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ropbox\Swan Documentation\Documentation\Systems\finnifty_long\"/>
    </mc:Choice>
  </mc:AlternateContent>
  <bookViews>
    <workbookView xWindow="0" yWindow="0" windowWidth="30720" windowHeight="13920" activeTab="4"/>
  </bookViews>
  <sheets>
    <sheet name="Master" sheetId="1" r:id="rId1"/>
    <sheet name="Banknifty" sheetId="4" r:id="rId2"/>
    <sheet name="Finnifty" sheetId="2" r:id="rId3"/>
    <sheet name="Nifty" sheetId="6" r:id="rId4"/>
    <sheet name="All_curves" sheetId="5" r:id="rId5"/>
  </sheet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4" i="1" l="1"/>
  <c r="N15" i="1" s="1"/>
  <c r="N16" i="1" s="1"/>
  <c r="N17" i="1" s="1"/>
  <c r="N18" i="1" s="1"/>
  <c r="N19" i="1" s="1"/>
  <c r="N20" i="1" s="1"/>
  <c r="Y14" i="5" l="1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S12" i="5" l="1"/>
  <c r="U12" i="5" s="1"/>
  <c r="W12" i="5" s="1"/>
  <c r="Y12" i="5" s="1"/>
  <c r="K12" i="5"/>
  <c r="M12" i="5" s="1"/>
  <c r="O12" i="5" s="1"/>
  <c r="Q12" i="5" s="1"/>
  <c r="C12" i="5"/>
  <c r="E12" i="5" s="1"/>
  <c r="F12" i="5" s="1"/>
  <c r="H12" i="5" s="1"/>
  <c r="B5" i="5" l="1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B12" i="6"/>
  <c r="C12" i="6"/>
  <c r="D12" i="6"/>
  <c r="E12" i="6"/>
  <c r="F12" i="6"/>
  <c r="G12" i="6"/>
  <c r="H12" i="6"/>
  <c r="Q941" i="6"/>
  <c r="P941" i="6"/>
  <c r="O941" i="6"/>
  <c r="N941" i="6"/>
  <c r="M941" i="6"/>
  <c r="L941" i="6"/>
  <c r="K941" i="6"/>
  <c r="Q940" i="6"/>
  <c r="P940" i="6"/>
  <c r="O940" i="6"/>
  <c r="N940" i="6"/>
  <c r="M940" i="6"/>
  <c r="L940" i="6"/>
  <c r="K940" i="6"/>
  <c r="Q939" i="6"/>
  <c r="P939" i="6"/>
  <c r="O939" i="6"/>
  <c r="N939" i="6"/>
  <c r="M939" i="6"/>
  <c r="L939" i="6"/>
  <c r="K939" i="6"/>
  <c r="Q938" i="6"/>
  <c r="P938" i="6"/>
  <c r="O938" i="6"/>
  <c r="N938" i="6"/>
  <c r="M938" i="6"/>
  <c r="L938" i="6"/>
  <c r="K938" i="6"/>
  <c r="Q937" i="6"/>
  <c r="P937" i="6"/>
  <c r="O937" i="6"/>
  <c r="N937" i="6"/>
  <c r="M937" i="6"/>
  <c r="L937" i="6"/>
  <c r="K937" i="6"/>
  <c r="Q936" i="6"/>
  <c r="P936" i="6"/>
  <c r="O936" i="6"/>
  <c r="N936" i="6"/>
  <c r="M936" i="6"/>
  <c r="L936" i="6"/>
  <c r="K936" i="6"/>
  <c r="Q935" i="6"/>
  <c r="P935" i="6"/>
  <c r="O935" i="6"/>
  <c r="N935" i="6"/>
  <c r="M935" i="6"/>
  <c r="L935" i="6"/>
  <c r="K935" i="6"/>
  <c r="Q934" i="6"/>
  <c r="P934" i="6"/>
  <c r="O934" i="6"/>
  <c r="N934" i="6"/>
  <c r="M934" i="6"/>
  <c r="L934" i="6"/>
  <c r="K934" i="6"/>
  <c r="Q933" i="6"/>
  <c r="P933" i="6"/>
  <c r="O933" i="6"/>
  <c r="N933" i="6"/>
  <c r="M933" i="6"/>
  <c r="L933" i="6"/>
  <c r="K933" i="6"/>
  <c r="Q932" i="6"/>
  <c r="P932" i="6"/>
  <c r="O932" i="6"/>
  <c r="N932" i="6"/>
  <c r="M932" i="6"/>
  <c r="L932" i="6"/>
  <c r="K932" i="6"/>
  <c r="Q931" i="6"/>
  <c r="P931" i="6"/>
  <c r="O931" i="6"/>
  <c r="N931" i="6"/>
  <c r="M931" i="6"/>
  <c r="L931" i="6"/>
  <c r="K931" i="6"/>
  <c r="Q930" i="6"/>
  <c r="P930" i="6"/>
  <c r="O930" i="6"/>
  <c r="N930" i="6"/>
  <c r="M930" i="6"/>
  <c r="L930" i="6"/>
  <c r="K930" i="6"/>
  <c r="Q929" i="6"/>
  <c r="P929" i="6"/>
  <c r="O929" i="6"/>
  <c r="N929" i="6"/>
  <c r="M929" i="6"/>
  <c r="L929" i="6"/>
  <c r="K929" i="6"/>
  <c r="Q928" i="6"/>
  <c r="P928" i="6"/>
  <c r="O928" i="6"/>
  <c r="N928" i="6"/>
  <c r="M928" i="6"/>
  <c r="L928" i="6"/>
  <c r="K928" i="6"/>
  <c r="Q927" i="6"/>
  <c r="P927" i="6"/>
  <c r="O927" i="6"/>
  <c r="N927" i="6"/>
  <c r="M927" i="6"/>
  <c r="L927" i="6"/>
  <c r="K927" i="6"/>
  <c r="Q926" i="6"/>
  <c r="P926" i="6"/>
  <c r="O926" i="6"/>
  <c r="N926" i="6"/>
  <c r="M926" i="6"/>
  <c r="L926" i="6"/>
  <c r="K926" i="6"/>
  <c r="Q925" i="6"/>
  <c r="P925" i="6"/>
  <c r="O925" i="6"/>
  <c r="N925" i="6"/>
  <c r="M925" i="6"/>
  <c r="L925" i="6"/>
  <c r="K925" i="6"/>
  <c r="Q924" i="6"/>
  <c r="P924" i="6"/>
  <c r="O924" i="6"/>
  <c r="N924" i="6"/>
  <c r="M924" i="6"/>
  <c r="L924" i="6"/>
  <c r="K924" i="6"/>
  <c r="Q923" i="6"/>
  <c r="P923" i="6"/>
  <c r="O923" i="6"/>
  <c r="N923" i="6"/>
  <c r="M923" i="6"/>
  <c r="L923" i="6"/>
  <c r="K923" i="6"/>
  <c r="Q922" i="6"/>
  <c r="P922" i="6"/>
  <c r="O922" i="6"/>
  <c r="N922" i="6"/>
  <c r="M922" i="6"/>
  <c r="L922" i="6"/>
  <c r="K922" i="6"/>
  <c r="Q921" i="6"/>
  <c r="P921" i="6"/>
  <c r="O921" i="6"/>
  <c r="N921" i="6"/>
  <c r="M921" i="6"/>
  <c r="L921" i="6"/>
  <c r="K921" i="6"/>
  <c r="Q920" i="6"/>
  <c r="P920" i="6"/>
  <c r="O920" i="6"/>
  <c r="N920" i="6"/>
  <c r="M920" i="6"/>
  <c r="L920" i="6"/>
  <c r="K920" i="6"/>
  <c r="Q919" i="6"/>
  <c r="P919" i="6"/>
  <c r="O919" i="6"/>
  <c r="N919" i="6"/>
  <c r="M919" i="6"/>
  <c r="L919" i="6"/>
  <c r="K919" i="6"/>
  <c r="Q918" i="6"/>
  <c r="P918" i="6"/>
  <c r="O918" i="6"/>
  <c r="N918" i="6"/>
  <c r="M918" i="6"/>
  <c r="L918" i="6"/>
  <c r="K918" i="6"/>
  <c r="Q917" i="6"/>
  <c r="P917" i="6"/>
  <c r="O917" i="6"/>
  <c r="N917" i="6"/>
  <c r="M917" i="6"/>
  <c r="L917" i="6"/>
  <c r="K917" i="6"/>
  <c r="Q916" i="6"/>
  <c r="P916" i="6"/>
  <c r="O916" i="6"/>
  <c r="N916" i="6"/>
  <c r="M916" i="6"/>
  <c r="L916" i="6"/>
  <c r="K916" i="6"/>
  <c r="Q915" i="6"/>
  <c r="P915" i="6"/>
  <c r="O915" i="6"/>
  <c r="N915" i="6"/>
  <c r="M915" i="6"/>
  <c r="L915" i="6"/>
  <c r="K915" i="6"/>
  <c r="Q914" i="6"/>
  <c r="P914" i="6"/>
  <c r="O914" i="6"/>
  <c r="N914" i="6"/>
  <c r="M914" i="6"/>
  <c r="L914" i="6"/>
  <c r="K914" i="6"/>
  <c r="Q913" i="6"/>
  <c r="P913" i="6"/>
  <c r="O913" i="6"/>
  <c r="N913" i="6"/>
  <c r="M913" i="6"/>
  <c r="L913" i="6"/>
  <c r="K913" i="6"/>
  <c r="Q912" i="6"/>
  <c r="P912" i="6"/>
  <c r="O912" i="6"/>
  <c r="N912" i="6"/>
  <c r="M912" i="6"/>
  <c r="L912" i="6"/>
  <c r="K912" i="6"/>
  <c r="Q911" i="6"/>
  <c r="P911" i="6"/>
  <c r="O911" i="6"/>
  <c r="N911" i="6"/>
  <c r="M911" i="6"/>
  <c r="L911" i="6"/>
  <c r="K911" i="6"/>
  <c r="Q910" i="6"/>
  <c r="P910" i="6"/>
  <c r="O910" i="6"/>
  <c r="N910" i="6"/>
  <c r="M910" i="6"/>
  <c r="L910" i="6"/>
  <c r="K910" i="6"/>
  <c r="Q909" i="6"/>
  <c r="P909" i="6"/>
  <c r="O909" i="6"/>
  <c r="N909" i="6"/>
  <c r="M909" i="6"/>
  <c r="L909" i="6"/>
  <c r="K909" i="6"/>
  <c r="Q908" i="6"/>
  <c r="P908" i="6"/>
  <c r="O908" i="6"/>
  <c r="N908" i="6"/>
  <c r="M908" i="6"/>
  <c r="L908" i="6"/>
  <c r="K908" i="6"/>
  <c r="Q907" i="6"/>
  <c r="P907" i="6"/>
  <c r="O907" i="6"/>
  <c r="N907" i="6"/>
  <c r="M907" i="6"/>
  <c r="L907" i="6"/>
  <c r="K907" i="6"/>
  <c r="Q906" i="6"/>
  <c r="P906" i="6"/>
  <c r="O906" i="6"/>
  <c r="N906" i="6"/>
  <c r="M906" i="6"/>
  <c r="L906" i="6"/>
  <c r="K906" i="6"/>
  <c r="Q905" i="6"/>
  <c r="P905" i="6"/>
  <c r="O905" i="6"/>
  <c r="N905" i="6"/>
  <c r="M905" i="6"/>
  <c r="L905" i="6"/>
  <c r="K905" i="6"/>
  <c r="Q904" i="6"/>
  <c r="P904" i="6"/>
  <c r="O904" i="6"/>
  <c r="N904" i="6"/>
  <c r="M904" i="6"/>
  <c r="L904" i="6"/>
  <c r="K904" i="6"/>
  <c r="Q903" i="6"/>
  <c r="P903" i="6"/>
  <c r="O903" i="6"/>
  <c r="N903" i="6"/>
  <c r="M903" i="6"/>
  <c r="L903" i="6"/>
  <c r="K903" i="6"/>
  <c r="Q902" i="6"/>
  <c r="P902" i="6"/>
  <c r="O902" i="6"/>
  <c r="N902" i="6"/>
  <c r="M902" i="6"/>
  <c r="L902" i="6"/>
  <c r="K902" i="6"/>
  <c r="Q901" i="6"/>
  <c r="P901" i="6"/>
  <c r="O901" i="6"/>
  <c r="N901" i="6"/>
  <c r="M901" i="6"/>
  <c r="L901" i="6"/>
  <c r="K901" i="6"/>
  <c r="Q900" i="6"/>
  <c r="P900" i="6"/>
  <c r="O900" i="6"/>
  <c r="N900" i="6"/>
  <c r="M900" i="6"/>
  <c r="L900" i="6"/>
  <c r="K900" i="6"/>
  <c r="Q899" i="6"/>
  <c r="P899" i="6"/>
  <c r="O899" i="6"/>
  <c r="N899" i="6"/>
  <c r="M899" i="6"/>
  <c r="L899" i="6"/>
  <c r="K899" i="6"/>
  <c r="Q898" i="6"/>
  <c r="P898" i="6"/>
  <c r="O898" i="6"/>
  <c r="N898" i="6"/>
  <c r="M898" i="6"/>
  <c r="L898" i="6"/>
  <c r="K898" i="6"/>
  <c r="Q897" i="6"/>
  <c r="P897" i="6"/>
  <c r="O897" i="6"/>
  <c r="N897" i="6"/>
  <c r="M897" i="6"/>
  <c r="L897" i="6"/>
  <c r="K897" i="6"/>
  <c r="Q896" i="6"/>
  <c r="P896" i="6"/>
  <c r="O896" i="6"/>
  <c r="N896" i="6"/>
  <c r="M896" i="6"/>
  <c r="L896" i="6"/>
  <c r="K896" i="6"/>
  <c r="Q895" i="6"/>
  <c r="P895" i="6"/>
  <c r="O895" i="6"/>
  <c r="N895" i="6"/>
  <c r="M895" i="6"/>
  <c r="L895" i="6"/>
  <c r="K895" i="6"/>
  <c r="Q894" i="6"/>
  <c r="P894" i="6"/>
  <c r="O894" i="6"/>
  <c r="N894" i="6"/>
  <c r="M894" i="6"/>
  <c r="L894" i="6"/>
  <c r="K894" i="6"/>
  <c r="Q893" i="6"/>
  <c r="P893" i="6"/>
  <c r="O893" i="6"/>
  <c r="N893" i="6"/>
  <c r="M893" i="6"/>
  <c r="L893" i="6"/>
  <c r="K893" i="6"/>
  <c r="Q892" i="6"/>
  <c r="P892" i="6"/>
  <c r="O892" i="6"/>
  <c r="N892" i="6"/>
  <c r="M892" i="6"/>
  <c r="L892" i="6"/>
  <c r="K892" i="6"/>
  <c r="Q891" i="6"/>
  <c r="P891" i="6"/>
  <c r="O891" i="6"/>
  <c r="N891" i="6"/>
  <c r="M891" i="6"/>
  <c r="L891" i="6"/>
  <c r="K891" i="6"/>
  <c r="Q890" i="6"/>
  <c r="P890" i="6"/>
  <c r="O890" i="6"/>
  <c r="N890" i="6"/>
  <c r="M890" i="6"/>
  <c r="L890" i="6"/>
  <c r="K890" i="6"/>
  <c r="Q889" i="6"/>
  <c r="P889" i="6"/>
  <c r="O889" i="6"/>
  <c r="N889" i="6"/>
  <c r="M889" i="6"/>
  <c r="L889" i="6"/>
  <c r="K889" i="6"/>
  <c r="Q888" i="6"/>
  <c r="P888" i="6"/>
  <c r="O888" i="6"/>
  <c r="N888" i="6"/>
  <c r="M888" i="6"/>
  <c r="L888" i="6"/>
  <c r="K888" i="6"/>
  <c r="Q887" i="6"/>
  <c r="P887" i="6"/>
  <c r="O887" i="6"/>
  <c r="N887" i="6"/>
  <c r="M887" i="6"/>
  <c r="L887" i="6"/>
  <c r="K887" i="6"/>
  <c r="Q886" i="6"/>
  <c r="P886" i="6"/>
  <c r="O886" i="6"/>
  <c r="N886" i="6"/>
  <c r="M886" i="6"/>
  <c r="L886" i="6"/>
  <c r="K886" i="6"/>
  <c r="Q885" i="6"/>
  <c r="P885" i="6"/>
  <c r="O885" i="6"/>
  <c r="N885" i="6"/>
  <c r="M885" i="6"/>
  <c r="L885" i="6"/>
  <c r="K885" i="6"/>
  <c r="Q884" i="6"/>
  <c r="P884" i="6"/>
  <c r="O884" i="6"/>
  <c r="N884" i="6"/>
  <c r="M884" i="6"/>
  <c r="L884" i="6"/>
  <c r="K884" i="6"/>
  <c r="Q883" i="6"/>
  <c r="P883" i="6"/>
  <c r="O883" i="6"/>
  <c r="N883" i="6"/>
  <c r="M883" i="6"/>
  <c r="L883" i="6"/>
  <c r="K883" i="6"/>
  <c r="Q882" i="6"/>
  <c r="P882" i="6"/>
  <c r="O882" i="6"/>
  <c r="N882" i="6"/>
  <c r="M882" i="6"/>
  <c r="L882" i="6"/>
  <c r="K882" i="6"/>
  <c r="Q881" i="6"/>
  <c r="P881" i="6"/>
  <c r="O881" i="6"/>
  <c r="N881" i="6"/>
  <c r="M881" i="6"/>
  <c r="L881" i="6"/>
  <c r="K881" i="6"/>
  <c r="Q880" i="6"/>
  <c r="P880" i="6"/>
  <c r="O880" i="6"/>
  <c r="N880" i="6"/>
  <c r="M880" i="6"/>
  <c r="L880" i="6"/>
  <c r="K880" i="6"/>
  <c r="Q879" i="6"/>
  <c r="P879" i="6"/>
  <c r="O879" i="6"/>
  <c r="N879" i="6"/>
  <c r="M879" i="6"/>
  <c r="L879" i="6"/>
  <c r="K879" i="6"/>
  <c r="Q878" i="6"/>
  <c r="P878" i="6"/>
  <c r="O878" i="6"/>
  <c r="N878" i="6"/>
  <c r="M878" i="6"/>
  <c r="L878" i="6"/>
  <c r="K878" i="6"/>
  <c r="Q877" i="6"/>
  <c r="P877" i="6"/>
  <c r="O877" i="6"/>
  <c r="N877" i="6"/>
  <c r="M877" i="6"/>
  <c r="L877" i="6"/>
  <c r="K877" i="6"/>
  <c r="Q876" i="6"/>
  <c r="P876" i="6"/>
  <c r="O876" i="6"/>
  <c r="N876" i="6"/>
  <c r="M876" i="6"/>
  <c r="L876" i="6"/>
  <c r="K876" i="6"/>
  <c r="Q875" i="6"/>
  <c r="P875" i="6"/>
  <c r="O875" i="6"/>
  <c r="N875" i="6"/>
  <c r="M875" i="6"/>
  <c r="L875" i="6"/>
  <c r="K875" i="6"/>
  <c r="Q874" i="6"/>
  <c r="P874" i="6"/>
  <c r="O874" i="6"/>
  <c r="N874" i="6"/>
  <c r="M874" i="6"/>
  <c r="L874" i="6"/>
  <c r="K874" i="6"/>
  <c r="Q873" i="6"/>
  <c r="P873" i="6"/>
  <c r="O873" i="6"/>
  <c r="N873" i="6"/>
  <c r="M873" i="6"/>
  <c r="L873" i="6"/>
  <c r="K873" i="6"/>
  <c r="Q872" i="6"/>
  <c r="P872" i="6"/>
  <c r="O872" i="6"/>
  <c r="N872" i="6"/>
  <c r="M872" i="6"/>
  <c r="L872" i="6"/>
  <c r="K872" i="6"/>
  <c r="Q871" i="6"/>
  <c r="P871" i="6"/>
  <c r="O871" i="6"/>
  <c r="N871" i="6"/>
  <c r="M871" i="6"/>
  <c r="L871" i="6"/>
  <c r="K871" i="6"/>
  <c r="Q870" i="6"/>
  <c r="P870" i="6"/>
  <c r="O870" i="6"/>
  <c r="N870" i="6"/>
  <c r="M870" i="6"/>
  <c r="L870" i="6"/>
  <c r="K870" i="6"/>
  <c r="Q869" i="6"/>
  <c r="P869" i="6"/>
  <c r="O869" i="6"/>
  <c r="N869" i="6"/>
  <c r="M869" i="6"/>
  <c r="L869" i="6"/>
  <c r="K869" i="6"/>
  <c r="Q868" i="6"/>
  <c r="P868" i="6"/>
  <c r="O868" i="6"/>
  <c r="N868" i="6"/>
  <c r="M868" i="6"/>
  <c r="L868" i="6"/>
  <c r="K868" i="6"/>
  <c r="Q867" i="6"/>
  <c r="P867" i="6"/>
  <c r="O867" i="6"/>
  <c r="N867" i="6"/>
  <c r="M867" i="6"/>
  <c r="L867" i="6"/>
  <c r="K867" i="6"/>
  <c r="Q866" i="6"/>
  <c r="P866" i="6"/>
  <c r="O866" i="6"/>
  <c r="N866" i="6"/>
  <c r="M866" i="6"/>
  <c r="L866" i="6"/>
  <c r="K866" i="6"/>
  <c r="Q865" i="6"/>
  <c r="P865" i="6"/>
  <c r="O865" i="6"/>
  <c r="N865" i="6"/>
  <c r="M865" i="6"/>
  <c r="L865" i="6"/>
  <c r="K865" i="6"/>
  <c r="Q864" i="6"/>
  <c r="P864" i="6"/>
  <c r="O864" i="6"/>
  <c r="N864" i="6"/>
  <c r="M864" i="6"/>
  <c r="L864" i="6"/>
  <c r="K864" i="6"/>
  <c r="Q863" i="6"/>
  <c r="P863" i="6"/>
  <c r="O863" i="6"/>
  <c r="N863" i="6"/>
  <c r="M863" i="6"/>
  <c r="L863" i="6"/>
  <c r="K863" i="6"/>
  <c r="Q862" i="6"/>
  <c r="P862" i="6"/>
  <c r="O862" i="6"/>
  <c r="N862" i="6"/>
  <c r="M862" i="6"/>
  <c r="L862" i="6"/>
  <c r="K862" i="6"/>
  <c r="Q861" i="6"/>
  <c r="P861" i="6"/>
  <c r="O861" i="6"/>
  <c r="N861" i="6"/>
  <c r="M861" i="6"/>
  <c r="L861" i="6"/>
  <c r="K861" i="6"/>
  <c r="Q860" i="6"/>
  <c r="P860" i="6"/>
  <c r="O860" i="6"/>
  <c r="N860" i="6"/>
  <c r="M860" i="6"/>
  <c r="L860" i="6"/>
  <c r="K860" i="6"/>
  <c r="Q859" i="6"/>
  <c r="P859" i="6"/>
  <c r="O859" i="6"/>
  <c r="N859" i="6"/>
  <c r="M859" i="6"/>
  <c r="L859" i="6"/>
  <c r="K859" i="6"/>
  <c r="Q858" i="6"/>
  <c r="P858" i="6"/>
  <c r="O858" i="6"/>
  <c r="N858" i="6"/>
  <c r="M858" i="6"/>
  <c r="L858" i="6"/>
  <c r="K858" i="6"/>
  <c r="Q857" i="6"/>
  <c r="P857" i="6"/>
  <c r="O857" i="6"/>
  <c r="N857" i="6"/>
  <c r="M857" i="6"/>
  <c r="L857" i="6"/>
  <c r="K857" i="6"/>
  <c r="Q856" i="6"/>
  <c r="P856" i="6"/>
  <c r="O856" i="6"/>
  <c r="N856" i="6"/>
  <c r="M856" i="6"/>
  <c r="L856" i="6"/>
  <c r="K856" i="6"/>
  <c r="Q855" i="6"/>
  <c r="P855" i="6"/>
  <c r="O855" i="6"/>
  <c r="N855" i="6"/>
  <c r="M855" i="6"/>
  <c r="L855" i="6"/>
  <c r="K855" i="6"/>
  <c r="Q854" i="6"/>
  <c r="P854" i="6"/>
  <c r="O854" i="6"/>
  <c r="N854" i="6"/>
  <c r="M854" i="6"/>
  <c r="L854" i="6"/>
  <c r="K854" i="6"/>
  <c r="Q853" i="6"/>
  <c r="P853" i="6"/>
  <c r="O853" i="6"/>
  <c r="N853" i="6"/>
  <c r="M853" i="6"/>
  <c r="L853" i="6"/>
  <c r="K853" i="6"/>
  <c r="Q852" i="6"/>
  <c r="P852" i="6"/>
  <c r="O852" i="6"/>
  <c r="N852" i="6"/>
  <c r="M852" i="6"/>
  <c r="L852" i="6"/>
  <c r="K852" i="6"/>
  <c r="Q851" i="6"/>
  <c r="P851" i="6"/>
  <c r="O851" i="6"/>
  <c r="N851" i="6"/>
  <c r="M851" i="6"/>
  <c r="L851" i="6"/>
  <c r="K851" i="6"/>
  <c r="Q850" i="6"/>
  <c r="P850" i="6"/>
  <c r="O850" i="6"/>
  <c r="N850" i="6"/>
  <c r="M850" i="6"/>
  <c r="L850" i="6"/>
  <c r="K850" i="6"/>
  <c r="Q849" i="6"/>
  <c r="P849" i="6"/>
  <c r="O849" i="6"/>
  <c r="N849" i="6"/>
  <c r="M849" i="6"/>
  <c r="L849" i="6"/>
  <c r="K849" i="6"/>
  <c r="Q848" i="6"/>
  <c r="P848" i="6"/>
  <c r="O848" i="6"/>
  <c r="N848" i="6"/>
  <c r="M848" i="6"/>
  <c r="L848" i="6"/>
  <c r="K848" i="6"/>
  <c r="Q847" i="6"/>
  <c r="P847" i="6"/>
  <c r="O847" i="6"/>
  <c r="N847" i="6"/>
  <c r="M847" i="6"/>
  <c r="L847" i="6"/>
  <c r="K847" i="6"/>
  <c r="Q846" i="6"/>
  <c r="P846" i="6"/>
  <c r="O846" i="6"/>
  <c r="N846" i="6"/>
  <c r="M846" i="6"/>
  <c r="L846" i="6"/>
  <c r="K846" i="6"/>
  <c r="Q845" i="6"/>
  <c r="P845" i="6"/>
  <c r="O845" i="6"/>
  <c r="N845" i="6"/>
  <c r="M845" i="6"/>
  <c r="L845" i="6"/>
  <c r="K845" i="6"/>
  <c r="Q844" i="6"/>
  <c r="P844" i="6"/>
  <c r="O844" i="6"/>
  <c r="N844" i="6"/>
  <c r="M844" i="6"/>
  <c r="L844" i="6"/>
  <c r="K844" i="6"/>
  <c r="Q843" i="6"/>
  <c r="P843" i="6"/>
  <c r="O843" i="6"/>
  <c r="N843" i="6"/>
  <c r="M843" i="6"/>
  <c r="L843" i="6"/>
  <c r="K843" i="6"/>
  <c r="Q842" i="6"/>
  <c r="P842" i="6"/>
  <c r="O842" i="6"/>
  <c r="N842" i="6"/>
  <c r="M842" i="6"/>
  <c r="L842" i="6"/>
  <c r="K842" i="6"/>
  <c r="Q841" i="6"/>
  <c r="P841" i="6"/>
  <c r="O841" i="6"/>
  <c r="N841" i="6"/>
  <c r="M841" i="6"/>
  <c r="L841" i="6"/>
  <c r="K841" i="6"/>
  <c r="Q840" i="6"/>
  <c r="P840" i="6"/>
  <c r="O840" i="6"/>
  <c r="N840" i="6"/>
  <c r="M840" i="6"/>
  <c r="L840" i="6"/>
  <c r="K840" i="6"/>
  <c r="Q839" i="6"/>
  <c r="P839" i="6"/>
  <c r="O839" i="6"/>
  <c r="N839" i="6"/>
  <c r="M839" i="6"/>
  <c r="L839" i="6"/>
  <c r="K839" i="6"/>
  <c r="Q838" i="6"/>
  <c r="P838" i="6"/>
  <c r="O838" i="6"/>
  <c r="N838" i="6"/>
  <c r="M838" i="6"/>
  <c r="L838" i="6"/>
  <c r="K838" i="6"/>
  <c r="Q837" i="6"/>
  <c r="P837" i="6"/>
  <c r="O837" i="6"/>
  <c r="N837" i="6"/>
  <c r="M837" i="6"/>
  <c r="L837" i="6"/>
  <c r="K837" i="6"/>
  <c r="Q836" i="6"/>
  <c r="P836" i="6"/>
  <c r="O836" i="6"/>
  <c r="N836" i="6"/>
  <c r="M836" i="6"/>
  <c r="L836" i="6"/>
  <c r="K836" i="6"/>
  <c r="Q835" i="6"/>
  <c r="P835" i="6"/>
  <c r="O835" i="6"/>
  <c r="N835" i="6"/>
  <c r="M835" i="6"/>
  <c r="L835" i="6"/>
  <c r="K835" i="6"/>
  <c r="Q834" i="6"/>
  <c r="P834" i="6"/>
  <c r="O834" i="6"/>
  <c r="N834" i="6"/>
  <c r="M834" i="6"/>
  <c r="L834" i="6"/>
  <c r="K834" i="6"/>
  <c r="Q833" i="6"/>
  <c r="P833" i="6"/>
  <c r="O833" i="6"/>
  <c r="N833" i="6"/>
  <c r="M833" i="6"/>
  <c r="L833" i="6"/>
  <c r="K833" i="6"/>
  <c r="Q832" i="6"/>
  <c r="P832" i="6"/>
  <c r="O832" i="6"/>
  <c r="N832" i="6"/>
  <c r="M832" i="6"/>
  <c r="L832" i="6"/>
  <c r="K832" i="6"/>
  <c r="Q831" i="6"/>
  <c r="P831" i="6"/>
  <c r="O831" i="6"/>
  <c r="N831" i="6"/>
  <c r="M831" i="6"/>
  <c r="L831" i="6"/>
  <c r="K831" i="6"/>
  <c r="Q830" i="6"/>
  <c r="P830" i="6"/>
  <c r="O830" i="6"/>
  <c r="N830" i="6"/>
  <c r="M830" i="6"/>
  <c r="L830" i="6"/>
  <c r="K830" i="6"/>
  <c r="Q829" i="6"/>
  <c r="P829" i="6"/>
  <c r="O829" i="6"/>
  <c r="N829" i="6"/>
  <c r="M829" i="6"/>
  <c r="L829" i="6"/>
  <c r="K829" i="6"/>
  <c r="Q828" i="6"/>
  <c r="P828" i="6"/>
  <c r="O828" i="6"/>
  <c r="N828" i="6"/>
  <c r="M828" i="6"/>
  <c r="L828" i="6"/>
  <c r="K828" i="6"/>
  <c r="Q827" i="6"/>
  <c r="P827" i="6"/>
  <c r="O827" i="6"/>
  <c r="N827" i="6"/>
  <c r="M827" i="6"/>
  <c r="L827" i="6"/>
  <c r="K827" i="6"/>
  <c r="Q826" i="6"/>
  <c r="P826" i="6"/>
  <c r="O826" i="6"/>
  <c r="N826" i="6"/>
  <c r="M826" i="6"/>
  <c r="L826" i="6"/>
  <c r="K826" i="6"/>
  <c r="Q825" i="6"/>
  <c r="P825" i="6"/>
  <c r="O825" i="6"/>
  <c r="N825" i="6"/>
  <c r="M825" i="6"/>
  <c r="L825" i="6"/>
  <c r="K825" i="6"/>
  <c r="Q824" i="6"/>
  <c r="P824" i="6"/>
  <c r="O824" i="6"/>
  <c r="N824" i="6"/>
  <c r="M824" i="6"/>
  <c r="L824" i="6"/>
  <c r="K824" i="6"/>
  <c r="Q823" i="6"/>
  <c r="P823" i="6"/>
  <c r="O823" i="6"/>
  <c r="N823" i="6"/>
  <c r="M823" i="6"/>
  <c r="L823" i="6"/>
  <c r="K823" i="6"/>
  <c r="Q822" i="6"/>
  <c r="P822" i="6"/>
  <c r="O822" i="6"/>
  <c r="N822" i="6"/>
  <c r="M822" i="6"/>
  <c r="L822" i="6"/>
  <c r="K822" i="6"/>
  <c r="Q821" i="6"/>
  <c r="P821" i="6"/>
  <c r="O821" i="6"/>
  <c r="N821" i="6"/>
  <c r="M821" i="6"/>
  <c r="L821" i="6"/>
  <c r="K821" i="6"/>
  <c r="Q820" i="6"/>
  <c r="P820" i="6"/>
  <c r="O820" i="6"/>
  <c r="N820" i="6"/>
  <c r="M820" i="6"/>
  <c r="L820" i="6"/>
  <c r="K820" i="6"/>
  <c r="Q819" i="6"/>
  <c r="P819" i="6"/>
  <c r="O819" i="6"/>
  <c r="N819" i="6"/>
  <c r="M819" i="6"/>
  <c r="L819" i="6"/>
  <c r="K819" i="6"/>
  <c r="Q818" i="6"/>
  <c r="P818" i="6"/>
  <c r="O818" i="6"/>
  <c r="N818" i="6"/>
  <c r="M818" i="6"/>
  <c r="L818" i="6"/>
  <c r="K818" i="6"/>
  <c r="Q817" i="6"/>
  <c r="P817" i="6"/>
  <c r="O817" i="6"/>
  <c r="N817" i="6"/>
  <c r="M817" i="6"/>
  <c r="L817" i="6"/>
  <c r="K817" i="6"/>
  <c r="Q816" i="6"/>
  <c r="P816" i="6"/>
  <c r="O816" i="6"/>
  <c r="N816" i="6"/>
  <c r="M816" i="6"/>
  <c r="L816" i="6"/>
  <c r="K816" i="6"/>
  <c r="Q815" i="6"/>
  <c r="P815" i="6"/>
  <c r="O815" i="6"/>
  <c r="N815" i="6"/>
  <c r="M815" i="6"/>
  <c r="L815" i="6"/>
  <c r="K815" i="6"/>
  <c r="Q814" i="6"/>
  <c r="P814" i="6"/>
  <c r="O814" i="6"/>
  <c r="N814" i="6"/>
  <c r="M814" i="6"/>
  <c r="L814" i="6"/>
  <c r="K814" i="6"/>
  <c r="Q813" i="6"/>
  <c r="P813" i="6"/>
  <c r="O813" i="6"/>
  <c r="N813" i="6"/>
  <c r="M813" i="6"/>
  <c r="L813" i="6"/>
  <c r="K813" i="6"/>
  <c r="Q812" i="6"/>
  <c r="P812" i="6"/>
  <c r="O812" i="6"/>
  <c r="N812" i="6"/>
  <c r="M812" i="6"/>
  <c r="L812" i="6"/>
  <c r="K812" i="6"/>
  <c r="Q811" i="6"/>
  <c r="P811" i="6"/>
  <c r="O811" i="6"/>
  <c r="N811" i="6"/>
  <c r="M811" i="6"/>
  <c r="L811" i="6"/>
  <c r="K811" i="6"/>
  <c r="Q810" i="6"/>
  <c r="P810" i="6"/>
  <c r="O810" i="6"/>
  <c r="N810" i="6"/>
  <c r="M810" i="6"/>
  <c r="L810" i="6"/>
  <c r="K810" i="6"/>
  <c r="Q809" i="6"/>
  <c r="P809" i="6"/>
  <c r="O809" i="6"/>
  <c r="N809" i="6"/>
  <c r="M809" i="6"/>
  <c r="L809" i="6"/>
  <c r="K809" i="6"/>
  <c r="Q808" i="6"/>
  <c r="P808" i="6"/>
  <c r="O808" i="6"/>
  <c r="N808" i="6"/>
  <c r="M808" i="6"/>
  <c r="L808" i="6"/>
  <c r="K808" i="6"/>
  <c r="Q807" i="6"/>
  <c r="P807" i="6"/>
  <c r="O807" i="6"/>
  <c r="N807" i="6"/>
  <c r="M807" i="6"/>
  <c r="L807" i="6"/>
  <c r="K807" i="6"/>
  <c r="Q806" i="6"/>
  <c r="P806" i="6"/>
  <c r="O806" i="6"/>
  <c r="N806" i="6"/>
  <c r="M806" i="6"/>
  <c r="L806" i="6"/>
  <c r="K806" i="6"/>
  <c r="Q805" i="6"/>
  <c r="P805" i="6"/>
  <c r="O805" i="6"/>
  <c r="N805" i="6"/>
  <c r="M805" i="6"/>
  <c r="L805" i="6"/>
  <c r="K805" i="6"/>
  <c r="Q804" i="6"/>
  <c r="P804" i="6"/>
  <c r="O804" i="6"/>
  <c r="N804" i="6"/>
  <c r="M804" i="6"/>
  <c r="L804" i="6"/>
  <c r="K804" i="6"/>
  <c r="Q803" i="6"/>
  <c r="P803" i="6"/>
  <c r="O803" i="6"/>
  <c r="N803" i="6"/>
  <c r="M803" i="6"/>
  <c r="L803" i="6"/>
  <c r="K803" i="6"/>
  <c r="Q802" i="6"/>
  <c r="P802" i="6"/>
  <c r="O802" i="6"/>
  <c r="N802" i="6"/>
  <c r="M802" i="6"/>
  <c r="L802" i="6"/>
  <c r="K802" i="6"/>
  <c r="Q801" i="6"/>
  <c r="P801" i="6"/>
  <c r="O801" i="6"/>
  <c r="N801" i="6"/>
  <c r="M801" i="6"/>
  <c r="L801" i="6"/>
  <c r="K801" i="6"/>
  <c r="Q800" i="6"/>
  <c r="P800" i="6"/>
  <c r="O800" i="6"/>
  <c r="N800" i="6"/>
  <c r="M800" i="6"/>
  <c r="L800" i="6"/>
  <c r="K800" i="6"/>
  <c r="Q799" i="6"/>
  <c r="P799" i="6"/>
  <c r="O799" i="6"/>
  <c r="N799" i="6"/>
  <c r="M799" i="6"/>
  <c r="L799" i="6"/>
  <c r="K799" i="6"/>
  <c r="Q798" i="6"/>
  <c r="P798" i="6"/>
  <c r="O798" i="6"/>
  <c r="N798" i="6"/>
  <c r="M798" i="6"/>
  <c r="L798" i="6"/>
  <c r="K798" i="6"/>
  <c r="Q797" i="6"/>
  <c r="P797" i="6"/>
  <c r="O797" i="6"/>
  <c r="N797" i="6"/>
  <c r="M797" i="6"/>
  <c r="L797" i="6"/>
  <c r="K797" i="6"/>
  <c r="Q796" i="6"/>
  <c r="P796" i="6"/>
  <c r="O796" i="6"/>
  <c r="N796" i="6"/>
  <c r="M796" i="6"/>
  <c r="L796" i="6"/>
  <c r="K796" i="6"/>
  <c r="Q795" i="6"/>
  <c r="P795" i="6"/>
  <c r="O795" i="6"/>
  <c r="N795" i="6"/>
  <c r="M795" i="6"/>
  <c r="L795" i="6"/>
  <c r="K795" i="6"/>
  <c r="Q794" i="6"/>
  <c r="P794" i="6"/>
  <c r="O794" i="6"/>
  <c r="N794" i="6"/>
  <c r="M794" i="6"/>
  <c r="L794" i="6"/>
  <c r="K794" i="6"/>
  <c r="Q793" i="6"/>
  <c r="P793" i="6"/>
  <c r="O793" i="6"/>
  <c r="N793" i="6"/>
  <c r="M793" i="6"/>
  <c r="L793" i="6"/>
  <c r="K793" i="6"/>
  <c r="Q792" i="6"/>
  <c r="P792" i="6"/>
  <c r="O792" i="6"/>
  <c r="N792" i="6"/>
  <c r="M792" i="6"/>
  <c r="L792" i="6"/>
  <c r="K792" i="6"/>
  <c r="Q791" i="6"/>
  <c r="P791" i="6"/>
  <c r="O791" i="6"/>
  <c r="N791" i="6"/>
  <c r="M791" i="6"/>
  <c r="L791" i="6"/>
  <c r="K791" i="6"/>
  <c r="Q790" i="6"/>
  <c r="P790" i="6"/>
  <c r="O790" i="6"/>
  <c r="N790" i="6"/>
  <c r="M790" i="6"/>
  <c r="L790" i="6"/>
  <c r="K790" i="6"/>
  <c r="Q789" i="6"/>
  <c r="P789" i="6"/>
  <c r="O789" i="6"/>
  <c r="N789" i="6"/>
  <c r="M789" i="6"/>
  <c r="L789" i="6"/>
  <c r="K789" i="6"/>
  <c r="Q788" i="6"/>
  <c r="P788" i="6"/>
  <c r="O788" i="6"/>
  <c r="N788" i="6"/>
  <c r="M788" i="6"/>
  <c r="L788" i="6"/>
  <c r="K788" i="6"/>
  <c r="Q787" i="6"/>
  <c r="P787" i="6"/>
  <c r="O787" i="6"/>
  <c r="N787" i="6"/>
  <c r="M787" i="6"/>
  <c r="L787" i="6"/>
  <c r="K787" i="6"/>
  <c r="Q786" i="6"/>
  <c r="P786" i="6"/>
  <c r="O786" i="6"/>
  <c r="N786" i="6"/>
  <c r="M786" i="6"/>
  <c r="L786" i="6"/>
  <c r="K786" i="6"/>
  <c r="Q785" i="6"/>
  <c r="P785" i="6"/>
  <c r="O785" i="6"/>
  <c r="N785" i="6"/>
  <c r="M785" i="6"/>
  <c r="L785" i="6"/>
  <c r="K785" i="6"/>
  <c r="Q784" i="6"/>
  <c r="P784" i="6"/>
  <c r="O784" i="6"/>
  <c r="N784" i="6"/>
  <c r="M784" i="6"/>
  <c r="L784" i="6"/>
  <c r="K784" i="6"/>
  <c r="Q783" i="6"/>
  <c r="P783" i="6"/>
  <c r="O783" i="6"/>
  <c r="N783" i="6"/>
  <c r="M783" i="6"/>
  <c r="L783" i="6"/>
  <c r="K783" i="6"/>
  <c r="Q782" i="6"/>
  <c r="P782" i="6"/>
  <c r="O782" i="6"/>
  <c r="N782" i="6"/>
  <c r="M782" i="6"/>
  <c r="L782" i="6"/>
  <c r="K782" i="6"/>
  <c r="Q781" i="6"/>
  <c r="P781" i="6"/>
  <c r="O781" i="6"/>
  <c r="N781" i="6"/>
  <c r="M781" i="6"/>
  <c r="L781" i="6"/>
  <c r="K781" i="6"/>
  <c r="Q780" i="6"/>
  <c r="P780" i="6"/>
  <c r="O780" i="6"/>
  <c r="N780" i="6"/>
  <c r="M780" i="6"/>
  <c r="L780" i="6"/>
  <c r="K780" i="6"/>
  <c r="Q779" i="6"/>
  <c r="P779" i="6"/>
  <c r="O779" i="6"/>
  <c r="N779" i="6"/>
  <c r="M779" i="6"/>
  <c r="L779" i="6"/>
  <c r="K779" i="6"/>
  <c r="Q778" i="6"/>
  <c r="P778" i="6"/>
  <c r="O778" i="6"/>
  <c r="N778" i="6"/>
  <c r="M778" i="6"/>
  <c r="L778" i="6"/>
  <c r="K778" i="6"/>
  <c r="Q777" i="6"/>
  <c r="P777" i="6"/>
  <c r="O777" i="6"/>
  <c r="N777" i="6"/>
  <c r="M777" i="6"/>
  <c r="L777" i="6"/>
  <c r="K777" i="6"/>
  <c r="Q776" i="6"/>
  <c r="P776" i="6"/>
  <c r="O776" i="6"/>
  <c r="N776" i="6"/>
  <c r="M776" i="6"/>
  <c r="L776" i="6"/>
  <c r="K776" i="6"/>
  <c r="Q775" i="6"/>
  <c r="P775" i="6"/>
  <c r="O775" i="6"/>
  <c r="N775" i="6"/>
  <c r="M775" i="6"/>
  <c r="L775" i="6"/>
  <c r="K775" i="6"/>
  <c r="Q774" i="6"/>
  <c r="P774" i="6"/>
  <c r="O774" i="6"/>
  <c r="N774" i="6"/>
  <c r="M774" i="6"/>
  <c r="L774" i="6"/>
  <c r="K774" i="6"/>
  <c r="Q773" i="6"/>
  <c r="P773" i="6"/>
  <c r="O773" i="6"/>
  <c r="N773" i="6"/>
  <c r="M773" i="6"/>
  <c r="L773" i="6"/>
  <c r="K773" i="6"/>
  <c r="Q772" i="6"/>
  <c r="P772" i="6"/>
  <c r="O772" i="6"/>
  <c r="N772" i="6"/>
  <c r="M772" i="6"/>
  <c r="L772" i="6"/>
  <c r="K772" i="6"/>
  <c r="Q771" i="6"/>
  <c r="P771" i="6"/>
  <c r="O771" i="6"/>
  <c r="N771" i="6"/>
  <c r="M771" i="6"/>
  <c r="L771" i="6"/>
  <c r="K771" i="6"/>
  <c r="Q770" i="6"/>
  <c r="P770" i="6"/>
  <c r="O770" i="6"/>
  <c r="N770" i="6"/>
  <c r="M770" i="6"/>
  <c r="L770" i="6"/>
  <c r="K770" i="6"/>
  <c r="Q769" i="6"/>
  <c r="P769" i="6"/>
  <c r="O769" i="6"/>
  <c r="N769" i="6"/>
  <c r="M769" i="6"/>
  <c r="L769" i="6"/>
  <c r="K769" i="6"/>
  <c r="Q768" i="6"/>
  <c r="P768" i="6"/>
  <c r="O768" i="6"/>
  <c r="N768" i="6"/>
  <c r="M768" i="6"/>
  <c r="L768" i="6"/>
  <c r="K768" i="6"/>
  <c r="Q767" i="6"/>
  <c r="P767" i="6"/>
  <c r="O767" i="6"/>
  <c r="N767" i="6"/>
  <c r="M767" i="6"/>
  <c r="L767" i="6"/>
  <c r="K767" i="6"/>
  <c r="Q766" i="6"/>
  <c r="P766" i="6"/>
  <c r="O766" i="6"/>
  <c r="N766" i="6"/>
  <c r="M766" i="6"/>
  <c r="L766" i="6"/>
  <c r="K766" i="6"/>
  <c r="Q765" i="6"/>
  <c r="P765" i="6"/>
  <c r="O765" i="6"/>
  <c r="N765" i="6"/>
  <c r="M765" i="6"/>
  <c r="L765" i="6"/>
  <c r="K765" i="6"/>
  <c r="Q764" i="6"/>
  <c r="P764" i="6"/>
  <c r="O764" i="6"/>
  <c r="N764" i="6"/>
  <c r="M764" i="6"/>
  <c r="L764" i="6"/>
  <c r="K764" i="6"/>
  <c r="Q763" i="6"/>
  <c r="P763" i="6"/>
  <c r="O763" i="6"/>
  <c r="N763" i="6"/>
  <c r="M763" i="6"/>
  <c r="L763" i="6"/>
  <c r="K763" i="6"/>
  <c r="Q762" i="6"/>
  <c r="P762" i="6"/>
  <c r="O762" i="6"/>
  <c r="N762" i="6"/>
  <c r="M762" i="6"/>
  <c r="L762" i="6"/>
  <c r="K762" i="6"/>
  <c r="Q761" i="6"/>
  <c r="P761" i="6"/>
  <c r="O761" i="6"/>
  <c r="N761" i="6"/>
  <c r="M761" i="6"/>
  <c r="L761" i="6"/>
  <c r="K761" i="6"/>
  <c r="Q760" i="6"/>
  <c r="P760" i="6"/>
  <c r="O760" i="6"/>
  <c r="N760" i="6"/>
  <c r="M760" i="6"/>
  <c r="L760" i="6"/>
  <c r="K760" i="6"/>
  <c r="Q759" i="6"/>
  <c r="P759" i="6"/>
  <c r="O759" i="6"/>
  <c r="N759" i="6"/>
  <c r="M759" i="6"/>
  <c r="L759" i="6"/>
  <c r="K759" i="6"/>
  <c r="Q758" i="6"/>
  <c r="P758" i="6"/>
  <c r="O758" i="6"/>
  <c r="N758" i="6"/>
  <c r="M758" i="6"/>
  <c r="L758" i="6"/>
  <c r="K758" i="6"/>
  <c r="Q757" i="6"/>
  <c r="P757" i="6"/>
  <c r="O757" i="6"/>
  <c r="N757" i="6"/>
  <c r="M757" i="6"/>
  <c r="L757" i="6"/>
  <c r="K757" i="6"/>
  <c r="Q756" i="6"/>
  <c r="P756" i="6"/>
  <c r="O756" i="6"/>
  <c r="N756" i="6"/>
  <c r="M756" i="6"/>
  <c r="L756" i="6"/>
  <c r="K756" i="6"/>
  <c r="Q755" i="6"/>
  <c r="P755" i="6"/>
  <c r="O755" i="6"/>
  <c r="N755" i="6"/>
  <c r="M755" i="6"/>
  <c r="L755" i="6"/>
  <c r="K755" i="6"/>
  <c r="Q754" i="6"/>
  <c r="P754" i="6"/>
  <c r="O754" i="6"/>
  <c r="N754" i="6"/>
  <c r="M754" i="6"/>
  <c r="L754" i="6"/>
  <c r="K754" i="6"/>
  <c r="Q753" i="6"/>
  <c r="P753" i="6"/>
  <c r="O753" i="6"/>
  <c r="N753" i="6"/>
  <c r="M753" i="6"/>
  <c r="L753" i="6"/>
  <c r="K753" i="6"/>
  <c r="Q752" i="6"/>
  <c r="P752" i="6"/>
  <c r="O752" i="6"/>
  <c r="N752" i="6"/>
  <c r="M752" i="6"/>
  <c r="L752" i="6"/>
  <c r="K752" i="6"/>
  <c r="Q751" i="6"/>
  <c r="P751" i="6"/>
  <c r="O751" i="6"/>
  <c r="N751" i="6"/>
  <c r="M751" i="6"/>
  <c r="L751" i="6"/>
  <c r="K751" i="6"/>
  <c r="Q750" i="6"/>
  <c r="P750" i="6"/>
  <c r="O750" i="6"/>
  <c r="N750" i="6"/>
  <c r="M750" i="6"/>
  <c r="L750" i="6"/>
  <c r="K750" i="6"/>
  <c r="Q749" i="6"/>
  <c r="P749" i="6"/>
  <c r="O749" i="6"/>
  <c r="N749" i="6"/>
  <c r="M749" i="6"/>
  <c r="L749" i="6"/>
  <c r="K749" i="6"/>
  <c r="Q748" i="6"/>
  <c r="P748" i="6"/>
  <c r="O748" i="6"/>
  <c r="N748" i="6"/>
  <c r="M748" i="6"/>
  <c r="L748" i="6"/>
  <c r="K748" i="6"/>
  <c r="Q747" i="6"/>
  <c r="P747" i="6"/>
  <c r="O747" i="6"/>
  <c r="N747" i="6"/>
  <c r="M747" i="6"/>
  <c r="L747" i="6"/>
  <c r="K747" i="6"/>
  <c r="Q746" i="6"/>
  <c r="P746" i="6"/>
  <c r="O746" i="6"/>
  <c r="N746" i="6"/>
  <c r="M746" i="6"/>
  <c r="L746" i="6"/>
  <c r="K746" i="6"/>
  <c r="Q745" i="6"/>
  <c r="P745" i="6"/>
  <c r="O745" i="6"/>
  <c r="N745" i="6"/>
  <c r="M745" i="6"/>
  <c r="L745" i="6"/>
  <c r="K745" i="6"/>
  <c r="Q744" i="6"/>
  <c r="P744" i="6"/>
  <c r="O744" i="6"/>
  <c r="N744" i="6"/>
  <c r="M744" i="6"/>
  <c r="L744" i="6"/>
  <c r="K744" i="6"/>
  <c r="Q743" i="6"/>
  <c r="P743" i="6"/>
  <c r="O743" i="6"/>
  <c r="N743" i="6"/>
  <c r="M743" i="6"/>
  <c r="L743" i="6"/>
  <c r="K743" i="6"/>
  <c r="Q742" i="6"/>
  <c r="P742" i="6"/>
  <c r="O742" i="6"/>
  <c r="N742" i="6"/>
  <c r="M742" i="6"/>
  <c r="L742" i="6"/>
  <c r="K742" i="6"/>
  <c r="Q741" i="6"/>
  <c r="P741" i="6"/>
  <c r="O741" i="6"/>
  <c r="N741" i="6"/>
  <c r="M741" i="6"/>
  <c r="L741" i="6"/>
  <c r="K741" i="6"/>
  <c r="Q740" i="6"/>
  <c r="P740" i="6"/>
  <c r="O740" i="6"/>
  <c r="N740" i="6"/>
  <c r="M740" i="6"/>
  <c r="L740" i="6"/>
  <c r="K740" i="6"/>
  <c r="Q739" i="6"/>
  <c r="P739" i="6"/>
  <c r="O739" i="6"/>
  <c r="N739" i="6"/>
  <c r="M739" i="6"/>
  <c r="L739" i="6"/>
  <c r="K739" i="6"/>
  <c r="Q738" i="6"/>
  <c r="P738" i="6"/>
  <c r="O738" i="6"/>
  <c r="N738" i="6"/>
  <c r="M738" i="6"/>
  <c r="L738" i="6"/>
  <c r="K738" i="6"/>
  <c r="Q737" i="6"/>
  <c r="P737" i="6"/>
  <c r="O737" i="6"/>
  <c r="N737" i="6"/>
  <c r="M737" i="6"/>
  <c r="L737" i="6"/>
  <c r="K737" i="6"/>
  <c r="Q736" i="6"/>
  <c r="P736" i="6"/>
  <c r="O736" i="6"/>
  <c r="N736" i="6"/>
  <c r="M736" i="6"/>
  <c r="L736" i="6"/>
  <c r="K736" i="6"/>
  <c r="Q735" i="6"/>
  <c r="P735" i="6"/>
  <c r="O735" i="6"/>
  <c r="N735" i="6"/>
  <c r="M735" i="6"/>
  <c r="L735" i="6"/>
  <c r="K735" i="6"/>
  <c r="Q734" i="6"/>
  <c r="P734" i="6"/>
  <c r="O734" i="6"/>
  <c r="N734" i="6"/>
  <c r="M734" i="6"/>
  <c r="L734" i="6"/>
  <c r="K734" i="6"/>
  <c r="Q733" i="6"/>
  <c r="P733" i="6"/>
  <c r="O733" i="6"/>
  <c r="N733" i="6"/>
  <c r="M733" i="6"/>
  <c r="L733" i="6"/>
  <c r="K733" i="6"/>
  <c r="Q732" i="6"/>
  <c r="P732" i="6"/>
  <c r="O732" i="6"/>
  <c r="N732" i="6"/>
  <c r="M732" i="6"/>
  <c r="L732" i="6"/>
  <c r="K732" i="6"/>
  <c r="Q731" i="6"/>
  <c r="P731" i="6"/>
  <c r="O731" i="6"/>
  <c r="N731" i="6"/>
  <c r="M731" i="6"/>
  <c r="L731" i="6"/>
  <c r="K731" i="6"/>
  <c r="Q730" i="6"/>
  <c r="P730" i="6"/>
  <c r="O730" i="6"/>
  <c r="N730" i="6"/>
  <c r="M730" i="6"/>
  <c r="L730" i="6"/>
  <c r="K730" i="6"/>
  <c r="Q729" i="6"/>
  <c r="P729" i="6"/>
  <c r="O729" i="6"/>
  <c r="N729" i="6"/>
  <c r="M729" i="6"/>
  <c r="L729" i="6"/>
  <c r="K729" i="6"/>
  <c r="Q728" i="6"/>
  <c r="P728" i="6"/>
  <c r="O728" i="6"/>
  <c r="N728" i="6"/>
  <c r="M728" i="6"/>
  <c r="L728" i="6"/>
  <c r="K728" i="6"/>
  <c r="Q727" i="6"/>
  <c r="P727" i="6"/>
  <c r="O727" i="6"/>
  <c r="N727" i="6"/>
  <c r="M727" i="6"/>
  <c r="L727" i="6"/>
  <c r="K727" i="6"/>
  <c r="Q726" i="6"/>
  <c r="P726" i="6"/>
  <c r="O726" i="6"/>
  <c r="N726" i="6"/>
  <c r="M726" i="6"/>
  <c r="L726" i="6"/>
  <c r="K726" i="6"/>
  <c r="Q725" i="6"/>
  <c r="P725" i="6"/>
  <c r="O725" i="6"/>
  <c r="N725" i="6"/>
  <c r="M725" i="6"/>
  <c r="L725" i="6"/>
  <c r="K725" i="6"/>
  <c r="Q724" i="6"/>
  <c r="P724" i="6"/>
  <c r="O724" i="6"/>
  <c r="N724" i="6"/>
  <c r="M724" i="6"/>
  <c r="L724" i="6"/>
  <c r="K724" i="6"/>
  <c r="Q723" i="6"/>
  <c r="P723" i="6"/>
  <c r="O723" i="6"/>
  <c r="N723" i="6"/>
  <c r="M723" i="6"/>
  <c r="L723" i="6"/>
  <c r="K723" i="6"/>
  <c r="Q722" i="6"/>
  <c r="P722" i="6"/>
  <c r="O722" i="6"/>
  <c r="N722" i="6"/>
  <c r="M722" i="6"/>
  <c r="L722" i="6"/>
  <c r="K722" i="6"/>
  <c r="Q721" i="6"/>
  <c r="P721" i="6"/>
  <c r="O721" i="6"/>
  <c r="N721" i="6"/>
  <c r="M721" i="6"/>
  <c r="L721" i="6"/>
  <c r="K721" i="6"/>
  <c r="Q720" i="6"/>
  <c r="P720" i="6"/>
  <c r="O720" i="6"/>
  <c r="N720" i="6"/>
  <c r="M720" i="6"/>
  <c r="L720" i="6"/>
  <c r="K720" i="6"/>
  <c r="Q719" i="6"/>
  <c r="P719" i="6"/>
  <c r="O719" i="6"/>
  <c r="N719" i="6"/>
  <c r="M719" i="6"/>
  <c r="L719" i="6"/>
  <c r="K719" i="6"/>
  <c r="Q718" i="6"/>
  <c r="P718" i="6"/>
  <c r="O718" i="6"/>
  <c r="N718" i="6"/>
  <c r="M718" i="6"/>
  <c r="L718" i="6"/>
  <c r="K718" i="6"/>
  <c r="Q717" i="6"/>
  <c r="P717" i="6"/>
  <c r="O717" i="6"/>
  <c r="N717" i="6"/>
  <c r="M717" i="6"/>
  <c r="L717" i="6"/>
  <c r="K717" i="6"/>
  <c r="Q716" i="6"/>
  <c r="P716" i="6"/>
  <c r="O716" i="6"/>
  <c r="N716" i="6"/>
  <c r="M716" i="6"/>
  <c r="L716" i="6"/>
  <c r="K716" i="6"/>
  <c r="Q715" i="6"/>
  <c r="P715" i="6"/>
  <c r="O715" i="6"/>
  <c r="N715" i="6"/>
  <c r="M715" i="6"/>
  <c r="L715" i="6"/>
  <c r="K715" i="6"/>
  <c r="Q714" i="6"/>
  <c r="P714" i="6"/>
  <c r="O714" i="6"/>
  <c r="N714" i="6"/>
  <c r="M714" i="6"/>
  <c r="L714" i="6"/>
  <c r="K714" i="6"/>
  <c r="Q713" i="6"/>
  <c r="P713" i="6"/>
  <c r="O713" i="6"/>
  <c r="N713" i="6"/>
  <c r="M713" i="6"/>
  <c r="L713" i="6"/>
  <c r="K713" i="6"/>
  <c r="Q712" i="6"/>
  <c r="P712" i="6"/>
  <c r="O712" i="6"/>
  <c r="N712" i="6"/>
  <c r="M712" i="6"/>
  <c r="L712" i="6"/>
  <c r="K712" i="6"/>
  <c r="Q711" i="6"/>
  <c r="P711" i="6"/>
  <c r="O711" i="6"/>
  <c r="N711" i="6"/>
  <c r="M711" i="6"/>
  <c r="L711" i="6"/>
  <c r="K711" i="6"/>
  <c r="Q710" i="6"/>
  <c r="P710" i="6"/>
  <c r="O710" i="6"/>
  <c r="N710" i="6"/>
  <c r="M710" i="6"/>
  <c r="L710" i="6"/>
  <c r="K710" i="6"/>
  <c r="Q709" i="6"/>
  <c r="P709" i="6"/>
  <c r="O709" i="6"/>
  <c r="N709" i="6"/>
  <c r="M709" i="6"/>
  <c r="L709" i="6"/>
  <c r="K709" i="6"/>
  <c r="Q708" i="6"/>
  <c r="P708" i="6"/>
  <c r="O708" i="6"/>
  <c r="N708" i="6"/>
  <c r="M708" i="6"/>
  <c r="L708" i="6"/>
  <c r="K708" i="6"/>
  <c r="Q707" i="6"/>
  <c r="P707" i="6"/>
  <c r="O707" i="6"/>
  <c r="N707" i="6"/>
  <c r="M707" i="6"/>
  <c r="L707" i="6"/>
  <c r="K707" i="6"/>
  <c r="Q706" i="6"/>
  <c r="P706" i="6"/>
  <c r="O706" i="6"/>
  <c r="N706" i="6"/>
  <c r="M706" i="6"/>
  <c r="L706" i="6"/>
  <c r="K706" i="6"/>
  <c r="Q705" i="6"/>
  <c r="P705" i="6"/>
  <c r="O705" i="6"/>
  <c r="N705" i="6"/>
  <c r="M705" i="6"/>
  <c r="L705" i="6"/>
  <c r="K705" i="6"/>
  <c r="Q704" i="6"/>
  <c r="P704" i="6"/>
  <c r="O704" i="6"/>
  <c r="N704" i="6"/>
  <c r="M704" i="6"/>
  <c r="L704" i="6"/>
  <c r="K704" i="6"/>
  <c r="Q703" i="6"/>
  <c r="P703" i="6"/>
  <c r="O703" i="6"/>
  <c r="N703" i="6"/>
  <c r="M703" i="6"/>
  <c r="L703" i="6"/>
  <c r="K703" i="6"/>
  <c r="Q702" i="6"/>
  <c r="P702" i="6"/>
  <c r="O702" i="6"/>
  <c r="N702" i="6"/>
  <c r="M702" i="6"/>
  <c r="L702" i="6"/>
  <c r="K702" i="6"/>
  <c r="Q701" i="6"/>
  <c r="P701" i="6"/>
  <c r="O701" i="6"/>
  <c r="N701" i="6"/>
  <c r="M701" i="6"/>
  <c r="L701" i="6"/>
  <c r="K701" i="6"/>
  <c r="Q700" i="6"/>
  <c r="P700" i="6"/>
  <c r="O700" i="6"/>
  <c r="N700" i="6"/>
  <c r="M700" i="6"/>
  <c r="L700" i="6"/>
  <c r="K700" i="6"/>
  <c r="Q699" i="6"/>
  <c r="P699" i="6"/>
  <c r="O699" i="6"/>
  <c r="N699" i="6"/>
  <c r="M699" i="6"/>
  <c r="L699" i="6"/>
  <c r="K699" i="6"/>
  <c r="Q698" i="6"/>
  <c r="P698" i="6"/>
  <c r="O698" i="6"/>
  <c r="N698" i="6"/>
  <c r="M698" i="6"/>
  <c r="L698" i="6"/>
  <c r="K698" i="6"/>
  <c r="Q697" i="6"/>
  <c r="P697" i="6"/>
  <c r="O697" i="6"/>
  <c r="N697" i="6"/>
  <c r="M697" i="6"/>
  <c r="L697" i="6"/>
  <c r="K697" i="6"/>
  <c r="Q696" i="6"/>
  <c r="P696" i="6"/>
  <c r="O696" i="6"/>
  <c r="N696" i="6"/>
  <c r="M696" i="6"/>
  <c r="L696" i="6"/>
  <c r="K696" i="6"/>
  <c r="Q695" i="6"/>
  <c r="P695" i="6"/>
  <c r="O695" i="6"/>
  <c r="N695" i="6"/>
  <c r="M695" i="6"/>
  <c r="L695" i="6"/>
  <c r="K695" i="6"/>
  <c r="Q694" i="6"/>
  <c r="P694" i="6"/>
  <c r="O694" i="6"/>
  <c r="N694" i="6"/>
  <c r="M694" i="6"/>
  <c r="L694" i="6"/>
  <c r="K694" i="6"/>
  <c r="Q693" i="6"/>
  <c r="P693" i="6"/>
  <c r="O693" i="6"/>
  <c r="N693" i="6"/>
  <c r="M693" i="6"/>
  <c r="L693" i="6"/>
  <c r="K693" i="6"/>
  <c r="Q692" i="6"/>
  <c r="P692" i="6"/>
  <c r="O692" i="6"/>
  <c r="N692" i="6"/>
  <c r="M692" i="6"/>
  <c r="L692" i="6"/>
  <c r="K692" i="6"/>
  <c r="Q691" i="6"/>
  <c r="P691" i="6"/>
  <c r="O691" i="6"/>
  <c r="N691" i="6"/>
  <c r="M691" i="6"/>
  <c r="L691" i="6"/>
  <c r="K691" i="6"/>
  <c r="Q690" i="6"/>
  <c r="P690" i="6"/>
  <c r="O690" i="6"/>
  <c r="N690" i="6"/>
  <c r="M690" i="6"/>
  <c r="L690" i="6"/>
  <c r="K690" i="6"/>
  <c r="Q689" i="6"/>
  <c r="P689" i="6"/>
  <c r="O689" i="6"/>
  <c r="N689" i="6"/>
  <c r="M689" i="6"/>
  <c r="L689" i="6"/>
  <c r="K689" i="6"/>
  <c r="Q688" i="6"/>
  <c r="P688" i="6"/>
  <c r="O688" i="6"/>
  <c r="N688" i="6"/>
  <c r="M688" i="6"/>
  <c r="L688" i="6"/>
  <c r="K688" i="6"/>
  <c r="Q687" i="6"/>
  <c r="P687" i="6"/>
  <c r="O687" i="6"/>
  <c r="N687" i="6"/>
  <c r="M687" i="6"/>
  <c r="L687" i="6"/>
  <c r="K687" i="6"/>
  <c r="Q686" i="6"/>
  <c r="P686" i="6"/>
  <c r="O686" i="6"/>
  <c r="N686" i="6"/>
  <c r="M686" i="6"/>
  <c r="L686" i="6"/>
  <c r="K686" i="6"/>
  <c r="Q685" i="6"/>
  <c r="P685" i="6"/>
  <c r="O685" i="6"/>
  <c r="N685" i="6"/>
  <c r="M685" i="6"/>
  <c r="L685" i="6"/>
  <c r="K685" i="6"/>
  <c r="Q684" i="6"/>
  <c r="P684" i="6"/>
  <c r="O684" i="6"/>
  <c r="N684" i="6"/>
  <c r="M684" i="6"/>
  <c r="L684" i="6"/>
  <c r="K684" i="6"/>
  <c r="Q683" i="6"/>
  <c r="P683" i="6"/>
  <c r="O683" i="6"/>
  <c r="N683" i="6"/>
  <c r="M683" i="6"/>
  <c r="L683" i="6"/>
  <c r="K683" i="6"/>
  <c r="Q682" i="6"/>
  <c r="P682" i="6"/>
  <c r="O682" i="6"/>
  <c r="N682" i="6"/>
  <c r="M682" i="6"/>
  <c r="L682" i="6"/>
  <c r="K682" i="6"/>
  <c r="Q681" i="6"/>
  <c r="P681" i="6"/>
  <c r="O681" i="6"/>
  <c r="N681" i="6"/>
  <c r="M681" i="6"/>
  <c r="L681" i="6"/>
  <c r="K681" i="6"/>
  <c r="Q680" i="6"/>
  <c r="P680" i="6"/>
  <c r="O680" i="6"/>
  <c r="N680" i="6"/>
  <c r="M680" i="6"/>
  <c r="L680" i="6"/>
  <c r="K680" i="6"/>
  <c r="Q679" i="6"/>
  <c r="P679" i="6"/>
  <c r="O679" i="6"/>
  <c r="N679" i="6"/>
  <c r="M679" i="6"/>
  <c r="L679" i="6"/>
  <c r="K679" i="6"/>
  <c r="Q678" i="6"/>
  <c r="P678" i="6"/>
  <c r="O678" i="6"/>
  <c r="N678" i="6"/>
  <c r="M678" i="6"/>
  <c r="L678" i="6"/>
  <c r="K678" i="6"/>
  <c r="Q677" i="6"/>
  <c r="P677" i="6"/>
  <c r="O677" i="6"/>
  <c r="N677" i="6"/>
  <c r="M677" i="6"/>
  <c r="L677" i="6"/>
  <c r="K677" i="6"/>
  <c r="Q676" i="6"/>
  <c r="P676" i="6"/>
  <c r="O676" i="6"/>
  <c r="N676" i="6"/>
  <c r="M676" i="6"/>
  <c r="L676" i="6"/>
  <c r="K676" i="6"/>
  <c r="Q675" i="6"/>
  <c r="P675" i="6"/>
  <c r="O675" i="6"/>
  <c r="N675" i="6"/>
  <c r="M675" i="6"/>
  <c r="L675" i="6"/>
  <c r="K675" i="6"/>
  <c r="Q674" i="6"/>
  <c r="P674" i="6"/>
  <c r="O674" i="6"/>
  <c r="N674" i="6"/>
  <c r="M674" i="6"/>
  <c r="L674" i="6"/>
  <c r="K674" i="6"/>
  <c r="Q673" i="6"/>
  <c r="P673" i="6"/>
  <c r="O673" i="6"/>
  <c r="N673" i="6"/>
  <c r="M673" i="6"/>
  <c r="L673" i="6"/>
  <c r="K673" i="6"/>
  <c r="Q672" i="6"/>
  <c r="P672" i="6"/>
  <c r="O672" i="6"/>
  <c r="N672" i="6"/>
  <c r="M672" i="6"/>
  <c r="L672" i="6"/>
  <c r="K672" i="6"/>
  <c r="Q671" i="6"/>
  <c r="P671" i="6"/>
  <c r="O671" i="6"/>
  <c r="N671" i="6"/>
  <c r="M671" i="6"/>
  <c r="L671" i="6"/>
  <c r="K671" i="6"/>
  <c r="Q670" i="6"/>
  <c r="P670" i="6"/>
  <c r="O670" i="6"/>
  <c r="N670" i="6"/>
  <c r="M670" i="6"/>
  <c r="L670" i="6"/>
  <c r="K670" i="6"/>
  <c r="Q669" i="6"/>
  <c r="P669" i="6"/>
  <c r="O669" i="6"/>
  <c r="N669" i="6"/>
  <c r="M669" i="6"/>
  <c r="L669" i="6"/>
  <c r="K669" i="6"/>
  <c r="Q668" i="6"/>
  <c r="P668" i="6"/>
  <c r="O668" i="6"/>
  <c r="N668" i="6"/>
  <c r="M668" i="6"/>
  <c r="L668" i="6"/>
  <c r="K668" i="6"/>
  <c r="Q667" i="6"/>
  <c r="P667" i="6"/>
  <c r="O667" i="6"/>
  <c r="N667" i="6"/>
  <c r="M667" i="6"/>
  <c r="L667" i="6"/>
  <c r="K667" i="6"/>
  <c r="Q666" i="6"/>
  <c r="P666" i="6"/>
  <c r="O666" i="6"/>
  <c r="N666" i="6"/>
  <c r="M666" i="6"/>
  <c r="L666" i="6"/>
  <c r="K666" i="6"/>
  <c r="Q665" i="6"/>
  <c r="P665" i="6"/>
  <c r="O665" i="6"/>
  <c r="N665" i="6"/>
  <c r="M665" i="6"/>
  <c r="L665" i="6"/>
  <c r="K665" i="6"/>
  <c r="Q664" i="6"/>
  <c r="P664" i="6"/>
  <c r="O664" i="6"/>
  <c r="N664" i="6"/>
  <c r="M664" i="6"/>
  <c r="L664" i="6"/>
  <c r="K664" i="6"/>
  <c r="Q663" i="6"/>
  <c r="P663" i="6"/>
  <c r="O663" i="6"/>
  <c r="N663" i="6"/>
  <c r="M663" i="6"/>
  <c r="L663" i="6"/>
  <c r="K663" i="6"/>
  <c r="Q662" i="6"/>
  <c r="P662" i="6"/>
  <c r="O662" i="6"/>
  <c r="N662" i="6"/>
  <c r="M662" i="6"/>
  <c r="L662" i="6"/>
  <c r="K662" i="6"/>
  <c r="Q661" i="6"/>
  <c r="P661" i="6"/>
  <c r="O661" i="6"/>
  <c r="N661" i="6"/>
  <c r="M661" i="6"/>
  <c r="L661" i="6"/>
  <c r="K661" i="6"/>
  <c r="Q660" i="6"/>
  <c r="P660" i="6"/>
  <c r="O660" i="6"/>
  <c r="N660" i="6"/>
  <c r="M660" i="6"/>
  <c r="L660" i="6"/>
  <c r="K660" i="6"/>
  <c r="Q659" i="6"/>
  <c r="P659" i="6"/>
  <c r="O659" i="6"/>
  <c r="N659" i="6"/>
  <c r="M659" i="6"/>
  <c r="L659" i="6"/>
  <c r="K659" i="6"/>
  <c r="Q658" i="6"/>
  <c r="P658" i="6"/>
  <c r="O658" i="6"/>
  <c r="N658" i="6"/>
  <c r="M658" i="6"/>
  <c r="L658" i="6"/>
  <c r="K658" i="6"/>
  <c r="Q657" i="6"/>
  <c r="P657" i="6"/>
  <c r="O657" i="6"/>
  <c r="N657" i="6"/>
  <c r="M657" i="6"/>
  <c r="L657" i="6"/>
  <c r="K657" i="6"/>
  <c r="Q656" i="6"/>
  <c r="P656" i="6"/>
  <c r="O656" i="6"/>
  <c r="N656" i="6"/>
  <c r="M656" i="6"/>
  <c r="L656" i="6"/>
  <c r="K656" i="6"/>
  <c r="Q655" i="6"/>
  <c r="P655" i="6"/>
  <c r="O655" i="6"/>
  <c r="N655" i="6"/>
  <c r="M655" i="6"/>
  <c r="L655" i="6"/>
  <c r="K655" i="6"/>
  <c r="Q654" i="6"/>
  <c r="P654" i="6"/>
  <c r="O654" i="6"/>
  <c r="N654" i="6"/>
  <c r="M654" i="6"/>
  <c r="L654" i="6"/>
  <c r="K654" i="6"/>
  <c r="Q653" i="6"/>
  <c r="P653" i="6"/>
  <c r="O653" i="6"/>
  <c r="N653" i="6"/>
  <c r="M653" i="6"/>
  <c r="L653" i="6"/>
  <c r="K653" i="6"/>
  <c r="Q652" i="6"/>
  <c r="P652" i="6"/>
  <c r="O652" i="6"/>
  <c r="N652" i="6"/>
  <c r="M652" i="6"/>
  <c r="L652" i="6"/>
  <c r="K652" i="6"/>
  <c r="Q651" i="6"/>
  <c r="P651" i="6"/>
  <c r="O651" i="6"/>
  <c r="N651" i="6"/>
  <c r="M651" i="6"/>
  <c r="L651" i="6"/>
  <c r="K651" i="6"/>
  <c r="Q650" i="6"/>
  <c r="P650" i="6"/>
  <c r="O650" i="6"/>
  <c r="N650" i="6"/>
  <c r="M650" i="6"/>
  <c r="L650" i="6"/>
  <c r="K650" i="6"/>
  <c r="Q649" i="6"/>
  <c r="P649" i="6"/>
  <c r="O649" i="6"/>
  <c r="N649" i="6"/>
  <c r="M649" i="6"/>
  <c r="L649" i="6"/>
  <c r="K649" i="6"/>
  <c r="Q648" i="6"/>
  <c r="P648" i="6"/>
  <c r="O648" i="6"/>
  <c r="N648" i="6"/>
  <c r="M648" i="6"/>
  <c r="L648" i="6"/>
  <c r="K648" i="6"/>
  <c r="Q647" i="6"/>
  <c r="P647" i="6"/>
  <c r="O647" i="6"/>
  <c r="N647" i="6"/>
  <c r="M647" i="6"/>
  <c r="L647" i="6"/>
  <c r="K647" i="6"/>
  <c r="Q646" i="6"/>
  <c r="P646" i="6"/>
  <c r="O646" i="6"/>
  <c r="N646" i="6"/>
  <c r="M646" i="6"/>
  <c r="L646" i="6"/>
  <c r="K646" i="6"/>
  <c r="Q645" i="6"/>
  <c r="P645" i="6"/>
  <c r="O645" i="6"/>
  <c r="N645" i="6"/>
  <c r="M645" i="6"/>
  <c r="L645" i="6"/>
  <c r="K645" i="6"/>
  <c r="Q644" i="6"/>
  <c r="P644" i="6"/>
  <c r="O644" i="6"/>
  <c r="N644" i="6"/>
  <c r="M644" i="6"/>
  <c r="L644" i="6"/>
  <c r="K644" i="6"/>
  <c r="Q643" i="6"/>
  <c r="P643" i="6"/>
  <c r="O643" i="6"/>
  <c r="N643" i="6"/>
  <c r="M643" i="6"/>
  <c r="L643" i="6"/>
  <c r="K643" i="6"/>
  <c r="Q642" i="6"/>
  <c r="P642" i="6"/>
  <c r="O642" i="6"/>
  <c r="N642" i="6"/>
  <c r="M642" i="6"/>
  <c r="L642" i="6"/>
  <c r="K642" i="6"/>
  <c r="Q641" i="6"/>
  <c r="P641" i="6"/>
  <c r="O641" i="6"/>
  <c r="N641" i="6"/>
  <c r="M641" i="6"/>
  <c r="L641" i="6"/>
  <c r="K641" i="6"/>
  <c r="Q640" i="6"/>
  <c r="P640" i="6"/>
  <c r="O640" i="6"/>
  <c r="N640" i="6"/>
  <c r="M640" i="6"/>
  <c r="L640" i="6"/>
  <c r="K640" i="6"/>
  <c r="Q639" i="6"/>
  <c r="P639" i="6"/>
  <c r="O639" i="6"/>
  <c r="N639" i="6"/>
  <c r="M639" i="6"/>
  <c r="L639" i="6"/>
  <c r="K639" i="6"/>
  <c r="Q638" i="6"/>
  <c r="P638" i="6"/>
  <c r="O638" i="6"/>
  <c r="N638" i="6"/>
  <c r="M638" i="6"/>
  <c r="L638" i="6"/>
  <c r="K638" i="6"/>
  <c r="Q637" i="6"/>
  <c r="P637" i="6"/>
  <c r="O637" i="6"/>
  <c r="N637" i="6"/>
  <c r="M637" i="6"/>
  <c r="L637" i="6"/>
  <c r="K637" i="6"/>
  <c r="Q636" i="6"/>
  <c r="P636" i="6"/>
  <c r="O636" i="6"/>
  <c r="N636" i="6"/>
  <c r="M636" i="6"/>
  <c r="L636" i="6"/>
  <c r="K636" i="6"/>
  <c r="Q635" i="6"/>
  <c r="P635" i="6"/>
  <c r="O635" i="6"/>
  <c r="N635" i="6"/>
  <c r="M635" i="6"/>
  <c r="L635" i="6"/>
  <c r="K635" i="6"/>
  <c r="Q634" i="6"/>
  <c r="P634" i="6"/>
  <c r="O634" i="6"/>
  <c r="N634" i="6"/>
  <c r="M634" i="6"/>
  <c r="L634" i="6"/>
  <c r="K634" i="6"/>
  <c r="Q633" i="6"/>
  <c r="P633" i="6"/>
  <c r="O633" i="6"/>
  <c r="N633" i="6"/>
  <c r="M633" i="6"/>
  <c r="L633" i="6"/>
  <c r="K633" i="6"/>
  <c r="Q632" i="6"/>
  <c r="P632" i="6"/>
  <c r="O632" i="6"/>
  <c r="N632" i="6"/>
  <c r="M632" i="6"/>
  <c r="L632" i="6"/>
  <c r="K632" i="6"/>
  <c r="Q631" i="6"/>
  <c r="P631" i="6"/>
  <c r="O631" i="6"/>
  <c r="N631" i="6"/>
  <c r="M631" i="6"/>
  <c r="L631" i="6"/>
  <c r="K631" i="6"/>
  <c r="Q630" i="6"/>
  <c r="P630" i="6"/>
  <c r="O630" i="6"/>
  <c r="N630" i="6"/>
  <c r="M630" i="6"/>
  <c r="L630" i="6"/>
  <c r="K630" i="6"/>
  <c r="Q629" i="6"/>
  <c r="P629" i="6"/>
  <c r="O629" i="6"/>
  <c r="N629" i="6"/>
  <c r="M629" i="6"/>
  <c r="L629" i="6"/>
  <c r="K629" i="6"/>
  <c r="Q628" i="6"/>
  <c r="P628" i="6"/>
  <c r="O628" i="6"/>
  <c r="N628" i="6"/>
  <c r="M628" i="6"/>
  <c r="L628" i="6"/>
  <c r="K628" i="6"/>
  <c r="Q627" i="6"/>
  <c r="P627" i="6"/>
  <c r="O627" i="6"/>
  <c r="N627" i="6"/>
  <c r="M627" i="6"/>
  <c r="L627" i="6"/>
  <c r="K627" i="6"/>
  <c r="Q626" i="6"/>
  <c r="P626" i="6"/>
  <c r="O626" i="6"/>
  <c r="N626" i="6"/>
  <c r="M626" i="6"/>
  <c r="L626" i="6"/>
  <c r="K626" i="6"/>
  <c r="Q625" i="6"/>
  <c r="P625" i="6"/>
  <c r="O625" i="6"/>
  <c r="N625" i="6"/>
  <c r="M625" i="6"/>
  <c r="L625" i="6"/>
  <c r="K625" i="6"/>
  <c r="Q624" i="6"/>
  <c r="P624" i="6"/>
  <c r="O624" i="6"/>
  <c r="N624" i="6"/>
  <c r="M624" i="6"/>
  <c r="L624" i="6"/>
  <c r="K624" i="6"/>
  <c r="Q623" i="6"/>
  <c r="P623" i="6"/>
  <c r="O623" i="6"/>
  <c r="N623" i="6"/>
  <c r="M623" i="6"/>
  <c r="L623" i="6"/>
  <c r="K623" i="6"/>
  <c r="Q622" i="6"/>
  <c r="P622" i="6"/>
  <c r="O622" i="6"/>
  <c r="N622" i="6"/>
  <c r="M622" i="6"/>
  <c r="L622" i="6"/>
  <c r="K622" i="6"/>
  <c r="Q621" i="6"/>
  <c r="P621" i="6"/>
  <c r="O621" i="6"/>
  <c r="N621" i="6"/>
  <c r="M621" i="6"/>
  <c r="L621" i="6"/>
  <c r="K621" i="6"/>
  <c r="Q620" i="6"/>
  <c r="P620" i="6"/>
  <c r="O620" i="6"/>
  <c r="N620" i="6"/>
  <c r="M620" i="6"/>
  <c r="L620" i="6"/>
  <c r="K620" i="6"/>
  <c r="Q619" i="6"/>
  <c r="P619" i="6"/>
  <c r="O619" i="6"/>
  <c r="N619" i="6"/>
  <c r="M619" i="6"/>
  <c r="L619" i="6"/>
  <c r="K619" i="6"/>
  <c r="Q618" i="6"/>
  <c r="P618" i="6"/>
  <c r="O618" i="6"/>
  <c r="N618" i="6"/>
  <c r="M618" i="6"/>
  <c r="L618" i="6"/>
  <c r="K618" i="6"/>
  <c r="Q617" i="6"/>
  <c r="P617" i="6"/>
  <c r="O617" i="6"/>
  <c r="N617" i="6"/>
  <c r="M617" i="6"/>
  <c r="L617" i="6"/>
  <c r="K617" i="6"/>
  <c r="Q616" i="6"/>
  <c r="P616" i="6"/>
  <c r="O616" i="6"/>
  <c r="N616" i="6"/>
  <c r="M616" i="6"/>
  <c r="L616" i="6"/>
  <c r="K616" i="6"/>
  <c r="Q615" i="6"/>
  <c r="P615" i="6"/>
  <c r="O615" i="6"/>
  <c r="N615" i="6"/>
  <c r="M615" i="6"/>
  <c r="L615" i="6"/>
  <c r="K615" i="6"/>
  <c r="Q614" i="6"/>
  <c r="P614" i="6"/>
  <c r="O614" i="6"/>
  <c r="N614" i="6"/>
  <c r="M614" i="6"/>
  <c r="L614" i="6"/>
  <c r="K614" i="6"/>
  <c r="Q613" i="6"/>
  <c r="P613" i="6"/>
  <c r="O613" i="6"/>
  <c r="N613" i="6"/>
  <c r="M613" i="6"/>
  <c r="L613" i="6"/>
  <c r="K613" i="6"/>
  <c r="Q612" i="6"/>
  <c r="P612" i="6"/>
  <c r="O612" i="6"/>
  <c r="N612" i="6"/>
  <c r="M612" i="6"/>
  <c r="L612" i="6"/>
  <c r="K612" i="6"/>
  <c r="Q611" i="6"/>
  <c r="P611" i="6"/>
  <c r="O611" i="6"/>
  <c r="N611" i="6"/>
  <c r="M611" i="6"/>
  <c r="L611" i="6"/>
  <c r="K611" i="6"/>
  <c r="Q610" i="6"/>
  <c r="P610" i="6"/>
  <c r="O610" i="6"/>
  <c r="N610" i="6"/>
  <c r="M610" i="6"/>
  <c r="L610" i="6"/>
  <c r="K610" i="6"/>
  <c r="Q609" i="6"/>
  <c r="P609" i="6"/>
  <c r="O609" i="6"/>
  <c r="N609" i="6"/>
  <c r="M609" i="6"/>
  <c r="L609" i="6"/>
  <c r="K609" i="6"/>
  <c r="Q608" i="6"/>
  <c r="P608" i="6"/>
  <c r="O608" i="6"/>
  <c r="N608" i="6"/>
  <c r="M608" i="6"/>
  <c r="L608" i="6"/>
  <c r="K608" i="6"/>
  <c r="Q607" i="6"/>
  <c r="P607" i="6"/>
  <c r="O607" i="6"/>
  <c r="N607" i="6"/>
  <c r="M607" i="6"/>
  <c r="L607" i="6"/>
  <c r="K607" i="6"/>
  <c r="Q606" i="6"/>
  <c r="P606" i="6"/>
  <c r="O606" i="6"/>
  <c r="N606" i="6"/>
  <c r="M606" i="6"/>
  <c r="L606" i="6"/>
  <c r="K606" i="6"/>
  <c r="Q605" i="6"/>
  <c r="P605" i="6"/>
  <c r="O605" i="6"/>
  <c r="N605" i="6"/>
  <c r="M605" i="6"/>
  <c r="L605" i="6"/>
  <c r="K605" i="6"/>
  <c r="Q604" i="6"/>
  <c r="P604" i="6"/>
  <c r="O604" i="6"/>
  <c r="N604" i="6"/>
  <c r="M604" i="6"/>
  <c r="L604" i="6"/>
  <c r="K604" i="6"/>
  <c r="Q603" i="6"/>
  <c r="P603" i="6"/>
  <c r="O603" i="6"/>
  <c r="N603" i="6"/>
  <c r="M603" i="6"/>
  <c r="L603" i="6"/>
  <c r="K603" i="6"/>
  <c r="Q602" i="6"/>
  <c r="P602" i="6"/>
  <c r="O602" i="6"/>
  <c r="N602" i="6"/>
  <c r="M602" i="6"/>
  <c r="L602" i="6"/>
  <c r="K602" i="6"/>
  <c r="Q601" i="6"/>
  <c r="P601" i="6"/>
  <c r="O601" i="6"/>
  <c r="N601" i="6"/>
  <c r="M601" i="6"/>
  <c r="L601" i="6"/>
  <c r="K601" i="6"/>
  <c r="Q600" i="6"/>
  <c r="P600" i="6"/>
  <c r="O600" i="6"/>
  <c r="N600" i="6"/>
  <c r="M600" i="6"/>
  <c r="L600" i="6"/>
  <c r="K600" i="6"/>
  <c r="Q599" i="6"/>
  <c r="P599" i="6"/>
  <c r="O599" i="6"/>
  <c r="N599" i="6"/>
  <c r="M599" i="6"/>
  <c r="L599" i="6"/>
  <c r="K599" i="6"/>
  <c r="Q598" i="6"/>
  <c r="P598" i="6"/>
  <c r="O598" i="6"/>
  <c r="N598" i="6"/>
  <c r="M598" i="6"/>
  <c r="L598" i="6"/>
  <c r="K598" i="6"/>
  <c r="Q597" i="6"/>
  <c r="P597" i="6"/>
  <c r="O597" i="6"/>
  <c r="N597" i="6"/>
  <c r="M597" i="6"/>
  <c r="L597" i="6"/>
  <c r="K597" i="6"/>
  <c r="Q596" i="6"/>
  <c r="P596" i="6"/>
  <c r="O596" i="6"/>
  <c r="N596" i="6"/>
  <c r="M596" i="6"/>
  <c r="L596" i="6"/>
  <c r="K596" i="6"/>
  <c r="Q595" i="6"/>
  <c r="P595" i="6"/>
  <c r="O595" i="6"/>
  <c r="N595" i="6"/>
  <c r="M595" i="6"/>
  <c r="L595" i="6"/>
  <c r="K595" i="6"/>
  <c r="Q594" i="6"/>
  <c r="P594" i="6"/>
  <c r="O594" i="6"/>
  <c r="N594" i="6"/>
  <c r="M594" i="6"/>
  <c r="L594" i="6"/>
  <c r="K594" i="6"/>
  <c r="Q593" i="6"/>
  <c r="P593" i="6"/>
  <c r="O593" i="6"/>
  <c r="N593" i="6"/>
  <c r="M593" i="6"/>
  <c r="L593" i="6"/>
  <c r="K593" i="6"/>
  <c r="Q592" i="6"/>
  <c r="P592" i="6"/>
  <c r="O592" i="6"/>
  <c r="N592" i="6"/>
  <c r="M592" i="6"/>
  <c r="L592" i="6"/>
  <c r="K592" i="6"/>
  <c r="Q591" i="6"/>
  <c r="P591" i="6"/>
  <c r="O591" i="6"/>
  <c r="N591" i="6"/>
  <c r="M591" i="6"/>
  <c r="L591" i="6"/>
  <c r="K591" i="6"/>
  <c r="Q590" i="6"/>
  <c r="P590" i="6"/>
  <c r="O590" i="6"/>
  <c r="N590" i="6"/>
  <c r="M590" i="6"/>
  <c r="L590" i="6"/>
  <c r="K590" i="6"/>
  <c r="Q589" i="6"/>
  <c r="P589" i="6"/>
  <c r="O589" i="6"/>
  <c r="N589" i="6"/>
  <c r="M589" i="6"/>
  <c r="L589" i="6"/>
  <c r="K589" i="6"/>
  <c r="Q588" i="6"/>
  <c r="P588" i="6"/>
  <c r="O588" i="6"/>
  <c r="N588" i="6"/>
  <c r="M588" i="6"/>
  <c r="L588" i="6"/>
  <c r="K588" i="6"/>
  <c r="Q587" i="6"/>
  <c r="P587" i="6"/>
  <c r="O587" i="6"/>
  <c r="N587" i="6"/>
  <c r="M587" i="6"/>
  <c r="L587" i="6"/>
  <c r="K587" i="6"/>
  <c r="Q586" i="6"/>
  <c r="P586" i="6"/>
  <c r="O586" i="6"/>
  <c r="N586" i="6"/>
  <c r="M586" i="6"/>
  <c r="L586" i="6"/>
  <c r="K586" i="6"/>
  <c r="Q585" i="6"/>
  <c r="P585" i="6"/>
  <c r="O585" i="6"/>
  <c r="N585" i="6"/>
  <c r="M585" i="6"/>
  <c r="L585" i="6"/>
  <c r="K585" i="6"/>
  <c r="Q584" i="6"/>
  <c r="P584" i="6"/>
  <c r="O584" i="6"/>
  <c r="N584" i="6"/>
  <c r="M584" i="6"/>
  <c r="L584" i="6"/>
  <c r="K584" i="6"/>
  <c r="Q583" i="6"/>
  <c r="P583" i="6"/>
  <c r="O583" i="6"/>
  <c r="N583" i="6"/>
  <c r="M583" i="6"/>
  <c r="L583" i="6"/>
  <c r="K583" i="6"/>
  <c r="Q582" i="6"/>
  <c r="P582" i="6"/>
  <c r="O582" i="6"/>
  <c r="N582" i="6"/>
  <c r="M582" i="6"/>
  <c r="L582" i="6"/>
  <c r="K582" i="6"/>
  <c r="Q581" i="6"/>
  <c r="P581" i="6"/>
  <c r="O581" i="6"/>
  <c r="N581" i="6"/>
  <c r="M581" i="6"/>
  <c r="L581" i="6"/>
  <c r="K581" i="6"/>
  <c r="Q580" i="6"/>
  <c r="P580" i="6"/>
  <c r="O580" i="6"/>
  <c r="N580" i="6"/>
  <c r="M580" i="6"/>
  <c r="L580" i="6"/>
  <c r="K580" i="6"/>
  <c r="Q579" i="6"/>
  <c r="P579" i="6"/>
  <c r="O579" i="6"/>
  <c r="N579" i="6"/>
  <c r="M579" i="6"/>
  <c r="L579" i="6"/>
  <c r="K579" i="6"/>
  <c r="Q578" i="6"/>
  <c r="P578" i="6"/>
  <c r="O578" i="6"/>
  <c r="N578" i="6"/>
  <c r="M578" i="6"/>
  <c r="L578" i="6"/>
  <c r="K578" i="6"/>
  <c r="Q577" i="6"/>
  <c r="P577" i="6"/>
  <c r="O577" i="6"/>
  <c r="N577" i="6"/>
  <c r="M577" i="6"/>
  <c r="L577" i="6"/>
  <c r="K577" i="6"/>
  <c r="Q576" i="6"/>
  <c r="P576" i="6"/>
  <c r="O576" i="6"/>
  <c r="N576" i="6"/>
  <c r="M576" i="6"/>
  <c r="L576" i="6"/>
  <c r="K576" i="6"/>
  <c r="Q575" i="6"/>
  <c r="P575" i="6"/>
  <c r="O575" i="6"/>
  <c r="N575" i="6"/>
  <c r="M575" i="6"/>
  <c r="L575" i="6"/>
  <c r="K575" i="6"/>
  <c r="Q574" i="6"/>
  <c r="P574" i="6"/>
  <c r="O574" i="6"/>
  <c r="N574" i="6"/>
  <c r="M574" i="6"/>
  <c r="L574" i="6"/>
  <c r="K574" i="6"/>
  <c r="Q573" i="6"/>
  <c r="P573" i="6"/>
  <c r="O573" i="6"/>
  <c r="N573" i="6"/>
  <c r="M573" i="6"/>
  <c r="L573" i="6"/>
  <c r="K573" i="6"/>
  <c r="Q572" i="6"/>
  <c r="P572" i="6"/>
  <c r="O572" i="6"/>
  <c r="N572" i="6"/>
  <c r="M572" i="6"/>
  <c r="L572" i="6"/>
  <c r="K572" i="6"/>
  <c r="Q571" i="6"/>
  <c r="P571" i="6"/>
  <c r="O571" i="6"/>
  <c r="N571" i="6"/>
  <c r="M571" i="6"/>
  <c r="L571" i="6"/>
  <c r="K571" i="6"/>
  <c r="Q570" i="6"/>
  <c r="P570" i="6"/>
  <c r="O570" i="6"/>
  <c r="N570" i="6"/>
  <c r="M570" i="6"/>
  <c r="L570" i="6"/>
  <c r="K570" i="6"/>
  <c r="Q569" i="6"/>
  <c r="P569" i="6"/>
  <c r="O569" i="6"/>
  <c r="N569" i="6"/>
  <c r="M569" i="6"/>
  <c r="L569" i="6"/>
  <c r="K569" i="6"/>
  <c r="Q568" i="6"/>
  <c r="P568" i="6"/>
  <c r="O568" i="6"/>
  <c r="N568" i="6"/>
  <c r="M568" i="6"/>
  <c r="L568" i="6"/>
  <c r="K568" i="6"/>
  <c r="Q567" i="6"/>
  <c r="P567" i="6"/>
  <c r="O567" i="6"/>
  <c r="N567" i="6"/>
  <c r="M567" i="6"/>
  <c r="L567" i="6"/>
  <c r="K567" i="6"/>
  <c r="Q566" i="6"/>
  <c r="P566" i="6"/>
  <c r="O566" i="6"/>
  <c r="N566" i="6"/>
  <c r="M566" i="6"/>
  <c r="L566" i="6"/>
  <c r="K566" i="6"/>
  <c r="Q565" i="6"/>
  <c r="P565" i="6"/>
  <c r="O565" i="6"/>
  <c r="N565" i="6"/>
  <c r="M565" i="6"/>
  <c r="L565" i="6"/>
  <c r="K565" i="6"/>
  <c r="Q564" i="6"/>
  <c r="P564" i="6"/>
  <c r="O564" i="6"/>
  <c r="N564" i="6"/>
  <c r="M564" i="6"/>
  <c r="L564" i="6"/>
  <c r="K564" i="6"/>
  <c r="Q563" i="6"/>
  <c r="P563" i="6"/>
  <c r="O563" i="6"/>
  <c r="N563" i="6"/>
  <c r="M563" i="6"/>
  <c r="L563" i="6"/>
  <c r="K563" i="6"/>
  <c r="Q562" i="6"/>
  <c r="P562" i="6"/>
  <c r="O562" i="6"/>
  <c r="N562" i="6"/>
  <c r="M562" i="6"/>
  <c r="L562" i="6"/>
  <c r="K562" i="6"/>
  <c r="Q561" i="6"/>
  <c r="P561" i="6"/>
  <c r="O561" i="6"/>
  <c r="N561" i="6"/>
  <c r="M561" i="6"/>
  <c r="L561" i="6"/>
  <c r="K561" i="6"/>
  <c r="Q560" i="6"/>
  <c r="P560" i="6"/>
  <c r="O560" i="6"/>
  <c r="N560" i="6"/>
  <c r="M560" i="6"/>
  <c r="L560" i="6"/>
  <c r="K560" i="6"/>
  <c r="Q559" i="6"/>
  <c r="P559" i="6"/>
  <c r="O559" i="6"/>
  <c r="N559" i="6"/>
  <c r="M559" i="6"/>
  <c r="L559" i="6"/>
  <c r="K559" i="6"/>
  <c r="Q558" i="6"/>
  <c r="P558" i="6"/>
  <c r="O558" i="6"/>
  <c r="N558" i="6"/>
  <c r="M558" i="6"/>
  <c r="L558" i="6"/>
  <c r="K558" i="6"/>
  <c r="Q557" i="6"/>
  <c r="P557" i="6"/>
  <c r="O557" i="6"/>
  <c r="N557" i="6"/>
  <c r="M557" i="6"/>
  <c r="L557" i="6"/>
  <c r="K557" i="6"/>
  <c r="Q556" i="6"/>
  <c r="P556" i="6"/>
  <c r="O556" i="6"/>
  <c r="N556" i="6"/>
  <c r="M556" i="6"/>
  <c r="L556" i="6"/>
  <c r="K556" i="6"/>
  <c r="Q555" i="6"/>
  <c r="P555" i="6"/>
  <c r="O555" i="6"/>
  <c r="N555" i="6"/>
  <c r="M555" i="6"/>
  <c r="L555" i="6"/>
  <c r="K555" i="6"/>
  <c r="Q554" i="6"/>
  <c r="P554" i="6"/>
  <c r="O554" i="6"/>
  <c r="N554" i="6"/>
  <c r="M554" i="6"/>
  <c r="L554" i="6"/>
  <c r="K554" i="6"/>
  <c r="Q553" i="6"/>
  <c r="P553" i="6"/>
  <c r="O553" i="6"/>
  <c r="N553" i="6"/>
  <c r="M553" i="6"/>
  <c r="L553" i="6"/>
  <c r="K553" i="6"/>
  <c r="Q552" i="6"/>
  <c r="P552" i="6"/>
  <c r="O552" i="6"/>
  <c r="N552" i="6"/>
  <c r="M552" i="6"/>
  <c r="L552" i="6"/>
  <c r="K552" i="6"/>
  <c r="Q551" i="6"/>
  <c r="P551" i="6"/>
  <c r="O551" i="6"/>
  <c r="N551" i="6"/>
  <c r="M551" i="6"/>
  <c r="L551" i="6"/>
  <c r="K551" i="6"/>
  <c r="Q550" i="6"/>
  <c r="P550" i="6"/>
  <c r="O550" i="6"/>
  <c r="N550" i="6"/>
  <c r="M550" i="6"/>
  <c r="L550" i="6"/>
  <c r="K550" i="6"/>
  <c r="Q549" i="6"/>
  <c r="P549" i="6"/>
  <c r="O549" i="6"/>
  <c r="N549" i="6"/>
  <c r="M549" i="6"/>
  <c r="L549" i="6"/>
  <c r="K549" i="6"/>
  <c r="Q548" i="6"/>
  <c r="P548" i="6"/>
  <c r="O548" i="6"/>
  <c r="N548" i="6"/>
  <c r="M548" i="6"/>
  <c r="L548" i="6"/>
  <c r="K548" i="6"/>
  <c r="Q547" i="6"/>
  <c r="P547" i="6"/>
  <c r="O547" i="6"/>
  <c r="N547" i="6"/>
  <c r="M547" i="6"/>
  <c r="L547" i="6"/>
  <c r="K547" i="6"/>
  <c r="Q546" i="6"/>
  <c r="P546" i="6"/>
  <c r="O546" i="6"/>
  <c r="N546" i="6"/>
  <c r="M546" i="6"/>
  <c r="L546" i="6"/>
  <c r="K546" i="6"/>
  <c r="Q545" i="6"/>
  <c r="P545" i="6"/>
  <c r="O545" i="6"/>
  <c r="N545" i="6"/>
  <c r="M545" i="6"/>
  <c r="L545" i="6"/>
  <c r="K545" i="6"/>
  <c r="Q544" i="6"/>
  <c r="P544" i="6"/>
  <c r="O544" i="6"/>
  <c r="N544" i="6"/>
  <c r="M544" i="6"/>
  <c r="L544" i="6"/>
  <c r="K544" i="6"/>
  <c r="Q543" i="6"/>
  <c r="P543" i="6"/>
  <c r="O543" i="6"/>
  <c r="N543" i="6"/>
  <c r="M543" i="6"/>
  <c r="L543" i="6"/>
  <c r="K543" i="6"/>
  <c r="Q542" i="6"/>
  <c r="P542" i="6"/>
  <c r="O542" i="6"/>
  <c r="N542" i="6"/>
  <c r="M542" i="6"/>
  <c r="L542" i="6"/>
  <c r="K542" i="6"/>
  <c r="Q541" i="6"/>
  <c r="P541" i="6"/>
  <c r="O541" i="6"/>
  <c r="N541" i="6"/>
  <c r="M541" i="6"/>
  <c r="L541" i="6"/>
  <c r="K541" i="6"/>
  <c r="Q540" i="6"/>
  <c r="P540" i="6"/>
  <c r="O540" i="6"/>
  <c r="N540" i="6"/>
  <c r="M540" i="6"/>
  <c r="L540" i="6"/>
  <c r="K540" i="6"/>
  <c r="Q539" i="6"/>
  <c r="P539" i="6"/>
  <c r="O539" i="6"/>
  <c r="N539" i="6"/>
  <c r="M539" i="6"/>
  <c r="L539" i="6"/>
  <c r="K539" i="6"/>
  <c r="Q538" i="6"/>
  <c r="P538" i="6"/>
  <c r="O538" i="6"/>
  <c r="N538" i="6"/>
  <c r="M538" i="6"/>
  <c r="L538" i="6"/>
  <c r="K538" i="6"/>
  <c r="Q537" i="6"/>
  <c r="P537" i="6"/>
  <c r="O537" i="6"/>
  <c r="N537" i="6"/>
  <c r="M537" i="6"/>
  <c r="L537" i="6"/>
  <c r="K537" i="6"/>
  <c r="Q536" i="6"/>
  <c r="P536" i="6"/>
  <c r="O536" i="6"/>
  <c r="N536" i="6"/>
  <c r="M536" i="6"/>
  <c r="L536" i="6"/>
  <c r="K536" i="6"/>
  <c r="Q535" i="6"/>
  <c r="P535" i="6"/>
  <c r="O535" i="6"/>
  <c r="N535" i="6"/>
  <c r="M535" i="6"/>
  <c r="L535" i="6"/>
  <c r="K535" i="6"/>
  <c r="Q534" i="6"/>
  <c r="P534" i="6"/>
  <c r="O534" i="6"/>
  <c r="N534" i="6"/>
  <c r="M534" i="6"/>
  <c r="L534" i="6"/>
  <c r="K534" i="6"/>
  <c r="Q533" i="6"/>
  <c r="P533" i="6"/>
  <c r="O533" i="6"/>
  <c r="N533" i="6"/>
  <c r="M533" i="6"/>
  <c r="L533" i="6"/>
  <c r="K533" i="6"/>
  <c r="Q532" i="6"/>
  <c r="P532" i="6"/>
  <c r="O532" i="6"/>
  <c r="N532" i="6"/>
  <c r="M532" i="6"/>
  <c r="L532" i="6"/>
  <c r="K532" i="6"/>
  <c r="Q531" i="6"/>
  <c r="P531" i="6"/>
  <c r="O531" i="6"/>
  <c r="N531" i="6"/>
  <c r="M531" i="6"/>
  <c r="L531" i="6"/>
  <c r="K531" i="6"/>
  <c r="Q530" i="6"/>
  <c r="P530" i="6"/>
  <c r="O530" i="6"/>
  <c r="N530" i="6"/>
  <c r="M530" i="6"/>
  <c r="L530" i="6"/>
  <c r="K530" i="6"/>
  <c r="Q529" i="6"/>
  <c r="P529" i="6"/>
  <c r="O529" i="6"/>
  <c r="N529" i="6"/>
  <c r="M529" i="6"/>
  <c r="L529" i="6"/>
  <c r="K529" i="6"/>
  <c r="Q528" i="6"/>
  <c r="P528" i="6"/>
  <c r="O528" i="6"/>
  <c r="N528" i="6"/>
  <c r="M528" i="6"/>
  <c r="L528" i="6"/>
  <c r="K528" i="6"/>
  <c r="Q527" i="6"/>
  <c r="P527" i="6"/>
  <c r="O527" i="6"/>
  <c r="N527" i="6"/>
  <c r="M527" i="6"/>
  <c r="L527" i="6"/>
  <c r="K527" i="6"/>
  <c r="Q526" i="6"/>
  <c r="P526" i="6"/>
  <c r="O526" i="6"/>
  <c r="N526" i="6"/>
  <c r="M526" i="6"/>
  <c r="L526" i="6"/>
  <c r="K526" i="6"/>
  <c r="Q525" i="6"/>
  <c r="P525" i="6"/>
  <c r="O525" i="6"/>
  <c r="N525" i="6"/>
  <c r="M525" i="6"/>
  <c r="L525" i="6"/>
  <c r="K525" i="6"/>
  <c r="Q524" i="6"/>
  <c r="P524" i="6"/>
  <c r="O524" i="6"/>
  <c r="N524" i="6"/>
  <c r="M524" i="6"/>
  <c r="L524" i="6"/>
  <c r="K524" i="6"/>
  <c r="Q523" i="6"/>
  <c r="P523" i="6"/>
  <c r="O523" i="6"/>
  <c r="N523" i="6"/>
  <c r="M523" i="6"/>
  <c r="L523" i="6"/>
  <c r="K523" i="6"/>
  <c r="Q522" i="6"/>
  <c r="P522" i="6"/>
  <c r="O522" i="6"/>
  <c r="N522" i="6"/>
  <c r="M522" i="6"/>
  <c r="L522" i="6"/>
  <c r="K522" i="6"/>
  <c r="Q521" i="6"/>
  <c r="P521" i="6"/>
  <c r="O521" i="6"/>
  <c r="N521" i="6"/>
  <c r="M521" i="6"/>
  <c r="L521" i="6"/>
  <c r="K521" i="6"/>
  <c r="Q520" i="6"/>
  <c r="P520" i="6"/>
  <c r="O520" i="6"/>
  <c r="N520" i="6"/>
  <c r="M520" i="6"/>
  <c r="L520" i="6"/>
  <c r="K520" i="6"/>
  <c r="Q519" i="6"/>
  <c r="P519" i="6"/>
  <c r="O519" i="6"/>
  <c r="N519" i="6"/>
  <c r="M519" i="6"/>
  <c r="L519" i="6"/>
  <c r="K519" i="6"/>
  <c r="Q518" i="6"/>
  <c r="P518" i="6"/>
  <c r="O518" i="6"/>
  <c r="N518" i="6"/>
  <c r="M518" i="6"/>
  <c r="L518" i="6"/>
  <c r="K518" i="6"/>
  <c r="Q517" i="6"/>
  <c r="P517" i="6"/>
  <c r="O517" i="6"/>
  <c r="N517" i="6"/>
  <c r="M517" i="6"/>
  <c r="L517" i="6"/>
  <c r="K517" i="6"/>
  <c r="Q516" i="6"/>
  <c r="P516" i="6"/>
  <c r="O516" i="6"/>
  <c r="N516" i="6"/>
  <c r="M516" i="6"/>
  <c r="L516" i="6"/>
  <c r="K516" i="6"/>
  <c r="Q515" i="6"/>
  <c r="P515" i="6"/>
  <c r="O515" i="6"/>
  <c r="N515" i="6"/>
  <c r="M515" i="6"/>
  <c r="L515" i="6"/>
  <c r="K515" i="6"/>
  <c r="Q514" i="6"/>
  <c r="P514" i="6"/>
  <c r="O514" i="6"/>
  <c r="N514" i="6"/>
  <c r="M514" i="6"/>
  <c r="L514" i="6"/>
  <c r="K514" i="6"/>
  <c r="Q513" i="6"/>
  <c r="P513" i="6"/>
  <c r="O513" i="6"/>
  <c r="N513" i="6"/>
  <c r="M513" i="6"/>
  <c r="L513" i="6"/>
  <c r="K513" i="6"/>
  <c r="Q512" i="6"/>
  <c r="P512" i="6"/>
  <c r="O512" i="6"/>
  <c r="N512" i="6"/>
  <c r="M512" i="6"/>
  <c r="L512" i="6"/>
  <c r="K512" i="6"/>
  <c r="Q511" i="6"/>
  <c r="P511" i="6"/>
  <c r="O511" i="6"/>
  <c r="N511" i="6"/>
  <c r="M511" i="6"/>
  <c r="L511" i="6"/>
  <c r="K511" i="6"/>
  <c r="Q510" i="6"/>
  <c r="P510" i="6"/>
  <c r="O510" i="6"/>
  <c r="N510" i="6"/>
  <c r="M510" i="6"/>
  <c r="L510" i="6"/>
  <c r="K510" i="6"/>
  <c r="Q509" i="6"/>
  <c r="P509" i="6"/>
  <c r="O509" i="6"/>
  <c r="N509" i="6"/>
  <c r="M509" i="6"/>
  <c r="L509" i="6"/>
  <c r="K509" i="6"/>
  <c r="Q508" i="6"/>
  <c r="P508" i="6"/>
  <c r="O508" i="6"/>
  <c r="N508" i="6"/>
  <c r="M508" i="6"/>
  <c r="L508" i="6"/>
  <c r="K508" i="6"/>
  <c r="Q507" i="6"/>
  <c r="P507" i="6"/>
  <c r="O507" i="6"/>
  <c r="N507" i="6"/>
  <c r="M507" i="6"/>
  <c r="L507" i="6"/>
  <c r="K507" i="6"/>
  <c r="Q506" i="6"/>
  <c r="P506" i="6"/>
  <c r="O506" i="6"/>
  <c r="N506" i="6"/>
  <c r="M506" i="6"/>
  <c r="L506" i="6"/>
  <c r="K506" i="6"/>
  <c r="Q505" i="6"/>
  <c r="P505" i="6"/>
  <c r="O505" i="6"/>
  <c r="N505" i="6"/>
  <c r="M505" i="6"/>
  <c r="L505" i="6"/>
  <c r="K505" i="6"/>
  <c r="Q504" i="6"/>
  <c r="P504" i="6"/>
  <c r="O504" i="6"/>
  <c r="N504" i="6"/>
  <c r="M504" i="6"/>
  <c r="L504" i="6"/>
  <c r="K504" i="6"/>
  <c r="Q503" i="6"/>
  <c r="P503" i="6"/>
  <c r="O503" i="6"/>
  <c r="N503" i="6"/>
  <c r="M503" i="6"/>
  <c r="L503" i="6"/>
  <c r="K503" i="6"/>
  <c r="Q502" i="6"/>
  <c r="P502" i="6"/>
  <c r="O502" i="6"/>
  <c r="N502" i="6"/>
  <c r="M502" i="6"/>
  <c r="L502" i="6"/>
  <c r="K502" i="6"/>
  <c r="Q501" i="6"/>
  <c r="P501" i="6"/>
  <c r="O501" i="6"/>
  <c r="N501" i="6"/>
  <c r="M501" i="6"/>
  <c r="L501" i="6"/>
  <c r="K501" i="6"/>
  <c r="Q500" i="6"/>
  <c r="P500" i="6"/>
  <c r="O500" i="6"/>
  <c r="N500" i="6"/>
  <c r="M500" i="6"/>
  <c r="L500" i="6"/>
  <c r="K500" i="6"/>
  <c r="Q499" i="6"/>
  <c r="P499" i="6"/>
  <c r="O499" i="6"/>
  <c r="N499" i="6"/>
  <c r="M499" i="6"/>
  <c r="L499" i="6"/>
  <c r="K499" i="6"/>
  <c r="Q498" i="6"/>
  <c r="P498" i="6"/>
  <c r="O498" i="6"/>
  <c r="N498" i="6"/>
  <c r="M498" i="6"/>
  <c r="L498" i="6"/>
  <c r="K498" i="6"/>
  <c r="Q497" i="6"/>
  <c r="P497" i="6"/>
  <c r="O497" i="6"/>
  <c r="N497" i="6"/>
  <c r="M497" i="6"/>
  <c r="L497" i="6"/>
  <c r="K497" i="6"/>
  <c r="Q496" i="6"/>
  <c r="P496" i="6"/>
  <c r="O496" i="6"/>
  <c r="N496" i="6"/>
  <c r="M496" i="6"/>
  <c r="L496" i="6"/>
  <c r="K496" i="6"/>
  <c r="Q495" i="6"/>
  <c r="P495" i="6"/>
  <c r="O495" i="6"/>
  <c r="N495" i="6"/>
  <c r="M495" i="6"/>
  <c r="L495" i="6"/>
  <c r="K495" i="6"/>
  <c r="Q494" i="6"/>
  <c r="P494" i="6"/>
  <c r="O494" i="6"/>
  <c r="N494" i="6"/>
  <c r="M494" i="6"/>
  <c r="L494" i="6"/>
  <c r="K494" i="6"/>
  <c r="Q493" i="6"/>
  <c r="P493" i="6"/>
  <c r="O493" i="6"/>
  <c r="N493" i="6"/>
  <c r="M493" i="6"/>
  <c r="L493" i="6"/>
  <c r="K493" i="6"/>
  <c r="Q492" i="6"/>
  <c r="P492" i="6"/>
  <c r="O492" i="6"/>
  <c r="N492" i="6"/>
  <c r="M492" i="6"/>
  <c r="L492" i="6"/>
  <c r="K492" i="6"/>
  <c r="Q491" i="6"/>
  <c r="P491" i="6"/>
  <c r="O491" i="6"/>
  <c r="N491" i="6"/>
  <c r="M491" i="6"/>
  <c r="L491" i="6"/>
  <c r="K491" i="6"/>
  <c r="Q490" i="6"/>
  <c r="P490" i="6"/>
  <c r="O490" i="6"/>
  <c r="N490" i="6"/>
  <c r="M490" i="6"/>
  <c r="L490" i="6"/>
  <c r="K490" i="6"/>
  <c r="Q489" i="6"/>
  <c r="P489" i="6"/>
  <c r="O489" i="6"/>
  <c r="N489" i="6"/>
  <c r="M489" i="6"/>
  <c r="L489" i="6"/>
  <c r="K489" i="6"/>
  <c r="Q488" i="6"/>
  <c r="P488" i="6"/>
  <c r="O488" i="6"/>
  <c r="N488" i="6"/>
  <c r="M488" i="6"/>
  <c r="L488" i="6"/>
  <c r="K488" i="6"/>
  <c r="Q487" i="6"/>
  <c r="P487" i="6"/>
  <c r="O487" i="6"/>
  <c r="N487" i="6"/>
  <c r="M487" i="6"/>
  <c r="L487" i="6"/>
  <c r="K487" i="6"/>
  <c r="Q486" i="6"/>
  <c r="P486" i="6"/>
  <c r="O486" i="6"/>
  <c r="N486" i="6"/>
  <c r="M486" i="6"/>
  <c r="L486" i="6"/>
  <c r="K486" i="6"/>
  <c r="Q485" i="6"/>
  <c r="P485" i="6"/>
  <c r="O485" i="6"/>
  <c r="N485" i="6"/>
  <c r="M485" i="6"/>
  <c r="L485" i="6"/>
  <c r="K485" i="6"/>
  <c r="Q484" i="6"/>
  <c r="P484" i="6"/>
  <c r="O484" i="6"/>
  <c r="N484" i="6"/>
  <c r="M484" i="6"/>
  <c r="L484" i="6"/>
  <c r="K484" i="6"/>
  <c r="Q483" i="6"/>
  <c r="P483" i="6"/>
  <c r="O483" i="6"/>
  <c r="N483" i="6"/>
  <c r="M483" i="6"/>
  <c r="L483" i="6"/>
  <c r="K483" i="6"/>
  <c r="Q482" i="6"/>
  <c r="P482" i="6"/>
  <c r="O482" i="6"/>
  <c r="N482" i="6"/>
  <c r="M482" i="6"/>
  <c r="L482" i="6"/>
  <c r="K482" i="6"/>
  <c r="Q481" i="6"/>
  <c r="P481" i="6"/>
  <c r="O481" i="6"/>
  <c r="N481" i="6"/>
  <c r="M481" i="6"/>
  <c r="L481" i="6"/>
  <c r="K481" i="6"/>
  <c r="Q480" i="6"/>
  <c r="P480" i="6"/>
  <c r="O480" i="6"/>
  <c r="N480" i="6"/>
  <c r="M480" i="6"/>
  <c r="L480" i="6"/>
  <c r="K480" i="6"/>
  <c r="Q479" i="6"/>
  <c r="P479" i="6"/>
  <c r="O479" i="6"/>
  <c r="N479" i="6"/>
  <c r="M479" i="6"/>
  <c r="L479" i="6"/>
  <c r="K479" i="6"/>
  <c r="Q478" i="6"/>
  <c r="P478" i="6"/>
  <c r="O478" i="6"/>
  <c r="N478" i="6"/>
  <c r="M478" i="6"/>
  <c r="L478" i="6"/>
  <c r="K478" i="6"/>
  <c r="Q477" i="6"/>
  <c r="P477" i="6"/>
  <c r="O477" i="6"/>
  <c r="N477" i="6"/>
  <c r="M477" i="6"/>
  <c r="L477" i="6"/>
  <c r="K477" i="6"/>
  <c r="Q476" i="6"/>
  <c r="P476" i="6"/>
  <c r="O476" i="6"/>
  <c r="N476" i="6"/>
  <c r="M476" i="6"/>
  <c r="L476" i="6"/>
  <c r="K476" i="6"/>
  <c r="Q475" i="6"/>
  <c r="P475" i="6"/>
  <c r="O475" i="6"/>
  <c r="N475" i="6"/>
  <c r="M475" i="6"/>
  <c r="L475" i="6"/>
  <c r="K475" i="6"/>
  <c r="Q474" i="6"/>
  <c r="P474" i="6"/>
  <c r="O474" i="6"/>
  <c r="N474" i="6"/>
  <c r="M474" i="6"/>
  <c r="L474" i="6"/>
  <c r="K474" i="6"/>
  <c r="Q473" i="6"/>
  <c r="P473" i="6"/>
  <c r="O473" i="6"/>
  <c r="N473" i="6"/>
  <c r="M473" i="6"/>
  <c r="L473" i="6"/>
  <c r="K473" i="6"/>
  <c r="Q472" i="6"/>
  <c r="P472" i="6"/>
  <c r="O472" i="6"/>
  <c r="N472" i="6"/>
  <c r="M472" i="6"/>
  <c r="L472" i="6"/>
  <c r="K472" i="6"/>
  <c r="Q471" i="6"/>
  <c r="P471" i="6"/>
  <c r="O471" i="6"/>
  <c r="N471" i="6"/>
  <c r="M471" i="6"/>
  <c r="L471" i="6"/>
  <c r="K471" i="6"/>
  <c r="Q470" i="6"/>
  <c r="P470" i="6"/>
  <c r="O470" i="6"/>
  <c r="N470" i="6"/>
  <c r="M470" i="6"/>
  <c r="L470" i="6"/>
  <c r="K470" i="6"/>
  <c r="Q469" i="6"/>
  <c r="P469" i="6"/>
  <c r="O469" i="6"/>
  <c r="N469" i="6"/>
  <c r="M469" i="6"/>
  <c r="L469" i="6"/>
  <c r="K469" i="6"/>
  <c r="Q468" i="6"/>
  <c r="P468" i="6"/>
  <c r="O468" i="6"/>
  <c r="N468" i="6"/>
  <c r="M468" i="6"/>
  <c r="L468" i="6"/>
  <c r="K468" i="6"/>
  <c r="Q467" i="6"/>
  <c r="P467" i="6"/>
  <c r="O467" i="6"/>
  <c r="N467" i="6"/>
  <c r="M467" i="6"/>
  <c r="L467" i="6"/>
  <c r="K467" i="6"/>
  <c r="Q466" i="6"/>
  <c r="P466" i="6"/>
  <c r="O466" i="6"/>
  <c r="N466" i="6"/>
  <c r="M466" i="6"/>
  <c r="L466" i="6"/>
  <c r="K466" i="6"/>
  <c r="Q465" i="6"/>
  <c r="P465" i="6"/>
  <c r="O465" i="6"/>
  <c r="N465" i="6"/>
  <c r="M465" i="6"/>
  <c r="L465" i="6"/>
  <c r="K465" i="6"/>
  <c r="Q464" i="6"/>
  <c r="P464" i="6"/>
  <c r="O464" i="6"/>
  <c r="N464" i="6"/>
  <c r="M464" i="6"/>
  <c r="L464" i="6"/>
  <c r="K464" i="6"/>
  <c r="Q463" i="6"/>
  <c r="P463" i="6"/>
  <c r="O463" i="6"/>
  <c r="N463" i="6"/>
  <c r="M463" i="6"/>
  <c r="L463" i="6"/>
  <c r="K463" i="6"/>
  <c r="Q462" i="6"/>
  <c r="P462" i="6"/>
  <c r="O462" i="6"/>
  <c r="N462" i="6"/>
  <c r="M462" i="6"/>
  <c r="L462" i="6"/>
  <c r="K462" i="6"/>
  <c r="Q461" i="6"/>
  <c r="P461" i="6"/>
  <c r="O461" i="6"/>
  <c r="N461" i="6"/>
  <c r="M461" i="6"/>
  <c r="L461" i="6"/>
  <c r="K461" i="6"/>
  <c r="Q460" i="6"/>
  <c r="P460" i="6"/>
  <c r="O460" i="6"/>
  <c r="N460" i="6"/>
  <c r="M460" i="6"/>
  <c r="L460" i="6"/>
  <c r="K460" i="6"/>
  <c r="Q459" i="6"/>
  <c r="P459" i="6"/>
  <c r="O459" i="6"/>
  <c r="N459" i="6"/>
  <c r="M459" i="6"/>
  <c r="L459" i="6"/>
  <c r="K459" i="6"/>
  <c r="Q458" i="6"/>
  <c r="P458" i="6"/>
  <c r="O458" i="6"/>
  <c r="N458" i="6"/>
  <c r="M458" i="6"/>
  <c r="L458" i="6"/>
  <c r="K458" i="6"/>
  <c r="Q457" i="6"/>
  <c r="P457" i="6"/>
  <c r="O457" i="6"/>
  <c r="N457" i="6"/>
  <c r="M457" i="6"/>
  <c r="L457" i="6"/>
  <c r="K457" i="6"/>
  <c r="Q456" i="6"/>
  <c r="P456" i="6"/>
  <c r="O456" i="6"/>
  <c r="N456" i="6"/>
  <c r="M456" i="6"/>
  <c r="L456" i="6"/>
  <c r="K456" i="6"/>
  <c r="Q455" i="6"/>
  <c r="P455" i="6"/>
  <c r="O455" i="6"/>
  <c r="N455" i="6"/>
  <c r="M455" i="6"/>
  <c r="L455" i="6"/>
  <c r="K455" i="6"/>
  <c r="Q454" i="6"/>
  <c r="P454" i="6"/>
  <c r="O454" i="6"/>
  <c r="N454" i="6"/>
  <c r="M454" i="6"/>
  <c r="L454" i="6"/>
  <c r="K454" i="6"/>
  <c r="Q453" i="6"/>
  <c r="P453" i="6"/>
  <c r="O453" i="6"/>
  <c r="N453" i="6"/>
  <c r="M453" i="6"/>
  <c r="L453" i="6"/>
  <c r="K453" i="6"/>
  <c r="Q452" i="6"/>
  <c r="P452" i="6"/>
  <c r="O452" i="6"/>
  <c r="N452" i="6"/>
  <c r="M452" i="6"/>
  <c r="L452" i="6"/>
  <c r="K452" i="6"/>
  <c r="Q451" i="6"/>
  <c r="P451" i="6"/>
  <c r="O451" i="6"/>
  <c r="N451" i="6"/>
  <c r="M451" i="6"/>
  <c r="L451" i="6"/>
  <c r="K451" i="6"/>
  <c r="Q450" i="6"/>
  <c r="P450" i="6"/>
  <c r="O450" i="6"/>
  <c r="N450" i="6"/>
  <c r="M450" i="6"/>
  <c r="L450" i="6"/>
  <c r="K450" i="6"/>
  <c r="Q449" i="6"/>
  <c r="P449" i="6"/>
  <c r="O449" i="6"/>
  <c r="N449" i="6"/>
  <c r="M449" i="6"/>
  <c r="L449" i="6"/>
  <c r="K449" i="6"/>
  <c r="Q448" i="6"/>
  <c r="P448" i="6"/>
  <c r="O448" i="6"/>
  <c r="N448" i="6"/>
  <c r="M448" i="6"/>
  <c r="L448" i="6"/>
  <c r="K448" i="6"/>
  <c r="Q447" i="6"/>
  <c r="P447" i="6"/>
  <c r="O447" i="6"/>
  <c r="N447" i="6"/>
  <c r="M447" i="6"/>
  <c r="L447" i="6"/>
  <c r="K447" i="6"/>
  <c r="Q446" i="6"/>
  <c r="P446" i="6"/>
  <c r="O446" i="6"/>
  <c r="N446" i="6"/>
  <c r="M446" i="6"/>
  <c r="L446" i="6"/>
  <c r="K446" i="6"/>
  <c r="Q445" i="6"/>
  <c r="P445" i="6"/>
  <c r="O445" i="6"/>
  <c r="N445" i="6"/>
  <c r="M445" i="6"/>
  <c r="L445" i="6"/>
  <c r="K445" i="6"/>
  <c r="Q444" i="6"/>
  <c r="P444" i="6"/>
  <c r="O444" i="6"/>
  <c r="N444" i="6"/>
  <c r="M444" i="6"/>
  <c r="L444" i="6"/>
  <c r="K444" i="6"/>
  <c r="Q443" i="6"/>
  <c r="P443" i="6"/>
  <c r="O443" i="6"/>
  <c r="N443" i="6"/>
  <c r="M443" i="6"/>
  <c r="L443" i="6"/>
  <c r="K443" i="6"/>
  <c r="Q442" i="6"/>
  <c r="P442" i="6"/>
  <c r="O442" i="6"/>
  <c r="N442" i="6"/>
  <c r="M442" i="6"/>
  <c r="L442" i="6"/>
  <c r="K442" i="6"/>
  <c r="Q441" i="6"/>
  <c r="P441" i="6"/>
  <c r="O441" i="6"/>
  <c r="N441" i="6"/>
  <c r="M441" i="6"/>
  <c r="L441" i="6"/>
  <c r="K441" i="6"/>
  <c r="Q440" i="6"/>
  <c r="P440" i="6"/>
  <c r="O440" i="6"/>
  <c r="N440" i="6"/>
  <c r="M440" i="6"/>
  <c r="L440" i="6"/>
  <c r="K440" i="6"/>
  <c r="Q439" i="6"/>
  <c r="P439" i="6"/>
  <c r="O439" i="6"/>
  <c r="N439" i="6"/>
  <c r="M439" i="6"/>
  <c r="L439" i="6"/>
  <c r="K439" i="6"/>
  <c r="Q438" i="6"/>
  <c r="P438" i="6"/>
  <c r="O438" i="6"/>
  <c r="N438" i="6"/>
  <c r="M438" i="6"/>
  <c r="L438" i="6"/>
  <c r="K438" i="6"/>
  <c r="Q437" i="6"/>
  <c r="P437" i="6"/>
  <c r="O437" i="6"/>
  <c r="N437" i="6"/>
  <c r="M437" i="6"/>
  <c r="L437" i="6"/>
  <c r="K437" i="6"/>
  <c r="Q436" i="6"/>
  <c r="P436" i="6"/>
  <c r="O436" i="6"/>
  <c r="N436" i="6"/>
  <c r="M436" i="6"/>
  <c r="L436" i="6"/>
  <c r="K436" i="6"/>
  <c r="Q435" i="6"/>
  <c r="P435" i="6"/>
  <c r="O435" i="6"/>
  <c r="N435" i="6"/>
  <c r="M435" i="6"/>
  <c r="L435" i="6"/>
  <c r="K435" i="6"/>
  <c r="Q434" i="6"/>
  <c r="P434" i="6"/>
  <c r="O434" i="6"/>
  <c r="N434" i="6"/>
  <c r="M434" i="6"/>
  <c r="L434" i="6"/>
  <c r="K434" i="6"/>
  <c r="Q433" i="6"/>
  <c r="P433" i="6"/>
  <c r="O433" i="6"/>
  <c r="N433" i="6"/>
  <c r="M433" i="6"/>
  <c r="L433" i="6"/>
  <c r="K433" i="6"/>
  <c r="Q432" i="6"/>
  <c r="P432" i="6"/>
  <c r="O432" i="6"/>
  <c r="N432" i="6"/>
  <c r="M432" i="6"/>
  <c r="L432" i="6"/>
  <c r="K432" i="6"/>
  <c r="Q431" i="6"/>
  <c r="P431" i="6"/>
  <c r="O431" i="6"/>
  <c r="N431" i="6"/>
  <c r="M431" i="6"/>
  <c r="L431" i="6"/>
  <c r="K431" i="6"/>
  <c r="Q430" i="6"/>
  <c r="P430" i="6"/>
  <c r="O430" i="6"/>
  <c r="N430" i="6"/>
  <c r="M430" i="6"/>
  <c r="L430" i="6"/>
  <c r="K430" i="6"/>
  <c r="Q429" i="6"/>
  <c r="P429" i="6"/>
  <c r="O429" i="6"/>
  <c r="N429" i="6"/>
  <c r="M429" i="6"/>
  <c r="L429" i="6"/>
  <c r="K429" i="6"/>
  <c r="Q428" i="6"/>
  <c r="P428" i="6"/>
  <c r="O428" i="6"/>
  <c r="N428" i="6"/>
  <c r="M428" i="6"/>
  <c r="L428" i="6"/>
  <c r="K428" i="6"/>
  <c r="Q427" i="6"/>
  <c r="P427" i="6"/>
  <c r="O427" i="6"/>
  <c r="N427" i="6"/>
  <c r="M427" i="6"/>
  <c r="L427" i="6"/>
  <c r="K427" i="6"/>
  <c r="Q426" i="6"/>
  <c r="P426" i="6"/>
  <c r="O426" i="6"/>
  <c r="N426" i="6"/>
  <c r="M426" i="6"/>
  <c r="L426" i="6"/>
  <c r="K426" i="6"/>
  <c r="Q425" i="6"/>
  <c r="P425" i="6"/>
  <c r="O425" i="6"/>
  <c r="N425" i="6"/>
  <c r="M425" i="6"/>
  <c r="L425" i="6"/>
  <c r="K425" i="6"/>
  <c r="Q424" i="6"/>
  <c r="P424" i="6"/>
  <c r="O424" i="6"/>
  <c r="N424" i="6"/>
  <c r="M424" i="6"/>
  <c r="L424" i="6"/>
  <c r="K424" i="6"/>
  <c r="Q423" i="6"/>
  <c r="P423" i="6"/>
  <c r="O423" i="6"/>
  <c r="N423" i="6"/>
  <c r="M423" i="6"/>
  <c r="L423" i="6"/>
  <c r="K423" i="6"/>
  <c r="Q422" i="6"/>
  <c r="P422" i="6"/>
  <c r="O422" i="6"/>
  <c r="N422" i="6"/>
  <c r="M422" i="6"/>
  <c r="L422" i="6"/>
  <c r="K422" i="6"/>
  <c r="Q421" i="6"/>
  <c r="P421" i="6"/>
  <c r="O421" i="6"/>
  <c r="N421" i="6"/>
  <c r="M421" i="6"/>
  <c r="L421" i="6"/>
  <c r="K421" i="6"/>
  <c r="Q420" i="6"/>
  <c r="P420" i="6"/>
  <c r="O420" i="6"/>
  <c r="N420" i="6"/>
  <c r="M420" i="6"/>
  <c r="L420" i="6"/>
  <c r="K420" i="6"/>
  <c r="Q419" i="6"/>
  <c r="P419" i="6"/>
  <c r="O419" i="6"/>
  <c r="N419" i="6"/>
  <c r="M419" i="6"/>
  <c r="L419" i="6"/>
  <c r="K419" i="6"/>
  <c r="Q418" i="6"/>
  <c r="P418" i="6"/>
  <c r="O418" i="6"/>
  <c r="N418" i="6"/>
  <c r="M418" i="6"/>
  <c r="L418" i="6"/>
  <c r="K418" i="6"/>
  <c r="Q417" i="6"/>
  <c r="P417" i="6"/>
  <c r="O417" i="6"/>
  <c r="N417" i="6"/>
  <c r="M417" i="6"/>
  <c r="L417" i="6"/>
  <c r="K417" i="6"/>
  <c r="Q416" i="6"/>
  <c r="P416" i="6"/>
  <c r="O416" i="6"/>
  <c r="N416" i="6"/>
  <c r="M416" i="6"/>
  <c r="L416" i="6"/>
  <c r="K416" i="6"/>
  <c r="Q415" i="6"/>
  <c r="P415" i="6"/>
  <c r="O415" i="6"/>
  <c r="N415" i="6"/>
  <c r="M415" i="6"/>
  <c r="L415" i="6"/>
  <c r="K415" i="6"/>
  <c r="Q414" i="6"/>
  <c r="P414" i="6"/>
  <c r="O414" i="6"/>
  <c r="N414" i="6"/>
  <c r="M414" i="6"/>
  <c r="L414" i="6"/>
  <c r="K414" i="6"/>
  <c r="Q413" i="6"/>
  <c r="P413" i="6"/>
  <c r="O413" i="6"/>
  <c r="N413" i="6"/>
  <c r="M413" i="6"/>
  <c r="L413" i="6"/>
  <c r="K413" i="6"/>
  <c r="Q412" i="6"/>
  <c r="P412" i="6"/>
  <c r="O412" i="6"/>
  <c r="N412" i="6"/>
  <c r="M412" i="6"/>
  <c r="L412" i="6"/>
  <c r="K412" i="6"/>
  <c r="Q411" i="6"/>
  <c r="P411" i="6"/>
  <c r="O411" i="6"/>
  <c r="N411" i="6"/>
  <c r="M411" i="6"/>
  <c r="L411" i="6"/>
  <c r="K411" i="6"/>
  <c r="Q410" i="6"/>
  <c r="P410" i="6"/>
  <c r="O410" i="6"/>
  <c r="N410" i="6"/>
  <c r="M410" i="6"/>
  <c r="L410" i="6"/>
  <c r="K410" i="6"/>
  <c r="Q409" i="6"/>
  <c r="P409" i="6"/>
  <c r="O409" i="6"/>
  <c r="N409" i="6"/>
  <c r="M409" i="6"/>
  <c r="L409" i="6"/>
  <c r="K409" i="6"/>
  <c r="Q408" i="6"/>
  <c r="P408" i="6"/>
  <c r="O408" i="6"/>
  <c r="N408" i="6"/>
  <c r="M408" i="6"/>
  <c r="L408" i="6"/>
  <c r="K408" i="6"/>
  <c r="Q407" i="6"/>
  <c r="P407" i="6"/>
  <c r="O407" i="6"/>
  <c r="N407" i="6"/>
  <c r="M407" i="6"/>
  <c r="L407" i="6"/>
  <c r="K407" i="6"/>
  <c r="Q406" i="6"/>
  <c r="P406" i="6"/>
  <c r="O406" i="6"/>
  <c r="N406" i="6"/>
  <c r="M406" i="6"/>
  <c r="L406" i="6"/>
  <c r="K406" i="6"/>
  <c r="Q405" i="6"/>
  <c r="P405" i="6"/>
  <c r="O405" i="6"/>
  <c r="N405" i="6"/>
  <c r="M405" i="6"/>
  <c r="L405" i="6"/>
  <c r="K405" i="6"/>
  <c r="Q404" i="6"/>
  <c r="P404" i="6"/>
  <c r="O404" i="6"/>
  <c r="N404" i="6"/>
  <c r="M404" i="6"/>
  <c r="L404" i="6"/>
  <c r="K404" i="6"/>
  <c r="Q403" i="6"/>
  <c r="P403" i="6"/>
  <c r="O403" i="6"/>
  <c r="N403" i="6"/>
  <c r="M403" i="6"/>
  <c r="L403" i="6"/>
  <c r="K403" i="6"/>
  <c r="Q402" i="6"/>
  <c r="P402" i="6"/>
  <c r="O402" i="6"/>
  <c r="N402" i="6"/>
  <c r="M402" i="6"/>
  <c r="L402" i="6"/>
  <c r="K402" i="6"/>
  <c r="Q401" i="6"/>
  <c r="P401" i="6"/>
  <c r="O401" i="6"/>
  <c r="N401" i="6"/>
  <c r="M401" i="6"/>
  <c r="L401" i="6"/>
  <c r="K401" i="6"/>
  <c r="Q400" i="6"/>
  <c r="P400" i="6"/>
  <c r="O400" i="6"/>
  <c r="N400" i="6"/>
  <c r="M400" i="6"/>
  <c r="L400" i="6"/>
  <c r="K400" i="6"/>
  <c r="Q399" i="6"/>
  <c r="P399" i="6"/>
  <c r="O399" i="6"/>
  <c r="N399" i="6"/>
  <c r="M399" i="6"/>
  <c r="L399" i="6"/>
  <c r="K399" i="6"/>
  <c r="Q398" i="6"/>
  <c r="P398" i="6"/>
  <c r="O398" i="6"/>
  <c r="N398" i="6"/>
  <c r="M398" i="6"/>
  <c r="L398" i="6"/>
  <c r="K398" i="6"/>
  <c r="Q397" i="6"/>
  <c r="P397" i="6"/>
  <c r="O397" i="6"/>
  <c r="N397" i="6"/>
  <c r="M397" i="6"/>
  <c r="L397" i="6"/>
  <c r="K397" i="6"/>
  <c r="Q396" i="6"/>
  <c r="P396" i="6"/>
  <c r="O396" i="6"/>
  <c r="N396" i="6"/>
  <c r="M396" i="6"/>
  <c r="L396" i="6"/>
  <c r="K396" i="6"/>
  <c r="Q395" i="6"/>
  <c r="P395" i="6"/>
  <c r="O395" i="6"/>
  <c r="N395" i="6"/>
  <c r="M395" i="6"/>
  <c r="L395" i="6"/>
  <c r="K395" i="6"/>
  <c r="Q394" i="6"/>
  <c r="P394" i="6"/>
  <c r="O394" i="6"/>
  <c r="N394" i="6"/>
  <c r="M394" i="6"/>
  <c r="L394" i="6"/>
  <c r="K394" i="6"/>
  <c r="Q393" i="6"/>
  <c r="P393" i="6"/>
  <c r="O393" i="6"/>
  <c r="N393" i="6"/>
  <c r="M393" i="6"/>
  <c r="L393" i="6"/>
  <c r="K393" i="6"/>
  <c r="Q392" i="6"/>
  <c r="P392" i="6"/>
  <c r="O392" i="6"/>
  <c r="N392" i="6"/>
  <c r="M392" i="6"/>
  <c r="L392" i="6"/>
  <c r="K392" i="6"/>
  <c r="Q391" i="6"/>
  <c r="P391" i="6"/>
  <c r="O391" i="6"/>
  <c r="N391" i="6"/>
  <c r="M391" i="6"/>
  <c r="L391" i="6"/>
  <c r="K391" i="6"/>
  <c r="Q390" i="6"/>
  <c r="P390" i="6"/>
  <c r="O390" i="6"/>
  <c r="N390" i="6"/>
  <c r="M390" i="6"/>
  <c r="L390" i="6"/>
  <c r="K390" i="6"/>
  <c r="Q389" i="6"/>
  <c r="P389" i="6"/>
  <c r="O389" i="6"/>
  <c r="N389" i="6"/>
  <c r="M389" i="6"/>
  <c r="L389" i="6"/>
  <c r="K389" i="6"/>
  <c r="Q388" i="6"/>
  <c r="P388" i="6"/>
  <c r="O388" i="6"/>
  <c r="N388" i="6"/>
  <c r="M388" i="6"/>
  <c r="L388" i="6"/>
  <c r="K388" i="6"/>
  <c r="Q387" i="6"/>
  <c r="P387" i="6"/>
  <c r="O387" i="6"/>
  <c r="N387" i="6"/>
  <c r="M387" i="6"/>
  <c r="L387" i="6"/>
  <c r="K387" i="6"/>
  <c r="Q386" i="6"/>
  <c r="P386" i="6"/>
  <c r="O386" i="6"/>
  <c r="N386" i="6"/>
  <c r="M386" i="6"/>
  <c r="L386" i="6"/>
  <c r="K386" i="6"/>
  <c r="Q385" i="6"/>
  <c r="P385" i="6"/>
  <c r="O385" i="6"/>
  <c r="N385" i="6"/>
  <c r="M385" i="6"/>
  <c r="L385" i="6"/>
  <c r="K385" i="6"/>
  <c r="Q384" i="6"/>
  <c r="P384" i="6"/>
  <c r="O384" i="6"/>
  <c r="N384" i="6"/>
  <c r="M384" i="6"/>
  <c r="L384" i="6"/>
  <c r="K384" i="6"/>
  <c r="Q383" i="6"/>
  <c r="P383" i="6"/>
  <c r="O383" i="6"/>
  <c r="N383" i="6"/>
  <c r="M383" i="6"/>
  <c r="L383" i="6"/>
  <c r="K383" i="6"/>
  <c r="Q382" i="6"/>
  <c r="P382" i="6"/>
  <c r="O382" i="6"/>
  <c r="N382" i="6"/>
  <c r="M382" i="6"/>
  <c r="L382" i="6"/>
  <c r="K382" i="6"/>
  <c r="Q381" i="6"/>
  <c r="P381" i="6"/>
  <c r="O381" i="6"/>
  <c r="N381" i="6"/>
  <c r="M381" i="6"/>
  <c r="L381" i="6"/>
  <c r="K381" i="6"/>
  <c r="Q380" i="6"/>
  <c r="P380" i="6"/>
  <c r="O380" i="6"/>
  <c r="N380" i="6"/>
  <c r="M380" i="6"/>
  <c r="L380" i="6"/>
  <c r="K380" i="6"/>
  <c r="Q379" i="6"/>
  <c r="P379" i="6"/>
  <c r="O379" i="6"/>
  <c r="N379" i="6"/>
  <c r="M379" i="6"/>
  <c r="L379" i="6"/>
  <c r="K379" i="6"/>
  <c r="Q378" i="6"/>
  <c r="P378" i="6"/>
  <c r="O378" i="6"/>
  <c r="N378" i="6"/>
  <c r="M378" i="6"/>
  <c r="L378" i="6"/>
  <c r="K378" i="6"/>
  <c r="Q377" i="6"/>
  <c r="P377" i="6"/>
  <c r="O377" i="6"/>
  <c r="N377" i="6"/>
  <c r="M377" i="6"/>
  <c r="L377" i="6"/>
  <c r="K377" i="6"/>
  <c r="Q376" i="6"/>
  <c r="P376" i="6"/>
  <c r="O376" i="6"/>
  <c r="N376" i="6"/>
  <c r="M376" i="6"/>
  <c r="L376" i="6"/>
  <c r="K376" i="6"/>
  <c r="Q375" i="6"/>
  <c r="P375" i="6"/>
  <c r="O375" i="6"/>
  <c r="N375" i="6"/>
  <c r="M375" i="6"/>
  <c r="L375" i="6"/>
  <c r="K375" i="6"/>
  <c r="Q374" i="6"/>
  <c r="P374" i="6"/>
  <c r="O374" i="6"/>
  <c r="N374" i="6"/>
  <c r="M374" i="6"/>
  <c r="L374" i="6"/>
  <c r="K374" i="6"/>
  <c r="Q373" i="6"/>
  <c r="P373" i="6"/>
  <c r="O373" i="6"/>
  <c r="N373" i="6"/>
  <c r="M373" i="6"/>
  <c r="L373" i="6"/>
  <c r="K373" i="6"/>
  <c r="Q372" i="6"/>
  <c r="P372" i="6"/>
  <c r="O372" i="6"/>
  <c r="N372" i="6"/>
  <c r="M372" i="6"/>
  <c r="L372" i="6"/>
  <c r="K372" i="6"/>
  <c r="Q371" i="6"/>
  <c r="P371" i="6"/>
  <c r="O371" i="6"/>
  <c r="N371" i="6"/>
  <c r="M371" i="6"/>
  <c r="L371" i="6"/>
  <c r="K371" i="6"/>
  <c r="Q370" i="6"/>
  <c r="P370" i="6"/>
  <c r="O370" i="6"/>
  <c r="N370" i="6"/>
  <c r="M370" i="6"/>
  <c r="L370" i="6"/>
  <c r="K370" i="6"/>
  <c r="Q369" i="6"/>
  <c r="P369" i="6"/>
  <c r="O369" i="6"/>
  <c r="N369" i="6"/>
  <c r="M369" i="6"/>
  <c r="L369" i="6"/>
  <c r="K369" i="6"/>
  <c r="Q368" i="6"/>
  <c r="P368" i="6"/>
  <c r="O368" i="6"/>
  <c r="N368" i="6"/>
  <c r="M368" i="6"/>
  <c r="L368" i="6"/>
  <c r="K368" i="6"/>
  <c r="Q367" i="6"/>
  <c r="P367" i="6"/>
  <c r="O367" i="6"/>
  <c r="N367" i="6"/>
  <c r="M367" i="6"/>
  <c r="L367" i="6"/>
  <c r="K367" i="6"/>
  <c r="Q366" i="6"/>
  <c r="P366" i="6"/>
  <c r="O366" i="6"/>
  <c r="N366" i="6"/>
  <c r="M366" i="6"/>
  <c r="L366" i="6"/>
  <c r="K366" i="6"/>
  <c r="Q365" i="6"/>
  <c r="P365" i="6"/>
  <c r="O365" i="6"/>
  <c r="N365" i="6"/>
  <c r="M365" i="6"/>
  <c r="L365" i="6"/>
  <c r="K365" i="6"/>
  <c r="Q364" i="6"/>
  <c r="P364" i="6"/>
  <c r="O364" i="6"/>
  <c r="N364" i="6"/>
  <c r="M364" i="6"/>
  <c r="L364" i="6"/>
  <c r="K364" i="6"/>
  <c r="Q363" i="6"/>
  <c r="P363" i="6"/>
  <c r="O363" i="6"/>
  <c r="N363" i="6"/>
  <c r="M363" i="6"/>
  <c r="L363" i="6"/>
  <c r="K363" i="6"/>
  <c r="Q362" i="6"/>
  <c r="P362" i="6"/>
  <c r="O362" i="6"/>
  <c r="N362" i="6"/>
  <c r="M362" i="6"/>
  <c r="L362" i="6"/>
  <c r="K362" i="6"/>
  <c r="Q361" i="6"/>
  <c r="P361" i="6"/>
  <c r="O361" i="6"/>
  <c r="N361" i="6"/>
  <c r="M361" i="6"/>
  <c r="L361" i="6"/>
  <c r="K361" i="6"/>
  <c r="Q360" i="6"/>
  <c r="P360" i="6"/>
  <c r="O360" i="6"/>
  <c r="N360" i="6"/>
  <c r="M360" i="6"/>
  <c r="L360" i="6"/>
  <c r="K360" i="6"/>
  <c r="Q359" i="6"/>
  <c r="P359" i="6"/>
  <c r="O359" i="6"/>
  <c r="N359" i="6"/>
  <c r="M359" i="6"/>
  <c r="L359" i="6"/>
  <c r="K359" i="6"/>
  <c r="Q358" i="6"/>
  <c r="P358" i="6"/>
  <c r="O358" i="6"/>
  <c r="N358" i="6"/>
  <c r="M358" i="6"/>
  <c r="L358" i="6"/>
  <c r="K358" i="6"/>
  <c r="Q357" i="6"/>
  <c r="P357" i="6"/>
  <c r="O357" i="6"/>
  <c r="N357" i="6"/>
  <c r="M357" i="6"/>
  <c r="L357" i="6"/>
  <c r="K357" i="6"/>
  <c r="Q356" i="6"/>
  <c r="P356" i="6"/>
  <c r="O356" i="6"/>
  <c r="N356" i="6"/>
  <c r="M356" i="6"/>
  <c r="L356" i="6"/>
  <c r="K356" i="6"/>
  <c r="Q355" i="6"/>
  <c r="P355" i="6"/>
  <c r="O355" i="6"/>
  <c r="N355" i="6"/>
  <c r="M355" i="6"/>
  <c r="L355" i="6"/>
  <c r="K355" i="6"/>
  <c r="Q354" i="6"/>
  <c r="P354" i="6"/>
  <c r="O354" i="6"/>
  <c r="N354" i="6"/>
  <c r="M354" i="6"/>
  <c r="L354" i="6"/>
  <c r="K354" i="6"/>
  <c r="Q353" i="6"/>
  <c r="P353" i="6"/>
  <c r="O353" i="6"/>
  <c r="N353" i="6"/>
  <c r="M353" i="6"/>
  <c r="L353" i="6"/>
  <c r="K353" i="6"/>
  <c r="Q352" i="6"/>
  <c r="P352" i="6"/>
  <c r="O352" i="6"/>
  <c r="N352" i="6"/>
  <c r="M352" i="6"/>
  <c r="L352" i="6"/>
  <c r="K352" i="6"/>
  <c r="Q351" i="6"/>
  <c r="P351" i="6"/>
  <c r="O351" i="6"/>
  <c r="N351" i="6"/>
  <c r="M351" i="6"/>
  <c r="L351" i="6"/>
  <c r="K351" i="6"/>
  <c r="Q350" i="6"/>
  <c r="P350" i="6"/>
  <c r="O350" i="6"/>
  <c r="N350" i="6"/>
  <c r="M350" i="6"/>
  <c r="L350" i="6"/>
  <c r="K350" i="6"/>
  <c r="Q349" i="6"/>
  <c r="P349" i="6"/>
  <c r="O349" i="6"/>
  <c r="N349" i="6"/>
  <c r="M349" i="6"/>
  <c r="L349" i="6"/>
  <c r="K349" i="6"/>
  <c r="Q348" i="6"/>
  <c r="P348" i="6"/>
  <c r="O348" i="6"/>
  <c r="N348" i="6"/>
  <c r="M348" i="6"/>
  <c r="L348" i="6"/>
  <c r="K348" i="6"/>
  <c r="Q347" i="6"/>
  <c r="P347" i="6"/>
  <c r="O347" i="6"/>
  <c r="N347" i="6"/>
  <c r="M347" i="6"/>
  <c r="L347" i="6"/>
  <c r="K347" i="6"/>
  <c r="Q346" i="6"/>
  <c r="P346" i="6"/>
  <c r="O346" i="6"/>
  <c r="N346" i="6"/>
  <c r="M346" i="6"/>
  <c r="L346" i="6"/>
  <c r="K346" i="6"/>
  <c r="Q345" i="6"/>
  <c r="P345" i="6"/>
  <c r="O345" i="6"/>
  <c r="N345" i="6"/>
  <c r="M345" i="6"/>
  <c r="L345" i="6"/>
  <c r="K345" i="6"/>
  <c r="Q344" i="6"/>
  <c r="P344" i="6"/>
  <c r="O344" i="6"/>
  <c r="N344" i="6"/>
  <c r="M344" i="6"/>
  <c r="L344" i="6"/>
  <c r="K344" i="6"/>
  <c r="Q343" i="6"/>
  <c r="P343" i="6"/>
  <c r="O343" i="6"/>
  <c r="N343" i="6"/>
  <c r="M343" i="6"/>
  <c r="L343" i="6"/>
  <c r="K343" i="6"/>
  <c r="Q342" i="6"/>
  <c r="P342" i="6"/>
  <c r="O342" i="6"/>
  <c r="N342" i="6"/>
  <c r="M342" i="6"/>
  <c r="L342" i="6"/>
  <c r="K342" i="6"/>
  <c r="Q341" i="6"/>
  <c r="P341" i="6"/>
  <c r="O341" i="6"/>
  <c r="N341" i="6"/>
  <c r="M341" i="6"/>
  <c r="L341" i="6"/>
  <c r="K341" i="6"/>
  <c r="Q340" i="6"/>
  <c r="P340" i="6"/>
  <c r="O340" i="6"/>
  <c r="N340" i="6"/>
  <c r="M340" i="6"/>
  <c r="L340" i="6"/>
  <c r="K340" i="6"/>
  <c r="Q339" i="6"/>
  <c r="P339" i="6"/>
  <c r="O339" i="6"/>
  <c r="N339" i="6"/>
  <c r="M339" i="6"/>
  <c r="L339" i="6"/>
  <c r="K339" i="6"/>
  <c r="Q338" i="6"/>
  <c r="P338" i="6"/>
  <c r="O338" i="6"/>
  <c r="N338" i="6"/>
  <c r="M338" i="6"/>
  <c r="L338" i="6"/>
  <c r="K338" i="6"/>
  <c r="Q337" i="6"/>
  <c r="P337" i="6"/>
  <c r="O337" i="6"/>
  <c r="N337" i="6"/>
  <c r="M337" i="6"/>
  <c r="L337" i="6"/>
  <c r="K337" i="6"/>
  <c r="Q336" i="6"/>
  <c r="P336" i="6"/>
  <c r="O336" i="6"/>
  <c r="N336" i="6"/>
  <c r="M336" i="6"/>
  <c r="L336" i="6"/>
  <c r="K336" i="6"/>
  <c r="Q335" i="6"/>
  <c r="P335" i="6"/>
  <c r="O335" i="6"/>
  <c r="N335" i="6"/>
  <c r="M335" i="6"/>
  <c r="L335" i="6"/>
  <c r="K335" i="6"/>
  <c r="Q334" i="6"/>
  <c r="P334" i="6"/>
  <c r="O334" i="6"/>
  <c r="N334" i="6"/>
  <c r="M334" i="6"/>
  <c r="L334" i="6"/>
  <c r="K334" i="6"/>
  <c r="Q333" i="6"/>
  <c r="P333" i="6"/>
  <c r="O333" i="6"/>
  <c r="N333" i="6"/>
  <c r="M333" i="6"/>
  <c r="L333" i="6"/>
  <c r="K333" i="6"/>
  <c r="Q332" i="6"/>
  <c r="P332" i="6"/>
  <c r="O332" i="6"/>
  <c r="N332" i="6"/>
  <c r="M332" i="6"/>
  <c r="L332" i="6"/>
  <c r="K332" i="6"/>
  <c r="Q331" i="6"/>
  <c r="P331" i="6"/>
  <c r="O331" i="6"/>
  <c r="N331" i="6"/>
  <c r="M331" i="6"/>
  <c r="L331" i="6"/>
  <c r="K331" i="6"/>
  <c r="Q330" i="6"/>
  <c r="P330" i="6"/>
  <c r="O330" i="6"/>
  <c r="N330" i="6"/>
  <c r="M330" i="6"/>
  <c r="L330" i="6"/>
  <c r="K330" i="6"/>
  <c r="Q329" i="6"/>
  <c r="P329" i="6"/>
  <c r="O329" i="6"/>
  <c r="N329" i="6"/>
  <c r="M329" i="6"/>
  <c r="L329" i="6"/>
  <c r="K329" i="6"/>
  <c r="Q328" i="6"/>
  <c r="P328" i="6"/>
  <c r="O328" i="6"/>
  <c r="N328" i="6"/>
  <c r="M328" i="6"/>
  <c r="L328" i="6"/>
  <c r="K328" i="6"/>
  <c r="Q327" i="6"/>
  <c r="P327" i="6"/>
  <c r="O327" i="6"/>
  <c r="N327" i="6"/>
  <c r="M327" i="6"/>
  <c r="L327" i="6"/>
  <c r="K327" i="6"/>
  <c r="Q326" i="6"/>
  <c r="P326" i="6"/>
  <c r="O326" i="6"/>
  <c r="N326" i="6"/>
  <c r="M326" i="6"/>
  <c r="L326" i="6"/>
  <c r="K326" i="6"/>
  <c r="Q325" i="6"/>
  <c r="P325" i="6"/>
  <c r="O325" i="6"/>
  <c r="N325" i="6"/>
  <c r="M325" i="6"/>
  <c r="L325" i="6"/>
  <c r="K325" i="6"/>
  <c r="Q324" i="6"/>
  <c r="P324" i="6"/>
  <c r="O324" i="6"/>
  <c r="N324" i="6"/>
  <c r="M324" i="6"/>
  <c r="L324" i="6"/>
  <c r="K324" i="6"/>
  <c r="Q323" i="6"/>
  <c r="P323" i="6"/>
  <c r="O323" i="6"/>
  <c r="N323" i="6"/>
  <c r="M323" i="6"/>
  <c r="L323" i="6"/>
  <c r="K323" i="6"/>
  <c r="Q322" i="6"/>
  <c r="P322" i="6"/>
  <c r="O322" i="6"/>
  <c r="N322" i="6"/>
  <c r="M322" i="6"/>
  <c r="L322" i="6"/>
  <c r="K322" i="6"/>
  <c r="Q321" i="6"/>
  <c r="P321" i="6"/>
  <c r="O321" i="6"/>
  <c r="N321" i="6"/>
  <c r="M321" i="6"/>
  <c r="L321" i="6"/>
  <c r="K321" i="6"/>
  <c r="Q320" i="6"/>
  <c r="P320" i="6"/>
  <c r="O320" i="6"/>
  <c r="N320" i="6"/>
  <c r="M320" i="6"/>
  <c r="L320" i="6"/>
  <c r="K320" i="6"/>
  <c r="Q319" i="6"/>
  <c r="P319" i="6"/>
  <c r="O319" i="6"/>
  <c r="N319" i="6"/>
  <c r="M319" i="6"/>
  <c r="L319" i="6"/>
  <c r="K319" i="6"/>
  <c r="Q318" i="6"/>
  <c r="P318" i="6"/>
  <c r="O318" i="6"/>
  <c r="N318" i="6"/>
  <c r="M318" i="6"/>
  <c r="L318" i="6"/>
  <c r="K318" i="6"/>
  <c r="Q317" i="6"/>
  <c r="P317" i="6"/>
  <c r="O317" i="6"/>
  <c r="N317" i="6"/>
  <c r="M317" i="6"/>
  <c r="L317" i="6"/>
  <c r="K317" i="6"/>
  <c r="Q316" i="6"/>
  <c r="P316" i="6"/>
  <c r="O316" i="6"/>
  <c r="N316" i="6"/>
  <c r="M316" i="6"/>
  <c r="L316" i="6"/>
  <c r="K316" i="6"/>
  <c r="Q315" i="6"/>
  <c r="P315" i="6"/>
  <c r="O315" i="6"/>
  <c r="N315" i="6"/>
  <c r="M315" i="6"/>
  <c r="L315" i="6"/>
  <c r="K315" i="6"/>
  <c r="Q314" i="6"/>
  <c r="P314" i="6"/>
  <c r="O314" i="6"/>
  <c r="N314" i="6"/>
  <c r="M314" i="6"/>
  <c r="L314" i="6"/>
  <c r="K314" i="6"/>
  <c r="Q313" i="6"/>
  <c r="P313" i="6"/>
  <c r="O313" i="6"/>
  <c r="N313" i="6"/>
  <c r="M313" i="6"/>
  <c r="L313" i="6"/>
  <c r="K313" i="6"/>
  <c r="Q312" i="6"/>
  <c r="P312" i="6"/>
  <c r="O312" i="6"/>
  <c r="N312" i="6"/>
  <c r="M312" i="6"/>
  <c r="L312" i="6"/>
  <c r="K312" i="6"/>
  <c r="Q311" i="6"/>
  <c r="P311" i="6"/>
  <c r="O311" i="6"/>
  <c r="N311" i="6"/>
  <c r="M311" i="6"/>
  <c r="L311" i="6"/>
  <c r="K311" i="6"/>
  <c r="Q310" i="6"/>
  <c r="P310" i="6"/>
  <c r="O310" i="6"/>
  <c r="N310" i="6"/>
  <c r="M310" i="6"/>
  <c r="L310" i="6"/>
  <c r="K310" i="6"/>
  <c r="Q309" i="6"/>
  <c r="P309" i="6"/>
  <c r="O309" i="6"/>
  <c r="N309" i="6"/>
  <c r="M309" i="6"/>
  <c r="L309" i="6"/>
  <c r="K309" i="6"/>
  <c r="Q308" i="6"/>
  <c r="P308" i="6"/>
  <c r="O308" i="6"/>
  <c r="N308" i="6"/>
  <c r="M308" i="6"/>
  <c r="L308" i="6"/>
  <c r="K308" i="6"/>
  <c r="Q307" i="6"/>
  <c r="P307" i="6"/>
  <c r="O307" i="6"/>
  <c r="N307" i="6"/>
  <c r="M307" i="6"/>
  <c r="L307" i="6"/>
  <c r="K307" i="6"/>
  <c r="Q306" i="6"/>
  <c r="P306" i="6"/>
  <c r="O306" i="6"/>
  <c r="N306" i="6"/>
  <c r="M306" i="6"/>
  <c r="L306" i="6"/>
  <c r="K306" i="6"/>
  <c r="Q305" i="6"/>
  <c r="P305" i="6"/>
  <c r="O305" i="6"/>
  <c r="N305" i="6"/>
  <c r="M305" i="6"/>
  <c r="L305" i="6"/>
  <c r="K305" i="6"/>
  <c r="Q304" i="6"/>
  <c r="P304" i="6"/>
  <c r="O304" i="6"/>
  <c r="N304" i="6"/>
  <c r="M304" i="6"/>
  <c r="L304" i="6"/>
  <c r="K304" i="6"/>
  <c r="Q303" i="6"/>
  <c r="P303" i="6"/>
  <c r="O303" i="6"/>
  <c r="N303" i="6"/>
  <c r="M303" i="6"/>
  <c r="L303" i="6"/>
  <c r="K303" i="6"/>
  <c r="Q302" i="6"/>
  <c r="P302" i="6"/>
  <c r="O302" i="6"/>
  <c r="N302" i="6"/>
  <c r="M302" i="6"/>
  <c r="L302" i="6"/>
  <c r="K302" i="6"/>
  <c r="Q301" i="6"/>
  <c r="P301" i="6"/>
  <c r="O301" i="6"/>
  <c r="N301" i="6"/>
  <c r="M301" i="6"/>
  <c r="L301" i="6"/>
  <c r="K301" i="6"/>
  <c r="Q300" i="6"/>
  <c r="P300" i="6"/>
  <c r="O300" i="6"/>
  <c r="N300" i="6"/>
  <c r="M300" i="6"/>
  <c r="L300" i="6"/>
  <c r="K300" i="6"/>
  <c r="Q299" i="6"/>
  <c r="P299" i="6"/>
  <c r="O299" i="6"/>
  <c r="N299" i="6"/>
  <c r="M299" i="6"/>
  <c r="L299" i="6"/>
  <c r="K299" i="6"/>
  <c r="Q298" i="6"/>
  <c r="P298" i="6"/>
  <c r="O298" i="6"/>
  <c r="N298" i="6"/>
  <c r="M298" i="6"/>
  <c r="L298" i="6"/>
  <c r="K298" i="6"/>
  <c r="Q297" i="6"/>
  <c r="P297" i="6"/>
  <c r="O297" i="6"/>
  <c r="N297" i="6"/>
  <c r="M297" i="6"/>
  <c r="L297" i="6"/>
  <c r="K297" i="6"/>
  <c r="Q296" i="6"/>
  <c r="P296" i="6"/>
  <c r="O296" i="6"/>
  <c r="N296" i="6"/>
  <c r="M296" i="6"/>
  <c r="L296" i="6"/>
  <c r="K296" i="6"/>
  <c r="Q295" i="6"/>
  <c r="P295" i="6"/>
  <c r="O295" i="6"/>
  <c r="N295" i="6"/>
  <c r="M295" i="6"/>
  <c r="L295" i="6"/>
  <c r="K295" i="6"/>
  <c r="Q294" i="6"/>
  <c r="P294" i="6"/>
  <c r="O294" i="6"/>
  <c r="N294" i="6"/>
  <c r="M294" i="6"/>
  <c r="L294" i="6"/>
  <c r="K294" i="6"/>
  <c r="Q293" i="6"/>
  <c r="P293" i="6"/>
  <c r="O293" i="6"/>
  <c r="N293" i="6"/>
  <c r="M293" i="6"/>
  <c r="L293" i="6"/>
  <c r="K293" i="6"/>
  <c r="Q292" i="6"/>
  <c r="P292" i="6"/>
  <c r="O292" i="6"/>
  <c r="N292" i="6"/>
  <c r="M292" i="6"/>
  <c r="L292" i="6"/>
  <c r="K292" i="6"/>
  <c r="Q291" i="6"/>
  <c r="P291" i="6"/>
  <c r="O291" i="6"/>
  <c r="N291" i="6"/>
  <c r="M291" i="6"/>
  <c r="L291" i="6"/>
  <c r="K291" i="6"/>
  <c r="Q290" i="6"/>
  <c r="P290" i="6"/>
  <c r="O290" i="6"/>
  <c r="N290" i="6"/>
  <c r="M290" i="6"/>
  <c r="L290" i="6"/>
  <c r="K290" i="6"/>
  <c r="Q289" i="6"/>
  <c r="P289" i="6"/>
  <c r="O289" i="6"/>
  <c r="N289" i="6"/>
  <c r="M289" i="6"/>
  <c r="L289" i="6"/>
  <c r="K289" i="6"/>
  <c r="Q288" i="6"/>
  <c r="P288" i="6"/>
  <c r="O288" i="6"/>
  <c r="N288" i="6"/>
  <c r="M288" i="6"/>
  <c r="L288" i="6"/>
  <c r="K288" i="6"/>
  <c r="Q287" i="6"/>
  <c r="P287" i="6"/>
  <c r="O287" i="6"/>
  <c r="N287" i="6"/>
  <c r="M287" i="6"/>
  <c r="L287" i="6"/>
  <c r="K287" i="6"/>
  <c r="Q286" i="6"/>
  <c r="P286" i="6"/>
  <c r="O286" i="6"/>
  <c r="N286" i="6"/>
  <c r="M286" i="6"/>
  <c r="L286" i="6"/>
  <c r="K286" i="6"/>
  <c r="Q285" i="6"/>
  <c r="P285" i="6"/>
  <c r="O285" i="6"/>
  <c r="N285" i="6"/>
  <c r="M285" i="6"/>
  <c r="L285" i="6"/>
  <c r="K285" i="6"/>
  <c r="Q284" i="6"/>
  <c r="P284" i="6"/>
  <c r="O284" i="6"/>
  <c r="N284" i="6"/>
  <c r="M284" i="6"/>
  <c r="L284" i="6"/>
  <c r="K284" i="6"/>
  <c r="Q283" i="6"/>
  <c r="P283" i="6"/>
  <c r="O283" i="6"/>
  <c r="N283" i="6"/>
  <c r="M283" i="6"/>
  <c r="L283" i="6"/>
  <c r="K283" i="6"/>
  <c r="Q282" i="6"/>
  <c r="P282" i="6"/>
  <c r="O282" i="6"/>
  <c r="N282" i="6"/>
  <c r="M282" i="6"/>
  <c r="L282" i="6"/>
  <c r="K282" i="6"/>
  <c r="Q281" i="6"/>
  <c r="P281" i="6"/>
  <c r="O281" i="6"/>
  <c r="N281" i="6"/>
  <c r="M281" i="6"/>
  <c r="L281" i="6"/>
  <c r="K281" i="6"/>
  <c r="Q280" i="6"/>
  <c r="P280" i="6"/>
  <c r="O280" i="6"/>
  <c r="N280" i="6"/>
  <c r="M280" i="6"/>
  <c r="L280" i="6"/>
  <c r="K280" i="6"/>
  <c r="Q279" i="6"/>
  <c r="P279" i="6"/>
  <c r="O279" i="6"/>
  <c r="N279" i="6"/>
  <c r="M279" i="6"/>
  <c r="L279" i="6"/>
  <c r="K279" i="6"/>
  <c r="Q278" i="6"/>
  <c r="P278" i="6"/>
  <c r="O278" i="6"/>
  <c r="N278" i="6"/>
  <c r="M278" i="6"/>
  <c r="L278" i="6"/>
  <c r="K278" i="6"/>
  <c r="Q277" i="6"/>
  <c r="P277" i="6"/>
  <c r="O277" i="6"/>
  <c r="N277" i="6"/>
  <c r="M277" i="6"/>
  <c r="L277" i="6"/>
  <c r="K277" i="6"/>
  <c r="Q276" i="6"/>
  <c r="P276" i="6"/>
  <c r="O276" i="6"/>
  <c r="N276" i="6"/>
  <c r="M276" i="6"/>
  <c r="L276" i="6"/>
  <c r="K276" i="6"/>
  <c r="Q275" i="6"/>
  <c r="P275" i="6"/>
  <c r="O275" i="6"/>
  <c r="N275" i="6"/>
  <c r="M275" i="6"/>
  <c r="L275" i="6"/>
  <c r="K275" i="6"/>
  <c r="Q274" i="6"/>
  <c r="P274" i="6"/>
  <c r="O274" i="6"/>
  <c r="N274" i="6"/>
  <c r="M274" i="6"/>
  <c r="L274" i="6"/>
  <c r="K274" i="6"/>
  <c r="Q273" i="6"/>
  <c r="P273" i="6"/>
  <c r="O273" i="6"/>
  <c r="N273" i="6"/>
  <c r="M273" i="6"/>
  <c r="L273" i="6"/>
  <c r="K273" i="6"/>
  <c r="Q272" i="6"/>
  <c r="P272" i="6"/>
  <c r="O272" i="6"/>
  <c r="N272" i="6"/>
  <c r="M272" i="6"/>
  <c r="L272" i="6"/>
  <c r="K272" i="6"/>
  <c r="Q271" i="6"/>
  <c r="P271" i="6"/>
  <c r="O271" i="6"/>
  <c r="N271" i="6"/>
  <c r="M271" i="6"/>
  <c r="L271" i="6"/>
  <c r="K271" i="6"/>
  <c r="Q270" i="6"/>
  <c r="P270" i="6"/>
  <c r="O270" i="6"/>
  <c r="N270" i="6"/>
  <c r="M270" i="6"/>
  <c r="L270" i="6"/>
  <c r="K270" i="6"/>
  <c r="Q269" i="6"/>
  <c r="P269" i="6"/>
  <c r="O269" i="6"/>
  <c r="N269" i="6"/>
  <c r="M269" i="6"/>
  <c r="L269" i="6"/>
  <c r="K269" i="6"/>
  <c r="Q268" i="6"/>
  <c r="P268" i="6"/>
  <c r="O268" i="6"/>
  <c r="N268" i="6"/>
  <c r="M268" i="6"/>
  <c r="L268" i="6"/>
  <c r="K268" i="6"/>
  <c r="Q267" i="6"/>
  <c r="P267" i="6"/>
  <c r="O267" i="6"/>
  <c r="N267" i="6"/>
  <c r="M267" i="6"/>
  <c r="L267" i="6"/>
  <c r="K267" i="6"/>
  <c r="Q266" i="6"/>
  <c r="P266" i="6"/>
  <c r="O266" i="6"/>
  <c r="N266" i="6"/>
  <c r="M266" i="6"/>
  <c r="L266" i="6"/>
  <c r="K266" i="6"/>
  <c r="Q265" i="6"/>
  <c r="P265" i="6"/>
  <c r="O265" i="6"/>
  <c r="N265" i="6"/>
  <c r="M265" i="6"/>
  <c r="L265" i="6"/>
  <c r="K265" i="6"/>
  <c r="Q264" i="6"/>
  <c r="P264" i="6"/>
  <c r="O264" i="6"/>
  <c r="N264" i="6"/>
  <c r="M264" i="6"/>
  <c r="L264" i="6"/>
  <c r="K264" i="6"/>
  <c r="Q263" i="6"/>
  <c r="P263" i="6"/>
  <c r="O263" i="6"/>
  <c r="N263" i="6"/>
  <c r="M263" i="6"/>
  <c r="L263" i="6"/>
  <c r="K263" i="6"/>
  <c r="Q262" i="6"/>
  <c r="P262" i="6"/>
  <c r="O262" i="6"/>
  <c r="N262" i="6"/>
  <c r="M262" i="6"/>
  <c r="L262" i="6"/>
  <c r="K262" i="6"/>
  <c r="Q261" i="6"/>
  <c r="P261" i="6"/>
  <c r="O261" i="6"/>
  <c r="N261" i="6"/>
  <c r="M261" i="6"/>
  <c r="L261" i="6"/>
  <c r="K261" i="6"/>
  <c r="Q260" i="6"/>
  <c r="P260" i="6"/>
  <c r="O260" i="6"/>
  <c r="N260" i="6"/>
  <c r="M260" i="6"/>
  <c r="L260" i="6"/>
  <c r="K260" i="6"/>
  <c r="Q259" i="6"/>
  <c r="P259" i="6"/>
  <c r="O259" i="6"/>
  <c r="N259" i="6"/>
  <c r="M259" i="6"/>
  <c r="L259" i="6"/>
  <c r="K259" i="6"/>
  <c r="Q258" i="6"/>
  <c r="P258" i="6"/>
  <c r="O258" i="6"/>
  <c r="N258" i="6"/>
  <c r="M258" i="6"/>
  <c r="L258" i="6"/>
  <c r="K258" i="6"/>
  <c r="Q257" i="6"/>
  <c r="P257" i="6"/>
  <c r="O257" i="6"/>
  <c r="N257" i="6"/>
  <c r="M257" i="6"/>
  <c r="L257" i="6"/>
  <c r="K257" i="6"/>
  <c r="Q256" i="6"/>
  <c r="P256" i="6"/>
  <c r="O256" i="6"/>
  <c r="N256" i="6"/>
  <c r="M256" i="6"/>
  <c r="L256" i="6"/>
  <c r="K256" i="6"/>
  <c r="Q255" i="6"/>
  <c r="P255" i="6"/>
  <c r="O255" i="6"/>
  <c r="N255" i="6"/>
  <c r="M255" i="6"/>
  <c r="L255" i="6"/>
  <c r="K255" i="6"/>
  <c r="Q254" i="6"/>
  <c r="P254" i="6"/>
  <c r="O254" i="6"/>
  <c r="N254" i="6"/>
  <c r="M254" i="6"/>
  <c r="L254" i="6"/>
  <c r="K254" i="6"/>
  <c r="Q253" i="6"/>
  <c r="P253" i="6"/>
  <c r="O253" i="6"/>
  <c r="N253" i="6"/>
  <c r="M253" i="6"/>
  <c r="L253" i="6"/>
  <c r="K253" i="6"/>
  <c r="Q252" i="6"/>
  <c r="P252" i="6"/>
  <c r="O252" i="6"/>
  <c r="N252" i="6"/>
  <c r="M252" i="6"/>
  <c r="L252" i="6"/>
  <c r="K252" i="6"/>
  <c r="Q251" i="6"/>
  <c r="P251" i="6"/>
  <c r="O251" i="6"/>
  <c r="N251" i="6"/>
  <c r="M251" i="6"/>
  <c r="L251" i="6"/>
  <c r="K251" i="6"/>
  <c r="Q250" i="6"/>
  <c r="P250" i="6"/>
  <c r="O250" i="6"/>
  <c r="N250" i="6"/>
  <c r="M250" i="6"/>
  <c r="L250" i="6"/>
  <c r="K250" i="6"/>
  <c r="Q249" i="6"/>
  <c r="P249" i="6"/>
  <c r="O249" i="6"/>
  <c r="N249" i="6"/>
  <c r="M249" i="6"/>
  <c r="L249" i="6"/>
  <c r="K249" i="6"/>
  <c r="Q248" i="6"/>
  <c r="P248" i="6"/>
  <c r="O248" i="6"/>
  <c r="N248" i="6"/>
  <c r="M248" i="6"/>
  <c r="L248" i="6"/>
  <c r="K248" i="6"/>
  <c r="Q247" i="6"/>
  <c r="P247" i="6"/>
  <c r="O247" i="6"/>
  <c r="N247" i="6"/>
  <c r="M247" i="6"/>
  <c r="L247" i="6"/>
  <c r="K247" i="6"/>
  <c r="Q246" i="6"/>
  <c r="P246" i="6"/>
  <c r="O246" i="6"/>
  <c r="N246" i="6"/>
  <c r="M246" i="6"/>
  <c r="L246" i="6"/>
  <c r="K246" i="6"/>
  <c r="Q245" i="6"/>
  <c r="P245" i="6"/>
  <c r="O245" i="6"/>
  <c r="N245" i="6"/>
  <c r="M245" i="6"/>
  <c r="L245" i="6"/>
  <c r="K245" i="6"/>
  <c r="Q244" i="6"/>
  <c r="P244" i="6"/>
  <c r="O244" i="6"/>
  <c r="N244" i="6"/>
  <c r="M244" i="6"/>
  <c r="L244" i="6"/>
  <c r="K244" i="6"/>
  <c r="Q243" i="6"/>
  <c r="P243" i="6"/>
  <c r="O243" i="6"/>
  <c r="N243" i="6"/>
  <c r="M243" i="6"/>
  <c r="L243" i="6"/>
  <c r="K243" i="6"/>
  <c r="Q242" i="6"/>
  <c r="P242" i="6"/>
  <c r="O242" i="6"/>
  <c r="N242" i="6"/>
  <c r="M242" i="6"/>
  <c r="L242" i="6"/>
  <c r="K242" i="6"/>
  <c r="Q241" i="6"/>
  <c r="P241" i="6"/>
  <c r="O241" i="6"/>
  <c r="N241" i="6"/>
  <c r="M241" i="6"/>
  <c r="L241" i="6"/>
  <c r="K241" i="6"/>
  <c r="Q240" i="6"/>
  <c r="P240" i="6"/>
  <c r="O240" i="6"/>
  <c r="N240" i="6"/>
  <c r="M240" i="6"/>
  <c r="L240" i="6"/>
  <c r="K240" i="6"/>
  <c r="Q239" i="6"/>
  <c r="P239" i="6"/>
  <c r="O239" i="6"/>
  <c r="N239" i="6"/>
  <c r="M239" i="6"/>
  <c r="L239" i="6"/>
  <c r="K239" i="6"/>
  <c r="Q238" i="6"/>
  <c r="P238" i="6"/>
  <c r="O238" i="6"/>
  <c r="N238" i="6"/>
  <c r="M238" i="6"/>
  <c r="L238" i="6"/>
  <c r="K238" i="6"/>
  <c r="Q237" i="6"/>
  <c r="P237" i="6"/>
  <c r="O237" i="6"/>
  <c r="N237" i="6"/>
  <c r="M237" i="6"/>
  <c r="L237" i="6"/>
  <c r="K237" i="6"/>
  <c r="Q236" i="6"/>
  <c r="P236" i="6"/>
  <c r="O236" i="6"/>
  <c r="N236" i="6"/>
  <c r="M236" i="6"/>
  <c r="L236" i="6"/>
  <c r="K236" i="6"/>
  <c r="Q235" i="6"/>
  <c r="P235" i="6"/>
  <c r="O235" i="6"/>
  <c r="N235" i="6"/>
  <c r="M235" i="6"/>
  <c r="L235" i="6"/>
  <c r="K235" i="6"/>
  <c r="Q234" i="6"/>
  <c r="P234" i="6"/>
  <c r="O234" i="6"/>
  <c r="N234" i="6"/>
  <c r="M234" i="6"/>
  <c r="L234" i="6"/>
  <c r="K234" i="6"/>
  <c r="Q233" i="6"/>
  <c r="P233" i="6"/>
  <c r="O233" i="6"/>
  <c r="N233" i="6"/>
  <c r="M233" i="6"/>
  <c r="L233" i="6"/>
  <c r="K233" i="6"/>
  <c r="Q232" i="6"/>
  <c r="P232" i="6"/>
  <c r="O232" i="6"/>
  <c r="N232" i="6"/>
  <c r="M232" i="6"/>
  <c r="L232" i="6"/>
  <c r="K232" i="6"/>
  <c r="Q231" i="6"/>
  <c r="P231" i="6"/>
  <c r="O231" i="6"/>
  <c r="N231" i="6"/>
  <c r="M231" i="6"/>
  <c r="L231" i="6"/>
  <c r="K231" i="6"/>
  <c r="Q230" i="6"/>
  <c r="P230" i="6"/>
  <c r="O230" i="6"/>
  <c r="N230" i="6"/>
  <c r="M230" i="6"/>
  <c r="L230" i="6"/>
  <c r="K230" i="6"/>
  <c r="Q229" i="6"/>
  <c r="P229" i="6"/>
  <c r="O229" i="6"/>
  <c r="N229" i="6"/>
  <c r="M229" i="6"/>
  <c r="L229" i="6"/>
  <c r="K229" i="6"/>
  <c r="Q228" i="6"/>
  <c r="P228" i="6"/>
  <c r="O228" i="6"/>
  <c r="N228" i="6"/>
  <c r="M228" i="6"/>
  <c r="L228" i="6"/>
  <c r="K228" i="6"/>
  <c r="Q227" i="6"/>
  <c r="P227" i="6"/>
  <c r="O227" i="6"/>
  <c r="N227" i="6"/>
  <c r="M227" i="6"/>
  <c r="L227" i="6"/>
  <c r="K227" i="6"/>
  <c r="Q226" i="6"/>
  <c r="P226" i="6"/>
  <c r="O226" i="6"/>
  <c r="N226" i="6"/>
  <c r="M226" i="6"/>
  <c r="L226" i="6"/>
  <c r="K226" i="6"/>
  <c r="Q225" i="6"/>
  <c r="P225" i="6"/>
  <c r="O225" i="6"/>
  <c r="N225" i="6"/>
  <c r="M225" i="6"/>
  <c r="L225" i="6"/>
  <c r="K225" i="6"/>
  <c r="Q224" i="6"/>
  <c r="P224" i="6"/>
  <c r="O224" i="6"/>
  <c r="N224" i="6"/>
  <c r="M224" i="6"/>
  <c r="L224" i="6"/>
  <c r="K224" i="6"/>
  <c r="Q223" i="6"/>
  <c r="P223" i="6"/>
  <c r="O223" i="6"/>
  <c r="N223" i="6"/>
  <c r="M223" i="6"/>
  <c r="L223" i="6"/>
  <c r="K223" i="6"/>
  <c r="Q222" i="6"/>
  <c r="P222" i="6"/>
  <c r="O222" i="6"/>
  <c r="N222" i="6"/>
  <c r="M222" i="6"/>
  <c r="L222" i="6"/>
  <c r="K222" i="6"/>
  <c r="Q221" i="6"/>
  <c r="P221" i="6"/>
  <c r="O221" i="6"/>
  <c r="N221" i="6"/>
  <c r="M221" i="6"/>
  <c r="L221" i="6"/>
  <c r="K221" i="6"/>
  <c r="Q220" i="6"/>
  <c r="P220" i="6"/>
  <c r="O220" i="6"/>
  <c r="N220" i="6"/>
  <c r="M220" i="6"/>
  <c r="L220" i="6"/>
  <c r="K220" i="6"/>
  <c r="Q219" i="6"/>
  <c r="P219" i="6"/>
  <c r="O219" i="6"/>
  <c r="N219" i="6"/>
  <c r="M219" i="6"/>
  <c r="L219" i="6"/>
  <c r="K219" i="6"/>
  <c r="Q218" i="6"/>
  <c r="P218" i="6"/>
  <c r="O218" i="6"/>
  <c r="N218" i="6"/>
  <c r="M218" i="6"/>
  <c r="L218" i="6"/>
  <c r="K218" i="6"/>
  <c r="Q217" i="6"/>
  <c r="P217" i="6"/>
  <c r="O217" i="6"/>
  <c r="N217" i="6"/>
  <c r="M217" i="6"/>
  <c r="L217" i="6"/>
  <c r="K217" i="6"/>
  <c r="Q216" i="6"/>
  <c r="P216" i="6"/>
  <c r="O216" i="6"/>
  <c r="N216" i="6"/>
  <c r="M216" i="6"/>
  <c r="L216" i="6"/>
  <c r="K216" i="6"/>
  <c r="Q215" i="6"/>
  <c r="P215" i="6"/>
  <c r="O215" i="6"/>
  <c r="N215" i="6"/>
  <c r="M215" i="6"/>
  <c r="L215" i="6"/>
  <c r="K215" i="6"/>
  <c r="Q214" i="6"/>
  <c r="P214" i="6"/>
  <c r="O214" i="6"/>
  <c r="N214" i="6"/>
  <c r="M214" i="6"/>
  <c r="L214" i="6"/>
  <c r="K214" i="6"/>
  <c r="Q213" i="6"/>
  <c r="P213" i="6"/>
  <c r="O213" i="6"/>
  <c r="N213" i="6"/>
  <c r="M213" i="6"/>
  <c r="L213" i="6"/>
  <c r="K213" i="6"/>
  <c r="Q212" i="6"/>
  <c r="P212" i="6"/>
  <c r="O212" i="6"/>
  <c r="N212" i="6"/>
  <c r="M212" i="6"/>
  <c r="L212" i="6"/>
  <c r="K212" i="6"/>
  <c r="Q211" i="6"/>
  <c r="P211" i="6"/>
  <c r="O211" i="6"/>
  <c r="N211" i="6"/>
  <c r="M211" i="6"/>
  <c r="L211" i="6"/>
  <c r="K211" i="6"/>
  <c r="Q210" i="6"/>
  <c r="P210" i="6"/>
  <c r="O210" i="6"/>
  <c r="N210" i="6"/>
  <c r="M210" i="6"/>
  <c r="L210" i="6"/>
  <c r="K210" i="6"/>
  <c r="Q209" i="6"/>
  <c r="P209" i="6"/>
  <c r="O209" i="6"/>
  <c r="N209" i="6"/>
  <c r="M209" i="6"/>
  <c r="L209" i="6"/>
  <c r="K209" i="6"/>
  <c r="Q208" i="6"/>
  <c r="P208" i="6"/>
  <c r="O208" i="6"/>
  <c r="N208" i="6"/>
  <c r="M208" i="6"/>
  <c r="L208" i="6"/>
  <c r="K208" i="6"/>
  <c r="Q207" i="6"/>
  <c r="P207" i="6"/>
  <c r="O207" i="6"/>
  <c r="N207" i="6"/>
  <c r="M207" i="6"/>
  <c r="L207" i="6"/>
  <c r="K207" i="6"/>
  <c r="Q206" i="6"/>
  <c r="P206" i="6"/>
  <c r="O206" i="6"/>
  <c r="N206" i="6"/>
  <c r="M206" i="6"/>
  <c r="L206" i="6"/>
  <c r="K206" i="6"/>
  <c r="Q205" i="6"/>
  <c r="P205" i="6"/>
  <c r="O205" i="6"/>
  <c r="N205" i="6"/>
  <c r="M205" i="6"/>
  <c r="L205" i="6"/>
  <c r="K205" i="6"/>
  <c r="Q204" i="6"/>
  <c r="P204" i="6"/>
  <c r="O204" i="6"/>
  <c r="N204" i="6"/>
  <c r="M204" i="6"/>
  <c r="L204" i="6"/>
  <c r="K204" i="6"/>
  <c r="Q203" i="6"/>
  <c r="P203" i="6"/>
  <c r="O203" i="6"/>
  <c r="N203" i="6"/>
  <c r="M203" i="6"/>
  <c r="L203" i="6"/>
  <c r="K203" i="6"/>
  <c r="Q202" i="6"/>
  <c r="P202" i="6"/>
  <c r="O202" i="6"/>
  <c r="N202" i="6"/>
  <c r="M202" i="6"/>
  <c r="L202" i="6"/>
  <c r="K202" i="6"/>
  <c r="Q201" i="6"/>
  <c r="P201" i="6"/>
  <c r="O201" i="6"/>
  <c r="N201" i="6"/>
  <c r="M201" i="6"/>
  <c r="L201" i="6"/>
  <c r="K201" i="6"/>
  <c r="Q200" i="6"/>
  <c r="P200" i="6"/>
  <c r="O200" i="6"/>
  <c r="N200" i="6"/>
  <c r="M200" i="6"/>
  <c r="L200" i="6"/>
  <c r="K200" i="6"/>
  <c r="Q199" i="6"/>
  <c r="P199" i="6"/>
  <c r="O199" i="6"/>
  <c r="N199" i="6"/>
  <c r="M199" i="6"/>
  <c r="L199" i="6"/>
  <c r="K199" i="6"/>
  <c r="Q198" i="6"/>
  <c r="P198" i="6"/>
  <c r="O198" i="6"/>
  <c r="N198" i="6"/>
  <c r="M198" i="6"/>
  <c r="L198" i="6"/>
  <c r="K198" i="6"/>
  <c r="Q197" i="6"/>
  <c r="P197" i="6"/>
  <c r="O197" i="6"/>
  <c r="N197" i="6"/>
  <c r="M197" i="6"/>
  <c r="L197" i="6"/>
  <c r="K197" i="6"/>
  <c r="Q196" i="6"/>
  <c r="P196" i="6"/>
  <c r="O196" i="6"/>
  <c r="N196" i="6"/>
  <c r="M196" i="6"/>
  <c r="L196" i="6"/>
  <c r="K196" i="6"/>
  <c r="Q195" i="6"/>
  <c r="P195" i="6"/>
  <c r="O195" i="6"/>
  <c r="N195" i="6"/>
  <c r="M195" i="6"/>
  <c r="L195" i="6"/>
  <c r="K195" i="6"/>
  <c r="Q194" i="6"/>
  <c r="P194" i="6"/>
  <c r="O194" i="6"/>
  <c r="N194" i="6"/>
  <c r="M194" i="6"/>
  <c r="L194" i="6"/>
  <c r="K194" i="6"/>
  <c r="Q193" i="6"/>
  <c r="P193" i="6"/>
  <c r="O193" i="6"/>
  <c r="N193" i="6"/>
  <c r="M193" i="6"/>
  <c r="L193" i="6"/>
  <c r="K193" i="6"/>
  <c r="Q192" i="6"/>
  <c r="P192" i="6"/>
  <c r="O192" i="6"/>
  <c r="N192" i="6"/>
  <c r="M192" i="6"/>
  <c r="L192" i="6"/>
  <c r="K192" i="6"/>
  <c r="Q191" i="6"/>
  <c r="P191" i="6"/>
  <c r="O191" i="6"/>
  <c r="N191" i="6"/>
  <c r="M191" i="6"/>
  <c r="L191" i="6"/>
  <c r="K191" i="6"/>
  <c r="Q190" i="6"/>
  <c r="P190" i="6"/>
  <c r="O190" i="6"/>
  <c r="N190" i="6"/>
  <c r="M190" i="6"/>
  <c r="L190" i="6"/>
  <c r="K190" i="6"/>
  <c r="Q189" i="6"/>
  <c r="P189" i="6"/>
  <c r="O189" i="6"/>
  <c r="N189" i="6"/>
  <c r="M189" i="6"/>
  <c r="L189" i="6"/>
  <c r="K189" i="6"/>
  <c r="Q188" i="6"/>
  <c r="P188" i="6"/>
  <c r="O188" i="6"/>
  <c r="N188" i="6"/>
  <c r="M188" i="6"/>
  <c r="L188" i="6"/>
  <c r="K188" i="6"/>
  <c r="Q187" i="6"/>
  <c r="P187" i="6"/>
  <c r="O187" i="6"/>
  <c r="N187" i="6"/>
  <c r="M187" i="6"/>
  <c r="L187" i="6"/>
  <c r="K187" i="6"/>
  <c r="Q186" i="6"/>
  <c r="P186" i="6"/>
  <c r="O186" i="6"/>
  <c r="N186" i="6"/>
  <c r="M186" i="6"/>
  <c r="L186" i="6"/>
  <c r="K186" i="6"/>
  <c r="Q185" i="6"/>
  <c r="P185" i="6"/>
  <c r="O185" i="6"/>
  <c r="N185" i="6"/>
  <c r="M185" i="6"/>
  <c r="L185" i="6"/>
  <c r="K185" i="6"/>
  <c r="Q184" i="6"/>
  <c r="P184" i="6"/>
  <c r="O184" i="6"/>
  <c r="N184" i="6"/>
  <c r="M184" i="6"/>
  <c r="L184" i="6"/>
  <c r="K184" i="6"/>
  <c r="Q183" i="6"/>
  <c r="P183" i="6"/>
  <c r="O183" i="6"/>
  <c r="N183" i="6"/>
  <c r="M183" i="6"/>
  <c r="L183" i="6"/>
  <c r="K183" i="6"/>
  <c r="Q182" i="6"/>
  <c r="P182" i="6"/>
  <c r="O182" i="6"/>
  <c r="N182" i="6"/>
  <c r="M182" i="6"/>
  <c r="L182" i="6"/>
  <c r="K182" i="6"/>
  <c r="Q181" i="6"/>
  <c r="P181" i="6"/>
  <c r="O181" i="6"/>
  <c r="N181" i="6"/>
  <c r="M181" i="6"/>
  <c r="L181" i="6"/>
  <c r="K181" i="6"/>
  <c r="Q180" i="6"/>
  <c r="P180" i="6"/>
  <c r="O180" i="6"/>
  <c r="N180" i="6"/>
  <c r="M180" i="6"/>
  <c r="L180" i="6"/>
  <c r="K180" i="6"/>
  <c r="Q179" i="6"/>
  <c r="P179" i="6"/>
  <c r="O179" i="6"/>
  <c r="N179" i="6"/>
  <c r="M179" i="6"/>
  <c r="L179" i="6"/>
  <c r="K179" i="6"/>
  <c r="Q178" i="6"/>
  <c r="P178" i="6"/>
  <c r="O178" i="6"/>
  <c r="N178" i="6"/>
  <c r="M178" i="6"/>
  <c r="L178" i="6"/>
  <c r="K178" i="6"/>
  <c r="Q177" i="6"/>
  <c r="P177" i="6"/>
  <c r="O177" i="6"/>
  <c r="N177" i="6"/>
  <c r="M177" i="6"/>
  <c r="L177" i="6"/>
  <c r="K177" i="6"/>
  <c r="Q176" i="6"/>
  <c r="P176" i="6"/>
  <c r="O176" i="6"/>
  <c r="N176" i="6"/>
  <c r="M176" i="6"/>
  <c r="L176" i="6"/>
  <c r="K176" i="6"/>
  <c r="Q175" i="6"/>
  <c r="P175" i="6"/>
  <c r="O175" i="6"/>
  <c r="N175" i="6"/>
  <c r="M175" i="6"/>
  <c r="L175" i="6"/>
  <c r="K175" i="6"/>
  <c r="Q174" i="6"/>
  <c r="P174" i="6"/>
  <c r="O174" i="6"/>
  <c r="N174" i="6"/>
  <c r="M174" i="6"/>
  <c r="L174" i="6"/>
  <c r="K174" i="6"/>
  <c r="Q173" i="6"/>
  <c r="P173" i="6"/>
  <c r="O173" i="6"/>
  <c r="N173" i="6"/>
  <c r="M173" i="6"/>
  <c r="L173" i="6"/>
  <c r="K173" i="6"/>
  <c r="Q172" i="6"/>
  <c r="P172" i="6"/>
  <c r="O172" i="6"/>
  <c r="N172" i="6"/>
  <c r="M172" i="6"/>
  <c r="L172" i="6"/>
  <c r="K172" i="6"/>
  <c r="Q171" i="6"/>
  <c r="P171" i="6"/>
  <c r="O171" i="6"/>
  <c r="N171" i="6"/>
  <c r="M171" i="6"/>
  <c r="L171" i="6"/>
  <c r="K171" i="6"/>
  <c r="Q170" i="6"/>
  <c r="P170" i="6"/>
  <c r="O170" i="6"/>
  <c r="N170" i="6"/>
  <c r="M170" i="6"/>
  <c r="L170" i="6"/>
  <c r="K170" i="6"/>
  <c r="Q169" i="6"/>
  <c r="P169" i="6"/>
  <c r="O169" i="6"/>
  <c r="N169" i="6"/>
  <c r="M169" i="6"/>
  <c r="L169" i="6"/>
  <c r="K169" i="6"/>
  <c r="Q168" i="6"/>
  <c r="P168" i="6"/>
  <c r="O168" i="6"/>
  <c r="N168" i="6"/>
  <c r="M168" i="6"/>
  <c r="L168" i="6"/>
  <c r="K168" i="6"/>
  <c r="Q167" i="6"/>
  <c r="P167" i="6"/>
  <c r="O167" i="6"/>
  <c r="N167" i="6"/>
  <c r="M167" i="6"/>
  <c r="L167" i="6"/>
  <c r="K167" i="6"/>
  <c r="Q166" i="6"/>
  <c r="P166" i="6"/>
  <c r="O166" i="6"/>
  <c r="N166" i="6"/>
  <c r="M166" i="6"/>
  <c r="L166" i="6"/>
  <c r="K166" i="6"/>
  <c r="Q165" i="6"/>
  <c r="P165" i="6"/>
  <c r="O165" i="6"/>
  <c r="N165" i="6"/>
  <c r="M165" i="6"/>
  <c r="L165" i="6"/>
  <c r="K165" i="6"/>
  <c r="Q164" i="6"/>
  <c r="P164" i="6"/>
  <c r="O164" i="6"/>
  <c r="N164" i="6"/>
  <c r="M164" i="6"/>
  <c r="L164" i="6"/>
  <c r="K164" i="6"/>
  <c r="Q163" i="6"/>
  <c r="P163" i="6"/>
  <c r="O163" i="6"/>
  <c r="N163" i="6"/>
  <c r="M163" i="6"/>
  <c r="L163" i="6"/>
  <c r="K163" i="6"/>
  <c r="Q162" i="6"/>
  <c r="P162" i="6"/>
  <c r="O162" i="6"/>
  <c r="N162" i="6"/>
  <c r="M162" i="6"/>
  <c r="L162" i="6"/>
  <c r="K162" i="6"/>
  <c r="Q161" i="6"/>
  <c r="P161" i="6"/>
  <c r="O161" i="6"/>
  <c r="N161" i="6"/>
  <c r="M161" i="6"/>
  <c r="L161" i="6"/>
  <c r="K161" i="6"/>
  <c r="Q160" i="6"/>
  <c r="P160" i="6"/>
  <c r="O160" i="6"/>
  <c r="N160" i="6"/>
  <c r="M160" i="6"/>
  <c r="L160" i="6"/>
  <c r="K160" i="6"/>
  <c r="Q159" i="6"/>
  <c r="P159" i="6"/>
  <c r="O159" i="6"/>
  <c r="N159" i="6"/>
  <c r="M159" i="6"/>
  <c r="L159" i="6"/>
  <c r="K159" i="6"/>
  <c r="Q158" i="6"/>
  <c r="P158" i="6"/>
  <c r="O158" i="6"/>
  <c r="N158" i="6"/>
  <c r="M158" i="6"/>
  <c r="L158" i="6"/>
  <c r="K158" i="6"/>
  <c r="Q157" i="6"/>
  <c r="P157" i="6"/>
  <c r="O157" i="6"/>
  <c r="N157" i="6"/>
  <c r="M157" i="6"/>
  <c r="L157" i="6"/>
  <c r="K157" i="6"/>
  <c r="Q156" i="6"/>
  <c r="P156" i="6"/>
  <c r="O156" i="6"/>
  <c r="N156" i="6"/>
  <c r="M156" i="6"/>
  <c r="L156" i="6"/>
  <c r="K156" i="6"/>
  <c r="Q155" i="6"/>
  <c r="P155" i="6"/>
  <c r="O155" i="6"/>
  <c r="N155" i="6"/>
  <c r="M155" i="6"/>
  <c r="L155" i="6"/>
  <c r="K155" i="6"/>
  <c r="Q154" i="6"/>
  <c r="P154" i="6"/>
  <c r="O154" i="6"/>
  <c r="N154" i="6"/>
  <c r="M154" i="6"/>
  <c r="L154" i="6"/>
  <c r="K154" i="6"/>
  <c r="Q153" i="6"/>
  <c r="P153" i="6"/>
  <c r="O153" i="6"/>
  <c r="N153" i="6"/>
  <c r="M153" i="6"/>
  <c r="L153" i="6"/>
  <c r="K153" i="6"/>
  <c r="Q152" i="6"/>
  <c r="P152" i="6"/>
  <c r="O152" i="6"/>
  <c r="N152" i="6"/>
  <c r="M152" i="6"/>
  <c r="L152" i="6"/>
  <c r="K152" i="6"/>
  <c r="Q151" i="6"/>
  <c r="P151" i="6"/>
  <c r="O151" i="6"/>
  <c r="N151" i="6"/>
  <c r="M151" i="6"/>
  <c r="L151" i="6"/>
  <c r="K151" i="6"/>
  <c r="Q150" i="6"/>
  <c r="P150" i="6"/>
  <c r="O150" i="6"/>
  <c r="N150" i="6"/>
  <c r="M150" i="6"/>
  <c r="L150" i="6"/>
  <c r="K150" i="6"/>
  <c r="Q149" i="6"/>
  <c r="P149" i="6"/>
  <c r="O149" i="6"/>
  <c r="N149" i="6"/>
  <c r="M149" i="6"/>
  <c r="L149" i="6"/>
  <c r="K149" i="6"/>
  <c r="Q148" i="6"/>
  <c r="P148" i="6"/>
  <c r="O148" i="6"/>
  <c r="N148" i="6"/>
  <c r="M148" i="6"/>
  <c r="L148" i="6"/>
  <c r="K148" i="6"/>
  <c r="Q147" i="6"/>
  <c r="P147" i="6"/>
  <c r="O147" i="6"/>
  <c r="N147" i="6"/>
  <c r="M147" i="6"/>
  <c r="L147" i="6"/>
  <c r="K147" i="6"/>
  <c r="Q146" i="6"/>
  <c r="P146" i="6"/>
  <c r="O146" i="6"/>
  <c r="N146" i="6"/>
  <c r="M146" i="6"/>
  <c r="L146" i="6"/>
  <c r="K146" i="6"/>
  <c r="Q145" i="6"/>
  <c r="P145" i="6"/>
  <c r="O145" i="6"/>
  <c r="N145" i="6"/>
  <c r="M145" i="6"/>
  <c r="L145" i="6"/>
  <c r="K145" i="6"/>
  <c r="Q144" i="6"/>
  <c r="P144" i="6"/>
  <c r="O144" i="6"/>
  <c r="N144" i="6"/>
  <c r="M144" i="6"/>
  <c r="L144" i="6"/>
  <c r="K144" i="6"/>
  <c r="Q143" i="6"/>
  <c r="P143" i="6"/>
  <c r="O143" i="6"/>
  <c r="N143" i="6"/>
  <c r="M143" i="6"/>
  <c r="L143" i="6"/>
  <c r="K143" i="6"/>
  <c r="Q142" i="6"/>
  <c r="P142" i="6"/>
  <c r="O142" i="6"/>
  <c r="N142" i="6"/>
  <c r="M142" i="6"/>
  <c r="L142" i="6"/>
  <c r="K142" i="6"/>
  <c r="Q141" i="6"/>
  <c r="P141" i="6"/>
  <c r="O141" i="6"/>
  <c r="N141" i="6"/>
  <c r="M141" i="6"/>
  <c r="L141" i="6"/>
  <c r="K141" i="6"/>
  <c r="Q140" i="6"/>
  <c r="P140" i="6"/>
  <c r="O140" i="6"/>
  <c r="N140" i="6"/>
  <c r="M140" i="6"/>
  <c r="L140" i="6"/>
  <c r="K140" i="6"/>
  <c r="Q139" i="6"/>
  <c r="P139" i="6"/>
  <c r="O139" i="6"/>
  <c r="N139" i="6"/>
  <c r="M139" i="6"/>
  <c r="L139" i="6"/>
  <c r="K139" i="6"/>
  <c r="Q138" i="6"/>
  <c r="P138" i="6"/>
  <c r="O138" i="6"/>
  <c r="N138" i="6"/>
  <c r="M138" i="6"/>
  <c r="L138" i="6"/>
  <c r="K138" i="6"/>
  <c r="Q137" i="6"/>
  <c r="P137" i="6"/>
  <c r="O137" i="6"/>
  <c r="N137" i="6"/>
  <c r="M137" i="6"/>
  <c r="L137" i="6"/>
  <c r="K137" i="6"/>
  <c r="Q136" i="6"/>
  <c r="P136" i="6"/>
  <c r="O136" i="6"/>
  <c r="N136" i="6"/>
  <c r="M136" i="6"/>
  <c r="L136" i="6"/>
  <c r="K136" i="6"/>
  <c r="Q135" i="6"/>
  <c r="P135" i="6"/>
  <c r="O135" i="6"/>
  <c r="N135" i="6"/>
  <c r="M135" i="6"/>
  <c r="L135" i="6"/>
  <c r="K135" i="6"/>
  <c r="Q134" i="6"/>
  <c r="P134" i="6"/>
  <c r="O134" i="6"/>
  <c r="N134" i="6"/>
  <c r="M134" i="6"/>
  <c r="L134" i="6"/>
  <c r="K134" i="6"/>
  <c r="Q133" i="6"/>
  <c r="P133" i="6"/>
  <c r="O133" i="6"/>
  <c r="N133" i="6"/>
  <c r="M133" i="6"/>
  <c r="L133" i="6"/>
  <c r="K133" i="6"/>
  <c r="Q132" i="6"/>
  <c r="P132" i="6"/>
  <c r="O132" i="6"/>
  <c r="N132" i="6"/>
  <c r="M132" i="6"/>
  <c r="L132" i="6"/>
  <c r="K132" i="6"/>
  <c r="Q131" i="6"/>
  <c r="P131" i="6"/>
  <c r="O131" i="6"/>
  <c r="N131" i="6"/>
  <c r="M131" i="6"/>
  <c r="L131" i="6"/>
  <c r="K131" i="6"/>
  <c r="Q130" i="6"/>
  <c r="P130" i="6"/>
  <c r="O130" i="6"/>
  <c r="N130" i="6"/>
  <c r="M130" i="6"/>
  <c r="L130" i="6"/>
  <c r="K130" i="6"/>
  <c r="Q129" i="6"/>
  <c r="P129" i="6"/>
  <c r="O129" i="6"/>
  <c r="N129" i="6"/>
  <c r="M129" i="6"/>
  <c r="L129" i="6"/>
  <c r="K129" i="6"/>
  <c r="Q128" i="6"/>
  <c r="P128" i="6"/>
  <c r="O128" i="6"/>
  <c r="N128" i="6"/>
  <c r="M128" i="6"/>
  <c r="L128" i="6"/>
  <c r="K128" i="6"/>
  <c r="Q127" i="6"/>
  <c r="P127" i="6"/>
  <c r="O127" i="6"/>
  <c r="N127" i="6"/>
  <c r="M127" i="6"/>
  <c r="L127" i="6"/>
  <c r="K127" i="6"/>
  <c r="Q126" i="6"/>
  <c r="P126" i="6"/>
  <c r="O126" i="6"/>
  <c r="N126" i="6"/>
  <c r="M126" i="6"/>
  <c r="L126" i="6"/>
  <c r="K126" i="6"/>
  <c r="Q125" i="6"/>
  <c r="P125" i="6"/>
  <c r="O125" i="6"/>
  <c r="N125" i="6"/>
  <c r="M125" i="6"/>
  <c r="L125" i="6"/>
  <c r="K125" i="6"/>
  <c r="Q124" i="6"/>
  <c r="P124" i="6"/>
  <c r="O124" i="6"/>
  <c r="N124" i="6"/>
  <c r="M124" i="6"/>
  <c r="L124" i="6"/>
  <c r="K124" i="6"/>
  <c r="Q123" i="6"/>
  <c r="P123" i="6"/>
  <c r="O123" i="6"/>
  <c r="N123" i="6"/>
  <c r="M123" i="6"/>
  <c r="L123" i="6"/>
  <c r="K123" i="6"/>
  <c r="Q122" i="6"/>
  <c r="P122" i="6"/>
  <c r="O122" i="6"/>
  <c r="N122" i="6"/>
  <c r="M122" i="6"/>
  <c r="L122" i="6"/>
  <c r="K122" i="6"/>
  <c r="Q121" i="6"/>
  <c r="P121" i="6"/>
  <c r="O121" i="6"/>
  <c r="N121" i="6"/>
  <c r="M121" i="6"/>
  <c r="L121" i="6"/>
  <c r="K121" i="6"/>
  <c r="Q120" i="6"/>
  <c r="P120" i="6"/>
  <c r="O120" i="6"/>
  <c r="N120" i="6"/>
  <c r="M120" i="6"/>
  <c r="L120" i="6"/>
  <c r="K120" i="6"/>
  <c r="Q119" i="6"/>
  <c r="P119" i="6"/>
  <c r="O119" i="6"/>
  <c r="N119" i="6"/>
  <c r="M119" i="6"/>
  <c r="L119" i="6"/>
  <c r="K119" i="6"/>
  <c r="Q118" i="6"/>
  <c r="P118" i="6"/>
  <c r="O118" i="6"/>
  <c r="N118" i="6"/>
  <c r="M118" i="6"/>
  <c r="L118" i="6"/>
  <c r="K118" i="6"/>
  <c r="Q117" i="6"/>
  <c r="P117" i="6"/>
  <c r="O117" i="6"/>
  <c r="N117" i="6"/>
  <c r="M117" i="6"/>
  <c r="L117" i="6"/>
  <c r="K117" i="6"/>
  <c r="Q116" i="6"/>
  <c r="P116" i="6"/>
  <c r="O116" i="6"/>
  <c r="N116" i="6"/>
  <c r="M116" i="6"/>
  <c r="L116" i="6"/>
  <c r="K116" i="6"/>
  <c r="Q115" i="6"/>
  <c r="P115" i="6"/>
  <c r="O115" i="6"/>
  <c r="N115" i="6"/>
  <c r="M115" i="6"/>
  <c r="L115" i="6"/>
  <c r="K115" i="6"/>
  <c r="Q114" i="6"/>
  <c r="P114" i="6"/>
  <c r="O114" i="6"/>
  <c r="N114" i="6"/>
  <c r="M114" i="6"/>
  <c r="L114" i="6"/>
  <c r="K114" i="6"/>
  <c r="Q113" i="6"/>
  <c r="P113" i="6"/>
  <c r="O113" i="6"/>
  <c r="N113" i="6"/>
  <c r="M113" i="6"/>
  <c r="L113" i="6"/>
  <c r="K113" i="6"/>
  <c r="Q112" i="6"/>
  <c r="P112" i="6"/>
  <c r="O112" i="6"/>
  <c r="N112" i="6"/>
  <c r="M112" i="6"/>
  <c r="L112" i="6"/>
  <c r="K112" i="6"/>
  <c r="Q111" i="6"/>
  <c r="P111" i="6"/>
  <c r="O111" i="6"/>
  <c r="N111" i="6"/>
  <c r="M111" i="6"/>
  <c r="L111" i="6"/>
  <c r="K111" i="6"/>
  <c r="Q110" i="6"/>
  <c r="P110" i="6"/>
  <c r="O110" i="6"/>
  <c r="N110" i="6"/>
  <c r="M110" i="6"/>
  <c r="L110" i="6"/>
  <c r="K110" i="6"/>
  <c r="Q109" i="6"/>
  <c r="P109" i="6"/>
  <c r="O109" i="6"/>
  <c r="N109" i="6"/>
  <c r="M109" i="6"/>
  <c r="L109" i="6"/>
  <c r="K109" i="6"/>
  <c r="Q108" i="6"/>
  <c r="P108" i="6"/>
  <c r="O108" i="6"/>
  <c r="N108" i="6"/>
  <c r="M108" i="6"/>
  <c r="L108" i="6"/>
  <c r="K108" i="6"/>
  <c r="Q107" i="6"/>
  <c r="P107" i="6"/>
  <c r="O107" i="6"/>
  <c r="N107" i="6"/>
  <c r="M107" i="6"/>
  <c r="L107" i="6"/>
  <c r="K107" i="6"/>
  <c r="Q106" i="6"/>
  <c r="P106" i="6"/>
  <c r="O106" i="6"/>
  <c r="N106" i="6"/>
  <c r="M106" i="6"/>
  <c r="L106" i="6"/>
  <c r="K106" i="6"/>
  <c r="Q105" i="6"/>
  <c r="P105" i="6"/>
  <c r="O105" i="6"/>
  <c r="N105" i="6"/>
  <c r="M105" i="6"/>
  <c r="L105" i="6"/>
  <c r="K105" i="6"/>
  <c r="Q104" i="6"/>
  <c r="P104" i="6"/>
  <c r="O104" i="6"/>
  <c r="N104" i="6"/>
  <c r="M104" i="6"/>
  <c r="L104" i="6"/>
  <c r="K104" i="6"/>
  <c r="Q103" i="6"/>
  <c r="P103" i="6"/>
  <c r="O103" i="6"/>
  <c r="N103" i="6"/>
  <c r="M103" i="6"/>
  <c r="L103" i="6"/>
  <c r="K103" i="6"/>
  <c r="Q102" i="6"/>
  <c r="P102" i="6"/>
  <c r="O102" i="6"/>
  <c r="N102" i="6"/>
  <c r="M102" i="6"/>
  <c r="L102" i="6"/>
  <c r="K102" i="6"/>
  <c r="Q101" i="6"/>
  <c r="P101" i="6"/>
  <c r="O101" i="6"/>
  <c r="N101" i="6"/>
  <c r="M101" i="6"/>
  <c r="L101" i="6"/>
  <c r="K101" i="6"/>
  <c r="Q100" i="6"/>
  <c r="P100" i="6"/>
  <c r="O100" i="6"/>
  <c r="N100" i="6"/>
  <c r="M100" i="6"/>
  <c r="L100" i="6"/>
  <c r="K100" i="6"/>
  <c r="Q99" i="6"/>
  <c r="P99" i="6"/>
  <c r="O99" i="6"/>
  <c r="N99" i="6"/>
  <c r="M99" i="6"/>
  <c r="L99" i="6"/>
  <c r="K99" i="6"/>
  <c r="Q98" i="6"/>
  <c r="P98" i="6"/>
  <c r="O98" i="6"/>
  <c r="N98" i="6"/>
  <c r="M98" i="6"/>
  <c r="L98" i="6"/>
  <c r="K98" i="6"/>
  <c r="Q97" i="6"/>
  <c r="P97" i="6"/>
  <c r="O97" i="6"/>
  <c r="N97" i="6"/>
  <c r="M97" i="6"/>
  <c r="L97" i="6"/>
  <c r="K97" i="6"/>
  <c r="Q96" i="6"/>
  <c r="P96" i="6"/>
  <c r="O96" i="6"/>
  <c r="N96" i="6"/>
  <c r="M96" i="6"/>
  <c r="L96" i="6"/>
  <c r="K96" i="6"/>
  <c r="Q95" i="6"/>
  <c r="P95" i="6"/>
  <c r="O95" i="6"/>
  <c r="N95" i="6"/>
  <c r="M95" i="6"/>
  <c r="L95" i="6"/>
  <c r="K95" i="6"/>
  <c r="Q94" i="6"/>
  <c r="P94" i="6"/>
  <c r="O94" i="6"/>
  <c r="N94" i="6"/>
  <c r="M94" i="6"/>
  <c r="L94" i="6"/>
  <c r="K94" i="6"/>
  <c r="Q93" i="6"/>
  <c r="P93" i="6"/>
  <c r="O93" i="6"/>
  <c r="N93" i="6"/>
  <c r="M93" i="6"/>
  <c r="L93" i="6"/>
  <c r="K93" i="6"/>
  <c r="Q92" i="6"/>
  <c r="P92" i="6"/>
  <c r="O92" i="6"/>
  <c r="N92" i="6"/>
  <c r="M92" i="6"/>
  <c r="L92" i="6"/>
  <c r="K92" i="6"/>
  <c r="Q91" i="6"/>
  <c r="P91" i="6"/>
  <c r="O91" i="6"/>
  <c r="N91" i="6"/>
  <c r="M91" i="6"/>
  <c r="L91" i="6"/>
  <c r="K91" i="6"/>
  <c r="Q90" i="6"/>
  <c r="P90" i="6"/>
  <c r="O90" i="6"/>
  <c r="N90" i="6"/>
  <c r="M90" i="6"/>
  <c r="L90" i="6"/>
  <c r="K90" i="6"/>
  <c r="Q89" i="6"/>
  <c r="P89" i="6"/>
  <c r="O89" i="6"/>
  <c r="N89" i="6"/>
  <c r="M89" i="6"/>
  <c r="L89" i="6"/>
  <c r="K89" i="6"/>
  <c r="Q88" i="6"/>
  <c r="P88" i="6"/>
  <c r="O88" i="6"/>
  <c r="N88" i="6"/>
  <c r="M88" i="6"/>
  <c r="L88" i="6"/>
  <c r="K88" i="6"/>
  <c r="Q87" i="6"/>
  <c r="P87" i="6"/>
  <c r="O87" i="6"/>
  <c r="N87" i="6"/>
  <c r="M87" i="6"/>
  <c r="L87" i="6"/>
  <c r="K87" i="6"/>
  <c r="Q86" i="6"/>
  <c r="P86" i="6"/>
  <c r="O86" i="6"/>
  <c r="N86" i="6"/>
  <c r="M86" i="6"/>
  <c r="L86" i="6"/>
  <c r="K86" i="6"/>
  <c r="Q85" i="6"/>
  <c r="P85" i="6"/>
  <c r="O85" i="6"/>
  <c r="N85" i="6"/>
  <c r="M85" i="6"/>
  <c r="L85" i="6"/>
  <c r="K85" i="6"/>
  <c r="Q84" i="6"/>
  <c r="P84" i="6"/>
  <c r="O84" i="6"/>
  <c r="N84" i="6"/>
  <c r="M84" i="6"/>
  <c r="L84" i="6"/>
  <c r="K84" i="6"/>
  <c r="Q83" i="6"/>
  <c r="P83" i="6"/>
  <c r="O83" i="6"/>
  <c r="N83" i="6"/>
  <c r="M83" i="6"/>
  <c r="L83" i="6"/>
  <c r="K83" i="6"/>
  <c r="Q82" i="6"/>
  <c r="P82" i="6"/>
  <c r="O82" i="6"/>
  <c r="N82" i="6"/>
  <c r="M82" i="6"/>
  <c r="L82" i="6"/>
  <c r="K82" i="6"/>
  <c r="Q81" i="6"/>
  <c r="P81" i="6"/>
  <c r="O81" i="6"/>
  <c r="N81" i="6"/>
  <c r="M81" i="6"/>
  <c r="L81" i="6"/>
  <c r="K81" i="6"/>
  <c r="Q80" i="6"/>
  <c r="P80" i="6"/>
  <c r="O80" i="6"/>
  <c r="N80" i="6"/>
  <c r="M80" i="6"/>
  <c r="L80" i="6"/>
  <c r="K80" i="6"/>
  <c r="Q79" i="6"/>
  <c r="P79" i="6"/>
  <c r="O79" i="6"/>
  <c r="N79" i="6"/>
  <c r="M79" i="6"/>
  <c r="L79" i="6"/>
  <c r="K79" i="6"/>
  <c r="Q78" i="6"/>
  <c r="P78" i="6"/>
  <c r="O78" i="6"/>
  <c r="N78" i="6"/>
  <c r="M78" i="6"/>
  <c r="L78" i="6"/>
  <c r="K78" i="6"/>
  <c r="Q77" i="6"/>
  <c r="P77" i="6"/>
  <c r="O77" i="6"/>
  <c r="N77" i="6"/>
  <c r="M77" i="6"/>
  <c r="L77" i="6"/>
  <c r="K77" i="6"/>
  <c r="Q76" i="6"/>
  <c r="P76" i="6"/>
  <c r="O76" i="6"/>
  <c r="N76" i="6"/>
  <c r="M76" i="6"/>
  <c r="L76" i="6"/>
  <c r="K76" i="6"/>
  <c r="Q75" i="6"/>
  <c r="P75" i="6"/>
  <c r="O75" i="6"/>
  <c r="N75" i="6"/>
  <c r="M75" i="6"/>
  <c r="L75" i="6"/>
  <c r="K75" i="6"/>
  <c r="Q74" i="6"/>
  <c r="P74" i="6"/>
  <c r="O74" i="6"/>
  <c r="N74" i="6"/>
  <c r="M74" i="6"/>
  <c r="L74" i="6"/>
  <c r="K74" i="6"/>
  <c r="Q73" i="6"/>
  <c r="P73" i="6"/>
  <c r="O73" i="6"/>
  <c r="N73" i="6"/>
  <c r="M73" i="6"/>
  <c r="L73" i="6"/>
  <c r="K73" i="6"/>
  <c r="Q72" i="6"/>
  <c r="P72" i="6"/>
  <c r="O72" i="6"/>
  <c r="N72" i="6"/>
  <c r="M72" i="6"/>
  <c r="L72" i="6"/>
  <c r="K72" i="6"/>
  <c r="Q71" i="6"/>
  <c r="P71" i="6"/>
  <c r="O71" i="6"/>
  <c r="N71" i="6"/>
  <c r="M71" i="6"/>
  <c r="L71" i="6"/>
  <c r="K71" i="6"/>
  <c r="Q70" i="6"/>
  <c r="P70" i="6"/>
  <c r="O70" i="6"/>
  <c r="N70" i="6"/>
  <c r="M70" i="6"/>
  <c r="L70" i="6"/>
  <c r="K70" i="6"/>
  <c r="Q69" i="6"/>
  <c r="P69" i="6"/>
  <c r="O69" i="6"/>
  <c r="N69" i="6"/>
  <c r="M69" i="6"/>
  <c r="L69" i="6"/>
  <c r="K69" i="6"/>
  <c r="Q68" i="6"/>
  <c r="P68" i="6"/>
  <c r="O68" i="6"/>
  <c r="N68" i="6"/>
  <c r="M68" i="6"/>
  <c r="L68" i="6"/>
  <c r="K68" i="6"/>
  <c r="Q67" i="6"/>
  <c r="P67" i="6"/>
  <c r="O67" i="6"/>
  <c r="N67" i="6"/>
  <c r="M67" i="6"/>
  <c r="L67" i="6"/>
  <c r="K67" i="6"/>
  <c r="Q66" i="6"/>
  <c r="P66" i="6"/>
  <c r="O66" i="6"/>
  <c r="N66" i="6"/>
  <c r="M66" i="6"/>
  <c r="L66" i="6"/>
  <c r="K66" i="6"/>
  <c r="Q65" i="6"/>
  <c r="P65" i="6"/>
  <c r="O65" i="6"/>
  <c r="N65" i="6"/>
  <c r="M65" i="6"/>
  <c r="L65" i="6"/>
  <c r="K65" i="6"/>
  <c r="Q64" i="6"/>
  <c r="P64" i="6"/>
  <c r="O64" i="6"/>
  <c r="N64" i="6"/>
  <c r="M64" i="6"/>
  <c r="L64" i="6"/>
  <c r="K64" i="6"/>
  <c r="Q63" i="6"/>
  <c r="P63" i="6"/>
  <c r="O63" i="6"/>
  <c r="N63" i="6"/>
  <c r="M63" i="6"/>
  <c r="L63" i="6"/>
  <c r="K63" i="6"/>
  <c r="Q62" i="6"/>
  <c r="P62" i="6"/>
  <c r="O62" i="6"/>
  <c r="N62" i="6"/>
  <c r="M62" i="6"/>
  <c r="L62" i="6"/>
  <c r="K62" i="6"/>
  <c r="Q61" i="6"/>
  <c r="P61" i="6"/>
  <c r="O61" i="6"/>
  <c r="N61" i="6"/>
  <c r="M61" i="6"/>
  <c r="L61" i="6"/>
  <c r="K61" i="6"/>
  <c r="Q60" i="6"/>
  <c r="P60" i="6"/>
  <c r="O60" i="6"/>
  <c r="N60" i="6"/>
  <c r="M60" i="6"/>
  <c r="L60" i="6"/>
  <c r="K60" i="6"/>
  <c r="Q59" i="6"/>
  <c r="P59" i="6"/>
  <c r="O59" i="6"/>
  <c r="N59" i="6"/>
  <c r="M59" i="6"/>
  <c r="L59" i="6"/>
  <c r="K59" i="6"/>
  <c r="Q58" i="6"/>
  <c r="P58" i="6"/>
  <c r="O58" i="6"/>
  <c r="N58" i="6"/>
  <c r="M58" i="6"/>
  <c r="L58" i="6"/>
  <c r="K58" i="6"/>
  <c r="Q57" i="6"/>
  <c r="P57" i="6"/>
  <c r="O57" i="6"/>
  <c r="N57" i="6"/>
  <c r="M57" i="6"/>
  <c r="L57" i="6"/>
  <c r="K57" i="6"/>
  <c r="Q56" i="6"/>
  <c r="P56" i="6"/>
  <c r="O56" i="6"/>
  <c r="N56" i="6"/>
  <c r="M56" i="6"/>
  <c r="L56" i="6"/>
  <c r="K56" i="6"/>
  <c r="Q55" i="6"/>
  <c r="P55" i="6"/>
  <c r="O55" i="6"/>
  <c r="N55" i="6"/>
  <c r="M55" i="6"/>
  <c r="L55" i="6"/>
  <c r="K55" i="6"/>
  <c r="Q54" i="6"/>
  <c r="P54" i="6"/>
  <c r="O54" i="6"/>
  <c r="N54" i="6"/>
  <c r="M54" i="6"/>
  <c r="L54" i="6"/>
  <c r="K54" i="6"/>
  <c r="Q53" i="6"/>
  <c r="P53" i="6"/>
  <c r="O53" i="6"/>
  <c r="N53" i="6"/>
  <c r="M53" i="6"/>
  <c r="L53" i="6"/>
  <c r="K53" i="6"/>
  <c r="Q52" i="6"/>
  <c r="P52" i="6"/>
  <c r="O52" i="6"/>
  <c r="N52" i="6"/>
  <c r="M52" i="6"/>
  <c r="L52" i="6"/>
  <c r="K52" i="6"/>
  <c r="Q51" i="6"/>
  <c r="P51" i="6"/>
  <c r="O51" i="6"/>
  <c r="N51" i="6"/>
  <c r="M51" i="6"/>
  <c r="L51" i="6"/>
  <c r="K51" i="6"/>
  <c r="Q50" i="6"/>
  <c r="P50" i="6"/>
  <c r="O50" i="6"/>
  <c r="N50" i="6"/>
  <c r="M50" i="6"/>
  <c r="L50" i="6"/>
  <c r="K50" i="6"/>
  <c r="Q49" i="6"/>
  <c r="P49" i="6"/>
  <c r="O49" i="6"/>
  <c r="N49" i="6"/>
  <c r="M49" i="6"/>
  <c r="L49" i="6"/>
  <c r="K49" i="6"/>
  <c r="Q48" i="6"/>
  <c r="P48" i="6"/>
  <c r="O48" i="6"/>
  <c r="N48" i="6"/>
  <c r="M48" i="6"/>
  <c r="L48" i="6"/>
  <c r="K48" i="6"/>
  <c r="Q47" i="6"/>
  <c r="P47" i="6"/>
  <c r="O47" i="6"/>
  <c r="N47" i="6"/>
  <c r="M47" i="6"/>
  <c r="L47" i="6"/>
  <c r="K47" i="6"/>
  <c r="Q46" i="6"/>
  <c r="P46" i="6"/>
  <c r="O46" i="6"/>
  <c r="N46" i="6"/>
  <c r="M46" i="6"/>
  <c r="L46" i="6"/>
  <c r="K46" i="6"/>
  <c r="Q45" i="6"/>
  <c r="P45" i="6"/>
  <c r="O45" i="6"/>
  <c r="N45" i="6"/>
  <c r="M45" i="6"/>
  <c r="L45" i="6"/>
  <c r="K45" i="6"/>
  <c r="Q44" i="6"/>
  <c r="P44" i="6"/>
  <c r="O44" i="6"/>
  <c r="N44" i="6"/>
  <c r="M44" i="6"/>
  <c r="L44" i="6"/>
  <c r="K44" i="6"/>
  <c r="Q43" i="6"/>
  <c r="P43" i="6"/>
  <c r="O43" i="6"/>
  <c r="N43" i="6"/>
  <c r="M43" i="6"/>
  <c r="L43" i="6"/>
  <c r="K43" i="6"/>
  <c r="Q42" i="6"/>
  <c r="P42" i="6"/>
  <c r="O42" i="6"/>
  <c r="N42" i="6"/>
  <c r="M42" i="6"/>
  <c r="L42" i="6"/>
  <c r="K42" i="6"/>
  <c r="Q41" i="6"/>
  <c r="P41" i="6"/>
  <c r="O41" i="6"/>
  <c r="N41" i="6"/>
  <c r="M41" i="6"/>
  <c r="L41" i="6"/>
  <c r="K41" i="6"/>
  <c r="Q40" i="6"/>
  <c r="P40" i="6"/>
  <c r="O40" i="6"/>
  <c r="N40" i="6"/>
  <c r="M40" i="6"/>
  <c r="L40" i="6"/>
  <c r="K40" i="6"/>
  <c r="Q39" i="6"/>
  <c r="P39" i="6"/>
  <c r="O39" i="6"/>
  <c r="N39" i="6"/>
  <c r="M39" i="6"/>
  <c r="L39" i="6"/>
  <c r="K39" i="6"/>
  <c r="Q38" i="6"/>
  <c r="P38" i="6"/>
  <c r="O38" i="6"/>
  <c r="N38" i="6"/>
  <c r="M38" i="6"/>
  <c r="L38" i="6"/>
  <c r="K38" i="6"/>
  <c r="Q37" i="6"/>
  <c r="P37" i="6"/>
  <c r="O37" i="6"/>
  <c r="N37" i="6"/>
  <c r="M37" i="6"/>
  <c r="L37" i="6"/>
  <c r="K37" i="6"/>
  <c r="Q36" i="6"/>
  <c r="P36" i="6"/>
  <c r="O36" i="6"/>
  <c r="N36" i="6"/>
  <c r="M36" i="6"/>
  <c r="L36" i="6"/>
  <c r="K36" i="6"/>
  <c r="Q35" i="6"/>
  <c r="P35" i="6"/>
  <c r="O35" i="6"/>
  <c r="N35" i="6"/>
  <c r="M35" i="6"/>
  <c r="L35" i="6"/>
  <c r="K35" i="6"/>
  <c r="Q34" i="6"/>
  <c r="P34" i="6"/>
  <c r="O34" i="6"/>
  <c r="N34" i="6"/>
  <c r="M34" i="6"/>
  <c r="L34" i="6"/>
  <c r="K34" i="6"/>
  <c r="Q33" i="6"/>
  <c r="P33" i="6"/>
  <c r="O33" i="6"/>
  <c r="N33" i="6"/>
  <c r="M33" i="6"/>
  <c r="L33" i="6"/>
  <c r="K33" i="6"/>
  <c r="Q32" i="6"/>
  <c r="P32" i="6"/>
  <c r="O32" i="6"/>
  <c r="N32" i="6"/>
  <c r="M32" i="6"/>
  <c r="L32" i="6"/>
  <c r="K32" i="6"/>
  <c r="Q31" i="6"/>
  <c r="P31" i="6"/>
  <c r="O31" i="6"/>
  <c r="N31" i="6"/>
  <c r="M31" i="6"/>
  <c r="L31" i="6"/>
  <c r="K31" i="6"/>
  <c r="Q30" i="6"/>
  <c r="P30" i="6"/>
  <c r="O30" i="6"/>
  <c r="N30" i="6"/>
  <c r="M30" i="6"/>
  <c r="L30" i="6"/>
  <c r="K30" i="6"/>
  <c r="Q29" i="6"/>
  <c r="P29" i="6"/>
  <c r="O29" i="6"/>
  <c r="N29" i="6"/>
  <c r="M29" i="6"/>
  <c r="L29" i="6"/>
  <c r="K29" i="6"/>
  <c r="Q28" i="6"/>
  <c r="P28" i="6"/>
  <c r="O28" i="6"/>
  <c r="N28" i="6"/>
  <c r="M28" i="6"/>
  <c r="L28" i="6"/>
  <c r="K28" i="6"/>
  <c r="Q27" i="6"/>
  <c r="P27" i="6"/>
  <c r="O27" i="6"/>
  <c r="N27" i="6"/>
  <c r="M27" i="6"/>
  <c r="L27" i="6"/>
  <c r="K27" i="6"/>
  <c r="Q26" i="6"/>
  <c r="P26" i="6"/>
  <c r="O26" i="6"/>
  <c r="N26" i="6"/>
  <c r="M26" i="6"/>
  <c r="L26" i="6"/>
  <c r="K26" i="6"/>
  <c r="Q25" i="6"/>
  <c r="P25" i="6"/>
  <c r="O25" i="6"/>
  <c r="N25" i="6"/>
  <c r="M25" i="6"/>
  <c r="L25" i="6"/>
  <c r="K25" i="6"/>
  <c r="Q24" i="6"/>
  <c r="P24" i="6"/>
  <c r="O24" i="6"/>
  <c r="N24" i="6"/>
  <c r="M24" i="6"/>
  <c r="L24" i="6"/>
  <c r="K24" i="6"/>
  <c r="Q23" i="6"/>
  <c r="P23" i="6"/>
  <c r="O23" i="6"/>
  <c r="N23" i="6"/>
  <c r="M23" i="6"/>
  <c r="L23" i="6"/>
  <c r="K23" i="6"/>
  <c r="Q22" i="6"/>
  <c r="P22" i="6"/>
  <c r="O22" i="6"/>
  <c r="N22" i="6"/>
  <c r="M22" i="6"/>
  <c r="L22" i="6"/>
  <c r="K22" i="6"/>
  <c r="Q21" i="6"/>
  <c r="P21" i="6"/>
  <c r="O21" i="6"/>
  <c r="N21" i="6"/>
  <c r="M21" i="6"/>
  <c r="L21" i="6"/>
  <c r="K21" i="6"/>
  <c r="Q20" i="6"/>
  <c r="P20" i="6"/>
  <c r="O20" i="6"/>
  <c r="N20" i="6"/>
  <c r="M20" i="6"/>
  <c r="L20" i="6"/>
  <c r="K20" i="6"/>
  <c r="Q19" i="6"/>
  <c r="P19" i="6"/>
  <c r="O19" i="6"/>
  <c r="N19" i="6"/>
  <c r="M19" i="6"/>
  <c r="L19" i="6"/>
  <c r="K19" i="6"/>
  <c r="Q18" i="6"/>
  <c r="P18" i="6"/>
  <c r="O18" i="6"/>
  <c r="N18" i="6"/>
  <c r="M18" i="6"/>
  <c r="L18" i="6"/>
  <c r="K18" i="6"/>
  <c r="Q17" i="6"/>
  <c r="P17" i="6"/>
  <c r="O17" i="6"/>
  <c r="N17" i="6"/>
  <c r="M17" i="6"/>
  <c r="L17" i="6"/>
  <c r="K17" i="6"/>
  <c r="Q16" i="6"/>
  <c r="P16" i="6"/>
  <c r="O16" i="6"/>
  <c r="N16" i="6"/>
  <c r="M16" i="6"/>
  <c r="L16" i="6"/>
  <c r="K16" i="6"/>
  <c r="Q15" i="6"/>
  <c r="P15" i="6"/>
  <c r="O15" i="6"/>
  <c r="N15" i="6"/>
  <c r="M15" i="6"/>
  <c r="L15" i="6"/>
  <c r="K15" i="6"/>
  <c r="BO6" i="5" l="1"/>
  <c r="BO5" i="5"/>
  <c r="BO4" i="5"/>
  <c r="BO3" i="5"/>
  <c r="BO2" i="5"/>
  <c r="BN6" i="5"/>
  <c r="BN5" i="5"/>
  <c r="BN4" i="5"/>
  <c r="BN3" i="5"/>
  <c r="BN2" i="5"/>
  <c r="B6" i="5"/>
  <c r="BM6" i="5"/>
  <c r="BM5" i="5"/>
  <c r="BM4" i="5"/>
  <c r="BM3" i="5"/>
  <c r="BM2" i="5"/>
  <c r="AI14" i="5" l="1"/>
  <c r="Z14" i="5"/>
  <c r="AA14" i="5"/>
  <c r="AB14" i="5"/>
  <c r="Y1597" i="5"/>
  <c r="Y1598" i="5" s="1"/>
  <c r="Y1599" i="5" s="1"/>
  <c r="Y1600" i="5" s="1"/>
  <c r="Y1601" i="5" s="1"/>
  <c r="Y1602" i="5" s="1"/>
  <c r="Y1603" i="5" s="1"/>
  <c r="Y1604" i="5" s="1"/>
  <c r="Y1605" i="5" s="1"/>
  <c r="Y1606" i="5" s="1"/>
  <c r="Y1607" i="5" s="1"/>
  <c r="Y1608" i="5" s="1"/>
  <c r="Y1609" i="5" s="1"/>
  <c r="Y1610" i="5" s="1"/>
  <c r="Y1611" i="5" s="1"/>
  <c r="Y1612" i="5" s="1"/>
  <c r="Y1613" i="5" s="1"/>
  <c r="Y1614" i="5" s="1"/>
  <c r="Y1615" i="5" s="1"/>
  <c r="Y1616" i="5" s="1"/>
  <c r="Y1617" i="5" s="1"/>
  <c r="Y1618" i="5" s="1"/>
  <c r="W1597" i="5"/>
  <c r="W1598" i="5" s="1"/>
  <c r="W1599" i="5" s="1"/>
  <c r="W1600" i="5" s="1"/>
  <c r="W1601" i="5" s="1"/>
  <c r="W1602" i="5" s="1"/>
  <c r="W1603" i="5" s="1"/>
  <c r="W1604" i="5" s="1"/>
  <c r="W1605" i="5" s="1"/>
  <c r="W1606" i="5" s="1"/>
  <c r="W1607" i="5" s="1"/>
  <c r="W1608" i="5" s="1"/>
  <c r="W1609" i="5" s="1"/>
  <c r="W1610" i="5" s="1"/>
  <c r="W1611" i="5" s="1"/>
  <c r="W1612" i="5" s="1"/>
  <c r="W1613" i="5" s="1"/>
  <c r="W1614" i="5" s="1"/>
  <c r="W1615" i="5" s="1"/>
  <c r="W1616" i="5" s="1"/>
  <c r="W1617" i="5" s="1"/>
  <c r="W1618" i="5" s="1"/>
  <c r="V1597" i="5"/>
  <c r="V1598" i="5" s="1"/>
  <c r="V1599" i="5" s="1"/>
  <c r="V1600" i="5" s="1"/>
  <c r="V1601" i="5" s="1"/>
  <c r="V1602" i="5" s="1"/>
  <c r="V1603" i="5" s="1"/>
  <c r="V1604" i="5" s="1"/>
  <c r="V1605" i="5" s="1"/>
  <c r="V1606" i="5" s="1"/>
  <c r="V1607" i="5" s="1"/>
  <c r="V1608" i="5" s="1"/>
  <c r="V1609" i="5" s="1"/>
  <c r="V1610" i="5" s="1"/>
  <c r="V1611" i="5" s="1"/>
  <c r="V1612" i="5" s="1"/>
  <c r="V1613" i="5" s="1"/>
  <c r="V1614" i="5" s="1"/>
  <c r="V1615" i="5" s="1"/>
  <c r="V1616" i="5" s="1"/>
  <c r="V1617" i="5" s="1"/>
  <c r="V1618" i="5" s="1"/>
  <c r="U1597" i="5"/>
  <c r="U1598" i="5" s="1"/>
  <c r="U1599" i="5" s="1"/>
  <c r="U1600" i="5" s="1"/>
  <c r="U1601" i="5" s="1"/>
  <c r="U1602" i="5" s="1"/>
  <c r="U1603" i="5" s="1"/>
  <c r="U1604" i="5" s="1"/>
  <c r="U1605" i="5" s="1"/>
  <c r="U1606" i="5" s="1"/>
  <c r="U1607" i="5" s="1"/>
  <c r="U1608" i="5" s="1"/>
  <c r="U1609" i="5" s="1"/>
  <c r="U1610" i="5" s="1"/>
  <c r="U1611" i="5" s="1"/>
  <c r="U1612" i="5" s="1"/>
  <c r="U1613" i="5" s="1"/>
  <c r="U1614" i="5" s="1"/>
  <c r="U1615" i="5" s="1"/>
  <c r="U1616" i="5" s="1"/>
  <c r="U1617" i="5" s="1"/>
  <c r="U1618" i="5" s="1"/>
  <c r="T1597" i="5"/>
  <c r="T1598" i="5" s="1"/>
  <c r="T1599" i="5" s="1"/>
  <c r="T1600" i="5" s="1"/>
  <c r="T1601" i="5" s="1"/>
  <c r="T1602" i="5" s="1"/>
  <c r="T1603" i="5" s="1"/>
  <c r="T1604" i="5" s="1"/>
  <c r="T1605" i="5" s="1"/>
  <c r="T1606" i="5" s="1"/>
  <c r="T1607" i="5" s="1"/>
  <c r="T1608" i="5" s="1"/>
  <c r="T1609" i="5" s="1"/>
  <c r="T1610" i="5" s="1"/>
  <c r="T1611" i="5" s="1"/>
  <c r="T1612" i="5" s="1"/>
  <c r="T1613" i="5" s="1"/>
  <c r="T1614" i="5" s="1"/>
  <c r="T1615" i="5" s="1"/>
  <c r="T1616" i="5" s="1"/>
  <c r="T1617" i="5" s="1"/>
  <c r="T1618" i="5" s="1"/>
  <c r="S1597" i="5"/>
  <c r="S1598" i="5" s="1"/>
  <c r="S1599" i="5" s="1"/>
  <c r="S1600" i="5" s="1"/>
  <c r="S1601" i="5" s="1"/>
  <c r="S1602" i="5" s="1"/>
  <c r="S1603" i="5" s="1"/>
  <c r="S1604" i="5" s="1"/>
  <c r="S1605" i="5" s="1"/>
  <c r="S1606" i="5" s="1"/>
  <c r="S1607" i="5" s="1"/>
  <c r="S1608" i="5" s="1"/>
  <c r="S1609" i="5" s="1"/>
  <c r="S1610" i="5" s="1"/>
  <c r="S1611" i="5" s="1"/>
  <c r="S1612" i="5" s="1"/>
  <c r="S1613" i="5" s="1"/>
  <c r="S1614" i="5" s="1"/>
  <c r="S1615" i="5" s="1"/>
  <c r="S1616" i="5" s="1"/>
  <c r="S1617" i="5" s="1"/>
  <c r="S1618" i="5" s="1"/>
  <c r="R1597" i="5"/>
  <c r="R1598" i="5" s="1"/>
  <c r="R1599" i="5" s="1"/>
  <c r="R1600" i="5" s="1"/>
  <c r="R1601" i="5" s="1"/>
  <c r="R1602" i="5" s="1"/>
  <c r="R1603" i="5" s="1"/>
  <c r="R1604" i="5" s="1"/>
  <c r="R1605" i="5" s="1"/>
  <c r="R1606" i="5" s="1"/>
  <c r="R1607" i="5" s="1"/>
  <c r="R1608" i="5" s="1"/>
  <c r="R1609" i="5" s="1"/>
  <c r="R1610" i="5" s="1"/>
  <c r="R1611" i="5" s="1"/>
  <c r="R1612" i="5" s="1"/>
  <c r="R1613" i="5" s="1"/>
  <c r="R1614" i="5" s="1"/>
  <c r="R1615" i="5" s="1"/>
  <c r="R1616" i="5" s="1"/>
  <c r="R1617" i="5" s="1"/>
  <c r="R1618" i="5" s="1"/>
  <c r="Y1596" i="5"/>
  <c r="W1596" i="5"/>
  <c r="V1596" i="5"/>
  <c r="U1596" i="5"/>
  <c r="T1596" i="5"/>
  <c r="S1596" i="5"/>
  <c r="R1596" i="5"/>
  <c r="Y1595" i="5"/>
  <c r="W1595" i="5"/>
  <c r="V1595" i="5"/>
  <c r="U1595" i="5"/>
  <c r="T1595" i="5"/>
  <c r="S1595" i="5"/>
  <c r="R1595" i="5"/>
  <c r="Y1594" i="5"/>
  <c r="W1594" i="5"/>
  <c r="V1594" i="5"/>
  <c r="U1594" i="5"/>
  <c r="T1594" i="5"/>
  <c r="S1594" i="5"/>
  <c r="R1594" i="5"/>
  <c r="Y1593" i="5"/>
  <c r="W1593" i="5"/>
  <c r="V1593" i="5"/>
  <c r="U1593" i="5"/>
  <c r="T1593" i="5"/>
  <c r="S1593" i="5"/>
  <c r="R1593" i="5"/>
  <c r="Y1592" i="5"/>
  <c r="W1592" i="5"/>
  <c r="V1592" i="5"/>
  <c r="U1592" i="5"/>
  <c r="T1592" i="5"/>
  <c r="S1592" i="5"/>
  <c r="R1592" i="5"/>
  <c r="Y1591" i="5"/>
  <c r="W1591" i="5"/>
  <c r="V1591" i="5"/>
  <c r="U1591" i="5"/>
  <c r="T1591" i="5"/>
  <c r="S1591" i="5"/>
  <c r="R1591" i="5"/>
  <c r="Y1590" i="5"/>
  <c r="W1590" i="5"/>
  <c r="V1590" i="5"/>
  <c r="U1590" i="5"/>
  <c r="T1590" i="5"/>
  <c r="S1590" i="5"/>
  <c r="R1590" i="5"/>
  <c r="Y1589" i="5"/>
  <c r="W1589" i="5"/>
  <c r="V1589" i="5"/>
  <c r="U1589" i="5"/>
  <c r="T1589" i="5"/>
  <c r="S1589" i="5"/>
  <c r="R1589" i="5"/>
  <c r="Y1588" i="5"/>
  <c r="W1588" i="5"/>
  <c r="V1588" i="5"/>
  <c r="U1588" i="5"/>
  <c r="T1588" i="5"/>
  <c r="S1588" i="5"/>
  <c r="R1588" i="5"/>
  <c r="Y1587" i="5"/>
  <c r="W1587" i="5"/>
  <c r="V1587" i="5"/>
  <c r="U1587" i="5"/>
  <c r="T1587" i="5"/>
  <c r="S1587" i="5"/>
  <c r="R1587" i="5"/>
  <c r="Y1586" i="5"/>
  <c r="W1586" i="5"/>
  <c r="V1586" i="5"/>
  <c r="U1586" i="5"/>
  <c r="T1586" i="5"/>
  <c r="S1586" i="5"/>
  <c r="R1586" i="5"/>
  <c r="Y1585" i="5"/>
  <c r="W1585" i="5"/>
  <c r="V1585" i="5"/>
  <c r="U1585" i="5"/>
  <c r="T1585" i="5"/>
  <c r="S1585" i="5"/>
  <c r="R1585" i="5"/>
  <c r="Y1584" i="5"/>
  <c r="W1584" i="5"/>
  <c r="V1584" i="5"/>
  <c r="U1584" i="5"/>
  <c r="T1584" i="5"/>
  <c r="S1584" i="5"/>
  <c r="R1584" i="5"/>
  <c r="Y1583" i="5"/>
  <c r="W1583" i="5"/>
  <c r="V1583" i="5"/>
  <c r="U1583" i="5"/>
  <c r="T1583" i="5"/>
  <c r="S1583" i="5"/>
  <c r="R1583" i="5"/>
  <c r="Y1582" i="5"/>
  <c r="W1582" i="5"/>
  <c r="V1582" i="5"/>
  <c r="U1582" i="5"/>
  <c r="T1582" i="5"/>
  <c r="S1582" i="5"/>
  <c r="R1582" i="5"/>
  <c r="Y1581" i="5"/>
  <c r="W1581" i="5"/>
  <c r="V1581" i="5"/>
  <c r="U1581" i="5"/>
  <c r="T1581" i="5"/>
  <c r="S1581" i="5"/>
  <c r="R1581" i="5"/>
  <c r="Y1580" i="5"/>
  <c r="W1580" i="5"/>
  <c r="V1580" i="5"/>
  <c r="U1580" i="5"/>
  <c r="T1580" i="5"/>
  <c r="S1580" i="5"/>
  <c r="R1580" i="5"/>
  <c r="Y1579" i="5"/>
  <c r="W1579" i="5"/>
  <c r="V1579" i="5"/>
  <c r="U1579" i="5"/>
  <c r="T1579" i="5"/>
  <c r="S1579" i="5"/>
  <c r="R1579" i="5"/>
  <c r="Y1578" i="5"/>
  <c r="W1578" i="5"/>
  <c r="V1578" i="5"/>
  <c r="U1578" i="5"/>
  <c r="T1578" i="5"/>
  <c r="S1578" i="5"/>
  <c r="R1578" i="5"/>
  <c r="Y1577" i="5"/>
  <c r="W1577" i="5"/>
  <c r="V1577" i="5"/>
  <c r="U1577" i="5"/>
  <c r="T1577" i="5"/>
  <c r="S1577" i="5"/>
  <c r="R1577" i="5"/>
  <c r="Y1576" i="5"/>
  <c r="W1576" i="5"/>
  <c r="V1576" i="5"/>
  <c r="U1576" i="5"/>
  <c r="T1576" i="5"/>
  <c r="S1576" i="5"/>
  <c r="R1576" i="5"/>
  <c r="Y1575" i="5"/>
  <c r="W1575" i="5"/>
  <c r="V1575" i="5"/>
  <c r="U1575" i="5"/>
  <c r="T1575" i="5"/>
  <c r="S1575" i="5"/>
  <c r="R1575" i="5"/>
  <c r="Y1574" i="5"/>
  <c r="W1574" i="5"/>
  <c r="V1574" i="5"/>
  <c r="U1574" i="5"/>
  <c r="T1574" i="5"/>
  <c r="S1574" i="5"/>
  <c r="R1574" i="5"/>
  <c r="Y1573" i="5"/>
  <c r="W1573" i="5"/>
  <c r="V1573" i="5"/>
  <c r="U1573" i="5"/>
  <c r="T1573" i="5"/>
  <c r="S1573" i="5"/>
  <c r="R1573" i="5"/>
  <c r="Y1572" i="5"/>
  <c r="W1572" i="5"/>
  <c r="V1572" i="5"/>
  <c r="U1572" i="5"/>
  <c r="T1572" i="5"/>
  <c r="S1572" i="5"/>
  <c r="R1572" i="5"/>
  <c r="Y1571" i="5"/>
  <c r="W1571" i="5"/>
  <c r="V1571" i="5"/>
  <c r="U1571" i="5"/>
  <c r="T1571" i="5"/>
  <c r="S1571" i="5"/>
  <c r="R1571" i="5"/>
  <c r="Y1570" i="5"/>
  <c r="W1570" i="5"/>
  <c r="V1570" i="5"/>
  <c r="U1570" i="5"/>
  <c r="T1570" i="5"/>
  <c r="S1570" i="5"/>
  <c r="R1570" i="5"/>
  <c r="Y1569" i="5"/>
  <c r="W1569" i="5"/>
  <c r="V1569" i="5"/>
  <c r="U1569" i="5"/>
  <c r="T1569" i="5"/>
  <c r="S1569" i="5"/>
  <c r="R1569" i="5"/>
  <c r="Y1568" i="5"/>
  <c r="W1568" i="5"/>
  <c r="V1568" i="5"/>
  <c r="U1568" i="5"/>
  <c r="T1568" i="5"/>
  <c r="S1568" i="5"/>
  <c r="R1568" i="5"/>
  <c r="Y1567" i="5"/>
  <c r="W1567" i="5"/>
  <c r="V1567" i="5"/>
  <c r="U1567" i="5"/>
  <c r="T1567" i="5"/>
  <c r="S1567" i="5"/>
  <c r="R1567" i="5"/>
  <c r="Y1566" i="5"/>
  <c r="W1566" i="5"/>
  <c r="V1566" i="5"/>
  <c r="U1566" i="5"/>
  <c r="T1566" i="5"/>
  <c r="S1566" i="5"/>
  <c r="R1566" i="5"/>
  <c r="Y1565" i="5"/>
  <c r="W1565" i="5"/>
  <c r="V1565" i="5"/>
  <c r="U1565" i="5"/>
  <c r="T1565" i="5"/>
  <c r="S1565" i="5"/>
  <c r="R1565" i="5"/>
  <c r="Y1564" i="5"/>
  <c r="W1564" i="5"/>
  <c r="V1564" i="5"/>
  <c r="U1564" i="5"/>
  <c r="T1564" i="5"/>
  <c r="S1564" i="5"/>
  <c r="R1564" i="5"/>
  <c r="Y1563" i="5"/>
  <c r="W1563" i="5"/>
  <c r="V1563" i="5"/>
  <c r="U1563" i="5"/>
  <c r="T1563" i="5"/>
  <c r="S1563" i="5"/>
  <c r="R1563" i="5"/>
  <c r="Y1562" i="5"/>
  <c r="W1562" i="5"/>
  <c r="V1562" i="5"/>
  <c r="U1562" i="5"/>
  <c r="T1562" i="5"/>
  <c r="S1562" i="5"/>
  <c r="R1562" i="5"/>
  <c r="Y1561" i="5"/>
  <c r="W1561" i="5"/>
  <c r="V1561" i="5"/>
  <c r="U1561" i="5"/>
  <c r="T1561" i="5"/>
  <c r="S1561" i="5"/>
  <c r="R1561" i="5"/>
  <c r="Y1560" i="5"/>
  <c r="W1560" i="5"/>
  <c r="V1560" i="5"/>
  <c r="U1560" i="5"/>
  <c r="T1560" i="5"/>
  <c r="S1560" i="5"/>
  <c r="R1560" i="5"/>
  <c r="Y1559" i="5"/>
  <c r="W1559" i="5"/>
  <c r="V1559" i="5"/>
  <c r="U1559" i="5"/>
  <c r="T1559" i="5"/>
  <c r="S1559" i="5"/>
  <c r="R1559" i="5"/>
  <c r="Y1558" i="5"/>
  <c r="W1558" i="5"/>
  <c r="V1558" i="5"/>
  <c r="U1558" i="5"/>
  <c r="T1558" i="5"/>
  <c r="S1558" i="5"/>
  <c r="R1558" i="5"/>
  <c r="Y1557" i="5"/>
  <c r="W1557" i="5"/>
  <c r="V1557" i="5"/>
  <c r="U1557" i="5"/>
  <c r="T1557" i="5"/>
  <c r="S1557" i="5"/>
  <c r="R1557" i="5"/>
  <c r="Y1556" i="5"/>
  <c r="W1556" i="5"/>
  <c r="V1556" i="5"/>
  <c r="U1556" i="5"/>
  <c r="T1556" i="5"/>
  <c r="S1556" i="5"/>
  <c r="R1556" i="5"/>
  <c r="Y1555" i="5"/>
  <c r="W1555" i="5"/>
  <c r="V1555" i="5"/>
  <c r="U1555" i="5"/>
  <c r="T1555" i="5"/>
  <c r="S1555" i="5"/>
  <c r="R1555" i="5"/>
  <c r="Y1554" i="5"/>
  <c r="W1554" i="5"/>
  <c r="V1554" i="5"/>
  <c r="U1554" i="5"/>
  <c r="T1554" i="5"/>
  <c r="S1554" i="5"/>
  <c r="R1554" i="5"/>
  <c r="Y1553" i="5"/>
  <c r="W1553" i="5"/>
  <c r="V1553" i="5"/>
  <c r="U1553" i="5"/>
  <c r="T1553" i="5"/>
  <c r="S1553" i="5"/>
  <c r="R1553" i="5"/>
  <c r="Y1552" i="5"/>
  <c r="W1552" i="5"/>
  <c r="V1552" i="5"/>
  <c r="U1552" i="5"/>
  <c r="T1552" i="5"/>
  <c r="S1552" i="5"/>
  <c r="R1552" i="5"/>
  <c r="Y1551" i="5"/>
  <c r="W1551" i="5"/>
  <c r="V1551" i="5"/>
  <c r="U1551" i="5"/>
  <c r="T1551" i="5"/>
  <c r="S1551" i="5"/>
  <c r="R1551" i="5"/>
  <c r="Y1550" i="5"/>
  <c r="W1550" i="5"/>
  <c r="V1550" i="5"/>
  <c r="U1550" i="5"/>
  <c r="T1550" i="5"/>
  <c r="S1550" i="5"/>
  <c r="R1550" i="5"/>
  <c r="Y1549" i="5"/>
  <c r="W1549" i="5"/>
  <c r="V1549" i="5"/>
  <c r="U1549" i="5"/>
  <c r="T1549" i="5"/>
  <c r="S1549" i="5"/>
  <c r="R1549" i="5"/>
  <c r="Y1548" i="5"/>
  <c r="W1548" i="5"/>
  <c r="V1548" i="5"/>
  <c r="U1548" i="5"/>
  <c r="T1548" i="5"/>
  <c r="S1548" i="5"/>
  <c r="R1548" i="5"/>
  <c r="Y1547" i="5"/>
  <c r="W1547" i="5"/>
  <c r="V1547" i="5"/>
  <c r="U1547" i="5"/>
  <c r="T1547" i="5"/>
  <c r="S1547" i="5"/>
  <c r="R1547" i="5"/>
  <c r="Y1546" i="5"/>
  <c r="W1546" i="5"/>
  <c r="V1546" i="5"/>
  <c r="U1546" i="5"/>
  <c r="T1546" i="5"/>
  <c r="S1546" i="5"/>
  <c r="R1546" i="5"/>
  <c r="Y1545" i="5"/>
  <c r="W1545" i="5"/>
  <c r="V1545" i="5"/>
  <c r="U1545" i="5"/>
  <c r="T1545" i="5"/>
  <c r="S1545" i="5"/>
  <c r="R1545" i="5"/>
  <c r="Y1544" i="5"/>
  <c r="W1544" i="5"/>
  <c r="V1544" i="5"/>
  <c r="U1544" i="5"/>
  <c r="T1544" i="5"/>
  <c r="S1544" i="5"/>
  <c r="R1544" i="5"/>
  <c r="Y1543" i="5"/>
  <c r="W1543" i="5"/>
  <c r="V1543" i="5"/>
  <c r="U1543" i="5"/>
  <c r="T1543" i="5"/>
  <c r="S1543" i="5"/>
  <c r="R1543" i="5"/>
  <c r="Y1542" i="5"/>
  <c r="W1542" i="5"/>
  <c r="V1542" i="5"/>
  <c r="U1542" i="5"/>
  <c r="T1542" i="5"/>
  <c r="S1542" i="5"/>
  <c r="R1542" i="5"/>
  <c r="Y1541" i="5"/>
  <c r="W1541" i="5"/>
  <c r="V1541" i="5"/>
  <c r="U1541" i="5"/>
  <c r="T1541" i="5"/>
  <c r="S1541" i="5"/>
  <c r="R1541" i="5"/>
  <c r="Y1540" i="5"/>
  <c r="W1540" i="5"/>
  <c r="V1540" i="5"/>
  <c r="U1540" i="5"/>
  <c r="T1540" i="5"/>
  <c r="S1540" i="5"/>
  <c r="R1540" i="5"/>
  <c r="Y1539" i="5"/>
  <c r="W1539" i="5"/>
  <c r="V1539" i="5"/>
  <c r="U1539" i="5"/>
  <c r="T1539" i="5"/>
  <c r="S1539" i="5"/>
  <c r="R1539" i="5"/>
  <c r="Y1538" i="5"/>
  <c r="W1538" i="5"/>
  <c r="V1538" i="5"/>
  <c r="U1538" i="5"/>
  <c r="T1538" i="5"/>
  <c r="S1538" i="5"/>
  <c r="R1538" i="5"/>
  <c r="Y1537" i="5"/>
  <c r="W1537" i="5"/>
  <c r="V1537" i="5"/>
  <c r="U1537" i="5"/>
  <c r="T1537" i="5"/>
  <c r="S1537" i="5"/>
  <c r="R1537" i="5"/>
  <c r="Y1536" i="5"/>
  <c r="W1536" i="5"/>
  <c r="V1536" i="5"/>
  <c r="U1536" i="5"/>
  <c r="T1536" i="5"/>
  <c r="S1536" i="5"/>
  <c r="R1536" i="5"/>
  <c r="Y1535" i="5"/>
  <c r="W1535" i="5"/>
  <c r="V1535" i="5"/>
  <c r="U1535" i="5"/>
  <c r="T1535" i="5"/>
  <c r="S1535" i="5"/>
  <c r="R1535" i="5"/>
  <c r="Y1534" i="5"/>
  <c r="W1534" i="5"/>
  <c r="V1534" i="5"/>
  <c r="U1534" i="5"/>
  <c r="T1534" i="5"/>
  <c r="S1534" i="5"/>
  <c r="R1534" i="5"/>
  <c r="Y1533" i="5"/>
  <c r="W1533" i="5"/>
  <c r="V1533" i="5"/>
  <c r="U1533" i="5"/>
  <c r="T1533" i="5"/>
  <c r="S1533" i="5"/>
  <c r="R1533" i="5"/>
  <c r="Y1532" i="5"/>
  <c r="W1532" i="5"/>
  <c r="V1532" i="5"/>
  <c r="U1532" i="5"/>
  <c r="T1532" i="5"/>
  <c r="S1532" i="5"/>
  <c r="R1532" i="5"/>
  <c r="Y1531" i="5"/>
  <c r="W1531" i="5"/>
  <c r="V1531" i="5"/>
  <c r="U1531" i="5"/>
  <c r="T1531" i="5"/>
  <c r="S1531" i="5"/>
  <c r="R1531" i="5"/>
  <c r="Y1530" i="5"/>
  <c r="W1530" i="5"/>
  <c r="V1530" i="5"/>
  <c r="U1530" i="5"/>
  <c r="T1530" i="5"/>
  <c r="S1530" i="5"/>
  <c r="R1530" i="5"/>
  <c r="Y1529" i="5"/>
  <c r="W1529" i="5"/>
  <c r="V1529" i="5"/>
  <c r="U1529" i="5"/>
  <c r="T1529" i="5"/>
  <c r="S1529" i="5"/>
  <c r="R1529" i="5"/>
  <c r="Y1528" i="5"/>
  <c r="W1528" i="5"/>
  <c r="V1528" i="5"/>
  <c r="U1528" i="5"/>
  <c r="T1528" i="5"/>
  <c r="S1528" i="5"/>
  <c r="R1528" i="5"/>
  <c r="Y1527" i="5"/>
  <c r="W1527" i="5"/>
  <c r="V1527" i="5"/>
  <c r="U1527" i="5"/>
  <c r="T1527" i="5"/>
  <c r="S1527" i="5"/>
  <c r="R1527" i="5"/>
  <c r="Y1526" i="5"/>
  <c r="W1526" i="5"/>
  <c r="V1526" i="5"/>
  <c r="U1526" i="5"/>
  <c r="T1526" i="5"/>
  <c r="S1526" i="5"/>
  <c r="R1526" i="5"/>
  <c r="Y1525" i="5"/>
  <c r="W1525" i="5"/>
  <c r="V1525" i="5"/>
  <c r="U1525" i="5"/>
  <c r="T1525" i="5"/>
  <c r="S1525" i="5"/>
  <c r="R1525" i="5"/>
  <c r="Y1524" i="5"/>
  <c r="W1524" i="5"/>
  <c r="V1524" i="5"/>
  <c r="U1524" i="5"/>
  <c r="T1524" i="5"/>
  <c r="S1524" i="5"/>
  <c r="R1524" i="5"/>
  <c r="Y1523" i="5"/>
  <c r="W1523" i="5"/>
  <c r="V1523" i="5"/>
  <c r="U1523" i="5"/>
  <c r="T1523" i="5"/>
  <c r="S1523" i="5"/>
  <c r="R1523" i="5"/>
  <c r="Y1522" i="5"/>
  <c r="W1522" i="5"/>
  <c r="V1522" i="5"/>
  <c r="U1522" i="5"/>
  <c r="T1522" i="5"/>
  <c r="S1522" i="5"/>
  <c r="R1522" i="5"/>
  <c r="Y1521" i="5"/>
  <c r="W1521" i="5"/>
  <c r="V1521" i="5"/>
  <c r="U1521" i="5"/>
  <c r="T1521" i="5"/>
  <c r="S1521" i="5"/>
  <c r="R1521" i="5"/>
  <c r="Y1520" i="5"/>
  <c r="W1520" i="5"/>
  <c r="V1520" i="5"/>
  <c r="U1520" i="5"/>
  <c r="T1520" i="5"/>
  <c r="S1520" i="5"/>
  <c r="R1520" i="5"/>
  <c r="Y1519" i="5"/>
  <c r="W1519" i="5"/>
  <c r="V1519" i="5"/>
  <c r="U1519" i="5"/>
  <c r="T1519" i="5"/>
  <c r="S1519" i="5"/>
  <c r="R1519" i="5"/>
  <c r="Y1518" i="5"/>
  <c r="W1518" i="5"/>
  <c r="V1518" i="5"/>
  <c r="U1518" i="5"/>
  <c r="T1518" i="5"/>
  <c r="S1518" i="5"/>
  <c r="R1518" i="5"/>
  <c r="Y1517" i="5"/>
  <c r="W1517" i="5"/>
  <c r="V1517" i="5"/>
  <c r="U1517" i="5"/>
  <c r="T1517" i="5"/>
  <c r="S1517" i="5"/>
  <c r="R1517" i="5"/>
  <c r="Y1516" i="5"/>
  <c r="W1516" i="5"/>
  <c r="V1516" i="5"/>
  <c r="U1516" i="5"/>
  <c r="T1516" i="5"/>
  <c r="S1516" i="5"/>
  <c r="R1516" i="5"/>
  <c r="Y1515" i="5"/>
  <c r="W1515" i="5"/>
  <c r="V1515" i="5"/>
  <c r="U1515" i="5"/>
  <c r="T1515" i="5"/>
  <c r="S1515" i="5"/>
  <c r="R1515" i="5"/>
  <c r="Y1514" i="5"/>
  <c r="W1514" i="5"/>
  <c r="V1514" i="5"/>
  <c r="U1514" i="5"/>
  <c r="T1514" i="5"/>
  <c r="S1514" i="5"/>
  <c r="R1514" i="5"/>
  <c r="Y1513" i="5"/>
  <c r="W1513" i="5"/>
  <c r="V1513" i="5"/>
  <c r="U1513" i="5"/>
  <c r="T1513" i="5"/>
  <c r="S1513" i="5"/>
  <c r="R1513" i="5"/>
  <c r="Y1512" i="5"/>
  <c r="W1512" i="5"/>
  <c r="V1512" i="5"/>
  <c r="U1512" i="5"/>
  <c r="T1512" i="5"/>
  <c r="S1512" i="5"/>
  <c r="R1512" i="5"/>
  <c r="Y1511" i="5"/>
  <c r="W1511" i="5"/>
  <c r="V1511" i="5"/>
  <c r="U1511" i="5"/>
  <c r="T1511" i="5"/>
  <c r="S1511" i="5"/>
  <c r="R1511" i="5"/>
  <c r="Y1510" i="5"/>
  <c r="W1510" i="5"/>
  <c r="V1510" i="5"/>
  <c r="U1510" i="5"/>
  <c r="T1510" i="5"/>
  <c r="S1510" i="5"/>
  <c r="R1510" i="5"/>
  <c r="Y1509" i="5"/>
  <c r="W1509" i="5"/>
  <c r="V1509" i="5"/>
  <c r="U1509" i="5"/>
  <c r="T1509" i="5"/>
  <c r="S1509" i="5"/>
  <c r="R1509" i="5"/>
  <c r="Y1508" i="5"/>
  <c r="W1508" i="5"/>
  <c r="V1508" i="5"/>
  <c r="U1508" i="5"/>
  <c r="T1508" i="5"/>
  <c r="S1508" i="5"/>
  <c r="R1508" i="5"/>
  <c r="Y1507" i="5"/>
  <c r="W1507" i="5"/>
  <c r="V1507" i="5"/>
  <c r="U1507" i="5"/>
  <c r="T1507" i="5"/>
  <c r="S1507" i="5"/>
  <c r="R1507" i="5"/>
  <c r="Y1506" i="5"/>
  <c r="W1506" i="5"/>
  <c r="V1506" i="5"/>
  <c r="U1506" i="5"/>
  <c r="T1506" i="5"/>
  <c r="S1506" i="5"/>
  <c r="R1506" i="5"/>
  <c r="Y1505" i="5"/>
  <c r="W1505" i="5"/>
  <c r="V1505" i="5"/>
  <c r="U1505" i="5"/>
  <c r="T1505" i="5"/>
  <c r="S1505" i="5"/>
  <c r="R1505" i="5"/>
  <c r="Y1504" i="5"/>
  <c r="W1504" i="5"/>
  <c r="V1504" i="5"/>
  <c r="U1504" i="5"/>
  <c r="T1504" i="5"/>
  <c r="S1504" i="5"/>
  <c r="R1504" i="5"/>
  <c r="Y1503" i="5"/>
  <c r="W1503" i="5"/>
  <c r="V1503" i="5"/>
  <c r="U1503" i="5"/>
  <c r="T1503" i="5"/>
  <c r="S1503" i="5"/>
  <c r="R1503" i="5"/>
  <c r="Y1502" i="5"/>
  <c r="W1502" i="5"/>
  <c r="V1502" i="5"/>
  <c r="U1502" i="5"/>
  <c r="T1502" i="5"/>
  <c r="S1502" i="5"/>
  <c r="R1502" i="5"/>
  <c r="Y1501" i="5"/>
  <c r="W1501" i="5"/>
  <c r="V1501" i="5"/>
  <c r="U1501" i="5"/>
  <c r="T1501" i="5"/>
  <c r="S1501" i="5"/>
  <c r="R1501" i="5"/>
  <c r="Y1500" i="5"/>
  <c r="W1500" i="5"/>
  <c r="V1500" i="5"/>
  <c r="U1500" i="5"/>
  <c r="T1500" i="5"/>
  <c r="S1500" i="5"/>
  <c r="R1500" i="5"/>
  <c r="Y1499" i="5"/>
  <c r="W1499" i="5"/>
  <c r="V1499" i="5"/>
  <c r="U1499" i="5"/>
  <c r="T1499" i="5"/>
  <c r="S1499" i="5"/>
  <c r="R1499" i="5"/>
  <c r="Y1498" i="5"/>
  <c r="W1498" i="5"/>
  <c r="V1498" i="5"/>
  <c r="U1498" i="5"/>
  <c r="T1498" i="5"/>
  <c r="S1498" i="5"/>
  <c r="R1498" i="5"/>
  <c r="Y1497" i="5"/>
  <c r="W1497" i="5"/>
  <c r="V1497" i="5"/>
  <c r="U1497" i="5"/>
  <c r="T1497" i="5"/>
  <c r="S1497" i="5"/>
  <c r="R1497" i="5"/>
  <c r="Y1496" i="5"/>
  <c r="W1496" i="5"/>
  <c r="V1496" i="5"/>
  <c r="U1496" i="5"/>
  <c r="T1496" i="5"/>
  <c r="S1496" i="5"/>
  <c r="R1496" i="5"/>
  <c r="Y1495" i="5"/>
  <c r="W1495" i="5"/>
  <c r="V1495" i="5"/>
  <c r="U1495" i="5"/>
  <c r="T1495" i="5"/>
  <c r="S1495" i="5"/>
  <c r="R1495" i="5"/>
  <c r="Y1494" i="5"/>
  <c r="W1494" i="5"/>
  <c r="V1494" i="5"/>
  <c r="U1494" i="5"/>
  <c r="T1494" i="5"/>
  <c r="S1494" i="5"/>
  <c r="R1494" i="5"/>
  <c r="Y1493" i="5"/>
  <c r="W1493" i="5"/>
  <c r="V1493" i="5"/>
  <c r="U1493" i="5"/>
  <c r="T1493" i="5"/>
  <c r="S1493" i="5"/>
  <c r="R1493" i="5"/>
  <c r="Y1492" i="5"/>
  <c r="W1492" i="5"/>
  <c r="V1492" i="5"/>
  <c r="U1492" i="5"/>
  <c r="T1492" i="5"/>
  <c r="S1492" i="5"/>
  <c r="R1492" i="5"/>
  <c r="Y1491" i="5"/>
  <c r="W1491" i="5"/>
  <c r="V1491" i="5"/>
  <c r="U1491" i="5"/>
  <c r="T1491" i="5"/>
  <c r="S1491" i="5"/>
  <c r="R1491" i="5"/>
  <c r="Y1490" i="5"/>
  <c r="W1490" i="5"/>
  <c r="V1490" i="5"/>
  <c r="U1490" i="5"/>
  <c r="T1490" i="5"/>
  <c r="S1490" i="5"/>
  <c r="R1490" i="5"/>
  <c r="Y1489" i="5"/>
  <c r="W1489" i="5"/>
  <c r="V1489" i="5"/>
  <c r="U1489" i="5"/>
  <c r="T1489" i="5"/>
  <c r="S1489" i="5"/>
  <c r="R1489" i="5"/>
  <c r="Y1488" i="5"/>
  <c r="W1488" i="5"/>
  <c r="V1488" i="5"/>
  <c r="U1488" i="5"/>
  <c r="T1488" i="5"/>
  <c r="S1488" i="5"/>
  <c r="R1488" i="5"/>
  <c r="Y1487" i="5"/>
  <c r="W1487" i="5"/>
  <c r="V1487" i="5"/>
  <c r="U1487" i="5"/>
  <c r="T1487" i="5"/>
  <c r="S1487" i="5"/>
  <c r="R1487" i="5"/>
  <c r="Y1486" i="5"/>
  <c r="W1486" i="5"/>
  <c r="V1486" i="5"/>
  <c r="U1486" i="5"/>
  <c r="T1486" i="5"/>
  <c r="S1486" i="5"/>
  <c r="R1486" i="5"/>
  <c r="Y1485" i="5"/>
  <c r="W1485" i="5"/>
  <c r="V1485" i="5"/>
  <c r="U1485" i="5"/>
  <c r="T1485" i="5"/>
  <c r="S1485" i="5"/>
  <c r="R1485" i="5"/>
  <c r="Y1484" i="5"/>
  <c r="W1484" i="5"/>
  <c r="V1484" i="5"/>
  <c r="U1484" i="5"/>
  <c r="T1484" i="5"/>
  <c r="S1484" i="5"/>
  <c r="R1484" i="5"/>
  <c r="Y1483" i="5"/>
  <c r="W1483" i="5"/>
  <c r="V1483" i="5"/>
  <c r="U1483" i="5"/>
  <c r="T1483" i="5"/>
  <c r="S1483" i="5"/>
  <c r="R1483" i="5"/>
  <c r="Y1482" i="5"/>
  <c r="W1482" i="5"/>
  <c r="V1482" i="5"/>
  <c r="U1482" i="5"/>
  <c r="T1482" i="5"/>
  <c r="S1482" i="5"/>
  <c r="R1482" i="5"/>
  <c r="Y1481" i="5"/>
  <c r="W1481" i="5"/>
  <c r="V1481" i="5"/>
  <c r="U1481" i="5"/>
  <c r="T1481" i="5"/>
  <c r="S1481" i="5"/>
  <c r="R1481" i="5"/>
  <c r="Y1480" i="5"/>
  <c r="W1480" i="5"/>
  <c r="V1480" i="5"/>
  <c r="U1480" i="5"/>
  <c r="T1480" i="5"/>
  <c r="S1480" i="5"/>
  <c r="R1480" i="5"/>
  <c r="Y1479" i="5"/>
  <c r="W1479" i="5"/>
  <c r="V1479" i="5"/>
  <c r="U1479" i="5"/>
  <c r="T1479" i="5"/>
  <c r="S1479" i="5"/>
  <c r="R1479" i="5"/>
  <c r="Y1478" i="5"/>
  <c r="W1478" i="5"/>
  <c r="V1478" i="5"/>
  <c r="U1478" i="5"/>
  <c r="T1478" i="5"/>
  <c r="S1478" i="5"/>
  <c r="R1478" i="5"/>
  <c r="Y1477" i="5"/>
  <c r="W1477" i="5"/>
  <c r="V1477" i="5"/>
  <c r="U1477" i="5"/>
  <c r="T1477" i="5"/>
  <c r="S1477" i="5"/>
  <c r="R1477" i="5"/>
  <c r="Y1476" i="5"/>
  <c r="W1476" i="5"/>
  <c r="V1476" i="5"/>
  <c r="U1476" i="5"/>
  <c r="T1476" i="5"/>
  <c r="S1476" i="5"/>
  <c r="R1476" i="5"/>
  <c r="Y1475" i="5"/>
  <c r="W1475" i="5"/>
  <c r="V1475" i="5"/>
  <c r="U1475" i="5"/>
  <c r="T1475" i="5"/>
  <c r="S1475" i="5"/>
  <c r="R1475" i="5"/>
  <c r="Y1474" i="5"/>
  <c r="W1474" i="5"/>
  <c r="V1474" i="5"/>
  <c r="U1474" i="5"/>
  <c r="T1474" i="5"/>
  <c r="S1474" i="5"/>
  <c r="R1474" i="5"/>
  <c r="Y1473" i="5"/>
  <c r="W1473" i="5"/>
  <c r="V1473" i="5"/>
  <c r="U1473" i="5"/>
  <c r="T1473" i="5"/>
  <c r="S1473" i="5"/>
  <c r="R1473" i="5"/>
  <c r="Y1472" i="5"/>
  <c r="W1472" i="5"/>
  <c r="V1472" i="5"/>
  <c r="U1472" i="5"/>
  <c r="T1472" i="5"/>
  <c r="S1472" i="5"/>
  <c r="R1472" i="5"/>
  <c r="Y1471" i="5"/>
  <c r="W1471" i="5"/>
  <c r="V1471" i="5"/>
  <c r="U1471" i="5"/>
  <c r="T1471" i="5"/>
  <c r="S1471" i="5"/>
  <c r="R1471" i="5"/>
  <c r="Y1470" i="5"/>
  <c r="W1470" i="5"/>
  <c r="V1470" i="5"/>
  <c r="U1470" i="5"/>
  <c r="T1470" i="5"/>
  <c r="S1470" i="5"/>
  <c r="R1470" i="5"/>
  <c r="Y1469" i="5"/>
  <c r="W1469" i="5"/>
  <c r="V1469" i="5"/>
  <c r="U1469" i="5"/>
  <c r="T1469" i="5"/>
  <c r="S1469" i="5"/>
  <c r="R1469" i="5"/>
  <c r="Y1468" i="5"/>
  <c r="W1468" i="5"/>
  <c r="V1468" i="5"/>
  <c r="U1468" i="5"/>
  <c r="T1468" i="5"/>
  <c r="S1468" i="5"/>
  <c r="R1468" i="5"/>
  <c r="Y1467" i="5"/>
  <c r="W1467" i="5"/>
  <c r="V1467" i="5"/>
  <c r="U1467" i="5"/>
  <c r="T1467" i="5"/>
  <c r="S1467" i="5"/>
  <c r="R1467" i="5"/>
  <c r="Y1466" i="5"/>
  <c r="W1466" i="5"/>
  <c r="V1466" i="5"/>
  <c r="U1466" i="5"/>
  <c r="T1466" i="5"/>
  <c r="S1466" i="5"/>
  <c r="R1466" i="5"/>
  <c r="Y1465" i="5"/>
  <c r="W1465" i="5"/>
  <c r="V1465" i="5"/>
  <c r="U1465" i="5"/>
  <c r="T1465" i="5"/>
  <c r="S1465" i="5"/>
  <c r="R1465" i="5"/>
  <c r="Y1464" i="5"/>
  <c r="W1464" i="5"/>
  <c r="V1464" i="5"/>
  <c r="U1464" i="5"/>
  <c r="T1464" i="5"/>
  <c r="S1464" i="5"/>
  <c r="R1464" i="5"/>
  <c r="Y1463" i="5"/>
  <c r="W1463" i="5"/>
  <c r="V1463" i="5"/>
  <c r="U1463" i="5"/>
  <c r="T1463" i="5"/>
  <c r="S1463" i="5"/>
  <c r="R1463" i="5"/>
  <c r="Y1462" i="5"/>
  <c r="W1462" i="5"/>
  <c r="V1462" i="5"/>
  <c r="U1462" i="5"/>
  <c r="T1462" i="5"/>
  <c r="S1462" i="5"/>
  <c r="R1462" i="5"/>
  <c r="Y1461" i="5"/>
  <c r="W1461" i="5"/>
  <c r="V1461" i="5"/>
  <c r="U1461" i="5"/>
  <c r="T1461" i="5"/>
  <c r="S1461" i="5"/>
  <c r="R1461" i="5"/>
  <c r="Y1460" i="5"/>
  <c r="W1460" i="5"/>
  <c r="V1460" i="5"/>
  <c r="U1460" i="5"/>
  <c r="T1460" i="5"/>
  <c r="S1460" i="5"/>
  <c r="R1460" i="5"/>
  <c r="Y1459" i="5"/>
  <c r="W1459" i="5"/>
  <c r="V1459" i="5"/>
  <c r="U1459" i="5"/>
  <c r="T1459" i="5"/>
  <c r="S1459" i="5"/>
  <c r="R1459" i="5"/>
  <c r="Y1458" i="5"/>
  <c r="W1458" i="5"/>
  <c r="V1458" i="5"/>
  <c r="U1458" i="5"/>
  <c r="T1458" i="5"/>
  <c r="S1458" i="5"/>
  <c r="R1458" i="5"/>
  <c r="Y1457" i="5"/>
  <c r="W1457" i="5"/>
  <c r="V1457" i="5"/>
  <c r="U1457" i="5"/>
  <c r="T1457" i="5"/>
  <c r="S1457" i="5"/>
  <c r="R1457" i="5"/>
  <c r="Y1456" i="5"/>
  <c r="W1456" i="5"/>
  <c r="V1456" i="5"/>
  <c r="U1456" i="5"/>
  <c r="T1456" i="5"/>
  <c r="S1456" i="5"/>
  <c r="R1456" i="5"/>
  <c r="Y1455" i="5"/>
  <c r="W1455" i="5"/>
  <c r="V1455" i="5"/>
  <c r="U1455" i="5"/>
  <c r="T1455" i="5"/>
  <c r="S1455" i="5"/>
  <c r="R1455" i="5"/>
  <c r="Y1454" i="5"/>
  <c r="W1454" i="5"/>
  <c r="V1454" i="5"/>
  <c r="U1454" i="5"/>
  <c r="T1454" i="5"/>
  <c r="S1454" i="5"/>
  <c r="R1454" i="5"/>
  <c r="Y1453" i="5"/>
  <c r="W1453" i="5"/>
  <c r="V1453" i="5"/>
  <c r="U1453" i="5"/>
  <c r="T1453" i="5"/>
  <c r="S1453" i="5"/>
  <c r="R1453" i="5"/>
  <c r="Y1452" i="5"/>
  <c r="W1452" i="5"/>
  <c r="V1452" i="5"/>
  <c r="U1452" i="5"/>
  <c r="T1452" i="5"/>
  <c r="S1452" i="5"/>
  <c r="R1452" i="5"/>
  <c r="Y1451" i="5"/>
  <c r="W1451" i="5"/>
  <c r="V1451" i="5"/>
  <c r="U1451" i="5"/>
  <c r="T1451" i="5"/>
  <c r="S1451" i="5"/>
  <c r="R1451" i="5"/>
  <c r="Y1450" i="5"/>
  <c r="W1450" i="5"/>
  <c r="V1450" i="5"/>
  <c r="U1450" i="5"/>
  <c r="T1450" i="5"/>
  <c r="S1450" i="5"/>
  <c r="R1450" i="5"/>
  <c r="Y1449" i="5"/>
  <c r="W1449" i="5"/>
  <c r="V1449" i="5"/>
  <c r="U1449" i="5"/>
  <c r="T1449" i="5"/>
  <c r="S1449" i="5"/>
  <c r="R1449" i="5"/>
  <c r="Y1448" i="5"/>
  <c r="W1448" i="5"/>
  <c r="V1448" i="5"/>
  <c r="U1448" i="5"/>
  <c r="T1448" i="5"/>
  <c r="S1448" i="5"/>
  <c r="R1448" i="5"/>
  <c r="Y1447" i="5"/>
  <c r="W1447" i="5"/>
  <c r="V1447" i="5"/>
  <c r="U1447" i="5"/>
  <c r="T1447" i="5"/>
  <c r="S1447" i="5"/>
  <c r="R1447" i="5"/>
  <c r="Y1446" i="5"/>
  <c r="W1446" i="5"/>
  <c r="V1446" i="5"/>
  <c r="U1446" i="5"/>
  <c r="T1446" i="5"/>
  <c r="S1446" i="5"/>
  <c r="R1446" i="5"/>
  <c r="Y1445" i="5"/>
  <c r="W1445" i="5"/>
  <c r="V1445" i="5"/>
  <c r="U1445" i="5"/>
  <c r="T1445" i="5"/>
  <c r="S1445" i="5"/>
  <c r="R1445" i="5"/>
  <c r="Y1444" i="5"/>
  <c r="W1444" i="5"/>
  <c r="V1444" i="5"/>
  <c r="U1444" i="5"/>
  <c r="T1444" i="5"/>
  <c r="S1444" i="5"/>
  <c r="R1444" i="5"/>
  <c r="Y1443" i="5"/>
  <c r="W1443" i="5"/>
  <c r="V1443" i="5"/>
  <c r="U1443" i="5"/>
  <c r="T1443" i="5"/>
  <c r="S1443" i="5"/>
  <c r="R1443" i="5"/>
  <c r="Y1442" i="5"/>
  <c r="W1442" i="5"/>
  <c r="V1442" i="5"/>
  <c r="U1442" i="5"/>
  <c r="T1442" i="5"/>
  <c r="S1442" i="5"/>
  <c r="R1442" i="5"/>
  <c r="Y1441" i="5"/>
  <c r="W1441" i="5"/>
  <c r="V1441" i="5"/>
  <c r="U1441" i="5"/>
  <c r="T1441" i="5"/>
  <c r="S1441" i="5"/>
  <c r="R1441" i="5"/>
  <c r="Y1440" i="5"/>
  <c r="W1440" i="5"/>
  <c r="V1440" i="5"/>
  <c r="U1440" i="5"/>
  <c r="T1440" i="5"/>
  <c r="S1440" i="5"/>
  <c r="R1440" i="5"/>
  <c r="Y1439" i="5"/>
  <c r="W1439" i="5"/>
  <c r="V1439" i="5"/>
  <c r="U1439" i="5"/>
  <c r="T1439" i="5"/>
  <c r="S1439" i="5"/>
  <c r="R1439" i="5"/>
  <c r="Y1438" i="5"/>
  <c r="W1438" i="5"/>
  <c r="V1438" i="5"/>
  <c r="U1438" i="5"/>
  <c r="T1438" i="5"/>
  <c r="S1438" i="5"/>
  <c r="R1438" i="5"/>
  <c r="Y1437" i="5"/>
  <c r="W1437" i="5"/>
  <c r="V1437" i="5"/>
  <c r="U1437" i="5"/>
  <c r="T1437" i="5"/>
  <c r="S1437" i="5"/>
  <c r="R1437" i="5"/>
  <c r="Y1436" i="5"/>
  <c r="W1436" i="5"/>
  <c r="V1436" i="5"/>
  <c r="U1436" i="5"/>
  <c r="T1436" i="5"/>
  <c r="S1436" i="5"/>
  <c r="R1436" i="5"/>
  <c r="Y1435" i="5"/>
  <c r="W1435" i="5"/>
  <c r="V1435" i="5"/>
  <c r="U1435" i="5"/>
  <c r="T1435" i="5"/>
  <c r="S1435" i="5"/>
  <c r="R1435" i="5"/>
  <c r="Y1434" i="5"/>
  <c r="W1434" i="5"/>
  <c r="V1434" i="5"/>
  <c r="U1434" i="5"/>
  <c r="T1434" i="5"/>
  <c r="S1434" i="5"/>
  <c r="R1434" i="5"/>
  <c r="Y1433" i="5"/>
  <c r="W1433" i="5"/>
  <c r="V1433" i="5"/>
  <c r="U1433" i="5"/>
  <c r="T1433" i="5"/>
  <c r="S1433" i="5"/>
  <c r="R1433" i="5"/>
  <c r="Y1432" i="5"/>
  <c r="W1432" i="5"/>
  <c r="V1432" i="5"/>
  <c r="U1432" i="5"/>
  <c r="T1432" i="5"/>
  <c r="S1432" i="5"/>
  <c r="R1432" i="5"/>
  <c r="Y1431" i="5"/>
  <c r="W1431" i="5"/>
  <c r="V1431" i="5"/>
  <c r="U1431" i="5"/>
  <c r="T1431" i="5"/>
  <c r="S1431" i="5"/>
  <c r="R1431" i="5"/>
  <c r="Y1430" i="5"/>
  <c r="W1430" i="5"/>
  <c r="V1430" i="5"/>
  <c r="U1430" i="5"/>
  <c r="T1430" i="5"/>
  <c r="S1430" i="5"/>
  <c r="R1430" i="5"/>
  <c r="Y1429" i="5"/>
  <c r="W1429" i="5"/>
  <c r="V1429" i="5"/>
  <c r="U1429" i="5"/>
  <c r="T1429" i="5"/>
  <c r="S1429" i="5"/>
  <c r="R1429" i="5"/>
  <c r="Y1428" i="5"/>
  <c r="W1428" i="5"/>
  <c r="V1428" i="5"/>
  <c r="U1428" i="5"/>
  <c r="T1428" i="5"/>
  <c r="S1428" i="5"/>
  <c r="R1428" i="5"/>
  <c r="Y1427" i="5"/>
  <c r="W1427" i="5"/>
  <c r="V1427" i="5"/>
  <c r="U1427" i="5"/>
  <c r="T1427" i="5"/>
  <c r="S1427" i="5"/>
  <c r="R1427" i="5"/>
  <c r="Y1426" i="5"/>
  <c r="W1426" i="5"/>
  <c r="V1426" i="5"/>
  <c r="U1426" i="5"/>
  <c r="T1426" i="5"/>
  <c r="S1426" i="5"/>
  <c r="R1426" i="5"/>
  <c r="Y1425" i="5"/>
  <c r="W1425" i="5"/>
  <c r="V1425" i="5"/>
  <c r="U1425" i="5"/>
  <c r="T1425" i="5"/>
  <c r="S1425" i="5"/>
  <c r="R1425" i="5"/>
  <c r="Y1424" i="5"/>
  <c r="W1424" i="5"/>
  <c r="V1424" i="5"/>
  <c r="U1424" i="5"/>
  <c r="T1424" i="5"/>
  <c r="S1424" i="5"/>
  <c r="R1424" i="5"/>
  <c r="Y1423" i="5"/>
  <c r="W1423" i="5"/>
  <c r="V1423" i="5"/>
  <c r="U1423" i="5"/>
  <c r="T1423" i="5"/>
  <c r="S1423" i="5"/>
  <c r="R1423" i="5"/>
  <c r="Y1422" i="5"/>
  <c r="W1422" i="5"/>
  <c r="V1422" i="5"/>
  <c r="U1422" i="5"/>
  <c r="T1422" i="5"/>
  <c r="S1422" i="5"/>
  <c r="R1422" i="5"/>
  <c r="Y1421" i="5"/>
  <c r="W1421" i="5"/>
  <c r="V1421" i="5"/>
  <c r="U1421" i="5"/>
  <c r="T1421" i="5"/>
  <c r="S1421" i="5"/>
  <c r="R1421" i="5"/>
  <c r="Y1420" i="5"/>
  <c r="W1420" i="5"/>
  <c r="V1420" i="5"/>
  <c r="U1420" i="5"/>
  <c r="T1420" i="5"/>
  <c r="S1420" i="5"/>
  <c r="R1420" i="5"/>
  <c r="Y1419" i="5"/>
  <c r="W1419" i="5"/>
  <c r="V1419" i="5"/>
  <c r="U1419" i="5"/>
  <c r="T1419" i="5"/>
  <c r="S1419" i="5"/>
  <c r="R1419" i="5"/>
  <c r="Y1418" i="5"/>
  <c r="W1418" i="5"/>
  <c r="V1418" i="5"/>
  <c r="U1418" i="5"/>
  <c r="T1418" i="5"/>
  <c r="S1418" i="5"/>
  <c r="R1418" i="5"/>
  <c r="Y1417" i="5"/>
  <c r="W1417" i="5"/>
  <c r="V1417" i="5"/>
  <c r="U1417" i="5"/>
  <c r="T1417" i="5"/>
  <c r="S1417" i="5"/>
  <c r="R1417" i="5"/>
  <c r="Y1416" i="5"/>
  <c r="W1416" i="5"/>
  <c r="V1416" i="5"/>
  <c r="U1416" i="5"/>
  <c r="T1416" i="5"/>
  <c r="S1416" i="5"/>
  <c r="R1416" i="5"/>
  <c r="Y1415" i="5"/>
  <c r="W1415" i="5"/>
  <c r="V1415" i="5"/>
  <c r="U1415" i="5"/>
  <c r="T1415" i="5"/>
  <c r="S1415" i="5"/>
  <c r="R1415" i="5"/>
  <c r="Y1414" i="5"/>
  <c r="W1414" i="5"/>
  <c r="V1414" i="5"/>
  <c r="U1414" i="5"/>
  <c r="T1414" i="5"/>
  <c r="S1414" i="5"/>
  <c r="R1414" i="5"/>
  <c r="Y1413" i="5"/>
  <c r="W1413" i="5"/>
  <c r="V1413" i="5"/>
  <c r="U1413" i="5"/>
  <c r="T1413" i="5"/>
  <c r="S1413" i="5"/>
  <c r="R1413" i="5"/>
  <c r="Y1412" i="5"/>
  <c r="W1412" i="5"/>
  <c r="V1412" i="5"/>
  <c r="U1412" i="5"/>
  <c r="T1412" i="5"/>
  <c r="S1412" i="5"/>
  <c r="R1412" i="5"/>
  <c r="Y1411" i="5"/>
  <c r="W1411" i="5"/>
  <c r="V1411" i="5"/>
  <c r="U1411" i="5"/>
  <c r="T1411" i="5"/>
  <c r="S1411" i="5"/>
  <c r="R1411" i="5"/>
  <c r="Y1410" i="5"/>
  <c r="W1410" i="5"/>
  <c r="V1410" i="5"/>
  <c r="U1410" i="5"/>
  <c r="T1410" i="5"/>
  <c r="S1410" i="5"/>
  <c r="R1410" i="5"/>
  <c r="Y1409" i="5"/>
  <c r="W1409" i="5"/>
  <c r="V1409" i="5"/>
  <c r="U1409" i="5"/>
  <c r="T1409" i="5"/>
  <c r="S1409" i="5"/>
  <c r="R1409" i="5"/>
  <c r="Y1408" i="5"/>
  <c r="W1408" i="5"/>
  <c r="V1408" i="5"/>
  <c r="U1408" i="5"/>
  <c r="T1408" i="5"/>
  <c r="S1408" i="5"/>
  <c r="R1408" i="5"/>
  <c r="Y1407" i="5"/>
  <c r="W1407" i="5"/>
  <c r="V1407" i="5"/>
  <c r="U1407" i="5"/>
  <c r="T1407" i="5"/>
  <c r="S1407" i="5"/>
  <c r="R1407" i="5"/>
  <c r="Y1406" i="5"/>
  <c r="W1406" i="5"/>
  <c r="V1406" i="5"/>
  <c r="U1406" i="5"/>
  <c r="T1406" i="5"/>
  <c r="S1406" i="5"/>
  <c r="R1406" i="5"/>
  <c r="Y1405" i="5"/>
  <c r="W1405" i="5"/>
  <c r="V1405" i="5"/>
  <c r="U1405" i="5"/>
  <c r="T1405" i="5"/>
  <c r="S1405" i="5"/>
  <c r="R1405" i="5"/>
  <c r="Y1404" i="5"/>
  <c r="W1404" i="5"/>
  <c r="V1404" i="5"/>
  <c r="U1404" i="5"/>
  <c r="T1404" i="5"/>
  <c r="S1404" i="5"/>
  <c r="R1404" i="5"/>
  <c r="Y1403" i="5"/>
  <c r="W1403" i="5"/>
  <c r="V1403" i="5"/>
  <c r="U1403" i="5"/>
  <c r="T1403" i="5"/>
  <c r="S1403" i="5"/>
  <c r="R1403" i="5"/>
  <c r="Y1402" i="5"/>
  <c r="W1402" i="5"/>
  <c r="V1402" i="5"/>
  <c r="U1402" i="5"/>
  <c r="T1402" i="5"/>
  <c r="S1402" i="5"/>
  <c r="R1402" i="5"/>
  <c r="Y1401" i="5"/>
  <c r="W1401" i="5"/>
  <c r="V1401" i="5"/>
  <c r="U1401" i="5"/>
  <c r="T1401" i="5"/>
  <c r="S1401" i="5"/>
  <c r="R1401" i="5"/>
  <c r="Y1400" i="5"/>
  <c r="W1400" i="5"/>
  <c r="V1400" i="5"/>
  <c r="U1400" i="5"/>
  <c r="T1400" i="5"/>
  <c r="S1400" i="5"/>
  <c r="R1400" i="5"/>
  <c r="Y1399" i="5"/>
  <c r="W1399" i="5"/>
  <c r="V1399" i="5"/>
  <c r="U1399" i="5"/>
  <c r="T1399" i="5"/>
  <c r="S1399" i="5"/>
  <c r="R1399" i="5"/>
  <c r="Y1398" i="5"/>
  <c r="W1398" i="5"/>
  <c r="V1398" i="5"/>
  <c r="U1398" i="5"/>
  <c r="T1398" i="5"/>
  <c r="S1398" i="5"/>
  <c r="R1398" i="5"/>
  <c r="Y1397" i="5"/>
  <c r="W1397" i="5"/>
  <c r="V1397" i="5"/>
  <c r="U1397" i="5"/>
  <c r="T1397" i="5"/>
  <c r="S1397" i="5"/>
  <c r="R1397" i="5"/>
  <c r="Y1396" i="5"/>
  <c r="W1396" i="5"/>
  <c r="V1396" i="5"/>
  <c r="U1396" i="5"/>
  <c r="T1396" i="5"/>
  <c r="S1396" i="5"/>
  <c r="R1396" i="5"/>
  <c r="Y1395" i="5"/>
  <c r="W1395" i="5"/>
  <c r="V1395" i="5"/>
  <c r="U1395" i="5"/>
  <c r="T1395" i="5"/>
  <c r="S1395" i="5"/>
  <c r="R1395" i="5"/>
  <c r="Y1394" i="5"/>
  <c r="W1394" i="5"/>
  <c r="V1394" i="5"/>
  <c r="U1394" i="5"/>
  <c r="T1394" i="5"/>
  <c r="S1394" i="5"/>
  <c r="R1394" i="5"/>
  <c r="Y1393" i="5"/>
  <c r="W1393" i="5"/>
  <c r="V1393" i="5"/>
  <c r="U1393" i="5"/>
  <c r="T1393" i="5"/>
  <c r="S1393" i="5"/>
  <c r="R1393" i="5"/>
  <c r="Y1392" i="5"/>
  <c r="W1392" i="5"/>
  <c r="V1392" i="5"/>
  <c r="U1392" i="5"/>
  <c r="T1392" i="5"/>
  <c r="S1392" i="5"/>
  <c r="R1392" i="5"/>
  <c r="Y1391" i="5"/>
  <c r="W1391" i="5"/>
  <c r="V1391" i="5"/>
  <c r="U1391" i="5"/>
  <c r="T1391" i="5"/>
  <c r="S1391" i="5"/>
  <c r="R1391" i="5"/>
  <c r="Y1390" i="5"/>
  <c r="W1390" i="5"/>
  <c r="V1390" i="5"/>
  <c r="U1390" i="5"/>
  <c r="T1390" i="5"/>
  <c r="S1390" i="5"/>
  <c r="R1390" i="5"/>
  <c r="Y1389" i="5"/>
  <c r="W1389" i="5"/>
  <c r="V1389" i="5"/>
  <c r="U1389" i="5"/>
  <c r="T1389" i="5"/>
  <c r="S1389" i="5"/>
  <c r="R1389" i="5"/>
  <c r="Y1388" i="5"/>
  <c r="W1388" i="5"/>
  <c r="V1388" i="5"/>
  <c r="U1388" i="5"/>
  <c r="T1388" i="5"/>
  <c r="S1388" i="5"/>
  <c r="R1388" i="5"/>
  <c r="Y1387" i="5"/>
  <c r="W1387" i="5"/>
  <c r="V1387" i="5"/>
  <c r="U1387" i="5"/>
  <c r="T1387" i="5"/>
  <c r="S1387" i="5"/>
  <c r="R1387" i="5"/>
  <c r="Y1386" i="5"/>
  <c r="W1386" i="5"/>
  <c r="V1386" i="5"/>
  <c r="U1386" i="5"/>
  <c r="T1386" i="5"/>
  <c r="S1386" i="5"/>
  <c r="R1386" i="5"/>
  <c r="Y1385" i="5"/>
  <c r="W1385" i="5"/>
  <c r="V1385" i="5"/>
  <c r="U1385" i="5"/>
  <c r="T1385" i="5"/>
  <c r="S1385" i="5"/>
  <c r="R1385" i="5"/>
  <c r="Y1384" i="5"/>
  <c r="W1384" i="5"/>
  <c r="V1384" i="5"/>
  <c r="U1384" i="5"/>
  <c r="T1384" i="5"/>
  <c r="S1384" i="5"/>
  <c r="R1384" i="5"/>
  <c r="Y1383" i="5"/>
  <c r="W1383" i="5"/>
  <c r="V1383" i="5"/>
  <c r="U1383" i="5"/>
  <c r="T1383" i="5"/>
  <c r="S1383" i="5"/>
  <c r="R1383" i="5"/>
  <c r="Y1382" i="5"/>
  <c r="W1382" i="5"/>
  <c r="V1382" i="5"/>
  <c r="U1382" i="5"/>
  <c r="T1382" i="5"/>
  <c r="S1382" i="5"/>
  <c r="R1382" i="5"/>
  <c r="Y1381" i="5"/>
  <c r="W1381" i="5"/>
  <c r="V1381" i="5"/>
  <c r="U1381" i="5"/>
  <c r="T1381" i="5"/>
  <c r="S1381" i="5"/>
  <c r="R1381" i="5"/>
  <c r="Y1380" i="5"/>
  <c r="W1380" i="5"/>
  <c r="V1380" i="5"/>
  <c r="U1380" i="5"/>
  <c r="T1380" i="5"/>
  <c r="S1380" i="5"/>
  <c r="R1380" i="5"/>
  <c r="Y1379" i="5"/>
  <c r="W1379" i="5"/>
  <c r="V1379" i="5"/>
  <c r="U1379" i="5"/>
  <c r="T1379" i="5"/>
  <c r="S1379" i="5"/>
  <c r="R1379" i="5"/>
  <c r="Y1378" i="5"/>
  <c r="W1378" i="5"/>
  <c r="V1378" i="5"/>
  <c r="U1378" i="5"/>
  <c r="T1378" i="5"/>
  <c r="S1378" i="5"/>
  <c r="R1378" i="5"/>
  <c r="Y1377" i="5"/>
  <c r="W1377" i="5"/>
  <c r="V1377" i="5"/>
  <c r="U1377" i="5"/>
  <c r="T1377" i="5"/>
  <c r="S1377" i="5"/>
  <c r="R1377" i="5"/>
  <c r="Y1376" i="5"/>
  <c r="W1376" i="5"/>
  <c r="V1376" i="5"/>
  <c r="U1376" i="5"/>
  <c r="T1376" i="5"/>
  <c r="S1376" i="5"/>
  <c r="R1376" i="5"/>
  <c r="Y1375" i="5"/>
  <c r="W1375" i="5"/>
  <c r="V1375" i="5"/>
  <c r="U1375" i="5"/>
  <c r="T1375" i="5"/>
  <c r="S1375" i="5"/>
  <c r="R1375" i="5"/>
  <c r="Y1374" i="5"/>
  <c r="W1374" i="5"/>
  <c r="V1374" i="5"/>
  <c r="U1374" i="5"/>
  <c r="T1374" i="5"/>
  <c r="S1374" i="5"/>
  <c r="R1374" i="5"/>
  <c r="Y1373" i="5"/>
  <c r="W1373" i="5"/>
  <c r="V1373" i="5"/>
  <c r="U1373" i="5"/>
  <c r="T1373" i="5"/>
  <c r="S1373" i="5"/>
  <c r="R1373" i="5"/>
  <c r="Y1372" i="5"/>
  <c r="W1372" i="5"/>
  <c r="V1372" i="5"/>
  <c r="U1372" i="5"/>
  <c r="T1372" i="5"/>
  <c r="S1372" i="5"/>
  <c r="R1372" i="5"/>
  <c r="Y1371" i="5"/>
  <c r="W1371" i="5"/>
  <c r="V1371" i="5"/>
  <c r="U1371" i="5"/>
  <c r="T1371" i="5"/>
  <c r="S1371" i="5"/>
  <c r="R1371" i="5"/>
  <c r="Y1370" i="5"/>
  <c r="W1370" i="5"/>
  <c r="V1370" i="5"/>
  <c r="U1370" i="5"/>
  <c r="T1370" i="5"/>
  <c r="S1370" i="5"/>
  <c r="R1370" i="5"/>
  <c r="Y1369" i="5"/>
  <c r="W1369" i="5"/>
  <c r="V1369" i="5"/>
  <c r="U1369" i="5"/>
  <c r="T1369" i="5"/>
  <c r="S1369" i="5"/>
  <c r="R1369" i="5"/>
  <c r="Y1368" i="5"/>
  <c r="W1368" i="5"/>
  <c r="V1368" i="5"/>
  <c r="U1368" i="5"/>
  <c r="T1368" i="5"/>
  <c r="S1368" i="5"/>
  <c r="R1368" i="5"/>
  <c r="Y1367" i="5"/>
  <c r="W1367" i="5"/>
  <c r="V1367" i="5"/>
  <c r="U1367" i="5"/>
  <c r="T1367" i="5"/>
  <c r="S1367" i="5"/>
  <c r="R1367" i="5"/>
  <c r="Y1366" i="5"/>
  <c r="W1366" i="5"/>
  <c r="V1366" i="5"/>
  <c r="U1366" i="5"/>
  <c r="T1366" i="5"/>
  <c r="S1366" i="5"/>
  <c r="R1366" i="5"/>
  <c r="Y1365" i="5"/>
  <c r="W1365" i="5"/>
  <c r="V1365" i="5"/>
  <c r="U1365" i="5"/>
  <c r="T1365" i="5"/>
  <c r="S1365" i="5"/>
  <c r="R1365" i="5"/>
  <c r="Y1364" i="5"/>
  <c r="W1364" i="5"/>
  <c r="V1364" i="5"/>
  <c r="U1364" i="5"/>
  <c r="T1364" i="5"/>
  <c r="S1364" i="5"/>
  <c r="R1364" i="5"/>
  <c r="Y1363" i="5"/>
  <c r="W1363" i="5"/>
  <c r="V1363" i="5"/>
  <c r="U1363" i="5"/>
  <c r="T1363" i="5"/>
  <c r="S1363" i="5"/>
  <c r="R1363" i="5"/>
  <c r="Y1362" i="5"/>
  <c r="W1362" i="5"/>
  <c r="V1362" i="5"/>
  <c r="U1362" i="5"/>
  <c r="T1362" i="5"/>
  <c r="S1362" i="5"/>
  <c r="R1362" i="5"/>
  <c r="Y1361" i="5"/>
  <c r="W1361" i="5"/>
  <c r="V1361" i="5"/>
  <c r="U1361" i="5"/>
  <c r="T1361" i="5"/>
  <c r="S1361" i="5"/>
  <c r="R1361" i="5"/>
  <c r="Y1360" i="5"/>
  <c r="W1360" i="5"/>
  <c r="V1360" i="5"/>
  <c r="U1360" i="5"/>
  <c r="T1360" i="5"/>
  <c r="S1360" i="5"/>
  <c r="R1360" i="5"/>
  <c r="Y1359" i="5"/>
  <c r="W1359" i="5"/>
  <c r="V1359" i="5"/>
  <c r="U1359" i="5"/>
  <c r="T1359" i="5"/>
  <c r="S1359" i="5"/>
  <c r="R1359" i="5"/>
  <c r="Y1358" i="5"/>
  <c r="W1358" i="5"/>
  <c r="V1358" i="5"/>
  <c r="U1358" i="5"/>
  <c r="T1358" i="5"/>
  <c r="S1358" i="5"/>
  <c r="R1358" i="5"/>
  <c r="Y1357" i="5"/>
  <c r="W1357" i="5"/>
  <c r="V1357" i="5"/>
  <c r="U1357" i="5"/>
  <c r="T1357" i="5"/>
  <c r="S1357" i="5"/>
  <c r="R1357" i="5"/>
  <c r="Y1356" i="5"/>
  <c r="W1356" i="5"/>
  <c r="V1356" i="5"/>
  <c r="U1356" i="5"/>
  <c r="T1356" i="5"/>
  <c r="S1356" i="5"/>
  <c r="R1356" i="5"/>
  <c r="Y1355" i="5"/>
  <c r="W1355" i="5"/>
  <c r="V1355" i="5"/>
  <c r="U1355" i="5"/>
  <c r="T1355" i="5"/>
  <c r="S1355" i="5"/>
  <c r="R1355" i="5"/>
  <c r="Y1354" i="5"/>
  <c r="W1354" i="5"/>
  <c r="V1354" i="5"/>
  <c r="U1354" i="5"/>
  <c r="T1354" i="5"/>
  <c r="S1354" i="5"/>
  <c r="R1354" i="5"/>
  <c r="Y1353" i="5"/>
  <c r="W1353" i="5"/>
  <c r="V1353" i="5"/>
  <c r="U1353" i="5"/>
  <c r="T1353" i="5"/>
  <c r="S1353" i="5"/>
  <c r="R1353" i="5"/>
  <c r="Y1352" i="5"/>
  <c r="W1352" i="5"/>
  <c r="V1352" i="5"/>
  <c r="U1352" i="5"/>
  <c r="T1352" i="5"/>
  <c r="S1352" i="5"/>
  <c r="R1352" i="5"/>
  <c r="Y1351" i="5"/>
  <c r="W1351" i="5"/>
  <c r="V1351" i="5"/>
  <c r="U1351" i="5"/>
  <c r="T1351" i="5"/>
  <c r="S1351" i="5"/>
  <c r="R1351" i="5"/>
  <c r="Y1350" i="5"/>
  <c r="W1350" i="5"/>
  <c r="V1350" i="5"/>
  <c r="U1350" i="5"/>
  <c r="T1350" i="5"/>
  <c r="S1350" i="5"/>
  <c r="R1350" i="5"/>
  <c r="Y1349" i="5"/>
  <c r="W1349" i="5"/>
  <c r="V1349" i="5"/>
  <c r="U1349" i="5"/>
  <c r="T1349" i="5"/>
  <c r="S1349" i="5"/>
  <c r="R1349" i="5"/>
  <c r="Y1348" i="5"/>
  <c r="W1348" i="5"/>
  <c r="V1348" i="5"/>
  <c r="U1348" i="5"/>
  <c r="T1348" i="5"/>
  <c r="S1348" i="5"/>
  <c r="R1348" i="5"/>
  <c r="Y1347" i="5"/>
  <c r="W1347" i="5"/>
  <c r="V1347" i="5"/>
  <c r="U1347" i="5"/>
  <c r="T1347" i="5"/>
  <c r="S1347" i="5"/>
  <c r="R1347" i="5"/>
  <c r="Y1346" i="5"/>
  <c r="W1346" i="5"/>
  <c r="V1346" i="5"/>
  <c r="U1346" i="5"/>
  <c r="T1346" i="5"/>
  <c r="S1346" i="5"/>
  <c r="R1346" i="5"/>
  <c r="Y1345" i="5"/>
  <c r="W1345" i="5"/>
  <c r="V1345" i="5"/>
  <c r="U1345" i="5"/>
  <c r="T1345" i="5"/>
  <c r="S1345" i="5"/>
  <c r="R1345" i="5"/>
  <c r="Y1344" i="5"/>
  <c r="W1344" i="5"/>
  <c r="V1344" i="5"/>
  <c r="U1344" i="5"/>
  <c r="T1344" i="5"/>
  <c r="S1344" i="5"/>
  <c r="R1344" i="5"/>
  <c r="Y1343" i="5"/>
  <c r="W1343" i="5"/>
  <c r="V1343" i="5"/>
  <c r="U1343" i="5"/>
  <c r="T1343" i="5"/>
  <c r="S1343" i="5"/>
  <c r="R1343" i="5"/>
  <c r="Y1342" i="5"/>
  <c r="W1342" i="5"/>
  <c r="V1342" i="5"/>
  <c r="U1342" i="5"/>
  <c r="T1342" i="5"/>
  <c r="S1342" i="5"/>
  <c r="R1342" i="5"/>
  <c r="Y1341" i="5"/>
  <c r="W1341" i="5"/>
  <c r="V1341" i="5"/>
  <c r="U1341" i="5"/>
  <c r="T1341" i="5"/>
  <c r="S1341" i="5"/>
  <c r="R1341" i="5"/>
  <c r="Y1340" i="5"/>
  <c r="W1340" i="5"/>
  <c r="V1340" i="5"/>
  <c r="U1340" i="5"/>
  <c r="T1340" i="5"/>
  <c r="S1340" i="5"/>
  <c r="R1340" i="5"/>
  <c r="Y1339" i="5"/>
  <c r="W1339" i="5"/>
  <c r="V1339" i="5"/>
  <c r="U1339" i="5"/>
  <c r="T1339" i="5"/>
  <c r="S1339" i="5"/>
  <c r="R1339" i="5"/>
  <c r="Y1338" i="5"/>
  <c r="W1338" i="5"/>
  <c r="V1338" i="5"/>
  <c r="U1338" i="5"/>
  <c r="T1338" i="5"/>
  <c r="S1338" i="5"/>
  <c r="R1338" i="5"/>
  <c r="Y1337" i="5"/>
  <c r="W1337" i="5"/>
  <c r="V1337" i="5"/>
  <c r="U1337" i="5"/>
  <c r="T1337" i="5"/>
  <c r="S1337" i="5"/>
  <c r="R1337" i="5"/>
  <c r="Y1336" i="5"/>
  <c r="W1336" i="5"/>
  <c r="V1336" i="5"/>
  <c r="U1336" i="5"/>
  <c r="T1336" i="5"/>
  <c r="S1336" i="5"/>
  <c r="R1336" i="5"/>
  <c r="Y1335" i="5"/>
  <c r="W1335" i="5"/>
  <c r="V1335" i="5"/>
  <c r="U1335" i="5"/>
  <c r="T1335" i="5"/>
  <c r="S1335" i="5"/>
  <c r="R1335" i="5"/>
  <c r="Y1334" i="5"/>
  <c r="W1334" i="5"/>
  <c r="V1334" i="5"/>
  <c r="U1334" i="5"/>
  <c r="T1334" i="5"/>
  <c r="S1334" i="5"/>
  <c r="R1334" i="5"/>
  <c r="Y1333" i="5"/>
  <c r="W1333" i="5"/>
  <c r="V1333" i="5"/>
  <c r="U1333" i="5"/>
  <c r="T1333" i="5"/>
  <c r="S1333" i="5"/>
  <c r="R1333" i="5"/>
  <c r="Y1332" i="5"/>
  <c r="W1332" i="5"/>
  <c r="V1332" i="5"/>
  <c r="U1332" i="5"/>
  <c r="T1332" i="5"/>
  <c r="S1332" i="5"/>
  <c r="R1332" i="5"/>
  <c r="Y1331" i="5"/>
  <c r="W1331" i="5"/>
  <c r="V1331" i="5"/>
  <c r="U1331" i="5"/>
  <c r="T1331" i="5"/>
  <c r="S1331" i="5"/>
  <c r="R1331" i="5"/>
  <c r="Y1330" i="5"/>
  <c r="W1330" i="5"/>
  <c r="V1330" i="5"/>
  <c r="U1330" i="5"/>
  <c r="T1330" i="5"/>
  <c r="S1330" i="5"/>
  <c r="R1330" i="5"/>
  <c r="Y1329" i="5"/>
  <c r="W1329" i="5"/>
  <c r="V1329" i="5"/>
  <c r="U1329" i="5"/>
  <c r="T1329" i="5"/>
  <c r="S1329" i="5"/>
  <c r="R1329" i="5"/>
  <c r="Y1328" i="5"/>
  <c r="W1328" i="5"/>
  <c r="V1328" i="5"/>
  <c r="U1328" i="5"/>
  <c r="T1328" i="5"/>
  <c r="S1328" i="5"/>
  <c r="R1328" i="5"/>
  <c r="Y1327" i="5"/>
  <c r="W1327" i="5"/>
  <c r="V1327" i="5"/>
  <c r="U1327" i="5"/>
  <c r="T1327" i="5"/>
  <c r="S1327" i="5"/>
  <c r="R1327" i="5"/>
  <c r="Y1326" i="5"/>
  <c r="W1326" i="5"/>
  <c r="V1326" i="5"/>
  <c r="U1326" i="5"/>
  <c r="T1326" i="5"/>
  <c r="S1326" i="5"/>
  <c r="R1326" i="5"/>
  <c r="Y1325" i="5"/>
  <c r="W1325" i="5"/>
  <c r="V1325" i="5"/>
  <c r="U1325" i="5"/>
  <c r="T1325" i="5"/>
  <c r="S1325" i="5"/>
  <c r="R1325" i="5"/>
  <c r="Y1324" i="5"/>
  <c r="W1324" i="5"/>
  <c r="V1324" i="5"/>
  <c r="U1324" i="5"/>
  <c r="T1324" i="5"/>
  <c r="S1324" i="5"/>
  <c r="R1324" i="5"/>
  <c r="Y1323" i="5"/>
  <c r="W1323" i="5"/>
  <c r="V1323" i="5"/>
  <c r="U1323" i="5"/>
  <c r="T1323" i="5"/>
  <c r="S1323" i="5"/>
  <c r="R1323" i="5"/>
  <c r="Y1322" i="5"/>
  <c r="W1322" i="5"/>
  <c r="V1322" i="5"/>
  <c r="U1322" i="5"/>
  <c r="T1322" i="5"/>
  <c r="S1322" i="5"/>
  <c r="R1322" i="5"/>
  <c r="Y1321" i="5"/>
  <c r="W1321" i="5"/>
  <c r="V1321" i="5"/>
  <c r="U1321" i="5"/>
  <c r="T1321" i="5"/>
  <c r="S1321" i="5"/>
  <c r="R1321" i="5"/>
  <c r="Y1320" i="5"/>
  <c r="W1320" i="5"/>
  <c r="V1320" i="5"/>
  <c r="U1320" i="5"/>
  <c r="T1320" i="5"/>
  <c r="S1320" i="5"/>
  <c r="R1320" i="5"/>
  <c r="Y1319" i="5"/>
  <c r="W1319" i="5"/>
  <c r="V1319" i="5"/>
  <c r="U1319" i="5"/>
  <c r="T1319" i="5"/>
  <c r="S1319" i="5"/>
  <c r="R1319" i="5"/>
  <c r="Y1318" i="5"/>
  <c r="W1318" i="5"/>
  <c r="V1318" i="5"/>
  <c r="U1318" i="5"/>
  <c r="T1318" i="5"/>
  <c r="S1318" i="5"/>
  <c r="R1318" i="5"/>
  <c r="Y1317" i="5"/>
  <c r="W1317" i="5"/>
  <c r="V1317" i="5"/>
  <c r="U1317" i="5"/>
  <c r="T1317" i="5"/>
  <c r="S1317" i="5"/>
  <c r="R1317" i="5"/>
  <c r="Y1316" i="5"/>
  <c r="W1316" i="5"/>
  <c r="V1316" i="5"/>
  <c r="U1316" i="5"/>
  <c r="T1316" i="5"/>
  <c r="S1316" i="5"/>
  <c r="R1316" i="5"/>
  <c r="Y1315" i="5"/>
  <c r="W1315" i="5"/>
  <c r="V1315" i="5"/>
  <c r="U1315" i="5"/>
  <c r="T1315" i="5"/>
  <c r="S1315" i="5"/>
  <c r="R1315" i="5"/>
  <c r="Y1314" i="5"/>
  <c r="W1314" i="5"/>
  <c r="V1314" i="5"/>
  <c r="U1314" i="5"/>
  <c r="T1314" i="5"/>
  <c r="S1314" i="5"/>
  <c r="R1314" i="5"/>
  <c r="Y1313" i="5"/>
  <c r="W1313" i="5"/>
  <c r="V1313" i="5"/>
  <c r="U1313" i="5"/>
  <c r="T1313" i="5"/>
  <c r="S1313" i="5"/>
  <c r="R1313" i="5"/>
  <c r="Y1312" i="5"/>
  <c r="W1312" i="5"/>
  <c r="V1312" i="5"/>
  <c r="U1312" i="5"/>
  <c r="T1312" i="5"/>
  <c r="S1312" i="5"/>
  <c r="R1312" i="5"/>
  <c r="Y1311" i="5"/>
  <c r="W1311" i="5"/>
  <c r="V1311" i="5"/>
  <c r="U1311" i="5"/>
  <c r="T1311" i="5"/>
  <c r="S1311" i="5"/>
  <c r="R1311" i="5"/>
  <c r="Y1310" i="5"/>
  <c r="W1310" i="5"/>
  <c r="V1310" i="5"/>
  <c r="U1310" i="5"/>
  <c r="T1310" i="5"/>
  <c r="S1310" i="5"/>
  <c r="R1310" i="5"/>
  <c r="Y1309" i="5"/>
  <c r="W1309" i="5"/>
  <c r="V1309" i="5"/>
  <c r="U1309" i="5"/>
  <c r="T1309" i="5"/>
  <c r="S1309" i="5"/>
  <c r="R1309" i="5"/>
  <c r="Y1308" i="5"/>
  <c r="W1308" i="5"/>
  <c r="V1308" i="5"/>
  <c r="U1308" i="5"/>
  <c r="T1308" i="5"/>
  <c r="S1308" i="5"/>
  <c r="R1308" i="5"/>
  <c r="Y1307" i="5"/>
  <c r="W1307" i="5"/>
  <c r="V1307" i="5"/>
  <c r="U1307" i="5"/>
  <c r="T1307" i="5"/>
  <c r="S1307" i="5"/>
  <c r="R1307" i="5"/>
  <c r="Y1306" i="5"/>
  <c r="W1306" i="5"/>
  <c r="V1306" i="5"/>
  <c r="U1306" i="5"/>
  <c r="T1306" i="5"/>
  <c r="S1306" i="5"/>
  <c r="R1306" i="5"/>
  <c r="Y1305" i="5"/>
  <c r="W1305" i="5"/>
  <c r="V1305" i="5"/>
  <c r="U1305" i="5"/>
  <c r="T1305" i="5"/>
  <c r="S1305" i="5"/>
  <c r="R1305" i="5"/>
  <c r="Y1304" i="5"/>
  <c r="W1304" i="5"/>
  <c r="V1304" i="5"/>
  <c r="U1304" i="5"/>
  <c r="T1304" i="5"/>
  <c r="S1304" i="5"/>
  <c r="R1304" i="5"/>
  <c r="Y1303" i="5"/>
  <c r="W1303" i="5"/>
  <c r="V1303" i="5"/>
  <c r="U1303" i="5"/>
  <c r="T1303" i="5"/>
  <c r="S1303" i="5"/>
  <c r="R1303" i="5"/>
  <c r="Y1302" i="5"/>
  <c r="W1302" i="5"/>
  <c r="V1302" i="5"/>
  <c r="U1302" i="5"/>
  <c r="T1302" i="5"/>
  <c r="S1302" i="5"/>
  <c r="R1302" i="5"/>
  <c r="Y1301" i="5"/>
  <c r="W1301" i="5"/>
  <c r="V1301" i="5"/>
  <c r="U1301" i="5"/>
  <c r="T1301" i="5"/>
  <c r="S1301" i="5"/>
  <c r="R1301" i="5"/>
  <c r="Y1300" i="5"/>
  <c r="W1300" i="5"/>
  <c r="V1300" i="5"/>
  <c r="U1300" i="5"/>
  <c r="T1300" i="5"/>
  <c r="S1300" i="5"/>
  <c r="R1300" i="5"/>
  <c r="Y1299" i="5"/>
  <c r="W1299" i="5"/>
  <c r="V1299" i="5"/>
  <c r="U1299" i="5"/>
  <c r="T1299" i="5"/>
  <c r="S1299" i="5"/>
  <c r="R1299" i="5"/>
  <c r="Y1298" i="5"/>
  <c r="W1298" i="5"/>
  <c r="V1298" i="5"/>
  <c r="U1298" i="5"/>
  <c r="T1298" i="5"/>
  <c r="S1298" i="5"/>
  <c r="R1298" i="5"/>
  <c r="Y1297" i="5"/>
  <c r="W1297" i="5"/>
  <c r="V1297" i="5"/>
  <c r="U1297" i="5"/>
  <c r="T1297" i="5"/>
  <c r="S1297" i="5"/>
  <c r="R1297" i="5"/>
  <c r="Y1296" i="5"/>
  <c r="W1296" i="5"/>
  <c r="V1296" i="5"/>
  <c r="U1296" i="5"/>
  <c r="T1296" i="5"/>
  <c r="S1296" i="5"/>
  <c r="R1296" i="5"/>
  <c r="Y1295" i="5"/>
  <c r="W1295" i="5"/>
  <c r="V1295" i="5"/>
  <c r="U1295" i="5"/>
  <c r="T1295" i="5"/>
  <c r="S1295" i="5"/>
  <c r="R1295" i="5"/>
  <c r="Y1294" i="5"/>
  <c r="W1294" i="5"/>
  <c r="V1294" i="5"/>
  <c r="U1294" i="5"/>
  <c r="T1294" i="5"/>
  <c r="S1294" i="5"/>
  <c r="R1294" i="5"/>
  <c r="Y1293" i="5"/>
  <c r="W1293" i="5"/>
  <c r="V1293" i="5"/>
  <c r="U1293" i="5"/>
  <c r="T1293" i="5"/>
  <c r="S1293" i="5"/>
  <c r="R1293" i="5"/>
  <c r="Y1292" i="5"/>
  <c r="W1292" i="5"/>
  <c r="V1292" i="5"/>
  <c r="U1292" i="5"/>
  <c r="T1292" i="5"/>
  <c r="S1292" i="5"/>
  <c r="R1292" i="5"/>
  <c r="Y1291" i="5"/>
  <c r="W1291" i="5"/>
  <c r="V1291" i="5"/>
  <c r="U1291" i="5"/>
  <c r="T1291" i="5"/>
  <c r="S1291" i="5"/>
  <c r="R1291" i="5"/>
  <c r="Y1290" i="5"/>
  <c r="W1290" i="5"/>
  <c r="V1290" i="5"/>
  <c r="U1290" i="5"/>
  <c r="T1290" i="5"/>
  <c r="S1290" i="5"/>
  <c r="R1290" i="5"/>
  <c r="Y1289" i="5"/>
  <c r="W1289" i="5"/>
  <c r="V1289" i="5"/>
  <c r="U1289" i="5"/>
  <c r="T1289" i="5"/>
  <c r="S1289" i="5"/>
  <c r="R1289" i="5"/>
  <c r="Y1288" i="5"/>
  <c r="W1288" i="5"/>
  <c r="V1288" i="5"/>
  <c r="U1288" i="5"/>
  <c r="T1288" i="5"/>
  <c r="S1288" i="5"/>
  <c r="R1288" i="5"/>
  <c r="Y1287" i="5"/>
  <c r="W1287" i="5"/>
  <c r="V1287" i="5"/>
  <c r="U1287" i="5"/>
  <c r="T1287" i="5"/>
  <c r="S1287" i="5"/>
  <c r="R1287" i="5"/>
  <c r="Y1286" i="5"/>
  <c r="W1286" i="5"/>
  <c r="V1286" i="5"/>
  <c r="U1286" i="5"/>
  <c r="T1286" i="5"/>
  <c r="S1286" i="5"/>
  <c r="R1286" i="5"/>
  <c r="Y1285" i="5"/>
  <c r="W1285" i="5"/>
  <c r="V1285" i="5"/>
  <c r="U1285" i="5"/>
  <c r="T1285" i="5"/>
  <c r="S1285" i="5"/>
  <c r="R1285" i="5"/>
  <c r="Y1284" i="5"/>
  <c r="W1284" i="5"/>
  <c r="V1284" i="5"/>
  <c r="U1284" i="5"/>
  <c r="T1284" i="5"/>
  <c r="S1284" i="5"/>
  <c r="R1284" i="5"/>
  <c r="Y1283" i="5"/>
  <c r="W1283" i="5"/>
  <c r="V1283" i="5"/>
  <c r="U1283" i="5"/>
  <c r="T1283" i="5"/>
  <c r="S1283" i="5"/>
  <c r="R1283" i="5"/>
  <c r="Y1282" i="5"/>
  <c r="W1282" i="5"/>
  <c r="V1282" i="5"/>
  <c r="U1282" i="5"/>
  <c r="T1282" i="5"/>
  <c r="S1282" i="5"/>
  <c r="R1282" i="5"/>
  <c r="Y1281" i="5"/>
  <c r="W1281" i="5"/>
  <c r="V1281" i="5"/>
  <c r="U1281" i="5"/>
  <c r="T1281" i="5"/>
  <c r="S1281" i="5"/>
  <c r="R1281" i="5"/>
  <c r="Y1280" i="5"/>
  <c r="W1280" i="5"/>
  <c r="V1280" i="5"/>
  <c r="U1280" i="5"/>
  <c r="T1280" i="5"/>
  <c r="S1280" i="5"/>
  <c r="R1280" i="5"/>
  <c r="Y1279" i="5"/>
  <c r="W1279" i="5"/>
  <c r="V1279" i="5"/>
  <c r="U1279" i="5"/>
  <c r="T1279" i="5"/>
  <c r="S1279" i="5"/>
  <c r="R1279" i="5"/>
  <c r="Y1278" i="5"/>
  <c r="W1278" i="5"/>
  <c r="V1278" i="5"/>
  <c r="U1278" i="5"/>
  <c r="T1278" i="5"/>
  <c r="S1278" i="5"/>
  <c r="R1278" i="5"/>
  <c r="Y1277" i="5"/>
  <c r="W1277" i="5"/>
  <c r="V1277" i="5"/>
  <c r="U1277" i="5"/>
  <c r="T1277" i="5"/>
  <c r="S1277" i="5"/>
  <c r="R1277" i="5"/>
  <c r="Y1276" i="5"/>
  <c r="W1276" i="5"/>
  <c r="V1276" i="5"/>
  <c r="U1276" i="5"/>
  <c r="T1276" i="5"/>
  <c r="S1276" i="5"/>
  <c r="R1276" i="5"/>
  <c r="Y1275" i="5"/>
  <c r="W1275" i="5"/>
  <c r="V1275" i="5"/>
  <c r="U1275" i="5"/>
  <c r="T1275" i="5"/>
  <c r="S1275" i="5"/>
  <c r="R1275" i="5"/>
  <c r="Y1274" i="5"/>
  <c r="W1274" i="5"/>
  <c r="V1274" i="5"/>
  <c r="U1274" i="5"/>
  <c r="T1274" i="5"/>
  <c r="S1274" i="5"/>
  <c r="R1274" i="5"/>
  <c r="Y1273" i="5"/>
  <c r="W1273" i="5"/>
  <c r="V1273" i="5"/>
  <c r="U1273" i="5"/>
  <c r="T1273" i="5"/>
  <c r="S1273" i="5"/>
  <c r="R1273" i="5"/>
  <c r="Y1272" i="5"/>
  <c r="W1272" i="5"/>
  <c r="V1272" i="5"/>
  <c r="U1272" i="5"/>
  <c r="T1272" i="5"/>
  <c r="S1272" i="5"/>
  <c r="R1272" i="5"/>
  <c r="Y1271" i="5"/>
  <c r="W1271" i="5"/>
  <c r="V1271" i="5"/>
  <c r="U1271" i="5"/>
  <c r="T1271" i="5"/>
  <c r="S1271" i="5"/>
  <c r="R1271" i="5"/>
  <c r="Y1270" i="5"/>
  <c r="W1270" i="5"/>
  <c r="V1270" i="5"/>
  <c r="U1270" i="5"/>
  <c r="T1270" i="5"/>
  <c r="S1270" i="5"/>
  <c r="R1270" i="5"/>
  <c r="Y1269" i="5"/>
  <c r="W1269" i="5"/>
  <c r="V1269" i="5"/>
  <c r="U1269" i="5"/>
  <c r="T1269" i="5"/>
  <c r="S1269" i="5"/>
  <c r="R1269" i="5"/>
  <c r="Y1268" i="5"/>
  <c r="W1268" i="5"/>
  <c r="V1268" i="5"/>
  <c r="U1268" i="5"/>
  <c r="T1268" i="5"/>
  <c r="S1268" i="5"/>
  <c r="R1268" i="5"/>
  <c r="Y1267" i="5"/>
  <c r="W1267" i="5"/>
  <c r="V1267" i="5"/>
  <c r="U1267" i="5"/>
  <c r="T1267" i="5"/>
  <c r="S1267" i="5"/>
  <c r="R1267" i="5"/>
  <c r="Y1266" i="5"/>
  <c r="W1266" i="5"/>
  <c r="V1266" i="5"/>
  <c r="U1266" i="5"/>
  <c r="T1266" i="5"/>
  <c r="S1266" i="5"/>
  <c r="R1266" i="5"/>
  <c r="Y1265" i="5"/>
  <c r="W1265" i="5"/>
  <c r="V1265" i="5"/>
  <c r="U1265" i="5"/>
  <c r="T1265" i="5"/>
  <c r="S1265" i="5"/>
  <c r="R1265" i="5"/>
  <c r="Y1264" i="5"/>
  <c r="W1264" i="5"/>
  <c r="V1264" i="5"/>
  <c r="U1264" i="5"/>
  <c r="T1264" i="5"/>
  <c r="S1264" i="5"/>
  <c r="R1264" i="5"/>
  <c r="Y1263" i="5"/>
  <c r="W1263" i="5"/>
  <c r="V1263" i="5"/>
  <c r="U1263" i="5"/>
  <c r="T1263" i="5"/>
  <c r="S1263" i="5"/>
  <c r="R1263" i="5"/>
  <c r="Y1262" i="5"/>
  <c r="W1262" i="5"/>
  <c r="V1262" i="5"/>
  <c r="U1262" i="5"/>
  <c r="T1262" i="5"/>
  <c r="S1262" i="5"/>
  <c r="R1262" i="5"/>
  <c r="Y1261" i="5"/>
  <c r="W1261" i="5"/>
  <c r="V1261" i="5"/>
  <c r="U1261" i="5"/>
  <c r="T1261" i="5"/>
  <c r="S1261" i="5"/>
  <c r="R1261" i="5"/>
  <c r="Y1260" i="5"/>
  <c r="W1260" i="5"/>
  <c r="V1260" i="5"/>
  <c r="U1260" i="5"/>
  <c r="T1260" i="5"/>
  <c r="S1260" i="5"/>
  <c r="R1260" i="5"/>
  <c r="Y1259" i="5"/>
  <c r="W1259" i="5"/>
  <c r="V1259" i="5"/>
  <c r="U1259" i="5"/>
  <c r="T1259" i="5"/>
  <c r="S1259" i="5"/>
  <c r="R1259" i="5"/>
  <c r="Y1258" i="5"/>
  <c r="W1258" i="5"/>
  <c r="V1258" i="5"/>
  <c r="U1258" i="5"/>
  <c r="T1258" i="5"/>
  <c r="S1258" i="5"/>
  <c r="R1258" i="5"/>
  <c r="Y1257" i="5"/>
  <c r="W1257" i="5"/>
  <c r="V1257" i="5"/>
  <c r="U1257" i="5"/>
  <c r="T1257" i="5"/>
  <c r="S1257" i="5"/>
  <c r="R1257" i="5"/>
  <c r="Y1256" i="5"/>
  <c r="W1256" i="5"/>
  <c r="V1256" i="5"/>
  <c r="U1256" i="5"/>
  <c r="T1256" i="5"/>
  <c r="S1256" i="5"/>
  <c r="R1256" i="5"/>
  <c r="Y1255" i="5"/>
  <c r="W1255" i="5"/>
  <c r="V1255" i="5"/>
  <c r="U1255" i="5"/>
  <c r="T1255" i="5"/>
  <c r="S1255" i="5"/>
  <c r="R1255" i="5"/>
  <c r="Y1254" i="5"/>
  <c r="W1254" i="5"/>
  <c r="V1254" i="5"/>
  <c r="U1254" i="5"/>
  <c r="T1254" i="5"/>
  <c r="S1254" i="5"/>
  <c r="R1254" i="5"/>
  <c r="Y1253" i="5"/>
  <c r="W1253" i="5"/>
  <c r="V1253" i="5"/>
  <c r="U1253" i="5"/>
  <c r="T1253" i="5"/>
  <c r="S1253" i="5"/>
  <c r="R1253" i="5"/>
  <c r="Y1252" i="5"/>
  <c r="W1252" i="5"/>
  <c r="V1252" i="5"/>
  <c r="U1252" i="5"/>
  <c r="T1252" i="5"/>
  <c r="S1252" i="5"/>
  <c r="R1252" i="5"/>
  <c r="Y1251" i="5"/>
  <c r="W1251" i="5"/>
  <c r="V1251" i="5"/>
  <c r="U1251" i="5"/>
  <c r="T1251" i="5"/>
  <c r="S1251" i="5"/>
  <c r="R1251" i="5"/>
  <c r="Y1250" i="5"/>
  <c r="W1250" i="5"/>
  <c r="V1250" i="5"/>
  <c r="U1250" i="5"/>
  <c r="T1250" i="5"/>
  <c r="S1250" i="5"/>
  <c r="R1250" i="5"/>
  <c r="Y1249" i="5"/>
  <c r="W1249" i="5"/>
  <c r="V1249" i="5"/>
  <c r="U1249" i="5"/>
  <c r="T1249" i="5"/>
  <c r="S1249" i="5"/>
  <c r="R1249" i="5"/>
  <c r="Y1248" i="5"/>
  <c r="W1248" i="5"/>
  <c r="V1248" i="5"/>
  <c r="U1248" i="5"/>
  <c r="T1248" i="5"/>
  <c r="S1248" i="5"/>
  <c r="R1248" i="5"/>
  <c r="Y1247" i="5"/>
  <c r="W1247" i="5"/>
  <c r="V1247" i="5"/>
  <c r="U1247" i="5"/>
  <c r="T1247" i="5"/>
  <c r="S1247" i="5"/>
  <c r="R1247" i="5"/>
  <c r="Y1246" i="5"/>
  <c r="W1246" i="5"/>
  <c r="V1246" i="5"/>
  <c r="U1246" i="5"/>
  <c r="T1246" i="5"/>
  <c r="S1246" i="5"/>
  <c r="R1246" i="5"/>
  <c r="Y1245" i="5"/>
  <c r="W1245" i="5"/>
  <c r="V1245" i="5"/>
  <c r="U1245" i="5"/>
  <c r="T1245" i="5"/>
  <c r="S1245" i="5"/>
  <c r="R1245" i="5"/>
  <c r="Y1244" i="5"/>
  <c r="W1244" i="5"/>
  <c r="V1244" i="5"/>
  <c r="U1244" i="5"/>
  <c r="T1244" i="5"/>
  <c r="S1244" i="5"/>
  <c r="R1244" i="5"/>
  <c r="Y1243" i="5"/>
  <c r="W1243" i="5"/>
  <c r="V1243" i="5"/>
  <c r="U1243" i="5"/>
  <c r="T1243" i="5"/>
  <c r="S1243" i="5"/>
  <c r="R1243" i="5"/>
  <c r="Y1242" i="5"/>
  <c r="W1242" i="5"/>
  <c r="V1242" i="5"/>
  <c r="U1242" i="5"/>
  <c r="T1242" i="5"/>
  <c r="S1242" i="5"/>
  <c r="R1242" i="5"/>
  <c r="Y1241" i="5"/>
  <c r="W1241" i="5"/>
  <c r="V1241" i="5"/>
  <c r="U1241" i="5"/>
  <c r="T1241" i="5"/>
  <c r="S1241" i="5"/>
  <c r="R1241" i="5"/>
  <c r="Y1240" i="5"/>
  <c r="W1240" i="5"/>
  <c r="V1240" i="5"/>
  <c r="U1240" i="5"/>
  <c r="T1240" i="5"/>
  <c r="S1240" i="5"/>
  <c r="R1240" i="5"/>
  <c r="Y1239" i="5"/>
  <c r="W1239" i="5"/>
  <c r="V1239" i="5"/>
  <c r="U1239" i="5"/>
  <c r="T1239" i="5"/>
  <c r="S1239" i="5"/>
  <c r="R1239" i="5"/>
  <c r="Y1238" i="5"/>
  <c r="W1238" i="5"/>
  <c r="V1238" i="5"/>
  <c r="U1238" i="5"/>
  <c r="T1238" i="5"/>
  <c r="S1238" i="5"/>
  <c r="R1238" i="5"/>
  <c r="Y1237" i="5"/>
  <c r="W1237" i="5"/>
  <c r="V1237" i="5"/>
  <c r="U1237" i="5"/>
  <c r="T1237" i="5"/>
  <c r="S1237" i="5"/>
  <c r="R1237" i="5"/>
  <c r="Y1236" i="5"/>
  <c r="W1236" i="5"/>
  <c r="V1236" i="5"/>
  <c r="U1236" i="5"/>
  <c r="T1236" i="5"/>
  <c r="S1236" i="5"/>
  <c r="R1236" i="5"/>
  <c r="Y1235" i="5"/>
  <c r="W1235" i="5"/>
  <c r="V1235" i="5"/>
  <c r="U1235" i="5"/>
  <c r="T1235" i="5"/>
  <c r="S1235" i="5"/>
  <c r="R1235" i="5"/>
  <c r="Y1234" i="5"/>
  <c r="W1234" i="5"/>
  <c r="V1234" i="5"/>
  <c r="U1234" i="5"/>
  <c r="T1234" i="5"/>
  <c r="S1234" i="5"/>
  <c r="R1234" i="5"/>
  <c r="Y1233" i="5"/>
  <c r="W1233" i="5"/>
  <c r="V1233" i="5"/>
  <c r="U1233" i="5"/>
  <c r="T1233" i="5"/>
  <c r="S1233" i="5"/>
  <c r="R1233" i="5"/>
  <c r="Y1232" i="5"/>
  <c r="W1232" i="5"/>
  <c r="V1232" i="5"/>
  <c r="U1232" i="5"/>
  <c r="T1232" i="5"/>
  <c r="S1232" i="5"/>
  <c r="R1232" i="5"/>
  <c r="Y1231" i="5"/>
  <c r="W1231" i="5"/>
  <c r="V1231" i="5"/>
  <c r="U1231" i="5"/>
  <c r="T1231" i="5"/>
  <c r="S1231" i="5"/>
  <c r="R1231" i="5"/>
  <c r="Y1230" i="5"/>
  <c r="W1230" i="5"/>
  <c r="V1230" i="5"/>
  <c r="U1230" i="5"/>
  <c r="T1230" i="5"/>
  <c r="S1230" i="5"/>
  <c r="R1230" i="5"/>
  <c r="Y1229" i="5"/>
  <c r="W1229" i="5"/>
  <c r="V1229" i="5"/>
  <c r="U1229" i="5"/>
  <c r="T1229" i="5"/>
  <c r="S1229" i="5"/>
  <c r="R1229" i="5"/>
  <c r="Y1228" i="5"/>
  <c r="W1228" i="5"/>
  <c r="V1228" i="5"/>
  <c r="U1228" i="5"/>
  <c r="T1228" i="5"/>
  <c r="S1228" i="5"/>
  <c r="R1228" i="5"/>
  <c r="Y1227" i="5"/>
  <c r="W1227" i="5"/>
  <c r="V1227" i="5"/>
  <c r="U1227" i="5"/>
  <c r="T1227" i="5"/>
  <c r="S1227" i="5"/>
  <c r="R1227" i="5"/>
  <c r="Y1226" i="5"/>
  <c r="W1226" i="5"/>
  <c r="V1226" i="5"/>
  <c r="U1226" i="5"/>
  <c r="T1226" i="5"/>
  <c r="S1226" i="5"/>
  <c r="R1226" i="5"/>
  <c r="Y1225" i="5"/>
  <c r="W1225" i="5"/>
  <c r="V1225" i="5"/>
  <c r="U1225" i="5"/>
  <c r="T1225" i="5"/>
  <c r="S1225" i="5"/>
  <c r="R1225" i="5"/>
  <c r="Y1224" i="5"/>
  <c r="W1224" i="5"/>
  <c r="V1224" i="5"/>
  <c r="U1224" i="5"/>
  <c r="T1224" i="5"/>
  <c r="S1224" i="5"/>
  <c r="R1224" i="5"/>
  <c r="Y1223" i="5"/>
  <c r="W1223" i="5"/>
  <c r="V1223" i="5"/>
  <c r="U1223" i="5"/>
  <c r="T1223" i="5"/>
  <c r="S1223" i="5"/>
  <c r="R1223" i="5"/>
  <c r="Y1222" i="5"/>
  <c r="W1222" i="5"/>
  <c r="V1222" i="5"/>
  <c r="U1222" i="5"/>
  <c r="T1222" i="5"/>
  <c r="S1222" i="5"/>
  <c r="R1222" i="5"/>
  <c r="Y1221" i="5"/>
  <c r="W1221" i="5"/>
  <c r="V1221" i="5"/>
  <c r="U1221" i="5"/>
  <c r="T1221" i="5"/>
  <c r="S1221" i="5"/>
  <c r="R1221" i="5"/>
  <c r="Y1220" i="5"/>
  <c r="W1220" i="5"/>
  <c r="V1220" i="5"/>
  <c r="U1220" i="5"/>
  <c r="T1220" i="5"/>
  <c r="S1220" i="5"/>
  <c r="R1220" i="5"/>
  <c r="Y1219" i="5"/>
  <c r="W1219" i="5"/>
  <c r="V1219" i="5"/>
  <c r="U1219" i="5"/>
  <c r="T1219" i="5"/>
  <c r="S1219" i="5"/>
  <c r="R1219" i="5"/>
  <c r="Y1218" i="5"/>
  <c r="W1218" i="5"/>
  <c r="V1218" i="5"/>
  <c r="U1218" i="5"/>
  <c r="T1218" i="5"/>
  <c r="S1218" i="5"/>
  <c r="R1218" i="5"/>
  <c r="Y1217" i="5"/>
  <c r="W1217" i="5"/>
  <c r="V1217" i="5"/>
  <c r="U1217" i="5"/>
  <c r="T1217" i="5"/>
  <c r="S1217" i="5"/>
  <c r="R1217" i="5"/>
  <c r="Y1216" i="5"/>
  <c r="W1216" i="5"/>
  <c r="V1216" i="5"/>
  <c r="U1216" i="5"/>
  <c r="T1216" i="5"/>
  <c r="S1216" i="5"/>
  <c r="R1216" i="5"/>
  <c r="Y1215" i="5"/>
  <c r="W1215" i="5"/>
  <c r="V1215" i="5"/>
  <c r="U1215" i="5"/>
  <c r="T1215" i="5"/>
  <c r="S1215" i="5"/>
  <c r="R1215" i="5"/>
  <c r="Y1214" i="5"/>
  <c r="W1214" i="5"/>
  <c r="V1214" i="5"/>
  <c r="U1214" i="5"/>
  <c r="T1214" i="5"/>
  <c r="S1214" i="5"/>
  <c r="R1214" i="5"/>
  <c r="Y1213" i="5"/>
  <c r="W1213" i="5"/>
  <c r="V1213" i="5"/>
  <c r="U1213" i="5"/>
  <c r="T1213" i="5"/>
  <c r="S1213" i="5"/>
  <c r="R1213" i="5"/>
  <c r="Y1212" i="5"/>
  <c r="W1212" i="5"/>
  <c r="V1212" i="5"/>
  <c r="U1212" i="5"/>
  <c r="T1212" i="5"/>
  <c r="S1212" i="5"/>
  <c r="R1212" i="5"/>
  <c r="Y1211" i="5"/>
  <c r="W1211" i="5"/>
  <c r="V1211" i="5"/>
  <c r="U1211" i="5"/>
  <c r="T1211" i="5"/>
  <c r="S1211" i="5"/>
  <c r="R1211" i="5"/>
  <c r="Y1210" i="5"/>
  <c r="W1210" i="5"/>
  <c r="V1210" i="5"/>
  <c r="U1210" i="5"/>
  <c r="T1210" i="5"/>
  <c r="S1210" i="5"/>
  <c r="R1210" i="5"/>
  <c r="Y1209" i="5"/>
  <c r="W1209" i="5"/>
  <c r="V1209" i="5"/>
  <c r="U1209" i="5"/>
  <c r="T1209" i="5"/>
  <c r="S1209" i="5"/>
  <c r="R1209" i="5"/>
  <c r="Y1208" i="5"/>
  <c r="W1208" i="5"/>
  <c r="V1208" i="5"/>
  <c r="U1208" i="5"/>
  <c r="T1208" i="5"/>
  <c r="S1208" i="5"/>
  <c r="R1208" i="5"/>
  <c r="Y1207" i="5"/>
  <c r="W1207" i="5"/>
  <c r="V1207" i="5"/>
  <c r="U1207" i="5"/>
  <c r="T1207" i="5"/>
  <c r="S1207" i="5"/>
  <c r="R1207" i="5"/>
  <c r="Y1206" i="5"/>
  <c r="W1206" i="5"/>
  <c r="V1206" i="5"/>
  <c r="U1206" i="5"/>
  <c r="T1206" i="5"/>
  <c r="S1206" i="5"/>
  <c r="R1206" i="5"/>
  <c r="Y1205" i="5"/>
  <c r="W1205" i="5"/>
  <c r="V1205" i="5"/>
  <c r="U1205" i="5"/>
  <c r="T1205" i="5"/>
  <c r="S1205" i="5"/>
  <c r="R1205" i="5"/>
  <c r="Y1204" i="5"/>
  <c r="W1204" i="5"/>
  <c r="V1204" i="5"/>
  <c r="U1204" i="5"/>
  <c r="T1204" i="5"/>
  <c r="S1204" i="5"/>
  <c r="R1204" i="5"/>
  <c r="Y1203" i="5"/>
  <c r="W1203" i="5"/>
  <c r="V1203" i="5"/>
  <c r="U1203" i="5"/>
  <c r="T1203" i="5"/>
  <c r="S1203" i="5"/>
  <c r="R1203" i="5"/>
  <c r="Y1202" i="5"/>
  <c r="W1202" i="5"/>
  <c r="V1202" i="5"/>
  <c r="U1202" i="5"/>
  <c r="T1202" i="5"/>
  <c r="S1202" i="5"/>
  <c r="R1202" i="5"/>
  <c r="Y1201" i="5"/>
  <c r="W1201" i="5"/>
  <c r="V1201" i="5"/>
  <c r="U1201" i="5"/>
  <c r="T1201" i="5"/>
  <c r="S1201" i="5"/>
  <c r="R1201" i="5"/>
  <c r="Y1200" i="5"/>
  <c r="W1200" i="5"/>
  <c r="V1200" i="5"/>
  <c r="U1200" i="5"/>
  <c r="T1200" i="5"/>
  <c r="S1200" i="5"/>
  <c r="R1200" i="5"/>
  <c r="Y1199" i="5"/>
  <c r="W1199" i="5"/>
  <c r="V1199" i="5"/>
  <c r="U1199" i="5"/>
  <c r="T1199" i="5"/>
  <c r="S1199" i="5"/>
  <c r="R1199" i="5"/>
  <c r="Y1198" i="5"/>
  <c r="W1198" i="5"/>
  <c r="V1198" i="5"/>
  <c r="U1198" i="5"/>
  <c r="T1198" i="5"/>
  <c r="S1198" i="5"/>
  <c r="R1198" i="5"/>
  <c r="Y1197" i="5"/>
  <c r="W1197" i="5"/>
  <c r="V1197" i="5"/>
  <c r="U1197" i="5"/>
  <c r="T1197" i="5"/>
  <c r="S1197" i="5"/>
  <c r="R1197" i="5"/>
  <c r="Y1196" i="5"/>
  <c r="W1196" i="5"/>
  <c r="V1196" i="5"/>
  <c r="U1196" i="5"/>
  <c r="T1196" i="5"/>
  <c r="S1196" i="5"/>
  <c r="R1196" i="5"/>
  <c r="Y1195" i="5"/>
  <c r="W1195" i="5"/>
  <c r="V1195" i="5"/>
  <c r="U1195" i="5"/>
  <c r="T1195" i="5"/>
  <c r="S1195" i="5"/>
  <c r="R1195" i="5"/>
  <c r="Y1194" i="5"/>
  <c r="W1194" i="5"/>
  <c r="V1194" i="5"/>
  <c r="U1194" i="5"/>
  <c r="T1194" i="5"/>
  <c r="S1194" i="5"/>
  <c r="R1194" i="5"/>
  <c r="Y1193" i="5"/>
  <c r="W1193" i="5"/>
  <c r="V1193" i="5"/>
  <c r="U1193" i="5"/>
  <c r="T1193" i="5"/>
  <c r="S1193" i="5"/>
  <c r="R1193" i="5"/>
  <c r="Y1192" i="5"/>
  <c r="W1192" i="5"/>
  <c r="V1192" i="5"/>
  <c r="U1192" i="5"/>
  <c r="T1192" i="5"/>
  <c r="S1192" i="5"/>
  <c r="R1192" i="5"/>
  <c r="Y1191" i="5"/>
  <c r="W1191" i="5"/>
  <c r="V1191" i="5"/>
  <c r="U1191" i="5"/>
  <c r="T1191" i="5"/>
  <c r="S1191" i="5"/>
  <c r="R1191" i="5"/>
  <c r="Y1190" i="5"/>
  <c r="W1190" i="5"/>
  <c r="V1190" i="5"/>
  <c r="U1190" i="5"/>
  <c r="T1190" i="5"/>
  <c r="S1190" i="5"/>
  <c r="R1190" i="5"/>
  <c r="Y1189" i="5"/>
  <c r="W1189" i="5"/>
  <c r="V1189" i="5"/>
  <c r="U1189" i="5"/>
  <c r="T1189" i="5"/>
  <c r="S1189" i="5"/>
  <c r="R1189" i="5"/>
  <c r="Y1188" i="5"/>
  <c r="W1188" i="5"/>
  <c r="V1188" i="5"/>
  <c r="U1188" i="5"/>
  <c r="T1188" i="5"/>
  <c r="S1188" i="5"/>
  <c r="R1188" i="5"/>
  <c r="Y1187" i="5"/>
  <c r="W1187" i="5"/>
  <c r="V1187" i="5"/>
  <c r="U1187" i="5"/>
  <c r="T1187" i="5"/>
  <c r="S1187" i="5"/>
  <c r="R1187" i="5"/>
  <c r="Y1186" i="5"/>
  <c r="W1186" i="5"/>
  <c r="V1186" i="5"/>
  <c r="U1186" i="5"/>
  <c r="T1186" i="5"/>
  <c r="S1186" i="5"/>
  <c r="R1186" i="5"/>
  <c r="Y1185" i="5"/>
  <c r="W1185" i="5"/>
  <c r="V1185" i="5"/>
  <c r="U1185" i="5"/>
  <c r="T1185" i="5"/>
  <c r="S1185" i="5"/>
  <c r="R1185" i="5"/>
  <c r="Y1184" i="5"/>
  <c r="W1184" i="5"/>
  <c r="V1184" i="5"/>
  <c r="U1184" i="5"/>
  <c r="T1184" i="5"/>
  <c r="S1184" i="5"/>
  <c r="R1184" i="5"/>
  <c r="Y1183" i="5"/>
  <c r="W1183" i="5"/>
  <c r="V1183" i="5"/>
  <c r="U1183" i="5"/>
  <c r="T1183" i="5"/>
  <c r="S1183" i="5"/>
  <c r="R1183" i="5"/>
  <c r="Y1182" i="5"/>
  <c r="W1182" i="5"/>
  <c r="V1182" i="5"/>
  <c r="U1182" i="5"/>
  <c r="T1182" i="5"/>
  <c r="S1182" i="5"/>
  <c r="R1182" i="5"/>
  <c r="Y1181" i="5"/>
  <c r="W1181" i="5"/>
  <c r="V1181" i="5"/>
  <c r="U1181" i="5"/>
  <c r="T1181" i="5"/>
  <c r="S1181" i="5"/>
  <c r="R1181" i="5"/>
  <c r="Y1180" i="5"/>
  <c r="W1180" i="5"/>
  <c r="V1180" i="5"/>
  <c r="U1180" i="5"/>
  <c r="T1180" i="5"/>
  <c r="S1180" i="5"/>
  <c r="R1180" i="5"/>
  <c r="Y1179" i="5"/>
  <c r="W1179" i="5"/>
  <c r="V1179" i="5"/>
  <c r="U1179" i="5"/>
  <c r="T1179" i="5"/>
  <c r="S1179" i="5"/>
  <c r="R1179" i="5"/>
  <c r="Y1178" i="5"/>
  <c r="W1178" i="5"/>
  <c r="V1178" i="5"/>
  <c r="U1178" i="5"/>
  <c r="T1178" i="5"/>
  <c r="S1178" i="5"/>
  <c r="R1178" i="5"/>
  <c r="Y1177" i="5"/>
  <c r="W1177" i="5"/>
  <c r="V1177" i="5"/>
  <c r="U1177" i="5"/>
  <c r="T1177" i="5"/>
  <c r="S1177" i="5"/>
  <c r="R1177" i="5"/>
  <c r="Y1176" i="5"/>
  <c r="W1176" i="5"/>
  <c r="V1176" i="5"/>
  <c r="U1176" i="5"/>
  <c r="T1176" i="5"/>
  <c r="S1176" i="5"/>
  <c r="R1176" i="5"/>
  <c r="Y1175" i="5"/>
  <c r="W1175" i="5"/>
  <c r="V1175" i="5"/>
  <c r="U1175" i="5"/>
  <c r="T1175" i="5"/>
  <c r="S1175" i="5"/>
  <c r="R1175" i="5"/>
  <c r="Y1174" i="5"/>
  <c r="W1174" i="5"/>
  <c r="V1174" i="5"/>
  <c r="U1174" i="5"/>
  <c r="T1174" i="5"/>
  <c r="S1174" i="5"/>
  <c r="R1174" i="5"/>
  <c r="Y1173" i="5"/>
  <c r="W1173" i="5"/>
  <c r="V1173" i="5"/>
  <c r="U1173" i="5"/>
  <c r="T1173" i="5"/>
  <c r="S1173" i="5"/>
  <c r="R1173" i="5"/>
  <c r="Y1172" i="5"/>
  <c r="W1172" i="5"/>
  <c r="V1172" i="5"/>
  <c r="U1172" i="5"/>
  <c r="T1172" i="5"/>
  <c r="S1172" i="5"/>
  <c r="R1172" i="5"/>
  <c r="Y1171" i="5"/>
  <c r="W1171" i="5"/>
  <c r="V1171" i="5"/>
  <c r="U1171" i="5"/>
  <c r="T1171" i="5"/>
  <c r="S1171" i="5"/>
  <c r="R1171" i="5"/>
  <c r="Y1170" i="5"/>
  <c r="W1170" i="5"/>
  <c r="V1170" i="5"/>
  <c r="U1170" i="5"/>
  <c r="T1170" i="5"/>
  <c r="S1170" i="5"/>
  <c r="R1170" i="5"/>
  <c r="Y1169" i="5"/>
  <c r="W1169" i="5"/>
  <c r="V1169" i="5"/>
  <c r="U1169" i="5"/>
  <c r="T1169" i="5"/>
  <c r="S1169" i="5"/>
  <c r="R1169" i="5"/>
  <c r="Y1168" i="5"/>
  <c r="W1168" i="5"/>
  <c r="V1168" i="5"/>
  <c r="U1168" i="5"/>
  <c r="T1168" i="5"/>
  <c r="S1168" i="5"/>
  <c r="R1168" i="5"/>
  <c r="Y1167" i="5"/>
  <c r="W1167" i="5"/>
  <c r="V1167" i="5"/>
  <c r="U1167" i="5"/>
  <c r="T1167" i="5"/>
  <c r="S1167" i="5"/>
  <c r="R1167" i="5"/>
  <c r="Y1166" i="5"/>
  <c r="W1166" i="5"/>
  <c r="V1166" i="5"/>
  <c r="U1166" i="5"/>
  <c r="T1166" i="5"/>
  <c r="S1166" i="5"/>
  <c r="R1166" i="5"/>
  <c r="Y1165" i="5"/>
  <c r="W1165" i="5"/>
  <c r="V1165" i="5"/>
  <c r="U1165" i="5"/>
  <c r="T1165" i="5"/>
  <c r="S1165" i="5"/>
  <c r="R1165" i="5"/>
  <c r="Y1164" i="5"/>
  <c r="W1164" i="5"/>
  <c r="V1164" i="5"/>
  <c r="U1164" i="5"/>
  <c r="T1164" i="5"/>
  <c r="S1164" i="5"/>
  <c r="R1164" i="5"/>
  <c r="Y1163" i="5"/>
  <c r="W1163" i="5"/>
  <c r="V1163" i="5"/>
  <c r="U1163" i="5"/>
  <c r="T1163" i="5"/>
  <c r="S1163" i="5"/>
  <c r="R1163" i="5"/>
  <c r="Y1162" i="5"/>
  <c r="W1162" i="5"/>
  <c r="V1162" i="5"/>
  <c r="U1162" i="5"/>
  <c r="T1162" i="5"/>
  <c r="S1162" i="5"/>
  <c r="R1162" i="5"/>
  <c r="Y1161" i="5"/>
  <c r="W1161" i="5"/>
  <c r="V1161" i="5"/>
  <c r="U1161" i="5"/>
  <c r="T1161" i="5"/>
  <c r="S1161" i="5"/>
  <c r="R1161" i="5"/>
  <c r="Y1160" i="5"/>
  <c r="W1160" i="5"/>
  <c r="V1160" i="5"/>
  <c r="U1160" i="5"/>
  <c r="T1160" i="5"/>
  <c r="S1160" i="5"/>
  <c r="R1160" i="5"/>
  <c r="Y1159" i="5"/>
  <c r="W1159" i="5"/>
  <c r="V1159" i="5"/>
  <c r="U1159" i="5"/>
  <c r="T1159" i="5"/>
  <c r="S1159" i="5"/>
  <c r="R1159" i="5"/>
  <c r="Y1158" i="5"/>
  <c r="W1158" i="5"/>
  <c r="V1158" i="5"/>
  <c r="U1158" i="5"/>
  <c r="T1158" i="5"/>
  <c r="S1158" i="5"/>
  <c r="R1158" i="5"/>
  <c r="Y1157" i="5"/>
  <c r="W1157" i="5"/>
  <c r="V1157" i="5"/>
  <c r="U1157" i="5"/>
  <c r="T1157" i="5"/>
  <c r="S1157" i="5"/>
  <c r="R1157" i="5"/>
  <c r="Y1156" i="5"/>
  <c r="W1156" i="5"/>
  <c r="V1156" i="5"/>
  <c r="U1156" i="5"/>
  <c r="T1156" i="5"/>
  <c r="S1156" i="5"/>
  <c r="R1156" i="5"/>
  <c r="Y1155" i="5"/>
  <c r="W1155" i="5"/>
  <c r="V1155" i="5"/>
  <c r="U1155" i="5"/>
  <c r="T1155" i="5"/>
  <c r="S1155" i="5"/>
  <c r="R1155" i="5"/>
  <c r="Y1154" i="5"/>
  <c r="W1154" i="5"/>
  <c r="V1154" i="5"/>
  <c r="U1154" i="5"/>
  <c r="T1154" i="5"/>
  <c r="S1154" i="5"/>
  <c r="R1154" i="5"/>
  <c r="Y1153" i="5"/>
  <c r="W1153" i="5"/>
  <c r="V1153" i="5"/>
  <c r="U1153" i="5"/>
  <c r="T1153" i="5"/>
  <c r="S1153" i="5"/>
  <c r="R1153" i="5"/>
  <c r="Y1152" i="5"/>
  <c r="W1152" i="5"/>
  <c r="V1152" i="5"/>
  <c r="U1152" i="5"/>
  <c r="T1152" i="5"/>
  <c r="S1152" i="5"/>
  <c r="R1152" i="5"/>
  <c r="Y1151" i="5"/>
  <c r="W1151" i="5"/>
  <c r="V1151" i="5"/>
  <c r="U1151" i="5"/>
  <c r="T1151" i="5"/>
  <c r="S1151" i="5"/>
  <c r="R1151" i="5"/>
  <c r="Y1150" i="5"/>
  <c r="W1150" i="5"/>
  <c r="V1150" i="5"/>
  <c r="U1150" i="5"/>
  <c r="T1150" i="5"/>
  <c r="S1150" i="5"/>
  <c r="R1150" i="5"/>
  <c r="Y1149" i="5"/>
  <c r="W1149" i="5"/>
  <c r="V1149" i="5"/>
  <c r="U1149" i="5"/>
  <c r="T1149" i="5"/>
  <c r="S1149" i="5"/>
  <c r="R1149" i="5"/>
  <c r="Y1148" i="5"/>
  <c r="W1148" i="5"/>
  <c r="V1148" i="5"/>
  <c r="U1148" i="5"/>
  <c r="T1148" i="5"/>
  <c r="S1148" i="5"/>
  <c r="R1148" i="5"/>
  <c r="Y1147" i="5"/>
  <c r="W1147" i="5"/>
  <c r="V1147" i="5"/>
  <c r="U1147" i="5"/>
  <c r="T1147" i="5"/>
  <c r="S1147" i="5"/>
  <c r="R1147" i="5"/>
  <c r="Y1146" i="5"/>
  <c r="W1146" i="5"/>
  <c r="V1146" i="5"/>
  <c r="U1146" i="5"/>
  <c r="T1146" i="5"/>
  <c r="S1146" i="5"/>
  <c r="R1146" i="5"/>
  <c r="Y1145" i="5"/>
  <c r="W1145" i="5"/>
  <c r="V1145" i="5"/>
  <c r="U1145" i="5"/>
  <c r="T1145" i="5"/>
  <c r="S1145" i="5"/>
  <c r="R1145" i="5"/>
  <c r="Y1144" i="5"/>
  <c r="W1144" i="5"/>
  <c r="V1144" i="5"/>
  <c r="U1144" i="5"/>
  <c r="T1144" i="5"/>
  <c r="S1144" i="5"/>
  <c r="R1144" i="5"/>
  <c r="Y1143" i="5"/>
  <c r="W1143" i="5"/>
  <c r="V1143" i="5"/>
  <c r="U1143" i="5"/>
  <c r="T1143" i="5"/>
  <c r="S1143" i="5"/>
  <c r="R1143" i="5"/>
  <c r="Y1142" i="5"/>
  <c r="W1142" i="5"/>
  <c r="V1142" i="5"/>
  <c r="U1142" i="5"/>
  <c r="T1142" i="5"/>
  <c r="S1142" i="5"/>
  <c r="R1142" i="5"/>
  <c r="Y1141" i="5"/>
  <c r="W1141" i="5"/>
  <c r="V1141" i="5"/>
  <c r="U1141" i="5"/>
  <c r="T1141" i="5"/>
  <c r="S1141" i="5"/>
  <c r="R1141" i="5"/>
  <c r="Y1140" i="5"/>
  <c r="W1140" i="5"/>
  <c r="V1140" i="5"/>
  <c r="U1140" i="5"/>
  <c r="T1140" i="5"/>
  <c r="S1140" i="5"/>
  <c r="R1140" i="5"/>
  <c r="Y1139" i="5"/>
  <c r="W1139" i="5"/>
  <c r="V1139" i="5"/>
  <c r="U1139" i="5"/>
  <c r="T1139" i="5"/>
  <c r="S1139" i="5"/>
  <c r="R1139" i="5"/>
  <c r="Y1138" i="5"/>
  <c r="W1138" i="5"/>
  <c r="V1138" i="5"/>
  <c r="U1138" i="5"/>
  <c r="T1138" i="5"/>
  <c r="S1138" i="5"/>
  <c r="R1138" i="5"/>
  <c r="Y1137" i="5"/>
  <c r="W1137" i="5"/>
  <c r="V1137" i="5"/>
  <c r="U1137" i="5"/>
  <c r="T1137" i="5"/>
  <c r="S1137" i="5"/>
  <c r="R1137" i="5"/>
  <c r="Y1136" i="5"/>
  <c r="W1136" i="5"/>
  <c r="V1136" i="5"/>
  <c r="U1136" i="5"/>
  <c r="T1136" i="5"/>
  <c r="S1136" i="5"/>
  <c r="R1136" i="5"/>
  <c r="Y1135" i="5"/>
  <c r="W1135" i="5"/>
  <c r="V1135" i="5"/>
  <c r="U1135" i="5"/>
  <c r="T1135" i="5"/>
  <c r="S1135" i="5"/>
  <c r="R1135" i="5"/>
  <c r="Y1134" i="5"/>
  <c r="W1134" i="5"/>
  <c r="V1134" i="5"/>
  <c r="U1134" i="5"/>
  <c r="T1134" i="5"/>
  <c r="S1134" i="5"/>
  <c r="R1134" i="5"/>
  <c r="Y1133" i="5"/>
  <c r="W1133" i="5"/>
  <c r="V1133" i="5"/>
  <c r="U1133" i="5"/>
  <c r="T1133" i="5"/>
  <c r="S1133" i="5"/>
  <c r="R1133" i="5"/>
  <c r="Y1132" i="5"/>
  <c r="W1132" i="5"/>
  <c r="V1132" i="5"/>
  <c r="U1132" i="5"/>
  <c r="T1132" i="5"/>
  <c r="S1132" i="5"/>
  <c r="R1132" i="5"/>
  <c r="Y1131" i="5"/>
  <c r="W1131" i="5"/>
  <c r="V1131" i="5"/>
  <c r="U1131" i="5"/>
  <c r="T1131" i="5"/>
  <c r="S1131" i="5"/>
  <c r="R1131" i="5"/>
  <c r="Y1129" i="5"/>
  <c r="Y1130" i="5" s="1"/>
  <c r="W1129" i="5"/>
  <c r="W1130" i="5" s="1"/>
  <c r="V1129" i="5"/>
  <c r="V1130" i="5" s="1"/>
  <c r="U1129" i="5"/>
  <c r="U1130" i="5" s="1"/>
  <c r="T1129" i="5"/>
  <c r="T1130" i="5" s="1"/>
  <c r="S1129" i="5"/>
  <c r="S1130" i="5" s="1"/>
  <c r="R1129" i="5"/>
  <c r="R1130" i="5" s="1"/>
  <c r="Y1128" i="5"/>
  <c r="W1128" i="5"/>
  <c r="V1128" i="5"/>
  <c r="U1128" i="5"/>
  <c r="T1128" i="5"/>
  <c r="S1128" i="5"/>
  <c r="R1128" i="5"/>
  <c r="Y1127" i="5"/>
  <c r="W1127" i="5"/>
  <c r="V1127" i="5"/>
  <c r="U1127" i="5"/>
  <c r="T1127" i="5"/>
  <c r="S1127" i="5"/>
  <c r="R1127" i="5"/>
  <c r="Y1126" i="5"/>
  <c r="W1126" i="5"/>
  <c r="V1126" i="5"/>
  <c r="U1126" i="5"/>
  <c r="T1126" i="5"/>
  <c r="S1126" i="5"/>
  <c r="R1126" i="5"/>
  <c r="Y1125" i="5"/>
  <c r="W1125" i="5"/>
  <c r="V1125" i="5"/>
  <c r="U1125" i="5"/>
  <c r="T1125" i="5"/>
  <c r="S1125" i="5"/>
  <c r="R1125" i="5"/>
  <c r="Y1124" i="5"/>
  <c r="W1124" i="5"/>
  <c r="V1124" i="5"/>
  <c r="U1124" i="5"/>
  <c r="T1124" i="5"/>
  <c r="S1124" i="5"/>
  <c r="R1124" i="5"/>
  <c r="Y1123" i="5"/>
  <c r="W1123" i="5"/>
  <c r="V1123" i="5"/>
  <c r="U1123" i="5"/>
  <c r="T1123" i="5"/>
  <c r="S1123" i="5"/>
  <c r="R1123" i="5"/>
  <c r="Y1122" i="5"/>
  <c r="W1122" i="5"/>
  <c r="V1122" i="5"/>
  <c r="U1122" i="5"/>
  <c r="T1122" i="5"/>
  <c r="S1122" i="5"/>
  <c r="R1122" i="5"/>
  <c r="Y1121" i="5"/>
  <c r="W1121" i="5"/>
  <c r="V1121" i="5"/>
  <c r="U1121" i="5"/>
  <c r="T1121" i="5"/>
  <c r="S1121" i="5"/>
  <c r="R1121" i="5"/>
  <c r="Y1120" i="5"/>
  <c r="W1120" i="5"/>
  <c r="V1120" i="5"/>
  <c r="U1120" i="5"/>
  <c r="T1120" i="5"/>
  <c r="S1120" i="5"/>
  <c r="R1120" i="5"/>
  <c r="Y1119" i="5"/>
  <c r="W1119" i="5"/>
  <c r="V1119" i="5"/>
  <c r="U1119" i="5"/>
  <c r="T1119" i="5"/>
  <c r="S1119" i="5"/>
  <c r="R1119" i="5"/>
  <c r="Y1118" i="5"/>
  <c r="W1118" i="5"/>
  <c r="V1118" i="5"/>
  <c r="U1118" i="5"/>
  <c r="T1118" i="5"/>
  <c r="S1118" i="5"/>
  <c r="R1118" i="5"/>
  <c r="Y1117" i="5"/>
  <c r="W1117" i="5"/>
  <c r="V1117" i="5"/>
  <c r="U1117" i="5"/>
  <c r="T1117" i="5"/>
  <c r="S1117" i="5"/>
  <c r="R1117" i="5"/>
  <c r="Y1116" i="5"/>
  <c r="W1116" i="5"/>
  <c r="V1116" i="5"/>
  <c r="U1116" i="5"/>
  <c r="T1116" i="5"/>
  <c r="S1116" i="5"/>
  <c r="R1116" i="5"/>
  <c r="Y1115" i="5"/>
  <c r="W1115" i="5"/>
  <c r="V1115" i="5"/>
  <c r="U1115" i="5"/>
  <c r="T1115" i="5"/>
  <c r="S1115" i="5"/>
  <c r="R1115" i="5"/>
  <c r="Y1114" i="5"/>
  <c r="W1114" i="5"/>
  <c r="V1114" i="5"/>
  <c r="U1114" i="5"/>
  <c r="T1114" i="5"/>
  <c r="S1114" i="5"/>
  <c r="R1114" i="5"/>
  <c r="Y1113" i="5"/>
  <c r="W1113" i="5"/>
  <c r="V1113" i="5"/>
  <c r="U1113" i="5"/>
  <c r="T1113" i="5"/>
  <c r="S1113" i="5"/>
  <c r="R1113" i="5"/>
  <c r="Y1112" i="5"/>
  <c r="W1112" i="5"/>
  <c r="V1112" i="5"/>
  <c r="U1112" i="5"/>
  <c r="T1112" i="5"/>
  <c r="S1112" i="5"/>
  <c r="R1112" i="5"/>
  <c r="Y1111" i="5"/>
  <c r="W1111" i="5"/>
  <c r="V1111" i="5"/>
  <c r="U1111" i="5"/>
  <c r="T1111" i="5"/>
  <c r="S1111" i="5"/>
  <c r="R1111" i="5"/>
  <c r="Y1110" i="5"/>
  <c r="W1110" i="5"/>
  <c r="V1110" i="5"/>
  <c r="U1110" i="5"/>
  <c r="T1110" i="5"/>
  <c r="S1110" i="5"/>
  <c r="R1110" i="5"/>
  <c r="Y1109" i="5"/>
  <c r="W1109" i="5"/>
  <c r="V1109" i="5"/>
  <c r="U1109" i="5"/>
  <c r="T1109" i="5"/>
  <c r="S1109" i="5"/>
  <c r="R1109" i="5"/>
  <c r="Y1108" i="5"/>
  <c r="W1108" i="5"/>
  <c r="V1108" i="5"/>
  <c r="U1108" i="5"/>
  <c r="T1108" i="5"/>
  <c r="S1108" i="5"/>
  <c r="R1108" i="5"/>
  <c r="Y1107" i="5"/>
  <c r="W1107" i="5"/>
  <c r="V1107" i="5"/>
  <c r="U1107" i="5"/>
  <c r="T1107" i="5"/>
  <c r="S1107" i="5"/>
  <c r="R1107" i="5"/>
  <c r="Y1106" i="5"/>
  <c r="W1106" i="5"/>
  <c r="V1106" i="5"/>
  <c r="U1106" i="5"/>
  <c r="T1106" i="5"/>
  <c r="S1106" i="5"/>
  <c r="R1106" i="5"/>
  <c r="Y1105" i="5"/>
  <c r="W1105" i="5"/>
  <c r="V1105" i="5"/>
  <c r="U1105" i="5"/>
  <c r="T1105" i="5"/>
  <c r="S1105" i="5"/>
  <c r="R1105" i="5"/>
  <c r="Y1104" i="5"/>
  <c r="W1104" i="5"/>
  <c r="V1104" i="5"/>
  <c r="U1104" i="5"/>
  <c r="T1104" i="5"/>
  <c r="S1104" i="5"/>
  <c r="R1104" i="5"/>
  <c r="Y1103" i="5"/>
  <c r="W1103" i="5"/>
  <c r="V1103" i="5"/>
  <c r="U1103" i="5"/>
  <c r="T1103" i="5"/>
  <c r="S1103" i="5"/>
  <c r="R1103" i="5"/>
  <c r="Y1102" i="5"/>
  <c r="W1102" i="5"/>
  <c r="V1102" i="5"/>
  <c r="U1102" i="5"/>
  <c r="T1102" i="5"/>
  <c r="S1102" i="5"/>
  <c r="R1102" i="5"/>
  <c r="Y1101" i="5"/>
  <c r="W1101" i="5"/>
  <c r="V1101" i="5"/>
  <c r="U1101" i="5"/>
  <c r="T1101" i="5"/>
  <c r="S1101" i="5"/>
  <c r="R1101" i="5"/>
  <c r="Y1100" i="5"/>
  <c r="W1100" i="5"/>
  <c r="V1100" i="5"/>
  <c r="U1100" i="5"/>
  <c r="T1100" i="5"/>
  <c r="S1100" i="5"/>
  <c r="R1100" i="5"/>
  <c r="Y1099" i="5"/>
  <c r="W1099" i="5"/>
  <c r="V1099" i="5"/>
  <c r="U1099" i="5"/>
  <c r="T1099" i="5"/>
  <c r="S1099" i="5"/>
  <c r="R1099" i="5"/>
  <c r="Y1098" i="5"/>
  <c r="W1098" i="5"/>
  <c r="V1098" i="5"/>
  <c r="U1098" i="5"/>
  <c r="T1098" i="5"/>
  <c r="S1098" i="5"/>
  <c r="R1098" i="5"/>
  <c r="Y1097" i="5"/>
  <c r="W1097" i="5"/>
  <c r="V1097" i="5"/>
  <c r="U1097" i="5"/>
  <c r="T1097" i="5"/>
  <c r="S1097" i="5"/>
  <c r="R1097" i="5"/>
  <c r="Y1096" i="5"/>
  <c r="W1096" i="5"/>
  <c r="V1096" i="5"/>
  <c r="U1096" i="5"/>
  <c r="T1096" i="5"/>
  <c r="S1096" i="5"/>
  <c r="R1096" i="5"/>
  <c r="Y1095" i="5"/>
  <c r="W1095" i="5"/>
  <c r="V1095" i="5"/>
  <c r="U1095" i="5"/>
  <c r="T1095" i="5"/>
  <c r="S1095" i="5"/>
  <c r="R1095" i="5"/>
  <c r="Y1094" i="5"/>
  <c r="W1094" i="5"/>
  <c r="V1094" i="5"/>
  <c r="U1094" i="5"/>
  <c r="T1094" i="5"/>
  <c r="S1094" i="5"/>
  <c r="R1094" i="5"/>
  <c r="Y1093" i="5"/>
  <c r="W1093" i="5"/>
  <c r="V1093" i="5"/>
  <c r="U1093" i="5"/>
  <c r="T1093" i="5"/>
  <c r="S1093" i="5"/>
  <c r="R1093" i="5"/>
  <c r="Y1092" i="5"/>
  <c r="W1092" i="5"/>
  <c r="V1092" i="5"/>
  <c r="U1092" i="5"/>
  <c r="T1092" i="5"/>
  <c r="S1092" i="5"/>
  <c r="R1092" i="5"/>
  <c r="Y1091" i="5"/>
  <c r="W1091" i="5"/>
  <c r="V1091" i="5"/>
  <c r="U1091" i="5"/>
  <c r="T1091" i="5"/>
  <c r="S1091" i="5"/>
  <c r="R1091" i="5"/>
  <c r="Y1090" i="5"/>
  <c r="W1090" i="5"/>
  <c r="V1090" i="5"/>
  <c r="U1090" i="5"/>
  <c r="T1090" i="5"/>
  <c r="S1090" i="5"/>
  <c r="R1090" i="5"/>
  <c r="Y1089" i="5"/>
  <c r="W1089" i="5"/>
  <c r="V1089" i="5"/>
  <c r="U1089" i="5"/>
  <c r="T1089" i="5"/>
  <c r="S1089" i="5"/>
  <c r="R1089" i="5"/>
  <c r="Y1088" i="5"/>
  <c r="W1088" i="5"/>
  <c r="V1088" i="5"/>
  <c r="U1088" i="5"/>
  <c r="T1088" i="5"/>
  <c r="S1088" i="5"/>
  <c r="R1088" i="5"/>
  <c r="Y1087" i="5"/>
  <c r="W1087" i="5"/>
  <c r="V1087" i="5"/>
  <c r="U1087" i="5"/>
  <c r="T1087" i="5"/>
  <c r="S1087" i="5"/>
  <c r="R1087" i="5"/>
  <c r="Y1086" i="5"/>
  <c r="W1086" i="5"/>
  <c r="V1086" i="5"/>
  <c r="U1086" i="5"/>
  <c r="T1086" i="5"/>
  <c r="S1086" i="5"/>
  <c r="R1086" i="5"/>
  <c r="Y1085" i="5"/>
  <c r="W1085" i="5"/>
  <c r="V1085" i="5"/>
  <c r="U1085" i="5"/>
  <c r="T1085" i="5"/>
  <c r="S1085" i="5"/>
  <c r="R1085" i="5"/>
  <c r="Y1084" i="5"/>
  <c r="W1084" i="5"/>
  <c r="V1084" i="5"/>
  <c r="U1084" i="5"/>
  <c r="T1084" i="5"/>
  <c r="S1084" i="5"/>
  <c r="R1084" i="5"/>
  <c r="Y1083" i="5"/>
  <c r="W1083" i="5"/>
  <c r="V1083" i="5"/>
  <c r="U1083" i="5"/>
  <c r="T1083" i="5"/>
  <c r="S1083" i="5"/>
  <c r="R1083" i="5"/>
  <c r="Y1082" i="5"/>
  <c r="W1082" i="5"/>
  <c r="V1082" i="5"/>
  <c r="U1082" i="5"/>
  <c r="T1082" i="5"/>
  <c r="S1082" i="5"/>
  <c r="R1082" i="5"/>
  <c r="Y1081" i="5"/>
  <c r="W1081" i="5"/>
  <c r="V1081" i="5"/>
  <c r="U1081" i="5"/>
  <c r="T1081" i="5"/>
  <c r="S1081" i="5"/>
  <c r="R1081" i="5"/>
  <c r="Y1080" i="5"/>
  <c r="W1080" i="5"/>
  <c r="V1080" i="5"/>
  <c r="U1080" i="5"/>
  <c r="T1080" i="5"/>
  <c r="S1080" i="5"/>
  <c r="R1080" i="5"/>
  <c r="Y1079" i="5"/>
  <c r="W1079" i="5"/>
  <c r="V1079" i="5"/>
  <c r="U1079" i="5"/>
  <c r="T1079" i="5"/>
  <c r="S1079" i="5"/>
  <c r="R1079" i="5"/>
  <c r="Y1078" i="5"/>
  <c r="W1078" i="5"/>
  <c r="V1078" i="5"/>
  <c r="U1078" i="5"/>
  <c r="T1078" i="5"/>
  <c r="S1078" i="5"/>
  <c r="R1078" i="5"/>
  <c r="Y1077" i="5"/>
  <c r="W1077" i="5"/>
  <c r="V1077" i="5"/>
  <c r="U1077" i="5"/>
  <c r="T1077" i="5"/>
  <c r="S1077" i="5"/>
  <c r="R1077" i="5"/>
  <c r="Y1076" i="5"/>
  <c r="W1076" i="5"/>
  <c r="V1076" i="5"/>
  <c r="U1076" i="5"/>
  <c r="T1076" i="5"/>
  <c r="S1076" i="5"/>
  <c r="R1076" i="5"/>
  <c r="Y1075" i="5"/>
  <c r="W1075" i="5"/>
  <c r="V1075" i="5"/>
  <c r="U1075" i="5"/>
  <c r="T1075" i="5"/>
  <c r="S1075" i="5"/>
  <c r="R1075" i="5"/>
  <c r="Y1074" i="5"/>
  <c r="W1074" i="5"/>
  <c r="V1074" i="5"/>
  <c r="U1074" i="5"/>
  <c r="T1074" i="5"/>
  <c r="S1074" i="5"/>
  <c r="R1074" i="5"/>
  <c r="Y1073" i="5"/>
  <c r="W1073" i="5"/>
  <c r="V1073" i="5"/>
  <c r="U1073" i="5"/>
  <c r="T1073" i="5"/>
  <c r="S1073" i="5"/>
  <c r="R1073" i="5"/>
  <c r="Y1072" i="5"/>
  <c r="W1072" i="5"/>
  <c r="V1072" i="5"/>
  <c r="U1072" i="5"/>
  <c r="T1072" i="5"/>
  <c r="S1072" i="5"/>
  <c r="R1072" i="5"/>
  <c r="Y1071" i="5"/>
  <c r="W1071" i="5"/>
  <c r="V1071" i="5"/>
  <c r="U1071" i="5"/>
  <c r="T1071" i="5"/>
  <c r="S1071" i="5"/>
  <c r="R1071" i="5"/>
  <c r="Y1070" i="5"/>
  <c r="W1070" i="5"/>
  <c r="V1070" i="5"/>
  <c r="U1070" i="5"/>
  <c r="T1070" i="5"/>
  <c r="S1070" i="5"/>
  <c r="R1070" i="5"/>
  <c r="Y1069" i="5"/>
  <c r="W1069" i="5"/>
  <c r="V1069" i="5"/>
  <c r="U1069" i="5"/>
  <c r="T1069" i="5"/>
  <c r="S1069" i="5"/>
  <c r="R1069" i="5"/>
  <c r="Y1068" i="5"/>
  <c r="W1068" i="5"/>
  <c r="V1068" i="5"/>
  <c r="U1068" i="5"/>
  <c r="T1068" i="5"/>
  <c r="S1068" i="5"/>
  <c r="R1068" i="5"/>
  <c r="Y1067" i="5"/>
  <c r="W1067" i="5"/>
  <c r="V1067" i="5"/>
  <c r="U1067" i="5"/>
  <c r="T1067" i="5"/>
  <c r="S1067" i="5"/>
  <c r="R1067" i="5"/>
  <c r="Y1066" i="5"/>
  <c r="W1066" i="5"/>
  <c r="V1066" i="5"/>
  <c r="U1066" i="5"/>
  <c r="T1066" i="5"/>
  <c r="S1066" i="5"/>
  <c r="R1066" i="5"/>
  <c r="Y1065" i="5"/>
  <c r="W1065" i="5"/>
  <c r="V1065" i="5"/>
  <c r="U1065" i="5"/>
  <c r="T1065" i="5"/>
  <c r="S1065" i="5"/>
  <c r="R1065" i="5"/>
  <c r="Y1064" i="5"/>
  <c r="W1064" i="5"/>
  <c r="V1064" i="5"/>
  <c r="U1064" i="5"/>
  <c r="T1064" i="5"/>
  <c r="S1064" i="5"/>
  <c r="R1064" i="5"/>
  <c r="Y1063" i="5"/>
  <c r="W1063" i="5"/>
  <c r="V1063" i="5"/>
  <c r="U1063" i="5"/>
  <c r="T1063" i="5"/>
  <c r="S1063" i="5"/>
  <c r="R1063" i="5"/>
  <c r="Y1062" i="5"/>
  <c r="W1062" i="5"/>
  <c r="V1062" i="5"/>
  <c r="U1062" i="5"/>
  <c r="T1062" i="5"/>
  <c r="S1062" i="5"/>
  <c r="R1062" i="5"/>
  <c r="Y1061" i="5"/>
  <c r="W1061" i="5"/>
  <c r="V1061" i="5"/>
  <c r="U1061" i="5"/>
  <c r="T1061" i="5"/>
  <c r="S1061" i="5"/>
  <c r="R1061" i="5"/>
  <c r="Y1060" i="5"/>
  <c r="W1060" i="5"/>
  <c r="V1060" i="5"/>
  <c r="U1060" i="5"/>
  <c r="T1060" i="5"/>
  <c r="S1060" i="5"/>
  <c r="R1060" i="5"/>
  <c r="Y1059" i="5"/>
  <c r="W1059" i="5"/>
  <c r="V1059" i="5"/>
  <c r="U1059" i="5"/>
  <c r="T1059" i="5"/>
  <c r="S1059" i="5"/>
  <c r="R1059" i="5"/>
  <c r="Y1058" i="5"/>
  <c r="W1058" i="5"/>
  <c r="V1058" i="5"/>
  <c r="U1058" i="5"/>
  <c r="T1058" i="5"/>
  <c r="S1058" i="5"/>
  <c r="R1058" i="5"/>
  <c r="Y1057" i="5"/>
  <c r="W1057" i="5"/>
  <c r="V1057" i="5"/>
  <c r="U1057" i="5"/>
  <c r="T1057" i="5"/>
  <c r="S1057" i="5"/>
  <c r="R1057" i="5"/>
  <c r="Y1056" i="5"/>
  <c r="W1056" i="5"/>
  <c r="V1056" i="5"/>
  <c r="U1056" i="5"/>
  <c r="T1056" i="5"/>
  <c r="S1056" i="5"/>
  <c r="R1056" i="5"/>
  <c r="Y1055" i="5"/>
  <c r="W1055" i="5"/>
  <c r="V1055" i="5"/>
  <c r="U1055" i="5"/>
  <c r="T1055" i="5"/>
  <c r="S1055" i="5"/>
  <c r="R1055" i="5"/>
  <c r="Y1054" i="5"/>
  <c r="W1054" i="5"/>
  <c r="V1054" i="5"/>
  <c r="U1054" i="5"/>
  <c r="T1054" i="5"/>
  <c r="S1054" i="5"/>
  <c r="R1054" i="5"/>
  <c r="Y1053" i="5"/>
  <c r="W1053" i="5"/>
  <c r="V1053" i="5"/>
  <c r="U1053" i="5"/>
  <c r="T1053" i="5"/>
  <c r="S1053" i="5"/>
  <c r="R1053" i="5"/>
  <c r="Y1052" i="5"/>
  <c r="W1052" i="5"/>
  <c r="V1052" i="5"/>
  <c r="U1052" i="5"/>
  <c r="T1052" i="5"/>
  <c r="S1052" i="5"/>
  <c r="R1052" i="5"/>
  <c r="Y1051" i="5"/>
  <c r="W1051" i="5"/>
  <c r="V1051" i="5"/>
  <c r="U1051" i="5"/>
  <c r="T1051" i="5"/>
  <c r="S1051" i="5"/>
  <c r="R1051" i="5"/>
  <c r="Y1050" i="5"/>
  <c r="W1050" i="5"/>
  <c r="V1050" i="5"/>
  <c r="U1050" i="5"/>
  <c r="T1050" i="5"/>
  <c r="S1050" i="5"/>
  <c r="R1050" i="5"/>
  <c r="Y1049" i="5"/>
  <c r="W1049" i="5"/>
  <c r="V1049" i="5"/>
  <c r="U1049" i="5"/>
  <c r="T1049" i="5"/>
  <c r="S1049" i="5"/>
  <c r="R1049" i="5"/>
  <c r="Y1048" i="5"/>
  <c r="W1048" i="5"/>
  <c r="V1048" i="5"/>
  <c r="U1048" i="5"/>
  <c r="T1048" i="5"/>
  <c r="S1048" i="5"/>
  <c r="R1048" i="5"/>
  <c r="Y1047" i="5"/>
  <c r="W1047" i="5"/>
  <c r="V1047" i="5"/>
  <c r="U1047" i="5"/>
  <c r="T1047" i="5"/>
  <c r="S1047" i="5"/>
  <c r="R1047" i="5"/>
  <c r="Y1046" i="5"/>
  <c r="W1046" i="5"/>
  <c r="V1046" i="5"/>
  <c r="U1046" i="5"/>
  <c r="T1046" i="5"/>
  <c r="S1046" i="5"/>
  <c r="R1046" i="5"/>
  <c r="Y1045" i="5"/>
  <c r="W1045" i="5"/>
  <c r="V1045" i="5"/>
  <c r="U1045" i="5"/>
  <c r="T1045" i="5"/>
  <c r="S1045" i="5"/>
  <c r="R1045" i="5"/>
  <c r="Y1044" i="5"/>
  <c r="W1044" i="5"/>
  <c r="V1044" i="5"/>
  <c r="U1044" i="5"/>
  <c r="T1044" i="5"/>
  <c r="S1044" i="5"/>
  <c r="R1044" i="5"/>
  <c r="Y1043" i="5"/>
  <c r="W1043" i="5"/>
  <c r="V1043" i="5"/>
  <c r="U1043" i="5"/>
  <c r="T1043" i="5"/>
  <c r="S1043" i="5"/>
  <c r="R1043" i="5"/>
  <c r="Y1042" i="5"/>
  <c r="W1042" i="5"/>
  <c r="V1042" i="5"/>
  <c r="U1042" i="5"/>
  <c r="T1042" i="5"/>
  <c r="S1042" i="5"/>
  <c r="R1042" i="5"/>
  <c r="Y1041" i="5"/>
  <c r="W1041" i="5"/>
  <c r="V1041" i="5"/>
  <c r="U1041" i="5"/>
  <c r="T1041" i="5"/>
  <c r="S1041" i="5"/>
  <c r="R1041" i="5"/>
  <c r="Y1040" i="5"/>
  <c r="W1040" i="5"/>
  <c r="V1040" i="5"/>
  <c r="U1040" i="5"/>
  <c r="T1040" i="5"/>
  <c r="S1040" i="5"/>
  <c r="R1040" i="5"/>
  <c r="Y1039" i="5"/>
  <c r="W1039" i="5"/>
  <c r="V1039" i="5"/>
  <c r="U1039" i="5"/>
  <c r="T1039" i="5"/>
  <c r="S1039" i="5"/>
  <c r="R1039" i="5"/>
  <c r="Y1038" i="5"/>
  <c r="W1038" i="5"/>
  <c r="V1038" i="5"/>
  <c r="U1038" i="5"/>
  <c r="T1038" i="5"/>
  <c r="S1038" i="5"/>
  <c r="R1038" i="5"/>
  <c r="Y1037" i="5"/>
  <c r="W1037" i="5"/>
  <c r="V1037" i="5"/>
  <c r="U1037" i="5"/>
  <c r="T1037" i="5"/>
  <c r="S1037" i="5"/>
  <c r="R1037" i="5"/>
  <c r="Y1036" i="5"/>
  <c r="W1036" i="5"/>
  <c r="V1036" i="5"/>
  <c r="U1036" i="5"/>
  <c r="T1036" i="5"/>
  <c r="S1036" i="5"/>
  <c r="R1036" i="5"/>
  <c r="Y1035" i="5"/>
  <c r="W1035" i="5"/>
  <c r="V1035" i="5"/>
  <c r="U1035" i="5"/>
  <c r="T1035" i="5"/>
  <c r="S1035" i="5"/>
  <c r="R1035" i="5"/>
  <c r="Y1034" i="5"/>
  <c r="W1034" i="5"/>
  <c r="V1034" i="5"/>
  <c r="U1034" i="5"/>
  <c r="T1034" i="5"/>
  <c r="S1034" i="5"/>
  <c r="R1034" i="5"/>
  <c r="Y1033" i="5"/>
  <c r="W1033" i="5"/>
  <c r="V1033" i="5"/>
  <c r="U1033" i="5"/>
  <c r="T1033" i="5"/>
  <c r="S1033" i="5"/>
  <c r="R1033" i="5"/>
  <c r="Y1032" i="5"/>
  <c r="W1032" i="5"/>
  <c r="V1032" i="5"/>
  <c r="U1032" i="5"/>
  <c r="T1032" i="5"/>
  <c r="S1032" i="5"/>
  <c r="R1032" i="5"/>
  <c r="Y1031" i="5"/>
  <c r="W1031" i="5"/>
  <c r="V1031" i="5"/>
  <c r="U1031" i="5"/>
  <c r="T1031" i="5"/>
  <c r="S1031" i="5"/>
  <c r="R1031" i="5"/>
  <c r="Y1030" i="5"/>
  <c r="W1030" i="5"/>
  <c r="V1030" i="5"/>
  <c r="U1030" i="5"/>
  <c r="T1030" i="5"/>
  <c r="S1030" i="5"/>
  <c r="R1030" i="5"/>
  <c r="Y1029" i="5"/>
  <c r="W1029" i="5"/>
  <c r="V1029" i="5"/>
  <c r="U1029" i="5"/>
  <c r="T1029" i="5"/>
  <c r="S1029" i="5"/>
  <c r="R1029" i="5"/>
  <c r="Y1028" i="5"/>
  <c r="W1028" i="5"/>
  <c r="V1028" i="5"/>
  <c r="U1028" i="5"/>
  <c r="T1028" i="5"/>
  <c r="S1028" i="5"/>
  <c r="R1028" i="5"/>
  <c r="Y1027" i="5"/>
  <c r="W1027" i="5"/>
  <c r="V1027" i="5"/>
  <c r="U1027" i="5"/>
  <c r="T1027" i="5"/>
  <c r="S1027" i="5"/>
  <c r="R1027" i="5"/>
  <c r="Y1025" i="5"/>
  <c r="Y1026" i="5" s="1"/>
  <c r="W1025" i="5"/>
  <c r="W1026" i="5" s="1"/>
  <c r="V1025" i="5"/>
  <c r="V1026" i="5" s="1"/>
  <c r="U1025" i="5"/>
  <c r="U1026" i="5" s="1"/>
  <c r="T1025" i="5"/>
  <c r="T1026" i="5" s="1"/>
  <c r="S1025" i="5"/>
  <c r="S1026" i="5" s="1"/>
  <c r="R1025" i="5"/>
  <c r="R1026" i="5" s="1"/>
  <c r="Y1024" i="5"/>
  <c r="W1024" i="5"/>
  <c r="V1024" i="5"/>
  <c r="U1024" i="5"/>
  <c r="T1024" i="5"/>
  <c r="S1024" i="5"/>
  <c r="R1024" i="5"/>
  <c r="Y1023" i="5"/>
  <c r="W1023" i="5"/>
  <c r="V1023" i="5"/>
  <c r="U1023" i="5"/>
  <c r="T1023" i="5"/>
  <c r="S1023" i="5"/>
  <c r="R1023" i="5"/>
  <c r="Y1022" i="5"/>
  <c r="W1022" i="5"/>
  <c r="V1022" i="5"/>
  <c r="U1022" i="5"/>
  <c r="T1022" i="5"/>
  <c r="S1022" i="5"/>
  <c r="R1022" i="5"/>
  <c r="Y1021" i="5"/>
  <c r="W1021" i="5"/>
  <c r="V1021" i="5"/>
  <c r="U1021" i="5"/>
  <c r="T1021" i="5"/>
  <c r="S1021" i="5"/>
  <c r="R1021" i="5"/>
  <c r="Y1020" i="5"/>
  <c r="W1020" i="5"/>
  <c r="V1020" i="5"/>
  <c r="U1020" i="5"/>
  <c r="T1020" i="5"/>
  <c r="S1020" i="5"/>
  <c r="R1020" i="5"/>
  <c r="Y1019" i="5"/>
  <c r="W1019" i="5"/>
  <c r="V1019" i="5"/>
  <c r="U1019" i="5"/>
  <c r="T1019" i="5"/>
  <c r="S1019" i="5"/>
  <c r="R1019" i="5"/>
  <c r="Y1018" i="5"/>
  <c r="W1018" i="5"/>
  <c r="V1018" i="5"/>
  <c r="U1018" i="5"/>
  <c r="T1018" i="5"/>
  <c r="S1018" i="5"/>
  <c r="R1018" i="5"/>
  <c r="Y1017" i="5"/>
  <c r="W1017" i="5"/>
  <c r="V1017" i="5"/>
  <c r="U1017" i="5"/>
  <c r="T1017" i="5"/>
  <c r="S1017" i="5"/>
  <c r="R1017" i="5"/>
  <c r="Y1016" i="5"/>
  <c r="W1016" i="5"/>
  <c r="V1016" i="5"/>
  <c r="U1016" i="5"/>
  <c r="T1016" i="5"/>
  <c r="S1016" i="5"/>
  <c r="R1016" i="5"/>
  <c r="Y1015" i="5"/>
  <c r="W1015" i="5"/>
  <c r="V1015" i="5"/>
  <c r="U1015" i="5"/>
  <c r="T1015" i="5"/>
  <c r="S1015" i="5"/>
  <c r="R1015" i="5"/>
  <c r="Y1014" i="5"/>
  <c r="W1014" i="5"/>
  <c r="V1014" i="5"/>
  <c r="U1014" i="5"/>
  <c r="T1014" i="5"/>
  <c r="S1014" i="5"/>
  <c r="R1014" i="5"/>
  <c r="Y1013" i="5"/>
  <c r="W1013" i="5"/>
  <c r="V1013" i="5"/>
  <c r="U1013" i="5"/>
  <c r="T1013" i="5"/>
  <c r="S1013" i="5"/>
  <c r="R1013" i="5"/>
  <c r="Y1012" i="5"/>
  <c r="W1012" i="5"/>
  <c r="V1012" i="5"/>
  <c r="U1012" i="5"/>
  <c r="T1012" i="5"/>
  <c r="S1012" i="5"/>
  <c r="R1012" i="5"/>
  <c r="Y1011" i="5"/>
  <c r="W1011" i="5"/>
  <c r="V1011" i="5"/>
  <c r="U1011" i="5"/>
  <c r="T1011" i="5"/>
  <c r="S1011" i="5"/>
  <c r="R1011" i="5"/>
  <c r="Y1010" i="5"/>
  <c r="W1010" i="5"/>
  <c r="V1010" i="5"/>
  <c r="U1010" i="5"/>
  <c r="T1010" i="5"/>
  <c r="S1010" i="5"/>
  <c r="R1010" i="5"/>
  <c r="Y1009" i="5"/>
  <c r="W1009" i="5"/>
  <c r="V1009" i="5"/>
  <c r="U1009" i="5"/>
  <c r="T1009" i="5"/>
  <c r="S1009" i="5"/>
  <c r="R1009" i="5"/>
  <c r="Y1008" i="5"/>
  <c r="W1008" i="5"/>
  <c r="V1008" i="5"/>
  <c r="U1008" i="5"/>
  <c r="T1008" i="5"/>
  <c r="S1008" i="5"/>
  <c r="R1008" i="5"/>
  <c r="Y1007" i="5"/>
  <c r="W1007" i="5"/>
  <c r="V1007" i="5"/>
  <c r="U1007" i="5"/>
  <c r="T1007" i="5"/>
  <c r="S1007" i="5"/>
  <c r="R1007" i="5"/>
  <c r="Y1006" i="5"/>
  <c r="W1006" i="5"/>
  <c r="V1006" i="5"/>
  <c r="U1006" i="5"/>
  <c r="T1006" i="5"/>
  <c r="S1006" i="5"/>
  <c r="R1006" i="5"/>
  <c r="Y1005" i="5"/>
  <c r="W1005" i="5"/>
  <c r="V1005" i="5"/>
  <c r="U1005" i="5"/>
  <c r="T1005" i="5"/>
  <c r="S1005" i="5"/>
  <c r="R1005" i="5"/>
  <c r="Y1004" i="5"/>
  <c r="W1004" i="5"/>
  <c r="V1004" i="5"/>
  <c r="U1004" i="5"/>
  <c r="T1004" i="5"/>
  <c r="S1004" i="5"/>
  <c r="R1004" i="5"/>
  <c r="Y1003" i="5"/>
  <c r="W1003" i="5"/>
  <c r="V1003" i="5"/>
  <c r="U1003" i="5"/>
  <c r="T1003" i="5"/>
  <c r="S1003" i="5"/>
  <c r="R1003" i="5"/>
  <c r="Y1002" i="5"/>
  <c r="W1002" i="5"/>
  <c r="V1002" i="5"/>
  <c r="U1002" i="5"/>
  <c r="T1002" i="5"/>
  <c r="S1002" i="5"/>
  <c r="R1002" i="5"/>
  <c r="Y1001" i="5"/>
  <c r="W1001" i="5"/>
  <c r="V1001" i="5"/>
  <c r="U1001" i="5"/>
  <c r="T1001" i="5"/>
  <c r="S1001" i="5"/>
  <c r="R1001" i="5"/>
  <c r="Y1000" i="5"/>
  <c r="W1000" i="5"/>
  <c r="V1000" i="5"/>
  <c r="U1000" i="5"/>
  <c r="T1000" i="5"/>
  <c r="S1000" i="5"/>
  <c r="R1000" i="5"/>
  <c r="Y999" i="5"/>
  <c r="W999" i="5"/>
  <c r="V999" i="5"/>
  <c r="U999" i="5"/>
  <c r="T999" i="5"/>
  <c r="S999" i="5"/>
  <c r="R999" i="5"/>
  <c r="Y998" i="5"/>
  <c r="W998" i="5"/>
  <c r="V998" i="5"/>
  <c r="U998" i="5"/>
  <c r="T998" i="5"/>
  <c r="S998" i="5"/>
  <c r="R998" i="5"/>
  <c r="Y997" i="5"/>
  <c r="W997" i="5"/>
  <c r="V997" i="5"/>
  <c r="U997" i="5"/>
  <c r="T997" i="5"/>
  <c r="S997" i="5"/>
  <c r="R997" i="5"/>
  <c r="Y996" i="5"/>
  <c r="W996" i="5"/>
  <c r="V996" i="5"/>
  <c r="U996" i="5"/>
  <c r="T996" i="5"/>
  <c r="S996" i="5"/>
  <c r="R996" i="5"/>
  <c r="Y995" i="5"/>
  <c r="W995" i="5"/>
  <c r="V995" i="5"/>
  <c r="U995" i="5"/>
  <c r="T995" i="5"/>
  <c r="S995" i="5"/>
  <c r="R995" i="5"/>
  <c r="Y994" i="5"/>
  <c r="W994" i="5"/>
  <c r="V994" i="5"/>
  <c r="U994" i="5"/>
  <c r="T994" i="5"/>
  <c r="S994" i="5"/>
  <c r="R994" i="5"/>
  <c r="Y993" i="5"/>
  <c r="W993" i="5"/>
  <c r="V993" i="5"/>
  <c r="U993" i="5"/>
  <c r="T993" i="5"/>
  <c r="S993" i="5"/>
  <c r="R993" i="5"/>
  <c r="Y992" i="5"/>
  <c r="W992" i="5"/>
  <c r="V992" i="5"/>
  <c r="U992" i="5"/>
  <c r="T992" i="5"/>
  <c r="S992" i="5"/>
  <c r="R992" i="5"/>
  <c r="Y991" i="5"/>
  <c r="W991" i="5"/>
  <c r="V991" i="5"/>
  <c r="U991" i="5"/>
  <c r="T991" i="5"/>
  <c r="S991" i="5"/>
  <c r="R991" i="5"/>
  <c r="Y990" i="5"/>
  <c r="W990" i="5"/>
  <c r="V990" i="5"/>
  <c r="U990" i="5"/>
  <c r="T990" i="5"/>
  <c r="S990" i="5"/>
  <c r="R990" i="5"/>
  <c r="Y989" i="5"/>
  <c r="W989" i="5"/>
  <c r="V989" i="5"/>
  <c r="U989" i="5"/>
  <c r="T989" i="5"/>
  <c r="S989" i="5"/>
  <c r="R989" i="5"/>
  <c r="Y988" i="5"/>
  <c r="W988" i="5"/>
  <c r="V988" i="5"/>
  <c r="U988" i="5"/>
  <c r="T988" i="5"/>
  <c r="S988" i="5"/>
  <c r="R988" i="5"/>
  <c r="Y987" i="5"/>
  <c r="W987" i="5"/>
  <c r="V987" i="5"/>
  <c r="U987" i="5"/>
  <c r="T987" i="5"/>
  <c r="S987" i="5"/>
  <c r="R987" i="5"/>
  <c r="Y986" i="5"/>
  <c r="W986" i="5"/>
  <c r="V986" i="5"/>
  <c r="U986" i="5"/>
  <c r="T986" i="5"/>
  <c r="S986" i="5"/>
  <c r="R986" i="5"/>
  <c r="Y985" i="5"/>
  <c r="W985" i="5"/>
  <c r="V985" i="5"/>
  <c r="U985" i="5"/>
  <c r="T985" i="5"/>
  <c r="S985" i="5"/>
  <c r="R985" i="5"/>
  <c r="Y984" i="5"/>
  <c r="W984" i="5"/>
  <c r="V984" i="5"/>
  <c r="U984" i="5"/>
  <c r="T984" i="5"/>
  <c r="S984" i="5"/>
  <c r="R984" i="5"/>
  <c r="Y983" i="5"/>
  <c r="W983" i="5"/>
  <c r="V983" i="5"/>
  <c r="U983" i="5"/>
  <c r="T983" i="5"/>
  <c r="S983" i="5"/>
  <c r="R983" i="5"/>
  <c r="Y982" i="5"/>
  <c r="W982" i="5"/>
  <c r="V982" i="5"/>
  <c r="U982" i="5"/>
  <c r="T982" i="5"/>
  <c r="S982" i="5"/>
  <c r="R982" i="5"/>
  <c r="Y981" i="5"/>
  <c r="W981" i="5"/>
  <c r="V981" i="5"/>
  <c r="U981" i="5"/>
  <c r="T981" i="5"/>
  <c r="S981" i="5"/>
  <c r="R981" i="5"/>
  <c r="Y980" i="5"/>
  <c r="W980" i="5"/>
  <c r="V980" i="5"/>
  <c r="U980" i="5"/>
  <c r="T980" i="5"/>
  <c r="S980" i="5"/>
  <c r="R980" i="5"/>
  <c r="Y979" i="5"/>
  <c r="W979" i="5"/>
  <c r="V979" i="5"/>
  <c r="U979" i="5"/>
  <c r="T979" i="5"/>
  <c r="S979" i="5"/>
  <c r="R979" i="5"/>
  <c r="Y978" i="5"/>
  <c r="W978" i="5"/>
  <c r="V978" i="5"/>
  <c r="U978" i="5"/>
  <c r="T978" i="5"/>
  <c r="S978" i="5"/>
  <c r="R978" i="5"/>
  <c r="Y977" i="5"/>
  <c r="W977" i="5"/>
  <c r="V977" i="5"/>
  <c r="U977" i="5"/>
  <c r="T977" i="5"/>
  <c r="S977" i="5"/>
  <c r="R977" i="5"/>
  <c r="Y976" i="5"/>
  <c r="W976" i="5"/>
  <c r="V976" i="5"/>
  <c r="U976" i="5"/>
  <c r="T976" i="5"/>
  <c r="S976" i="5"/>
  <c r="R976" i="5"/>
  <c r="Y975" i="5"/>
  <c r="W975" i="5"/>
  <c r="V975" i="5"/>
  <c r="U975" i="5"/>
  <c r="T975" i="5"/>
  <c r="S975" i="5"/>
  <c r="R975" i="5"/>
  <c r="Y974" i="5"/>
  <c r="W974" i="5"/>
  <c r="V974" i="5"/>
  <c r="U974" i="5"/>
  <c r="T974" i="5"/>
  <c r="S974" i="5"/>
  <c r="R974" i="5"/>
  <c r="Y973" i="5"/>
  <c r="W973" i="5"/>
  <c r="V973" i="5"/>
  <c r="U973" i="5"/>
  <c r="T973" i="5"/>
  <c r="S973" i="5"/>
  <c r="R973" i="5"/>
  <c r="Y972" i="5"/>
  <c r="W972" i="5"/>
  <c r="V972" i="5"/>
  <c r="U972" i="5"/>
  <c r="T972" i="5"/>
  <c r="S972" i="5"/>
  <c r="R972" i="5"/>
  <c r="Y971" i="5"/>
  <c r="W971" i="5"/>
  <c r="V971" i="5"/>
  <c r="U971" i="5"/>
  <c r="T971" i="5"/>
  <c r="S971" i="5"/>
  <c r="R971" i="5"/>
  <c r="Y970" i="5"/>
  <c r="W970" i="5"/>
  <c r="V970" i="5"/>
  <c r="U970" i="5"/>
  <c r="T970" i="5"/>
  <c r="S970" i="5"/>
  <c r="R970" i="5"/>
  <c r="Y969" i="5"/>
  <c r="W969" i="5"/>
  <c r="V969" i="5"/>
  <c r="U969" i="5"/>
  <c r="T969" i="5"/>
  <c r="S969" i="5"/>
  <c r="R969" i="5"/>
  <c r="Y968" i="5"/>
  <c r="W968" i="5"/>
  <c r="V968" i="5"/>
  <c r="U968" i="5"/>
  <c r="T968" i="5"/>
  <c r="S968" i="5"/>
  <c r="R968" i="5"/>
  <c r="Y967" i="5"/>
  <c r="W967" i="5"/>
  <c r="V967" i="5"/>
  <c r="U967" i="5"/>
  <c r="T967" i="5"/>
  <c r="S967" i="5"/>
  <c r="R967" i="5"/>
  <c r="Y966" i="5"/>
  <c r="W966" i="5"/>
  <c r="V966" i="5"/>
  <c r="U966" i="5"/>
  <c r="T966" i="5"/>
  <c r="S966" i="5"/>
  <c r="R966" i="5"/>
  <c r="Y965" i="5"/>
  <c r="W965" i="5"/>
  <c r="V965" i="5"/>
  <c r="U965" i="5"/>
  <c r="T965" i="5"/>
  <c r="S965" i="5"/>
  <c r="R965" i="5"/>
  <c r="Y964" i="5"/>
  <c r="W964" i="5"/>
  <c r="V964" i="5"/>
  <c r="U964" i="5"/>
  <c r="T964" i="5"/>
  <c r="S964" i="5"/>
  <c r="R964" i="5"/>
  <c r="Y963" i="5"/>
  <c r="W963" i="5"/>
  <c r="V963" i="5"/>
  <c r="U963" i="5"/>
  <c r="T963" i="5"/>
  <c r="S963" i="5"/>
  <c r="R963" i="5"/>
  <c r="Y962" i="5"/>
  <c r="W962" i="5"/>
  <c r="V962" i="5"/>
  <c r="U962" i="5"/>
  <c r="T962" i="5"/>
  <c r="S962" i="5"/>
  <c r="R962" i="5"/>
  <c r="Y961" i="5"/>
  <c r="W961" i="5"/>
  <c r="V961" i="5"/>
  <c r="U961" i="5"/>
  <c r="T961" i="5"/>
  <c r="S961" i="5"/>
  <c r="R961" i="5"/>
  <c r="Y960" i="5"/>
  <c r="W960" i="5"/>
  <c r="V960" i="5"/>
  <c r="U960" i="5"/>
  <c r="T960" i="5"/>
  <c r="S960" i="5"/>
  <c r="R960" i="5"/>
  <c r="Y959" i="5"/>
  <c r="W959" i="5"/>
  <c r="V959" i="5"/>
  <c r="U959" i="5"/>
  <c r="T959" i="5"/>
  <c r="S959" i="5"/>
  <c r="R959" i="5"/>
  <c r="Y958" i="5"/>
  <c r="W958" i="5"/>
  <c r="V958" i="5"/>
  <c r="U958" i="5"/>
  <c r="T958" i="5"/>
  <c r="S958" i="5"/>
  <c r="R958" i="5"/>
  <c r="Y957" i="5"/>
  <c r="W957" i="5"/>
  <c r="V957" i="5"/>
  <c r="U957" i="5"/>
  <c r="T957" i="5"/>
  <c r="S957" i="5"/>
  <c r="R957" i="5"/>
  <c r="Y956" i="5"/>
  <c r="W956" i="5"/>
  <c r="V956" i="5"/>
  <c r="U956" i="5"/>
  <c r="T956" i="5"/>
  <c r="S956" i="5"/>
  <c r="R956" i="5"/>
  <c r="Y955" i="5"/>
  <c r="W955" i="5"/>
  <c r="V955" i="5"/>
  <c r="U955" i="5"/>
  <c r="T955" i="5"/>
  <c r="S955" i="5"/>
  <c r="R955" i="5"/>
  <c r="Y954" i="5"/>
  <c r="W954" i="5"/>
  <c r="V954" i="5"/>
  <c r="U954" i="5"/>
  <c r="T954" i="5"/>
  <c r="S954" i="5"/>
  <c r="R954" i="5"/>
  <c r="Y953" i="5"/>
  <c r="W953" i="5"/>
  <c r="V953" i="5"/>
  <c r="U953" i="5"/>
  <c r="T953" i="5"/>
  <c r="S953" i="5"/>
  <c r="R953" i="5"/>
  <c r="Y952" i="5"/>
  <c r="W952" i="5"/>
  <c r="V952" i="5"/>
  <c r="U952" i="5"/>
  <c r="T952" i="5"/>
  <c r="S952" i="5"/>
  <c r="R952" i="5"/>
  <c r="Y951" i="5"/>
  <c r="W951" i="5"/>
  <c r="V951" i="5"/>
  <c r="U951" i="5"/>
  <c r="T951" i="5"/>
  <c r="S951" i="5"/>
  <c r="R951" i="5"/>
  <c r="Y950" i="5"/>
  <c r="W950" i="5"/>
  <c r="V950" i="5"/>
  <c r="U950" i="5"/>
  <c r="T950" i="5"/>
  <c r="S950" i="5"/>
  <c r="R950" i="5"/>
  <c r="Y949" i="5"/>
  <c r="W949" i="5"/>
  <c r="V949" i="5"/>
  <c r="U949" i="5"/>
  <c r="T949" i="5"/>
  <c r="S949" i="5"/>
  <c r="R949" i="5"/>
  <c r="Y948" i="5"/>
  <c r="W948" i="5"/>
  <c r="V948" i="5"/>
  <c r="U948" i="5"/>
  <c r="T948" i="5"/>
  <c r="S948" i="5"/>
  <c r="R948" i="5"/>
  <c r="Y947" i="5"/>
  <c r="W947" i="5"/>
  <c r="V947" i="5"/>
  <c r="U947" i="5"/>
  <c r="T947" i="5"/>
  <c r="S947" i="5"/>
  <c r="R947" i="5"/>
  <c r="Y946" i="5"/>
  <c r="W946" i="5"/>
  <c r="V946" i="5"/>
  <c r="U946" i="5"/>
  <c r="T946" i="5"/>
  <c r="S946" i="5"/>
  <c r="R946" i="5"/>
  <c r="Y945" i="5"/>
  <c r="W945" i="5"/>
  <c r="V945" i="5"/>
  <c r="U945" i="5"/>
  <c r="T945" i="5"/>
  <c r="S945" i="5"/>
  <c r="R945" i="5"/>
  <c r="Y944" i="5"/>
  <c r="W944" i="5"/>
  <c r="V944" i="5"/>
  <c r="U944" i="5"/>
  <c r="T944" i="5"/>
  <c r="S944" i="5"/>
  <c r="R944" i="5"/>
  <c r="Y943" i="5"/>
  <c r="W943" i="5"/>
  <c r="V943" i="5"/>
  <c r="U943" i="5"/>
  <c r="T943" i="5"/>
  <c r="S943" i="5"/>
  <c r="R943" i="5"/>
  <c r="Y942" i="5"/>
  <c r="W942" i="5"/>
  <c r="V942" i="5"/>
  <c r="U942" i="5"/>
  <c r="T942" i="5"/>
  <c r="S942" i="5"/>
  <c r="R942" i="5"/>
  <c r="Y941" i="5"/>
  <c r="W941" i="5"/>
  <c r="V941" i="5"/>
  <c r="U941" i="5"/>
  <c r="T941" i="5"/>
  <c r="S941" i="5"/>
  <c r="R941" i="5"/>
  <c r="Y940" i="5"/>
  <c r="W940" i="5"/>
  <c r="V940" i="5"/>
  <c r="U940" i="5"/>
  <c r="T940" i="5"/>
  <c r="S940" i="5"/>
  <c r="R940" i="5"/>
  <c r="Y939" i="5"/>
  <c r="W939" i="5"/>
  <c r="V939" i="5"/>
  <c r="U939" i="5"/>
  <c r="T939" i="5"/>
  <c r="S939" i="5"/>
  <c r="R939" i="5"/>
  <c r="Y938" i="5"/>
  <c r="W938" i="5"/>
  <c r="V938" i="5"/>
  <c r="U938" i="5"/>
  <c r="T938" i="5"/>
  <c r="S938" i="5"/>
  <c r="R938" i="5"/>
  <c r="Y937" i="5"/>
  <c r="W937" i="5"/>
  <c r="V937" i="5"/>
  <c r="U937" i="5"/>
  <c r="T937" i="5"/>
  <c r="S937" i="5"/>
  <c r="R937" i="5"/>
  <c r="Y936" i="5"/>
  <c r="W936" i="5"/>
  <c r="V936" i="5"/>
  <c r="U936" i="5"/>
  <c r="T936" i="5"/>
  <c r="S936" i="5"/>
  <c r="R936" i="5"/>
  <c r="Y935" i="5"/>
  <c r="W935" i="5"/>
  <c r="V935" i="5"/>
  <c r="U935" i="5"/>
  <c r="T935" i="5"/>
  <c r="S935" i="5"/>
  <c r="R935" i="5"/>
  <c r="Y934" i="5"/>
  <c r="W934" i="5"/>
  <c r="V934" i="5"/>
  <c r="U934" i="5"/>
  <c r="T934" i="5"/>
  <c r="S934" i="5"/>
  <c r="R934" i="5"/>
  <c r="Y933" i="5"/>
  <c r="W933" i="5"/>
  <c r="V933" i="5"/>
  <c r="U933" i="5"/>
  <c r="T933" i="5"/>
  <c r="S933" i="5"/>
  <c r="R933" i="5"/>
  <c r="Y932" i="5"/>
  <c r="W932" i="5"/>
  <c r="V932" i="5"/>
  <c r="U932" i="5"/>
  <c r="T932" i="5"/>
  <c r="S932" i="5"/>
  <c r="R932" i="5"/>
  <c r="Y931" i="5"/>
  <c r="W931" i="5"/>
  <c r="V931" i="5"/>
  <c r="U931" i="5"/>
  <c r="T931" i="5"/>
  <c r="S931" i="5"/>
  <c r="R931" i="5"/>
  <c r="Y930" i="5"/>
  <c r="W930" i="5"/>
  <c r="V930" i="5"/>
  <c r="U930" i="5"/>
  <c r="T930" i="5"/>
  <c r="S930" i="5"/>
  <c r="R930" i="5"/>
  <c r="Y929" i="5"/>
  <c r="W929" i="5"/>
  <c r="V929" i="5"/>
  <c r="U929" i="5"/>
  <c r="T929" i="5"/>
  <c r="S929" i="5"/>
  <c r="R929" i="5"/>
  <c r="Y928" i="5"/>
  <c r="W928" i="5"/>
  <c r="V928" i="5"/>
  <c r="U928" i="5"/>
  <c r="T928" i="5"/>
  <c r="S928" i="5"/>
  <c r="R928" i="5"/>
  <c r="Y927" i="5"/>
  <c r="W927" i="5"/>
  <c r="V927" i="5"/>
  <c r="U927" i="5"/>
  <c r="T927" i="5"/>
  <c r="S927" i="5"/>
  <c r="R927" i="5"/>
  <c r="Y926" i="5"/>
  <c r="W926" i="5"/>
  <c r="V926" i="5"/>
  <c r="U926" i="5"/>
  <c r="T926" i="5"/>
  <c r="S926" i="5"/>
  <c r="R926" i="5"/>
  <c r="Y925" i="5"/>
  <c r="W925" i="5"/>
  <c r="V925" i="5"/>
  <c r="U925" i="5"/>
  <c r="T925" i="5"/>
  <c r="S925" i="5"/>
  <c r="R925" i="5"/>
  <c r="Y924" i="5"/>
  <c r="W924" i="5"/>
  <c r="V924" i="5"/>
  <c r="U924" i="5"/>
  <c r="T924" i="5"/>
  <c r="S924" i="5"/>
  <c r="R924" i="5"/>
  <c r="Y923" i="5"/>
  <c r="W923" i="5"/>
  <c r="V923" i="5"/>
  <c r="U923" i="5"/>
  <c r="T923" i="5"/>
  <c r="S923" i="5"/>
  <c r="R923" i="5"/>
  <c r="Y922" i="5"/>
  <c r="W922" i="5"/>
  <c r="V922" i="5"/>
  <c r="U922" i="5"/>
  <c r="T922" i="5"/>
  <c r="S922" i="5"/>
  <c r="R922" i="5"/>
  <c r="Y921" i="5"/>
  <c r="W921" i="5"/>
  <c r="V921" i="5"/>
  <c r="U921" i="5"/>
  <c r="T921" i="5"/>
  <c r="S921" i="5"/>
  <c r="R921" i="5"/>
  <c r="Y920" i="5"/>
  <c r="W920" i="5"/>
  <c r="V920" i="5"/>
  <c r="U920" i="5"/>
  <c r="T920" i="5"/>
  <c r="S920" i="5"/>
  <c r="R920" i="5"/>
  <c r="Y919" i="5"/>
  <c r="W919" i="5"/>
  <c r="V919" i="5"/>
  <c r="U919" i="5"/>
  <c r="T919" i="5"/>
  <c r="S919" i="5"/>
  <c r="R919" i="5"/>
  <c r="Y918" i="5"/>
  <c r="W918" i="5"/>
  <c r="V918" i="5"/>
  <c r="U918" i="5"/>
  <c r="T918" i="5"/>
  <c r="S918" i="5"/>
  <c r="R918" i="5"/>
  <c r="Y917" i="5"/>
  <c r="W917" i="5"/>
  <c r="V917" i="5"/>
  <c r="U917" i="5"/>
  <c r="T917" i="5"/>
  <c r="S917" i="5"/>
  <c r="R917" i="5"/>
  <c r="Y916" i="5"/>
  <c r="W916" i="5"/>
  <c r="V916" i="5"/>
  <c r="U916" i="5"/>
  <c r="T916" i="5"/>
  <c r="S916" i="5"/>
  <c r="R916" i="5"/>
  <c r="Y915" i="5"/>
  <c r="W915" i="5"/>
  <c r="V915" i="5"/>
  <c r="U915" i="5"/>
  <c r="T915" i="5"/>
  <c r="S915" i="5"/>
  <c r="R915" i="5"/>
  <c r="Y914" i="5"/>
  <c r="W914" i="5"/>
  <c r="V914" i="5"/>
  <c r="U914" i="5"/>
  <c r="T914" i="5"/>
  <c r="S914" i="5"/>
  <c r="R914" i="5"/>
  <c r="Y913" i="5"/>
  <c r="W913" i="5"/>
  <c r="V913" i="5"/>
  <c r="U913" i="5"/>
  <c r="T913" i="5"/>
  <c r="S913" i="5"/>
  <c r="R913" i="5"/>
  <c r="Y912" i="5"/>
  <c r="W912" i="5"/>
  <c r="V912" i="5"/>
  <c r="U912" i="5"/>
  <c r="T912" i="5"/>
  <c r="S912" i="5"/>
  <c r="R912" i="5"/>
  <c r="Y911" i="5"/>
  <c r="W911" i="5"/>
  <c r="V911" i="5"/>
  <c r="U911" i="5"/>
  <c r="T911" i="5"/>
  <c r="S911" i="5"/>
  <c r="R911" i="5"/>
  <c r="Y910" i="5"/>
  <c r="W910" i="5"/>
  <c r="V910" i="5"/>
  <c r="U910" i="5"/>
  <c r="T910" i="5"/>
  <c r="S910" i="5"/>
  <c r="R910" i="5"/>
  <c r="Y909" i="5"/>
  <c r="W909" i="5"/>
  <c r="V909" i="5"/>
  <c r="U909" i="5"/>
  <c r="T909" i="5"/>
  <c r="S909" i="5"/>
  <c r="R909" i="5"/>
  <c r="Y908" i="5"/>
  <c r="W908" i="5"/>
  <c r="V908" i="5"/>
  <c r="U908" i="5"/>
  <c r="T908" i="5"/>
  <c r="S908" i="5"/>
  <c r="R908" i="5"/>
  <c r="Y907" i="5"/>
  <c r="W907" i="5"/>
  <c r="V907" i="5"/>
  <c r="U907" i="5"/>
  <c r="T907" i="5"/>
  <c r="S907" i="5"/>
  <c r="R907" i="5"/>
  <c r="Y906" i="5"/>
  <c r="W906" i="5"/>
  <c r="V906" i="5"/>
  <c r="U906" i="5"/>
  <c r="T906" i="5"/>
  <c r="S906" i="5"/>
  <c r="R906" i="5"/>
  <c r="Y905" i="5"/>
  <c r="W905" i="5"/>
  <c r="V905" i="5"/>
  <c r="U905" i="5"/>
  <c r="T905" i="5"/>
  <c r="S905" i="5"/>
  <c r="R905" i="5"/>
  <c r="Y904" i="5"/>
  <c r="W904" i="5"/>
  <c r="V904" i="5"/>
  <c r="U904" i="5"/>
  <c r="T904" i="5"/>
  <c r="S904" i="5"/>
  <c r="R904" i="5"/>
  <c r="Y903" i="5"/>
  <c r="W903" i="5"/>
  <c r="V903" i="5"/>
  <c r="U903" i="5"/>
  <c r="T903" i="5"/>
  <c r="S903" i="5"/>
  <c r="R903" i="5"/>
  <c r="Y902" i="5"/>
  <c r="W902" i="5"/>
  <c r="V902" i="5"/>
  <c r="U902" i="5"/>
  <c r="T902" i="5"/>
  <c r="S902" i="5"/>
  <c r="R902" i="5"/>
  <c r="Y901" i="5"/>
  <c r="W901" i="5"/>
  <c r="V901" i="5"/>
  <c r="U901" i="5"/>
  <c r="T901" i="5"/>
  <c r="S901" i="5"/>
  <c r="R901" i="5"/>
  <c r="Y900" i="5"/>
  <c r="W900" i="5"/>
  <c r="V900" i="5"/>
  <c r="U900" i="5"/>
  <c r="T900" i="5"/>
  <c r="S900" i="5"/>
  <c r="R900" i="5"/>
  <c r="Y899" i="5"/>
  <c r="W899" i="5"/>
  <c r="V899" i="5"/>
  <c r="U899" i="5"/>
  <c r="T899" i="5"/>
  <c r="S899" i="5"/>
  <c r="R899" i="5"/>
  <c r="Y898" i="5"/>
  <c r="W898" i="5"/>
  <c r="V898" i="5"/>
  <c r="U898" i="5"/>
  <c r="T898" i="5"/>
  <c r="S898" i="5"/>
  <c r="R898" i="5"/>
  <c r="Y897" i="5"/>
  <c r="W897" i="5"/>
  <c r="V897" i="5"/>
  <c r="U897" i="5"/>
  <c r="T897" i="5"/>
  <c r="S897" i="5"/>
  <c r="R897" i="5"/>
  <c r="Y896" i="5"/>
  <c r="W896" i="5"/>
  <c r="V896" i="5"/>
  <c r="U896" i="5"/>
  <c r="T896" i="5"/>
  <c r="S896" i="5"/>
  <c r="R896" i="5"/>
  <c r="Y895" i="5"/>
  <c r="W895" i="5"/>
  <c r="V895" i="5"/>
  <c r="U895" i="5"/>
  <c r="T895" i="5"/>
  <c r="S895" i="5"/>
  <c r="R895" i="5"/>
  <c r="Y894" i="5"/>
  <c r="W894" i="5"/>
  <c r="V894" i="5"/>
  <c r="U894" i="5"/>
  <c r="T894" i="5"/>
  <c r="S894" i="5"/>
  <c r="R894" i="5"/>
  <c r="Y893" i="5"/>
  <c r="W893" i="5"/>
  <c r="V893" i="5"/>
  <c r="U893" i="5"/>
  <c r="T893" i="5"/>
  <c r="S893" i="5"/>
  <c r="R893" i="5"/>
  <c r="Y892" i="5"/>
  <c r="W892" i="5"/>
  <c r="V892" i="5"/>
  <c r="U892" i="5"/>
  <c r="T892" i="5"/>
  <c r="S892" i="5"/>
  <c r="R892" i="5"/>
  <c r="Y891" i="5"/>
  <c r="W891" i="5"/>
  <c r="V891" i="5"/>
  <c r="U891" i="5"/>
  <c r="T891" i="5"/>
  <c r="S891" i="5"/>
  <c r="R891" i="5"/>
  <c r="Y890" i="5"/>
  <c r="W890" i="5"/>
  <c r="V890" i="5"/>
  <c r="U890" i="5"/>
  <c r="T890" i="5"/>
  <c r="S890" i="5"/>
  <c r="R890" i="5"/>
  <c r="Y889" i="5"/>
  <c r="W889" i="5"/>
  <c r="V889" i="5"/>
  <c r="U889" i="5"/>
  <c r="T889" i="5"/>
  <c r="S889" i="5"/>
  <c r="R889" i="5"/>
  <c r="Y888" i="5"/>
  <c r="W888" i="5"/>
  <c r="V888" i="5"/>
  <c r="U888" i="5"/>
  <c r="T888" i="5"/>
  <c r="S888" i="5"/>
  <c r="R888" i="5"/>
  <c r="Y887" i="5"/>
  <c r="W887" i="5"/>
  <c r="V887" i="5"/>
  <c r="U887" i="5"/>
  <c r="T887" i="5"/>
  <c r="S887" i="5"/>
  <c r="R887" i="5"/>
  <c r="Y886" i="5"/>
  <c r="W886" i="5"/>
  <c r="V886" i="5"/>
  <c r="U886" i="5"/>
  <c r="T886" i="5"/>
  <c r="S886" i="5"/>
  <c r="R886" i="5"/>
  <c r="Y885" i="5"/>
  <c r="W885" i="5"/>
  <c r="V885" i="5"/>
  <c r="U885" i="5"/>
  <c r="T885" i="5"/>
  <c r="S885" i="5"/>
  <c r="R885" i="5"/>
  <c r="Y884" i="5"/>
  <c r="W884" i="5"/>
  <c r="V884" i="5"/>
  <c r="U884" i="5"/>
  <c r="T884" i="5"/>
  <c r="S884" i="5"/>
  <c r="R884" i="5"/>
  <c r="Y883" i="5"/>
  <c r="W883" i="5"/>
  <c r="V883" i="5"/>
  <c r="U883" i="5"/>
  <c r="T883" i="5"/>
  <c r="S883" i="5"/>
  <c r="R883" i="5"/>
  <c r="Y882" i="5"/>
  <c r="W882" i="5"/>
  <c r="V882" i="5"/>
  <c r="U882" i="5"/>
  <c r="T882" i="5"/>
  <c r="S882" i="5"/>
  <c r="R882" i="5"/>
  <c r="Y881" i="5"/>
  <c r="W881" i="5"/>
  <c r="V881" i="5"/>
  <c r="U881" i="5"/>
  <c r="T881" i="5"/>
  <c r="S881" i="5"/>
  <c r="R881" i="5"/>
  <c r="Y880" i="5"/>
  <c r="W880" i="5"/>
  <c r="V880" i="5"/>
  <c r="U880" i="5"/>
  <c r="T880" i="5"/>
  <c r="S880" i="5"/>
  <c r="R880" i="5"/>
  <c r="Y879" i="5"/>
  <c r="W879" i="5"/>
  <c r="V879" i="5"/>
  <c r="U879" i="5"/>
  <c r="T879" i="5"/>
  <c r="S879" i="5"/>
  <c r="R879" i="5"/>
  <c r="Y878" i="5"/>
  <c r="W878" i="5"/>
  <c r="V878" i="5"/>
  <c r="U878" i="5"/>
  <c r="T878" i="5"/>
  <c r="S878" i="5"/>
  <c r="R878" i="5"/>
  <c r="Y877" i="5"/>
  <c r="W877" i="5"/>
  <c r="V877" i="5"/>
  <c r="U877" i="5"/>
  <c r="T877" i="5"/>
  <c r="S877" i="5"/>
  <c r="R877" i="5"/>
  <c r="Y876" i="5"/>
  <c r="W876" i="5"/>
  <c r="V876" i="5"/>
  <c r="U876" i="5"/>
  <c r="T876" i="5"/>
  <c r="S876" i="5"/>
  <c r="R876" i="5"/>
  <c r="Y875" i="5"/>
  <c r="W875" i="5"/>
  <c r="V875" i="5"/>
  <c r="U875" i="5"/>
  <c r="T875" i="5"/>
  <c r="S875" i="5"/>
  <c r="R875" i="5"/>
  <c r="Y874" i="5"/>
  <c r="W874" i="5"/>
  <c r="V874" i="5"/>
  <c r="U874" i="5"/>
  <c r="T874" i="5"/>
  <c r="S874" i="5"/>
  <c r="R874" i="5"/>
  <c r="Y873" i="5"/>
  <c r="W873" i="5"/>
  <c r="V873" i="5"/>
  <c r="U873" i="5"/>
  <c r="T873" i="5"/>
  <c r="S873" i="5"/>
  <c r="R873" i="5"/>
  <c r="Y872" i="5"/>
  <c r="W872" i="5"/>
  <c r="V872" i="5"/>
  <c r="U872" i="5"/>
  <c r="T872" i="5"/>
  <c r="S872" i="5"/>
  <c r="R872" i="5"/>
  <c r="Y871" i="5"/>
  <c r="W871" i="5"/>
  <c r="V871" i="5"/>
  <c r="U871" i="5"/>
  <c r="T871" i="5"/>
  <c r="S871" i="5"/>
  <c r="R871" i="5"/>
  <c r="Y870" i="5"/>
  <c r="W870" i="5"/>
  <c r="V870" i="5"/>
  <c r="U870" i="5"/>
  <c r="T870" i="5"/>
  <c r="S870" i="5"/>
  <c r="R870" i="5"/>
  <c r="Y869" i="5"/>
  <c r="W869" i="5"/>
  <c r="V869" i="5"/>
  <c r="U869" i="5"/>
  <c r="T869" i="5"/>
  <c r="S869" i="5"/>
  <c r="R869" i="5"/>
  <c r="Y868" i="5"/>
  <c r="W868" i="5"/>
  <c r="V868" i="5"/>
  <c r="U868" i="5"/>
  <c r="T868" i="5"/>
  <c r="S868" i="5"/>
  <c r="R868" i="5"/>
  <c r="Y867" i="5"/>
  <c r="W867" i="5"/>
  <c r="V867" i="5"/>
  <c r="U867" i="5"/>
  <c r="T867" i="5"/>
  <c r="S867" i="5"/>
  <c r="R867" i="5"/>
  <c r="Y866" i="5"/>
  <c r="W866" i="5"/>
  <c r="V866" i="5"/>
  <c r="U866" i="5"/>
  <c r="T866" i="5"/>
  <c r="S866" i="5"/>
  <c r="R866" i="5"/>
  <c r="Y865" i="5"/>
  <c r="W865" i="5"/>
  <c r="V865" i="5"/>
  <c r="U865" i="5"/>
  <c r="T865" i="5"/>
  <c r="S865" i="5"/>
  <c r="R865" i="5"/>
  <c r="Y864" i="5"/>
  <c r="W864" i="5"/>
  <c r="V864" i="5"/>
  <c r="U864" i="5"/>
  <c r="T864" i="5"/>
  <c r="S864" i="5"/>
  <c r="R864" i="5"/>
  <c r="Y863" i="5"/>
  <c r="W863" i="5"/>
  <c r="V863" i="5"/>
  <c r="U863" i="5"/>
  <c r="T863" i="5"/>
  <c r="S863" i="5"/>
  <c r="R863" i="5"/>
  <c r="Y862" i="5"/>
  <c r="W862" i="5"/>
  <c r="V862" i="5"/>
  <c r="U862" i="5"/>
  <c r="T862" i="5"/>
  <c r="S862" i="5"/>
  <c r="R862" i="5"/>
  <c r="Y861" i="5"/>
  <c r="W861" i="5"/>
  <c r="V861" i="5"/>
  <c r="U861" i="5"/>
  <c r="T861" i="5"/>
  <c r="S861" i="5"/>
  <c r="R861" i="5"/>
  <c r="Y860" i="5"/>
  <c r="W860" i="5"/>
  <c r="V860" i="5"/>
  <c r="U860" i="5"/>
  <c r="T860" i="5"/>
  <c r="S860" i="5"/>
  <c r="R860" i="5"/>
  <c r="Y859" i="5"/>
  <c r="W859" i="5"/>
  <c r="V859" i="5"/>
  <c r="U859" i="5"/>
  <c r="T859" i="5"/>
  <c r="S859" i="5"/>
  <c r="R859" i="5"/>
  <c r="Y858" i="5"/>
  <c r="W858" i="5"/>
  <c r="V858" i="5"/>
  <c r="U858" i="5"/>
  <c r="T858" i="5"/>
  <c r="S858" i="5"/>
  <c r="R858" i="5"/>
  <c r="Y857" i="5"/>
  <c r="W857" i="5"/>
  <c r="V857" i="5"/>
  <c r="U857" i="5"/>
  <c r="T857" i="5"/>
  <c r="S857" i="5"/>
  <c r="R857" i="5"/>
  <c r="Y856" i="5"/>
  <c r="W856" i="5"/>
  <c r="V856" i="5"/>
  <c r="U856" i="5"/>
  <c r="T856" i="5"/>
  <c r="S856" i="5"/>
  <c r="R856" i="5"/>
  <c r="Y855" i="5"/>
  <c r="W855" i="5"/>
  <c r="V855" i="5"/>
  <c r="U855" i="5"/>
  <c r="T855" i="5"/>
  <c r="S855" i="5"/>
  <c r="R855" i="5"/>
  <c r="Y854" i="5"/>
  <c r="W854" i="5"/>
  <c r="V854" i="5"/>
  <c r="U854" i="5"/>
  <c r="T854" i="5"/>
  <c r="S854" i="5"/>
  <c r="R854" i="5"/>
  <c r="Y853" i="5"/>
  <c r="W853" i="5"/>
  <c r="V853" i="5"/>
  <c r="U853" i="5"/>
  <c r="T853" i="5"/>
  <c r="S853" i="5"/>
  <c r="R853" i="5"/>
  <c r="Y852" i="5"/>
  <c r="W852" i="5"/>
  <c r="V852" i="5"/>
  <c r="U852" i="5"/>
  <c r="T852" i="5"/>
  <c r="S852" i="5"/>
  <c r="R852" i="5"/>
  <c r="Y851" i="5"/>
  <c r="W851" i="5"/>
  <c r="V851" i="5"/>
  <c r="U851" i="5"/>
  <c r="T851" i="5"/>
  <c r="S851" i="5"/>
  <c r="R851" i="5"/>
  <c r="Y850" i="5"/>
  <c r="W850" i="5"/>
  <c r="V850" i="5"/>
  <c r="U850" i="5"/>
  <c r="T850" i="5"/>
  <c r="S850" i="5"/>
  <c r="R850" i="5"/>
  <c r="Y849" i="5"/>
  <c r="W849" i="5"/>
  <c r="V849" i="5"/>
  <c r="U849" i="5"/>
  <c r="T849" i="5"/>
  <c r="S849" i="5"/>
  <c r="R849" i="5"/>
  <c r="Y848" i="5"/>
  <c r="W848" i="5"/>
  <c r="V848" i="5"/>
  <c r="U848" i="5"/>
  <c r="T848" i="5"/>
  <c r="S848" i="5"/>
  <c r="R848" i="5"/>
  <c r="Y847" i="5"/>
  <c r="W847" i="5"/>
  <c r="V847" i="5"/>
  <c r="U847" i="5"/>
  <c r="T847" i="5"/>
  <c r="S847" i="5"/>
  <c r="R847" i="5"/>
  <c r="Y846" i="5"/>
  <c r="W846" i="5"/>
  <c r="V846" i="5"/>
  <c r="U846" i="5"/>
  <c r="T846" i="5"/>
  <c r="S846" i="5"/>
  <c r="R846" i="5"/>
  <c r="Y845" i="5"/>
  <c r="W845" i="5"/>
  <c r="V845" i="5"/>
  <c r="U845" i="5"/>
  <c r="T845" i="5"/>
  <c r="S845" i="5"/>
  <c r="R845" i="5"/>
  <c r="Y844" i="5"/>
  <c r="W844" i="5"/>
  <c r="V844" i="5"/>
  <c r="U844" i="5"/>
  <c r="T844" i="5"/>
  <c r="S844" i="5"/>
  <c r="R844" i="5"/>
  <c r="Y843" i="5"/>
  <c r="W843" i="5"/>
  <c r="V843" i="5"/>
  <c r="U843" i="5"/>
  <c r="T843" i="5"/>
  <c r="S843" i="5"/>
  <c r="R843" i="5"/>
  <c r="Y842" i="5"/>
  <c r="W842" i="5"/>
  <c r="V842" i="5"/>
  <c r="U842" i="5"/>
  <c r="T842" i="5"/>
  <c r="S842" i="5"/>
  <c r="R842" i="5"/>
  <c r="Y841" i="5"/>
  <c r="W841" i="5"/>
  <c r="V841" i="5"/>
  <c r="U841" i="5"/>
  <c r="T841" i="5"/>
  <c r="S841" i="5"/>
  <c r="R841" i="5"/>
  <c r="Y840" i="5"/>
  <c r="W840" i="5"/>
  <c r="V840" i="5"/>
  <c r="U840" i="5"/>
  <c r="T840" i="5"/>
  <c r="S840" i="5"/>
  <c r="R840" i="5"/>
  <c r="Y839" i="5"/>
  <c r="W839" i="5"/>
  <c r="V839" i="5"/>
  <c r="U839" i="5"/>
  <c r="T839" i="5"/>
  <c r="S839" i="5"/>
  <c r="R839" i="5"/>
  <c r="Y838" i="5"/>
  <c r="W838" i="5"/>
  <c r="V838" i="5"/>
  <c r="U838" i="5"/>
  <c r="T838" i="5"/>
  <c r="S838" i="5"/>
  <c r="R838" i="5"/>
  <c r="Y837" i="5"/>
  <c r="W837" i="5"/>
  <c r="V837" i="5"/>
  <c r="U837" i="5"/>
  <c r="T837" i="5"/>
  <c r="S837" i="5"/>
  <c r="R837" i="5"/>
  <c r="Y836" i="5"/>
  <c r="W836" i="5"/>
  <c r="V836" i="5"/>
  <c r="U836" i="5"/>
  <c r="T836" i="5"/>
  <c r="S836" i="5"/>
  <c r="R836" i="5"/>
  <c r="Y835" i="5"/>
  <c r="W835" i="5"/>
  <c r="V835" i="5"/>
  <c r="U835" i="5"/>
  <c r="T835" i="5"/>
  <c r="S835" i="5"/>
  <c r="R835" i="5"/>
  <c r="Y834" i="5"/>
  <c r="W834" i="5"/>
  <c r="V834" i="5"/>
  <c r="U834" i="5"/>
  <c r="T834" i="5"/>
  <c r="S834" i="5"/>
  <c r="R834" i="5"/>
  <c r="Y833" i="5"/>
  <c r="W833" i="5"/>
  <c r="V833" i="5"/>
  <c r="U833" i="5"/>
  <c r="T833" i="5"/>
  <c r="S833" i="5"/>
  <c r="R833" i="5"/>
  <c r="Y832" i="5"/>
  <c r="W832" i="5"/>
  <c r="V832" i="5"/>
  <c r="U832" i="5"/>
  <c r="T832" i="5"/>
  <c r="S832" i="5"/>
  <c r="R832" i="5"/>
  <c r="Y831" i="5"/>
  <c r="W831" i="5"/>
  <c r="V831" i="5"/>
  <c r="U831" i="5"/>
  <c r="T831" i="5"/>
  <c r="S831" i="5"/>
  <c r="R831" i="5"/>
  <c r="Y830" i="5"/>
  <c r="W830" i="5"/>
  <c r="V830" i="5"/>
  <c r="U830" i="5"/>
  <c r="T830" i="5"/>
  <c r="S830" i="5"/>
  <c r="R830" i="5"/>
  <c r="Y829" i="5"/>
  <c r="W829" i="5"/>
  <c r="V829" i="5"/>
  <c r="U829" i="5"/>
  <c r="T829" i="5"/>
  <c r="S829" i="5"/>
  <c r="R829" i="5"/>
  <c r="Y828" i="5"/>
  <c r="W828" i="5"/>
  <c r="V828" i="5"/>
  <c r="U828" i="5"/>
  <c r="T828" i="5"/>
  <c r="S828" i="5"/>
  <c r="R828" i="5"/>
  <c r="Y827" i="5"/>
  <c r="W827" i="5"/>
  <c r="V827" i="5"/>
  <c r="U827" i="5"/>
  <c r="T827" i="5"/>
  <c r="S827" i="5"/>
  <c r="R827" i="5"/>
  <c r="Y826" i="5"/>
  <c r="W826" i="5"/>
  <c r="V826" i="5"/>
  <c r="U826" i="5"/>
  <c r="T826" i="5"/>
  <c r="S826" i="5"/>
  <c r="R826" i="5"/>
  <c r="Y825" i="5"/>
  <c r="W825" i="5"/>
  <c r="V825" i="5"/>
  <c r="U825" i="5"/>
  <c r="T825" i="5"/>
  <c r="S825" i="5"/>
  <c r="R825" i="5"/>
  <c r="Y824" i="5"/>
  <c r="W824" i="5"/>
  <c r="V824" i="5"/>
  <c r="U824" i="5"/>
  <c r="T824" i="5"/>
  <c r="S824" i="5"/>
  <c r="R824" i="5"/>
  <c r="Y823" i="5"/>
  <c r="W823" i="5"/>
  <c r="V823" i="5"/>
  <c r="U823" i="5"/>
  <c r="T823" i="5"/>
  <c r="S823" i="5"/>
  <c r="R823" i="5"/>
  <c r="Y822" i="5"/>
  <c r="W822" i="5"/>
  <c r="V822" i="5"/>
  <c r="U822" i="5"/>
  <c r="T822" i="5"/>
  <c r="S822" i="5"/>
  <c r="R822" i="5"/>
  <c r="Y821" i="5"/>
  <c r="W821" i="5"/>
  <c r="V821" i="5"/>
  <c r="U821" i="5"/>
  <c r="T821" i="5"/>
  <c r="S821" i="5"/>
  <c r="R821" i="5"/>
  <c r="Y820" i="5"/>
  <c r="W820" i="5"/>
  <c r="V820" i="5"/>
  <c r="U820" i="5"/>
  <c r="T820" i="5"/>
  <c r="S820" i="5"/>
  <c r="R820" i="5"/>
  <c r="Y819" i="5"/>
  <c r="W819" i="5"/>
  <c r="V819" i="5"/>
  <c r="U819" i="5"/>
  <c r="T819" i="5"/>
  <c r="S819" i="5"/>
  <c r="R819" i="5"/>
  <c r="Y818" i="5"/>
  <c r="W818" i="5"/>
  <c r="V818" i="5"/>
  <c r="U818" i="5"/>
  <c r="T818" i="5"/>
  <c r="S818" i="5"/>
  <c r="R818" i="5"/>
  <c r="Y817" i="5"/>
  <c r="W817" i="5"/>
  <c r="V817" i="5"/>
  <c r="U817" i="5"/>
  <c r="T817" i="5"/>
  <c r="S817" i="5"/>
  <c r="R817" i="5"/>
  <c r="Y816" i="5"/>
  <c r="W816" i="5"/>
  <c r="V816" i="5"/>
  <c r="U816" i="5"/>
  <c r="T816" i="5"/>
  <c r="S816" i="5"/>
  <c r="R816" i="5"/>
  <c r="Y815" i="5"/>
  <c r="W815" i="5"/>
  <c r="V815" i="5"/>
  <c r="U815" i="5"/>
  <c r="T815" i="5"/>
  <c r="S815" i="5"/>
  <c r="R815" i="5"/>
  <c r="Y814" i="5"/>
  <c r="W814" i="5"/>
  <c r="V814" i="5"/>
  <c r="U814" i="5"/>
  <c r="T814" i="5"/>
  <c r="S814" i="5"/>
  <c r="R814" i="5"/>
  <c r="Y813" i="5"/>
  <c r="W813" i="5"/>
  <c r="V813" i="5"/>
  <c r="U813" i="5"/>
  <c r="T813" i="5"/>
  <c r="S813" i="5"/>
  <c r="R813" i="5"/>
  <c r="Y812" i="5"/>
  <c r="W812" i="5"/>
  <c r="V812" i="5"/>
  <c r="U812" i="5"/>
  <c r="T812" i="5"/>
  <c r="S812" i="5"/>
  <c r="R812" i="5"/>
  <c r="Y811" i="5"/>
  <c r="W811" i="5"/>
  <c r="V811" i="5"/>
  <c r="U811" i="5"/>
  <c r="T811" i="5"/>
  <c r="S811" i="5"/>
  <c r="R811" i="5"/>
  <c r="Y810" i="5"/>
  <c r="W810" i="5"/>
  <c r="V810" i="5"/>
  <c r="U810" i="5"/>
  <c r="T810" i="5"/>
  <c r="S810" i="5"/>
  <c r="R810" i="5"/>
  <c r="Y809" i="5"/>
  <c r="W809" i="5"/>
  <c r="V809" i="5"/>
  <c r="U809" i="5"/>
  <c r="T809" i="5"/>
  <c r="S809" i="5"/>
  <c r="R809" i="5"/>
  <c r="Y808" i="5"/>
  <c r="W808" i="5"/>
  <c r="V808" i="5"/>
  <c r="U808" i="5"/>
  <c r="T808" i="5"/>
  <c r="S808" i="5"/>
  <c r="R808" i="5"/>
  <c r="Y807" i="5"/>
  <c r="W807" i="5"/>
  <c r="V807" i="5"/>
  <c r="U807" i="5"/>
  <c r="T807" i="5"/>
  <c r="S807" i="5"/>
  <c r="R807" i="5"/>
  <c r="Y806" i="5"/>
  <c r="W806" i="5"/>
  <c r="V806" i="5"/>
  <c r="U806" i="5"/>
  <c r="T806" i="5"/>
  <c r="S806" i="5"/>
  <c r="R806" i="5"/>
  <c r="Y805" i="5"/>
  <c r="W805" i="5"/>
  <c r="V805" i="5"/>
  <c r="U805" i="5"/>
  <c r="T805" i="5"/>
  <c r="S805" i="5"/>
  <c r="R805" i="5"/>
  <c r="Y804" i="5"/>
  <c r="W804" i="5"/>
  <c r="V804" i="5"/>
  <c r="U804" i="5"/>
  <c r="T804" i="5"/>
  <c r="S804" i="5"/>
  <c r="R804" i="5"/>
  <c r="Y803" i="5"/>
  <c r="W803" i="5"/>
  <c r="V803" i="5"/>
  <c r="U803" i="5"/>
  <c r="T803" i="5"/>
  <c r="S803" i="5"/>
  <c r="R803" i="5"/>
  <c r="Y802" i="5"/>
  <c r="W802" i="5"/>
  <c r="V802" i="5"/>
  <c r="U802" i="5"/>
  <c r="T802" i="5"/>
  <c r="S802" i="5"/>
  <c r="R802" i="5"/>
  <c r="Y801" i="5"/>
  <c r="W801" i="5"/>
  <c r="V801" i="5"/>
  <c r="U801" i="5"/>
  <c r="T801" i="5"/>
  <c r="S801" i="5"/>
  <c r="R801" i="5"/>
  <c r="Y800" i="5"/>
  <c r="W800" i="5"/>
  <c r="V800" i="5"/>
  <c r="U800" i="5"/>
  <c r="T800" i="5"/>
  <c r="S800" i="5"/>
  <c r="R800" i="5"/>
  <c r="Y799" i="5"/>
  <c r="W799" i="5"/>
  <c r="V799" i="5"/>
  <c r="U799" i="5"/>
  <c r="T799" i="5"/>
  <c r="S799" i="5"/>
  <c r="R799" i="5"/>
  <c r="Y798" i="5"/>
  <c r="W798" i="5"/>
  <c r="V798" i="5"/>
  <c r="U798" i="5"/>
  <c r="T798" i="5"/>
  <c r="S798" i="5"/>
  <c r="R798" i="5"/>
  <c r="Y797" i="5"/>
  <c r="W797" i="5"/>
  <c r="V797" i="5"/>
  <c r="U797" i="5"/>
  <c r="T797" i="5"/>
  <c r="S797" i="5"/>
  <c r="R797" i="5"/>
  <c r="Y796" i="5"/>
  <c r="W796" i="5"/>
  <c r="V796" i="5"/>
  <c r="U796" i="5"/>
  <c r="T796" i="5"/>
  <c r="S796" i="5"/>
  <c r="R796" i="5"/>
  <c r="Y795" i="5"/>
  <c r="W795" i="5"/>
  <c r="V795" i="5"/>
  <c r="U795" i="5"/>
  <c r="T795" i="5"/>
  <c r="S795" i="5"/>
  <c r="R795" i="5"/>
  <c r="Y794" i="5"/>
  <c r="W794" i="5"/>
  <c r="V794" i="5"/>
  <c r="U794" i="5"/>
  <c r="T794" i="5"/>
  <c r="S794" i="5"/>
  <c r="R794" i="5"/>
  <c r="Y793" i="5"/>
  <c r="W793" i="5"/>
  <c r="V793" i="5"/>
  <c r="U793" i="5"/>
  <c r="T793" i="5"/>
  <c r="S793" i="5"/>
  <c r="R793" i="5"/>
  <c r="Y792" i="5"/>
  <c r="W792" i="5"/>
  <c r="V792" i="5"/>
  <c r="U792" i="5"/>
  <c r="T792" i="5"/>
  <c r="S792" i="5"/>
  <c r="R792" i="5"/>
  <c r="Y791" i="5"/>
  <c r="W791" i="5"/>
  <c r="V791" i="5"/>
  <c r="U791" i="5"/>
  <c r="T791" i="5"/>
  <c r="S791" i="5"/>
  <c r="R791" i="5"/>
  <c r="Y790" i="5"/>
  <c r="W790" i="5"/>
  <c r="V790" i="5"/>
  <c r="U790" i="5"/>
  <c r="T790" i="5"/>
  <c r="S790" i="5"/>
  <c r="R790" i="5"/>
  <c r="Y789" i="5"/>
  <c r="W789" i="5"/>
  <c r="V789" i="5"/>
  <c r="U789" i="5"/>
  <c r="T789" i="5"/>
  <c r="S789" i="5"/>
  <c r="R789" i="5"/>
  <c r="Y788" i="5"/>
  <c r="W788" i="5"/>
  <c r="V788" i="5"/>
  <c r="U788" i="5"/>
  <c r="T788" i="5"/>
  <c r="S788" i="5"/>
  <c r="R788" i="5"/>
  <c r="Y787" i="5"/>
  <c r="W787" i="5"/>
  <c r="V787" i="5"/>
  <c r="U787" i="5"/>
  <c r="T787" i="5"/>
  <c r="S787" i="5"/>
  <c r="R787" i="5"/>
  <c r="Y786" i="5"/>
  <c r="W786" i="5"/>
  <c r="V786" i="5"/>
  <c r="U786" i="5"/>
  <c r="T786" i="5"/>
  <c r="S786" i="5"/>
  <c r="R786" i="5"/>
  <c r="Y785" i="5"/>
  <c r="W785" i="5"/>
  <c r="V785" i="5"/>
  <c r="U785" i="5"/>
  <c r="T785" i="5"/>
  <c r="S785" i="5"/>
  <c r="R785" i="5"/>
  <c r="Y784" i="5"/>
  <c r="W784" i="5"/>
  <c r="V784" i="5"/>
  <c r="U784" i="5"/>
  <c r="T784" i="5"/>
  <c r="S784" i="5"/>
  <c r="R784" i="5"/>
  <c r="Y783" i="5"/>
  <c r="W783" i="5"/>
  <c r="V783" i="5"/>
  <c r="U783" i="5"/>
  <c r="T783" i="5"/>
  <c r="S783" i="5"/>
  <c r="R783" i="5"/>
  <c r="Y782" i="5"/>
  <c r="W782" i="5"/>
  <c r="V782" i="5"/>
  <c r="U782" i="5"/>
  <c r="T782" i="5"/>
  <c r="S782" i="5"/>
  <c r="R782" i="5"/>
  <c r="Y781" i="5"/>
  <c r="W781" i="5"/>
  <c r="V781" i="5"/>
  <c r="U781" i="5"/>
  <c r="T781" i="5"/>
  <c r="S781" i="5"/>
  <c r="R781" i="5"/>
  <c r="Y780" i="5"/>
  <c r="W780" i="5"/>
  <c r="V780" i="5"/>
  <c r="U780" i="5"/>
  <c r="T780" i="5"/>
  <c r="S780" i="5"/>
  <c r="R780" i="5"/>
  <c r="Y779" i="5"/>
  <c r="W779" i="5"/>
  <c r="V779" i="5"/>
  <c r="U779" i="5"/>
  <c r="T779" i="5"/>
  <c r="S779" i="5"/>
  <c r="R779" i="5"/>
  <c r="Y778" i="5"/>
  <c r="W778" i="5"/>
  <c r="V778" i="5"/>
  <c r="U778" i="5"/>
  <c r="T778" i="5"/>
  <c r="S778" i="5"/>
  <c r="R778" i="5"/>
  <c r="Y777" i="5"/>
  <c r="W777" i="5"/>
  <c r="V777" i="5"/>
  <c r="U777" i="5"/>
  <c r="T777" i="5"/>
  <c r="S777" i="5"/>
  <c r="R777" i="5"/>
  <c r="Y776" i="5"/>
  <c r="W776" i="5"/>
  <c r="V776" i="5"/>
  <c r="U776" i="5"/>
  <c r="T776" i="5"/>
  <c r="S776" i="5"/>
  <c r="R776" i="5"/>
  <c r="Y775" i="5"/>
  <c r="W775" i="5"/>
  <c r="V775" i="5"/>
  <c r="U775" i="5"/>
  <c r="T775" i="5"/>
  <c r="S775" i="5"/>
  <c r="R775" i="5"/>
  <c r="Y774" i="5"/>
  <c r="W774" i="5"/>
  <c r="V774" i="5"/>
  <c r="U774" i="5"/>
  <c r="T774" i="5"/>
  <c r="S774" i="5"/>
  <c r="R774" i="5"/>
  <c r="Y773" i="5"/>
  <c r="W773" i="5"/>
  <c r="V773" i="5"/>
  <c r="U773" i="5"/>
  <c r="T773" i="5"/>
  <c r="S773" i="5"/>
  <c r="R773" i="5"/>
  <c r="Y772" i="5"/>
  <c r="W772" i="5"/>
  <c r="V772" i="5"/>
  <c r="U772" i="5"/>
  <c r="T772" i="5"/>
  <c r="S772" i="5"/>
  <c r="R772" i="5"/>
  <c r="Y771" i="5"/>
  <c r="W771" i="5"/>
  <c r="V771" i="5"/>
  <c r="U771" i="5"/>
  <c r="T771" i="5"/>
  <c r="S771" i="5"/>
  <c r="R771" i="5"/>
  <c r="Y770" i="5"/>
  <c r="W770" i="5"/>
  <c r="V770" i="5"/>
  <c r="U770" i="5"/>
  <c r="T770" i="5"/>
  <c r="S770" i="5"/>
  <c r="R770" i="5"/>
  <c r="Y769" i="5"/>
  <c r="W769" i="5"/>
  <c r="V769" i="5"/>
  <c r="U769" i="5"/>
  <c r="T769" i="5"/>
  <c r="S769" i="5"/>
  <c r="R769" i="5"/>
  <c r="Y768" i="5"/>
  <c r="W768" i="5"/>
  <c r="V768" i="5"/>
  <c r="U768" i="5"/>
  <c r="T768" i="5"/>
  <c r="S768" i="5"/>
  <c r="R768" i="5"/>
  <c r="Y767" i="5"/>
  <c r="W767" i="5"/>
  <c r="V767" i="5"/>
  <c r="U767" i="5"/>
  <c r="T767" i="5"/>
  <c r="S767" i="5"/>
  <c r="R767" i="5"/>
  <c r="Y766" i="5"/>
  <c r="W766" i="5"/>
  <c r="V766" i="5"/>
  <c r="U766" i="5"/>
  <c r="T766" i="5"/>
  <c r="S766" i="5"/>
  <c r="R766" i="5"/>
  <c r="Y765" i="5"/>
  <c r="W765" i="5"/>
  <c r="V765" i="5"/>
  <c r="U765" i="5"/>
  <c r="T765" i="5"/>
  <c r="S765" i="5"/>
  <c r="R765" i="5"/>
  <c r="Y764" i="5"/>
  <c r="W764" i="5"/>
  <c r="V764" i="5"/>
  <c r="U764" i="5"/>
  <c r="T764" i="5"/>
  <c r="S764" i="5"/>
  <c r="R764" i="5"/>
  <c r="Y763" i="5"/>
  <c r="W763" i="5"/>
  <c r="V763" i="5"/>
  <c r="U763" i="5"/>
  <c r="T763" i="5"/>
  <c r="S763" i="5"/>
  <c r="R763" i="5"/>
  <c r="Y762" i="5"/>
  <c r="W762" i="5"/>
  <c r="V762" i="5"/>
  <c r="U762" i="5"/>
  <c r="T762" i="5"/>
  <c r="S762" i="5"/>
  <c r="R762" i="5"/>
  <c r="Y761" i="5"/>
  <c r="W761" i="5"/>
  <c r="V761" i="5"/>
  <c r="U761" i="5"/>
  <c r="T761" i="5"/>
  <c r="S761" i="5"/>
  <c r="R761" i="5"/>
  <c r="Y760" i="5"/>
  <c r="W760" i="5"/>
  <c r="V760" i="5"/>
  <c r="U760" i="5"/>
  <c r="T760" i="5"/>
  <c r="S760" i="5"/>
  <c r="R760" i="5"/>
  <c r="Y759" i="5"/>
  <c r="W759" i="5"/>
  <c r="V759" i="5"/>
  <c r="U759" i="5"/>
  <c r="T759" i="5"/>
  <c r="S759" i="5"/>
  <c r="R759" i="5"/>
  <c r="Y758" i="5"/>
  <c r="W758" i="5"/>
  <c r="V758" i="5"/>
  <c r="U758" i="5"/>
  <c r="T758" i="5"/>
  <c r="S758" i="5"/>
  <c r="R758" i="5"/>
  <c r="Y757" i="5"/>
  <c r="W757" i="5"/>
  <c r="V757" i="5"/>
  <c r="U757" i="5"/>
  <c r="T757" i="5"/>
  <c r="S757" i="5"/>
  <c r="R757" i="5"/>
  <c r="Y756" i="5"/>
  <c r="W756" i="5"/>
  <c r="V756" i="5"/>
  <c r="U756" i="5"/>
  <c r="T756" i="5"/>
  <c r="S756" i="5"/>
  <c r="R756" i="5"/>
  <c r="Y755" i="5"/>
  <c r="W755" i="5"/>
  <c r="V755" i="5"/>
  <c r="U755" i="5"/>
  <c r="T755" i="5"/>
  <c r="S755" i="5"/>
  <c r="R755" i="5"/>
  <c r="Y754" i="5"/>
  <c r="W754" i="5"/>
  <c r="V754" i="5"/>
  <c r="U754" i="5"/>
  <c r="T754" i="5"/>
  <c r="S754" i="5"/>
  <c r="R754" i="5"/>
  <c r="Y753" i="5"/>
  <c r="W753" i="5"/>
  <c r="V753" i="5"/>
  <c r="U753" i="5"/>
  <c r="T753" i="5"/>
  <c r="S753" i="5"/>
  <c r="R753" i="5"/>
  <c r="Y752" i="5"/>
  <c r="W752" i="5"/>
  <c r="V752" i="5"/>
  <c r="U752" i="5"/>
  <c r="T752" i="5"/>
  <c r="S752" i="5"/>
  <c r="R752" i="5"/>
  <c r="Y751" i="5"/>
  <c r="W751" i="5"/>
  <c r="V751" i="5"/>
  <c r="U751" i="5"/>
  <c r="T751" i="5"/>
  <c r="S751" i="5"/>
  <c r="R751" i="5"/>
  <c r="Y750" i="5"/>
  <c r="W750" i="5"/>
  <c r="V750" i="5"/>
  <c r="U750" i="5"/>
  <c r="T750" i="5"/>
  <c r="S750" i="5"/>
  <c r="R750" i="5"/>
  <c r="Y749" i="5"/>
  <c r="W749" i="5"/>
  <c r="V749" i="5"/>
  <c r="U749" i="5"/>
  <c r="T749" i="5"/>
  <c r="S749" i="5"/>
  <c r="R749" i="5"/>
  <c r="Y748" i="5"/>
  <c r="W748" i="5"/>
  <c r="V748" i="5"/>
  <c r="U748" i="5"/>
  <c r="T748" i="5"/>
  <c r="S748" i="5"/>
  <c r="R748" i="5"/>
  <c r="Y747" i="5"/>
  <c r="W747" i="5"/>
  <c r="V747" i="5"/>
  <c r="U747" i="5"/>
  <c r="T747" i="5"/>
  <c r="S747" i="5"/>
  <c r="R747" i="5"/>
  <c r="Y746" i="5"/>
  <c r="W746" i="5"/>
  <c r="V746" i="5"/>
  <c r="U746" i="5"/>
  <c r="T746" i="5"/>
  <c r="S746" i="5"/>
  <c r="R746" i="5"/>
  <c r="Y745" i="5"/>
  <c r="W745" i="5"/>
  <c r="V745" i="5"/>
  <c r="U745" i="5"/>
  <c r="T745" i="5"/>
  <c r="S745" i="5"/>
  <c r="R745" i="5"/>
  <c r="Y744" i="5"/>
  <c r="W744" i="5"/>
  <c r="V744" i="5"/>
  <c r="U744" i="5"/>
  <c r="T744" i="5"/>
  <c r="S744" i="5"/>
  <c r="R744" i="5"/>
  <c r="Y743" i="5"/>
  <c r="W743" i="5"/>
  <c r="V743" i="5"/>
  <c r="U743" i="5"/>
  <c r="T743" i="5"/>
  <c r="S743" i="5"/>
  <c r="R743" i="5"/>
  <c r="Y742" i="5"/>
  <c r="W742" i="5"/>
  <c r="V742" i="5"/>
  <c r="U742" i="5"/>
  <c r="T742" i="5"/>
  <c r="S742" i="5"/>
  <c r="R742" i="5"/>
  <c r="Y741" i="5"/>
  <c r="W741" i="5"/>
  <c r="V741" i="5"/>
  <c r="U741" i="5"/>
  <c r="T741" i="5"/>
  <c r="S741" i="5"/>
  <c r="R741" i="5"/>
  <c r="Y736" i="5"/>
  <c r="Y737" i="5" s="1"/>
  <c r="Y738" i="5" s="1"/>
  <c r="Y739" i="5" s="1"/>
  <c r="Y740" i="5" s="1"/>
  <c r="AX740" i="5" s="1"/>
  <c r="W736" i="5"/>
  <c r="W737" i="5" s="1"/>
  <c r="W738" i="5" s="1"/>
  <c r="W739" i="5" s="1"/>
  <c r="W740" i="5" s="1"/>
  <c r="V736" i="5"/>
  <c r="V737" i="5" s="1"/>
  <c r="V738" i="5" s="1"/>
  <c r="V739" i="5" s="1"/>
  <c r="V740" i="5" s="1"/>
  <c r="U736" i="5"/>
  <c r="U737" i="5" s="1"/>
  <c r="U738" i="5" s="1"/>
  <c r="U739" i="5" s="1"/>
  <c r="U740" i="5" s="1"/>
  <c r="T736" i="5"/>
  <c r="T737" i="5" s="1"/>
  <c r="T738" i="5" s="1"/>
  <c r="T739" i="5" s="1"/>
  <c r="T740" i="5" s="1"/>
  <c r="S736" i="5"/>
  <c r="R736" i="5"/>
  <c r="R737" i="5" s="1"/>
  <c r="R738" i="5" s="1"/>
  <c r="R739" i="5" s="1"/>
  <c r="R740" i="5" s="1"/>
  <c r="AQ740" i="5" s="1"/>
  <c r="Y735" i="5"/>
  <c r="W735" i="5"/>
  <c r="V735" i="5"/>
  <c r="U735" i="5"/>
  <c r="T735" i="5"/>
  <c r="S735" i="5"/>
  <c r="R735" i="5"/>
  <c r="Y734" i="5"/>
  <c r="W734" i="5"/>
  <c r="V734" i="5"/>
  <c r="U734" i="5"/>
  <c r="T734" i="5"/>
  <c r="S734" i="5"/>
  <c r="R734" i="5"/>
  <c r="Y733" i="5"/>
  <c r="W733" i="5"/>
  <c r="V733" i="5"/>
  <c r="U733" i="5"/>
  <c r="T733" i="5"/>
  <c r="S733" i="5"/>
  <c r="R733" i="5"/>
  <c r="Y732" i="5"/>
  <c r="W732" i="5"/>
  <c r="V732" i="5"/>
  <c r="U732" i="5"/>
  <c r="T732" i="5"/>
  <c r="S732" i="5"/>
  <c r="R732" i="5"/>
  <c r="Y731" i="5"/>
  <c r="W731" i="5"/>
  <c r="V731" i="5"/>
  <c r="U731" i="5"/>
  <c r="T731" i="5"/>
  <c r="S731" i="5"/>
  <c r="R731" i="5"/>
  <c r="Y730" i="5"/>
  <c r="W730" i="5"/>
  <c r="V730" i="5"/>
  <c r="U730" i="5"/>
  <c r="T730" i="5"/>
  <c r="S730" i="5"/>
  <c r="R730" i="5"/>
  <c r="Y729" i="5"/>
  <c r="W729" i="5"/>
  <c r="V729" i="5"/>
  <c r="U729" i="5"/>
  <c r="T729" i="5"/>
  <c r="S729" i="5"/>
  <c r="R729" i="5"/>
  <c r="Y728" i="5"/>
  <c r="W728" i="5"/>
  <c r="V728" i="5"/>
  <c r="U728" i="5"/>
  <c r="T728" i="5"/>
  <c r="S728" i="5"/>
  <c r="R728" i="5"/>
  <c r="Y727" i="5"/>
  <c r="W727" i="5"/>
  <c r="V727" i="5"/>
  <c r="U727" i="5"/>
  <c r="T727" i="5"/>
  <c r="S727" i="5"/>
  <c r="R727" i="5"/>
  <c r="Y726" i="5"/>
  <c r="W726" i="5"/>
  <c r="V726" i="5"/>
  <c r="U726" i="5"/>
  <c r="T726" i="5"/>
  <c r="S726" i="5"/>
  <c r="R726" i="5"/>
  <c r="Y725" i="5"/>
  <c r="W725" i="5"/>
  <c r="V725" i="5"/>
  <c r="U725" i="5"/>
  <c r="T725" i="5"/>
  <c r="S725" i="5"/>
  <c r="R725" i="5"/>
  <c r="Y724" i="5"/>
  <c r="W724" i="5"/>
  <c r="V724" i="5"/>
  <c r="U724" i="5"/>
  <c r="T724" i="5"/>
  <c r="S724" i="5"/>
  <c r="R724" i="5"/>
  <c r="Y723" i="5"/>
  <c r="W723" i="5"/>
  <c r="V723" i="5"/>
  <c r="U723" i="5"/>
  <c r="T723" i="5"/>
  <c r="S723" i="5"/>
  <c r="R723" i="5"/>
  <c r="Y722" i="5"/>
  <c r="W722" i="5"/>
  <c r="V722" i="5"/>
  <c r="U722" i="5"/>
  <c r="T722" i="5"/>
  <c r="S722" i="5"/>
  <c r="R722" i="5"/>
  <c r="Y721" i="5"/>
  <c r="W721" i="5"/>
  <c r="V721" i="5"/>
  <c r="U721" i="5"/>
  <c r="T721" i="5"/>
  <c r="S721" i="5"/>
  <c r="R721" i="5"/>
  <c r="Y720" i="5"/>
  <c r="W720" i="5"/>
  <c r="V720" i="5"/>
  <c r="U720" i="5"/>
  <c r="T720" i="5"/>
  <c r="S720" i="5"/>
  <c r="R720" i="5"/>
  <c r="Y719" i="5"/>
  <c r="W719" i="5"/>
  <c r="V719" i="5"/>
  <c r="U719" i="5"/>
  <c r="T719" i="5"/>
  <c r="S719" i="5"/>
  <c r="R719" i="5"/>
  <c r="Y718" i="5"/>
  <c r="W718" i="5"/>
  <c r="V718" i="5"/>
  <c r="U718" i="5"/>
  <c r="T718" i="5"/>
  <c r="S718" i="5"/>
  <c r="R718" i="5"/>
  <c r="Y717" i="5"/>
  <c r="W717" i="5"/>
  <c r="V717" i="5"/>
  <c r="U717" i="5"/>
  <c r="T717" i="5"/>
  <c r="S717" i="5"/>
  <c r="R717" i="5"/>
  <c r="Y716" i="5"/>
  <c r="W716" i="5"/>
  <c r="V716" i="5"/>
  <c r="U716" i="5"/>
  <c r="T716" i="5"/>
  <c r="S716" i="5"/>
  <c r="R716" i="5"/>
  <c r="Y715" i="5"/>
  <c r="W715" i="5"/>
  <c r="V715" i="5"/>
  <c r="U715" i="5"/>
  <c r="T715" i="5"/>
  <c r="S715" i="5"/>
  <c r="R715" i="5"/>
  <c r="Y714" i="5"/>
  <c r="W714" i="5"/>
  <c r="V714" i="5"/>
  <c r="U714" i="5"/>
  <c r="T714" i="5"/>
  <c r="S714" i="5"/>
  <c r="R714" i="5"/>
  <c r="Y713" i="5"/>
  <c r="W713" i="5"/>
  <c r="V713" i="5"/>
  <c r="U713" i="5"/>
  <c r="T713" i="5"/>
  <c r="S713" i="5"/>
  <c r="R713" i="5"/>
  <c r="Y712" i="5"/>
  <c r="W712" i="5"/>
  <c r="V712" i="5"/>
  <c r="U712" i="5"/>
  <c r="T712" i="5"/>
  <c r="S712" i="5"/>
  <c r="R712" i="5"/>
  <c r="Y711" i="5"/>
  <c r="W711" i="5"/>
  <c r="V711" i="5"/>
  <c r="U711" i="5"/>
  <c r="T711" i="5"/>
  <c r="S711" i="5"/>
  <c r="R711" i="5"/>
  <c r="Y710" i="5"/>
  <c r="W710" i="5"/>
  <c r="V710" i="5"/>
  <c r="U710" i="5"/>
  <c r="T710" i="5"/>
  <c r="S710" i="5"/>
  <c r="R710" i="5"/>
  <c r="Y709" i="5"/>
  <c r="W709" i="5"/>
  <c r="V709" i="5"/>
  <c r="U709" i="5"/>
  <c r="T709" i="5"/>
  <c r="S709" i="5"/>
  <c r="R709" i="5"/>
  <c r="Y708" i="5"/>
  <c r="W708" i="5"/>
  <c r="V708" i="5"/>
  <c r="U708" i="5"/>
  <c r="T708" i="5"/>
  <c r="S708" i="5"/>
  <c r="R708" i="5"/>
  <c r="Y707" i="5"/>
  <c r="W707" i="5"/>
  <c r="V707" i="5"/>
  <c r="U707" i="5"/>
  <c r="T707" i="5"/>
  <c r="S707" i="5"/>
  <c r="R707" i="5"/>
  <c r="Y706" i="5"/>
  <c r="W706" i="5"/>
  <c r="V706" i="5"/>
  <c r="U706" i="5"/>
  <c r="T706" i="5"/>
  <c r="S706" i="5"/>
  <c r="R706" i="5"/>
  <c r="Y705" i="5"/>
  <c r="W705" i="5"/>
  <c r="V705" i="5"/>
  <c r="U705" i="5"/>
  <c r="T705" i="5"/>
  <c r="S705" i="5"/>
  <c r="R705" i="5"/>
  <c r="Y704" i="5"/>
  <c r="W704" i="5"/>
  <c r="V704" i="5"/>
  <c r="U704" i="5"/>
  <c r="T704" i="5"/>
  <c r="S704" i="5"/>
  <c r="R704" i="5"/>
  <c r="Y703" i="5"/>
  <c r="W703" i="5"/>
  <c r="V703" i="5"/>
  <c r="U703" i="5"/>
  <c r="T703" i="5"/>
  <c r="S703" i="5"/>
  <c r="R703" i="5"/>
  <c r="Y702" i="5"/>
  <c r="W702" i="5"/>
  <c r="V702" i="5"/>
  <c r="U702" i="5"/>
  <c r="T702" i="5"/>
  <c r="S702" i="5"/>
  <c r="R702" i="5"/>
  <c r="Y701" i="5"/>
  <c r="W701" i="5"/>
  <c r="V701" i="5"/>
  <c r="U701" i="5"/>
  <c r="T701" i="5"/>
  <c r="S701" i="5"/>
  <c r="R701" i="5"/>
  <c r="Y700" i="5"/>
  <c r="W700" i="5"/>
  <c r="V700" i="5"/>
  <c r="U700" i="5"/>
  <c r="T700" i="5"/>
  <c r="S700" i="5"/>
  <c r="R700" i="5"/>
  <c r="Y699" i="5"/>
  <c r="W699" i="5"/>
  <c r="V699" i="5"/>
  <c r="U699" i="5"/>
  <c r="T699" i="5"/>
  <c r="S699" i="5"/>
  <c r="R699" i="5"/>
  <c r="Y698" i="5"/>
  <c r="W698" i="5"/>
  <c r="V698" i="5"/>
  <c r="U698" i="5"/>
  <c r="T698" i="5"/>
  <c r="S698" i="5"/>
  <c r="R698" i="5"/>
  <c r="Y697" i="5"/>
  <c r="W697" i="5"/>
  <c r="V697" i="5"/>
  <c r="U697" i="5"/>
  <c r="T697" i="5"/>
  <c r="S697" i="5"/>
  <c r="R697" i="5"/>
  <c r="Y696" i="5"/>
  <c r="W696" i="5"/>
  <c r="V696" i="5"/>
  <c r="U696" i="5"/>
  <c r="T696" i="5"/>
  <c r="S696" i="5"/>
  <c r="R696" i="5"/>
  <c r="Y695" i="5"/>
  <c r="W695" i="5"/>
  <c r="V695" i="5"/>
  <c r="U695" i="5"/>
  <c r="T695" i="5"/>
  <c r="S695" i="5"/>
  <c r="R695" i="5"/>
  <c r="Y694" i="5"/>
  <c r="W694" i="5"/>
  <c r="V694" i="5"/>
  <c r="U694" i="5"/>
  <c r="T694" i="5"/>
  <c r="S694" i="5"/>
  <c r="R694" i="5"/>
  <c r="Y693" i="5"/>
  <c r="W693" i="5"/>
  <c r="V693" i="5"/>
  <c r="U693" i="5"/>
  <c r="T693" i="5"/>
  <c r="S693" i="5"/>
  <c r="R693" i="5"/>
  <c r="Y692" i="5"/>
  <c r="W692" i="5"/>
  <c r="V692" i="5"/>
  <c r="U692" i="5"/>
  <c r="T692" i="5"/>
  <c r="S692" i="5"/>
  <c r="R692" i="5"/>
  <c r="Y691" i="5"/>
  <c r="W691" i="5"/>
  <c r="V691" i="5"/>
  <c r="U691" i="5"/>
  <c r="T691" i="5"/>
  <c r="S691" i="5"/>
  <c r="R691" i="5"/>
  <c r="Y690" i="5"/>
  <c r="W690" i="5"/>
  <c r="V690" i="5"/>
  <c r="U690" i="5"/>
  <c r="T690" i="5"/>
  <c r="S690" i="5"/>
  <c r="R690" i="5"/>
  <c r="Y689" i="5"/>
  <c r="W689" i="5"/>
  <c r="V689" i="5"/>
  <c r="U689" i="5"/>
  <c r="T689" i="5"/>
  <c r="S689" i="5"/>
  <c r="R689" i="5"/>
  <c r="Y688" i="5"/>
  <c r="W688" i="5"/>
  <c r="V688" i="5"/>
  <c r="U688" i="5"/>
  <c r="T688" i="5"/>
  <c r="S688" i="5"/>
  <c r="R688" i="5"/>
  <c r="Y687" i="5"/>
  <c r="W687" i="5"/>
  <c r="V687" i="5"/>
  <c r="U687" i="5"/>
  <c r="T687" i="5"/>
  <c r="S687" i="5"/>
  <c r="R687" i="5"/>
  <c r="Y686" i="5"/>
  <c r="W686" i="5"/>
  <c r="V686" i="5"/>
  <c r="U686" i="5"/>
  <c r="T686" i="5"/>
  <c r="S686" i="5"/>
  <c r="R686" i="5"/>
  <c r="Y685" i="5"/>
  <c r="W685" i="5"/>
  <c r="V685" i="5"/>
  <c r="U685" i="5"/>
  <c r="T685" i="5"/>
  <c r="S685" i="5"/>
  <c r="R685" i="5"/>
  <c r="Y684" i="5"/>
  <c r="W684" i="5"/>
  <c r="V684" i="5"/>
  <c r="U684" i="5"/>
  <c r="T684" i="5"/>
  <c r="S684" i="5"/>
  <c r="R684" i="5"/>
  <c r="Y683" i="5"/>
  <c r="W683" i="5"/>
  <c r="V683" i="5"/>
  <c r="U683" i="5"/>
  <c r="T683" i="5"/>
  <c r="S683" i="5"/>
  <c r="R683" i="5"/>
  <c r="Y682" i="5"/>
  <c r="W682" i="5"/>
  <c r="V682" i="5"/>
  <c r="U682" i="5"/>
  <c r="T682" i="5"/>
  <c r="S682" i="5"/>
  <c r="R682" i="5"/>
  <c r="Y681" i="5"/>
  <c r="W681" i="5"/>
  <c r="V681" i="5"/>
  <c r="U681" i="5"/>
  <c r="T681" i="5"/>
  <c r="S681" i="5"/>
  <c r="R681" i="5"/>
  <c r="Y680" i="5"/>
  <c r="W680" i="5"/>
  <c r="V680" i="5"/>
  <c r="U680" i="5"/>
  <c r="T680" i="5"/>
  <c r="S680" i="5"/>
  <c r="R680" i="5"/>
  <c r="Y679" i="5"/>
  <c r="W679" i="5"/>
  <c r="V679" i="5"/>
  <c r="U679" i="5"/>
  <c r="T679" i="5"/>
  <c r="S679" i="5"/>
  <c r="R679" i="5"/>
  <c r="Y678" i="5"/>
  <c r="W678" i="5"/>
  <c r="V678" i="5"/>
  <c r="U678" i="5"/>
  <c r="T678" i="5"/>
  <c r="S678" i="5"/>
  <c r="R678" i="5"/>
  <c r="Y677" i="5"/>
  <c r="W677" i="5"/>
  <c r="V677" i="5"/>
  <c r="U677" i="5"/>
  <c r="T677" i="5"/>
  <c r="S677" i="5"/>
  <c r="R677" i="5"/>
  <c r="Y676" i="5"/>
  <c r="W676" i="5"/>
  <c r="V676" i="5"/>
  <c r="U676" i="5"/>
  <c r="T676" i="5"/>
  <c r="S676" i="5"/>
  <c r="R676" i="5"/>
  <c r="Y675" i="5"/>
  <c r="W675" i="5"/>
  <c r="V675" i="5"/>
  <c r="U675" i="5"/>
  <c r="T675" i="5"/>
  <c r="S675" i="5"/>
  <c r="R675" i="5"/>
  <c r="Y674" i="5"/>
  <c r="W674" i="5"/>
  <c r="V674" i="5"/>
  <c r="U674" i="5"/>
  <c r="T674" i="5"/>
  <c r="S674" i="5"/>
  <c r="R674" i="5"/>
  <c r="Y673" i="5"/>
  <c r="W673" i="5"/>
  <c r="V673" i="5"/>
  <c r="U673" i="5"/>
  <c r="T673" i="5"/>
  <c r="S673" i="5"/>
  <c r="R673" i="5"/>
  <c r="Y672" i="5"/>
  <c r="W672" i="5"/>
  <c r="V672" i="5"/>
  <c r="U672" i="5"/>
  <c r="T672" i="5"/>
  <c r="S672" i="5"/>
  <c r="R672" i="5"/>
  <c r="Y671" i="5"/>
  <c r="W671" i="5"/>
  <c r="V671" i="5"/>
  <c r="U671" i="5"/>
  <c r="T671" i="5"/>
  <c r="S671" i="5"/>
  <c r="R671" i="5"/>
  <c r="Y670" i="5"/>
  <c r="W670" i="5"/>
  <c r="V670" i="5"/>
  <c r="U670" i="5"/>
  <c r="T670" i="5"/>
  <c r="S670" i="5"/>
  <c r="R670" i="5"/>
  <c r="Y669" i="5"/>
  <c r="W669" i="5"/>
  <c r="V669" i="5"/>
  <c r="U669" i="5"/>
  <c r="T669" i="5"/>
  <c r="S669" i="5"/>
  <c r="R669" i="5"/>
  <c r="Y668" i="5"/>
  <c r="W668" i="5"/>
  <c r="V668" i="5"/>
  <c r="U668" i="5"/>
  <c r="T668" i="5"/>
  <c r="S668" i="5"/>
  <c r="R668" i="5"/>
  <c r="Y667" i="5"/>
  <c r="W667" i="5"/>
  <c r="V667" i="5"/>
  <c r="U667" i="5"/>
  <c r="T667" i="5"/>
  <c r="S667" i="5"/>
  <c r="R667" i="5"/>
  <c r="X17" i="5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X193" i="5" s="1"/>
  <c r="X194" i="5" s="1"/>
  <c r="X195" i="5" s="1"/>
  <c r="X196" i="5" s="1"/>
  <c r="X197" i="5" s="1"/>
  <c r="X198" i="5" s="1"/>
  <c r="X199" i="5" s="1"/>
  <c r="X200" i="5" s="1"/>
  <c r="X201" i="5" s="1"/>
  <c r="X202" i="5" s="1"/>
  <c r="X203" i="5" s="1"/>
  <c r="X204" i="5" s="1"/>
  <c r="X205" i="5" s="1"/>
  <c r="X206" i="5" s="1"/>
  <c r="X207" i="5" s="1"/>
  <c r="X208" i="5" s="1"/>
  <c r="X209" i="5" s="1"/>
  <c r="X210" i="5" s="1"/>
  <c r="X211" i="5" s="1"/>
  <c r="X212" i="5" s="1"/>
  <c r="X213" i="5" s="1"/>
  <c r="X214" i="5" s="1"/>
  <c r="X215" i="5" s="1"/>
  <c r="X216" i="5" s="1"/>
  <c r="X217" i="5" s="1"/>
  <c r="X218" i="5" s="1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X319" i="5" s="1"/>
  <c r="X320" i="5" s="1"/>
  <c r="X321" i="5" s="1"/>
  <c r="X322" i="5" s="1"/>
  <c r="X323" i="5" s="1"/>
  <c r="X324" i="5" s="1"/>
  <c r="X325" i="5" s="1"/>
  <c r="X326" i="5" s="1"/>
  <c r="X327" i="5" s="1"/>
  <c r="X328" i="5" s="1"/>
  <c r="X329" i="5" s="1"/>
  <c r="X330" i="5" s="1"/>
  <c r="X331" i="5" s="1"/>
  <c r="X332" i="5" s="1"/>
  <c r="X333" i="5" s="1"/>
  <c r="X334" i="5" s="1"/>
  <c r="X335" i="5" s="1"/>
  <c r="X336" i="5" s="1"/>
  <c r="X337" i="5" s="1"/>
  <c r="X338" i="5" s="1"/>
  <c r="X339" i="5" s="1"/>
  <c r="X340" i="5" s="1"/>
  <c r="X341" i="5" s="1"/>
  <c r="X342" i="5" s="1"/>
  <c r="X343" i="5" s="1"/>
  <c r="X344" i="5" s="1"/>
  <c r="X345" i="5" s="1"/>
  <c r="X346" i="5" s="1"/>
  <c r="X347" i="5" s="1"/>
  <c r="X348" i="5" s="1"/>
  <c r="X349" i="5" s="1"/>
  <c r="X350" i="5" s="1"/>
  <c r="X351" i="5" s="1"/>
  <c r="X352" i="5" s="1"/>
  <c r="X353" i="5" s="1"/>
  <c r="X354" i="5" s="1"/>
  <c r="X355" i="5" s="1"/>
  <c r="X356" i="5" s="1"/>
  <c r="X357" i="5" s="1"/>
  <c r="X358" i="5" s="1"/>
  <c r="X359" i="5" s="1"/>
  <c r="X360" i="5" s="1"/>
  <c r="X361" i="5" s="1"/>
  <c r="X362" i="5" s="1"/>
  <c r="X363" i="5" s="1"/>
  <c r="X364" i="5" s="1"/>
  <c r="X365" i="5" s="1"/>
  <c r="X366" i="5" s="1"/>
  <c r="X367" i="5" s="1"/>
  <c r="X368" i="5" s="1"/>
  <c r="X369" i="5" s="1"/>
  <c r="X370" i="5" s="1"/>
  <c r="X371" i="5" s="1"/>
  <c r="X372" i="5" s="1"/>
  <c r="X373" i="5" s="1"/>
  <c r="X374" i="5" s="1"/>
  <c r="X375" i="5" s="1"/>
  <c r="X376" i="5" s="1"/>
  <c r="X377" i="5" s="1"/>
  <c r="X378" i="5" s="1"/>
  <c r="X379" i="5" s="1"/>
  <c r="X380" i="5" s="1"/>
  <c r="X381" i="5" s="1"/>
  <c r="X382" i="5" s="1"/>
  <c r="X383" i="5" s="1"/>
  <c r="X384" i="5" s="1"/>
  <c r="X385" i="5" s="1"/>
  <c r="X386" i="5" s="1"/>
  <c r="X387" i="5" s="1"/>
  <c r="X388" i="5" s="1"/>
  <c r="X389" i="5" s="1"/>
  <c r="X390" i="5" s="1"/>
  <c r="X391" i="5" s="1"/>
  <c r="X392" i="5" s="1"/>
  <c r="X393" i="5" s="1"/>
  <c r="X394" i="5" s="1"/>
  <c r="X395" i="5" s="1"/>
  <c r="X396" i="5" s="1"/>
  <c r="X397" i="5" s="1"/>
  <c r="X398" i="5" s="1"/>
  <c r="X399" i="5" s="1"/>
  <c r="X400" i="5" s="1"/>
  <c r="X401" i="5" s="1"/>
  <c r="X402" i="5" s="1"/>
  <c r="X403" i="5" s="1"/>
  <c r="X404" i="5" s="1"/>
  <c r="X405" i="5" s="1"/>
  <c r="X406" i="5" s="1"/>
  <c r="X407" i="5" s="1"/>
  <c r="X408" i="5" s="1"/>
  <c r="X409" i="5" s="1"/>
  <c r="X410" i="5" s="1"/>
  <c r="X411" i="5" s="1"/>
  <c r="X412" i="5" s="1"/>
  <c r="X413" i="5" s="1"/>
  <c r="X414" i="5" s="1"/>
  <c r="X415" i="5" s="1"/>
  <c r="X416" i="5" s="1"/>
  <c r="X417" i="5" s="1"/>
  <c r="X418" i="5" s="1"/>
  <c r="X419" i="5" s="1"/>
  <c r="X420" i="5" s="1"/>
  <c r="X421" i="5" s="1"/>
  <c r="X422" i="5" s="1"/>
  <c r="X423" i="5" s="1"/>
  <c r="X424" i="5" s="1"/>
  <c r="X425" i="5" s="1"/>
  <c r="X426" i="5" s="1"/>
  <c r="X427" i="5" s="1"/>
  <c r="X428" i="5" s="1"/>
  <c r="X429" i="5" s="1"/>
  <c r="X430" i="5" s="1"/>
  <c r="X431" i="5" s="1"/>
  <c r="X432" i="5" s="1"/>
  <c r="X433" i="5" s="1"/>
  <c r="X434" i="5" s="1"/>
  <c r="X435" i="5" s="1"/>
  <c r="X436" i="5" s="1"/>
  <c r="X437" i="5" s="1"/>
  <c r="X438" i="5" s="1"/>
  <c r="X439" i="5" s="1"/>
  <c r="X440" i="5" s="1"/>
  <c r="X441" i="5" s="1"/>
  <c r="X442" i="5" s="1"/>
  <c r="X443" i="5" s="1"/>
  <c r="X444" i="5" s="1"/>
  <c r="X445" i="5" s="1"/>
  <c r="X446" i="5" s="1"/>
  <c r="X447" i="5" s="1"/>
  <c r="X448" i="5" s="1"/>
  <c r="X449" i="5" s="1"/>
  <c r="X450" i="5" s="1"/>
  <c r="X451" i="5" s="1"/>
  <c r="X452" i="5" s="1"/>
  <c r="X453" i="5" s="1"/>
  <c r="X454" i="5" s="1"/>
  <c r="X455" i="5" s="1"/>
  <c r="X456" i="5" s="1"/>
  <c r="X457" i="5" s="1"/>
  <c r="X458" i="5" s="1"/>
  <c r="X459" i="5" s="1"/>
  <c r="X460" i="5" s="1"/>
  <c r="X461" i="5" s="1"/>
  <c r="X462" i="5" s="1"/>
  <c r="X463" i="5" s="1"/>
  <c r="X464" i="5" s="1"/>
  <c r="X465" i="5" s="1"/>
  <c r="X466" i="5" s="1"/>
  <c r="X467" i="5" s="1"/>
  <c r="X468" i="5" s="1"/>
  <c r="X469" i="5" s="1"/>
  <c r="X470" i="5" s="1"/>
  <c r="X471" i="5" s="1"/>
  <c r="X472" i="5" s="1"/>
  <c r="X473" i="5" s="1"/>
  <c r="X474" i="5" s="1"/>
  <c r="X475" i="5" s="1"/>
  <c r="X476" i="5" s="1"/>
  <c r="X477" i="5" s="1"/>
  <c r="X478" i="5" s="1"/>
  <c r="X479" i="5" s="1"/>
  <c r="X480" i="5" s="1"/>
  <c r="X481" i="5" s="1"/>
  <c r="X482" i="5" s="1"/>
  <c r="X483" i="5" s="1"/>
  <c r="X484" i="5" s="1"/>
  <c r="X485" i="5" s="1"/>
  <c r="X486" i="5" s="1"/>
  <c r="X487" i="5" s="1"/>
  <c r="X488" i="5" s="1"/>
  <c r="X489" i="5" s="1"/>
  <c r="X490" i="5" s="1"/>
  <c r="X491" i="5" s="1"/>
  <c r="X492" i="5" s="1"/>
  <c r="X493" i="5" s="1"/>
  <c r="X494" i="5" s="1"/>
  <c r="X495" i="5" s="1"/>
  <c r="X496" i="5" s="1"/>
  <c r="X497" i="5" s="1"/>
  <c r="X498" i="5" s="1"/>
  <c r="X499" i="5" s="1"/>
  <c r="X500" i="5" s="1"/>
  <c r="X501" i="5" s="1"/>
  <c r="X502" i="5" s="1"/>
  <c r="X503" i="5" s="1"/>
  <c r="X504" i="5" s="1"/>
  <c r="X505" i="5" s="1"/>
  <c r="X506" i="5" s="1"/>
  <c r="X507" i="5" s="1"/>
  <c r="X508" i="5" s="1"/>
  <c r="X509" i="5" s="1"/>
  <c r="X510" i="5" s="1"/>
  <c r="X511" i="5" s="1"/>
  <c r="X512" i="5" s="1"/>
  <c r="X513" i="5" s="1"/>
  <c r="X514" i="5" s="1"/>
  <c r="X515" i="5" s="1"/>
  <c r="X516" i="5" s="1"/>
  <c r="X517" i="5" s="1"/>
  <c r="X518" i="5" s="1"/>
  <c r="X519" i="5" s="1"/>
  <c r="X520" i="5" s="1"/>
  <c r="X521" i="5" s="1"/>
  <c r="X522" i="5" s="1"/>
  <c r="X523" i="5" s="1"/>
  <c r="X524" i="5" s="1"/>
  <c r="X525" i="5" s="1"/>
  <c r="X526" i="5" s="1"/>
  <c r="X527" i="5" s="1"/>
  <c r="X528" i="5" s="1"/>
  <c r="X529" i="5" s="1"/>
  <c r="X530" i="5" s="1"/>
  <c r="X531" i="5" s="1"/>
  <c r="X532" i="5" s="1"/>
  <c r="X533" i="5" s="1"/>
  <c r="X534" i="5" s="1"/>
  <c r="X535" i="5" s="1"/>
  <c r="X536" i="5" s="1"/>
  <c r="X537" i="5" s="1"/>
  <c r="X538" i="5" s="1"/>
  <c r="X539" i="5" s="1"/>
  <c r="X540" i="5" s="1"/>
  <c r="X541" i="5" s="1"/>
  <c r="X542" i="5" s="1"/>
  <c r="X543" i="5" s="1"/>
  <c r="X544" i="5" s="1"/>
  <c r="X545" i="5" s="1"/>
  <c r="X546" i="5" s="1"/>
  <c r="X547" i="5" s="1"/>
  <c r="X548" i="5" s="1"/>
  <c r="X549" i="5" s="1"/>
  <c r="X550" i="5" s="1"/>
  <c r="X551" i="5" s="1"/>
  <c r="X552" i="5" s="1"/>
  <c r="X553" i="5" s="1"/>
  <c r="X554" i="5" s="1"/>
  <c r="X555" i="5" s="1"/>
  <c r="X556" i="5" s="1"/>
  <c r="X557" i="5" s="1"/>
  <c r="X558" i="5" s="1"/>
  <c r="X559" i="5" s="1"/>
  <c r="X560" i="5" s="1"/>
  <c r="X561" i="5" s="1"/>
  <c r="X562" i="5" s="1"/>
  <c r="X563" i="5" s="1"/>
  <c r="X564" i="5" s="1"/>
  <c r="X565" i="5" s="1"/>
  <c r="X566" i="5" s="1"/>
  <c r="X567" i="5" s="1"/>
  <c r="X568" i="5" s="1"/>
  <c r="X569" i="5" s="1"/>
  <c r="X570" i="5" s="1"/>
  <c r="X571" i="5" s="1"/>
  <c r="X572" i="5" s="1"/>
  <c r="X573" i="5" s="1"/>
  <c r="X574" i="5" s="1"/>
  <c r="X575" i="5" s="1"/>
  <c r="X576" i="5" s="1"/>
  <c r="X577" i="5" s="1"/>
  <c r="X578" i="5" s="1"/>
  <c r="X579" i="5" s="1"/>
  <c r="X580" i="5" s="1"/>
  <c r="X581" i="5" s="1"/>
  <c r="X582" i="5" s="1"/>
  <c r="X583" i="5" s="1"/>
  <c r="X584" i="5" s="1"/>
  <c r="X585" i="5" s="1"/>
  <c r="X586" i="5" s="1"/>
  <c r="X587" i="5" s="1"/>
  <c r="X588" i="5" s="1"/>
  <c r="X589" i="5" s="1"/>
  <c r="X590" i="5" s="1"/>
  <c r="X591" i="5" s="1"/>
  <c r="X592" i="5" s="1"/>
  <c r="X593" i="5" s="1"/>
  <c r="X594" i="5" s="1"/>
  <c r="X595" i="5" s="1"/>
  <c r="X596" i="5" s="1"/>
  <c r="X597" i="5" s="1"/>
  <c r="X598" i="5" s="1"/>
  <c r="X599" i="5" s="1"/>
  <c r="X600" i="5" s="1"/>
  <c r="X601" i="5" s="1"/>
  <c r="X602" i="5" s="1"/>
  <c r="X603" i="5" s="1"/>
  <c r="X604" i="5" s="1"/>
  <c r="X605" i="5" s="1"/>
  <c r="X606" i="5" s="1"/>
  <c r="X607" i="5" s="1"/>
  <c r="X608" i="5" s="1"/>
  <c r="X609" i="5" s="1"/>
  <c r="X610" i="5" s="1"/>
  <c r="X611" i="5" s="1"/>
  <c r="X612" i="5" s="1"/>
  <c r="X613" i="5" s="1"/>
  <c r="X614" i="5" s="1"/>
  <c r="X615" i="5" s="1"/>
  <c r="X616" i="5" s="1"/>
  <c r="X617" i="5" s="1"/>
  <c r="X618" i="5" s="1"/>
  <c r="X619" i="5" s="1"/>
  <c r="X620" i="5" s="1"/>
  <c r="X621" i="5" s="1"/>
  <c r="X622" i="5" s="1"/>
  <c r="X623" i="5" s="1"/>
  <c r="X624" i="5" s="1"/>
  <c r="X625" i="5" s="1"/>
  <c r="X626" i="5" s="1"/>
  <c r="X627" i="5" s="1"/>
  <c r="X628" i="5" s="1"/>
  <c r="X629" i="5" s="1"/>
  <c r="X630" i="5" s="1"/>
  <c r="X631" i="5" s="1"/>
  <c r="X632" i="5" s="1"/>
  <c r="X633" i="5" s="1"/>
  <c r="X634" i="5" s="1"/>
  <c r="X635" i="5" s="1"/>
  <c r="X636" i="5" s="1"/>
  <c r="X637" i="5" s="1"/>
  <c r="X638" i="5" s="1"/>
  <c r="X639" i="5" s="1"/>
  <c r="X640" i="5" s="1"/>
  <c r="X641" i="5" s="1"/>
  <c r="X642" i="5" s="1"/>
  <c r="X643" i="5" s="1"/>
  <c r="X644" i="5" s="1"/>
  <c r="X645" i="5" s="1"/>
  <c r="X646" i="5" s="1"/>
  <c r="X647" i="5" s="1"/>
  <c r="X648" i="5" s="1"/>
  <c r="X649" i="5" s="1"/>
  <c r="X650" i="5" s="1"/>
  <c r="X651" i="5" s="1"/>
  <c r="X652" i="5" s="1"/>
  <c r="X653" i="5" s="1"/>
  <c r="X654" i="5" s="1"/>
  <c r="X655" i="5" s="1"/>
  <c r="X656" i="5" s="1"/>
  <c r="X657" i="5" s="1"/>
  <c r="X658" i="5" s="1"/>
  <c r="X659" i="5" s="1"/>
  <c r="X660" i="5" s="1"/>
  <c r="X661" i="5" s="1"/>
  <c r="X662" i="5" s="1"/>
  <c r="X663" i="5" s="1"/>
  <c r="X664" i="5" s="1"/>
  <c r="X665" i="5" s="1"/>
  <c r="X666" i="5" s="1"/>
  <c r="X667" i="5" s="1"/>
  <c r="X668" i="5" s="1"/>
  <c r="X669" i="5" s="1"/>
  <c r="X670" i="5" s="1"/>
  <c r="X671" i="5" s="1"/>
  <c r="X672" i="5" s="1"/>
  <c r="X673" i="5" s="1"/>
  <c r="X674" i="5" s="1"/>
  <c r="X675" i="5" s="1"/>
  <c r="X676" i="5" s="1"/>
  <c r="X677" i="5" s="1"/>
  <c r="X678" i="5" s="1"/>
  <c r="X679" i="5" s="1"/>
  <c r="X680" i="5" s="1"/>
  <c r="X681" i="5" s="1"/>
  <c r="X682" i="5" s="1"/>
  <c r="X683" i="5" s="1"/>
  <c r="X684" i="5" s="1"/>
  <c r="X685" i="5" s="1"/>
  <c r="X686" i="5" s="1"/>
  <c r="X687" i="5" s="1"/>
  <c r="X688" i="5" s="1"/>
  <c r="X689" i="5" s="1"/>
  <c r="X690" i="5" s="1"/>
  <c r="X691" i="5" s="1"/>
  <c r="X692" i="5" s="1"/>
  <c r="X693" i="5" s="1"/>
  <c r="X694" i="5" s="1"/>
  <c r="X695" i="5" s="1"/>
  <c r="X696" i="5" s="1"/>
  <c r="X697" i="5" s="1"/>
  <c r="X698" i="5" s="1"/>
  <c r="X699" i="5" s="1"/>
  <c r="X700" i="5" s="1"/>
  <c r="X701" i="5" s="1"/>
  <c r="X702" i="5" s="1"/>
  <c r="X703" i="5" s="1"/>
  <c r="X704" i="5" s="1"/>
  <c r="X705" i="5" s="1"/>
  <c r="X706" i="5" s="1"/>
  <c r="X707" i="5" s="1"/>
  <c r="X708" i="5" s="1"/>
  <c r="X709" i="5" s="1"/>
  <c r="X710" i="5" s="1"/>
  <c r="X711" i="5" s="1"/>
  <c r="X712" i="5" s="1"/>
  <c r="X713" i="5" s="1"/>
  <c r="X714" i="5" s="1"/>
  <c r="X715" i="5" s="1"/>
  <c r="X716" i="5" s="1"/>
  <c r="X717" i="5" s="1"/>
  <c r="X718" i="5" s="1"/>
  <c r="X719" i="5" s="1"/>
  <c r="X720" i="5" s="1"/>
  <c r="X721" i="5" s="1"/>
  <c r="X722" i="5" s="1"/>
  <c r="X723" i="5" s="1"/>
  <c r="X724" i="5" s="1"/>
  <c r="X725" i="5" s="1"/>
  <c r="X726" i="5" s="1"/>
  <c r="X727" i="5" s="1"/>
  <c r="X728" i="5" s="1"/>
  <c r="X729" i="5" s="1"/>
  <c r="X730" i="5" s="1"/>
  <c r="X731" i="5" s="1"/>
  <c r="X732" i="5" s="1"/>
  <c r="X733" i="5" s="1"/>
  <c r="X734" i="5" s="1"/>
  <c r="X735" i="5" s="1"/>
  <c r="X736" i="5" s="1"/>
  <c r="X737" i="5" s="1"/>
  <c r="X738" i="5" s="1"/>
  <c r="X739" i="5" s="1"/>
  <c r="X740" i="5" s="1"/>
  <c r="X741" i="5" s="1"/>
  <c r="X742" i="5" s="1"/>
  <c r="X743" i="5" s="1"/>
  <c r="X744" i="5" s="1"/>
  <c r="X745" i="5" s="1"/>
  <c r="X746" i="5" s="1"/>
  <c r="X747" i="5" s="1"/>
  <c r="X748" i="5" s="1"/>
  <c r="X749" i="5" s="1"/>
  <c r="X750" i="5" s="1"/>
  <c r="X751" i="5" s="1"/>
  <c r="X752" i="5" s="1"/>
  <c r="X753" i="5" s="1"/>
  <c r="X754" i="5" s="1"/>
  <c r="X755" i="5" s="1"/>
  <c r="X756" i="5" s="1"/>
  <c r="X757" i="5" s="1"/>
  <c r="X758" i="5" s="1"/>
  <c r="X759" i="5" s="1"/>
  <c r="X760" i="5" s="1"/>
  <c r="X761" i="5" s="1"/>
  <c r="X762" i="5" s="1"/>
  <c r="X763" i="5" s="1"/>
  <c r="X764" i="5" s="1"/>
  <c r="X765" i="5" s="1"/>
  <c r="X766" i="5" s="1"/>
  <c r="X767" i="5" s="1"/>
  <c r="X768" i="5" s="1"/>
  <c r="X769" i="5" s="1"/>
  <c r="X770" i="5" s="1"/>
  <c r="X771" i="5" s="1"/>
  <c r="X772" i="5" s="1"/>
  <c r="X773" i="5" s="1"/>
  <c r="X774" i="5" s="1"/>
  <c r="X775" i="5" s="1"/>
  <c r="X776" i="5" s="1"/>
  <c r="X777" i="5" s="1"/>
  <c r="X778" i="5" s="1"/>
  <c r="X779" i="5" s="1"/>
  <c r="X780" i="5" s="1"/>
  <c r="X781" i="5" s="1"/>
  <c r="X782" i="5" s="1"/>
  <c r="X783" i="5" s="1"/>
  <c r="X784" i="5" s="1"/>
  <c r="X785" i="5" s="1"/>
  <c r="X786" i="5" s="1"/>
  <c r="X787" i="5" s="1"/>
  <c r="X788" i="5" s="1"/>
  <c r="X789" i="5" s="1"/>
  <c r="X790" i="5" s="1"/>
  <c r="X791" i="5" s="1"/>
  <c r="X792" i="5" s="1"/>
  <c r="X793" i="5" s="1"/>
  <c r="X794" i="5" s="1"/>
  <c r="X795" i="5" s="1"/>
  <c r="X796" i="5" s="1"/>
  <c r="X797" i="5" s="1"/>
  <c r="X798" i="5" s="1"/>
  <c r="X799" i="5" s="1"/>
  <c r="X800" i="5" s="1"/>
  <c r="X801" i="5" s="1"/>
  <c r="X802" i="5" s="1"/>
  <c r="X803" i="5" s="1"/>
  <c r="X804" i="5" s="1"/>
  <c r="X805" i="5" s="1"/>
  <c r="X806" i="5" s="1"/>
  <c r="X807" i="5" s="1"/>
  <c r="X808" i="5" s="1"/>
  <c r="X809" i="5" s="1"/>
  <c r="X810" i="5" s="1"/>
  <c r="X811" i="5" s="1"/>
  <c r="X812" i="5" s="1"/>
  <c r="X813" i="5" s="1"/>
  <c r="X814" i="5" s="1"/>
  <c r="X815" i="5" s="1"/>
  <c r="X816" i="5" s="1"/>
  <c r="X817" i="5" s="1"/>
  <c r="X818" i="5" s="1"/>
  <c r="X819" i="5" s="1"/>
  <c r="X820" i="5" s="1"/>
  <c r="X821" i="5" s="1"/>
  <c r="X822" i="5" s="1"/>
  <c r="X823" i="5" s="1"/>
  <c r="X824" i="5" s="1"/>
  <c r="X825" i="5" s="1"/>
  <c r="X826" i="5" s="1"/>
  <c r="X827" i="5" s="1"/>
  <c r="X828" i="5" s="1"/>
  <c r="X829" i="5" s="1"/>
  <c r="X830" i="5" s="1"/>
  <c r="X831" i="5" s="1"/>
  <c r="X832" i="5" s="1"/>
  <c r="X833" i="5" s="1"/>
  <c r="X834" i="5" s="1"/>
  <c r="X835" i="5" s="1"/>
  <c r="X836" i="5" s="1"/>
  <c r="X837" i="5" s="1"/>
  <c r="X838" i="5" s="1"/>
  <c r="X839" i="5" s="1"/>
  <c r="X840" i="5" s="1"/>
  <c r="X841" i="5" s="1"/>
  <c r="X842" i="5" s="1"/>
  <c r="X843" i="5" s="1"/>
  <c r="X844" i="5" s="1"/>
  <c r="X845" i="5" s="1"/>
  <c r="X846" i="5" s="1"/>
  <c r="X847" i="5" s="1"/>
  <c r="X848" i="5" s="1"/>
  <c r="X849" i="5" s="1"/>
  <c r="X850" i="5" s="1"/>
  <c r="X851" i="5" s="1"/>
  <c r="X852" i="5" s="1"/>
  <c r="X853" i="5" s="1"/>
  <c r="X854" i="5" s="1"/>
  <c r="X855" i="5" s="1"/>
  <c r="X856" i="5" s="1"/>
  <c r="X857" i="5" s="1"/>
  <c r="X858" i="5" s="1"/>
  <c r="X859" i="5" s="1"/>
  <c r="X860" i="5" s="1"/>
  <c r="X861" i="5" s="1"/>
  <c r="X862" i="5" s="1"/>
  <c r="X863" i="5" s="1"/>
  <c r="X864" i="5" s="1"/>
  <c r="X865" i="5" s="1"/>
  <c r="X866" i="5" s="1"/>
  <c r="X867" i="5" s="1"/>
  <c r="X868" i="5" s="1"/>
  <c r="X869" i="5" s="1"/>
  <c r="X870" i="5" s="1"/>
  <c r="X871" i="5" s="1"/>
  <c r="X872" i="5" s="1"/>
  <c r="X873" i="5" s="1"/>
  <c r="X874" i="5" s="1"/>
  <c r="X875" i="5" s="1"/>
  <c r="X876" i="5" s="1"/>
  <c r="X877" i="5" s="1"/>
  <c r="X878" i="5" s="1"/>
  <c r="X879" i="5" s="1"/>
  <c r="X880" i="5" s="1"/>
  <c r="X881" i="5" s="1"/>
  <c r="X882" i="5" s="1"/>
  <c r="X883" i="5" s="1"/>
  <c r="X884" i="5" s="1"/>
  <c r="X885" i="5" s="1"/>
  <c r="X886" i="5" s="1"/>
  <c r="X887" i="5" s="1"/>
  <c r="X888" i="5" s="1"/>
  <c r="X889" i="5" s="1"/>
  <c r="X890" i="5" s="1"/>
  <c r="X891" i="5" s="1"/>
  <c r="X892" i="5" s="1"/>
  <c r="X893" i="5" s="1"/>
  <c r="X894" i="5" s="1"/>
  <c r="X895" i="5" s="1"/>
  <c r="X896" i="5" s="1"/>
  <c r="X897" i="5" s="1"/>
  <c r="X898" i="5" s="1"/>
  <c r="X899" i="5" s="1"/>
  <c r="X900" i="5" s="1"/>
  <c r="X901" i="5" s="1"/>
  <c r="X902" i="5" s="1"/>
  <c r="X903" i="5" s="1"/>
  <c r="X904" i="5" s="1"/>
  <c r="X905" i="5" s="1"/>
  <c r="X906" i="5" s="1"/>
  <c r="X907" i="5" s="1"/>
  <c r="X908" i="5" s="1"/>
  <c r="X909" i="5" s="1"/>
  <c r="X910" i="5" s="1"/>
  <c r="X911" i="5" s="1"/>
  <c r="X912" i="5" s="1"/>
  <c r="X913" i="5" s="1"/>
  <c r="X914" i="5" s="1"/>
  <c r="X915" i="5" s="1"/>
  <c r="X916" i="5" s="1"/>
  <c r="X917" i="5" s="1"/>
  <c r="X918" i="5" s="1"/>
  <c r="X919" i="5" s="1"/>
  <c r="X920" i="5" s="1"/>
  <c r="X921" i="5" s="1"/>
  <c r="X922" i="5" s="1"/>
  <c r="X923" i="5" s="1"/>
  <c r="X924" i="5" s="1"/>
  <c r="X925" i="5" s="1"/>
  <c r="X926" i="5" s="1"/>
  <c r="X927" i="5" s="1"/>
  <c r="X928" i="5" s="1"/>
  <c r="X929" i="5" s="1"/>
  <c r="X930" i="5" s="1"/>
  <c r="X931" i="5" s="1"/>
  <c r="X932" i="5" s="1"/>
  <c r="X933" i="5" s="1"/>
  <c r="X934" i="5" s="1"/>
  <c r="X935" i="5" s="1"/>
  <c r="X936" i="5" s="1"/>
  <c r="X937" i="5" s="1"/>
  <c r="X938" i="5" s="1"/>
  <c r="X939" i="5" s="1"/>
  <c r="X940" i="5" s="1"/>
  <c r="X941" i="5" s="1"/>
  <c r="X942" i="5" s="1"/>
  <c r="X943" i="5" s="1"/>
  <c r="X944" i="5" s="1"/>
  <c r="X945" i="5" s="1"/>
  <c r="X946" i="5" s="1"/>
  <c r="X947" i="5" s="1"/>
  <c r="X948" i="5" s="1"/>
  <c r="X949" i="5" s="1"/>
  <c r="X950" i="5" s="1"/>
  <c r="X951" i="5" s="1"/>
  <c r="X952" i="5" s="1"/>
  <c r="X953" i="5" s="1"/>
  <c r="X954" i="5" s="1"/>
  <c r="X955" i="5" s="1"/>
  <c r="X956" i="5" s="1"/>
  <c r="X957" i="5" s="1"/>
  <c r="X958" i="5" s="1"/>
  <c r="X959" i="5" s="1"/>
  <c r="X960" i="5" s="1"/>
  <c r="X961" i="5" s="1"/>
  <c r="X962" i="5" s="1"/>
  <c r="X963" i="5" s="1"/>
  <c r="X964" i="5" s="1"/>
  <c r="X965" i="5" s="1"/>
  <c r="X966" i="5" s="1"/>
  <c r="X967" i="5" s="1"/>
  <c r="X968" i="5" s="1"/>
  <c r="X969" i="5" s="1"/>
  <c r="X970" i="5" s="1"/>
  <c r="X971" i="5" s="1"/>
  <c r="X972" i="5" s="1"/>
  <c r="X973" i="5" s="1"/>
  <c r="X974" i="5" s="1"/>
  <c r="X975" i="5" s="1"/>
  <c r="X976" i="5" s="1"/>
  <c r="X977" i="5" s="1"/>
  <c r="X978" i="5" s="1"/>
  <c r="X979" i="5" s="1"/>
  <c r="X980" i="5" s="1"/>
  <c r="X981" i="5" s="1"/>
  <c r="X982" i="5" s="1"/>
  <c r="X983" i="5" s="1"/>
  <c r="X984" i="5" s="1"/>
  <c r="X985" i="5" s="1"/>
  <c r="X986" i="5" s="1"/>
  <c r="X987" i="5" s="1"/>
  <c r="X988" i="5" s="1"/>
  <c r="X989" i="5" s="1"/>
  <c r="X990" i="5" s="1"/>
  <c r="X991" i="5" s="1"/>
  <c r="X992" i="5" s="1"/>
  <c r="X993" i="5" s="1"/>
  <c r="X994" i="5" s="1"/>
  <c r="X995" i="5" s="1"/>
  <c r="W17" i="5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W188" i="5" s="1"/>
  <c r="W189" i="5" s="1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W368" i="5" s="1"/>
  <c r="W369" i="5" s="1"/>
  <c r="W370" i="5" s="1"/>
  <c r="W371" i="5" s="1"/>
  <c r="W372" i="5" s="1"/>
  <c r="W373" i="5" s="1"/>
  <c r="W374" i="5" s="1"/>
  <c r="W375" i="5" s="1"/>
  <c r="W376" i="5" s="1"/>
  <c r="W377" i="5" s="1"/>
  <c r="W378" i="5" s="1"/>
  <c r="W379" i="5" s="1"/>
  <c r="W380" i="5" s="1"/>
  <c r="W381" i="5" s="1"/>
  <c r="W382" i="5" s="1"/>
  <c r="W383" i="5" s="1"/>
  <c r="W384" i="5" s="1"/>
  <c r="W385" i="5" s="1"/>
  <c r="W386" i="5" s="1"/>
  <c r="W387" i="5" s="1"/>
  <c r="W388" i="5" s="1"/>
  <c r="W389" i="5" s="1"/>
  <c r="W390" i="5" s="1"/>
  <c r="W391" i="5" s="1"/>
  <c r="W392" i="5" s="1"/>
  <c r="W393" i="5" s="1"/>
  <c r="W394" i="5" s="1"/>
  <c r="W395" i="5" s="1"/>
  <c r="W396" i="5" s="1"/>
  <c r="W397" i="5" s="1"/>
  <c r="W398" i="5" s="1"/>
  <c r="W399" i="5" s="1"/>
  <c r="W400" i="5" s="1"/>
  <c r="W401" i="5" s="1"/>
  <c r="W402" i="5" s="1"/>
  <c r="W403" i="5" s="1"/>
  <c r="W404" i="5" s="1"/>
  <c r="W405" i="5" s="1"/>
  <c r="W406" i="5" s="1"/>
  <c r="W407" i="5" s="1"/>
  <c r="W408" i="5" s="1"/>
  <c r="W409" i="5" s="1"/>
  <c r="W410" i="5" s="1"/>
  <c r="W411" i="5" s="1"/>
  <c r="W412" i="5" s="1"/>
  <c r="W413" i="5" s="1"/>
  <c r="W414" i="5" s="1"/>
  <c r="W415" i="5" s="1"/>
  <c r="W416" i="5" s="1"/>
  <c r="W417" i="5" s="1"/>
  <c r="W418" i="5" s="1"/>
  <c r="W419" i="5" s="1"/>
  <c r="W420" i="5" s="1"/>
  <c r="W421" i="5" s="1"/>
  <c r="W422" i="5" s="1"/>
  <c r="W423" i="5" s="1"/>
  <c r="W424" i="5" s="1"/>
  <c r="W425" i="5" s="1"/>
  <c r="W426" i="5" s="1"/>
  <c r="W427" i="5" s="1"/>
  <c r="W428" i="5" s="1"/>
  <c r="W429" i="5" s="1"/>
  <c r="W430" i="5" s="1"/>
  <c r="W431" i="5" s="1"/>
  <c r="W432" i="5" s="1"/>
  <c r="W433" i="5" s="1"/>
  <c r="W434" i="5" s="1"/>
  <c r="W435" i="5" s="1"/>
  <c r="W436" i="5" s="1"/>
  <c r="W437" i="5" s="1"/>
  <c r="W438" i="5" s="1"/>
  <c r="W439" i="5" s="1"/>
  <c r="W440" i="5" s="1"/>
  <c r="W441" i="5" s="1"/>
  <c r="W442" i="5" s="1"/>
  <c r="W443" i="5" s="1"/>
  <c r="W444" i="5" s="1"/>
  <c r="W445" i="5" s="1"/>
  <c r="W446" i="5" s="1"/>
  <c r="W447" i="5" s="1"/>
  <c r="W448" i="5" s="1"/>
  <c r="W449" i="5" s="1"/>
  <c r="W450" i="5" s="1"/>
  <c r="W451" i="5" s="1"/>
  <c r="W452" i="5" s="1"/>
  <c r="W453" i="5" s="1"/>
  <c r="W454" i="5" s="1"/>
  <c r="W455" i="5" s="1"/>
  <c r="W456" i="5" s="1"/>
  <c r="W457" i="5" s="1"/>
  <c r="W458" i="5" s="1"/>
  <c r="W459" i="5" s="1"/>
  <c r="W460" i="5" s="1"/>
  <c r="W461" i="5" s="1"/>
  <c r="W462" i="5" s="1"/>
  <c r="W463" i="5" s="1"/>
  <c r="W464" i="5" s="1"/>
  <c r="W465" i="5" s="1"/>
  <c r="W466" i="5" s="1"/>
  <c r="W467" i="5" s="1"/>
  <c r="W468" i="5" s="1"/>
  <c r="W469" i="5" s="1"/>
  <c r="W470" i="5" s="1"/>
  <c r="W471" i="5" s="1"/>
  <c r="W472" i="5" s="1"/>
  <c r="W473" i="5" s="1"/>
  <c r="W474" i="5" s="1"/>
  <c r="W475" i="5" s="1"/>
  <c r="W476" i="5" s="1"/>
  <c r="W477" i="5" s="1"/>
  <c r="W478" i="5" s="1"/>
  <c r="W479" i="5" s="1"/>
  <c r="W480" i="5" s="1"/>
  <c r="W481" i="5" s="1"/>
  <c r="W482" i="5" s="1"/>
  <c r="W483" i="5" s="1"/>
  <c r="W484" i="5" s="1"/>
  <c r="W485" i="5" s="1"/>
  <c r="W486" i="5" s="1"/>
  <c r="W487" i="5" s="1"/>
  <c r="W488" i="5" s="1"/>
  <c r="W489" i="5" s="1"/>
  <c r="W490" i="5" s="1"/>
  <c r="W491" i="5" s="1"/>
  <c r="W492" i="5" s="1"/>
  <c r="W493" i="5" s="1"/>
  <c r="W494" i="5" s="1"/>
  <c r="W495" i="5" s="1"/>
  <c r="W496" i="5" s="1"/>
  <c r="W497" i="5" s="1"/>
  <c r="W498" i="5" s="1"/>
  <c r="W499" i="5" s="1"/>
  <c r="W500" i="5" s="1"/>
  <c r="W501" i="5" s="1"/>
  <c r="W502" i="5" s="1"/>
  <c r="W503" i="5" s="1"/>
  <c r="W504" i="5" s="1"/>
  <c r="W505" i="5" s="1"/>
  <c r="W506" i="5" s="1"/>
  <c r="W507" i="5" s="1"/>
  <c r="W508" i="5" s="1"/>
  <c r="W509" i="5" s="1"/>
  <c r="W510" i="5" s="1"/>
  <c r="W511" i="5" s="1"/>
  <c r="W512" i="5" s="1"/>
  <c r="W513" i="5" s="1"/>
  <c r="W514" i="5" s="1"/>
  <c r="W515" i="5" s="1"/>
  <c r="W516" i="5" s="1"/>
  <c r="W517" i="5" s="1"/>
  <c r="W518" i="5" s="1"/>
  <c r="W519" i="5" s="1"/>
  <c r="W520" i="5" s="1"/>
  <c r="W521" i="5" s="1"/>
  <c r="W522" i="5" s="1"/>
  <c r="W523" i="5" s="1"/>
  <c r="W524" i="5" s="1"/>
  <c r="W525" i="5" s="1"/>
  <c r="W526" i="5" s="1"/>
  <c r="W527" i="5" s="1"/>
  <c r="W528" i="5" s="1"/>
  <c r="W529" i="5" s="1"/>
  <c r="W530" i="5" s="1"/>
  <c r="W531" i="5" s="1"/>
  <c r="W532" i="5" s="1"/>
  <c r="W533" i="5" s="1"/>
  <c r="W534" i="5" s="1"/>
  <c r="W535" i="5" s="1"/>
  <c r="W536" i="5" s="1"/>
  <c r="W537" i="5" s="1"/>
  <c r="W538" i="5" s="1"/>
  <c r="W539" i="5" s="1"/>
  <c r="W540" i="5" s="1"/>
  <c r="W541" i="5" s="1"/>
  <c r="W542" i="5" s="1"/>
  <c r="W543" i="5" s="1"/>
  <c r="W544" i="5" s="1"/>
  <c r="W545" i="5" s="1"/>
  <c r="W546" i="5" s="1"/>
  <c r="W547" i="5" s="1"/>
  <c r="W548" i="5" s="1"/>
  <c r="W549" i="5" s="1"/>
  <c r="W550" i="5" s="1"/>
  <c r="W551" i="5" s="1"/>
  <c r="W552" i="5" s="1"/>
  <c r="W553" i="5" s="1"/>
  <c r="W554" i="5" s="1"/>
  <c r="W555" i="5" s="1"/>
  <c r="W556" i="5" s="1"/>
  <c r="W557" i="5" s="1"/>
  <c r="W558" i="5" s="1"/>
  <c r="W559" i="5" s="1"/>
  <c r="W560" i="5" s="1"/>
  <c r="W561" i="5" s="1"/>
  <c r="W562" i="5" s="1"/>
  <c r="W563" i="5" s="1"/>
  <c r="W564" i="5" s="1"/>
  <c r="W565" i="5" s="1"/>
  <c r="W566" i="5" s="1"/>
  <c r="W567" i="5" s="1"/>
  <c r="W568" i="5" s="1"/>
  <c r="W569" i="5" s="1"/>
  <c r="W570" i="5" s="1"/>
  <c r="W571" i="5" s="1"/>
  <c r="W572" i="5" s="1"/>
  <c r="W573" i="5" s="1"/>
  <c r="W574" i="5" s="1"/>
  <c r="W575" i="5" s="1"/>
  <c r="W576" i="5" s="1"/>
  <c r="W577" i="5" s="1"/>
  <c r="W578" i="5" s="1"/>
  <c r="W579" i="5" s="1"/>
  <c r="W580" i="5" s="1"/>
  <c r="W581" i="5" s="1"/>
  <c r="W582" i="5" s="1"/>
  <c r="W583" i="5" s="1"/>
  <c r="W584" i="5" s="1"/>
  <c r="W585" i="5" s="1"/>
  <c r="W586" i="5" s="1"/>
  <c r="W587" i="5" s="1"/>
  <c r="W588" i="5" s="1"/>
  <c r="W589" i="5" s="1"/>
  <c r="W590" i="5" s="1"/>
  <c r="W591" i="5" s="1"/>
  <c r="W592" i="5" s="1"/>
  <c r="W593" i="5" s="1"/>
  <c r="W594" i="5" s="1"/>
  <c r="W595" i="5" s="1"/>
  <c r="W596" i="5" s="1"/>
  <c r="W597" i="5" s="1"/>
  <c r="W598" i="5" s="1"/>
  <c r="W599" i="5" s="1"/>
  <c r="W600" i="5" s="1"/>
  <c r="W601" i="5" s="1"/>
  <c r="W602" i="5" s="1"/>
  <c r="W603" i="5" s="1"/>
  <c r="W604" i="5" s="1"/>
  <c r="W605" i="5" s="1"/>
  <c r="W606" i="5" s="1"/>
  <c r="W607" i="5" s="1"/>
  <c r="W608" i="5" s="1"/>
  <c r="W609" i="5" s="1"/>
  <c r="W610" i="5" s="1"/>
  <c r="W611" i="5" s="1"/>
  <c r="W612" i="5" s="1"/>
  <c r="W613" i="5" s="1"/>
  <c r="W614" i="5" s="1"/>
  <c r="W615" i="5" s="1"/>
  <c r="W616" i="5" s="1"/>
  <c r="W617" i="5" s="1"/>
  <c r="W618" i="5" s="1"/>
  <c r="W619" i="5" s="1"/>
  <c r="W620" i="5" s="1"/>
  <c r="W621" i="5" s="1"/>
  <c r="W622" i="5" s="1"/>
  <c r="W623" i="5" s="1"/>
  <c r="W624" i="5" s="1"/>
  <c r="W625" i="5" s="1"/>
  <c r="W626" i="5" s="1"/>
  <c r="W627" i="5" s="1"/>
  <c r="W628" i="5" s="1"/>
  <c r="W629" i="5" s="1"/>
  <c r="W630" i="5" s="1"/>
  <c r="W631" i="5" s="1"/>
  <c r="W632" i="5" s="1"/>
  <c r="W633" i="5" s="1"/>
  <c r="W634" i="5" s="1"/>
  <c r="W635" i="5" s="1"/>
  <c r="W636" i="5" s="1"/>
  <c r="W637" i="5" s="1"/>
  <c r="W638" i="5" s="1"/>
  <c r="W639" i="5" s="1"/>
  <c r="W640" i="5" s="1"/>
  <c r="W641" i="5" s="1"/>
  <c r="W642" i="5" s="1"/>
  <c r="W643" i="5" s="1"/>
  <c r="W644" i="5" s="1"/>
  <c r="W645" i="5" s="1"/>
  <c r="W646" i="5" s="1"/>
  <c r="W647" i="5" s="1"/>
  <c r="W648" i="5" s="1"/>
  <c r="W649" i="5" s="1"/>
  <c r="W650" i="5" s="1"/>
  <c r="W651" i="5" s="1"/>
  <c r="W652" i="5" s="1"/>
  <c r="W653" i="5" s="1"/>
  <c r="W654" i="5" s="1"/>
  <c r="W655" i="5" s="1"/>
  <c r="W656" i="5" s="1"/>
  <c r="W657" i="5" s="1"/>
  <c r="W658" i="5" s="1"/>
  <c r="W659" i="5" s="1"/>
  <c r="W660" i="5" s="1"/>
  <c r="W661" i="5" s="1"/>
  <c r="W662" i="5" s="1"/>
  <c r="W663" i="5" s="1"/>
  <c r="W664" i="5" s="1"/>
  <c r="W665" i="5" s="1"/>
  <c r="W666" i="5" s="1"/>
  <c r="V17" i="5"/>
  <c r="V18" i="5" s="1"/>
  <c r="U17" i="5"/>
  <c r="AT17" i="5" s="1"/>
  <c r="T17" i="5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S17" i="5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R17" i="5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R527" i="5" s="1"/>
  <c r="R528" i="5" s="1"/>
  <c r="R529" i="5" s="1"/>
  <c r="R530" i="5" s="1"/>
  <c r="R531" i="5" s="1"/>
  <c r="R532" i="5" s="1"/>
  <c r="R533" i="5" s="1"/>
  <c r="R534" i="5" s="1"/>
  <c r="R535" i="5" s="1"/>
  <c r="R536" i="5" s="1"/>
  <c r="R537" i="5" s="1"/>
  <c r="R538" i="5" s="1"/>
  <c r="R539" i="5" s="1"/>
  <c r="R540" i="5" s="1"/>
  <c r="R541" i="5" s="1"/>
  <c r="R542" i="5" s="1"/>
  <c r="R543" i="5" s="1"/>
  <c r="R544" i="5" s="1"/>
  <c r="R545" i="5" s="1"/>
  <c r="R546" i="5" s="1"/>
  <c r="R547" i="5" s="1"/>
  <c r="R548" i="5" s="1"/>
  <c r="R549" i="5" s="1"/>
  <c r="R550" i="5" s="1"/>
  <c r="R551" i="5" s="1"/>
  <c r="R552" i="5" s="1"/>
  <c r="R553" i="5" s="1"/>
  <c r="R554" i="5" s="1"/>
  <c r="R555" i="5" s="1"/>
  <c r="R556" i="5" s="1"/>
  <c r="R557" i="5" s="1"/>
  <c r="R558" i="5" s="1"/>
  <c r="R559" i="5" s="1"/>
  <c r="R560" i="5" s="1"/>
  <c r="R561" i="5" s="1"/>
  <c r="R562" i="5" s="1"/>
  <c r="R563" i="5" s="1"/>
  <c r="R564" i="5" s="1"/>
  <c r="R565" i="5" s="1"/>
  <c r="R566" i="5" s="1"/>
  <c r="R567" i="5" s="1"/>
  <c r="R568" i="5" s="1"/>
  <c r="R569" i="5" s="1"/>
  <c r="R570" i="5" s="1"/>
  <c r="R571" i="5" s="1"/>
  <c r="R572" i="5" s="1"/>
  <c r="R573" i="5" s="1"/>
  <c r="R574" i="5" s="1"/>
  <c r="R575" i="5" s="1"/>
  <c r="R576" i="5" s="1"/>
  <c r="R577" i="5" s="1"/>
  <c r="R578" i="5" s="1"/>
  <c r="R579" i="5" s="1"/>
  <c r="R580" i="5" s="1"/>
  <c r="R581" i="5" s="1"/>
  <c r="R582" i="5" s="1"/>
  <c r="R583" i="5" s="1"/>
  <c r="R584" i="5" s="1"/>
  <c r="R585" i="5" s="1"/>
  <c r="R586" i="5" s="1"/>
  <c r="R587" i="5" s="1"/>
  <c r="R588" i="5" s="1"/>
  <c r="R589" i="5" s="1"/>
  <c r="R590" i="5" s="1"/>
  <c r="R591" i="5" s="1"/>
  <c r="R592" i="5" s="1"/>
  <c r="R593" i="5" s="1"/>
  <c r="R594" i="5" s="1"/>
  <c r="R595" i="5" s="1"/>
  <c r="R596" i="5" s="1"/>
  <c r="R597" i="5" s="1"/>
  <c r="R598" i="5" s="1"/>
  <c r="R599" i="5" s="1"/>
  <c r="R600" i="5" s="1"/>
  <c r="R601" i="5" s="1"/>
  <c r="R602" i="5" s="1"/>
  <c r="R603" i="5" s="1"/>
  <c r="R604" i="5" s="1"/>
  <c r="R605" i="5" s="1"/>
  <c r="R606" i="5" s="1"/>
  <c r="R607" i="5" s="1"/>
  <c r="R608" i="5" s="1"/>
  <c r="R609" i="5" s="1"/>
  <c r="R610" i="5" s="1"/>
  <c r="R611" i="5" s="1"/>
  <c r="R612" i="5" s="1"/>
  <c r="R613" i="5" s="1"/>
  <c r="R614" i="5" s="1"/>
  <c r="R615" i="5" s="1"/>
  <c r="R616" i="5" s="1"/>
  <c r="R617" i="5" s="1"/>
  <c r="R618" i="5" s="1"/>
  <c r="R619" i="5" s="1"/>
  <c r="R620" i="5" s="1"/>
  <c r="R621" i="5" s="1"/>
  <c r="R622" i="5" s="1"/>
  <c r="R623" i="5" s="1"/>
  <c r="R624" i="5" s="1"/>
  <c r="R625" i="5" s="1"/>
  <c r="R626" i="5" s="1"/>
  <c r="R627" i="5" s="1"/>
  <c r="R628" i="5" s="1"/>
  <c r="R629" i="5" s="1"/>
  <c r="R630" i="5" s="1"/>
  <c r="R631" i="5" s="1"/>
  <c r="R632" i="5" s="1"/>
  <c r="R633" i="5" s="1"/>
  <c r="R634" i="5" s="1"/>
  <c r="R635" i="5" s="1"/>
  <c r="R636" i="5" s="1"/>
  <c r="R637" i="5" s="1"/>
  <c r="R638" i="5" s="1"/>
  <c r="R639" i="5" s="1"/>
  <c r="R640" i="5" s="1"/>
  <c r="R641" i="5" s="1"/>
  <c r="R642" i="5" s="1"/>
  <c r="R643" i="5" s="1"/>
  <c r="R644" i="5" s="1"/>
  <c r="R645" i="5" s="1"/>
  <c r="R646" i="5" s="1"/>
  <c r="R647" i="5" s="1"/>
  <c r="R648" i="5" s="1"/>
  <c r="R649" i="5" s="1"/>
  <c r="R650" i="5" s="1"/>
  <c r="R651" i="5" s="1"/>
  <c r="R652" i="5" s="1"/>
  <c r="R653" i="5" s="1"/>
  <c r="R654" i="5" s="1"/>
  <c r="R655" i="5" s="1"/>
  <c r="R656" i="5" s="1"/>
  <c r="R657" i="5" s="1"/>
  <c r="R658" i="5" s="1"/>
  <c r="R659" i="5" s="1"/>
  <c r="R660" i="5" s="1"/>
  <c r="R661" i="5" s="1"/>
  <c r="R662" i="5" s="1"/>
  <c r="R663" i="5" s="1"/>
  <c r="R664" i="5" s="1"/>
  <c r="R665" i="5" s="1"/>
  <c r="R666" i="5" s="1"/>
  <c r="AV1618" i="5"/>
  <c r="AQ1618" i="5"/>
  <c r="AT1597" i="5"/>
  <c r="AS1597" i="5"/>
  <c r="AR1596" i="5"/>
  <c r="AV1595" i="5"/>
  <c r="AR1595" i="5"/>
  <c r="AV1594" i="5"/>
  <c r="AR1592" i="5"/>
  <c r="AR1591" i="5"/>
  <c r="AR1588" i="5"/>
  <c r="AR1587" i="5"/>
  <c r="AU1584" i="5"/>
  <c r="AR1584" i="5"/>
  <c r="AR1583" i="5"/>
  <c r="AR1580" i="5"/>
  <c r="AU1579" i="5"/>
  <c r="AR1579" i="5"/>
  <c r="AU1578" i="5"/>
  <c r="AU1575" i="5"/>
  <c r="AR1562" i="5"/>
  <c r="AR1557" i="5"/>
  <c r="AR1554" i="5"/>
  <c r="AU1551" i="5"/>
  <c r="AU1550" i="5"/>
  <c r="AT1545" i="5"/>
  <c r="AT1537" i="5"/>
  <c r="AS1537" i="5"/>
  <c r="AR1537" i="5"/>
  <c r="AT1531" i="5"/>
  <c r="AS1528" i="5"/>
  <c r="AT1524" i="5"/>
  <c r="AV1522" i="5"/>
  <c r="AV1521" i="5"/>
  <c r="AU1520" i="5"/>
  <c r="AS1515" i="5"/>
  <c r="AU1511" i="5"/>
  <c r="AT1511" i="5"/>
  <c r="AT1509" i="5"/>
  <c r="AT1503" i="5"/>
  <c r="AS1499" i="5"/>
  <c r="AT1497" i="5"/>
  <c r="AU1495" i="5"/>
  <c r="AV1494" i="5"/>
  <c r="AV1493" i="5"/>
  <c r="AS1487" i="5"/>
  <c r="AU1478" i="5"/>
  <c r="AV1474" i="5"/>
  <c r="AU1473" i="5"/>
  <c r="AT1472" i="5"/>
  <c r="AU1466" i="5"/>
  <c r="AT1466" i="5"/>
  <c r="AT1460" i="5"/>
  <c r="AU1459" i="5"/>
  <c r="AT1449" i="5"/>
  <c r="AV1444" i="5"/>
  <c r="AT1441" i="5"/>
  <c r="AV1440" i="5"/>
  <c r="AV1439" i="5"/>
  <c r="AV1435" i="5"/>
  <c r="AT1433" i="5"/>
  <c r="AU1432" i="5"/>
  <c r="AS1428" i="5"/>
  <c r="AU1427" i="5"/>
  <c r="AV1422" i="5"/>
  <c r="AV1421" i="5"/>
  <c r="AV1412" i="5"/>
  <c r="AV1411" i="5"/>
  <c r="AT1411" i="5"/>
  <c r="AV1410" i="5"/>
  <c r="AV1409" i="5"/>
  <c r="AV1408" i="5"/>
  <c r="AV1407" i="5"/>
  <c r="AS1396" i="5"/>
  <c r="AS1395" i="5"/>
  <c r="AV1395" i="5"/>
  <c r="AS1392" i="5"/>
  <c r="AS1388" i="5"/>
  <c r="AS1384" i="5"/>
  <c r="AS1379" i="5"/>
  <c r="AS1375" i="5"/>
  <c r="AS1373" i="5"/>
  <c r="AU1371" i="5"/>
  <c r="AS1365" i="5"/>
  <c r="AT1363" i="5"/>
  <c r="AU1360" i="5"/>
  <c r="AT1357" i="5"/>
  <c r="AU1351" i="5"/>
  <c r="AT1351" i="5"/>
  <c r="AU1343" i="5"/>
  <c r="AU1338" i="5"/>
  <c r="AS1335" i="5"/>
  <c r="AT1323" i="5"/>
  <c r="AT1317" i="5"/>
  <c r="AT1314" i="5"/>
  <c r="AT1306" i="5"/>
  <c r="AS1303" i="5"/>
  <c r="AS1302" i="5"/>
  <c r="AS1299" i="5"/>
  <c r="AT1298" i="5"/>
  <c r="AS1298" i="5"/>
  <c r="AT1290" i="5"/>
  <c r="AU1287" i="5"/>
  <c r="AS1283" i="5"/>
  <c r="AT1282" i="5"/>
  <c r="AS1279" i="5"/>
  <c r="AT1274" i="5"/>
  <c r="AU1273" i="5"/>
  <c r="AV1269" i="5"/>
  <c r="AV1268" i="5"/>
  <c r="AS1268" i="5"/>
  <c r="AT1266" i="5"/>
  <c r="AS1264" i="5"/>
  <c r="AT1260" i="5"/>
  <c r="AS1260" i="5"/>
  <c r="AT1258" i="5"/>
  <c r="AT1252" i="5"/>
  <c r="AT1250" i="5"/>
  <c r="AT1244" i="5"/>
  <c r="AS1243" i="5"/>
  <c r="AT1242" i="5"/>
  <c r="AU1240" i="5"/>
  <c r="AS1239" i="5"/>
  <c r="AT1236" i="5"/>
  <c r="AS1235" i="5"/>
  <c r="AT1234" i="5"/>
  <c r="AS1231" i="5"/>
  <c r="AT1228" i="5"/>
  <c r="AS1227" i="5"/>
  <c r="AT1226" i="5"/>
  <c r="AS1226" i="5"/>
  <c r="AV1225" i="5"/>
  <c r="AV1224" i="5"/>
  <c r="AS1222" i="5"/>
  <c r="AT1220" i="5"/>
  <c r="AS1218" i="5"/>
  <c r="AV1213" i="5"/>
  <c r="AT1212" i="5"/>
  <c r="AS1206" i="5"/>
  <c r="AT1204" i="5"/>
  <c r="AT1202" i="5"/>
  <c r="AT1196" i="5"/>
  <c r="AT1194" i="5"/>
  <c r="AT1188" i="5"/>
  <c r="AT1180" i="5"/>
  <c r="AT1178" i="5"/>
  <c r="AT1172" i="5"/>
  <c r="AT1164" i="5"/>
  <c r="AT1162" i="5"/>
  <c r="AT1156" i="5"/>
  <c r="AT1136" i="5"/>
  <c r="AS1136" i="5"/>
  <c r="AS1123" i="5"/>
  <c r="AU1116" i="5"/>
  <c r="AR1110" i="5"/>
  <c r="AT1104" i="5"/>
  <c r="AU1095" i="5"/>
  <c r="AU1092" i="5"/>
  <c r="AT1080" i="5"/>
  <c r="AU1073" i="5"/>
  <c r="AU1068" i="5"/>
  <c r="AU1063" i="5"/>
  <c r="AR1061" i="5"/>
  <c r="AT1056" i="5"/>
  <c r="AS1054" i="5"/>
  <c r="AR1045" i="5"/>
  <c r="AS1042" i="5"/>
  <c r="AS1034" i="5"/>
  <c r="AU1026" i="5"/>
  <c r="AT1024" i="5"/>
  <c r="AT1016" i="5"/>
  <c r="AS1003" i="5"/>
  <c r="AR996" i="5"/>
  <c r="AS983" i="5"/>
  <c r="AS959" i="5"/>
  <c r="AS955" i="5"/>
  <c r="AU936" i="5"/>
  <c r="AS914" i="5"/>
  <c r="AS913" i="5"/>
  <c r="AS910" i="5"/>
  <c r="AS894" i="5"/>
  <c r="AS876" i="5"/>
  <c r="AS872" i="5"/>
  <c r="AS852" i="5"/>
  <c r="AS848" i="5"/>
  <c r="AS827" i="5"/>
  <c r="AS788" i="5"/>
  <c r="AS776" i="5"/>
  <c r="AS765" i="5"/>
  <c r="AS697" i="5"/>
  <c r="Y17" i="5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AX1618" i="5"/>
  <c r="AS1618" i="5"/>
  <c r="AR1618" i="5"/>
  <c r="AX1617" i="5"/>
  <c r="AR1617" i="5"/>
  <c r="AX1616" i="5"/>
  <c r="AX1615" i="5"/>
  <c r="AV1615" i="5"/>
  <c r="AS1615" i="5"/>
  <c r="AR1615" i="5"/>
  <c r="AX1614" i="5"/>
  <c r="AV1614" i="5"/>
  <c r="AR1614" i="5"/>
  <c r="AX1613" i="5"/>
  <c r="AV1613" i="5"/>
  <c r="AS1613" i="5"/>
  <c r="AR1613" i="5"/>
  <c r="AQ1613" i="5"/>
  <c r="AX1612" i="5"/>
  <c r="AV1612" i="5"/>
  <c r="AS1612" i="5"/>
  <c r="AR1612" i="5"/>
  <c r="AQ1612" i="5"/>
  <c r="AX1611" i="5"/>
  <c r="AV1611" i="5"/>
  <c r="AS1611" i="5"/>
  <c r="AR1611" i="5"/>
  <c r="AQ1611" i="5"/>
  <c r="AX1610" i="5"/>
  <c r="AV1610" i="5"/>
  <c r="AS1610" i="5"/>
  <c r="AR1610" i="5"/>
  <c r="AQ1610" i="5"/>
  <c r="AX1609" i="5"/>
  <c r="AV1609" i="5"/>
  <c r="AS1609" i="5"/>
  <c r="AR1609" i="5"/>
  <c r="AQ1609" i="5"/>
  <c r="AX1608" i="5"/>
  <c r="AV1608" i="5"/>
  <c r="AS1608" i="5"/>
  <c r="AR1608" i="5"/>
  <c r="AQ1608" i="5"/>
  <c r="AX1607" i="5"/>
  <c r="AV1607" i="5"/>
  <c r="AT1607" i="5"/>
  <c r="AS1607" i="5"/>
  <c r="AR1607" i="5"/>
  <c r="AQ1607" i="5"/>
  <c r="AX1606" i="5"/>
  <c r="AV1606" i="5"/>
  <c r="AT1606" i="5"/>
  <c r="AS1606" i="5"/>
  <c r="AR1606" i="5"/>
  <c r="AQ1606" i="5"/>
  <c r="AX1605" i="5"/>
  <c r="AV1605" i="5"/>
  <c r="AT1605" i="5"/>
  <c r="AS1605" i="5"/>
  <c r="AR1605" i="5"/>
  <c r="AQ1605" i="5"/>
  <c r="AX1604" i="5"/>
  <c r="AV1604" i="5"/>
  <c r="AT1604" i="5"/>
  <c r="AS1604" i="5"/>
  <c r="AR1604" i="5"/>
  <c r="AQ1604" i="5"/>
  <c r="AX1603" i="5"/>
  <c r="AV1603" i="5"/>
  <c r="AT1603" i="5"/>
  <c r="AS1603" i="5"/>
  <c r="AR1603" i="5"/>
  <c r="AQ1603" i="5"/>
  <c r="AX1602" i="5"/>
  <c r="AV1602" i="5"/>
  <c r="AT1602" i="5"/>
  <c r="AS1602" i="5"/>
  <c r="AR1602" i="5"/>
  <c r="AQ1602" i="5"/>
  <c r="AX1601" i="5"/>
  <c r="AV1601" i="5"/>
  <c r="AT1601" i="5"/>
  <c r="AS1601" i="5"/>
  <c r="AR1601" i="5"/>
  <c r="AQ1601" i="5"/>
  <c r="AX1600" i="5"/>
  <c r="AV1600" i="5"/>
  <c r="AT1600" i="5"/>
  <c r="AS1600" i="5"/>
  <c r="AR1600" i="5"/>
  <c r="AQ1600" i="5"/>
  <c r="AX1599" i="5"/>
  <c r="AV1599" i="5"/>
  <c r="AT1599" i="5"/>
  <c r="AS1599" i="5"/>
  <c r="AR1599" i="5"/>
  <c r="AQ1599" i="5"/>
  <c r="AX1598" i="5"/>
  <c r="AV1598" i="5"/>
  <c r="AT1598" i="5"/>
  <c r="AS1598" i="5"/>
  <c r="AR1598" i="5"/>
  <c r="AQ1598" i="5"/>
  <c r="AX1597" i="5"/>
  <c r="AV1597" i="5"/>
  <c r="AR1597" i="5"/>
  <c r="AX1596" i="5"/>
  <c r="AV1596" i="5"/>
  <c r="AU1596" i="5"/>
  <c r="AT1596" i="5"/>
  <c r="AS1596" i="5"/>
  <c r="AX1595" i="5"/>
  <c r="AX1594" i="5"/>
  <c r="AS1594" i="5"/>
  <c r="AR1594" i="5"/>
  <c r="AX1593" i="5"/>
  <c r="AU1593" i="5"/>
  <c r="AS1593" i="5"/>
  <c r="AR1593" i="5"/>
  <c r="AX1592" i="5"/>
  <c r="AV1592" i="5"/>
  <c r="AT1592" i="5"/>
  <c r="AX1591" i="5"/>
  <c r="AV1591" i="5"/>
  <c r="AS1591" i="5"/>
  <c r="AX1590" i="5"/>
  <c r="AV1590" i="5"/>
  <c r="AU1590" i="5"/>
  <c r="AT1590" i="5"/>
  <c r="AR1590" i="5"/>
  <c r="AX1589" i="5"/>
  <c r="AR1589" i="5"/>
  <c r="AX1588" i="5"/>
  <c r="AT1588" i="5"/>
  <c r="AS1588" i="5"/>
  <c r="AX1587" i="5"/>
  <c r="AV1587" i="5"/>
  <c r="AU1587" i="5"/>
  <c r="AX1586" i="5"/>
  <c r="AV1586" i="5"/>
  <c r="AU1586" i="5"/>
  <c r="AS1586" i="5"/>
  <c r="AR1586" i="5"/>
  <c r="AX1585" i="5"/>
  <c r="AS1585" i="5"/>
  <c r="AR1585" i="5"/>
  <c r="AX1584" i="5"/>
  <c r="AT1584" i="5"/>
  <c r="AX1583" i="5"/>
  <c r="AS1583" i="5"/>
  <c r="AX1582" i="5"/>
  <c r="AT1582" i="5"/>
  <c r="AR1582" i="5"/>
  <c r="AX1581" i="5"/>
  <c r="AV1581" i="5"/>
  <c r="AU1581" i="5"/>
  <c r="AR1581" i="5"/>
  <c r="AX1580" i="5"/>
  <c r="AV1580" i="5"/>
  <c r="AT1580" i="5"/>
  <c r="AS1580" i="5"/>
  <c r="AX1579" i="5"/>
  <c r="AX1578" i="5"/>
  <c r="AV1578" i="5"/>
  <c r="AS1578" i="5"/>
  <c r="AR1578" i="5"/>
  <c r="AX1577" i="5"/>
  <c r="AS1577" i="5"/>
  <c r="AR1577" i="5"/>
  <c r="AX1576" i="5"/>
  <c r="AU1576" i="5"/>
  <c r="AT1576" i="5"/>
  <c r="AX1575" i="5"/>
  <c r="AV1575" i="5"/>
  <c r="AS1575" i="5"/>
  <c r="AX1574" i="5"/>
  <c r="AV1574" i="5"/>
  <c r="AT1574" i="5"/>
  <c r="AR1574" i="5"/>
  <c r="AX1573" i="5"/>
  <c r="AU1573" i="5"/>
  <c r="AR1573" i="5"/>
  <c r="AX1572" i="5"/>
  <c r="AU1572" i="5"/>
  <c r="AT1572" i="5"/>
  <c r="AS1572" i="5"/>
  <c r="AX1571" i="5"/>
  <c r="AV1571" i="5"/>
  <c r="AX1570" i="5"/>
  <c r="AS1570" i="5"/>
  <c r="AR1570" i="5"/>
  <c r="AX1569" i="5"/>
  <c r="AU1569" i="5"/>
  <c r="AS1569" i="5"/>
  <c r="AR1569" i="5"/>
  <c r="AX1568" i="5"/>
  <c r="AX1567" i="5"/>
  <c r="AS1567" i="5"/>
  <c r="AX1566" i="5"/>
  <c r="AU1566" i="5"/>
  <c r="AT1566" i="5"/>
  <c r="AR1566" i="5"/>
  <c r="AX1565" i="5"/>
  <c r="AR1565" i="5"/>
  <c r="AX1564" i="5"/>
  <c r="AT1564" i="5"/>
  <c r="AS1564" i="5"/>
  <c r="AX1563" i="5"/>
  <c r="AV1563" i="5"/>
  <c r="AU1563" i="5"/>
  <c r="AX1562" i="5"/>
  <c r="AV1562" i="5"/>
  <c r="AU1562" i="5"/>
  <c r="AS1562" i="5"/>
  <c r="AX1561" i="5"/>
  <c r="AV1561" i="5"/>
  <c r="AR1561" i="5"/>
  <c r="AX1560" i="5"/>
  <c r="AV1560" i="5"/>
  <c r="AX1559" i="5"/>
  <c r="AV1559" i="5"/>
  <c r="AT1559" i="5"/>
  <c r="AS1559" i="5"/>
  <c r="AX1558" i="5"/>
  <c r="AV1558" i="5"/>
  <c r="AU1558" i="5"/>
  <c r="AR1558" i="5"/>
  <c r="AX1557" i="5"/>
  <c r="AT1557" i="5"/>
  <c r="AS1557" i="5"/>
  <c r="AX1556" i="5"/>
  <c r="AX1555" i="5"/>
  <c r="AS1555" i="5"/>
  <c r="AX1554" i="5"/>
  <c r="AU1554" i="5"/>
  <c r="AX1553" i="5"/>
  <c r="AU1553" i="5"/>
  <c r="AS1553" i="5"/>
  <c r="AR1553" i="5"/>
  <c r="AX1552" i="5"/>
  <c r="AT1552" i="5"/>
  <c r="AX1551" i="5"/>
  <c r="AX1550" i="5"/>
  <c r="AS1550" i="5"/>
  <c r="AR1550" i="5"/>
  <c r="AX1549" i="5"/>
  <c r="AX1548" i="5"/>
  <c r="AS1548" i="5"/>
  <c r="AX1547" i="5"/>
  <c r="AT1547" i="5"/>
  <c r="AX1546" i="5"/>
  <c r="AS1546" i="5"/>
  <c r="AX1545" i="5"/>
  <c r="AU1545" i="5"/>
  <c r="AR1545" i="5"/>
  <c r="AX1544" i="5"/>
  <c r="AX1543" i="5"/>
  <c r="AS1543" i="5"/>
  <c r="AX1542" i="5"/>
  <c r="AR1542" i="5"/>
  <c r="AX1541" i="5"/>
  <c r="AU1541" i="5"/>
  <c r="AS1541" i="5"/>
  <c r="AX1540" i="5"/>
  <c r="AU1540" i="5"/>
  <c r="AT1540" i="5"/>
  <c r="AX1539" i="5"/>
  <c r="AV1539" i="5"/>
  <c r="AS1539" i="5"/>
  <c r="AX1538" i="5"/>
  <c r="AV1538" i="5"/>
  <c r="AT1538" i="5"/>
  <c r="AX1537" i="5"/>
  <c r="AV1537" i="5"/>
  <c r="AU1537" i="5"/>
  <c r="AX1536" i="5"/>
  <c r="AV1536" i="5"/>
  <c r="AU1536" i="5"/>
  <c r="AX1535" i="5"/>
  <c r="AV1535" i="5"/>
  <c r="AU1535" i="5"/>
  <c r="AX1534" i="5"/>
  <c r="AV1534" i="5"/>
  <c r="AU1534" i="5"/>
  <c r="AT1534" i="5"/>
  <c r="AR1534" i="5"/>
  <c r="AX1533" i="5"/>
  <c r="AX1532" i="5"/>
  <c r="AS1532" i="5"/>
  <c r="AX1531" i="5"/>
  <c r="AX1530" i="5"/>
  <c r="AV1530" i="5"/>
  <c r="AX1529" i="5"/>
  <c r="AV1529" i="5"/>
  <c r="AX1528" i="5"/>
  <c r="AT1528" i="5"/>
  <c r="AX1527" i="5"/>
  <c r="AU1527" i="5"/>
  <c r="AX1526" i="5"/>
  <c r="AU1526" i="5"/>
  <c r="AS1526" i="5"/>
  <c r="AX1525" i="5"/>
  <c r="AV1525" i="5"/>
  <c r="AU1525" i="5"/>
  <c r="AT1525" i="5"/>
  <c r="AX1524" i="5"/>
  <c r="AS1524" i="5"/>
  <c r="AX1523" i="5"/>
  <c r="AX1522" i="5"/>
  <c r="AT1522" i="5"/>
  <c r="AX1521" i="5"/>
  <c r="AU1521" i="5"/>
  <c r="AT1521" i="5"/>
  <c r="AX1520" i="5"/>
  <c r="AS1520" i="5"/>
  <c r="AX1519" i="5"/>
  <c r="AX1518" i="5"/>
  <c r="AV1518" i="5"/>
  <c r="AT1518" i="5"/>
  <c r="AS1518" i="5"/>
  <c r="AX1517" i="5"/>
  <c r="AQ1517" i="5"/>
  <c r="AX1516" i="5"/>
  <c r="AS1516" i="5"/>
  <c r="AQ1516" i="5"/>
  <c r="AX1515" i="5"/>
  <c r="AT1515" i="5"/>
  <c r="AQ1515" i="5"/>
  <c r="AX1514" i="5"/>
  <c r="AQ1514" i="5"/>
  <c r="AX1513" i="5"/>
  <c r="AT1513" i="5"/>
  <c r="AQ1513" i="5"/>
  <c r="AX1512" i="5"/>
  <c r="AQ1512" i="5"/>
  <c r="AX1511" i="5"/>
  <c r="AS1511" i="5"/>
  <c r="AQ1511" i="5"/>
  <c r="AX1510" i="5"/>
  <c r="AQ1510" i="5"/>
  <c r="AX1509" i="5"/>
  <c r="AU1509" i="5"/>
  <c r="AQ1509" i="5"/>
  <c r="AX1508" i="5"/>
  <c r="AQ1508" i="5"/>
  <c r="AX1507" i="5"/>
  <c r="AQ1507" i="5"/>
  <c r="AX1506" i="5"/>
  <c r="AQ1506" i="5"/>
  <c r="AX1505" i="5"/>
  <c r="AU1505" i="5"/>
  <c r="AT1505" i="5"/>
  <c r="AQ1505" i="5"/>
  <c r="AX1504" i="5"/>
  <c r="AQ1504" i="5"/>
  <c r="AX1503" i="5"/>
  <c r="AQ1503" i="5"/>
  <c r="AX1502" i="5"/>
  <c r="AU1502" i="5"/>
  <c r="AQ1502" i="5"/>
  <c r="AX1501" i="5"/>
  <c r="AT1501" i="5"/>
  <c r="AQ1501" i="5"/>
  <c r="AX1500" i="5"/>
  <c r="AQ1500" i="5"/>
  <c r="AX1499" i="5"/>
  <c r="AQ1499" i="5"/>
  <c r="AX1498" i="5"/>
  <c r="AU1498" i="5"/>
  <c r="AQ1498" i="5"/>
  <c r="AX1497" i="5"/>
  <c r="AQ1497" i="5"/>
  <c r="AX1496" i="5"/>
  <c r="AQ1496" i="5"/>
  <c r="AX1495" i="5"/>
  <c r="AT1495" i="5"/>
  <c r="AQ1495" i="5"/>
  <c r="AX1494" i="5"/>
  <c r="AQ1494" i="5"/>
  <c r="AX1493" i="5"/>
  <c r="AT1493" i="5"/>
  <c r="AQ1493" i="5"/>
  <c r="AX1492" i="5"/>
  <c r="AV1492" i="5"/>
  <c r="AU1492" i="5"/>
  <c r="AS1492" i="5"/>
  <c r="AQ1492" i="5"/>
  <c r="AX1491" i="5"/>
  <c r="AQ1491" i="5"/>
  <c r="AX1490" i="5"/>
  <c r="AT1490" i="5"/>
  <c r="AQ1490" i="5"/>
  <c r="AX1489" i="5"/>
  <c r="AQ1489" i="5"/>
  <c r="AX1488" i="5"/>
  <c r="AT1488" i="5"/>
  <c r="AQ1488" i="5"/>
  <c r="AX1487" i="5"/>
  <c r="AV1487" i="5"/>
  <c r="AU1487" i="5"/>
  <c r="AQ1487" i="5"/>
  <c r="AX1486" i="5"/>
  <c r="AQ1486" i="5"/>
  <c r="AX1485" i="5"/>
  <c r="AQ1485" i="5"/>
  <c r="AX1484" i="5"/>
  <c r="AT1484" i="5"/>
  <c r="AQ1484" i="5"/>
  <c r="AX1483" i="5"/>
  <c r="AQ1483" i="5"/>
  <c r="AX1482" i="5"/>
  <c r="AT1482" i="5"/>
  <c r="AQ1482" i="5"/>
  <c r="AX1481" i="5"/>
  <c r="AU1481" i="5"/>
  <c r="AQ1481" i="5"/>
  <c r="AX1480" i="5"/>
  <c r="AT1480" i="5"/>
  <c r="AQ1480" i="5"/>
  <c r="AX1479" i="5"/>
  <c r="AQ1479" i="5"/>
  <c r="AX1478" i="5"/>
  <c r="AQ1478" i="5"/>
  <c r="AX1477" i="5"/>
  <c r="AQ1477" i="5"/>
  <c r="AX1476" i="5"/>
  <c r="AT1476" i="5"/>
  <c r="AQ1476" i="5"/>
  <c r="AX1475" i="5"/>
  <c r="AU1475" i="5"/>
  <c r="AQ1475" i="5"/>
  <c r="AX1474" i="5"/>
  <c r="AT1474" i="5"/>
  <c r="AQ1474" i="5"/>
  <c r="AX1473" i="5"/>
  <c r="AQ1473" i="5"/>
  <c r="AX1472" i="5"/>
  <c r="AU1472" i="5"/>
  <c r="AQ1472" i="5"/>
  <c r="AX1471" i="5"/>
  <c r="AQ1471" i="5"/>
  <c r="AX1470" i="5"/>
  <c r="AQ1470" i="5"/>
  <c r="AX1469" i="5"/>
  <c r="AU1469" i="5"/>
  <c r="AQ1469" i="5"/>
  <c r="AX1468" i="5"/>
  <c r="AT1468" i="5"/>
  <c r="AQ1468" i="5"/>
  <c r="AX1467" i="5"/>
  <c r="AV1467" i="5"/>
  <c r="AQ1467" i="5"/>
  <c r="AX1466" i="5"/>
  <c r="AV1466" i="5"/>
  <c r="AQ1466" i="5"/>
  <c r="AX1465" i="5"/>
  <c r="AV1465" i="5"/>
  <c r="AU1465" i="5"/>
  <c r="AQ1465" i="5"/>
  <c r="AX1464" i="5"/>
  <c r="AT1464" i="5"/>
  <c r="AQ1464" i="5"/>
  <c r="AX1463" i="5"/>
  <c r="AQ1463" i="5"/>
  <c r="AX1462" i="5"/>
  <c r="AU1462" i="5"/>
  <c r="AQ1462" i="5"/>
  <c r="AX1461" i="5"/>
  <c r="AQ1461" i="5"/>
  <c r="AX1460" i="5"/>
  <c r="AQ1460" i="5"/>
  <c r="AX1459" i="5"/>
  <c r="AQ1459" i="5"/>
  <c r="AX1458" i="5"/>
  <c r="AT1458" i="5"/>
  <c r="AQ1458" i="5"/>
  <c r="AX1457" i="5"/>
  <c r="AQ1457" i="5"/>
  <c r="AX1456" i="5"/>
  <c r="AT1456" i="5"/>
  <c r="AQ1456" i="5"/>
  <c r="AX1455" i="5"/>
  <c r="AQ1455" i="5"/>
  <c r="AX1454" i="5"/>
  <c r="AQ1454" i="5"/>
  <c r="AX1453" i="5"/>
  <c r="AT1453" i="5"/>
  <c r="AQ1453" i="5"/>
  <c r="AX1452" i="5"/>
  <c r="AQ1452" i="5"/>
  <c r="AX1451" i="5"/>
  <c r="AT1451" i="5"/>
  <c r="AQ1451" i="5"/>
  <c r="AX1450" i="5"/>
  <c r="AQ1450" i="5"/>
  <c r="AX1449" i="5"/>
  <c r="AQ1449" i="5"/>
  <c r="AX1448" i="5"/>
  <c r="AQ1448" i="5"/>
  <c r="AX1447" i="5"/>
  <c r="AT1447" i="5"/>
  <c r="AQ1447" i="5"/>
  <c r="AX1446" i="5"/>
  <c r="AQ1446" i="5"/>
  <c r="AX1445" i="5"/>
  <c r="AT1445" i="5"/>
  <c r="AQ1445" i="5"/>
  <c r="AX1444" i="5"/>
  <c r="AU1444" i="5"/>
  <c r="AQ1444" i="5"/>
  <c r="AX1443" i="5"/>
  <c r="AT1443" i="5"/>
  <c r="AQ1443" i="5"/>
  <c r="AX1442" i="5"/>
  <c r="AU1442" i="5"/>
  <c r="AQ1442" i="5"/>
  <c r="AX1441" i="5"/>
  <c r="AU1441" i="5"/>
  <c r="AQ1441" i="5"/>
  <c r="AX1440" i="5"/>
  <c r="AQ1440" i="5"/>
  <c r="AX1439" i="5"/>
  <c r="AT1439" i="5"/>
  <c r="AQ1439" i="5"/>
  <c r="AX1438" i="5"/>
  <c r="AQ1438" i="5"/>
  <c r="AX1437" i="5"/>
  <c r="AT1437" i="5"/>
  <c r="AQ1437" i="5"/>
  <c r="AX1436" i="5"/>
  <c r="AU1436" i="5"/>
  <c r="AQ1436" i="5"/>
  <c r="AX1435" i="5"/>
  <c r="AU1435" i="5"/>
  <c r="AT1435" i="5"/>
  <c r="AQ1435" i="5"/>
  <c r="AX1434" i="5"/>
  <c r="AQ1434" i="5"/>
  <c r="AX1433" i="5"/>
  <c r="AQ1433" i="5"/>
  <c r="AX1432" i="5"/>
  <c r="AQ1432" i="5"/>
  <c r="AX1431" i="5"/>
  <c r="AT1431" i="5"/>
  <c r="AQ1431" i="5"/>
  <c r="AX1430" i="5"/>
  <c r="AQ1430" i="5"/>
  <c r="AX1429" i="5"/>
  <c r="AU1429" i="5"/>
  <c r="AT1429" i="5"/>
  <c r="AQ1429" i="5"/>
  <c r="AX1428" i="5"/>
  <c r="AQ1428" i="5"/>
  <c r="AX1427" i="5"/>
  <c r="AT1427" i="5"/>
  <c r="AQ1427" i="5"/>
  <c r="AX1426" i="5"/>
  <c r="AQ1426" i="5"/>
  <c r="AX1425" i="5"/>
  <c r="AQ1425" i="5"/>
  <c r="AX1424" i="5"/>
  <c r="AU1424" i="5"/>
  <c r="AQ1424" i="5"/>
  <c r="AX1423" i="5"/>
  <c r="AT1423" i="5"/>
  <c r="AQ1423" i="5"/>
  <c r="AX1422" i="5"/>
  <c r="AQ1422" i="5"/>
  <c r="AX1421" i="5"/>
  <c r="AT1421" i="5"/>
  <c r="AQ1421" i="5"/>
  <c r="AX1420" i="5"/>
  <c r="AQ1420" i="5"/>
  <c r="AX1419" i="5"/>
  <c r="AT1419" i="5"/>
  <c r="AQ1419" i="5"/>
  <c r="AX1418" i="5"/>
  <c r="AQ1418" i="5"/>
  <c r="AX1417" i="5"/>
  <c r="AQ1417" i="5"/>
  <c r="AX1416" i="5"/>
  <c r="AQ1416" i="5"/>
  <c r="AX1415" i="5"/>
  <c r="AT1415" i="5"/>
  <c r="AQ1415" i="5"/>
  <c r="AX1414" i="5"/>
  <c r="AQ1414" i="5"/>
  <c r="AX1413" i="5"/>
  <c r="AT1413" i="5"/>
  <c r="AQ1413" i="5"/>
  <c r="AX1412" i="5"/>
  <c r="AQ1412" i="5"/>
  <c r="AX1411" i="5"/>
  <c r="AQ1411" i="5"/>
  <c r="AX1410" i="5"/>
  <c r="AQ1410" i="5"/>
  <c r="AX1409" i="5"/>
  <c r="AQ1409" i="5"/>
  <c r="AX1408" i="5"/>
  <c r="AQ1408" i="5"/>
  <c r="AX1407" i="5"/>
  <c r="AT1407" i="5"/>
  <c r="AQ1407" i="5"/>
  <c r="AX1406" i="5"/>
  <c r="AU1406" i="5"/>
  <c r="AQ1406" i="5"/>
  <c r="AX1405" i="5"/>
  <c r="AQ1405" i="5"/>
  <c r="AX1404" i="5"/>
  <c r="AQ1404" i="5"/>
  <c r="AX1403" i="5"/>
  <c r="AT1403" i="5"/>
  <c r="AQ1403" i="5"/>
  <c r="AX1402" i="5"/>
  <c r="AQ1402" i="5"/>
  <c r="AX1401" i="5"/>
  <c r="AQ1401" i="5"/>
  <c r="AX1400" i="5"/>
  <c r="AQ1400" i="5"/>
  <c r="AX1399" i="5"/>
  <c r="AQ1399" i="5"/>
  <c r="AX1398" i="5"/>
  <c r="AQ1398" i="5"/>
  <c r="AX1397" i="5"/>
  <c r="AT1397" i="5"/>
  <c r="AQ1397" i="5"/>
  <c r="AX1396" i="5"/>
  <c r="AU1396" i="5"/>
  <c r="AQ1396" i="5"/>
  <c r="AX1395" i="5"/>
  <c r="AT1395" i="5"/>
  <c r="AQ1395" i="5"/>
  <c r="AX1394" i="5"/>
  <c r="AQ1394" i="5"/>
  <c r="AX1393" i="5"/>
  <c r="AQ1393" i="5"/>
  <c r="AX1392" i="5"/>
  <c r="AU1392" i="5"/>
  <c r="AQ1392" i="5"/>
  <c r="AX1391" i="5"/>
  <c r="AT1391" i="5"/>
  <c r="AQ1391" i="5"/>
  <c r="AX1390" i="5"/>
  <c r="AQ1390" i="5"/>
  <c r="AX1389" i="5"/>
  <c r="AU1389" i="5"/>
  <c r="AT1389" i="5"/>
  <c r="AQ1389" i="5"/>
  <c r="AX1388" i="5"/>
  <c r="AQ1388" i="5"/>
  <c r="AX1387" i="5"/>
  <c r="AU1387" i="5"/>
  <c r="AT1387" i="5"/>
  <c r="AQ1387" i="5"/>
  <c r="AX1386" i="5"/>
  <c r="AQ1386" i="5"/>
  <c r="AX1385" i="5"/>
  <c r="AQ1385" i="5"/>
  <c r="AX1384" i="5"/>
  <c r="AU1384" i="5"/>
  <c r="AQ1384" i="5"/>
  <c r="AX1383" i="5"/>
  <c r="AT1383" i="5"/>
  <c r="AQ1383" i="5"/>
  <c r="AX1382" i="5"/>
  <c r="AQ1382" i="5"/>
  <c r="AX1381" i="5"/>
  <c r="AT1381" i="5"/>
  <c r="AQ1381" i="5"/>
  <c r="AX1380" i="5"/>
  <c r="AQ1380" i="5"/>
  <c r="AX1379" i="5"/>
  <c r="AQ1379" i="5"/>
  <c r="AX1378" i="5"/>
  <c r="AU1378" i="5"/>
  <c r="AQ1378" i="5"/>
  <c r="AX1377" i="5"/>
  <c r="AQ1377" i="5"/>
  <c r="AX1376" i="5"/>
  <c r="AQ1376" i="5"/>
  <c r="AX1375" i="5"/>
  <c r="AT1375" i="5"/>
  <c r="AQ1375" i="5"/>
  <c r="AX1374" i="5"/>
  <c r="AQ1374" i="5"/>
  <c r="AX1373" i="5"/>
  <c r="AQ1373" i="5"/>
  <c r="AX1372" i="5"/>
  <c r="AQ1372" i="5"/>
  <c r="AX1371" i="5"/>
  <c r="AT1371" i="5"/>
  <c r="AQ1371" i="5"/>
  <c r="AX1370" i="5"/>
  <c r="AQ1370" i="5"/>
  <c r="AX1369" i="5"/>
  <c r="AQ1369" i="5"/>
  <c r="AX1368" i="5"/>
  <c r="AQ1368" i="5"/>
  <c r="AX1367" i="5"/>
  <c r="AQ1367" i="5"/>
  <c r="AX1366" i="5"/>
  <c r="AQ1366" i="5"/>
  <c r="AX1365" i="5"/>
  <c r="AT1365" i="5"/>
  <c r="AQ1365" i="5"/>
  <c r="AX1364" i="5"/>
  <c r="AU1364" i="5"/>
  <c r="AQ1364" i="5"/>
  <c r="AX1363" i="5"/>
  <c r="AQ1363" i="5"/>
  <c r="AX1362" i="5"/>
  <c r="AQ1362" i="5"/>
  <c r="AX1361" i="5"/>
  <c r="AQ1361" i="5"/>
  <c r="AX1360" i="5"/>
  <c r="AQ1360" i="5"/>
  <c r="AX1359" i="5"/>
  <c r="AT1359" i="5"/>
  <c r="AQ1359" i="5"/>
  <c r="AX1358" i="5"/>
  <c r="AQ1358" i="5"/>
  <c r="AX1357" i="5"/>
  <c r="AQ1357" i="5"/>
  <c r="AX1356" i="5"/>
  <c r="AQ1356" i="5"/>
  <c r="AX1355" i="5"/>
  <c r="AT1355" i="5"/>
  <c r="AQ1355" i="5"/>
  <c r="AX1354" i="5"/>
  <c r="AU1354" i="5"/>
  <c r="AQ1354" i="5"/>
  <c r="AX1353" i="5"/>
  <c r="AQ1353" i="5"/>
  <c r="AX1352" i="5"/>
  <c r="AQ1352" i="5"/>
  <c r="AX1351" i="5"/>
  <c r="AQ1351" i="5"/>
  <c r="AX1350" i="5"/>
  <c r="AQ1350" i="5"/>
  <c r="AX1349" i="5"/>
  <c r="AT1349" i="5"/>
  <c r="AQ1349" i="5"/>
  <c r="AX1348" i="5"/>
  <c r="AU1348" i="5"/>
  <c r="AQ1348" i="5"/>
  <c r="AX1347" i="5"/>
  <c r="AU1347" i="5"/>
  <c r="AQ1347" i="5"/>
  <c r="AX1346" i="5"/>
  <c r="AQ1346" i="5"/>
  <c r="AX1345" i="5"/>
  <c r="AQ1345" i="5"/>
  <c r="AX1344" i="5"/>
  <c r="AQ1344" i="5"/>
  <c r="AX1343" i="5"/>
  <c r="AT1343" i="5"/>
  <c r="AQ1343" i="5"/>
  <c r="AX1342" i="5"/>
  <c r="AQ1342" i="5"/>
  <c r="AX1341" i="5"/>
  <c r="AU1341" i="5"/>
  <c r="AQ1341" i="5"/>
  <c r="AX1340" i="5"/>
  <c r="AQ1340" i="5"/>
  <c r="AX1339" i="5"/>
  <c r="AT1339" i="5"/>
  <c r="AQ1339" i="5"/>
  <c r="AX1338" i="5"/>
  <c r="AQ1338" i="5"/>
  <c r="AX1337" i="5"/>
  <c r="AQ1337" i="5"/>
  <c r="AX1336" i="5"/>
  <c r="AQ1336" i="5"/>
  <c r="AX1335" i="5"/>
  <c r="AQ1335" i="5"/>
  <c r="AX1334" i="5"/>
  <c r="AQ1334" i="5"/>
  <c r="AX1333" i="5"/>
  <c r="AT1333" i="5"/>
  <c r="AQ1333" i="5"/>
  <c r="AX1332" i="5"/>
  <c r="AQ1332" i="5"/>
  <c r="AX1331" i="5"/>
  <c r="AU1331" i="5"/>
  <c r="AT1331" i="5"/>
  <c r="AQ1331" i="5"/>
  <c r="AX1330" i="5"/>
  <c r="AQ1330" i="5"/>
  <c r="AX1329" i="5"/>
  <c r="AQ1329" i="5"/>
  <c r="AX1328" i="5"/>
  <c r="AQ1328" i="5"/>
  <c r="AX1327" i="5"/>
  <c r="AT1327" i="5"/>
  <c r="AX1326" i="5"/>
  <c r="AX1325" i="5"/>
  <c r="AT1325" i="5"/>
  <c r="AX1324" i="5"/>
  <c r="AX1323" i="5"/>
  <c r="AQ1323" i="5"/>
  <c r="AX1322" i="5"/>
  <c r="AX1321" i="5"/>
  <c r="AU1321" i="5"/>
  <c r="AQ1321" i="5"/>
  <c r="AX1320" i="5"/>
  <c r="AX1319" i="5"/>
  <c r="AT1319" i="5"/>
  <c r="AX1318" i="5"/>
  <c r="AX1317" i="5"/>
  <c r="AX1316" i="5"/>
  <c r="AQ1316" i="5"/>
  <c r="AX1315" i="5"/>
  <c r="AX1314" i="5"/>
  <c r="AU1314" i="5"/>
  <c r="AQ1314" i="5"/>
  <c r="AX1313" i="5"/>
  <c r="AX1312" i="5"/>
  <c r="AU1312" i="5"/>
  <c r="AT1312" i="5"/>
  <c r="AX1311" i="5"/>
  <c r="AQ1311" i="5"/>
  <c r="AX1310" i="5"/>
  <c r="AT1310" i="5"/>
  <c r="AQ1310" i="5"/>
  <c r="AX1309" i="5"/>
  <c r="AX1308" i="5"/>
  <c r="AT1308" i="5"/>
  <c r="AX1307" i="5"/>
  <c r="AX1306" i="5"/>
  <c r="AX1305" i="5"/>
  <c r="AQ1305" i="5"/>
  <c r="AX1304" i="5"/>
  <c r="AT1304" i="5"/>
  <c r="AX1303" i="5"/>
  <c r="AX1302" i="5"/>
  <c r="AT1302" i="5"/>
  <c r="AX1301" i="5"/>
  <c r="AX1300" i="5"/>
  <c r="AT1300" i="5"/>
  <c r="AX1299" i="5"/>
  <c r="AQ1299" i="5"/>
  <c r="AX1298" i="5"/>
  <c r="AX1297" i="5"/>
  <c r="AQ1297" i="5"/>
  <c r="AX1296" i="5"/>
  <c r="AT1296" i="5"/>
  <c r="AX1295" i="5"/>
  <c r="AQ1295" i="5"/>
  <c r="AX1294" i="5"/>
  <c r="AT1294" i="5"/>
  <c r="AX1293" i="5"/>
  <c r="AQ1293" i="5"/>
  <c r="AX1292" i="5"/>
  <c r="AT1292" i="5"/>
  <c r="AQ1292" i="5"/>
  <c r="AX1291" i="5"/>
  <c r="AQ1291" i="5"/>
  <c r="AX1290" i="5"/>
  <c r="AQ1290" i="5"/>
  <c r="AX1289" i="5"/>
  <c r="AQ1289" i="5"/>
  <c r="AX1288" i="5"/>
  <c r="AT1288" i="5"/>
  <c r="AX1287" i="5"/>
  <c r="AQ1287" i="5"/>
  <c r="AX1286" i="5"/>
  <c r="AT1286" i="5"/>
  <c r="AQ1286" i="5"/>
  <c r="AX1285" i="5"/>
  <c r="AX1284" i="5"/>
  <c r="AT1284" i="5"/>
  <c r="AQ1284" i="5"/>
  <c r="AX1283" i="5"/>
  <c r="AX1282" i="5"/>
  <c r="AU1282" i="5"/>
  <c r="AQ1282" i="5"/>
  <c r="AX1281" i="5"/>
  <c r="AX1280" i="5"/>
  <c r="AT1280" i="5"/>
  <c r="AX1279" i="5"/>
  <c r="AX1278" i="5"/>
  <c r="AT1278" i="5"/>
  <c r="AX1277" i="5"/>
  <c r="AX1276" i="5"/>
  <c r="AT1276" i="5"/>
  <c r="AQ1276" i="5"/>
  <c r="AX1275" i="5"/>
  <c r="AX1274" i="5"/>
  <c r="AX1273" i="5"/>
  <c r="AX1272" i="5"/>
  <c r="AT1272" i="5"/>
  <c r="AX1271" i="5"/>
  <c r="AQ1271" i="5"/>
  <c r="AX1270" i="5"/>
  <c r="AT1270" i="5"/>
  <c r="AQ1270" i="5"/>
  <c r="AX1269" i="5"/>
  <c r="AX1268" i="5"/>
  <c r="AT1268" i="5"/>
  <c r="AQ1268" i="5"/>
  <c r="AX1267" i="5"/>
  <c r="AQ1267" i="5"/>
  <c r="AX1266" i="5"/>
  <c r="AQ1266" i="5"/>
  <c r="AX1265" i="5"/>
  <c r="AQ1265" i="5"/>
  <c r="AX1264" i="5"/>
  <c r="AT1264" i="5"/>
  <c r="AQ1264" i="5"/>
  <c r="AX1263" i="5"/>
  <c r="AX1262" i="5"/>
  <c r="AT1262" i="5"/>
  <c r="AQ1262" i="5"/>
  <c r="AX1261" i="5"/>
  <c r="AX1260" i="5"/>
  <c r="AQ1260" i="5"/>
  <c r="AX1259" i="5"/>
  <c r="AX1258" i="5"/>
  <c r="AX1257" i="5"/>
  <c r="AX1256" i="5"/>
  <c r="AT1256" i="5"/>
  <c r="AX1255" i="5"/>
  <c r="AX1254" i="5"/>
  <c r="AT1254" i="5"/>
  <c r="AQ1254" i="5"/>
  <c r="AX1253" i="5"/>
  <c r="AQ1253" i="5"/>
  <c r="AX1252" i="5"/>
  <c r="AQ1252" i="5"/>
  <c r="AX1251" i="5"/>
  <c r="AQ1251" i="5"/>
  <c r="AX1250" i="5"/>
  <c r="AQ1250" i="5"/>
  <c r="AX1249" i="5"/>
  <c r="AQ1249" i="5"/>
  <c r="AX1248" i="5"/>
  <c r="AT1248" i="5"/>
  <c r="AX1247" i="5"/>
  <c r="AX1246" i="5"/>
  <c r="AT1246" i="5"/>
  <c r="AX1245" i="5"/>
  <c r="AX1244" i="5"/>
  <c r="AX1243" i="5"/>
  <c r="AQ1243" i="5"/>
  <c r="AX1242" i="5"/>
  <c r="AX1241" i="5"/>
  <c r="AQ1241" i="5"/>
  <c r="AX1240" i="5"/>
  <c r="AT1240" i="5"/>
  <c r="AX1239" i="5"/>
  <c r="AQ1239" i="5"/>
  <c r="AX1238" i="5"/>
  <c r="AT1238" i="5"/>
  <c r="AQ1238" i="5"/>
  <c r="AX1237" i="5"/>
  <c r="AQ1237" i="5"/>
  <c r="AX1236" i="5"/>
  <c r="AQ1236" i="5"/>
  <c r="AX1235" i="5"/>
  <c r="AQ1235" i="5"/>
  <c r="AX1234" i="5"/>
  <c r="AX1233" i="5"/>
  <c r="AQ1233" i="5"/>
  <c r="AX1232" i="5"/>
  <c r="AT1232" i="5"/>
  <c r="AQ1232" i="5"/>
  <c r="AX1231" i="5"/>
  <c r="AQ1231" i="5"/>
  <c r="AX1230" i="5"/>
  <c r="AT1230" i="5"/>
  <c r="AQ1230" i="5"/>
  <c r="AX1229" i="5"/>
  <c r="AQ1229" i="5"/>
  <c r="AX1228" i="5"/>
  <c r="AQ1228" i="5"/>
  <c r="AX1227" i="5"/>
  <c r="AX1226" i="5"/>
  <c r="AQ1226" i="5"/>
  <c r="AX1225" i="5"/>
  <c r="AU1225" i="5"/>
  <c r="AX1224" i="5"/>
  <c r="AT1224" i="5"/>
  <c r="AQ1224" i="5"/>
  <c r="AX1223" i="5"/>
  <c r="AX1222" i="5"/>
  <c r="AT1222" i="5"/>
  <c r="AX1221" i="5"/>
  <c r="AX1219" i="5"/>
  <c r="AX1218" i="5"/>
  <c r="AX1217" i="5"/>
  <c r="AT1216" i="5"/>
  <c r="AX1215" i="5"/>
  <c r="AQ1215" i="5"/>
  <c r="AX1214" i="5"/>
  <c r="AT1214" i="5"/>
  <c r="AX1213" i="5"/>
  <c r="AU1213" i="5"/>
  <c r="AQ1213" i="5"/>
  <c r="AX1212" i="5"/>
  <c r="AX1211" i="5"/>
  <c r="AQ1211" i="5"/>
  <c r="AX1210" i="5"/>
  <c r="AX1209" i="5"/>
  <c r="AQ1209" i="5"/>
  <c r="AX1208" i="5"/>
  <c r="AT1208" i="5"/>
  <c r="AQ1208" i="5"/>
  <c r="AX1207" i="5"/>
  <c r="AX1206" i="5"/>
  <c r="AX1205" i="5"/>
  <c r="AX1204" i="5"/>
  <c r="AQ1204" i="5"/>
  <c r="AX1203" i="5"/>
  <c r="AX1202" i="5"/>
  <c r="AX1201" i="5"/>
  <c r="AX1200" i="5"/>
  <c r="AT1200" i="5"/>
  <c r="AX1199" i="5"/>
  <c r="AQ1199" i="5"/>
  <c r="AX1198" i="5"/>
  <c r="AX1197" i="5"/>
  <c r="AQ1197" i="5"/>
  <c r="AX1196" i="5"/>
  <c r="AX1195" i="5"/>
  <c r="AX1194" i="5"/>
  <c r="AX1193" i="5"/>
  <c r="AX1192" i="5"/>
  <c r="AT1192" i="5"/>
  <c r="AQ1192" i="5"/>
  <c r="AX1191" i="5"/>
  <c r="AQ1191" i="5"/>
  <c r="AX1190" i="5"/>
  <c r="AT1190" i="5"/>
  <c r="AQ1190" i="5"/>
  <c r="AX1189" i="5"/>
  <c r="AX1187" i="5"/>
  <c r="AX1186" i="5"/>
  <c r="AX1185" i="5"/>
  <c r="AQ1185" i="5"/>
  <c r="AX1184" i="5"/>
  <c r="AT1184" i="5"/>
  <c r="AQ1184" i="5"/>
  <c r="AX1183" i="5"/>
  <c r="AX1182" i="5"/>
  <c r="AT1182" i="5"/>
  <c r="AQ1182" i="5"/>
  <c r="AX1180" i="5"/>
  <c r="AQ1180" i="5"/>
  <c r="AX1179" i="5"/>
  <c r="AX1178" i="5"/>
  <c r="AX1177" i="5"/>
  <c r="AX1176" i="5"/>
  <c r="AT1176" i="5"/>
  <c r="AX1175" i="5"/>
  <c r="AQ1175" i="5"/>
  <c r="AX1174" i="5"/>
  <c r="AT1174" i="5"/>
  <c r="AQ1173" i="5"/>
  <c r="AX1172" i="5"/>
  <c r="AX1171" i="5"/>
  <c r="AX1170" i="5"/>
  <c r="AX1169" i="5"/>
  <c r="AX1168" i="5"/>
  <c r="AT1168" i="5"/>
  <c r="AQ1168" i="5"/>
  <c r="AX1167" i="5"/>
  <c r="AQ1167" i="5"/>
  <c r="AX1166" i="5"/>
  <c r="AX1165" i="5"/>
  <c r="AX1164" i="5"/>
  <c r="AX1163" i="5"/>
  <c r="AX1162" i="5"/>
  <c r="AQ1162" i="5"/>
  <c r="AX1161" i="5"/>
  <c r="AX1160" i="5"/>
  <c r="AU1160" i="5"/>
  <c r="AT1160" i="5"/>
  <c r="AX1159" i="5"/>
  <c r="AX1158" i="5"/>
  <c r="AX1157" i="5"/>
  <c r="AQ1157" i="5"/>
  <c r="AQ1156" i="5"/>
  <c r="AX1155" i="5"/>
  <c r="AQ1155" i="5"/>
  <c r="AX1154" i="5"/>
  <c r="AQ1154" i="5"/>
  <c r="AQ1153" i="5"/>
  <c r="AT1152" i="5"/>
  <c r="AX1151" i="5"/>
  <c r="AX1150" i="5"/>
  <c r="AX1149" i="5"/>
  <c r="AX1148" i="5"/>
  <c r="AQ1148" i="5"/>
  <c r="AX1147" i="5"/>
  <c r="AX1146" i="5"/>
  <c r="AX1145" i="5"/>
  <c r="AX1144" i="5"/>
  <c r="AT1144" i="5"/>
  <c r="AX1143" i="5"/>
  <c r="AQ1143" i="5"/>
  <c r="AX1142" i="5"/>
  <c r="AQ1141" i="5"/>
  <c r="AX1140" i="5"/>
  <c r="AX1139" i="5"/>
  <c r="AX1138" i="5"/>
  <c r="AQ1137" i="5"/>
  <c r="AX1135" i="5"/>
  <c r="AQ1135" i="5"/>
  <c r="AX1134" i="5"/>
  <c r="AQ1133" i="5"/>
  <c r="AX1132" i="5"/>
  <c r="AX1131" i="5"/>
  <c r="AX1130" i="5"/>
  <c r="AX1129" i="5"/>
  <c r="AQ1129" i="5"/>
  <c r="AT1128" i="5"/>
  <c r="AQ1127" i="5"/>
  <c r="AX1126" i="5"/>
  <c r="AX1125" i="5"/>
  <c r="AX1124" i="5"/>
  <c r="AX1122" i="5"/>
  <c r="AX1121" i="5"/>
  <c r="AQ1120" i="5"/>
  <c r="AX1119" i="5"/>
  <c r="AQ1119" i="5"/>
  <c r="AX1118" i="5"/>
  <c r="AQ1118" i="5"/>
  <c r="AX1117" i="5"/>
  <c r="AQ1117" i="5"/>
  <c r="AQ1116" i="5"/>
  <c r="AX1115" i="5"/>
  <c r="AQ1115" i="5"/>
  <c r="AX1114" i="5"/>
  <c r="AX1113" i="5"/>
  <c r="AQ1113" i="5"/>
  <c r="AQ1112" i="5"/>
  <c r="AQ1111" i="5"/>
  <c r="AX1110" i="5"/>
  <c r="AQ1110" i="5"/>
  <c r="AX1109" i="5"/>
  <c r="AQ1109" i="5"/>
  <c r="AQ1108" i="5"/>
  <c r="AX1107" i="5"/>
  <c r="AQ1107" i="5"/>
  <c r="AX1106" i="5"/>
  <c r="AQ1106" i="5"/>
  <c r="AX1105" i="5"/>
  <c r="AQ1104" i="5"/>
  <c r="AX1103" i="5"/>
  <c r="AQ1103" i="5"/>
  <c r="AX1102" i="5"/>
  <c r="AQ1102" i="5"/>
  <c r="AX1101" i="5"/>
  <c r="AQ1101" i="5"/>
  <c r="AQ1100" i="5"/>
  <c r="AX1099" i="5"/>
  <c r="AQ1099" i="5"/>
  <c r="AX1098" i="5"/>
  <c r="AX1097" i="5"/>
  <c r="AQ1097" i="5"/>
  <c r="AT1096" i="5"/>
  <c r="AX1094" i="5"/>
  <c r="AX1093" i="5"/>
  <c r="AX1092" i="5"/>
  <c r="AQ1092" i="5"/>
  <c r="AX1091" i="5"/>
  <c r="AX1090" i="5"/>
  <c r="AQ1090" i="5"/>
  <c r="AX1089" i="5"/>
  <c r="AX1088" i="5"/>
  <c r="AQ1088" i="5"/>
  <c r="AX1087" i="5"/>
  <c r="AX1086" i="5"/>
  <c r="AX1085" i="5"/>
  <c r="AX1084" i="5"/>
  <c r="AQ1084" i="5"/>
  <c r="AX1082" i="5"/>
  <c r="AQ1082" i="5"/>
  <c r="AX1081" i="5"/>
  <c r="AX1079" i="5"/>
  <c r="AQ1079" i="5"/>
  <c r="AX1078" i="5"/>
  <c r="AT1078" i="5"/>
  <c r="AQ1078" i="5"/>
  <c r="AX1077" i="5"/>
  <c r="AX1076" i="5"/>
  <c r="AQ1076" i="5"/>
  <c r="AX1075" i="5"/>
  <c r="AX1074" i="5"/>
  <c r="AX1073" i="5"/>
  <c r="AT1072" i="5"/>
  <c r="AX1071" i="5"/>
  <c r="AX1070" i="5"/>
  <c r="AX1069" i="5"/>
  <c r="AX1068" i="5"/>
  <c r="AQ1068" i="5"/>
  <c r="AX1066" i="5"/>
  <c r="AX1065" i="5"/>
  <c r="AX1064" i="5"/>
  <c r="AX1063" i="5"/>
  <c r="AQ1063" i="5"/>
  <c r="AX1062" i="5"/>
  <c r="AX1061" i="5"/>
  <c r="AX1060" i="5"/>
  <c r="AQ1059" i="5"/>
  <c r="AX1058" i="5"/>
  <c r="AX1057" i="5"/>
  <c r="AX1056" i="5"/>
  <c r="AQ1055" i="5"/>
  <c r="AX1054" i="5"/>
  <c r="AX1053" i="5"/>
  <c r="AX1051" i="5"/>
  <c r="AQ1051" i="5"/>
  <c r="AX1050" i="5"/>
  <c r="AX1049" i="5"/>
  <c r="AQ1049" i="5"/>
  <c r="AX1048" i="5"/>
  <c r="AX1047" i="5"/>
  <c r="AQ1047" i="5"/>
  <c r="AX1046" i="5"/>
  <c r="AX1045" i="5"/>
  <c r="AX1044" i="5"/>
  <c r="AX1042" i="5"/>
  <c r="AX1041" i="5"/>
  <c r="AQ1041" i="5"/>
  <c r="AT1040" i="5"/>
  <c r="AX1038" i="5"/>
  <c r="AX1037" i="5"/>
  <c r="AX1036" i="5"/>
  <c r="AX1034" i="5"/>
  <c r="AQ1034" i="5"/>
  <c r="AX1033" i="5"/>
  <c r="AQ1032" i="5"/>
  <c r="AX1031" i="5"/>
  <c r="AX1030" i="5"/>
  <c r="AX1029" i="5"/>
  <c r="AX1028" i="5"/>
  <c r="AQ1028" i="5"/>
  <c r="AX1026" i="5"/>
  <c r="AQ1026" i="5"/>
  <c r="AX1025" i="5"/>
  <c r="AX1022" i="5"/>
  <c r="AQ1022" i="5"/>
  <c r="AX1021" i="5"/>
  <c r="AX1020" i="5"/>
  <c r="AQ1020" i="5"/>
  <c r="AQ1018" i="5"/>
  <c r="AX1017" i="5"/>
  <c r="AQ1014" i="5"/>
  <c r="AX1013" i="5"/>
  <c r="AX1012" i="5"/>
  <c r="AQ1010" i="5"/>
  <c r="AX1009" i="5"/>
  <c r="AX1007" i="5"/>
  <c r="AX1004" i="5"/>
  <c r="AQ1001" i="5"/>
  <c r="AX1000" i="5"/>
  <c r="AQ1000" i="5"/>
  <c r="AX998" i="5"/>
  <c r="AQ998" i="5"/>
  <c r="AX996" i="5"/>
  <c r="AQ994" i="5"/>
  <c r="AX993" i="5"/>
  <c r="AX992" i="5"/>
  <c r="AQ990" i="5"/>
  <c r="AX989" i="5"/>
  <c r="AX987" i="5"/>
  <c r="AX985" i="5"/>
  <c r="AX982" i="5"/>
  <c r="AQ982" i="5"/>
  <c r="AX981" i="5"/>
  <c r="AX980" i="5"/>
  <c r="AX979" i="5"/>
  <c r="AQ978" i="5"/>
  <c r="AX977" i="5"/>
  <c r="AX976" i="5"/>
  <c r="AQ976" i="5"/>
  <c r="AX975" i="5"/>
  <c r="AQ974" i="5"/>
  <c r="AX972" i="5"/>
  <c r="AX971" i="5"/>
  <c r="AQ970" i="5"/>
  <c r="AX968" i="5"/>
  <c r="AX966" i="5"/>
  <c r="AX965" i="5"/>
  <c r="AQ962" i="5"/>
  <c r="AX961" i="5"/>
  <c r="AX959" i="5"/>
  <c r="AX956" i="5"/>
  <c r="AQ955" i="5"/>
  <c r="AX954" i="5"/>
  <c r="AX952" i="5"/>
  <c r="AQ952" i="5"/>
  <c r="AQ951" i="5"/>
  <c r="AQ949" i="5"/>
  <c r="AX948" i="5"/>
  <c r="AQ947" i="5"/>
  <c r="AX944" i="5"/>
  <c r="AQ944" i="5"/>
  <c r="AQ943" i="5"/>
  <c r="AQ941" i="5"/>
  <c r="AX940" i="5"/>
  <c r="AQ939" i="5"/>
  <c r="AQ938" i="5"/>
  <c r="AT935" i="5"/>
  <c r="AX932" i="5"/>
  <c r="AQ930" i="5"/>
  <c r="AX929" i="5"/>
  <c r="AX928" i="5"/>
  <c r="AX927" i="5"/>
  <c r="AR927" i="5"/>
  <c r="AQ926" i="5"/>
  <c r="AX922" i="5"/>
  <c r="AQ922" i="5"/>
  <c r="AQ919" i="5"/>
  <c r="AQ917" i="5"/>
  <c r="AR916" i="5"/>
  <c r="AR915" i="5"/>
  <c r="AQ913" i="5"/>
  <c r="AR912" i="5"/>
  <c r="AX911" i="5"/>
  <c r="AQ910" i="5"/>
  <c r="AX909" i="5"/>
  <c r="AR908" i="5"/>
  <c r="AR906" i="5"/>
  <c r="AQ906" i="5"/>
  <c r="AX905" i="5"/>
  <c r="AR904" i="5"/>
  <c r="AQ903" i="5"/>
  <c r="AX901" i="5"/>
  <c r="AR899" i="5"/>
  <c r="AQ899" i="5"/>
  <c r="AX897" i="5"/>
  <c r="AQ896" i="5"/>
  <c r="AR894" i="5"/>
  <c r="AQ894" i="5"/>
  <c r="AQ890" i="5"/>
  <c r="AX889" i="5"/>
  <c r="AX887" i="5"/>
  <c r="AX885" i="5"/>
  <c r="AX882" i="5"/>
  <c r="AQ881" i="5"/>
  <c r="AX876" i="5"/>
  <c r="AX874" i="5"/>
  <c r="AR874" i="5"/>
  <c r="AX872" i="5"/>
  <c r="AQ872" i="5"/>
  <c r="AQ871" i="5"/>
  <c r="AR867" i="5"/>
  <c r="AX866" i="5"/>
  <c r="AX863" i="5"/>
  <c r="AX861" i="5"/>
  <c r="AX860" i="5"/>
  <c r="AX859" i="5"/>
  <c r="AQ858" i="5"/>
  <c r="AX856" i="5"/>
  <c r="AQ854" i="5"/>
  <c r="AQ850" i="5"/>
  <c r="AX849" i="5"/>
  <c r="AR849" i="5"/>
  <c r="AX846" i="5"/>
  <c r="AQ846" i="5"/>
  <c r="AX844" i="5"/>
  <c r="AT840" i="5"/>
  <c r="AR840" i="5"/>
  <c r="AX837" i="5"/>
  <c r="AX835" i="5"/>
  <c r="AR834" i="5"/>
  <c r="AQ831" i="5"/>
  <c r="AR827" i="5"/>
  <c r="AQ827" i="5"/>
  <c r="AR824" i="5"/>
  <c r="AR822" i="5"/>
  <c r="AX818" i="5"/>
  <c r="AR818" i="5"/>
  <c r="AU813" i="5"/>
  <c r="AR813" i="5"/>
  <c r="AX812" i="5"/>
  <c r="AQ812" i="5"/>
  <c r="AR811" i="5"/>
  <c r="AR807" i="5"/>
  <c r="AR802" i="5"/>
  <c r="AX800" i="5"/>
  <c r="AR800" i="5"/>
  <c r="AX797" i="5"/>
  <c r="AR796" i="5"/>
  <c r="AX793" i="5"/>
  <c r="AX791" i="5"/>
  <c r="AQ787" i="5"/>
  <c r="AR785" i="5"/>
  <c r="AQ783" i="5"/>
  <c r="AX782" i="5"/>
  <c r="AQ782" i="5"/>
  <c r="AX780" i="5"/>
  <c r="AX779" i="5"/>
  <c r="AR779" i="5"/>
  <c r="AX777" i="5"/>
  <c r="AR777" i="5"/>
  <c r="AX775" i="5"/>
  <c r="AX772" i="5"/>
  <c r="AR771" i="5"/>
  <c r="AX769" i="5"/>
  <c r="AR767" i="5"/>
  <c r="AQ766" i="5"/>
  <c r="AX765" i="5"/>
  <c r="AX761" i="5"/>
  <c r="AR760" i="5"/>
  <c r="AX758" i="5"/>
  <c r="AQ757" i="5"/>
  <c r="AR756" i="5"/>
  <c r="AR755" i="5"/>
  <c r="AR751" i="5"/>
  <c r="AX750" i="5"/>
  <c r="AQ750" i="5"/>
  <c r="AR749" i="5"/>
  <c r="AQ749" i="5"/>
  <c r="AX739" i="5"/>
  <c r="AR733" i="5"/>
  <c r="AX732" i="5"/>
  <c r="AX730" i="5"/>
  <c r="AR728" i="5"/>
  <c r="AX727" i="5"/>
  <c r="AR726" i="5"/>
  <c r="AX720" i="5"/>
  <c r="AX719" i="5"/>
  <c r="AX718" i="5"/>
  <c r="AX713" i="5"/>
  <c r="AR713" i="5"/>
  <c r="AX710" i="5"/>
  <c r="AR709" i="5"/>
  <c r="AQ706" i="5"/>
  <c r="AX705" i="5"/>
  <c r="AX700" i="5"/>
  <c r="AX699" i="5"/>
  <c r="AX696" i="5"/>
  <c r="AR692" i="5"/>
  <c r="AX690" i="5"/>
  <c r="AX688" i="5"/>
  <c r="AR685" i="5"/>
  <c r="AR684" i="5"/>
  <c r="AR682" i="5"/>
  <c r="AR680" i="5"/>
  <c r="AQ678" i="5"/>
  <c r="AX677" i="5"/>
  <c r="AX675" i="5"/>
  <c r="AX671" i="5"/>
  <c r="AX669" i="5"/>
  <c r="AQ15" i="5"/>
  <c r="AR15" i="5" s="1"/>
  <c r="AS15" i="5" s="1"/>
  <c r="AT15" i="5" s="1"/>
  <c r="AU15" i="5" s="1"/>
  <c r="AV15" i="5" s="1"/>
  <c r="AW15" i="5" s="1"/>
  <c r="AX15" i="5" s="1"/>
  <c r="X15" i="5"/>
  <c r="Y15" i="5" s="1"/>
  <c r="R15" i="5"/>
  <c r="S15" i="5" s="1"/>
  <c r="T15" i="5" s="1"/>
  <c r="U15" i="5" s="1"/>
  <c r="V15" i="5" s="1"/>
  <c r="W15" i="5" s="1"/>
  <c r="I12" i="6"/>
  <c r="R12" i="6" s="1"/>
  <c r="Q12" i="6"/>
  <c r="P12" i="6"/>
  <c r="O12" i="6"/>
  <c r="N12" i="6"/>
  <c r="M12" i="6"/>
  <c r="L12" i="6"/>
  <c r="K12" i="6"/>
  <c r="C3" i="6"/>
  <c r="Q1597" i="5"/>
  <c r="P1597" i="5"/>
  <c r="O1597" i="5"/>
  <c r="N1597" i="5"/>
  <c r="M1597" i="5"/>
  <c r="L1597" i="5"/>
  <c r="K1597" i="5"/>
  <c r="J1597" i="5"/>
  <c r="Q1596" i="5"/>
  <c r="P1596" i="5"/>
  <c r="O1596" i="5"/>
  <c r="N1596" i="5"/>
  <c r="M1596" i="5"/>
  <c r="L1596" i="5"/>
  <c r="K1596" i="5"/>
  <c r="J1596" i="5"/>
  <c r="Q1595" i="5"/>
  <c r="P1595" i="5"/>
  <c r="O1595" i="5"/>
  <c r="N1595" i="5"/>
  <c r="M1595" i="5"/>
  <c r="L1595" i="5"/>
  <c r="K1595" i="5"/>
  <c r="J1595" i="5"/>
  <c r="Q1594" i="5"/>
  <c r="P1594" i="5"/>
  <c r="O1594" i="5"/>
  <c r="N1594" i="5"/>
  <c r="M1594" i="5"/>
  <c r="L1594" i="5"/>
  <c r="K1594" i="5"/>
  <c r="J1594" i="5"/>
  <c r="Q1593" i="5"/>
  <c r="P1593" i="5"/>
  <c r="O1593" i="5"/>
  <c r="N1593" i="5"/>
  <c r="M1593" i="5"/>
  <c r="L1593" i="5"/>
  <c r="K1593" i="5"/>
  <c r="J1593" i="5"/>
  <c r="Q1592" i="5"/>
  <c r="P1592" i="5"/>
  <c r="O1592" i="5"/>
  <c r="N1592" i="5"/>
  <c r="M1592" i="5"/>
  <c r="L1592" i="5"/>
  <c r="K1592" i="5"/>
  <c r="J1592" i="5"/>
  <c r="Q1591" i="5"/>
  <c r="P1591" i="5"/>
  <c r="O1591" i="5"/>
  <c r="N1591" i="5"/>
  <c r="M1591" i="5"/>
  <c r="L1591" i="5"/>
  <c r="K1591" i="5"/>
  <c r="J1591" i="5"/>
  <c r="Q1590" i="5"/>
  <c r="P1590" i="5"/>
  <c r="O1590" i="5"/>
  <c r="N1590" i="5"/>
  <c r="M1590" i="5"/>
  <c r="L1590" i="5"/>
  <c r="K1590" i="5"/>
  <c r="J1590" i="5"/>
  <c r="Q1589" i="5"/>
  <c r="P1589" i="5"/>
  <c r="O1589" i="5"/>
  <c r="N1589" i="5"/>
  <c r="M1589" i="5"/>
  <c r="L1589" i="5"/>
  <c r="K1589" i="5"/>
  <c r="J1589" i="5"/>
  <c r="Q1588" i="5"/>
  <c r="P1588" i="5"/>
  <c r="O1588" i="5"/>
  <c r="N1588" i="5"/>
  <c r="M1588" i="5"/>
  <c r="L1588" i="5"/>
  <c r="K1588" i="5"/>
  <c r="J1588" i="5"/>
  <c r="Q1587" i="5"/>
  <c r="P1587" i="5"/>
  <c r="O1587" i="5"/>
  <c r="N1587" i="5"/>
  <c r="M1587" i="5"/>
  <c r="L1587" i="5"/>
  <c r="K1587" i="5"/>
  <c r="J1587" i="5"/>
  <c r="Q1586" i="5"/>
  <c r="P1586" i="5"/>
  <c r="O1586" i="5"/>
  <c r="N1586" i="5"/>
  <c r="M1586" i="5"/>
  <c r="L1586" i="5"/>
  <c r="K1586" i="5"/>
  <c r="J1586" i="5"/>
  <c r="Q1585" i="5"/>
  <c r="P1585" i="5"/>
  <c r="O1585" i="5"/>
  <c r="N1585" i="5"/>
  <c r="M1585" i="5"/>
  <c r="L1585" i="5"/>
  <c r="K1585" i="5"/>
  <c r="J1585" i="5"/>
  <c r="Q1584" i="5"/>
  <c r="P1584" i="5"/>
  <c r="O1584" i="5"/>
  <c r="N1584" i="5"/>
  <c r="M1584" i="5"/>
  <c r="L1584" i="5"/>
  <c r="K1584" i="5"/>
  <c r="J1584" i="5"/>
  <c r="Q1583" i="5"/>
  <c r="P1583" i="5"/>
  <c r="O1583" i="5"/>
  <c r="N1583" i="5"/>
  <c r="M1583" i="5"/>
  <c r="L1583" i="5"/>
  <c r="K1583" i="5"/>
  <c r="J1583" i="5"/>
  <c r="Q1582" i="5"/>
  <c r="P1582" i="5"/>
  <c r="O1582" i="5"/>
  <c r="N1582" i="5"/>
  <c r="M1582" i="5"/>
  <c r="L1582" i="5"/>
  <c r="K1582" i="5"/>
  <c r="J1582" i="5"/>
  <c r="Q1581" i="5"/>
  <c r="P1581" i="5"/>
  <c r="O1581" i="5"/>
  <c r="N1581" i="5"/>
  <c r="M1581" i="5"/>
  <c r="L1581" i="5"/>
  <c r="K1581" i="5"/>
  <c r="J1581" i="5"/>
  <c r="Q1580" i="5"/>
  <c r="P1580" i="5"/>
  <c r="O1580" i="5"/>
  <c r="N1580" i="5"/>
  <c r="M1580" i="5"/>
  <c r="L1580" i="5"/>
  <c r="K1580" i="5"/>
  <c r="J1580" i="5"/>
  <c r="Q1579" i="5"/>
  <c r="P1579" i="5"/>
  <c r="O1579" i="5"/>
  <c r="N1579" i="5"/>
  <c r="M1579" i="5"/>
  <c r="L1579" i="5"/>
  <c r="K1579" i="5"/>
  <c r="J1579" i="5"/>
  <c r="Q1578" i="5"/>
  <c r="P1578" i="5"/>
  <c r="O1578" i="5"/>
  <c r="N1578" i="5"/>
  <c r="M1578" i="5"/>
  <c r="L1578" i="5"/>
  <c r="K1578" i="5"/>
  <c r="J1578" i="5"/>
  <c r="Q1577" i="5"/>
  <c r="P1577" i="5"/>
  <c r="O1577" i="5"/>
  <c r="N1577" i="5"/>
  <c r="M1577" i="5"/>
  <c r="L1577" i="5"/>
  <c r="K1577" i="5"/>
  <c r="J1577" i="5"/>
  <c r="Q1576" i="5"/>
  <c r="P1576" i="5"/>
  <c r="O1576" i="5"/>
  <c r="N1576" i="5"/>
  <c r="M1576" i="5"/>
  <c r="L1576" i="5"/>
  <c r="K1576" i="5"/>
  <c r="J1576" i="5"/>
  <c r="Q1575" i="5"/>
  <c r="P1575" i="5"/>
  <c r="O1575" i="5"/>
  <c r="N1575" i="5"/>
  <c r="M1575" i="5"/>
  <c r="L1575" i="5"/>
  <c r="K1575" i="5"/>
  <c r="J1575" i="5"/>
  <c r="Q1574" i="5"/>
  <c r="P1574" i="5"/>
  <c r="O1574" i="5"/>
  <c r="N1574" i="5"/>
  <c r="M1574" i="5"/>
  <c r="L1574" i="5"/>
  <c r="K1574" i="5"/>
  <c r="J1574" i="5"/>
  <c r="Q1573" i="5"/>
  <c r="P1573" i="5"/>
  <c r="O1573" i="5"/>
  <c r="N1573" i="5"/>
  <c r="M1573" i="5"/>
  <c r="L1573" i="5"/>
  <c r="K1573" i="5"/>
  <c r="J1573" i="5"/>
  <c r="Q1572" i="5"/>
  <c r="P1572" i="5"/>
  <c r="O1572" i="5"/>
  <c r="N1572" i="5"/>
  <c r="M1572" i="5"/>
  <c r="L1572" i="5"/>
  <c r="K1572" i="5"/>
  <c r="J1572" i="5"/>
  <c r="Q1571" i="5"/>
  <c r="P1571" i="5"/>
  <c r="O1571" i="5"/>
  <c r="N1571" i="5"/>
  <c r="M1571" i="5"/>
  <c r="L1571" i="5"/>
  <c r="K1571" i="5"/>
  <c r="J1571" i="5"/>
  <c r="Q1570" i="5"/>
  <c r="P1570" i="5"/>
  <c r="O1570" i="5"/>
  <c r="N1570" i="5"/>
  <c r="M1570" i="5"/>
  <c r="L1570" i="5"/>
  <c r="K1570" i="5"/>
  <c r="J1570" i="5"/>
  <c r="Q1569" i="5"/>
  <c r="P1569" i="5"/>
  <c r="O1569" i="5"/>
  <c r="N1569" i="5"/>
  <c r="M1569" i="5"/>
  <c r="L1569" i="5"/>
  <c r="K1569" i="5"/>
  <c r="J1569" i="5"/>
  <c r="Q1568" i="5"/>
  <c r="P1568" i="5"/>
  <c r="O1568" i="5"/>
  <c r="N1568" i="5"/>
  <c r="M1568" i="5"/>
  <c r="L1568" i="5"/>
  <c r="K1568" i="5"/>
  <c r="J1568" i="5"/>
  <c r="Q1567" i="5"/>
  <c r="P1567" i="5"/>
  <c r="O1567" i="5"/>
  <c r="N1567" i="5"/>
  <c r="M1567" i="5"/>
  <c r="L1567" i="5"/>
  <c r="K1567" i="5"/>
  <c r="J1567" i="5"/>
  <c r="Q1566" i="5"/>
  <c r="P1566" i="5"/>
  <c r="O1566" i="5"/>
  <c r="N1566" i="5"/>
  <c r="M1566" i="5"/>
  <c r="L1566" i="5"/>
  <c r="K1566" i="5"/>
  <c r="J1566" i="5"/>
  <c r="Q1565" i="5"/>
  <c r="P1565" i="5"/>
  <c r="O1565" i="5"/>
  <c r="N1565" i="5"/>
  <c r="M1565" i="5"/>
  <c r="L1565" i="5"/>
  <c r="K1565" i="5"/>
  <c r="J1565" i="5"/>
  <c r="Q1564" i="5"/>
  <c r="P1564" i="5"/>
  <c r="O1564" i="5"/>
  <c r="N1564" i="5"/>
  <c r="M1564" i="5"/>
  <c r="L1564" i="5"/>
  <c r="K1564" i="5"/>
  <c r="J1564" i="5"/>
  <c r="Q1563" i="5"/>
  <c r="P1563" i="5"/>
  <c r="O1563" i="5"/>
  <c r="N1563" i="5"/>
  <c r="M1563" i="5"/>
  <c r="L1563" i="5"/>
  <c r="K1563" i="5"/>
  <c r="J1563" i="5"/>
  <c r="Q1562" i="5"/>
  <c r="P1562" i="5"/>
  <c r="O1562" i="5"/>
  <c r="N1562" i="5"/>
  <c r="M1562" i="5"/>
  <c r="L1562" i="5"/>
  <c r="K1562" i="5"/>
  <c r="J1562" i="5"/>
  <c r="Q1561" i="5"/>
  <c r="P1561" i="5"/>
  <c r="O1561" i="5"/>
  <c r="N1561" i="5"/>
  <c r="M1561" i="5"/>
  <c r="L1561" i="5"/>
  <c r="K1561" i="5"/>
  <c r="J1561" i="5"/>
  <c r="Q1560" i="5"/>
  <c r="P1560" i="5"/>
  <c r="O1560" i="5"/>
  <c r="N1560" i="5"/>
  <c r="M1560" i="5"/>
  <c r="L1560" i="5"/>
  <c r="K1560" i="5"/>
  <c r="J1560" i="5"/>
  <c r="Q1559" i="5"/>
  <c r="P1559" i="5"/>
  <c r="O1559" i="5"/>
  <c r="N1559" i="5"/>
  <c r="M1559" i="5"/>
  <c r="L1559" i="5"/>
  <c r="K1559" i="5"/>
  <c r="J1559" i="5"/>
  <c r="Q1558" i="5"/>
  <c r="P1558" i="5"/>
  <c r="O1558" i="5"/>
  <c r="N1558" i="5"/>
  <c r="M1558" i="5"/>
  <c r="L1558" i="5"/>
  <c r="K1558" i="5"/>
  <c r="J1558" i="5"/>
  <c r="Q1557" i="5"/>
  <c r="P1557" i="5"/>
  <c r="O1557" i="5"/>
  <c r="N1557" i="5"/>
  <c r="M1557" i="5"/>
  <c r="L1557" i="5"/>
  <c r="K1557" i="5"/>
  <c r="J1557" i="5"/>
  <c r="Q1556" i="5"/>
  <c r="P1556" i="5"/>
  <c r="O1556" i="5"/>
  <c r="N1556" i="5"/>
  <c r="M1556" i="5"/>
  <c r="L1556" i="5"/>
  <c r="K1556" i="5"/>
  <c r="J1556" i="5"/>
  <c r="Q1555" i="5"/>
  <c r="P1555" i="5"/>
  <c r="O1555" i="5"/>
  <c r="N1555" i="5"/>
  <c r="M1555" i="5"/>
  <c r="L1555" i="5"/>
  <c r="K1555" i="5"/>
  <c r="J1555" i="5"/>
  <c r="Q1554" i="5"/>
  <c r="P1554" i="5"/>
  <c r="O1554" i="5"/>
  <c r="N1554" i="5"/>
  <c r="M1554" i="5"/>
  <c r="L1554" i="5"/>
  <c r="K1554" i="5"/>
  <c r="J1554" i="5"/>
  <c r="Q1553" i="5"/>
  <c r="P1553" i="5"/>
  <c r="O1553" i="5"/>
  <c r="N1553" i="5"/>
  <c r="M1553" i="5"/>
  <c r="L1553" i="5"/>
  <c r="K1553" i="5"/>
  <c r="J1553" i="5"/>
  <c r="Q1552" i="5"/>
  <c r="P1552" i="5"/>
  <c r="O1552" i="5"/>
  <c r="N1552" i="5"/>
  <c r="M1552" i="5"/>
  <c r="L1552" i="5"/>
  <c r="K1552" i="5"/>
  <c r="J1552" i="5"/>
  <c r="Q1551" i="5"/>
  <c r="P1551" i="5"/>
  <c r="O1551" i="5"/>
  <c r="N1551" i="5"/>
  <c r="M1551" i="5"/>
  <c r="L1551" i="5"/>
  <c r="K1551" i="5"/>
  <c r="J1551" i="5"/>
  <c r="Q1550" i="5"/>
  <c r="P1550" i="5"/>
  <c r="O1550" i="5"/>
  <c r="N1550" i="5"/>
  <c r="M1550" i="5"/>
  <c r="L1550" i="5"/>
  <c r="K1550" i="5"/>
  <c r="J1550" i="5"/>
  <c r="Q1549" i="5"/>
  <c r="P1549" i="5"/>
  <c r="O1549" i="5"/>
  <c r="N1549" i="5"/>
  <c r="M1549" i="5"/>
  <c r="L1549" i="5"/>
  <c r="K1549" i="5"/>
  <c r="J1549" i="5"/>
  <c r="Q1548" i="5"/>
  <c r="P1548" i="5"/>
  <c r="O1548" i="5"/>
  <c r="N1548" i="5"/>
  <c r="M1548" i="5"/>
  <c r="L1548" i="5"/>
  <c r="K1548" i="5"/>
  <c r="J1548" i="5"/>
  <c r="Q1547" i="5"/>
  <c r="P1547" i="5"/>
  <c r="O1547" i="5"/>
  <c r="N1547" i="5"/>
  <c r="M1547" i="5"/>
  <c r="L1547" i="5"/>
  <c r="K1547" i="5"/>
  <c r="J1547" i="5"/>
  <c r="Q1546" i="5"/>
  <c r="P1546" i="5"/>
  <c r="O1546" i="5"/>
  <c r="N1546" i="5"/>
  <c r="M1546" i="5"/>
  <c r="L1546" i="5"/>
  <c r="K1546" i="5"/>
  <c r="J1546" i="5"/>
  <c r="Q1545" i="5"/>
  <c r="P1545" i="5"/>
  <c r="O1545" i="5"/>
  <c r="N1545" i="5"/>
  <c r="M1545" i="5"/>
  <c r="L1545" i="5"/>
  <c r="K1545" i="5"/>
  <c r="J1545" i="5"/>
  <c r="Q1544" i="5"/>
  <c r="P1544" i="5"/>
  <c r="O1544" i="5"/>
  <c r="N1544" i="5"/>
  <c r="M1544" i="5"/>
  <c r="L1544" i="5"/>
  <c r="K1544" i="5"/>
  <c r="J1544" i="5"/>
  <c r="Q1543" i="5"/>
  <c r="P1543" i="5"/>
  <c r="O1543" i="5"/>
  <c r="N1543" i="5"/>
  <c r="M1543" i="5"/>
  <c r="L1543" i="5"/>
  <c r="K1543" i="5"/>
  <c r="J1543" i="5"/>
  <c r="Q1542" i="5"/>
  <c r="P1542" i="5"/>
  <c r="O1542" i="5"/>
  <c r="N1542" i="5"/>
  <c r="M1542" i="5"/>
  <c r="L1542" i="5"/>
  <c r="K1542" i="5"/>
  <c r="J1542" i="5"/>
  <c r="Q1541" i="5"/>
  <c r="P1541" i="5"/>
  <c r="O1541" i="5"/>
  <c r="N1541" i="5"/>
  <c r="M1541" i="5"/>
  <c r="L1541" i="5"/>
  <c r="K1541" i="5"/>
  <c r="J1541" i="5"/>
  <c r="Q1540" i="5"/>
  <c r="P1540" i="5"/>
  <c r="O1540" i="5"/>
  <c r="N1540" i="5"/>
  <c r="M1540" i="5"/>
  <c r="L1540" i="5"/>
  <c r="K1540" i="5"/>
  <c r="J1540" i="5"/>
  <c r="Q1539" i="5"/>
  <c r="P1539" i="5"/>
  <c r="O1539" i="5"/>
  <c r="N1539" i="5"/>
  <c r="M1539" i="5"/>
  <c r="L1539" i="5"/>
  <c r="K1539" i="5"/>
  <c r="J1539" i="5"/>
  <c r="Q1538" i="5"/>
  <c r="P1538" i="5"/>
  <c r="O1538" i="5"/>
  <c r="N1538" i="5"/>
  <c r="M1538" i="5"/>
  <c r="L1538" i="5"/>
  <c r="K1538" i="5"/>
  <c r="J1538" i="5"/>
  <c r="Q1537" i="5"/>
  <c r="P1537" i="5"/>
  <c r="O1537" i="5"/>
  <c r="N1537" i="5"/>
  <c r="M1537" i="5"/>
  <c r="L1537" i="5"/>
  <c r="K1537" i="5"/>
  <c r="J1537" i="5"/>
  <c r="Q1536" i="5"/>
  <c r="P1536" i="5"/>
  <c r="O1536" i="5"/>
  <c r="N1536" i="5"/>
  <c r="M1536" i="5"/>
  <c r="L1536" i="5"/>
  <c r="K1536" i="5"/>
  <c r="J1536" i="5"/>
  <c r="Q1535" i="5"/>
  <c r="P1535" i="5"/>
  <c r="O1535" i="5"/>
  <c r="N1535" i="5"/>
  <c r="M1535" i="5"/>
  <c r="L1535" i="5"/>
  <c r="K1535" i="5"/>
  <c r="J1535" i="5"/>
  <c r="Q1534" i="5"/>
  <c r="P1534" i="5"/>
  <c r="O1534" i="5"/>
  <c r="N1534" i="5"/>
  <c r="M1534" i="5"/>
  <c r="L1534" i="5"/>
  <c r="K1534" i="5"/>
  <c r="J1534" i="5"/>
  <c r="Q1533" i="5"/>
  <c r="P1533" i="5"/>
  <c r="O1533" i="5"/>
  <c r="N1533" i="5"/>
  <c r="M1533" i="5"/>
  <c r="L1533" i="5"/>
  <c r="K1533" i="5"/>
  <c r="J1533" i="5"/>
  <c r="Q1532" i="5"/>
  <c r="P1532" i="5"/>
  <c r="O1532" i="5"/>
  <c r="N1532" i="5"/>
  <c r="M1532" i="5"/>
  <c r="L1532" i="5"/>
  <c r="K1532" i="5"/>
  <c r="J1532" i="5"/>
  <c r="Q1531" i="5"/>
  <c r="P1531" i="5"/>
  <c r="O1531" i="5"/>
  <c r="N1531" i="5"/>
  <c r="M1531" i="5"/>
  <c r="L1531" i="5"/>
  <c r="K1531" i="5"/>
  <c r="J1531" i="5"/>
  <c r="Q1530" i="5"/>
  <c r="P1530" i="5"/>
  <c r="O1530" i="5"/>
  <c r="N1530" i="5"/>
  <c r="M1530" i="5"/>
  <c r="L1530" i="5"/>
  <c r="K1530" i="5"/>
  <c r="J1530" i="5"/>
  <c r="Q1529" i="5"/>
  <c r="P1529" i="5"/>
  <c r="O1529" i="5"/>
  <c r="N1529" i="5"/>
  <c r="M1529" i="5"/>
  <c r="L1529" i="5"/>
  <c r="K1529" i="5"/>
  <c r="J1529" i="5"/>
  <c r="Q1528" i="5"/>
  <c r="P1528" i="5"/>
  <c r="O1528" i="5"/>
  <c r="N1528" i="5"/>
  <c r="M1528" i="5"/>
  <c r="L1528" i="5"/>
  <c r="K1528" i="5"/>
  <c r="J1528" i="5"/>
  <c r="Q1527" i="5"/>
  <c r="P1527" i="5"/>
  <c r="O1527" i="5"/>
  <c r="N1527" i="5"/>
  <c r="M1527" i="5"/>
  <c r="L1527" i="5"/>
  <c r="K1527" i="5"/>
  <c r="J1527" i="5"/>
  <c r="Q1526" i="5"/>
  <c r="P1526" i="5"/>
  <c r="O1526" i="5"/>
  <c r="N1526" i="5"/>
  <c r="M1526" i="5"/>
  <c r="L1526" i="5"/>
  <c r="K1526" i="5"/>
  <c r="J1526" i="5"/>
  <c r="Q1525" i="5"/>
  <c r="P1525" i="5"/>
  <c r="O1525" i="5"/>
  <c r="N1525" i="5"/>
  <c r="M1525" i="5"/>
  <c r="L1525" i="5"/>
  <c r="K1525" i="5"/>
  <c r="J1525" i="5"/>
  <c r="Q1524" i="5"/>
  <c r="P1524" i="5"/>
  <c r="O1524" i="5"/>
  <c r="N1524" i="5"/>
  <c r="M1524" i="5"/>
  <c r="L1524" i="5"/>
  <c r="K1524" i="5"/>
  <c r="J1524" i="5"/>
  <c r="Q1523" i="5"/>
  <c r="P1523" i="5"/>
  <c r="O1523" i="5"/>
  <c r="N1523" i="5"/>
  <c r="M1523" i="5"/>
  <c r="L1523" i="5"/>
  <c r="K1523" i="5"/>
  <c r="J1523" i="5"/>
  <c r="Q1522" i="5"/>
  <c r="P1522" i="5"/>
  <c r="O1522" i="5"/>
  <c r="N1522" i="5"/>
  <c r="M1522" i="5"/>
  <c r="L1522" i="5"/>
  <c r="K1522" i="5"/>
  <c r="J1522" i="5"/>
  <c r="Q1521" i="5"/>
  <c r="P1521" i="5"/>
  <c r="O1521" i="5"/>
  <c r="N1521" i="5"/>
  <c r="M1521" i="5"/>
  <c r="L1521" i="5"/>
  <c r="K1521" i="5"/>
  <c r="J1521" i="5"/>
  <c r="Q1520" i="5"/>
  <c r="P1520" i="5"/>
  <c r="O1520" i="5"/>
  <c r="N1520" i="5"/>
  <c r="M1520" i="5"/>
  <c r="L1520" i="5"/>
  <c r="K1520" i="5"/>
  <c r="J1520" i="5"/>
  <c r="Q1519" i="5"/>
  <c r="P1519" i="5"/>
  <c r="O1519" i="5"/>
  <c r="N1519" i="5"/>
  <c r="M1519" i="5"/>
  <c r="L1519" i="5"/>
  <c r="K1519" i="5"/>
  <c r="J1519" i="5"/>
  <c r="Q1518" i="5"/>
  <c r="P1518" i="5"/>
  <c r="O1518" i="5"/>
  <c r="N1518" i="5"/>
  <c r="M1518" i="5"/>
  <c r="L1518" i="5"/>
  <c r="K1518" i="5"/>
  <c r="J1518" i="5"/>
  <c r="Q1517" i="5"/>
  <c r="P1517" i="5"/>
  <c r="O1517" i="5"/>
  <c r="N1517" i="5"/>
  <c r="M1517" i="5"/>
  <c r="L1517" i="5"/>
  <c r="K1517" i="5"/>
  <c r="J1517" i="5"/>
  <c r="Q1516" i="5"/>
  <c r="P1516" i="5"/>
  <c r="O1516" i="5"/>
  <c r="N1516" i="5"/>
  <c r="M1516" i="5"/>
  <c r="L1516" i="5"/>
  <c r="K1516" i="5"/>
  <c r="J1516" i="5"/>
  <c r="Q1515" i="5"/>
  <c r="P1515" i="5"/>
  <c r="O1515" i="5"/>
  <c r="N1515" i="5"/>
  <c r="M1515" i="5"/>
  <c r="L1515" i="5"/>
  <c r="K1515" i="5"/>
  <c r="J1515" i="5"/>
  <c r="Q1514" i="5"/>
  <c r="P1514" i="5"/>
  <c r="O1514" i="5"/>
  <c r="N1514" i="5"/>
  <c r="M1514" i="5"/>
  <c r="L1514" i="5"/>
  <c r="K1514" i="5"/>
  <c r="J1514" i="5"/>
  <c r="Q1513" i="5"/>
  <c r="P1513" i="5"/>
  <c r="O1513" i="5"/>
  <c r="N1513" i="5"/>
  <c r="M1513" i="5"/>
  <c r="L1513" i="5"/>
  <c r="K1513" i="5"/>
  <c r="J1513" i="5"/>
  <c r="Q1512" i="5"/>
  <c r="P1512" i="5"/>
  <c r="O1512" i="5"/>
  <c r="N1512" i="5"/>
  <c r="M1512" i="5"/>
  <c r="L1512" i="5"/>
  <c r="K1512" i="5"/>
  <c r="J1512" i="5"/>
  <c r="Q1511" i="5"/>
  <c r="P1511" i="5"/>
  <c r="O1511" i="5"/>
  <c r="N1511" i="5"/>
  <c r="M1511" i="5"/>
  <c r="L1511" i="5"/>
  <c r="K1511" i="5"/>
  <c r="J1511" i="5"/>
  <c r="Q1510" i="5"/>
  <c r="P1510" i="5"/>
  <c r="O1510" i="5"/>
  <c r="N1510" i="5"/>
  <c r="M1510" i="5"/>
  <c r="L1510" i="5"/>
  <c r="K1510" i="5"/>
  <c r="J1510" i="5"/>
  <c r="Q1509" i="5"/>
  <c r="P1509" i="5"/>
  <c r="O1509" i="5"/>
  <c r="N1509" i="5"/>
  <c r="M1509" i="5"/>
  <c r="L1509" i="5"/>
  <c r="K1509" i="5"/>
  <c r="J1509" i="5"/>
  <c r="Q1508" i="5"/>
  <c r="P1508" i="5"/>
  <c r="O1508" i="5"/>
  <c r="N1508" i="5"/>
  <c r="M1508" i="5"/>
  <c r="L1508" i="5"/>
  <c r="K1508" i="5"/>
  <c r="J1508" i="5"/>
  <c r="Q1507" i="5"/>
  <c r="P1507" i="5"/>
  <c r="O1507" i="5"/>
  <c r="N1507" i="5"/>
  <c r="M1507" i="5"/>
  <c r="L1507" i="5"/>
  <c r="K1507" i="5"/>
  <c r="J1507" i="5"/>
  <c r="Q1506" i="5"/>
  <c r="P1506" i="5"/>
  <c r="O1506" i="5"/>
  <c r="N1506" i="5"/>
  <c r="M1506" i="5"/>
  <c r="L1506" i="5"/>
  <c r="K1506" i="5"/>
  <c r="J1506" i="5"/>
  <c r="Q1505" i="5"/>
  <c r="P1505" i="5"/>
  <c r="O1505" i="5"/>
  <c r="N1505" i="5"/>
  <c r="M1505" i="5"/>
  <c r="L1505" i="5"/>
  <c r="K1505" i="5"/>
  <c r="J1505" i="5"/>
  <c r="Q1504" i="5"/>
  <c r="P1504" i="5"/>
  <c r="O1504" i="5"/>
  <c r="N1504" i="5"/>
  <c r="M1504" i="5"/>
  <c r="L1504" i="5"/>
  <c r="K1504" i="5"/>
  <c r="J1504" i="5"/>
  <c r="Q1503" i="5"/>
  <c r="P1503" i="5"/>
  <c r="O1503" i="5"/>
  <c r="N1503" i="5"/>
  <c r="M1503" i="5"/>
  <c r="L1503" i="5"/>
  <c r="K1503" i="5"/>
  <c r="J1503" i="5"/>
  <c r="Q1502" i="5"/>
  <c r="P1502" i="5"/>
  <c r="O1502" i="5"/>
  <c r="N1502" i="5"/>
  <c r="M1502" i="5"/>
  <c r="L1502" i="5"/>
  <c r="K1502" i="5"/>
  <c r="J1502" i="5"/>
  <c r="Q1501" i="5"/>
  <c r="P1501" i="5"/>
  <c r="O1501" i="5"/>
  <c r="N1501" i="5"/>
  <c r="M1501" i="5"/>
  <c r="L1501" i="5"/>
  <c r="K1501" i="5"/>
  <c r="J1501" i="5"/>
  <c r="Q1500" i="5"/>
  <c r="P1500" i="5"/>
  <c r="O1500" i="5"/>
  <c r="N1500" i="5"/>
  <c r="M1500" i="5"/>
  <c r="L1500" i="5"/>
  <c r="K1500" i="5"/>
  <c r="J1500" i="5"/>
  <c r="Q1499" i="5"/>
  <c r="P1499" i="5"/>
  <c r="O1499" i="5"/>
  <c r="N1499" i="5"/>
  <c r="M1499" i="5"/>
  <c r="L1499" i="5"/>
  <c r="K1499" i="5"/>
  <c r="J1499" i="5"/>
  <c r="Q1498" i="5"/>
  <c r="P1498" i="5"/>
  <c r="O1498" i="5"/>
  <c r="N1498" i="5"/>
  <c r="M1498" i="5"/>
  <c r="L1498" i="5"/>
  <c r="K1498" i="5"/>
  <c r="J1498" i="5"/>
  <c r="Q1497" i="5"/>
  <c r="P1497" i="5"/>
  <c r="O1497" i="5"/>
  <c r="N1497" i="5"/>
  <c r="M1497" i="5"/>
  <c r="L1497" i="5"/>
  <c r="K1497" i="5"/>
  <c r="J1497" i="5"/>
  <c r="Q1496" i="5"/>
  <c r="P1496" i="5"/>
  <c r="O1496" i="5"/>
  <c r="N1496" i="5"/>
  <c r="M1496" i="5"/>
  <c r="L1496" i="5"/>
  <c r="K1496" i="5"/>
  <c r="J1496" i="5"/>
  <c r="Q1495" i="5"/>
  <c r="P1495" i="5"/>
  <c r="O1495" i="5"/>
  <c r="N1495" i="5"/>
  <c r="M1495" i="5"/>
  <c r="L1495" i="5"/>
  <c r="K1495" i="5"/>
  <c r="J1495" i="5"/>
  <c r="Q1494" i="5"/>
  <c r="P1494" i="5"/>
  <c r="O1494" i="5"/>
  <c r="N1494" i="5"/>
  <c r="M1494" i="5"/>
  <c r="L1494" i="5"/>
  <c r="K1494" i="5"/>
  <c r="J1494" i="5"/>
  <c r="Q1493" i="5"/>
  <c r="P1493" i="5"/>
  <c r="O1493" i="5"/>
  <c r="N1493" i="5"/>
  <c r="M1493" i="5"/>
  <c r="L1493" i="5"/>
  <c r="K1493" i="5"/>
  <c r="J1493" i="5"/>
  <c r="Q1492" i="5"/>
  <c r="P1492" i="5"/>
  <c r="O1492" i="5"/>
  <c r="N1492" i="5"/>
  <c r="M1492" i="5"/>
  <c r="L1492" i="5"/>
  <c r="K1492" i="5"/>
  <c r="J1492" i="5"/>
  <c r="Q1491" i="5"/>
  <c r="P1491" i="5"/>
  <c r="O1491" i="5"/>
  <c r="N1491" i="5"/>
  <c r="M1491" i="5"/>
  <c r="L1491" i="5"/>
  <c r="K1491" i="5"/>
  <c r="J1491" i="5"/>
  <c r="Q1490" i="5"/>
  <c r="P1490" i="5"/>
  <c r="O1490" i="5"/>
  <c r="N1490" i="5"/>
  <c r="M1490" i="5"/>
  <c r="L1490" i="5"/>
  <c r="K1490" i="5"/>
  <c r="J1490" i="5"/>
  <c r="Q1489" i="5"/>
  <c r="P1489" i="5"/>
  <c r="O1489" i="5"/>
  <c r="N1489" i="5"/>
  <c r="M1489" i="5"/>
  <c r="L1489" i="5"/>
  <c r="K1489" i="5"/>
  <c r="J1489" i="5"/>
  <c r="Q1488" i="5"/>
  <c r="P1488" i="5"/>
  <c r="O1488" i="5"/>
  <c r="N1488" i="5"/>
  <c r="M1488" i="5"/>
  <c r="L1488" i="5"/>
  <c r="K1488" i="5"/>
  <c r="J1488" i="5"/>
  <c r="Q1487" i="5"/>
  <c r="P1487" i="5"/>
  <c r="O1487" i="5"/>
  <c r="N1487" i="5"/>
  <c r="M1487" i="5"/>
  <c r="L1487" i="5"/>
  <c r="K1487" i="5"/>
  <c r="J1487" i="5"/>
  <c r="Q1486" i="5"/>
  <c r="P1486" i="5"/>
  <c r="O1486" i="5"/>
  <c r="N1486" i="5"/>
  <c r="M1486" i="5"/>
  <c r="L1486" i="5"/>
  <c r="K1486" i="5"/>
  <c r="J1486" i="5"/>
  <c r="Q1485" i="5"/>
  <c r="P1485" i="5"/>
  <c r="O1485" i="5"/>
  <c r="N1485" i="5"/>
  <c r="M1485" i="5"/>
  <c r="L1485" i="5"/>
  <c r="K1485" i="5"/>
  <c r="J1485" i="5"/>
  <c r="Q1484" i="5"/>
  <c r="P1484" i="5"/>
  <c r="O1484" i="5"/>
  <c r="N1484" i="5"/>
  <c r="M1484" i="5"/>
  <c r="L1484" i="5"/>
  <c r="K1484" i="5"/>
  <c r="J1484" i="5"/>
  <c r="Q1483" i="5"/>
  <c r="P1483" i="5"/>
  <c r="O1483" i="5"/>
  <c r="N1483" i="5"/>
  <c r="M1483" i="5"/>
  <c r="L1483" i="5"/>
  <c r="K1483" i="5"/>
  <c r="J1483" i="5"/>
  <c r="Q1482" i="5"/>
  <c r="P1482" i="5"/>
  <c r="O1482" i="5"/>
  <c r="N1482" i="5"/>
  <c r="M1482" i="5"/>
  <c r="L1482" i="5"/>
  <c r="K1482" i="5"/>
  <c r="J1482" i="5"/>
  <c r="Q1481" i="5"/>
  <c r="P1481" i="5"/>
  <c r="O1481" i="5"/>
  <c r="N1481" i="5"/>
  <c r="M1481" i="5"/>
  <c r="L1481" i="5"/>
  <c r="K1481" i="5"/>
  <c r="J1481" i="5"/>
  <c r="Q1480" i="5"/>
  <c r="P1480" i="5"/>
  <c r="O1480" i="5"/>
  <c r="N1480" i="5"/>
  <c r="M1480" i="5"/>
  <c r="L1480" i="5"/>
  <c r="K1480" i="5"/>
  <c r="J1480" i="5"/>
  <c r="Q1479" i="5"/>
  <c r="P1479" i="5"/>
  <c r="O1479" i="5"/>
  <c r="N1479" i="5"/>
  <c r="M1479" i="5"/>
  <c r="L1479" i="5"/>
  <c r="K1479" i="5"/>
  <c r="J1479" i="5"/>
  <c r="Q1478" i="5"/>
  <c r="P1478" i="5"/>
  <c r="O1478" i="5"/>
  <c r="N1478" i="5"/>
  <c r="M1478" i="5"/>
  <c r="L1478" i="5"/>
  <c r="K1478" i="5"/>
  <c r="J1478" i="5"/>
  <c r="Q1477" i="5"/>
  <c r="P1477" i="5"/>
  <c r="O1477" i="5"/>
  <c r="N1477" i="5"/>
  <c r="M1477" i="5"/>
  <c r="L1477" i="5"/>
  <c r="K1477" i="5"/>
  <c r="J1477" i="5"/>
  <c r="Q1476" i="5"/>
  <c r="P1476" i="5"/>
  <c r="O1476" i="5"/>
  <c r="N1476" i="5"/>
  <c r="M1476" i="5"/>
  <c r="L1476" i="5"/>
  <c r="K1476" i="5"/>
  <c r="J1476" i="5"/>
  <c r="Q1475" i="5"/>
  <c r="P1475" i="5"/>
  <c r="O1475" i="5"/>
  <c r="N1475" i="5"/>
  <c r="M1475" i="5"/>
  <c r="L1475" i="5"/>
  <c r="K1475" i="5"/>
  <c r="J1475" i="5"/>
  <c r="Q1474" i="5"/>
  <c r="P1474" i="5"/>
  <c r="O1474" i="5"/>
  <c r="N1474" i="5"/>
  <c r="M1474" i="5"/>
  <c r="L1474" i="5"/>
  <c r="K1474" i="5"/>
  <c r="J1474" i="5"/>
  <c r="Q1473" i="5"/>
  <c r="P1473" i="5"/>
  <c r="O1473" i="5"/>
  <c r="N1473" i="5"/>
  <c r="M1473" i="5"/>
  <c r="L1473" i="5"/>
  <c r="K1473" i="5"/>
  <c r="J1473" i="5"/>
  <c r="Q1472" i="5"/>
  <c r="P1472" i="5"/>
  <c r="O1472" i="5"/>
  <c r="N1472" i="5"/>
  <c r="M1472" i="5"/>
  <c r="L1472" i="5"/>
  <c r="K1472" i="5"/>
  <c r="J1472" i="5"/>
  <c r="Q1471" i="5"/>
  <c r="P1471" i="5"/>
  <c r="O1471" i="5"/>
  <c r="N1471" i="5"/>
  <c r="M1471" i="5"/>
  <c r="L1471" i="5"/>
  <c r="K1471" i="5"/>
  <c r="J1471" i="5"/>
  <c r="Q1470" i="5"/>
  <c r="P1470" i="5"/>
  <c r="O1470" i="5"/>
  <c r="N1470" i="5"/>
  <c r="M1470" i="5"/>
  <c r="L1470" i="5"/>
  <c r="K1470" i="5"/>
  <c r="J1470" i="5"/>
  <c r="Q1469" i="5"/>
  <c r="P1469" i="5"/>
  <c r="O1469" i="5"/>
  <c r="N1469" i="5"/>
  <c r="M1469" i="5"/>
  <c r="L1469" i="5"/>
  <c r="K1469" i="5"/>
  <c r="J1469" i="5"/>
  <c r="Q1468" i="5"/>
  <c r="P1468" i="5"/>
  <c r="O1468" i="5"/>
  <c r="N1468" i="5"/>
  <c r="M1468" i="5"/>
  <c r="L1468" i="5"/>
  <c r="K1468" i="5"/>
  <c r="J1468" i="5"/>
  <c r="Q1467" i="5"/>
  <c r="P1467" i="5"/>
  <c r="O1467" i="5"/>
  <c r="N1467" i="5"/>
  <c r="M1467" i="5"/>
  <c r="L1467" i="5"/>
  <c r="K1467" i="5"/>
  <c r="J1467" i="5"/>
  <c r="Q1466" i="5"/>
  <c r="P1466" i="5"/>
  <c r="O1466" i="5"/>
  <c r="N1466" i="5"/>
  <c r="M1466" i="5"/>
  <c r="L1466" i="5"/>
  <c r="K1466" i="5"/>
  <c r="J1466" i="5"/>
  <c r="Q1465" i="5"/>
  <c r="P1465" i="5"/>
  <c r="O1465" i="5"/>
  <c r="N1465" i="5"/>
  <c r="M1465" i="5"/>
  <c r="L1465" i="5"/>
  <c r="K1465" i="5"/>
  <c r="J1465" i="5"/>
  <c r="Q1464" i="5"/>
  <c r="P1464" i="5"/>
  <c r="O1464" i="5"/>
  <c r="N1464" i="5"/>
  <c r="M1464" i="5"/>
  <c r="L1464" i="5"/>
  <c r="K1464" i="5"/>
  <c r="J1464" i="5"/>
  <c r="Q1463" i="5"/>
  <c r="P1463" i="5"/>
  <c r="O1463" i="5"/>
  <c r="N1463" i="5"/>
  <c r="M1463" i="5"/>
  <c r="L1463" i="5"/>
  <c r="K1463" i="5"/>
  <c r="J1463" i="5"/>
  <c r="Q1462" i="5"/>
  <c r="P1462" i="5"/>
  <c r="O1462" i="5"/>
  <c r="N1462" i="5"/>
  <c r="M1462" i="5"/>
  <c r="L1462" i="5"/>
  <c r="K1462" i="5"/>
  <c r="J1462" i="5"/>
  <c r="Q1461" i="5"/>
  <c r="P1461" i="5"/>
  <c r="O1461" i="5"/>
  <c r="N1461" i="5"/>
  <c r="M1461" i="5"/>
  <c r="L1461" i="5"/>
  <c r="K1461" i="5"/>
  <c r="J1461" i="5"/>
  <c r="Q1460" i="5"/>
  <c r="P1460" i="5"/>
  <c r="O1460" i="5"/>
  <c r="N1460" i="5"/>
  <c r="M1460" i="5"/>
  <c r="L1460" i="5"/>
  <c r="K1460" i="5"/>
  <c r="J1460" i="5"/>
  <c r="Q1459" i="5"/>
  <c r="P1459" i="5"/>
  <c r="O1459" i="5"/>
  <c r="N1459" i="5"/>
  <c r="M1459" i="5"/>
  <c r="L1459" i="5"/>
  <c r="K1459" i="5"/>
  <c r="J1459" i="5"/>
  <c r="Q1458" i="5"/>
  <c r="P1458" i="5"/>
  <c r="O1458" i="5"/>
  <c r="N1458" i="5"/>
  <c r="M1458" i="5"/>
  <c r="L1458" i="5"/>
  <c r="K1458" i="5"/>
  <c r="J1458" i="5"/>
  <c r="Q1457" i="5"/>
  <c r="P1457" i="5"/>
  <c r="O1457" i="5"/>
  <c r="N1457" i="5"/>
  <c r="M1457" i="5"/>
  <c r="L1457" i="5"/>
  <c r="K1457" i="5"/>
  <c r="J1457" i="5"/>
  <c r="Q1456" i="5"/>
  <c r="P1456" i="5"/>
  <c r="O1456" i="5"/>
  <c r="N1456" i="5"/>
  <c r="M1456" i="5"/>
  <c r="L1456" i="5"/>
  <c r="K1456" i="5"/>
  <c r="J1456" i="5"/>
  <c r="Q1455" i="5"/>
  <c r="P1455" i="5"/>
  <c r="O1455" i="5"/>
  <c r="N1455" i="5"/>
  <c r="M1455" i="5"/>
  <c r="L1455" i="5"/>
  <c r="K1455" i="5"/>
  <c r="J1455" i="5"/>
  <c r="Q1454" i="5"/>
  <c r="P1454" i="5"/>
  <c r="O1454" i="5"/>
  <c r="N1454" i="5"/>
  <c r="M1454" i="5"/>
  <c r="L1454" i="5"/>
  <c r="K1454" i="5"/>
  <c r="J1454" i="5"/>
  <c r="Q1453" i="5"/>
  <c r="P1453" i="5"/>
  <c r="O1453" i="5"/>
  <c r="N1453" i="5"/>
  <c r="M1453" i="5"/>
  <c r="L1453" i="5"/>
  <c r="K1453" i="5"/>
  <c r="J1453" i="5"/>
  <c r="Q1452" i="5"/>
  <c r="P1452" i="5"/>
  <c r="O1452" i="5"/>
  <c r="N1452" i="5"/>
  <c r="M1452" i="5"/>
  <c r="L1452" i="5"/>
  <c r="K1452" i="5"/>
  <c r="J1452" i="5"/>
  <c r="Q1451" i="5"/>
  <c r="P1451" i="5"/>
  <c r="O1451" i="5"/>
  <c r="N1451" i="5"/>
  <c r="M1451" i="5"/>
  <c r="L1451" i="5"/>
  <c r="K1451" i="5"/>
  <c r="J1451" i="5"/>
  <c r="Q1450" i="5"/>
  <c r="P1450" i="5"/>
  <c r="O1450" i="5"/>
  <c r="N1450" i="5"/>
  <c r="M1450" i="5"/>
  <c r="L1450" i="5"/>
  <c r="K1450" i="5"/>
  <c r="J1450" i="5"/>
  <c r="Q1449" i="5"/>
  <c r="P1449" i="5"/>
  <c r="O1449" i="5"/>
  <c r="N1449" i="5"/>
  <c r="M1449" i="5"/>
  <c r="L1449" i="5"/>
  <c r="K1449" i="5"/>
  <c r="J1449" i="5"/>
  <c r="Q1448" i="5"/>
  <c r="P1448" i="5"/>
  <c r="O1448" i="5"/>
  <c r="N1448" i="5"/>
  <c r="M1448" i="5"/>
  <c r="L1448" i="5"/>
  <c r="K1448" i="5"/>
  <c r="J1448" i="5"/>
  <c r="Q1447" i="5"/>
  <c r="P1447" i="5"/>
  <c r="O1447" i="5"/>
  <c r="N1447" i="5"/>
  <c r="M1447" i="5"/>
  <c r="L1447" i="5"/>
  <c r="K1447" i="5"/>
  <c r="J1447" i="5"/>
  <c r="Q1446" i="5"/>
  <c r="P1446" i="5"/>
  <c r="O1446" i="5"/>
  <c r="N1446" i="5"/>
  <c r="M1446" i="5"/>
  <c r="L1446" i="5"/>
  <c r="K1446" i="5"/>
  <c r="J1446" i="5"/>
  <c r="Q1445" i="5"/>
  <c r="P1445" i="5"/>
  <c r="O1445" i="5"/>
  <c r="N1445" i="5"/>
  <c r="M1445" i="5"/>
  <c r="L1445" i="5"/>
  <c r="K1445" i="5"/>
  <c r="J1445" i="5"/>
  <c r="Q1444" i="5"/>
  <c r="P1444" i="5"/>
  <c r="O1444" i="5"/>
  <c r="N1444" i="5"/>
  <c r="M1444" i="5"/>
  <c r="L1444" i="5"/>
  <c r="K1444" i="5"/>
  <c r="J1444" i="5"/>
  <c r="Q1443" i="5"/>
  <c r="P1443" i="5"/>
  <c r="O1443" i="5"/>
  <c r="N1443" i="5"/>
  <c r="M1443" i="5"/>
  <c r="L1443" i="5"/>
  <c r="K1443" i="5"/>
  <c r="J1443" i="5"/>
  <c r="Q1442" i="5"/>
  <c r="P1442" i="5"/>
  <c r="O1442" i="5"/>
  <c r="N1442" i="5"/>
  <c r="M1442" i="5"/>
  <c r="L1442" i="5"/>
  <c r="K1442" i="5"/>
  <c r="J1442" i="5"/>
  <c r="Q1441" i="5"/>
  <c r="P1441" i="5"/>
  <c r="O1441" i="5"/>
  <c r="N1441" i="5"/>
  <c r="M1441" i="5"/>
  <c r="L1441" i="5"/>
  <c r="K1441" i="5"/>
  <c r="J1441" i="5"/>
  <c r="Q1440" i="5"/>
  <c r="P1440" i="5"/>
  <c r="O1440" i="5"/>
  <c r="N1440" i="5"/>
  <c r="M1440" i="5"/>
  <c r="L1440" i="5"/>
  <c r="K1440" i="5"/>
  <c r="J1440" i="5"/>
  <c r="Q1439" i="5"/>
  <c r="P1439" i="5"/>
  <c r="O1439" i="5"/>
  <c r="N1439" i="5"/>
  <c r="M1439" i="5"/>
  <c r="L1439" i="5"/>
  <c r="K1439" i="5"/>
  <c r="J1439" i="5"/>
  <c r="Q1438" i="5"/>
  <c r="P1438" i="5"/>
  <c r="O1438" i="5"/>
  <c r="N1438" i="5"/>
  <c r="M1438" i="5"/>
  <c r="L1438" i="5"/>
  <c r="K1438" i="5"/>
  <c r="J1438" i="5"/>
  <c r="Q1437" i="5"/>
  <c r="P1437" i="5"/>
  <c r="O1437" i="5"/>
  <c r="N1437" i="5"/>
  <c r="M1437" i="5"/>
  <c r="L1437" i="5"/>
  <c r="K1437" i="5"/>
  <c r="J1437" i="5"/>
  <c r="Q1436" i="5"/>
  <c r="P1436" i="5"/>
  <c r="O1436" i="5"/>
  <c r="N1436" i="5"/>
  <c r="M1436" i="5"/>
  <c r="L1436" i="5"/>
  <c r="K1436" i="5"/>
  <c r="J1436" i="5"/>
  <c r="Q1435" i="5"/>
  <c r="P1435" i="5"/>
  <c r="O1435" i="5"/>
  <c r="N1435" i="5"/>
  <c r="M1435" i="5"/>
  <c r="L1435" i="5"/>
  <c r="K1435" i="5"/>
  <c r="J1435" i="5"/>
  <c r="Q1434" i="5"/>
  <c r="P1434" i="5"/>
  <c r="O1434" i="5"/>
  <c r="N1434" i="5"/>
  <c r="M1434" i="5"/>
  <c r="L1434" i="5"/>
  <c r="K1434" i="5"/>
  <c r="J1434" i="5"/>
  <c r="Q1433" i="5"/>
  <c r="P1433" i="5"/>
  <c r="O1433" i="5"/>
  <c r="N1433" i="5"/>
  <c r="M1433" i="5"/>
  <c r="L1433" i="5"/>
  <c r="K1433" i="5"/>
  <c r="J1433" i="5"/>
  <c r="Q1432" i="5"/>
  <c r="P1432" i="5"/>
  <c r="O1432" i="5"/>
  <c r="N1432" i="5"/>
  <c r="M1432" i="5"/>
  <c r="L1432" i="5"/>
  <c r="K1432" i="5"/>
  <c r="J1432" i="5"/>
  <c r="Q1431" i="5"/>
  <c r="P1431" i="5"/>
  <c r="O1431" i="5"/>
  <c r="N1431" i="5"/>
  <c r="M1431" i="5"/>
  <c r="L1431" i="5"/>
  <c r="K1431" i="5"/>
  <c r="J1431" i="5"/>
  <c r="Q1430" i="5"/>
  <c r="P1430" i="5"/>
  <c r="O1430" i="5"/>
  <c r="N1430" i="5"/>
  <c r="M1430" i="5"/>
  <c r="L1430" i="5"/>
  <c r="K1430" i="5"/>
  <c r="J1430" i="5"/>
  <c r="Q1429" i="5"/>
  <c r="P1429" i="5"/>
  <c r="O1429" i="5"/>
  <c r="N1429" i="5"/>
  <c r="M1429" i="5"/>
  <c r="L1429" i="5"/>
  <c r="K1429" i="5"/>
  <c r="J1429" i="5"/>
  <c r="Q1428" i="5"/>
  <c r="P1428" i="5"/>
  <c r="O1428" i="5"/>
  <c r="N1428" i="5"/>
  <c r="M1428" i="5"/>
  <c r="L1428" i="5"/>
  <c r="K1428" i="5"/>
  <c r="J1428" i="5"/>
  <c r="Q1427" i="5"/>
  <c r="P1427" i="5"/>
  <c r="O1427" i="5"/>
  <c r="N1427" i="5"/>
  <c r="M1427" i="5"/>
  <c r="L1427" i="5"/>
  <c r="K1427" i="5"/>
  <c r="J1427" i="5"/>
  <c r="Q1426" i="5"/>
  <c r="P1426" i="5"/>
  <c r="O1426" i="5"/>
  <c r="N1426" i="5"/>
  <c r="M1426" i="5"/>
  <c r="L1426" i="5"/>
  <c r="K1426" i="5"/>
  <c r="J1426" i="5"/>
  <c r="Q1425" i="5"/>
  <c r="P1425" i="5"/>
  <c r="O1425" i="5"/>
  <c r="N1425" i="5"/>
  <c r="M1425" i="5"/>
  <c r="L1425" i="5"/>
  <c r="K1425" i="5"/>
  <c r="J1425" i="5"/>
  <c r="Q1424" i="5"/>
  <c r="P1424" i="5"/>
  <c r="O1424" i="5"/>
  <c r="N1424" i="5"/>
  <c r="M1424" i="5"/>
  <c r="L1424" i="5"/>
  <c r="K1424" i="5"/>
  <c r="J1424" i="5"/>
  <c r="Q1423" i="5"/>
  <c r="P1423" i="5"/>
  <c r="O1423" i="5"/>
  <c r="N1423" i="5"/>
  <c r="M1423" i="5"/>
  <c r="L1423" i="5"/>
  <c r="K1423" i="5"/>
  <c r="J1423" i="5"/>
  <c r="Q1422" i="5"/>
  <c r="P1422" i="5"/>
  <c r="O1422" i="5"/>
  <c r="N1422" i="5"/>
  <c r="M1422" i="5"/>
  <c r="L1422" i="5"/>
  <c r="K1422" i="5"/>
  <c r="J1422" i="5"/>
  <c r="Q1421" i="5"/>
  <c r="P1421" i="5"/>
  <c r="O1421" i="5"/>
  <c r="N1421" i="5"/>
  <c r="M1421" i="5"/>
  <c r="L1421" i="5"/>
  <c r="K1421" i="5"/>
  <c r="J1421" i="5"/>
  <c r="Q1420" i="5"/>
  <c r="P1420" i="5"/>
  <c r="O1420" i="5"/>
  <c r="N1420" i="5"/>
  <c r="M1420" i="5"/>
  <c r="L1420" i="5"/>
  <c r="K1420" i="5"/>
  <c r="J1420" i="5"/>
  <c r="Q1419" i="5"/>
  <c r="P1419" i="5"/>
  <c r="O1419" i="5"/>
  <c r="N1419" i="5"/>
  <c r="M1419" i="5"/>
  <c r="L1419" i="5"/>
  <c r="K1419" i="5"/>
  <c r="J1419" i="5"/>
  <c r="Q1418" i="5"/>
  <c r="P1418" i="5"/>
  <c r="O1418" i="5"/>
  <c r="N1418" i="5"/>
  <c r="M1418" i="5"/>
  <c r="L1418" i="5"/>
  <c r="K1418" i="5"/>
  <c r="J1418" i="5"/>
  <c r="Q1417" i="5"/>
  <c r="P1417" i="5"/>
  <c r="O1417" i="5"/>
  <c r="N1417" i="5"/>
  <c r="M1417" i="5"/>
  <c r="L1417" i="5"/>
  <c r="K1417" i="5"/>
  <c r="J1417" i="5"/>
  <c r="Q1416" i="5"/>
  <c r="P1416" i="5"/>
  <c r="O1416" i="5"/>
  <c r="N1416" i="5"/>
  <c r="M1416" i="5"/>
  <c r="L1416" i="5"/>
  <c r="K1416" i="5"/>
  <c r="J1416" i="5"/>
  <c r="Q1415" i="5"/>
  <c r="P1415" i="5"/>
  <c r="O1415" i="5"/>
  <c r="N1415" i="5"/>
  <c r="M1415" i="5"/>
  <c r="L1415" i="5"/>
  <c r="K1415" i="5"/>
  <c r="J1415" i="5"/>
  <c r="Q1414" i="5"/>
  <c r="P1414" i="5"/>
  <c r="O1414" i="5"/>
  <c r="N1414" i="5"/>
  <c r="M1414" i="5"/>
  <c r="L1414" i="5"/>
  <c r="K1414" i="5"/>
  <c r="J1414" i="5"/>
  <c r="Q1413" i="5"/>
  <c r="P1413" i="5"/>
  <c r="O1413" i="5"/>
  <c r="N1413" i="5"/>
  <c r="M1413" i="5"/>
  <c r="L1413" i="5"/>
  <c r="K1413" i="5"/>
  <c r="J1413" i="5"/>
  <c r="Q1412" i="5"/>
  <c r="P1412" i="5"/>
  <c r="O1412" i="5"/>
  <c r="N1412" i="5"/>
  <c r="M1412" i="5"/>
  <c r="L1412" i="5"/>
  <c r="K1412" i="5"/>
  <c r="J1412" i="5"/>
  <c r="Q1411" i="5"/>
  <c r="P1411" i="5"/>
  <c r="O1411" i="5"/>
  <c r="N1411" i="5"/>
  <c r="M1411" i="5"/>
  <c r="L1411" i="5"/>
  <c r="K1411" i="5"/>
  <c r="J1411" i="5"/>
  <c r="Q1410" i="5"/>
  <c r="P1410" i="5"/>
  <c r="O1410" i="5"/>
  <c r="N1410" i="5"/>
  <c r="M1410" i="5"/>
  <c r="L1410" i="5"/>
  <c r="K1410" i="5"/>
  <c r="J1410" i="5"/>
  <c r="Q1409" i="5"/>
  <c r="P1409" i="5"/>
  <c r="O1409" i="5"/>
  <c r="N1409" i="5"/>
  <c r="M1409" i="5"/>
  <c r="L1409" i="5"/>
  <c r="K1409" i="5"/>
  <c r="J1409" i="5"/>
  <c r="Q1408" i="5"/>
  <c r="P1408" i="5"/>
  <c r="O1408" i="5"/>
  <c r="N1408" i="5"/>
  <c r="M1408" i="5"/>
  <c r="L1408" i="5"/>
  <c r="K1408" i="5"/>
  <c r="J1408" i="5"/>
  <c r="Q1407" i="5"/>
  <c r="P1407" i="5"/>
  <c r="O1407" i="5"/>
  <c r="N1407" i="5"/>
  <c r="M1407" i="5"/>
  <c r="L1407" i="5"/>
  <c r="K1407" i="5"/>
  <c r="J1407" i="5"/>
  <c r="Q1406" i="5"/>
  <c r="P1406" i="5"/>
  <c r="O1406" i="5"/>
  <c r="N1406" i="5"/>
  <c r="M1406" i="5"/>
  <c r="L1406" i="5"/>
  <c r="K1406" i="5"/>
  <c r="J1406" i="5"/>
  <c r="Q1405" i="5"/>
  <c r="P1405" i="5"/>
  <c r="O1405" i="5"/>
  <c r="N1405" i="5"/>
  <c r="M1405" i="5"/>
  <c r="L1405" i="5"/>
  <c r="K1405" i="5"/>
  <c r="J1405" i="5"/>
  <c r="Q1404" i="5"/>
  <c r="P1404" i="5"/>
  <c r="O1404" i="5"/>
  <c r="N1404" i="5"/>
  <c r="M1404" i="5"/>
  <c r="L1404" i="5"/>
  <c r="K1404" i="5"/>
  <c r="J1404" i="5"/>
  <c r="Q1403" i="5"/>
  <c r="P1403" i="5"/>
  <c r="O1403" i="5"/>
  <c r="N1403" i="5"/>
  <c r="M1403" i="5"/>
  <c r="L1403" i="5"/>
  <c r="K1403" i="5"/>
  <c r="J1403" i="5"/>
  <c r="Q1402" i="5"/>
  <c r="P1402" i="5"/>
  <c r="O1402" i="5"/>
  <c r="N1402" i="5"/>
  <c r="M1402" i="5"/>
  <c r="L1402" i="5"/>
  <c r="K1402" i="5"/>
  <c r="J1402" i="5"/>
  <c r="Q1401" i="5"/>
  <c r="P1401" i="5"/>
  <c r="O1401" i="5"/>
  <c r="N1401" i="5"/>
  <c r="M1401" i="5"/>
  <c r="L1401" i="5"/>
  <c r="K1401" i="5"/>
  <c r="J1401" i="5"/>
  <c r="Q1400" i="5"/>
  <c r="P1400" i="5"/>
  <c r="O1400" i="5"/>
  <c r="N1400" i="5"/>
  <c r="M1400" i="5"/>
  <c r="L1400" i="5"/>
  <c r="K1400" i="5"/>
  <c r="J1400" i="5"/>
  <c r="Q1399" i="5"/>
  <c r="P1399" i="5"/>
  <c r="O1399" i="5"/>
  <c r="N1399" i="5"/>
  <c r="M1399" i="5"/>
  <c r="L1399" i="5"/>
  <c r="K1399" i="5"/>
  <c r="J1399" i="5"/>
  <c r="Q1398" i="5"/>
  <c r="P1398" i="5"/>
  <c r="O1398" i="5"/>
  <c r="N1398" i="5"/>
  <c r="M1398" i="5"/>
  <c r="L1398" i="5"/>
  <c r="K1398" i="5"/>
  <c r="J1398" i="5"/>
  <c r="Q1397" i="5"/>
  <c r="P1397" i="5"/>
  <c r="O1397" i="5"/>
  <c r="N1397" i="5"/>
  <c r="M1397" i="5"/>
  <c r="L1397" i="5"/>
  <c r="K1397" i="5"/>
  <c r="J1397" i="5"/>
  <c r="Q1396" i="5"/>
  <c r="P1396" i="5"/>
  <c r="O1396" i="5"/>
  <c r="N1396" i="5"/>
  <c r="M1396" i="5"/>
  <c r="L1396" i="5"/>
  <c r="K1396" i="5"/>
  <c r="J1396" i="5"/>
  <c r="Q1395" i="5"/>
  <c r="P1395" i="5"/>
  <c r="O1395" i="5"/>
  <c r="N1395" i="5"/>
  <c r="M1395" i="5"/>
  <c r="L1395" i="5"/>
  <c r="K1395" i="5"/>
  <c r="J1395" i="5"/>
  <c r="Q1394" i="5"/>
  <c r="P1394" i="5"/>
  <c r="O1394" i="5"/>
  <c r="N1394" i="5"/>
  <c r="M1394" i="5"/>
  <c r="L1394" i="5"/>
  <c r="K1394" i="5"/>
  <c r="J1394" i="5"/>
  <c r="Q1393" i="5"/>
  <c r="P1393" i="5"/>
  <c r="O1393" i="5"/>
  <c r="N1393" i="5"/>
  <c r="M1393" i="5"/>
  <c r="L1393" i="5"/>
  <c r="K1393" i="5"/>
  <c r="J1393" i="5"/>
  <c r="Q1392" i="5"/>
  <c r="P1392" i="5"/>
  <c r="O1392" i="5"/>
  <c r="N1392" i="5"/>
  <c r="M1392" i="5"/>
  <c r="L1392" i="5"/>
  <c r="K1392" i="5"/>
  <c r="J1392" i="5"/>
  <c r="Q1391" i="5"/>
  <c r="P1391" i="5"/>
  <c r="O1391" i="5"/>
  <c r="N1391" i="5"/>
  <c r="M1391" i="5"/>
  <c r="L1391" i="5"/>
  <c r="K1391" i="5"/>
  <c r="J1391" i="5"/>
  <c r="Q1390" i="5"/>
  <c r="P1390" i="5"/>
  <c r="O1390" i="5"/>
  <c r="N1390" i="5"/>
  <c r="M1390" i="5"/>
  <c r="L1390" i="5"/>
  <c r="K1390" i="5"/>
  <c r="J1390" i="5"/>
  <c r="Q1389" i="5"/>
  <c r="P1389" i="5"/>
  <c r="O1389" i="5"/>
  <c r="N1389" i="5"/>
  <c r="M1389" i="5"/>
  <c r="L1389" i="5"/>
  <c r="K1389" i="5"/>
  <c r="J1389" i="5"/>
  <c r="Q1388" i="5"/>
  <c r="P1388" i="5"/>
  <c r="O1388" i="5"/>
  <c r="N1388" i="5"/>
  <c r="M1388" i="5"/>
  <c r="L1388" i="5"/>
  <c r="K1388" i="5"/>
  <c r="J1388" i="5"/>
  <c r="Q1387" i="5"/>
  <c r="P1387" i="5"/>
  <c r="O1387" i="5"/>
  <c r="N1387" i="5"/>
  <c r="M1387" i="5"/>
  <c r="L1387" i="5"/>
  <c r="K1387" i="5"/>
  <c r="J1387" i="5"/>
  <c r="Q1386" i="5"/>
  <c r="P1386" i="5"/>
  <c r="O1386" i="5"/>
  <c r="N1386" i="5"/>
  <c r="M1386" i="5"/>
  <c r="L1386" i="5"/>
  <c r="K1386" i="5"/>
  <c r="J1386" i="5"/>
  <c r="Q1385" i="5"/>
  <c r="P1385" i="5"/>
  <c r="O1385" i="5"/>
  <c r="N1385" i="5"/>
  <c r="M1385" i="5"/>
  <c r="L1385" i="5"/>
  <c r="K1385" i="5"/>
  <c r="J1385" i="5"/>
  <c r="Q1384" i="5"/>
  <c r="P1384" i="5"/>
  <c r="O1384" i="5"/>
  <c r="N1384" i="5"/>
  <c r="M1384" i="5"/>
  <c r="L1384" i="5"/>
  <c r="K1384" i="5"/>
  <c r="J1384" i="5"/>
  <c r="Q1383" i="5"/>
  <c r="P1383" i="5"/>
  <c r="O1383" i="5"/>
  <c r="N1383" i="5"/>
  <c r="M1383" i="5"/>
  <c r="L1383" i="5"/>
  <c r="K1383" i="5"/>
  <c r="J1383" i="5"/>
  <c r="Q1382" i="5"/>
  <c r="P1382" i="5"/>
  <c r="O1382" i="5"/>
  <c r="N1382" i="5"/>
  <c r="M1382" i="5"/>
  <c r="L1382" i="5"/>
  <c r="K1382" i="5"/>
  <c r="J1382" i="5"/>
  <c r="Q1381" i="5"/>
  <c r="P1381" i="5"/>
  <c r="O1381" i="5"/>
  <c r="N1381" i="5"/>
  <c r="M1381" i="5"/>
  <c r="L1381" i="5"/>
  <c r="K1381" i="5"/>
  <c r="J1381" i="5"/>
  <c r="Q1380" i="5"/>
  <c r="P1380" i="5"/>
  <c r="O1380" i="5"/>
  <c r="N1380" i="5"/>
  <c r="M1380" i="5"/>
  <c r="L1380" i="5"/>
  <c r="K1380" i="5"/>
  <c r="J1380" i="5"/>
  <c r="Q1379" i="5"/>
  <c r="P1379" i="5"/>
  <c r="O1379" i="5"/>
  <c r="N1379" i="5"/>
  <c r="M1379" i="5"/>
  <c r="L1379" i="5"/>
  <c r="K1379" i="5"/>
  <c r="J1379" i="5"/>
  <c r="Q1378" i="5"/>
  <c r="P1378" i="5"/>
  <c r="O1378" i="5"/>
  <c r="N1378" i="5"/>
  <c r="M1378" i="5"/>
  <c r="L1378" i="5"/>
  <c r="K1378" i="5"/>
  <c r="J1378" i="5"/>
  <c r="Q1377" i="5"/>
  <c r="P1377" i="5"/>
  <c r="O1377" i="5"/>
  <c r="N1377" i="5"/>
  <c r="M1377" i="5"/>
  <c r="L1377" i="5"/>
  <c r="K1377" i="5"/>
  <c r="J1377" i="5"/>
  <c r="Q1376" i="5"/>
  <c r="P1376" i="5"/>
  <c r="O1376" i="5"/>
  <c r="N1376" i="5"/>
  <c r="M1376" i="5"/>
  <c r="L1376" i="5"/>
  <c r="K1376" i="5"/>
  <c r="J1376" i="5"/>
  <c r="Q1375" i="5"/>
  <c r="P1375" i="5"/>
  <c r="O1375" i="5"/>
  <c r="N1375" i="5"/>
  <c r="M1375" i="5"/>
  <c r="L1375" i="5"/>
  <c r="K1375" i="5"/>
  <c r="J1375" i="5"/>
  <c r="Q1374" i="5"/>
  <c r="P1374" i="5"/>
  <c r="O1374" i="5"/>
  <c r="N1374" i="5"/>
  <c r="M1374" i="5"/>
  <c r="L1374" i="5"/>
  <c r="K1374" i="5"/>
  <c r="J1374" i="5"/>
  <c r="Q1373" i="5"/>
  <c r="P1373" i="5"/>
  <c r="O1373" i="5"/>
  <c r="N1373" i="5"/>
  <c r="M1373" i="5"/>
  <c r="L1373" i="5"/>
  <c r="K1373" i="5"/>
  <c r="J1373" i="5"/>
  <c r="Q1372" i="5"/>
  <c r="P1372" i="5"/>
  <c r="O1372" i="5"/>
  <c r="N1372" i="5"/>
  <c r="M1372" i="5"/>
  <c r="L1372" i="5"/>
  <c r="K1372" i="5"/>
  <c r="J1372" i="5"/>
  <c r="Q1371" i="5"/>
  <c r="P1371" i="5"/>
  <c r="O1371" i="5"/>
  <c r="N1371" i="5"/>
  <c r="M1371" i="5"/>
  <c r="L1371" i="5"/>
  <c r="K1371" i="5"/>
  <c r="J1371" i="5"/>
  <c r="Q1370" i="5"/>
  <c r="P1370" i="5"/>
  <c r="O1370" i="5"/>
  <c r="N1370" i="5"/>
  <c r="M1370" i="5"/>
  <c r="L1370" i="5"/>
  <c r="K1370" i="5"/>
  <c r="J1370" i="5"/>
  <c r="Q1369" i="5"/>
  <c r="P1369" i="5"/>
  <c r="O1369" i="5"/>
  <c r="N1369" i="5"/>
  <c r="M1369" i="5"/>
  <c r="L1369" i="5"/>
  <c r="K1369" i="5"/>
  <c r="J1369" i="5"/>
  <c r="Q1368" i="5"/>
  <c r="P1368" i="5"/>
  <c r="O1368" i="5"/>
  <c r="N1368" i="5"/>
  <c r="M1368" i="5"/>
  <c r="L1368" i="5"/>
  <c r="K1368" i="5"/>
  <c r="J1368" i="5"/>
  <c r="Q1367" i="5"/>
  <c r="P1367" i="5"/>
  <c r="O1367" i="5"/>
  <c r="N1367" i="5"/>
  <c r="M1367" i="5"/>
  <c r="L1367" i="5"/>
  <c r="K1367" i="5"/>
  <c r="J1367" i="5"/>
  <c r="Q1366" i="5"/>
  <c r="P1366" i="5"/>
  <c r="O1366" i="5"/>
  <c r="N1366" i="5"/>
  <c r="M1366" i="5"/>
  <c r="L1366" i="5"/>
  <c r="K1366" i="5"/>
  <c r="J1366" i="5"/>
  <c r="Q1365" i="5"/>
  <c r="P1365" i="5"/>
  <c r="O1365" i="5"/>
  <c r="N1365" i="5"/>
  <c r="M1365" i="5"/>
  <c r="L1365" i="5"/>
  <c r="K1365" i="5"/>
  <c r="J1365" i="5"/>
  <c r="Q1364" i="5"/>
  <c r="P1364" i="5"/>
  <c r="O1364" i="5"/>
  <c r="N1364" i="5"/>
  <c r="M1364" i="5"/>
  <c r="L1364" i="5"/>
  <c r="K1364" i="5"/>
  <c r="J1364" i="5"/>
  <c r="Q1363" i="5"/>
  <c r="P1363" i="5"/>
  <c r="O1363" i="5"/>
  <c r="N1363" i="5"/>
  <c r="M1363" i="5"/>
  <c r="L1363" i="5"/>
  <c r="K1363" i="5"/>
  <c r="J1363" i="5"/>
  <c r="Q1362" i="5"/>
  <c r="P1362" i="5"/>
  <c r="O1362" i="5"/>
  <c r="N1362" i="5"/>
  <c r="M1362" i="5"/>
  <c r="L1362" i="5"/>
  <c r="K1362" i="5"/>
  <c r="J1362" i="5"/>
  <c r="Q1361" i="5"/>
  <c r="P1361" i="5"/>
  <c r="O1361" i="5"/>
  <c r="N1361" i="5"/>
  <c r="M1361" i="5"/>
  <c r="L1361" i="5"/>
  <c r="K1361" i="5"/>
  <c r="J1361" i="5"/>
  <c r="Q1360" i="5"/>
  <c r="P1360" i="5"/>
  <c r="O1360" i="5"/>
  <c r="N1360" i="5"/>
  <c r="M1360" i="5"/>
  <c r="L1360" i="5"/>
  <c r="K1360" i="5"/>
  <c r="J1360" i="5"/>
  <c r="Q1359" i="5"/>
  <c r="P1359" i="5"/>
  <c r="O1359" i="5"/>
  <c r="N1359" i="5"/>
  <c r="M1359" i="5"/>
  <c r="L1359" i="5"/>
  <c r="K1359" i="5"/>
  <c r="J1359" i="5"/>
  <c r="Q1358" i="5"/>
  <c r="P1358" i="5"/>
  <c r="O1358" i="5"/>
  <c r="N1358" i="5"/>
  <c r="M1358" i="5"/>
  <c r="L1358" i="5"/>
  <c r="K1358" i="5"/>
  <c r="J1358" i="5"/>
  <c r="Q1357" i="5"/>
  <c r="P1357" i="5"/>
  <c r="O1357" i="5"/>
  <c r="N1357" i="5"/>
  <c r="M1357" i="5"/>
  <c r="L1357" i="5"/>
  <c r="K1357" i="5"/>
  <c r="J1357" i="5"/>
  <c r="Q1356" i="5"/>
  <c r="P1356" i="5"/>
  <c r="O1356" i="5"/>
  <c r="N1356" i="5"/>
  <c r="M1356" i="5"/>
  <c r="L1356" i="5"/>
  <c r="K1356" i="5"/>
  <c r="J1356" i="5"/>
  <c r="Q1355" i="5"/>
  <c r="P1355" i="5"/>
  <c r="O1355" i="5"/>
  <c r="N1355" i="5"/>
  <c r="M1355" i="5"/>
  <c r="L1355" i="5"/>
  <c r="K1355" i="5"/>
  <c r="J1355" i="5"/>
  <c r="Q1354" i="5"/>
  <c r="P1354" i="5"/>
  <c r="O1354" i="5"/>
  <c r="N1354" i="5"/>
  <c r="M1354" i="5"/>
  <c r="L1354" i="5"/>
  <c r="K1354" i="5"/>
  <c r="J1354" i="5"/>
  <c r="Q1353" i="5"/>
  <c r="P1353" i="5"/>
  <c r="O1353" i="5"/>
  <c r="N1353" i="5"/>
  <c r="M1353" i="5"/>
  <c r="L1353" i="5"/>
  <c r="K1353" i="5"/>
  <c r="J1353" i="5"/>
  <c r="Q1352" i="5"/>
  <c r="P1352" i="5"/>
  <c r="O1352" i="5"/>
  <c r="N1352" i="5"/>
  <c r="M1352" i="5"/>
  <c r="L1352" i="5"/>
  <c r="K1352" i="5"/>
  <c r="J1352" i="5"/>
  <c r="Q1351" i="5"/>
  <c r="P1351" i="5"/>
  <c r="O1351" i="5"/>
  <c r="N1351" i="5"/>
  <c r="M1351" i="5"/>
  <c r="L1351" i="5"/>
  <c r="K1351" i="5"/>
  <c r="J1351" i="5"/>
  <c r="Q1350" i="5"/>
  <c r="P1350" i="5"/>
  <c r="O1350" i="5"/>
  <c r="N1350" i="5"/>
  <c r="M1350" i="5"/>
  <c r="L1350" i="5"/>
  <c r="K1350" i="5"/>
  <c r="J1350" i="5"/>
  <c r="Q1349" i="5"/>
  <c r="P1349" i="5"/>
  <c r="O1349" i="5"/>
  <c r="N1349" i="5"/>
  <c r="M1349" i="5"/>
  <c r="L1349" i="5"/>
  <c r="K1349" i="5"/>
  <c r="J1349" i="5"/>
  <c r="Q1348" i="5"/>
  <c r="P1348" i="5"/>
  <c r="O1348" i="5"/>
  <c r="N1348" i="5"/>
  <c r="M1348" i="5"/>
  <c r="L1348" i="5"/>
  <c r="K1348" i="5"/>
  <c r="J1348" i="5"/>
  <c r="Q1347" i="5"/>
  <c r="P1347" i="5"/>
  <c r="O1347" i="5"/>
  <c r="N1347" i="5"/>
  <c r="M1347" i="5"/>
  <c r="L1347" i="5"/>
  <c r="K1347" i="5"/>
  <c r="J1347" i="5"/>
  <c r="Q1346" i="5"/>
  <c r="P1346" i="5"/>
  <c r="O1346" i="5"/>
  <c r="N1346" i="5"/>
  <c r="M1346" i="5"/>
  <c r="L1346" i="5"/>
  <c r="K1346" i="5"/>
  <c r="J1346" i="5"/>
  <c r="Q1345" i="5"/>
  <c r="P1345" i="5"/>
  <c r="O1345" i="5"/>
  <c r="N1345" i="5"/>
  <c r="M1345" i="5"/>
  <c r="L1345" i="5"/>
  <c r="K1345" i="5"/>
  <c r="J1345" i="5"/>
  <c r="Q1344" i="5"/>
  <c r="P1344" i="5"/>
  <c r="O1344" i="5"/>
  <c r="N1344" i="5"/>
  <c r="M1344" i="5"/>
  <c r="L1344" i="5"/>
  <c r="K1344" i="5"/>
  <c r="J1344" i="5"/>
  <c r="Q1343" i="5"/>
  <c r="P1343" i="5"/>
  <c r="O1343" i="5"/>
  <c r="N1343" i="5"/>
  <c r="M1343" i="5"/>
  <c r="L1343" i="5"/>
  <c r="K1343" i="5"/>
  <c r="J1343" i="5"/>
  <c r="Q1342" i="5"/>
  <c r="P1342" i="5"/>
  <c r="O1342" i="5"/>
  <c r="N1342" i="5"/>
  <c r="M1342" i="5"/>
  <c r="L1342" i="5"/>
  <c r="K1342" i="5"/>
  <c r="J1342" i="5"/>
  <c r="Q1341" i="5"/>
  <c r="P1341" i="5"/>
  <c r="O1341" i="5"/>
  <c r="N1341" i="5"/>
  <c r="M1341" i="5"/>
  <c r="L1341" i="5"/>
  <c r="K1341" i="5"/>
  <c r="J1341" i="5"/>
  <c r="Q1340" i="5"/>
  <c r="P1340" i="5"/>
  <c r="O1340" i="5"/>
  <c r="N1340" i="5"/>
  <c r="M1340" i="5"/>
  <c r="L1340" i="5"/>
  <c r="K1340" i="5"/>
  <c r="J1340" i="5"/>
  <c r="Q1339" i="5"/>
  <c r="P1339" i="5"/>
  <c r="O1339" i="5"/>
  <c r="N1339" i="5"/>
  <c r="M1339" i="5"/>
  <c r="L1339" i="5"/>
  <c r="K1339" i="5"/>
  <c r="J1339" i="5"/>
  <c r="Q1338" i="5"/>
  <c r="P1338" i="5"/>
  <c r="O1338" i="5"/>
  <c r="N1338" i="5"/>
  <c r="M1338" i="5"/>
  <c r="L1338" i="5"/>
  <c r="K1338" i="5"/>
  <c r="J1338" i="5"/>
  <c r="Q1337" i="5"/>
  <c r="P1337" i="5"/>
  <c r="O1337" i="5"/>
  <c r="N1337" i="5"/>
  <c r="M1337" i="5"/>
  <c r="L1337" i="5"/>
  <c r="K1337" i="5"/>
  <c r="J1337" i="5"/>
  <c r="Q1336" i="5"/>
  <c r="P1336" i="5"/>
  <c r="O1336" i="5"/>
  <c r="N1336" i="5"/>
  <c r="M1336" i="5"/>
  <c r="L1336" i="5"/>
  <c r="K1336" i="5"/>
  <c r="J1336" i="5"/>
  <c r="Q1335" i="5"/>
  <c r="P1335" i="5"/>
  <c r="O1335" i="5"/>
  <c r="N1335" i="5"/>
  <c r="M1335" i="5"/>
  <c r="L1335" i="5"/>
  <c r="K1335" i="5"/>
  <c r="J1335" i="5"/>
  <c r="Q1334" i="5"/>
  <c r="P1334" i="5"/>
  <c r="O1334" i="5"/>
  <c r="N1334" i="5"/>
  <c r="M1334" i="5"/>
  <c r="L1334" i="5"/>
  <c r="K1334" i="5"/>
  <c r="J1334" i="5"/>
  <c r="Q1333" i="5"/>
  <c r="P1333" i="5"/>
  <c r="O1333" i="5"/>
  <c r="N1333" i="5"/>
  <c r="M1333" i="5"/>
  <c r="L1333" i="5"/>
  <c r="K1333" i="5"/>
  <c r="J1333" i="5"/>
  <c r="Q1332" i="5"/>
  <c r="P1332" i="5"/>
  <c r="O1332" i="5"/>
  <c r="N1332" i="5"/>
  <c r="M1332" i="5"/>
  <c r="L1332" i="5"/>
  <c r="K1332" i="5"/>
  <c r="J1332" i="5"/>
  <c r="Q1331" i="5"/>
  <c r="P1331" i="5"/>
  <c r="O1331" i="5"/>
  <c r="N1331" i="5"/>
  <c r="M1331" i="5"/>
  <c r="L1331" i="5"/>
  <c r="K1331" i="5"/>
  <c r="J1331" i="5"/>
  <c r="Q1330" i="5"/>
  <c r="P1330" i="5"/>
  <c r="O1330" i="5"/>
  <c r="N1330" i="5"/>
  <c r="M1330" i="5"/>
  <c r="L1330" i="5"/>
  <c r="K1330" i="5"/>
  <c r="J1330" i="5"/>
  <c r="Q1329" i="5"/>
  <c r="P1329" i="5"/>
  <c r="O1329" i="5"/>
  <c r="N1329" i="5"/>
  <c r="M1329" i="5"/>
  <c r="L1329" i="5"/>
  <c r="K1329" i="5"/>
  <c r="J1329" i="5"/>
  <c r="Q1328" i="5"/>
  <c r="P1328" i="5"/>
  <c r="O1328" i="5"/>
  <c r="N1328" i="5"/>
  <c r="M1328" i="5"/>
  <c r="L1328" i="5"/>
  <c r="K1328" i="5"/>
  <c r="J1328" i="5"/>
  <c r="Q1327" i="5"/>
  <c r="P1327" i="5"/>
  <c r="O1327" i="5"/>
  <c r="N1327" i="5"/>
  <c r="M1327" i="5"/>
  <c r="L1327" i="5"/>
  <c r="K1327" i="5"/>
  <c r="J1327" i="5"/>
  <c r="Q1326" i="5"/>
  <c r="P1326" i="5"/>
  <c r="O1326" i="5"/>
  <c r="N1326" i="5"/>
  <c r="M1326" i="5"/>
  <c r="L1326" i="5"/>
  <c r="K1326" i="5"/>
  <c r="J1326" i="5"/>
  <c r="Q1325" i="5"/>
  <c r="P1325" i="5"/>
  <c r="O1325" i="5"/>
  <c r="N1325" i="5"/>
  <c r="M1325" i="5"/>
  <c r="L1325" i="5"/>
  <c r="K1325" i="5"/>
  <c r="J1325" i="5"/>
  <c r="Q1324" i="5"/>
  <c r="P1324" i="5"/>
  <c r="O1324" i="5"/>
  <c r="N1324" i="5"/>
  <c r="M1324" i="5"/>
  <c r="L1324" i="5"/>
  <c r="K1324" i="5"/>
  <c r="J1324" i="5"/>
  <c r="Q1323" i="5"/>
  <c r="P1323" i="5"/>
  <c r="O1323" i="5"/>
  <c r="N1323" i="5"/>
  <c r="M1323" i="5"/>
  <c r="L1323" i="5"/>
  <c r="K1323" i="5"/>
  <c r="J1323" i="5"/>
  <c r="Q1322" i="5"/>
  <c r="P1322" i="5"/>
  <c r="O1322" i="5"/>
  <c r="N1322" i="5"/>
  <c r="M1322" i="5"/>
  <c r="L1322" i="5"/>
  <c r="K1322" i="5"/>
  <c r="J1322" i="5"/>
  <c r="Q1321" i="5"/>
  <c r="P1321" i="5"/>
  <c r="O1321" i="5"/>
  <c r="N1321" i="5"/>
  <c r="M1321" i="5"/>
  <c r="L1321" i="5"/>
  <c r="K1321" i="5"/>
  <c r="J1321" i="5"/>
  <c r="Q1320" i="5"/>
  <c r="P1320" i="5"/>
  <c r="O1320" i="5"/>
  <c r="N1320" i="5"/>
  <c r="M1320" i="5"/>
  <c r="L1320" i="5"/>
  <c r="K1320" i="5"/>
  <c r="J1320" i="5"/>
  <c r="Q1319" i="5"/>
  <c r="P1319" i="5"/>
  <c r="O1319" i="5"/>
  <c r="N1319" i="5"/>
  <c r="M1319" i="5"/>
  <c r="L1319" i="5"/>
  <c r="K1319" i="5"/>
  <c r="J1319" i="5"/>
  <c r="Q1318" i="5"/>
  <c r="P1318" i="5"/>
  <c r="O1318" i="5"/>
  <c r="N1318" i="5"/>
  <c r="M1318" i="5"/>
  <c r="L1318" i="5"/>
  <c r="K1318" i="5"/>
  <c r="J1318" i="5"/>
  <c r="Q1317" i="5"/>
  <c r="P1317" i="5"/>
  <c r="O1317" i="5"/>
  <c r="N1317" i="5"/>
  <c r="M1317" i="5"/>
  <c r="L1317" i="5"/>
  <c r="K1317" i="5"/>
  <c r="J1317" i="5"/>
  <c r="Q1316" i="5"/>
  <c r="P1316" i="5"/>
  <c r="O1316" i="5"/>
  <c r="N1316" i="5"/>
  <c r="M1316" i="5"/>
  <c r="L1316" i="5"/>
  <c r="K1316" i="5"/>
  <c r="J1316" i="5"/>
  <c r="Q1315" i="5"/>
  <c r="P1315" i="5"/>
  <c r="O1315" i="5"/>
  <c r="N1315" i="5"/>
  <c r="M1315" i="5"/>
  <c r="L1315" i="5"/>
  <c r="K1315" i="5"/>
  <c r="J1315" i="5"/>
  <c r="Q1314" i="5"/>
  <c r="P1314" i="5"/>
  <c r="O1314" i="5"/>
  <c r="N1314" i="5"/>
  <c r="M1314" i="5"/>
  <c r="L1314" i="5"/>
  <c r="K1314" i="5"/>
  <c r="J1314" i="5"/>
  <c r="Q1313" i="5"/>
  <c r="P1313" i="5"/>
  <c r="O1313" i="5"/>
  <c r="N1313" i="5"/>
  <c r="M1313" i="5"/>
  <c r="L1313" i="5"/>
  <c r="K1313" i="5"/>
  <c r="J1313" i="5"/>
  <c r="Q1312" i="5"/>
  <c r="P1312" i="5"/>
  <c r="O1312" i="5"/>
  <c r="N1312" i="5"/>
  <c r="M1312" i="5"/>
  <c r="L1312" i="5"/>
  <c r="K1312" i="5"/>
  <c r="J1312" i="5"/>
  <c r="Q1311" i="5"/>
  <c r="P1311" i="5"/>
  <c r="O1311" i="5"/>
  <c r="N1311" i="5"/>
  <c r="M1311" i="5"/>
  <c r="L1311" i="5"/>
  <c r="K1311" i="5"/>
  <c r="J1311" i="5"/>
  <c r="Q1310" i="5"/>
  <c r="P1310" i="5"/>
  <c r="O1310" i="5"/>
  <c r="N1310" i="5"/>
  <c r="M1310" i="5"/>
  <c r="L1310" i="5"/>
  <c r="K1310" i="5"/>
  <c r="J1310" i="5"/>
  <c r="Q1309" i="5"/>
  <c r="P1309" i="5"/>
  <c r="O1309" i="5"/>
  <c r="N1309" i="5"/>
  <c r="M1309" i="5"/>
  <c r="L1309" i="5"/>
  <c r="K1309" i="5"/>
  <c r="J1309" i="5"/>
  <c r="Q1308" i="5"/>
  <c r="P1308" i="5"/>
  <c r="O1308" i="5"/>
  <c r="N1308" i="5"/>
  <c r="M1308" i="5"/>
  <c r="L1308" i="5"/>
  <c r="K1308" i="5"/>
  <c r="J1308" i="5"/>
  <c r="Q1307" i="5"/>
  <c r="P1307" i="5"/>
  <c r="O1307" i="5"/>
  <c r="N1307" i="5"/>
  <c r="M1307" i="5"/>
  <c r="L1307" i="5"/>
  <c r="K1307" i="5"/>
  <c r="J1307" i="5"/>
  <c r="Q1306" i="5"/>
  <c r="P1306" i="5"/>
  <c r="O1306" i="5"/>
  <c r="N1306" i="5"/>
  <c r="M1306" i="5"/>
  <c r="L1306" i="5"/>
  <c r="K1306" i="5"/>
  <c r="J1306" i="5"/>
  <c r="Q1305" i="5"/>
  <c r="P1305" i="5"/>
  <c r="O1305" i="5"/>
  <c r="N1305" i="5"/>
  <c r="M1305" i="5"/>
  <c r="L1305" i="5"/>
  <c r="K1305" i="5"/>
  <c r="J1305" i="5"/>
  <c r="Q1304" i="5"/>
  <c r="P1304" i="5"/>
  <c r="O1304" i="5"/>
  <c r="N1304" i="5"/>
  <c r="M1304" i="5"/>
  <c r="L1304" i="5"/>
  <c r="K1304" i="5"/>
  <c r="J1304" i="5"/>
  <c r="Q1303" i="5"/>
  <c r="P1303" i="5"/>
  <c r="O1303" i="5"/>
  <c r="N1303" i="5"/>
  <c r="M1303" i="5"/>
  <c r="L1303" i="5"/>
  <c r="K1303" i="5"/>
  <c r="J1303" i="5"/>
  <c r="Q1302" i="5"/>
  <c r="P1302" i="5"/>
  <c r="O1302" i="5"/>
  <c r="N1302" i="5"/>
  <c r="M1302" i="5"/>
  <c r="L1302" i="5"/>
  <c r="K1302" i="5"/>
  <c r="J1302" i="5"/>
  <c r="Q1301" i="5"/>
  <c r="P1301" i="5"/>
  <c r="O1301" i="5"/>
  <c r="N1301" i="5"/>
  <c r="M1301" i="5"/>
  <c r="L1301" i="5"/>
  <c r="K1301" i="5"/>
  <c r="J1301" i="5"/>
  <c r="Q1300" i="5"/>
  <c r="P1300" i="5"/>
  <c r="O1300" i="5"/>
  <c r="N1300" i="5"/>
  <c r="M1300" i="5"/>
  <c r="L1300" i="5"/>
  <c r="K1300" i="5"/>
  <c r="J1300" i="5"/>
  <c r="Q1299" i="5"/>
  <c r="P1299" i="5"/>
  <c r="O1299" i="5"/>
  <c r="N1299" i="5"/>
  <c r="M1299" i="5"/>
  <c r="L1299" i="5"/>
  <c r="K1299" i="5"/>
  <c r="J1299" i="5"/>
  <c r="Q1298" i="5"/>
  <c r="P1298" i="5"/>
  <c r="O1298" i="5"/>
  <c r="N1298" i="5"/>
  <c r="M1298" i="5"/>
  <c r="L1298" i="5"/>
  <c r="K1298" i="5"/>
  <c r="J1298" i="5"/>
  <c r="Q1297" i="5"/>
  <c r="P1297" i="5"/>
  <c r="O1297" i="5"/>
  <c r="N1297" i="5"/>
  <c r="M1297" i="5"/>
  <c r="L1297" i="5"/>
  <c r="K1297" i="5"/>
  <c r="J1297" i="5"/>
  <c r="Q1296" i="5"/>
  <c r="P1296" i="5"/>
  <c r="O1296" i="5"/>
  <c r="N1296" i="5"/>
  <c r="M1296" i="5"/>
  <c r="L1296" i="5"/>
  <c r="K1296" i="5"/>
  <c r="J1296" i="5"/>
  <c r="Q1295" i="5"/>
  <c r="P1295" i="5"/>
  <c r="O1295" i="5"/>
  <c r="N1295" i="5"/>
  <c r="M1295" i="5"/>
  <c r="L1295" i="5"/>
  <c r="K1295" i="5"/>
  <c r="J1295" i="5"/>
  <c r="Q1294" i="5"/>
  <c r="P1294" i="5"/>
  <c r="O1294" i="5"/>
  <c r="N1294" i="5"/>
  <c r="M1294" i="5"/>
  <c r="L1294" i="5"/>
  <c r="K1294" i="5"/>
  <c r="J1294" i="5"/>
  <c r="Q1293" i="5"/>
  <c r="P1293" i="5"/>
  <c r="O1293" i="5"/>
  <c r="N1293" i="5"/>
  <c r="M1293" i="5"/>
  <c r="L1293" i="5"/>
  <c r="K1293" i="5"/>
  <c r="J1293" i="5"/>
  <c r="Q1292" i="5"/>
  <c r="P1292" i="5"/>
  <c r="O1292" i="5"/>
  <c r="N1292" i="5"/>
  <c r="M1292" i="5"/>
  <c r="L1292" i="5"/>
  <c r="K1292" i="5"/>
  <c r="J1292" i="5"/>
  <c r="Q1291" i="5"/>
  <c r="P1291" i="5"/>
  <c r="O1291" i="5"/>
  <c r="N1291" i="5"/>
  <c r="M1291" i="5"/>
  <c r="L1291" i="5"/>
  <c r="K1291" i="5"/>
  <c r="J1291" i="5"/>
  <c r="Q1290" i="5"/>
  <c r="P1290" i="5"/>
  <c r="O1290" i="5"/>
  <c r="N1290" i="5"/>
  <c r="M1290" i="5"/>
  <c r="L1290" i="5"/>
  <c r="K1290" i="5"/>
  <c r="J1290" i="5"/>
  <c r="Q1289" i="5"/>
  <c r="P1289" i="5"/>
  <c r="O1289" i="5"/>
  <c r="N1289" i="5"/>
  <c r="M1289" i="5"/>
  <c r="L1289" i="5"/>
  <c r="K1289" i="5"/>
  <c r="J1289" i="5"/>
  <c r="Q1288" i="5"/>
  <c r="P1288" i="5"/>
  <c r="O1288" i="5"/>
  <c r="N1288" i="5"/>
  <c r="M1288" i="5"/>
  <c r="L1288" i="5"/>
  <c r="K1288" i="5"/>
  <c r="J1288" i="5"/>
  <c r="Q1287" i="5"/>
  <c r="P1287" i="5"/>
  <c r="O1287" i="5"/>
  <c r="N1287" i="5"/>
  <c r="M1287" i="5"/>
  <c r="L1287" i="5"/>
  <c r="K1287" i="5"/>
  <c r="J1287" i="5"/>
  <c r="Q1286" i="5"/>
  <c r="P1286" i="5"/>
  <c r="O1286" i="5"/>
  <c r="N1286" i="5"/>
  <c r="M1286" i="5"/>
  <c r="L1286" i="5"/>
  <c r="K1286" i="5"/>
  <c r="J1286" i="5"/>
  <c r="Q1285" i="5"/>
  <c r="P1285" i="5"/>
  <c r="O1285" i="5"/>
  <c r="N1285" i="5"/>
  <c r="M1285" i="5"/>
  <c r="L1285" i="5"/>
  <c r="K1285" i="5"/>
  <c r="J1285" i="5"/>
  <c r="Q1284" i="5"/>
  <c r="P1284" i="5"/>
  <c r="O1284" i="5"/>
  <c r="N1284" i="5"/>
  <c r="M1284" i="5"/>
  <c r="L1284" i="5"/>
  <c r="K1284" i="5"/>
  <c r="J1284" i="5"/>
  <c r="Q1283" i="5"/>
  <c r="P1283" i="5"/>
  <c r="O1283" i="5"/>
  <c r="N1283" i="5"/>
  <c r="M1283" i="5"/>
  <c r="L1283" i="5"/>
  <c r="K1283" i="5"/>
  <c r="J1283" i="5"/>
  <c r="Q1282" i="5"/>
  <c r="P1282" i="5"/>
  <c r="O1282" i="5"/>
  <c r="N1282" i="5"/>
  <c r="M1282" i="5"/>
  <c r="L1282" i="5"/>
  <c r="K1282" i="5"/>
  <c r="J1282" i="5"/>
  <c r="Q1281" i="5"/>
  <c r="P1281" i="5"/>
  <c r="O1281" i="5"/>
  <c r="N1281" i="5"/>
  <c r="M1281" i="5"/>
  <c r="L1281" i="5"/>
  <c r="K1281" i="5"/>
  <c r="J1281" i="5"/>
  <c r="Q1280" i="5"/>
  <c r="P1280" i="5"/>
  <c r="O1280" i="5"/>
  <c r="N1280" i="5"/>
  <c r="M1280" i="5"/>
  <c r="L1280" i="5"/>
  <c r="K1280" i="5"/>
  <c r="J1280" i="5"/>
  <c r="Q1279" i="5"/>
  <c r="P1279" i="5"/>
  <c r="O1279" i="5"/>
  <c r="N1279" i="5"/>
  <c r="M1279" i="5"/>
  <c r="L1279" i="5"/>
  <c r="K1279" i="5"/>
  <c r="J1279" i="5"/>
  <c r="Q1278" i="5"/>
  <c r="P1278" i="5"/>
  <c r="O1278" i="5"/>
  <c r="N1278" i="5"/>
  <c r="M1278" i="5"/>
  <c r="L1278" i="5"/>
  <c r="K1278" i="5"/>
  <c r="J1278" i="5"/>
  <c r="Q1277" i="5"/>
  <c r="P1277" i="5"/>
  <c r="O1277" i="5"/>
  <c r="N1277" i="5"/>
  <c r="M1277" i="5"/>
  <c r="L1277" i="5"/>
  <c r="K1277" i="5"/>
  <c r="J1277" i="5"/>
  <c r="Q1276" i="5"/>
  <c r="P1276" i="5"/>
  <c r="O1276" i="5"/>
  <c r="N1276" i="5"/>
  <c r="M1276" i="5"/>
  <c r="L1276" i="5"/>
  <c r="K1276" i="5"/>
  <c r="J1276" i="5"/>
  <c r="Q1275" i="5"/>
  <c r="P1275" i="5"/>
  <c r="O1275" i="5"/>
  <c r="N1275" i="5"/>
  <c r="M1275" i="5"/>
  <c r="L1275" i="5"/>
  <c r="K1275" i="5"/>
  <c r="J1275" i="5"/>
  <c r="Q1274" i="5"/>
  <c r="P1274" i="5"/>
  <c r="O1274" i="5"/>
  <c r="N1274" i="5"/>
  <c r="M1274" i="5"/>
  <c r="L1274" i="5"/>
  <c r="K1274" i="5"/>
  <c r="J1274" i="5"/>
  <c r="Q1273" i="5"/>
  <c r="P1273" i="5"/>
  <c r="O1273" i="5"/>
  <c r="N1273" i="5"/>
  <c r="M1273" i="5"/>
  <c r="L1273" i="5"/>
  <c r="K1273" i="5"/>
  <c r="J1273" i="5"/>
  <c r="Q1272" i="5"/>
  <c r="P1272" i="5"/>
  <c r="O1272" i="5"/>
  <c r="N1272" i="5"/>
  <c r="M1272" i="5"/>
  <c r="L1272" i="5"/>
  <c r="K1272" i="5"/>
  <c r="J1272" i="5"/>
  <c r="Q1271" i="5"/>
  <c r="P1271" i="5"/>
  <c r="O1271" i="5"/>
  <c r="N1271" i="5"/>
  <c r="M1271" i="5"/>
  <c r="L1271" i="5"/>
  <c r="K1271" i="5"/>
  <c r="J1271" i="5"/>
  <c r="Q1270" i="5"/>
  <c r="P1270" i="5"/>
  <c r="O1270" i="5"/>
  <c r="N1270" i="5"/>
  <c r="M1270" i="5"/>
  <c r="L1270" i="5"/>
  <c r="K1270" i="5"/>
  <c r="J1270" i="5"/>
  <c r="Q1269" i="5"/>
  <c r="P1269" i="5"/>
  <c r="O1269" i="5"/>
  <c r="N1269" i="5"/>
  <c r="M1269" i="5"/>
  <c r="L1269" i="5"/>
  <c r="K1269" i="5"/>
  <c r="J1269" i="5"/>
  <c r="Q1268" i="5"/>
  <c r="P1268" i="5"/>
  <c r="O1268" i="5"/>
  <c r="N1268" i="5"/>
  <c r="M1268" i="5"/>
  <c r="L1268" i="5"/>
  <c r="K1268" i="5"/>
  <c r="J1268" i="5"/>
  <c r="Q1267" i="5"/>
  <c r="P1267" i="5"/>
  <c r="O1267" i="5"/>
  <c r="N1267" i="5"/>
  <c r="M1267" i="5"/>
  <c r="L1267" i="5"/>
  <c r="K1267" i="5"/>
  <c r="J1267" i="5"/>
  <c r="Q1266" i="5"/>
  <c r="P1266" i="5"/>
  <c r="O1266" i="5"/>
  <c r="N1266" i="5"/>
  <c r="M1266" i="5"/>
  <c r="L1266" i="5"/>
  <c r="K1266" i="5"/>
  <c r="J1266" i="5"/>
  <c r="Q1265" i="5"/>
  <c r="P1265" i="5"/>
  <c r="O1265" i="5"/>
  <c r="N1265" i="5"/>
  <c r="M1265" i="5"/>
  <c r="L1265" i="5"/>
  <c r="K1265" i="5"/>
  <c r="J1265" i="5"/>
  <c r="Q1264" i="5"/>
  <c r="P1264" i="5"/>
  <c r="O1264" i="5"/>
  <c r="N1264" i="5"/>
  <c r="M1264" i="5"/>
  <c r="L1264" i="5"/>
  <c r="K1264" i="5"/>
  <c r="J1264" i="5"/>
  <c r="Q1263" i="5"/>
  <c r="P1263" i="5"/>
  <c r="O1263" i="5"/>
  <c r="N1263" i="5"/>
  <c r="M1263" i="5"/>
  <c r="L1263" i="5"/>
  <c r="K1263" i="5"/>
  <c r="J1263" i="5"/>
  <c r="Q1262" i="5"/>
  <c r="P1262" i="5"/>
  <c r="O1262" i="5"/>
  <c r="N1262" i="5"/>
  <c r="M1262" i="5"/>
  <c r="L1262" i="5"/>
  <c r="K1262" i="5"/>
  <c r="J1262" i="5"/>
  <c r="Q1261" i="5"/>
  <c r="P1261" i="5"/>
  <c r="O1261" i="5"/>
  <c r="N1261" i="5"/>
  <c r="M1261" i="5"/>
  <c r="L1261" i="5"/>
  <c r="K1261" i="5"/>
  <c r="J1261" i="5"/>
  <c r="Q1260" i="5"/>
  <c r="P1260" i="5"/>
  <c r="O1260" i="5"/>
  <c r="N1260" i="5"/>
  <c r="M1260" i="5"/>
  <c r="L1260" i="5"/>
  <c r="K1260" i="5"/>
  <c r="J1260" i="5"/>
  <c r="Q1259" i="5"/>
  <c r="P1259" i="5"/>
  <c r="O1259" i="5"/>
  <c r="N1259" i="5"/>
  <c r="M1259" i="5"/>
  <c r="L1259" i="5"/>
  <c r="K1259" i="5"/>
  <c r="J1259" i="5"/>
  <c r="Q1258" i="5"/>
  <c r="P1258" i="5"/>
  <c r="O1258" i="5"/>
  <c r="N1258" i="5"/>
  <c r="M1258" i="5"/>
  <c r="L1258" i="5"/>
  <c r="K1258" i="5"/>
  <c r="J1258" i="5"/>
  <c r="Q1257" i="5"/>
  <c r="P1257" i="5"/>
  <c r="O1257" i="5"/>
  <c r="N1257" i="5"/>
  <c r="M1257" i="5"/>
  <c r="L1257" i="5"/>
  <c r="K1257" i="5"/>
  <c r="J1257" i="5"/>
  <c r="Q1256" i="5"/>
  <c r="P1256" i="5"/>
  <c r="O1256" i="5"/>
  <c r="N1256" i="5"/>
  <c r="M1256" i="5"/>
  <c r="L1256" i="5"/>
  <c r="K1256" i="5"/>
  <c r="J1256" i="5"/>
  <c r="Q1255" i="5"/>
  <c r="P1255" i="5"/>
  <c r="O1255" i="5"/>
  <c r="N1255" i="5"/>
  <c r="M1255" i="5"/>
  <c r="L1255" i="5"/>
  <c r="K1255" i="5"/>
  <c r="J1255" i="5"/>
  <c r="Q1254" i="5"/>
  <c r="P1254" i="5"/>
  <c r="O1254" i="5"/>
  <c r="N1254" i="5"/>
  <c r="M1254" i="5"/>
  <c r="L1254" i="5"/>
  <c r="K1254" i="5"/>
  <c r="J1254" i="5"/>
  <c r="Q1253" i="5"/>
  <c r="P1253" i="5"/>
  <c r="O1253" i="5"/>
  <c r="N1253" i="5"/>
  <c r="M1253" i="5"/>
  <c r="L1253" i="5"/>
  <c r="K1253" i="5"/>
  <c r="J1253" i="5"/>
  <c r="Q1252" i="5"/>
  <c r="P1252" i="5"/>
  <c r="O1252" i="5"/>
  <c r="N1252" i="5"/>
  <c r="M1252" i="5"/>
  <c r="L1252" i="5"/>
  <c r="K1252" i="5"/>
  <c r="J1252" i="5"/>
  <c r="Q1251" i="5"/>
  <c r="P1251" i="5"/>
  <c r="O1251" i="5"/>
  <c r="N1251" i="5"/>
  <c r="M1251" i="5"/>
  <c r="L1251" i="5"/>
  <c r="K1251" i="5"/>
  <c r="J1251" i="5"/>
  <c r="Q1250" i="5"/>
  <c r="P1250" i="5"/>
  <c r="O1250" i="5"/>
  <c r="N1250" i="5"/>
  <c r="M1250" i="5"/>
  <c r="L1250" i="5"/>
  <c r="K1250" i="5"/>
  <c r="J1250" i="5"/>
  <c r="Q1249" i="5"/>
  <c r="P1249" i="5"/>
  <c r="O1249" i="5"/>
  <c r="N1249" i="5"/>
  <c r="M1249" i="5"/>
  <c r="L1249" i="5"/>
  <c r="K1249" i="5"/>
  <c r="J1249" i="5"/>
  <c r="Q1248" i="5"/>
  <c r="P1248" i="5"/>
  <c r="O1248" i="5"/>
  <c r="N1248" i="5"/>
  <c r="M1248" i="5"/>
  <c r="L1248" i="5"/>
  <c r="K1248" i="5"/>
  <c r="J1248" i="5"/>
  <c r="Q1247" i="5"/>
  <c r="P1247" i="5"/>
  <c r="O1247" i="5"/>
  <c r="N1247" i="5"/>
  <c r="M1247" i="5"/>
  <c r="L1247" i="5"/>
  <c r="K1247" i="5"/>
  <c r="J1247" i="5"/>
  <c r="Q1246" i="5"/>
  <c r="P1246" i="5"/>
  <c r="O1246" i="5"/>
  <c r="N1246" i="5"/>
  <c r="M1246" i="5"/>
  <c r="L1246" i="5"/>
  <c r="K1246" i="5"/>
  <c r="J1246" i="5"/>
  <c r="Q1245" i="5"/>
  <c r="P1245" i="5"/>
  <c r="O1245" i="5"/>
  <c r="N1245" i="5"/>
  <c r="M1245" i="5"/>
  <c r="L1245" i="5"/>
  <c r="K1245" i="5"/>
  <c r="J1245" i="5"/>
  <c r="Q1244" i="5"/>
  <c r="P1244" i="5"/>
  <c r="O1244" i="5"/>
  <c r="N1244" i="5"/>
  <c r="M1244" i="5"/>
  <c r="L1244" i="5"/>
  <c r="K1244" i="5"/>
  <c r="J1244" i="5"/>
  <c r="Q1243" i="5"/>
  <c r="P1243" i="5"/>
  <c r="O1243" i="5"/>
  <c r="N1243" i="5"/>
  <c r="M1243" i="5"/>
  <c r="L1243" i="5"/>
  <c r="K1243" i="5"/>
  <c r="J1243" i="5"/>
  <c r="Q1242" i="5"/>
  <c r="P1242" i="5"/>
  <c r="O1242" i="5"/>
  <c r="N1242" i="5"/>
  <c r="M1242" i="5"/>
  <c r="L1242" i="5"/>
  <c r="K1242" i="5"/>
  <c r="J1242" i="5"/>
  <c r="Q1241" i="5"/>
  <c r="P1241" i="5"/>
  <c r="O1241" i="5"/>
  <c r="N1241" i="5"/>
  <c r="M1241" i="5"/>
  <c r="L1241" i="5"/>
  <c r="K1241" i="5"/>
  <c r="J1241" i="5"/>
  <c r="Q1240" i="5"/>
  <c r="P1240" i="5"/>
  <c r="O1240" i="5"/>
  <c r="N1240" i="5"/>
  <c r="M1240" i="5"/>
  <c r="L1240" i="5"/>
  <c r="K1240" i="5"/>
  <c r="J1240" i="5"/>
  <c r="Q1239" i="5"/>
  <c r="P1239" i="5"/>
  <c r="O1239" i="5"/>
  <c r="N1239" i="5"/>
  <c r="M1239" i="5"/>
  <c r="L1239" i="5"/>
  <c r="K1239" i="5"/>
  <c r="J1239" i="5"/>
  <c r="Q1238" i="5"/>
  <c r="P1238" i="5"/>
  <c r="O1238" i="5"/>
  <c r="N1238" i="5"/>
  <c r="M1238" i="5"/>
  <c r="L1238" i="5"/>
  <c r="K1238" i="5"/>
  <c r="J1238" i="5"/>
  <c r="Q1237" i="5"/>
  <c r="P1237" i="5"/>
  <c r="O1237" i="5"/>
  <c r="N1237" i="5"/>
  <c r="M1237" i="5"/>
  <c r="L1237" i="5"/>
  <c r="K1237" i="5"/>
  <c r="J1237" i="5"/>
  <c r="Q1236" i="5"/>
  <c r="P1236" i="5"/>
  <c r="O1236" i="5"/>
  <c r="N1236" i="5"/>
  <c r="M1236" i="5"/>
  <c r="L1236" i="5"/>
  <c r="K1236" i="5"/>
  <c r="J1236" i="5"/>
  <c r="Q1235" i="5"/>
  <c r="P1235" i="5"/>
  <c r="O1235" i="5"/>
  <c r="N1235" i="5"/>
  <c r="M1235" i="5"/>
  <c r="L1235" i="5"/>
  <c r="K1235" i="5"/>
  <c r="J1235" i="5"/>
  <c r="Q1234" i="5"/>
  <c r="P1234" i="5"/>
  <c r="O1234" i="5"/>
  <c r="N1234" i="5"/>
  <c r="M1234" i="5"/>
  <c r="L1234" i="5"/>
  <c r="K1234" i="5"/>
  <c r="J1234" i="5"/>
  <c r="Q1233" i="5"/>
  <c r="P1233" i="5"/>
  <c r="O1233" i="5"/>
  <c r="N1233" i="5"/>
  <c r="M1233" i="5"/>
  <c r="L1233" i="5"/>
  <c r="K1233" i="5"/>
  <c r="J1233" i="5"/>
  <c r="Q1232" i="5"/>
  <c r="P1232" i="5"/>
  <c r="O1232" i="5"/>
  <c r="N1232" i="5"/>
  <c r="M1232" i="5"/>
  <c r="L1232" i="5"/>
  <c r="K1232" i="5"/>
  <c r="J1232" i="5"/>
  <c r="Q1231" i="5"/>
  <c r="P1231" i="5"/>
  <c r="O1231" i="5"/>
  <c r="N1231" i="5"/>
  <c r="M1231" i="5"/>
  <c r="L1231" i="5"/>
  <c r="K1231" i="5"/>
  <c r="J1231" i="5"/>
  <c r="Q1230" i="5"/>
  <c r="P1230" i="5"/>
  <c r="O1230" i="5"/>
  <c r="N1230" i="5"/>
  <c r="M1230" i="5"/>
  <c r="L1230" i="5"/>
  <c r="K1230" i="5"/>
  <c r="J1230" i="5"/>
  <c r="Q1229" i="5"/>
  <c r="P1229" i="5"/>
  <c r="O1229" i="5"/>
  <c r="N1229" i="5"/>
  <c r="M1229" i="5"/>
  <c r="L1229" i="5"/>
  <c r="K1229" i="5"/>
  <c r="J1229" i="5"/>
  <c r="Q1228" i="5"/>
  <c r="P1228" i="5"/>
  <c r="O1228" i="5"/>
  <c r="N1228" i="5"/>
  <c r="M1228" i="5"/>
  <c r="L1228" i="5"/>
  <c r="K1228" i="5"/>
  <c r="J1228" i="5"/>
  <c r="Q1227" i="5"/>
  <c r="P1227" i="5"/>
  <c r="O1227" i="5"/>
  <c r="N1227" i="5"/>
  <c r="M1227" i="5"/>
  <c r="L1227" i="5"/>
  <c r="K1227" i="5"/>
  <c r="J1227" i="5"/>
  <c r="Q1226" i="5"/>
  <c r="P1226" i="5"/>
  <c r="O1226" i="5"/>
  <c r="N1226" i="5"/>
  <c r="M1226" i="5"/>
  <c r="L1226" i="5"/>
  <c r="K1226" i="5"/>
  <c r="J1226" i="5"/>
  <c r="Q1225" i="5"/>
  <c r="P1225" i="5"/>
  <c r="O1225" i="5"/>
  <c r="N1225" i="5"/>
  <c r="M1225" i="5"/>
  <c r="L1225" i="5"/>
  <c r="K1225" i="5"/>
  <c r="J1225" i="5"/>
  <c r="Q1224" i="5"/>
  <c r="P1224" i="5"/>
  <c r="O1224" i="5"/>
  <c r="N1224" i="5"/>
  <c r="M1224" i="5"/>
  <c r="L1224" i="5"/>
  <c r="K1224" i="5"/>
  <c r="J1224" i="5"/>
  <c r="Q1223" i="5"/>
  <c r="P1223" i="5"/>
  <c r="O1223" i="5"/>
  <c r="N1223" i="5"/>
  <c r="M1223" i="5"/>
  <c r="L1223" i="5"/>
  <c r="K1223" i="5"/>
  <c r="J1223" i="5"/>
  <c r="Q1222" i="5"/>
  <c r="P1222" i="5"/>
  <c r="O1222" i="5"/>
  <c r="N1222" i="5"/>
  <c r="M1222" i="5"/>
  <c r="L1222" i="5"/>
  <c r="K1222" i="5"/>
  <c r="J1222" i="5"/>
  <c r="Q1221" i="5"/>
  <c r="P1221" i="5"/>
  <c r="O1221" i="5"/>
  <c r="N1221" i="5"/>
  <c r="M1221" i="5"/>
  <c r="L1221" i="5"/>
  <c r="K1221" i="5"/>
  <c r="J1221" i="5"/>
  <c r="Q1220" i="5"/>
  <c r="P1220" i="5"/>
  <c r="O1220" i="5"/>
  <c r="N1220" i="5"/>
  <c r="M1220" i="5"/>
  <c r="L1220" i="5"/>
  <c r="K1220" i="5"/>
  <c r="J1220" i="5"/>
  <c r="Q1219" i="5"/>
  <c r="P1219" i="5"/>
  <c r="O1219" i="5"/>
  <c r="N1219" i="5"/>
  <c r="M1219" i="5"/>
  <c r="L1219" i="5"/>
  <c r="K1219" i="5"/>
  <c r="J1219" i="5"/>
  <c r="Q1218" i="5"/>
  <c r="P1218" i="5"/>
  <c r="O1218" i="5"/>
  <c r="N1218" i="5"/>
  <c r="M1218" i="5"/>
  <c r="L1218" i="5"/>
  <c r="K1218" i="5"/>
  <c r="J1218" i="5"/>
  <c r="Q1217" i="5"/>
  <c r="P1217" i="5"/>
  <c r="O1217" i="5"/>
  <c r="N1217" i="5"/>
  <c r="M1217" i="5"/>
  <c r="L1217" i="5"/>
  <c r="K1217" i="5"/>
  <c r="J1217" i="5"/>
  <c r="Q1216" i="5"/>
  <c r="P1216" i="5"/>
  <c r="O1216" i="5"/>
  <c r="N1216" i="5"/>
  <c r="M1216" i="5"/>
  <c r="L1216" i="5"/>
  <c r="K1216" i="5"/>
  <c r="J1216" i="5"/>
  <c r="Q1215" i="5"/>
  <c r="P1215" i="5"/>
  <c r="O1215" i="5"/>
  <c r="N1215" i="5"/>
  <c r="M1215" i="5"/>
  <c r="L1215" i="5"/>
  <c r="K1215" i="5"/>
  <c r="J1215" i="5"/>
  <c r="Q1214" i="5"/>
  <c r="P1214" i="5"/>
  <c r="O1214" i="5"/>
  <c r="N1214" i="5"/>
  <c r="M1214" i="5"/>
  <c r="L1214" i="5"/>
  <c r="K1214" i="5"/>
  <c r="J1214" i="5"/>
  <c r="Q1213" i="5"/>
  <c r="P1213" i="5"/>
  <c r="O1213" i="5"/>
  <c r="N1213" i="5"/>
  <c r="M1213" i="5"/>
  <c r="L1213" i="5"/>
  <c r="K1213" i="5"/>
  <c r="J1213" i="5"/>
  <c r="Q1212" i="5"/>
  <c r="P1212" i="5"/>
  <c r="O1212" i="5"/>
  <c r="N1212" i="5"/>
  <c r="M1212" i="5"/>
  <c r="L1212" i="5"/>
  <c r="K1212" i="5"/>
  <c r="J1212" i="5"/>
  <c r="Q1211" i="5"/>
  <c r="P1211" i="5"/>
  <c r="O1211" i="5"/>
  <c r="N1211" i="5"/>
  <c r="M1211" i="5"/>
  <c r="L1211" i="5"/>
  <c r="K1211" i="5"/>
  <c r="J1211" i="5"/>
  <c r="Q1210" i="5"/>
  <c r="P1210" i="5"/>
  <c r="O1210" i="5"/>
  <c r="N1210" i="5"/>
  <c r="M1210" i="5"/>
  <c r="L1210" i="5"/>
  <c r="K1210" i="5"/>
  <c r="J1210" i="5"/>
  <c r="Q1209" i="5"/>
  <c r="P1209" i="5"/>
  <c r="O1209" i="5"/>
  <c r="N1209" i="5"/>
  <c r="M1209" i="5"/>
  <c r="L1209" i="5"/>
  <c r="K1209" i="5"/>
  <c r="J1209" i="5"/>
  <c r="Q1208" i="5"/>
  <c r="P1208" i="5"/>
  <c r="O1208" i="5"/>
  <c r="N1208" i="5"/>
  <c r="M1208" i="5"/>
  <c r="L1208" i="5"/>
  <c r="K1208" i="5"/>
  <c r="J1208" i="5"/>
  <c r="Q1207" i="5"/>
  <c r="P1207" i="5"/>
  <c r="O1207" i="5"/>
  <c r="N1207" i="5"/>
  <c r="M1207" i="5"/>
  <c r="L1207" i="5"/>
  <c r="K1207" i="5"/>
  <c r="J1207" i="5"/>
  <c r="Q1206" i="5"/>
  <c r="P1206" i="5"/>
  <c r="O1206" i="5"/>
  <c r="N1206" i="5"/>
  <c r="M1206" i="5"/>
  <c r="L1206" i="5"/>
  <c r="K1206" i="5"/>
  <c r="J1206" i="5"/>
  <c r="Q1205" i="5"/>
  <c r="P1205" i="5"/>
  <c r="O1205" i="5"/>
  <c r="N1205" i="5"/>
  <c r="M1205" i="5"/>
  <c r="L1205" i="5"/>
  <c r="K1205" i="5"/>
  <c r="J1205" i="5"/>
  <c r="Q1204" i="5"/>
  <c r="P1204" i="5"/>
  <c r="O1204" i="5"/>
  <c r="N1204" i="5"/>
  <c r="M1204" i="5"/>
  <c r="L1204" i="5"/>
  <c r="K1204" i="5"/>
  <c r="J1204" i="5"/>
  <c r="Q1203" i="5"/>
  <c r="P1203" i="5"/>
  <c r="O1203" i="5"/>
  <c r="N1203" i="5"/>
  <c r="M1203" i="5"/>
  <c r="L1203" i="5"/>
  <c r="K1203" i="5"/>
  <c r="J1203" i="5"/>
  <c r="Q1202" i="5"/>
  <c r="P1202" i="5"/>
  <c r="O1202" i="5"/>
  <c r="N1202" i="5"/>
  <c r="M1202" i="5"/>
  <c r="L1202" i="5"/>
  <c r="K1202" i="5"/>
  <c r="J1202" i="5"/>
  <c r="Q1201" i="5"/>
  <c r="P1201" i="5"/>
  <c r="O1201" i="5"/>
  <c r="N1201" i="5"/>
  <c r="M1201" i="5"/>
  <c r="L1201" i="5"/>
  <c r="K1201" i="5"/>
  <c r="J1201" i="5"/>
  <c r="Q1200" i="5"/>
  <c r="P1200" i="5"/>
  <c r="O1200" i="5"/>
  <c r="N1200" i="5"/>
  <c r="M1200" i="5"/>
  <c r="L1200" i="5"/>
  <c r="K1200" i="5"/>
  <c r="J1200" i="5"/>
  <c r="Q1199" i="5"/>
  <c r="P1199" i="5"/>
  <c r="O1199" i="5"/>
  <c r="N1199" i="5"/>
  <c r="M1199" i="5"/>
  <c r="L1199" i="5"/>
  <c r="K1199" i="5"/>
  <c r="J1199" i="5"/>
  <c r="Q1198" i="5"/>
  <c r="P1198" i="5"/>
  <c r="O1198" i="5"/>
  <c r="N1198" i="5"/>
  <c r="M1198" i="5"/>
  <c r="L1198" i="5"/>
  <c r="K1198" i="5"/>
  <c r="J1198" i="5"/>
  <c r="Q1197" i="5"/>
  <c r="P1197" i="5"/>
  <c r="O1197" i="5"/>
  <c r="N1197" i="5"/>
  <c r="M1197" i="5"/>
  <c r="L1197" i="5"/>
  <c r="K1197" i="5"/>
  <c r="J1197" i="5"/>
  <c r="Q1196" i="5"/>
  <c r="P1196" i="5"/>
  <c r="O1196" i="5"/>
  <c r="N1196" i="5"/>
  <c r="M1196" i="5"/>
  <c r="L1196" i="5"/>
  <c r="K1196" i="5"/>
  <c r="J1196" i="5"/>
  <c r="Q1195" i="5"/>
  <c r="P1195" i="5"/>
  <c r="O1195" i="5"/>
  <c r="N1195" i="5"/>
  <c r="M1195" i="5"/>
  <c r="L1195" i="5"/>
  <c r="K1195" i="5"/>
  <c r="J1195" i="5"/>
  <c r="Q1194" i="5"/>
  <c r="P1194" i="5"/>
  <c r="O1194" i="5"/>
  <c r="N1194" i="5"/>
  <c r="M1194" i="5"/>
  <c r="L1194" i="5"/>
  <c r="K1194" i="5"/>
  <c r="J1194" i="5"/>
  <c r="Q1193" i="5"/>
  <c r="P1193" i="5"/>
  <c r="O1193" i="5"/>
  <c r="N1193" i="5"/>
  <c r="M1193" i="5"/>
  <c r="L1193" i="5"/>
  <c r="K1193" i="5"/>
  <c r="J1193" i="5"/>
  <c r="Q1192" i="5"/>
  <c r="P1192" i="5"/>
  <c r="O1192" i="5"/>
  <c r="N1192" i="5"/>
  <c r="M1192" i="5"/>
  <c r="L1192" i="5"/>
  <c r="K1192" i="5"/>
  <c r="J1192" i="5"/>
  <c r="Q1191" i="5"/>
  <c r="P1191" i="5"/>
  <c r="O1191" i="5"/>
  <c r="N1191" i="5"/>
  <c r="M1191" i="5"/>
  <c r="L1191" i="5"/>
  <c r="K1191" i="5"/>
  <c r="J1191" i="5"/>
  <c r="Q1190" i="5"/>
  <c r="P1190" i="5"/>
  <c r="O1190" i="5"/>
  <c r="N1190" i="5"/>
  <c r="M1190" i="5"/>
  <c r="L1190" i="5"/>
  <c r="K1190" i="5"/>
  <c r="J1190" i="5"/>
  <c r="Q1189" i="5"/>
  <c r="P1189" i="5"/>
  <c r="O1189" i="5"/>
  <c r="N1189" i="5"/>
  <c r="M1189" i="5"/>
  <c r="L1189" i="5"/>
  <c r="K1189" i="5"/>
  <c r="J1189" i="5"/>
  <c r="Q1188" i="5"/>
  <c r="P1188" i="5"/>
  <c r="O1188" i="5"/>
  <c r="N1188" i="5"/>
  <c r="M1188" i="5"/>
  <c r="L1188" i="5"/>
  <c r="K1188" i="5"/>
  <c r="J1188" i="5"/>
  <c r="Q1187" i="5"/>
  <c r="P1187" i="5"/>
  <c r="O1187" i="5"/>
  <c r="N1187" i="5"/>
  <c r="M1187" i="5"/>
  <c r="L1187" i="5"/>
  <c r="K1187" i="5"/>
  <c r="J1187" i="5"/>
  <c r="Q1186" i="5"/>
  <c r="P1186" i="5"/>
  <c r="O1186" i="5"/>
  <c r="N1186" i="5"/>
  <c r="M1186" i="5"/>
  <c r="L1186" i="5"/>
  <c r="K1186" i="5"/>
  <c r="J1186" i="5"/>
  <c r="Q1185" i="5"/>
  <c r="P1185" i="5"/>
  <c r="O1185" i="5"/>
  <c r="N1185" i="5"/>
  <c r="M1185" i="5"/>
  <c r="L1185" i="5"/>
  <c r="K1185" i="5"/>
  <c r="J1185" i="5"/>
  <c r="Q1184" i="5"/>
  <c r="P1184" i="5"/>
  <c r="O1184" i="5"/>
  <c r="N1184" i="5"/>
  <c r="M1184" i="5"/>
  <c r="L1184" i="5"/>
  <c r="K1184" i="5"/>
  <c r="J1184" i="5"/>
  <c r="Q1183" i="5"/>
  <c r="P1183" i="5"/>
  <c r="O1183" i="5"/>
  <c r="N1183" i="5"/>
  <c r="M1183" i="5"/>
  <c r="L1183" i="5"/>
  <c r="K1183" i="5"/>
  <c r="J1183" i="5"/>
  <c r="Q1182" i="5"/>
  <c r="P1182" i="5"/>
  <c r="O1182" i="5"/>
  <c r="N1182" i="5"/>
  <c r="M1182" i="5"/>
  <c r="L1182" i="5"/>
  <c r="K1182" i="5"/>
  <c r="J1182" i="5"/>
  <c r="Q1181" i="5"/>
  <c r="P1181" i="5"/>
  <c r="O1181" i="5"/>
  <c r="N1181" i="5"/>
  <c r="M1181" i="5"/>
  <c r="L1181" i="5"/>
  <c r="K1181" i="5"/>
  <c r="J1181" i="5"/>
  <c r="Q1180" i="5"/>
  <c r="P1180" i="5"/>
  <c r="O1180" i="5"/>
  <c r="N1180" i="5"/>
  <c r="M1180" i="5"/>
  <c r="L1180" i="5"/>
  <c r="K1180" i="5"/>
  <c r="J1180" i="5"/>
  <c r="Q1179" i="5"/>
  <c r="P1179" i="5"/>
  <c r="O1179" i="5"/>
  <c r="N1179" i="5"/>
  <c r="M1179" i="5"/>
  <c r="L1179" i="5"/>
  <c r="K1179" i="5"/>
  <c r="J1179" i="5"/>
  <c r="Q1178" i="5"/>
  <c r="P1178" i="5"/>
  <c r="O1178" i="5"/>
  <c r="N1178" i="5"/>
  <c r="M1178" i="5"/>
  <c r="L1178" i="5"/>
  <c r="K1178" i="5"/>
  <c r="J1178" i="5"/>
  <c r="Q1177" i="5"/>
  <c r="P1177" i="5"/>
  <c r="O1177" i="5"/>
  <c r="N1177" i="5"/>
  <c r="M1177" i="5"/>
  <c r="L1177" i="5"/>
  <c r="K1177" i="5"/>
  <c r="J1177" i="5"/>
  <c r="Q1176" i="5"/>
  <c r="P1176" i="5"/>
  <c r="O1176" i="5"/>
  <c r="N1176" i="5"/>
  <c r="M1176" i="5"/>
  <c r="L1176" i="5"/>
  <c r="K1176" i="5"/>
  <c r="J1176" i="5"/>
  <c r="Q1175" i="5"/>
  <c r="P1175" i="5"/>
  <c r="O1175" i="5"/>
  <c r="N1175" i="5"/>
  <c r="M1175" i="5"/>
  <c r="L1175" i="5"/>
  <c r="K1175" i="5"/>
  <c r="J1175" i="5"/>
  <c r="Q1174" i="5"/>
  <c r="P1174" i="5"/>
  <c r="O1174" i="5"/>
  <c r="N1174" i="5"/>
  <c r="M1174" i="5"/>
  <c r="L1174" i="5"/>
  <c r="K1174" i="5"/>
  <c r="J1174" i="5"/>
  <c r="Q1173" i="5"/>
  <c r="P1173" i="5"/>
  <c r="O1173" i="5"/>
  <c r="N1173" i="5"/>
  <c r="M1173" i="5"/>
  <c r="L1173" i="5"/>
  <c r="K1173" i="5"/>
  <c r="J1173" i="5"/>
  <c r="Q1172" i="5"/>
  <c r="P1172" i="5"/>
  <c r="O1172" i="5"/>
  <c r="N1172" i="5"/>
  <c r="M1172" i="5"/>
  <c r="L1172" i="5"/>
  <c r="K1172" i="5"/>
  <c r="J1172" i="5"/>
  <c r="Q1171" i="5"/>
  <c r="P1171" i="5"/>
  <c r="O1171" i="5"/>
  <c r="N1171" i="5"/>
  <c r="M1171" i="5"/>
  <c r="L1171" i="5"/>
  <c r="K1171" i="5"/>
  <c r="J1171" i="5"/>
  <c r="Q1170" i="5"/>
  <c r="P1170" i="5"/>
  <c r="O1170" i="5"/>
  <c r="N1170" i="5"/>
  <c r="M1170" i="5"/>
  <c r="L1170" i="5"/>
  <c r="K1170" i="5"/>
  <c r="J1170" i="5"/>
  <c r="Q1169" i="5"/>
  <c r="P1169" i="5"/>
  <c r="O1169" i="5"/>
  <c r="N1169" i="5"/>
  <c r="M1169" i="5"/>
  <c r="L1169" i="5"/>
  <c r="K1169" i="5"/>
  <c r="J1169" i="5"/>
  <c r="Q1168" i="5"/>
  <c r="P1168" i="5"/>
  <c r="O1168" i="5"/>
  <c r="N1168" i="5"/>
  <c r="M1168" i="5"/>
  <c r="L1168" i="5"/>
  <c r="K1168" i="5"/>
  <c r="J1168" i="5"/>
  <c r="Q1167" i="5"/>
  <c r="P1167" i="5"/>
  <c r="O1167" i="5"/>
  <c r="N1167" i="5"/>
  <c r="M1167" i="5"/>
  <c r="L1167" i="5"/>
  <c r="K1167" i="5"/>
  <c r="J1167" i="5"/>
  <c r="Q1166" i="5"/>
  <c r="P1166" i="5"/>
  <c r="O1166" i="5"/>
  <c r="N1166" i="5"/>
  <c r="M1166" i="5"/>
  <c r="L1166" i="5"/>
  <c r="K1166" i="5"/>
  <c r="J1166" i="5"/>
  <c r="Q1165" i="5"/>
  <c r="P1165" i="5"/>
  <c r="O1165" i="5"/>
  <c r="N1165" i="5"/>
  <c r="M1165" i="5"/>
  <c r="L1165" i="5"/>
  <c r="K1165" i="5"/>
  <c r="J1165" i="5"/>
  <c r="Q1164" i="5"/>
  <c r="P1164" i="5"/>
  <c r="O1164" i="5"/>
  <c r="N1164" i="5"/>
  <c r="M1164" i="5"/>
  <c r="L1164" i="5"/>
  <c r="K1164" i="5"/>
  <c r="J1164" i="5"/>
  <c r="Q1163" i="5"/>
  <c r="P1163" i="5"/>
  <c r="O1163" i="5"/>
  <c r="N1163" i="5"/>
  <c r="M1163" i="5"/>
  <c r="L1163" i="5"/>
  <c r="K1163" i="5"/>
  <c r="J1163" i="5"/>
  <c r="Q1162" i="5"/>
  <c r="P1162" i="5"/>
  <c r="O1162" i="5"/>
  <c r="N1162" i="5"/>
  <c r="M1162" i="5"/>
  <c r="L1162" i="5"/>
  <c r="K1162" i="5"/>
  <c r="J1162" i="5"/>
  <c r="Q1161" i="5"/>
  <c r="P1161" i="5"/>
  <c r="O1161" i="5"/>
  <c r="N1161" i="5"/>
  <c r="M1161" i="5"/>
  <c r="L1161" i="5"/>
  <c r="K1161" i="5"/>
  <c r="J1161" i="5"/>
  <c r="Q1160" i="5"/>
  <c r="P1160" i="5"/>
  <c r="O1160" i="5"/>
  <c r="N1160" i="5"/>
  <c r="M1160" i="5"/>
  <c r="L1160" i="5"/>
  <c r="K1160" i="5"/>
  <c r="J1160" i="5"/>
  <c r="Q1159" i="5"/>
  <c r="P1159" i="5"/>
  <c r="O1159" i="5"/>
  <c r="N1159" i="5"/>
  <c r="M1159" i="5"/>
  <c r="L1159" i="5"/>
  <c r="K1159" i="5"/>
  <c r="J1159" i="5"/>
  <c r="Q1158" i="5"/>
  <c r="P1158" i="5"/>
  <c r="O1158" i="5"/>
  <c r="N1158" i="5"/>
  <c r="M1158" i="5"/>
  <c r="L1158" i="5"/>
  <c r="K1158" i="5"/>
  <c r="J1158" i="5"/>
  <c r="Q1157" i="5"/>
  <c r="P1157" i="5"/>
  <c r="O1157" i="5"/>
  <c r="N1157" i="5"/>
  <c r="M1157" i="5"/>
  <c r="L1157" i="5"/>
  <c r="K1157" i="5"/>
  <c r="J1157" i="5"/>
  <c r="Q1156" i="5"/>
  <c r="P1156" i="5"/>
  <c r="O1156" i="5"/>
  <c r="N1156" i="5"/>
  <c r="M1156" i="5"/>
  <c r="L1156" i="5"/>
  <c r="K1156" i="5"/>
  <c r="J1156" i="5"/>
  <c r="Q1155" i="5"/>
  <c r="P1155" i="5"/>
  <c r="O1155" i="5"/>
  <c r="N1155" i="5"/>
  <c r="M1155" i="5"/>
  <c r="L1155" i="5"/>
  <c r="K1155" i="5"/>
  <c r="J1155" i="5"/>
  <c r="Q1154" i="5"/>
  <c r="P1154" i="5"/>
  <c r="O1154" i="5"/>
  <c r="N1154" i="5"/>
  <c r="M1154" i="5"/>
  <c r="L1154" i="5"/>
  <c r="K1154" i="5"/>
  <c r="J1154" i="5"/>
  <c r="Q1153" i="5"/>
  <c r="P1153" i="5"/>
  <c r="O1153" i="5"/>
  <c r="N1153" i="5"/>
  <c r="M1153" i="5"/>
  <c r="L1153" i="5"/>
  <c r="K1153" i="5"/>
  <c r="J1153" i="5"/>
  <c r="Q1152" i="5"/>
  <c r="P1152" i="5"/>
  <c r="O1152" i="5"/>
  <c r="N1152" i="5"/>
  <c r="M1152" i="5"/>
  <c r="L1152" i="5"/>
  <c r="K1152" i="5"/>
  <c r="J1152" i="5"/>
  <c r="Q1151" i="5"/>
  <c r="P1151" i="5"/>
  <c r="O1151" i="5"/>
  <c r="N1151" i="5"/>
  <c r="M1151" i="5"/>
  <c r="L1151" i="5"/>
  <c r="K1151" i="5"/>
  <c r="J1151" i="5"/>
  <c r="Q1150" i="5"/>
  <c r="P1150" i="5"/>
  <c r="O1150" i="5"/>
  <c r="N1150" i="5"/>
  <c r="M1150" i="5"/>
  <c r="L1150" i="5"/>
  <c r="K1150" i="5"/>
  <c r="J1150" i="5"/>
  <c r="Q1149" i="5"/>
  <c r="P1149" i="5"/>
  <c r="O1149" i="5"/>
  <c r="N1149" i="5"/>
  <c r="M1149" i="5"/>
  <c r="L1149" i="5"/>
  <c r="K1149" i="5"/>
  <c r="J1149" i="5"/>
  <c r="Q1148" i="5"/>
  <c r="P1148" i="5"/>
  <c r="O1148" i="5"/>
  <c r="N1148" i="5"/>
  <c r="M1148" i="5"/>
  <c r="L1148" i="5"/>
  <c r="K1148" i="5"/>
  <c r="J1148" i="5"/>
  <c r="Q1147" i="5"/>
  <c r="P1147" i="5"/>
  <c r="O1147" i="5"/>
  <c r="N1147" i="5"/>
  <c r="M1147" i="5"/>
  <c r="L1147" i="5"/>
  <c r="K1147" i="5"/>
  <c r="J1147" i="5"/>
  <c r="Q1146" i="5"/>
  <c r="P1146" i="5"/>
  <c r="O1146" i="5"/>
  <c r="N1146" i="5"/>
  <c r="M1146" i="5"/>
  <c r="L1146" i="5"/>
  <c r="K1146" i="5"/>
  <c r="J1146" i="5"/>
  <c r="Q1145" i="5"/>
  <c r="P1145" i="5"/>
  <c r="O1145" i="5"/>
  <c r="N1145" i="5"/>
  <c r="M1145" i="5"/>
  <c r="L1145" i="5"/>
  <c r="K1145" i="5"/>
  <c r="J1145" i="5"/>
  <c r="Q1144" i="5"/>
  <c r="P1144" i="5"/>
  <c r="O1144" i="5"/>
  <c r="N1144" i="5"/>
  <c r="M1144" i="5"/>
  <c r="L1144" i="5"/>
  <c r="K1144" i="5"/>
  <c r="J1144" i="5"/>
  <c r="Q1143" i="5"/>
  <c r="P1143" i="5"/>
  <c r="O1143" i="5"/>
  <c r="N1143" i="5"/>
  <c r="M1143" i="5"/>
  <c r="L1143" i="5"/>
  <c r="K1143" i="5"/>
  <c r="J1143" i="5"/>
  <c r="Q1142" i="5"/>
  <c r="P1142" i="5"/>
  <c r="O1142" i="5"/>
  <c r="N1142" i="5"/>
  <c r="M1142" i="5"/>
  <c r="L1142" i="5"/>
  <c r="K1142" i="5"/>
  <c r="J1142" i="5"/>
  <c r="Q1141" i="5"/>
  <c r="P1141" i="5"/>
  <c r="O1141" i="5"/>
  <c r="N1141" i="5"/>
  <c r="M1141" i="5"/>
  <c r="L1141" i="5"/>
  <c r="K1141" i="5"/>
  <c r="J1141" i="5"/>
  <c r="Q1140" i="5"/>
  <c r="P1140" i="5"/>
  <c r="O1140" i="5"/>
  <c r="N1140" i="5"/>
  <c r="M1140" i="5"/>
  <c r="L1140" i="5"/>
  <c r="K1140" i="5"/>
  <c r="J1140" i="5"/>
  <c r="Q1139" i="5"/>
  <c r="P1139" i="5"/>
  <c r="O1139" i="5"/>
  <c r="N1139" i="5"/>
  <c r="M1139" i="5"/>
  <c r="L1139" i="5"/>
  <c r="K1139" i="5"/>
  <c r="J1139" i="5"/>
  <c r="Q1138" i="5"/>
  <c r="P1138" i="5"/>
  <c r="O1138" i="5"/>
  <c r="N1138" i="5"/>
  <c r="M1138" i="5"/>
  <c r="L1138" i="5"/>
  <c r="K1138" i="5"/>
  <c r="J1138" i="5"/>
  <c r="Q1137" i="5"/>
  <c r="P1137" i="5"/>
  <c r="O1137" i="5"/>
  <c r="N1137" i="5"/>
  <c r="M1137" i="5"/>
  <c r="L1137" i="5"/>
  <c r="K1137" i="5"/>
  <c r="J1137" i="5"/>
  <c r="Q1136" i="5"/>
  <c r="P1136" i="5"/>
  <c r="O1136" i="5"/>
  <c r="N1136" i="5"/>
  <c r="M1136" i="5"/>
  <c r="L1136" i="5"/>
  <c r="K1136" i="5"/>
  <c r="J1136" i="5"/>
  <c r="Q1135" i="5"/>
  <c r="P1135" i="5"/>
  <c r="O1135" i="5"/>
  <c r="N1135" i="5"/>
  <c r="M1135" i="5"/>
  <c r="L1135" i="5"/>
  <c r="K1135" i="5"/>
  <c r="J1135" i="5"/>
  <c r="Q1134" i="5"/>
  <c r="P1134" i="5"/>
  <c r="O1134" i="5"/>
  <c r="N1134" i="5"/>
  <c r="M1134" i="5"/>
  <c r="L1134" i="5"/>
  <c r="K1134" i="5"/>
  <c r="J1134" i="5"/>
  <c r="Q1133" i="5"/>
  <c r="P1133" i="5"/>
  <c r="O1133" i="5"/>
  <c r="N1133" i="5"/>
  <c r="M1133" i="5"/>
  <c r="L1133" i="5"/>
  <c r="K1133" i="5"/>
  <c r="J1133" i="5"/>
  <c r="Q1132" i="5"/>
  <c r="P1132" i="5"/>
  <c r="O1132" i="5"/>
  <c r="N1132" i="5"/>
  <c r="M1132" i="5"/>
  <c r="L1132" i="5"/>
  <c r="K1132" i="5"/>
  <c r="J1132" i="5"/>
  <c r="Q1131" i="5"/>
  <c r="P1131" i="5"/>
  <c r="O1131" i="5"/>
  <c r="N1131" i="5"/>
  <c r="M1131" i="5"/>
  <c r="L1131" i="5"/>
  <c r="K1131" i="5"/>
  <c r="J1131" i="5"/>
  <c r="Q1130" i="5"/>
  <c r="P1130" i="5"/>
  <c r="O1130" i="5"/>
  <c r="N1130" i="5"/>
  <c r="M1130" i="5"/>
  <c r="L1130" i="5"/>
  <c r="K1130" i="5"/>
  <c r="J1130" i="5"/>
  <c r="Q1129" i="5"/>
  <c r="P1129" i="5"/>
  <c r="O1129" i="5"/>
  <c r="N1129" i="5"/>
  <c r="M1129" i="5"/>
  <c r="L1129" i="5"/>
  <c r="K1129" i="5"/>
  <c r="J1129" i="5"/>
  <c r="Q1128" i="5"/>
  <c r="P1128" i="5"/>
  <c r="O1128" i="5"/>
  <c r="N1128" i="5"/>
  <c r="M1128" i="5"/>
  <c r="L1128" i="5"/>
  <c r="K1128" i="5"/>
  <c r="J1128" i="5"/>
  <c r="Q1127" i="5"/>
  <c r="P1127" i="5"/>
  <c r="O1127" i="5"/>
  <c r="N1127" i="5"/>
  <c r="M1127" i="5"/>
  <c r="L1127" i="5"/>
  <c r="K1127" i="5"/>
  <c r="J1127" i="5"/>
  <c r="Q1126" i="5"/>
  <c r="P1126" i="5"/>
  <c r="O1126" i="5"/>
  <c r="N1126" i="5"/>
  <c r="M1126" i="5"/>
  <c r="L1126" i="5"/>
  <c r="K1126" i="5"/>
  <c r="J1126" i="5"/>
  <c r="Q1125" i="5"/>
  <c r="P1125" i="5"/>
  <c r="O1125" i="5"/>
  <c r="N1125" i="5"/>
  <c r="M1125" i="5"/>
  <c r="L1125" i="5"/>
  <c r="K1125" i="5"/>
  <c r="J1125" i="5"/>
  <c r="Q1124" i="5"/>
  <c r="P1124" i="5"/>
  <c r="O1124" i="5"/>
  <c r="N1124" i="5"/>
  <c r="M1124" i="5"/>
  <c r="L1124" i="5"/>
  <c r="K1124" i="5"/>
  <c r="J1124" i="5"/>
  <c r="Q1123" i="5"/>
  <c r="P1123" i="5"/>
  <c r="O1123" i="5"/>
  <c r="N1123" i="5"/>
  <c r="M1123" i="5"/>
  <c r="L1123" i="5"/>
  <c r="K1123" i="5"/>
  <c r="J1123" i="5"/>
  <c r="Q1122" i="5"/>
  <c r="P1122" i="5"/>
  <c r="O1122" i="5"/>
  <c r="N1122" i="5"/>
  <c r="M1122" i="5"/>
  <c r="L1122" i="5"/>
  <c r="K1122" i="5"/>
  <c r="J1122" i="5"/>
  <c r="Q1121" i="5"/>
  <c r="P1121" i="5"/>
  <c r="O1121" i="5"/>
  <c r="N1121" i="5"/>
  <c r="M1121" i="5"/>
  <c r="L1121" i="5"/>
  <c r="K1121" i="5"/>
  <c r="J1121" i="5"/>
  <c r="Q1120" i="5"/>
  <c r="P1120" i="5"/>
  <c r="O1120" i="5"/>
  <c r="N1120" i="5"/>
  <c r="M1120" i="5"/>
  <c r="L1120" i="5"/>
  <c r="K1120" i="5"/>
  <c r="J1120" i="5"/>
  <c r="Q1119" i="5"/>
  <c r="P1119" i="5"/>
  <c r="O1119" i="5"/>
  <c r="N1119" i="5"/>
  <c r="M1119" i="5"/>
  <c r="L1119" i="5"/>
  <c r="K1119" i="5"/>
  <c r="J1119" i="5"/>
  <c r="Q1118" i="5"/>
  <c r="P1118" i="5"/>
  <c r="O1118" i="5"/>
  <c r="N1118" i="5"/>
  <c r="M1118" i="5"/>
  <c r="L1118" i="5"/>
  <c r="K1118" i="5"/>
  <c r="J1118" i="5"/>
  <c r="Q1117" i="5"/>
  <c r="P1117" i="5"/>
  <c r="O1117" i="5"/>
  <c r="N1117" i="5"/>
  <c r="M1117" i="5"/>
  <c r="L1117" i="5"/>
  <c r="K1117" i="5"/>
  <c r="J1117" i="5"/>
  <c r="Q1116" i="5"/>
  <c r="P1116" i="5"/>
  <c r="O1116" i="5"/>
  <c r="N1116" i="5"/>
  <c r="M1116" i="5"/>
  <c r="L1116" i="5"/>
  <c r="K1116" i="5"/>
  <c r="J1116" i="5"/>
  <c r="Q1115" i="5"/>
  <c r="P1115" i="5"/>
  <c r="O1115" i="5"/>
  <c r="N1115" i="5"/>
  <c r="M1115" i="5"/>
  <c r="L1115" i="5"/>
  <c r="K1115" i="5"/>
  <c r="J1115" i="5"/>
  <c r="Q1114" i="5"/>
  <c r="P1114" i="5"/>
  <c r="O1114" i="5"/>
  <c r="N1114" i="5"/>
  <c r="M1114" i="5"/>
  <c r="L1114" i="5"/>
  <c r="K1114" i="5"/>
  <c r="J1114" i="5"/>
  <c r="Q1113" i="5"/>
  <c r="P1113" i="5"/>
  <c r="O1113" i="5"/>
  <c r="N1113" i="5"/>
  <c r="M1113" i="5"/>
  <c r="L1113" i="5"/>
  <c r="K1113" i="5"/>
  <c r="J1113" i="5"/>
  <c r="Q1112" i="5"/>
  <c r="P1112" i="5"/>
  <c r="O1112" i="5"/>
  <c r="N1112" i="5"/>
  <c r="M1112" i="5"/>
  <c r="L1112" i="5"/>
  <c r="K1112" i="5"/>
  <c r="J1112" i="5"/>
  <c r="Q1111" i="5"/>
  <c r="P1111" i="5"/>
  <c r="O1111" i="5"/>
  <c r="N1111" i="5"/>
  <c r="M1111" i="5"/>
  <c r="L1111" i="5"/>
  <c r="K1111" i="5"/>
  <c r="J1111" i="5"/>
  <c r="Q1110" i="5"/>
  <c r="P1110" i="5"/>
  <c r="O1110" i="5"/>
  <c r="N1110" i="5"/>
  <c r="M1110" i="5"/>
  <c r="L1110" i="5"/>
  <c r="K1110" i="5"/>
  <c r="J1110" i="5"/>
  <c r="Q1109" i="5"/>
  <c r="P1109" i="5"/>
  <c r="O1109" i="5"/>
  <c r="N1109" i="5"/>
  <c r="M1109" i="5"/>
  <c r="L1109" i="5"/>
  <c r="K1109" i="5"/>
  <c r="J1109" i="5"/>
  <c r="Q1108" i="5"/>
  <c r="P1108" i="5"/>
  <c r="O1108" i="5"/>
  <c r="N1108" i="5"/>
  <c r="M1108" i="5"/>
  <c r="L1108" i="5"/>
  <c r="K1108" i="5"/>
  <c r="J1108" i="5"/>
  <c r="Q1107" i="5"/>
  <c r="P1107" i="5"/>
  <c r="O1107" i="5"/>
  <c r="N1107" i="5"/>
  <c r="M1107" i="5"/>
  <c r="L1107" i="5"/>
  <c r="K1107" i="5"/>
  <c r="J1107" i="5"/>
  <c r="Q1106" i="5"/>
  <c r="P1106" i="5"/>
  <c r="O1106" i="5"/>
  <c r="N1106" i="5"/>
  <c r="M1106" i="5"/>
  <c r="L1106" i="5"/>
  <c r="K1106" i="5"/>
  <c r="J1106" i="5"/>
  <c r="Q1105" i="5"/>
  <c r="P1105" i="5"/>
  <c r="O1105" i="5"/>
  <c r="N1105" i="5"/>
  <c r="M1105" i="5"/>
  <c r="L1105" i="5"/>
  <c r="K1105" i="5"/>
  <c r="J1105" i="5"/>
  <c r="Q1104" i="5"/>
  <c r="P1104" i="5"/>
  <c r="O1104" i="5"/>
  <c r="N1104" i="5"/>
  <c r="M1104" i="5"/>
  <c r="L1104" i="5"/>
  <c r="K1104" i="5"/>
  <c r="J1104" i="5"/>
  <c r="Q1103" i="5"/>
  <c r="P1103" i="5"/>
  <c r="O1103" i="5"/>
  <c r="N1103" i="5"/>
  <c r="M1103" i="5"/>
  <c r="L1103" i="5"/>
  <c r="K1103" i="5"/>
  <c r="J1103" i="5"/>
  <c r="Q1102" i="5"/>
  <c r="P1102" i="5"/>
  <c r="O1102" i="5"/>
  <c r="N1102" i="5"/>
  <c r="M1102" i="5"/>
  <c r="L1102" i="5"/>
  <c r="K1102" i="5"/>
  <c r="J1102" i="5"/>
  <c r="Q1101" i="5"/>
  <c r="P1101" i="5"/>
  <c r="O1101" i="5"/>
  <c r="N1101" i="5"/>
  <c r="M1101" i="5"/>
  <c r="L1101" i="5"/>
  <c r="K1101" i="5"/>
  <c r="J1101" i="5"/>
  <c r="Q1100" i="5"/>
  <c r="P1100" i="5"/>
  <c r="O1100" i="5"/>
  <c r="N1100" i="5"/>
  <c r="M1100" i="5"/>
  <c r="L1100" i="5"/>
  <c r="K1100" i="5"/>
  <c r="J1100" i="5"/>
  <c r="Q1099" i="5"/>
  <c r="P1099" i="5"/>
  <c r="O1099" i="5"/>
  <c r="N1099" i="5"/>
  <c r="M1099" i="5"/>
  <c r="L1099" i="5"/>
  <c r="K1099" i="5"/>
  <c r="J1099" i="5"/>
  <c r="Q1098" i="5"/>
  <c r="P1098" i="5"/>
  <c r="O1098" i="5"/>
  <c r="N1098" i="5"/>
  <c r="M1098" i="5"/>
  <c r="L1098" i="5"/>
  <c r="K1098" i="5"/>
  <c r="J1098" i="5"/>
  <c r="Q1097" i="5"/>
  <c r="P1097" i="5"/>
  <c r="O1097" i="5"/>
  <c r="N1097" i="5"/>
  <c r="M1097" i="5"/>
  <c r="L1097" i="5"/>
  <c r="K1097" i="5"/>
  <c r="J1097" i="5"/>
  <c r="Q1096" i="5"/>
  <c r="P1096" i="5"/>
  <c r="O1096" i="5"/>
  <c r="N1096" i="5"/>
  <c r="M1096" i="5"/>
  <c r="L1096" i="5"/>
  <c r="K1096" i="5"/>
  <c r="J1096" i="5"/>
  <c r="Q1095" i="5"/>
  <c r="P1095" i="5"/>
  <c r="O1095" i="5"/>
  <c r="N1095" i="5"/>
  <c r="M1095" i="5"/>
  <c r="L1095" i="5"/>
  <c r="K1095" i="5"/>
  <c r="J1095" i="5"/>
  <c r="Q1094" i="5"/>
  <c r="P1094" i="5"/>
  <c r="O1094" i="5"/>
  <c r="N1094" i="5"/>
  <c r="M1094" i="5"/>
  <c r="L1094" i="5"/>
  <c r="K1094" i="5"/>
  <c r="J1094" i="5"/>
  <c r="Q1093" i="5"/>
  <c r="P1093" i="5"/>
  <c r="O1093" i="5"/>
  <c r="N1093" i="5"/>
  <c r="M1093" i="5"/>
  <c r="L1093" i="5"/>
  <c r="K1093" i="5"/>
  <c r="J1093" i="5"/>
  <c r="Q1092" i="5"/>
  <c r="P1092" i="5"/>
  <c r="O1092" i="5"/>
  <c r="N1092" i="5"/>
  <c r="M1092" i="5"/>
  <c r="L1092" i="5"/>
  <c r="K1092" i="5"/>
  <c r="J1092" i="5"/>
  <c r="Q1091" i="5"/>
  <c r="P1091" i="5"/>
  <c r="O1091" i="5"/>
  <c r="N1091" i="5"/>
  <c r="M1091" i="5"/>
  <c r="L1091" i="5"/>
  <c r="K1091" i="5"/>
  <c r="J1091" i="5"/>
  <c r="Q1090" i="5"/>
  <c r="P1090" i="5"/>
  <c r="O1090" i="5"/>
  <c r="N1090" i="5"/>
  <c r="M1090" i="5"/>
  <c r="L1090" i="5"/>
  <c r="K1090" i="5"/>
  <c r="J1090" i="5"/>
  <c r="Q1089" i="5"/>
  <c r="P1089" i="5"/>
  <c r="O1089" i="5"/>
  <c r="N1089" i="5"/>
  <c r="M1089" i="5"/>
  <c r="L1089" i="5"/>
  <c r="K1089" i="5"/>
  <c r="J1089" i="5"/>
  <c r="Q1088" i="5"/>
  <c r="P1088" i="5"/>
  <c r="O1088" i="5"/>
  <c r="N1088" i="5"/>
  <c r="M1088" i="5"/>
  <c r="L1088" i="5"/>
  <c r="K1088" i="5"/>
  <c r="J1088" i="5"/>
  <c r="Q1087" i="5"/>
  <c r="P1087" i="5"/>
  <c r="O1087" i="5"/>
  <c r="N1087" i="5"/>
  <c r="M1087" i="5"/>
  <c r="L1087" i="5"/>
  <c r="K1087" i="5"/>
  <c r="J1087" i="5"/>
  <c r="Q1086" i="5"/>
  <c r="P1086" i="5"/>
  <c r="O1086" i="5"/>
  <c r="N1086" i="5"/>
  <c r="M1086" i="5"/>
  <c r="L1086" i="5"/>
  <c r="K1086" i="5"/>
  <c r="J1086" i="5"/>
  <c r="Q1085" i="5"/>
  <c r="P1085" i="5"/>
  <c r="O1085" i="5"/>
  <c r="N1085" i="5"/>
  <c r="M1085" i="5"/>
  <c r="L1085" i="5"/>
  <c r="K1085" i="5"/>
  <c r="J1085" i="5"/>
  <c r="Q1084" i="5"/>
  <c r="P1084" i="5"/>
  <c r="O1084" i="5"/>
  <c r="N1084" i="5"/>
  <c r="M1084" i="5"/>
  <c r="L1084" i="5"/>
  <c r="K1084" i="5"/>
  <c r="J1084" i="5"/>
  <c r="Q1083" i="5"/>
  <c r="P1083" i="5"/>
  <c r="O1083" i="5"/>
  <c r="N1083" i="5"/>
  <c r="M1083" i="5"/>
  <c r="L1083" i="5"/>
  <c r="K1083" i="5"/>
  <c r="J1083" i="5"/>
  <c r="Q1082" i="5"/>
  <c r="P1082" i="5"/>
  <c r="O1082" i="5"/>
  <c r="N1082" i="5"/>
  <c r="M1082" i="5"/>
  <c r="L1082" i="5"/>
  <c r="K1082" i="5"/>
  <c r="J1082" i="5"/>
  <c r="Q1081" i="5"/>
  <c r="P1081" i="5"/>
  <c r="O1081" i="5"/>
  <c r="N1081" i="5"/>
  <c r="M1081" i="5"/>
  <c r="L1081" i="5"/>
  <c r="K1081" i="5"/>
  <c r="J1081" i="5"/>
  <c r="Q1080" i="5"/>
  <c r="P1080" i="5"/>
  <c r="O1080" i="5"/>
  <c r="N1080" i="5"/>
  <c r="M1080" i="5"/>
  <c r="L1080" i="5"/>
  <c r="K1080" i="5"/>
  <c r="J1080" i="5"/>
  <c r="Q1079" i="5"/>
  <c r="P1079" i="5"/>
  <c r="O1079" i="5"/>
  <c r="N1079" i="5"/>
  <c r="M1079" i="5"/>
  <c r="L1079" i="5"/>
  <c r="K1079" i="5"/>
  <c r="J1079" i="5"/>
  <c r="Q1078" i="5"/>
  <c r="P1078" i="5"/>
  <c r="O1078" i="5"/>
  <c r="N1078" i="5"/>
  <c r="M1078" i="5"/>
  <c r="L1078" i="5"/>
  <c r="K1078" i="5"/>
  <c r="J1078" i="5"/>
  <c r="Q1077" i="5"/>
  <c r="P1077" i="5"/>
  <c r="O1077" i="5"/>
  <c r="N1077" i="5"/>
  <c r="M1077" i="5"/>
  <c r="L1077" i="5"/>
  <c r="K1077" i="5"/>
  <c r="J1077" i="5"/>
  <c r="Q1076" i="5"/>
  <c r="P1076" i="5"/>
  <c r="O1076" i="5"/>
  <c r="N1076" i="5"/>
  <c r="M1076" i="5"/>
  <c r="L1076" i="5"/>
  <c r="K1076" i="5"/>
  <c r="J1076" i="5"/>
  <c r="Q1075" i="5"/>
  <c r="P1075" i="5"/>
  <c r="O1075" i="5"/>
  <c r="N1075" i="5"/>
  <c r="M1075" i="5"/>
  <c r="L1075" i="5"/>
  <c r="K1075" i="5"/>
  <c r="J1075" i="5"/>
  <c r="Q1074" i="5"/>
  <c r="P1074" i="5"/>
  <c r="O1074" i="5"/>
  <c r="N1074" i="5"/>
  <c r="M1074" i="5"/>
  <c r="L1074" i="5"/>
  <c r="K1074" i="5"/>
  <c r="J1074" i="5"/>
  <c r="Q1073" i="5"/>
  <c r="P1073" i="5"/>
  <c r="O1073" i="5"/>
  <c r="N1073" i="5"/>
  <c r="M1073" i="5"/>
  <c r="L1073" i="5"/>
  <c r="K1073" i="5"/>
  <c r="J1073" i="5"/>
  <c r="Q1072" i="5"/>
  <c r="P1072" i="5"/>
  <c r="O1072" i="5"/>
  <c r="N1072" i="5"/>
  <c r="M1072" i="5"/>
  <c r="L1072" i="5"/>
  <c r="K1072" i="5"/>
  <c r="J1072" i="5"/>
  <c r="Q1071" i="5"/>
  <c r="P1071" i="5"/>
  <c r="O1071" i="5"/>
  <c r="N1071" i="5"/>
  <c r="M1071" i="5"/>
  <c r="L1071" i="5"/>
  <c r="K1071" i="5"/>
  <c r="J1071" i="5"/>
  <c r="Q1070" i="5"/>
  <c r="P1070" i="5"/>
  <c r="O1070" i="5"/>
  <c r="N1070" i="5"/>
  <c r="M1070" i="5"/>
  <c r="L1070" i="5"/>
  <c r="K1070" i="5"/>
  <c r="J1070" i="5"/>
  <c r="Q1069" i="5"/>
  <c r="P1069" i="5"/>
  <c r="O1069" i="5"/>
  <c r="N1069" i="5"/>
  <c r="M1069" i="5"/>
  <c r="L1069" i="5"/>
  <c r="K1069" i="5"/>
  <c r="J1069" i="5"/>
  <c r="Q1068" i="5"/>
  <c r="P1068" i="5"/>
  <c r="O1068" i="5"/>
  <c r="N1068" i="5"/>
  <c r="M1068" i="5"/>
  <c r="L1068" i="5"/>
  <c r="K1068" i="5"/>
  <c r="J1068" i="5"/>
  <c r="Q1067" i="5"/>
  <c r="P1067" i="5"/>
  <c r="O1067" i="5"/>
  <c r="N1067" i="5"/>
  <c r="M1067" i="5"/>
  <c r="L1067" i="5"/>
  <c r="K1067" i="5"/>
  <c r="J1067" i="5"/>
  <c r="Q1066" i="5"/>
  <c r="P1066" i="5"/>
  <c r="O1066" i="5"/>
  <c r="N1066" i="5"/>
  <c r="M1066" i="5"/>
  <c r="L1066" i="5"/>
  <c r="K1066" i="5"/>
  <c r="J1066" i="5"/>
  <c r="Q1065" i="5"/>
  <c r="P1065" i="5"/>
  <c r="O1065" i="5"/>
  <c r="N1065" i="5"/>
  <c r="M1065" i="5"/>
  <c r="L1065" i="5"/>
  <c r="K1065" i="5"/>
  <c r="J1065" i="5"/>
  <c r="Q1064" i="5"/>
  <c r="P1064" i="5"/>
  <c r="O1064" i="5"/>
  <c r="N1064" i="5"/>
  <c r="M1064" i="5"/>
  <c r="L1064" i="5"/>
  <c r="K1064" i="5"/>
  <c r="J1064" i="5"/>
  <c r="Q1063" i="5"/>
  <c r="P1063" i="5"/>
  <c r="O1063" i="5"/>
  <c r="N1063" i="5"/>
  <c r="M1063" i="5"/>
  <c r="L1063" i="5"/>
  <c r="K1063" i="5"/>
  <c r="J1063" i="5"/>
  <c r="Q1062" i="5"/>
  <c r="P1062" i="5"/>
  <c r="O1062" i="5"/>
  <c r="N1062" i="5"/>
  <c r="M1062" i="5"/>
  <c r="L1062" i="5"/>
  <c r="K1062" i="5"/>
  <c r="J1062" i="5"/>
  <c r="Q1061" i="5"/>
  <c r="P1061" i="5"/>
  <c r="O1061" i="5"/>
  <c r="N1061" i="5"/>
  <c r="M1061" i="5"/>
  <c r="L1061" i="5"/>
  <c r="K1061" i="5"/>
  <c r="J1061" i="5"/>
  <c r="Q1060" i="5"/>
  <c r="P1060" i="5"/>
  <c r="O1060" i="5"/>
  <c r="N1060" i="5"/>
  <c r="M1060" i="5"/>
  <c r="L1060" i="5"/>
  <c r="K1060" i="5"/>
  <c r="J1060" i="5"/>
  <c r="Q1059" i="5"/>
  <c r="P1059" i="5"/>
  <c r="O1059" i="5"/>
  <c r="N1059" i="5"/>
  <c r="M1059" i="5"/>
  <c r="L1059" i="5"/>
  <c r="K1059" i="5"/>
  <c r="J1059" i="5"/>
  <c r="Q1058" i="5"/>
  <c r="P1058" i="5"/>
  <c r="O1058" i="5"/>
  <c r="N1058" i="5"/>
  <c r="M1058" i="5"/>
  <c r="L1058" i="5"/>
  <c r="K1058" i="5"/>
  <c r="J1058" i="5"/>
  <c r="Q1057" i="5"/>
  <c r="P1057" i="5"/>
  <c r="O1057" i="5"/>
  <c r="N1057" i="5"/>
  <c r="M1057" i="5"/>
  <c r="L1057" i="5"/>
  <c r="K1057" i="5"/>
  <c r="J1057" i="5"/>
  <c r="Q1056" i="5"/>
  <c r="P1056" i="5"/>
  <c r="O1056" i="5"/>
  <c r="N1056" i="5"/>
  <c r="M1056" i="5"/>
  <c r="L1056" i="5"/>
  <c r="K1056" i="5"/>
  <c r="J1056" i="5"/>
  <c r="Q1055" i="5"/>
  <c r="P1055" i="5"/>
  <c r="O1055" i="5"/>
  <c r="N1055" i="5"/>
  <c r="M1055" i="5"/>
  <c r="L1055" i="5"/>
  <c r="K1055" i="5"/>
  <c r="J1055" i="5"/>
  <c r="Q1054" i="5"/>
  <c r="P1054" i="5"/>
  <c r="O1054" i="5"/>
  <c r="N1054" i="5"/>
  <c r="M1054" i="5"/>
  <c r="L1054" i="5"/>
  <c r="K1054" i="5"/>
  <c r="J1054" i="5"/>
  <c r="Q1053" i="5"/>
  <c r="P1053" i="5"/>
  <c r="O1053" i="5"/>
  <c r="N1053" i="5"/>
  <c r="M1053" i="5"/>
  <c r="L1053" i="5"/>
  <c r="K1053" i="5"/>
  <c r="J1053" i="5"/>
  <c r="Q1052" i="5"/>
  <c r="P1052" i="5"/>
  <c r="O1052" i="5"/>
  <c r="N1052" i="5"/>
  <c r="M1052" i="5"/>
  <c r="L1052" i="5"/>
  <c r="K1052" i="5"/>
  <c r="J1052" i="5"/>
  <c r="Q1051" i="5"/>
  <c r="P1051" i="5"/>
  <c r="O1051" i="5"/>
  <c r="N1051" i="5"/>
  <c r="M1051" i="5"/>
  <c r="L1051" i="5"/>
  <c r="K1051" i="5"/>
  <c r="J1051" i="5"/>
  <c r="Q1050" i="5"/>
  <c r="P1050" i="5"/>
  <c r="O1050" i="5"/>
  <c r="N1050" i="5"/>
  <c r="M1050" i="5"/>
  <c r="L1050" i="5"/>
  <c r="K1050" i="5"/>
  <c r="J1050" i="5"/>
  <c r="Q1049" i="5"/>
  <c r="P1049" i="5"/>
  <c r="O1049" i="5"/>
  <c r="N1049" i="5"/>
  <c r="M1049" i="5"/>
  <c r="L1049" i="5"/>
  <c r="K1049" i="5"/>
  <c r="J1049" i="5"/>
  <c r="Q1048" i="5"/>
  <c r="P1048" i="5"/>
  <c r="O1048" i="5"/>
  <c r="N1048" i="5"/>
  <c r="M1048" i="5"/>
  <c r="L1048" i="5"/>
  <c r="K1048" i="5"/>
  <c r="J1048" i="5"/>
  <c r="Q1047" i="5"/>
  <c r="P1047" i="5"/>
  <c r="O1047" i="5"/>
  <c r="N1047" i="5"/>
  <c r="M1047" i="5"/>
  <c r="L1047" i="5"/>
  <c r="K1047" i="5"/>
  <c r="J1047" i="5"/>
  <c r="Q1046" i="5"/>
  <c r="P1046" i="5"/>
  <c r="O1046" i="5"/>
  <c r="N1046" i="5"/>
  <c r="M1046" i="5"/>
  <c r="L1046" i="5"/>
  <c r="K1046" i="5"/>
  <c r="J1046" i="5"/>
  <c r="Q1045" i="5"/>
  <c r="P1045" i="5"/>
  <c r="O1045" i="5"/>
  <c r="N1045" i="5"/>
  <c r="M1045" i="5"/>
  <c r="L1045" i="5"/>
  <c r="K1045" i="5"/>
  <c r="J1045" i="5"/>
  <c r="Q1044" i="5"/>
  <c r="P1044" i="5"/>
  <c r="O1044" i="5"/>
  <c r="N1044" i="5"/>
  <c r="M1044" i="5"/>
  <c r="L1044" i="5"/>
  <c r="K1044" i="5"/>
  <c r="J1044" i="5"/>
  <c r="Q1043" i="5"/>
  <c r="P1043" i="5"/>
  <c r="O1043" i="5"/>
  <c r="N1043" i="5"/>
  <c r="M1043" i="5"/>
  <c r="L1043" i="5"/>
  <c r="K1043" i="5"/>
  <c r="J1043" i="5"/>
  <c r="Q1042" i="5"/>
  <c r="P1042" i="5"/>
  <c r="O1042" i="5"/>
  <c r="N1042" i="5"/>
  <c r="M1042" i="5"/>
  <c r="L1042" i="5"/>
  <c r="K1042" i="5"/>
  <c r="J1042" i="5"/>
  <c r="Q1041" i="5"/>
  <c r="P1041" i="5"/>
  <c r="O1041" i="5"/>
  <c r="N1041" i="5"/>
  <c r="M1041" i="5"/>
  <c r="L1041" i="5"/>
  <c r="K1041" i="5"/>
  <c r="J1041" i="5"/>
  <c r="Q1040" i="5"/>
  <c r="P1040" i="5"/>
  <c r="O1040" i="5"/>
  <c r="N1040" i="5"/>
  <c r="M1040" i="5"/>
  <c r="L1040" i="5"/>
  <c r="K1040" i="5"/>
  <c r="J1040" i="5"/>
  <c r="Q1039" i="5"/>
  <c r="P1039" i="5"/>
  <c r="O1039" i="5"/>
  <c r="N1039" i="5"/>
  <c r="M1039" i="5"/>
  <c r="L1039" i="5"/>
  <c r="K1039" i="5"/>
  <c r="J1039" i="5"/>
  <c r="Q1038" i="5"/>
  <c r="P1038" i="5"/>
  <c r="O1038" i="5"/>
  <c r="N1038" i="5"/>
  <c r="M1038" i="5"/>
  <c r="L1038" i="5"/>
  <c r="K1038" i="5"/>
  <c r="J1038" i="5"/>
  <c r="Q1037" i="5"/>
  <c r="P1037" i="5"/>
  <c r="O1037" i="5"/>
  <c r="N1037" i="5"/>
  <c r="M1037" i="5"/>
  <c r="L1037" i="5"/>
  <c r="K1037" i="5"/>
  <c r="J1037" i="5"/>
  <c r="Q1036" i="5"/>
  <c r="P1036" i="5"/>
  <c r="O1036" i="5"/>
  <c r="N1036" i="5"/>
  <c r="M1036" i="5"/>
  <c r="L1036" i="5"/>
  <c r="K1036" i="5"/>
  <c r="J1036" i="5"/>
  <c r="Q1035" i="5"/>
  <c r="P1035" i="5"/>
  <c r="O1035" i="5"/>
  <c r="N1035" i="5"/>
  <c r="M1035" i="5"/>
  <c r="L1035" i="5"/>
  <c r="K1035" i="5"/>
  <c r="J1035" i="5"/>
  <c r="Q1034" i="5"/>
  <c r="P1034" i="5"/>
  <c r="O1034" i="5"/>
  <c r="N1034" i="5"/>
  <c r="M1034" i="5"/>
  <c r="L1034" i="5"/>
  <c r="K1034" i="5"/>
  <c r="J1034" i="5"/>
  <c r="Q1033" i="5"/>
  <c r="P1033" i="5"/>
  <c r="O1033" i="5"/>
  <c r="N1033" i="5"/>
  <c r="M1033" i="5"/>
  <c r="L1033" i="5"/>
  <c r="K1033" i="5"/>
  <c r="J1033" i="5"/>
  <c r="Q1032" i="5"/>
  <c r="P1032" i="5"/>
  <c r="O1032" i="5"/>
  <c r="N1032" i="5"/>
  <c r="M1032" i="5"/>
  <c r="L1032" i="5"/>
  <c r="K1032" i="5"/>
  <c r="J1032" i="5"/>
  <c r="Q1031" i="5"/>
  <c r="P1031" i="5"/>
  <c r="O1031" i="5"/>
  <c r="N1031" i="5"/>
  <c r="M1031" i="5"/>
  <c r="L1031" i="5"/>
  <c r="K1031" i="5"/>
  <c r="J1031" i="5"/>
  <c r="Q1030" i="5"/>
  <c r="P1030" i="5"/>
  <c r="O1030" i="5"/>
  <c r="N1030" i="5"/>
  <c r="M1030" i="5"/>
  <c r="L1030" i="5"/>
  <c r="K1030" i="5"/>
  <c r="J1030" i="5"/>
  <c r="Q1029" i="5"/>
  <c r="P1029" i="5"/>
  <c r="O1029" i="5"/>
  <c r="N1029" i="5"/>
  <c r="M1029" i="5"/>
  <c r="L1029" i="5"/>
  <c r="K1029" i="5"/>
  <c r="J1029" i="5"/>
  <c r="Q1028" i="5"/>
  <c r="P1028" i="5"/>
  <c r="O1028" i="5"/>
  <c r="N1028" i="5"/>
  <c r="M1028" i="5"/>
  <c r="L1028" i="5"/>
  <c r="K1028" i="5"/>
  <c r="J1028" i="5"/>
  <c r="Q1027" i="5"/>
  <c r="P1027" i="5"/>
  <c r="O1027" i="5"/>
  <c r="N1027" i="5"/>
  <c r="M1027" i="5"/>
  <c r="L1027" i="5"/>
  <c r="K1027" i="5"/>
  <c r="J1027" i="5"/>
  <c r="Q1026" i="5"/>
  <c r="P1026" i="5"/>
  <c r="O1026" i="5"/>
  <c r="N1026" i="5"/>
  <c r="M1026" i="5"/>
  <c r="L1026" i="5"/>
  <c r="K1026" i="5"/>
  <c r="J1026" i="5"/>
  <c r="Q1025" i="5"/>
  <c r="P1025" i="5"/>
  <c r="O1025" i="5"/>
  <c r="N1025" i="5"/>
  <c r="M1025" i="5"/>
  <c r="L1025" i="5"/>
  <c r="K1025" i="5"/>
  <c r="J1025" i="5"/>
  <c r="Q1024" i="5"/>
  <c r="P1024" i="5"/>
  <c r="O1024" i="5"/>
  <c r="N1024" i="5"/>
  <c r="M1024" i="5"/>
  <c r="L1024" i="5"/>
  <c r="K1024" i="5"/>
  <c r="J1024" i="5"/>
  <c r="Q1023" i="5"/>
  <c r="P1023" i="5"/>
  <c r="O1023" i="5"/>
  <c r="N1023" i="5"/>
  <c r="M1023" i="5"/>
  <c r="L1023" i="5"/>
  <c r="K1023" i="5"/>
  <c r="J1023" i="5"/>
  <c r="Q1022" i="5"/>
  <c r="P1022" i="5"/>
  <c r="O1022" i="5"/>
  <c r="N1022" i="5"/>
  <c r="M1022" i="5"/>
  <c r="L1022" i="5"/>
  <c r="K1022" i="5"/>
  <c r="J1022" i="5"/>
  <c r="Q1021" i="5"/>
  <c r="P1021" i="5"/>
  <c r="O1021" i="5"/>
  <c r="N1021" i="5"/>
  <c r="M1021" i="5"/>
  <c r="L1021" i="5"/>
  <c r="K1021" i="5"/>
  <c r="J1021" i="5"/>
  <c r="Q1020" i="5"/>
  <c r="P1020" i="5"/>
  <c r="O1020" i="5"/>
  <c r="N1020" i="5"/>
  <c r="M1020" i="5"/>
  <c r="L1020" i="5"/>
  <c r="K1020" i="5"/>
  <c r="J1020" i="5"/>
  <c r="Q1019" i="5"/>
  <c r="P1019" i="5"/>
  <c r="O1019" i="5"/>
  <c r="N1019" i="5"/>
  <c r="M1019" i="5"/>
  <c r="L1019" i="5"/>
  <c r="K1019" i="5"/>
  <c r="J1019" i="5"/>
  <c r="Q1018" i="5"/>
  <c r="P1018" i="5"/>
  <c r="O1018" i="5"/>
  <c r="N1018" i="5"/>
  <c r="M1018" i="5"/>
  <c r="L1018" i="5"/>
  <c r="K1018" i="5"/>
  <c r="J1018" i="5"/>
  <c r="Q1017" i="5"/>
  <c r="P1017" i="5"/>
  <c r="O1017" i="5"/>
  <c r="N1017" i="5"/>
  <c r="M1017" i="5"/>
  <c r="L1017" i="5"/>
  <c r="K1017" i="5"/>
  <c r="J1017" i="5"/>
  <c r="Q1016" i="5"/>
  <c r="P1016" i="5"/>
  <c r="O1016" i="5"/>
  <c r="N1016" i="5"/>
  <c r="M1016" i="5"/>
  <c r="L1016" i="5"/>
  <c r="K1016" i="5"/>
  <c r="J1016" i="5"/>
  <c r="Q1015" i="5"/>
  <c r="P1015" i="5"/>
  <c r="O1015" i="5"/>
  <c r="N1015" i="5"/>
  <c r="M1015" i="5"/>
  <c r="L1015" i="5"/>
  <c r="K1015" i="5"/>
  <c r="J1015" i="5"/>
  <c r="Q1014" i="5"/>
  <c r="P1014" i="5"/>
  <c r="O1014" i="5"/>
  <c r="N1014" i="5"/>
  <c r="M1014" i="5"/>
  <c r="L1014" i="5"/>
  <c r="K1014" i="5"/>
  <c r="J1014" i="5"/>
  <c r="Q1013" i="5"/>
  <c r="P1013" i="5"/>
  <c r="O1013" i="5"/>
  <c r="N1013" i="5"/>
  <c r="M1013" i="5"/>
  <c r="L1013" i="5"/>
  <c r="K1013" i="5"/>
  <c r="J1013" i="5"/>
  <c r="Q1012" i="5"/>
  <c r="P1012" i="5"/>
  <c r="O1012" i="5"/>
  <c r="N1012" i="5"/>
  <c r="M1012" i="5"/>
  <c r="L1012" i="5"/>
  <c r="K1012" i="5"/>
  <c r="J1012" i="5"/>
  <c r="Q1011" i="5"/>
  <c r="P1011" i="5"/>
  <c r="O1011" i="5"/>
  <c r="N1011" i="5"/>
  <c r="M1011" i="5"/>
  <c r="L1011" i="5"/>
  <c r="K1011" i="5"/>
  <c r="J1011" i="5"/>
  <c r="Q1010" i="5"/>
  <c r="P1010" i="5"/>
  <c r="O1010" i="5"/>
  <c r="N1010" i="5"/>
  <c r="M1010" i="5"/>
  <c r="L1010" i="5"/>
  <c r="K1010" i="5"/>
  <c r="J1010" i="5"/>
  <c r="Q1009" i="5"/>
  <c r="P1009" i="5"/>
  <c r="O1009" i="5"/>
  <c r="N1009" i="5"/>
  <c r="M1009" i="5"/>
  <c r="L1009" i="5"/>
  <c r="K1009" i="5"/>
  <c r="J1009" i="5"/>
  <c r="Q1008" i="5"/>
  <c r="P1008" i="5"/>
  <c r="O1008" i="5"/>
  <c r="N1008" i="5"/>
  <c r="M1008" i="5"/>
  <c r="L1008" i="5"/>
  <c r="K1008" i="5"/>
  <c r="J1008" i="5"/>
  <c r="Q1007" i="5"/>
  <c r="P1007" i="5"/>
  <c r="O1007" i="5"/>
  <c r="N1007" i="5"/>
  <c r="M1007" i="5"/>
  <c r="L1007" i="5"/>
  <c r="K1007" i="5"/>
  <c r="J1007" i="5"/>
  <c r="Q1006" i="5"/>
  <c r="P1006" i="5"/>
  <c r="O1006" i="5"/>
  <c r="N1006" i="5"/>
  <c r="M1006" i="5"/>
  <c r="L1006" i="5"/>
  <c r="K1006" i="5"/>
  <c r="J1006" i="5"/>
  <c r="Q1005" i="5"/>
  <c r="P1005" i="5"/>
  <c r="O1005" i="5"/>
  <c r="N1005" i="5"/>
  <c r="M1005" i="5"/>
  <c r="L1005" i="5"/>
  <c r="K1005" i="5"/>
  <c r="J1005" i="5"/>
  <c r="Q1004" i="5"/>
  <c r="P1004" i="5"/>
  <c r="O1004" i="5"/>
  <c r="N1004" i="5"/>
  <c r="M1004" i="5"/>
  <c r="L1004" i="5"/>
  <c r="K1004" i="5"/>
  <c r="J1004" i="5"/>
  <c r="Q1003" i="5"/>
  <c r="P1003" i="5"/>
  <c r="O1003" i="5"/>
  <c r="N1003" i="5"/>
  <c r="M1003" i="5"/>
  <c r="L1003" i="5"/>
  <c r="K1003" i="5"/>
  <c r="J1003" i="5"/>
  <c r="Q1002" i="5"/>
  <c r="P1002" i="5"/>
  <c r="O1002" i="5"/>
  <c r="N1002" i="5"/>
  <c r="M1002" i="5"/>
  <c r="L1002" i="5"/>
  <c r="K1002" i="5"/>
  <c r="J1002" i="5"/>
  <c r="Q1001" i="5"/>
  <c r="P1001" i="5"/>
  <c r="O1001" i="5"/>
  <c r="N1001" i="5"/>
  <c r="M1001" i="5"/>
  <c r="L1001" i="5"/>
  <c r="K1001" i="5"/>
  <c r="J1001" i="5"/>
  <c r="Q1000" i="5"/>
  <c r="P1000" i="5"/>
  <c r="O1000" i="5"/>
  <c r="N1000" i="5"/>
  <c r="M1000" i="5"/>
  <c r="L1000" i="5"/>
  <c r="K1000" i="5"/>
  <c r="J1000" i="5"/>
  <c r="Q999" i="5"/>
  <c r="P999" i="5"/>
  <c r="O999" i="5"/>
  <c r="N999" i="5"/>
  <c r="M999" i="5"/>
  <c r="L999" i="5"/>
  <c r="K999" i="5"/>
  <c r="J999" i="5"/>
  <c r="Q998" i="5"/>
  <c r="P998" i="5"/>
  <c r="O998" i="5"/>
  <c r="N998" i="5"/>
  <c r="M998" i="5"/>
  <c r="L998" i="5"/>
  <c r="K998" i="5"/>
  <c r="J998" i="5"/>
  <c r="Q997" i="5"/>
  <c r="P997" i="5"/>
  <c r="O997" i="5"/>
  <c r="N997" i="5"/>
  <c r="M997" i="5"/>
  <c r="L997" i="5"/>
  <c r="K997" i="5"/>
  <c r="J997" i="5"/>
  <c r="Q996" i="5"/>
  <c r="P996" i="5"/>
  <c r="O996" i="5"/>
  <c r="N996" i="5"/>
  <c r="M996" i="5"/>
  <c r="L996" i="5"/>
  <c r="K996" i="5"/>
  <c r="J996" i="5"/>
  <c r="Q995" i="5"/>
  <c r="P995" i="5"/>
  <c r="O995" i="5"/>
  <c r="N995" i="5"/>
  <c r="M995" i="5"/>
  <c r="L995" i="5"/>
  <c r="K995" i="5"/>
  <c r="J995" i="5"/>
  <c r="Q994" i="5"/>
  <c r="P994" i="5"/>
  <c r="O994" i="5"/>
  <c r="N994" i="5"/>
  <c r="M994" i="5"/>
  <c r="L994" i="5"/>
  <c r="K994" i="5"/>
  <c r="J994" i="5"/>
  <c r="Q993" i="5"/>
  <c r="P993" i="5"/>
  <c r="O993" i="5"/>
  <c r="N993" i="5"/>
  <c r="M993" i="5"/>
  <c r="L993" i="5"/>
  <c r="K993" i="5"/>
  <c r="J993" i="5"/>
  <c r="Q992" i="5"/>
  <c r="P992" i="5"/>
  <c r="O992" i="5"/>
  <c r="N992" i="5"/>
  <c r="M992" i="5"/>
  <c r="L992" i="5"/>
  <c r="K992" i="5"/>
  <c r="J992" i="5"/>
  <c r="Q991" i="5"/>
  <c r="P991" i="5"/>
  <c r="O991" i="5"/>
  <c r="N991" i="5"/>
  <c r="M991" i="5"/>
  <c r="L991" i="5"/>
  <c r="K991" i="5"/>
  <c r="J991" i="5"/>
  <c r="Q990" i="5"/>
  <c r="P990" i="5"/>
  <c r="O990" i="5"/>
  <c r="N990" i="5"/>
  <c r="M990" i="5"/>
  <c r="L990" i="5"/>
  <c r="K990" i="5"/>
  <c r="J990" i="5"/>
  <c r="Q989" i="5"/>
  <c r="P989" i="5"/>
  <c r="O989" i="5"/>
  <c r="N989" i="5"/>
  <c r="M989" i="5"/>
  <c r="L989" i="5"/>
  <c r="K989" i="5"/>
  <c r="J989" i="5"/>
  <c r="Q988" i="5"/>
  <c r="P988" i="5"/>
  <c r="O988" i="5"/>
  <c r="N988" i="5"/>
  <c r="M988" i="5"/>
  <c r="L988" i="5"/>
  <c r="K988" i="5"/>
  <c r="J988" i="5"/>
  <c r="Q987" i="5"/>
  <c r="P987" i="5"/>
  <c r="O987" i="5"/>
  <c r="N987" i="5"/>
  <c r="M987" i="5"/>
  <c r="L987" i="5"/>
  <c r="K987" i="5"/>
  <c r="J987" i="5"/>
  <c r="Q986" i="5"/>
  <c r="P986" i="5"/>
  <c r="O986" i="5"/>
  <c r="N986" i="5"/>
  <c r="M986" i="5"/>
  <c r="L986" i="5"/>
  <c r="K986" i="5"/>
  <c r="J986" i="5"/>
  <c r="Q985" i="5"/>
  <c r="P985" i="5"/>
  <c r="O985" i="5"/>
  <c r="N985" i="5"/>
  <c r="M985" i="5"/>
  <c r="L985" i="5"/>
  <c r="K985" i="5"/>
  <c r="J985" i="5"/>
  <c r="Q984" i="5"/>
  <c r="P984" i="5"/>
  <c r="O984" i="5"/>
  <c r="N984" i="5"/>
  <c r="M984" i="5"/>
  <c r="L984" i="5"/>
  <c r="K984" i="5"/>
  <c r="J984" i="5"/>
  <c r="Q983" i="5"/>
  <c r="P983" i="5"/>
  <c r="O983" i="5"/>
  <c r="N983" i="5"/>
  <c r="M983" i="5"/>
  <c r="L983" i="5"/>
  <c r="K983" i="5"/>
  <c r="J983" i="5"/>
  <c r="Q982" i="5"/>
  <c r="P982" i="5"/>
  <c r="O982" i="5"/>
  <c r="N982" i="5"/>
  <c r="M982" i="5"/>
  <c r="L982" i="5"/>
  <c r="K982" i="5"/>
  <c r="J982" i="5"/>
  <c r="Q981" i="5"/>
  <c r="P981" i="5"/>
  <c r="O981" i="5"/>
  <c r="N981" i="5"/>
  <c r="M981" i="5"/>
  <c r="L981" i="5"/>
  <c r="K981" i="5"/>
  <c r="J981" i="5"/>
  <c r="Q980" i="5"/>
  <c r="P980" i="5"/>
  <c r="O980" i="5"/>
  <c r="N980" i="5"/>
  <c r="M980" i="5"/>
  <c r="L980" i="5"/>
  <c r="K980" i="5"/>
  <c r="J980" i="5"/>
  <c r="Q979" i="5"/>
  <c r="P979" i="5"/>
  <c r="O979" i="5"/>
  <c r="N979" i="5"/>
  <c r="M979" i="5"/>
  <c r="L979" i="5"/>
  <c r="K979" i="5"/>
  <c r="J979" i="5"/>
  <c r="Q978" i="5"/>
  <c r="P978" i="5"/>
  <c r="O978" i="5"/>
  <c r="N978" i="5"/>
  <c r="M978" i="5"/>
  <c r="L978" i="5"/>
  <c r="K978" i="5"/>
  <c r="J978" i="5"/>
  <c r="Q977" i="5"/>
  <c r="P977" i="5"/>
  <c r="O977" i="5"/>
  <c r="N977" i="5"/>
  <c r="M977" i="5"/>
  <c r="L977" i="5"/>
  <c r="K977" i="5"/>
  <c r="J977" i="5"/>
  <c r="Q976" i="5"/>
  <c r="P976" i="5"/>
  <c r="O976" i="5"/>
  <c r="N976" i="5"/>
  <c r="M976" i="5"/>
  <c r="L976" i="5"/>
  <c r="K976" i="5"/>
  <c r="J976" i="5"/>
  <c r="Q975" i="5"/>
  <c r="P975" i="5"/>
  <c r="O975" i="5"/>
  <c r="N975" i="5"/>
  <c r="M975" i="5"/>
  <c r="L975" i="5"/>
  <c r="K975" i="5"/>
  <c r="J975" i="5"/>
  <c r="Q974" i="5"/>
  <c r="P974" i="5"/>
  <c r="O974" i="5"/>
  <c r="N974" i="5"/>
  <c r="M974" i="5"/>
  <c r="L974" i="5"/>
  <c r="K974" i="5"/>
  <c r="J974" i="5"/>
  <c r="Q973" i="5"/>
  <c r="P973" i="5"/>
  <c r="O973" i="5"/>
  <c r="N973" i="5"/>
  <c r="M973" i="5"/>
  <c r="L973" i="5"/>
  <c r="K973" i="5"/>
  <c r="J973" i="5"/>
  <c r="Q972" i="5"/>
  <c r="P972" i="5"/>
  <c r="O972" i="5"/>
  <c r="N972" i="5"/>
  <c r="M972" i="5"/>
  <c r="L972" i="5"/>
  <c r="K972" i="5"/>
  <c r="J972" i="5"/>
  <c r="Q971" i="5"/>
  <c r="P971" i="5"/>
  <c r="O971" i="5"/>
  <c r="N971" i="5"/>
  <c r="M971" i="5"/>
  <c r="L971" i="5"/>
  <c r="K971" i="5"/>
  <c r="J971" i="5"/>
  <c r="Q970" i="5"/>
  <c r="P970" i="5"/>
  <c r="O970" i="5"/>
  <c r="N970" i="5"/>
  <c r="M970" i="5"/>
  <c r="L970" i="5"/>
  <c r="K970" i="5"/>
  <c r="J970" i="5"/>
  <c r="Q969" i="5"/>
  <c r="P969" i="5"/>
  <c r="O969" i="5"/>
  <c r="N969" i="5"/>
  <c r="M969" i="5"/>
  <c r="L969" i="5"/>
  <c r="K969" i="5"/>
  <c r="J969" i="5"/>
  <c r="Q968" i="5"/>
  <c r="P968" i="5"/>
  <c r="O968" i="5"/>
  <c r="N968" i="5"/>
  <c r="M968" i="5"/>
  <c r="L968" i="5"/>
  <c r="K968" i="5"/>
  <c r="J968" i="5"/>
  <c r="Q967" i="5"/>
  <c r="P967" i="5"/>
  <c r="O967" i="5"/>
  <c r="N967" i="5"/>
  <c r="M967" i="5"/>
  <c r="L967" i="5"/>
  <c r="K967" i="5"/>
  <c r="J967" i="5"/>
  <c r="Q966" i="5"/>
  <c r="P966" i="5"/>
  <c r="O966" i="5"/>
  <c r="N966" i="5"/>
  <c r="M966" i="5"/>
  <c r="L966" i="5"/>
  <c r="K966" i="5"/>
  <c r="J966" i="5"/>
  <c r="Q965" i="5"/>
  <c r="P965" i="5"/>
  <c r="O965" i="5"/>
  <c r="N965" i="5"/>
  <c r="M965" i="5"/>
  <c r="L965" i="5"/>
  <c r="K965" i="5"/>
  <c r="J965" i="5"/>
  <c r="Q964" i="5"/>
  <c r="P964" i="5"/>
  <c r="O964" i="5"/>
  <c r="N964" i="5"/>
  <c r="M964" i="5"/>
  <c r="L964" i="5"/>
  <c r="K964" i="5"/>
  <c r="J964" i="5"/>
  <c r="Q963" i="5"/>
  <c r="P963" i="5"/>
  <c r="O963" i="5"/>
  <c r="N963" i="5"/>
  <c r="M963" i="5"/>
  <c r="L963" i="5"/>
  <c r="K963" i="5"/>
  <c r="J963" i="5"/>
  <c r="Q962" i="5"/>
  <c r="P962" i="5"/>
  <c r="O962" i="5"/>
  <c r="N962" i="5"/>
  <c r="M962" i="5"/>
  <c r="L962" i="5"/>
  <c r="K962" i="5"/>
  <c r="J962" i="5"/>
  <c r="Q961" i="5"/>
  <c r="P961" i="5"/>
  <c r="O961" i="5"/>
  <c r="N961" i="5"/>
  <c r="M961" i="5"/>
  <c r="L961" i="5"/>
  <c r="K961" i="5"/>
  <c r="J961" i="5"/>
  <c r="Q960" i="5"/>
  <c r="P960" i="5"/>
  <c r="O960" i="5"/>
  <c r="N960" i="5"/>
  <c r="M960" i="5"/>
  <c r="L960" i="5"/>
  <c r="K960" i="5"/>
  <c r="J960" i="5"/>
  <c r="Q959" i="5"/>
  <c r="P959" i="5"/>
  <c r="O959" i="5"/>
  <c r="N959" i="5"/>
  <c r="M959" i="5"/>
  <c r="L959" i="5"/>
  <c r="K959" i="5"/>
  <c r="J959" i="5"/>
  <c r="Q958" i="5"/>
  <c r="P958" i="5"/>
  <c r="O958" i="5"/>
  <c r="N958" i="5"/>
  <c r="M958" i="5"/>
  <c r="L958" i="5"/>
  <c r="K958" i="5"/>
  <c r="J958" i="5"/>
  <c r="Q957" i="5"/>
  <c r="P957" i="5"/>
  <c r="O957" i="5"/>
  <c r="N957" i="5"/>
  <c r="M957" i="5"/>
  <c r="L957" i="5"/>
  <c r="K957" i="5"/>
  <c r="J957" i="5"/>
  <c r="Q956" i="5"/>
  <c r="P956" i="5"/>
  <c r="O956" i="5"/>
  <c r="N956" i="5"/>
  <c r="M956" i="5"/>
  <c r="L956" i="5"/>
  <c r="K956" i="5"/>
  <c r="J956" i="5"/>
  <c r="Q955" i="5"/>
  <c r="P955" i="5"/>
  <c r="O955" i="5"/>
  <c r="N955" i="5"/>
  <c r="M955" i="5"/>
  <c r="L955" i="5"/>
  <c r="K955" i="5"/>
  <c r="J955" i="5"/>
  <c r="Q954" i="5"/>
  <c r="P954" i="5"/>
  <c r="O954" i="5"/>
  <c r="N954" i="5"/>
  <c r="M954" i="5"/>
  <c r="L954" i="5"/>
  <c r="K954" i="5"/>
  <c r="J954" i="5"/>
  <c r="Q953" i="5"/>
  <c r="P953" i="5"/>
  <c r="O953" i="5"/>
  <c r="N953" i="5"/>
  <c r="M953" i="5"/>
  <c r="L953" i="5"/>
  <c r="K953" i="5"/>
  <c r="J953" i="5"/>
  <c r="Q952" i="5"/>
  <c r="P952" i="5"/>
  <c r="O952" i="5"/>
  <c r="N952" i="5"/>
  <c r="M952" i="5"/>
  <c r="L952" i="5"/>
  <c r="K952" i="5"/>
  <c r="J952" i="5"/>
  <c r="Q951" i="5"/>
  <c r="P951" i="5"/>
  <c r="O951" i="5"/>
  <c r="N951" i="5"/>
  <c r="M951" i="5"/>
  <c r="L951" i="5"/>
  <c r="K951" i="5"/>
  <c r="J951" i="5"/>
  <c r="Q950" i="5"/>
  <c r="P950" i="5"/>
  <c r="O950" i="5"/>
  <c r="N950" i="5"/>
  <c r="M950" i="5"/>
  <c r="L950" i="5"/>
  <c r="K950" i="5"/>
  <c r="J950" i="5"/>
  <c r="Q949" i="5"/>
  <c r="P949" i="5"/>
  <c r="O949" i="5"/>
  <c r="N949" i="5"/>
  <c r="M949" i="5"/>
  <c r="L949" i="5"/>
  <c r="K949" i="5"/>
  <c r="J949" i="5"/>
  <c r="Q948" i="5"/>
  <c r="P948" i="5"/>
  <c r="O948" i="5"/>
  <c r="N948" i="5"/>
  <c r="M948" i="5"/>
  <c r="L948" i="5"/>
  <c r="K948" i="5"/>
  <c r="J948" i="5"/>
  <c r="Q947" i="5"/>
  <c r="P947" i="5"/>
  <c r="O947" i="5"/>
  <c r="N947" i="5"/>
  <c r="M947" i="5"/>
  <c r="L947" i="5"/>
  <c r="K947" i="5"/>
  <c r="J947" i="5"/>
  <c r="Q946" i="5"/>
  <c r="P946" i="5"/>
  <c r="O946" i="5"/>
  <c r="N946" i="5"/>
  <c r="M946" i="5"/>
  <c r="L946" i="5"/>
  <c r="K946" i="5"/>
  <c r="J946" i="5"/>
  <c r="Q945" i="5"/>
  <c r="P945" i="5"/>
  <c r="O945" i="5"/>
  <c r="N945" i="5"/>
  <c r="M945" i="5"/>
  <c r="L945" i="5"/>
  <c r="K945" i="5"/>
  <c r="J945" i="5"/>
  <c r="Q944" i="5"/>
  <c r="P944" i="5"/>
  <c r="O944" i="5"/>
  <c r="N944" i="5"/>
  <c r="M944" i="5"/>
  <c r="L944" i="5"/>
  <c r="K944" i="5"/>
  <c r="J944" i="5"/>
  <c r="Q943" i="5"/>
  <c r="P943" i="5"/>
  <c r="O943" i="5"/>
  <c r="N943" i="5"/>
  <c r="M943" i="5"/>
  <c r="L943" i="5"/>
  <c r="K943" i="5"/>
  <c r="J943" i="5"/>
  <c r="Q942" i="5"/>
  <c r="P942" i="5"/>
  <c r="O942" i="5"/>
  <c r="N942" i="5"/>
  <c r="M942" i="5"/>
  <c r="L942" i="5"/>
  <c r="K942" i="5"/>
  <c r="J942" i="5"/>
  <c r="Q941" i="5"/>
  <c r="P941" i="5"/>
  <c r="O941" i="5"/>
  <c r="N941" i="5"/>
  <c r="M941" i="5"/>
  <c r="L941" i="5"/>
  <c r="K941" i="5"/>
  <c r="J941" i="5"/>
  <c r="Q940" i="5"/>
  <c r="P940" i="5"/>
  <c r="O940" i="5"/>
  <c r="N940" i="5"/>
  <c r="M940" i="5"/>
  <c r="L940" i="5"/>
  <c r="K940" i="5"/>
  <c r="J940" i="5"/>
  <c r="Q939" i="5"/>
  <c r="P939" i="5"/>
  <c r="O939" i="5"/>
  <c r="N939" i="5"/>
  <c r="M939" i="5"/>
  <c r="L939" i="5"/>
  <c r="K939" i="5"/>
  <c r="J939" i="5"/>
  <c r="Q938" i="5"/>
  <c r="P938" i="5"/>
  <c r="O938" i="5"/>
  <c r="N938" i="5"/>
  <c r="M938" i="5"/>
  <c r="L938" i="5"/>
  <c r="K938" i="5"/>
  <c r="J938" i="5"/>
  <c r="Q937" i="5"/>
  <c r="P937" i="5"/>
  <c r="O937" i="5"/>
  <c r="N937" i="5"/>
  <c r="M937" i="5"/>
  <c r="L937" i="5"/>
  <c r="K937" i="5"/>
  <c r="J937" i="5"/>
  <c r="Q936" i="5"/>
  <c r="P936" i="5"/>
  <c r="O936" i="5"/>
  <c r="N936" i="5"/>
  <c r="M936" i="5"/>
  <c r="L936" i="5"/>
  <c r="K936" i="5"/>
  <c r="J936" i="5"/>
  <c r="Q935" i="5"/>
  <c r="P935" i="5"/>
  <c r="O935" i="5"/>
  <c r="N935" i="5"/>
  <c r="M935" i="5"/>
  <c r="L935" i="5"/>
  <c r="K935" i="5"/>
  <c r="J935" i="5"/>
  <c r="Q934" i="5"/>
  <c r="P934" i="5"/>
  <c r="O934" i="5"/>
  <c r="N934" i="5"/>
  <c r="M934" i="5"/>
  <c r="L934" i="5"/>
  <c r="K934" i="5"/>
  <c r="J934" i="5"/>
  <c r="Q933" i="5"/>
  <c r="P933" i="5"/>
  <c r="O933" i="5"/>
  <c r="N933" i="5"/>
  <c r="M933" i="5"/>
  <c r="L933" i="5"/>
  <c r="K933" i="5"/>
  <c r="J933" i="5"/>
  <c r="Q932" i="5"/>
  <c r="P932" i="5"/>
  <c r="O932" i="5"/>
  <c r="N932" i="5"/>
  <c r="M932" i="5"/>
  <c r="L932" i="5"/>
  <c r="K932" i="5"/>
  <c r="J932" i="5"/>
  <c r="Q931" i="5"/>
  <c r="P931" i="5"/>
  <c r="O931" i="5"/>
  <c r="N931" i="5"/>
  <c r="M931" i="5"/>
  <c r="L931" i="5"/>
  <c r="K931" i="5"/>
  <c r="J931" i="5"/>
  <c r="Q930" i="5"/>
  <c r="P930" i="5"/>
  <c r="O930" i="5"/>
  <c r="N930" i="5"/>
  <c r="M930" i="5"/>
  <c r="L930" i="5"/>
  <c r="K930" i="5"/>
  <c r="J930" i="5"/>
  <c r="Q929" i="5"/>
  <c r="P929" i="5"/>
  <c r="O929" i="5"/>
  <c r="N929" i="5"/>
  <c r="M929" i="5"/>
  <c r="L929" i="5"/>
  <c r="K929" i="5"/>
  <c r="J929" i="5"/>
  <c r="Q928" i="5"/>
  <c r="P928" i="5"/>
  <c r="O928" i="5"/>
  <c r="N928" i="5"/>
  <c r="M928" i="5"/>
  <c r="L928" i="5"/>
  <c r="K928" i="5"/>
  <c r="J928" i="5"/>
  <c r="Q927" i="5"/>
  <c r="P927" i="5"/>
  <c r="O927" i="5"/>
  <c r="N927" i="5"/>
  <c r="M927" i="5"/>
  <c r="L927" i="5"/>
  <c r="K927" i="5"/>
  <c r="J927" i="5"/>
  <c r="Q926" i="5"/>
  <c r="P926" i="5"/>
  <c r="O926" i="5"/>
  <c r="N926" i="5"/>
  <c r="M926" i="5"/>
  <c r="L926" i="5"/>
  <c r="K926" i="5"/>
  <c r="J926" i="5"/>
  <c r="Q925" i="5"/>
  <c r="P925" i="5"/>
  <c r="O925" i="5"/>
  <c r="N925" i="5"/>
  <c r="M925" i="5"/>
  <c r="L925" i="5"/>
  <c r="K925" i="5"/>
  <c r="J925" i="5"/>
  <c r="Q924" i="5"/>
  <c r="P924" i="5"/>
  <c r="O924" i="5"/>
  <c r="N924" i="5"/>
  <c r="M924" i="5"/>
  <c r="L924" i="5"/>
  <c r="K924" i="5"/>
  <c r="J924" i="5"/>
  <c r="Q923" i="5"/>
  <c r="P923" i="5"/>
  <c r="O923" i="5"/>
  <c r="N923" i="5"/>
  <c r="M923" i="5"/>
  <c r="L923" i="5"/>
  <c r="K923" i="5"/>
  <c r="J923" i="5"/>
  <c r="Q922" i="5"/>
  <c r="P922" i="5"/>
  <c r="O922" i="5"/>
  <c r="N922" i="5"/>
  <c r="M922" i="5"/>
  <c r="L922" i="5"/>
  <c r="K922" i="5"/>
  <c r="J922" i="5"/>
  <c r="Q921" i="5"/>
  <c r="P921" i="5"/>
  <c r="O921" i="5"/>
  <c r="N921" i="5"/>
  <c r="M921" i="5"/>
  <c r="L921" i="5"/>
  <c r="K921" i="5"/>
  <c r="J921" i="5"/>
  <c r="Q920" i="5"/>
  <c r="P920" i="5"/>
  <c r="O920" i="5"/>
  <c r="N920" i="5"/>
  <c r="M920" i="5"/>
  <c r="L920" i="5"/>
  <c r="K920" i="5"/>
  <c r="J920" i="5"/>
  <c r="Q919" i="5"/>
  <c r="P919" i="5"/>
  <c r="O919" i="5"/>
  <c r="N919" i="5"/>
  <c r="M919" i="5"/>
  <c r="L919" i="5"/>
  <c r="K919" i="5"/>
  <c r="J919" i="5"/>
  <c r="Q918" i="5"/>
  <c r="P918" i="5"/>
  <c r="O918" i="5"/>
  <c r="N918" i="5"/>
  <c r="M918" i="5"/>
  <c r="L918" i="5"/>
  <c r="K918" i="5"/>
  <c r="J918" i="5"/>
  <c r="Q917" i="5"/>
  <c r="P917" i="5"/>
  <c r="O917" i="5"/>
  <c r="N917" i="5"/>
  <c r="M917" i="5"/>
  <c r="L917" i="5"/>
  <c r="K917" i="5"/>
  <c r="J917" i="5"/>
  <c r="Q916" i="5"/>
  <c r="P916" i="5"/>
  <c r="O916" i="5"/>
  <c r="N916" i="5"/>
  <c r="M916" i="5"/>
  <c r="L916" i="5"/>
  <c r="K916" i="5"/>
  <c r="J916" i="5"/>
  <c r="Q915" i="5"/>
  <c r="P915" i="5"/>
  <c r="O915" i="5"/>
  <c r="N915" i="5"/>
  <c r="M915" i="5"/>
  <c r="L915" i="5"/>
  <c r="K915" i="5"/>
  <c r="J915" i="5"/>
  <c r="Q914" i="5"/>
  <c r="P914" i="5"/>
  <c r="O914" i="5"/>
  <c r="N914" i="5"/>
  <c r="M914" i="5"/>
  <c r="L914" i="5"/>
  <c r="K914" i="5"/>
  <c r="J914" i="5"/>
  <c r="Q913" i="5"/>
  <c r="P913" i="5"/>
  <c r="O913" i="5"/>
  <c r="N913" i="5"/>
  <c r="M913" i="5"/>
  <c r="L913" i="5"/>
  <c r="K913" i="5"/>
  <c r="J913" i="5"/>
  <c r="Q912" i="5"/>
  <c r="P912" i="5"/>
  <c r="O912" i="5"/>
  <c r="N912" i="5"/>
  <c r="M912" i="5"/>
  <c r="L912" i="5"/>
  <c r="K912" i="5"/>
  <c r="J912" i="5"/>
  <c r="Q911" i="5"/>
  <c r="P911" i="5"/>
  <c r="O911" i="5"/>
  <c r="N911" i="5"/>
  <c r="M911" i="5"/>
  <c r="L911" i="5"/>
  <c r="K911" i="5"/>
  <c r="J911" i="5"/>
  <c r="Q910" i="5"/>
  <c r="P910" i="5"/>
  <c r="O910" i="5"/>
  <c r="N910" i="5"/>
  <c r="M910" i="5"/>
  <c r="L910" i="5"/>
  <c r="K910" i="5"/>
  <c r="J910" i="5"/>
  <c r="Q909" i="5"/>
  <c r="P909" i="5"/>
  <c r="O909" i="5"/>
  <c r="N909" i="5"/>
  <c r="M909" i="5"/>
  <c r="L909" i="5"/>
  <c r="K909" i="5"/>
  <c r="J909" i="5"/>
  <c r="Q908" i="5"/>
  <c r="P908" i="5"/>
  <c r="O908" i="5"/>
  <c r="N908" i="5"/>
  <c r="M908" i="5"/>
  <c r="L908" i="5"/>
  <c r="K908" i="5"/>
  <c r="J908" i="5"/>
  <c r="Q907" i="5"/>
  <c r="P907" i="5"/>
  <c r="O907" i="5"/>
  <c r="N907" i="5"/>
  <c r="M907" i="5"/>
  <c r="L907" i="5"/>
  <c r="K907" i="5"/>
  <c r="J907" i="5"/>
  <c r="Q906" i="5"/>
  <c r="P906" i="5"/>
  <c r="O906" i="5"/>
  <c r="N906" i="5"/>
  <c r="M906" i="5"/>
  <c r="L906" i="5"/>
  <c r="K906" i="5"/>
  <c r="J906" i="5"/>
  <c r="Q905" i="5"/>
  <c r="P905" i="5"/>
  <c r="O905" i="5"/>
  <c r="N905" i="5"/>
  <c r="M905" i="5"/>
  <c r="L905" i="5"/>
  <c r="K905" i="5"/>
  <c r="J905" i="5"/>
  <c r="Q904" i="5"/>
  <c r="P904" i="5"/>
  <c r="O904" i="5"/>
  <c r="N904" i="5"/>
  <c r="M904" i="5"/>
  <c r="L904" i="5"/>
  <c r="K904" i="5"/>
  <c r="J904" i="5"/>
  <c r="Q903" i="5"/>
  <c r="P903" i="5"/>
  <c r="O903" i="5"/>
  <c r="N903" i="5"/>
  <c r="M903" i="5"/>
  <c r="L903" i="5"/>
  <c r="K903" i="5"/>
  <c r="J903" i="5"/>
  <c r="Q902" i="5"/>
  <c r="P902" i="5"/>
  <c r="O902" i="5"/>
  <c r="N902" i="5"/>
  <c r="M902" i="5"/>
  <c r="L902" i="5"/>
  <c r="K902" i="5"/>
  <c r="J902" i="5"/>
  <c r="Q901" i="5"/>
  <c r="P901" i="5"/>
  <c r="O901" i="5"/>
  <c r="N901" i="5"/>
  <c r="M901" i="5"/>
  <c r="L901" i="5"/>
  <c r="K901" i="5"/>
  <c r="J901" i="5"/>
  <c r="Q900" i="5"/>
  <c r="P900" i="5"/>
  <c r="O900" i="5"/>
  <c r="N900" i="5"/>
  <c r="M900" i="5"/>
  <c r="L900" i="5"/>
  <c r="K900" i="5"/>
  <c r="J900" i="5"/>
  <c r="Q899" i="5"/>
  <c r="P899" i="5"/>
  <c r="O899" i="5"/>
  <c r="N899" i="5"/>
  <c r="M899" i="5"/>
  <c r="L899" i="5"/>
  <c r="K899" i="5"/>
  <c r="J899" i="5"/>
  <c r="Q898" i="5"/>
  <c r="P898" i="5"/>
  <c r="O898" i="5"/>
  <c r="N898" i="5"/>
  <c r="M898" i="5"/>
  <c r="L898" i="5"/>
  <c r="K898" i="5"/>
  <c r="J898" i="5"/>
  <c r="Q897" i="5"/>
  <c r="P897" i="5"/>
  <c r="O897" i="5"/>
  <c r="N897" i="5"/>
  <c r="M897" i="5"/>
  <c r="L897" i="5"/>
  <c r="K897" i="5"/>
  <c r="J897" i="5"/>
  <c r="Q896" i="5"/>
  <c r="P896" i="5"/>
  <c r="O896" i="5"/>
  <c r="N896" i="5"/>
  <c r="M896" i="5"/>
  <c r="L896" i="5"/>
  <c r="K896" i="5"/>
  <c r="J896" i="5"/>
  <c r="Q895" i="5"/>
  <c r="P895" i="5"/>
  <c r="O895" i="5"/>
  <c r="N895" i="5"/>
  <c r="M895" i="5"/>
  <c r="L895" i="5"/>
  <c r="K895" i="5"/>
  <c r="J895" i="5"/>
  <c r="Q894" i="5"/>
  <c r="P894" i="5"/>
  <c r="O894" i="5"/>
  <c r="N894" i="5"/>
  <c r="M894" i="5"/>
  <c r="L894" i="5"/>
  <c r="K894" i="5"/>
  <c r="J894" i="5"/>
  <c r="Q893" i="5"/>
  <c r="P893" i="5"/>
  <c r="O893" i="5"/>
  <c r="N893" i="5"/>
  <c r="M893" i="5"/>
  <c r="L893" i="5"/>
  <c r="K893" i="5"/>
  <c r="J893" i="5"/>
  <c r="Q892" i="5"/>
  <c r="P892" i="5"/>
  <c r="O892" i="5"/>
  <c r="N892" i="5"/>
  <c r="M892" i="5"/>
  <c r="L892" i="5"/>
  <c r="K892" i="5"/>
  <c r="J892" i="5"/>
  <c r="Q891" i="5"/>
  <c r="P891" i="5"/>
  <c r="O891" i="5"/>
  <c r="N891" i="5"/>
  <c r="M891" i="5"/>
  <c r="L891" i="5"/>
  <c r="K891" i="5"/>
  <c r="J891" i="5"/>
  <c r="Q890" i="5"/>
  <c r="P890" i="5"/>
  <c r="O890" i="5"/>
  <c r="N890" i="5"/>
  <c r="M890" i="5"/>
  <c r="L890" i="5"/>
  <c r="K890" i="5"/>
  <c r="J890" i="5"/>
  <c r="Q889" i="5"/>
  <c r="P889" i="5"/>
  <c r="O889" i="5"/>
  <c r="N889" i="5"/>
  <c r="M889" i="5"/>
  <c r="L889" i="5"/>
  <c r="K889" i="5"/>
  <c r="J889" i="5"/>
  <c r="Q888" i="5"/>
  <c r="P888" i="5"/>
  <c r="O888" i="5"/>
  <c r="N888" i="5"/>
  <c r="M888" i="5"/>
  <c r="L888" i="5"/>
  <c r="K888" i="5"/>
  <c r="J888" i="5"/>
  <c r="Q887" i="5"/>
  <c r="P887" i="5"/>
  <c r="O887" i="5"/>
  <c r="N887" i="5"/>
  <c r="M887" i="5"/>
  <c r="L887" i="5"/>
  <c r="K887" i="5"/>
  <c r="J887" i="5"/>
  <c r="Q886" i="5"/>
  <c r="P886" i="5"/>
  <c r="O886" i="5"/>
  <c r="N886" i="5"/>
  <c r="M886" i="5"/>
  <c r="L886" i="5"/>
  <c r="K886" i="5"/>
  <c r="J886" i="5"/>
  <c r="Q885" i="5"/>
  <c r="P885" i="5"/>
  <c r="O885" i="5"/>
  <c r="N885" i="5"/>
  <c r="M885" i="5"/>
  <c r="L885" i="5"/>
  <c r="K885" i="5"/>
  <c r="J885" i="5"/>
  <c r="Q884" i="5"/>
  <c r="P884" i="5"/>
  <c r="O884" i="5"/>
  <c r="N884" i="5"/>
  <c r="M884" i="5"/>
  <c r="L884" i="5"/>
  <c r="K884" i="5"/>
  <c r="J884" i="5"/>
  <c r="Q883" i="5"/>
  <c r="P883" i="5"/>
  <c r="O883" i="5"/>
  <c r="N883" i="5"/>
  <c r="M883" i="5"/>
  <c r="L883" i="5"/>
  <c r="K883" i="5"/>
  <c r="J883" i="5"/>
  <c r="Q882" i="5"/>
  <c r="P882" i="5"/>
  <c r="O882" i="5"/>
  <c r="N882" i="5"/>
  <c r="M882" i="5"/>
  <c r="L882" i="5"/>
  <c r="K882" i="5"/>
  <c r="J882" i="5"/>
  <c r="Q881" i="5"/>
  <c r="P881" i="5"/>
  <c r="O881" i="5"/>
  <c r="N881" i="5"/>
  <c r="M881" i="5"/>
  <c r="L881" i="5"/>
  <c r="K881" i="5"/>
  <c r="J881" i="5"/>
  <c r="Q880" i="5"/>
  <c r="P880" i="5"/>
  <c r="O880" i="5"/>
  <c r="N880" i="5"/>
  <c r="M880" i="5"/>
  <c r="L880" i="5"/>
  <c r="K880" i="5"/>
  <c r="J880" i="5"/>
  <c r="Q879" i="5"/>
  <c r="P879" i="5"/>
  <c r="O879" i="5"/>
  <c r="N879" i="5"/>
  <c r="M879" i="5"/>
  <c r="L879" i="5"/>
  <c r="K879" i="5"/>
  <c r="J879" i="5"/>
  <c r="Q878" i="5"/>
  <c r="P878" i="5"/>
  <c r="O878" i="5"/>
  <c r="N878" i="5"/>
  <c r="M878" i="5"/>
  <c r="L878" i="5"/>
  <c r="K878" i="5"/>
  <c r="J878" i="5"/>
  <c r="Q877" i="5"/>
  <c r="P877" i="5"/>
  <c r="O877" i="5"/>
  <c r="N877" i="5"/>
  <c r="M877" i="5"/>
  <c r="L877" i="5"/>
  <c r="K877" i="5"/>
  <c r="J877" i="5"/>
  <c r="Q876" i="5"/>
  <c r="P876" i="5"/>
  <c r="O876" i="5"/>
  <c r="N876" i="5"/>
  <c r="M876" i="5"/>
  <c r="L876" i="5"/>
  <c r="K876" i="5"/>
  <c r="J876" i="5"/>
  <c r="Q875" i="5"/>
  <c r="P875" i="5"/>
  <c r="O875" i="5"/>
  <c r="N875" i="5"/>
  <c r="M875" i="5"/>
  <c r="L875" i="5"/>
  <c r="K875" i="5"/>
  <c r="J875" i="5"/>
  <c r="Q874" i="5"/>
  <c r="P874" i="5"/>
  <c r="O874" i="5"/>
  <c r="N874" i="5"/>
  <c r="M874" i="5"/>
  <c r="L874" i="5"/>
  <c r="K874" i="5"/>
  <c r="J874" i="5"/>
  <c r="Q873" i="5"/>
  <c r="P873" i="5"/>
  <c r="O873" i="5"/>
  <c r="N873" i="5"/>
  <c r="M873" i="5"/>
  <c r="L873" i="5"/>
  <c r="K873" i="5"/>
  <c r="J873" i="5"/>
  <c r="Q872" i="5"/>
  <c r="P872" i="5"/>
  <c r="O872" i="5"/>
  <c r="N872" i="5"/>
  <c r="M872" i="5"/>
  <c r="L872" i="5"/>
  <c r="K872" i="5"/>
  <c r="J872" i="5"/>
  <c r="Q871" i="5"/>
  <c r="P871" i="5"/>
  <c r="O871" i="5"/>
  <c r="N871" i="5"/>
  <c r="M871" i="5"/>
  <c r="L871" i="5"/>
  <c r="K871" i="5"/>
  <c r="J871" i="5"/>
  <c r="Q870" i="5"/>
  <c r="P870" i="5"/>
  <c r="O870" i="5"/>
  <c r="N870" i="5"/>
  <c r="M870" i="5"/>
  <c r="L870" i="5"/>
  <c r="K870" i="5"/>
  <c r="J870" i="5"/>
  <c r="Q869" i="5"/>
  <c r="P869" i="5"/>
  <c r="O869" i="5"/>
  <c r="N869" i="5"/>
  <c r="M869" i="5"/>
  <c r="L869" i="5"/>
  <c r="K869" i="5"/>
  <c r="J869" i="5"/>
  <c r="Q868" i="5"/>
  <c r="P868" i="5"/>
  <c r="O868" i="5"/>
  <c r="N868" i="5"/>
  <c r="M868" i="5"/>
  <c r="L868" i="5"/>
  <c r="K868" i="5"/>
  <c r="J868" i="5"/>
  <c r="Q867" i="5"/>
  <c r="P867" i="5"/>
  <c r="O867" i="5"/>
  <c r="N867" i="5"/>
  <c r="M867" i="5"/>
  <c r="L867" i="5"/>
  <c r="K867" i="5"/>
  <c r="J867" i="5"/>
  <c r="Q866" i="5"/>
  <c r="P866" i="5"/>
  <c r="O866" i="5"/>
  <c r="N866" i="5"/>
  <c r="M866" i="5"/>
  <c r="L866" i="5"/>
  <c r="K866" i="5"/>
  <c r="J866" i="5"/>
  <c r="Q865" i="5"/>
  <c r="P865" i="5"/>
  <c r="O865" i="5"/>
  <c r="N865" i="5"/>
  <c r="M865" i="5"/>
  <c r="L865" i="5"/>
  <c r="K865" i="5"/>
  <c r="J865" i="5"/>
  <c r="Q864" i="5"/>
  <c r="P864" i="5"/>
  <c r="O864" i="5"/>
  <c r="N864" i="5"/>
  <c r="M864" i="5"/>
  <c r="L864" i="5"/>
  <c r="K864" i="5"/>
  <c r="J864" i="5"/>
  <c r="Q863" i="5"/>
  <c r="P863" i="5"/>
  <c r="O863" i="5"/>
  <c r="N863" i="5"/>
  <c r="M863" i="5"/>
  <c r="L863" i="5"/>
  <c r="K863" i="5"/>
  <c r="J863" i="5"/>
  <c r="Q862" i="5"/>
  <c r="P862" i="5"/>
  <c r="O862" i="5"/>
  <c r="N862" i="5"/>
  <c r="M862" i="5"/>
  <c r="L862" i="5"/>
  <c r="K862" i="5"/>
  <c r="J862" i="5"/>
  <c r="Q861" i="5"/>
  <c r="P861" i="5"/>
  <c r="O861" i="5"/>
  <c r="N861" i="5"/>
  <c r="M861" i="5"/>
  <c r="L861" i="5"/>
  <c r="K861" i="5"/>
  <c r="J861" i="5"/>
  <c r="Q860" i="5"/>
  <c r="P860" i="5"/>
  <c r="O860" i="5"/>
  <c r="N860" i="5"/>
  <c r="M860" i="5"/>
  <c r="L860" i="5"/>
  <c r="K860" i="5"/>
  <c r="J860" i="5"/>
  <c r="Q859" i="5"/>
  <c r="P859" i="5"/>
  <c r="O859" i="5"/>
  <c r="N859" i="5"/>
  <c r="M859" i="5"/>
  <c r="L859" i="5"/>
  <c r="K859" i="5"/>
  <c r="J859" i="5"/>
  <c r="Q858" i="5"/>
  <c r="P858" i="5"/>
  <c r="O858" i="5"/>
  <c r="N858" i="5"/>
  <c r="M858" i="5"/>
  <c r="L858" i="5"/>
  <c r="K858" i="5"/>
  <c r="J858" i="5"/>
  <c r="Q857" i="5"/>
  <c r="P857" i="5"/>
  <c r="O857" i="5"/>
  <c r="N857" i="5"/>
  <c r="M857" i="5"/>
  <c r="L857" i="5"/>
  <c r="K857" i="5"/>
  <c r="J857" i="5"/>
  <c r="Q856" i="5"/>
  <c r="P856" i="5"/>
  <c r="O856" i="5"/>
  <c r="N856" i="5"/>
  <c r="M856" i="5"/>
  <c r="L856" i="5"/>
  <c r="K856" i="5"/>
  <c r="J856" i="5"/>
  <c r="Q855" i="5"/>
  <c r="P855" i="5"/>
  <c r="O855" i="5"/>
  <c r="N855" i="5"/>
  <c r="M855" i="5"/>
  <c r="L855" i="5"/>
  <c r="K855" i="5"/>
  <c r="J855" i="5"/>
  <c r="Q854" i="5"/>
  <c r="P854" i="5"/>
  <c r="O854" i="5"/>
  <c r="N854" i="5"/>
  <c r="M854" i="5"/>
  <c r="L854" i="5"/>
  <c r="K854" i="5"/>
  <c r="J854" i="5"/>
  <c r="Q853" i="5"/>
  <c r="P853" i="5"/>
  <c r="O853" i="5"/>
  <c r="N853" i="5"/>
  <c r="M853" i="5"/>
  <c r="L853" i="5"/>
  <c r="K853" i="5"/>
  <c r="J853" i="5"/>
  <c r="Q852" i="5"/>
  <c r="P852" i="5"/>
  <c r="O852" i="5"/>
  <c r="N852" i="5"/>
  <c r="M852" i="5"/>
  <c r="L852" i="5"/>
  <c r="K852" i="5"/>
  <c r="J852" i="5"/>
  <c r="Q851" i="5"/>
  <c r="P851" i="5"/>
  <c r="O851" i="5"/>
  <c r="N851" i="5"/>
  <c r="M851" i="5"/>
  <c r="L851" i="5"/>
  <c r="K851" i="5"/>
  <c r="J851" i="5"/>
  <c r="Q850" i="5"/>
  <c r="P850" i="5"/>
  <c r="O850" i="5"/>
  <c r="N850" i="5"/>
  <c r="M850" i="5"/>
  <c r="L850" i="5"/>
  <c r="K850" i="5"/>
  <c r="J850" i="5"/>
  <c r="Q849" i="5"/>
  <c r="P849" i="5"/>
  <c r="O849" i="5"/>
  <c r="N849" i="5"/>
  <c r="M849" i="5"/>
  <c r="L849" i="5"/>
  <c r="K849" i="5"/>
  <c r="J849" i="5"/>
  <c r="Q848" i="5"/>
  <c r="P848" i="5"/>
  <c r="O848" i="5"/>
  <c r="N848" i="5"/>
  <c r="M848" i="5"/>
  <c r="L848" i="5"/>
  <c r="K848" i="5"/>
  <c r="J848" i="5"/>
  <c r="Q847" i="5"/>
  <c r="P847" i="5"/>
  <c r="O847" i="5"/>
  <c r="N847" i="5"/>
  <c r="M847" i="5"/>
  <c r="L847" i="5"/>
  <c r="K847" i="5"/>
  <c r="J847" i="5"/>
  <c r="Q846" i="5"/>
  <c r="P846" i="5"/>
  <c r="O846" i="5"/>
  <c r="N846" i="5"/>
  <c r="M846" i="5"/>
  <c r="L846" i="5"/>
  <c r="K846" i="5"/>
  <c r="J846" i="5"/>
  <c r="Q845" i="5"/>
  <c r="P845" i="5"/>
  <c r="O845" i="5"/>
  <c r="N845" i="5"/>
  <c r="M845" i="5"/>
  <c r="L845" i="5"/>
  <c r="K845" i="5"/>
  <c r="J845" i="5"/>
  <c r="Q844" i="5"/>
  <c r="P844" i="5"/>
  <c r="O844" i="5"/>
  <c r="N844" i="5"/>
  <c r="M844" i="5"/>
  <c r="L844" i="5"/>
  <c r="K844" i="5"/>
  <c r="J844" i="5"/>
  <c r="Q843" i="5"/>
  <c r="P843" i="5"/>
  <c r="O843" i="5"/>
  <c r="N843" i="5"/>
  <c r="M843" i="5"/>
  <c r="L843" i="5"/>
  <c r="K843" i="5"/>
  <c r="J843" i="5"/>
  <c r="Q842" i="5"/>
  <c r="P842" i="5"/>
  <c r="O842" i="5"/>
  <c r="N842" i="5"/>
  <c r="M842" i="5"/>
  <c r="L842" i="5"/>
  <c r="K842" i="5"/>
  <c r="J842" i="5"/>
  <c r="Q841" i="5"/>
  <c r="P841" i="5"/>
  <c r="O841" i="5"/>
  <c r="N841" i="5"/>
  <c r="M841" i="5"/>
  <c r="L841" i="5"/>
  <c r="K841" i="5"/>
  <c r="J841" i="5"/>
  <c r="Q840" i="5"/>
  <c r="P840" i="5"/>
  <c r="O840" i="5"/>
  <c r="N840" i="5"/>
  <c r="M840" i="5"/>
  <c r="L840" i="5"/>
  <c r="K840" i="5"/>
  <c r="J840" i="5"/>
  <c r="Q839" i="5"/>
  <c r="P839" i="5"/>
  <c r="O839" i="5"/>
  <c r="N839" i="5"/>
  <c r="M839" i="5"/>
  <c r="L839" i="5"/>
  <c r="K839" i="5"/>
  <c r="J839" i="5"/>
  <c r="Q838" i="5"/>
  <c r="P838" i="5"/>
  <c r="O838" i="5"/>
  <c r="N838" i="5"/>
  <c r="M838" i="5"/>
  <c r="L838" i="5"/>
  <c r="K838" i="5"/>
  <c r="J838" i="5"/>
  <c r="Q837" i="5"/>
  <c r="P837" i="5"/>
  <c r="O837" i="5"/>
  <c r="N837" i="5"/>
  <c r="M837" i="5"/>
  <c r="L837" i="5"/>
  <c r="K837" i="5"/>
  <c r="J837" i="5"/>
  <c r="Q836" i="5"/>
  <c r="P836" i="5"/>
  <c r="O836" i="5"/>
  <c r="N836" i="5"/>
  <c r="M836" i="5"/>
  <c r="L836" i="5"/>
  <c r="K836" i="5"/>
  <c r="J836" i="5"/>
  <c r="Q835" i="5"/>
  <c r="P835" i="5"/>
  <c r="O835" i="5"/>
  <c r="N835" i="5"/>
  <c r="M835" i="5"/>
  <c r="L835" i="5"/>
  <c r="K835" i="5"/>
  <c r="J835" i="5"/>
  <c r="Q834" i="5"/>
  <c r="P834" i="5"/>
  <c r="O834" i="5"/>
  <c r="N834" i="5"/>
  <c r="M834" i="5"/>
  <c r="L834" i="5"/>
  <c r="K834" i="5"/>
  <c r="J834" i="5"/>
  <c r="Q833" i="5"/>
  <c r="P833" i="5"/>
  <c r="O833" i="5"/>
  <c r="N833" i="5"/>
  <c r="M833" i="5"/>
  <c r="L833" i="5"/>
  <c r="K833" i="5"/>
  <c r="J833" i="5"/>
  <c r="Q832" i="5"/>
  <c r="P832" i="5"/>
  <c r="O832" i="5"/>
  <c r="N832" i="5"/>
  <c r="M832" i="5"/>
  <c r="L832" i="5"/>
  <c r="K832" i="5"/>
  <c r="J832" i="5"/>
  <c r="Q831" i="5"/>
  <c r="P831" i="5"/>
  <c r="O831" i="5"/>
  <c r="N831" i="5"/>
  <c r="M831" i="5"/>
  <c r="L831" i="5"/>
  <c r="K831" i="5"/>
  <c r="J831" i="5"/>
  <c r="Q830" i="5"/>
  <c r="P830" i="5"/>
  <c r="O830" i="5"/>
  <c r="N830" i="5"/>
  <c r="M830" i="5"/>
  <c r="L830" i="5"/>
  <c r="K830" i="5"/>
  <c r="J830" i="5"/>
  <c r="Q829" i="5"/>
  <c r="P829" i="5"/>
  <c r="O829" i="5"/>
  <c r="N829" i="5"/>
  <c r="M829" i="5"/>
  <c r="L829" i="5"/>
  <c r="K829" i="5"/>
  <c r="J829" i="5"/>
  <c r="Q828" i="5"/>
  <c r="P828" i="5"/>
  <c r="O828" i="5"/>
  <c r="N828" i="5"/>
  <c r="M828" i="5"/>
  <c r="L828" i="5"/>
  <c r="K828" i="5"/>
  <c r="J828" i="5"/>
  <c r="Q827" i="5"/>
  <c r="P827" i="5"/>
  <c r="O827" i="5"/>
  <c r="N827" i="5"/>
  <c r="M827" i="5"/>
  <c r="L827" i="5"/>
  <c r="K827" i="5"/>
  <c r="J827" i="5"/>
  <c r="Q826" i="5"/>
  <c r="P826" i="5"/>
  <c r="O826" i="5"/>
  <c r="N826" i="5"/>
  <c r="M826" i="5"/>
  <c r="L826" i="5"/>
  <c r="K826" i="5"/>
  <c r="J826" i="5"/>
  <c r="Q825" i="5"/>
  <c r="P825" i="5"/>
  <c r="O825" i="5"/>
  <c r="N825" i="5"/>
  <c r="M825" i="5"/>
  <c r="L825" i="5"/>
  <c r="K825" i="5"/>
  <c r="J825" i="5"/>
  <c r="Q824" i="5"/>
  <c r="P824" i="5"/>
  <c r="O824" i="5"/>
  <c r="N824" i="5"/>
  <c r="M824" i="5"/>
  <c r="L824" i="5"/>
  <c r="K824" i="5"/>
  <c r="J824" i="5"/>
  <c r="Q823" i="5"/>
  <c r="P823" i="5"/>
  <c r="O823" i="5"/>
  <c r="N823" i="5"/>
  <c r="M823" i="5"/>
  <c r="L823" i="5"/>
  <c r="K823" i="5"/>
  <c r="J823" i="5"/>
  <c r="Q822" i="5"/>
  <c r="P822" i="5"/>
  <c r="O822" i="5"/>
  <c r="N822" i="5"/>
  <c r="M822" i="5"/>
  <c r="L822" i="5"/>
  <c r="K822" i="5"/>
  <c r="J822" i="5"/>
  <c r="Q821" i="5"/>
  <c r="P821" i="5"/>
  <c r="O821" i="5"/>
  <c r="N821" i="5"/>
  <c r="M821" i="5"/>
  <c r="L821" i="5"/>
  <c r="K821" i="5"/>
  <c r="J821" i="5"/>
  <c r="Q820" i="5"/>
  <c r="P820" i="5"/>
  <c r="O820" i="5"/>
  <c r="N820" i="5"/>
  <c r="M820" i="5"/>
  <c r="L820" i="5"/>
  <c r="K820" i="5"/>
  <c r="J820" i="5"/>
  <c r="Q819" i="5"/>
  <c r="P819" i="5"/>
  <c r="O819" i="5"/>
  <c r="N819" i="5"/>
  <c r="M819" i="5"/>
  <c r="L819" i="5"/>
  <c r="K819" i="5"/>
  <c r="J819" i="5"/>
  <c r="Q818" i="5"/>
  <c r="P818" i="5"/>
  <c r="O818" i="5"/>
  <c r="N818" i="5"/>
  <c r="M818" i="5"/>
  <c r="L818" i="5"/>
  <c r="K818" i="5"/>
  <c r="J818" i="5"/>
  <c r="Q817" i="5"/>
  <c r="P817" i="5"/>
  <c r="O817" i="5"/>
  <c r="N817" i="5"/>
  <c r="M817" i="5"/>
  <c r="L817" i="5"/>
  <c r="K817" i="5"/>
  <c r="J817" i="5"/>
  <c r="Q816" i="5"/>
  <c r="P816" i="5"/>
  <c r="O816" i="5"/>
  <c r="N816" i="5"/>
  <c r="M816" i="5"/>
  <c r="L816" i="5"/>
  <c r="K816" i="5"/>
  <c r="J816" i="5"/>
  <c r="Q815" i="5"/>
  <c r="P815" i="5"/>
  <c r="O815" i="5"/>
  <c r="N815" i="5"/>
  <c r="M815" i="5"/>
  <c r="L815" i="5"/>
  <c r="K815" i="5"/>
  <c r="J815" i="5"/>
  <c r="Q814" i="5"/>
  <c r="P814" i="5"/>
  <c r="O814" i="5"/>
  <c r="N814" i="5"/>
  <c r="M814" i="5"/>
  <c r="L814" i="5"/>
  <c r="K814" i="5"/>
  <c r="J814" i="5"/>
  <c r="Q813" i="5"/>
  <c r="P813" i="5"/>
  <c r="O813" i="5"/>
  <c r="N813" i="5"/>
  <c r="M813" i="5"/>
  <c r="L813" i="5"/>
  <c r="K813" i="5"/>
  <c r="J813" i="5"/>
  <c r="Q812" i="5"/>
  <c r="P812" i="5"/>
  <c r="O812" i="5"/>
  <c r="N812" i="5"/>
  <c r="M812" i="5"/>
  <c r="L812" i="5"/>
  <c r="K812" i="5"/>
  <c r="J812" i="5"/>
  <c r="Q811" i="5"/>
  <c r="P811" i="5"/>
  <c r="O811" i="5"/>
  <c r="N811" i="5"/>
  <c r="M811" i="5"/>
  <c r="L811" i="5"/>
  <c r="K811" i="5"/>
  <c r="J811" i="5"/>
  <c r="Q810" i="5"/>
  <c r="P810" i="5"/>
  <c r="O810" i="5"/>
  <c r="N810" i="5"/>
  <c r="M810" i="5"/>
  <c r="L810" i="5"/>
  <c r="K810" i="5"/>
  <c r="J810" i="5"/>
  <c r="Q809" i="5"/>
  <c r="P809" i="5"/>
  <c r="O809" i="5"/>
  <c r="N809" i="5"/>
  <c r="M809" i="5"/>
  <c r="L809" i="5"/>
  <c r="K809" i="5"/>
  <c r="J809" i="5"/>
  <c r="Q808" i="5"/>
  <c r="P808" i="5"/>
  <c r="O808" i="5"/>
  <c r="N808" i="5"/>
  <c r="M808" i="5"/>
  <c r="L808" i="5"/>
  <c r="K808" i="5"/>
  <c r="J808" i="5"/>
  <c r="Q807" i="5"/>
  <c r="P807" i="5"/>
  <c r="O807" i="5"/>
  <c r="N807" i="5"/>
  <c r="M807" i="5"/>
  <c r="L807" i="5"/>
  <c r="K807" i="5"/>
  <c r="J807" i="5"/>
  <c r="Q806" i="5"/>
  <c r="P806" i="5"/>
  <c r="O806" i="5"/>
  <c r="N806" i="5"/>
  <c r="M806" i="5"/>
  <c r="L806" i="5"/>
  <c r="K806" i="5"/>
  <c r="J806" i="5"/>
  <c r="Q805" i="5"/>
  <c r="P805" i="5"/>
  <c r="O805" i="5"/>
  <c r="N805" i="5"/>
  <c r="M805" i="5"/>
  <c r="L805" i="5"/>
  <c r="K805" i="5"/>
  <c r="J805" i="5"/>
  <c r="Q804" i="5"/>
  <c r="P804" i="5"/>
  <c r="O804" i="5"/>
  <c r="N804" i="5"/>
  <c r="M804" i="5"/>
  <c r="L804" i="5"/>
  <c r="K804" i="5"/>
  <c r="J804" i="5"/>
  <c r="Q803" i="5"/>
  <c r="P803" i="5"/>
  <c r="O803" i="5"/>
  <c r="N803" i="5"/>
  <c r="M803" i="5"/>
  <c r="L803" i="5"/>
  <c r="K803" i="5"/>
  <c r="J803" i="5"/>
  <c r="Q802" i="5"/>
  <c r="P802" i="5"/>
  <c r="O802" i="5"/>
  <c r="N802" i="5"/>
  <c r="M802" i="5"/>
  <c r="L802" i="5"/>
  <c r="K802" i="5"/>
  <c r="J802" i="5"/>
  <c r="Q801" i="5"/>
  <c r="P801" i="5"/>
  <c r="O801" i="5"/>
  <c r="N801" i="5"/>
  <c r="M801" i="5"/>
  <c r="L801" i="5"/>
  <c r="K801" i="5"/>
  <c r="J801" i="5"/>
  <c r="Q800" i="5"/>
  <c r="P800" i="5"/>
  <c r="O800" i="5"/>
  <c r="N800" i="5"/>
  <c r="M800" i="5"/>
  <c r="L800" i="5"/>
  <c r="K800" i="5"/>
  <c r="J800" i="5"/>
  <c r="Q799" i="5"/>
  <c r="P799" i="5"/>
  <c r="O799" i="5"/>
  <c r="N799" i="5"/>
  <c r="M799" i="5"/>
  <c r="L799" i="5"/>
  <c r="K799" i="5"/>
  <c r="J799" i="5"/>
  <c r="Q798" i="5"/>
  <c r="P798" i="5"/>
  <c r="O798" i="5"/>
  <c r="N798" i="5"/>
  <c r="M798" i="5"/>
  <c r="L798" i="5"/>
  <c r="K798" i="5"/>
  <c r="J798" i="5"/>
  <c r="Q797" i="5"/>
  <c r="P797" i="5"/>
  <c r="O797" i="5"/>
  <c r="N797" i="5"/>
  <c r="M797" i="5"/>
  <c r="L797" i="5"/>
  <c r="K797" i="5"/>
  <c r="J797" i="5"/>
  <c r="Q796" i="5"/>
  <c r="P796" i="5"/>
  <c r="O796" i="5"/>
  <c r="N796" i="5"/>
  <c r="M796" i="5"/>
  <c r="L796" i="5"/>
  <c r="K796" i="5"/>
  <c r="J796" i="5"/>
  <c r="Q795" i="5"/>
  <c r="P795" i="5"/>
  <c r="O795" i="5"/>
  <c r="N795" i="5"/>
  <c r="M795" i="5"/>
  <c r="L795" i="5"/>
  <c r="K795" i="5"/>
  <c r="J795" i="5"/>
  <c r="Q794" i="5"/>
  <c r="P794" i="5"/>
  <c r="O794" i="5"/>
  <c r="N794" i="5"/>
  <c r="M794" i="5"/>
  <c r="L794" i="5"/>
  <c r="K794" i="5"/>
  <c r="J794" i="5"/>
  <c r="Q793" i="5"/>
  <c r="P793" i="5"/>
  <c r="O793" i="5"/>
  <c r="N793" i="5"/>
  <c r="M793" i="5"/>
  <c r="L793" i="5"/>
  <c r="K793" i="5"/>
  <c r="J793" i="5"/>
  <c r="Q792" i="5"/>
  <c r="P792" i="5"/>
  <c r="O792" i="5"/>
  <c r="N792" i="5"/>
  <c r="M792" i="5"/>
  <c r="L792" i="5"/>
  <c r="K792" i="5"/>
  <c r="J792" i="5"/>
  <c r="Q791" i="5"/>
  <c r="P791" i="5"/>
  <c r="O791" i="5"/>
  <c r="N791" i="5"/>
  <c r="M791" i="5"/>
  <c r="L791" i="5"/>
  <c r="K791" i="5"/>
  <c r="J791" i="5"/>
  <c r="Q790" i="5"/>
  <c r="P790" i="5"/>
  <c r="O790" i="5"/>
  <c r="N790" i="5"/>
  <c r="M790" i="5"/>
  <c r="L790" i="5"/>
  <c r="K790" i="5"/>
  <c r="J790" i="5"/>
  <c r="Q789" i="5"/>
  <c r="P789" i="5"/>
  <c r="O789" i="5"/>
  <c r="N789" i="5"/>
  <c r="M789" i="5"/>
  <c r="L789" i="5"/>
  <c r="K789" i="5"/>
  <c r="J789" i="5"/>
  <c r="Q788" i="5"/>
  <c r="P788" i="5"/>
  <c r="O788" i="5"/>
  <c r="N788" i="5"/>
  <c r="M788" i="5"/>
  <c r="L788" i="5"/>
  <c r="K788" i="5"/>
  <c r="J788" i="5"/>
  <c r="Q787" i="5"/>
  <c r="P787" i="5"/>
  <c r="O787" i="5"/>
  <c r="N787" i="5"/>
  <c r="M787" i="5"/>
  <c r="L787" i="5"/>
  <c r="K787" i="5"/>
  <c r="J787" i="5"/>
  <c r="Q786" i="5"/>
  <c r="P786" i="5"/>
  <c r="O786" i="5"/>
  <c r="N786" i="5"/>
  <c r="M786" i="5"/>
  <c r="L786" i="5"/>
  <c r="K786" i="5"/>
  <c r="J786" i="5"/>
  <c r="Q785" i="5"/>
  <c r="P785" i="5"/>
  <c r="O785" i="5"/>
  <c r="N785" i="5"/>
  <c r="M785" i="5"/>
  <c r="L785" i="5"/>
  <c r="K785" i="5"/>
  <c r="J785" i="5"/>
  <c r="Q784" i="5"/>
  <c r="P784" i="5"/>
  <c r="O784" i="5"/>
  <c r="N784" i="5"/>
  <c r="M784" i="5"/>
  <c r="L784" i="5"/>
  <c r="K784" i="5"/>
  <c r="J784" i="5"/>
  <c r="Q783" i="5"/>
  <c r="P783" i="5"/>
  <c r="O783" i="5"/>
  <c r="N783" i="5"/>
  <c r="M783" i="5"/>
  <c r="L783" i="5"/>
  <c r="K783" i="5"/>
  <c r="J783" i="5"/>
  <c r="Q782" i="5"/>
  <c r="P782" i="5"/>
  <c r="O782" i="5"/>
  <c r="N782" i="5"/>
  <c r="M782" i="5"/>
  <c r="L782" i="5"/>
  <c r="K782" i="5"/>
  <c r="J782" i="5"/>
  <c r="Q781" i="5"/>
  <c r="P781" i="5"/>
  <c r="O781" i="5"/>
  <c r="N781" i="5"/>
  <c r="M781" i="5"/>
  <c r="L781" i="5"/>
  <c r="K781" i="5"/>
  <c r="J781" i="5"/>
  <c r="Q780" i="5"/>
  <c r="P780" i="5"/>
  <c r="O780" i="5"/>
  <c r="N780" i="5"/>
  <c r="M780" i="5"/>
  <c r="L780" i="5"/>
  <c r="K780" i="5"/>
  <c r="J780" i="5"/>
  <c r="Q779" i="5"/>
  <c r="P779" i="5"/>
  <c r="O779" i="5"/>
  <c r="N779" i="5"/>
  <c r="M779" i="5"/>
  <c r="L779" i="5"/>
  <c r="K779" i="5"/>
  <c r="J779" i="5"/>
  <c r="Q778" i="5"/>
  <c r="P778" i="5"/>
  <c r="O778" i="5"/>
  <c r="N778" i="5"/>
  <c r="M778" i="5"/>
  <c r="L778" i="5"/>
  <c r="K778" i="5"/>
  <c r="J778" i="5"/>
  <c r="Q777" i="5"/>
  <c r="P777" i="5"/>
  <c r="O777" i="5"/>
  <c r="N777" i="5"/>
  <c r="M777" i="5"/>
  <c r="L777" i="5"/>
  <c r="K777" i="5"/>
  <c r="J777" i="5"/>
  <c r="Q776" i="5"/>
  <c r="P776" i="5"/>
  <c r="O776" i="5"/>
  <c r="N776" i="5"/>
  <c r="M776" i="5"/>
  <c r="L776" i="5"/>
  <c r="K776" i="5"/>
  <c r="J776" i="5"/>
  <c r="Q775" i="5"/>
  <c r="P775" i="5"/>
  <c r="O775" i="5"/>
  <c r="N775" i="5"/>
  <c r="M775" i="5"/>
  <c r="L775" i="5"/>
  <c r="K775" i="5"/>
  <c r="J775" i="5"/>
  <c r="Q774" i="5"/>
  <c r="P774" i="5"/>
  <c r="O774" i="5"/>
  <c r="N774" i="5"/>
  <c r="M774" i="5"/>
  <c r="L774" i="5"/>
  <c r="K774" i="5"/>
  <c r="J774" i="5"/>
  <c r="Q773" i="5"/>
  <c r="P773" i="5"/>
  <c r="O773" i="5"/>
  <c r="N773" i="5"/>
  <c r="M773" i="5"/>
  <c r="L773" i="5"/>
  <c r="K773" i="5"/>
  <c r="J773" i="5"/>
  <c r="Q772" i="5"/>
  <c r="P772" i="5"/>
  <c r="O772" i="5"/>
  <c r="N772" i="5"/>
  <c r="M772" i="5"/>
  <c r="L772" i="5"/>
  <c r="K772" i="5"/>
  <c r="J772" i="5"/>
  <c r="Q771" i="5"/>
  <c r="P771" i="5"/>
  <c r="O771" i="5"/>
  <c r="N771" i="5"/>
  <c r="M771" i="5"/>
  <c r="L771" i="5"/>
  <c r="K771" i="5"/>
  <c r="J771" i="5"/>
  <c r="Q770" i="5"/>
  <c r="P770" i="5"/>
  <c r="O770" i="5"/>
  <c r="N770" i="5"/>
  <c r="M770" i="5"/>
  <c r="L770" i="5"/>
  <c r="K770" i="5"/>
  <c r="J770" i="5"/>
  <c r="Q769" i="5"/>
  <c r="P769" i="5"/>
  <c r="O769" i="5"/>
  <c r="N769" i="5"/>
  <c r="M769" i="5"/>
  <c r="L769" i="5"/>
  <c r="K769" i="5"/>
  <c r="J769" i="5"/>
  <c r="Q768" i="5"/>
  <c r="P768" i="5"/>
  <c r="O768" i="5"/>
  <c r="N768" i="5"/>
  <c r="M768" i="5"/>
  <c r="L768" i="5"/>
  <c r="K768" i="5"/>
  <c r="J768" i="5"/>
  <c r="Q767" i="5"/>
  <c r="P767" i="5"/>
  <c r="O767" i="5"/>
  <c r="N767" i="5"/>
  <c r="M767" i="5"/>
  <c r="L767" i="5"/>
  <c r="K767" i="5"/>
  <c r="J767" i="5"/>
  <c r="Q766" i="5"/>
  <c r="P766" i="5"/>
  <c r="O766" i="5"/>
  <c r="N766" i="5"/>
  <c r="M766" i="5"/>
  <c r="L766" i="5"/>
  <c r="K766" i="5"/>
  <c r="J766" i="5"/>
  <c r="Q765" i="5"/>
  <c r="P765" i="5"/>
  <c r="O765" i="5"/>
  <c r="N765" i="5"/>
  <c r="M765" i="5"/>
  <c r="L765" i="5"/>
  <c r="K765" i="5"/>
  <c r="J765" i="5"/>
  <c r="Q764" i="5"/>
  <c r="P764" i="5"/>
  <c r="O764" i="5"/>
  <c r="N764" i="5"/>
  <c r="M764" i="5"/>
  <c r="L764" i="5"/>
  <c r="K764" i="5"/>
  <c r="J764" i="5"/>
  <c r="Q763" i="5"/>
  <c r="P763" i="5"/>
  <c r="O763" i="5"/>
  <c r="N763" i="5"/>
  <c r="M763" i="5"/>
  <c r="L763" i="5"/>
  <c r="K763" i="5"/>
  <c r="J763" i="5"/>
  <c r="Q762" i="5"/>
  <c r="P762" i="5"/>
  <c r="O762" i="5"/>
  <c r="N762" i="5"/>
  <c r="M762" i="5"/>
  <c r="L762" i="5"/>
  <c r="K762" i="5"/>
  <c r="J762" i="5"/>
  <c r="Q761" i="5"/>
  <c r="P761" i="5"/>
  <c r="O761" i="5"/>
  <c r="N761" i="5"/>
  <c r="M761" i="5"/>
  <c r="L761" i="5"/>
  <c r="K761" i="5"/>
  <c r="J761" i="5"/>
  <c r="Q760" i="5"/>
  <c r="P760" i="5"/>
  <c r="O760" i="5"/>
  <c r="N760" i="5"/>
  <c r="M760" i="5"/>
  <c r="L760" i="5"/>
  <c r="K760" i="5"/>
  <c r="J760" i="5"/>
  <c r="Q759" i="5"/>
  <c r="P759" i="5"/>
  <c r="O759" i="5"/>
  <c r="N759" i="5"/>
  <c r="M759" i="5"/>
  <c r="L759" i="5"/>
  <c r="K759" i="5"/>
  <c r="J759" i="5"/>
  <c r="Q758" i="5"/>
  <c r="P758" i="5"/>
  <c r="O758" i="5"/>
  <c r="N758" i="5"/>
  <c r="M758" i="5"/>
  <c r="L758" i="5"/>
  <c r="K758" i="5"/>
  <c r="J758" i="5"/>
  <c r="Q757" i="5"/>
  <c r="P757" i="5"/>
  <c r="O757" i="5"/>
  <c r="N757" i="5"/>
  <c r="M757" i="5"/>
  <c r="L757" i="5"/>
  <c r="K757" i="5"/>
  <c r="J757" i="5"/>
  <c r="Q756" i="5"/>
  <c r="P756" i="5"/>
  <c r="O756" i="5"/>
  <c r="N756" i="5"/>
  <c r="M756" i="5"/>
  <c r="L756" i="5"/>
  <c r="K756" i="5"/>
  <c r="J756" i="5"/>
  <c r="Q755" i="5"/>
  <c r="P755" i="5"/>
  <c r="O755" i="5"/>
  <c r="N755" i="5"/>
  <c r="M755" i="5"/>
  <c r="L755" i="5"/>
  <c r="K755" i="5"/>
  <c r="J755" i="5"/>
  <c r="Q754" i="5"/>
  <c r="P754" i="5"/>
  <c r="O754" i="5"/>
  <c r="N754" i="5"/>
  <c r="M754" i="5"/>
  <c r="L754" i="5"/>
  <c r="K754" i="5"/>
  <c r="J754" i="5"/>
  <c r="Q753" i="5"/>
  <c r="P753" i="5"/>
  <c r="O753" i="5"/>
  <c r="N753" i="5"/>
  <c r="M753" i="5"/>
  <c r="L753" i="5"/>
  <c r="K753" i="5"/>
  <c r="J753" i="5"/>
  <c r="Q752" i="5"/>
  <c r="P752" i="5"/>
  <c r="O752" i="5"/>
  <c r="N752" i="5"/>
  <c r="M752" i="5"/>
  <c r="L752" i="5"/>
  <c r="K752" i="5"/>
  <c r="J752" i="5"/>
  <c r="Q751" i="5"/>
  <c r="P751" i="5"/>
  <c r="O751" i="5"/>
  <c r="N751" i="5"/>
  <c r="M751" i="5"/>
  <c r="L751" i="5"/>
  <c r="K751" i="5"/>
  <c r="J751" i="5"/>
  <c r="Q750" i="5"/>
  <c r="P750" i="5"/>
  <c r="O750" i="5"/>
  <c r="N750" i="5"/>
  <c r="M750" i="5"/>
  <c r="L750" i="5"/>
  <c r="K750" i="5"/>
  <c r="J750" i="5"/>
  <c r="Q749" i="5"/>
  <c r="P749" i="5"/>
  <c r="O749" i="5"/>
  <c r="N749" i="5"/>
  <c r="M749" i="5"/>
  <c r="L749" i="5"/>
  <c r="K749" i="5"/>
  <c r="J749" i="5"/>
  <c r="Q748" i="5"/>
  <c r="P748" i="5"/>
  <c r="O748" i="5"/>
  <c r="N748" i="5"/>
  <c r="M748" i="5"/>
  <c r="L748" i="5"/>
  <c r="K748" i="5"/>
  <c r="J748" i="5"/>
  <c r="Q747" i="5"/>
  <c r="P747" i="5"/>
  <c r="O747" i="5"/>
  <c r="N747" i="5"/>
  <c r="M747" i="5"/>
  <c r="L747" i="5"/>
  <c r="K747" i="5"/>
  <c r="J747" i="5"/>
  <c r="Q746" i="5"/>
  <c r="P746" i="5"/>
  <c r="O746" i="5"/>
  <c r="N746" i="5"/>
  <c r="M746" i="5"/>
  <c r="L746" i="5"/>
  <c r="K746" i="5"/>
  <c r="J746" i="5"/>
  <c r="Q745" i="5"/>
  <c r="P745" i="5"/>
  <c r="O745" i="5"/>
  <c r="N745" i="5"/>
  <c r="M745" i="5"/>
  <c r="L745" i="5"/>
  <c r="K745" i="5"/>
  <c r="J745" i="5"/>
  <c r="Q744" i="5"/>
  <c r="P744" i="5"/>
  <c r="O744" i="5"/>
  <c r="N744" i="5"/>
  <c r="M744" i="5"/>
  <c r="L744" i="5"/>
  <c r="K744" i="5"/>
  <c r="J744" i="5"/>
  <c r="Q743" i="5"/>
  <c r="P743" i="5"/>
  <c r="O743" i="5"/>
  <c r="N743" i="5"/>
  <c r="M743" i="5"/>
  <c r="L743" i="5"/>
  <c r="K743" i="5"/>
  <c r="J743" i="5"/>
  <c r="Q742" i="5"/>
  <c r="P742" i="5"/>
  <c r="O742" i="5"/>
  <c r="N742" i="5"/>
  <c r="M742" i="5"/>
  <c r="L742" i="5"/>
  <c r="K742" i="5"/>
  <c r="J742" i="5"/>
  <c r="Q741" i="5"/>
  <c r="P741" i="5"/>
  <c r="O741" i="5"/>
  <c r="N741" i="5"/>
  <c r="M741" i="5"/>
  <c r="L741" i="5"/>
  <c r="K741" i="5"/>
  <c r="J741" i="5"/>
  <c r="Q740" i="5"/>
  <c r="P740" i="5"/>
  <c r="O740" i="5"/>
  <c r="N740" i="5"/>
  <c r="M740" i="5"/>
  <c r="L740" i="5"/>
  <c r="K740" i="5"/>
  <c r="J740" i="5"/>
  <c r="Q739" i="5"/>
  <c r="P739" i="5"/>
  <c r="O739" i="5"/>
  <c r="N739" i="5"/>
  <c r="M739" i="5"/>
  <c r="L739" i="5"/>
  <c r="K739" i="5"/>
  <c r="J739" i="5"/>
  <c r="Q738" i="5"/>
  <c r="P738" i="5"/>
  <c r="O738" i="5"/>
  <c r="N738" i="5"/>
  <c r="M738" i="5"/>
  <c r="L738" i="5"/>
  <c r="K738" i="5"/>
  <c r="J738" i="5"/>
  <c r="Q737" i="5"/>
  <c r="P737" i="5"/>
  <c r="O737" i="5"/>
  <c r="N737" i="5"/>
  <c r="M737" i="5"/>
  <c r="L737" i="5"/>
  <c r="K737" i="5"/>
  <c r="J737" i="5"/>
  <c r="Q736" i="5"/>
  <c r="P736" i="5"/>
  <c r="O736" i="5"/>
  <c r="N736" i="5"/>
  <c r="M736" i="5"/>
  <c r="L736" i="5"/>
  <c r="K736" i="5"/>
  <c r="J736" i="5"/>
  <c r="Q735" i="5"/>
  <c r="P735" i="5"/>
  <c r="O735" i="5"/>
  <c r="N735" i="5"/>
  <c r="M735" i="5"/>
  <c r="L735" i="5"/>
  <c r="K735" i="5"/>
  <c r="J735" i="5"/>
  <c r="Q734" i="5"/>
  <c r="P734" i="5"/>
  <c r="O734" i="5"/>
  <c r="N734" i="5"/>
  <c r="M734" i="5"/>
  <c r="L734" i="5"/>
  <c r="K734" i="5"/>
  <c r="J734" i="5"/>
  <c r="Q733" i="5"/>
  <c r="P733" i="5"/>
  <c r="O733" i="5"/>
  <c r="N733" i="5"/>
  <c r="M733" i="5"/>
  <c r="L733" i="5"/>
  <c r="K733" i="5"/>
  <c r="J733" i="5"/>
  <c r="Q732" i="5"/>
  <c r="P732" i="5"/>
  <c r="O732" i="5"/>
  <c r="N732" i="5"/>
  <c r="M732" i="5"/>
  <c r="L732" i="5"/>
  <c r="K732" i="5"/>
  <c r="J732" i="5"/>
  <c r="Q731" i="5"/>
  <c r="P731" i="5"/>
  <c r="O731" i="5"/>
  <c r="N731" i="5"/>
  <c r="M731" i="5"/>
  <c r="L731" i="5"/>
  <c r="K731" i="5"/>
  <c r="J731" i="5"/>
  <c r="Q730" i="5"/>
  <c r="P730" i="5"/>
  <c r="O730" i="5"/>
  <c r="N730" i="5"/>
  <c r="M730" i="5"/>
  <c r="L730" i="5"/>
  <c r="K730" i="5"/>
  <c r="J730" i="5"/>
  <c r="Q729" i="5"/>
  <c r="P729" i="5"/>
  <c r="O729" i="5"/>
  <c r="N729" i="5"/>
  <c r="M729" i="5"/>
  <c r="L729" i="5"/>
  <c r="K729" i="5"/>
  <c r="J729" i="5"/>
  <c r="Q728" i="5"/>
  <c r="P728" i="5"/>
  <c r="O728" i="5"/>
  <c r="N728" i="5"/>
  <c r="M728" i="5"/>
  <c r="L728" i="5"/>
  <c r="K728" i="5"/>
  <c r="J728" i="5"/>
  <c r="Q727" i="5"/>
  <c r="P727" i="5"/>
  <c r="O727" i="5"/>
  <c r="N727" i="5"/>
  <c r="M727" i="5"/>
  <c r="L727" i="5"/>
  <c r="K727" i="5"/>
  <c r="J727" i="5"/>
  <c r="Q726" i="5"/>
  <c r="P726" i="5"/>
  <c r="O726" i="5"/>
  <c r="N726" i="5"/>
  <c r="M726" i="5"/>
  <c r="L726" i="5"/>
  <c r="K726" i="5"/>
  <c r="J726" i="5"/>
  <c r="Q725" i="5"/>
  <c r="P725" i="5"/>
  <c r="O725" i="5"/>
  <c r="N725" i="5"/>
  <c r="M725" i="5"/>
  <c r="L725" i="5"/>
  <c r="K725" i="5"/>
  <c r="J725" i="5"/>
  <c r="Q724" i="5"/>
  <c r="P724" i="5"/>
  <c r="O724" i="5"/>
  <c r="N724" i="5"/>
  <c r="M724" i="5"/>
  <c r="L724" i="5"/>
  <c r="K724" i="5"/>
  <c r="J724" i="5"/>
  <c r="Q723" i="5"/>
  <c r="P723" i="5"/>
  <c r="O723" i="5"/>
  <c r="N723" i="5"/>
  <c r="M723" i="5"/>
  <c r="L723" i="5"/>
  <c r="K723" i="5"/>
  <c r="J723" i="5"/>
  <c r="Q722" i="5"/>
  <c r="P722" i="5"/>
  <c r="O722" i="5"/>
  <c r="N722" i="5"/>
  <c r="M722" i="5"/>
  <c r="L722" i="5"/>
  <c r="K722" i="5"/>
  <c r="J722" i="5"/>
  <c r="Q721" i="5"/>
  <c r="P721" i="5"/>
  <c r="O721" i="5"/>
  <c r="N721" i="5"/>
  <c r="M721" i="5"/>
  <c r="L721" i="5"/>
  <c r="K721" i="5"/>
  <c r="J721" i="5"/>
  <c r="Q720" i="5"/>
  <c r="P720" i="5"/>
  <c r="O720" i="5"/>
  <c r="N720" i="5"/>
  <c r="M720" i="5"/>
  <c r="L720" i="5"/>
  <c r="K720" i="5"/>
  <c r="J720" i="5"/>
  <c r="Q719" i="5"/>
  <c r="P719" i="5"/>
  <c r="O719" i="5"/>
  <c r="N719" i="5"/>
  <c r="M719" i="5"/>
  <c r="L719" i="5"/>
  <c r="K719" i="5"/>
  <c r="J719" i="5"/>
  <c r="Q718" i="5"/>
  <c r="P718" i="5"/>
  <c r="O718" i="5"/>
  <c r="N718" i="5"/>
  <c r="M718" i="5"/>
  <c r="L718" i="5"/>
  <c r="K718" i="5"/>
  <c r="J718" i="5"/>
  <c r="Q717" i="5"/>
  <c r="P717" i="5"/>
  <c r="O717" i="5"/>
  <c r="N717" i="5"/>
  <c r="M717" i="5"/>
  <c r="L717" i="5"/>
  <c r="K717" i="5"/>
  <c r="J717" i="5"/>
  <c r="Q716" i="5"/>
  <c r="P716" i="5"/>
  <c r="O716" i="5"/>
  <c r="N716" i="5"/>
  <c r="M716" i="5"/>
  <c r="L716" i="5"/>
  <c r="K716" i="5"/>
  <c r="J716" i="5"/>
  <c r="Q715" i="5"/>
  <c r="P715" i="5"/>
  <c r="O715" i="5"/>
  <c r="N715" i="5"/>
  <c r="M715" i="5"/>
  <c r="L715" i="5"/>
  <c r="K715" i="5"/>
  <c r="J715" i="5"/>
  <c r="Q714" i="5"/>
  <c r="P714" i="5"/>
  <c r="O714" i="5"/>
  <c r="N714" i="5"/>
  <c r="M714" i="5"/>
  <c r="L714" i="5"/>
  <c r="K714" i="5"/>
  <c r="J714" i="5"/>
  <c r="Q713" i="5"/>
  <c r="P713" i="5"/>
  <c r="O713" i="5"/>
  <c r="N713" i="5"/>
  <c r="M713" i="5"/>
  <c r="L713" i="5"/>
  <c r="K713" i="5"/>
  <c r="J713" i="5"/>
  <c r="Q712" i="5"/>
  <c r="P712" i="5"/>
  <c r="O712" i="5"/>
  <c r="N712" i="5"/>
  <c r="M712" i="5"/>
  <c r="L712" i="5"/>
  <c r="K712" i="5"/>
  <c r="J712" i="5"/>
  <c r="Q711" i="5"/>
  <c r="P711" i="5"/>
  <c r="O711" i="5"/>
  <c r="N711" i="5"/>
  <c r="M711" i="5"/>
  <c r="L711" i="5"/>
  <c r="K711" i="5"/>
  <c r="J711" i="5"/>
  <c r="Q710" i="5"/>
  <c r="P710" i="5"/>
  <c r="O710" i="5"/>
  <c r="N710" i="5"/>
  <c r="M710" i="5"/>
  <c r="L710" i="5"/>
  <c r="K710" i="5"/>
  <c r="J710" i="5"/>
  <c r="Q709" i="5"/>
  <c r="P709" i="5"/>
  <c r="O709" i="5"/>
  <c r="N709" i="5"/>
  <c r="M709" i="5"/>
  <c r="L709" i="5"/>
  <c r="K709" i="5"/>
  <c r="J709" i="5"/>
  <c r="Q708" i="5"/>
  <c r="P708" i="5"/>
  <c r="O708" i="5"/>
  <c r="N708" i="5"/>
  <c r="M708" i="5"/>
  <c r="L708" i="5"/>
  <c r="K708" i="5"/>
  <c r="J708" i="5"/>
  <c r="Q707" i="5"/>
  <c r="P707" i="5"/>
  <c r="O707" i="5"/>
  <c r="N707" i="5"/>
  <c r="M707" i="5"/>
  <c r="L707" i="5"/>
  <c r="K707" i="5"/>
  <c r="J707" i="5"/>
  <c r="Q706" i="5"/>
  <c r="P706" i="5"/>
  <c r="O706" i="5"/>
  <c r="N706" i="5"/>
  <c r="M706" i="5"/>
  <c r="L706" i="5"/>
  <c r="K706" i="5"/>
  <c r="J706" i="5"/>
  <c r="Q705" i="5"/>
  <c r="P705" i="5"/>
  <c r="O705" i="5"/>
  <c r="N705" i="5"/>
  <c r="M705" i="5"/>
  <c r="L705" i="5"/>
  <c r="K705" i="5"/>
  <c r="J705" i="5"/>
  <c r="Q704" i="5"/>
  <c r="P704" i="5"/>
  <c r="O704" i="5"/>
  <c r="N704" i="5"/>
  <c r="M704" i="5"/>
  <c r="L704" i="5"/>
  <c r="K704" i="5"/>
  <c r="J704" i="5"/>
  <c r="Q703" i="5"/>
  <c r="P703" i="5"/>
  <c r="O703" i="5"/>
  <c r="N703" i="5"/>
  <c r="M703" i="5"/>
  <c r="L703" i="5"/>
  <c r="K703" i="5"/>
  <c r="J703" i="5"/>
  <c r="Q702" i="5"/>
  <c r="P702" i="5"/>
  <c r="O702" i="5"/>
  <c r="N702" i="5"/>
  <c r="M702" i="5"/>
  <c r="L702" i="5"/>
  <c r="K702" i="5"/>
  <c r="J702" i="5"/>
  <c r="Q701" i="5"/>
  <c r="P701" i="5"/>
  <c r="O701" i="5"/>
  <c r="N701" i="5"/>
  <c r="M701" i="5"/>
  <c r="L701" i="5"/>
  <c r="K701" i="5"/>
  <c r="J701" i="5"/>
  <c r="Q700" i="5"/>
  <c r="P700" i="5"/>
  <c r="O700" i="5"/>
  <c r="N700" i="5"/>
  <c r="M700" i="5"/>
  <c r="L700" i="5"/>
  <c r="K700" i="5"/>
  <c r="J700" i="5"/>
  <c r="Q699" i="5"/>
  <c r="P699" i="5"/>
  <c r="O699" i="5"/>
  <c r="N699" i="5"/>
  <c r="M699" i="5"/>
  <c r="L699" i="5"/>
  <c r="K699" i="5"/>
  <c r="J699" i="5"/>
  <c r="Q698" i="5"/>
  <c r="P698" i="5"/>
  <c r="O698" i="5"/>
  <c r="N698" i="5"/>
  <c r="M698" i="5"/>
  <c r="L698" i="5"/>
  <c r="K698" i="5"/>
  <c r="J698" i="5"/>
  <c r="Q697" i="5"/>
  <c r="P697" i="5"/>
  <c r="O697" i="5"/>
  <c r="N697" i="5"/>
  <c r="M697" i="5"/>
  <c r="L697" i="5"/>
  <c r="K697" i="5"/>
  <c r="J697" i="5"/>
  <c r="Q696" i="5"/>
  <c r="P696" i="5"/>
  <c r="O696" i="5"/>
  <c r="N696" i="5"/>
  <c r="M696" i="5"/>
  <c r="L696" i="5"/>
  <c r="K696" i="5"/>
  <c r="J696" i="5"/>
  <c r="Q695" i="5"/>
  <c r="P695" i="5"/>
  <c r="O695" i="5"/>
  <c r="N695" i="5"/>
  <c r="M695" i="5"/>
  <c r="L695" i="5"/>
  <c r="K695" i="5"/>
  <c r="J695" i="5"/>
  <c r="Q694" i="5"/>
  <c r="P694" i="5"/>
  <c r="O694" i="5"/>
  <c r="N694" i="5"/>
  <c r="M694" i="5"/>
  <c r="L694" i="5"/>
  <c r="K694" i="5"/>
  <c r="J694" i="5"/>
  <c r="Q693" i="5"/>
  <c r="P693" i="5"/>
  <c r="O693" i="5"/>
  <c r="N693" i="5"/>
  <c r="M693" i="5"/>
  <c r="L693" i="5"/>
  <c r="K693" i="5"/>
  <c r="J693" i="5"/>
  <c r="Q692" i="5"/>
  <c r="P692" i="5"/>
  <c r="O692" i="5"/>
  <c r="N692" i="5"/>
  <c r="M692" i="5"/>
  <c r="L692" i="5"/>
  <c r="K692" i="5"/>
  <c r="J692" i="5"/>
  <c r="Q691" i="5"/>
  <c r="P691" i="5"/>
  <c r="O691" i="5"/>
  <c r="N691" i="5"/>
  <c r="M691" i="5"/>
  <c r="L691" i="5"/>
  <c r="K691" i="5"/>
  <c r="J691" i="5"/>
  <c r="Q690" i="5"/>
  <c r="P690" i="5"/>
  <c r="O690" i="5"/>
  <c r="N690" i="5"/>
  <c r="M690" i="5"/>
  <c r="L690" i="5"/>
  <c r="K690" i="5"/>
  <c r="J690" i="5"/>
  <c r="Q689" i="5"/>
  <c r="P689" i="5"/>
  <c r="O689" i="5"/>
  <c r="N689" i="5"/>
  <c r="M689" i="5"/>
  <c r="L689" i="5"/>
  <c r="K689" i="5"/>
  <c r="J689" i="5"/>
  <c r="Q688" i="5"/>
  <c r="P688" i="5"/>
  <c r="O688" i="5"/>
  <c r="N688" i="5"/>
  <c r="M688" i="5"/>
  <c r="L688" i="5"/>
  <c r="K688" i="5"/>
  <c r="J688" i="5"/>
  <c r="Q687" i="5"/>
  <c r="P687" i="5"/>
  <c r="O687" i="5"/>
  <c r="N687" i="5"/>
  <c r="M687" i="5"/>
  <c r="L687" i="5"/>
  <c r="K687" i="5"/>
  <c r="J687" i="5"/>
  <c r="Q686" i="5"/>
  <c r="P686" i="5"/>
  <c r="O686" i="5"/>
  <c r="N686" i="5"/>
  <c r="M686" i="5"/>
  <c r="L686" i="5"/>
  <c r="K686" i="5"/>
  <c r="J686" i="5"/>
  <c r="Q685" i="5"/>
  <c r="P685" i="5"/>
  <c r="O685" i="5"/>
  <c r="N685" i="5"/>
  <c r="M685" i="5"/>
  <c r="L685" i="5"/>
  <c r="K685" i="5"/>
  <c r="J685" i="5"/>
  <c r="Q684" i="5"/>
  <c r="P684" i="5"/>
  <c r="O684" i="5"/>
  <c r="N684" i="5"/>
  <c r="M684" i="5"/>
  <c r="L684" i="5"/>
  <c r="K684" i="5"/>
  <c r="J684" i="5"/>
  <c r="Q683" i="5"/>
  <c r="P683" i="5"/>
  <c r="O683" i="5"/>
  <c r="N683" i="5"/>
  <c r="M683" i="5"/>
  <c r="L683" i="5"/>
  <c r="K683" i="5"/>
  <c r="J683" i="5"/>
  <c r="Q682" i="5"/>
  <c r="P682" i="5"/>
  <c r="O682" i="5"/>
  <c r="N682" i="5"/>
  <c r="M682" i="5"/>
  <c r="L682" i="5"/>
  <c r="K682" i="5"/>
  <c r="J682" i="5"/>
  <c r="Q681" i="5"/>
  <c r="P681" i="5"/>
  <c r="O681" i="5"/>
  <c r="N681" i="5"/>
  <c r="M681" i="5"/>
  <c r="L681" i="5"/>
  <c r="K681" i="5"/>
  <c r="J681" i="5"/>
  <c r="Q680" i="5"/>
  <c r="P680" i="5"/>
  <c r="O680" i="5"/>
  <c r="N680" i="5"/>
  <c r="M680" i="5"/>
  <c r="L680" i="5"/>
  <c r="K680" i="5"/>
  <c r="J680" i="5"/>
  <c r="Q679" i="5"/>
  <c r="P679" i="5"/>
  <c r="O679" i="5"/>
  <c r="N679" i="5"/>
  <c r="M679" i="5"/>
  <c r="L679" i="5"/>
  <c r="K679" i="5"/>
  <c r="J679" i="5"/>
  <c r="Q678" i="5"/>
  <c r="P678" i="5"/>
  <c r="O678" i="5"/>
  <c r="N678" i="5"/>
  <c r="M678" i="5"/>
  <c r="L678" i="5"/>
  <c r="K678" i="5"/>
  <c r="J678" i="5"/>
  <c r="Q677" i="5"/>
  <c r="P677" i="5"/>
  <c r="O677" i="5"/>
  <c r="N677" i="5"/>
  <c r="M677" i="5"/>
  <c r="L677" i="5"/>
  <c r="K677" i="5"/>
  <c r="J677" i="5"/>
  <c r="Q676" i="5"/>
  <c r="P676" i="5"/>
  <c r="O676" i="5"/>
  <c r="N676" i="5"/>
  <c r="M676" i="5"/>
  <c r="L676" i="5"/>
  <c r="K676" i="5"/>
  <c r="J676" i="5"/>
  <c r="Q675" i="5"/>
  <c r="P675" i="5"/>
  <c r="O675" i="5"/>
  <c r="N675" i="5"/>
  <c r="M675" i="5"/>
  <c r="L675" i="5"/>
  <c r="K675" i="5"/>
  <c r="J675" i="5"/>
  <c r="Q674" i="5"/>
  <c r="P674" i="5"/>
  <c r="O674" i="5"/>
  <c r="N674" i="5"/>
  <c r="M674" i="5"/>
  <c r="L674" i="5"/>
  <c r="K674" i="5"/>
  <c r="J674" i="5"/>
  <c r="Q673" i="5"/>
  <c r="P673" i="5"/>
  <c r="O673" i="5"/>
  <c r="N673" i="5"/>
  <c r="M673" i="5"/>
  <c r="L673" i="5"/>
  <c r="K673" i="5"/>
  <c r="J673" i="5"/>
  <c r="Q672" i="5"/>
  <c r="P672" i="5"/>
  <c r="O672" i="5"/>
  <c r="N672" i="5"/>
  <c r="M672" i="5"/>
  <c r="L672" i="5"/>
  <c r="K672" i="5"/>
  <c r="J672" i="5"/>
  <c r="Q671" i="5"/>
  <c r="P671" i="5"/>
  <c r="O671" i="5"/>
  <c r="N671" i="5"/>
  <c r="M671" i="5"/>
  <c r="L671" i="5"/>
  <c r="K671" i="5"/>
  <c r="J671" i="5"/>
  <c r="Q670" i="5"/>
  <c r="P670" i="5"/>
  <c r="O670" i="5"/>
  <c r="N670" i="5"/>
  <c r="M670" i="5"/>
  <c r="L670" i="5"/>
  <c r="K670" i="5"/>
  <c r="J670" i="5"/>
  <c r="Q669" i="5"/>
  <c r="P669" i="5"/>
  <c r="O669" i="5"/>
  <c r="N669" i="5"/>
  <c r="M669" i="5"/>
  <c r="L669" i="5"/>
  <c r="K669" i="5"/>
  <c r="J669" i="5"/>
  <c r="Q668" i="5"/>
  <c r="P668" i="5"/>
  <c r="O668" i="5"/>
  <c r="N668" i="5"/>
  <c r="M668" i="5"/>
  <c r="L668" i="5"/>
  <c r="K668" i="5"/>
  <c r="J668" i="5"/>
  <c r="Q667" i="5"/>
  <c r="P667" i="5"/>
  <c r="O667" i="5"/>
  <c r="N667" i="5"/>
  <c r="M667" i="5"/>
  <c r="L667" i="5"/>
  <c r="K667" i="5"/>
  <c r="J667" i="5"/>
  <c r="Q666" i="5"/>
  <c r="P666" i="5"/>
  <c r="O666" i="5"/>
  <c r="N666" i="5"/>
  <c r="M666" i="5"/>
  <c r="L666" i="5"/>
  <c r="K666" i="5"/>
  <c r="J666" i="5"/>
  <c r="Q665" i="5"/>
  <c r="P665" i="5"/>
  <c r="O665" i="5"/>
  <c r="N665" i="5"/>
  <c r="M665" i="5"/>
  <c r="L665" i="5"/>
  <c r="K665" i="5"/>
  <c r="J665" i="5"/>
  <c r="Q664" i="5"/>
  <c r="P664" i="5"/>
  <c r="O664" i="5"/>
  <c r="N664" i="5"/>
  <c r="M664" i="5"/>
  <c r="L664" i="5"/>
  <c r="K664" i="5"/>
  <c r="J664" i="5"/>
  <c r="Q663" i="5"/>
  <c r="P663" i="5"/>
  <c r="O663" i="5"/>
  <c r="N663" i="5"/>
  <c r="M663" i="5"/>
  <c r="L663" i="5"/>
  <c r="K663" i="5"/>
  <c r="J663" i="5"/>
  <c r="Q662" i="5"/>
  <c r="P662" i="5"/>
  <c r="O662" i="5"/>
  <c r="N662" i="5"/>
  <c r="M662" i="5"/>
  <c r="L662" i="5"/>
  <c r="K662" i="5"/>
  <c r="J662" i="5"/>
  <c r="Q661" i="5"/>
  <c r="P661" i="5"/>
  <c r="O661" i="5"/>
  <c r="N661" i="5"/>
  <c r="M661" i="5"/>
  <c r="L661" i="5"/>
  <c r="K661" i="5"/>
  <c r="J661" i="5"/>
  <c r="Q660" i="5"/>
  <c r="P660" i="5"/>
  <c r="O660" i="5"/>
  <c r="N660" i="5"/>
  <c r="M660" i="5"/>
  <c r="L660" i="5"/>
  <c r="K660" i="5"/>
  <c r="J660" i="5"/>
  <c r="Q659" i="5"/>
  <c r="P659" i="5"/>
  <c r="O659" i="5"/>
  <c r="N659" i="5"/>
  <c r="M659" i="5"/>
  <c r="L659" i="5"/>
  <c r="K659" i="5"/>
  <c r="J659" i="5"/>
  <c r="Q658" i="5"/>
  <c r="P658" i="5"/>
  <c r="O658" i="5"/>
  <c r="N658" i="5"/>
  <c r="M658" i="5"/>
  <c r="L658" i="5"/>
  <c r="K658" i="5"/>
  <c r="J658" i="5"/>
  <c r="Q657" i="5"/>
  <c r="P657" i="5"/>
  <c r="O657" i="5"/>
  <c r="N657" i="5"/>
  <c r="M657" i="5"/>
  <c r="L657" i="5"/>
  <c r="K657" i="5"/>
  <c r="J657" i="5"/>
  <c r="Q656" i="5"/>
  <c r="P656" i="5"/>
  <c r="O656" i="5"/>
  <c r="N656" i="5"/>
  <c r="M656" i="5"/>
  <c r="L656" i="5"/>
  <c r="K656" i="5"/>
  <c r="J656" i="5"/>
  <c r="Q655" i="5"/>
  <c r="P655" i="5"/>
  <c r="O655" i="5"/>
  <c r="N655" i="5"/>
  <c r="M655" i="5"/>
  <c r="L655" i="5"/>
  <c r="K655" i="5"/>
  <c r="J655" i="5"/>
  <c r="Q654" i="5"/>
  <c r="P654" i="5"/>
  <c r="O654" i="5"/>
  <c r="N654" i="5"/>
  <c r="M654" i="5"/>
  <c r="L654" i="5"/>
  <c r="K654" i="5"/>
  <c r="J654" i="5"/>
  <c r="Q653" i="5"/>
  <c r="P653" i="5"/>
  <c r="O653" i="5"/>
  <c r="N653" i="5"/>
  <c r="M653" i="5"/>
  <c r="L653" i="5"/>
  <c r="K653" i="5"/>
  <c r="J653" i="5"/>
  <c r="Q652" i="5"/>
  <c r="P652" i="5"/>
  <c r="O652" i="5"/>
  <c r="N652" i="5"/>
  <c r="M652" i="5"/>
  <c r="L652" i="5"/>
  <c r="K652" i="5"/>
  <c r="J652" i="5"/>
  <c r="Q651" i="5"/>
  <c r="P651" i="5"/>
  <c r="O651" i="5"/>
  <c r="N651" i="5"/>
  <c r="M651" i="5"/>
  <c r="L651" i="5"/>
  <c r="K651" i="5"/>
  <c r="J651" i="5"/>
  <c r="Q650" i="5"/>
  <c r="P650" i="5"/>
  <c r="O650" i="5"/>
  <c r="N650" i="5"/>
  <c r="M650" i="5"/>
  <c r="L650" i="5"/>
  <c r="K650" i="5"/>
  <c r="J650" i="5"/>
  <c r="Q649" i="5"/>
  <c r="P649" i="5"/>
  <c r="O649" i="5"/>
  <c r="N649" i="5"/>
  <c r="M649" i="5"/>
  <c r="L649" i="5"/>
  <c r="K649" i="5"/>
  <c r="J649" i="5"/>
  <c r="Q648" i="5"/>
  <c r="P648" i="5"/>
  <c r="O648" i="5"/>
  <c r="N648" i="5"/>
  <c r="M648" i="5"/>
  <c r="L648" i="5"/>
  <c r="K648" i="5"/>
  <c r="J648" i="5"/>
  <c r="Q647" i="5"/>
  <c r="P647" i="5"/>
  <c r="O647" i="5"/>
  <c r="N647" i="5"/>
  <c r="M647" i="5"/>
  <c r="L647" i="5"/>
  <c r="K647" i="5"/>
  <c r="J647" i="5"/>
  <c r="Q646" i="5"/>
  <c r="P646" i="5"/>
  <c r="O646" i="5"/>
  <c r="N646" i="5"/>
  <c r="M646" i="5"/>
  <c r="L646" i="5"/>
  <c r="K646" i="5"/>
  <c r="J646" i="5"/>
  <c r="Q645" i="5"/>
  <c r="P645" i="5"/>
  <c r="O645" i="5"/>
  <c r="N645" i="5"/>
  <c r="M645" i="5"/>
  <c r="L645" i="5"/>
  <c r="K645" i="5"/>
  <c r="J645" i="5"/>
  <c r="Q644" i="5"/>
  <c r="P644" i="5"/>
  <c r="O644" i="5"/>
  <c r="N644" i="5"/>
  <c r="M644" i="5"/>
  <c r="L644" i="5"/>
  <c r="K644" i="5"/>
  <c r="J644" i="5"/>
  <c r="Q643" i="5"/>
  <c r="P643" i="5"/>
  <c r="O643" i="5"/>
  <c r="N643" i="5"/>
  <c r="M643" i="5"/>
  <c r="L643" i="5"/>
  <c r="K643" i="5"/>
  <c r="J643" i="5"/>
  <c r="Q642" i="5"/>
  <c r="P642" i="5"/>
  <c r="O642" i="5"/>
  <c r="N642" i="5"/>
  <c r="M642" i="5"/>
  <c r="L642" i="5"/>
  <c r="K642" i="5"/>
  <c r="J642" i="5"/>
  <c r="Q641" i="5"/>
  <c r="P641" i="5"/>
  <c r="O641" i="5"/>
  <c r="N641" i="5"/>
  <c r="M641" i="5"/>
  <c r="L641" i="5"/>
  <c r="K641" i="5"/>
  <c r="J641" i="5"/>
  <c r="Q640" i="5"/>
  <c r="P640" i="5"/>
  <c r="O640" i="5"/>
  <c r="N640" i="5"/>
  <c r="M640" i="5"/>
  <c r="L640" i="5"/>
  <c r="K640" i="5"/>
  <c r="J640" i="5"/>
  <c r="Q639" i="5"/>
  <c r="P639" i="5"/>
  <c r="O639" i="5"/>
  <c r="N639" i="5"/>
  <c r="M639" i="5"/>
  <c r="L639" i="5"/>
  <c r="K639" i="5"/>
  <c r="J639" i="5"/>
  <c r="Q638" i="5"/>
  <c r="P638" i="5"/>
  <c r="O638" i="5"/>
  <c r="N638" i="5"/>
  <c r="M638" i="5"/>
  <c r="L638" i="5"/>
  <c r="K638" i="5"/>
  <c r="J638" i="5"/>
  <c r="Q637" i="5"/>
  <c r="P637" i="5"/>
  <c r="O637" i="5"/>
  <c r="N637" i="5"/>
  <c r="M637" i="5"/>
  <c r="L637" i="5"/>
  <c r="K637" i="5"/>
  <c r="J637" i="5"/>
  <c r="Q636" i="5"/>
  <c r="P636" i="5"/>
  <c r="O636" i="5"/>
  <c r="N636" i="5"/>
  <c r="M636" i="5"/>
  <c r="L636" i="5"/>
  <c r="K636" i="5"/>
  <c r="J636" i="5"/>
  <c r="Q635" i="5"/>
  <c r="P635" i="5"/>
  <c r="O635" i="5"/>
  <c r="N635" i="5"/>
  <c r="M635" i="5"/>
  <c r="L635" i="5"/>
  <c r="K635" i="5"/>
  <c r="J635" i="5"/>
  <c r="Q634" i="5"/>
  <c r="P634" i="5"/>
  <c r="O634" i="5"/>
  <c r="N634" i="5"/>
  <c r="M634" i="5"/>
  <c r="L634" i="5"/>
  <c r="K634" i="5"/>
  <c r="J634" i="5"/>
  <c r="Q633" i="5"/>
  <c r="P633" i="5"/>
  <c r="O633" i="5"/>
  <c r="N633" i="5"/>
  <c r="M633" i="5"/>
  <c r="L633" i="5"/>
  <c r="K633" i="5"/>
  <c r="J633" i="5"/>
  <c r="Q632" i="5"/>
  <c r="P632" i="5"/>
  <c r="O632" i="5"/>
  <c r="N632" i="5"/>
  <c r="M632" i="5"/>
  <c r="L632" i="5"/>
  <c r="K632" i="5"/>
  <c r="J632" i="5"/>
  <c r="Q631" i="5"/>
  <c r="P631" i="5"/>
  <c r="O631" i="5"/>
  <c r="N631" i="5"/>
  <c r="M631" i="5"/>
  <c r="L631" i="5"/>
  <c r="K631" i="5"/>
  <c r="J631" i="5"/>
  <c r="Q630" i="5"/>
  <c r="P630" i="5"/>
  <c r="O630" i="5"/>
  <c r="N630" i="5"/>
  <c r="M630" i="5"/>
  <c r="L630" i="5"/>
  <c r="K630" i="5"/>
  <c r="J630" i="5"/>
  <c r="Q629" i="5"/>
  <c r="P629" i="5"/>
  <c r="O629" i="5"/>
  <c r="N629" i="5"/>
  <c r="M629" i="5"/>
  <c r="L629" i="5"/>
  <c r="K629" i="5"/>
  <c r="J629" i="5"/>
  <c r="Q628" i="5"/>
  <c r="P628" i="5"/>
  <c r="O628" i="5"/>
  <c r="N628" i="5"/>
  <c r="M628" i="5"/>
  <c r="L628" i="5"/>
  <c r="K628" i="5"/>
  <c r="J628" i="5"/>
  <c r="Q627" i="5"/>
  <c r="P627" i="5"/>
  <c r="O627" i="5"/>
  <c r="N627" i="5"/>
  <c r="M627" i="5"/>
  <c r="L627" i="5"/>
  <c r="K627" i="5"/>
  <c r="J627" i="5"/>
  <c r="Q626" i="5"/>
  <c r="P626" i="5"/>
  <c r="O626" i="5"/>
  <c r="N626" i="5"/>
  <c r="M626" i="5"/>
  <c r="L626" i="5"/>
  <c r="K626" i="5"/>
  <c r="J626" i="5"/>
  <c r="Q625" i="5"/>
  <c r="P625" i="5"/>
  <c r="O625" i="5"/>
  <c r="N625" i="5"/>
  <c r="M625" i="5"/>
  <c r="L625" i="5"/>
  <c r="K625" i="5"/>
  <c r="J625" i="5"/>
  <c r="Q624" i="5"/>
  <c r="P624" i="5"/>
  <c r="O624" i="5"/>
  <c r="N624" i="5"/>
  <c r="M624" i="5"/>
  <c r="L624" i="5"/>
  <c r="K624" i="5"/>
  <c r="J624" i="5"/>
  <c r="Q623" i="5"/>
  <c r="P623" i="5"/>
  <c r="O623" i="5"/>
  <c r="N623" i="5"/>
  <c r="M623" i="5"/>
  <c r="L623" i="5"/>
  <c r="K623" i="5"/>
  <c r="J623" i="5"/>
  <c r="Q622" i="5"/>
  <c r="P622" i="5"/>
  <c r="O622" i="5"/>
  <c r="N622" i="5"/>
  <c r="M622" i="5"/>
  <c r="L622" i="5"/>
  <c r="K622" i="5"/>
  <c r="J622" i="5"/>
  <c r="Q621" i="5"/>
  <c r="P621" i="5"/>
  <c r="O621" i="5"/>
  <c r="N621" i="5"/>
  <c r="M621" i="5"/>
  <c r="L621" i="5"/>
  <c r="K621" i="5"/>
  <c r="J621" i="5"/>
  <c r="Q620" i="5"/>
  <c r="P620" i="5"/>
  <c r="O620" i="5"/>
  <c r="N620" i="5"/>
  <c r="M620" i="5"/>
  <c r="L620" i="5"/>
  <c r="K620" i="5"/>
  <c r="J620" i="5"/>
  <c r="Q619" i="5"/>
  <c r="P619" i="5"/>
  <c r="O619" i="5"/>
  <c r="N619" i="5"/>
  <c r="M619" i="5"/>
  <c r="L619" i="5"/>
  <c r="K619" i="5"/>
  <c r="J619" i="5"/>
  <c r="Q618" i="5"/>
  <c r="P618" i="5"/>
  <c r="O618" i="5"/>
  <c r="N618" i="5"/>
  <c r="M618" i="5"/>
  <c r="L618" i="5"/>
  <c r="K618" i="5"/>
  <c r="J618" i="5"/>
  <c r="Q617" i="5"/>
  <c r="P617" i="5"/>
  <c r="O617" i="5"/>
  <c r="N617" i="5"/>
  <c r="M617" i="5"/>
  <c r="L617" i="5"/>
  <c r="K617" i="5"/>
  <c r="J617" i="5"/>
  <c r="Q616" i="5"/>
  <c r="P616" i="5"/>
  <c r="O616" i="5"/>
  <c r="N616" i="5"/>
  <c r="M616" i="5"/>
  <c r="L616" i="5"/>
  <c r="K616" i="5"/>
  <c r="J616" i="5"/>
  <c r="Q615" i="5"/>
  <c r="P615" i="5"/>
  <c r="O615" i="5"/>
  <c r="N615" i="5"/>
  <c r="M615" i="5"/>
  <c r="L615" i="5"/>
  <c r="K615" i="5"/>
  <c r="J615" i="5"/>
  <c r="Q614" i="5"/>
  <c r="P614" i="5"/>
  <c r="O614" i="5"/>
  <c r="N614" i="5"/>
  <c r="M614" i="5"/>
  <c r="L614" i="5"/>
  <c r="K614" i="5"/>
  <c r="J614" i="5"/>
  <c r="Q613" i="5"/>
  <c r="P613" i="5"/>
  <c r="O613" i="5"/>
  <c r="N613" i="5"/>
  <c r="M613" i="5"/>
  <c r="L613" i="5"/>
  <c r="K613" i="5"/>
  <c r="J613" i="5"/>
  <c r="Q612" i="5"/>
  <c r="P612" i="5"/>
  <c r="O612" i="5"/>
  <c r="N612" i="5"/>
  <c r="M612" i="5"/>
  <c r="L612" i="5"/>
  <c r="K612" i="5"/>
  <c r="J612" i="5"/>
  <c r="Q611" i="5"/>
  <c r="P611" i="5"/>
  <c r="O611" i="5"/>
  <c r="N611" i="5"/>
  <c r="M611" i="5"/>
  <c r="L611" i="5"/>
  <c r="K611" i="5"/>
  <c r="J611" i="5"/>
  <c r="Q610" i="5"/>
  <c r="P610" i="5"/>
  <c r="O610" i="5"/>
  <c r="N610" i="5"/>
  <c r="M610" i="5"/>
  <c r="L610" i="5"/>
  <c r="K610" i="5"/>
  <c r="J610" i="5"/>
  <c r="Q609" i="5"/>
  <c r="P609" i="5"/>
  <c r="O609" i="5"/>
  <c r="N609" i="5"/>
  <c r="M609" i="5"/>
  <c r="L609" i="5"/>
  <c r="K609" i="5"/>
  <c r="J609" i="5"/>
  <c r="Q608" i="5"/>
  <c r="P608" i="5"/>
  <c r="O608" i="5"/>
  <c r="N608" i="5"/>
  <c r="M608" i="5"/>
  <c r="L608" i="5"/>
  <c r="K608" i="5"/>
  <c r="J608" i="5"/>
  <c r="Q607" i="5"/>
  <c r="P607" i="5"/>
  <c r="O607" i="5"/>
  <c r="N607" i="5"/>
  <c r="M607" i="5"/>
  <c r="L607" i="5"/>
  <c r="K607" i="5"/>
  <c r="J607" i="5"/>
  <c r="Q606" i="5"/>
  <c r="P606" i="5"/>
  <c r="O606" i="5"/>
  <c r="N606" i="5"/>
  <c r="M606" i="5"/>
  <c r="L606" i="5"/>
  <c r="K606" i="5"/>
  <c r="J606" i="5"/>
  <c r="Q605" i="5"/>
  <c r="P605" i="5"/>
  <c r="O605" i="5"/>
  <c r="N605" i="5"/>
  <c r="M605" i="5"/>
  <c r="L605" i="5"/>
  <c r="K605" i="5"/>
  <c r="J605" i="5"/>
  <c r="Q604" i="5"/>
  <c r="P604" i="5"/>
  <c r="O604" i="5"/>
  <c r="N604" i="5"/>
  <c r="M604" i="5"/>
  <c r="L604" i="5"/>
  <c r="K604" i="5"/>
  <c r="J604" i="5"/>
  <c r="Q603" i="5"/>
  <c r="P603" i="5"/>
  <c r="O603" i="5"/>
  <c r="N603" i="5"/>
  <c r="M603" i="5"/>
  <c r="L603" i="5"/>
  <c r="K603" i="5"/>
  <c r="J603" i="5"/>
  <c r="Q602" i="5"/>
  <c r="P602" i="5"/>
  <c r="O602" i="5"/>
  <c r="N602" i="5"/>
  <c r="M602" i="5"/>
  <c r="L602" i="5"/>
  <c r="K602" i="5"/>
  <c r="J602" i="5"/>
  <c r="Q601" i="5"/>
  <c r="P601" i="5"/>
  <c r="O601" i="5"/>
  <c r="N601" i="5"/>
  <c r="M601" i="5"/>
  <c r="L601" i="5"/>
  <c r="K601" i="5"/>
  <c r="J601" i="5"/>
  <c r="Q600" i="5"/>
  <c r="P600" i="5"/>
  <c r="O600" i="5"/>
  <c r="N600" i="5"/>
  <c r="M600" i="5"/>
  <c r="L600" i="5"/>
  <c r="K600" i="5"/>
  <c r="J600" i="5"/>
  <c r="Q599" i="5"/>
  <c r="P599" i="5"/>
  <c r="O599" i="5"/>
  <c r="N599" i="5"/>
  <c r="M599" i="5"/>
  <c r="L599" i="5"/>
  <c r="K599" i="5"/>
  <c r="J599" i="5"/>
  <c r="Q598" i="5"/>
  <c r="P598" i="5"/>
  <c r="O598" i="5"/>
  <c r="N598" i="5"/>
  <c r="M598" i="5"/>
  <c r="L598" i="5"/>
  <c r="K598" i="5"/>
  <c r="J598" i="5"/>
  <c r="Q597" i="5"/>
  <c r="P597" i="5"/>
  <c r="O597" i="5"/>
  <c r="N597" i="5"/>
  <c r="M597" i="5"/>
  <c r="L597" i="5"/>
  <c r="K597" i="5"/>
  <c r="J597" i="5"/>
  <c r="Q596" i="5"/>
  <c r="P596" i="5"/>
  <c r="O596" i="5"/>
  <c r="N596" i="5"/>
  <c r="M596" i="5"/>
  <c r="L596" i="5"/>
  <c r="K596" i="5"/>
  <c r="J596" i="5"/>
  <c r="Q595" i="5"/>
  <c r="P595" i="5"/>
  <c r="O595" i="5"/>
  <c r="N595" i="5"/>
  <c r="M595" i="5"/>
  <c r="L595" i="5"/>
  <c r="K595" i="5"/>
  <c r="J595" i="5"/>
  <c r="Q594" i="5"/>
  <c r="P594" i="5"/>
  <c r="O594" i="5"/>
  <c r="N594" i="5"/>
  <c r="M594" i="5"/>
  <c r="L594" i="5"/>
  <c r="K594" i="5"/>
  <c r="J594" i="5"/>
  <c r="Q593" i="5"/>
  <c r="P593" i="5"/>
  <c r="O593" i="5"/>
  <c r="N593" i="5"/>
  <c r="M593" i="5"/>
  <c r="L593" i="5"/>
  <c r="K593" i="5"/>
  <c r="J593" i="5"/>
  <c r="Q592" i="5"/>
  <c r="P592" i="5"/>
  <c r="O592" i="5"/>
  <c r="N592" i="5"/>
  <c r="M592" i="5"/>
  <c r="L592" i="5"/>
  <c r="K592" i="5"/>
  <c r="J592" i="5"/>
  <c r="Q591" i="5"/>
  <c r="P591" i="5"/>
  <c r="O591" i="5"/>
  <c r="N591" i="5"/>
  <c r="M591" i="5"/>
  <c r="L591" i="5"/>
  <c r="K591" i="5"/>
  <c r="J591" i="5"/>
  <c r="Q590" i="5"/>
  <c r="P590" i="5"/>
  <c r="O590" i="5"/>
  <c r="N590" i="5"/>
  <c r="M590" i="5"/>
  <c r="L590" i="5"/>
  <c r="K590" i="5"/>
  <c r="J590" i="5"/>
  <c r="Q589" i="5"/>
  <c r="P589" i="5"/>
  <c r="O589" i="5"/>
  <c r="N589" i="5"/>
  <c r="M589" i="5"/>
  <c r="L589" i="5"/>
  <c r="K589" i="5"/>
  <c r="J589" i="5"/>
  <c r="Q588" i="5"/>
  <c r="P588" i="5"/>
  <c r="O588" i="5"/>
  <c r="N588" i="5"/>
  <c r="M588" i="5"/>
  <c r="L588" i="5"/>
  <c r="K588" i="5"/>
  <c r="J588" i="5"/>
  <c r="Q587" i="5"/>
  <c r="P587" i="5"/>
  <c r="O587" i="5"/>
  <c r="N587" i="5"/>
  <c r="M587" i="5"/>
  <c r="L587" i="5"/>
  <c r="K587" i="5"/>
  <c r="J587" i="5"/>
  <c r="Q586" i="5"/>
  <c r="P586" i="5"/>
  <c r="O586" i="5"/>
  <c r="N586" i="5"/>
  <c r="M586" i="5"/>
  <c r="L586" i="5"/>
  <c r="K586" i="5"/>
  <c r="J586" i="5"/>
  <c r="Q585" i="5"/>
  <c r="P585" i="5"/>
  <c r="O585" i="5"/>
  <c r="N585" i="5"/>
  <c r="M585" i="5"/>
  <c r="L585" i="5"/>
  <c r="K585" i="5"/>
  <c r="J585" i="5"/>
  <c r="Q584" i="5"/>
  <c r="P584" i="5"/>
  <c r="O584" i="5"/>
  <c r="N584" i="5"/>
  <c r="M584" i="5"/>
  <c r="L584" i="5"/>
  <c r="K584" i="5"/>
  <c r="J584" i="5"/>
  <c r="Q583" i="5"/>
  <c r="P583" i="5"/>
  <c r="O583" i="5"/>
  <c r="N583" i="5"/>
  <c r="M583" i="5"/>
  <c r="L583" i="5"/>
  <c r="K583" i="5"/>
  <c r="J583" i="5"/>
  <c r="Q582" i="5"/>
  <c r="P582" i="5"/>
  <c r="O582" i="5"/>
  <c r="N582" i="5"/>
  <c r="M582" i="5"/>
  <c r="L582" i="5"/>
  <c r="K582" i="5"/>
  <c r="J582" i="5"/>
  <c r="Q581" i="5"/>
  <c r="P581" i="5"/>
  <c r="O581" i="5"/>
  <c r="N581" i="5"/>
  <c r="M581" i="5"/>
  <c r="L581" i="5"/>
  <c r="K581" i="5"/>
  <c r="J581" i="5"/>
  <c r="Q580" i="5"/>
  <c r="P580" i="5"/>
  <c r="O580" i="5"/>
  <c r="N580" i="5"/>
  <c r="M580" i="5"/>
  <c r="L580" i="5"/>
  <c r="K580" i="5"/>
  <c r="J580" i="5"/>
  <c r="Q579" i="5"/>
  <c r="P579" i="5"/>
  <c r="O579" i="5"/>
  <c r="N579" i="5"/>
  <c r="M579" i="5"/>
  <c r="L579" i="5"/>
  <c r="K579" i="5"/>
  <c r="J579" i="5"/>
  <c r="Q578" i="5"/>
  <c r="P578" i="5"/>
  <c r="O578" i="5"/>
  <c r="N578" i="5"/>
  <c r="M578" i="5"/>
  <c r="L578" i="5"/>
  <c r="K578" i="5"/>
  <c r="J578" i="5"/>
  <c r="Q577" i="5"/>
  <c r="P577" i="5"/>
  <c r="O577" i="5"/>
  <c r="N577" i="5"/>
  <c r="M577" i="5"/>
  <c r="L577" i="5"/>
  <c r="K577" i="5"/>
  <c r="J577" i="5"/>
  <c r="Q576" i="5"/>
  <c r="P576" i="5"/>
  <c r="O576" i="5"/>
  <c r="N576" i="5"/>
  <c r="M576" i="5"/>
  <c r="L576" i="5"/>
  <c r="K576" i="5"/>
  <c r="J576" i="5"/>
  <c r="Q575" i="5"/>
  <c r="P575" i="5"/>
  <c r="O575" i="5"/>
  <c r="N575" i="5"/>
  <c r="M575" i="5"/>
  <c r="L575" i="5"/>
  <c r="K575" i="5"/>
  <c r="J575" i="5"/>
  <c r="Q574" i="5"/>
  <c r="P574" i="5"/>
  <c r="O574" i="5"/>
  <c r="N574" i="5"/>
  <c r="M574" i="5"/>
  <c r="L574" i="5"/>
  <c r="K574" i="5"/>
  <c r="J574" i="5"/>
  <c r="Q573" i="5"/>
  <c r="P573" i="5"/>
  <c r="O573" i="5"/>
  <c r="N573" i="5"/>
  <c r="M573" i="5"/>
  <c r="L573" i="5"/>
  <c r="K573" i="5"/>
  <c r="J573" i="5"/>
  <c r="Q572" i="5"/>
  <c r="P572" i="5"/>
  <c r="O572" i="5"/>
  <c r="N572" i="5"/>
  <c r="M572" i="5"/>
  <c r="L572" i="5"/>
  <c r="K572" i="5"/>
  <c r="J572" i="5"/>
  <c r="Q571" i="5"/>
  <c r="P571" i="5"/>
  <c r="O571" i="5"/>
  <c r="N571" i="5"/>
  <c r="M571" i="5"/>
  <c r="L571" i="5"/>
  <c r="K571" i="5"/>
  <c r="J571" i="5"/>
  <c r="Q570" i="5"/>
  <c r="P570" i="5"/>
  <c r="O570" i="5"/>
  <c r="N570" i="5"/>
  <c r="M570" i="5"/>
  <c r="L570" i="5"/>
  <c r="K570" i="5"/>
  <c r="J570" i="5"/>
  <c r="Q569" i="5"/>
  <c r="P569" i="5"/>
  <c r="O569" i="5"/>
  <c r="N569" i="5"/>
  <c r="M569" i="5"/>
  <c r="L569" i="5"/>
  <c r="K569" i="5"/>
  <c r="J569" i="5"/>
  <c r="Q568" i="5"/>
  <c r="P568" i="5"/>
  <c r="O568" i="5"/>
  <c r="N568" i="5"/>
  <c r="M568" i="5"/>
  <c r="L568" i="5"/>
  <c r="K568" i="5"/>
  <c r="J568" i="5"/>
  <c r="Q567" i="5"/>
  <c r="P567" i="5"/>
  <c r="O567" i="5"/>
  <c r="N567" i="5"/>
  <c r="M567" i="5"/>
  <c r="L567" i="5"/>
  <c r="K567" i="5"/>
  <c r="J567" i="5"/>
  <c r="Q566" i="5"/>
  <c r="P566" i="5"/>
  <c r="O566" i="5"/>
  <c r="N566" i="5"/>
  <c r="M566" i="5"/>
  <c r="L566" i="5"/>
  <c r="K566" i="5"/>
  <c r="J566" i="5"/>
  <c r="Q565" i="5"/>
  <c r="P565" i="5"/>
  <c r="O565" i="5"/>
  <c r="N565" i="5"/>
  <c r="M565" i="5"/>
  <c r="L565" i="5"/>
  <c r="K565" i="5"/>
  <c r="J565" i="5"/>
  <c r="Q564" i="5"/>
  <c r="P564" i="5"/>
  <c r="O564" i="5"/>
  <c r="N564" i="5"/>
  <c r="M564" i="5"/>
  <c r="L564" i="5"/>
  <c r="K564" i="5"/>
  <c r="J564" i="5"/>
  <c r="Q563" i="5"/>
  <c r="P563" i="5"/>
  <c r="O563" i="5"/>
  <c r="N563" i="5"/>
  <c r="M563" i="5"/>
  <c r="L563" i="5"/>
  <c r="K563" i="5"/>
  <c r="J563" i="5"/>
  <c r="Q562" i="5"/>
  <c r="P562" i="5"/>
  <c r="O562" i="5"/>
  <c r="N562" i="5"/>
  <c r="M562" i="5"/>
  <c r="L562" i="5"/>
  <c r="K562" i="5"/>
  <c r="J562" i="5"/>
  <c r="Q561" i="5"/>
  <c r="P561" i="5"/>
  <c r="O561" i="5"/>
  <c r="N561" i="5"/>
  <c r="M561" i="5"/>
  <c r="L561" i="5"/>
  <c r="K561" i="5"/>
  <c r="J561" i="5"/>
  <c r="Q560" i="5"/>
  <c r="P560" i="5"/>
  <c r="O560" i="5"/>
  <c r="N560" i="5"/>
  <c r="M560" i="5"/>
  <c r="L560" i="5"/>
  <c r="K560" i="5"/>
  <c r="J560" i="5"/>
  <c r="Q559" i="5"/>
  <c r="P559" i="5"/>
  <c r="O559" i="5"/>
  <c r="N559" i="5"/>
  <c r="M559" i="5"/>
  <c r="L559" i="5"/>
  <c r="K559" i="5"/>
  <c r="J559" i="5"/>
  <c r="Q558" i="5"/>
  <c r="P558" i="5"/>
  <c r="O558" i="5"/>
  <c r="N558" i="5"/>
  <c r="M558" i="5"/>
  <c r="L558" i="5"/>
  <c r="K558" i="5"/>
  <c r="J558" i="5"/>
  <c r="Q557" i="5"/>
  <c r="P557" i="5"/>
  <c r="O557" i="5"/>
  <c r="N557" i="5"/>
  <c r="M557" i="5"/>
  <c r="L557" i="5"/>
  <c r="K557" i="5"/>
  <c r="J557" i="5"/>
  <c r="Q556" i="5"/>
  <c r="P556" i="5"/>
  <c r="O556" i="5"/>
  <c r="N556" i="5"/>
  <c r="M556" i="5"/>
  <c r="L556" i="5"/>
  <c r="K556" i="5"/>
  <c r="J556" i="5"/>
  <c r="Q555" i="5"/>
  <c r="P555" i="5"/>
  <c r="O555" i="5"/>
  <c r="N555" i="5"/>
  <c r="M555" i="5"/>
  <c r="L555" i="5"/>
  <c r="K555" i="5"/>
  <c r="J555" i="5"/>
  <c r="Q554" i="5"/>
  <c r="P554" i="5"/>
  <c r="O554" i="5"/>
  <c r="N554" i="5"/>
  <c r="M554" i="5"/>
  <c r="L554" i="5"/>
  <c r="K554" i="5"/>
  <c r="J554" i="5"/>
  <c r="Q553" i="5"/>
  <c r="P553" i="5"/>
  <c r="O553" i="5"/>
  <c r="N553" i="5"/>
  <c r="M553" i="5"/>
  <c r="L553" i="5"/>
  <c r="K553" i="5"/>
  <c r="J553" i="5"/>
  <c r="Q552" i="5"/>
  <c r="P552" i="5"/>
  <c r="O552" i="5"/>
  <c r="N552" i="5"/>
  <c r="M552" i="5"/>
  <c r="L552" i="5"/>
  <c r="K552" i="5"/>
  <c r="J552" i="5"/>
  <c r="Q551" i="5"/>
  <c r="P551" i="5"/>
  <c r="O551" i="5"/>
  <c r="N551" i="5"/>
  <c r="M551" i="5"/>
  <c r="L551" i="5"/>
  <c r="K551" i="5"/>
  <c r="J551" i="5"/>
  <c r="Q550" i="5"/>
  <c r="P550" i="5"/>
  <c r="O550" i="5"/>
  <c r="N550" i="5"/>
  <c r="M550" i="5"/>
  <c r="L550" i="5"/>
  <c r="K550" i="5"/>
  <c r="J550" i="5"/>
  <c r="Q549" i="5"/>
  <c r="P549" i="5"/>
  <c r="O549" i="5"/>
  <c r="N549" i="5"/>
  <c r="M549" i="5"/>
  <c r="L549" i="5"/>
  <c r="K549" i="5"/>
  <c r="J549" i="5"/>
  <c r="Q548" i="5"/>
  <c r="P548" i="5"/>
  <c r="O548" i="5"/>
  <c r="N548" i="5"/>
  <c r="M548" i="5"/>
  <c r="L548" i="5"/>
  <c r="K548" i="5"/>
  <c r="J548" i="5"/>
  <c r="Q547" i="5"/>
  <c r="P547" i="5"/>
  <c r="O547" i="5"/>
  <c r="N547" i="5"/>
  <c r="M547" i="5"/>
  <c r="L547" i="5"/>
  <c r="K547" i="5"/>
  <c r="J547" i="5"/>
  <c r="Q546" i="5"/>
  <c r="P546" i="5"/>
  <c r="O546" i="5"/>
  <c r="N546" i="5"/>
  <c r="M546" i="5"/>
  <c r="L546" i="5"/>
  <c r="K546" i="5"/>
  <c r="J546" i="5"/>
  <c r="Q545" i="5"/>
  <c r="P545" i="5"/>
  <c r="O545" i="5"/>
  <c r="N545" i="5"/>
  <c r="M545" i="5"/>
  <c r="L545" i="5"/>
  <c r="K545" i="5"/>
  <c r="J545" i="5"/>
  <c r="Q544" i="5"/>
  <c r="P544" i="5"/>
  <c r="O544" i="5"/>
  <c r="N544" i="5"/>
  <c r="M544" i="5"/>
  <c r="L544" i="5"/>
  <c r="K544" i="5"/>
  <c r="J544" i="5"/>
  <c r="Q543" i="5"/>
  <c r="P543" i="5"/>
  <c r="O543" i="5"/>
  <c r="N543" i="5"/>
  <c r="M543" i="5"/>
  <c r="L543" i="5"/>
  <c r="K543" i="5"/>
  <c r="J543" i="5"/>
  <c r="Q542" i="5"/>
  <c r="P542" i="5"/>
  <c r="O542" i="5"/>
  <c r="N542" i="5"/>
  <c r="M542" i="5"/>
  <c r="L542" i="5"/>
  <c r="K542" i="5"/>
  <c r="J542" i="5"/>
  <c r="Q541" i="5"/>
  <c r="P541" i="5"/>
  <c r="O541" i="5"/>
  <c r="N541" i="5"/>
  <c r="M541" i="5"/>
  <c r="L541" i="5"/>
  <c r="K541" i="5"/>
  <c r="J541" i="5"/>
  <c r="Q540" i="5"/>
  <c r="P540" i="5"/>
  <c r="O540" i="5"/>
  <c r="N540" i="5"/>
  <c r="M540" i="5"/>
  <c r="L540" i="5"/>
  <c r="K540" i="5"/>
  <c r="J540" i="5"/>
  <c r="Q539" i="5"/>
  <c r="P539" i="5"/>
  <c r="O539" i="5"/>
  <c r="N539" i="5"/>
  <c r="M539" i="5"/>
  <c r="L539" i="5"/>
  <c r="K539" i="5"/>
  <c r="J539" i="5"/>
  <c r="Q538" i="5"/>
  <c r="P538" i="5"/>
  <c r="O538" i="5"/>
  <c r="N538" i="5"/>
  <c r="M538" i="5"/>
  <c r="L538" i="5"/>
  <c r="K538" i="5"/>
  <c r="J538" i="5"/>
  <c r="Q537" i="5"/>
  <c r="P537" i="5"/>
  <c r="O537" i="5"/>
  <c r="N537" i="5"/>
  <c r="M537" i="5"/>
  <c r="L537" i="5"/>
  <c r="K537" i="5"/>
  <c r="J537" i="5"/>
  <c r="Q536" i="5"/>
  <c r="P536" i="5"/>
  <c r="O536" i="5"/>
  <c r="N536" i="5"/>
  <c r="M536" i="5"/>
  <c r="L536" i="5"/>
  <c r="K536" i="5"/>
  <c r="J536" i="5"/>
  <c r="Q535" i="5"/>
  <c r="P535" i="5"/>
  <c r="O535" i="5"/>
  <c r="N535" i="5"/>
  <c r="M535" i="5"/>
  <c r="L535" i="5"/>
  <c r="K535" i="5"/>
  <c r="J535" i="5"/>
  <c r="Q534" i="5"/>
  <c r="P534" i="5"/>
  <c r="O534" i="5"/>
  <c r="N534" i="5"/>
  <c r="M534" i="5"/>
  <c r="L534" i="5"/>
  <c r="K534" i="5"/>
  <c r="J534" i="5"/>
  <c r="Q533" i="5"/>
  <c r="P533" i="5"/>
  <c r="O533" i="5"/>
  <c r="N533" i="5"/>
  <c r="M533" i="5"/>
  <c r="L533" i="5"/>
  <c r="K533" i="5"/>
  <c r="J533" i="5"/>
  <c r="Q532" i="5"/>
  <c r="P532" i="5"/>
  <c r="O532" i="5"/>
  <c r="N532" i="5"/>
  <c r="M532" i="5"/>
  <c r="L532" i="5"/>
  <c r="K532" i="5"/>
  <c r="J532" i="5"/>
  <c r="Q531" i="5"/>
  <c r="P531" i="5"/>
  <c r="O531" i="5"/>
  <c r="N531" i="5"/>
  <c r="M531" i="5"/>
  <c r="L531" i="5"/>
  <c r="K531" i="5"/>
  <c r="J531" i="5"/>
  <c r="Q530" i="5"/>
  <c r="P530" i="5"/>
  <c r="O530" i="5"/>
  <c r="N530" i="5"/>
  <c r="M530" i="5"/>
  <c r="L530" i="5"/>
  <c r="K530" i="5"/>
  <c r="J530" i="5"/>
  <c r="Q529" i="5"/>
  <c r="P529" i="5"/>
  <c r="O529" i="5"/>
  <c r="N529" i="5"/>
  <c r="M529" i="5"/>
  <c r="L529" i="5"/>
  <c r="K529" i="5"/>
  <c r="J529" i="5"/>
  <c r="Q528" i="5"/>
  <c r="P528" i="5"/>
  <c r="O528" i="5"/>
  <c r="N528" i="5"/>
  <c r="M528" i="5"/>
  <c r="L528" i="5"/>
  <c r="K528" i="5"/>
  <c r="J528" i="5"/>
  <c r="Q527" i="5"/>
  <c r="P527" i="5"/>
  <c r="O527" i="5"/>
  <c r="N527" i="5"/>
  <c r="M527" i="5"/>
  <c r="L527" i="5"/>
  <c r="K527" i="5"/>
  <c r="J527" i="5"/>
  <c r="Q526" i="5"/>
  <c r="P526" i="5"/>
  <c r="O526" i="5"/>
  <c r="N526" i="5"/>
  <c r="M526" i="5"/>
  <c r="L526" i="5"/>
  <c r="K526" i="5"/>
  <c r="J526" i="5"/>
  <c r="Q525" i="5"/>
  <c r="P525" i="5"/>
  <c r="O525" i="5"/>
  <c r="N525" i="5"/>
  <c r="M525" i="5"/>
  <c r="L525" i="5"/>
  <c r="K525" i="5"/>
  <c r="J525" i="5"/>
  <c r="Q524" i="5"/>
  <c r="P524" i="5"/>
  <c r="O524" i="5"/>
  <c r="N524" i="5"/>
  <c r="M524" i="5"/>
  <c r="L524" i="5"/>
  <c r="K524" i="5"/>
  <c r="J524" i="5"/>
  <c r="Q523" i="5"/>
  <c r="P523" i="5"/>
  <c r="O523" i="5"/>
  <c r="N523" i="5"/>
  <c r="M523" i="5"/>
  <c r="L523" i="5"/>
  <c r="K523" i="5"/>
  <c r="J523" i="5"/>
  <c r="Q522" i="5"/>
  <c r="P522" i="5"/>
  <c r="O522" i="5"/>
  <c r="N522" i="5"/>
  <c r="M522" i="5"/>
  <c r="L522" i="5"/>
  <c r="K522" i="5"/>
  <c r="J522" i="5"/>
  <c r="Q521" i="5"/>
  <c r="P521" i="5"/>
  <c r="O521" i="5"/>
  <c r="N521" i="5"/>
  <c r="M521" i="5"/>
  <c r="L521" i="5"/>
  <c r="K521" i="5"/>
  <c r="J521" i="5"/>
  <c r="Q520" i="5"/>
  <c r="P520" i="5"/>
  <c r="O520" i="5"/>
  <c r="N520" i="5"/>
  <c r="M520" i="5"/>
  <c r="L520" i="5"/>
  <c r="K520" i="5"/>
  <c r="J520" i="5"/>
  <c r="Q519" i="5"/>
  <c r="P519" i="5"/>
  <c r="O519" i="5"/>
  <c r="N519" i="5"/>
  <c r="M519" i="5"/>
  <c r="L519" i="5"/>
  <c r="K519" i="5"/>
  <c r="J519" i="5"/>
  <c r="Q518" i="5"/>
  <c r="P518" i="5"/>
  <c r="O518" i="5"/>
  <c r="N518" i="5"/>
  <c r="M518" i="5"/>
  <c r="L518" i="5"/>
  <c r="K518" i="5"/>
  <c r="J518" i="5"/>
  <c r="Q517" i="5"/>
  <c r="P517" i="5"/>
  <c r="O517" i="5"/>
  <c r="N517" i="5"/>
  <c r="M517" i="5"/>
  <c r="L517" i="5"/>
  <c r="K517" i="5"/>
  <c r="J517" i="5"/>
  <c r="Q516" i="5"/>
  <c r="P516" i="5"/>
  <c r="O516" i="5"/>
  <c r="N516" i="5"/>
  <c r="M516" i="5"/>
  <c r="L516" i="5"/>
  <c r="K516" i="5"/>
  <c r="J516" i="5"/>
  <c r="Q515" i="5"/>
  <c r="P515" i="5"/>
  <c r="O515" i="5"/>
  <c r="N515" i="5"/>
  <c r="M515" i="5"/>
  <c r="L515" i="5"/>
  <c r="K515" i="5"/>
  <c r="J515" i="5"/>
  <c r="Q514" i="5"/>
  <c r="P514" i="5"/>
  <c r="O514" i="5"/>
  <c r="N514" i="5"/>
  <c r="M514" i="5"/>
  <c r="L514" i="5"/>
  <c r="K514" i="5"/>
  <c r="J514" i="5"/>
  <c r="Q513" i="5"/>
  <c r="P513" i="5"/>
  <c r="O513" i="5"/>
  <c r="N513" i="5"/>
  <c r="M513" i="5"/>
  <c r="L513" i="5"/>
  <c r="K513" i="5"/>
  <c r="J513" i="5"/>
  <c r="Q512" i="5"/>
  <c r="P512" i="5"/>
  <c r="O512" i="5"/>
  <c r="N512" i="5"/>
  <c r="M512" i="5"/>
  <c r="L512" i="5"/>
  <c r="K512" i="5"/>
  <c r="J512" i="5"/>
  <c r="Q511" i="5"/>
  <c r="P511" i="5"/>
  <c r="O511" i="5"/>
  <c r="N511" i="5"/>
  <c r="M511" i="5"/>
  <c r="L511" i="5"/>
  <c r="K511" i="5"/>
  <c r="J511" i="5"/>
  <c r="Q510" i="5"/>
  <c r="P510" i="5"/>
  <c r="O510" i="5"/>
  <c r="N510" i="5"/>
  <c r="M510" i="5"/>
  <c r="L510" i="5"/>
  <c r="K510" i="5"/>
  <c r="J510" i="5"/>
  <c r="Q509" i="5"/>
  <c r="P509" i="5"/>
  <c r="O509" i="5"/>
  <c r="N509" i="5"/>
  <c r="M509" i="5"/>
  <c r="L509" i="5"/>
  <c r="K509" i="5"/>
  <c r="J509" i="5"/>
  <c r="Q508" i="5"/>
  <c r="P508" i="5"/>
  <c r="O508" i="5"/>
  <c r="N508" i="5"/>
  <c r="M508" i="5"/>
  <c r="L508" i="5"/>
  <c r="K508" i="5"/>
  <c r="J508" i="5"/>
  <c r="Q507" i="5"/>
  <c r="P507" i="5"/>
  <c r="O507" i="5"/>
  <c r="N507" i="5"/>
  <c r="M507" i="5"/>
  <c r="L507" i="5"/>
  <c r="K507" i="5"/>
  <c r="J507" i="5"/>
  <c r="Q506" i="5"/>
  <c r="P506" i="5"/>
  <c r="O506" i="5"/>
  <c r="N506" i="5"/>
  <c r="M506" i="5"/>
  <c r="L506" i="5"/>
  <c r="K506" i="5"/>
  <c r="J506" i="5"/>
  <c r="Q505" i="5"/>
  <c r="P505" i="5"/>
  <c r="O505" i="5"/>
  <c r="N505" i="5"/>
  <c r="M505" i="5"/>
  <c r="L505" i="5"/>
  <c r="K505" i="5"/>
  <c r="J505" i="5"/>
  <c r="Q504" i="5"/>
  <c r="P504" i="5"/>
  <c r="O504" i="5"/>
  <c r="N504" i="5"/>
  <c r="M504" i="5"/>
  <c r="L504" i="5"/>
  <c r="K504" i="5"/>
  <c r="J504" i="5"/>
  <c r="Q503" i="5"/>
  <c r="P503" i="5"/>
  <c r="O503" i="5"/>
  <c r="N503" i="5"/>
  <c r="M503" i="5"/>
  <c r="L503" i="5"/>
  <c r="K503" i="5"/>
  <c r="J503" i="5"/>
  <c r="Q502" i="5"/>
  <c r="P502" i="5"/>
  <c r="O502" i="5"/>
  <c r="N502" i="5"/>
  <c r="M502" i="5"/>
  <c r="L502" i="5"/>
  <c r="K502" i="5"/>
  <c r="J502" i="5"/>
  <c r="Q501" i="5"/>
  <c r="P501" i="5"/>
  <c r="O501" i="5"/>
  <c r="N501" i="5"/>
  <c r="M501" i="5"/>
  <c r="L501" i="5"/>
  <c r="K501" i="5"/>
  <c r="J501" i="5"/>
  <c r="Q500" i="5"/>
  <c r="P500" i="5"/>
  <c r="O500" i="5"/>
  <c r="N500" i="5"/>
  <c r="M500" i="5"/>
  <c r="L500" i="5"/>
  <c r="K500" i="5"/>
  <c r="J500" i="5"/>
  <c r="Q499" i="5"/>
  <c r="P499" i="5"/>
  <c r="O499" i="5"/>
  <c r="N499" i="5"/>
  <c r="M499" i="5"/>
  <c r="L499" i="5"/>
  <c r="K499" i="5"/>
  <c r="J499" i="5"/>
  <c r="Q498" i="5"/>
  <c r="P498" i="5"/>
  <c r="O498" i="5"/>
  <c r="N498" i="5"/>
  <c r="M498" i="5"/>
  <c r="L498" i="5"/>
  <c r="K498" i="5"/>
  <c r="J498" i="5"/>
  <c r="Q497" i="5"/>
  <c r="P497" i="5"/>
  <c r="O497" i="5"/>
  <c r="N497" i="5"/>
  <c r="M497" i="5"/>
  <c r="L497" i="5"/>
  <c r="K497" i="5"/>
  <c r="J497" i="5"/>
  <c r="Q496" i="5"/>
  <c r="P496" i="5"/>
  <c r="O496" i="5"/>
  <c r="N496" i="5"/>
  <c r="M496" i="5"/>
  <c r="L496" i="5"/>
  <c r="K496" i="5"/>
  <c r="J496" i="5"/>
  <c r="Q495" i="5"/>
  <c r="P495" i="5"/>
  <c r="O495" i="5"/>
  <c r="N495" i="5"/>
  <c r="M495" i="5"/>
  <c r="L495" i="5"/>
  <c r="K495" i="5"/>
  <c r="J495" i="5"/>
  <c r="Q494" i="5"/>
  <c r="P494" i="5"/>
  <c r="O494" i="5"/>
  <c r="N494" i="5"/>
  <c r="M494" i="5"/>
  <c r="L494" i="5"/>
  <c r="K494" i="5"/>
  <c r="J494" i="5"/>
  <c r="Q493" i="5"/>
  <c r="P493" i="5"/>
  <c r="O493" i="5"/>
  <c r="N493" i="5"/>
  <c r="M493" i="5"/>
  <c r="L493" i="5"/>
  <c r="K493" i="5"/>
  <c r="J493" i="5"/>
  <c r="Q492" i="5"/>
  <c r="P492" i="5"/>
  <c r="O492" i="5"/>
  <c r="N492" i="5"/>
  <c r="M492" i="5"/>
  <c r="L492" i="5"/>
  <c r="K492" i="5"/>
  <c r="J492" i="5"/>
  <c r="Q491" i="5"/>
  <c r="P491" i="5"/>
  <c r="O491" i="5"/>
  <c r="N491" i="5"/>
  <c r="M491" i="5"/>
  <c r="L491" i="5"/>
  <c r="K491" i="5"/>
  <c r="J491" i="5"/>
  <c r="Q490" i="5"/>
  <c r="P490" i="5"/>
  <c r="O490" i="5"/>
  <c r="N490" i="5"/>
  <c r="M490" i="5"/>
  <c r="L490" i="5"/>
  <c r="K490" i="5"/>
  <c r="J490" i="5"/>
  <c r="Q489" i="5"/>
  <c r="P489" i="5"/>
  <c r="O489" i="5"/>
  <c r="N489" i="5"/>
  <c r="M489" i="5"/>
  <c r="L489" i="5"/>
  <c r="K489" i="5"/>
  <c r="J489" i="5"/>
  <c r="Q488" i="5"/>
  <c r="P488" i="5"/>
  <c r="O488" i="5"/>
  <c r="N488" i="5"/>
  <c r="M488" i="5"/>
  <c r="L488" i="5"/>
  <c r="K488" i="5"/>
  <c r="J488" i="5"/>
  <c r="Q487" i="5"/>
  <c r="P487" i="5"/>
  <c r="O487" i="5"/>
  <c r="N487" i="5"/>
  <c r="M487" i="5"/>
  <c r="L487" i="5"/>
  <c r="K487" i="5"/>
  <c r="J487" i="5"/>
  <c r="Q486" i="5"/>
  <c r="P486" i="5"/>
  <c r="O486" i="5"/>
  <c r="N486" i="5"/>
  <c r="M486" i="5"/>
  <c r="L486" i="5"/>
  <c r="K486" i="5"/>
  <c r="J486" i="5"/>
  <c r="Q485" i="5"/>
  <c r="P485" i="5"/>
  <c r="O485" i="5"/>
  <c r="N485" i="5"/>
  <c r="M485" i="5"/>
  <c r="L485" i="5"/>
  <c r="K485" i="5"/>
  <c r="J485" i="5"/>
  <c r="Q484" i="5"/>
  <c r="P484" i="5"/>
  <c r="O484" i="5"/>
  <c r="N484" i="5"/>
  <c r="M484" i="5"/>
  <c r="L484" i="5"/>
  <c r="K484" i="5"/>
  <c r="J484" i="5"/>
  <c r="Q483" i="5"/>
  <c r="P483" i="5"/>
  <c r="O483" i="5"/>
  <c r="N483" i="5"/>
  <c r="M483" i="5"/>
  <c r="L483" i="5"/>
  <c r="K483" i="5"/>
  <c r="J483" i="5"/>
  <c r="Q482" i="5"/>
  <c r="P482" i="5"/>
  <c r="O482" i="5"/>
  <c r="N482" i="5"/>
  <c r="M482" i="5"/>
  <c r="L482" i="5"/>
  <c r="K482" i="5"/>
  <c r="J482" i="5"/>
  <c r="Q481" i="5"/>
  <c r="P481" i="5"/>
  <c r="O481" i="5"/>
  <c r="N481" i="5"/>
  <c r="M481" i="5"/>
  <c r="L481" i="5"/>
  <c r="K481" i="5"/>
  <c r="J481" i="5"/>
  <c r="Q480" i="5"/>
  <c r="P480" i="5"/>
  <c r="O480" i="5"/>
  <c r="N480" i="5"/>
  <c r="M480" i="5"/>
  <c r="L480" i="5"/>
  <c r="K480" i="5"/>
  <c r="J480" i="5"/>
  <c r="Q479" i="5"/>
  <c r="P479" i="5"/>
  <c r="O479" i="5"/>
  <c r="N479" i="5"/>
  <c r="M479" i="5"/>
  <c r="L479" i="5"/>
  <c r="K479" i="5"/>
  <c r="J479" i="5"/>
  <c r="Q478" i="5"/>
  <c r="P478" i="5"/>
  <c r="O478" i="5"/>
  <c r="N478" i="5"/>
  <c r="M478" i="5"/>
  <c r="L478" i="5"/>
  <c r="K478" i="5"/>
  <c r="J478" i="5"/>
  <c r="Q477" i="5"/>
  <c r="P477" i="5"/>
  <c r="O477" i="5"/>
  <c r="N477" i="5"/>
  <c r="M477" i="5"/>
  <c r="L477" i="5"/>
  <c r="K477" i="5"/>
  <c r="J477" i="5"/>
  <c r="Q476" i="5"/>
  <c r="P476" i="5"/>
  <c r="O476" i="5"/>
  <c r="N476" i="5"/>
  <c r="M476" i="5"/>
  <c r="L476" i="5"/>
  <c r="K476" i="5"/>
  <c r="J476" i="5"/>
  <c r="Q475" i="5"/>
  <c r="P475" i="5"/>
  <c r="O475" i="5"/>
  <c r="N475" i="5"/>
  <c r="M475" i="5"/>
  <c r="L475" i="5"/>
  <c r="K475" i="5"/>
  <c r="J475" i="5"/>
  <c r="Q474" i="5"/>
  <c r="P474" i="5"/>
  <c r="O474" i="5"/>
  <c r="N474" i="5"/>
  <c r="M474" i="5"/>
  <c r="L474" i="5"/>
  <c r="K474" i="5"/>
  <c r="J474" i="5"/>
  <c r="Q473" i="5"/>
  <c r="P473" i="5"/>
  <c r="O473" i="5"/>
  <c r="N473" i="5"/>
  <c r="M473" i="5"/>
  <c r="L473" i="5"/>
  <c r="K473" i="5"/>
  <c r="J473" i="5"/>
  <c r="Q472" i="5"/>
  <c r="P472" i="5"/>
  <c r="O472" i="5"/>
  <c r="N472" i="5"/>
  <c r="M472" i="5"/>
  <c r="L472" i="5"/>
  <c r="K472" i="5"/>
  <c r="J472" i="5"/>
  <c r="Q471" i="5"/>
  <c r="P471" i="5"/>
  <c r="O471" i="5"/>
  <c r="N471" i="5"/>
  <c r="M471" i="5"/>
  <c r="L471" i="5"/>
  <c r="K471" i="5"/>
  <c r="J471" i="5"/>
  <c r="Q470" i="5"/>
  <c r="P470" i="5"/>
  <c r="O470" i="5"/>
  <c r="N470" i="5"/>
  <c r="M470" i="5"/>
  <c r="L470" i="5"/>
  <c r="K470" i="5"/>
  <c r="J470" i="5"/>
  <c r="Q469" i="5"/>
  <c r="P469" i="5"/>
  <c r="O469" i="5"/>
  <c r="N469" i="5"/>
  <c r="M469" i="5"/>
  <c r="L469" i="5"/>
  <c r="K469" i="5"/>
  <c r="J469" i="5"/>
  <c r="Q468" i="5"/>
  <c r="P468" i="5"/>
  <c r="O468" i="5"/>
  <c r="N468" i="5"/>
  <c r="M468" i="5"/>
  <c r="L468" i="5"/>
  <c r="K468" i="5"/>
  <c r="J468" i="5"/>
  <c r="Q467" i="5"/>
  <c r="P467" i="5"/>
  <c r="O467" i="5"/>
  <c r="N467" i="5"/>
  <c r="M467" i="5"/>
  <c r="L467" i="5"/>
  <c r="K467" i="5"/>
  <c r="J467" i="5"/>
  <c r="Q466" i="5"/>
  <c r="P466" i="5"/>
  <c r="O466" i="5"/>
  <c r="N466" i="5"/>
  <c r="M466" i="5"/>
  <c r="L466" i="5"/>
  <c r="K466" i="5"/>
  <c r="J466" i="5"/>
  <c r="Q465" i="5"/>
  <c r="P465" i="5"/>
  <c r="O465" i="5"/>
  <c r="N465" i="5"/>
  <c r="M465" i="5"/>
  <c r="L465" i="5"/>
  <c r="K465" i="5"/>
  <c r="J465" i="5"/>
  <c r="Q464" i="5"/>
  <c r="P464" i="5"/>
  <c r="O464" i="5"/>
  <c r="N464" i="5"/>
  <c r="M464" i="5"/>
  <c r="L464" i="5"/>
  <c r="K464" i="5"/>
  <c r="J464" i="5"/>
  <c r="Q463" i="5"/>
  <c r="P463" i="5"/>
  <c r="O463" i="5"/>
  <c r="N463" i="5"/>
  <c r="M463" i="5"/>
  <c r="L463" i="5"/>
  <c r="K463" i="5"/>
  <c r="J463" i="5"/>
  <c r="Q462" i="5"/>
  <c r="P462" i="5"/>
  <c r="O462" i="5"/>
  <c r="N462" i="5"/>
  <c r="M462" i="5"/>
  <c r="L462" i="5"/>
  <c r="K462" i="5"/>
  <c r="J462" i="5"/>
  <c r="Q461" i="5"/>
  <c r="P461" i="5"/>
  <c r="O461" i="5"/>
  <c r="N461" i="5"/>
  <c r="M461" i="5"/>
  <c r="L461" i="5"/>
  <c r="K461" i="5"/>
  <c r="J461" i="5"/>
  <c r="Q460" i="5"/>
  <c r="P460" i="5"/>
  <c r="O460" i="5"/>
  <c r="N460" i="5"/>
  <c r="M460" i="5"/>
  <c r="L460" i="5"/>
  <c r="K460" i="5"/>
  <c r="J460" i="5"/>
  <c r="Q459" i="5"/>
  <c r="P459" i="5"/>
  <c r="O459" i="5"/>
  <c r="N459" i="5"/>
  <c r="M459" i="5"/>
  <c r="L459" i="5"/>
  <c r="K459" i="5"/>
  <c r="J459" i="5"/>
  <c r="Q458" i="5"/>
  <c r="P458" i="5"/>
  <c r="O458" i="5"/>
  <c r="N458" i="5"/>
  <c r="M458" i="5"/>
  <c r="L458" i="5"/>
  <c r="K458" i="5"/>
  <c r="J458" i="5"/>
  <c r="Q457" i="5"/>
  <c r="P457" i="5"/>
  <c r="O457" i="5"/>
  <c r="N457" i="5"/>
  <c r="M457" i="5"/>
  <c r="L457" i="5"/>
  <c r="K457" i="5"/>
  <c r="J457" i="5"/>
  <c r="Q456" i="5"/>
  <c r="P456" i="5"/>
  <c r="O456" i="5"/>
  <c r="N456" i="5"/>
  <c r="M456" i="5"/>
  <c r="L456" i="5"/>
  <c r="K456" i="5"/>
  <c r="J456" i="5"/>
  <c r="Q455" i="5"/>
  <c r="P455" i="5"/>
  <c r="O455" i="5"/>
  <c r="N455" i="5"/>
  <c r="M455" i="5"/>
  <c r="L455" i="5"/>
  <c r="K455" i="5"/>
  <c r="J455" i="5"/>
  <c r="Q454" i="5"/>
  <c r="P454" i="5"/>
  <c r="O454" i="5"/>
  <c r="N454" i="5"/>
  <c r="M454" i="5"/>
  <c r="L454" i="5"/>
  <c r="K454" i="5"/>
  <c r="J454" i="5"/>
  <c r="Q453" i="5"/>
  <c r="P453" i="5"/>
  <c r="O453" i="5"/>
  <c r="N453" i="5"/>
  <c r="M453" i="5"/>
  <c r="L453" i="5"/>
  <c r="K453" i="5"/>
  <c r="J453" i="5"/>
  <c r="Q452" i="5"/>
  <c r="P452" i="5"/>
  <c r="O452" i="5"/>
  <c r="N452" i="5"/>
  <c r="M452" i="5"/>
  <c r="L452" i="5"/>
  <c r="K452" i="5"/>
  <c r="J452" i="5"/>
  <c r="Q451" i="5"/>
  <c r="P451" i="5"/>
  <c r="O451" i="5"/>
  <c r="N451" i="5"/>
  <c r="M451" i="5"/>
  <c r="L451" i="5"/>
  <c r="K451" i="5"/>
  <c r="J451" i="5"/>
  <c r="Q450" i="5"/>
  <c r="P450" i="5"/>
  <c r="O450" i="5"/>
  <c r="N450" i="5"/>
  <c r="M450" i="5"/>
  <c r="L450" i="5"/>
  <c r="K450" i="5"/>
  <c r="J450" i="5"/>
  <c r="Q449" i="5"/>
  <c r="P449" i="5"/>
  <c r="O449" i="5"/>
  <c r="N449" i="5"/>
  <c r="M449" i="5"/>
  <c r="L449" i="5"/>
  <c r="K449" i="5"/>
  <c r="J449" i="5"/>
  <c r="Q448" i="5"/>
  <c r="P448" i="5"/>
  <c r="O448" i="5"/>
  <c r="N448" i="5"/>
  <c r="M448" i="5"/>
  <c r="L448" i="5"/>
  <c r="K448" i="5"/>
  <c r="J448" i="5"/>
  <c r="Q447" i="5"/>
  <c r="P447" i="5"/>
  <c r="O447" i="5"/>
  <c r="N447" i="5"/>
  <c r="M447" i="5"/>
  <c r="L447" i="5"/>
  <c r="K447" i="5"/>
  <c r="J447" i="5"/>
  <c r="Q446" i="5"/>
  <c r="P446" i="5"/>
  <c r="O446" i="5"/>
  <c r="N446" i="5"/>
  <c r="M446" i="5"/>
  <c r="L446" i="5"/>
  <c r="K446" i="5"/>
  <c r="J446" i="5"/>
  <c r="Q445" i="5"/>
  <c r="P445" i="5"/>
  <c r="O445" i="5"/>
  <c r="N445" i="5"/>
  <c r="M445" i="5"/>
  <c r="L445" i="5"/>
  <c r="K445" i="5"/>
  <c r="J445" i="5"/>
  <c r="Q444" i="5"/>
  <c r="P444" i="5"/>
  <c r="O444" i="5"/>
  <c r="N444" i="5"/>
  <c r="M444" i="5"/>
  <c r="L444" i="5"/>
  <c r="K444" i="5"/>
  <c r="J444" i="5"/>
  <c r="Q443" i="5"/>
  <c r="P443" i="5"/>
  <c r="O443" i="5"/>
  <c r="N443" i="5"/>
  <c r="M443" i="5"/>
  <c r="L443" i="5"/>
  <c r="K443" i="5"/>
  <c r="J443" i="5"/>
  <c r="Q442" i="5"/>
  <c r="P442" i="5"/>
  <c r="O442" i="5"/>
  <c r="N442" i="5"/>
  <c r="M442" i="5"/>
  <c r="L442" i="5"/>
  <c r="K442" i="5"/>
  <c r="J442" i="5"/>
  <c r="Q441" i="5"/>
  <c r="P441" i="5"/>
  <c r="O441" i="5"/>
  <c r="N441" i="5"/>
  <c r="M441" i="5"/>
  <c r="L441" i="5"/>
  <c r="K441" i="5"/>
  <c r="J441" i="5"/>
  <c r="Q440" i="5"/>
  <c r="P440" i="5"/>
  <c r="O440" i="5"/>
  <c r="N440" i="5"/>
  <c r="M440" i="5"/>
  <c r="L440" i="5"/>
  <c r="K440" i="5"/>
  <c r="J440" i="5"/>
  <c r="Q439" i="5"/>
  <c r="P439" i="5"/>
  <c r="O439" i="5"/>
  <c r="N439" i="5"/>
  <c r="M439" i="5"/>
  <c r="L439" i="5"/>
  <c r="K439" i="5"/>
  <c r="J439" i="5"/>
  <c r="Q438" i="5"/>
  <c r="P438" i="5"/>
  <c r="O438" i="5"/>
  <c r="N438" i="5"/>
  <c r="M438" i="5"/>
  <c r="L438" i="5"/>
  <c r="K438" i="5"/>
  <c r="J438" i="5"/>
  <c r="Q437" i="5"/>
  <c r="P437" i="5"/>
  <c r="O437" i="5"/>
  <c r="N437" i="5"/>
  <c r="M437" i="5"/>
  <c r="L437" i="5"/>
  <c r="K437" i="5"/>
  <c r="J437" i="5"/>
  <c r="Q436" i="5"/>
  <c r="P436" i="5"/>
  <c r="O436" i="5"/>
  <c r="N436" i="5"/>
  <c r="M436" i="5"/>
  <c r="L436" i="5"/>
  <c r="K436" i="5"/>
  <c r="J436" i="5"/>
  <c r="Q435" i="5"/>
  <c r="P435" i="5"/>
  <c r="O435" i="5"/>
  <c r="N435" i="5"/>
  <c r="M435" i="5"/>
  <c r="L435" i="5"/>
  <c r="K435" i="5"/>
  <c r="J435" i="5"/>
  <c r="Q434" i="5"/>
  <c r="P434" i="5"/>
  <c r="O434" i="5"/>
  <c r="N434" i="5"/>
  <c r="M434" i="5"/>
  <c r="L434" i="5"/>
  <c r="K434" i="5"/>
  <c r="J434" i="5"/>
  <c r="Q433" i="5"/>
  <c r="P433" i="5"/>
  <c r="O433" i="5"/>
  <c r="N433" i="5"/>
  <c r="M433" i="5"/>
  <c r="L433" i="5"/>
  <c r="K433" i="5"/>
  <c r="J433" i="5"/>
  <c r="Q432" i="5"/>
  <c r="P432" i="5"/>
  <c r="O432" i="5"/>
  <c r="N432" i="5"/>
  <c r="M432" i="5"/>
  <c r="L432" i="5"/>
  <c r="K432" i="5"/>
  <c r="J432" i="5"/>
  <c r="Q431" i="5"/>
  <c r="P431" i="5"/>
  <c r="O431" i="5"/>
  <c r="N431" i="5"/>
  <c r="M431" i="5"/>
  <c r="L431" i="5"/>
  <c r="K431" i="5"/>
  <c r="J431" i="5"/>
  <c r="Q430" i="5"/>
  <c r="P430" i="5"/>
  <c r="O430" i="5"/>
  <c r="N430" i="5"/>
  <c r="M430" i="5"/>
  <c r="L430" i="5"/>
  <c r="K430" i="5"/>
  <c r="J430" i="5"/>
  <c r="Q429" i="5"/>
  <c r="P429" i="5"/>
  <c r="O429" i="5"/>
  <c r="N429" i="5"/>
  <c r="M429" i="5"/>
  <c r="L429" i="5"/>
  <c r="K429" i="5"/>
  <c r="J429" i="5"/>
  <c r="Q428" i="5"/>
  <c r="P428" i="5"/>
  <c r="O428" i="5"/>
  <c r="N428" i="5"/>
  <c r="M428" i="5"/>
  <c r="L428" i="5"/>
  <c r="K428" i="5"/>
  <c r="J428" i="5"/>
  <c r="Q427" i="5"/>
  <c r="P427" i="5"/>
  <c r="O427" i="5"/>
  <c r="N427" i="5"/>
  <c r="M427" i="5"/>
  <c r="L427" i="5"/>
  <c r="K427" i="5"/>
  <c r="J427" i="5"/>
  <c r="Q426" i="5"/>
  <c r="P426" i="5"/>
  <c r="O426" i="5"/>
  <c r="N426" i="5"/>
  <c r="M426" i="5"/>
  <c r="L426" i="5"/>
  <c r="K426" i="5"/>
  <c r="J426" i="5"/>
  <c r="Q425" i="5"/>
  <c r="P425" i="5"/>
  <c r="O425" i="5"/>
  <c r="N425" i="5"/>
  <c r="M425" i="5"/>
  <c r="L425" i="5"/>
  <c r="K425" i="5"/>
  <c r="J425" i="5"/>
  <c r="Q424" i="5"/>
  <c r="P424" i="5"/>
  <c r="O424" i="5"/>
  <c r="N424" i="5"/>
  <c r="M424" i="5"/>
  <c r="L424" i="5"/>
  <c r="K424" i="5"/>
  <c r="J424" i="5"/>
  <c r="Q423" i="5"/>
  <c r="P423" i="5"/>
  <c r="O423" i="5"/>
  <c r="N423" i="5"/>
  <c r="M423" i="5"/>
  <c r="L423" i="5"/>
  <c r="K423" i="5"/>
  <c r="J423" i="5"/>
  <c r="Q422" i="5"/>
  <c r="P422" i="5"/>
  <c r="O422" i="5"/>
  <c r="N422" i="5"/>
  <c r="M422" i="5"/>
  <c r="L422" i="5"/>
  <c r="K422" i="5"/>
  <c r="J422" i="5"/>
  <c r="Q421" i="5"/>
  <c r="P421" i="5"/>
  <c r="O421" i="5"/>
  <c r="N421" i="5"/>
  <c r="M421" i="5"/>
  <c r="L421" i="5"/>
  <c r="K421" i="5"/>
  <c r="J421" i="5"/>
  <c r="Q420" i="5"/>
  <c r="P420" i="5"/>
  <c r="O420" i="5"/>
  <c r="N420" i="5"/>
  <c r="M420" i="5"/>
  <c r="L420" i="5"/>
  <c r="K420" i="5"/>
  <c r="J420" i="5"/>
  <c r="Q419" i="5"/>
  <c r="P419" i="5"/>
  <c r="O419" i="5"/>
  <c r="N419" i="5"/>
  <c r="M419" i="5"/>
  <c r="L419" i="5"/>
  <c r="K419" i="5"/>
  <c r="J419" i="5"/>
  <c r="Q418" i="5"/>
  <c r="P418" i="5"/>
  <c r="O418" i="5"/>
  <c r="N418" i="5"/>
  <c r="M418" i="5"/>
  <c r="L418" i="5"/>
  <c r="K418" i="5"/>
  <c r="J418" i="5"/>
  <c r="Q417" i="5"/>
  <c r="P417" i="5"/>
  <c r="O417" i="5"/>
  <c r="N417" i="5"/>
  <c r="M417" i="5"/>
  <c r="L417" i="5"/>
  <c r="K417" i="5"/>
  <c r="J417" i="5"/>
  <c r="Q416" i="5"/>
  <c r="P416" i="5"/>
  <c r="O416" i="5"/>
  <c r="N416" i="5"/>
  <c r="M416" i="5"/>
  <c r="L416" i="5"/>
  <c r="K416" i="5"/>
  <c r="J416" i="5"/>
  <c r="Q415" i="5"/>
  <c r="P415" i="5"/>
  <c r="O415" i="5"/>
  <c r="N415" i="5"/>
  <c r="M415" i="5"/>
  <c r="L415" i="5"/>
  <c r="K415" i="5"/>
  <c r="J415" i="5"/>
  <c r="Q414" i="5"/>
  <c r="P414" i="5"/>
  <c r="O414" i="5"/>
  <c r="N414" i="5"/>
  <c r="M414" i="5"/>
  <c r="L414" i="5"/>
  <c r="K414" i="5"/>
  <c r="J414" i="5"/>
  <c r="Q413" i="5"/>
  <c r="P413" i="5"/>
  <c r="O413" i="5"/>
  <c r="N413" i="5"/>
  <c r="M413" i="5"/>
  <c r="L413" i="5"/>
  <c r="K413" i="5"/>
  <c r="J413" i="5"/>
  <c r="Q412" i="5"/>
  <c r="P412" i="5"/>
  <c r="O412" i="5"/>
  <c r="N412" i="5"/>
  <c r="M412" i="5"/>
  <c r="L412" i="5"/>
  <c r="K412" i="5"/>
  <c r="J412" i="5"/>
  <c r="Q411" i="5"/>
  <c r="P411" i="5"/>
  <c r="O411" i="5"/>
  <c r="N411" i="5"/>
  <c r="M411" i="5"/>
  <c r="L411" i="5"/>
  <c r="K411" i="5"/>
  <c r="J411" i="5"/>
  <c r="Q410" i="5"/>
  <c r="P410" i="5"/>
  <c r="O410" i="5"/>
  <c r="N410" i="5"/>
  <c r="M410" i="5"/>
  <c r="L410" i="5"/>
  <c r="K410" i="5"/>
  <c r="J410" i="5"/>
  <c r="Q409" i="5"/>
  <c r="P409" i="5"/>
  <c r="O409" i="5"/>
  <c r="N409" i="5"/>
  <c r="M409" i="5"/>
  <c r="L409" i="5"/>
  <c r="K409" i="5"/>
  <c r="J409" i="5"/>
  <c r="Q408" i="5"/>
  <c r="P408" i="5"/>
  <c r="O408" i="5"/>
  <c r="N408" i="5"/>
  <c r="M408" i="5"/>
  <c r="L408" i="5"/>
  <c r="K408" i="5"/>
  <c r="J408" i="5"/>
  <c r="Q407" i="5"/>
  <c r="P407" i="5"/>
  <c r="O407" i="5"/>
  <c r="N407" i="5"/>
  <c r="M407" i="5"/>
  <c r="L407" i="5"/>
  <c r="K407" i="5"/>
  <c r="J407" i="5"/>
  <c r="Q406" i="5"/>
  <c r="P406" i="5"/>
  <c r="O406" i="5"/>
  <c r="N406" i="5"/>
  <c r="M406" i="5"/>
  <c r="L406" i="5"/>
  <c r="K406" i="5"/>
  <c r="J406" i="5"/>
  <c r="Q405" i="5"/>
  <c r="P405" i="5"/>
  <c r="O405" i="5"/>
  <c r="N405" i="5"/>
  <c r="M405" i="5"/>
  <c r="L405" i="5"/>
  <c r="K405" i="5"/>
  <c r="J405" i="5"/>
  <c r="Q404" i="5"/>
  <c r="P404" i="5"/>
  <c r="O404" i="5"/>
  <c r="N404" i="5"/>
  <c r="M404" i="5"/>
  <c r="L404" i="5"/>
  <c r="K404" i="5"/>
  <c r="J404" i="5"/>
  <c r="Q403" i="5"/>
  <c r="P403" i="5"/>
  <c r="O403" i="5"/>
  <c r="N403" i="5"/>
  <c r="M403" i="5"/>
  <c r="L403" i="5"/>
  <c r="K403" i="5"/>
  <c r="J403" i="5"/>
  <c r="Q402" i="5"/>
  <c r="P402" i="5"/>
  <c r="O402" i="5"/>
  <c r="N402" i="5"/>
  <c r="M402" i="5"/>
  <c r="L402" i="5"/>
  <c r="K402" i="5"/>
  <c r="J402" i="5"/>
  <c r="Q401" i="5"/>
  <c r="P401" i="5"/>
  <c r="O401" i="5"/>
  <c r="N401" i="5"/>
  <c r="M401" i="5"/>
  <c r="L401" i="5"/>
  <c r="K401" i="5"/>
  <c r="J401" i="5"/>
  <c r="Q400" i="5"/>
  <c r="P400" i="5"/>
  <c r="O400" i="5"/>
  <c r="N400" i="5"/>
  <c r="M400" i="5"/>
  <c r="L400" i="5"/>
  <c r="K400" i="5"/>
  <c r="J400" i="5"/>
  <c r="Q399" i="5"/>
  <c r="P399" i="5"/>
  <c r="O399" i="5"/>
  <c r="N399" i="5"/>
  <c r="M399" i="5"/>
  <c r="L399" i="5"/>
  <c r="K399" i="5"/>
  <c r="J399" i="5"/>
  <c r="Q398" i="5"/>
  <c r="P398" i="5"/>
  <c r="O398" i="5"/>
  <c r="N398" i="5"/>
  <c r="M398" i="5"/>
  <c r="L398" i="5"/>
  <c r="K398" i="5"/>
  <c r="J398" i="5"/>
  <c r="Q397" i="5"/>
  <c r="P397" i="5"/>
  <c r="O397" i="5"/>
  <c r="N397" i="5"/>
  <c r="M397" i="5"/>
  <c r="L397" i="5"/>
  <c r="K397" i="5"/>
  <c r="J397" i="5"/>
  <c r="Q396" i="5"/>
  <c r="P396" i="5"/>
  <c r="O396" i="5"/>
  <c r="N396" i="5"/>
  <c r="M396" i="5"/>
  <c r="L396" i="5"/>
  <c r="K396" i="5"/>
  <c r="J396" i="5"/>
  <c r="Q395" i="5"/>
  <c r="P395" i="5"/>
  <c r="O395" i="5"/>
  <c r="N395" i="5"/>
  <c r="M395" i="5"/>
  <c r="L395" i="5"/>
  <c r="K395" i="5"/>
  <c r="J395" i="5"/>
  <c r="Q394" i="5"/>
  <c r="P394" i="5"/>
  <c r="O394" i="5"/>
  <c r="N394" i="5"/>
  <c r="M394" i="5"/>
  <c r="L394" i="5"/>
  <c r="K394" i="5"/>
  <c r="J394" i="5"/>
  <c r="Q393" i="5"/>
  <c r="P393" i="5"/>
  <c r="O393" i="5"/>
  <c r="N393" i="5"/>
  <c r="M393" i="5"/>
  <c r="L393" i="5"/>
  <c r="K393" i="5"/>
  <c r="J393" i="5"/>
  <c r="Q392" i="5"/>
  <c r="P392" i="5"/>
  <c r="O392" i="5"/>
  <c r="N392" i="5"/>
  <c r="M392" i="5"/>
  <c r="L392" i="5"/>
  <c r="K392" i="5"/>
  <c r="J392" i="5"/>
  <c r="Q391" i="5"/>
  <c r="P391" i="5"/>
  <c r="O391" i="5"/>
  <c r="N391" i="5"/>
  <c r="M391" i="5"/>
  <c r="L391" i="5"/>
  <c r="K391" i="5"/>
  <c r="J391" i="5"/>
  <c r="Q390" i="5"/>
  <c r="P390" i="5"/>
  <c r="O390" i="5"/>
  <c r="N390" i="5"/>
  <c r="M390" i="5"/>
  <c r="L390" i="5"/>
  <c r="K390" i="5"/>
  <c r="J390" i="5"/>
  <c r="Q389" i="5"/>
  <c r="P389" i="5"/>
  <c r="O389" i="5"/>
  <c r="N389" i="5"/>
  <c r="M389" i="5"/>
  <c r="L389" i="5"/>
  <c r="K389" i="5"/>
  <c r="J389" i="5"/>
  <c r="Q388" i="5"/>
  <c r="P388" i="5"/>
  <c r="O388" i="5"/>
  <c r="N388" i="5"/>
  <c r="M388" i="5"/>
  <c r="L388" i="5"/>
  <c r="K388" i="5"/>
  <c r="J388" i="5"/>
  <c r="Q387" i="5"/>
  <c r="P387" i="5"/>
  <c r="O387" i="5"/>
  <c r="N387" i="5"/>
  <c r="M387" i="5"/>
  <c r="L387" i="5"/>
  <c r="K387" i="5"/>
  <c r="J387" i="5"/>
  <c r="Q386" i="5"/>
  <c r="P386" i="5"/>
  <c r="O386" i="5"/>
  <c r="N386" i="5"/>
  <c r="M386" i="5"/>
  <c r="L386" i="5"/>
  <c r="K386" i="5"/>
  <c r="J386" i="5"/>
  <c r="Q385" i="5"/>
  <c r="P385" i="5"/>
  <c r="O385" i="5"/>
  <c r="N385" i="5"/>
  <c r="M385" i="5"/>
  <c r="L385" i="5"/>
  <c r="K385" i="5"/>
  <c r="J385" i="5"/>
  <c r="Q384" i="5"/>
  <c r="P384" i="5"/>
  <c r="O384" i="5"/>
  <c r="N384" i="5"/>
  <c r="M384" i="5"/>
  <c r="L384" i="5"/>
  <c r="K384" i="5"/>
  <c r="J384" i="5"/>
  <c r="Q383" i="5"/>
  <c r="P383" i="5"/>
  <c r="O383" i="5"/>
  <c r="N383" i="5"/>
  <c r="M383" i="5"/>
  <c r="L383" i="5"/>
  <c r="K383" i="5"/>
  <c r="J383" i="5"/>
  <c r="Q382" i="5"/>
  <c r="P382" i="5"/>
  <c r="O382" i="5"/>
  <c r="N382" i="5"/>
  <c r="M382" i="5"/>
  <c r="L382" i="5"/>
  <c r="K382" i="5"/>
  <c r="J382" i="5"/>
  <c r="Q381" i="5"/>
  <c r="P381" i="5"/>
  <c r="O381" i="5"/>
  <c r="N381" i="5"/>
  <c r="M381" i="5"/>
  <c r="L381" i="5"/>
  <c r="K381" i="5"/>
  <c r="J381" i="5"/>
  <c r="Q380" i="5"/>
  <c r="P380" i="5"/>
  <c r="O380" i="5"/>
  <c r="N380" i="5"/>
  <c r="M380" i="5"/>
  <c r="L380" i="5"/>
  <c r="K380" i="5"/>
  <c r="J380" i="5"/>
  <c r="Q379" i="5"/>
  <c r="P379" i="5"/>
  <c r="O379" i="5"/>
  <c r="N379" i="5"/>
  <c r="M379" i="5"/>
  <c r="L379" i="5"/>
  <c r="K379" i="5"/>
  <c r="J379" i="5"/>
  <c r="Q378" i="5"/>
  <c r="P378" i="5"/>
  <c r="O378" i="5"/>
  <c r="N378" i="5"/>
  <c r="M378" i="5"/>
  <c r="L378" i="5"/>
  <c r="K378" i="5"/>
  <c r="J378" i="5"/>
  <c r="Q377" i="5"/>
  <c r="P377" i="5"/>
  <c r="O377" i="5"/>
  <c r="N377" i="5"/>
  <c r="M377" i="5"/>
  <c r="L377" i="5"/>
  <c r="K377" i="5"/>
  <c r="J377" i="5"/>
  <c r="Q376" i="5"/>
  <c r="P376" i="5"/>
  <c r="O376" i="5"/>
  <c r="N376" i="5"/>
  <c r="M376" i="5"/>
  <c r="L376" i="5"/>
  <c r="K376" i="5"/>
  <c r="J376" i="5"/>
  <c r="Q375" i="5"/>
  <c r="P375" i="5"/>
  <c r="O375" i="5"/>
  <c r="N375" i="5"/>
  <c r="M375" i="5"/>
  <c r="L375" i="5"/>
  <c r="K375" i="5"/>
  <c r="J375" i="5"/>
  <c r="Q374" i="5"/>
  <c r="P374" i="5"/>
  <c r="O374" i="5"/>
  <c r="N374" i="5"/>
  <c r="M374" i="5"/>
  <c r="L374" i="5"/>
  <c r="K374" i="5"/>
  <c r="J374" i="5"/>
  <c r="Q373" i="5"/>
  <c r="P373" i="5"/>
  <c r="O373" i="5"/>
  <c r="N373" i="5"/>
  <c r="M373" i="5"/>
  <c r="L373" i="5"/>
  <c r="K373" i="5"/>
  <c r="J373" i="5"/>
  <c r="Q372" i="5"/>
  <c r="P372" i="5"/>
  <c r="O372" i="5"/>
  <c r="N372" i="5"/>
  <c r="M372" i="5"/>
  <c r="L372" i="5"/>
  <c r="K372" i="5"/>
  <c r="J372" i="5"/>
  <c r="Q371" i="5"/>
  <c r="P371" i="5"/>
  <c r="O371" i="5"/>
  <c r="N371" i="5"/>
  <c r="M371" i="5"/>
  <c r="L371" i="5"/>
  <c r="K371" i="5"/>
  <c r="J371" i="5"/>
  <c r="Q370" i="5"/>
  <c r="P370" i="5"/>
  <c r="O370" i="5"/>
  <c r="N370" i="5"/>
  <c r="M370" i="5"/>
  <c r="L370" i="5"/>
  <c r="K370" i="5"/>
  <c r="J370" i="5"/>
  <c r="Q369" i="5"/>
  <c r="P369" i="5"/>
  <c r="O369" i="5"/>
  <c r="N369" i="5"/>
  <c r="M369" i="5"/>
  <c r="L369" i="5"/>
  <c r="K369" i="5"/>
  <c r="J369" i="5"/>
  <c r="Q368" i="5"/>
  <c r="P368" i="5"/>
  <c r="O368" i="5"/>
  <c r="N368" i="5"/>
  <c r="M368" i="5"/>
  <c r="L368" i="5"/>
  <c r="K368" i="5"/>
  <c r="J368" i="5"/>
  <c r="Q367" i="5"/>
  <c r="P367" i="5"/>
  <c r="O367" i="5"/>
  <c r="N367" i="5"/>
  <c r="M367" i="5"/>
  <c r="L367" i="5"/>
  <c r="K367" i="5"/>
  <c r="J367" i="5"/>
  <c r="Q366" i="5"/>
  <c r="P366" i="5"/>
  <c r="O366" i="5"/>
  <c r="N366" i="5"/>
  <c r="M366" i="5"/>
  <c r="L366" i="5"/>
  <c r="K366" i="5"/>
  <c r="J366" i="5"/>
  <c r="Q365" i="5"/>
  <c r="P365" i="5"/>
  <c r="O365" i="5"/>
  <c r="N365" i="5"/>
  <c r="M365" i="5"/>
  <c r="L365" i="5"/>
  <c r="K365" i="5"/>
  <c r="J365" i="5"/>
  <c r="Q364" i="5"/>
  <c r="P364" i="5"/>
  <c r="O364" i="5"/>
  <c r="N364" i="5"/>
  <c r="M364" i="5"/>
  <c r="L364" i="5"/>
  <c r="K364" i="5"/>
  <c r="J364" i="5"/>
  <c r="Q363" i="5"/>
  <c r="P363" i="5"/>
  <c r="O363" i="5"/>
  <c r="N363" i="5"/>
  <c r="M363" i="5"/>
  <c r="L363" i="5"/>
  <c r="K363" i="5"/>
  <c r="J363" i="5"/>
  <c r="Q362" i="5"/>
  <c r="P362" i="5"/>
  <c r="O362" i="5"/>
  <c r="N362" i="5"/>
  <c r="M362" i="5"/>
  <c r="L362" i="5"/>
  <c r="K362" i="5"/>
  <c r="J362" i="5"/>
  <c r="Q361" i="5"/>
  <c r="P361" i="5"/>
  <c r="O361" i="5"/>
  <c r="N361" i="5"/>
  <c r="M361" i="5"/>
  <c r="L361" i="5"/>
  <c r="K361" i="5"/>
  <c r="J361" i="5"/>
  <c r="Q360" i="5"/>
  <c r="P360" i="5"/>
  <c r="O360" i="5"/>
  <c r="N360" i="5"/>
  <c r="M360" i="5"/>
  <c r="L360" i="5"/>
  <c r="K360" i="5"/>
  <c r="J360" i="5"/>
  <c r="Q359" i="5"/>
  <c r="P359" i="5"/>
  <c r="O359" i="5"/>
  <c r="N359" i="5"/>
  <c r="M359" i="5"/>
  <c r="L359" i="5"/>
  <c r="K359" i="5"/>
  <c r="J359" i="5"/>
  <c r="Q358" i="5"/>
  <c r="P358" i="5"/>
  <c r="O358" i="5"/>
  <c r="N358" i="5"/>
  <c r="M358" i="5"/>
  <c r="L358" i="5"/>
  <c r="K358" i="5"/>
  <c r="J358" i="5"/>
  <c r="Q357" i="5"/>
  <c r="P357" i="5"/>
  <c r="O357" i="5"/>
  <c r="N357" i="5"/>
  <c r="M357" i="5"/>
  <c r="L357" i="5"/>
  <c r="K357" i="5"/>
  <c r="J357" i="5"/>
  <c r="Q356" i="5"/>
  <c r="P356" i="5"/>
  <c r="O356" i="5"/>
  <c r="N356" i="5"/>
  <c r="M356" i="5"/>
  <c r="L356" i="5"/>
  <c r="K356" i="5"/>
  <c r="J356" i="5"/>
  <c r="Q355" i="5"/>
  <c r="P355" i="5"/>
  <c r="O355" i="5"/>
  <c r="N355" i="5"/>
  <c r="M355" i="5"/>
  <c r="L355" i="5"/>
  <c r="K355" i="5"/>
  <c r="J355" i="5"/>
  <c r="Q354" i="5"/>
  <c r="P354" i="5"/>
  <c r="O354" i="5"/>
  <c r="N354" i="5"/>
  <c r="M354" i="5"/>
  <c r="L354" i="5"/>
  <c r="K354" i="5"/>
  <c r="J354" i="5"/>
  <c r="Q353" i="5"/>
  <c r="P353" i="5"/>
  <c r="O353" i="5"/>
  <c r="N353" i="5"/>
  <c r="M353" i="5"/>
  <c r="L353" i="5"/>
  <c r="K353" i="5"/>
  <c r="J353" i="5"/>
  <c r="Q352" i="5"/>
  <c r="P352" i="5"/>
  <c r="O352" i="5"/>
  <c r="N352" i="5"/>
  <c r="M352" i="5"/>
  <c r="L352" i="5"/>
  <c r="K352" i="5"/>
  <c r="J352" i="5"/>
  <c r="Q351" i="5"/>
  <c r="P351" i="5"/>
  <c r="O351" i="5"/>
  <c r="N351" i="5"/>
  <c r="M351" i="5"/>
  <c r="L351" i="5"/>
  <c r="K351" i="5"/>
  <c r="J351" i="5"/>
  <c r="Q350" i="5"/>
  <c r="P350" i="5"/>
  <c r="O350" i="5"/>
  <c r="N350" i="5"/>
  <c r="M350" i="5"/>
  <c r="L350" i="5"/>
  <c r="K350" i="5"/>
  <c r="J350" i="5"/>
  <c r="Q349" i="5"/>
  <c r="P349" i="5"/>
  <c r="O349" i="5"/>
  <c r="N349" i="5"/>
  <c r="M349" i="5"/>
  <c r="L349" i="5"/>
  <c r="K349" i="5"/>
  <c r="J349" i="5"/>
  <c r="Q348" i="5"/>
  <c r="P348" i="5"/>
  <c r="O348" i="5"/>
  <c r="N348" i="5"/>
  <c r="M348" i="5"/>
  <c r="L348" i="5"/>
  <c r="K348" i="5"/>
  <c r="J348" i="5"/>
  <c r="Q347" i="5"/>
  <c r="P347" i="5"/>
  <c r="O347" i="5"/>
  <c r="N347" i="5"/>
  <c r="M347" i="5"/>
  <c r="L347" i="5"/>
  <c r="K347" i="5"/>
  <c r="J347" i="5"/>
  <c r="Q346" i="5"/>
  <c r="P346" i="5"/>
  <c r="O346" i="5"/>
  <c r="N346" i="5"/>
  <c r="M346" i="5"/>
  <c r="L346" i="5"/>
  <c r="K346" i="5"/>
  <c r="J346" i="5"/>
  <c r="Q345" i="5"/>
  <c r="P345" i="5"/>
  <c r="O345" i="5"/>
  <c r="N345" i="5"/>
  <c r="M345" i="5"/>
  <c r="L345" i="5"/>
  <c r="K345" i="5"/>
  <c r="J345" i="5"/>
  <c r="Q344" i="5"/>
  <c r="P344" i="5"/>
  <c r="O344" i="5"/>
  <c r="N344" i="5"/>
  <c r="M344" i="5"/>
  <c r="L344" i="5"/>
  <c r="K344" i="5"/>
  <c r="J344" i="5"/>
  <c r="Q343" i="5"/>
  <c r="P343" i="5"/>
  <c r="O343" i="5"/>
  <c r="N343" i="5"/>
  <c r="M343" i="5"/>
  <c r="L343" i="5"/>
  <c r="K343" i="5"/>
  <c r="J343" i="5"/>
  <c r="Q342" i="5"/>
  <c r="P342" i="5"/>
  <c r="O342" i="5"/>
  <c r="N342" i="5"/>
  <c r="M342" i="5"/>
  <c r="L342" i="5"/>
  <c r="K342" i="5"/>
  <c r="J342" i="5"/>
  <c r="Q341" i="5"/>
  <c r="P341" i="5"/>
  <c r="O341" i="5"/>
  <c r="N341" i="5"/>
  <c r="M341" i="5"/>
  <c r="L341" i="5"/>
  <c r="K341" i="5"/>
  <c r="J341" i="5"/>
  <c r="Q340" i="5"/>
  <c r="P340" i="5"/>
  <c r="O340" i="5"/>
  <c r="N340" i="5"/>
  <c r="M340" i="5"/>
  <c r="L340" i="5"/>
  <c r="K340" i="5"/>
  <c r="J340" i="5"/>
  <c r="Q339" i="5"/>
  <c r="P339" i="5"/>
  <c r="O339" i="5"/>
  <c r="N339" i="5"/>
  <c r="M339" i="5"/>
  <c r="L339" i="5"/>
  <c r="K339" i="5"/>
  <c r="J339" i="5"/>
  <c r="Q338" i="5"/>
  <c r="P338" i="5"/>
  <c r="O338" i="5"/>
  <c r="N338" i="5"/>
  <c r="M338" i="5"/>
  <c r="L338" i="5"/>
  <c r="K338" i="5"/>
  <c r="J338" i="5"/>
  <c r="Q337" i="5"/>
  <c r="P337" i="5"/>
  <c r="O337" i="5"/>
  <c r="N337" i="5"/>
  <c r="M337" i="5"/>
  <c r="L337" i="5"/>
  <c r="K337" i="5"/>
  <c r="J337" i="5"/>
  <c r="Q336" i="5"/>
  <c r="P336" i="5"/>
  <c r="O336" i="5"/>
  <c r="N336" i="5"/>
  <c r="M336" i="5"/>
  <c r="L336" i="5"/>
  <c r="K336" i="5"/>
  <c r="J336" i="5"/>
  <c r="Q335" i="5"/>
  <c r="P335" i="5"/>
  <c r="O335" i="5"/>
  <c r="N335" i="5"/>
  <c r="M335" i="5"/>
  <c r="L335" i="5"/>
  <c r="K335" i="5"/>
  <c r="J335" i="5"/>
  <c r="Q334" i="5"/>
  <c r="P334" i="5"/>
  <c r="O334" i="5"/>
  <c r="N334" i="5"/>
  <c r="M334" i="5"/>
  <c r="L334" i="5"/>
  <c r="K334" i="5"/>
  <c r="J334" i="5"/>
  <c r="Q333" i="5"/>
  <c r="P333" i="5"/>
  <c r="O333" i="5"/>
  <c r="N333" i="5"/>
  <c r="M333" i="5"/>
  <c r="L333" i="5"/>
  <c r="K333" i="5"/>
  <c r="J333" i="5"/>
  <c r="Q332" i="5"/>
  <c r="P332" i="5"/>
  <c r="O332" i="5"/>
  <c r="N332" i="5"/>
  <c r="M332" i="5"/>
  <c r="L332" i="5"/>
  <c r="K332" i="5"/>
  <c r="J332" i="5"/>
  <c r="Q331" i="5"/>
  <c r="P331" i="5"/>
  <c r="O331" i="5"/>
  <c r="N331" i="5"/>
  <c r="M331" i="5"/>
  <c r="L331" i="5"/>
  <c r="K331" i="5"/>
  <c r="J331" i="5"/>
  <c r="Q330" i="5"/>
  <c r="P330" i="5"/>
  <c r="O330" i="5"/>
  <c r="N330" i="5"/>
  <c r="M330" i="5"/>
  <c r="L330" i="5"/>
  <c r="K330" i="5"/>
  <c r="J330" i="5"/>
  <c r="Q329" i="5"/>
  <c r="P329" i="5"/>
  <c r="O329" i="5"/>
  <c r="N329" i="5"/>
  <c r="M329" i="5"/>
  <c r="L329" i="5"/>
  <c r="K329" i="5"/>
  <c r="J329" i="5"/>
  <c r="Q328" i="5"/>
  <c r="P328" i="5"/>
  <c r="O328" i="5"/>
  <c r="N328" i="5"/>
  <c r="M328" i="5"/>
  <c r="L328" i="5"/>
  <c r="K328" i="5"/>
  <c r="J328" i="5"/>
  <c r="Q327" i="5"/>
  <c r="P327" i="5"/>
  <c r="O327" i="5"/>
  <c r="N327" i="5"/>
  <c r="M327" i="5"/>
  <c r="L327" i="5"/>
  <c r="K327" i="5"/>
  <c r="J327" i="5"/>
  <c r="Q326" i="5"/>
  <c r="P326" i="5"/>
  <c r="O326" i="5"/>
  <c r="N326" i="5"/>
  <c r="M326" i="5"/>
  <c r="L326" i="5"/>
  <c r="K326" i="5"/>
  <c r="J326" i="5"/>
  <c r="Q325" i="5"/>
  <c r="P325" i="5"/>
  <c r="O325" i="5"/>
  <c r="N325" i="5"/>
  <c r="M325" i="5"/>
  <c r="L325" i="5"/>
  <c r="K325" i="5"/>
  <c r="J325" i="5"/>
  <c r="Q324" i="5"/>
  <c r="P324" i="5"/>
  <c r="O324" i="5"/>
  <c r="N324" i="5"/>
  <c r="M324" i="5"/>
  <c r="L324" i="5"/>
  <c r="K324" i="5"/>
  <c r="J324" i="5"/>
  <c r="Q323" i="5"/>
  <c r="P323" i="5"/>
  <c r="O323" i="5"/>
  <c r="N323" i="5"/>
  <c r="M323" i="5"/>
  <c r="L323" i="5"/>
  <c r="K323" i="5"/>
  <c r="J323" i="5"/>
  <c r="Q322" i="5"/>
  <c r="P322" i="5"/>
  <c r="O322" i="5"/>
  <c r="N322" i="5"/>
  <c r="M322" i="5"/>
  <c r="L322" i="5"/>
  <c r="K322" i="5"/>
  <c r="J322" i="5"/>
  <c r="Q321" i="5"/>
  <c r="P321" i="5"/>
  <c r="O321" i="5"/>
  <c r="N321" i="5"/>
  <c r="M321" i="5"/>
  <c r="L321" i="5"/>
  <c r="K321" i="5"/>
  <c r="J321" i="5"/>
  <c r="Q320" i="5"/>
  <c r="P320" i="5"/>
  <c r="O320" i="5"/>
  <c r="N320" i="5"/>
  <c r="M320" i="5"/>
  <c r="L320" i="5"/>
  <c r="K320" i="5"/>
  <c r="J320" i="5"/>
  <c r="Q319" i="5"/>
  <c r="P319" i="5"/>
  <c r="O319" i="5"/>
  <c r="N319" i="5"/>
  <c r="M319" i="5"/>
  <c r="L319" i="5"/>
  <c r="K319" i="5"/>
  <c r="J319" i="5"/>
  <c r="Q318" i="5"/>
  <c r="P318" i="5"/>
  <c r="O318" i="5"/>
  <c r="N318" i="5"/>
  <c r="M318" i="5"/>
  <c r="L318" i="5"/>
  <c r="K318" i="5"/>
  <c r="J318" i="5"/>
  <c r="Q317" i="5"/>
  <c r="P317" i="5"/>
  <c r="O317" i="5"/>
  <c r="N317" i="5"/>
  <c r="M317" i="5"/>
  <c r="L317" i="5"/>
  <c r="K317" i="5"/>
  <c r="J317" i="5"/>
  <c r="Q316" i="5"/>
  <c r="P316" i="5"/>
  <c r="O316" i="5"/>
  <c r="N316" i="5"/>
  <c r="M316" i="5"/>
  <c r="L316" i="5"/>
  <c r="K316" i="5"/>
  <c r="J316" i="5"/>
  <c r="Q315" i="5"/>
  <c r="P315" i="5"/>
  <c r="O315" i="5"/>
  <c r="N315" i="5"/>
  <c r="M315" i="5"/>
  <c r="L315" i="5"/>
  <c r="K315" i="5"/>
  <c r="J315" i="5"/>
  <c r="Q314" i="5"/>
  <c r="P314" i="5"/>
  <c r="O314" i="5"/>
  <c r="N314" i="5"/>
  <c r="M314" i="5"/>
  <c r="L314" i="5"/>
  <c r="K314" i="5"/>
  <c r="J314" i="5"/>
  <c r="Q313" i="5"/>
  <c r="P313" i="5"/>
  <c r="O313" i="5"/>
  <c r="N313" i="5"/>
  <c r="M313" i="5"/>
  <c r="L313" i="5"/>
  <c r="K313" i="5"/>
  <c r="J313" i="5"/>
  <c r="Q312" i="5"/>
  <c r="P312" i="5"/>
  <c r="O312" i="5"/>
  <c r="N312" i="5"/>
  <c r="M312" i="5"/>
  <c r="L312" i="5"/>
  <c r="K312" i="5"/>
  <c r="J312" i="5"/>
  <c r="Q311" i="5"/>
  <c r="P311" i="5"/>
  <c r="O311" i="5"/>
  <c r="N311" i="5"/>
  <c r="M311" i="5"/>
  <c r="L311" i="5"/>
  <c r="K311" i="5"/>
  <c r="J311" i="5"/>
  <c r="Q310" i="5"/>
  <c r="P310" i="5"/>
  <c r="O310" i="5"/>
  <c r="N310" i="5"/>
  <c r="M310" i="5"/>
  <c r="L310" i="5"/>
  <c r="K310" i="5"/>
  <c r="J310" i="5"/>
  <c r="Q309" i="5"/>
  <c r="P309" i="5"/>
  <c r="O309" i="5"/>
  <c r="N309" i="5"/>
  <c r="M309" i="5"/>
  <c r="L309" i="5"/>
  <c r="K309" i="5"/>
  <c r="J309" i="5"/>
  <c r="Q308" i="5"/>
  <c r="P308" i="5"/>
  <c r="O308" i="5"/>
  <c r="N308" i="5"/>
  <c r="M308" i="5"/>
  <c r="L308" i="5"/>
  <c r="K308" i="5"/>
  <c r="J308" i="5"/>
  <c r="Q307" i="5"/>
  <c r="P307" i="5"/>
  <c r="O307" i="5"/>
  <c r="N307" i="5"/>
  <c r="M307" i="5"/>
  <c r="L307" i="5"/>
  <c r="K307" i="5"/>
  <c r="J307" i="5"/>
  <c r="Q306" i="5"/>
  <c r="P306" i="5"/>
  <c r="O306" i="5"/>
  <c r="N306" i="5"/>
  <c r="M306" i="5"/>
  <c r="L306" i="5"/>
  <c r="K306" i="5"/>
  <c r="J306" i="5"/>
  <c r="Q305" i="5"/>
  <c r="P305" i="5"/>
  <c r="O305" i="5"/>
  <c r="N305" i="5"/>
  <c r="M305" i="5"/>
  <c r="L305" i="5"/>
  <c r="K305" i="5"/>
  <c r="J305" i="5"/>
  <c r="Q304" i="5"/>
  <c r="P304" i="5"/>
  <c r="O304" i="5"/>
  <c r="N304" i="5"/>
  <c r="M304" i="5"/>
  <c r="L304" i="5"/>
  <c r="K304" i="5"/>
  <c r="J304" i="5"/>
  <c r="Q303" i="5"/>
  <c r="P303" i="5"/>
  <c r="O303" i="5"/>
  <c r="N303" i="5"/>
  <c r="M303" i="5"/>
  <c r="L303" i="5"/>
  <c r="K303" i="5"/>
  <c r="J303" i="5"/>
  <c r="Q302" i="5"/>
  <c r="P302" i="5"/>
  <c r="O302" i="5"/>
  <c r="N302" i="5"/>
  <c r="M302" i="5"/>
  <c r="L302" i="5"/>
  <c r="K302" i="5"/>
  <c r="J302" i="5"/>
  <c r="Q301" i="5"/>
  <c r="P301" i="5"/>
  <c r="O301" i="5"/>
  <c r="N301" i="5"/>
  <c r="M301" i="5"/>
  <c r="L301" i="5"/>
  <c r="K301" i="5"/>
  <c r="J301" i="5"/>
  <c r="Q300" i="5"/>
  <c r="P300" i="5"/>
  <c r="O300" i="5"/>
  <c r="N300" i="5"/>
  <c r="M300" i="5"/>
  <c r="L300" i="5"/>
  <c r="K300" i="5"/>
  <c r="J300" i="5"/>
  <c r="Q299" i="5"/>
  <c r="P299" i="5"/>
  <c r="O299" i="5"/>
  <c r="N299" i="5"/>
  <c r="M299" i="5"/>
  <c r="L299" i="5"/>
  <c r="K299" i="5"/>
  <c r="J299" i="5"/>
  <c r="Q298" i="5"/>
  <c r="P298" i="5"/>
  <c r="O298" i="5"/>
  <c r="N298" i="5"/>
  <c r="M298" i="5"/>
  <c r="L298" i="5"/>
  <c r="K298" i="5"/>
  <c r="J298" i="5"/>
  <c r="Q297" i="5"/>
  <c r="P297" i="5"/>
  <c r="O297" i="5"/>
  <c r="N297" i="5"/>
  <c r="M297" i="5"/>
  <c r="L297" i="5"/>
  <c r="K297" i="5"/>
  <c r="J297" i="5"/>
  <c r="Q296" i="5"/>
  <c r="P296" i="5"/>
  <c r="O296" i="5"/>
  <c r="N296" i="5"/>
  <c r="M296" i="5"/>
  <c r="L296" i="5"/>
  <c r="K296" i="5"/>
  <c r="J296" i="5"/>
  <c r="Q295" i="5"/>
  <c r="P295" i="5"/>
  <c r="O295" i="5"/>
  <c r="N295" i="5"/>
  <c r="M295" i="5"/>
  <c r="L295" i="5"/>
  <c r="K295" i="5"/>
  <c r="J295" i="5"/>
  <c r="Q294" i="5"/>
  <c r="P294" i="5"/>
  <c r="O294" i="5"/>
  <c r="N294" i="5"/>
  <c r="M294" i="5"/>
  <c r="L294" i="5"/>
  <c r="K294" i="5"/>
  <c r="J294" i="5"/>
  <c r="Q293" i="5"/>
  <c r="P293" i="5"/>
  <c r="O293" i="5"/>
  <c r="N293" i="5"/>
  <c r="M293" i="5"/>
  <c r="L293" i="5"/>
  <c r="K293" i="5"/>
  <c r="J293" i="5"/>
  <c r="Q292" i="5"/>
  <c r="P292" i="5"/>
  <c r="O292" i="5"/>
  <c r="N292" i="5"/>
  <c r="M292" i="5"/>
  <c r="L292" i="5"/>
  <c r="K292" i="5"/>
  <c r="J292" i="5"/>
  <c r="Q291" i="5"/>
  <c r="P291" i="5"/>
  <c r="O291" i="5"/>
  <c r="N291" i="5"/>
  <c r="M291" i="5"/>
  <c r="L291" i="5"/>
  <c r="K291" i="5"/>
  <c r="J291" i="5"/>
  <c r="Q290" i="5"/>
  <c r="P290" i="5"/>
  <c r="O290" i="5"/>
  <c r="N290" i="5"/>
  <c r="M290" i="5"/>
  <c r="L290" i="5"/>
  <c r="K290" i="5"/>
  <c r="J290" i="5"/>
  <c r="Q289" i="5"/>
  <c r="P289" i="5"/>
  <c r="O289" i="5"/>
  <c r="N289" i="5"/>
  <c r="M289" i="5"/>
  <c r="L289" i="5"/>
  <c r="K289" i="5"/>
  <c r="J289" i="5"/>
  <c r="Q288" i="5"/>
  <c r="P288" i="5"/>
  <c r="O288" i="5"/>
  <c r="N288" i="5"/>
  <c r="M288" i="5"/>
  <c r="L288" i="5"/>
  <c r="K288" i="5"/>
  <c r="J288" i="5"/>
  <c r="Q287" i="5"/>
  <c r="P287" i="5"/>
  <c r="O287" i="5"/>
  <c r="N287" i="5"/>
  <c r="M287" i="5"/>
  <c r="L287" i="5"/>
  <c r="K287" i="5"/>
  <c r="J287" i="5"/>
  <c r="Q286" i="5"/>
  <c r="P286" i="5"/>
  <c r="O286" i="5"/>
  <c r="N286" i="5"/>
  <c r="M286" i="5"/>
  <c r="L286" i="5"/>
  <c r="K286" i="5"/>
  <c r="J286" i="5"/>
  <c r="Q285" i="5"/>
  <c r="P285" i="5"/>
  <c r="O285" i="5"/>
  <c r="N285" i="5"/>
  <c r="M285" i="5"/>
  <c r="L285" i="5"/>
  <c r="K285" i="5"/>
  <c r="J285" i="5"/>
  <c r="Q284" i="5"/>
  <c r="P284" i="5"/>
  <c r="O284" i="5"/>
  <c r="N284" i="5"/>
  <c r="M284" i="5"/>
  <c r="L284" i="5"/>
  <c r="K284" i="5"/>
  <c r="J284" i="5"/>
  <c r="Q283" i="5"/>
  <c r="P283" i="5"/>
  <c r="O283" i="5"/>
  <c r="N283" i="5"/>
  <c r="M283" i="5"/>
  <c r="L283" i="5"/>
  <c r="K283" i="5"/>
  <c r="J283" i="5"/>
  <c r="Q282" i="5"/>
  <c r="P282" i="5"/>
  <c r="O282" i="5"/>
  <c r="N282" i="5"/>
  <c r="M282" i="5"/>
  <c r="L282" i="5"/>
  <c r="K282" i="5"/>
  <c r="J282" i="5"/>
  <c r="Q281" i="5"/>
  <c r="P281" i="5"/>
  <c r="O281" i="5"/>
  <c r="N281" i="5"/>
  <c r="M281" i="5"/>
  <c r="L281" i="5"/>
  <c r="K281" i="5"/>
  <c r="J281" i="5"/>
  <c r="Q280" i="5"/>
  <c r="P280" i="5"/>
  <c r="O280" i="5"/>
  <c r="N280" i="5"/>
  <c r="M280" i="5"/>
  <c r="L280" i="5"/>
  <c r="K280" i="5"/>
  <c r="J280" i="5"/>
  <c r="Q279" i="5"/>
  <c r="P279" i="5"/>
  <c r="O279" i="5"/>
  <c r="N279" i="5"/>
  <c r="M279" i="5"/>
  <c r="L279" i="5"/>
  <c r="K279" i="5"/>
  <c r="J279" i="5"/>
  <c r="Q278" i="5"/>
  <c r="P278" i="5"/>
  <c r="O278" i="5"/>
  <c r="N278" i="5"/>
  <c r="M278" i="5"/>
  <c r="L278" i="5"/>
  <c r="K278" i="5"/>
  <c r="J278" i="5"/>
  <c r="Q277" i="5"/>
  <c r="P277" i="5"/>
  <c r="O277" i="5"/>
  <c r="N277" i="5"/>
  <c r="M277" i="5"/>
  <c r="L277" i="5"/>
  <c r="K277" i="5"/>
  <c r="J277" i="5"/>
  <c r="Q276" i="5"/>
  <c r="P276" i="5"/>
  <c r="O276" i="5"/>
  <c r="N276" i="5"/>
  <c r="M276" i="5"/>
  <c r="L276" i="5"/>
  <c r="K276" i="5"/>
  <c r="J276" i="5"/>
  <c r="Q275" i="5"/>
  <c r="P275" i="5"/>
  <c r="O275" i="5"/>
  <c r="N275" i="5"/>
  <c r="M275" i="5"/>
  <c r="L275" i="5"/>
  <c r="K275" i="5"/>
  <c r="J275" i="5"/>
  <c r="Q274" i="5"/>
  <c r="P274" i="5"/>
  <c r="O274" i="5"/>
  <c r="N274" i="5"/>
  <c r="M274" i="5"/>
  <c r="L274" i="5"/>
  <c r="K274" i="5"/>
  <c r="J274" i="5"/>
  <c r="Q273" i="5"/>
  <c r="P273" i="5"/>
  <c r="O273" i="5"/>
  <c r="N273" i="5"/>
  <c r="M273" i="5"/>
  <c r="L273" i="5"/>
  <c r="K273" i="5"/>
  <c r="J273" i="5"/>
  <c r="Q272" i="5"/>
  <c r="P272" i="5"/>
  <c r="O272" i="5"/>
  <c r="N272" i="5"/>
  <c r="M272" i="5"/>
  <c r="L272" i="5"/>
  <c r="K272" i="5"/>
  <c r="J272" i="5"/>
  <c r="Q271" i="5"/>
  <c r="P271" i="5"/>
  <c r="O271" i="5"/>
  <c r="N271" i="5"/>
  <c r="M271" i="5"/>
  <c r="L271" i="5"/>
  <c r="K271" i="5"/>
  <c r="J271" i="5"/>
  <c r="Q270" i="5"/>
  <c r="P270" i="5"/>
  <c r="O270" i="5"/>
  <c r="N270" i="5"/>
  <c r="M270" i="5"/>
  <c r="L270" i="5"/>
  <c r="K270" i="5"/>
  <c r="J270" i="5"/>
  <c r="Q269" i="5"/>
  <c r="P269" i="5"/>
  <c r="O269" i="5"/>
  <c r="N269" i="5"/>
  <c r="M269" i="5"/>
  <c r="L269" i="5"/>
  <c r="K269" i="5"/>
  <c r="J269" i="5"/>
  <c r="Q268" i="5"/>
  <c r="P268" i="5"/>
  <c r="O268" i="5"/>
  <c r="N268" i="5"/>
  <c r="M268" i="5"/>
  <c r="L268" i="5"/>
  <c r="K268" i="5"/>
  <c r="J268" i="5"/>
  <c r="Q267" i="5"/>
  <c r="P267" i="5"/>
  <c r="O267" i="5"/>
  <c r="N267" i="5"/>
  <c r="M267" i="5"/>
  <c r="L267" i="5"/>
  <c r="K267" i="5"/>
  <c r="J267" i="5"/>
  <c r="Q266" i="5"/>
  <c r="P266" i="5"/>
  <c r="O266" i="5"/>
  <c r="N266" i="5"/>
  <c r="M266" i="5"/>
  <c r="L266" i="5"/>
  <c r="K266" i="5"/>
  <c r="J266" i="5"/>
  <c r="Q265" i="5"/>
  <c r="P265" i="5"/>
  <c r="O265" i="5"/>
  <c r="N265" i="5"/>
  <c r="M265" i="5"/>
  <c r="L265" i="5"/>
  <c r="K265" i="5"/>
  <c r="J265" i="5"/>
  <c r="Q264" i="5"/>
  <c r="P264" i="5"/>
  <c r="O264" i="5"/>
  <c r="N264" i="5"/>
  <c r="M264" i="5"/>
  <c r="L264" i="5"/>
  <c r="K264" i="5"/>
  <c r="J264" i="5"/>
  <c r="Q263" i="5"/>
  <c r="P263" i="5"/>
  <c r="O263" i="5"/>
  <c r="N263" i="5"/>
  <c r="M263" i="5"/>
  <c r="L263" i="5"/>
  <c r="K263" i="5"/>
  <c r="J263" i="5"/>
  <c r="Q262" i="5"/>
  <c r="P262" i="5"/>
  <c r="O262" i="5"/>
  <c r="N262" i="5"/>
  <c r="M262" i="5"/>
  <c r="L262" i="5"/>
  <c r="K262" i="5"/>
  <c r="J262" i="5"/>
  <c r="Q261" i="5"/>
  <c r="P261" i="5"/>
  <c r="O261" i="5"/>
  <c r="N261" i="5"/>
  <c r="M261" i="5"/>
  <c r="L261" i="5"/>
  <c r="K261" i="5"/>
  <c r="J261" i="5"/>
  <c r="Q260" i="5"/>
  <c r="P260" i="5"/>
  <c r="O260" i="5"/>
  <c r="N260" i="5"/>
  <c r="M260" i="5"/>
  <c r="L260" i="5"/>
  <c r="K260" i="5"/>
  <c r="J260" i="5"/>
  <c r="Q259" i="5"/>
  <c r="P259" i="5"/>
  <c r="O259" i="5"/>
  <c r="N259" i="5"/>
  <c r="M259" i="5"/>
  <c r="L259" i="5"/>
  <c r="K259" i="5"/>
  <c r="J259" i="5"/>
  <c r="Q258" i="5"/>
  <c r="P258" i="5"/>
  <c r="O258" i="5"/>
  <c r="N258" i="5"/>
  <c r="M258" i="5"/>
  <c r="L258" i="5"/>
  <c r="K258" i="5"/>
  <c r="J258" i="5"/>
  <c r="Q257" i="5"/>
  <c r="P257" i="5"/>
  <c r="O257" i="5"/>
  <c r="N257" i="5"/>
  <c r="M257" i="5"/>
  <c r="L257" i="5"/>
  <c r="K257" i="5"/>
  <c r="J257" i="5"/>
  <c r="Q256" i="5"/>
  <c r="P256" i="5"/>
  <c r="O256" i="5"/>
  <c r="N256" i="5"/>
  <c r="M256" i="5"/>
  <c r="L256" i="5"/>
  <c r="K256" i="5"/>
  <c r="J256" i="5"/>
  <c r="Q255" i="5"/>
  <c r="P255" i="5"/>
  <c r="O255" i="5"/>
  <c r="N255" i="5"/>
  <c r="M255" i="5"/>
  <c r="L255" i="5"/>
  <c r="K255" i="5"/>
  <c r="J255" i="5"/>
  <c r="Q254" i="5"/>
  <c r="P254" i="5"/>
  <c r="O254" i="5"/>
  <c r="N254" i="5"/>
  <c r="M254" i="5"/>
  <c r="L254" i="5"/>
  <c r="K254" i="5"/>
  <c r="J254" i="5"/>
  <c r="Q253" i="5"/>
  <c r="P253" i="5"/>
  <c r="O253" i="5"/>
  <c r="N253" i="5"/>
  <c r="M253" i="5"/>
  <c r="L253" i="5"/>
  <c r="K253" i="5"/>
  <c r="J253" i="5"/>
  <c r="Q252" i="5"/>
  <c r="P252" i="5"/>
  <c r="O252" i="5"/>
  <c r="N252" i="5"/>
  <c r="M252" i="5"/>
  <c r="L252" i="5"/>
  <c r="K252" i="5"/>
  <c r="J252" i="5"/>
  <c r="Q251" i="5"/>
  <c r="P251" i="5"/>
  <c r="O251" i="5"/>
  <c r="N251" i="5"/>
  <c r="M251" i="5"/>
  <c r="L251" i="5"/>
  <c r="K251" i="5"/>
  <c r="J251" i="5"/>
  <c r="Q250" i="5"/>
  <c r="P250" i="5"/>
  <c r="O250" i="5"/>
  <c r="N250" i="5"/>
  <c r="M250" i="5"/>
  <c r="L250" i="5"/>
  <c r="K250" i="5"/>
  <c r="J250" i="5"/>
  <c r="Q249" i="5"/>
  <c r="P249" i="5"/>
  <c r="O249" i="5"/>
  <c r="N249" i="5"/>
  <c r="M249" i="5"/>
  <c r="L249" i="5"/>
  <c r="K249" i="5"/>
  <c r="J249" i="5"/>
  <c r="Q248" i="5"/>
  <c r="P248" i="5"/>
  <c r="O248" i="5"/>
  <c r="N248" i="5"/>
  <c r="M248" i="5"/>
  <c r="L248" i="5"/>
  <c r="K248" i="5"/>
  <c r="J248" i="5"/>
  <c r="Q247" i="5"/>
  <c r="P247" i="5"/>
  <c r="O247" i="5"/>
  <c r="N247" i="5"/>
  <c r="M247" i="5"/>
  <c r="L247" i="5"/>
  <c r="K247" i="5"/>
  <c r="J247" i="5"/>
  <c r="Q246" i="5"/>
  <c r="P246" i="5"/>
  <c r="O246" i="5"/>
  <c r="N246" i="5"/>
  <c r="M246" i="5"/>
  <c r="L246" i="5"/>
  <c r="K246" i="5"/>
  <c r="J246" i="5"/>
  <c r="Q245" i="5"/>
  <c r="P245" i="5"/>
  <c r="O245" i="5"/>
  <c r="N245" i="5"/>
  <c r="M245" i="5"/>
  <c r="L245" i="5"/>
  <c r="K245" i="5"/>
  <c r="J245" i="5"/>
  <c r="Q244" i="5"/>
  <c r="P244" i="5"/>
  <c r="O244" i="5"/>
  <c r="N244" i="5"/>
  <c r="M244" i="5"/>
  <c r="L244" i="5"/>
  <c r="K244" i="5"/>
  <c r="J244" i="5"/>
  <c r="Q243" i="5"/>
  <c r="P243" i="5"/>
  <c r="O243" i="5"/>
  <c r="N243" i="5"/>
  <c r="M243" i="5"/>
  <c r="L243" i="5"/>
  <c r="K243" i="5"/>
  <c r="J243" i="5"/>
  <c r="Q242" i="5"/>
  <c r="P242" i="5"/>
  <c r="O242" i="5"/>
  <c r="N242" i="5"/>
  <c r="M242" i="5"/>
  <c r="L242" i="5"/>
  <c r="K242" i="5"/>
  <c r="J242" i="5"/>
  <c r="Q241" i="5"/>
  <c r="P241" i="5"/>
  <c r="O241" i="5"/>
  <c r="N241" i="5"/>
  <c r="M241" i="5"/>
  <c r="L241" i="5"/>
  <c r="K241" i="5"/>
  <c r="J241" i="5"/>
  <c r="Q240" i="5"/>
  <c r="P240" i="5"/>
  <c r="O240" i="5"/>
  <c r="N240" i="5"/>
  <c r="M240" i="5"/>
  <c r="L240" i="5"/>
  <c r="K240" i="5"/>
  <c r="J240" i="5"/>
  <c r="Q239" i="5"/>
  <c r="P239" i="5"/>
  <c r="O239" i="5"/>
  <c r="N239" i="5"/>
  <c r="M239" i="5"/>
  <c r="L239" i="5"/>
  <c r="K239" i="5"/>
  <c r="J239" i="5"/>
  <c r="Q238" i="5"/>
  <c r="P238" i="5"/>
  <c r="O238" i="5"/>
  <c r="N238" i="5"/>
  <c r="M238" i="5"/>
  <c r="L238" i="5"/>
  <c r="K238" i="5"/>
  <c r="J238" i="5"/>
  <c r="Q237" i="5"/>
  <c r="P237" i="5"/>
  <c r="O237" i="5"/>
  <c r="N237" i="5"/>
  <c r="M237" i="5"/>
  <c r="L237" i="5"/>
  <c r="K237" i="5"/>
  <c r="J237" i="5"/>
  <c r="Q236" i="5"/>
  <c r="P236" i="5"/>
  <c r="O236" i="5"/>
  <c r="N236" i="5"/>
  <c r="M236" i="5"/>
  <c r="L236" i="5"/>
  <c r="K236" i="5"/>
  <c r="J236" i="5"/>
  <c r="Q235" i="5"/>
  <c r="P235" i="5"/>
  <c r="O235" i="5"/>
  <c r="N235" i="5"/>
  <c r="M235" i="5"/>
  <c r="L235" i="5"/>
  <c r="K235" i="5"/>
  <c r="J235" i="5"/>
  <c r="Q234" i="5"/>
  <c r="P234" i="5"/>
  <c r="O234" i="5"/>
  <c r="N234" i="5"/>
  <c r="M234" i="5"/>
  <c r="L234" i="5"/>
  <c r="K234" i="5"/>
  <c r="J234" i="5"/>
  <c r="Q233" i="5"/>
  <c r="P233" i="5"/>
  <c r="O233" i="5"/>
  <c r="N233" i="5"/>
  <c r="M233" i="5"/>
  <c r="L233" i="5"/>
  <c r="K233" i="5"/>
  <c r="J233" i="5"/>
  <c r="Q232" i="5"/>
  <c r="P232" i="5"/>
  <c r="O232" i="5"/>
  <c r="N232" i="5"/>
  <c r="M232" i="5"/>
  <c r="L232" i="5"/>
  <c r="K232" i="5"/>
  <c r="J232" i="5"/>
  <c r="Q231" i="5"/>
  <c r="P231" i="5"/>
  <c r="O231" i="5"/>
  <c r="N231" i="5"/>
  <c r="M231" i="5"/>
  <c r="L231" i="5"/>
  <c r="K231" i="5"/>
  <c r="J231" i="5"/>
  <c r="Q230" i="5"/>
  <c r="P230" i="5"/>
  <c r="O230" i="5"/>
  <c r="N230" i="5"/>
  <c r="M230" i="5"/>
  <c r="L230" i="5"/>
  <c r="K230" i="5"/>
  <c r="J230" i="5"/>
  <c r="Q229" i="5"/>
  <c r="P229" i="5"/>
  <c r="O229" i="5"/>
  <c r="N229" i="5"/>
  <c r="M229" i="5"/>
  <c r="L229" i="5"/>
  <c r="K229" i="5"/>
  <c r="J229" i="5"/>
  <c r="Q228" i="5"/>
  <c r="P228" i="5"/>
  <c r="O228" i="5"/>
  <c r="N228" i="5"/>
  <c r="M228" i="5"/>
  <c r="L228" i="5"/>
  <c r="K228" i="5"/>
  <c r="J228" i="5"/>
  <c r="Q227" i="5"/>
  <c r="P227" i="5"/>
  <c r="O227" i="5"/>
  <c r="N227" i="5"/>
  <c r="M227" i="5"/>
  <c r="L227" i="5"/>
  <c r="K227" i="5"/>
  <c r="J227" i="5"/>
  <c r="Q226" i="5"/>
  <c r="P226" i="5"/>
  <c r="O226" i="5"/>
  <c r="N226" i="5"/>
  <c r="M226" i="5"/>
  <c r="L226" i="5"/>
  <c r="K226" i="5"/>
  <c r="J226" i="5"/>
  <c r="Q225" i="5"/>
  <c r="P225" i="5"/>
  <c r="O225" i="5"/>
  <c r="N225" i="5"/>
  <c r="M225" i="5"/>
  <c r="L225" i="5"/>
  <c r="K225" i="5"/>
  <c r="J225" i="5"/>
  <c r="Q224" i="5"/>
  <c r="P224" i="5"/>
  <c r="O224" i="5"/>
  <c r="N224" i="5"/>
  <c r="M224" i="5"/>
  <c r="L224" i="5"/>
  <c r="K224" i="5"/>
  <c r="J224" i="5"/>
  <c r="Q223" i="5"/>
  <c r="P223" i="5"/>
  <c r="O223" i="5"/>
  <c r="N223" i="5"/>
  <c r="M223" i="5"/>
  <c r="L223" i="5"/>
  <c r="K223" i="5"/>
  <c r="J223" i="5"/>
  <c r="Q222" i="5"/>
  <c r="P222" i="5"/>
  <c r="O222" i="5"/>
  <c r="N222" i="5"/>
  <c r="M222" i="5"/>
  <c r="L222" i="5"/>
  <c r="K222" i="5"/>
  <c r="J222" i="5"/>
  <c r="Q221" i="5"/>
  <c r="P221" i="5"/>
  <c r="O221" i="5"/>
  <c r="N221" i="5"/>
  <c r="M221" i="5"/>
  <c r="L221" i="5"/>
  <c r="K221" i="5"/>
  <c r="J221" i="5"/>
  <c r="Q220" i="5"/>
  <c r="P220" i="5"/>
  <c r="O220" i="5"/>
  <c r="N220" i="5"/>
  <c r="M220" i="5"/>
  <c r="L220" i="5"/>
  <c r="K220" i="5"/>
  <c r="J220" i="5"/>
  <c r="Q219" i="5"/>
  <c r="P219" i="5"/>
  <c r="O219" i="5"/>
  <c r="N219" i="5"/>
  <c r="M219" i="5"/>
  <c r="L219" i="5"/>
  <c r="K219" i="5"/>
  <c r="J219" i="5"/>
  <c r="Q218" i="5"/>
  <c r="P218" i="5"/>
  <c r="O218" i="5"/>
  <c r="N218" i="5"/>
  <c r="M218" i="5"/>
  <c r="L218" i="5"/>
  <c r="K218" i="5"/>
  <c r="J218" i="5"/>
  <c r="Q217" i="5"/>
  <c r="P217" i="5"/>
  <c r="O217" i="5"/>
  <c r="N217" i="5"/>
  <c r="M217" i="5"/>
  <c r="L217" i="5"/>
  <c r="K217" i="5"/>
  <c r="J217" i="5"/>
  <c r="Q216" i="5"/>
  <c r="P216" i="5"/>
  <c r="O216" i="5"/>
  <c r="N216" i="5"/>
  <c r="M216" i="5"/>
  <c r="L216" i="5"/>
  <c r="K216" i="5"/>
  <c r="J216" i="5"/>
  <c r="Q215" i="5"/>
  <c r="P215" i="5"/>
  <c r="O215" i="5"/>
  <c r="N215" i="5"/>
  <c r="M215" i="5"/>
  <c r="L215" i="5"/>
  <c r="K215" i="5"/>
  <c r="J215" i="5"/>
  <c r="Q214" i="5"/>
  <c r="P214" i="5"/>
  <c r="O214" i="5"/>
  <c r="N214" i="5"/>
  <c r="M214" i="5"/>
  <c r="L214" i="5"/>
  <c r="K214" i="5"/>
  <c r="J214" i="5"/>
  <c r="Q213" i="5"/>
  <c r="P213" i="5"/>
  <c r="O213" i="5"/>
  <c r="N213" i="5"/>
  <c r="M213" i="5"/>
  <c r="L213" i="5"/>
  <c r="K213" i="5"/>
  <c r="J213" i="5"/>
  <c r="Q212" i="5"/>
  <c r="P212" i="5"/>
  <c r="O212" i="5"/>
  <c r="N212" i="5"/>
  <c r="M212" i="5"/>
  <c r="L212" i="5"/>
  <c r="K212" i="5"/>
  <c r="J212" i="5"/>
  <c r="Q211" i="5"/>
  <c r="P211" i="5"/>
  <c r="O211" i="5"/>
  <c r="N211" i="5"/>
  <c r="M211" i="5"/>
  <c r="L211" i="5"/>
  <c r="K211" i="5"/>
  <c r="J211" i="5"/>
  <c r="Q210" i="5"/>
  <c r="P210" i="5"/>
  <c r="O210" i="5"/>
  <c r="N210" i="5"/>
  <c r="M210" i="5"/>
  <c r="L210" i="5"/>
  <c r="K210" i="5"/>
  <c r="J210" i="5"/>
  <c r="Q209" i="5"/>
  <c r="P209" i="5"/>
  <c r="O209" i="5"/>
  <c r="N209" i="5"/>
  <c r="M209" i="5"/>
  <c r="L209" i="5"/>
  <c r="K209" i="5"/>
  <c r="J209" i="5"/>
  <c r="Q208" i="5"/>
  <c r="P208" i="5"/>
  <c r="O208" i="5"/>
  <c r="N208" i="5"/>
  <c r="M208" i="5"/>
  <c r="L208" i="5"/>
  <c r="K208" i="5"/>
  <c r="J208" i="5"/>
  <c r="Q207" i="5"/>
  <c r="P207" i="5"/>
  <c r="O207" i="5"/>
  <c r="N207" i="5"/>
  <c r="M207" i="5"/>
  <c r="L207" i="5"/>
  <c r="K207" i="5"/>
  <c r="J207" i="5"/>
  <c r="Q206" i="5"/>
  <c r="P206" i="5"/>
  <c r="O206" i="5"/>
  <c r="N206" i="5"/>
  <c r="M206" i="5"/>
  <c r="L206" i="5"/>
  <c r="K206" i="5"/>
  <c r="J206" i="5"/>
  <c r="Q205" i="5"/>
  <c r="P205" i="5"/>
  <c r="O205" i="5"/>
  <c r="N205" i="5"/>
  <c r="M205" i="5"/>
  <c r="L205" i="5"/>
  <c r="K205" i="5"/>
  <c r="J205" i="5"/>
  <c r="Q204" i="5"/>
  <c r="P204" i="5"/>
  <c r="O204" i="5"/>
  <c r="N204" i="5"/>
  <c r="M204" i="5"/>
  <c r="L204" i="5"/>
  <c r="K204" i="5"/>
  <c r="J204" i="5"/>
  <c r="Q203" i="5"/>
  <c r="P203" i="5"/>
  <c r="O203" i="5"/>
  <c r="N203" i="5"/>
  <c r="M203" i="5"/>
  <c r="L203" i="5"/>
  <c r="K203" i="5"/>
  <c r="J203" i="5"/>
  <c r="Q202" i="5"/>
  <c r="P202" i="5"/>
  <c r="O202" i="5"/>
  <c r="N202" i="5"/>
  <c r="M202" i="5"/>
  <c r="L202" i="5"/>
  <c r="K202" i="5"/>
  <c r="J202" i="5"/>
  <c r="Q201" i="5"/>
  <c r="P201" i="5"/>
  <c r="O201" i="5"/>
  <c r="N201" i="5"/>
  <c r="M201" i="5"/>
  <c r="L201" i="5"/>
  <c r="K201" i="5"/>
  <c r="J201" i="5"/>
  <c r="Q200" i="5"/>
  <c r="P200" i="5"/>
  <c r="O200" i="5"/>
  <c r="N200" i="5"/>
  <c r="M200" i="5"/>
  <c r="L200" i="5"/>
  <c r="K200" i="5"/>
  <c r="J200" i="5"/>
  <c r="Q199" i="5"/>
  <c r="P199" i="5"/>
  <c r="O199" i="5"/>
  <c r="N199" i="5"/>
  <c r="M199" i="5"/>
  <c r="L199" i="5"/>
  <c r="K199" i="5"/>
  <c r="J199" i="5"/>
  <c r="Q198" i="5"/>
  <c r="P198" i="5"/>
  <c r="O198" i="5"/>
  <c r="N198" i="5"/>
  <c r="M198" i="5"/>
  <c r="L198" i="5"/>
  <c r="K198" i="5"/>
  <c r="J198" i="5"/>
  <c r="Q197" i="5"/>
  <c r="P197" i="5"/>
  <c r="O197" i="5"/>
  <c r="N197" i="5"/>
  <c r="M197" i="5"/>
  <c r="L197" i="5"/>
  <c r="K197" i="5"/>
  <c r="J197" i="5"/>
  <c r="Q196" i="5"/>
  <c r="P196" i="5"/>
  <c r="O196" i="5"/>
  <c r="N196" i="5"/>
  <c r="M196" i="5"/>
  <c r="L196" i="5"/>
  <c r="K196" i="5"/>
  <c r="J196" i="5"/>
  <c r="Q195" i="5"/>
  <c r="P195" i="5"/>
  <c r="O195" i="5"/>
  <c r="N195" i="5"/>
  <c r="M195" i="5"/>
  <c r="L195" i="5"/>
  <c r="K195" i="5"/>
  <c r="J195" i="5"/>
  <c r="Q194" i="5"/>
  <c r="P194" i="5"/>
  <c r="O194" i="5"/>
  <c r="N194" i="5"/>
  <c r="M194" i="5"/>
  <c r="L194" i="5"/>
  <c r="K194" i="5"/>
  <c r="J194" i="5"/>
  <c r="Q193" i="5"/>
  <c r="P193" i="5"/>
  <c r="O193" i="5"/>
  <c r="N193" i="5"/>
  <c r="M193" i="5"/>
  <c r="L193" i="5"/>
  <c r="K193" i="5"/>
  <c r="J193" i="5"/>
  <c r="Q192" i="5"/>
  <c r="P192" i="5"/>
  <c r="O192" i="5"/>
  <c r="N192" i="5"/>
  <c r="M192" i="5"/>
  <c r="L192" i="5"/>
  <c r="K192" i="5"/>
  <c r="J192" i="5"/>
  <c r="Q191" i="5"/>
  <c r="P191" i="5"/>
  <c r="O191" i="5"/>
  <c r="N191" i="5"/>
  <c r="M191" i="5"/>
  <c r="L191" i="5"/>
  <c r="K191" i="5"/>
  <c r="J191" i="5"/>
  <c r="Q190" i="5"/>
  <c r="P190" i="5"/>
  <c r="O190" i="5"/>
  <c r="N190" i="5"/>
  <c r="M190" i="5"/>
  <c r="L190" i="5"/>
  <c r="K190" i="5"/>
  <c r="J190" i="5"/>
  <c r="Q189" i="5"/>
  <c r="P189" i="5"/>
  <c r="O189" i="5"/>
  <c r="N189" i="5"/>
  <c r="M189" i="5"/>
  <c r="L189" i="5"/>
  <c r="K189" i="5"/>
  <c r="J189" i="5"/>
  <c r="Q188" i="5"/>
  <c r="P188" i="5"/>
  <c r="O188" i="5"/>
  <c r="N188" i="5"/>
  <c r="M188" i="5"/>
  <c r="L188" i="5"/>
  <c r="K188" i="5"/>
  <c r="J188" i="5"/>
  <c r="Q187" i="5"/>
  <c r="P187" i="5"/>
  <c r="O187" i="5"/>
  <c r="N187" i="5"/>
  <c r="M187" i="5"/>
  <c r="L187" i="5"/>
  <c r="K187" i="5"/>
  <c r="J187" i="5"/>
  <c r="Q186" i="5"/>
  <c r="P186" i="5"/>
  <c r="O186" i="5"/>
  <c r="N186" i="5"/>
  <c r="M186" i="5"/>
  <c r="L186" i="5"/>
  <c r="K186" i="5"/>
  <c r="J186" i="5"/>
  <c r="Q185" i="5"/>
  <c r="P185" i="5"/>
  <c r="O185" i="5"/>
  <c r="N185" i="5"/>
  <c r="M185" i="5"/>
  <c r="L185" i="5"/>
  <c r="K185" i="5"/>
  <c r="J185" i="5"/>
  <c r="Q184" i="5"/>
  <c r="P184" i="5"/>
  <c r="O184" i="5"/>
  <c r="N184" i="5"/>
  <c r="M184" i="5"/>
  <c r="L184" i="5"/>
  <c r="K184" i="5"/>
  <c r="J184" i="5"/>
  <c r="Q183" i="5"/>
  <c r="P183" i="5"/>
  <c r="O183" i="5"/>
  <c r="N183" i="5"/>
  <c r="M183" i="5"/>
  <c r="L183" i="5"/>
  <c r="K183" i="5"/>
  <c r="J183" i="5"/>
  <c r="Q182" i="5"/>
  <c r="P182" i="5"/>
  <c r="O182" i="5"/>
  <c r="N182" i="5"/>
  <c r="M182" i="5"/>
  <c r="L182" i="5"/>
  <c r="K182" i="5"/>
  <c r="J182" i="5"/>
  <c r="Q181" i="5"/>
  <c r="P181" i="5"/>
  <c r="O181" i="5"/>
  <c r="N181" i="5"/>
  <c r="M181" i="5"/>
  <c r="L181" i="5"/>
  <c r="K181" i="5"/>
  <c r="J181" i="5"/>
  <c r="Q180" i="5"/>
  <c r="P180" i="5"/>
  <c r="O180" i="5"/>
  <c r="N180" i="5"/>
  <c r="M180" i="5"/>
  <c r="L180" i="5"/>
  <c r="K180" i="5"/>
  <c r="J180" i="5"/>
  <c r="Q179" i="5"/>
  <c r="P179" i="5"/>
  <c r="O179" i="5"/>
  <c r="N179" i="5"/>
  <c r="M179" i="5"/>
  <c r="L179" i="5"/>
  <c r="K179" i="5"/>
  <c r="J179" i="5"/>
  <c r="Q178" i="5"/>
  <c r="P178" i="5"/>
  <c r="O178" i="5"/>
  <c r="N178" i="5"/>
  <c r="M178" i="5"/>
  <c r="L178" i="5"/>
  <c r="K178" i="5"/>
  <c r="J178" i="5"/>
  <c r="Q177" i="5"/>
  <c r="P177" i="5"/>
  <c r="O177" i="5"/>
  <c r="N177" i="5"/>
  <c r="M177" i="5"/>
  <c r="L177" i="5"/>
  <c r="K177" i="5"/>
  <c r="J177" i="5"/>
  <c r="Q176" i="5"/>
  <c r="P176" i="5"/>
  <c r="O176" i="5"/>
  <c r="N176" i="5"/>
  <c r="M176" i="5"/>
  <c r="L176" i="5"/>
  <c r="K176" i="5"/>
  <c r="J176" i="5"/>
  <c r="Q175" i="5"/>
  <c r="P175" i="5"/>
  <c r="O175" i="5"/>
  <c r="N175" i="5"/>
  <c r="M175" i="5"/>
  <c r="L175" i="5"/>
  <c r="K175" i="5"/>
  <c r="J175" i="5"/>
  <c r="Q174" i="5"/>
  <c r="P174" i="5"/>
  <c r="O174" i="5"/>
  <c r="N174" i="5"/>
  <c r="M174" i="5"/>
  <c r="L174" i="5"/>
  <c r="K174" i="5"/>
  <c r="J174" i="5"/>
  <c r="Q173" i="5"/>
  <c r="P173" i="5"/>
  <c r="O173" i="5"/>
  <c r="N173" i="5"/>
  <c r="M173" i="5"/>
  <c r="L173" i="5"/>
  <c r="K173" i="5"/>
  <c r="J173" i="5"/>
  <c r="Q172" i="5"/>
  <c r="P172" i="5"/>
  <c r="O172" i="5"/>
  <c r="N172" i="5"/>
  <c r="M172" i="5"/>
  <c r="L172" i="5"/>
  <c r="K172" i="5"/>
  <c r="J172" i="5"/>
  <c r="Q171" i="5"/>
  <c r="P171" i="5"/>
  <c r="O171" i="5"/>
  <c r="N171" i="5"/>
  <c r="M171" i="5"/>
  <c r="L171" i="5"/>
  <c r="K171" i="5"/>
  <c r="J171" i="5"/>
  <c r="Q170" i="5"/>
  <c r="P170" i="5"/>
  <c r="O170" i="5"/>
  <c r="N170" i="5"/>
  <c r="M170" i="5"/>
  <c r="L170" i="5"/>
  <c r="K170" i="5"/>
  <c r="J170" i="5"/>
  <c r="Q169" i="5"/>
  <c r="P169" i="5"/>
  <c r="O169" i="5"/>
  <c r="N169" i="5"/>
  <c r="M169" i="5"/>
  <c r="L169" i="5"/>
  <c r="K169" i="5"/>
  <c r="J169" i="5"/>
  <c r="Q168" i="5"/>
  <c r="P168" i="5"/>
  <c r="O168" i="5"/>
  <c r="N168" i="5"/>
  <c r="M168" i="5"/>
  <c r="L168" i="5"/>
  <c r="K168" i="5"/>
  <c r="J168" i="5"/>
  <c r="Q167" i="5"/>
  <c r="P167" i="5"/>
  <c r="O167" i="5"/>
  <c r="N167" i="5"/>
  <c r="M167" i="5"/>
  <c r="L167" i="5"/>
  <c r="K167" i="5"/>
  <c r="J167" i="5"/>
  <c r="Q166" i="5"/>
  <c r="P166" i="5"/>
  <c r="O166" i="5"/>
  <c r="N166" i="5"/>
  <c r="M166" i="5"/>
  <c r="L166" i="5"/>
  <c r="K166" i="5"/>
  <c r="J166" i="5"/>
  <c r="Q165" i="5"/>
  <c r="P165" i="5"/>
  <c r="O165" i="5"/>
  <c r="N165" i="5"/>
  <c r="M165" i="5"/>
  <c r="L165" i="5"/>
  <c r="K165" i="5"/>
  <c r="J165" i="5"/>
  <c r="Q164" i="5"/>
  <c r="P164" i="5"/>
  <c r="O164" i="5"/>
  <c r="N164" i="5"/>
  <c r="M164" i="5"/>
  <c r="L164" i="5"/>
  <c r="K164" i="5"/>
  <c r="J164" i="5"/>
  <c r="Q163" i="5"/>
  <c r="P163" i="5"/>
  <c r="O163" i="5"/>
  <c r="N163" i="5"/>
  <c r="M163" i="5"/>
  <c r="L163" i="5"/>
  <c r="K163" i="5"/>
  <c r="J163" i="5"/>
  <c r="Q162" i="5"/>
  <c r="P162" i="5"/>
  <c r="O162" i="5"/>
  <c r="N162" i="5"/>
  <c r="M162" i="5"/>
  <c r="L162" i="5"/>
  <c r="K162" i="5"/>
  <c r="J162" i="5"/>
  <c r="Q161" i="5"/>
  <c r="P161" i="5"/>
  <c r="O161" i="5"/>
  <c r="N161" i="5"/>
  <c r="M161" i="5"/>
  <c r="L161" i="5"/>
  <c r="K161" i="5"/>
  <c r="J161" i="5"/>
  <c r="Q160" i="5"/>
  <c r="P160" i="5"/>
  <c r="O160" i="5"/>
  <c r="N160" i="5"/>
  <c r="M160" i="5"/>
  <c r="L160" i="5"/>
  <c r="K160" i="5"/>
  <c r="J160" i="5"/>
  <c r="Q159" i="5"/>
  <c r="P159" i="5"/>
  <c r="O159" i="5"/>
  <c r="N159" i="5"/>
  <c r="M159" i="5"/>
  <c r="L159" i="5"/>
  <c r="K159" i="5"/>
  <c r="J159" i="5"/>
  <c r="Q158" i="5"/>
  <c r="P158" i="5"/>
  <c r="O158" i="5"/>
  <c r="N158" i="5"/>
  <c r="M158" i="5"/>
  <c r="L158" i="5"/>
  <c r="K158" i="5"/>
  <c r="J158" i="5"/>
  <c r="Q157" i="5"/>
  <c r="P157" i="5"/>
  <c r="O157" i="5"/>
  <c r="N157" i="5"/>
  <c r="M157" i="5"/>
  <c r="L157" i="5"/>
  <c r="K157" i="5"/>
  <c r="J157" i="5"/>
  <c r="Q156" i="5"/>
  <c r="P156" i="5"/>
  <c r="O156" i="5"/>
  <c r="N156" i="5"/>
  <c r="M156" i="5"/>
  <c r="L156" i="5"/>
  <c r="K156" i="5"/>
  <c r="J156" i="5"/>
  <c r="Q155" i="5"/>
  <c r="P155" i="5"/>
  <c r="O155" i="5"/>
  <c r="N155" i="5"/>
  <c r="M155" i="5"/>
  <c r="L155" i="5"/>
  <c r="K155" i="5"/>
  <c r="J155" i="5"/>
  <c r="Q154" i="5"/>
  <c r="P154" i="5"/>
  <c r="O154" i="5"/>
  <c r="N154" i="5"/>
  <c r="M154" i="5"/>
  <c r="L154" i="5"/>
  <c r="K154" i="5"/>
  <c r="J154" i="5"/>
  <c r="Q153" i="5"/>
  <c r="P153" i="5"/>
  <c r="O153" i="5"/>
  <c r="N153" i="5"/>
  <c r="M153" i="5"/>
  <c r="L153" i="5"/>
  <c r="K153" i="5"/>
  <c r="J153" i="5"/>
  <c r="Q152" i="5"/>
  <c r="P152" i="5"/>
  <c r="O152" i="5"/>
  <c r="N152" i="5"/>
  <c r="M152" i="5"/>
  <c r="L152" i="5"/>
  <c r="K152" i="5"/>
  <c r="J152" i="5"/>
  <c r="Q151" i="5"/>
  <c r="P151" i="5"/>
  <c r="O151" i="5"/>
  <c r="N151" i="5"/>
  <c r="M151" i="5"/>
  <c r="L151" i="5"/>
  <c r="K151" i="5"/>
  <c r="J151" i="5"/>
  <c r="Q150" i="5"/>
  <c r="P150" i="5"/>
  <c r="O150" i="5"/>
  <c r="N150" i="5"/>
  <c r="M150" i="5"/>
  <c r="L150" i="5"/>
  <c r="K150" i="5"/>
  <c r="J150" i="5"/>
  <c r="Q149" i="5"/>
  <c r="P149" i="5"/>
  <c r="O149" i="5"/>
  <c r="N149" i="5"/>
  <c r="M149" i="5"/>
  <c r="L149" i="5"/>
  <c r="K149" i="5"/>
  <c r="J149" i="5"/>
  <c r="Q148" i="5"/>
  <c r="P148" i="5"/>
  <c r="O148" i="5"/>
  <c r="N148" i="5"/>
  <c r="M148" i="5"/>
  <c r="L148" i="5"/>
  <c r="K148" i="5"/>
  <c r="J148" i="5"/>
  <c r="Q147" i="5"/>
  <c r="P147" i="5"/>
  <c r="O147" i="5"/>
  <c r="N147" i="5"/>
  <c r="M147" i="5"/>
  <c r="L147" i="5"/>
  <c r="K147" i="5"/>
  <c r="J147" i="5"/>
  <c r="Q146" i="5"/>
  <c r="P146" i="5"/>
  <c r="O146" i="5"/>
  <c r="N146" i="5"/>
  <c r="M146" i="5"/>
  <c r="L146" i="5"/>
  <c r="K146" i="5"/>
  <c r="J146" i="5"/>
  <c r="Q145" i="5"/>
  <c r="P145" i="5"/>
  <c r="O145" i="5"/>
  <c r="N145" i="5"/>
  <c r="M145" i="5"/>
  <c r="L145" i="5"/>
  <c r="K145" i="5"/>
  <c r="J145" i="5"/>
  <c r="Q144" i="5"/>
  <c r="P144" i="5"/>
  <c r="O144" i="5"/>
  <c r="N144" i="5"/>
  <c r="M144" i="5"/>
  <c r="L144" i="5"/>
  <c r="K144" i="5"/>
  <c r="J144" i="5"/>
  <c r="Q143" i="5"/>
  <c r="P143" i="5"/>
  <c r="O143" i="5"/>
  <c r="N143" i="5"/>
  <c r="M143" i="5"/>
  <c r="L143" i="5"/>
  <c r="K143" i="5"/>
  <c r="J143" i="5"/>
  <c r="Q142" i="5"/>
  <c r="P142" i="5"/>
  <c r="O142" i="5"/>
  <c r="N142" i="5"/>
  <c r="M142" i="5"/>
  <c r="L142" i="5"/>
  <c r="K142" i="5"/>
  <c r="J142" i="5"/>
  <c r="Q141" i="5"/>
  <c r="P141" i="5"/>
  <c r="O141" i="5"/>
  <c r="N141" i="5"/>
  <c r="M141" i="5"/>
  <c r="L141" i="5"/>
  <c r="K141" i="5"/>
  <c r="J141" i="5"/>
  <c r="Q140" i="5"/>
  <c r="P140" i="5"/>
  <c r="O140" i="5"/>
  <c r="N140" i="5"/>
  <c r="M140" i="5"/>
  <c r="L140" i="5"/>
  <c r="K140" i="5"/>
  <c r="J140" i="5"/>
  <c r="Q139" i="5"/>
  <c r="P139" i="5"/>
  <c r="O139" i="5"/>
  <c r="N139" i="5"/>
  <c r="M139" i="5"/>
  <c r="L139" i="5"/>
  <c r="K139" i="5"/>
  <c r="J139" i="5"/>
  <c r="Q138" i="5"/>
  <c r="P138" i="5"/>
  <c r="O138" i="5"/>
  <c r="N138" i="5"/>
  <c r="M138" i="5"/>
  <c r="L138" i="5"/>
  <c r="K138" i="5"/>
  <c r="J138" i="5"/>
  <c r="Q137" i="5"/>
  <c r="P137" i="5"/>
  <c r="O137" i="5"/>
  <c r="N137" i="5"/>
  <c r="M137" i="5"/>
  <c r="L137" i="5"/>
  <c r="K137" i="5"/>
  <c r="J137" i="5"/>
  <c r="Q136" i="5"/>
  <c r="P136" i="5"/>
  <c r="O136" i="5"/>
  <c r="N136" i="5"/>
  <c r="M136" i="5"/>
  <c r="L136" i="5"/>
  <c r="K136" i="5"/>
  <c r="J136" i="5"/>
  <c r="Q135" i="5"/>
  <c r="P135" i="5"/>
  <c r="O135" i="5"/>
  <c r="N135" i="5"/>
  <c r="M135" i="5"/>
  <c r="L135" i="5"/>
  <c r="K135" i="5"/>
  <c r="J135" i="5"/>
  <c r="Q134" i="5"/>
  <c r="P134" i="5"/>
  <c r="O134" i="5"/>
  <c r="N134" i="5"/>
  <c r="M134" i="5"/>
  <c r="L134" i="5"/>
  <c r="K134" i="5"/>
  <c r="J134" i="5"/>
  <c r="Q133" i="5"/>
  <c r="P133" i="5"/>
  <c r="O133" i="5"/>
  <c r="N133" i="5"/>
  <c r="M133" i="5"/>
  <c r="L133" i="5"/>
  <c r="K133" i="5"/>
  <c r="J133" i="5"/>
  <c r="Q132" i="5"/>
  <c r="P132" i="5"/>
  <c r="O132" i="5"/>
  <c r="N132" i="5"/>
  <c r="M132" i="5"/>
  <c r="L132" i="5"/>
  <c r="K132" i="5"/>
  <c r="J132" i="5"/>
  <c r="Q131" i="5"/>
  <c r="P131" i="5"/>
  <c r="O131" i="5"/>
  <c r="N131" i="5"/>
  <c r="M131" i="5"/>
  <c r="L131" i="5"/>
  <c r="K131" i="5"/>
  <c r="J131" i="5"/>
  <c r="Q130" i="5"/>
  <c r="P130" i="5"/>
  <c r="O130" i="5"/>
  <c r="N130" i="5"/>
  <c r="M130" i="5"/>
  <c r="L130" i="5"/>
  <c r="K130" i="5"/>
  <c r="J130" i="5"/>
  <c r="Q129" i="5"/>
  <c r="P129" i="5"/>
  <c r="O129" i="5"/>
  <c r="N129" i="5"/>
  <c r="M129" i="5"/>
  <c r="L129" i="5"/>
  <c r="K129" i="5"/>
  <c r="J129" i="5"/>
  <c r="Q128" i="5"/>
  <c r="P128" i="5"/>
  <c r="O128" i="5"/>
  <c r="N128" i="5"/>
  <c r="M128" i="5"/>
  <c r="L128" i="5"/>
  <c r="K128" i="5"/>
  <c r="J128" i="5"/>
  <c r="Q127" i="5"/>
  <c r="P127" i="5"/>
  <c r="O127" i="5"/>
  <c r="N127" i="5"/>
  <c r="M127" i="5"/>
  <c r="L127" i="5"/>
  <c r="K127" i="5"/>
  <c r="J127" i="5"/>
  <c r="Q126" i="5"/>
  <c r="P126" i="5"/>
  <c r="O126" i="5"/>
  <c r="N126" i="5"/>
  <c r="M126" i="5"/>
  <c r="L126" i="5"/>
  <c r="K126" i="5"/>
  <c r="J126" i="5"/>
  <c r="Q125" i="5"/>
  <c r="P125" i="5"/>
  <c r="O125" i="5"/>
  <c r="N125" i="5"/>
  <c r="M125" i="5"/>
  <c r="L125" i="5"/>
  <c r="K125" i="5"/>
  <c r="J125" i="5"/>
  <c r="Q124" i="5"/>
  <c r="P124" i="5"/>
  <c r="O124" i="5"/>
  <c r="N124" i="5"/>
  <c r="M124" i="5"/>
  <c r="L124" i="5"/>
  <c r="K124" i="5"/>
  <c r="J124" i="5"/>
  <c r="Q123" i="5"/>
  <c r="P123" i="5"/>
  <c r="O123" i="5"/>
  <c r="N123" i="5"/>
  <c r="M123" i="5"/>
  <c r="L123" i="5"/>
  <c r="K123" i="5"/>
  <c r="J123" i="5"/>
  <c r="Q122" i="5"/>
  <c r="P122" i="5"/>
  <c r="O122" i="5"/>
  <c r="N122" i="5"/>
  <c r="M122" i="5"/>
  <c r="L122" i="5"/>
  <c r="K122" i="5"/>
  <c r="J122" i="5"/>
  <c r="Q121" i="5"/>
  <c r="P121" i="5"/>
  <c r="O121" i="5"/>
  <c r="N121" i="5"/>
  <c r="M121" i="5"/>
  <c r="L121" i="5"/>
  <c r="K121" i="5"/>
  <c r="J121" i="5"/>
  <c r="Q120" i="5"/>
  <c r="P120" i="5"/>
  <c r="O120" i="5"/>
  <c r="N120" i="5"/>
  <c r="M120" i="5"/>
  <c r="L120" i="5"/>
  <c r="K120" i="5"/>
  <c r="J120" i="5"/>
  <c r="Q119" i="5"/>
  <c r="P119" i="5"/>
  <c r="O119" i="5"/>
  <c r="N119" i="5"/>
  <c r="M119" i="5"/>
  <c r="L119" i="5"/>
  <c r="K119" i="5"/>
  <c r="J119" i="5"/>
  <c r="Q118" i="5"/>
  <c r="P118" i="5"/>
  <c r="O118" i="5"/>
  <c r="N118" i="5"/>
  <c r="M118" i="5"/>
  <c r="L118" i="5"/>
  <c r="K118" i="5"/>
  <c r="J118" i="5"/>
  <c r="Q117" i="5"/>
  <c r="P117" i="5"/>
  <c r="O117" i="5"/>
  <c r="N117" i="5"/>
  <c r="M117" i="5"/>
  <c r="L117" i="5"/>
  <c r="K117" i="5"/>
  <c r="J117" i="5"/>
  <c r="Q116" i="5"/>
  <c r="P116" i="5"/>
  <c r="O116" i="5"/>
  <c r="N116" i="5"/>
  <c r="M116" i="5"/>
  <c r="L116" i="5"/>
  <c r="K116" i="5"/>
  <c r="J116" i="5"/>
  <c r="Q115" i="5"/>
  <c r="P115" i="5"/>
  <c r="O115" i="5"/>
  <c r="N115" i="5"/>
  <c r="M115" i="5"/>
  <c r="L115" i="5"/>
  <c r="K115" i="5"/>
  <c r="J115" i="5"/>
  <c r="Q114" i="5"/>
  <c r="P114" i="5"/>
  <c r="O114" i="5"/>
  <c r="N114" i="5"/>
  <c r="M114" i="5"/>
  <c r="L114" i="5"/>
  <c r="K114" i="5"/>
  <c r="J114" i="5"/>
  <c r="Q113" i="5"/>
  <c r="P113" i="5"/>
  <c r="O113" i="5"/>
  <c r="N113" i="5"/>
  <c r="M113" i="5"/>
  <c r="L113" i="5"/>
  <c r="K113" i="5"/>
  <c r="J113" i="5"/>
  <c r="Q112" i="5"/>
  <c r="P112" i="5"/>
  <c r="O112" i="5"/>
  <c r="N112" i="5"/>
  <c r="M112" i="5"/>
  <c r="L112" i="5"/>
  <c r="K112" i="5"/>
  <c r="J112" i="5"/>
  <c r="Q111" i="5"/>
  <c r="P111" i="5"/>
  <c r="O111" i="5"/>
  <c r="N111" i="5"/>
  <c r="M111" i="5"/>
  <c r="L111" i="5"/>
  <c r="K111" i="5"/>
  <c r="J111" i="5"/>
  <c r="Q110" i="5"/>
  <c r="P110" i="5"/>
  <c r="O110" i="5"/>
  <c r="N110" i="5"/>
  <c r="M110" i="5"/>
  <c r="L110" i="5"/>
  <c r="K110" i="5"/>
  <c r="J110" i="5"/>
  <c r="Q109" i="5"/>
  <c r="P109" i="5"/>
  <c r="O109" i="5"/>
  <c r="N109" i="5"/>
  <c r="M109" i="5"/>
  <c r="L109" i="5"/>
  <c r="K109" i="5"/>
  <c r="J109" i="5"/>
  <c r="Q108" i="5"/>
  <c r="P108" i="5"/>
  <c r="O108" i="5"/>
  <c r="N108" i="5"/>
  <c r="M108" i="5"/>
  <c r="L108" i="5"/>
  <c r="K108" i="5"/>
  <c r="J108" i="5"/>
  <c r="Q107" i="5"/>
  <c r="P107" i="5"/>
  <c r="O107" i="5"/>
  <c r="N107" i="5"/>
  <c r="M107" i="5"/>
  <c r="L107" i="5"/>
  <c r="K107" i="5"/>
  <c r="J107" i="5"/>
  <c r="Q106" i="5"/>
  <c r="P106" i="5"/>
  <c r="O106" i="5"/>
  <c r="N106" i="5"/>
  <c r="M106" i="5"/>
  <c r="L106" i="5"/>
  <c r="K106" i="5"/>
  <c r="J106" i="5"/>
  <c r="Q105" i="5"/>
  <c r="P105" i="5"/>
  <c r="O105" i="5"/>
  <c r="N105" i="5"/>
  <c r="M105" i="5"/>
  <c r="L105" i="5"/>
  <c r="K105" i="5"/>
  <c r="J105" i="5"/>
  <c r="Q104" i="5"/>
  <c r="P104" i="5"/>
  <c r="O104" i="5"/>
  <c r="N104" i="5"/>
  <c r="M104" i="5"/>
  <c r="L104" i="5"/>
  <c r="K104" i="5"/>
  <c r="J104" i="5"/>
  <c r="Q103" i="5"/>
  <c r="P103" i="5"/>
  <c r="O103" i="5"/>
  <c r="N103" i="5"/>
  <c r="M103" i="5"/>
  <c r="L103" i="5"/>
  <c r="K103" i="5"/>
  <c r="J103" i="5"/>
  <c r="Q102" i="5"/>
  <c r="P102" i="5"/>
  <c r="O102" i="5"/>
  <c r="N102" i="5"/>
  <c r="M102" i="5"/>
  <c r="L102" i="5"/>
  <c r="K102" i="5"/>
  <c r="J102" i="5"/>
  <c r="Q101" i="5"/>
  <c r="P101" i="5"/>
  <c r="O101" i="5"/>
  <c r="N101" i="5"/>
  <c r="M101" i="5"/>
  <c r="L101" i="5"/>
  <c r="K101" i="5"/>
  <c r="J101" i="5"/>
  <c r="Q100" i="5"/>
  <c r="P100" i="5"/>
  <c r="O100" i="5"/>
  <c r="N100" i="5"/>
  <c r="M100" i="5"/>
  <c r="L100" i="5"/>
  <c r="K100" i="5"/>
  <c r="J100" i="5"/>
  <c r="Q99" i="5"/>
  <c r="P99" i="5"/>
  <c r="O99" i="5"/>
  <c r="N99" i="5"/>
  <c r="M99" i="5"/>
  <c r="L99" i="5"/>
  <c r="K99" i="5"/>
  <c r="J99" i="5"/>
  <c r="Q98" i="5"/>
  <c r="P98" i="5"/>
  <c r="O98" i="5"/>
  <c r="N98" i="5"/>
  <c r="M98" i="5"/>
  <c r="L98" i="5"/>
  <c r="K98" i="5"/>
  <c r="J98" i="5"/>
  <c r="Q97" i="5"/>
  <c r="P97" i="5"/>
  <c r="O97" i="5"/>
  <c r="N97" i="5"/>
  <c r="M97" i="5"/>
  <c r="L97" i="5"/>
  <c r="K97" i="5"/>
  <c r="J97" i="5"/>
  <c r="Q96" i="5"/>
  <c r="P96" i="5"/>
  <c r="O96" i="5"/>
  <c r="N96" i="5"/>
  <c r="M96" i="5"/>
  <c r="L96" i="5"/>
  <c r="K96" i="5"/>
  <c r="J96" i="5"/>
  <c r="Q95" i="5"/>
  <c r="P95" i="5"/>
  <c r="O95" i="5"/>
  <c r="N95" i="5"/>
  <c r="M95" i="5"/>
  <c r="L95" i="5"/>
  <c r="K95" i="5"/>
  <c r="J95" i="5"/>
  <c r="Q94" i="5"/>
  <c r="P94" i="5"/>
  <c r="O94" i="5"/>
  <c r="N94" i="5"/>
  <c r="M94" i="5"/>
  <c r="L94" i="5"/>
  <c r="K94" i="5"/>
  <c r="J94" i="5"/>
  <c r="Q93" i="5"/>
  <c r="P93" i="5"/>
  <c r="O93" i="5"/>
  <c r="N93" i="5"/>
  <c r="M93" i="5"/>
  <c r="L93" i="5"/>
  <c r="K93" i="5"/>
  <c r="J93" i="5"/>
  <c r="Q92" i="5"/>
  <c r="P92" i="5"/>
  <c r="O92" i="5"/>
  <c r="N92" i="5"/>
  <c r="M92" i="5"/>
  <c r="L92" i="5"/>
  <c r="K92" i="5"/>
  <c r="J92" i="5"/>
  <c r="Q91" i="5"/>
  <c r="P91" i="5"/>
  <c r="O91" i="5"/>
  <c r="N91" i="5"/>
  <c r="M91" i="5"/>
  <c r="L91" i="5"/>
  <c r="K91" i="5"/>
  <c r="J91" i="5"/>
  <c r="Q90" i="5"/>
  <c r="P90" i="5"/>
  <c r="O90" i="5"/>
  <c r="N90" i="5"/>
  <c r="M90" i="5"/>
  <c r="L90" i="5"/>
  <c r="K90" i="5"/>
  <c r="J90" i="5"/>
  <c r="Q89" i="5"/>
  <c r="P89" i="5"/>
  <c r="O89" i="5"/>
  <c r="N89" i="5"/>
  <c r="M89" i="5"/>
  <c r="L89" i="5"/>
  <c r="K89" i="5"/>
  <c r="J89" i="5"/>
  <c r="Q88" i="5"/>
  <c r="P88" i="5"/>
  <c r="O88" i="5"/>
  <c r="N88" i="5"/>
  <c r="M88" i="5"/>
  <c r="L88" i="5"/>
  <c r="K88" i="5"/>
  <c r="J88" i="5"/>
  <c r="Q87" i="5"/>
  <c r="P87" i="5"/>
  <c r="O87" i="5"/>
  <c r="N87" i="5"/>
  <c r="M87" i="5"/>
  <c r="L87" i="5"/>
  <c r="K87" i="5"/>
  <c r="J87" i="5"/>
  <c r="Q86" i="5"/>
  <c r="P86" i="5"/>
  <c r="O86" i="5"/>
  <c r="N86" i="5"/>
  <c r="M86" i="5"/>
  <c r="L86" i="5"/>
  <c r="K86" i="5"/>
  <c r="J86" i="5"/>
  <c r="Q85" i="5"/>
  <c r="P85" i="5"/>
  <c r="O85" i="5"/>
  <c r="N85" i="5"/>
  <c r="M85" i="5"/>
  <c r="L85" i="5"/>
  <c r="K85" i="5"/>
  <c r="J85" i="5"/>
  <c r="Q84" i="5"/>
  <c r="P84" i="5"/>
  <c r="O84" i="5"/>
  <c r="N84" i="5"/>
  <c r="M84" i="5"/>
  <c r="L84" i="5"/>
  <c r="K84" i="5"/>
  <c r="J84" i="5"/>
  <c r="Q83" i="5"/>
  <c r="P83" i="5"/>
  <c r="O83" i="5"/>
  <c r="N83" i="5"/>
  <c r="M83" i="5"/>
  <c r="L83" i="5"/>
  <c r="K83" i="5"/>
  <c r="J83" i="5"/>
  <c r="Q82" i="5"/>
  <c r="P82" i="5"/>
  <c r="O82" i="5"/>
  <c r="N82" i="5"/>
  <c r="M82" i="5"/>
  <c r="L82" i="5"/>
  <c r="K82" i="5"/>
  <c r="J82" i="5"/>
  <c r="Q81" i="5"/>
  <c r="P81" i="5"/>
  <c r="O81" i="5"/>
  <c r="N81" i="5"/>
  <c r="M81" i="5"/>
  <c r="L81" i="5"/>
  <c r="K81" i="5"/>
  <c r="J81" i="5"/>
  <c r="Q80" i="5"/>
  <c r="P80" i="5"/>
  <c r="O80" i="5"/>
  <c r="N80" i="5"/>
  <c r="M80" i="5"/>
  <c r="L80" i="5"/>
  <c r="K80" i="5"/>
  <c r="J80" i="5"/>
  <c r="Q79" i="5"/>
  <c r="P79" i="5"/>
  <c r="O79" i="5"/>
  <c r="N79" i="5"/>
  <c r="M79" i="5"/>
  <c r="L79" i="5"/>
  <c r="K79" i="5"/>
  <c r="J79" i="5"/>
  <c r="Q78" i="5"/>
  <c r="P78" i="5"/>
  <c r="O78" i="5"/>
  <c r="N78" i="5"/>
  <c r="M78" i="5"/>
  <c r="L78" i="5"/>
  <c r="K78" i="5"/>
  <c r="J78" i="5"/>
  <c r="Q77" i="5"/>
  <c r="P77" i="5"/>
  <c r="O77" i="5"/>
  <c r="N77" i="5"/>
  <c r="M77" i="5"/>
  <c r="L77" i="5"/>
  <c r="K77" i="5"/>
  <c r="J77" i="5"/>
  <c r="Q76" i="5"/>
  <c r="P76" i="5"/>
  <c r="O76" i="5"/>
  <c r="N76" i="5"/>
  <c r="M76" i="5"/>
  <c r="L76" i="5"/>
  <c r="K76" i="5"/>
  <c r="J76" i="5"/>
  <c r="Q75" i="5"/>
  <c r="P75" i="5"/>
  <c r="O75" i="5"/>
  <c r="N75" i="5"/>
  <c r="M75" i="5"/>
  <c r="L75" i="5"/>
  <c r="K75" i="5"/>
  <c r="J75" i="5"/>
  <c r="Q74" i="5"/>
  <c r="P74" i="5"/>
  <c r="O74" i="5"/>
  <c r="N74" i="5"/>
  <c r="M74" i="5"/>
  <c r="L74" i="5"/>
  <c r="K74" i="5"/>
  <c r="J74" i="5"/>
  <c r="Q73" i="5"/>
  <c r="P73" i="5"/>
  <c r="O73" i="5"/>
  <c r="N73" i="5"/>
  <c r="M73" i="5"/>
  <c r="L73" i="5"/>
  <c r="K73" i="5"/>
  <c r="J73" i="5"/>
  <c r="Q72" i="5"/>
  <c r="P72" i="5"/>
  <c r="O72" i="5"/>
  <c r="N72" i="5"/>
  <c r="M72" i="5"/>
  <c r="L72" i="5"/>
  <c r="K72" i="5"/>
  <c r="J72" i="5"/>
  <c r="Q71" i="5"/>
  <c r="P71" i="5"/>
  <c r="O71" i="5"/>
  <c r="N71" i="5"/>
  <c r="M71" i="5"/>
  <c r="L71" i="5"/>
  <c r="K71" i="5"/>
  <c r="J71" i="5"/>
  <c r="Q70" i="5"/>
  <c r="P70" i="5"/>
  <c r="O70" i="5"/>
  <c r="N70" i="5"/>
  <c r="M70" i="5"/>
  <c r="L70" i="5"/>
  <c r="K70" i="5"/>
  <c r="J70" i="5"/>
  <c r="Q69" i="5"/>
  <c r="P69" i="5"/>
  <c r="O69" i="5"/>
  <c r="N69" i="5"/>
  <c r="M69" i="5"/>
  <c r="L69" i="5"/>
  <c r="K69" i="5"/>
  <c r="J69" i="5"/>
  <c r="Q68" i="5"/>
  <c r="P68" i="5"/>
  <c r="O68" i="5"/>
  <c r="N68" i="5"/>
  <c r="M68" i="5"/>
  <c r="L68" i="5"/>
  <c r="K68" i="5"/>
  <c r="J68" i="5"/>
  <c r="Q67" i="5"/>
  <c r="P67" i="5"/>
  <c r="O67" i="5"/>
  <c r="N67" i="5"/>
  <c r="M67" i="5"/>
  <c r="L67" i="5"/>
  <c r="K67" i="5"/>
  <c r="J67" i="5"/>
  <c r="Q66" i="5"/>
  <c r="P66" i="5"/>
  <c r="O66" i="5"/>
  <c r="N66" i="5"/>
  <c r="M66" i="5"/>
  <c r="L66" i="5"/>
  <c r="K66" i="5"/>
  <c r="J66" i="5"/>
  <c r="Q65" i="5"/>
  <c r="P65" i="5"/>
  <c r="O65" i="5"/>
  <c r="N65" i="5"/>
  <c r="M65" i="5"/>
  <c r="L65" i="5"/>
  <c r="K65" i="5"/>
  <c r="J65" i="5"/>
  <c r="Q64" i="5"/>
  <c r="P64" i="5"/>
  <c r="O64" i="5"/>
  <c r="N64" i="5"/>
  <c r="M64" i="5"/>
  <c r="L64" i="5"/>
  <c r="K64" i="5"/>
  <c r="J64" i="5"/>
  <c r="Q63" i="5"/>
  <c r="P63" i="5"/>
  <c r="O63" i="5"/>
  <c r="N63" i="5"/>
  <c r="M63" i="5"/>
  <c r="L63" i="5"/>
  <c r="K63" i="5"/>
  <c r="J63" i="5"/>
  <c r="Q62" i="5"/>
  <c r="P62" i="5"/>
  <c r="O62" i="5"/>
  <c r="N62" i="5"/>
  <c r="M62" i="5"/>
  <c r="L62" i="5"/>
  <c r="K62" i="5"/>
  <c r="J62" i="5"/>
  <c r="Q61" i="5"/>
  <c r="P61" i="5"/>
  <c r="O61" i="5"/>
  <c r="N61" i="5"/>
  <c r="M61" i="5"/>
  <c r="L61" i="5"/>
  <c r="K61" i="5"/>
  <c r="J61" i="5"/>
  <c r="Q60" i="5"/>
  <c r="P60" i="5"/>
  <c r="O60" i="5"/>
  <c r="N60" i="5"/>
  <c r="M60" i="5"/>
  <c r="L60" i="5"/>
  <c r="K60" i="5"/>
  <c r="J60" i="5"/>
  <c r="Q59" i="5"/>
  <c r="P59" i="5"/>
  <c r="O59" i="5"/>
  <c r="N59" i="5"/>
  <c r="M59" i="5"/>
  <c r="L59" i="5"/>
  <c r="K59" i="5"/>
  <c r="J59" i="5"/>
  <c r="Q58" i="5"/>
  <c r="P58" i="5"/>
  <c r="O58" i="5"/>
  <c r="N58" i="5"/>
  <c r="M58" i="5"/>
  <c r="L58" i="5"/>
  <c r="K58" i="5"/>
  <c r="J58" i="5"/>
  <c r="Q57" i="5"/>
  <c r="P57" i="5"/>
  <c r="O57" i="5"/>
  <c r="N57" i="5"/>
  <c r="M57" i="5"/>
  <c r="L57" i="5"/>
  <c r="K57" i="5"/>
  <c r="J57" i="5"/>
  <c r="Q56" i="5"/>
  <c r="P56" i="5"/>
  <c r="O56" i="5"/>
  <c r="N56" i="5"/>
  <c r="M56" i="5"/>
  <c r="L56" i="5"/>
  <c r="K56" i="5"/>
  <c r="J56" i="5"/>
  <c r="Q55" i="5"/>
  <c r="P55" i="5"/>
  <c r="O55" i="5"/>
  <c r="N55" i="5"/>
  <c r="M55" i="5"/>
  <c r="L55" i="5"/>
  <c r="K55" i="5"/>
  <c r="J55" i="5"/>
  <c r="Q54" i="5"/>
  <c r="P54" i="5"/>
  <c r="O54" i="5"/>
  <c r="N54" i="5"/>
  <c r="M54" i="5"/>
  <c r="L54" i="5"/>
  <c r="K54" i="5"/>
  <c r="J54" i="5"/>
  <c r="Q53" i="5"/>
  <c r="P53" i="5"/>
  <c r="O53" i="5"/>
  <c r="N53" i="5"/>
  <c r="M53" i="5"/>
  <c r="L53" i="5"/>
  <c r="K53" i="5"/>
  <c r="J53" i="5"/>
  <c r="Q52" i="5"/>
  <c r="P52" i="5"/>
  <c r="O52" i="5"/>
  <c r="N52" i="5"/>
  <c r="M52" i="5"/>
  <c r="L52" i="5"/>
  <c r="K52" i="5"/>
  <c r="J52" i="5"/>
  <c r="Q51" i="5"/>
  <c r="P51" i="5"/>
  <c r="O51" i="5"/>
  <c r="N51" i="5"/>
  <c r="M51" i="5"/>
  <c r="L51" i="5"/>
  <c r="K51" i="5"/>
  <c r="J51" i="5"/>
  <c r="Q50" i="5"/>
  <c r="P50" i="5"/>
  <c r="O50" i="5"/>
  <c r="N50" i="5"/>
  <c r="M50" i="5"/>
  <c r="L50" i="5"/>
  <c r="K50" i="5"/>
  <c r="J50" i="5"/>
  <c r="Q49" i="5"/>
  <c r="P49" i="5"/>
  <c r="O49" i="5"/>
  <c r="N49" i="5"/>
  <c r="M49" i="5"/>
  <c r="L49" i="5"/>
  <c r="K49" i="5"/>
  <c r="J49" i="5"/>
  <c r="Q48" i="5"/>
  <c r="P48" i="5"/>
  <c r="O48" i="5"/>
  <c r="N48" i="5"/>
  <c r="M48" i="5"/>
  <c r="L48" i="5"/>
  <c r="K48" i="5"/>
  <c r="J48" i="5"/>
  <c r="Q47" i="5"/>
  <c r="P47" i="5"/>
  <c r="O47" i="5"/>
  <c r="N47" i="5"/>
  <c r="M47" i="5"/>
  <c r="L47" i="5"/>
  <c r="K47" i="5"/>
  <c r="J47" i="5"/>
  <c r="Q46" i="5"/>
  <c r="P46" i="5"/>
  <c r="O46" i="5"/>
  <c r="N46" i="5"/>
  <c r="M46" i="5"/>
  <c r="L46" i="5"/>
  <c r="K46" i="5"/>
  <c r="J46" i="5"/>
  <c r="Q45" i="5"/>
  <c r="P45" i="5"/>
  <c r="O45" i="5"/>
  <c r="N45" i="5"/>
  <c r="M45" i="5"/>
  <c r="L45" i="5"/>
  <c r="K45" i="5"/>
  <c r="J45" i="5"/>
  <c r="Q44" i="5"/>
  <c r="P44" i="5"/>
  <c r="O44" i="5"/>
  <c r="N44" i="5"/>
  <c r="M44" i="5"/>
  <c r="L44" i="5"/>
  <c r="K44" i="5"/>
  <c r="J44" i="5"/>
  <c r="Q43" i="5"/>
  <c r="P43" i="5"/>
  <c r="O43" i="5"/>
  <c r="N43" i="5"/>
  <c r="M43" i="5"/>
  <c r="L43" i="5"/>
  <c r="K43" i="5"/>
  <c r="J43" i="5"/>
  <c r="Q42" i="5"/>
  <c r="P42" i="5"/>
  <c r="O42" i="5"/>
  <c r="N42" i="5"/>
  <c r="M42" i="5"/>
  <c r="L42" i="5"/>
  <c r="K42" i="5"/>
  <c r="J42" i="5"/>
  <c r="Q41" i="5"/>
  <c r="P41" i="5"/>
  <c r="O41" i="5"/>
  <c r="N41" i="5"/>
  <c r="M41" i="5"/>
  <c r="L41" i="5"/>
  <c r="K41" i="5"/>
  <c r="J41" i="5"/>
  <c r="Q40" i="5"/>
  <c r="P40" i="5"/>
  <c r="O40" i="5"/>
  <c r="N40" i="5"/>
  <c r="M40" i="5"/>
  <c r="L40" i="5"/>
  <c r="K40" i="5"/>
  <c r="J40" i="5"/>
  <c r="Q39" i="5"/>
  <c r="P39" i="5"/>
  <c r="O39" i="5"/>
  <c r="N39" i="5"/>
  <c r="M39" i="5"/>
  <c r="L39" i="5"/>
  <c r="K39" i="5"/>
  <c r="J39" i="5"/>
  <c r="Q38" i="5"/>
  <c r="P38" i="5"/>
  <c r="O38" i="5"/>
  <c r="N38" i="5"/>
  <c r="M38" i="5"/>
  <c r="L38" i="5"/>
  <c r="K38" i="5"/>
  <c r="J38" i="5"/>
  <c r="Q37" i="5"/>
  <c r="P37" i="5"/>
  <c r="O37" i="5"/>
  <c r="N37" i="5"/>
  <c r="M37" i="5"/>
  <c r="L37" i="5"/>
  <c r="K37" i="5"/>
  <c r="J37" i="5"/>
  <c r="Q36" i="5"/>
  <c r="P36" i="5"/>
  <c r="O36" i="5"/>
  <c r="N36" i="5"/>
  <c r="M36" i="5"/>
  <c r="L36" i="5"/>
  <c r="K36" i="5"/>
  <c r="J36" i="5"/>
  <c r="Q35" i="5"/>
  <c r="P35" i="5"/>
  <c r="O35" i="5"/>
  <c r="N35" i="5"/>
  <c r="M35" i="5"/>
  <c r="L35" i="5"/>
  <c r="K35" i="5"/>
  <c r="J35" i="5"/>
  <c r="Q34" i="5"/>
  <c r="P34" i="5"/>
  <c r="O34" i="5"/>
  <c r="N34" i="5"/>
  <c r="M34" i="5"/>
  <c r="L34" i="5"/>
  <c r="K34" i="5"/>
  <c r="J34" i="5"/>
  <c r="Q33" i="5"/>
  <c r="P33" i="5"/>
  <c r="O33" i="5"/>
  <c r="N33" i="5"/>
  <c r="M33" i="5"/>
  <c r="L33" i="5"/>
  <c r="K33" i="5"/>
  <c r="J33" i="5"/>
  <c r="Q32" i="5"/>
  <c r="P32" i="5"/>
  <c r="O32" i="5"/>
  <c r="N32" i="5"/>
  <c r="M32" i="5"/>
  <c r="L32" i="5"/>
  <c r="K32" i="5"/>
  <c r="J32" i="5"/>
  <c r="Q31" i="5"/>
  <c r="P31" i="5"/>
  <c r="O31" i="5"/>
  <c r="N31" i="5"/>
  <c r="M31" i="5"/>
  <c r="L31" i="5"/>
  <c r="K31" i="5"/>
  <c r="J31" i="5"/>
  <c r="Q30" i="5"/>
  <c r="P30" i="5"/>
  <c r="O30" i="5"/>
  <c r="N30" i="5"/>
  <c r="M30" i="5"/>
  <c r="L30" i="5"/>
  <c r="K30" i="5"/>
  <c r="J30" i="5"/>
  <c r="Q29" i="5"/>
  <c r="P29" i="5"/>
  <c r="O29" i="5"/>
  <c r="N29" i="5"/>
  <c r="M29" i="5"/>
  <c r="L29" i="5"/>
  <c r="K29" i="5"/>
  <c r="J29" i="5"/>
  <c r="Q28" i="5"/>
  <c r="P28" i="5"/>
  <c r="O28" i="5"/>
  <c r="N28" i="5"/>
  <c r="M28" i="5"/>
  <c r="L28" i="5"/>
  <c r="K28" i="5"/>
  <c r="J28" i="5"/>
  <c r="Q27" i="5"/>
  <c r="P27" i="5"/>
  <c r="O27" i="5"/>
  <c r="N27" i="5"/>
  <c r="M27" i="5"/>
  <c r="L27" i="5"/>
  <c r="K27" i="5"/>
  <c r="J27" i="5"/>
  <c r="Q26" i="5"/>
  <c r="P26" i="5"/>
  <c r="O26" i="5"/>
  <c r="N26" i="5"/>
  <c r="M26" i="5"/>
  <c r="L26" i="5"/>
  <c r="K26" i="5"/>
  <c r="J26" i="5"/>
  <c r="Q25" i="5"/>
  <c r="P25" i="5"/>
  <c r="O25" i="5"/>
  <c r="N25" i="5"/>
  <c r="M25" i="5"/>
  <c r="L25" i="5"/>
  <c r="K25" i="5"/>
  <c r="J25" i="5"/>
  <c r="Q24" i="5"/>
  <c r="P24" i="5"/>
  <c r="O24" i="5"/>
  <c r="N24" i="5"/>
  <c r="M24" i="5"/>
  <c r="L24" i="5"/>
  <c r="K24" i="5"/>
  <c r="J24" i="5"/>
  <c r="Q23" i="5"/>
  <c r="P23" i="5"/>
  <c r="O23" i="5"/>
  <c r="N23" i="5"/>
  <c r="M23" i="5"/>
  <c r="L23" i="5"/>
  <c r="K23" i="5"/>
  <c r="J23" i="5"/>
  <c r="Q22" i="5"/>
  <c r="P22" i="5"/>
  <c r="O22" i="5"/>
  <c r="N22" i="5"/>
  <c r="M22" i="5"/>
  <c r="L22" i="5"/>
  <c r="K22" i="5"/>
  <c r="J22" i="5"/>
  <c r="Q21" i="5"/>
  <c r="P21" i="5"/>
  <c r="O21" i="5"/>
  <c r="N21" i="5"/>
  <c r="M21" i="5"/>
  <c r="L21" i="5"/>
  <c r="K21" i="5"/>
  <c r="J21" i="5"/>
  <c r="Q20" i="5"/>
  <c r="P20" i="5"/>
  <c r="O20" i="5"/>
  <c r="N20" i="5"/>
  <c r="M20" i="5"/>
  <c r="L20" i="5"/>
  <c r="K20" i="5"/>
  <c r="J20" i="5"/>
  <c r="Q19" i="5"/>
  <c r="P19" i="5"/>
  <c r="O19" i="5"/>
  <c r="N19" i="5"/>
  <c r="M19" i="5"/>
  <c r="L19" i="5"/>
  <c r="K19" i="5"/>
  <c r="J19" i="5"/>
  <c r="Q18" i="5"/>
  <c r="P18" i="5"/>
  <c r="O18" i="5"/>
  <c r="N18" i="5"/>
  <c r="M18" i="5"/>
  <c r="L18" i="5"/>
  <c r="K18" i="5"/>
  <c r="J18" i="5"/>
  <c r="Q17" i="5"/>
  <c r="AP17" i="5" s="1"/>
  <c r="P17" i="5"/>
  <c r="AO17" i="5" s="1"/>
  <c r="O17" i="5"/>
  <c r="AN17" i="5" s="1"/>
  <c r="N17" i="5"/>
  <c r="AM17" i="5" s="1"/>
  <c r="M17" i="5"/>
  <c r="AL17" i="5" s="1"/>
  <c r="L17" i="5"/>
  <c r="AK17" i="5" s="1"/>
  <c r="K17" i="5"/>
  <c r="AJ17" i="5" s="1"/>
  <c r="J17" i="5"/>
  <c r="AI17" i="5" s="1"/>
  <c r="I1618" i="5"/>
  <c r="H1618" i="5"/>
  <c r="G1618" i="5"/>
  <c r="F1618" i="5"/>
  <c r="E1618" i="5"/>
  <c r="D1618" i="5"/>
  <c r="C1618" i="5"/>
  <c r="B1618" i="5"/>
  <c r="I1617" i="5"/>
  <c r="H1617" i="5"/>
  <c r="G1617" i="5"/>
  <c r="F1617" i="5"/>
  <c r="E1617" i="5"/>
  <c r="D1617" i="5"/>
  <c r="C1617" i="5"/>
  <c r="B1617" i="5"/>
  <c r="I1616" i="5"/>
  <c r="H1616" i="5"/>
  <c r="G1616" i="5"/>
  <c r="F1616" i="5"/>
  <c r="E1616" i="5"/>
  <c r="D1616" i="5"/>
  <c r="C1616" i="5"/>
  <c r="B1616" i="5"/>
  <c r="I1615" i="5"/>
  <c r="H1615" i="5"/>
  <c r="G1615" i="5"/>
  <c r="F1615" i="5"/>
  <c r="E1615" i="5"/>
  <c r="D1615" i="5"/>
  <c r="C1615" i="5"/>
  <c r="B1615" i="5"/>
  <c r="I1614" i="5"/>
  <c r="H1614" i="5"/>
  <c r="G1614" i="5"/>
  <c r="F1614" i="5"/>
  <c r="E1614" i="5"/>
  <c r="D1614" i="5"/>
  <c r="C1614" i="5"/>
  <c r="B1614" i="5"/>
  <c r="I1613" i="5"/>
  <c r="H1613" i="5"/>
  <c r="G1613" i="5"/>
  <c r="F1613" i="5"/>
  <c r="E1613" i="5"/>
  <c r="D1613" i="5"/>
  <c r="C1613" i="5"/>
  <c r="B1613" i="5"/>
  <c r="I1612" i="5"/>
  <c r="H1612" i="5"/>
  <c r="G1612" i="5"/>
  <c r="F1612" i="5"/>
  <c r="E1612" i="5"/>
  <c r="D1612" i="5"/>
  <c r="C1612" i="5"/>
  <c r="B1612" i="5"/>
  <c r="I1611" i="5"/>
  <c r="H1611" i="5"/>
  <c r="G1611" i="5"/>
  <c r="F1611" i="5"/>
  <c r="E1611" i="5"/>
  <c r="D1611" i="5"/>
  <c r="C1611" i="5"/>
  <c r="B1611" i="5"/>
  <c r="I1610" i="5"/>
  <c r="H1610" i="5"/>
  <c r="G1610" i="5"/>
  <c r="F1610" i="5"/>
  <c r="E1610" i="5"/>
  <c r="D1610" i="5"/>
  <c r="C1610" i="5"/>
  <c r="B1610" i="5"/>
  <c r="I1609" i="5"/>
  <c r="H1609" i="5"/>
  <c r="G1609" i="5"/>
  <c r="F1609" i="5"/>
  <c r="E1609" i="5"/>
  <c r="D1609" i="5"/>
  <c r="C1609" i="5"/>
  <c r="B1609" i="5"/>
  <c r="I1608" i="5"/>
  <c r="H1608" i="5"/>
  <c r="G1608" i="5"/>
  <c r="F1608" i="5"/>
  <c r="E1608" i="5"/>
  <c r="D1608" i="5"/>
  <c r="C1608" i="5"/>
  <c r="B1608" i="5"/>
  <c r="I1607" i="5"/>
  <c r="H1607" i="5"/>
  <c r="G1607" i="5"/>
  <c r="F1607" i="5"/>
  <c r="E1607" i="5"/>
  <c r="D1607" i="5"/>
  <c r="C1607" i="5"/>
  <c r="B1607" i="5"/>
  <c r="I1606" i="5"/>
  <c r="H1606" i="5"/>
  <c r="G1606" i="5"/>
  <c r="F1606" i="5"/>
  <c r="E1606" i="5"/>
  <c r="D1606" i="5"/>
  <c r="C1606" i="5"/>
  <c r="B1606" i="5"/>
  <c r="I1605" i="5"/>
  <c r="H1605" i="5"/>
  <c r="G1605" i="5"/>
  <c r="F1605" i="5"/>
  <c r="E1605" i="5"/>
  <c r="D1605" i="5"/>
  <c r="C1605" i="5"/>
  <c r="B1605" i="5"/>
  <c r="I1604" i="5"/>
  <c r="H1604" i="5"/>
  <c r="G1604" i="5"/>
  <c r="F1604" i="5"/>
  <c r="E1604" i="5"/>
  <c r="D1604" i="5"/>
  <c r="C1604" i="5"/>
  <c r="B1604" i="5"/>
  <c r="I1603" i="5"/>
  <c r="H1603" i="5"/>
  <c r="G1603" i="5"/>
  <c r="F1603" i="5"/>
  <c r="E1603" i="5"/>
  <c r="D1603" i="5"/>
  <c r="C1603" i="5"/>
  <c r="B1603" i="5"/>
  <c r="I1602" i="5"/>
  <c r="H1602" i="5"/>
  <c r="G1602" i="5"/>
  <c r="F1602" i="5"/>
  <c r="E1602" i="5"/>
  <c r="D1602" i="5"/>
  <c r="C1602" i="5"/>
  <c r="B1602" i="5"/>
  <c r="I1601" i="5"/>
  <c r="H1601" i="5"/>
  <c r="G1601" i="5"/>
  <c r="F1601" i="5"/>
  <c r="E1601" i="5"/>
  <c r="D1601" i="5"/>
  <c r="C1601" i="5"/>
  <c r="B1601" i="5"/>
  <c r="I1600" i="5"/>
  <c r="H1600" i="5"/>
  <c r="G1600" i="5"/>
  <c r="F1600" i="5"/>
  <c r="E1600" i="5"/>
  <c r="D1600" i="5"/>
  <c r="C1600" i="5"/>
  <c r="B1600" i="5"/>
  <c r="I1599" i="5"/>
  <c r="H1599" i="5"/>
  <c r="G1599" i="5"/>
  <c r="F1599" i="5"/>
  <c r="E1599" i="5"/>
  <c r="D1599" i="5"/>
  <c r="C1599" i="5"/>
  <c r="B1599" i="5"/>
  <c r="I1598" i="5"/>
  <c r="H1598" i="5"/>
  <c r="G1598" i="5"/>
  <c r="F1598" i="5"/>
  <c r="E1598" i="5"/>
  <c r="D1598" i="5"/>
  <c r="C1598" i="5"/>
  <c r="B1598" i="5"/>
  <c r="I1597" i="5"/>
  <c r="H1597" i="5"/>
  <c r="G1597" i="5"/>
  <c r="F1597" i="5"/>
  <c r="E1597" i="5"/>
  <c r="D1597" i="5"/>
  <c r="C1597" i="5"/>
  <c r="B1597" i="5"/>
  <c r="I1596" i="5"/>
  <c r="H1596" i="5"/>
  <c r="G1596" i="5"/>
  <c r="F1596" i="5"/>
  <c r="E1596" i="5"/>
  <c r="D1596" i="5"/>
  <c r="C1596" i="5"/>
  <c r="B1596" i="5"/>
  <c r="I1595" i="5"/>
  <c r="H1595" i="5"/>
  <c r="G1595" i="5"/>
  <c r="F1595" i="5"/>
  <c r="E1595" i="5"/>
  <c r="D1595" i="5"/>
  <c r="C1595" i="5"/>
  <c r="B1595" i="5"/>
  <c r="I1594" i="5"/>
  <c r="H1594" i="5"/>
  <c r="G1594" i="5"/>
  <c r="F1594" i="5"/>
  <c r="E1594" i="5"/>
  <c r="D1594" i="5"/>
  <c r="C1594" i="5"/>
  <c r="B1594" i="5"/>
  <c r="I1593" i="5"/>
  <c r="H1593" i="5"/>
  <c r="G1593" i="5"/>
  <c r="F1593" i="5"/>
  <c r="E1593" i="5"/>
  <c r="D1593" i="5"/>
  <c r="C1593" i="5"/>
  <c r="B1593" i="5"/>
  <c r="I1592" i="5"/>
  <c r="H1592" i="5"/>
  <c r="G1592" i="5"/>
  <c r="F1592" i="5"/>
  <c r="E1592" i="5"/>
  <c r="D1592" i="5"/>
  <c r="C1592" i="5"/>
  <c r="B1592" i="5"/>
  <c r="I1591" i="5"/>
  <c r="H1591" i="5"/>
  <c r="G1591" i="5"/>
  <c r="F1591" i="5"/>
  <c r="E1591" i="5"/>
  <c r="D1591" i="5"/>
  <c r="C1591" i="5"/>
  <c r="B1591" i="5"/>
  <c r="I1590" i="5"/>
  <c r="H1590" i="5"/>
  <c r="G1590" i="5"/>
  <c r="F1590" i="5"/>
  <c r="E1590" i="5"/>
  <c r="D1590" i="5"/>
  <c r="C1590" i="5"/>
  <c r="B1590" i="5"/>
  <c r="I1589" i="5"/>
  <c r="H1589" i="5"/>
  <c r="G1589" i="5"/>
  <c r="F1589" i="5"/>
  <c r="E1589" i="5"/>
  <c r="D1589" i="5"/>
  <c r="C1589" i="5"/>
  <c r="B1589" i="5"/>
  <c r="I1588" i="5"/>
  <c r="H1588" i="5"/>
  <c r="G1588" i="5"/>
  <c r="F1588" i="5"/>
  <c r="E1588" i="5"/>
  <c r="D1588" i="5"/>
  <c r="C1588" i="5"/>
  <c r="B1588" i="5"/>
  <c r="I1587" i="5"/>
  <c r="H1587" i="5"/>
  <c r="G1587" i="5"/>
  <c r="F1587" i="5"/>
  <c r="E1587" i="5"/>
  <c r="D1587" i="5"/>
  <c r="C1587" i="5"/>
  <c r="B1587" i="5"/>
  <c r="I1586" i="5"/>
  <c r="H1586" i="5"/>
  <c r="G1586" i="5"/>
  <c r="F1586" i="5"/>
  <c r="E1586" i="5"/>
  <c r="D1586" i="5"/>
  <c r="C1586" i="5"/>
  <c r="B1586" i="5"/>
  <c r="I1585" i="5"/>
  <c r="H1585" i="5"/>
  <c r="G1585" i="5"/>
  <c r="F1585" i="5"/>
  <c r="E1585" i="5"/>
  <c r="D1585" i="5"/>
  <c r="C1585" i="5"/>
  <c r="B1585" i="5"/>
  <c r="I1584" i="5"/>
  <c r="H1584" i="5"/>
  <c r="G1584" i="5"/>
  <c r="F1584" i="5"/>
  <c r="E1584" i="5"/>
  <c r="D1584" i="5"/>
  <c r="C1584" i="5"/>
  <c r="B1584" i="5"/>
  <c r="I1583" i="5"/>
  <c r="H1583" i="5"/>
  <c r="G1583" i="5"/>
  <c r="F1583" i="5"/>
  <c r="E1583" i="5"/>
  <c r="D1583" i="5"/>
  <c r="C1583" i="5"/>
  <c r="B1583" i="5"/>
  <c r="I1582" i="5"/>
  <c r="H1582" i="5"/>
  <c r="G1582" i="5"/>
  <c r="F1582" i="5"/>
  <c r="E1582" i="5"/>
  <c r="D1582" i="5"/>
  <c r="C1582" i="5"/>
  <c r="B1582" i="5"/>
  <c r="I1581" i="5"/>
  <c r="H1581" i="5"/>
  <c r="G1581" i="5"/>
  <c r="F1581" i="5"/>
  <c r="E1581" i="5"/>
  <c r="D1581" i="5"/>
  <c r="C1581" i="5"/>
  <c r="B1581" i="5"/>
  <c r="I1578" i="5"/>
  <c r="H1578" i="5"/>
  <c r="G1578" i="5"/>
  <c r="F1578" i="5"/>
  <c r="E1578" i="5"/>
  <c r="D1578" i="5"/>
  <c r="C1578" i="5"/>
  <c r="B1578" i="5"/>
  <c r="I1577" i="5"/>
  <c r="H1577" i="5"/>
  <c r="G1577" i="5"/>
  <c r="F1577" i="5"/>
  <c r="E1577" i="5"/>
  <c r="D1577" i="5"/>
  <c r="C1577" i="5"/>
  <c r="B1577" i="5"/>
  <c r="I1576" i="5"/>
  <c r="H1576" i="5"/>
  <c r="G1576" i="5"/>
  <c r="F1576" i="5"/>
  <c r="E1576" i="5"/>
  <c r="D1576" i="5"/>
  <c r="C1576" i="5"/>
  <c r="B1576" i="5"/>
  <c r="I1575" i="5"/>
  <c r="H1575" i="5"/>
  <c r="G1575" i="5"/>
  <c r="F1575" i="5"/>
  <c r="E1575" i="5"/>
  <c r="D1575" i="5"/>
  <c r="C1575" i="5"/>
  <c r="B1575" i="5"/>
  <c r="I1574" i="5"/>
  <c r="H1574" i="5"/>
  <c r="G1574" i="5"/>
  <c r="F1574" i="5"/>
  <c r="E1574" i="5"/>
  <c r="D1574" i="5"/>
  <c r="C1574" i="5"/>
  <c r="B1574" i="5"/>
  <c r="I1573" i="5"/>
  <c r="H1573" i="5"/>
  <c r="G1573" i="5"/>
  <c r="F1573" i="5"/>
  <c r="E1573" i="5"/>
  <c r="D1573" i="5"/>
  <c r="C1573" i="5"/>
  <c r="B1573" i="5"/>
  <c r="I1572" i="5"/>
  <c r="H1572" i="5"/>
  <c r="G1572" i="5"/>
  <c r="F1572" i="5"/>
  <c r="E1572" i="5"/>
  <c r="D1572" i="5"/>
  <c r="C1572" i="5"/>
  <c r="B1572" i="5"/>
  <c r="I1571" i="5"/>
  <c r="H1571" i="5"/>
  <c r="G1571" i="5"/>
  <c r="F1571" i="5"/>
  <c r="E1571" i="5"/>
  <c r="D1571" i="5"/>
  <c r="C1571" i="5"/>
  <c r="B1571" i="5"/>
  <c r="I1570" i="5"/>
  <c r="H1570" i="5"/>
  <c r="G1570" i="5"/>
  <c r="F1570" i="5"/>
  <c r="E1570" i="5"/>
  <c r="D1570" i="5"/>
  <c r="C1570" i="5"/>
  <c r="B1570" i="5"/>
  <c r="I1569" i="5"/>
  <c r="H1569" i="5"/>
  <c r="G1569" i="5"/>
  <c r="F1569" i="5"/>
  <c r="E1569" i="5"/>
  <c r="D1569" i="5"/>
  <c r="C1569" i="5"/>
  <c r="B1569" i="5"/>
  <c r="I1568" i="5"/>
  <c r="H1568" i="5"/>
  <c r="G1568" i="5"/>
  <c r="F1568" i="5"/>
  <c r="E1568" i="5"/>
  <c r="D1568" i="5"/>
  <c r="C1568" i="5"/>
  <c r="B1568" i="5"/>
  <c r="I1567" i="5"/>
  <c r="H1567" i="5"/>
  <c r="G1567" i="5"/>
  <c r="F1567" i="5"/>
  <c r="E1567" i="5"/>
  <c r="D1567" i="5"/>
  <c r="C1567" i="5"/>
  <c r="B1567" i="5"/>
  <c r="I1566" i="5"/>
  <c r="H1566" i="5"/>
  <c r="G1566" i="5"/>
  <c r="F1566" i="5"/>
  <c r="E1566" i="5"/>
  <c r="D1566" i="5"/>
  <c r="C1566" i="5"/>
  <c r="B1566" i="5"/>
  <c r="I1565" i="5"/>
  <c r="H1565" i="5"/>
  <c r="G1565" i="5"/>
  <c r="F1565" i="5"/>
  <c r="E1565" i="5"/>
  <c r="D1565" i="5"/>
  <c r="C1565" i="5"/>
  <c r="B1565" i="5"/>
  <c r="I1564" i="5"/>
  <c r="H1564" i="5"/>
  <c r="G1564" i="5"/>
  <c r="F1564" i="5"/>
  <c r="E1564" i="5"/>
  <c r="D1564" i="5"/>
  <c r="C1564" i="5"/>
  <c r="B1564" i="5"/>
  <c r="I1563" i="5"/>
  <c r="H1563" i="5"/>
  <c r="G1563" i="5"/>
  <c r="F1563" i="5"/>
  <c r="E1563" i="5"/>
  <c r="D1563" i="5"/>
  <c r="C1563" i="5"/>
  <c r="B1563" i="5"/>
  <c r="I1561" i="5"/>
  <c r="H1561" i="5"/>
  <c r="G1561" i="5"/>
  <c r="F1561" i="5"/>
  <c r="E1561" i="5"/>
  <c r="D1561" i="5"/>
  <c r="C1561" i="5"/>
  <c r="B1561" i="5"/>
  <c r="I1560" i="5"/>
  <c r="H1560" i="5"/>
  <c r="G1560" i="5"/>
  <c r="F1560" i="5"/>
  <c r="E1560" i="5"/>
  <c r="D1560" i="5"/>
  <c r="C1560" i="5"/>
  <c r="B1560" i="5"/>
  <c r="I1559" i="5"/>
  <c r="H1559" i="5"/>
  <c r="G1559" i="5"/>
  <c r="F1559" i="5"/>
  <c r="E1559" i="5"/>
  <c r="D1559" i="5"/>
  <c r="C1559" i="5"/>
  <c r="B1559" i="5"/>
  <c r="I1558" i="5"/>
  <c r="H1558" i="5"/>
  <c r="G1558" i="5"/>
  <c r="F1558" i="5"/>
  <c r="E1558" i="5"/>
  <c r="D1558" i="5"/>
  <c r="C1558" i="5"/>
  <c r="B1558" i="5"/>
  <c r="I1557" i="5"/>
  <c r="H1557" i="5"/>
  <c r="G1557" i="5"/>
  <c r="F1557" i="5"/>
  <c r="E1557" i="5"/>
  <c r="D1557" i="5"/>
  <c r="C1557" i="5"/>
  <c r="B1557" i="5"/>
  <c r="I1556" i="5"/>
  <c r="H1556" i="5"/>
  <c r="G1556" i="5"/>
  <c r="F1556" i="5"/>
  <c r="E1556" i="5"/>
  <c r="D1556" i="5"/>
  <c r="C1556" i="5"/>
  <c r="B1556" i="5"/>
  <c r="I1555" i="5"/>
  <c r="H1555" i="5"/>
  <c r="G1555" i="5"/>
  <c r="F1555" i="5"/>
  <c r="E1555" i="5"/>
  <c r="D1555" i="5"/>
  <c r="C1555" i="5"/>
  <c r="B1555" i="5"/>
  <c r="I1554" i="5"/>
  <c r="H1554" i="5"/>
  <c r="G1554" i="5"/>
  <c r="F1554" i="5"/>
  <c r="E1554" i="5"/>
  <c r="D1554" i="5"/>
  <c r="C1554" i="5"/>
  <c r="B1554" i="5"/>
  <c r="I1553" i="5"/>
  <c r="H1553" i="5"/>
  <c r="G1553" i="5"/>
  <c r="F1553" i="5"/>
  <c r="E1553" i="5"/>
  <c r="D1553" i="5"/>
  <c r="C1553" i="5"/>
  <c r="B1553" i="5"/>
  <c r="I1552" i="5"/>
  <c r="H1552" i="5"/>
  <c r="G1552" i="5"/>
  <c r="F1552" i="5"/>
  <c r="E1552" i="5"/>
  <c r="D1552" i="5"/>
  <c r="C1552" i="5"/>
  <c r="B1552" i="5"/>
  <c r="I1551" i="5"/>
  <c r="H1551" i="5"/>
  <c r="G1551" i="5"/>
  <c r="F1551" i="5"/>
  <c r="E1551" i="5"/>
  <c r="D1551" i="5"/>
  <c r="C1551" i="5"/>
  <c r="B1551" i="5"/>
  <c r="I1550" i="5"/>
  <c r="H1550" i="5"/>
  <c r="G1550" i="5"/>
  <c r="F1550" i="5"/>
  <c r="E1550" i="5"/>
  <c r="D1550" i="5"/>
  <c r="C1550" i="5"/>
  <c r="B1550" i="5"/>
  <c r="I1549" i="5"/>
  <c r="H1549" i="5"/>
  <c r="G1549" i="5"/>
  <c r="F1549" i="5"/>
  <c r="E1549" i="5"/>
  <c r="D1549" i="5"/>
  <c r="C1549" i="5"/>
  <c r="B1549" i="5"/>
  <c r="I1548" i="5"/>
  <c r="H1548" i="5"/>
  <c r="G1548" i="5"/>
  <c r="F1548" i="5"/>
  <c r="E1548" i="5"/>
  <c r="D1548" i="5"/>
  <c r="C1548" i="5"/>
  <c r="B1548" i="5"/>
  <c r="I1547" i="5"/>
  <c r="H1547" i="5"/>
  <c r="G1547" i="5"/>
  <c r="F1547" i="5"/>
  <c r="E1547" i="5"/>
  <c r="D1547" i="5"/>
  <c r="C1547" i="5"/>
  <c r="B1547" i="5"/>
  <c r="I1546" i="5"/>
  <c r="H1546" i="5"/>
  <c r="G1546" i="5"/>
  <c r="F1546" i="5"/>
  <c r="E1546" i="5"/>
  <c r="D1546" i="5"/>
  <c r="C1546" i="5"/>
  <c r="B1546" i="5"/>
  <c r="I1545" i="5"/>
  <c r="H1545" i="5"/>
  <c r="G1545" i="5"/>
  <c r="F1545" i="5"/>
  <c r="E1545" i="5"/>
  <c r="D1545" i="5"/>
  <c r="C1545" i="5"/>
  <c r="B1545" i="5"/>
  <c r="I1544" i="5"/>
  <c r="H1544" i="5"/>
  <c r="G1544" i="5"/>
  <c r="F1544" i="5"/>
  <c r="E1544" i="5"/>
  <c r="D1544" i="5"/>
  <c r="C1544" i="5"/>
  <c r="B1544" i="5"/>
  <c r="I1543" i="5"/>
  <c r="H1543" i="5"/>
  <c r="G1543" i="5"/>
  <c r="F1543" i="5"/>
  <c r="E1543" i="5"/>
  <c r="D1543" i="5"/>
  <c r="C1543" i="5"/>
  <c r="B1543" i="5"/>
  <c r="I1542" i="5"/>
  <c r="H1542" i="5"/>
  <c r="G1542" i="5"/>
  <c r="F1542" i="5"/>
  <c r="E1542" i="5"/>
  <c r="D1542" i="5"/>
  <c r="C1542" i="5"/>
  <c r="B1542" i="5"/>
  <c r="I1541" i="5"/>
  <c r="H1541" i="5"/>
  <c r="G1541" i="5"/>
  <c r="F1541" i="5"/>
  <c r="E1541" i="5"/>
  <c r="D1541" i="5"/>
  <c r="C1541" i="5"/>
  <c r="B1541" i="5"/>
  <c r="I1540" i="5"/>
  <c r="H1540" i="5"/>
  <c r="G1540" i="5"/>
  <c r="F1540" i="5"/>
  <c r="E1540" i="5"/>
  <c r="D1540" i="5"/>
  <c r="C1540" i="5"/>
  <c r="B1540" i="5"/>
  <c r="I1539" i="5"/>
  <c r="H1539" i="5"/>
  <c r="G1539" i="5"/>
  <c r="F1539" i="5"/>
  <c r="E1539" i="5"/>
  <c r="D1539" i="5"/>
  <c r="C1539" i="5"/>
  <c r="B1539" i="5"/>
  <c r="I1538" i="5"/>
  <c r="H1538" i="5"/>
  <c r="G1538" i="5"/>
  <c r="F1538" i="5"/>
  <c r="E1538" i="5"/>
  <c r="D1538" i="5"/>
  <c r="C1538" i="5"/>
  <c r="B1538" i="5"/>
  <c r="I1537" i="5"/>
  <c r="H1537" i="5"/>
  <c r="G1537" i="5"/>
  <c r="F1537" i="5"/>
  <c r="E1537" i="5"/>
  <c r="D1537" i="5"/>
  <c r="C1537" i="5"/>
  <c r="B1537" i="5"/>
  <c r="I1536" i="5"/>
  <c r="H1536" i="5"/>
  <c r="G1536" i="5"/>
  <c r="F1536" i="5"/>
  <c r="E1536" i="5"/>
  <c r="D1536" i="5"/>
  <c r="C1536" i="5"/>
  <c r="B1536" i="5"/>
  <c r="I1535" i="5"/>
  <c r="H1535" i="5"/>
  <c r="G1535" i="5"/>
  <c r="F1535" i="5"/>
  <c r="E1535" i="5"/>
  <c r="D1535" i="5"/>
  <c r="C1535" i="5"/>
  <c r="B1535" i="5"/>
  <c r="I1534" i="5"/>
  <c r="H1534" i="5"/>
  <c r="G1534" i="5"/>
  <c r="F1534" i="5"/>
  <c r="E1534" i="5"/>
  <c r="D1534" i="5"/>
  <c r="C1534" i="5"/>
  <c r="B1534" i="5"/>
  <c r="I1533" i="5"/>
  <c r="H1533" i="5"/>
  <c r="G1533" i="5"/>
  <c r="F1533" i="5"/>
  <c r="E1533" i="5"/>
  <c r="D1533" i="5"/>
  <c r="C1533" i="5"/>
  <c r="B1533" i="5"/>
  <c r="I1532" i="5"/>
  <c r="H1532" i="5"/>
  <c r="G1532" i="5"/>
  <c r="F1532" i="5"/>
  <c r="E1532" i="5"/>
  <c r="D1532" i="5"/>
  <c r="C1532" i="5"/>
  <c r="B1532" i="5"/>
  <c r="I1531" i="5"/>
  <c r="H1531" i="5"/>
  <c r="G1531" i="5"/>
  <c r="F1531" i="5"/>
  <c r="E1531" i="5"/>
  <c r="D1531" i="5"/>
  <c r="C1531" i="5"/>
  <c r="B1531" i="5"/>
  <c r="I1530" i="5"/>
  <c r="H1530" i="5"/>
  <c r="G1530" i="5"/>
  <c r="F1530" i="5"/>
  <c r="E1530" i="5"/>
  <c r="D1530" i="5"/>
  <c r="C1530" i="5"/>
  <c r="B1530" i="5"/>
  <c r="I1529" i="5"/>
  <c r="H1529" i="5"/>
  <c r="G1529" i="5"/>
  <c r="F1529" i="5"/>
  <c r="E1529" i="5"/>
  <c r="D1529" i="5"/>
  <c r="C1529" i="5"/>
  <c r="B1529" i="5"/>
  <c r="I1528" i="5"/>
  <c r="H1528" i="5"/>
  <c r="G1528" i="5"/>
  <c r="F1528" i="5"/>
  <c r="E1528" i="5"/>
  <c r="D1528" i="5"/>
  <c r="C1528" i="5"/>
  <c r="B1528" i="5"/>
  <c r="I1527" i="5"/>
  <c r="H1527" i="5"/>
  <c r="G1527" i="5"/>
  <c r="F1527" i="5"/>
  <c r="E1527" i="5"/>
  <c r="D1527" i="5"/>
  <c r="C1527" i="5"/>
  <c r="B1527" i="5"/>
  <c r="I1526" i="5"/>
  <c r="H1526" i="5"/>
  <c r="G1526" i="5"/>
  <c r="F1526" i="5"/>
  <c r="E1526" i="5"/>
  <c r="D1526" i="5"/>
  <c r="C1526" i="5"/>
  <c r="B1526" i="5"/>
  <c r="I1525" i="5"/>
  <c r="H1525" i="5"/>
  <c r="G1525" i="5"/>
  <c r="F1525" i="5"/>
  <c r="E1525" i="5"/>
  <c r="D1525" i="5"/>
  <c r="C1525" i="5"/>
  <c r="B1525" i="5"/>
  <c r="I1524" i="5"/>
  <c r="H1524" i="5"/>
  <c r="G1524" i="5"/>
  <c r="F1524" i="5"/>
  <c r="E1524" i="5"/>
  <c r="D1524" i="5"/>
  <c r="C1524" i="5"/>
  <c r="B1524" i="5"/>
  <c r="I1523" i="5"/>
  <c r="H1523" i="5"/>
  <c r="G1523" i="5"/>
  <c r="F1523" i="5"/>
  <c r="E1523" i="5"/>
  <c r="D1523" i="5"/>
  <c r="C1523" i="5"/>
  <c r="B1523" i="5"/>
  <c r="I1522" i="5"/>
  <c r="H1522" i="5"/>
  <c r="G1522" i="5"/>
  <c r="F1522" i="5"/>
  <c r="E1522" i="5"/>
  <c r="D1522" i="5"/>
  <c r="C1522" i="5"/>
  <c r="B1522" i="5"/>
  <c r="I1521" i="5"/>
  <c r="H1521" i="5"/>
  <c r="G1521" i="5"/>
  <c r="F1521" i="5"/>
  <c r="E1521" i="5"/>
  <c r="D1521" i="5"/>
  <c r="C1521" i="5"/>
  <c r="B1521" i="5"/>
  <c r="I1520" i="5"/>
  <c r="H1520" i="5"/>
  <c r="G1520" i="5"/>
  <c r="F1520" i="5"/>
  <c r="E1520" i="5"/>
  <c r="D1520" i="5"/>
  <c r="C1520" i="5"/>
  <c r="B1520" i="5"/>
  <c r="I1519" i="5"/>
  <c r="H1519" i="5"/>
  <c r="G1519" i="5"/>
  <c r="F1519" i="5"/>
  <c r="E1519" i="5"/>
  <c r="D1519" i="5"/>
  <c r="C1519" i="5"/>
  <c r="B1519" i="5"/>
  <c r="I1518" i="5"/>
  <c r="H1518" i="5"/>
  <c r="G1518" i="5"/>
  <c r="F1518" i="5"/>
  <c r="E1518" i="5"/>
  <c r="D1518" i="5"/>
  <c r="C1518" i="5"/>
  <c r="B1518" i="5"/>
  <c r="I1517" i="5"/>
  <c r="H1517" i="5"/>
  <c r="G1517" i="5"/>
  <c r="F1517" i="5"/>
  <c r="E1517" i="5"/>
  <c r="D1517" i="5"/>
  <c r="C1517" i="5"/>
  <c r="B1517" i="5"/>
  <c r="I1516" i="5"/>
  <c r="H1516" i="5"/>
  <c r="G1516" i="5"/>
  <c r="F1516" i="5"/>
  <c r="E1516" i="5"/>
  <c r="D1516" i="5"/>
  <c r="C1516" i="5"/>
  <c r="B1516" i="5"/>
  <c r="I1515" i="5"/>
  <c r="H1515" i="5"/>
  <c r="G1515" i="5"/>
  <c r="F1515" i="5"/>
  <c r="E1515" i="5"/>
  <c r="D1515" i="5"/>
  <c r="C1515" i="5"/>
  <c r="B1515" i="5"/>
  <c r="I1514" i="5"/>
  <c r="H1514" i="5"/>
  <c r="G1514" i="5"/>
  <c r="F1514" i="5"/>
  <c r="E1514" i="5"/>
  <c r="D1514" i="5"/>
  <c r="C1514" i="5"/>
  <c r="B1514" i="5"/>
  <c r="I1513" i="5"/>
  <c r="H1513" i="5"/>
  <c r="G1513" i="5"/>
  <c r="F1513" i="5"/>
  <c r="E1513" i="5"/>
  <c r="D1513" i="5"/>
  <c r="C1513" i="5"/>
  <c r="B1513" i="5"/>
  <c r="I1512" i="5"/>
  <c r="H1512" i="5"/>
  <c r="G1512" i="5"/>
  <c r="F1512" i="5"/>
  <c r="E1512" i="5"/>
  <c r="D1512" i="5"/>
  <c r="C1512" i="5"/>
  <c r="B1512" i="5"/>
  <c r="I1511" i="5"/>
  <c r="H1511" i="5"/>
  <c r="G1511" i="5"/>
  <c r="F1511" i="5"/>
  <c r="E1511" i="5"/>
  <c r="D1511" i="5"/>
  <c r="C1511" i="5"/>
  <c r="B1511" i="5"/>
  <c r="I1510" i="5"/>
  <c r="H1510" i="5"/>
  <c r="G1510" i="5"/>
  <c r="F1510" i="5"/>
  <c r="E1510" i="5"/>
  <c r="D1510" i="5"/>
  <c r="C1510" i="5"/>
  <c r="B1510" i="5"/>
  <c r="I1509" i="5"/>
  <c r="H1509" i="5"/>
  <c r="G1509" i="5"/>
  <c r="F1509" i="5"/>
  <c r="E1509" i="5"/>
  <c r="D1509" i="5"/>
  <c r="C1509" i="5"/>
  <c r="B1509" i="5"/>
  <c r="I1508" i="5"/>
  <c r="H1508" i="5"/>
  <c r="G1508" i="5"/>
  <c r="F1508" i="5"/>
  <c r="E1508" i="5"/>
  <c r="D1508" i="5"/>
  <c r="C1508" i="5"/>
  <c r="B1508" i="5"/>
  <c r="I1507" i="5"/>
  <c r="H1507" i="5"/>
  <c r="G1507" i="5"/>
  <c r="F1507" i="5"/>
  <c r="E1507" i="5"/>
  <c r="D1507" i="5"/>
  <c r="C1507" i="5"/>
  <c r="B1507" i="5"/>
  <c r="I1506" i="5"/>
  <c r="H1506" i="5"/>
  <c r="G1506" i="5"/>
  <c r="F1506" i="5"/>
  <c r="E1506" i="5"/>
  <c r="D1506" i="5"/>
  <c r="C1506" i="5"/>
  <c r="B1506" i="5"/>
  <c r="I1505" i="5"/>
  <c r="H1505" i="5"/>
  <c r="G1505" i="5"/>
  <c r="F1505" i="5"/>
  <c r="E1505" i="5"/>
  <c r="D1505" i="5"/>
  <c r="C1505" i="5"/>
  <c r="B1505" i="5"/>
  <c r="I1504" i="5"/>
  <c r="H1504" i="5"/>
  <c r="G1504" i="5"/>
  <c r="F1504" i="5"/>
  <c r="E1504" i="5"/>
  <c r="D1504" i="5"/>
  <c r="C1504" i="5"/>
  <c r="B1504" i="5"/>
  <c r="I1503" i="5"/>
  <c r="H1503" i="5"/>
  <c r="G1503" i="5"/>
  <c r="F1503" i="5"/>
  <c r="E1503" i="5"/>
  <c r="D1503" i="5"/>
  <c r="C1503" i="5"/>
  <c r="B1503" i="5"/>
  <c r="I1502" i="5"/>
  <c r="H1502" i="5"/>
  <c r="G1502" i="5"/>
  <c r="F1502" i="5"/>
  <c r="E1502" i="5"/>
  <c r="D1502" i="5"/>
  <c r="C1502" i="5"/>
  <c r="B1502" i="5"/>
  <c r="I1501" i="5"/>
  <c r="H1501" i="5"/>
  <c r="G1501" i="5"/>
  <c r="F1501" i="5"/>
  <c r="E1501" i="5"/>
  <c r="D1501" i="5"/>
  <c r="C1501" i="5"/>
  <c r="B1501" i="5"/>
  <c r="I1500" i="5"/>
  <c r="H1500" i="5"/>
  <c r="G1500" i="5"/>
  <c r="F1500" i="5"/>
  <c r="E1500" i="5"/>
  <c r="D1500" i="5"/>
  <c r="C1500" i="5"/>
  <c r="B1500" i="5"/>
  <c r="I1499" i="5"/>
  <c r="H1499" i="5"/>
  <c r="G1499" i="5"/>
  <c r="F1499" i="5"/>
  <c r="E1499" i="5"/>
  <c r="D1499" i="5"/>
  <c r="C1499" i="5"/>
  <c r="B1499" i="5"/>
  <c r="I1498" i="5"/>
  <c r="H1498" i="5"/>
  <c r="G1498" i="5"/>
  <c r="F1498" i="5"/>
  <c r="E1498" i="5"/>
  <c r="D1498" i="5"/>
  <c r="C1498" i="5"/>
  <c r="B1498" i="5"/>
  <c r="I1497" i="5"/>
  <c r="H1497" i="5"/>
  <c r="G1497" i="5"/>
  <c r="F1497" i="5"/>
  <c r="E1497" i="5"/>
  <c r="D1497" i="5"/>
  <c r="C1497" i="5"/>
  <c r="B1497" i="5"/>
  <c r="I1496" i="5"/>
  <c r="H1496" i="5"/>
  <c r="G1496" i="5"/>
  <c r="F1496" i="5"/>
  <c r="E1496" i="5"/>
  <c r="D1496" i="5"/>
  <c r="C1496" i="5"/>
  <c r="B1496" i="5"/>
  <c r="I1495" i="5"/>
  <c r="H1495" i="5"/>
  <c r="G1495" i="5"/>
  <c r="F1495" i="5"/>
  <c r="E1495" i="5"/>
  <c r="D1495" i="5"/>
  <c r="C1495" i="5"/>
  <c r="B1495" i="5"/>
  <c r="I1494" i="5"/>
  <c r="H1494" i="5"/>
  <c r="G1494" i="5"/>
  <c r="F1494" i="5"/>
  <c r="E1494" i="5"/>
  <c r="D1494" i="5"/>
  <c r="C1494" i="5"/>
  <c r="B1494" i="5"/>
  <c r="I1493" i="5"/>
  <c r="H1493" i="5"/>
  <c r="G1493" i="5"/>
  <c r="F1493" i="5"/>
  <c r="E1493" i="5"/>
  <c r="D1493" i="5"/>
  <c r="C1493" i="5"/>
  <c r="B1493" i="5"/>
  <c r="I1492" i="5"/>
  <c r="H1492" i="5"/>
  <c r="G1492" i="5"/>
  <c r="F1492" i="5"/>
  <c r="E1492" i="5"/>
  <c r="D1492" i="5"/>
  <c r="C1492" i="5"/>
  <c r="B1492" i="5"/>
  <c r="I1491" i="5"/>
  <c r="H1491" i="5"/>
  <c r="G1491" i="5"/>
  <c r="F1491" i="5"/>
  <c r="E1491" i="5"/>
  <c r="D1491" i="5"/>
  <c r="C1491" i="5"/>
  <c r="B1491" i="5"/>
  <c r="I1490" i="5"/>
  <c r="H1490" i="5"/>
  <c r="G1490" i="5"/>
  <c r="F1490" i="5"/>
  <c r="E1490" i="5"/>
  <c r="D1490" i="5"/>
  <c r="C1490" i="5"/>
  <c r="B1490" i="5"/>
  <c r="I1489" i="5"/>
  <c r="H1489" i="5"/>
  <c r="G1489" i="5"/>
  <c r="F1489" i="5"/>
  <c r="E1489" i="5"/>
  <c r="D1489" i="5"/>
  <c r="C1489" i="5"/>
  <c r="B1489" i="5"/>
  <c r="I1488" i="5"/>
  <c r="H1488" i="5"/>
  <c r="G1488" i="5"/>
  <c r="F1488" i="5"/>
  <c r="E1488" i="5"/>
  <c r="D1488" i="5"/>
  <c r="C1488" i="5"/>
  <c r="B1488" i="5"/>
  <c r="I1487" i="5"/>
  <c r="H1487" i="5"/>
  <c r="G1487" i="5"/>
  <c r="F1487" i="5"/>
  <c r="E1487" i="5"/>
  <c r="D1487" i="5"/>
  <c r="C1487" i="5"/>
  <c r="B1487" i="5"/>
  <c r="I1486" i="5"/>
  <c r="H1486" i="5"/>
  <c r="G1486" i="5"/>
  <c r="F1486" i="5"/>
  <c r="E1486" i="5"/>
  <c r="D1486" i="5"/>
  <c r="C1486" i="5"/>
  <c r="B1486" i="5"/>
  <c r="I1485" i="5"/>
  <c r="H1485" i="5"/>
  <c r="G1485" i="5"/>
  <c r="F1485" i="5"/>
  <c r="E1485" i="5"/>
  <c r="D1485" i="5"/>
  <c r="C1485" i="5"/>
  <c r="B1485" i="5"/>
  <c r="I1484" i="5"/>
  <c r="H1484" i="5"/>
  <c r="G1484" i="5"/>
  <c r="F1484" i="5"/>
  <c r="E1484" i="5"/>
  <c r="D1484" i="5"/>
  <c r="C1484" i="5"/>
  <c r="B1484" i="5"/>
  <c r="I1483" i="5"/>
  <c r="H1483" i="5"/>
  <c r="G1483" i="5"/>
  <c r="F1483" i="5"/>
  <c r="E1483" i="5"/>
  <c r="D1483" i="5"/>
  <c r="C1483" i="5"/>
  <c r="B1483" i="5"/>
  <c r="I1482" i="5"/>
  <c r="H1482" i="5"/>
  <c r="G1482" i="5"/>
  <c r="F1482" i="5"/>
  <c r="E1482" i="5"/>
  <c r="D1482" i="5"/>
  <c r="C1482" i="5"/>
  <c r="B1482" i="5"/>
  <c r="I1481" i="5"/>
  <c r="H1481" i="5"/>
  <c r="G1481" i="5"/>
  <c r="F1481" i="5"/>
  <c r="E1481" i="5"/>
  <c r="D1481" i="5"/>
  <c r="C1481" i="5"/>
  <c r="B1481" i="5"/>
  <c r="I1480" i="5"/>
  <c r="H1480" i="5"/>
  <c r="G1480" i="5"/>
  <c r="F1480" i="5"/>
  <c r="E1480" i="5"/>
  <c r="D1480" i="5"/>
  <c r="C1480" i="5"/>
  <c r="B1480" i="5"/>
  <c r="I1479" i="5"/>
  <c r="H1479" i="5"/>
  <c r="G1479" i="5"/>
  <c r="F1479" i="5"/>
  <c r="E1479" i="5"/>
  <c r="D1479" i="5"/>
  <c r="C1479" i="5"/>
  <c r="B1479" i="5"/>
  <c r="I1478" i="5"/>
  <c r="H1478" i="5"/>
  <c r="G1478" i="5"/>
  <c r="F1478" i="5"/>
  <c r="E1478" i="5"/>
  <c r="D1478" i="5"/>
  <c r="C1478" i="5"/>
  <c r="B1478" i="5"/>
  <c r="I1477" i="5"/>
  <c r="H1477" i="5"/>
  <c r="G1477" i="5"/>
  <c r="F1477" i="5"/>
  <c r="E1477" i="5"/>
  <c r="D1477" i="5"/>
  <c r="C1477" i="5"/>
  <c r="B1477" i="5"/>
  <c r="I1476" i="5"/>
  <c r="H1476" i="5"/>
  <c r="G1476" i="5"/>
  <c r="F1476" i="5"/>
  <c r="E1476" i="5"/>
  <c r="D1476" i="5"/>
  <c r="C1476" i="5"/>
  <c r="B1476" i="5"/>
  <c r="I1475" i="5"/>
  <c r="H1475" i="5"/>
  <c r="G1475" i="5"/>
  <c r="F1475" i="5"/>
  <c r="E1475" i="5"/>
  <c r="D1475" i="5"/>
  <c r="C1475" i="5"/>
  <c r="B1475" i="5"/>
  <c r="I1474" i="5"/>
  <c r="H1474" i="5"/>
  <c r="G1474" i="5"/>
  <c r="F1474" i="5"/>
  <c r="E1474" i="5"/>
  <c r="D1474" i="5"/>
  <c r="C1474" i="5"/>
  <c r="B1474" i="5"/>
  <c r="I1473" i="5"/>
  <c r="H1473" i="5"/>
  <c r="G1473" i="5"/>
  <c r="F1473" i="5"/>
  <c r="E1473" i="5"/>
  <c r="D1473" i="5"/>
  <c r="C1473" i="5"/>
  <c r="B1473" i="5"/>
  <c r="I1472" i="5"/>
  <c r="H1472" i="5"/>
  <c r="G1472" i="5"/>
  <c r="F1472" i="5"/>
  <c r="E1472" i="5"/>
  <c r="D1472" i="5"/>
  <c r="C1472" i="5"/>
  <c r="B1472" i="5"/>
  <c r="I1471" i="5"/>
  <c r="H1471" i="5"/>
  <c r="G1471" i="5"/>
  <c r="F1471" i="5"/>
  <c r="E1471" i="5"/>
  <c r="D1471" i="5"/>
  <c r="C1471" i="5"/>
  <c r="B1471" i="5"/>
  <c r="I1470" i="5"/>
  <c r="H1470" i="5"/>
  <c r="G1470" i="5"/>
  <c r="F1470" i="5"/>
  <c r="E1470" i="5"/>
  <c r="D1470" i="5"/>
  <c r="C1470" i="5"/>
  <c r="B1470" i="5"/>
  <c r="I1469" i="5"/>
  <c r="H1469" i="5"/>
  <c r="G1469" i="5"/>
  <c r="F1469" i="5"/>
  <c r="E1469" i="5"/>
  <c r="D1469" i="5"/>
  <c r="C1469" i="5"/>
  <c r="B1469" i="5"/>
  <c r="I1468" i="5"/>
  <c r="H1468" i="5"/>
  <c r="G1468" i="5"/>
  <c r="F1468" i="5"/>
  <c r="E1468" i="5"/>
  <c r="D1468" i="5"/>
  <c r="C1468" i="5"/>
  <c r="B1468" i="5"/>
  <c r="I1467" i="5"/>
  <c r="H1467" i="5"/>
  <c r="G1467" i="5"/>
  <c r="F1467" i="5"/>
  <c r="E1467" i="5"/>
  <c r="D1467" i="5"/>
  <c r="C1467" i="5"/>
  <c r="B1467" i="5"/>
  <c r="I1466" i="5"/>
  <c r="H1466" i="5"/>
  <c r="G1466" i="5"/>
  <c r="F1466" i="5"/>
  <c r="E1466" i="5"/>
  <c r="D1466" i="5"/>
  <c r="C1466" i="5"/>
  <c r="B1466" i="5"/>
  <c r="I1465" i="5"/>
  <c r="H1465" i="5"/>
  <c r="G1465" i="5"/>
  <c r="F1465" i="5"/>
  <c r="E1465" i="5"/>
  <c r="D1465" i="5"/>
  <c r="C1465" i="5"/>
  <c r="B1465" i="5"/>
  <c r="I1464" i="5"/>
  <c r="H1464" i="5"/>
  <c r="G1464" i="5"/>
  <c r="F1464" i="5"/>
  <c r="E1464" i="5"/>
  <c r="D1464" i="5"/>
  <c r="C1464" i="5"/>
  <c r="B1464" i="5"/>
  <c r="I1463" i="5"/>
  <c r="H1463" i="5"/>
  <c r="G1463" i="5"/>
  <c r="F1463" i="5"/>
  <c r="E1463" i="5"/>
  <c r="D1463" i="5"/>
  <c r="C1463" i="5"/>
  <c r="B1463" i="5"/>
  <c r="I1462" i="5"/>
  <c r="H1462" i="5"/>
  <c r="G1462" i="5"/>
  <c r="F1462" i="5"/>
  <c r="E1462" i="5"/>
  <c r="D1462" i="5"/>
  <c r="C1462" i="5"/>
  <c r="B1462" i="5"/>
  <c r="I1461" i="5"/>
  <c r="H1461" i="5"/>
  <c r="G1461" i="5"/>
  <c r="F1461" i="5"/>
  <c r="E1461" i="5"/>
  <c r="D1461" i="5"/>
  <c r="C1461" i="5"/>
  <c r="B1461" i="5"/>
  <c r="I1460" i="5"/>
  <c r="H1460" i="5"/>
  <c r="G1460" i="5"/>
  <c r="F1460" i="5"/>
  <c r="E1460" i="5"/>
  <c r="D1460" i="5"/>
  <c r="C1460" i="5"/>
  <c r="B1460" i="5"/>
  <c r="I1459" i="5"/>
  <c r="H1459" i="5"/>
  <c r="G1459" i="5"/>
  <c r="F1459" i="5"/>
  <c r="E1459" i="5"/>
  <c r="D1459" i="5"/>
  <c r="C1459" i="5"/>
  <c r="B1459" i="5"/>
  <c r="I1458" i="5"/>
  <c r="H1458" i="5"/>
  <c r="G1458" i="5"/>
  <c r="F1458" i="5"/>
  <c r="E1458" i="5"/>
  <c r="D1458" i="5"/>
  <c r="C1458" i="5"/>
  <c r="B1458" i="5"/>
  <c r="I1457" i="5"/>
  <c r="H1457" i="5"/>
  <c r="G1457" i="5"/>
  <c r="F1457" i="5"/>
  <c r="E1457" i="5"/>
  <c r="D1457" i="5"/>
  <c r="C1457" i="5"/>
  <c r="B1457" i="5"/>
  <c r="I1456" i="5"/>
  <c r="H1456" i="5"/>
  <c r="G1456" i="5"/>
  <c r="F1456" i="5"/>
  <c r="E1456" i="5"/>
  <c r="D1456" i="5"/>
  <c r="C1456" i="5"/>
  <c r="B1456" i="5"/>
  <c r="I1455" i="5"/>
  <c r="H1455" i="5"/>
  <c r="G1455" i="5"/>
  <c r="F1455" i="5"/>
  <c r="E1455" i="5"/>
  <c r="D1455" i="5"/>
  <c r="C1455" i="5"/>
  <c r="B1455" i="5"/>
  <c r="I1454" i="5"/>
  <c r="H1454" i="5"/>
  <c r="G1454" i="5"/>
  <c r="F1454" i="5"/>
  <c r="E1454" i="5"/>
  <c r="D1454" i="5"/>
  <c r="C1454" i="5"/>
  <c r="B1454" i="5"/>
  <c r="I1453" i="5"/>
  <c r="H1453" i="5"/>
  <c r="G1453" i="5"/>
  <c r="F1453" i="5"/>
  <c r="E1453" i="5"/>
  <c r="D1453" i="5"/>
  <c r="C1453" i="5"/>
  <c r="B1453" i="5"/>
  <c r="I1452" i="5"/>
  <c r="H1452" i="5"/>
  <c r="G1452" i="5"/>
  <c r="F1452" i="5"/>
  <c r="E1452" i="5"/>
  <c r="D1452" i="5"/>
  <c r="C1452" i="5"/>
  <c r="B1452" i="5"/>
  <c r="I1451" i="5"/>
  <c r="H1451" i="5"/>
  <c r="G1451" i="5"/>
  <c r="F1451" i="5"/>
  <c r="E1451" i="5"/>
  <c r="D1451" i="5"/>
  <c r="C1451" i="5"/>
  <c r="B1451" i="5"/>
  <c r="I1450" i="5"/>
  <c r="H1450" i="5"/>
  <c r="G1450" i="5"/>
  <c r="F1450" i="5"/>
  <c r="E1450" i="5"/>
  <c r="D1450" i="5"/>
  <c r="C1450" i="5"/>
  <c r="B1450" i="5"/>
  <c r="I1449" i="5"/>
  <c r="H1449" i="5"/>
  <c r="G1449" i="5"/>
  <c r="F1449" i="5"/>
  <c r="E1449" i="5"/>
  <c r="D1449" i="5"/>
  <c r="C1449" i="5"/>
  <c r="B1449" i="5"/>
  <c r="I1448" i="5"/>
  <c r="H1448" i="5"/>
  <c r="G1448" i="5"/>
  <c r="F1448" i="5"/>
  <c r="E1448" i="5"/>
  <c r="D1448" i="5"/>
  <c r="C1448" i="5"/>
  <c r="B1448" i="5"/>
  <c r="I1447" i="5"/>
  <c r="H1447" i="5"/>
  <c r="G1447" i="5"/>
  <c r="F1447" i="5"/>
  <c r="E1447" i="5"/>
  <c r="D1447" i="5"/>
  <c r="C1447" i="5"/>
  <c r="B1447" i="5"/>
  <c r="I1446" i="5"/>
  <c r="H1446" i="5"/>
  <c r="G1446" i="5"/>
  <c r="F1446" i="5"/>
  <c r="E1446" i="5"/>
  <c r="D1446" i="5"/>
  <c r="C1446" i="5"/>
  <c r="B1446" i="5"/>
  <c r="I1445" i="5"/>
  <c r="H1445" i="5"/>
  <c r="G1445" i="5"/>
  <c r="F1445" i="5"/>
  <c r="E1445" i="5"/>
  <c r="D1445" i="5"/>
  <c r="C1445" i="5"/>
  <c r="B1445" i="5"/>
  <c r="I1444" i="5"/>
  <c r="H1444" i="5"/>
  <c r="G1444" i="5"/>
  <c r="F1444" i="5"/>
  <c r="E1444" i="5"/>
  <c r="D1444" i="5"/>
  <c r="C1444" i="5"/>
  <c r="B1444" i="5"/>
  <c r="I1443" i="5"/>
  <c r="H1443" i="5"/>
  <c r="G1443" i="5"/>
  <c r="F1443" i="5"/>
  <c r="E1443" i="5"/>
  <c r="D1443" i="5"/>
  <c r="C1443" i="5"/>
  <c r="B1443" i="5"/>
  <c r="I1442" i="5"/>
  <c r="H1442" i="5"/>
  <c r="G1442" i="5"/>
  <c r="F1442" i="5"/>
  <c r="E1442" i="5"/>
  <c r="D1442" i="5"/>
  <c r="C1442" i="5"/>
  <c r="B1442" i="5"/>
  <c r="I1441" i="5"/>
  <c r="H1441" i="5"/>
  <c r="G1441" i="5"/>
  <c r="F1441" i="5"/>
  <c r="E1441" i="5"/>
  <c r="D1441" i="5"/>
  <c r="C1441" i="5"/>
  <c r="B1441" i="5"/>
  <c r="I1440" i="5"/>
  <c r="H1440" i="5"/>
  <c r="G1440" i="5"/>
  <c r="F1440" i="5"/>
  <c r="E1440" i="5"/>
  <c r="D1440" i="5"/>
  <c r="C1440" i="5"/>
  <c r="B1440" i="5"/>
  <c r="I1439" i="5"/>
  <c r="H1439" i="5"/>
  <c r="G1439" i="5"/>
  <c r="F1439" i="5"/>
  <c r="E1439" i="5"/>
  <c r="D1439" i="5"/>
  <c r="C1439" i="5"/>
  <c r="B1439" i="5"/>
  <c r="I1438" i="5"/>
  <c r="H1438" i="5"/>
  <c r="G1438" i="5"/>
  <c r="F1438" i="5"/>
  <c r="E1438" i="5"/>
  <c r="D1438" i="5"/>
  <c r="C1438" i="5"/>
  <c r="B1438" i="5"/>
  <c r="I1437" i="5"/>
  <c r="H1437" i="5"/>
  <c r="G1437" i="5"/>
  <c r="F1437" i="5"/>
  <c r="E1437" i="5"/>
  <c r="D1437" i="5"/>
  <c r="C1437" i="5"/>
  <c r="B1437" i="5"/>
  <c r="I1436" i="5"/>
  <c r="H1436" i="5"/>
  <c r="G1436" i="5"/>
  <c r="F1436" i="5"/>
  <c r="E1436" i="5"/>
  <c r="D1436" i="5"/>
  <c r="C1436" i="5"/>
  <c r="B1436" i="5"/>
  <c r="I1435" i="5"/>
  <c r="H1435" i="5"/>
  <c r="G1435" i="5"/>
  <c r="F1435" i="5"/>
  <c r="E1435" i="5"/>
  <c r="D1435" i="5"/>
  <c r="C1435" i="5"/>
  <c r="B1435" i="5"/>
  <c r="I1434" i="5"/>
  <c r="H1434" i="5"/>
  <c r="G1434" i="5"/>
  <c r="F1434" i="5"/>
  <c r="E1434" i="5"/>
  <c r="D1434" i="5"/>
  <c r="C1434" i="5"/>
  <c r="B1434" i="5"/>
  <c r="I1433" i="5"/>
  <c r="H1433" i="5"/>
  <c r="G1433" i="5"/>
  <c r="F1433" i="5"/>
  <c r="E1433" i="5"/>
  <c r="D1433" i="5"/>
  <c r="C1433" i="5"/>
  <c r="B1433" i="5"/>
  <c r="I1432" i="5"/>
  <c r="H1432" i="5"/>
  <c r="G1432" i="5"/>
  <c r="F1432" i="5"/>
  <c r="E1432" i="5"/>
  <c r="D1432" i="5"/>
  <c r="C1432" i="5"/>
  <c r="B1432" i="5"/>
  <c r="I1431" i="5"/>
  <c r="H1431" i="5"/>
  <c r="G1431" i="5"/>
  <c r="F1431" i="5"/>
  <c r="E1431" i="5"/>
  <c r="D1431" i="5"/>
  <c r="C1431" i="5"/>
  <c r="B1431" i="5"/>
  <c r="I1430" i="5"/>
  <c r="H1430" i="5"/>
  <c r="G1430" i="5"/>
  <c r="F1430" i="5"/>
  <c r="E1430" i="5"/>
  <c r="D1430" i="5"/>
  <c r="C1430" i="5"/>
  <c r="B1430" i="5"/>
  <c r="I1429" i="5"/>
  <c r="H1429" i="5"/>
  <c r="G1429" i="5"/>
  <c r="F1429" i="5"/>
  <c r="E1429" i="5"/>
  <c r="D1429" i="5"/>
  <c r="C1429" i="5"/>
  <c r="B1429" i="5"/>
  <c r="I1428" i="5"/>
  <c r="H1428" i="5"/>
  <c r="G1428" i="5"/>
  <c r="F1428" i="5"/>
  <c r="E1428" i="5"/>
  <c r="D1428" i="5"/>
  <c r="C1428" i="5"/>
  <c r="B1428" i="5"/>
  <c r="I1427" i="5"/>
  <c r="H1427" i="5"/>
  <c r="G1427" i="5"/>
  <c r="F1427" i="5"/>
  <c r="E1427" i="5"/>
  <c r="D1427" i="5"/>
  <c r="C1427" i="5"/>
  <c r="B1427" i="5"/>
  <c r="I1426" i="5"/>
  <c r="H1426" i="5"/>
  <c r="G1426" i="5"/>
  <c r="F1426" i="5"/>
  <c r="E1426" i="5"/>
  <c r="D1426" i="5"/>
  <c r="C1426" i="5"/>
  <c r="B1426" i="5"/>
  <c r="I1425" i="5"/>
  <c r="H1425" i="5"/>
  <c r="G1425" i="5"/>
  <c r="F1425" i="5"/>
  <c r="E1425" i="5"/>
  <c r="D1425" i="5"/>
  <c r="C1425" i="5"/>
  <c r="B1425" i="5"/>
  <c r="I1424" i="5"/>
  <c r="H1424" i="5"/>
  <c r="G1424" i="5"/>
  <c r="F1424" i="5"/>
  <c r="E1424" i="5"/>
  <c r="D1424" i="5"/>
  <c r="C1424" i="5"/>
  <c r="B1424" i="5"/>
  <c r="I1423" i="5"/>
  <c r="H1423" i="5"/>
  <c r="G1423" i="5"/>
  <c r="F1423" i="5"/>
  <c r="E1423" i="5"/>
  <c r="D1423" i="5"/>
  <c r="C1423" i="5"/>
  <c r="B1423" i="5"/>
  <c r="I1422" i="5"/>
  <c r="H1422" i="5"/>
  <c r="G1422" i="5"/>
  <c r="F1422" i="5"/>
  <c r="E1422" i="5"/>
  <c r="D1422" i="5"/>
  <c r="C1422" i="5"/>
  <c r="B1422" i="5"/>
  <c r="I1421" i="5"/>
  <c r="H1421" i="5"/>
  <c r="G1421" i="5"/>
  <c r="F1421" i="5"/>
  <c r="E1421" i="5"/>
  <c r="D1421" i="5"/>
  <c r="C1421" i="5"/>
  <c r="B1421" i="5"/>
  <c r="I1420" i="5"/>
  <c r="H1420" i="5"/>
  <c r="G1420" i="5"/>
  <c r="F1420" i="5"/>
  <c r="E1420" i="5"/>
  <c r="D1420" i="5"/>
  <c r="C1420" i="5"/>
  <c r="B1420" i="5"/>
  <c r="I1419" i="5"/>
  <c r="H1419" i="5"/>
  <c r="G1419" i="5"/>
  <c r="F1419" i="5"/>
  <c r="E1419" i="5"/>
  <c r="D1419" i="5"/>
  <c r="C1419" i="5"/>
  <c r="B1419" i="5"/>
  <c r="I1418" i="5"/>
  <c r="H1418" i="5"/>
  <c r="G1418" i="5"/>
  <c r="F1418" i="5"/>
  <c r="E1418" i="5"/>
  <c r="D1418" i="5"/>
  <c r="C1418" i="5"/>
  <c r="B1418" i="5"/>
  <c r="I1417" i="5"/>
  <c r="H1417" i="5"/>
  <c r="G1417" i="5"/>
  <c r="F1417" i="5"/>
  <c r="E1417" i="5"/>
  <c r="D1417" i="5"/>
  <c r="C1417" i="5"/>
  <c r="B1417" i="5"/>
  <c r="I1416" i="5"/>
  <c r="H1416" i="5"/>
  <c r="G1416" i="5"/>
  <c r="F1416" i="5"/>
  <c r="E1416" i="5"/>
  <c r="D1416" i="5"/>
  <c r="C1416" i="5"/>
  <c r="B1416" i="5"/>
  <c r="I1415" i="5"/>
  <c r="H1415" i="5"/>
  <c r="G1415" i="5"/>
  <c r="F1415" i="5"/>
  <c r="E1415" i="5"/>
  <c r="D1415" i="5"/>
  <c r="C1415" i="5"/>
  <c r="B1415" i="5"/>
  <c r="I1414" i="5"/>
  <c r="H1414" i="5"/>
  <c r="G1414" i="5"/>
  <c r="F1414" i="5"/>
  <c r="E1414" i="5"/>
  <c r="D1414" i="5"/>
  <c r="C1414" i="5"/>
  <c r="B1414" i="5"/>
  <c r="I1413" i="5"/>
  <c r="H1413" i="5"/>
  <c r="G1413" i="5"/>
  <c r="F1413" i="5"/>
  <c r="E1413" i="5"/>
  <c r="D1413" i="5"/>
  <c r="C1413" i="5"/>
  <c r="B1413" i="5"/>
  <c r="I1412" i="5"/>
  <c r="H1412" i="5"/>
  <c r="G1412" i="5"/>
  <c r="F1412" i="5"/>
  <c r="E1412" i="5"/>
  <c r="D1412" i="5"/>
  <c r="C1412" i="5"/>
  <c r="B1412" i="5"/>
  <c r="I1411" i="5"/>
  <c r="H1411" i="5"/>
  <c r="G1411" i="5"/>
  <c r="F1411" i="5"/>
  <c r="E1411" i="5"/>
  <c r="D1411" i="5"/>
  <c r="C1411" i="5"/>
  <c r="B1411" i="5"/>
  <c r="I1410" i="5"/>
  <c r="H1410" i="5"/>
  <c r="G1410" i="5"/>
  <c r="F1410" i="5"/>
  <c r="E1410" i="5"/>
  <c r="D1410" i="5"/>
  <c r="C1410" i="5"/>
  <c r="B1410" i="5"/>
  <c r="I1409" i="5"/>
  <c r="H1409" i="5"/>
  <c r="G1409" i="5"/>
  <c r="F1409" i="5"/>
  <c r="E1409" i="5"/>
  <c r="D1409" i="5"/>
  <c r="C1409" i="5"/>
  <c r="B1409" i="5"/>
  <c r="I1408" i="5"/>
  <c r="H1408" i="5"/>
  <c r="G1408" i="5"/>
  <c r="F1408" i="5"/>
  <c r="E1408" i="5"/>
  <c r="D1408" i="5"/>
  <c r="C1408" i="5"/>
  <c r="B1408" i="5"/>
  <c r="I1407" i="5"/>
  <c r="H1407" i="5"/>
  <c r="G1407" i="5"/>
  <c r="F1407" i="5"/>
  <c r="E1407" i="5"/>
  <c r="D1407" i="5"/>
  <c r="C1407" i="5"/>
  <c r="B1407" i="5"/>
  <c r="I1406" i="5"/>
  <c r="H1406" i="5"/>
  <c r="G1406" i="5"/>
  <c r="F1406" i="5"/>
  <c r="E1406" i="5"/>
  <c r="D1406" i="5"/>
  <c r="C1406" i="5"/>
  <c r="B1406" i="5"/>
  <c r="I1405" i="5"/>
  <c r="H1405" i="5"/>
  <c r="G1405" i="5"/>
  <c r="F1405" i="5"/>
  <c r="E1405" i="5"/>
  <c r="D1405" i="5"/>
  <c r="C1405" i="5"/>
  <c r="B1405" i="5"/>
  <c r="I1404" i="5"/>
  <c r="H1404" i="5"/>
  <c r="G1404" i="5"/>
  <c r="F1404" i="5"/>
  <c r="E1404" i="5"/>
  <c r="D1404" i="5"/>
  <c r="C1404" i="5"/>
  <c r="B1404" i="5"/>
  <c r="I1403" i="5"/>
  <c r="H1403" i="5"/>
  <c r="G1403" i="5"/>
  <c r="F1403" i="5"/>
  <c r="E1403" i="5"/>
  <c r="D1403" i="5"/>
  <c r="C1403" i="5"/>
  <c r="B1403" i="5"/>
  <c r="I1402" i="5"/>
  <c r="H1402" i="5"/>
  <c r="G1402" i="5"/>
  <c r="F1402" i="5"/>
  <c r="E1402" i="5"/>
  <c r="D1402" i="5"/>
  <c r="C1402" i="5"/>
  <c r="B1402" i="5"/>
  <c r="I1401" i="5"/>
  <c r="H1401" i="5"/>
  <c r="G1401" i="5"/>
  <c r="F1401" i="5"/>
  <c r="E1401" i="5"/>
  <c r="D1401" i="5"/>
  <c r="C1401" i="5"/>
  <c r="B1401" i="5"/>
  <c r="I1400" i="5"/>
  <c r="H1400" i="5"/>
  <c r="G1400" i="5"/>
  <c r="F1400" i="5"/>
  <c r="E1400" i="5"/>
  <c r="D1400" i="5"/>
  <c r="C1400" i="5"/>
  <c r="B1400" i="5"/>
  <c r="I1399" i="5"/>
  <c r="H1399" i="5"/>
  <c r="G1399" i="5"/>
  <c r="F1399" i="5"/>
  <c r="E1399" i="5"/>
  <c r="D1399" i="5"/>
  <c r="C1399" i="5"/>
  <c r="B1399" i="5"/>
  <c r="I1398" i="5"/>
  <c r="H1398" i="5"/>
  <c r="G1398" i="5"/>
  <c r="F1398" i="5"/>
  <c r="E1398" i="5"/>
  <c r="D1398" i="5"/>
  <c r="C1398" i="5"/>
  <c r="B1398" i="5"/>
  <c r="I1397" i="5"/>
  <c r="H1397" i="5"/>
  <c r="G1397" i="5"/>
  <c r="F1397" i="5"/>
  <c r="E1397" i="5"/>
  <c r="D1397" i="5"/>
  <c r="C1397" i="5"/>
  <c r="B1397" i="5"/>
  <c r="I1396" i="5"/>
  <c r="H1396" i="5"/>
  <c r="G1396" i="5"/>
  <c r="F1396" i="5"/>
  <c r="E1396" i="5"/>
  <c r="D1396" i="5"/>
  <c r="C1396" i="5"/>
  <c r="B1396" i="5"/>
  <c r="I1395" i="5"/>
  <c r="H1395" i="5"/>
  <c r="G1395" i="5"/>
  <c r="F1395" i="5"/>
  <c r="E1395" i="5"/>
  <c r="D1395" i="5"/>
  <c r="C1395" i="5"/>
  <c r="B1395" i="5"/>
  <c r="I1394" i="5"/>
  <c r="H1394" i="5"/>
  <c r="G1394" i="5"/>
  <c r="F1394" i="5"/>
  <c r="E1394" i="5"/>
  <c r="D1394" i="5"/>
  <c r="C1394" i="5"/>
  <c r="B1394" i="5"/>
  <c r="I1393" i="5"/>
  <c r="H1393" i="5"/>
  <c r="G1393" i="5"/>
  <c r="F1393" i="5"/>
  <c r="E1393" i="5"/>
  <c r="D1393" i="5"/>
  <c r="C1393" i="5"/>
  <c r="B1393" i="5"/>
  <c r="I1392" i="5"/>
  <c r="H1392" i="5"/>
  <c r="G1392" i="5"/>
  <c r="F1392" i="5"/>
  <c r="E1392" i="5"/>
  <c r="D1392" i="5"/>
  <c r="C1392" i="5"/>
  <c r="B1392" i="5"/>
  <c r="I1391" i="5"/>
  <c r="H1391" i="5"/>
  <c r="G1391" i="5"/>
  <c r="F1391" i="5"/>
  <c r="E1391" i="5"/>
  <c r="D1391" i="5"/>
  <c r="C1391" i="5"/>
  <c r="B1391" i="5"/>
  <c r="I1390" i="5"/>
  <c r="H1390" i="5"/>
  <c r="G1390" i="5"/>
  <c r="F1390" i="5"/>
  <c r="E1390" i="5"/>
  <c r="D1390" i="5"/>
  <c r="C1390" i="5"/>
  <c r="B1390" i="5"/>
  <c r="I1389" i="5"/>
  <c r="H1389" i="5"/>
  <c r="G1389" i="5"/>
  <c r="F1389" i="5"/>
  <c r="E1389" i="5"/>
  <c r="D1389" i="5"/>
  <c r="C1389" i="5"/>
  <c r="B1389" i="5"/>
  <c r="I1388" i="5"/>
  <c r="H1388" i="5"/>
  <c r="G1388" i="5"/>
  <c r="F1388" i="5"/>
  <c r="E1388" i="5"/>
  <c r="D1388" i="5"/>
  <c r="C1388" i="5"/>
  <c r="B1388" i="5"/>
  <c r="I1387" i="5"/>
  <c r="H1387" i="5"/>
  <c r="G1387" i="5"/>
  <c r="F1387" i="5"/>
  <c r="E1387" i="5"/>
  <c r="D1387" i="5"/>
  <c r="C1387" i="5"/>
  <c r="B1387" i="5"/>
  <c r="I1386" i="5"/>
  <c r="H1386" i="5"/>
  <c r="G1386" i="5"/>
  <c r="F1386" i="5"/>
  <c r="E1386" i="5"/>
  <c r="D1386" i="5"/>
  <c r="C1386" i="5"/>
  <c r="B1386" i="5"/>
  <c r="I1385" i="5"/>
  <c r="H1385" i="5"/>
  <c r="G1385" i="5"/>
  <c r="F1385" i="5"/>
  <c r="E1385" i="5"/>
  <c r="D1385" i="5"/>
  <c r="C1385" i="5"/>
  <c r="B1385" i="5"/>
  <c r="I1384" i="5"/>
  <c r="H1384" i="5"/>
  <c r="G1384" i="5"/>
  <c r="F1384" i="5"/>
  <c r="E1384" i="5"/>
  <c r="D1384" i="5"/>
  <c r="C1384" i="5"/>
  <c r="B1384" i="5"/>
  <c r="I1383" i="5"/>
  <c r="H1383" i="5"/>
  <c r="G1383" i="5"/>
  <c r="F1383" i="5"/>
  <c r="E1383" i="5"/>
  <c r="D1383" i="5"/>
  <c r="C1383" i="5"/>
  <c r="B1383" i="5"/>
  <c r="I1382" i="5"/>
  <c r="H1382" i="5"/>
  <c r="G1382" i="5"/>
  <c r="F1382" i="5"/>
  <c r="E1382" i="5"/>
  <c r="D1382" i="5"/>
  <c r="C1382" i="5"/>
  <c r="B1382" i="5"/>
  <c r="I1381" i="5"/>
  <c r="H1381" i="5"/>
  <c r="G1381" i="5"/>
  <c r="F1381" i="5"/>
  <c r="E1381" i="5"/>
  <c r="D1381" i="5"/>
  <c r="C1381" i="5"/>
  <c r="B1381" i="5"/>
  <c r="I1380" i="5"/>
  <c r="H1380" i="5"/>
  <c r="G1380" i="5"/>
  <c r="F1380" i="5"/>
  <c r="E1380" i="5"/>
  <c r="D1380" i="5"/>
  <c r="C1380" i="5"/>
  <c r="B1380" i="5"/>
  <c r="I1379" i="5"/>
  <c r="H1379" i="5"/>
  <c r="G1379" i="5"/>
  <c r="F1379" i="5"/>
  <c r="E1379" i="5"/>
  <c r="D1379" i="5"/>
  <c r="C1379" i="5"/>
  <c r="B1379" i="5"/>
  <c r="I1378" i="5"/>
  <c r="H1378" i="5"/>
  <c r="G1378" i="5"/>
  <c r="F1378" i="5"/>
  <c r="E1378" i="5"/>
  <c r="D1378" i="5"/>
  <c r="C1378" i="5"/>
  <c r="B1378" i="5"/>
  <c r="I1377" i="5"/>
  <c r="H1377" i="5"/>
  <c r="G1377" i="5"/>
  <c r="F1377" i="5"/>
  <c r="E1377" i="5"/>
  <c r="D1377" i="5"/>
  <c r="C1377" i="5"/>
  <c r="B1377" i="5"/>
  <c r="I1376" i="5"/>
  <c r="H1376" i="5"/>
  <c r="G1376" i="5"/>
  <c r="F1376" i="5"/>
  <c r="E1376" i="5"/>
  <c r="D1376" i="5"/>
  <c r="C1376" i="5"/>
  <c r="B1376" i="5"/>
  <c r="I1375" i="5"/>
  <c r="H1375" i="5"/>
  <c r="G1375" i="5"/>
  <c r="F1375" i="5"/>
  <c r="E1375" i="5"/>
  <c r="D1375" i="5"/>
  <c r="C1375" i="5"/>
  <c r="B1375" i="5"/>
  <c r="I1374" i="5"/>
  <c r="H1374" i="5"/>
  <c r="G1374" i="5"/>
  <c r="F1374" i="5"/>
  <c r="E1374" i="5"/>
  <c r="D1374" i="5"/>
  <c r="C1374" i="5"/>
  <c r="B1374" i="5"/>
  <c r="I1373" i="5"/>
  <c r="H1373" i="5"/>
  <c r="G1373" i="5"/>
  <c r="F1373" i="5"/>
  <c r="E1373" i="5"/>
  <c r="D1373" i="5"/>
  <c r="C1373" i="5"/>
  <c r="B1373" i="5"/>
  <c r="I1372" i="5"/>
  <c r="H1372" i="5"/>
  <c r="G1372" i="5"/>
  <c r="F1372" i="5"/>
  <c r="E1372" i="5"/>
  <c r="D1372" i="5"/>
  <c r="C1372" i="5"/>
  <c r="B1372" i="5"/>
  <c r="I1371" i="5"/>
  <c r="H1371" i="5"/>
  <c r="G1371" i="5"/>
  <c r="F1371" i="5"/>
  <c r="E1371" i="5"/>
  <c r="D1371" i="5"/>
  <c r="C1371" i="5"/>
  <c r="B1371" i="5"/>
  <c r="I1370" i="5"/>
  <c r="H1370" i="5"/>
  <c r="G1370" i="5"/>
  <c r="F1370" i="5"/>
  <c r="E1370" i="5"/>
  <c r="D1370" i="5"/>
  <c r="C1370" i="5"/>
  <c r="B1370" i="5"/>
  <c r="I1368" i="5"/>
  <c r="H1368" i="5"/>
  <c r="G1368" i="5"/>
  <c r="F1368" i="5"/>
  <c r="E1368" i="5"/>
  <c r="D1368" i="5"/>
  <c r="C1368" i="5"/>
  <c r="B1368" i="5"/>
  <c r="I1367" i="5"/>
  <c r="H1367" i="5"/>
  <c r="G1367" i="5"/>
  <c r="F1367" i="5"/>
  <c r="E1367" i="5"/>
  <c r="D1367" i="5"/>
  <c r="C1367" i="5"/>
  <c r="B1367" i="5"/>
  <c r="I1366" i="5"/>
  <c r="H1366" i="5"/>
  <c r="G1366" i="5"/>
  <c r="F1366" i="5"/>
  <c r="E1366" i="5"/>
  <c r="D1366" i="5"/>
  <c r="C1366" i="5"/>
  <c r="B1366" i="5"/>
  <c r="I1365" i="5"/>
  <c r="H1365" i="5"/>
  <c r="G1365" i="5"/>
  <c r="F1365" i="5"/>
  <c r="E1365" i="5"/>
  <c r="D1365" i="5"/>
  <c r="C1365" i="5"/>
  <c r="B1365" i="5"/>
  <c r="I1364" i="5"/>
  <c r="H1364" i="5"/>
  <c r="G1364" i="5"/>
  <c r="F1364" i="5"/>
  <c r="E1364" i="5"/>
  <c r="D1364" i="5"/>
  <c r="C1364" i="5"/>
  <c r="B1364" i="5"/>
  <c r="I1363" i="5"/>
  <c r="H1363" i="5"/>
  <c r="G1363" i="5"/>
  <c r="F1363" i="5"/>
  <c r="E1363" i="5"/>
  <c r="D1363" i="5"/>
  <c r="C1363" i="5"/>
  <c r="B1363" i="5"/>
  <c r="I1362" i="5"/>
  <c r="H1362" i="5"/>
  <c r="G1362" i="5"/>
  <c r="F1362" i="5"/>
  <c r="E1362" i="5"/>
  <c r="D1362" i="5"/>
  <c r="C1362" i="5"/>
  <c r="B1362" i="5"/>
  <c r="I1361" i="5"/>
  <c r="H1361" i="5"/>
  <c r="G1361" i="5"/>
  <c r="F1361" i="5"/>
  <c r="E1361" i="5"/>
  <c r="D1361" i="5"/>
  <c r="C1361" i="5"/>
  <c r="B1361" i="5"/>
  <c r="I1360" i="5"/>
  <c r="H1360" i="5"/>
  <c r="G1360" i="5"/>
  <c r="F1360" i="5"/>
  <c r="E1360" i="5"/>
  <c r="D1360" i="5"/>
  <c r="C1360" i="5"/>
  <c r="B1360" i="5"/>
  <c r="I1359" i="5"/>
  <c r="H1359" i="5"/>
  <c r="G1359" i="5"/>
  <c r="F1359" i="5"/>
  <c r="E1359" i="5"/>
  <c r="D1359" i="5"/>
  <c r="C1359" i="5"/>
  <c r="B1359" i="5"/>
  <c r="I1358" i="5"/>
  <c r="H1358" i="5"/>
  <c r="G1358" i="5"/>
  <c r="F1358" i="5"/>
  <c r="E1358" i="5"/>
  <c r="D1358" i="5"/>
  <c r="C1358" i="5"/>
  <c r="B1358" i="5"/>
  <c r="I1357" i="5"/>
  <c r="H1357" i="5"/>
  <c r="G1357" i="5"/>
  <c r="F1357" i="5"/>
  <c r="E1357" i="5"/>
  <c r="D1357" i="5"/>
  <c r="C1357" i="5"/>
  <c r="B1357" i="5"/>
  <c r="I1356" i="5"/>
  <c r="H1356" i="5"/>
  <c r="G1356" i="5"/>
  <c r="F1356" i="5"/>
  <c r="E1356" i="5"/>
  <c r="D1356" i="5"/>
  <c r="C1356" i="5"/>
  <c r="B1356" i="5"/>
  <c r="I1355" i="5"/>
  <c r="H1355" i="5"/>
  <c r="G1355" i="5"/>
  <c r="F1355" i="5"/>
  <c r="E1355" i="5"/>
  <c r="D1355" i="5"/>
  <c r="C1355" i="5"/>
  <c r="B1355" i="5"/>
  <c r="I1354" i="5"/>
  <c r="H1354" i="5"/>
  <c r="G1354" i="5"/>
  <c r="F1354" i="5"/>
  <c r="E1354" i="5"/>
  <c r="D1354" i="5"/>
  <c r="C1354" i="5"/>
  <c r="B1354" i="5"/>
  <c r="I1353" i="5"/>
  <c r="H1353" i="5"/>
  <c r="G1353" i="5"/>
  <c r="F1353" i="5"/>
  <c r="E1353" i="5"/>
  <c r="D1353" i="5"/>
  <c r="C1353" i="5"/>
  <c r="B1353" i="5"/>
  <c r="I1352" i="5"/>
  <c r="H1352" i="5"/>
  <c r="G1352" i="5"/>
  <c r="F1352" i="5"/>
  <c r="E1352" i="5"/>
  <c r="D1352" i="5"/>
  <c r="C1352" i="5"/>
  <c r="B1352" i="5"/>
  <c r="I1351" i="5"/>
  <c r="H1351" i="5"/>
  <c r="G1351" i="5"/>
  <c r="F1351" i="5"/>
  <c r="E1351" i="5"/>
  <c r="D1351" i="5"/>
  <c r="C1351" i="5"/>
  <c r="B1351" i="5"/>
  <c r="I1350" i="5"/>
  <c r="H1350" i="5"/>
  <c r="G1350" i="5"/>
  <c r="F1350" i="5"/>
  <c r="E1350" i="5"/>
  <c r="D1350" i="5"/>
  <c r="C1350" i="5"/>
  <c r="B1350" i="5"/>
  <c r="I1349" i="5"/>
  <c r="H1349" i="5"/>
  <c r="G1349" i="5"/>
  <c r="F1349" i="5"/>
  <c r="E1349" i="5"/>
  <c r="D1349" i="5"/>
  <c r="C1349" i="5"/>
  <c r="B1349" i="5"/>
  <c r="I1348" i="5"/>
  <c r="H1348" i="5"/>
  <c r="G1348" i="5"/>
  <c r="F1348" i="5"/>
  <c r="E1348" i="5"/>
  <c r="D1348" i="5"/>
  <c r="C1348" i="5"/>
  <c r="B1348" i="5"/>
  <c r="I1347" i="5"/>
  <c r="H1347" i="5"/>
  <c r="G1347" i="5"/>
  <c r="F1347" i="5"/>
  <c r="E1347" i="5"/>
  <c r="D1347" i="5"/>
  <c r="C1347" i="5"/>
  <c r="B1347" i="5"/>
  <c r="I1346" i="5"/>
  <c r="H1346" i="5"/>
  <c r="G1346" i="5"/>
  <c r="F1346" i="5"/>
  <c r="E1346" i="5"/>
  <c r="D1346" i="5"/>
  <c r="C1346" i="5"/>
  <c r="B1346" i="5"/>
  <c r="I1345" i="5"/>
  <c r="H1345" i="5"/>
  <c r="G1345" i="5"/>
  <c r="F1345" i="5"/>
  <c r="E1345" i="5"/>
  <c r="D1345" i="5"/>
  <c r="C1345" i="5"/>
  <c r="B1345" i="5"/>
  <c r="I1344" i="5"/>
  <c r="H1344" i="5"/>
  <c r="G1344" i="5"/>
  <c r="F1344" i="5"/>
  <c r="E1344" i="5"/>
  <c r="D1344" i="5"/>
  <c r="C1344" i="5"/>
  <c r="B1344" i="5"/>
  <c r="I1343" i="5"/>
  <c r="H1343" i="5"/>
  <c r="G1343" i="5"/>
  <c r="F1343" i="5"/>
  <c r="E1343" i="5"/>
  <c r="D1343" i="5"/>
  <c r="C1343" i="5"/>
  <c r="B1343" i="5"/>
  <c r="I1342" i="5"/>
  <c r="H1342" i="5"/>
  <c r="G1342" i="5"/>
  <c r="F1342" i="5"/>
  <c r="E1342" i="5"/>
  <c r="D1342" i="5"/>
  <c r="C1342" i="5"/>
  <c r="B1342" i="5"/>
  <c r="I1341" i="5"/>
  <c r="H1341" i="5"/>
  <c r="G1341" i="5"/>
  <c r="F1341" i="5"/>
  <c r="E1341" i="5"/>
  <c r="D1341" i="5"/>
  <c r="C1341" i="5"/>
  <c r="B1341" i="5"/>
  <c r="I1340" i="5"/>
  <c r="H1340" i="5"/>
  <c r="G1340" i="5"/>
  <c r="F1340" i="5"/>
  <c r="E1340" i="5"/>
  <c r="D1340" i="5"/>
  <c r="C1340" i="5"/>
  <c r="B1340" i="5"/>
  <c r="I1339" i="5"/>
  <c r="H1339" i="5"/>
  <c r="G1339" i="5"/>
  <c r="F1339" i="5"/>
  <c r="E1339" i="5"/>
  <c r="D1339" i="5"/>
  <c r="C1339" i="5"/>
  <c r="B1339" i="5"/>
  <c r="I1338" i="5"/>
  <c r="H1338" i="5"/>
  <c r="G1338" i="5"/>
  <c r="F1338" i="5"/>
  <c r="E1338" i="5"/>
  <c r="D1338" i="5"/>
  <c r="C1338" i="5"/>
  <c r="B1338" i="5"/>
  <c r="I1337" i="5"/>
  <c r="H1337" i="5"/>
  <c r="G1337" i="5"/>
  <c r="F1337" i="5"/>
  <c r="E1337" i="5"/>
  <c r="D1337" i="5"/>
  <c r="C1337" i="5"/>
  <c r="B1337" i="5"/>
  <c r="I1336" i="5"/>
  <c r="H1336" i="5"/>
  <c r="G1336" i="5"/>
  <c r="F1336" i="5"/>
  <c r="E1336" i="5"/>
  <c r="D1336" i="5"/>
  <c r="C1336" i="5"/>
  <c r="B1336" i="5"/>
  <c r="I1335" i="5"/>
  <c r="H1335" i="5"/>
  <c r="G1335" i="5"/>
  <c r="F1335" i="5"/>
  <c r="E1335" i="5"/>
  <c r="D1335" i="5"/>
  <c r="C1335" i="5"/>
  <c r="B1335" i="5"/>
  <c r="I1334" i="5"/>
  <c r="H1334" i="5"/>
  <c r="G1334" i="5"/>
  <c r="F1334" i="5"/>
  <c r="E1334" i="5"/>
  <c r="D1334" i="5"/>
  <c r="C1334" i="5"/>
  <c r="B1334" i="5"/>
  <c r="I1333" i="5"/>
  <c r="H1333" i="5"/>
  <c r="G1333" i="5"/>
  <c r="F1333" i="5"/>
  <c r="E1333" i="5"/>
  <c r="D1333" i="5"/>
  <c r="C1333" i="5"/>
  <c r="B1333" i="5"/>
  <c r="I1332" i="5"/>
  <c r="H1332" i="5"/>
  <c r="G1332" i="5"/>
  <c r="F1332" i="5"/>
  <c r="E1332" i="5"/>
  <c r="D1332" i="5"/>
  <c r="C1332" i="5"/>
  <c r="B1332" i="5"/>
  <c r="I1331" i="5"/>
  <c r="H1331" i="5"/>
  <c r="G1331" i="5"/>
  <c r="F1331" i="5"/>
  <c r="E1331" i="5"/>
  <c r="D1331" i="5"/>
  <c r="C1331" i="5"/>
  <c r="B1331" i="5"/>
  <c r="I1330" i="5"/>
  <c r="H1330" i="5"/>
  <c r="G1330" i="5"/>
  <c r="F1330" i="5"/>
  <c r="E1330" i="5"/>
  <c r="D1330" i="5"/>
  <c r="C1330" i="5"/>
  <c r="B1330" i="5"/>
  <c r="I1329" i="5"/>
  <c r="H1329" i="5"/>
  <c r="G1329" i="5"/>
  <c r="F1329" i="5"/>
  <c r="E1329" i="5"/>
  <c r="D1329" i="5"/>
  <c r="C1329" i="5"/>
  <c r="B1329" i="5"/>
  <c r="I1328" i="5"/>
  <c r="H1328" i="5"/>
  <c r="G1328" i="5"/>
  <c r="F1328" i="5"/>
  <c r="E1328" i="5"/>
  <c r="D1328" i="5"/>
  <c r="C1328" i="5"/>
  <c r="B1328" i="5"/>
  <c r="I1327" i="5"/>
  <c r="H1327" i="5"/>
  <c r="G1327" i="5"/>
  <c r="F1327" i="5"/>
  <c r="E1327" i="5"/>
  <c r="D1327" i="5"/>
  <c r="C1327" i="5"/>
  <c r="B1327" i="5"/>
  <c r="I1326" i="5"/>
  <c r="H1326" i="5"/>
  <c r="G1326" i="5"/>
  <c r="F1326" i="5"/>
  <c r="E1326" i="5"/>
  <c r="D1326" i="5"/>
  <c r="C1326" i="5"/>
  <c r="B1326" i="5"/>
  <c r="I1325" i="5"/>
  <c r="H1325" i="5"/>
  <c r="G1325" i="5"/>
  <c r="F1325" i="5"/>
  <c r="E1325" i="5"/>
  <c r="D1325" i="5"/>
  <c r="C1325" i="5"/>
  <c r="B1325" i="5"/>
  <c r="I1324" i="5"/>
  <c r="H1324" i="5"/>
  <c r="G1324" i="5"/>
  <c r="F1324" i="5"/>
  <c r="E1324" i="5"/>
  <c r="D1324" i="5"/>
  <c r="C1324" i="5"/>
  <c r="B1324" i="5"/>
  <c r="I1323" i="5"/>
  <c r="H1323" i="5"/>
  <c r="G1323" i="5"/>
  <c r="F1323" i="5"/>
  <c r="E1323" i="5"/>
  <c r="D1323" i="5"/>
  <c r="C1323" i="5"/>
  <c r="B1323" i="5"/>
  <c r="I1322" i="5"/>
  <c r="H1322" i="5"/>
  <c r="G1322" i="5"/>
  <c r="F1322" i="5"/>
  <c r="E1322" i="5"/>
  <c r="D1322" i="5"/>
  <c r="C1322" i="5"/>
  <c r="B1322" i="5"/>
  <c r="I1321" i="5"/>
  <c r="H1321" i="5"/>
  <c r="G1321" i="5"/>
  <c r="F1321" i="5"/>
  <c r="E1321" i="5"/>
  <c r="D1321" i="5"/>
  <c r="C1321" i="5"/>
  <c r="B1321" i="5"/>
  <c r="I1320" i="5"/>
  <c r="H1320" i="5"/>
  <c r="G1320" i="5"/>
  <c r="F1320" i="5"/>
  <c r="E1320" i="5"/>
  <c r="D1320" i="5"/>
  <c r="C1320" i="5"/>
  <c r="B1320" i="5"/>
  <c r="I1319" i="5"/>
  <c r="H1319" i="5"/>
  <c r="G1319" i="5"/>
  <c r="F1319" i="5"/>
  <c r="E1319" i="5"/>
  <c r="D1319" i="5"/>
  <c r="C1319" i="5"/>
  <c r="B1319" i="5"/>
  <c r="I1318" i="5"/>
  <c r="H1318" i="5"/>
  <c r="G1318" i="5"/>
  <c r="F1318" i="5"/>
  <c r="E1318" i="5"/>
  <c r="D1318" i="5"/>
  <c r="C1318" i="5"/>
  <c r="B1318" i="5"/>
  <c r="I1317" i="5"/>
  <c r="H1317" i="5"/>
  <c r="G1317" i="5"/>
  <c r="F1317" i="5"/>
  <c r="E1317" i="5"/>
  <c r="D1317" i="5"/>
  <c r="C1317" i="5"/>
  <c r="B1317" i="5"/>
  <c r="I1316" i="5"/>
  <c r="H1316" i="5"/>
  <c r="G1316" i="5"/>
  <c r="F1316" i="5"/>
  <c r="E1316" i="5"/>
  <c r="D1316" i="5"/>
  <c r="C1316" i="5"/>
  <c r="B1316" i="5"/>
  <c r="I1315" i="5"/>
  <c r="H1315" i="5"/>
  <c r="G1315" i="5"/>
  <c r="F1315" i="5"/>
  <c r="E1315" i="5"/>
  <c r="D1315" i="5"/>
  <c r="C1315" i="5"/>
  <c r="B1315" i="5"/>
  <c r="I1314" i="5"/>
  <c r="H1314" i="5"/>
  <c r="G1314" i="5"/>
  <c r="F1314" i="5"/>
  <c r="E1314" i="5"/>
  <c r="D1314" i="5"/>
  <c r="C1314" i="5"/>
  <c r="B1314" i="5"/>
  <c r="I1313" i="5"/>
  <c r="H1313" i="5"/>
  <c r="G1313" i="5"/>
  <c r="F1313" i="5"/>
  <c r="E1313" i="5"/>
  <c r="D1313" i="5"/>
  <c r="C1313" i="5"/>
  <c r="B1313" i="5"/>
  <c r="I1312" i="5"/>
  <c r="H1312" i="5"/>
  <c r="G1312" i="5"/>
  <c r="F1312" i="5"/>
  <c r="E1312" i="5"/>
  <c r="D1312" i="5"/>
  <c r="C1312" i="5"/>
  <c r="B1312" i="5"/>
  <c r="I1311" i="5"/>
  <c r="H1311" i="5"/>
  <c r="G1311" i="5"/>
  <c r="F1311" i="5"/>
  <c r="E1311" i="5"/>
  <c r="D1311" i="5"/>
  <c r="C1311" i="5"/>
  <c r="B1311" i="5"/>
  <c r="I1310" i="5"/>
  <c r="H1310" i="5"/>
  <c r="G1310" i="5"/>
  <c r="F1310" i="5"/>
  <c r="E1310" i="5"/>
  <c r="D1310" i="5"/>
  <c r="C1310" i="5"/>
  <c r="B1310" i="5"/>
  <c r="I1309" i="5"/>
  <c r="H1309" i="5"/>
  <c r="G1309" i="5"/>
  <c r="F1309" i="5"/>
  <c r="E1309" i="5"/>
  <c r="D1309" i="5"/>
  <c r="C1309" i="5"/>
  <c r="B1309" i="5"/>
  <c r="I1308" i="5"/>
  <c r="H1308" i="5"/>
  <c r="G1308" i="5"/>
  <c r="F1308" i="5"/>
  <c r="E1308" i="5"/>
  <c r="D1308" i="5"/>
  <c r="C1308" i="5"/>
  <c r="B1308" i="5"/>
  <c r="I1307" i="5"/>
  <c r="H1307" i="5"/>
  <c r="G1307" i="5"/>
  <c r="F1307" i="5"/>
  <c r="E1307" i="5"/>
  <c r="D1307" i="5"/>
  <c r="C1307" i="5"/>
  <c r="B1307" i="5"/>
  <c r="I1306" i="5"/>
  <c r="H1306" i="5"/>
  <c r="G1306" i="5"/>
  <c r="F1306" i="5"/>
  <c r="E1306" i="5"/>
  <c r="D1306" i="5"/>
  <c r="C1306" i="5"/>
  <c r="B1306" i="5"/>
  <c r="I1305" i="5"/>
  <c r="H1305" i="5"/>
  <c r="G1305" i="5"/>
  <c r="F1305" i="5"/>
  <c r="E1305" i="5"/>
  <c r="D1305" i="5"/>
  <c r="C1305" i="5"/>
  <c r="B1305" i="5"/>
  <c r="I1304" i="5"/>
  <c r="H1304" i="5"/>
  <c r="G1304" i="5"/>
  <c r="F1304" i="5"/>
  <c r="E1304" i="5"/>
  <c r="D1304" i="5"/>
  <c r="C1304" i="5"/>
  <c r="B1304" i="5"/>
  <c r="I1303" i="5"/>
  <c r="H1303" i="5"/>
  <c r="G1303" i="5"/>
  <c r="F1303" i="5"/>
  <c r="E1303" i="5"/>
  <c r="D1303" i="5"/>
  <c r="C1303" i="5"/>
  <c r="B1303" i="5"/>
  <c r="I1302" i="5"/>
  <c r="H1302" i="5"/>
  <c r="G1302" i="5"/>
  <c r="F1302" i="5"/>
  <c r="E1302" i="5"/>
  <c r="D1302" i="5"/>
  <c r="C1302" i="5"/>
  <c r="B1302" i="5"/>
  <c r="I1301" i="5"/>
  <c r="H1301" i="5"/>
  <c r="G1301" i="5"/>
  <c r="F1301" i="5"/>
  <c r="E1301" i="5"/>
  <c r="D1301" i="5"/>
  <c r="C1301" i="5"/>
  <c r="B1301" i="5"/>
  <c r="I1300" i="5"/>
  <c r="H1300" i="5"/>
  <c r="G1300" i="5"/>
  <c r="F1300" i="5"/>
  <c r="E1300" i="5"/>
  <c r="D1300" i="5"/>
  <c r="C1300" i="5"/>
  <c r="B1300" i="5"/>
  <c r="I1299" i="5"/>
  <c r="H1299" i="5"/>
  <c r="G1299" i="5"/>
  <c r="F1299" i="5"/>
  <c r="E1299" i="5"/>
  <c r="D1299" i="5"/>
  <c r="C1299" i="5"/>
  <c r="B1299" i="5"/>
  <c r="I1298" i="5"/>
  <c r="H1298" i="5"/>
  <c r="G1298" i="5"/>
  <c r="F1298" i="5"/>
  <c r="E1298" i="5"/>
  <c r="D1298" i="5"/>
  <c r="C1298" i="5"/>
  <c r="B1298" i="5"/>
  <c r="I1297" i="5"/>
  <c r="H1297" i="5"/>
  <c r="G1297" i="5"/>
  <c r="F1297" i="5"/>
  <c r="E1297" i="5"/>
  <c r="D1297" i="5"/>
  <c r="C1297" i="5"/>
  <c r="B1297" i="5"/>
  <c r="I1296" i="5"/>
  <c r="H1296" i="5"/>
  <c r="G1296" i="5"/>
  <c r="F1296" i="5"/>
  <c r="E1296" i="5"/>
  <c r="D1296" i="5"/>
  <c r="C1296" i="5"/>
  <c r="B1296" i="5"/>
  <c r="I1295" i="5"/>
  <c r="H1295" i="5"/>
  <c r="G1295" i="5"/>
  <c r="F1295" i="5"/>
  <c r="E1295" i="5"/>
  <c r="D1295" i="5"/>
  <c r="C1295" i="5"/>
  <c r="B1295" i="5"/>
  <c r="I1294" i="5"/>
  <c r="H1294" i="5"/>
  <c r="G1294" i="5"/>
  <c r="F1294" i="5"/>
  <c r="E1294" i="5"/>
  <c r="D1294" i="5"/>
  <c r="C1294" i="5"/>
  <c r="B1294" i="5"/>
  <c r="I1293" i="5"/>
  <c r="H1293" i="5"/>
  <c r="G1293" i="5"/>
  <c r="F1293" i="5"/>
  <c r="E1293" i="5"/>
  <c r="D1293" i="5"/>
  <c r="C1293" i="5"/>
  <c r="B1293" i="5"/>
  <c r="I1292" i="5"/>
  <c r="H1292" i="5"/>
  <c r="G1292" i="5"/>
  <c r="F1292" i="5"/>
  <c r="E1292" i="5"/>
  <c r="D1292" i="5"/>
  <c r="C1292" i="5"/>
  <c r="B1292" i="5"/>
  <c r="I1291" i="5"/>
  <c r="H1291" i="5"/>
  <c r="G1291" i="5"/>
  <c r="F1291" i="5"/>
  <c r="E1291" i="5"/>
  <c r="D1291" i="5"/>
  <c r="C1291" i="5"/>
  <c r="B1291" i="5"/>
  <c r="I1290" i="5"/>
  <c r="H1290" i="5"/>
  <c r="G1290" i="5"/>
  <c r="F1290" i="5"/>
  <c r="E1290" i="5"/>
  <c r="D1290" i="5"/>
  <c r="C1290" i="5"/>
  <c r="B1290" i="5"/>
  <c r="I1289" i="5"/>
  <c r="H1289" i="5"/>
  <c r="G1289" i="5"/>
  <c r="F1289" i="5"/>
  <c r="E1289" i="5"/>
  <c r="D1289" i="5"/>
  <c r="C1289" i="5"/>
  <c r="B1289" i="5"/>
  <c r="I1288" i="5"/>
  <c r="H1288" i="5"/>
  <c r="G1288" i="5"/>
  <c r="F1288" i="5"/>
  <c r="E1288" i="5"/>
  <c r="D1288" i="5"/>
  <c r="C1288" i="5"/>
  <c r="B1288" i="5"/>
  <c r="I1287" i="5"/>
  <c r="H1287" i="5"/>
  <c r="G1287" i="5"/>
  <c r="F1287" i="5"/>
  <c r="E1287" i="5"/>
  <c r="D1287" i="5"/>
  <c r="C1287" i="5"/>
  <c r="B1287" i="5"/>
  <c r="I1282" i="5"/>
  <c r="H1282" i="5"/>
  <c r="G1282" i="5"/>
  <c r="F1282" i="5"/>
  <c r="E1282" i="5"/>
  <c r="D1282" i="5"/>
  <c r="C1282" i="5"/>
  <c r="B1282" i="5"/>
  <c r="I1281" i="5"/>
  <c r="H1281" i="5"/>
  <c r="G1281" i="5"/>
  <c r="F1281" i="5"/>
  <c r="E1281" i="5"/>
  <c r="D1281" i="5"/>
  <c r="C1281" i="5"/>
  <c r="B1281" i="5"/>
  <c r="I1280" i="5"/>
  <c r="H1280" i="5"/>
  <c r="G1280" i="5"/>
  <c r="F1280" i="5"/>
  <c r="E1280" i="5"/>
  <c r="D1280" i="5"/>
  <c r="C1280" i="5"/>
  <c r="B1280" i="5"/>
  <c r="I1279" i="5"/>
  <c r="H1279" i="5"/>
  <c r="G1279" i="5"/>
  <c r="F1279" i="5"/>
  <c r="E1279" i="5"/>
  <c r="D1279" i="5"/>
  <c r="C1279" i="5"/>
  <c r="B1279" i="5"/>
  <c r="I1278" i="5"/>
  <c r="H1278" i="5"/>
  <c r="G1278" i="5"/>
  <c r="F1278" i="5"/>
  <c r="E1278" i="5"/>
  <c r="D1278" i="5"/>
  <c r="C1278" i="5"/>
  <c r="B1278" i="5"/>
  <c r="I1277" i="5"/>
  <c r="H1277" i="5"/>
  <c r="G1277" i="5"/>
  <c r="F1277" i="5"/>
  <c r="E1277" i="5"/>
  <c r="D1277" i="5"/>
  <c r="C1277" i="5"/>
  <c r="B1277" i="5"/>
  <c r="I1276" i="5"/>
  <c r="H1276" i="5"/>
  <c r="G1276" i="5"/>
  <c r="F1276" i="5"/>
  <c r="E1276" i="5"/>
  <c r="D1276" i="5"/>
  <c r="C1276" i="5"/>
  <c r="B1276" i="5"/>
  <c r="I1275" i="5"/>
  <c r="H1275" i="5"/>
  <c r="G1275" i="5"/>
  <c r="F1275" i="5"/>
  <c r="E1275" i="5"/>
  <c r="D1275" i="5"/>
  <c r="C1275" i="5"/>
  <c r="B1275" i="5"/>
  <c r="I1274" i="5"/>
  <c r="H1274" i="5"/>
  <c r="G1274" i="5"/>
  <c r="F1274" i="5"/>
  <c r="E1274" i="5"/>
  <c r="D1274" i="5"/>
  <c r="C1274" i="5"/>
  <c r="B1274" i="5"/>
  <c r="I1273" i="5"/>
  <c r="H1273" i="5"/>
  <c r="G1273" i="5"/>
  <c r="F1273" i="5"/>
  <c r="E1273" i="5"/>
  <c r="D1273" i="5"/>
  <c r="C1273" i="5"/>
  <c r="B1273" i="5"/>
  <c r="I1272" i="5"/>
  <c r="H1272" i="5"/>
  <c r="G1272" i="5"/>
  <c r="F1272" i="5"/>
  <c r="E1272" i="5"/>
  <c r="D1272" i="5"/>
  <c r="C1272" i="5"/>
  <c r="B1272" i="5"/>
  <c r="I1271" i="5"/>
  <c r="H1271" i="5"/>
  <c r="G1271" i="5"/>
  <c r="F1271" i="5"/>
  <c r="E1271" i="5"/>
  <c r="D1271" i="5"/>
  <c r="C1271" i="5"/>
  <c r="B1271" i="5"/>
  <c r="I1270" i="5"/>
  <c r="H1270" i="5"/>
  <c r="G1270" i="5"/>
  <c r="F1270" i="5"/>
  <c r="E1270" i="5"/>
  <c r="D1270" i="5"/>
  <c r="C1270" i="5"/>
  <c r="B1270" i="5"/>
  <c r="I1269" i="5"/>
  <c r="H1269" i="5"/>
  <c r="G1269" i="5"/>
  <c r="F1269" i="5"/>
  <c r="E1269" i="5"/>
  <c r="D1269" i="5"/>
  <c r="C1269" i="5"/>
  <c r="B1269" i="5"/>
  <c r="I1268" i="5"/>
  <c r="H1268" i="5"/>
  <c r="G1268" i="5"/>
  <c r="F1268" i="5"/>
  <c r="E1268" i="5"/>
  <c r="D1268" i="5"/>
  <c r="C1268" i="5"/>
  <c r="B1268" i="5"/>
  <c r="I1267" i="5"/>
  <c r="H1267" i="5"/>
  <c r="G1267" i="5"/>
  <c r="F1267" i="5"/>
  <c r="E1267" i="5"/>
  <c r="D1267" i="5"/>
  <c r="C1267" i="5"/>
  <c r="B1267" i="5"/>
  <c r="I1266" i="5"/>
  <c r="H1266" i="5"/>
  <c r="G1266" i="5"/>
  <c r="F1266" i="5"/>
  <c r="E1266" i="5"/>
  <c r="D1266" i="5"/>
  <c r="C1266" i="5"/>
  <c r="B1266" i="5"/>
  <c r="I1265" i="5"/>
  <c r="H1265" i="5"/>
  <c r="G1265" i="5"/>
  <c r="F1265" i="5"/>
  <c r="E1265" i="5"/>
  <c r="D1265" i="5"/>
  <c r="C1265" i="5"/>
  <c r="B1265" i="5"/>
  <c r="I1264" i="5"/>
  <c r="H1264" i="5"/>
  <c r="G1264" i="5"/>
  <c r="F1264" i="5"/>
  <c r="E1264" i="5"/>
  <c r="D1264" i="5"/>
  <c r="C1264" i="5"/>
  <c r="B1264" i="5"/>
  <c r="I1263" i="5"/>
  <c r="H1263" i="5"/>
  <c r="G1263" i="5"/>
  <c r="F1263" i="5"/>
  <c r="E1263" i="5"/>
  <c r="D1263" i="5"/>
  <c r="C1263" i="5"/>
  <c r="B1263" i="5"/>
  <c r="I1262" i="5"/>
  <c r="H1262" i="5"/>
  <c r="G1262" i="5"/>
  <c r="F1262" i="5"/>
  <c r="E1262" i="5"/>
  <c r="D1262" i="5"/>
  <c r="C1262" i="5"/>
  <c r="B1262" i="5"/>
  <c r="I1261" i="5"/>
  <c r="H1261" i="5"/>
  <c r="G1261" i="5"/>
  <c r="F1261" i="5"/>
  <c r="E1261" i="5"/>
  <c r="D1261" i="5"/>
  <c r="C1261" i="5"/>
  <c r="B1261" i="5"/>
  <c r="I1260" i="5"/>
  <c r="H1260" i="5"/>
  <c r="G1260" i="5"/>
  <c r="F1260" i="5"/>
  <c r="E1260" i="5"/>
  <c r="D1260" i="5"/>
  <c r="C1260" i="5"/>
  <c r="B1260" i="5"/>
  <c r="I1259" i="5"/>
  <c r="H1259" i="5"/>
  <c r="G1259" i="5"/>
  <c r="F1259" i="5"/>
  <c r="E1259" i="5"/>
  <c r="D1259" i="5"/>
  <c r="C1259" i="5"/>
  <c r="B1259" i="5"/>
  <c r="I1258" i="5"/>
  <c r="H1258" i="5"/>
  <c r="G1258" i="5"/>
  <c r="F1258" i="5"/>
  <c r="E1258" i="5"/>
  <c r="D1258" i="5"/>
  <c r="C1258" i="5"/>
  <c r="B1258" i="5"/>
  <c r="I1257" i="5"/>
  <c r="H1257" i="5"/>
  <c r="G1257" i="5"/>
  <c r="F1257" i="5"/>
  <c r="E1257" i="5"/>
  <c r="D1257" i="5"/>
  <c r="C1257" i="5"/>
  <c r="B1257" i="5"/>
  <c r="I1256" i="5"/>
  <c r="H1256" i="5"/>
  <c r="G1256" i="5"/>
  <c r="F1256" i="5"/>
  <c r="E1256" i="5"/>
  <c r="D1256" i="5"/>
  <c r="C1256" i="5"/>
  <c r="B1256" i="5"/>
  <c r="I1255" i="5"/>
  <c r="H1255" i="5"/>
  <c r="G1255" i="5"/>
  <c r="F1255" i="5"/>
  <c r="E1255" i="5"/>
  <c r="D1255" i="5"/>
  <c r="C1255" i="5"/>
  <c r="B1255" i="5"/>
  <c r="I1254" i="5"/>
  <c r="H1254" i="5"/>
  <c r="G1254" i="5"/>
  <c r="F1254" i="5"/>
  <c r="E1254" i="5"/>
  <c r="D1254" i="5"/>
  <c r="C1254" i="5"/>
  <c r="B1254" i="5"/>
  <c r="I1253" i="5"/>
  <c r="H1253" i="5"/>
  <c r="G1253" i="5"/>
  <c r="F1253" i="5"/>
  <c r="E1253" i="5"/>
  <c r="D1253" i="5"/>
  <c r="C1253" i="5"/>
  <c r="B1253" i="5"/>
  <c r="I1252" i="5"/>
  <c r="H1252" i="5"/>
  <c r="G1252" i="5"/>
  <c r="F1252" i="5"/>
  <c r="E1252" i="5"/>
  <c r="D1252" i="5"/>
  <c r="C1252" i="5"/>
  <c r="B1252" i="5"/>
  <c r="I1251" i="5"/>
  <c r="H1251" i="5"/>
  <c r="G1251" i="5"/>
  <c r="F1251" i="5"/>
  <c r="E1251" i="5"/>
  <c r="D1251" i="5"/>
  <c r="C1251" i="5"/>
  <c r="B1251" i="5"/>
  <c r="I1250" i="5"/>
  <c r="H1250" i="5"/>
  <c r="G1250" i="5"/>
  <c r="F1250" i="5"/>
  <c r="E1250" i="5"/>
  <c r="D1250" i="5"/>
  <c r="C1250" i="5"/>
  <c r="B1250" i="5"/>
  <c r="I1249" i="5"/>
  <c r="H1249" i="5"/>
  <c r="G1249" i="5"/>
  <c r="F1249" i="5"/>
  <c r="E1249" i="5"/>
  <c r="D1249" i="5"/>
  <c r="C1249" i="5"/>
  <c r="B1249" i="5"/>
  <c r="I1248" i="5"/>
  <c r="H1248" i="5"/>
  <c r="G1248" i="5"/>
  <c r="F1248" i="5"/>
  <c r="E1248" i="5"/>
  <c r="D1248" i="5"/>
  <c r="C1248" i="5"/>
  <c r="B1248" i="5"/>
  <c r="I1247" i="5"/>
  <c r="H1247" i="5"/>
  <c r="G1247" i="5"/>
  <c r="F1247" i="5"/>
  <c r="E1247" i="5"/>
  <c r="D1247" i="5"/>
  <c r="C1247" i="5"/>
  <c r="B1247" i="5"/>
  <c r="I1246" i="5"/>
  <c r="H1246" i="5"/>
  <c r="G1246" i="5"/>
  <c r="F1246" i="5"/>
  <c r="E1246" i="5"/>
  <c r="D1246" i="5"/>
  <c r="C1246" i="5"/>
  <c r="B1246" i="5"/>
  <c r="I1245" i="5"/>
  <c r="H1245" i="5"/>
  <c r="G1245" i="5"/>
  <c r="F1245" i="5"/>
  <c r="E1245" i="5"/>
  <c r="D1245" i="5"/>
  <c r="C1245" i="5"/>
  <c r="B1245" i="5"/>
  <c r="I1244" i="5"/>
  <c r="H1244" i="5"/>
  <c r="G1244" i="5"/>
  <c r="F1244" i="5"/>
  <c r="E1244" i="5"/>
  <c r="D1244" i="5"/>
  <c r="C1244" i="5"/>
  <c r="B1244" i="5"/>
  <c r="I1243" i="5"/>
  <c r="H1243" i="5"/>
  <c r="G1243" i="5"/>
  <c r="F1243" i="5"/>
  <c r="E1243" i="5"/>
  <c r="D1243" i="5"/>
  <c r="C1243" i="5"/>
  <c r="B1243" i="5"/>
  <c r="I1242" i="5"/>
  <c r="H1242" i="5"/>
  <c r="G1242" i="5"/>
  <c r="F1242" i="5"/>
  <c r="E1242" i="5"/>
  <c r="D1242" i="5"/>
  <c r="C1242" i="5"/>
  <c r="B1242" i="5"/>
  <c r="I1241" i="5"/>
  <c r="H1241" i="5"/>
  <c r="G1241" i="5"/>
  <c r="F1241" i="5"/>
  <c r="E1241" i="5"/>
  <c r="D1241" i="5"/>
  <c r="C1241" i="5"/>
  <c r="B1241" i="5"/>
  <c r="I1240" i="5"/>
  <c r="H1240" i="5"/>
  <c r="G1240" i="5"/>
  <c r="F1240" i="5"/>
  <c r="E1240" i="5"/>
  <c r="D1240" i="5"/>
  <c r="C1240" i="5"/>
  <c r="B1240" i="5"/>
  <c r="I1239" i="5"/>
  <c r="H1239" i="5"/>
  <c r="G1239" i="5"/>
  <c r="F1239" i="5"/>
  <c r="E1239" i="5"/>
  <c r="D1239" i="5"/>
  <c r="C1239" i="5"/>
  <c r="B1239" i="5"/>
  <c r="I1238" i="5"/>
  <c r="H1238" i="5"/>
  <c r="G1238" i="5"/>
  <c r="F1238" i="5"/>
  <c r="E1238" i="5"/>
  <c r="D1238" i="5"/>
  <c r="C1238" i="5"/>
  <c r="B1238" i="5"/>
  <c r="I1237" i="5"/>
  <c r="H1237" i="5"/>
  <c r="G1237" i="5"/>
  <c r="F1237" i="5"/>
  <c r="E1237" i="5"/>
  <c r="D1237" i="5"/>
  <c r="C1237" i="5"/>
  <c r="B1237" i="5"/>
  <c r="I1236" i="5"/>
  <c r="H1236" i="5"/>
  <c r="G1236" i="5"/>
  <c r="F1236" i="5"/>
  <c r="E1236" i="5"/>
  <c r="D1236" i="5"/>
  <c r="C1236" i="5"/>
  <c r="B1236" i="5"/>
  <c r="I1235" i="5"/>
  <c r="H1235" i="5"/>
  <c r="G1235" i="5"/>
  <c r="F1235" i="5"/>
  <c r="E1235" i="5"/>
  <c r="D1235" i="5"/>
  <c r="C1235" i="5"/>
  <c r="B1235" i="5"/>
  <c r="I1234" i="5"/>
  <c r="H1234" i="5"/>
  <c r="G1234" i="5"/>
  <c r="F1234" i="5"/>
  <c r="E1234" i="5"/>
  <c r="D1234" i="5"/>
  <c r="C1234" i="5"/>
  <c r="B1234" i="5"/>
  <c r="I1233" i="5"/>
  <c r="H1233" i="5"/>
  <c r="G1233" i="5"/>
  <c r="F1233" i="5"/>
  <c r="E1233" i="5"/>
  <c r="D1233" i="5"/>
  <c r="C1233" i="5"/>
  <c r="B1233" i="5"/>
  <c r="I1232" i="5"/>
  <c r="H1232" i="5"/>
  <c r="G1232" i="5"/>
  <c r="F1232" i="5"/>
  <c r="E1232" i="5"/>
  <c r="D1232" i="5"/>
  <c r="C1232" i="5"/>
  <c r="B1232" i="5"/>
  <c r="I1231" i="5"/>
  <c r="H1231" i="5"/>
  <c r="G1231" i="5"/>
  <c r="F1231" i="5"/>
  <c r="E1231" i="5"/>
  <c r="D1231" i="5"/>
  <c r="C1231" i="5"/>
  <c r="B1231" i="5"/>
  <c r="I1230" i="5"/>
  <c r="H1230" i="5"/>
  <c r="G1230" i="5"/>
  <c r="F1230" i="5"/>
  <c r="E1230" i="5"/>
  <c r="D1230" i="5"/>
  <c r="C1230" i="5"/>
  <c r="B1230" i="5"/>
  <c r="I1229" i="5"/>
  <c r="H1229" i="5"/>
  <c r="G1229" i="5"/>
  <c r="F1229" i="5"/>
  <c r="E1229" i="5"/>
  <c r="D1229" i="5"/>
  <c r="C1229" i="5"/>
  <c r="B1229" i="5"/>
  <c r="I1228" i="5"/>
  <c r="H1228" i="5"/>
  <c r="G1228" i="5"/>
  <c r="F1228" i="5"/>
  <c r="E1228" i="5"/>
  <c r="D1228" i="5"/>
  <c r="C1228" i="5"/>
  <c r="B1228" i="5"/>
  <c r="I1227" i="5"/>
  <c r="H1227" i="5"/>
  <c r="G1227" i="5"/>
  <c r="F1227" i="5"/>
  <c r="E1227" i="5"/>
  <c r="D1227" i="5"/>
  <c r="C1227" i="5"/>
  <c r="B1227" i="5"/>
  <c r="I1226" i="5"/>
  <c r="H1226" i="5"/>
  <c r="G1226" i="5"/>
  <c r="F1226" i="5"/>
  <c r="E1226" i="5"/>
  <c r="D1226" i="5"/>
  <c r="C1226" i="5"/>
  <c r="B1226" i="5"/>
  <c r="I1225" i="5"/>
  <c r="H1225" i="5"/>
  <c r="G1225" i="5"/>
  <c r="F1225" i="5"/>
  <c r="E1225" i="5"/>
  <c r="D1225" i="5"/>
  <c r="C1225" i="5"/>
  <c r="B1225" i="5"/>
  <c r="I1224" i="5"/>
  <c r="H1224" i="5"/>
  <c r="G1224" i="5"/>
  <c r="F1224" i="5"/>
  <c r="E1224" i="5"/>
  <c r="D1224" i="5"/>
  <c r="C1224" i="5"/>
  <c r="B1224" i="5"/>
  <c r="I1223" i="5"/>
  <c r="H1223" i="5"/>
  <c r="G1223" i="5"/>
  <c r="F1223" i="5"/>
  <c r="E1223" i="5"/>
  <c r="D1223" i="5"/>
  <c r="C1223" i="5"/>
  <c r="B1223" i="5"/>
  <c r="I1222" i="5"/>
  <c r="H1222" i="5"/>
  <c r="G1222" i="5"/>
  <c r="F1222" i="5"/>
  <c r="E1222" i="5"/>
  <c r="D1222" i="5"/>
  <c r="C1222" i="5"/>
  <c r="B1222" i="5"/>
  <c r="I1221" i="5"/>
  <c r="H1221" i="5"/>
  <c r="G1221" i="5"/>
  <c r="F1221" i="5"/>
  <c r="E1221" i="5"/>
  <c r="D1221" i="5"/>
  <c r="C1221" i="5"/>
  <c r="B1221" i="5"/>
  <c r="I1220" i="5"/>
  <c r="H1220" i="5"/>
  <c r="G1220" i="5"/>
  <c r="F1220" i="5"/>
  <c r="E1220" i="5"/>
  <c r="D1220" i="5"/>
  <c r="C1220" i="5"/>
  <c r="B1220" i="5"/>
  <c r="I1219" i="5"/>
  <c r="H1219" i="5"/>
  <c r="G1219" i="5"/>
  <c r="F1219" i="5"/>
  <c r="E1219" i="5"/>
  <c r="D1219" i="5"/>
  <c r="C1219" i="5"/>
  <c r="B1219" i="5"/>
  <c r="I1218" i="5"/>
  <c r="H1218" i="5"/>
  <c r="G1218" i="5"/>
  <c r="F1218" i="5"/>
  <c r="E1218" i="5"/>
  <c r="D1218" i="5"/>
  <c r="C1218" i="5"/>
  <c r="B1218" i="5"/>
  <c r="I1217" i="5"/>
  <c r="H1217" i="5"/>
  <c r="G1217" i="5"/>
  <c r="F1217" i="5"/>
  <c r="E1217" i="5"/>
  <c r="D1217" i="5"/>
  <c r="C1217" i="5"/>
  <c r="B1217" i="5"/>
  <c r="I1216" i="5"/>
  <c r="H1216" i="5"/>
  <c r="G1216" i="5"/>
  <c r="F1216" i="5"/>
  <c r="E1216" i="5"/>
  <c r="D1216" i="5"/>
  <c r="C1216" i="5"/>
  <c r="B1216" i="5"/>
  <c r="I1215" i="5"/>
  <c r="H1215" i="5"/>
  <c r="G1215" i="5"/>
  <c r="F1215" i="5"/>
  <c r="E1215" i="5"/>
  <c r="D1215" i="5"/>
  <c r="C1215" i="5"/>
  <c r="B1215" i="5"/>
  <c r="I1214" i="5"/>
  <c r="H1214" i="5"/>
  <c r="G1214" i="5"/>
  <c r="F1214" i="5"/>
  <c r="E1214" i="5"/>
  <c r="D1214" i="5"/>
  <c r="C1214" i="5"/>
  <c r="B1214" i="5"/>
  <c r="I1213" i="5"/>
  <c r="H1213" i="5"/>
  <c r="G1213" i="5"/>
  <c r="F1213" i="5"/>
  <c r="E1213" i="5"/>
  <c r="D1213" i="5"/>
  <c r="C1213" i="5"/>
  <c r="B1213" i="5"/>
  <c r="I1212" i="5"/>
  <c r="H1212" i="5"/>
  <c r="G1212" i="5"/>
  <c r="F1212" i="5"/>
  <c r="E1212" i="5"/>
  <c r="D1212" i="5"/>
  <c r="C1212" i="5"/>
  <c r="B1212" i="5"/>
  <c r="I1211" i="5"/>
  <c r="H1211" i="5"/>
  <c r="G1211" i="5"/>
  <c r="F1211" i="5"/>
  <c r="E1211" i="5"/>
  <c r="D1211" i="5"/>
  <c r="C1211" i="5"/>
  <c r="B1211" i="5"/>
  <c r="I1210" i="5"/>
  <c r="H1210" i="5"/>
  <c r="G1210" i="5"/>
  <c r="F1210" i="5"/>
  <c r="E1210" i="5"/>
  <c r="D1210" i="5"/>
  <c r="C1210" i="5"/>
  <c r="B1210" i="5"/>
  <c r="I1209" i="5"/>
  <c r="H1209" i="5"/>
  <c r="G1209" i="5"/>
  <c r="F1209" i="5"/>
  <c r="E1209" i="5"/>
  <c r="D1209" i="5"/>
  <c r="C1209" i="5"/>
  <c r="B1209" i="5"/>
  <c r="I1208" i="5"/>
  <c r="H1208" i="5"/>
  <c r="G1208" i="5"/>
  <c r="F1208" i="5"/>
  <c r="E1208" i="5"/>
  <c r="D1208" i="5"/>
  <c r="C1208" i="5"/>
  <c r="B1208" i="5"/>
  <c r="I1207" i="5"/>
  <c r="H1207" i="5"/>
  <c r="G1207" i="5"/>
  <c r="F1207" i="5"/>
  <c r="E1207" i="5"/>
  <c r="D1207" i="5"/>
  <c r="C1207" i="5"/>
  <c r="B1207" i="5"/>
  <c r="I1206" i="5"/>
  <c r="H1206" i="5"/>
  <c r="G1206" i="5"/>
  <c r="F1206" i="5"/>
  <c r="E1206" i="5"/>
  <c r="D1206" i="5"/>
  <c r="C1206" i="5"/>
  <c r="B1206" i="5"/>
  <c r="I1205" i="5"/>
  <c r="H1205" i="5"/>
  <c r="G1205" i="5"/>
  <c r="F1205" i="5"/>
  <c r="E1205" i="5"/>
  <c r="D1205" i="5"/>
  <c r="C1205" i="5"/>
  <c r="B1205" i="5"/>
  <c r="I1204" i="5"/>
  <c r="H1204" i="5"/>
  <c r="G1204" i="5"/>
  <c r="F1204" i="5"/>
  <c r="E1204" i="5"/>
  <c r="D1204" i="5"/>
  <c r="C1204" i="5"/>
  <c r="B1204" i="5"/>
  <c r="I1203" i="5"/>
  <c r="H1203" i="5"/>
  <c r="G1203" i="5"/>
  <c r="F1203" i="5"/>
  <c r="E1203" i="5"/>
  <c r="D1203" i="5"/>
  <c r="C1203" i="5"/>
  <c r="B1203" i="5"/>
  <c r="I1202" i="5"/>
  <c r="H1202" i="5"/>
  <c r="G1202" i="5"/>
  <c r="F1202" i="5"/>
  <c r="E1202" i="5"/>
  <c r="D1202" i="5"/>
  <c r="C1202" i="5"/>
  <c r="B1202" i="5"/>
  <c r="I1201" i="5"/>
  <c r="H1201" i="5"/>
  <c r="G1201" i="5"/>
  <c r="F1201" i="5"/>
  <c r="E1201" i="5"/>
  <c r="D1201" i="5"/>
  <c r="C1201" i="5"/>
  <c r="B1201" i="5"/>
  <c r="I1200" i="5"/>
  <c r="H1200" i="5"/>
  <c r="G1200" i="5"/>
  <c r="F1200" i="5"/>
  <c r="E1200" i="5"/>
  <c r="D1200" i="5"/>
  <c r="C1200" i="5"/>
  <c r="B1200" i="5"/>
  <c r="I1199" i="5"/>
  <c r="H1199" i="5"/>
  <c r="G1199" i="5"/>
  <c r="F1199" i="5"/>
  <c r="E1199" i="5"/>
  <c r="D1199" i="5"/>
  <c r="C1199" i="5"/>
  <c r="B1199" i="5"/>
  <c r="I1198" i="5"/>
  <c r="H1198" i="5"/>
  <c r="G1198" i="5"/>
  <c r="F1198" i="5"/>
  <c r="E1198" i="5"/>
  <c r="D1198" i="5"/>
  <c r="C1198" i="5"/>
  <c r="B1198" i="5"/>
  <c r="I1197" i="5"/>
  <c r="H1197" i="5"/>
  <c r="G1197" i="5"/>
  <c r="F1197" i="5"/>
  <c r="E1197" i="5"/>
  <c r="D1197" i="5"/>
  <c r="C1197" i="5"/>
  <c r="B1197" i="5"/>
  <c r="I1196" i="5"/>
  <c r="H1196" i="5"/>
  <c r="G1196" i="5"/>
  <c r="F1196" i="5"/>
  <c r="E1196" i="5"/>
  <c r="D1196" i="5"/>
  <c r="C1196" i="5"/>
  <c r="B1196" i="5"/>
  <c r="I1195" i="5"/>
  <c r="H1195" i="5"/>
  <c r="G1195" i="5"/>
  <c r="F1195" i="5"/>
  <c r="E1195" i="5"/>
  <c r="D1195" i="5"/>
  <c r="C1195" i="5"/>
  <c r="B1195" i="5"/>
  <c r="I1194" i="5"/>
  <c r="H1194" i="5"/>
  <c r="G1194" i="5"/>
  <c r="F1194" i="5"/>
  <c r="E1194" i="5"/>
  <c r="D1194" i="5"/>
  <c r="C1194" i="5"/>
  <c r="B1194" i="5"/>
  <c r="I1193" i="5"/>
  <c r="H1193" i="5"/>
  <c r="G1193" i="5"/>
  <c r="F1193" i="5"/>
  <c r="E1193" i="5"/>
  <c r="D1193" i="5"/>
  <c r="C1193" i="5"/>
  <c r="B1193" i="5"/>
  <c r="I1192" i="5"/>
  <c r="H1192" i="5"/>
  <c r="G1192" i="5"/>
  <c r="F1192" i="5"/>
  <c r="E1192" i="5"/>
  <c r="D1192" i="5"/>
  <c r="C1192" i="5"/>
  <c r="B1192" i="5"/>
  <c r="I1191" i="5"/>
  <c r="H1191" i="5"/>
  <c r="G1191" i="5"/>
  <c r="F1191" i="5"/>
  <c r="E1191" i="5"/>
  <c r="D1191" i="5"/>
  <c r="C1191" i="5"/>
  <c r="B1191" i="5"/>
  <c r="I1190" i="5"/>
  <c r="H1190" i="5"/>
  <c r="G1190" i="5"/>
  <c r="F1190" i="5"/>
  <c r="E1190" i="5"/>
  <c r="D1190" i="5"/>
  <c r="C1190" i="5"/>
  <c r="B1190" i="5"/>
  <c r="I1189" i="5"/>
  <c r="H1189" i="5"/>
  <c r="G1189" i="5"/>
  <c r="F1189" i="5"/>
  <c r="E1189" i="5"/>
  <c r="D1189" i="5"/>
  <c r="C1189" i="5"/>
  <c r="B1189" i="5"/>
  <c r="I1188" i="5"/>
  <c r="H1188" i="5"/>
  <c r="G1188" i="5"/>
  <c r="F1188" i="5"/>
  <c r="E1188" i="5"/>
  <c r="D1188" i="5"/>
  <c r="C1188" i="5"/>
  <c r="B1188" i="5"/>
  <c r="I1187" i="5"/>
  <c r="H1187" i="5"/>
  <c r="G1187" i="5"/>
  <c r="F1187" i="5"/>
  <c r="E1187" i="5"/>
  <c r="D1187" i="5"/>
  <c r="C1187" i="5"/>
  <c r="B1187" i="5"/>
  <c r="I1186" i="5"/>
  <c r="H1186" i="5"/>
  <c r="G1186" i="5"/>
  <c r="F1186" i="5"/>
  <c r="E1186" i="5"/>
  <c r="D1186" i="5"/>
  <c r="C1186" i="5"/>
  <c r="B1186" i="5"/>
  <c r="I1185" i="5"/>
  <c r="H1185" i="5"/>
  <c r="G1185" i="5"/>
  <c r="F1185" i="5"/>
  <c r="E1185" i="5"/>
  <c r="D1185" i="5"/>
  <c r="C1185" i="5"/>
  <c r="B1185" i="5"/>
  <c r="I1184" i="5"/>
  <c r="H1184" i="5"/>
  <c r="G1184" i="5"/>
  <c r="F1184" i="5"/>
  <c r="E1184" i="5"/>
  <c r="D1184" i="5"/>
  <c r="C1184" i="5"/>
  <c r="B1184" i="5"/>
  <c r="I1183" i="5"/>
  <c r="H1183" i="5"/>
  <c r="G1183" i="5"/>
  <c r="F1183" i="5"/>
  <c r="E1183" i="5"/>
  <c r="D1183" i="5"/>
  <c r="C1183" i="5"/>
  <c r="B1183" i="5"/>
  <c r="I1182" i="5"/>
  <c r="H1182" i="5"/>
  <c r="G1182" i="5"/>
  <c r="F1182" i="5"/>
  <c r="E1182" i="5"/>
  <c r="D1182" i="5"/>
  <c r="C1182" i="5"/>
  <c r="B1182" i="5"/>
  <c r="I1181" i="5"/>
  <c r="H1181" i="5"/>
  <c r="G1181" i="5"/>
  <c r="F1181" i="5"/>
  <c r="E1181" i="5"/>
  <c r="D1181" i="5"/>
  <c r="C1181" i="5"/>
  <c r="B1181" i="5"/>
  <c r="I1180" i="5"/>
  <c r="H1180" i="5"/>
  <c r="G1180" i="5"/>
  <c r="F1180" i="5"/>
  <c r="E1180" i="5"/>
  <c r="D1180" i="5"/>
  <c r="C1180" i="5"/>
  <c r="B1180" i="5"/>
  <c r="I1179" i="5"/>
  <c r="H1179" i="5"/>
  <c r="G1179" i="5"/>
  <c r="F1179" i="5"/>
  <c r="E1179" i="5"/>
  <c r="D1179" i="5"/>
  <c r="C1179" i="5"/>
  <c r="B1179" i="5"/>
  <c r="I1178" i="5"/>
  <c r="H1178" i="5"/>
  <c r="G1178" i="5"/>
  <c r="F1178" i="5"/>
  <c r="E1178" i="5"/>
  <c r="D1178" i="5"/>
  <c r="C1178" i="5"/>
  <c r="B1178" i="5"/>
  <c r="I1177" i="5"/>
  <c r="H1177" i="5"/>
  <c r="G1177" i="5"/>
  <c r="F1177" i="5"/>
  <c r="E1177" i="5"/>
  <c r="D1177" i="5"/>
  <c r="C1177" i="5"/>
  <c r="B1177" i="5"/>
  <c r="I1176" i="5"/>
  <c r="H1176" i="5"/>
  <c r="G1176" i="5"/>
  <c r="F1176" i="5"/>
  <c r="E1176" i="5"/>
  <c r="D1176" i="5"/>
  <c r="C1176" i="5"/>
  <c r="B1176" i="5"/>
  <c r="I1175" i="5"/>
  <c r="H1175" i="5"/>
  <c r="G1175" i="5"/>
  <c r="F1175" i="5"/>
  <c r="E1175" i="5"/>
  <c r="D1175" i="5"/>
  <c r="C1175" i="5"/>
  <c r="B1175" i="5"/>
  <c r="I1174" i="5"/>
  <c r="H1174" i="5"/>
  <c r="G1174" i="5"/>
  <c r="F1174" i="5"/>
  <c r="E1174" i="5"/>
  <c r="D1174" i="5"/>
  <c r="C1174" i="5"/>
  <c r="B1174" i="5"/>
  <c r="I1173" i="5"/>
  <c r="H1173" i="5"/>
  <c r="G1173" i="5"/>
  <c r="F1173" i="5"/>
  <c r="E1173" i="5"/>
  <c r="D1173" i="5"/>
  <c r="C1173" i="5"/>
  <c r="B1173" i="5"/>
  <c r="I1172" i="5"/>
  <c r="H1172" i="5"/>
  <c r="G1172" i="5"/>
  <c r="F1172" i="5"/>
  <c r="E1172" i="5"/>
  <c r="D1172" i="5"/>
  <c r="C1172" i="5"/>
  <c r="B1172" i="5"/>
  <c r="I1171" i="5"/>
  <c r="H1171" i="5"/>
  <c r="G1171" i="5"/>
  <c r="F1171" i="5"/>
  <c r="E1171" i="5"/>
  <c r="D1171" i="5"/>
  <c r="C1171" i="5"/>
  <c r="B1171" i="5"/>
  <c r="I1170" i="5"/>
  <c r="H1170" i="5"/>
  <c r="G1170" i="5"/>
  <c r="F1170" i="5"/>
  <c r="E1170" i="5"/>
  <c r="D1170" i="5"/>
  <c r="C1170" i="5"/>
  <c r="B1170" i="5"/>
  <c r="I1169" i="5"/>
  <c r="H1169" i="5"/>
  <c r="G1169" i="5"/>
  <c r="F1169" i="5"/>
  <c r="E1169" i="5"/>
  <c r="D1169" i="5"/>
  <c r="C1169" i="5"/>
  <c r="B1169" i="5"/>
  <c r="I1168" i="5"/>
  <c r="H1168" i="5"/>
  <c r="G1168" i="5"/>
  <c r="F1168" i="5"/>
  <c r="E1168" i="5"/>
  <c r="D1168" i="5"/>
  <c r="C1168" i="5"/>
  <c r="B1168" i="5"/>
  <c r="I1167" i="5"/>
  <c r="H1167" i="5"/>
  <c r="G1167" i="5"/>
  <c r="F1167" i="5"/>
  <c r="E1167" i="5"/>
  <c r="D1167" i="5"/>
  <c r="C1167" i="5"/>
  <c r="B1167" i="5"/>
  <c r="I1166" i="5"/>
  <c r="H1166" i="5"/>
  <c r="G1166" i="5"/>
  <c r="F1166" i="5"/>
  <c r="E1166" i="5"/>
  <c r="D1166" i="5"/>
  <c r="C1166" i="5"/>
  <c r="B1166" i="5"/>
  <c r="I1165" i="5"/>
  <c r="H1165" i="5"/>
  <c r="G1165" i="5"/>
  <c r="F1165" i="5"/>
  <c r="E1165" i="5"/>
  <c r="D1165" i="5"/>
  <c r="C1165" i="5"/>
  <c r="B1165" i="5"/>
  <c r="I1164" i="5"/>
  <c r="H1164" i="5"/>
  <c r="G1164" i="5"/>
  <c r="F1164" i="5"/>
  <c r="E1164" i="5"/>
  <c r="D1164" i="5"/>
  <c r="C1164" i="5"/>
  <c r="B1164" i="5"/>
  <c r="I1163" i="5"/>
  <c r="H1163" i="5"/>
  <c r="G1163" i="5"/>
  <c r="F1163" i="5"/>
  <c r="E1163" i="5"/>
  <c r="D1163" i="5"/>
  <c r="C1163" i="5"/>
  <c r="B1163" i="5"/>
  <c r="I1162" i="5"/>
  <c r="H1162" i="5"/>
  <c r="G1162" i="5"/>
  <c r="F1162" i="5"/>
  <c r="E1162" i="5"/>
  <c r="D1162" i="5"/>
  <c r="C1162" i="5"/>
  <c r="B1162" i="5"/>
  <c r="I1161" i="5"/>
  <c r="H1161" i="5"/>
  <c r="G1161" i="5"/>
  <c r="F1161" i="5"/>
  <c r="E1161" i="5"/>
  <c r="D1161" i="5"/>
  <c r="C1161" i="5"/>
  <c r="B1161" i="5"/>
  <c r="I1160" i="5"/>
  <c r="H1160" i="5"/>
  <c r="G1160" i="5"/>
  <c r="F1160" i="5"/>
  <c r="E1160" i="5"/>
  <c r="D1160" i="5"/>
  <c r="C1160" i="5"/>
  <c r="B1160" i="5"/>
  <c r="I1159" i="5"/>
  <c r="H1159" i="5"/>
  <c r="G1159" i="5"/>
  <c r="F1159" i="5"/>
  <c r="E1159" i="5"/>
  <c r="D1159" i="5"/>
  <c r="C1159" i="5"/>
  <c r="B1159" i="5"/>
  <c r="I1158" i="5"/>
  <c r="H1158" i="5"/>
  <c r="G1158" i="5"/>
  <c r="F1158" i="5"/>
  <c r="E1158" i="5"/>
  <c r="D1158" i="5"/>
  <c r="C1158" i="5"/>
  <c r="B1158" i="5"/>
  <c r="I1157" i="5"/>
  <c r="H1157" i="5"/>
  <c r="G1157" i="5"/>
  <c r="F1157" i="5"/>
  <c r="E1157" i="5"/>
  <c r="D1157" i="5"/>
  <c r="C1157" i="5"/>
  <c r="B1157" i="5"/>
  <c r="I1156" i="5"/>
  <c r="H1156" i="5"/>
  <c r="G1156" i="5"/>
  <c r="F1156" i="5"/>
  <c r="E1156" i="5"/>
  <c r="D1156" i="5"/>
  <c r="C1156" i="5"/>
  <c r="B1156" i="5"/>
  <c r="I1155" i="5"/>
  <c r="H1155" i="5"/>
  <c r="G1155" i="5"/>
  <c r="F1155" i="5"/>
  <c r="E1155" i="5"/>
  <c r="D1155" i="5"/>
  <c r="C1155" i="5"/>
  <c r="B1155" i="5"/>
  <c r="I1154" i="5"/>
  <c r="H1154" i="5"/>
  <c r="G1154" i="5"/>
  <c r="F1154" i="5"/>
  <c r="E1154" i="5"/>
  <c r="D1154" i="5"/>
  <c r="C1154" i="5"/>
  <c r="B1154" i="5"/>
  <c r="I1153" i="5"/>
  <c r="H1153" i="5"/>
  <c r="G1153" i="5"/>
  <c r="F1153" i="5"/>
  <c r="E1153" i="5"/>
  <c r="D1153" i="5"/>
  <c r="C1153" i="5"/>
  <c r="B1153" i="5"/>
  <c r="I1152" i="5"/>
  <c r="H1152" i="5"/>
  <c r="G1152" i="5"/>
  <c r="F1152" i="5"/>
  <c r="E1152" i="5"/>
  <c r="D1152" i="5"/>
  <c r="C1152" i="5"/>
  <c r="B1152" i="5"/>
  <c r="I1151" i="5"/>
  <c r="H1151" i="5"/>
  <c r="G1151" i="5"/>
  <c r="F1151" i="5"/>
  <c r="E1151" i="5"/>
  <c r="D1151" i="5"/>
  <c r="C1151" i="5"/>
  <c r="B1151" i="5"/>
  <c r="I1150" i="5"/>
  <c r="H1150" i="5"/>
  <c r="G1150" i="5"/>
  <c r="F1150" i="5"/>
  <c r="E1150" i="5"/>
  <c r="D1150" i="5"/>
  <c r="C1150" i="5"/>
  <c r="B1150" i="5"/>
  <c r="I1145" i="5"/>
  <c r="H1145" i="5"/>
  <c r="G1145" i="5"/>
  <c r="F1145" i="5"/>
  <c r="E1145" i="5"/>
  <c r="D1145" i="5"/>
  <c r="C1145" i="5"/>
  <c r="B1145" i="5"/>
  <c r="I1144" i="5"/>
  <c r="H1144" i="5"/>
  <c r="G1144" i="5"/>
  <c r="F1144" i="5"/>
  <c r="E1144" i="5"/>
  <c r="D1144" i="5"/>
  <c r="C1144" i="5"/>
  <c r="B1144" i="5"/>
  <c r="I1143" i="5"/>
  <c r="H1143" i="5"/>
  <c r="G1143" i="5"/>
  <c r="F1143" i="5"/>
  <c r="E1143" i="5"/>
  <c r="D1143" i="5"/>
  <c r="C1143" i="5"/>
  <c r="B1143" i="5"/>
  <c r="I1142" i="5"/>
  <c r="H1142" i="5"/>
  <c r="G1142" i="5"/>
  <c r="F1142" i="5"/>
  <c r="E1142" i="5"/>
  <c r="D1142" i="5"/>
  <c r="C1142" i="5"/>
  <c r="B1142" i="5"/>
  <c r="I1141" i="5"/>
  <c r="H1141" i="5"/>
  <c r="G1141" i="5"/>
  <c r="F1141" i="5"/>
  <c r="E1141" i="5"/>
  <c r="D1141" i="5"/>
  <c r="C1141" i="5"/>
  <c r="B1141" i="5"/>
  <c r="I1140" i="5"/>
  <c r="H1140" i="5"/>
  <c r="G1140" i="5"/>
  <c r="F1140" i="5"/>
  <c r="E1140" i="5"/>
  <c r="D1140" i="5"/>
  <c r="C1140" i="5"/>
  <c r="B1140" i="5"/>
  <c r="I1139" i="5"/>
  <c r="H1139" i="5"/>
  <c r="G1139" i="5"/>
  <c r="F1139" i="5"/>
  <c r="E1139" i="5"/>
  <c r="D1139" i="5"/>
  <c r="C1139" i="5"/>
  <c r="B1139" i="5"/>
  <c r="I1138" i="5"/>
  <c r="H1138" i="5"/>
  <c r="G1138" i="5"/>
  <c r="F1138" i="5"/>
  <c r="E1138" i="5"/>
  <c r="D1138" i="5"/>
  <c r="C1138" i="5"/>
  <c r="B1138" i="5"/>
  <c r="I1137" i="5"/>
  <c r="H1137" i="5"/>
  <c r="G1137" i="5"/>
  <c r="F1137" i="5"/>
  <c r="E1137" i="5"/>
  <c r="D1137" i="5"/>
  <c r="C1137" i="5"/>
  <c r="B1137" i="5"/>
  <c r="I17" i="5"/>
  <c r="AH17" i="5" s="1"/>
  <c r="H17" i="5"/>
  <c r="AG17" i="5" s="1"/>
  <c r="G17" i="5"/>
  <c r="AF17" i="5" s="1"/>
  <c r="F17" i="5"/>
  <c r="AE17" i="5" s="1"/>
  <c r="E17" i="5"/>
  <c r="AD17" i="5" s="1"/>
  <c r="D17" i="5"/>
  <c r="D18" i="5" s="1"/>
  <c r="C17" i="5"/>
  <c r="AB17" i="5" s="1"/>
  <c r="B17" i="5"/>
  <c r="AA17" i="5" s="1"/>
  <c r="Q15" i="5"/>
  <c r="M15" i="5"/>
  <c r="N15" i="5" s="1"/>
  <c r="O15" i="5" s="1"/>
  <c r="P15" i="5" s="1"/>
  <c r="L15" i="5"/>
  <c r="K15" i="5"/>
  <c r="J15" i="5"/>
  <c r="AB15" i="5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C3" i="4"/>
  <c r="I12" i="4"/>
  <c r="H12" i="4"/>
  <c r="G12" i="4"/>
  <c r="F12" i="4"/>
  <c r="E12" i="4"/>
  <c r="D12" i="4"/>
  <c r="C12" i="4"/>
  <c r="B12" i="4"/>
  <c r="AR669" i="5" l="1"/>
  <c r="AT676" i="5"/>
  <c r="AQ676" i="5"/>
  <c r="AR678" i="5"/>
  <c r="AR689" i="5"/>
  <c r="AX694" i="5"/>
  <c r="AR702" i="5"/>
  <c r="AX703" i="5"/>
  <c r="AR722" i="5"/>
  <c r="AS722" i="5"/>
  <c r="AX723" i="5"/>
  <c r="AS726" i="5"/>
  <c r="AQ728" i="5"/>
  <c r="AX743" i="5"/>
  <c r="AT751" i="5"/>
  <c r="AR758" i="5"/>
  <c r="AS762" i="5"/>
  <c r="AX762" i="5"/>
  <c r="AQ773" i="5"/>
  <c r="AX787" i="5"/>
  <c r="AR793" i="5"/>
  <c r="AX795" i="5"/>
  <c r="AX798" i="5"/>
  <c r="AX806" i="5"/>
  <c r="AR814" i="5"/>
  <c r="AX819" i="5"/>
  <c r="AX831" i="5"/>
  <c r="AQ832" i="5"/>
  <c r="AQ836" i="5"/>
  <c r="AR842" i="5"/>
  <c r="AX842" i="5"/>
  <c r="AX847" i="5"/>
  <c r="AQ849" i="5"/>
  <c r="AX851" i="5"/>
  <c r="AQ852" i="5"/>
  <c r="AR858" i="5"/>
  <c r="AX858" i="5"/>
  <c r="AR866" i="5"/>
  <c r="AQ869" i="5"/>
  <c r="AR870" i="5"/>
  <c r="AQ877" i="5"/>
  <c r="AQ885" i="5"/>
  <c r="AQ888" i="5"/>
  <c r="AR890" i="5"/>
  <c r="AS890" i="5"/>
  <c r="AX895" i="5"/>
  <c r="AQ897" i="5"/>
  <c r="AR897" i="5"/>
  <c r="AQ901" i="5"/>
  <c r="AQ904" i="5"/>
  <c r="AS906" i="5"/>
  <c r="AQ908" i="5"/>
  <c r="AR918" i="5"/>
  <c r="AQ920" i="5"/>
  <c r="AQ928" i="5"/>
  <c r="AS930" i="5"/>
  <c r="AX931" i="5"/>
  <c r="AQ932" i="5"/>
  <c r="AX934" i="5"/>
  <c r="AQ936" i="5"/>
  <c r="AX938" i="5"/>
  <c r="AQ940" i="5"/>
  <c r="AS942" i="5"/>
  <c r="AX942" i="5"/>
  <c r="AQ945" i="5"/>
  <c r="AS947" i="5"/>
  <c r="AX946" i="5"/>
  <c r="AQ948" i="5"/>
  <c r="AX950" i="5"/>
  <c r="AQ953" i="5"/>
  <c r="AQ956" i="5"/>
  <c r="AX958" i="5"/>
  <c r="AX962" i="5"/>
  <c r="AQ682" i="5"/>
  <c r="AT685" i="5"/>
  <c r="AX709" i="5"/>
  <c r="AR715" i="5"/>
  <c r="AX749" i="5"/>
  <c r="AQ758" i="5"/>
  <c r="AX764" i="5"/>
  <c r="AR768" i="5"/>
  <c r="AQ779" i="5"/>
  <c r="AX781" i="5"/>
  <c r="AX784" i="5"/>
  <c r="AX804" i="5"/>
  <c r="AR812" i="5"/>
  <c r="AX816" i="5"/>
  <c r="AS820" i="5"/>
  <c r="AQ823" i="5"/>
  <c r="AX829" i="5"/>
  <c r="AR848" i="5"/>
  <c r="AQ862" i="5"/>
  <c r="AQ874" i="5"/>
  <c r="AQ887" i="5"/>
  <c r="AQ911" i="5"/>
  <c r="AQ915" i="5"/>
  <c r="AX924" i="5"/>
  <c r="AQ968" i="5"/>
  <c r="AX970" i="5"/>
  <c r="AX974" i="5"/>
  <c r="AS979" i="5"/>
  <c r="AX983" i="5"/>
  <c r="AQ984" i="5"/>
  <c r="AX986" i="5"/>
  <c r="AX990" i="5"/>
  <c r="AX995" i="5"/>
  <c r="AS999" i="5"/>
  <c r="AX999" i="5"/>
  <c r="AT1000" i="5"/>
  <c r="AX1003" i="5"/>
  <c r="AX1006" i="5"/>
  <c r="AT1008" i="5"/>
  <c r="AX1010" i="5"/>
  <c r="AQ1012" i="5"/>
  <c r="AX1014" i="5"/>
  <c r="AQ1016" i="5"/>
  <c r="AS1018" i="5"/>
  <c r="AX1018" i="5"/>
  <c r="AX1023" i="5"/>
  <c r="AQ1024" i="5"/>
  <c r="AX1027" i="5"/>
  <c r="AQ1030" i="5"/>
  <c r="AX1032" i="5"/>
  <c r="AT1032" i="5"/>
  <c r="AX1035" i="5"/>
  <c r="AQ1038" i="5"/>
  <c r="AX1040" i="5"/>
  <c r="AX1043" i="5"/>
  <c r="AT1048" i="5"/>
  <c r="AU1050" i="5"/>
  <c r="AX1052" i="5"/>
  <c r="AX1055" i="5"/>
  <c r="AQ1057" i="5"/>
  <c r="AX1059" i="5"/>
  <c r="AT1064" i="5"/>
  <c r="AX1067" i="5"/>
  <c r="AQ1070" i="5"/>
  <c r="AX1072" i="5"/>
  <c r="AX1080" i="5"/>
  <c r="AX1083" i="5"/>
  <c r="AQ1086" i="5"/>
  <c r="AT1088" i="5"/>
  <c r="AX1096" i="5"/>
  <c r="AQ1098" i="5"/>
  <c r="AX1100" i="5"/>
  <c r="AX1104" i="5"/>
  <c r="AQ1105" i="5"/>
  <c r="AX1108" i="5"/>
  <c r="AX1112" i="5"/>
  <c r="AT1112" i="5"/>
  <c r="AQ1114" i="5"/>
  <c r="AX1116" i="5"/>
  <c r="AX1120" i="5"/>
  <c r="AT1120" i="5"/>
  <c r="AX1123" i="5"/>
  <c r="AQ1125" i="5"/>
  <c r="AX1128" i="5"/>
  <c r="AX1133" i="5"/>
  <c r="AX1136" i="5"/>
  <c r="AQ1139" i="5"/>
  <c r="AX1141" i="5"/>
  <c r="AQ1150" i="5"/>
  <c r="AX1152" i="5"/>
  <c r="AT1154" i="5"/>
  <c r="AX1156" i="5"/>
  <c r="AT1158" i="5"/>
  <c r="AQ1158" i="5"/>
  <c r="AT1166" i="5"/>
  <c r="AT1170" i="5"/>
  <c r="AX1173" i="5"/>
  <c r="AX1181" i="5"/>
  <c r="AT1186" i="5"/>
  <c r="AX1188" i="5"/>
  <c r="AT1198" i="5"/>
  <c r="AT1206" i="5"/>
  <c r="AT1210" i="5"/>
  <c r="AX1216" i="5"/>
  <c r="AT1218" i="5"/>
  <c r="AX1220" i="5"/>
  <c r="AQ1227" i="5"/>
  <c r="AQ1234" i="5"/>
  <c r="AV1256" i="5"/>
  <c r="AQ942" i="5"/>
  <c r="AQ946" i="5"/>
  <c r="AQ950" i="5"/>
  <c r="AQ954" i="5"/>
  <c r="AQ958" i="5"/>
  <c r="AX964" i="5"/>
  <c r="AX969" i="5"/>
  <c r="AR972" i="5"/>
  <c r="AS1012" i="5"/>
  <c r="AS1030" i="5"/>
  <c r="AQ729" i="5"/>
  <c r="AX737" i="5"/>
  <c r="AQ905" i="5"/>
  <c r="AX1002" i="5"/>
  <c r="U939" i="6"/>
  <c r="U935" i="6"/>
  <c r="U931" i="6"/>
  <c r="U927" i="6"/>
  <c r="U923" i="6"/>
  <c r="U919" i="6"/>
  <c r="U915" i="6"/>
  <c r="U911" i="6"/>
  <c r="U907" i="6"/>
  <c r="U903" i="6"/>
  <c r="U899" i="6"/>
  <c r="U895" i="6"/>
  <c r="U891" i="6"/>
  <c r="U887" i="6"/>
  <c r="U883" i="6"/>
  <c r="U879" i="6"/>
  <c r="U875" i="6"/>
  <c r="U871" i="6"/>
  <c r="U867" i="6"/>
  <c r="U863" i="6"/>
  <c r="U859" i="6"/>
  <c r="U855" i="6"/>
  <c r="U851" i="6"/>
  <c r="U847" i="6"/>
  <c r="U843" i="6"/>
  <c r="U839" i="6"/>
  <c r="U835" i="6"/>
  <c r="U831" i="6"/>
  <c r="U827" i="6"/>
  <c r="U823" i="6"/>
  <c r="U819" i="6"/>
  <c r="U815" i="6"/>
  <c r="U811" i="6"/>
  <c r="U807" i="6"/>
  <c r="U803" i="6"/>
  <c r="U799" i="6"/>
  <c r="U795" i="6"/>
  <c r="U791" i="6"/>
  <c r="U787" i="6"/>
  <c r="U783" i="6"/>
  <c r="U779" i="6"/>
  <c r="U775" i="6"/>
  <c r="U771" i="6"/>
  <c r="U767" i="6"/>
  <c r="U763" i="6"/>
  <c r="U759" i="6"/>
  <c r="U755" i="6"/>
  <c r="U751" i="6"/>
  <c r="U747" i="6"/>
  <c r="U743" i="6"/>
  <c r="U739" i="6"/>
  <c r="U735" i="6"/>
  <c r="U731" i="6"/>
  <c r="U727" i="6"/>
  <c r="U723" i="6"/>
  <c r="U719" i="6"/>
  <c r="U715" i="6"/>
  <c r="U711" i="6"/>
  <c r="U707" i="6"/>
  <c r="U703" i="6"/>
  <c r="U699" i="6"/>
  <c r="U695" i="6"/>
  <c r="U691" i="6"/>
  <c r="U687" i="6"/>
  <c r="U683" i="6"/>
  <c r="U679" i="6"/>
  <c r="U675" i="6"/>
  <c r="U671" i="6"/>
  <c r="U667" i="6"/>
  <c r="U663" i="6"/>
  <c r="U659" i="6"/>
  <c r="U655" i="6"/>
  <c r="U651" i="6"/>
  <c r="U647" i="6"/>
  <c r="U643" i="6"/>
  <c r="U639" i="6"/>
  <c r="U635" i="6"/>
  <c r="U631" i="6"/>
  <c r="U627" i="6"/>
  <c r="U623" i="6"/>
  <c r="U619" i="6"/>
  <c r="U615" i="6"/>
  <c r="U611" i="6"/>
  <c r="U607" i="6"/>
  <c r="U603" i="6"/>
  <c r="U938" i="6"/>
  <c r="U934" i="6"/>
  <c r="U930" i="6"/>
  <c r="U926" i="6"/>
  <c r="U922" i="6"/>
  <c r="U918" i="6"/>
  <c r="U914" i="6"/>
  <c r="U910" i="6"/>
  <c r="U906" i="6"/>
  <c r="U902" i="6"/>
  <c r="U898" i="6"/>
  <c r="U894" i="6"/>
  <c r="U890" i="6"/>
  <c r="U941" i="6"/>
  <c r="U937" i="6"/>
  <c r="U933" i="6"/>
  <c r="U929" i="6"/>
  <c r="U925" i="6"/>
  <c r="U921" i="6"/>
  <c r="U917" i="6"/>
  <c r="U913" i="6"/>
  <c r="U909" i="6"/>
  <c r="U905" i="6"/>
  <c r="U901" i="6"/>
  <c r="U897" i="6"/>
  <c r="U893" i="6"/>
  <c r="U889" i="6"/>
  <c r="U885" i="6"/>
  <c r="U881" i="6"/>
  <c r="U877" i="6"/>
  <c r="U873" i="6"/>
  <c r="U869" i="6"/>
  <c r="U865" i="6"/>
  <c r="U861" i="6"/>
  <c r="U857" i="6"/>
  <c r="U853" i="6"/>
  <c r="U849" i="6"/>
  <c r="U845" i="6"/>
  <c r="U841" i="6"/>
  <c r="U837" i="6"/>
  <c r="U833" i="6"/>
  <c r="U829" i="6"/>
  <c r="U825" i="6"/>
  <c r="U821" i="6"/>
  <c r="U817" i="6"/>
  <c r="U813" i="6"/>
  <c r="U809" i="6"/>
  <c r="U805" i="6"/>
  <c r="U801" i="6"/>
  <c r="U797" i="6"/>
  <c r="U793" i="6"/>
  <c r="U789" i="6"/>
  <c r="U785" i="6"/>
  <c r="U781" i="6"/>
  <c r="U777" i="6"/>
  <c r="U773" i="6"/>
  <c r="U769" i="6"/>
  <c r="U765" i="6"/>
  <c r="U761" i="6"/>
  <c r="U757" i="6"/>
  <c r="U753" i="6"/>
  <c r="U749" i="6"/>
  <c r="U745" i="6"/>
  <c r="U741" i="6"/>
  <c r="U737" i="6"/>
  <c r="U733" i="6"/>
  <c r="U729" i="6"/>
  <c r="U725" i="6"/>
  <c r="U721" i="6"/>
  <c r="U717" i="6"/>
  <c r="U713" i="6"/>
  <c r="U709" i="6"/>
  <c r="U705" i="6"/>
  <c r="U701" i="6"/>
  <c r="U697" i="6"/>
  <c r="U693" i="6"/>
  <c r="U689" i="6"/>
  <c r="U685" i="6"/>
  <c r="U681" i="6"/>
  <c r="U677" i="6"/>
  <c r="U673" i="6"/>
  <c r="U669" i="6"/>
  <c r="U665" i="6"/>
  <c r="U661" i="6"/>
  <c r="U657" i="6"/>
  <c r="U653" i="6"/>
  <c r="U649" i="6"/>
  <c r="U645" i="6"/>
  <c r="U641" i="6"/>
  <c r="U637" i="6"/>
  <c r="U633" i="6"/>
  <c r="U629" i="6"/>
  <c r="U625" i="6"/>
  <c r="U621" i="6"/>
  <c r="U617" i="6"/>
  <c r="U613" i="6"/>
  <c r="U609" i="6"/>
  <c r="U605" i="6"/>
  <c r="U928" i="6"/>
  <c r="U912" i="6"/>
  <c r="U896" i="6"/>
  <c r="U884" i="6"/>
  <c r="U876" i="6"/>
  <c r="U868" i="6"/>
  <c r="U860" i="6"/>
  <c r="U852" i="6"/>
  <c r="U844" i="6"/>
  <c r="U836" i="6"/>
  <c r="U828" i="6"/>
  <c r="U820" i="6"/>
  <c r="U812" i="6"/>
  <c r="U804" i="6"/>
  <c r="U796" i="6"/>
  <c r="U788" i="6"/>
  <c r="U780" i="6"/>
  <c r="U772" i="6"/>
  <c r="U764" i="6"/>
  <c r="U756" i="6"/>
  <c r="U748" i="6"/>
  <c r="U740" i="6"/>
  <c r="U732" i="6"/>
  <c r="U724" i="6"/>
  <c r="U716" i="6"/>
  <c r="U708" i="6"/>
  <c r="U700" i="6"/>
  <c r="U692" i="6"/>
  <c r="U684" i="6"/>
  <c r="U676" i="6"/>
  <c r="U668" i="6"/>
  <c r="U660" i="6"/>
  <c r="U652" i="6"/>
  <c r="U644" i="6"/>
  <c r="U636" i="6"/>
  <c r="U628" i="6"/>
  <c r="U620" i="6"/>
  <c r="U612" i="6"/>
  <c r="U604" i="6"/>
  <c r="U599" i="6"/>
  <c r="U595" i="6"/>
  <c r="U591" i="6"/>
  <c r="U587" i="6"/>
  <c r="U583" i="6"/>
  <c r="U579" i="6"/>
  <c r="U575" i="6"/>
  <c r="U571" i="6"/>
  <c r="U567" i="6"/>
  <c r="U563" i="6"/>
  <c r="U559" i="6"/>
  <c r="U555" i="6"/>
  <c r="U551" i="6"/>
  <c r="U547" i="6"/>
  <c r="U543" i="6"/>
  <c r="U539" i="6"/>
  <c r="U535" i="6"/>
  <c r="U531" i="6"/>
  <c r="U527" i="6"/>
  <c r="U523" i="6"/>
  <c r="U519" i="6"/>
  <c r="U515" i="6"/>
  <c r="U511" i="6"/>
  <c r="U507" i="6"/>
  <c r="U503" i="6"/>
  <c r="U499" i="6"/>
  <c r="U495" i="6"/>
  <c r="U491" i="6"/>
  <c r="U487" i="6"/>
  <c r="U920" i="6"/>
  <c r="U904" i="6"/>
  <c r="U880" i="6"/>
  <c r="U864" i="6"/>
  <c r="U848" i="6"/>
  <c r="U832" i="6"/>
  <c r="U816" i="6"/>
  <c r="U800" i="6"/>
  <c r="U784" i="6"/>
  <c r="U768" i="6"/>
  <c r="U752" i="6"/>
  <c r="U736" i="6"/>
  <c r="U720" i="6"/>
  <c r="U704" i="6"/>
  <c r="U688" i="6"/>
  <c r="U672" i="6"/>
  <c r="U656" i="6"/>
  <c r="U940" i="6"/>
  <c r="U924" i="6"/>
  <c r="U908" i="6"/>
  <c r="U892" i="6"/>
  <c r="U882" i="6"/>
  <c r="U874" i="6"/>
  <c r="U866" i="6"/>
  <c r="U858" i="6"/>
  <c r="U850" i="6"/>
  <c r="U842" i="6"/>
  <c r="U834" i="6"/>
  <c r="U826" i="6"/>
  <c r="U818" i="6"/>
  <c r="U810" i="6"/>
  <c r="U802" i="6"/>
  <c r="U794" i="6"/>
  <c r="U786" i="6"/>
  <c r="U778" i="6"/>
  <c r="U770" i="6"/>
  <c r="U762" i="6"/>
  <c r="U754" i="6"/>
  <c r="U746" i="6"/>
  <c r="U738" i="6"/>
  <c r="U730" i="6"/>
  <c r="U722" i="6"/>
  <c r="U714" i="6"/>
  <c r="U706" i="6"/>
  <c r="U698" i="6"/>
  <c r="U690" i="6"/>
  <c r="U682" i="6"/>
  <c r="U674" i="6"/>
  <c r="U666" i="6"/>
  <c r="U658" i="6"/>
  <c r="U650" i="6"/>
  <c r="U642" i="6"/>
  <c r="U634" i="6"/>
  <c r="U626" i="6"/>
  <c r="U618" i="6"/>
  <c r="U610" i="6"/>
  <c r="U602" i="6"/>
  <c r="U598" i="6"/>
  <c r="U594" i="6"/>
  <c r="U590" i="6"/>
  <c r="U586" i="6"/>
  <c r="U582" i="6"/>
  <c r="U578" i="6"/>
  <c r="U574" i="6"/>
  <c r="U570" i="6"/>
  <c r="U566" i="6"/>
  <c r="U562" i="6"/>
  <c r="U558" i="6"/>
  <c r="U554" i="6"/>
  <c r="U550" i="6"/>
  <c r="U546" i="6"/>
  <c r="U542" i="6"/>
  <c r="U538" i="6"/>
  <c r="U534" i="6"/>
  <c r="U530" i="6"/>
  <c r="U526" i="6"/>
  <c r="U522" i="6"/>
  <c r="U518" i="6"/>
  <c r="U514" i="6"/>
  <c r="U510" i="6"/>
  <c r="U506" i="6"/>
  <c r="U502" i="6"/>
  <c r="U498" i="6"/>
  <c r="U494" i="6"/>
  <c r="U490" i="6"/>
  <c r="U936" i="6"/>
  <c r="U888" i="6"/>
  <c r="U872" i="6"/>
  <c r="U856" i="6"/>
  <c r="U840" i="6"/>
  <c r="U824" i="6"/>
  <c r="U808" i="6"/>
  <c r="U792" i="6"/>
  <c r="U776" i="6"/>
  <c r="U760" i="6"/>
  <c r="U744" i="6"/>
  <c r="U728" i="6"/>
  <c r="U712" i="6"/>
  <c r="U696" i="6"/>
  <c r="U680" i="6"/>
  <c r="U664" i="6"/>
  <c r="U648" i="6"/>
  <c r="U886" i="6"/>
  <c r="U854" i="6"/>
  <c r="U822" i="6"/>
  <c r="U790" i="6"/>
  <c r="U758" i="6"/>
  <c r="U726" i="6"/>
  <c r="U694" i="6"/>
  <c r="U662" i="6"/>
  <c r="U638" i="6"/>
  <c r="U622" i="6"/>
  <c r="U606" i="6"/>
  <c r="U596" i="6"/>
  <c r="U588" i="6"/>
  <c r="U580" i="6"/>
  <c r="U572" i="6"/>
  <c r="U564" i="6"/>
  <c r="U556" i="6"/>
  <c r="U548" i="6"/>
  <c r="U540" i="6"/>
  <c r="U532" i="6"/>
  <c r="U524" i="6"/>
  <c r="U516" i="6"/>
  <c r="U508" i="6"/>
  <c r="U500" i="6"/>
  <c r="U492" i="6"/>
  <c r="U870" i="6"/>
  <c r="U862" i="6"/>
  <c r="U798" i="6"/>
  <c r="U734" i="6"/>
  <c r="U670" i="6"/>
  <c r="U624" i="6"/>
  <c r="U597" i="6"/>
  <c r="U581" i="6"/>
  <c r="U565" i="6"/>
  <c r="U549" i="6"/>
  <c r="U533" i="6"/>
  <c r="U517" i="6"/>
  <c r="U501" i="6"/>
  <c r="U932" i="6"/>
  <c r="U878" i="6"/>
  <c r="U846" i="6"/>
  <c r="U814" i="6"/>
  <c r="U782" i="6"/>
  <c r="U750" i="6"/>
  <c r="U718" i="6"/>
  <c r="U686" i="6"/>
  <c r="U654" i="6"/>
  <c r="U632" i="6"/>
  <c r="U616" i="6"/>
  <c r="U601" i="6"/>
  <c r="U593" i="6"/>
  <c r="U585" i="6"/>
  <c r="U577" i="6"/>
  <c r="U569" i="6"/>
  <c r="U561" i="6"/>
  <c r="U553" i="6"/>
  <c r="U545" i="6"/>
  <c r="U537" i="6"/>
  <c r="U529" i="6"/>
  <c r="U521" i="6"/>
  <c r="U513" i="6"/>
  <c r="U505" i="6"/>
  <c r="U497" i="6"/>
  <c r="U489" i="6"/>
  <c r="U916" i="6"/>
  <c r="U838" i="6"/>
  <c r="U806" i="6"/>
  <c r="U774" i="6"/>
  <c r="U742" i="6"/>
  <c r="U710" i="6"/>
  <c r="U678" i="6"/>
  <c r="U646" i="6"/>
  <c r="U630" i="6"/>
  <c r="U614" i="6"/>
  <c r="U600" i="6"/>
  <c r="U592" i="6"/>
  <c r="U584" i="6"/>
  <c r="U576" i="6"/>
  <c r="U568" i="6"/>
  <c r="U560" i="6"/>
  <c r="U552" i="6"/>
  <c r="U544" i="6"/>
  <c r="U536" i="6"/>
  <c r="U528" i="6"/>
  <c r="U520" i="6"/>
  <c r="U512" i="6"/>
  <c r="U504" i="6"/>
  <c r="U496" i="6"/>
  <c r="U488" i="6"/>
  <c r="U900" i="6"/>
  <c r="U830" i="6"/>
  <c r="U766" i="6"/>
  <c r="U702" i="6"/>
  <c r="U640" i="6"/>
  <c r="U608" i="6"/>
  <c r="U589" i="6"/>
  <c r="U573" i="6"/>
  <c r="U557" i="6"/>
  <c r="U541" i="6"/>
  <c r="U525" i="6"/>
  <c r="U509" i="6"/>
  <c r="U493" i="6"/>
  <c r="AQ1130" i="5"/>
  <c r="AQ1131" i="5"/>
  <c r="AQ957" i="5"/>
  <c r="AX1015" i="5"/>
  <c r="AX1039" i="5"/>
  <c r="AX1095" i="5"/>
  <c r="AX1111" i="5"/>
  <c r="AX1127" i="5"/>
  <c r="AX1137" i="5"/>
  <c r="AX1153" i="5"/>
  <c r="AX1024" i="5"/>
  <c r="X996" i="5"/>
  <c r="X997" i="5" s="1"/>
  <c r="X998" i="5" s="1"/>
  <c r="X999" i="5" s="1"/>
  <c r="X1000" i="5" s="1"/>
  <c r="X1001" i="5" s="1"/>
  <c r="X1002" i="5" s="1"/>
  <c r="X1003" i="5" s="1"/>
  <c r="X1004" i="5" s="1"/>
  <c r="X1005" i="5" s="1"/>
  <c r="X1006" i="5" s="1"/>
  <c r="X1007" i="5" s="1"/>
  <c r="X1008" i="5" s="1"/>
  <c r="X1009" i="5" s="1"/>
  <c r="X1010" i="5" s="1"/>
  <c r="X1011" i="5" s="1"/>
  <c r="X1012" i="5" s="1"/>
  <c r="X1013" i="5" s="1"/>
  <c r="X1014" i="5" s="1"/>
  <c r="X1015" i="5" s="1"/>
  <c r="X1016" i="5" s="1"/>
  <c r="X1017" i="5" s="1"/>
  <c r="X1018" i="5" s="1"/>
  <c r="X1019" i="5" s="1"/>
  <c r="X1020" i="5" s="1"/>
  <c r="X1021" i="5" s="1"/>
  <c r="X1022" i="5" s="1"/>
  <c r="X1023" i="5" s="1"/>
  <c r="X1024" i="5" s="1"/>
  <c r="X1025" i="5" s="1"/>
  <c r="X1026" i="5" s="1"/>
  <c r="X1027" i="5" s="1"/>
  <c r="X1028" i="5" s="1"/>
  <c r="X1029" i="5" s="1"/>
  <c r="X1030" i="5" s="1"/>
  <c r="X1031" i="5" s="1"/>
  <c r="X1032" i="5" s="1"/>
  <c r="X1033" i="5" s="1"/>
  <c r="X1034" i="5" s="1"/>
  <c r="X1035" i="5" s="1"/>
  <c r="X1036" i="5" s="1"/>
  <c r="X1037" i="5" s="1"/>
  <c r="X1038" i="5" s="1"/>
  <c r="X1039" i="5" s="1"/>
  <c r="X1040" i="5" s="1"/>
  <c r="X1041" i="5" s="1"/>
  <c r="X1042" i="5" s="1"/>
  <c r="X1043" i="5" s="1"/>
  <c r="X1044" i="5" s="1"/>
  <c r="X1045" i="5" s="1"/>
  <c r="X1046" i="5" s="1"/>
  <c r="X1047" i="5" s="1"/>
  <c r="X1048" i="5" s="1"/>
  <c r="X1049" i="5" s="1"/>
  <c r="X1050" i="5" s="1"/>
  <c r="X1051" i="5" s="1"/>
  <c r="X1052" i="5" s="1"/>
  <c r="X1053" i="5" s="1"/>
  <c r="X1054" i="5" s="1"/>
  <c r="X1055" i="5" s="1"/>
  <c r="X1056" i="5" s="1"/>
  <c r="X1057" i="5" s="1"/>
  <c r="X1058" i="5" s="1"/>
  <c r="X1059" i="5" s="1"/>
  <c r="X1060" i="5" s="1"/>
  <c r="X1061" i="5" s="1"/>
  <c r="X1062" i="5" s="1"/>
  <c r="X1063" i="5" s="1"/>
  <c r="X1064" i="5" s="1"/>
  <c r="X1065" i="5" s="1"/>
  <c r="X1066" i="5" s="1"/>
  <c r="X1067" i="5" s="1"/>
  <c r="X1068" i="5" s="1"/>
  <c r="X1069" i="5" s="1"/>
  <c r="X1070" i="5" s="1"/>
  <c r="X1071" i="5" s="1"/>
  <c r="X1072" i="5" s="1"/>
  <c r="X1073" i="5" s="1"/>
  <c r="X1074" i="5" s="1"/>
  <c r="X1075" i="5" s="1"/>
  <c r="X1076" i="5" s="1"/>
  <c r="X1077" i="5" s="1"/>
  <c r="X1078" i="5" s="1"/>
  <c r="X1079" i="5" s="1"/>
  <c r="X1080" i="5" s="1"/>
  <c r="X1081" i="5" s="1"/>
  <c r="X1082" i="5" s="1"/>
  <c r="X1083" i="5" s="1"/>
  <c r="X1084" i="5" s="1"/>
  <c r="X1085" i="5" s="1"/>
  <c r="X1086" i="5" s="1"/>
  <c r="X1087" i="5" s="1"/>
  <c r="X1088" i="5" s="1"/>
  <c r="X1089" i="5" s="1"/>
  <c r="X1090" i="5" s="1"/>
  <c r="X1091" i="5" s="1"/>
  <c r="X1092" i="5" s="1"/>
  <c r="X1093" i="5" s="1"/>
  <c r="X1094" i="5" s="1"/>
  <c r="X1095" i="5" s="1"/>
  <c r="X1096" i="5" s="1"/>
  <c r="X1097" i="5" s="1"/>
  <c r="X1098" i="5" s="1"/>
  <c r="X1099" i="5" s="1"/>
  <c r="X1100" i="5" s="1"/>
  <c r="X1101" i="5" s="1"/>
  <c r="X1102" i="5" s="1"/>
  <c r="X1103" i="5" s="1"/>
  <c r="X1104" i="5" s="1"/>
  <c r="X1105" i="5" s="1"/>
  <c r="X1106" i="5" s="1"/>
  <c r="X1107" i="5" s="1"/>
  <c r="X1108" i="5" s="1"/>
  <c r="X1109" i="5" s="1"/>
  <c r="X1110" i="5" s="1"/>
  <c r="X1111" i="5" s="1"/>
  <c r="X1112" i="5" s="1"/>
  <c r="X1113" i="5" s="1"/>
  <c r="X1114" i="5" s="1"/>
  <c r="X1115" i="5" s="1"/>
  <c r="X1116" i="5" s="1"/>
  <c r="X1117" i="5" s="1"/>
  <c r="X1118" i="5" s="1"/>
  <c r="X1119" i="5" s="1"/>
  <c r="X1120" i="5" s="1"/>
  <c r="X1121" i="5" s="1"/>
  <c r="X1122" i="5" s="1"/>
  <c r="X1123" i="5" s="1"/>
  <c r="X1124" i="5" s="1"/>
  <c r="X1125" i="5" s="1"/>
  <c r="X1126" i="5" s="1"/>
  <c r="X1127" i="5" s="1"/>
  <c r="X1128" i="5" s="1"/>
  <c r="X1129" i="5" s="1"/>
  <c r="X1130" i="5" s="1"/>
  <c r="X1131" i="5" s="1"/>
  <c r="X1132" i="5" s="1"/>
  <c r="X1133" i="5" s="1"/>
  <c r="X1134" i="5" s="1"/>
  <c r="X1135" i="5" s="1"/>
  <c r="X1136" i="5" s="1"/>
  <c r="X1137" i="5" s="1"/>
  <c r="X1138" i="5" s="1"/>
  <c r="X1139" i="5" s="1"/>
  <c r="X1140" i="5" s="1"/>
  <c r="X1141" i="5" s="1"/>
  <c r="X1142" i="5" s="1"/>
  <c r="X1143" i="5" s="1"/>
  <c r="X1144" i="5" s="1"/>
  <c r="X1145" i="5" s="1"/>
  <c r="X1146" i="5" s="1"/>
  <c r="X1147" i="5" s="1"/>
  <c r="X1148" i="5" s="1"/>
  <c r="X1149" i="5" s="1"/>
  <c r="X1150" i="5" s="1"/>
  <c r="X1151" i="5" s="1"/>
  <c r="X1152" i="5" s="1"/>
  <c r="X1153" i="5" s="1"/>
  <c r="X1154" i="5" s="1"/>
  <c r="X1155" i="5" s="1"/>
  <c r="X1156" i="5" s="1"/>
  <c r="X1157" i="5" s="1"/>
  <c r="X1158" i="5" s="1"/>
  <c r="X1159" i="5" s="1"/>
  <c r="X1160" i="5" s="1"/>
  <c r="AW995" i="5"/>
  <c r="AR699" i="5"/>
  <c r="AR757" i="5"/>
  <c r="AR759" i="5"/>
  <c r="AR764" i="5"/>
  <c r="AR766" i="5"/>
  <c r="AR770" i="5"/>
  <c r="AR773" i="5"/>
  <c r="AR783" i="5"/>
  <c r="AR787" i="5"/>
  <c r="AR803" i="5"/>
  <c r="AR810" i="5"/>
  <c r="AR815" i="5"/>
  <c r="AR826" i="5"/>
  <c r="AR830" i="5"/>
  <c r="AR832" i="5"/>
  <c r="AR836" i="5"/>
  <c r="AR841" i="5"/>
  <c r="AV843" i="5"/>
  <c r="AR851" i="5"/>
  <c r="AR855" i="5"/>
  <c r="AR876" i="5"/>
  <c r="AR882" i="5"/>
  <c r="AR886" i="5"/>
  <c r="AR888" i="5"/>
  <c r="AR893" i="5"/>
  <c r="AR902" i="5"/>
  <c r="AX668" i="5"/>
  <c r="AX673" i="5"/>
  <c r="AX676" i="5"/>
  <c r="AX679" i="5"/>
  <c r="AX682" i="5"/>
  <c r="AX687" i="5"/>
  <c r="AX691" i="5"/>
  <c r="AX702" i="5"/>
  <c r="AX706" i="5"/>
  <c r="AT712" i="5"/>
  <c r="AX716" i="5"/>
  <c r="AX721" i="5"/>
  <c r="AX726" i="5"/>
  <c r="AX745" i="5"/>
  <c r="AX753" i="5"/>
  <c r="AR910" i="5"/>
  <c r="AR921" i="5"/>
  <c r="AR929" i="5"/>
  <c r="AR1054" i="5"/>
  <c r="AX736" i="5"/>
  <c r="AQ690" i="5"/>
  <c r="AQ704" i="5"/>
  <c r="AQ707" i="5"/>
  <c r="AQ721" i="5"/>
  <c r="AQ733" i="5"/>
  <c r="AQ789" i="5"/>
  <c r="AQ799" i="5"/>
  <c r="AQ825" i="5"/>
  <c r="AQ829" i="5"/>
  <c r="AQ840" i="5"/>
  <c r="AR696" i="5"/>
  <c r="AR716" i="5"/>
  <c r="AR747" i="5"/>
  <c r="AR753" i="5"/>
  <c r="AR790" i="5"/>
  <c r="AR795" i="5"/>
  <c r="AR798" i="5"/>
  <c r="AR817" i="5"/>
  <c r="AR820" i="5"/>
  <c r="AR835" i="5"/>
  <c r="AR837" i="5"/>
  <c r="AR844" i="5"/>
  <c r="AR860" i="5"/>
  <c r="AR862" i="5"/>
  <c r="AR872" i="5"/>
  <c r="AR879" i="5"/>
  <c r="AR883" i="5"/>
  <c r="AR896" i="5"/>
  <c r="AR898" i="5"/>
  <c r="AR901" i="5"/>
  <c r="AR909" i="5"/>
  <c r="AR917" i="5"/>
  <c r="AR920" i="5"/>
  <c r="AR923" i="5"/>
  <c r="AV992" i="5"/>
  <c r="AR1008" i="5"/>
  <c r="AR671" i="5"/>
  <c r="AR687" i="5"/>
  <c r="AR698" i="5"/>
  <c r="AR701" i="5"/>
  <c r="AR711" i="5"/>
  <c r="AR718" i="5"/>
  <c r="AR731" i="5"/>
  <c r="AR743" i="5"/>
  <c r="AR763" i="5"/>
  <c r="AR769" i="5"/>
  <c r="AR781" i="5"/>
  <c r="AS756" i="5"/>
  <c r="AS780" i="5"/>
  <c r="AS832" i="5"/>
  <c r="AS860" i="5"/>
  <c r="AX680" i="5"/>
  <c r="AX683" i="5"/>
  <c r="AX693" i="5"/>
  <c r="AX714" i="5"/>
  <c r="AX724" i="5"/>
  <c r="AX734" i="5"/>
  <c r="AX748" i="5"/>
  <c r="AX752" i="5"/>
  <c r="AX755" i="5"/>
  <c r="AX759" i="5"/>
  <c r="AX771" i="5"/>
  <c r="AX774" i="5"/>
  <c r="AX785" i="5"/>
  <c r="AX788" i="5"/>
  <c r="AX809" i="5"/>
  <c r="AX821" i="5"/>
  <c r="AX828" i="5"/>
  <c r="AX832" i="5"/>
  <c r="AX848" i="5"/>
  <c r="AX853" i="5"/>
  <c r="AV17" i="5"/>
  <c r="AQ674" i="5"/>
  <c r="AQ691" i="5"/>
  <c r="AQ712" i="5"/>
  <c r="AQ718" i="5"/>
  <c r="AQ785" i="5"/>
  <c r="AQ794" i="5"/>
  <c r="AQ815" i="5"/>
  <c r="AQ821" i="5"/>
  <c r="AQ841" i="5"/>
  <c r="AQ866" i="5"/>
  <c r="AQ875" i="5"/>
  <c r="AQ879" i="5"/>
  <c r="AQ892" i="5"/>
  <c r="AQ902" i="5"/>
  <c r="AQ677" i="5"/>
  <c r="AQ688" i="5"/>
  <c r="AQ698" i="5"/>
  <c r="AQ742" i="5"/>
  <c r="AQ762" i="5"/>
  <c r="AQ767" i="5"/>
  <c r="AQ801" i="5"/>
  <c r="AQ806" i="5"/>
  <c r="AQ736" i="5"/>
  <c r="AR668" i="5"/>
  <c r="AR670" i="5"/>
  <c r="AR672" i="5"/>
  <c r="AR673" i="5"/>
  <c r="AR674" i="5"/>
  <c r="AR675" i="5"/>
  <c r="AR676" i="5"/>
  <c r="AR677" i="5"/>
  <c r="AR679" i="5"/>
  <c r="AR681" i="5"/>
  <c r="AV682" i="5"/>
  <c r="AR683" i="5"/>
  <c r="AR686" i="5"/>
  <c r="AR688" i="5"/>
  <c r="AR690" i="5"/>
  <c r="AR691" i="5"/>
  <c r="AR694" i="5"/>
  <c r="AR697" i="5"/>
  <c r="AR703" i="5"/>
  <c r="AR705" i="5"/>
  <c r="AR707" i="5"/>
  <c r="AR710" i="5"/>
  <c r="AR712" i="5"/>
  <c r="AR714" i="5"/>
  <c r="AR720" i="5"/>
  <c r="AR721" i="5"/>
  <c r="AR724" i="5"/>
  <c r="AR727" i="5"/>
  <c r="AR730" i="5"/>
  <c r="AR735" i="5"/>
  <c r="AR742" i="5"/>
  <c r="AR744" i="5"/>
  <c r="AR745" i="5"/>
  <c r="AV746" i="5"/>
  <c r="AR748" i="5"/>
  <c r="AR762" i="5"/>
  <c r="AR775" i="5"/>
  <c r="AR778" i="5"/>
  <c r="AR780" i="5"/>
  <c r="AR786" i="5"/>
  <c r="AR788" i="5"/>
  <c r="AR791" i="5"/>
  <c r="AR799" i="5"/>
  <c r="AR801" i="5"/>
  <c r="AR805" i="5"/>
  <c r="AR808" i="5"/>
  <c r="AR819" i="5"/>
  <c r="AR821" i="5"/>
  <c r="AR823" i="5"/>
  <c r="AR829" i="5"/>
  <c r="AR831" i="5"/>
  <c r="AR839" i="5"/>
  <c r="AR843" i="5"/>
  <c r="AR846" i="5"/>
  <c r="AR853" i="5"/>
  <c r="AR856" i="5"/>
  <c r="AR864" i="5"/>
  <c r="AR868" i="5"/>
  <c r="AR871" i="5"/>
  <c r="AR873" i="5"/>
  <c r="AR878" i="5"/>
  <c r="AR881" i="5"/>
  <c r="AR884" i="5"/>
  <c r="AR892" i="5"/>
  <c r="AR895" i="5"/>
  <c r="AR903" i="5"/>
  <c r="AR905" i="5"/>
  <c r="AR907" i="5"/>
  <c r="AR911" i="5"/>
  <c r="AR913" i="5"/>
  <c r="AR922" i="5"/>
  <c r="AR925" i="5"/>
  <c r="AV1001" i="5"/>
  <c r="AR1048" i="5"/>
  <c r="AV1064" i="5"/>
  <c r="AR693" i="5"/>
  <c r="AR695" i="5"/>
  <c r="AR700" i="5"/>
  <c r="AR704" i="5"/>
  <c r="AR706" i="5"/>
  <c r="AR708" i="5"/>
  <c r="AR717" i="5"/>
  <c r="AR719" i="5"/>
  <c r="AR723" i="5"/>
  <c r="AR725" i="5"/>
  <c r="AR729" i="5"/>
  <c r="AR732" i="5"/>
  <c r="AR734" i="5"/>
  <c r="S737" i="5"/>
  <c r="AR736" i="5"/>
  <c r="AR746" i="5"/>
  <c r="AR750" i="5"/>
  <c r="AR752" i="5"/>
  <c r="AR754" i="5"/>
  <c r="AR761" i="5"/>
  <c r="AR765" i="5"/>
  <c r="AR772" i="5"/>
  <c r="AR774" i="5"/>
  <c r="AR776" i="5"/>
  <c r="AR782" i="5"/>
  <c r="AR784" i="5"/>
  <c r="AR789" i="5"/>
  <c r="AR792" i="5"/>
  <c r="AR794" i="5"/>
  <c r="AR797" i="5"/>
  <c r="AR804" i="5"/>
  <c r="AR806" i="5"/>
  <c r="AR809" i="5"/>
  <c r="AR816" i="5"/>
  <c r="AR825" i="5"/>
  <c r="AR828" i="5"/>
  <c r="AR833" i="5"/>
  <c r="AR838" i="5"/>
  <c r="AR845" i="5"/>
  <c r="AR847" i="5"/>
  <c r="AR850" i="5"/>
  <c r="AR852" i="5"/>
  <c r="AR854" i="5"/>
  <c r="AR857" i="5"/>
  <c r="AR859" i="5"/>
  <c r="AR861" i="5"/>
  <c r="AR863" i="5"/>
  <c r="AR869" i="5"/>
  <c r="AR875" i="5"/>
  <c r="AR877" i="5"/>
  <c r="AR880" i="5"/>
  <c r="AR885" i="5"/>
  <c r="AR887" i="5"/>
  <c r="AR889" i="5"/>
  <c r="AR891" i="5"/>
  <c r="AR900" i="5"/>
  <c r="AR914" i="5"/>
  <c r="AR919" i="5"/>
  <c r="AR924" i="5"/>
  <c r="AR926" i="5"/>
  <c r="AR932" i="5"/>
  <c r="AR948" i="5"/>
  <c r="AR978" i="5"/>
  <c r="AR993" i="5"/>
  <c r="AR1065" i="5"/>
  <c r="AQ670" i="5"/>
  <c r="AQ683" i="5"/>
  <c r="AQ685" i="5"/>
  <c r="AQ687" i="5"/>
  <c r="AQ699" i="5"/>
  <c r="AQ703" i="5"/>
  <c r="AQ708" i="5"/>
  <c r="AQ722" i="5"/>
  <c r="AQ724" i="5"/>
  <c r="AQ726" i="5"/>
  <c r="AQ745" i="5"/>
  <c r="AQ763" i="5"/>
  <c r="AQ765" i="5"/>
  <c r="AQ769" i="5"/>
  <c r="AQ771" i="5"/>
  <c r="AQ790" i="5"/>
  <c r="AQ797" i="5"/>
  <c r="AQ803" i="5"/>
  <c r="AQ810" i="5"/>
  <c r="AQ738" i="5"/>
  <c r="AS710" i="5"/>
  <c r="AS752" i="5"/>
  <c r="AS769" i="5"/>
  <c r="AS811" i="5"/>
  <c r="AS864" i="5"/>
  <c r="AS880" i="5"/>
  <c r="AS909" i="5"/>
  <c r="AS918" i="5"/>
  <c r="AS951" i="5"/>
  <c r="AS705" i="5"/>
  <c r="AS731" i="5"/>
  <c r="AS757" i="5"/>
  <c r="AS770" i="5"/>
  <c r="AX670" i="5"/>
  <c r="AX672" i="5"/>
  <c r="AX686" i="5"/>
  <c r="AX689" i="5"/>
  <c r="AX697" i="5"/>
  <c r="AX704" i="5"/>
  <c r="AX707" i="5"/>
  <c r="AT709" i="5"/>
  <c r="AX717" i="5"/>
  <c r="AX729" i="5"/>
  <c r="AX733" i="5"/>
  <c r="AX735" i="5"/>
  <c r="AX742" i="5"/>
  <c r="AX746" i="5"/>
  <c r="AX756" i="5"/>
  <c r="AX763" i="5"/>
  <c r="AX766" i="5"/>
  <c r="AX768" i="5"/>
  <c r="AX778" i="5"/>
  <c r="AX790" i="5"/>
  <c r="AX794" i="5"/>
  <c r="AX796" i="5"/>
  <c r="AX801" i="5"/>
  <c r="AX803" i="5"/>
  <c r="AX807" i="5"/>
  <c r="AX813" i="5"/>
  <c r="AX815" i="5"/>
  <c r="AX824" i="5"/>
  <c r="AX834" i="5"/>
  <c r="AX845" i="5"/>
  <c r="AX862" i="5"/>
  <c r="AX884" i="5"/>
  <c r="AX917" i="5"/>
  <c r="AX919" i="5"/>
  <c r="AX921" i="5"/>
  <c r="AX930" i="5"/>
  <c r="AX933" i="5"/>
  <c r="AX936" i="5"/>
  <c r="AX939" i="5"/>
  <c r="AX941" i="5"/>
  <c r="AX943" i="5"/>
  <c r="AX945" i="5"/>
  <c r="AX947" i="5"/>
  <c r="AX949" i="5"/>
  <c r="AX951" i="5"/>
  <c r="AX953" i="5"/>
  <c r="AX955" i="5"/>
  <c r="AX957" i="5"/>
  <c r="AX960" i="5"/>
  <c r="AX963" i="5"/>
  <c r="AX967" i="5"/>
  <c r="AX973" i="5"/>
  <c r="AX978" i="5"/>
  <c r="AX984" i="5"/>
  <c r="AX988" i="5"/>
  <c r="AX991" i="5"/>
  <c r="AX994" i="5"/>
  <c r="AX997" i="5"/>
  <c r="AX1001" i="5"/>
  <c r="AX1005" i="5"/>
  <c r="AX1008" i="5"/>
  <c r="AX1011" i="5"/>
  <c r="AX1016" i="5"/>
  <c r="AX1019" i="5"/>
  <c r="AR17" i="5"/>
  <c r="AQ668" i="5"/>
  <c r="AQ673" i="5"/>
  <c r="AQ679" i="5"/>
  <c r="AQ692" i="5"/>
  <c r="AQ694" i="5"/>
  <c r="AQ696" i="5"/>
  <c r="AQ713" i="5"/>
  <c r="AQ717" i="5"/>
  <c r="AQ720" i="5"/>
  <c r="AQ734" i="5"/>
  <c r="AQ744" i="5"/>
  <c r="AQ753" i="5"/>
  <c r="AQ755" i="5"/>
  <c r="AQ774" i="5"/>
  <c r="AQ778" i="5"/>
  <c r="AQ781" i="5"/>
  <c r="AQ795" i="5"/>
  <c r="AQ798" i="5"/>
  <c r="AQ805" i="5"/>
  <c r="AQ811" i="5"/>
  <c r="AQ816" i="5"/>
  <c r="AQ820" i="5"/>
  <c r="AQ824" i="5"/>
  <c r="AQ828" i="5"/>
  <c r="AQ837" i="5"/>
  <c r="AQ839" i="5"/>
  <c r="AQ845" i="5"/>
  <c r="AQ848" i="5"/>
  <c r="AQ853" i="5"/>
  <c r="AQ859" i="5"/>
  <c r="AQ864" i="5"/>
  <c r="AQ878" i="5"/>
  <c r="AQ880" i="5"/>
  <c r="AQ882" i="5"/>
  <c r="AQ884" i="5"/>
  <c r="AQ889" i="5"/>
  <c r="AQ918" i="5"/>
  <c r="AQ923" i="5"/>
  <c r="AQ925" i="5"/>
  <c r="AQ927" i="5"/>
  <c r="AQ934" i="5"/>
  <c r="AQ960" i="5"/>
  <c r="AQ966" i="5"/>
  <c r="AQ986" i="5"/>
  <c r="AQ992" i="5"/>
  <c r="AU994" i="5"/>
  <c r="AQ996" i="5"/>
  <c r="AQ1007" i="5"/>
  <c r="AQ1009" i="5"/>
  <c r="AQ1011" i="5"/>
  <c r="AQ1013" i="5"/>
  <c r="AQ1015" i="5"/>
  <c r="AQ1017" i="5"/>
  <c r="AQ1019" i="5"/>
  <c r="AQ1021" i="5"/>
  <c r="AQ1023" i="5"/>
  <c r="AQ1027" i="5"/>
  <c r="AQ1029" i="5"/>
  <c r="AQ1036" i="5"/>
  <c r="AQ1040" i="5"/>
  <c r="AQ1045" i="5"/>
  <c r="AQ1053" i="5"/>
  <c r="AQ1061" i="5"/>
  <c r="AQ1072" i="5"/>
  <c r="AQ1074" i="5"/>
  <c r="AU1081" i="5"/>
  <c r="AQ1083" i="5"/>
  <c r="AQ1085" i="5"/>
  <c r="AQ1087" i="5"/>
  <c r="AQ1094" i="5"/>
  <c r="AQ1123" i="5"/>
  <c r="AU1128" i="5"/>
  <c r="AQ1132" i="5"/>
  <c r="AQ1134" i="5"/>
  <c r="AQ1136" i="5"/>
  <c r="AQ1138" i="5"/>
  <c r="AQ1140" i="5"/>
  <c r="AQ1142" i="5"/>
  <c r="AQ1144" i="5"/>
  <c r="AQ1146" i="5"/>
  <c r="AQ1164" i="5"/>
  <c r="AQ1171" i="5"/>
  <c r="AU1176" i="5"/>
  <c r="AQ1183" i="5"/>
  <c r="AQ1187" i="5"/>
  <c r="AQ1195" i="5"/>
  <c r="AQ1202" i="5"/>
  <c r="AQ1205" i="5"/>
  <c r="AQ1207" i="5"/>
  <c r="AQ1216" i="5"/>
  <c r="AQ1218" i="5"/>
  <c r="AQ1220" i="5"/>
  <c r="AQ1245" i="5"/>
  <c r="AQ1258" i="5"/>
  <c r="AQ1277" i="5"/>
  <c r="AQ1279" i="5"/>
  <c r="AQ1281" i="5"/>
  <c r="AQ1298" i="5"/>
  <c r="AQ1300" i="5"/>
  <c r="AQ1302" i="5"/>
  <c r="AQ1304" i="5"/>
  <c r="AU1308" i="5"/>
  <c r="AQ1312" i="5"/>
  <c r="AQ1313" i="5"/>
  <c r="AQ1325" i="5"/>
  <c r="AQ669" i="5"/>
  <c r="AQ672" i="5"/>
  <c r="AQ681" i="5"/>
  <c r="AQ686" i="5"/>
  <c r="AQ700" i="5"/>
  <c r="AQ702" i="5"/>
  <c r="AQ711" i="5"/>
  <c r="AQ714" i="5"/>
  <c r="AQ716" i="5"/>
  <c r="AQ725" i="5"/>
  <c r="AQ730" i="5"/>
  <c r="AQ732" i="5"/>
  <c r="AQ741" i="5"/>
  <c r="AQ746" i="5"/>
  <c r="AQ748" i="5"/>
  <c r="AU778" i="5"/>
  <c r="AQ786" i="5"/>
  <c r="AQ791" i="5"/>
  <c r="AQ793" i="5"/>
  <c r="AQ802" i="5"/>
  <c r="AQ807" i="5"/>
  <c r="AQ809" i="5"/>
  <c r="AQ833" i="5"/>
  <c r="AQ835" i="5"/>
  <c r="AQ842" i="5"/>
  <c r="AQ844" i="5"/>
  <c r="AQ855" i="5"/>
  <c r="AQ857" i="5"/>
  <c r="AQ860" i="5"/>
  <c r="AQ863" i="5"/>
  <c r="AQ868" i="5"/>
  <c r="AQ876" i="5"/>
  <c r="AQ883" i="5"/>
  <c r="AQ914" i="5"/>
  <c r="AQ916" i="5"/>
  <c r="AQ921" i="5"/>
  <c r="AQ924" i="5"/>
  <c r="AQ929" i="5"/>
  <c r="AQ931" i="5"/>
  <c r="AQ933" i="5"/>
  <c r="AQ935" i="5"/>
  <c r="AQ937" i="5"/>
  <c r="AQ963" i="5"/>
  <c r="AQ964" i="5"/>
  <c r="AQ965" i="5"/>
  <c r="AQ971" i="5"/>
  <c r="AQ979" i="5"/>
  <c r="AQ980" i="5"/>
  <c r="AQ985" i="5"/>
  <c r="AQ987" i="5"/>
  <c r="AQ988" i="5"/>
  <c r="AQ989" i="5"/>
  <c r="AQ991" i="5"/>
  <c r="AQ993" i="5"/>
  <c r="AQ995" i="5"/>
  <c r="AQ997" i="5"/>
  <c r="AQ999" i="5"/>
  <c r="AQ1002" i="5"/>
  <c r="AQ1003" i="5"/>
  <c r="AQ1004" i="5"/>
  <c r="AQ1005" i="5"/>
  <c r="AQ1006" i="5"/>
  <c r="AU1006" i="5"/>
  <c r="AQ1008" i="5"/>
  <c r="AU1012" i="5"/>
  <c r="AU1017" i="5"/>
  <c r="AU1030" i="5"/>
  <c r="AQ1031" i="5"/>
  <c r="AQ1033" i="5"/>
  <c r="AQ1035" i="5"/>
  <c r="AQ1037" i="5"/>
  <c r="AU690" i="5"/>
  <c r="AQ695" i="5"/>
  <c r="AQ754" i="5"/>
  <c r="AQ759" i="5"/>
  <c r="AQ761" i="5"/>
  <c r="AU762" i="5"/>
  <c r="AQ770" i="5"/>
  <c r="AQ775" i="5"/>
  <c r="AQ777" i="5"/>
  <c r="AU794" i="5"/>
  <c r="AQ817" i="5"/>
  <c r="AQ819" i="5"/>
  <c r="AU831" i="5"/>
  <c r="AQ886" i="5"/>
  <c r="AQ891" i="5"/>
  <c r="AQ893" i="5"/>
  <c r="AQ895" i="5"/>
  <c r="AQ898" i="5"/>
  <c r="AQ900" i="5"/>
  <c r="AQ907" i="5"/>
  <c r="AQ909" i="5"/>
  <c r="AQ912" i="5"/>
  <c r="AQ959" i="5"/>
  <c r="AQ961" i="5"/>
  <c r="AU964" i="5"/>
  <c r="AQ967" i="5"/>
  <c r="AQ969" i="5"/>
  <c r="AQ972" i="5"/>
  <c r="AQ973" i="5"/>
  <c r="AQ975" i="5"/>
  <c r="AQ977" i="5"/>
  <c r="AQ981" i="5"/>
  <c r="AQ983" i="5"/>
  <c r="AU998" i="5"/>
  <c r="AU1005" i="5"/>
  <c r="AQ737" i="5"/>
  <c r="AQ1025" i="5"/>
  <c r="Y28" i="5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Y84" i="5" s="1"/>
  <c r="Y85" i="5" s="1"/>
  <c r="Y86" i="5" s="1"/>
  <c r="Y87" i="5" s="1"/>
  <c r="Y88" i="5" s="1"/>
  <c r="Y89" i="5" s="1"/>
  <c r="Y90" i="5" s="1"/>
  <c r="Y91" i="5" s="1"/>
  <c r="Y92" i="5" s="1"/>
  <c r="Y93" i="5" s="1"/>
  <c r="Y94" i="5" s="1"/>
  <c r="Y95" i="5" s="1"/>
  <c r="Y96" i="5" s="1"/>
  <c r="Y97" i="5" s="1"/>
  <c r="Y98" i="5" s="1"/>
  <c r="Y99" i="5" s="1"/>
  <c r="Y100" i="5" s="1"/>
  <c r="Y101" i="5" s="1"/>
  <c r="Y102" i="5" s="1"/>
  <c r="Y103" i="5" s="1"/>
  <c r="Y104" i="5" s="1"/>
  <c r="Y105" i="5" s="1"/>
  <c r="Y106" i="5" s="1"/>
  <c r="Y107" i="5" s="1"/>
  <c r="Y108" i="5" s="1"/>
  <c r="Y109" i="5" s="1"/>
  <c r="Y110" i="5" s="1"/>
  <c r="Y111" i="5" s="1"/>
  <c r="Y112" i="5" s="1"/>
  <c r="Y113" i="5" s="1"/>
  <c r="Y114" i="5" s="1"/>
  <c r="Y115" i="5" s="1"/>
  <c r="Y116" i="5" s="1"/>
  <c r="Y117" i="5" s="1"/>
  <c r="Y118" i="5" s="1"/>
  <c r="Y119" i="5" s="1"/>
  <c r="Y120" i="5" s="1"/>
  <c r="Y121" i="5" s="1"/>
  <c r="Y122" i="5" s="1"/>
  <c r="Y123" i="5" s="1"/>
  <c r="Y124" i="5" s="1"/>
  <c r="Y125" i="5" s="1"/>
  <c r="AX125" i="5" s="1"/>
  <c r="AX27" i="5"/>
  <c r="AU1037" i="5"/>
  <c r="AU1048" i="5"/>
  <c r="AU1080" i="5"/>
  <c r="AU1101" i="5"/>
  <c r="AU1106" i="5"/>
  <c r="AQ1121" i="5"/>
  <c r="AQ1122" i="5"/>
  <c r="AQ1124" i="5"/>
  <c r="AQ1126" i="5"/>
  <c r="AU1138" i="5"/>
  <c r="AQ1145" i="5"/>
  <c r="AQ1147" i="5"/>
  <c r="AQ1149" i="5"/>
  <c r="AQ1159" i="5"/>
  <c r="AQ1160" i="5"/>
  <c r="AQ1161" i="5"/>
  <c r="AQ1163" i="5"/>
  <c r="AQ1165" i="5"/>
  <c r="AQ1166" i="5"/>
  <c r="AQ1169" i="5"/>
  <c r="AQ1170" i="5"/>
  <c r="AQ1172" i="5"/>
  <c r="AQ1174" i="5"/>
  <c r="AQ1176" i="5"/>
  <c r="AQ1177" i="5"/>
  <c r="AQ1178" i="5"/>
  <c r="AQ1179" i="5"/>
  <c r="AQ1181" i="5"/>
  <c r="AQ1186" i="5"/>
  <c r="AQ1188" i="5"/>
  <c r="AQ1189" i="5"/>
  <c r="AQ1193" i="5"/>
  <c r="AQ1194" i="5"/>
  <c r="AQ1196" i="5"/>
  <c r="AQ1198" i="5"/>
  <c r="AQ1200" i="5"/>
  <c r="AQ1201" i="5"/>
  <c r="AU1204" i="5"/>
  <c r="AU1218" i="5"/>
  <c r="AU1220" i="5"/>
  <c r="AU1224" i="5"/>
  <c r="AU1234" i="5"/>
  <c r="AQ1240" i="5"/>
  <c r="AQ1242" i="5"/>
  <c r="AQ1244" i="5"/>
  <c r="AQ1246" i="5"/>
  <c r="AQ1247" i="5"/>
  <c r="AQ1248" i="5"/>
  <c r="AQ1255" i="5"/>
  <c r="AQ1256" i="5"/>
  <c r="AQ1257" i="5"/>
  <c r="AQ1259" i="5"/>
  <c r="AQ1261" i="5"/>
  <c r="AU1261" i="5"/>
  <c r="AQ1263" i="5"/>
  <c r="AQ1269" i="5"/>
  <c r="AU1269" i="5"/>
  <c r="AQ1272" i="5"/>
  <c r="AU1272" i="5"/>
  <c r="AQ1273" i="5"/>
  <c r="AQ1274" i="5"/>
  <c r="AQ1275" i="5"/>
  <c r="AQ1278" i="5"/>
  <c r="AU1279" i="5"/>
  <c r="AQ1280" i="5"/>
  <c r="AQ1283" i="5"/>
  <c r="AQ1285" i="5"/>
  <c r="AQ1288" i="5"/>
  <c r="AU1291" i="5"/>
  <c r="AQ1294" i="5"/>
  <c r="AQ1296" i="5"/>
  <c r="AQ1301" i="5"/>
  <c r="AQ1303" i="5"/>
  <c r="AQ1306" i="5"/>
  <c r="AQ1307" i="5"/>
  <c r="AQ1308" i="5"/>
  <c r="AQ1309" i="5"/>
  <c r="AQ1315" i="5"/>
  <c r="AQ1317" i="5"/>
  <c r="AQ1318" i="5"/>
  <c r="AQ1319" i="5"/>
  <c r="AQ1320" i="5"/>
  <c r="AQ1322" i="5"/>
  <c r="AQ1324" i="5"/>
  <c r="AQ1326" i="5"/>
  <c r="AQ1039" i="5"/>
  <c r="AQ1042" i="5"/>
  <c r="AQ1043" i="5"/>
  <c r="AQ1044" i="5"/>
  <c r="AQ1046" i="5"/>
  <c r="AQ1048" i="5"/>
  <c r="AQ1050" i="5"/>
  <c r="AQ1052" i="5"/>
  <c r="AQ1054" i="5"/>
  <c r="AQ1056" i="5"/>
  <c r="AQ1058" i="5"/>
  <c r="AQ1060" i="5"/>
  <c r="AQ1062" i="5"/>
  <c r="AQ1064" i="5"/>
  <c r="AQ1065" i="5"/>
  <c r="AQ1066" i="5"/>
  <c r="AQ1067" i="5"/>
  <c r="AQ1069" i="5"/>
  <c r="AQ1071" i="5"/>
  <c r="AQ1073" i="5"/>
  <c r="AQ1075" i="5"/>
  <c r="AQ1077" i="5"/>
  <c r="AQ1080" i="5"/>
  <c r="AQ1081" i="5"/>
  <c r="AQ1089" i="5"/>
  <c r="AQ1091" i="5"/>
  <c r="AQ1093" i="5"/>
  <c r="AQ1095" i="5"/>
  <c r="AQ1096" i="5"/>
  <c r="AQ1128" i="5"/>
  <c r="AQ1151" i="5"/>
  <c r="AQ1152" i="5"/>
  <c r="AU1154" i="5"/>
  <c r="AQ1203" i="5"/>
  <c r="AQ1206" i="5"/>
  <c r="AQ1210" i="5"/>
  <c r="AQ1212" i="5"/>
  <c r="AQ1214" i="5"/>
  <c r="AQ1217" i="5"/>
  <c r="AQ1219" i="5"/>
  <c r="AQ1221" i="5"/>
  <c r="AQ1222" i="5"/>
  <c r="AQ1223" i="5"/>
  <c r="AQ1225" i="5"/>
  <c r="AQ1327" i="5"/>
  <c r="AX674" i="5"/>
  <c r="AX678" i="5"/>
  <c r="AX681" i="5"/>
  <c r="AX684" i="5"/>
  <c r="AX685" i="5"/>
  <c r="AX692" i="5"/>
  <c r="AX695" i="5"/>
  <c r="AX698" i="5"/>
  <c r="AX701" i="5"/>
  <c r="AX708" i="5"/>
  <c r="AX711" i="5"/>
  <c r="AX712" i="5"/>
  <c r="AX715" i="5"/>
  <c r="AX722" i="5"/>
  <c r="AX725" i="5"/>
  <c r="AX728" i="5"/>
  <c r="AX731" i="5"/>
  <c r="AX741" i="5"/>
  <c r="AX744" i="5"/>
  <c r="AX747" i="5"/>
  <c r="AX751" i="5"/>
  <c r="AX754" i="5"/>
  <c r="AX757" i="5"/>
  <c r="AX760" i="5"/>
  <c r="AX767" i="5"/>
  <c r="AX770" i="5"/>
  <c r="AX773" i="5"/>
  <c r="AX776" i="5"/>
  <c r="AX783" i="5"/>
  <c r="AX786" i="5"/>
  <c r="AX789" i="5"/>
  <c r="AX792" i="5"/>
  <c r="AX799" i="5"/>
  <c r="AX802" i="5"/>
  <c r="AX805" i="5"/>
  <c r="AX808" i="5"/>
  <c r="AX811" i="5"/>
  <c r="AX814" i="5"/>
  <c r="AX822" i="5"/>
  <c r="AX825" i="5"/>
  <c r="AX827" i="5"/>
  <c r="AX830" i="5"/>
  <c r="AX838" i="5"/>
  <c r="AX841" i="5"/>
  <c r="AX852" i="5"/>
  <c r="AX855" i="5"/>
  <c r="AX865" i="5"/>
  <c r="AX867" i="5"/>
  <c r="AX878" i="5"/>
  <c r="AX893" i="5"/>
  <c r="AX903" i="5"/>
  <c r="AX913" i="5"/>
  <c r="AX935" i="5"/>
  <c r="AX937" i="5"/>
  <c r="AS713" i="5"/>
  <c r="AS744" i="5"/>
  <c r="AT756" i="5"/>
  <c r="AT796" i="5"/>
  <c r="AT809" i="5"/>
  <c r="AX810" i="5"/>
  <c r="AX817" i="5"/>
  <c r="AX820" i="5"/>
  <c r="AX823" i="5"/>
  <c r="AX826" i="5"/>
  <c r="AX833" i="5"/>
  <c r="AX836" i="5"/>
  <c r="AX839" i="5"/>
  <c r="AX840" i="5"/>
  <c r="AX843" i="5"/>
  <c r="AX850" i="5"/>
  <c r="AT853" i="5"/>
  <c r="AX854" i="5"/>
  <c r="AX857" i="5"/>
  <c r="AX864" i="5"/>
  <c r="AX868" i="5"/>
  <c r="AX870" i="5"/>
  <c r="AX880" i="5"/>
  <c r="AX891" i="5"/>
  <c r="AX899" i="5"/>
  <c r="AX907" i="5"/>
  <c r="AT911" i="5"/>
  <c r="AX915" i="5"/>
  <c r="AX926" i="5"/>
  <c r="AW17" i="5"/>
  <c r="AX738" i="5"/>
  <c r="AX18" i="5"/>
  <c r="AX22" i="5"/>
  <c r="AQ671" i="5"/>
  <c r="AQ675" i="5"/>
  <c r="AQ680" i="5"/>
  <c r="AQ684" i="5"/>
  <c r="AQ689" i="5"/>
  <c r="AQ693" i="5"/>
  <c r="AQ697" i="5"/>
  <c r="AQ701" i="5"/>
  <c r="AQ705" i="5"/>
  <c r="AQ709" i="5"/>
  <c r="AQ710" i="5"/>
  <c r="AQ715" i="5"/>
  <c r="AQ719" i="5"/>
  <c r="AQ723" i="5"/>
  <c r="AQ727" i="5"/>
  <c r="AQ731" i="5"/>
  <c r="AQ735" i="5"/>
  <c r="AQ743" i="5"/>
  <c r="AQ747" i="5"/>
  <c r="AQ751" i="5"/>
  <c r="AQ752" i="5"/>
  <c r="AQ756" i="5"/>
  <c r="AQ760" i="5"/>
  <c r="AQ764" i="5"/>
  <c r="AQ768" i="5"/>
  <c r="AQ772" i="5"/>
  <c r="AQ776" i="5"/>
  <c r="AQ780" i="5"/>
  <c r="AQ784" i="5"/>
  <c r="AQ788" i="5"/>
  <c r="AQ792" i="5"/>
  <c r="AQ796" i="5"/>
  <c r="AQ800" i="5"/>
  <c r="AQ804" i="5"/>
  <c r="AQ808" i="5"/>
  <c r="AQ813" i="5"/>
  <c r="AQ814" i="5"/>
  <c r="AQ818" i="5"/>
  <c r="AQ822" i="5"/>
  <c r="AQ826" i="5"/>
  <c r="AQ830" i="5"/>
  <c r="AQ834" i="5"/>
  <c r="AQ838" i="5"/>
  <c r="AQ843" i="5"/>
  <c r="AQ847" i="5"/>
  <c r="AQ851" i="5"/>
  <c r="AQ856" i="5"/>
  <c r="AU858" i="5"/>
  <c r="AQ861" i="5"/>
  <c r="AQ865" i="5"/>
  <c r="AQ867" i="5"/>
  <c r="AQ870" i="5"/>
  <c r="AQ873" i="5"/>
  <c r="AU895" i="5"/>
  <c r="AX19" i="5"/>
  <c r="AX23" i="5"/>
  <c r="AX20" i="5"/>
  <c r="AX24" i="5"/>
  <c r="AS698" i="5"/>
  <c r="AS714" i="5"/>
  <c r="AS735" i="5"/>
  <c r="AS753" i="5"/>
  <c r="AS761" i="5"/>
  <c r="AS766" i="5"/>
  <c r="AS795" i="5"/>
  <c r="AS823" i="5"/>
  <c r="AS840" i="5"/>
  <c r="AS856" i="5"/>
  <c r="AS868" i="5"/>
  <c r="AS884" i="5"/>
  <c r="AS901" i="5"/>
  <c r="AS922" i="5"/>
  <c r="AS934" i="5"/>
  <c r="AQ17" i="5"/>
  <c r="AX17" i="5"/>
  <c r="AX21" i="5"/>
  <c r="AX26" i="5"/>
  <c r="AQ739" i="5"/>
  <c r="U18" i="5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U424" i="5" s="1"/>
  <c r="U425" i="5" s="1"/>
  <c r="U426" i="5" s="1"/>
  <c r="U427" i="5" s="1"/>
  <c r="U428" i="5" s="1"/>
  <c r="U429" i="5" s="1"/>
  <c r="U430" i="5" s="1"/>
  <c r="U431" i="5" s="1"/>
  <c r="U432" i="5" s="1"/>
  <c r="U433" i="5" s="1"/>
  <c r="U434" i="5" s="1"/>
  <c r="U435" i="5" s="1"/>
  <c r="U436" i="5" s="1"/>
  <c r="U437" i="5" s="1"/>
  <c r="U438" i="5" s="1"/>
  <c r="U439" i="5" s="1"/>
  <c r="U440" i="5" s="1"/>
  <c r="U441" i="5" s="1"/>
  <c r="U442" i="5" s="1"/>
  <c r="U443" i="5" s="1"/>
  <c r="U444" i="5" s="1"/>
  <c r="U445" i="5" s="1"/>
  <c r="U446" i="5" s="1"/>
  <c r="U447" i="5" s="1"/>
  <c r="U448" i="5" s="1"/>
  <c r="U449" i="5" s="1"/>
  <c r="U450" i="5" s="1"/>
  <c r="U451" i="5" s="1"/>
  <c r="U452" i="5" s="1"/>
  <c r="U453" i="5" s="1"/>
  <c r="U454" i="5" s="1"/>
  <c r="U455" i="5" s="1"/>
  <c r="U456" i="5" s="1"/>
  <c r="U457" i="5" s="1"/>
  <c r="U458" i="5" s="1"/>
  <c r="U459" i="5" s="1"/>
  <c r="U460" i="5" s="1"/>
  <c r="U461" i="5" s="1"/>
  <c r="U462" i="5" s="1"/>
  <c r="U463" i="5" s="1"/>
  <c r="U464" i="5" s="1"/>
  <c r="U465" i="5" s="1"/>
  <c r="U466" i="5" s="1"/>
  <c r="U467" i="5" s="1"/>
  <c r="U468" i="5" s="1"/>
  <c r="U469" i="5" s="1"/>
  <c r="U470" i="5" s="1"/>
  <c r="U471" i="5" s="1"/>
  <c r="U472" i="5" s="1"/>
  <c r="U473" i="5" s="1"/>
  <c r="U474" i="5" s="1"/>
  <c r="U475" i="5" s="1"/>
  <c r="U476" i="5" s="1"/>
  <c r="U477" i="5" s="1"/>
  <c r="U478" i="5" s="1"/>
  <c r="U479" i="5" s="1"/>
  <c r="U480" i="5" s="1"/>
  <c r="U481" i="5" s="1"/>
  <c r="U482" i="5" s="1"/>
  <c r="U483" i="5" s="1"/>
  <c r="U484" i="5" s="1"/>
  <c r="U485" i="5" s="1"/>
  <c r="U486" i="5" s="1"/>
  <c r="U487" i="5" s="1"/>
  <c r="U488" i="5" s="1"/>
  <c r="U489" i="5" s="1"/>
  <c r="U490" i="5" s="1"/>
  <c r="U491" i="5" s="1"/>
  <c r="U492" i="5" s="1"/>
  <c r="U493" i="5" s="1"/>
  <c r="U494" i="5" s="1"/>
  <c r="U495" i="5" s="1"/>
  <c r="U496" i="5" s="1"/>
  <c r="U497" i="5" s="1"/>
  <c r="U498" i="5" s="1"/>
  <c r="U499" i="5" s="1"/>
  <c r="U500" i="5" s="1"/>
  <c r="U501" i="5" s="1"/>
  <c r="U502" i="5" s="1"/>
  <c r="U503" i="5" s="1"/>
  <c r="U504" i="5" s="1"/>
  <c r="U505" i="5" s="1"/>
  <c r="U506" i="5" s="1"/>
  <c r="U507" i="5" s="1"/>
  <c r="U508" i="5" s="1"/>
  <c r="U509" i="5" s="1"/>
  <c r="U510" i="5" s="1"/>
  <c r="U511" i="5" s="1"/>
  <c r="U512" i="5" s="1"/>
  <c r="U513" i="5" s="1"/>
  <c r="U514" i="5" s="1"/>
  <c r="U515" i="5" s="1"/>
  <c r="U516" i="5" s="1"/>
  <c r="U517" i="5" s="1"/>
  <c r="U518" i="5" s="1"/>
  <c r="U519" i="5" s="1"/>
  <c r="U520" i="5" s="1"/>
  <c r="U521" i="5" s="1"/>
  <c r="U522" i="5" s="1"/>
  <c r="U523" i="5" s="1"/>
  <c r="U524" i="5" s="1"/>
  <c r="U525" i="5" s="1"/>
  <c r="U526" i="5" s="1"/>
  <c r="U527" i="5" s="1"/>
  <c r="U528" i="5" s="1"/>
  <c r="U529" i="5" s="1"/>
  <c r="U530" i="5" s="1"/>
  <c r="U531" i="5" s="1"/>
  <c r="U532" i="5" s="1"/>
  <c r="U533" i="5" s="1"/>
  <c r="U534" i="5" s="1"/>
  <c r="U535" i="5" s="1"/>
  <c r="U536" i="5" s="1"/>
  <c r="U537" i="5" s="1"/>
  <c r="U538" i="5" s="1"/>
  <c r="U539" i="5" s="1"/>
  <c r="U540" i="5" s="1"/>
  <c r="U541" i="5" s="1"/>
  <c r="U542" i="5" s="1"/>
  <c r="U543" i="5" s="1"/>
  <c r="U544" i="5" s="1"/>
  <c r="U545" i="5" s="1"/>
  <c r="U546" i="5" s="1"/>
  <c r="U547" i="5" s="1"/>
  <c r="U548" i="5" s="1"/>
  <c r="U549" i="5" s="1"/>
  <c r="U550" i="5" s="1"/>
  <c r="U551" i="5" s="1"/>
  <c r="U552" i="5" s="1"/>
  <c r="U553" i="5" s="1"/>
  <c r="U554" i="5" s="1"/>
  <c r="U555" i="5" s="1"/>
  <c r="U556" i="5" s="1"/>
  <c r="U557" i="5" s="1"/>
  <c r="U558" i="5" s="1"/>
  <c r="U559" i="5" s="1"/>
  <c r="U560" i="5" s="1"/>
  <c r="U561" i="5" s="1"/>
  <c r="U562" i="5" s="1"/>
  <c r="U563" i="5" s="1"/>
  <c r="U564" i="5" s="1"/>
  <c r="U565" i="5" s="1"/>
  <c r="U566" i="5" s="1"/>
  <c r="U567" i="5" s="1"/>
  <c r="U568" i="5" s="1"/>
  <c r="U569" i="5" s="1"/>
  <c r="U570" i="5" s="1"/>
  <c r="U571" i="5" s="1"/>
  <c r="U572" i="5" s="1"/>
  <c r="U573" i="5" s="1"/>
  <c r="U574" i="5" s="1"/>
  <c r="U575" i="5" s="1"/>
  <c r="U576" i="5" s="1"/>
  <c r="U577" i="5" s="1"/>
  <c r="U578" i="5" s="1"/>
  <c r="U579" i="5" s="1"/>
  <c r="U580" i="5" s="1"/>
  <c r="U581" i="5" s="1"/>
  <c r="U582" i="5" s="1"/>
  <c r="U583" i="5" s="1"/>
  <c r="U584" i="5" s="1"/>
  <c r="U585" i="5" s="1"/>
  <c r="U586" i="5" s="1"/>
  <c r="U587" i="5" s="1"/>
  <c r="U588" i="5" s="1"/>
  <c r="U589" i="5" s="1"/>
  <c r="U590" i="5" s="1"/>
  <c r="U591" i="5" s="1"/>
  <c r="U592" i="5" s="1"/>
  <c r="U593" i="5" s="1"/>
  <c r="U594" i="5" s="1"/>
  <c r="U595" i="5" s="1"/>
  <c r="U596" i="5" s="1"/>
  <c r="U597" i="5" s="1"/>
  <c r="U598" i="5" s="1"/>
  <c r="U599" i="5" s="1"/>
  <c r="U600" i="5" s="1"/>
  <c r="U601" i="5" s="1"/>
  <c r="U602" i="5" s="1"/>
  <c r="U603" i="5" s="1"/>
  <c r="U604" i="5" s="1"/>
  <c r="U605" i="5" s="1"/>
  <c r="U606" i="5" s="1"/>
  <c r="U607" i="5" s="1"/>
  <c r="U608" i="5" s="1"/>
  <c r="U609" i="5" s="1"/>
  <c r="U610" i="5" s="1"/>
  <c r="U611" i="5" s="1"/>
  <c r="U612" i="5" s="1"/>
  <c r="U613" i="5" s="1"/>
  <c r="U614" i="5" s="1"/>
  <c r="U615" i="5" s="1"/>
  <c r="U616" i="5" s="1"/>
  <c r="U617" i="5" s="1"/>
  <c r="U618" i="5" s="1"/>
  <c r="U619" i="5" s="1"/>
  <c r="U620" i="5" s="1"/>
  <c r="U621" i="5" s="1"/>
  <c r="U622" i="5" s="1"/>
  <c r="U623" i="5" s="1"/>
  <c r="U624" i="5" s="1"/>
  <c r="U625" i="5" s="1"/>
  <c r="U626" i="5" s="1"/>
  <c r="U627" i="5" s="1"/>
  <c r="U628" i="5" s="1"/>
  <c r="U629" i="5" s="1"/>
  <c r="U630" i="5" s="1"/>
  <c r="U631" i="5" s="1"/>
  <c r="U632" i="5" s="1"/>
  <c r="U633" i="5" s="1"/>
  <c r="U634" i="5" s="1"/>
  <c r="U635" i="5" s="1"/>
  <c r="U636" i="5" s="1"/>
  <c r="U637" i="5" s="1"/>
  <c r="U638" i="5" s="1"/>
  <c r="U639" i="5" s="1"/>
  <c r="U640" i="5" s="1"/>
  <c r="U641" i="5" s="1"/>
  <c r="U642" i="5" s="1"/>
  <c r="U643" i="5" s="1"/>
  <c r="U644" i="5" s="1"/>
  <c r="U645" i="5" s="1"/>
  <c r="U646" i="5" s="1"/>
  <c r="U647" i="5" s="1"/>
  <c r="U648" i="5" s="1"/>
  <c r="U649" i="5" s="1"/>
  <c r="U650" i="5" s="1"/>
  <c r="U651" i="5" s="1"/>
  <c r="U652" i="5" s="1"/>
  <c r="U653" i="5" s="1"/>
  <c r="U654" i="5" s="1"/>
  <c r="U655" i="5" s="1"/>
  <c r="U656" i="5" s="1"/>
  <c r="U657" i="5" s="1"/>
  <c r="U658" i="5" s="1"/>
  <c r="U659" i="5" s="1"/>
  <c r="U660" i="5" s="1"/>
  <c r="U661" i="5" s="1"/>
  <c r="U662" i="5" s="1"/>
  <c r="U663" i="5" s="1"/>
  <c r="U664" i="5" s="1"/>
  <c r="U665" i="5" s="1"/>
  <c r="U666" i="5" s="1"/>
  <c r="AX923" i="5"/>
  <c r="AX925" i="5"/>
  <c r="AT927" i="5"/>
  <c r="AT943" i="5"/>
  <c r="AV782" i="5"/>
  <c r="AS17" i="5"/>
  <c r="AX25" i="5"/>
  <c r="AX29" i="5"/>
  <c r="V19" i="5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AU18" i="5"/>
  <c r="AT673" i="5"/>
  <c r="AT725" i="5"/>
  <c r="AT767" i="5"/>
  <c r="AT793" i="5"/>
  <c r="AT837" i="5"/>
  <c r="AT869" i="5"/>
  <c r="AX869" i="5"/>
  <c r="AX871" i="5"/>
  <c r="AX873" i="5"/>
  <c r="AX875" i="5"/>
  <c r="AX877" i="5"/>
  <c r="AX879" i="5"/>
  <c r="AX881" i="5"/>
  <c r="AT882" i="5"/>
  <c r="AX883" i="5"/>
  <c r="AT885" i="5"/>
  <c r="AX886" i="5"/>
  <c r="AX888" i="5"/>
  <c r="AX890" i="5"/>
  <c r="AX892" i="5"/>
  <c r="AX894" i="5"/>
  <c r="AX896" i="5"/>
  <c r="AX898" i="5"/>
  <c r="AX900" i="5"/>
  <c r="AX902" i="5"/>
  <c r="AX904" i="5"/>
  <c r="AX906" i="5"/>
  <c r="AX908" i="5"/>
  <c r="AX910" i="5"/>
  <c r="AX912" i="5"/>
  <c r="AX914" i="5"/>
  <c r="AX916" i="5"/>
  <c r="AX918" i="5"/>
  <c r="AX920" i="5"/>
  <c r="AT922" i="5"/>
  <c r="AW18" i="5"/>
  <c r="AW668" i="5"/>
  <c r="AW669" i="5"/>
  <c r="AW670" i="5"/>
  <c r="AW671" i="5"/>
  <c r="AW672" i="5"/>
  <c r="AW673" i="5"/>
  <c r="AW674" i="5"/>
  <c r="AW675" i="5"/>
  <c r="AW676" i="5"/>
  <c r="AW677" i="5"/>
  <c r="AW678" i="5"/>
  <c r="AW679" i="5"/>
  <c r="AW680" i="5"/>
  <c r="AW681" i="5"/>
  <c r="AW682" i="5"/>
  <c r="AW683" i="5"/>
  <c r="AW684" i="5"/>
  <c r="AW685" i="5"/>
  <c r="AW686" i="5"/>
  <c r="AW687" i="5"/>
  <c r="AW688" i="5"/>
  <c r="AW689" i="5"/>
  <c r="AW690" i="5"/>
  <c r="AW691" i="5"/>
  <c r="AW692" i="5"/>
  <c r="AW693" i="5"/>
  <c r="AW694" i="5"/>
  <c r="AW695" i="5"/>
  <c r="AW696" i="5"/>
  <c r="AW697" i="5"/>
  <c r="AW698" i="5"/>
  <c r="AW699" i="5"/>
  <c r="AW700" i="5"/>
  <c r="AW701" i="5"/>
  <c r="AW702" i="5"/>
  <c r="AW703" i="5"/>
  <c r="AW704" i="5"/>
  <c r="AW705" i="5"/>
  <c r="AW706" i="5"/>
  <c r="AW707" i="5"/>
  <c r="AW708" i="5"/>
  <c r="AW709" i="5"/>
  <c r="AW710" i="5"/>
  <c r="AW711" i="5"/>
  <c r="AW712" i="5"/>
  <c r="AW713" i="5"/>
  <c r="AW714" i="5"/>
  <c r="AW715" i="5"/>
  <c r="AW716" i="5"/>
  <c r="AW717" i="5"/>
  <c r="AW718" i="5"/>
  <c r="AW719" i="5"/>
  <c r="AW720" i="5"/>
  <c r="AW721" i="5"/>
  <c r="AW722" i="5"/>
  <c r="AW723" i="5"/>
  <c r="AW724" i="5"/>
  <c r="AW725" i="5"/>
  <c r="AW726" i="5"/>
  <c r="AW727" i="5"/>
  <c r="AW728" i="5"/>
  <c r="AW729" i="5"/>
  <c r="AW730" i="5"/>
  <c r="AW731" i="5"/>
  <c r="AW732" i="5"/>
  <c r="AW733" i="5"/>
  <c r="AW734" i="5"/>
  <c r="AW735" i="5"/>
  <c r="AW736" i="5"/>
  <c r="AW742" i="5"/>
  <c r="AW743" i="5"/>
  <c r="AW744" i="5"/>
  <c r="AW745" i="5"/>
  <c r="AW746" i="5"/>
  <c r="AW747" i="5"/>
  <c r="AW748" i="5"/>
  <c r="AW749" i="5"/>
  <c r="AW750" i="5"/>
  <c r="AW751" i="5"/>
  <c r="AW752" i="5"/>
  <c r="AW753" i="5"/>
  <c r="AW754" i="5"/>
  <c r="AW755" i="5"/>
  <c r="AW756" i="5"/>
  <c r="AW757" i="5"/>
  <c r="AW758" i="5"/>
  <c r="AW759" i="5"/>
  <c r="AW760" i="5"/>
  <c r="AW761" i="5"/>
  <c r="AW762" i="5"/>
  <c r="AW763" i="5"/>
  <c r="AW764" i="5"/>
  <c r="AW765" i="5"/>
  <c r="AW766" i="5"/>
  <c r="AW767" i="5"/>
  <c r="AW768" i="5"/>
  <c r="AW769" i="5"/>
  <c r="AW770" i="5"/>
  <c r="AW771" i="5"/>
  <c r="AW772" i="5"/>
  <c r="AW773" i="5"/>
  <c r="AW774" i="5"/>
  <c r="AW775" i="5"/>
  <c r="AW776" i="5"/>
  <c r="AW777" i="5"/>
  <c r="AW778" i="5"/>
  <c r="AW779" i="5"/>
  <c r="AW780" i="5"/>
  <c r="AW781" i="5"/>
  <c r="AW782" i="5"/>
  <c r="AW783" i="5"/>
  <c r="AW784" i="5"/>
  <c r="AW785" i="5"/>
  <c r="AW786" i="5"/>
  <c r="AW787" i="5"/>
  <c r="AW788" i="5"/>
  <c r="AW789" i="5"/>
  <c r="AW790" i="5"/>
  <c r="AW791" i="5"/>
  <c r="AW792" i="5"/>
  <c r="AW793" i="5"/>
  <c r="AW794" i="5"/>
  <c r="AW795" i="5"/>
  <c r="AW796" i="5"/>
  <c r="AW797" i="5"/>
  <c r="AW798" i="5"/>
  <c r="AW799" i="5"/>
  <c r="AW800" i="5"/>
  <c r="AW801" i="5"/>
  <c r="AW802" i="5"/>
  <c r="AW803" i="5"/>
  <c r="AW804" i="5"/>
  <c r="AW805" i="5"/>
  <c r="AW806" i="5"/>
  <c r="AW807" i="5"/>
  <c r="AW808" i="5"/>
  <c r="AW809" i="5"/>
  <c r="AW810" i="5"/>
  <c r="AW811" i="5"/>
  <c r="AW812" i="5"/>
  <c r="AW813" i="5"/>
  <c r="AW814" i="5"/>
  <c r="AW815" i="5"/>
  <c r="AW816" i="5"/>
  <c r="AW817" i="5"/>
  <c r="AW818" i="5"/>
  <c r="AW819" i="5"/>
  <c r="AW820" i="5"/>
  <c r="AW821" i="5"/>
  <c r="AW822" i="5"/>
  <c r="AW823" i="5"/>
  <c r="AW824" i="5"/>
  <c r="AW825" i="5"/>
  <c r="AW826" i="5"/>
  <c r="AW827" i="5"/>
  <c r="AW828" i="5"/>
  <c r="AW829" i="5"/>
  <c r="AW830" i="5"/>
  <c r="AW831" i="5"/>
  <c r="AW832" i="5"/>
  <c r="AW833" i="5"/>
  <c r="AW834" i="5"/>
  <c r="AW835" i="5"/>
  <c r="AW836" i="5"/>
  <c r="AW837" i="5"/>
  <c r="AW838" i="5"/>
  <c r="AW839" i="5"/>
  <c r="AW840" i="5"/>
  <c r="AW841" i="5"/>
  <c r="AW842" i="5"/>
  <c r="AW843" i="5"/>
  <c r="AW844" i="5"/>
  <c r="AW845" i="5"/>
  <c r="AW846" i="5"/>
  <c r="AW847" i="5"/>
  <c r="AW848" i="5"/>
  <c r="AW849" i="5"/>
  <c r="AW850" i="5"/>
  <c r="AW851" i="5"/>
  <c r="AW852" i="5"/>
  <c r="AW853" i="5"/>
  <c r="AW854" i="5"/>
  <c r="AW855" i="5"/>
  <c r="AW856" i="5"/>
  <c r="AW857" i="5"/>
  <c r="AW858" i="5"/>
  <c r="AW859" i="5"/>
  <c r="AW860" i="5"/>
  <c r="AW861" i="5"/>
  <c r="AW862" i="5"/>
  <c r="AW863" i="5"/>
  <c r="AW864" i="5"/>
  <c r="AW865" i="5"/>
  <c r="AW866" i="5"/>
  <c r="AW867" i="5"/>
  <c r="AW868" i="5"/>
  <c r="AW869" i="5"/>
  <c r="AW870" i="5"/>
  <c r="AW871" i="5"/>
  <c r="AW872" i="5"/>
  <c r="AW873" i="5"/>
  <c r="AW874" i="5"/>
  <c r="AW875" i="5"/>
  <c r="AW876" i="5"/>
  <c r="AW877" i="5"/>
  <c r="AW878" i="5"/>
  <c r="AW879" i="5"/>
  <c r="AW880" i="5"/>
  <c r="AW881" i="5"/>
  <c r="AW882" i="5"/>
  <c r="AW883" i="5"/>
  <c r="AW884" i="5"/>
  <c r="AW885" i="5"/>
  <c r="AW886" i="5"/>
  <c r="AW887" i="5"/>
  <c r="AW888" i="5"/>
  <c r="AW889" i="5"/>
  <c r="AW890" i="5"/>
  <c r="AW891" i="5"/>
  <c r="AW892" i="5"/>
  <c r="AW893" i="5"/>
  <c r="AW894" i="5"/>
  <c r="AW895" i="5"/>
  <c r="AW896" i="5"/>
  <c r="AW897" i="5"/>
  <c r="AW898" i="5"/>
  <c r="AW899" i="5"/>
  <c r="AW900" i="5"/>
  <c r="AW901" i="5"/>
  <c r="AW902" i="5"/>
  <c r="AW903" i="5"/>
  <c r="AW904" i="5"/>
  <c r="AW905" i="5"/>
  <c r="AW906" i="5"/>
  <c r="AW907" i="5"/>
  <c r="AW908" i="5"/>
  <c r="AW909" i="5"/>
  <c r="AW910" i="5"/>
  <c r="AW911" i="5"/>
  <c r="AW912" i="5"/>
  <c r="AW913" i="5"/>
  <c r="AW914" i="5"/>
  <c r="AW915" i="5"/>
  <c r="AW916" i="5"/>
  <c r="AW917" i="5"/>
  <c r="AW918" i="5"/>
  <c r="AW919" i="5"/>
  <c r="AW920" i="5"/>
  <c r="AW921" i="5"/>
  <c r="AW922" i="5"/>
  <c r="AW923" i="5"/>
  <c r="AW924" i="5"/>
  <c r="AW925" i="5"/>
  <c r="AW926" i="5"/>
  <c r="AW927" i="5"/>
  <c r="AW928" i="5"/>
  <c r="AW929" i="5"/>
  <c r="AW930" i="5"/>
  <c r="AW931" i="5"/>
  <c r="AW932" i="5"/>
  <c r="AW933" i="5"/>
  <c r="AW934" i="5"/>
  <c r="AW935" i="5"/>
  <c r="AW936" i="5"/>
  <c r="AW937" i="5"/>
  <c r="AW938" i="5"/>
  <c r="AW939" i="5"/>
  <c r="AW940" i="5"/>
  <c r="AW941" i="5"/>
  <c r="AW942" i="5"/>
  <c r="AW943" i="5"/>
  <c r="AW944" i="5"/>
  <c r="AW945" i="5"/>
  <c r="AW946" i="5"/>
  <c r="AW947" i="5"/>
  <c r="AW948" i="5"/>
  <c r="AW949" i="5"/>
  <c r="AW950" i="5"/>
  <c r="AW951" i="5"/>
  <c r="AW952" i="5"/>
  <c r="AW953" i="5"/>
  <c r="AW954" i="5"/>
  <c r="AW955" i="5"/>
  <c r="AW956" i="5"/>
  <c r="AW957" i="5"/>
  <c r="AW958" i="5"/>
  <c r="AW959" i="5"/>
  <c r="AW960" i="5"/>
  <c r="AW961" i="5"/>
  <c r="AW962" i="5"/>
  <c r="AW963" i="5"/>
  <c r="AW964" i="5"/>
  <c r="AW965" i="5"/>
  <c r="AW966" i="5"/>
  <c r="AW967" i="5"/>
  <c r="AW968" i="5"/>
  <c r="AW969" i="5"/>
  <c r="AW970" i="5"/>
  <c r="AW971" i="5"/>
  <c r="AW972" i="5"/>
  <c r="AW973" i="5"/>
  <c r="AW974" i="5"/>
  <c r="AW975" i="5"/>
  <c r="AW976" i="5"/>
  <c r="AW977" i="5"/>
  <c r="AW978" i="5"/>
  <c r="AW979" i="5"/>
  <c r="AW980" i="5"/>
  <c r="AW981" i="5"/>
  <c r="AW982" i="5"/>
  <c r="AW983" i="5"/>
  <c r="AW984" i="5"/>
  <c r="AW985" i="5"/>
  <c r="AW986" i="5"/>
  <c r="AW987" i="5"/>
  <c r="AW988" i="5"/>
  <c r="AW989" i="5"/>
  <c r="AW990" i="5"/>
  <c r="AW991" i="5"/>
  <c r="AW992" i="5"/>
  <c r="AW993" i="5"/>
  <c r="AW994" i="5"/>
  <c r="AW996" i="5"/>
  <c r="AW1003" i="5"/>
  <c r="AW1004" i="5"/>
  <c r="AW1011" i="5"/>
  <c r="AW1012" i="5"/>
  <c r="AW1019" i="5"/>
  <c r="AW1020" i="5"/>
  <c r="AW1028" i="5"/>
  <c r="AW1029" i="5"/>
  <c r="AW1048" i="5"/>
  <c r="AW1055" i="5"/>
  <c r="AW1076" i="5"/>
  <c r="AW1081" i="5"/>
  <c r="AW1097" i="5"/>
  <c r="AW1105" i="5"/>
  <c r="AW1124" i="5"/>
  <c r="AW1134" i="5"/>
  <c r="AW1154" i="5"/>
  <c r="AW1156" i="5"/>
  <c r="AV18" i="5"/>
  <c r="AV668" i="5"/>
  <c r="AV669" i="5"/>
  <c r="AV670" i="5"/>
  <c r="AV671" i="5"/>
  <c r="AV672" i="5"/>
  <c r="AV673" i="5"/>
  <c r="AV674" i="5"/>
  <c r="AV675" i="5"/>
  <c r="AV676" i="5"/>
  <c r="AV677" i="5"/>
  <c r="AV678" i="5"/>
  <c r="AV679" i="5"/>
  <c r="AV680" i="5"/>
  <c r="AV681" i="5"/>
  <c r="AV683" i="5"/>
  <c r="AV684" i="5"/>
  <c r="AV685" i="5"/>
  <c r="AV686" i="5"/>
  <c r="AV687" i="5"/>
  <c r="AV688" i="5"/>
  <c r="AV689" i="5"/>
  <c r="AV690" i="5"/>
  <c r="AV691" i="5"/>
  <c r="AV692" i="5"/>
  <c r="AV693" i="5"/>
  <c r="AV694" i="5"/>
  <c r="AV695" i="5"/>
  <c r="AV696" i="5"/>
  <c r="AV697" i="5"/>
  <c r="AV698" i="5"/>
  <c r="AV699" i="5"/>
  <c r="AV700" i="5"/>
  <c r="AV701" i="5"/>
  <c r="AV702" i="5"/>
  <c r="AV703" i="5"/>
  <c r="AV704" i="5"/>
  <c r="AV705" i="5"/>
  <c r="AV706" i="5"/>
  <c r="AV707" i="5"/>
  <c r="AV708" i="5"/>
  <c r="AV709" i="5"/>
  <c r="AV710" i="5"/>
  <c r="AV711" i="5"/>
  <c r="AV712" i="5"/>
  <c r="AV713" i="5"/>
  <c r="AV714" i="5"/>
  <c r="AV715" i="5"/>
  <c r="AV716" i="5"/>
  <c r="AV717" i="5"/>
  <c r="AV718" i="5"/>
  <c r="AV719" i="5"/>
  <c r="AV720" i="5"/>
  <c r="AV721" i="5"/>
  <c r="AV722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42" i="5"/>
  <c r="AV743" i="5"/>
  <c r="AV744" i="5"/>
  <c r="AV745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V780" i="5"/>
  <c r="AV781" i="5"/>
  <c r="AV783" i="5"/>
  <c r="AV784" i="5"/>
  <c r="AV785" i="5"/>
  <c r="AV786" i="5"/>
  <c r="AV787" i="5"/>
  <c r="AV788" i="5"/>
  <c r="AV789" i="5"/>
  <c r="AV790" i="5"/>
  <c r="AV791" i="5"/>
  <c r="AV792" i="5"/>
  <c r="AV793" i="5"/>
  <c r="AV794" i="5"/>
  <c r="AV795" i="5"/>
  <c r="AV796" i="5"/>
  <c r="AV797" i="5"/>
  <c r="AV798" i="5"/>
  <c r="AV799" i="5"/>
  <c r="AV800" i="5"/>
  <c r="AV801" i="5"/>
  <c r="AV802" i="5"/>
  <c r="AV803" i="5"/>
  <c r="AV804" i="5"/>
  <c r="AV805" i="5"/>
  <c r="AV806" i="5"/>
  <c r="AV807" i="5"/>
  <c r="AV808" i="5"/>
  <c r="AV809" i="5"/>
  <c r="AV810" i="5"/>
  <c r="AV811" i="5"/>
  <c r="AV812" i="5"/>
  <c r="AV813" i="5"/>
  <c r="AV814" i="5"/>
  <c r="AV815" i="5"/>
  <c r="AV816" i="5"/>
  <c r="AV817" i="5"/>
  <c r="AV818" i="5"/>
  <c r="AV819" i="5"/>
  <c r="AV820" i="5"/>
  <c r="AV821" i="5"/>
  <c r="AV822" i="5"/>
  <c r="AV823" i="5"/>
  <c r="AV824" i="5"/>
  <c r="AV825" i="5"/>
  <c r="AV826" i="5"/>
  <c r="AV827" i="5"/>
  <c r="AV828" i="5"/>
  <c r="AV829" i="5"/>
  <c r="AV830" i="5"/>
  <c r="AV831" i="5"/>
  <c r="AV832" i="5"/>
  <c r="AV833" i="5"/>
  <c r="AV834" i="5"/>
  <c r="AV835" i="5"/>
  <c r="AV836" i="5"/>
  <c r="AV837" i="5"/>
  <c r="AV838" i="5"/>
  <c r="AV839" i="5"/>
  <c r="AV840" i="5"/>
  <c r="AV841" i="5"/>
  <c r="AV842" i="5"/>
  <c r="AV844" i="5"/>
  <c r="AV845" i="5"/>
  <c r="AV846" i="5"/>
  <c r="AV847" i="5"/>
  <c r="AV848" i="5"/>
  <c r="AV849" i="5"/>
  <c r="AV850" i="5"/>
  <c r="AV851" i="5"/>
  <c r="AV852" i="5"/>
  <c r="AV853" i="5"/>
  <c r="AV854" i="5"/>
  <c r="AV855" i="5"/>
  <c r="AV856" i="5"/>
  <c r="AV857" i="5"/>
  <c r="AV858" i="5"/>
  <c r="AV859" i="5"/>
  <c r="AV860" i="5"/>
  <c r="AV861" i="5"/>
  <c r="AV862" i="5"/>
  <c r="AV863" i="5"/>
  <c r="AV864" i="5"/>
  <c r="AV865" i="5"/>
  <c r="AV866" i="5"/>
  <c r="AV867" i="5"/>
  <c r="AV868" i="5"/>
  <c r="AV869" i="5"/>
  <c r="AV870" i="5"/>
  <c r="AV871" i="5"/>
  <c r="AV872" i="5"/>
  <c r="AV873" i="5"/>
  <c r="AV874" i="5"/>
  <c r="AV875" i="5"/>
  <c r="AV876" i="5"/>
  <c r="AV877" i="5"/>
  <c r="AV878" i="5"/>
  <c r="AV879" i="5"/>
  <c r="AV880" i="5"/>
  <c r="AV881" i="5"/>
  <c r="AV882" i="5"/>
  <c r="AV883" i="5"/>
  <c r="AV884" i="5"/>
  <c r="AV885" i="5"/>
  <c r="AV886" i="5"/>
  <c r="AV887" i="5"/>
  <c r="AV888" i="5"/>
  <c r="AV889" i="5"/>
  <c r="AV890" i="5"/>
  <c r="AV891" i="5"/>
  <c r="AV892" i="5"/>
  <c r="AV893" i="5"/>
  <c r="AV894" i="5"/>
  <c r="AV895" i="5"/>
  <c r="AV896" i="5"/>
  <c r="AV897" i="5"/>
  <c r="AV898" i="5"/>
  <c r="AV899" i="5"/>
  <c r="AV900" i="5"/>
  <c r="AV901" i="5"/>
  <c r="AV902" i="5"/>
  <c r="AV903" i="5"/>
  <c r="AV904" i="5"/>
  <c r="AV905" i="5"/>
  <c r="AV906" i="5"/>
  <c r="AV907" i="5"/>
  <c r="AV908" i="5"/>
  <c r="AV909" i="5"/>
  <c r="AV910" i="5"/>
  <c r="AV911" i="5"/>
  <c r="AV912" i="5"/>
  <c r="AV913" i="5"/>
  <c r="AV914" i="5"/>
  <c r="AV915" i="5"/>
  <c r="AV916" i="5"/>
  <c r="AV917" i="5"/>
  <c r="AV918" i="5"/>
  <c r="AV919" i="5"/>
  <c r="AV920" i="5"/>
  <c r="AV921" i="5"/>
  <c r="AV922" i="5"/>
  <c r="AV923" i="5"/>
  <c r="AV924" i="5"/>
  <c r="AV925" i="5"/>
  <c r="AV926" i="5"/>
  <c r="AV927" i="5"/>
  <c r="AV928" i="5"/>
  <c r="AV929" i="5"/>
  <c r="AV930" i="5"/>
  <c r="AV931" i="5"/>
  <c r="AV932" i="5"/>
  <c r="AV933" i="5"/>
  <c r="AV934" i="5"/>
  <c r="AV935" i="5"/>
  <c r="AV936" i="5"/>
  <c r="AV937" i="5"/>
  <c r="AV938" i="5"/>
  <c r="AV939" i="5"/>
  <c r="AV940" i="5"/>
  <c r="AV941" i="5"/>
  <c r="AV942" i="5"/>
  <c r="AV943" i="5"/>
  <c r="AV944" i="5"/>
  <c r="AV945" i="5"/>
  <c r="AV946" i="5"/>
  <c r="AV947" i="5"/>
  <c r="AV948" i="5"/>
  <c r="AV949" i="5"/>
  <c r="AV950" i="5"/>
  <c r="AV951" i="5"/>
  <c r="AV952" i="5"/>
  <c r="AV953" i="5"/>
  <c r="AV954" i="5"/>
  <c r="AV955" i="5"/>
  <c r="AV956" i="5"/>
  <c r="AV957" i="5"/>
  <c r="AV958" i="5"/>
  <c r="AV959" i="5"/>
  <c r="AV960" i="5"/>
  <c r="AV961" i="5"/>
  <c r="AV962" i="5"/>
  <c r="AV963" i="5"/>
  <c r="AV964" i="5"/>
  <c r="AV965" i="5"/>
  <c r="AV966" i="5"/>
  <c r="AV967" i="5"/>
  <c r="AV968" i="5"/>
  <c r="AV969" i="5"/>
  <c r="AV970" i="5"/>
  <c r="AV971" i="5"/>
  <c r="AV972" i="5"/>
  <c r="AV973" i="5"/>
  <c r="AV974" i="5"/>
  <c r="AV975" i="5"/>
  <c r="AV976" i="5"/>
  <c r="AV977" i="5"/>
  <c r="AV978" i="5"/>
  <c r="AV979" i="5"/>
  <c r="AV980" i="5"/>
  <c r="AV981" i="5"/>
  <c r="AV982" i="5"/>
  <c r="AV983" i="5"/>
  <c r="AV984" i="5"/>
  <c r="AV985" i="5"/>
  <c r="AV986" i="5"/>
  <c r="AV987" i="5"/>
  <c r="AV988" i="5"/>
  <c r="AV989" i="5"/>
  <c r="AV990" i="5"/>
  <c r="AV991" i="5"/>
  <c r="AV993" i="5"/>
  <c r="AV996" i="5"/>
  <c r="AV999" i="5"/>
  <c r="AV1002" i="5"/>
  <c r="AV1005" i="5"/>
  <c r="AV1008" i="5"/>
  <c r="AV1011" i="5"/>
  <c r="AV1014" i="5"/>
  <c r="AV1017" i="5"/>
  <c r="AV1020" i="5"/>
  <c r="AV1023" i="5"/>
  <c r="AV1030" i="5"/>
  <c r="AV1033" i="5"/>
  <c r="AV1036" i="5"/>
  <c r="AV1039" i="5"/>
  <c r="AV1042" i="5"/>
  <c r="AV1045" i="5"/>
  <c r="AV1048" i="5"/>
  <c r="AV1051" i="5"/>
  <c r="AV1054" i="5"/>
  <c r="AV1057" i="5"/>
  <c r="AV1060" i="5"/>
  <c r="AV1067" i="5"/>
  <c r="AV1070" i="5"/>
  <c r="AV1073" i="5"/>
  <c r="AV1076" i="5"/>
  <c r="AV1079" i="5"/>
  <c r="AV1082" i="5"/>
  <c r="AV1085" i="5"/>
  <c r="AV1088" i="5"/>
  <c r="AV1091" i="5"/>
  <c r="AV1094" i="5"/>
  <c r="AV1097" i="5"/>
  <c r="AV1100" i="5"/>
  <c r="AV1103" i="5"/>
  <c r="AV1106" i="5"/>
  <c r="AV1109" i="5"/>
  <c r="AV1112" i="5"/>
  <c r="AV1115" i="5"/>
  <c r="AV1118" i="5"/>
  <c r="AV1121" i="5"/>
  <c r="AV1124" i="5"/>
  <c r="AV1127" i="5"/>
  <c r="AV1134" i="5"/>
  <c r="AV1137" i="5"/>
  <c r="AV1140" i="5"/>
  <c r="AV1143" i="5"/>
  <c r="AV1146" i="5"/>
  <c r="AV1149" i="5"/>
  <c r="AV1152" i="5"/>
  <c r="AV1155" i="5"/>
  <c r="AV1158" i="5"/>
  <c r="AV1161" i="5"/>
  <c r="AV1164" i="5"/>
  <c r="AV1167" i="5"/>
  <c r="AV1170" i="5"/>
  <c r="AV1173" i="5"/>
  <c r="AV1176" i="5"/>
  <c r="AV1179" i="5"/>
  <c r="AV1182" i="5"/>
  <c r="AV1185" i="5"/>
  <c r="AV1188" i="5"/>
  <c r="AV1191" i="5"/>
  <c r="AV1194" i="5"/>
  <c r="AV1197" i="5"/>
  <c r="AV1200" i="5"/>
  <c r="AV1203" i="5"/>
  <c r="AV1206" i="5"/>
  <c r="AV1209" i="5"/>
  <c r="AV1212" i="5"/>
  <c r="AV1215" i="5"/>
  <c r="AV1218" i="5"/>
  <c r="AV1221" i="5"/>
  <c r="AV1223" i="5"/>
  <c r="AV994" i="5"/>
  <c r="AV997" i="5"/>
  <c r="AV1003" i="5"/>
  <c r="AV1006" i="5"/>
  <c r="AV1009" i="5"/>
  <c r="AV1012" i="5"/>
  <c r="AV1015" i="5"/>
  <c r="AV1018" i="5"/>
  <c r="AV1021" i="5"/>
  <c r="AV1024" i="5"/>
  <c r="AV1028" i="5"/>
  <c r="AV1031" i="5"/>
  <c r="AV1034" i="5"/>
  <c r="AV1037" i="5"/>
  <c r="AV1040" i="5"/>
  <c r="AV1043" i="5"/>
  <c r="AV1046" i="5"/>
  <c r="AV1049" i="5"/>
  <c r="AV1052" i="5"/>
  <c r="AV1055" i="5"/>
  <c r="AV1058" i="5"/>
  <c r="AV1061" i="5"/>
  <c r="AV1063" i="5"/>
  <c r="AV1066" i="5"/>
  <c r="AV1069" i="5"/>
  <c r="AV1072" i="5"/>
  <c r="AV1075" i="5"/>
  <c r="AV1078" i="5"/>
  <c r="AV1081" i="5"/>
  <c r="AV1084" i="5"/>
  <c r="AV1087" i="5"/>
  <c r="AV1090" i="5"/>
  <c r="AV1093" i="5"/>
  <c r="AV1096" i="5"/>
  <c r="AV1099" i="5"/>
  <c r="AV1102" i="5"/>
  <c r="AV1105" i="5"/>
  <c r="AV1108" i="5"/>
  <c r="AV1111" i="5"/>
  <c r="AV1114" i="5"/>
  <c r="AV1117" i="5"/>
  <c r="AV1120" i="5"/>
  <c r="AV1123" i="5"/>
  <c r="AV1126" i="5"/>
  <c r="AV1130" i="5"/>
  <c r="AV1129" i="5"/>
  <c r="AV1133" i="5"/>
  <c r="AV1136" i="5"/>
  <c r="AV1139" i="5"/>
  <c r="AV1142" i="5"/>
  <c r="AV1145" i="5"/>
  <c r="AV1148" i="5"/>
  <c r="AV1151" i="5"/>
  <c r="AV1154" i="5"/>
  <c r="AV1157" i="5"/>
  <c r="AV1160" i="5"/>
  <c r="AV1163" i="5"/>
  <c r="AV1166" i="5"/>
  <c r="AV1169" i="5"/>
  <c r="AV1172" i="5"/>
  <c r="AV1175" i="5"/>
  <c r="AV1178" i="5"/>
  <c r="AV1181" i="5"/>
  <c r="AV1184" i="5"/>
  <c r="AV1187" i="5"/>
  <c r="AV1190" i="5"/>
  <c r="AV1193" i="5"/>
  <c r="AV1196" i="5"/>
  <c r="AV1199" i="5"/>
  <c r="AV1202" i="5"/>
  <c r="AV1205" i="5"/>
  <c r="AV1208" i="5"/>
  <c r="AV1211" i="5"/>
  <c r="AV1214" i="5"/>
  <c r="AV1217" i="5"/>
  <c r="AV1220" i="5"/>
  <c r="AV1222" i="5"/>
  <c r="AV995" i="5"/>
  <c r="AV998" i="5"/>
  <c r="AV1000" i="5"/>
  <c r="AV1004" i="5"/>
  <c r="AV1007" i="5"/>
  <c r="AV1010" i="5"/>
  <c r="AV1013" i="5"/>
  <c r="AV1016" i="5"/>
  <c r="AV1019" i="5"/>
  <c r="AV1022" i="5"/>
  <c r="AV1026" i="5"/>
  <c r="AV1025" i="5"/>
  <c r="AV1029" i="5"/>
  <c r="AV1032" i="5"/>
  <c r="AV1035" i="5"/>
  <c r="AV1038" i="5"/>
  <c r="AV1041" i="5"/>
  <c r="AV1044" i="5"/>
  <c r="AV1047" i="5"/>
  <c r="AV1050" i="5"/>
  <c r="AV1053" i="5"/>
  <c r="AV1056" i="5"/>
  <c r="AV1059" i="5"/>
  <c r="AV1062" i="5"/>
  <c r="AV1065" i="5"/>
  <c r="AV1068" i="5"/>
  <c r="AV1071" i="5"/>
  <c r="AV1074" i="5"/>
  <c r="AV1077" i="5"/>
  <c r="AV1080" i="5"/>
  <c r="AV1083" i="5"/>
  <c r="AV1086" i="5"/>
  <c r="AV1089" i="5"/>
  <c r="AV1092" i="5"/>
  <c r="AV1095" i="5"/>
  <c r="AV1098" i="5"/>
  <c r="AV1101" i="5"/>
  <c r="AV1104" i="5"/>
  <c r="AV1107" i="5"/>
  <c r="AV1110" i="5"/>
  <c r="AV1113" i="5"/>
  <c r="AV1116" i="5"/>
  <c r="AV1119" i="5"/>
  <c r="AV1122" i="5"/>
  <c r="AV1125" i="5"/>
  <c r="AV1128" i="5"/>
  <c r="AV1132" i="5"/>
  <c r="AV1135" i="5"/>
  <c r="AV1138" i="5"/>
  <c r="AV1141" i="5"/>
  <c r="AV1144" i="5"/>
  <c r="AV1147" i="5"/>
  <c r="AV1150" i="5"/>
  <c r="AV1153" i="5"/>
  <c r="AV1156" i="5"/>
  <c r="AV1159" i="5"/>
  <c r="AV1162" i="5"/>
  <c r="AV1165" i="5"/>
  <c r="AV1168" i="5"/>
  <c r="AV1171" i="5"/>
  <c r="AV1174" i="5"/>
  <c r="AV1177" i="5"/>
  <c r="AV1180" i="5"/>
  <c r="AV1183" i="5"/>
  <c r="AV1186" i="5"/>
  <c r="AV1189" i="5"/>
  <c r="AV1192" i="5"/>
  <c r="AV1195" i="5"/>
  <c r="AV1198" i="5"/>
  <c r="AV1201" i="5"/>
  <c r="AV1204" i="5"/>
  <c r="AV1207" i="5"/>
  <c r="AV1210" i="5"/>
  <c r="AV1216" i="5"/>
  <c r="AV1219" i="5"/>
  <c r="AV1226" i="5"/>
  <c r="AV1227" i="5"/>
  <c r="AV1228" i="5"/>
  <c r="AV1229" i="5"/>
  <c r="AV1230" i="5"/>
  <c r="AV1231" i="5"/>
  <c r="AV1232" i="5"/>
  <c r="AV1233" i="5"/>
  <c r="AV1234" i="5"/>
  <c r="AV1235" i="5"/>
  <c r="AV1236" i="5"/>
  <c r="AV1237" i="5"/>
  <c r="AV1238" i="5"/>
  <c r="AV1239" i="5"/>
  <c r="AV1240" i="5"/>
  <c r="AV1241" i="5"/>
  <c r="AV1242" i="5"/>
  <c r="AV1243" i="5"/>
  <c r="AV1244" i="5"/>
  <c r="AV1245" i="5"/>
  <c r="AV1246" i="5"/>
  <c r="AV1247" i="5"/>
  <c r="AV1248" i="5"/>
  <c r="AV1249" i="5"/>
  <c r="AV1250" i="5"/>
  <c r="AV1251" i="5"/>
  <c r="AV1252" i="5"/>
  <c r="AV1253" i="5"/>
  <c r="AV1254" i="5"/>
  <c r="AV1255" i="5"/>
  <c r="AV1257" i="5"/>
  <c r="AV1258" i="5"/>
  <c r="AV1259" i="5"/>
  <c r="AV1260" i="5"/>
  <c r="AV1261" i="5"/>
  <c r="AV1262" i="5"/>
  <c r="AV1263" i="5"/>
  <c r="AV1264" i="5"/>
  <c r="AV1265" i="5"/>
  <c r="AV1266" i="5"/>
  <c r="AV1267" i="5"/>
  <c r="AV1270" i="5"/>
  <c r="AV1271" i="5"/>
  <c r="AV1272" i="5"/>
  <c r="AV1273" i="5"/>
  <c r="AV1274" i="5"/>
  <c r="AV1275" i="5"/>
  <c r="AV1276" i="5"/>
  <c r="AV1277" i="5"/>
  <c r="AV1278" i="5"/>
  <c r="AV1279" i="5"/>
  <c r="AV1280" i="5"/>
  <c r="AV1281" i="5"/>
  <c r="AV1282" i="5"/>
  <c r="AV1283" i="5"/>
  <c r="AV1284" i="5"/>
  <c r="AV1285" i="5"/>
  <c r="AV1286" i="5"/>
  <c r="AV1287" i="5"/>
  <c r="AV1288" i="5"/>
  <c r="AV1289" i="5"/>
  <c r="AV1290" i="5"/>
  <c r="AV1291" i="5"/>
  <c r="AV1292" i="5"/>
  <c r="AV1293" i="5"/>
  <c r="AV1294" i="5"/>
  <c r="AV1295" i="5"/>
  <c r="AV1296" i="5"/>
  <c r="AV1297" i="5"/>
  <c r="AV1298" i="5"/>
  <c r="AV1299" i="5"/>
  <c r="AV1300" i="5"/>
  <c r="AV1301" i="5"/>
  <c r="AV1302" i="5"/>
  <c r="AV1303" i="5"/>
  <c r="AV1304" i="5"/>
  <c r="AV1305" i="5"/>
  <c r="AV1306" i="5"/>
  <c r="AV1307" i="5"/>
  <c r="AV1308" i="5"/>
  <c r="AV1309" i="5"/>
  <c r="AV1310" i="5"/>
  <c r="AV1311" i="5"/>
  <c r="AV1312" i="5"/>
  <c r="AV1313" i="5"/>
  <c r="AV1314" i="5"/>
  <c r="AV1315" i="5"/>
  <c r="AV1316" i="5"/>
  <c r="AV1317" i="5"/>
  <c r="AV1318" i="5"/>
  <c r="AV1319" i="5"/>
  <c r="AV1320" i="5"/>
  <c r="AV1321" i="5"/>
  <c r="AV1322" i="5"/>
  <c r="AV1323" i="5"/>
  <c r="AV1324" i="5"/>
  <c r="AV1325" i="5"/>
  <c r="AV1326" i="5"/>
  <c r="AV1327" i="5"/>
  <c r="AV1328" i="5"/>
  <c r="AV1329" i="5"/>
  <c r="AV1330" i="5"/>
  <c r="AV1331" i="5"/>
  <c r="AV1332" i="5"/>
  <c r="AV1333" i="5"/>
  <c r="AV1334" i="5"/>
  <c r="AV1335" i="5"/>
  <c r="AV1336" i="5"/>
  <c r="AV1337" i="5"/>
  <c r="AV1338" i="5"/>
  <c r="AV1339" i="5"/>
  <c r="AV1340" i="5"/>
  <c r="AV1341" i="5"/>
  <c r="AV1342" i="5"/>
  <c r="AV1343" i="5"/>
  <c r="AV1344" i="5"/>
  <c r="AV1345" i="5"/>
  <c r="AV1346" i="5"/>
  <c r="AV1347" i="5"/>
  <c r="AV1348" i="5"/>
  <c r="AV1349" i="5"/>
  <c r="AV1350" i="5"/>
  <c r="AV1351" i="5"/>
  <c r="AV1352" i="5"/>
  <c r="AV1353" i="5"/>
  <c r="AV1354" i="5"/>
  <c r="AV1355" i="5"/>
  <c r="AV1356" i="5"/>
  <c r="AV1357" i="5"/>
  <c r="AV1358" i="5"/>
  <c r="AV1359" i="5"/>
  <c r="AV1360" i="5"/>
  <c r="AV1361" i="5"/>
  <c r="AV1362" i="5"/>
  <c r="AV1363" i="5"/>
  <c r="AV1364" i="5"/>
  <c r="AV1365" i="5"/>
  <c r="AV1366" i="5"/>
  <c r="AV1367" i="5"/>
  <c r="AV1368" i="5"/>
  <c r="AV1369" i="5"/>
  <c r="AV1370" i="5"/>
  <c r="AV1371" i="5"/>
  <c r="AV1372" i="5"/>
  <c r="AV1373" i="5"/>
  <c r="AV1374" i="5"/>
  <c r="AV1375" i="5"/>
  <c r="AV1376" i="5"/>
  <c r="AV1377" i="5"/>
  <c r="AV1378" i="5"/>
  <c r="AV1379" i="5"/>
  <c r="AV1380" i="5"/>
  <c r="AV1381" i="5"/>
  <c r="AV1382" i="5"/>
  <c r="AV1383" i="5"/>
  <c r="AV1384" i="5"/>
  <c r="AV1385" i="5"/>
  <c r="AV1386" i="5"/>
  <c r="AV1387" i="5"/>
  <c r="AV1388" i="5"/>
  <c r="AV1389" i="5"/>
  <c r="AV1390" i="5"/>
  <c r="AV1391" i="5"/>
  <c r="AV1392" i="5"/>
  <c r="AV1393" i="5"/>
  <c r="AV1394" i="5"/>
  <c r="AV1396" i="5"/>
  <c r="AV1397" i="5"/>
  <c r="AV1398" i="5"/>
  <c r="AV1399" i="5"/>
  <c r="AV1400" i="5"/>
  <c r="AV1401" i="5"/>
  <c r="AV1402" i="5"/>
  <c r="AV1403" i="5"/>
  <c r="AV1404" i="5"/>
  <c r="AV1405" i="5"/>
  <c r="AV1406" i="5"/>
  <c r="AV1413" i="5"/>
  <c r="AV1414" i="5"/>
  <c r="AV1415" i="5"/>
  <c r="AV1416" i="5"/>
  <c r="AV1417" i="5"/>
  <c r="AV1418" i="5"/>
  <c r="AV1419" i="5"/>
  <c r="AV1420" i="5"/>
  <c r="AV1423" i="5"/>
  <c r="AV1424" i="5"/>
  <c r="AV1425" i="5"/>
  <c r="AV1426" i="5"/>
  <c r="AV1427" i="5"/>
  <c r="AV1428" i="5"/>
  <c r="AV1429" i="5"/>
  <c r="AV1430" i="5"/>
  <c r="AV1431" i="5"/>
  <c r="AV1432" i="5"/>
  <c r="AV1433" i="5"/>
  <c r="AV1434" i="5"/>
  <c r="AV1436" i="5"/>
  <c r="AV1437" i="5"/>
  <c r="AV1438" i="5"/>
  <c r="AV1441" i="5"/>
  <c r="AV1442" i="5"/>
  <c r="AV1443" i="5"/>
  <c r="AV1445" i="5"/>
  <c r="AV1446" i="5"/>
  <c r="AV1447" i="5"/>
  <c r="AV1448" i="5"/>
  <c r="AV1449" i="5"/>
  <c r="AV1450" i="5"/>
  <c r="AV1451" i="5"/>
  <c r="AV1452" i="5"/>
  <c r="AV1453" i="5"/>
  <c r="AV1454" i="5"/>
  <c r="AV1455" i="5"/>
  <c r="AV1456" i="5"/>
  <c r="AV1457" i="5"/>
  <c r="AV1458" i="5"/>
  <c r="AV1459" i="5"/>
  <c r="AV1460" i="5"/>
  <c r="AV1461" i="5"/>
  <c r="AV1462" i="5"/>
  <c r="AV1463" i="5"/>
  <c r="AV1464" i="5"/>
  <c r="AV1468" i="5"/>
  <c r="AV1469" i="5"/>
  <c r="AV1470" i="5"/>
  <c r="AV1471" i="5"/>
  <c r="AV1472" i="5"/>
  <c r="AV1473" i="5"/>
  <c r="AV1475" i="5"/>
  <c r="AV1476" i="5"/>
  <c r="AV1477" i="5"/>
  <c r="AV1478" i="5"/>
  <c r="AV1479" i="5"/>
  <c r="AV1480" i="5"/>
  <c r="AV1481" i="5"/>
  <c r="AV1482" i="5"/>
  <c r="AV1483" i="5"/>
  <c r="AV1484" i="5"/>
  <c r="AV1485" i="5"/>
  <c r="AV1486" i="5"/>
  <c r="AV1488" i="5"/>
  <c r="AV1489" i="5"/>
  <c r="AV1490" i="5"/>
  <c r="AV1491" i="5"/>
  <c r="AV1495" i="5"/>
  <c r="AV1496" i="5"/>
  <c r="AV1497" i="5"/>
  <c r="AV1498" i="5"/>
  <c r="AV1499" i="5"/>
  <c r="AV1500" i="5"/>
  <c r="AV1501" i="5"/>
  <c r="AV1502" i="5"/>
  <c r="AV1503" i="5"/>
  <c r="AV1504" i="5"/>
  <c r="AV1505" i="5"/>
  <c r="AV1506" i="5"/>
  <c r="AV1507" i="5"/>
  <c r="AV1508" i="5"/>
  <c r="AV1509" i="5"/>
  <c r="AV1510" i="5"/>
  <c r="AV1511" i="5"/>
  <c r="AV1512" i="5"/>
  <c r="AV1513" i="5"/>
  <c r="AV1514" i="5"/>
  <c r="AV1515" i="5"/>
  <c r="AV1516" i="5"/>
  <c r="AV1517" i="5"/>
  <c r="AV1519" i="5"/>
  <c r="AV1520" i="5"/>
  <c r="AV1523" i="5"/>
  <c r="AV1524" i="5"/>
  <c r="AV1526" i="5"/>
  <c r="AV1527" i="5"/>
  <c r="AV1528" i="5"/>
  <c r="AV1531" i="5"/>
  <c r="AV1532" i="5"/>
  <c r="AV1533" i="5"/>
  <c r="AV1540" i="5"/>
  <c r="AV1541" i="5"/>
  <c r="AV1542" i="5"/>
  <c r="AV1543" i="5"/>
  <c r="AV1544" i="5"/>
  <c r="AV1545" i="5"/>
  <c r="AV1546" i="5"/>
  <c r="AV1547" i="5"/>
  <c r="AV1548" i="5"/>
  <c r="AV1549" i="5"/>
  <c r="AV1550" i="5"/>
  <c r="AV1551" i="5"/>
  <c r="AV1552" i="5"/>
  <c r="AV1553" i="5"/>
  <c r="AV1554" i="5"/>
  <c r="AV1555" i="5"/>
  <c r="AV1556" i="5"/>
  <c r="AV1557" i="5"/>
  <c r="AV1564" i="5"/>
  <c r="AV1565" i="5"/>
  <c r="AV1566" i="5"/>
  <c r="AV1567" i="5"/>
  <c r="AV1568" i="5"/>
  <c r="AV1569" i="5"/>
  <c r="AV1570" i="5"/>
  <c r="AV1572" i="5"/>
  <c r="AV1573" i="5"/>
  <c r="AV1576" i="5"/>
  <c r="AV1577" i="5"/>
  <c r="AV1579" i="5"/>
  <c r="AV1582" i="5"/>
  <c r="AV1583" i="5"/>
  <c r="AV1584" i="5"/>
  <c r="AV1585" i="5"/>
  <c r="AV1588" i="5"/>
  <c r="AV1589" i="5"/>
  <c r="AV1593" i="5"/>
  <c r="AV1616" i="5"/>
  <c r="AV1617" i="5"/>
  <c r="AU668" i="5"/>
  <c r="AU669" i="5"/>
  <c r="AU670" i="5"/>
  <c r="AU671" i="5"/>
  <c r="AU672" i="5"/>
  <c r="AU673" i="5"/>
  <c r="AU674" i="5"/>
  <c r="AU675" i="5"/>
  <c r="AU676" i="5"/>
  <c r="AU677" i="5"/>
  <c r="AU678" i="5"/>
  <c r="AU679" i="5"/>
  <c r="AU680" i="5"/>
  <c r="AU681" i="5"/>
  <c r="AU682" i="5"/>
  <c r="AU683" i="5"/>
  <c r="AU684" i="5"/>
  <c r="AU685" i="5"/>
  <c r="AU686" i="5"/>
  <c r="AU687" i="5"/>
  <c r="AU688" i="5"/>
  <c r="AU689" i="5"/>
  <c r="AU691" i="5"/>
  <c r="AU692" i="5"/>
  <c r="AU693" i="5"/>
  <c r="AU694" i="5"/>
  <c r="AU695" i="5"/>
  <c r="AU696" i="5"/>
  <c r="AU697" i="5"/>
  <c r="AU698" i="5"/>
  <c r="AU699" i="5"/>
  <c r="AU700" i="5"/>
  <c r="AU701" i="5"/>
  <c r="AU702" i="5"/>
  <c r="AU703" i="5"/>
  <c r="AU704" i="5"/>
  <c r="AU705" i="5"/>
  <c r="AU706" i="5"/>
  <c r="AU707" i="5"/>
  <c r="AU708" i="5"/>
  <c r="AU709" i="5"/>
  <c r="AU710" i="5"/>
  <c r="AU711" i="5"/>
  <c r="AU712" i="5"/>
  <c r="AU713" i="5"/>
  <c r="AU714" i="5"/>
  <c r="AU715" i="5"/>
  <c r="AU716" i="5"/>
  <c r="AU717" i="5"/>
  <c r="AU718" i="5"/>
  <c r="AU719" i="5"/>
  <c r="AU720" i="5"/>
  <c r="AU721" i="5"/>
  <c r="AU722" i="5"/>
  <c r="AU723" i="5"/>
  <c r="AU724" i="5"/>
  <c r="AU725" i="5"/>
  <c r="AU726" i="5"/>
  <c r="AU727" i="5"/>
  <c r="AU728" i="5"/>
  <c r="AU729" i="5"/>
  <c r="AU730" i="5"/>
  <c r="AU731" i="5"/>
  <c r="AU732" i="5"/>
  <c r="AU733" i="5"/>
  <c r="AU734" i="5"/>
  <c r="AU735" i="5"/>
  <c r="AU736" i="5"/>
  <c r="AU742" i="5"/>
  <c r="AU743" i="5"/>
  <c r="AU744" i="5"/>
  <c r="AU745" i="5"/>
  <c r="AU746" i="5"/>
  <c r="AU747" i="5"/>
  <c r="AU748" i="5"/>
  <c r="AU749" i="5"/>
  <c r="AU750" i="5"/>
  <c r="AU751" i="5"/>
  <c r="AU752" i="5"/>
  <c r="AU753" i="5"/>
  <c r="AU754" i="5"/>
  <c r="AU755" i="5"/>
  <c r="AU756" i="5"/>
  <c r="AU757" i="5"/>
  <c r="AU758" i="5"/>
  <c r="AU759" i="5"/>
  <c r="AU760" i="5"/>
  <c r="AU761" i="5"/>
  <c r="AU763" i="5"/>
  <c r="AU764" i="5"/>
  <c r="AU765" i="5"/>
  <c r="AU766" i="5"/>
  <c r="AU767" i="5"/>
  <c r="AU768" i="5"/>
  <c r="AU769" i="5"/>
  <c r="AU770" i="5"/>
  <c r="AU771" i="5"/>
  <c r="AU772" i="5"/>
  <c r="AU773" i="5"/>
  <c r="AU774" i="5"/>
  <c r="AU775" i="5"/>
  <c r="AU776" i="5"/>
  <c r="AU777" i="5"/>
  <c r="AU779" i="5"/>
  <c r="AU780" i="5"/>
  <c r="AU781" i="5"/>
  <c r="AU782" i="5"/>
  <c r="AU783" i="5"/>
  <c r="AU784" i="5"/>
  <c r="AU785" i="5"/>
  <c r="AU786" i="5"/>
  <c r="AU787" i="5"/>
  <c r="AU788" i="5"/>
  <c r="AU789" i="5"/>
  <c r="AU790" i="5"/>
  <c r="AU791" i="5"/>
  <c r="AU792" i="5"/>
  <c r="AU793" i="5"/>
  <c r="AU795" i="5"/>
  <c r="AU796" i="5"/>
  <c r="AU797" i="5"/>
  <c r="AU798" i="5"/>
  <c r="AU799" i="5"/>
  <c r="AU800" i="5"/>
  <c r="AU801" i="5"/>
  <c r="AU802" i="5"/>
  <c r="AU803" i="5"/>
  <c r="AU804" i="5"/>
  <c r="AU805" i="5"/>
  <c r="AU806" i="5"/>
  <c r="AU807" i="5"/>
  <c r="AU808" i="5"/>
  <c r="AU809" i="5"/>
  <c r="AU810" i="5"/>
  <c r="AU811" i="5"/>
  <c r="AU812" i="5"/>
  <c r="AU814" i="5"/>
  <c r="AU815" i="5"/>
  <c r="AU816" i="5"/>
  <c r="AU817" i="5"/>
  <c r="AU818" i="5"/>
  <c r="AU819" i="5"/>
  <c r="AU820" i="5"/>
  <c r="AU821" i="5"/>
  <c r="AU822" i="5"/>
  <c r="AU823" i="5"/>
  <c r="AU824" i="5"/>
  <c r="AU825" i="5"/>
  <c r="AU826" i="5"/>
  <c r="AU827" i="5"/>
  <c r="AU828" i="5"/>
  <c r="AU829" i="5"/>
  <c r="AU830" i="5"/>
  <c r="AU832" i="5"/>
  <c r="AU833" i="5"/>
  <c r="AU834" i="5"/>
  <c r="AU835" i="5"/>
  <c r="AU836" i="5"/>
  <c r="AU837" i="5"/>
  <c r="AU838" i="5"/>
  <c r="AU839" i="5"/>
  <c r="AU840" i="5"/>
  <c r="AU841" i="5"/>
  <c r="AU842" i="5"/>
  <c r="AU843" i="5"/>
  <c r="AU844" i="5"/>
  <c r="AU845" i="5"/>
  <c r="AU846" i="5"/>
  <c r="AU847" i="5"/>
  <c r="AU848" i="5"/>
  <c r="AU849" i="5"/>
  <c r="AU850" i="5"/>
  <c r="AU851" i="5"/>
  <c r="AU852" i="5"/>
  <c r="AU853" i="5"/>
  <c r="AU854" i="5"/>
  <c r="AU855" i="5"/>
  <c r="AU856" i="5"/>
  <c r="AU857" i="5"/>
  <c r="AU859" i="5"/>
  <c r="AU860" i="5"/>
  <c r="AU861" i="5"/>
  <c r="AU862" i="5"/>
  <c r="AU863" i="5"/>
  <c r="AU864" i="5"/>
  <c r="AU865" i="5"/>
  <c r="AU866" i="5"/>
  <c r="AU867" i="5"/>
  <c r="AU868" i="5"/>
  <c r="AU869" i="5"/>
  <c r="AU870" i="5"/>
  <c r="AU871" i="5"/>
  <c r="AU872" i="5"/>
  <c r="AU873" i="5"/>
  <c r="AU874" i="5"/>
  <c r="AU875" i="5"/>
  <c r="AU876" i="5"/>
  <c r="AU877" i="5"/>
  <c r="AU878" i="5"/>
  <c r="AU879" i="5"/>
  <c r="AU880" i="5"/>
  <c r="AU881" i="5"/>
  <c r="AU882" i="5"/>
  <c r="AU883" i="5"/>
  <c r="AU884" i="5"/>
  <c r="AU885" i="5"/>
  <c r="AU886" i="5"/>
  <c r="AU887" i="5"/>
  <c r="AU888" i="5"/>
  <c r="AU889" i="5"/>
  <c r="AU890" i="5"/>
  <c r="AU891" i="5"/>
  <c r="AU892" i="5"/>
  <c r="AU893" i="5"/>
  <c r="AU894" i="5"/>
  <c r="AU896" i="5"/>
  <c r="AU897" i="5"/>
  <c r="AU898" i="5"/>
  <c r="AU899" i="5"/>
  <c r="AU900" i="5"/>
  <c r="AU901" i="5"/>
  <c r="AU902" i="5"/>
  <c r="AU903" i="5"/>
  <c r="AU904" i="5"/>
  <c r="AU905" i="5"/>
  <c r="AU906" i="5"/>
  <c r="AU907" i="5"/>
  <c r="AU908" i="5"/>
  <c r="AU909" i="5"/>
  <c r="AU910" i="5"/>
  <c r="AU911" i="5"/>
  <c r="AU912" i="5"/>
  <c r="AU913" i="5"/>
  <c r="AU914" i="5"/>
  <c r="AU915" i="5"/>
  <c r="AU916" i="5"/>
  <c r="AU917" i="5"/>
  <c r="AU918" i="5"/>
  <c r="AU919" i="5"/>
  <c r="AU920" i="5"/>
  <c r="AU921" i="5"/>
  <c r="AU922" i="5"/>
  <c r="AU923" i="5"/>
  <c r="AU924" i="5"/>
  <c r="AU925" i="5"/>
  <c r="AU926" i="5"/>
  <c r="AU927" i="5"/>
  <c r="AU928" i="5"/>
  <c r="AU929" i="5"/>
  <c r="AU930" i="5"/>
  <c r="AU931" i="5"/>
  <c r="AU932" i="5"/>
  <c r="AU933" i="5"/>
  <c r="AU934" i="5"/>
  <c r="AU935" i="5"/>
  <c r="AU937" i="5"/>
  <c r="AU938" i="5"/>
  <c r="AU939" i="5"/>
  <c r="AU940" i="5"/>
  <c r="AU941" i="5"/>
  <c r="AU942" i="5"/>
  <c r="AU943" i="5"/>
  <c r="AU944" i="5"/>
  <c r="AU945" i="5"/>
  <c r="AU946" i="5"/>
  <c r="AU947" i="5"/>
  <c r="AU948" i="5"/>
  <c r="AU949" i="5"/>
  <c r="AU950" i="5"/>
  <c r="AU951" i="5"/>
  <c r="AU952" i="5"/>
  <c r="AU953" i="5"/>
  <c r="AU954" i="5"/>
  <c r="AU955" i="5"/>
  <c r="AU956" i="5"/>
  <c r="AU957" i="5"/>
  <c r="AU958" i="5"/>
  <c r="AU959" i="5"/>
  <c r="AU960" i="5"/>
  <c r="AU961" i="5"/>
  <c r="AU962" i="5"/>
  <c r="AU963" i="5"/>
  <c r="AU965" i="5"/>
  <c r="AU966" i="5"/>
  <c r="AU967" i="5"/>
  <c r="AU968" i="5"/>
  <c r="AU969" i="5"/>
  <c r="AU970" i="5"/>
  <c r="AU971" i="5"/>
  <c r="AU972" i="5"/>
  <c r="AU973" i="5"/>
  <c r="AU974" i="5"/>
  <c r="AU975" i="5"/>
  <c r="AU976" i="5"/>
  <c r="AU977" i="5"/>
  <c r="AU978" i="5"/>
  <c r="AU979" i="5"/>
  <c r="AU980" i="5"/>
  <c r="AU981" i="5"/>
  <c r="AU982" i="5"/>
  <c r="AU983" i="5"/>
  <c r="AU984" i="5"/>
  <c r="AU985" i="5"/>
  <c r="AU986" i="5"/>
  <c r="AU987" i="5"/>
  <c r="AU988" i="5"/>
  <c r="AU989" i="5"/>
  <c r="AU990" i="5"/>
  <c r="AU991" i="5"/>
  <c r="AU992" i="5"/>
  <c r="AU993" i="5"/>
  <c r="AU995" i="5"/>
  <c r="AU996" i="5"/>
  <c r="AU997" i="5"/>
  <c r="AU1000" i="5"/>
  <c r="AU1003" i="5"/>
  <c r="AU1009" i="5"/>
  <c r="AU1015" i="5"/>
  <c r="AU1018" i="5"/>
  <c r="AU1020" i="5"/>
  <c r="AU1022" i="5"/>
  <c r="AU1001" i="5"/>
  <c r="AU1004" i="5"/>
  <c r="AU1007" i="5"/>
  <c r="AU1010" i="5"/>
  <c r="AU1013" i="5"/>
  <c r="AU1016" i="5"/>
  <c r="AU1019" i="5"/>
  <c r="AU1021" i="5"/>
  <c r="AU1023" i="5"/>
  <c r="AU1024" i="5"/>
  <c r="AU1025" i="5"/>
  <c r="AU999" i="5"/>
  <c r="AU1002" i="5"/>
  <c r="AU1008" i="5"/>
  <c r="AU1011" i="5"/>
  <c r="AU1014" i="5"/>
  <c r="AU1027" i="5"/>
  <c r="AU1028" i="5"/>
  <c r="AU1029" i="5"/>
  <c r="AU1031" i="5"/>
  <c r="AU1032" i="5"/>
  <c r="AU1033" i="5"/>
  <c r="AU1034" i="5"/>
  <c r="AU1035" i="5"/>
  <c r="AU1036" i="5"/>
  <c r="AU1038" i="5"/>
  <c r="AU1039" i="5"/>
  <c r="AU1040" i="5"/>
  <c r="AU1041" i="5"/>
  <c r="AU1042" i="5"/>
  <c r="AU1043" i="5"/>
  <c r="AU1044" i="5"/>
  <c r="AU1045" i="5"/>
  <c r="AU1046" i="5"/>
  <c r="AU1047" i="5"/>
  <c r="AU1049" i="5"/>
  <c r="AU1051" i="5"/>
  <c r="AU1052" i="5"/>
  <c r="AU1053" i="5"/>
  <c r="AU1054" i="5"/>
  <c r="AU1055" i="5"/>
  <c r="AU1056" i="5"/>
  <c r="AU1057" i="5"/>
  <c r="AU1058" i="5"/>
  <c r="AU1059" i="5"/>
  <c r="AU1060" i="5"/>
  <c r="AU1061" i="5"/>
  <c r="AU1062" i="5"/>
  <c r="AU1064" i="5"/>
  <c r="AU1065" i="5"/>
  <c r="AU1066" i="5"/>
  <c r="AU1067" i="5"/>
  <c r="AU1069" i="5"/>
  <c r="AU1070" i="5"/>
  <c r="AU1071" i="5"/>
  <c r="AU1072" i="5"/>
  <c r="AU1074" i="5"/>
  <c r="AU1075" i="5"/>
  <c r="AU1076" i="5"/>
  <c r="AU1077" i="5"/>
  <c r="AU1078" i="5"/>
  <c r="AU1079" i="5"/>
  <c r="AU1082" i="5"/>
  <c r="AU1083" i="5"/>
  <c r="AU1084" i="5"/>
  <c r="AU1085" i="5"/>
  <c r="AU1086" i="5"/>
  <c r="AU1087" i="5"/>
  <c r="AU1088" i="5"/>
  <c r="AU1089" i="5"/>
  <c r="AU1090" i="5"/>
  <c r="AU1091" i="5"/>
  <c r="AU1093" i="5"/>
  <c r="AU1094" i="5"/>
  <c r="AU1096" i="5"/>
  <c r="AU1097" i="5"/>
  <c r="AU1098" i="5"/>
  <c r="AU1099" i="5"/>
  <c r="AU1100" i="5"/>
  <c r="AU1102" i="5"/>
  <c r="AU1103" i="5"/>
  <c r="AU1104" i="5"/>
  <c r="AU1105" i="5"/>
  <c r="AU1107" i="5"/>
  <c r="AU1108" i="5"/>
  <c r="AU1109" i="5"/>
  <c r="AU1110" i="5"/>
  <c r="AU1111" i="5"/>
  <c r="AU1112" i="5"/>
  <c r="AU1113" i="5"/>
  <c r="AU1114" i="5"/>
  <c r="AU1115" i="5"/>
  <c r="AU1117" i="5"/>
  <c r="AU1118" i="5"/>
  <c r="AU1119" i="5"/>
  <c r="AU1120" i="5"/>
  <c r="AU1121" i="5"/>
  <c r="AU1122" i="5"/>
  <c r="AU1123" i="5"/>
  <c r="AU1124" i="5"/>
  <c r="AU1125" i="5"/>
  <c r="AU1126" i="5"/>
  <c r="AU1127" i="5"/>
  <c r="AU1130" i="5"/>
  <c r="AU1129" i="5"/>
  <c r="AU1131" i="5"/>
  <c r="AU1132" i="5"/>
  <c r="AU1133" i="5"/>
  <c r="AU1134" i="5"/>
  <c r="AU1135" i="5"/>
  <c r="AU1136" i="5"/>
  <c r="AU1137" i="5"/>
  <c r="AU1139" i="5"/>
  <c r="AU1140" i="5"/>
  <c r="AU1141" i="5"/>
  <c r="AU1142" i="5"/>
  <c r="AU1143" i="5"/>
  <c r="AU1144" i="5"/>
  <c r="AU1145" i="5"/>
  <c r="AU1146" i="5"/>
  <c r="AU1147" i="5"/>
  <c r="AU1148" i="5"/>
  <c r="AU1149" i="5"/>
  <c r="AU1150" i="5"/>
  <c r="AU1151" i="5"/>
  <c r="AU1152" i="5"/>
  <c r="AU1153" i="5"/>
  <c r="AU1155" i="5"/>
  <c r="AU1156" i="5"/>
  <c r="AU1157" i="5"/>
  <c r="AU1158" i="5"/>
  <c r="AU1159" i="5"/>
  <c r="AU1161" i="5"/>
  <c r="AU1162" i="5"/>
  <c r="AU1163" i="5"/>
  <c r="AU1164" i="5"/>
  <c r="AU1165" i="5"/>
  <c r="AU1166" i="5"/>
  <c r="AU1167" i="5"/>
  <c r="AU1168" i="5"/>
  <c r="AU1169" i="5"/>
  <c r="AU1170" i="5"/>
  <c r="AU1171" i="5"/>
  <c r="AU1172" i="5"/>
  <c r="AU1173" i="5"/>
  <c r="AU1174" i="5"/>
  <c r="AU1175" i="5"/>
  <c r="AU1177" i="5"/>
  <c r="AU1178" i="5"/>
  <c r="AU1179" i="5"/>
  <c r="AU1180" i="5"/>
  <c r="AU1181" i="5"/>
  <c r="AU1182" i="5"/>
  <c r="AU1183" i="5"/>
  <c r="AU1184" i="5"/>
  <c r="AU1185" i="5"/>
  <c r="AU1186" i="5"/>
  <c r="AU1187" i="5"/>
  <c r="AU1188" i="5"/>
  <c r="AU1189" i="5"/>
  <c r="AU1190" i="5"/>
  <c r="AU1191" i="5"/>
  <c r="AU1192" i="5"/>
  <c r="AU1193" i="5"/>
  <c r="AU1194" i="5"/>
  <c r="AU1195" i="5"/>
  <c r="AU1196" i="5"/>
  <c r="AU1197" i="5"/>
  <c r="AU1198" i="5"/>
  <c r="AU1199" i="5"/>
  <c r="AU1200" i="5"/>
  <c r="AU1201" i="5"/>
  <c r="AU1202" i="5"/>
  <c r="AU1203" i="5"/>
  <c r="AU1205" i="5"/>
  <c r="AU1206" i="5"/>
  <c r="AU1207" i="5"/>
  <c r="AU1208" i="5"/>
  <c r="AU1209" i="5"/>
  <c r="AU1210" i="5"/>
  <c r="AU1211" i="5"/>
  <c r="AU1212" i="5"/>
  <c r="AU1214" i="5"/>
  <c r="AU1215" i="5"/>
  <c r="AU1216" i="5"/>
  <c r="AU1217" i="5"/>
  <c r="AU1219" i="5"/>
  <c r="AU1221" i="5"/>
  <c r="AU1222" i="5"/>
  <c r="AU1223" i="5"/>
  <c r="AU1226" i="5"/>
  <c r="AU1227" i="5"/>
  <c r="AU1228" i="5"/>
  <c r="AU1229" i="5"/>
  <c r="AU1230" i="5"/>
  <c r="AU1231" i="5"/>
  <c r="AU1232" i="5"/>
  <c r="AU1233" i="5"/>
  <c r="AU1235" i="5"/>
  <c r="AU1236" i="5"/>
  <c r="AU1237" i="5"/>
  <c r="AU1238" i="5"/>
  <c r="AU1239" i="5"/>
  <c r="AU1241" i="5"/>
  <c r="AU1242" i="5"/>
  <c r="AU1243" i="5"/>
  <c r="AU1244" i="5"/>
  <c r="AU1245" i="5"/>
  <c r="AU1246" i="5"/>
  <c r="AU1247" i="5"/>
  <c r="AU1248" i="5"/>
  <c r="AU1249" i="5"/>
  <c r="AU1250" i="5"/>
  <c r="AU1251" i="5"/>
  <c r="AU1252" i="5"/>
  <c r="AU1253" i="5"/>
  <c r="AU1254" i="5"/>
  <c r="AU1255" i="5"/>
  <c r="AU1256" i="5"/>
  <c r="AU1257" i="5"/>
  <c r="AU1258" i="5"/>
  <c r="AU1259" i="5"/>
  <c r="AU1260" i="5"/>
  <c r="AU1262" i="5"/>
  <c r="AU1263" i="5"/>
  <c r="AU1264" i="5"/>
  <c r="AU1265" i="5"/>
  <c r="AU1266" i="5"/>
  <c r="AU1267" i="5"/>
  <c r="AU1268" i="5"/>
  <c r="AU1270" i="5"/>
  <c r="AU1271" i="5"/>
  <c r="AU1274" i="5"/>
  <c r="AU1275" i="5"/>
  <c r="AU1276" i="5"/>
  <c r="AU1277" i="5"/>
  <c r="AU1278" i="5"/>
  <c r="AU1280" i="5"/>
  <c r="AU1281" i="5"/>
  <c r="AU1283" i="5"/>
  <c r="AU1284" i="5"/>
  <c r="AU1285" i="5"/>
  <c r="AU1286" i="5"/>
  <c r="AU1288" i="5"/>
  <c r="AU1289" i="5"/>
  <c r="AU1290" i="5"/>
  <c r="AU1292" i="5"/>
  <c r="AU1293" i="5"/>
  <c r="AU1294" i="5"/>
  <c r="AU1295" i="5"/>
  <c r="AU1296" i="5"/>
  <c r="AU1297" i="5"/>
  <c r="AU1298" i="5"/>
  <c r="AU1299" i="5"/>
  <c r="AU1300" i="5"/>
  <c r="AU1301" i="5"/>
  <c r="AU1302" i="5"/>
  <c r="AU1303" i="5"/>
  <c r="AU1304" i="5"/>
  <c r="AU1305" i="5"/>
  <c r="AU1306" i="5"/>
  <c r="AU1307" i="5"/>
  <c r="AU1309" i="5"/>
  <c r="AU1310" i="5"/>
  <c r="AU1311" i="5"/>
  <c r="AU1313" i="5"/>
  <c r="AU1315" i="5"/>
  <c r="AU1316" i="5"/>
  <c r="AU1317" i="5"/>
  <c r="AU1318" i="5"/>
  <c r="AU1319" i="5"/>
  <c r="AU1320" i="5"/>
  <c r="AU1322" i="5"/>
  <c r="AU1323" i="5"/>
  <c r="AU1324" i="5"/>
  <c r="AU1325" i="5"/>
  <c r="AU1326" i="5"/>
  <c r="AU1327" i="5"/>
  <c r="AU1328" i="5"/>
  <c r="AU1329" i="5"/>
  <c r="AU1330" i="5"/>
  <c r="AU1332" i="5"/>
  <c r="AU1333" i="5"/>
  <c r="AU1334" i="5"/>
  <c r="AU1335" i="5"/>
  <c r="AU1336" i="5"/>
  <c r="AU1337" i="5"/>
  <c r="AU1339" i="5"/>
  <c r="AU1340" i="5"/>
  <c r="AU1342" i="5"/>
  <c r="AU1344" i="5"/>
  <c r="AU1345" i="5"/>
  <c r="AU1346" i="5"/>
  <c r="AU1349" i="5"/>
  <c r="AU1350" i="5"/>
  <c r="AU1352" i="5"/>
  <c r="AU1353" i="5"/>
  <c r="AU1355" i="5"/>
  <c r="AU1356" i="5"/>
  <c r="AU1357" i="5"/>
  <c r="AU1358" i="5"/>
  <c r="AU1359" i="5"/>
  <c r="AU1361" i="5"/>
  <c r="AU1362" i="5"/>
  <c r="AU1363" i="5"/>
  <c r="AU1365" i="5"/>
  <c r="AU1366" i="5"/>
  <c r="AU1367" i="5"/>
  <c r="AU1368" i="5"/>
  <c r="AU1369" i="5"/>
  <c r="AU1370" i="5"/>
  <c r="AU1372" i="5"/>
  <c r="AU1373" i="5"/>
  <c r="AU1374" i="5"/>
  <c r="AU1375" i="5"/>
  <c r="AU1376" i="5"/>
  <c r="AU1377" i="5"/>
  <c r="AU1379" i="5"/>
  <c r="AU1380" i="5"/>
  <c r="AU1381" i="5"/>
  <c r="AU1382" i="5"/>
  <c r="AU1383" i="5"/>
  <c r="AU1385" i="5"/>
  <c r="AU1386" i="5"/>
  <c r="AU1388" i="5"/>
  <c r="AU1390" i="5"/>
  <c r="AU1391" i="5"/>
  <c r="AU1393" i="5"/>
  <c r="AU1394" i="5"/>
  <c r="AU1395" i="5"/>
  <c r="AU1397" i="5"/>
  <c r="AU1398" i="5"/>
  <c r="AU1399" i="5"/>
  <c r="AU1400" i="5"/>
  <c r="AU1401" i="5"/>
  <c r="AU1402" i="5"/>
  <c r="AU1403" i="5"/>
  <c r="AU1404" i="5"/>
  <c r="AU1405" i="5"/>
  <c r="AU1407" i="5"/>
  <c r="AU1408" i="5"/>
  <c r="AU1409" i="5"/>
  <c r="AU1410" i="5"/>
  <c r="AU1411" i="5"/>
  <c r="AU1412" i="5"/>
  <c r="AU1413" i="5"/>
  <c r="AU1414" i="5"/>
  <c r="AU1415" i="5"/>
  <c r="AU1416" i="5"/>
  <c r="AU1417" i="5"/>
  <c r="AU1418" i="5"/>
  <c r="AU1419" i="5"/>
  <c r="AU1420" i="5"/>
  <c r="AU1421" i="5"/>
  <c r="AU1422" i="5"/>
  <c r="AU1423" i="5"/>
  <c r="AU1425" i="5"/>
  <c r="AU1426" i="5"/>
  <c r="AU1428" i="5"/>
  <c r="AU1430" i="5"/>
  <c r="AU1431" i="5"/>
  <c r="AU1433" i="5"/>
  <c r="AU1434" i="5"/>
  <c r="AU1437" i="5"/>
  <c r="AU1438" i="5"/>
  <c r="AU1439" i="5"/>
  <c r="AU1440" i="5"/>
  <c r="AU1443" i="5"/>
  <c r="AU1445" i="5"/>
  <c r="AU1446" i="5"/>
  <c r="AU1447" i="5"/>
  <c r="AU1448" i="5"/>
  <c r="AU1449" i="5"/>
  <c r="AU1450" i="5"/>
  <c r="AU1451" i="5"/>
  <c r="AU1452" i="5"/>
  <c r="AU1453" i="5"/>
  <c r="AU1454" i="5"/>
  <c r="AU1455" i="5"/>
  <c r="AU1456" i="5"/>
  <c r="AU1457" i="5"/>
  <c r="AU1458" i="5"/>
  <c r="AU1460" i="5"/>
  <c r="AU1461" i="5"/>
  <c r="AU1463" i="5"/>
  <c r="AU1464" i="5"/>
  <c r="AU1467" i="5"/>
  <c r="AU1468" i="5"/>
  <c r="AU1470" i="5"/>
  <c r="AU1471" i="5"/>
  <c r="AU1474" i="5"/>
  <c r="AU1476" i="5"/>
  <c r="AU1477" i="5"/>
  <c r="AU1479" i="5"/>
  <c r="AU1480" i="5"/>
  <c r="AU1482" i="5"/>
  <c r="AU1483" i="5"/>
  <c r="AU1484" i="5"/>
  <c r="AU1485" i="5"/>
  <c r="AU1486" i="5"/>
  <c r="AU1488" i="5"/>
  <c r="AU1489" i="5"/>
  <c r="AU1490" i="5"/>
  <c r="AU1491" i="5"/>
  <c r="AU1493" i="5"/>
  <c r="AU1494" i="5"/>
  <c r="AU1496" i="5"/>
  <c r="AU1497" i="5"/>
  <c r="AU1499" i="5"/>
  <c r="AU1500" i="5"/>
  <c r="AU1501" i="5"/>
  <c r="AU1503" i="5"/>
  <c r="AU1504" i="5"/>
  <c r="AU1506" i="5"/>
  <c r="AU1507" i="5"/>
  <c r="AU1508" i="5"/>
  <c r="AU1510" i="5"/>
  <c r="AU1512" i="5"/>
  <c r="AU1513" i="5"/>
  <c r="AU1514" i="5"/>
  <c r="AU1515" i="5"/>
  <c r="AU1516" i="5"/>
  <c r="AU1517" i="5"/>
  <c r="AU1518" i="5"/>
  <c r="AU1519" i="5"/>
  <c r="AU1522" i="5"/>
  <c r="AU1523" i="5"/>
  <c r="AU1524" i="5"/>
  <c r="AU1528" i="5"/>
  <c r="AU1529" i="5"/>
  <c r="AU1530" i="5"/>
  <c r="AU1531" i="5"/>
  <c r="AU1532" i="5"/>
  <c r="AU1533" i="5"/>
  <c r="AU1538" i="5"/>
  <c r="AU1539" i="5"/>
  <c r="AU1542" i="5"/>
  <c r="AU1543" i="5"/>
  <c r="AU1544" i="5"/>
  <c r="AU1546" i="5"/>
  <c r="AU1547" i="5"/>
  <c r="AU1548" i="5"/>
  <c r="AU1549" i="5"/>
  <c r="AU1552" i="5"/>
  <c r="AU1555" i="5"/>
  <c r="AU1556" i="5"/>
  <c r="AU1557" i="5"/>
  <c r="AU1559" i="5"/>
  <c r="AU1560" i="5"/>
  <c r="AU1561" i="5"/>
  <c r="AU1564" i="5"/>
  <c r="AU1565" i="5"/>
  <c r="AU1567" i="5"/>
  <c r="AU1568" i="5"/>
  <c r="AU1570" i="5"/>
  <c r="AU1571" i="5"/>
  <c r="AU1574" i="5"/>
  <c r="AU1577" i="5"/>
  <c r="AU1580" i="5"/>
  <c r="AU1582" i="5"/>
  <c r="AU1583" i="5"/>
  <c r="AU1585" i="5"/>
  <c r="AU1588" i="5"/>
  <c r="AU1589" i="5"/>
  <c r="AU1591" i="5"/>
  <c r="AU1592" i="5"/>
  <c r="AU1594" i="5"/>
  <c r="AU1595" i="5"/>
  <c r="AU1598" i="5"/>
  <c r="AU1597" i="5"/>
  <c r="AT18" i="5"/>
  <c r="AT668" i="5"/>
  <c r="AT669" i="5"/>
  <c r="AT670" i="5"/>
  <c r="AT671" i="5"/>
  <c r="AT672" i="5"/>
  <c r="AT674" i="5"/>
  <c r="AT675" i="5"/>
  <c r="AT677" i="5"/>
  <c r="AT678" i="5"/>
  <c r="AT679" i="5"/>
  <c r="AT680" i="5"/>
  <c r="AT681" i="5"/>
  <c r="AT682" i="5"/>
  <c r="AT683" i="5"/>
  <c r="AT684" i="5"/>
  <c r="AT686" i="5"/>
  <c r="AT687" i="5"/>
  <c r="AT688" i="5"/>
  <c r="AT689" i="5"/>
  <c r="AT690" i="5"/>
  <c r="AT691" i="5"/>
  <c r="AT692" i="5"/>
  <c r="AT693" i="5"/>
  <c r="AT694" i="5"/>
  <c r="AT695" i="5"/>
  <c r="AT696" i="5"/>
  <c r="AT697" i="5"/>
  <c r="AT698" i="5"/>
  <c r="AT699" i="5"/>
  <c r="AT700" i="5"/>
  <c r="AT701" i="5"/>
  <c r="AT702" i="5"/>
  <c r="AT703" i="5"/>
  <c r="AT704" i="5"/>
  <c r="AT705" i="5"/>
  <c r="AT706" i="5"/>
  <c r="AT707" i="5"/>
  <c r="AT708" i="5"/>
  <c r="AT710" i="5"/>
  <c r="AT711" i="5"/>
  <c r="AT713" i="5"/>
  <c r="AT714" i="5"/>
  <c r="AT715" i="5"/>
  <c r="AT716" i="5"/>
  <c r="AT717" i="5"/>
  <c r="AT718" i="5"/>
  <c r="AT719" i="5"/>
  <c r="AT720" i="5"/>
  <c r="AT721" i="5"/>
  <c r="AT722" i="5"/>
  <c r="AT723" i="5"/>
  <c r="AT724" i="5"/>
  <c r="AT726" i="5"/>
  <c r="AT727" i="5"/>
  <c r="AT728" i="5"/>
  <c r="AT729" i="5"/>
  <c r="AT730" i="5"/>
  <c r="AT731" i="5"/>
  <c r="AT732" i="5"/>
  <c r="AT733" i="5"/>
  <c r="AT734" i="5"/>
  <c r="AT735" i="5"/>
  <c r="AT736" i="5"/>
  <c r="AT742" i="5"/>
  <c r="AT743" i="5"/>
  <c r="AT744" i="5"/>
  <c r="AT745" i="5"/>
  <c r="AT746" i="5"/>
  <c r="AT747" i="5"/>
  <c r="AT748" i="5"/>
  <c r="AT749" i="5"/>
  <c r="AT750" i="5"/>
  <c r="AT752" i="5"/>
  <c r="AT753" i="5"/>
  <c r="AT754" i="5"/>
  <c r="AT755" i="5"/>
  <c r="AT757" i="5"/>
  <c r="AT758" i="5"/>
  <c r="AT759" i="5"/>
  <c r="AT760" i="5"/>
  <c r="AT761" i="5"/>
  <c r="AT762" i="5"/>
  <c r="AT763" i="5"/>
  <c r="AT764" i="5"/>
  <c r="AT765" i="5"/>
  <c r="AT766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T780" i="5"/>
  <c r="AT781" i="5"/>
  <c r="AT782" i="5"/>
  <c r="AT783" i="5"/>
  <c r="AT784" i="5"/>
  <c r="AT785" i="5"/>
  <c r="AT786" i="5"/>
  <c r="AT787" i="5"/>
  <c r="AT788" i="5"/>
  <c r="AT789" i="5"/>
  <c r="AT790" i="5"/>
  <c r="AT791" i="5"/>
  <c r="AT792" i="5"/>
  <c r="AT794" i="5"/>
  <c r="AT795" i="5"/>
  <c r="AT797" i="5"/>
  <c r="AT798" i="5"/>
  <c r="AT799" i="5"/>
  <c r="AT800" i="5"/>
  <c r="AT801" i="5"/>
  <c r="AT802" i="5"/>
  <c r="AT803" i="5"/>
  <c r="AT804" i="5"/>
  <c r="AT805" i="5"/>
  <c r="AT806" i="5"/>
  <c r="AT807" i="5"/>
  <c r="AT808" i="5"/>
  <c r="AT810" i="5"/>
  <c r="AT811" i="5"/>
  <c r="AT812" i="5"/>
  <c r="AT813" i="5"/>
  <c r="AT814" i="5"/>
  <c r="AT815" i="5"/>
  <c r="AT816" i="5"/>
  <c r="AT817" i="5"/>
  <c r="AT818" i="5"/>
  <c r="AT819" i="5"/>
  <c r="AT820" i="5"/>
  <c r="AT821" i="5"/>
  <c r="AT822" i="5"/>
  <c r="AT823" i="5"/>
  <c r="AT824" i="5"/>
  <c r="AT825" i="5"/>
  <c r="AT826" i="5"/>
  <c r="AT827" i="5"/>
  <c r="AT828" i="5"/>
  <c r="AT829" i="5"/>
  <c r="AT830" i="5"/>
  <c r="AT831" i="5"/>
  <c r="AT832" i="5"/>
  <c r="AT833" i="5"/>
  <c r="AT834" i="5"/>
  <c r="AT835" i="5"/>
  <c r="AT836" i="5"/>
  <c r="AT838" i="5"/>
  <c r="AT839" i="5"/>
  <c r="AT841" i="5"/>
  <c r="AT842" i="5"/>
  <c r="AT843" i="5"/>
  <c r="AT844" i="5"/>
  <c r="AT845" i="5"/>
  <c r="AT846" i="5"/>
  <c r="AT847" i="5"/>
  <c r="AT848" i="5"/>
  <c r="AT849" i="5"/>
  <c r="AT850" i="5"/>
  <c r="AT851" i="5"/>
  <c r="AT852" i="5"/>
  <c r="AT854" i="5"/>
  <c r="AT855" i="5"/>
  <c r="AT856" i="5"/>
  <c r="AT857" i="5"/>
  <c r="AT858" i="5"/>
  <c r="AT859" i="5"/>
  <c r="AT860" i="5"/>
  <c r="AT861" i="5"/>
  <c r="AT862" i="5"/>
  <c r="AT863" i="5"/>
  <c r="AT864" i="5"/>
  <c r="AT865" i="5"/>
  <c r="AT866" i="5"/>
  <c r="AT867" i="5"/>
  <c r="AT868" i="5"/>
  <c r="AT870" i="5"/>
  <c r="AT871" i="5"/>
  <c r="AT872" i="5"/>
  <c r="AT873" i="5"/>
  <c r="AT874" i="5"/>
  <c r="AT875" i="5"/>
  <c r="AT876" i="5"/>
  <c r="AT877" i="5"/>
  <c r="AT878" i="5"/>
  <c r="AT879" i="5"/>
  <c r="AT880" i="5"/>
  <c r="AT881" i="5"/>
  <c r="AT883" i="5"/>
  <c r="AT884" i="5"/>
  <c r="AT886" i="5"/>
  <c r="AT887" i="5"/>
  <c r="AT888" i="5"/>
  <c r="AT889" i="5"/>
  <c r="AT890" i="5"/>
  <c r="AT891" i="5"/>
  <c r="AT892" i="5"/>
  <c r="AT893" i="5"/>
  <c r="AT894" i="5"/>
  <c r="AT895" i="5"/>
  <c r="AT896" i="5"/>
  <c r="AT897" i="5"/>
  <c r="AT898" i="5"/>
  <c r="AT899" i="5"/>
  <c r="AT900" i="5"/>
  <c r="AT901" i="5"/>
  <c r="AT902" i="5"/>
  <c r="AT903" i="5"/>
  <c r="AT904" i="5"/>
  <c r="AT905" i="5"/>
  <c r="AT906" i="5"/>
  <c r="AT907" i="5"/>
  <c r="AT908" i="5"/>
  <c r="AT909" i="5"/>
  <c r="AT910" i="5"/>
  <c r="AT912" i="5"/>
  <c r="AT913" i="5"/>
  <c r="AT914" i="5"/>
  <c r="AT915" i="5"/>
  <c r="AT916" i="5"/>
  <c r="AT917" i="5"/>
  <c r="AT918" i="5"/>
  <c r="AT919" i="5"/>
  <c r="AT920" i="5"/>
  <c r="AT921" i="5"/>
  <c r="AT923" i="5"/>
  <c r="AT924" i="5"/>
  <c r="AT925" i="5"/>
  <c r="AT926" i="5"/>
  <c r="AT928" i="5"/>
  <c r="AT929" i="5"/>
  <c r="AT930" i="5"/>
  <c r="AT931" i="5"/>
  <c r="AT932" i="5"/>
  <c r="AT933" i="5"/>
  <c r="AT934" i="5"/>
  <c r="AT936" i="5"/>
  <c r="AT937" i="5"/>
  <c r="AT938" i="5"/>
  <c r="AT939" i="5"/>
  <c r="AT940" i="5"/>
  <c r="AT941" i="5"/>
  <c r="AT942" i="5"/>
  <c r="AT944" i="5"/>
  <c r="AT945" i="5"/>
  <c r="AT946" i="5"/>
  <c r="AT947" i="5"/>
  <c r="AT948" i="5"/>
  <c r="AT949" i="5"/>
  <c r="AT950" i="5"/>
  <c r="AT951" i="5"/>
  <c r="AT952" i="5"/>
  <c r="AT953" i="5"/>
  <c r="AT954" i="5"/>
  <c r="AT955" i="5"/>
  <c r="AT956" i="5"/>
  <c r="AT957" i="5"/>
  <c r="AT958" i="5"/>
  <c r="AT959" i="5"/>
  <c r="AT960" i="5"/>
  <c r="AT961" i="5"/>
  <c r="AT962" i="5"/>
  <c r="AT963" i="5"/>
  <c r="AT964" i="5"/>
  <c r="AT965" i="5"/>
  <c r="AT966" i="5"/>
  <c r="AT967" i="5"/>
  <c r="AT968" i="5"/>
  <c r="AT969" i="5"/>
  <c r="AT970" i="5"/>
  <c r="AT971" i="5"/>
  <c r="AT972" i="5"/>
  <c r="AT973" i="5"/>
  <c r="AT974" i="5"/>
  <c r="AT975" i="5"/>
  <c r="AT976" i="5"/>
  <c r="AT977" i="5"/>
  <c r="AT978" i="5"/>
  <c r="AT979" i="5"/>
  <c r="AT980" i="5"/>
  <c r="AT981" i="5"/>
  <c r="AT982" i="5"/>
  <c r="AT983" i="5"/>
  <c r="AT984" i="5"/>
  <c r="AT985" i="5"/>
  <c r="AT986" i="5"/>
  <c r="AT987" i="5"/>
  <c r="AT988" i="5"/>
  <c r="AT989" i="5"/>
  <c r="AT990" i="5"/>
  <c r="AT991" i="5"/>
  <c r="AT992" i="5"/>
  <c r="AT993" i="5"/>
  <c r="AT994" i="5"/>
  <c r="AT995" i="5"/>
  <c r="AT996" i="5"/>
  <c r="AT997" i="5"/>
  <c r="AT998" i="5"/>
  <c r="AT999" i="5"/>
  <c r="AT1001" i="5"/>
  <c r="AT1002" i="5"/>
  <c r="AT1003" i="5"/>
  <c r="AT1004" i="5"/>
  <c r="AT1005" i="5"/>
  <c r="AT1006" i="5"/>
  <c r="AT1007" i="5"/>
  <c r="AT1009" i="5"/>
  <c r="AT1010" i="5"/>
  <c r="AT1011" i="5"/>
  <c r="AT1012" i="5"/>
  <c r="AT1013" i="5"/>
  <c r="AT1014" i="5"/>
  <c r="AT1015" i="5"/>
  <c r="AT1017" i="5"/>
  <c r="AT1018" i="5"/>
  <c r="AT1019" i="5"/>
  <c r="AT1020" i="5"/>
  <c r="AT1021" i="5"/>
  <c r="AT1022" i="5"/>
  <c r="AT1023" i="5"/>
  <c r="AT1026" i="5"/>
  <c r="AT1025" i="5"/>
  <c r="AT1028" i="5"/>
  <c r="AT1029" i="5"/>
  <c r="AT1030" i="5"/>
  <c r="AT1031" i="5"/>
  <c r="AT1033" i="5"/>
  <c r="AT1034" i="5"/>
  <c r="AT1035" i="5"/>
  <c r="AT1036" i="5"/>
  <c r="AT1037" i="5"/>
  <c r="AT1038" i="5"/>
  <c r="AT1039" i="5"/>
  <c r="AT1041" i="5"/>
  <c r="AT1042" i="5"/>
  <c r="AT1043" i="5"/>
  <c r="AT1044" i="5"/>
  <c r="AT1045" i="5"/>
  <c r="AT1046" i="5"/>
  <c r="AT1047" i="5"/>
  <c r="AT1049" i="5"/>
  <c r="AT1050" i="5"/>
  <c r="AT1051" i="5"/>
  <c r="AT1052" i="5"/>
  <c r="AT1053" i="5"/>
  <c r="AT1054" i="5"/>
  <c r="AT1055" i="5"/>
  <c r="AT1057" i="5"/>
  <c r="AT1058" i="5"/>
  <c r="AT1059" i="5"/>
  <c r="AT1060" i="5"/>
  <c r="AT1061" i="5"/>
  <c r="AT1062" i="5"/>
  <c r="AT1063" i="5"/>
  <c r="AT1065" i="5"/>
  <c r="AT1066" i="5"/>
  <c r="AT1067" i="5"/>
  <c r="AT1068" i="5"/>
  <c r="AT1069" i="5"/>
  <c r="AT1070" i="5"/>
  <c r="AT1071" i="5"/>
  <c r="AT1073" i="5"/>
  <c r="AT1074" i="5"/>
  <c r="AT1075" i="5"/>
  <c r="AT1076" i="5"/>
  <c r="AT1077" i="5"/>
  <c r="AT1079" i="5"/>
  <c r="AT1081" i="5"/>
  <c r="AT1082" i="5"/>
  <c r="AT1083" i="5"/>
  <c r="AT1084" i="5"/>
  <c r="AT1085" i="5"/>
  <c r="AT1086" i="5"/>
  <c r="AT1087" i="5"/>
  <c r="AT1089" i="5"/>
  <c r="AT1090" i="5"/>
  <c r="AT1091" i="5"/>
  <c r="AT1092" i="5"/>
  <c r="AT1093" i="5"/>
  <c r="AT1094" i="5"/>
  <c r="AT1095" i="5"/>
  <c r="AT1097" i="5"/>
  <c r="AT1098" i="5"/>
  <c r="AT1099" i="5"/>
  <c r="AT1100" i="5"/>
  <c r="AT1101" i="5"/>
  <c r="AT1102" i="5"/>
  <c r="AT1103" i="5"/>
  <c r="AT1105" i="5"/>
  <c r="AT1106" i="5"/>
  <c r="AT1107" i="5"/>
  <c r="AT1108" i="5"/>
  <c r="AT1109" i="5"/>
  <c r="AT1110" i="5"/>
  <c r="AT1111" i="5"/>
  <c r="AT1113" i="5"/>
  <c r="AT1114" i="5"/>
  <c r="AT1115" i="5"/>
  <c r="AT1116" i="5"/>
  <c r="AT1117" i="5"/>
  <c r="AT1118" i="5"/>
  <c r="AT1119" i="5"/>
  <c r="AT1121" i="5"/>
  <c r="AT1122" i="5"/>
  <c r="AT1123" i="5"/>
  <c r="AT1124" i="5"/>
  <c r="AT1125" i="5"/>
  <c r="AT1126" i="5"/>
  <c r="AT1127" i="5"/>
  <c r="AT1130" i="5"/>
  <c r="AT1129" i="5"/>
  <c r="AT1132" i="5"/>
  <c r="AT1133" i="5"/>
  <c r="AT1134" i="5"/>
  <c r="AT1135" i="5"/>
  <c r="AT1137" i="5"/>
  <c r="AT1138" i="5"/>
  <c r="AT1139" i="5"/>
  <c r="AT1140" i="5"/>
  <c r="AT1141" i="5"/>
  <c r="AT1142" i="5"/>
  <c r="AT1143" i="5"/>
  <c r="AT1145" i="5"/>
  <c r="AT1146" i="5"/>
  <c r="AT1147" i="5"/>
  <c r="AT1148" i="5"/>
  <c r="AT1149" i="5"/>
  <c r="AT1150" i="5"/>
  <c r="AT1151" i="5"/>
  <c r="AT1153" i="5"/>
  <c r="AT1155" i="5"/>
  <c r="AT1157" i="5"/>
  <c r="AT1159" i="5"/>
  <c r="AT1161" i="5"/>
  <c r="AT1163" i="5"/>
  <c r="AT1165" i="5"/>
  <c r="AT1167" i="5"/>
  <c r="AT1169" i="5"/>
  <c r="AT1171" i="5"/>
  <c r="AT1173" i="5"/>
  <c r="AT1175" i="5"/>
  <c r="AT1177" i="5"/>
  <c r="AT1179" i="5"/>
  <c r="AT1181" i="5"/>
  <c r="AT1183" i="5"/>
  <c r="AT1185" i="5"/>
  <c r="AT1187" i="5"/>
  <c r="AT1189" i="5"/>
  <c r="AT1191" i="5"/>
  <c r="AT1193" i="5"/>
  <c r="AT1195" i="5"/>
  <c r="AT1197" i="5"/>
  <c r="AT1199" i="5"/>
  <c r="AT1201" i="5"/>
  <c r="AT1203" i="5"/>
  <c r="AT1205" i="5"/>
  <c r="AT1207" i="5"/>
  <c r="AT1209" i="5"/>
  <c r="AT1211" i="5"/>
  <c r="AT1213" i="5"/>
  <c r="AT1215" i="5"/>
  <c r="AT1217" i="5"/>
  <c r="AT1219" i="5"/>
  <c r="AT1221" i="5"/>
  <c r="AT1223" i="5"/>
  <c r="AT1225" i="5"/>
  <c r="AT1227" i="5"/>
  <c r="AT1229" i="5"/>
  <c r="AT1231" i="5"/>
  <c r="AT1233" i="5"/>
  <c r="AT1235" i="5"/>
  <c r="AT1237" i="5"/>
  <c r="AT1239" i="5"/>
  <c r="AT1241" i="5"/>
  <c r="AT1243" i="5"/>
  <c r="AT1245" i="5"/>
  <c r="AT1247" i="5"/>
  <c r="AT1249" i="5"/>
  <c r="AT1251" i="5"/>
  <c r="AT1253" i="5"/>
  <c r="AT1255" i="5"/>
  <c r="AT1257" i="5"/>
  <c r="AT1259" i="5"/>
  <c r="AT1261" i="5"/>
  <c r="AT1263" i="5"/>
  <c r="AT1265" i="5"/>
  <c r="AT1267" i="5"/>
  <c r="AT1269" i="5"/>
  <c r="AT1271" i="5"/>
  <c r="AT1273" i="5"/>
  <c r="AT1275" i="5"/>
  <c r="AT1277" i="5"/>
  <c r="AT1279" i="5"/>
  <c r="AT1281" i="5"/>
  <c r="AT1283" i="5"/>
  <c r="AT1285" i="5"/>
  <c r="AT1287" i="5"/>
  <c r="AT1289" i="5"/>
  <c r="AT1291" i="5"/>
  <c r="AT1293" i="5"/>
  <c r="AT1295" i="5"/>
  <c r="AT1297" i="5"/>
  <c r="AT1299" i="5"/>
  <c r="AT1301" i="5"/>
  <c r="AT1303" i="5"/>
  <c r="AT1305" i="5"/>
  <c r="AT1307" i="5"/>
  <c r="AT1309" i="5"/>
  <c r="AT1311" i="5"/>
  <c r="AT1313" i="5"/>
  <c r="AT1315" i="5"/>
  <c r="AT1316" i="5"/>
  <c r="AT1318" i="5"/>
  <c r="AT1320" i="5"/>
  <c r="AT1321" i="5"/>
  <c r="AT1322" i="5"/>
  <c r="AT1324" i="5"/>
  <c r="AT1326" i="5"/>
  <c r="AT1328" i="5"/>
  <c r="AT1329" i="5"/>
  <c r="AT1330" i="5"/>
  <c r="AT1332" i="5"/>
  <c r="AT1334" i="5"/>
  <c r="AT1335" i="5"/>
  <c r="AT1336" i="5"/>
  <c r="AT1337" i="5"/>
  <c r="AT1338" i="5"/>
  <c r="AT1340" i="5"/>
  <c r="AT1341" i="5"/>
  <c r="AT1342" i="5"/>
  <c r="AT1344" i="5"/>
  <c r="AT1345" i="5"/>
  <c r="AT1346" i="5"/>
  <c r="AT1347" i="5"/>
  <c r="AT1348" i="5"/>
  <c r="AT1350" i="5"/>
  <c r="AT1352" i="5"/>
  <c r="AT1353" i="5"/>
  <c r="AT1354" i="5"/>
  <c r="AT1356" i="5"/>
  <c r="AT1358" i="5"/>
  <c r="AT1360" i="5"/>
  <c r="AT1361" i="5"/>
  <c r="AT1362" i="5"/>
  <c r="AT1364" i="5"/>
  <c r="AT1366" i="5"/>
  <c r="AT1367" i="5"/>
  <c r="AT1368" i="5"/>
  <c r="AT1369" i="5"/>
  <c r="AT1370" i="5"/>
  <c r="AT1372" i="5"/>
  <c r="AT1373" i="5"/>
  <c r="AT1374" i="5"/>
  <c r="AT1376" i="5"/>
  <c r="AT1377" i="5"/>
  <c r="AT1378" i="5"/>
  <c r="AT1379" i="5"/>
  <c r="AT1380" i="5"/>
  <c r="AT1382" i="5"/>
  <c r="AT1384" i="5"/>
  <c r="AT1385" i="5"/>
  <c r="AT1386" i="5"/>
  <c r="AT1388" i="5"/>
  <c r="AT1390" i="5"/>
  <c r="AT1392" i="5"/>
  <c r="AT1393" i="5"/>
  <c r="AT1394" i="5"/>
  <c r="AT1396" i="5"/>
  <c r="AT1398" i="5"/>
  <c r="AT1399" i="5"/>
  <c r="AT1400" i="5"/>
  <c r="AT1401" i="5"/>
  <c r="AT1402" i="5"/>
  <c r="AT1404" i="5"/>
  <c r="AT1405" i="5"/>
  <c r="AT1406" i="5"/>
  <c r="AT1408" i="5"/>
  <c r="AT1409" i="5"/>
  <c r="AT1410" i="5"/>
  <c r="AT1412" i="5"/>
  <c r="AT1414" i="5"/>
  <c r="AT1416" i="5"/>
  <c r="AT1417" i="5"/>
  <c r="AT1418" i="5"/>
  <c r="AT1420" i="5"/>
  <c r="AT1422" i="5"/>
  <c r="AT1424" i="5"/>
  <c r="AT1425" i="5"/>
  <c r="AT1426" i="5"/>
  <c r="AT1428" i="5"/>
  <c r="AT1430" i="5"/>
  <c r="AT1432" i="5"/>
  <c r="AT1434" i="5"/>
  <c r="AT1436" i="5"/>
  <c r="AT1438" i="5"/>
  <c r="AT1440" i="5"/>
  <c r="AT1442" i="5"/>
  <c r="AT1444" i="5"/>
  <c r="AT1446" i="5"/>
  <c r="AT1448" i="5"/>
  <c r="AT1450" i="5"/>
  <c r="AT1452" i="5"/>
  <c r="AT1454" i="5"/>
  <c r="AT1455" i="5"/>
  <c r="AT1457" i="5"/>
  <c r="AT1459" i="5"/>
  <c r="AT1461" i="5"/>
  <c r="AT1462" i="5"/>
  <c r="AT1463" i="5"/>
  <c r="AT1465" i="5"/>
  <c r="AT1467" i="5"/>
  <c r="AT1469" i="5"/>
  <c r="AT1470" i="5"/>
  <c r="AT1471" i="5"/>
  <c r="AT1473" i="5"/>
  <c r="AT1475" i="5"/>
  <c r="AT1477" i="5"/>
  <c r="AT1478" i="5"/>
  <c r="AT1479" i="5"/>
  <c r="AT1481" i="5"/>
  <c r="AT1483" i="5"/>
  <c r="AT1485" i="5"/>
  <c r="AT1486" i="5"/>
  <c r="AT1487" i="5"/>
  <c r="AT1489" i="5"/>
  <c r="AT1491" i="5"/>
  <c r="AT1492" i="5"/>
  <c r="AT1494" i="5"/>
  <c r="AT1496" i="5"/>
  <c r="AT1498" i="5"/>
  <c r="AT1499" i="5"/>
  <c r="AT1500" i="5"/>
  <c r="AT1502" i="5"/>
  <c r="AT1504" i="5"/>
  <c r="AT1506" i="5"/>
  <c r="AT1507" i="5"/>
  <c r="AT1508" i="5"/>
  <c r="AT1510" i="5"/>
  <c r="AT1512" i="5"/>
  <c r="AT1514" i="5"/>
  <c r="AT1516" i="5"/>
  <c r="AT1517" i="5"/>
  <c r="AT1519" i="5"/>
  <c r="AT1520" i="5"/>
  <c r="AT1523" i="5"/>
  <c r="AT1526" i="5"/>
  <c r="AT1527" i="5"/>
  <c r="AT1529" i="5"/>
  <c r="AT1530" i="5"/>
  <c r="AT1532" i="5"/>
  <c r="AT1533" i="5"/>
  <c r="AT1535" i="5"/>
  <c r="AT1536" i="5"/>
  <c r="AT1539" i="5"/>
  <c r="AT1541" i="5"/>
  <c r="AT1542" i="5"/>
  <c r="AT1543" i="5"/>
  <c r="AT1544" i="5"/>
  <c r="AT1546" i="5"/>
  <c r="AT1548" i="5"/>
  <c r="AT1549" i="5"/>
  <c r="AT1550" i="5"/>
  <c r="AT1551" i="5"/>
  <c r="AT1553" i="5"/>
  <c r="AT1554" i="5"/>
  <c r="AT1555" i="5"/>
  <c r="AT1556" i="5"/>
  <c r="AT1558" i="5"/>
  <c r="AT1560" i="5"/>
  <c r="AT1561" i="5"/>
  <c r="AT1562" i="5"/>
  <c r="AT1563" i="5"/>
  <c r="AT1565" i="5"/>
  <c r="AT1567" i="5"/>
  <c r="AT1568" i="5"/>
  <c r="AT1569" i="5"/>
  <c r="AT1570" i="5"/>
  <c r="AT1571" i="5"/>
  <c r="AT1573" i="5"/>
  <c r="AT1575" i="5"/>
  <c r="AT1577" i="5"/>
  <c r="AT1578" i="5"/>
  <c r="AT1579" i="5"/>
  <c r="AT1581" i="5"/>
  <c r="AT1583" i="5"/>
  <c r="AT1585" i="5"/>
  <c r="AT1586" i="5"/>
  <c r="AT1587" i="5"/>
  <c r="AT1589" i="5"/>
  <c r="AT1591" i="5"/>
  <c r="AT1593" i="5"/>
  <c r="AT1594" i="5"/>
  <c r="AT1595" i="5"/>
  <c r="AT1609" i="5"/>
  <c r="AT1608" i="5"/>
  <c r="AS18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700" i="5"/>
  <c r="AS706" i="5"/>
  <c r="AS708" i="5"/>
  <c r="AS716" i="5"/>
  <c r="AS719" i="5"/>
  <c r="AS723" i="5"/>
  <c r="AS728" i="5"/>
  <c r="AS732" i="5"/>
  <c r="AS736" i="5"/>
  <c r="AS743" i="5"/>
  <c r="AS748" i="5"/>
  <c r="AS773" i="5"/>
  <c r="AS777" i="5"/>
  <c r="AS781" i="5"/>
  <c r="AS785" i="5"/>
  <c r="AS789" i="5"/>
  <c r="AS793" i="5"/>
  <c r="AS797" i="5"/>
  <c r="AS801" i="5"/>
  <c r="AS805" i="5"/>
  <c r="AS809" i="5"/>
  <c r="AS813" i="5"/>
  <c r="AS817" i="5"/>
  <c r="AS821" i="5"/>
  <c r="AS825" i="5"/>
  <c r="AS829" i="5"/>
  <c r="AS833" i="5"/>
  <c r="AS837" i="5"/>
  <c r="AS841" i="5"/>
  <c r="AS845" i="5"/>
  <c r="AS849" i="5"/>
  <c r="AS853" i="5"/>
  <c r="AS857" i="5"/>
  <c r="AS861" i="5"/>
  <c r="AS865" i="5"/>
  <c r="AS869" i="5"/>
  <c r="AS873" i="5"/>
  <c r="AS877" i="5"/>
  <c r="AS881" i="5"/>
  <c r="AS885" i="5"/>
  <c r="AS897" i="5"/>
  <c r="AS902" i="5"/>
  <c r="AS905" i="5"/>
  <c r="AS916" i="5"/>
  <c r="AS920" i="5"/>
  <c r="AS926" i="5"/>
  <c r="AS929" i="5"/>
  <c r="AS933" i="5"/>
  <c r="AS937" i="5"/>
  <c r="AS941" i="5"/>
  <c r="AS945" i="5"/>
  <c r="AS949" i="5"/>
  <c r="AS953" i="5"/>
  <c r="AS957" i="5"/>
  <c r="AS961" i="5"/>
  <c r="AS965" i="5"/>
  <c r="AS969" i="5"/>
  <c r="AS973" i="5"/>
  <c r="AS977" i="5"/>
  <c r="AS981" i="5"/>
  <c r="AS985" i="5"/>
  <c r="AS989" i="5"/>
  <c r="AS993" i="5"/>
  <c r="AS997" i="5"/>
  <c r="AS1001" i="5"/>
  <c r="AS1005" i="5"/>
  <c r="AS1009" i="5"/>
  <c r="AS1013" i="5"/>
  <c r="AS1017" i="5"/>
  <c r="AS1021" i="5"/>
  <c r="AS1026" i="5"/>
  <c r="AS1025" i="5"/>
  <c r="AS1029" i="5"/>
  <c r="AS1033" i="5"/>
  <c r="AS1037" i="5"/>
  <c r="AS1045" i="5"/>
  <c r="AS1048" i="5"/>
  <c r="AS1051" i="5"/>
  <c r="AS1055" i="5"/>
  <c r="AS1059" i="5"/>
  <c r="AS1063" i="5"/>
  <c r="AS1067" i="5"/>
  <c r="AS1071" i="5"/>
  <c r="AS1075" i="5"/>
  <c r="AS1079" i="5"/>
  <c r="AS1083" i="5"/>
  <c r="AS1087" i="5"/>
  <c r="AS1091" i="5"/>
  <c r="AS1095" i="5"/>
  <c r="AS1099" i="5"/>
  <c r="AS1103" i="5"/>
  <c r="AS1107" i="5"/>
  <c r="AS1111" i="5"/>
  <c r="AS1115" i="5"/>
  <c r="AS1119" i="5"/>
  <c r="AS1122" i="5"/>
  <c r="AS1127" i="5"/>
  <c r="AS1132" i="5"/>
  <c r="AS1135" i="5"/>
  <c r="AS1139" i="5"/>
  <c r="AS1143" i="5"/>
  <c r="AS1148" i="5"/>
  <c r="AS1152" i="5"/>
  <c r="AS1156" i="5"/>
  <c r="AS1160" i="5"/>
  <c r="AS1164" i="5"/>
  <c r="AS1168" i="5"/>
  <c r="AS1172" i="5"/>
  <c r="AS1176" i="5"/>
  <c r="AS1180" i="5"/>
  <c r="AS1184" i="5"/>
  <c r="AS1188" i="5"/>
  <c r="AS1192" i="5"/>
  <c r="AS1196" i="5"/>
  <c r="AS1200" i="5"/>
  <c r="AS1204" i="5"/>
  <c r="AS1208" i="5"/>
  <c r="AS1212" i="5"/>
  <c r="AS1216" i="5"/>
  <c r="AS1220" i="5"/>
  <c r="AS1224" i="5"/>
  <c r="AS1228" i="5"/>
  <c r="AS1232" i="5"/>
  <c r="AS1236" i="5"/>
  <c r="AS1240" i="5"/>
  <c r="AS1244" i="5"/>
  <c r="AS1248" i="5"/>
  <c r="AS1252" i="5"/>
  <c r="AS1256" i="5"/>
  <c r="AS1259" i="5"/>
  <c r="AS1263" i="5"/>
  <c r="AS1266" i="5"/>
  <c r="AS1270" i="5"/>
  <c r="AS1274" i="5"/>
  <c r="AS1286" i="5"/>
  <c r="AS1290" i="5"/>
  <c r="AS1294" i="5"/>
  <c r="AS701" i="5"/>
  <c r="AS703" i="5"/>
  <c r="AS709" i="5"/>
  <c r="AS712" i="5"/>
  <c r="AS715" i="5"/>
  <c r="AS720" i="5"/>
  <c r="AS724" i="5"/>
  <c r="AS727" i="5"/>
  <c r="AS730" i="5"/>
  <c r="AS734" i="5"/>
  <c r="AS742" i="5"/>
  <c r="AS746" i="5"/>
  <c r="AS750" i="5"/>
  <c r="AS754" i="5"/>
  <c r="AS758" i="5"/>
  <c r="AS759" i="5"/>
  <c r="AS768" i="5"/>
  <c r="AS772" i="5"/>
  <c r="AS775" i="5"/>
  <c r="AS779" i="5"/>
  <c r="AS783" i="5"/>
  <c r="AS791" i="5"/>
  <c r="AS794" i="5"/>
  <c r="AS799" i="5"/>
  <c r="AS802" i="5"/>
  <c r="AS806" i="5"/>
  <c r="AS814" i="5"/>
  <c r="AS822" i="5"/>
  <c r="AS830" i="5"/>
  <c r="AS834" i="5"/>
  <c r="AS838" i="5"/>
  <c r="AS842" i="5"/>
  <c r="AS846" i="5"/>
  <c r="AS850" i="5"/>
  <c r="AS854" i="5"/>
  <c r="AS858" i="5"/>
  <c r="AS862" i="5"/>
  <c r="AS866" i="5"/>
  <c r="AS870" i="5"/>
  <c r="AS874" i="5"/>
  <c r="AS878" i="5"/>
  <c r="AS882" i="5"/>
  <c r="AS886" i="5"/>
  <c r="AS889" i="5"/>
  <c r="AS893" i="5"/>
  <c r="AS898" i="5"/>
  <c r="AS900" i="5"/>
  <c r="AS908" i="5"/>
  <c r="AS917" i="5"/>
  <c r="AS921" i="5"/>
  <c r="AS924" i="5"/>
  <c r="AS928" i="5"/>
  <c r="AS932" i="5"/>
  <c r="AS936" i="5"/>
  <c r="AS940" i="5"/>
  <c r="AS944" i="5"/>
  <c r="AS948" i="5"/>
  <c r="AS952" i="5"/>
  <c r="AS956" i="5"/>
  <c r="AS960" i="5"/>
  <c r="AS964" i="5"/>
  <c r="AS968" i="5"/>
  <c r="AS972" i="5"/>
  <c r="AS976" i="5"/>
  <c r="AS980" i="5"/>
  <c r="AS984" i="5"/>
  <c r="AS988" i="5"/>
  <c r="AS992" i="5"/>
  <c r="AS996" i="5"/>
  <c r="AS1000" i="5"/>
  <c r="AS1004" i="5"/>
  <c r="AS1008" i="5"/>
  <c r="AS1011" i="5"/>
  <c r="AS1015" i="5"/>
  <c r="AS1019" i="5"/>
  <c r="AS1023" i="5"/>
  <c r="AS1028" i="5"/>
  <c r="AS1032" i="5"/>
  <c r="AS1036" i="5"/>
  <c r="AS1040" i="5"/>
  <c r="AS1044" i="5"/>
  <c r="AS1058" i="5"/>
  <c r="AS1062" i="5"/>
  <c r="AS1066" i="5"/>
  <c r="AS1070" i="5"/>
  <c r="AS1074" i="5"/>
  <c r="AS1078" i="5"/>
  <c r="AS1082" i="5"/>
  <c r="AS1086" i="5"/>
  <c r="AS1090" i="5"/>
  <c r="AS1094" i="5"/>
  <c r="AS1098" i="5"/>
  <c r="AS1102" i="5"/>
  <c r="AS1106" i="5"/>
  <c r="AS1110" i="5"/>
  <c r="AS1114" i="5"/>
  <c r="AS1118" i="5"/>
  <c r="AS1126" i="5"/>
  <c r="AS1140" i="5"/>
  <c r="AS1144" i="5"/>
  <c r="AS1147" i="5"/>
  <c r="AS1151" i="5"/>
  <c r="AS1155" i="5"/>
  <c r="AS1159" i="5"/>
  <c r="AS1163" i="5"/>
  <c r="AS1167" i="5"/>
  <c r="AS1171" i="5"/>
  <c r="AS1175" i="5"/>
  <c r="AS1179" i="5"/>
  <c r="AS1183" i="5"/>
  <c r="AS1187" i="5"/>
  <c r="AS1191" i="5"/>
  <c r="AS1195" i="5"/>
  <c r="AS1199" i="5"/>
  <c r="AS1203" i="5"/>
  <c r="AS1207" i="5"/>
  <c r="AS1211" i="5"/>
  <c r="AS1215" i="5"/>
  <c r="AS1219" i="5"/>
  <c r="AS1223" i="5"/>
  <c r="AS1225" i="5"/>
  <c r="AS1230" i="5"/>
  <c r="AS1233" i="5"/>
  <c r="AS1237" i="5"/>
  <c r="AS1241" i="5"/>
  <c r="AS1245" i="5"/>
  <c r="AS1249" i="5"/>
  <c r="AS1253" i="5"/>
  <c r="AS1257" i="5"/>
  <c r="AS1261" i="5"/>
  <c r="AS1265" i="5"/>
  <c r="AS1269" i="5"/>
  <c r="AS1273" i="5"/>
  <c r="AS1277" i="5"/>
  <c r="AS1281" i="5"/>
  <c r="AS1285" i="5"/>
  <c r="AS1289" i="5"/>
  <c r="AS1293" i="5"/>
  <c r="AS702" i="5"/>
  <c r="AS704" i="5"/>
  <c r="AS707" i="5"/>
  <c r="AS711" i="5"/>
  <c r="AS718" i="5"/>
  <c r="AS747" i="5"/>
  <c r="AS763" i="5"/>
  <c r="AS767" i="5"/>
  <c r="AS771" i="5"/>
  <c r="AS784" i="5"/>
  <c r="AS787" i="5"/>
  <c r="AS792" i="5"/>
  <c r="AS796" i="5"/>
  <c r="AS800" i="5"/>
  <c r="AS804" i="5"/>
  <c r="AS808" i="5"/>
  <c r="AS812" i="5"/>
  <c r="AS816" i="5"/>
  <c r="AS819" i="5"/>
  <c r="AS824" i="5"/>
  <c r="AS828" i="5"/>
  <c r="AS831" i="5"/>
  <c r="AS835" i="5"/>
  <c r="AS844" i="5"/>
  <c r="AS847" i="5"/>
  <c r="AS851" i="5"/>
  <c r="AS855" i="5"/>
  <c r="AS859" i="5"/>
  <c r="AS863" i="5"/>
  <c r="AS867" i="5"/>
  <c r="AS871" i="5"/>
  <c r="AS875" i="5"/>
  <c r="AS879" i="5"/>
  <c r="AS887" i="5"/>
  <c r="AS891" i="5"/>
  <c r="AS895" i="5"/>
  <c r="AS899" i="5"/>
  <c r="AS903" i="5"/>
  <c r="AS907" i="5"/>
  <c r="AS911" i="5"/>
  <c r="AS915" i="5"/>
  <c r="AS919" i="5"/>
  <c r="AS923" i="5"/>
  <c r="AS927" i="5"/>
  <c r="AS931" i="5"/>
  <c r="AS935" i="5"/>
  <c r="AS939" i="5"/>
  <c r="AS943" i="5"/>
  <c r="AS946" i="5"/>
  <c r="AS950" i="5"/>
  <c r="AS962" i="5"/>
  <c r="AS967" i="5"/>
  <c r="AS971" i="5"/>
  <c r="AS975" i="5"/>
  <c r="AS978" i="5"/>
  <c r="AS982" i="5"/>
  <c r="AS987" i="5"/>
  <c r="AS991" i="5"/>
  <c r="AS995" i="5"/>
  <c r="AS998" i="5"/>
  <c r="AS1002" i="5"/>
  <c r="AS1007" i="5"/>
  <c r="AS1010" i="5"/>
  <c r="AS1014" i="5"/>
  <c r="AS1022" i="5"/>
  <c r="AS1027" i="5"/>
  <c r="AS1031" i="5"/>
  <c r="AS1035" i="5"/>
  <c r="AS1039" i="5"/>
  <c r="AS1043" i="5"/>
  <c r="AS1047" i="5"/>
  <c r="AS1050" i="5"/>
  <c r="AS1053" i="5"/>
  <c r="AS1057" i="5"/>
  <c r="AS1061" i="5"/>
  <c r="AS1065" i="5"/>
  <c r="AS1069" i="5"/>
  <c r="AS1073" i="5"/>
  <c r="AS1077" i="5"/>
  <c r="AS1081" i="5"/>
  <c r="AS1085" i="5"/>
  <c r="AS1089" i="5"/>
  <c r="AS1093" i="5"/>
  <c r="AS1097" i="5"/>
  <c r="AS1101" i="5"/>
  <c r="AS1105" i="5"/>
  <c r="AS1109" i="5"/>
  <c r="AS1113" i="5"/>
  <c r="AS1117" i="5"/>
  <c r="AS1121" i="5"/>
  <c r="AS1125" i="5"/>
  <c r="AS1130" i="5"/>
  <c r="AS1129" i="5"/>
  <c r="AS1134" i="5"/>
  <c r="AS1138" i="5"/>
  <c r="AS1142" i="5"/>
  <c r="AS1146" i="5"/>
  <c r="AS1150" i="5"/>
  <c r="AS1154" i="5"/>
  <c r="AS1158" i="5"/>
  <c r="AS1162" i="5"/>
  <c r="AS1166" i="5"/>
  <c r="AS1170" i="5"/>
  <c r="AS1174" i="5"/>
  <c r="AS1178" i="5"/>
  <c r="AS1182" i="5"/>
  <c r="AS1186" i="5"/>
  <c r="AS1190" i="5"/>
  <c r="AS1194" i="5"/>
  <c r="AS1198" i="5"/>
  <c r="AS1202" i="5"/>
  <c r="AS1205" i="5"/>
  <c r="AS1210" i="5"/>
  <c r="AS1214" i="5"/>
  <c r="AS1217" i="5"/>
  <c r="AS1221" i="5"/>
  <c r="AS1229" i="5"/>
  <c r="AS1247" i="5"/>
  <c r="AS1251" i="5"/>
  <c r="AS1255" i="5"/>
  <c r="AS1267" i="5"/>
  <c r="AS1271" i="5"/>
  <c r="AS1276" i="5"/>
  <c r="AS1278" i="5"/>
  <c r="AS1282" i="5"/>
  <c r="AS1287" i="5"/>
  <c r="AS1291" i="5"/>
  <c r="AS1295" i="5"/>
  <c r="AS1297" i="5"/>
  <c r="AS699" i="5"/>
  <c r="AS717" i="5"/>
  <c r="AS721" i="5"/>
  <c r="AS725" i="5"/>
  <c r="AS729" i="5"/>
  <c r="AS733" i="5"/>
  <c r="AS745" i="5"/>
  <c r="AS749" i="5"/>
  <c r="AS751" i="5"/>
  <c r="AS755" i="5"/>
  <c r="AS760" i="5"/>
  <c r="AS764" i="5"/>
  <c r="AS774" i="5"/>
  <c r="AS778" i="5"/>
  <c r="AS782" i="5"/>
  <c r="AS786" i="5"/>
  <c r="AS790" i="5"/>
  <c r="AS798" i="5"/>
  <c r="AS803" i="5"/>
  <c r="AS807" i="5"/>
  <c r="AS810" i="5"/>
  <c r="AS815" i="5"/>
  <c r="AS818" i="5"/>
  <c r="AS826" i="5"/>
  <c r="AS836" i="5"/>
  <c r="AS839" i="5"/>
  <c r="AS843" i="5"/>
  <c r="AS883" i="5"/>
  <c r="AS888" i="5"/>
  <c r="AS892" i="5"/>
  <c r="AS896" i="5"/>
  <c r="AS904" i="5"/>
  <c r="AS912" i="5"/>
  <c r="AS925" i="5"/>
  <c r="AS938" i="5"/>
  <c r="AS954" i="5"/>
  <c r="AS958" i="5"/>
  <c r="AS963" i="5"/>
  <c r="AS966" i="5"/>
  <c r="AS970" i="5"/>
  <c r="AS974" i="5"/>
  <c r="AS986" i="5"/>
  <c r="AS990" i="5"/>
  <c r="AS994" i="5"/>
  <c r="AS1006" i="5"/>
  <c r="AS1016" i="5"/>
  <c r="AS1020" i="5"/>
  <c r="AS1024" i="5"/>
  <c r="AS1038" i="5"/>
  <c r="AS1041" i="5"/>
  <c r="AS1046" i="5"/>
  <c r="AS1049" i="5"/>
  <c r="AS1052" i="5"/>
  <c r="AS1056" i="5"/>
  <c r="AS1060" i="5"/>
  <c r="AS1064" i="5"/>
  <c r="AS1068" i="5"/>
  <c r="AS1072" i="5"/>
  <c r="AS1076" i="5"/>
  <c r="AS1080" i="5"/>
  <c r="AS1084" i="5"/>
  <c r="AS1088" i="5"/>
  <c r="AS1092" i="5"/>
  <c r="AS1096" i="5"/>
  <c r="AS1100" i="5"/>
  <c r="AS1104" i="5"/>
  <c r="AS1108" i="5"/>
  <c r="AS1112" i="5"/>
  <c r="AS1116" i="5"/>
  <c r="AS1120" i="5"/>
  <c r="AS1124" i="5"/>
  <c r="AS1128" i="5"/>
  <c r="AS1133" i="5"/>
  <c r="AS1137" i="5"/>
  <c r="AS1141" i="5"/>
  <c r="AS1145" i="5"/>
  <c r="AS1149" i="5"/>
  <c r="AS1153" i="5"/>
  <c r="AS1157" i="5"/>
  <c r="AS1161" i="5"/>
  <c r="AS1165" i="5"/>
  <c r="AS1169" i="5"/>
  <c r="AS1173" i="5"/>
  <c r="AS1177" i="5"/>
  <c r="AS1181" i="5"/>
  <c r="AS1185" i="5"/>
  <c r="AS1189" i="5"/>
  <c r="AS1193" i="5"/>
  <c r="AS1197" i="5"/>
  <c r="AS1201" i="5"/>
  <c r="AS1209" i="5"/>
  <c r="AS1213" i="5"/>
  <c r="AS1234" i="5"/>
  <c r="AS1238" i="5"/>
  <c r="AS1242" i="5"/>
  <c r="AS1246" i="5"/>
  <c r="AS1250" i="5"/>
  <c r="AS1254" i="5"/>
  <c r="AS1258" i="5"/>
  <c r="AS1262" i="5"/>
  <c r="AS1272" i="5"/>
  <c r="AS1275" i="5"/>
  <c r="AS1280" i="5"/>
  <c r="AS1284" i="5"/>
  <c r="AS1288" i="5"/>
  <c r="AS1292" i="5"/>
  <c r="AS1296" i="5"/>
  <c r="AS1300" i="5"/>
  <c r="AS1301" i="5"/>
  <c r="AS1304" i="5"/>
  <c r="AS1305" i="5"/>
  <c r="AS1306" i="5"/>
  <c r="AS1307" i="5"/>
  <c r="AS1308" i="5"/>
  <c r="AS1309" i="5"/>
  <c r="AS1310" i="5"/>
  <c r="AS1311" i="5"/>
  <c r="AS1312" i="5"/>
  <c r="AS1313" i="5"/>
  <c r="AS1314" i="5"/>
  <c r="AS1315" i="5"/>
  <c r="AS1316" i="5"/>
  <c r="AS1317" i="5"/>
  <c r="AS1318" i="5"/>
  <c r="AS1319" i="5"/>
  <c r="AS1320" i="5"/>
  <c r="AS1321" i="5"/>
  <c r="AS1322" i="5"/>
  <c r="AS1323" i="5"/>
  <c r="AS1324" i="5"/>
  <c r="AS1325" i="5"/>
  <c r="AS1326" i="5"/>
  <c r="AS1327" i="5"/>
  <c r="AS1328" i="5"/>
  <c r="AS1329" i="5"/>
  <c r="AS1330" i="5"/>
  <c r="AS1331" i="5"/>
  <c r="AS1332" i="5"/>
  <c r="AS1333" i="5"/>
  <c r="AS1334" i="5"/>
  <c r="AS1336" i="5"/>
  <c r="AS1337" i="5"/>
  <c r="AS1338" i="5"/>
  <c r="AS1339" i="5"/>
  <c r="AS1340" i="5"/>
  <c r="AS1341" i="5"/>
  <c r="AS1342" i="5"/>
  <c r="AS1343" i="5"/>
  <c r="AS1344" i="5"/>
  <c r="AS1345" i="5"/>
  <c r="AS1346" i="5"/>
  <c r="AS1347" i="5"/>
  <c r="AS1348" i="5"/>
  <c r="AS1349" i="5"/>
  <c r="AS1350" i="5"/>
  <c r="AS1351" i="5"/>
  <c r="AS1352" i="5"/>
  <c r="AS1353" i="5"/>
  <c r="AS1354" i="5"/>
  <c r="AS1355" i="5"/>
  <c r="AS1356" i="5"/>
  <c r="AS1357" i="5"/>
  <c r="AS1358" i="5"/>
  <c r="AS1359" i="5"/>
  <c r="AS1360" i="5"/>
  <c r="AS1361" i="5"/>
  <c r="AS1362" i="5"/>
  <c r="AS1363" i="5"/>
  <c r="AS1364" i="5"/>
  <c r="AS1368" i="5"/>
  <c r="AS1372" i="5"/>
  <c r="AS1376" i="5"/>
  <c r="AS1380" i="5"/>
  <c r="AS1383" i="5"/>
  <c r="AS1387" i="5"/>
  <c r="AS1391" i="5"/>
  <c r="AS1369" i="5"/>
  <c r="AS1377" i="5"/>
  <c r="AS1381" i="5"/>
  <c r="AS1385" i="5"/>
  <c r="AS1389" i="5"/>
  <c r="AS1367" i="5"/>
  <c r="AS1371" i="5"/>
  <c r="AS1374" i="5"/>
  <c r="AS1378" i="5"/>
  <c r="AS1366" i="5"/>
  <c r="AS1370" i="5"/>
  <c r="AS1382" i="5"/>
  <c r="AS1386" i="5"/>
  <c r="AS1390" i="5"/>
  <c r="AS1393" i="5"/>
  <c r="AS1394" i="5"/>
  <c r="AS1397" i="5"/>
  <c r="AS1398" i="5"/>
  <c r="AS1399" i="5"/>
  <c r="AS1400" i="5"/>
  <c r="AS1401" i="5"/>
  <c r="AS1402" i="5"/>
  <c r="AS1403" i="5"/>
  <c r="AS1404" i="5"/>
  <c r="AS1405" i="5"/>
  <c r="AS1406" i="5"/>
  <c r="AS1407" i="5"/>
  <c r="AS1408" i="5"/>
  <c r="AS1409" i="5"/>
  <c r="AS1410" i="5"/>
  <c r="AS1411" i="5"/>
  <c r="AS1412" i="5"/>
  <c r="AS1413" i="5"/>
  <c r="AS1414" i="5"/>
  <c r="AS1415" i="5"/>
  <c r="AS1416" i="5"/>
  <c r="AS1417" i="5"/>
  <c r="AS1418" i="5"/>
  <c r="AS1419" i="5"/>
  <c r="AS1420" i="5"/>
  <c r="AS1421" i="5"/>
  <c r="AS1422" i="5"/>
  <c r="AS1423" i="5"/>
  <c r="AS1424" i="5"/>
  <c r="AS1425" i="5"/>
  <c r="AS1426" i="5"/>
  <c r="AS1427" i="5"/>
  <c r="AS1429" i="5"/>
  <c r="AS1430" i="5"/>
  <c r="AS1431" i="5"/>
  <c r="AS1432" i="5"/>
  <c r="AS1433" i="5"/>
  <c r="AS1434" i="5"/>
  <c r="AS1435" i="5"/>
  <c r="AS1436" i="5"/>
  <c r="AS1437" i="5"/>
  <c r="AS1438" i="5"/>
  <c r="AS1439" i="5"/>
  <c r="AS1440" i="5"/>
  <c r="AS1441" i="5"/>
  <c r="AS1442" i="5"/>
  <c r="AS1443" i="5"/>
  <c r="AS1444" i="5"/>
  <c r="AS1445" i="5"/>
  <c r="AS1446" i="5"/>
  <c r="AS1447" i="5"/>
  <c r="AS1448" i="5"/>
  <c r="AS1449" i="5"/>
  <c r="AS1450" i="5"/>
  <c r="AS1451" i="5"/>
  <c r="AS1452" i="5"/>
  <c r="AS1453" i="5"/>
  <c r="AS1454" i="5"/>
  <c r="AS1455" i="5"/>
  <c r="AS1456" i="5"/>
  <c r="AS1457" i="5"/>
  <c r="AS1458" i="5"/>
  <c r="AS1459" i="5"/>
  <c r="AS1460" i="5"/>
  <c r="AS1461" i="5"/>
  <c r="AS1462" i="5"/>
  <c r="AS1463" i="5"/>
  <c r="AS1464" i="5"/>
  <c r="AS1465" i="5"/>
  <c r="AS1466" i="5"/>
  <c r="AS1467" i="5"/>
  <c r="AS1468" i="5"/>
  <c r="AS1469" i="5"/>
  <c r="AS1470" i="5"/>
  <c r="AS1471" i="5"/>
  <c r="AS1472" i="5"/>
  <c r="AS1473" i="5"/>
  <c r="AS1474" i="5"/>
  <c r="AS1475" i="5"/>
  <c r="AS1476" i="5"/>
  <c r="AS1477" i="5"/>
  <c r="AS1478" i="5"/>
  <c r="AS1479" i="5"/>
  <c r="AS1480" i="5"/>
  <c r="AS1481" i="5"/>
  <c r="AS1482" i="5"/>
  <c r="AS1483" i="5"/>
  <c r="AS1484" i="5"/>
  <c r="AS1485" i="5"/>
  <c r="AS1486" i="5"/>
  <c r="AS1488" i="5"/>
  <c r="AS1489" i="5"/>
  <c r="AS1490" i="5"/>
  <c r="AS1491" i="5"/>
  <c r="AS1493" i="5"/>
  <c r="AS1494" i="5"/>
  <c r="AS1495" i="5"/>
  <c r="AS1496" i="5"/>
  <c r="AS1497" i="5"/>
  <c r="AS1498" i="5"/>
  <c r="AS1500" i="5"/>
  <c r="AS1501" i="5"/>
  <c r="AS1502" i="5"/>
  <c r="AS1503" i="5"/>
  <c r="AS1504" i="5"/>
  <c r="AS1505" i="5"/>
  <c r="AS1506" i="5"/>
  <c r="AS1507" i="5"/>
  <c r="AS1508" i="5"/>
  <c r="AS1509" i="5"/>
  <c r="AS1510" i="5"/>
  <c r="AS1512" i="5"/>
  <c r="AS1513" i="5"/>
  <c r="AS1514" i="5"/>
  <c r="AS1517" i="5"/>
  <c r="AS1519" i="5"/>
  <c r="AS1521" i="5"/>
  <c r="AS1522" i="5"/>
  <c r="AS1523" i="5"/>
  <c r="AS1525" i="5"/>
  <c r="AS1527" i="5"/>
  <c r="AS1529" i="5"/>
  <c r="AS1530" i="5"/>
  <c r="AS1531" i="5"/>
  <c r="AS1533" i="5"/>
  <c r="AS1534" i="5"/>
  <c r="AS1535" i="5"/>
  <c r="AS1536" i="5"/>
  <c r="AS1538" i="5"/>
  <c r="AS1540" i="5"/>
  <c r="AS1542" i="5"/>
  <c r="AS1544" i="5"/>
  <c r="AS1545" i="5"/>
  <c r="AS1547" i="5"/>
  <c r="AS1549" i="5"/>
  <c r="AS1551" i="5"/>
  <c r="AS1552" i="5"/>
  <c r="AS1554" i="5"/>
  <c r="AS1556" i="5"/>
  <c r="AS1558" i="5"/>
  <c r="AS1560" i="5"/>
  <c r="AS1561" i="5"/>
  <c r="AS1563" i="5"/>
  <c r="AS1565" i="5"/>
  <c r="AS1566" i="5"/>
  <c r="AS1568" i="5"/>
  <c r="AS1571" i="5"/>
  <c r="AS1573" i="5"/>
  <c r="AS1574" i="5"/>
  <c r="AS1576" i="5"/>
  <c r="AS1579" i="5"/>
  <c r="AS1581" i="5"/>
  <c r="AS1582" i="5"/>
  <c r="AS1584" i="5"/>
  <c r="AS1587" i="5"/>
  <c r="AS1589" i="5"/>
  <c r="AS1590" i="5"/>
  <c r="AS1592" i="5"/>
  <c r="AS1595" i="5"/>
  <c r="AS1614" i="5"/>
  <c r="AS1617" i="5"/>
  <c r="AS1616" i="5"/>
  <c r="AR928" i="5"/>
  <c r="AR931" i="5"/>
  <c r="AR934" i="5"/>
  <c r="AR937" i="5"/>
  <c r="AR940" i="5"/>
  <c r="AR943" i="5"/>
  <c r="AR946" i="5"/>
  <c r="AR949" i="5"/>
  <c r="AR952" i="5"/>
  <c r="AR955" i="5"/>
  <c r="AR958" i="5"/>
  <c r="AR961" i="5"/>
  <c r="AR964" i="5"/>
  <c r="AR967" i="5"/>
  <c r="AR970" i="5"/>
  <c r="AR973" i="5"/>
  <c r="AR976" i="5"/>
  <c r="AR979" i="5"/>
  <c r="AR982" i="5"/>
  <c r="AR985" i="5"/>
  <c r="AR988" i="5"/>
  <c r="AR991" i="5"/>
  <c r="AR994" i="5"/>
  <c r="AR997" i="5"/>
  <c r="AR1000" i="5"/>
  <c r="AR1003" i="5"/>
  <c r="AR1006" i="5"/>
  <c r="AR1009" i="5"/>
  <c r="AR1012" i="5"/>
  <c r="AR1015" i="5"/>
  <c r="AR1018" i="5"/>
  <c r="AR1021" i="5"/>
  <c r="AR1024" i="5"/>
  <c r="AR1028" i="5"/>
  <c r="AR1031" i="5"/>
  <c r="AR1034" i="5"/>
  <c r="AR1037" i="5"/>
  <c r="AR1040" i="5"/>
  <c r="AR1043" i="5"/>
  <c r="AR1046" i="5"/>
  <c r="AR1049" i="5"/>
  <c r="AR1052" i="5"/>
  <c r="AR1055" i="5"/>
  <c r="AR1058" i="5"/>
  <c r="AR1060" i="5"/>
  <c r="AR865" i="5"/>
  <c r="AR18" i="5"/>
  <c r="AR930" i="5"/>
  <c r="AR933" i="5"/>
  <c r="AR936" i="5"/>
  <c r="AR939" i="5"/>
  <c r="AR942" i="5"/>
  <c r="AR945" i="5"/>
  <c r="AR947" i="5"/>
  <c r="AR950" i="5"/>
  <c r="AR953" i="5"/>
  <c r="AR956" i="5"/>
  <c r="AR959" i="5"/>
  <c r="AR962" i="5"/>
  <c r="AR965" i="5"/>
  <c r="AR968" i="5"/>
  <c r="AR975" i="5"/>
  <c r="AR977" i="5"/>
  <c r="AR980" i="5"/>
  <c r="AR983" i="5"/>
  <c r="AR986" i="5"/>
  <c r="AR989" i="5"/>
  <c r="AR999" i="5"/>
  <c r="AR1002" i="5"/>
  <c r="AR1005" i="5"/>
  <c r="AR1007" i="5"/>
  <c r="AR1011" i="5"/>
  <c r="AR1014" i="5"/>
  <c r="AR1017" i="5"/>
  <c r="AR1020" i="5"/>
  <c r="AR1023" i="5"/>
  <c r="AR1030" i="5"/>
  <c r="AR1033" i="5"/>
  <c r="AR1036" i="5"/>
  <c r="AR1039" i="5"/>
  <c r="AR1042" i="5"/>
  <c r="AR1044" i="5"/>
  <c r="AR1050" i="5"/>
  <c r="AR1057" i="5"/>
  <c r="AR935" i="5"/>
  <c r="AR938" i="5"/>
  <c r="AR941" i="5"/>
  <c r="AR944" i="5"/>
  <c r="AR951" i="5"/>
  <c r="AR954" i="5"/>
  <c r="AR957" i="5"/>
  <c r="AR960" i="5"/>
  <c r="AR963" i="5"/>
  <c r="AR966" i="5"/>
  <c r="AR969" i="5"/>
  <c r="AR971" i="5"/>
  <c r="AR974" i="5"/>
  <c r="AR981" i="5"/>
  <c r="AR984" i="5"/>
  <c r="AR987" i="5"/>
  <c r="AR990" i="5"/>
  <c r="AR992" i="5"/>
  <c r="AR995" i="5"/>
  <c r="AR998" i="5"/>
  <c r="AR1001" i="5"/>
  <c r="AR1004" i="5"/>
  <c r="AR1010" i="5"/>
  <c r="AR1013" i="5"/>
  <c r="AR1016" i="5"/>
  <c r="AR1019" i="5"/>
  <c r="AR1022" i="5"/>
  <c r="AR1026" i="5"/>
  <c r="AR1025" i="5"/>
  <c r="AR1029" i="5"/>
  <c r="AR1032" i="5"/>
  <c r="AR1035" i="5"/>
  <c r="AR1038" i="5"/>
  <c r="AR1041" i="5"/>
  <c r="AR1047" i="5"/>
  <c r="AR1051" i="5"/>
  <c r="AR1053" i="5"/>
  <c r="AR1056" i="5"/>
  <c r="AR1059" i="5"/>
  <c r="AR1062" i="5"/>
  <c r="AR1063" i="5"/>
  <c r="AR1064" i="5"/>
  <c r="AR1066" i="5"/>
  <c r="AR1067" i="5"/>
  <c r="AR1068" i="5"/>
  <c r="AR1069" i="5"/>
  <c r="AR1070" i="5"/>
  <c r="AR1071" i="5"/>
  <c r="AR1072" i="5"/>
  <c r="AR1073" i="5"/>
  <c r="AR1074" i="5"/>
  <c r="AR1075" i="5"/>
  <c r="AR1076" i="5"/>
  <c r="AR1077" i="5"/>
  <c r="AR1078" i="5"/>
  <c r="AR1079" i="5"/>
  <c r="AR1080" i="5"/>
  <c r="AR1081" i="5"/>
  <c r="AR1082" i="5"/>
  <c r="AR1083" i="5"/>
  <c r="AR1084" i="5"/>
  <c r="AR1085" i="5"/>
  <c r="AR1086" i="5"/>
  <c r="AR1087" i="5"/>
  <c r="AR1088" i="5"/>
  <c r="AR1089" i="5"/>
  <c r="AR1090" i="5"/>
  <c r="AR1091" i="5"/>
  <c r="AR1092" i="5"/>
  <c r="AR1093" i="5"/>
  <c r="AR1094" i="5"/>
  <c r="AR1095" i="5"/>
  <c r="AR1096" i="5"/>
  <c r="AR1097" i="5"/>
  <c r="AR1098" i="5"/>
  <c r="AR1099" i="5"/>
  <c r="AR1100" i="5"/>
  <c r="AR1101" i="5"/>
  <c r="AR1102" i="5"/>
  <c r="AR1103" i="5"/>
  <c r="AR1104" i="5"/>
  <c r="AR1105" i="5"/>
  <c r="AR1106" i="5"/>
  <c r="AR1107" i="5"/>
  <c r="AR1108" i="5"/>
  <c r="AR1109" i="5"/>
  <c r="AR1111" i="5"/>
  <c r="AR1112" i="5"/>
  <c r="AR1113" i="5"/>
  <c r="AR1114" i="5"/>
  <c r="AR1115" i="5"/>
  <c r="AR1116" i="5"/>
  <c r="AR1117" i="5"/>
  <c r="AR1118" i="5"/>
  <c r="AR1119" i="5"/>
  <c r="AR1120" i="5"/>
  <c r="AR1121" i="5"/>
  <c r="AR1122" i="5"/>
  <c r="AR1123" i="5"/>
  <c r="AR1124" i="5"/>
  <c r="AR1125" i="5"/>
  <c r="AR1126" i="5"/>
  <c r="AR1127" i="5"/>
  <c r="AR1128" i="5"/>
  <c r="AR1130" i="5"/>
  <c r="AR1129" i="5"/>
  <c r="AR1132" i="5"/>
  <c r="AR1133" i="5"/>
  <c r="AR1134" i="5"/>
  <c r="AR1135" i="5"/>
  <c r="AR1136" i="5"/>
  <c r="AR1137" i="5"/>
  <c r="AR1138" i="5"/>
  <c r="AR1139" i="5"/>
  <c r="AR1140" i="5"/>
  <c r="AR1141" i="5"/>
  <c r="AR1142" i="5"/>
  <c r="AR1143" i="5"/>
  <c r="AR1144" i="5"/>
  <c r="AR1145" i="5"/>
  <c r="AR1146" i="5"/>
  <c r="AR1147" i="5"/>
  <c r="AR1148" i="5"/>
  <c r="AR1149" i="5"/>
  <c r="AR1150" i="5"/>
  <c r="AR1151" i="5"/>
  <c r="AR1152" i="5"/>
  <c r="AR1153" i="5"/>
  <c r="AR1154" i="5"/>
  <c r="AR1155" i="5"/>
  <c r="AR1156" i="5"/>
  <c r="AR1157" i="5"/>
  <c r="AR1158" i="5"/>
  <c r="AR1159" i="5"/>
  <c r="AR1160" i="5"/>
  <c r="AR1161" i="5"/>
  <c r="AR1162" i="5"/>
  <c r="AR1163" i="5"/>
  <c r="AR1164" i="5"/>
  <c r="AR1165" i="5"/>
  <c r="AR1166" i="5"/>
  <c r="AR1167" i="5"/>
  <c r="AR1168" i="5"/>
  <c r="AR1169" i="5"/>
  <c r="AR1170" i="5"/>
  <c r="AR1171" i="5"/>
  <c r="AR1172" i="5"/>
  <c r="AR1173" i="5"/>
  <c r="AR1174" i="5"/>
  <c r="AR1175" i="5"/>
  <c r="AR1176" i="5"/>
  <c r="AR1177" i="5"/>
  <c r="AR1178" i="5"/>
  <c r="AR1179" i="5"/>
  <c r="AR1180" i="5"/>
  <c r="AR1181" i="5"/>
  <c r="AR1182" i="5"/>
  <c r="AR1183" i="5"/>
  <c r="AR1184" i="5"/>
  <c r="AR1185" i="5"/>
  <c r="AR1186" i="5"/>
  <c r="AR1187" i="5"/>
  <c r="AR1188" i="5"/>
  <c r="AR1189" i="5"/>
  <c r="AR1190" i="5"/>
  <c r="AR1191" i="5"/>
  <c r="AR1192" i="5"/>
  <c r="AR1193" i="5"/>
  <c r="AR1194" i="5"/>
  <c r="AR1195" i="5"/>
  <c r="AR1196" i="5"/>
  <c r="AR1197" i="5"/>
  <c r="AR1198" i="5"/>
  <c r="AR1199" i="5"/>
  <c r="AR1200" i="5"/>
  <c r="AR1201" i="5"/>
  <c r="AR1202" i="5"/>
  <c r="AR1203" i="5"/>
  <c r="AR1204" i="5"/>
  <c r="AR1205" i="5"/>
  <c r="AR1206" i="5"/>
  <c r="AR1207" i="5"/>
  <c r="AR1208" i="5"/>
  <c r="AR1209" i="5"/>
  <c r="AR1210" i="5"/>
  <c r="AR1211" i="5"/>
  <c r="AR1212" i="5"/>
  <c r="AR1213" i="5"/>
  <c r="AR1214" i="5"/>
  <c r="AR1215" i="5"/>
  <c r="AR1216" i="5"/>
  <c r="AR1217" i="5"/>
  <c r="AR1218" i="5"/>
  <c r="AR1219" i="5"/>
  <c r="AR1220" i="5"/>
  <c r="AR1221" i="5"/>
  <c r="AR1222" i="5"/>
  <c r="AR1223" i="5"/>
  <c r="AR1224" i="5"/>
  <c r="AR1225" i="5"/>
  <c r="AR1226" i="5"/>
  <c r="AR1227" i="5"/>
  <c r="AR1228" i="5"/>
  <c r="AR1229" i="5"/>
  <c r="AR1230" i="5"/>
  <c r="AR1231" i="5"/>
  <c r="AR1232" i="5"/>
  <c r="AR1233" i="5"/>
  <c r="AR1234" i="5"/>
  <c r="AR1235" i="5"/>
  <c r="AR1236" i="5"/>
  <c r="AR1237" i="5"/>
  <c r="AR1238" i="5"/>
  <c r="AR1239" i="5"/>
  <c r="AR1240" i="5"/>
  <c r="AR1241" i="5"/>
  <c r="AR1242" i="5"/>
  <c r="AR1243" i="5"/>
  <c r="AR1244" i="5"/>
  <c r="AR1245" i="5"/>
  <c r="AR1246" i="5"/>
  <c r="AR1247" i="5"/>
  <c r="AR1248" i="5"/>
  <c r="AR1249" i="5"/>
  <c r="AR1250" i="5"/>
  <c r="AR1251" i="5"/>
  <c r="AR1252" i="5"/>
  <c r="AR1253" i="5"/>
  <c r="AR1254" i="5"/>
  <c r="AR1255" i="5"/>
  <c r="AR1256" i="5"/>
  <c r="AR1257" i="5"/>
  <c r="AR1258" i="5"/>
  <c r="AR1259" i="5"/>
  <c r="AR1260" i="5"/>
  <c r="AR1261" i="5"/>
  <c r="AR1262" i="5"/>
  <c r="AR1263" i="5"/>
  <c r="AR1264" i="5"/>
  <c r="AR1265" i="5"/>
  <c r="AR1266" i="5"/>
  <c r="AR1267" i="5"/>
  <c r="AR1268" i="5"/>
  <c r="AR1269" i="5"/>
  <c r="AR1270" i="5"/>
  <c r="AR1271" i="5"/>
  <c r="AR1272" i="5"/>
  <c r="AR1273" i="5"/>
  <c r="AR1274" i="5"/>
  <c r="AR1275" i="5"/>
  <c r="AR1276" i="5"/>
  <c r="AR1277" i="5"/>
  <c r="AR1278" i="5"/>
  <c r="AR1279" i="5"/>
  <c r="AR1280" i="5"/>
  <c r="AR1281" i="5"/>
  <c r="AR1282" i="5"/>
  <c r="AR1283" i="5"/>
  <c r="AR1284" i="5"/>
  <c r="AR1285" i="5"/>
  <c r="AR1286" i="5"/>
  <c r="AR1287" i="5"/>
  <c r="AR1288" i="5"/>
  <c r="AR1289" i="5"/>
  <c r="AR1290" i="5"/>
  <c r="AR1291" i="5"/>
  <c r="AR1292" i="5"/>
  <c r="AR1293" i="5"/>
  <c r="AR1294" i="5"/>
  <c r="AR1295" i="5"/>
  <c r="AR1296" i="5"/>
  <c r="AR1297" i="5"/>
  <c r="AR1298" i="5"/>
  <c r="AR1299" i="5"/>
  <c r="AR1300" i="5"/>
  <c r="AR1301" i="5"/>
  <c r="AR1302" i="5"/>
  <c r="AR1303" i="5"/>
  <c r="AR1304" i="5"/>
  <c r="AR1305" i="5"/>
  <c r="AR1306" i="5"/>
  <c r="AR1307" i="5"/>
  <c r="AR1308" i="5"/>
  <c r="AR1309" i="5"/>
  <c r="AR1310" i="5"/>
  <c r="AR1311" i="5"/>
  <c r="AR1312" i="5"/>
  <c r="AR1313" i="5"/>
  <c r="AR1314" i="5"/>
  <c r="AR1315" i="5"/>
  <c r="AR1316" i="5"/>
  <c r="AR1317" i="5"/>
  <c r="AR1318" i="5"/>
  <c r="AR1319" i="5"/>
  <c r="AR1320" i="5"/>
  <c r="AR1321" i="5"/>
  <c r="AR1322" i="5"/>
  <c r="AR1323" i="5"/>
  <c r="AR1324" i="5"/>
  <c r="AR1325" i="5"/>
  <c r="AR1326" i="5"/>
  <c r="AR1327" i="5"/>
  <c r="AR1328" i="5"/>
  <c r="AR1329" i="5"/>
  <c r="AR1330" i="5"/>
  <c r="AR1331" i="5"/>
  <c r="AR1332" i="5"/>
  <c r="AR1333" i="5"/>
  <c r="AR1334" i="5"/>
  <c r="AR1335" i="5"/>
  <c r="AR1336" i="5"/>
  <c r="AR1337" i="5"/>
  <c r="AR1338" i="5"/>
  <c r="AR1339" i="5"/>
  <c r="AR1340" i="5"/>
  <c r="AR1341" i="5"/>
  <c r="AR1342" i="5"/>
  <c r="AR1343" i="5"/>
  <c r="AR1344" i="5"/>
  <c r="AR1345" i="5"/>
  <c r="AR1346" i="5"/>
  <c r="AR1347" i="5"/>
  <c r="AR1348" i="5"/>
  <c r="AR1349" i="5"/>
  <c r="AR1350" i="5"/>
  <c r="AR1351" i="5"/>
  <c r="AR1352" i="5"/>
  <c r="AR1353" i="5"/>
  <c r="AR1354" i="5"/>
  <c r="AR1355" i="5"/>
  <c r="AR1356" i="5"/>
  <c r="AR1357" i="5"/>
  <c r="AR1358" i="5"/>
  <c r="AR1359" i="5"/>
  <c r="AR1360" i="5"/>
  <c r="AR1361" i="5"/>
  <c r="AR1362" i="5"/>
  <c r="AR1363" i="5"/>
  <c r="AR1364" i="5"/>
  <c r="AR1365" i="5"/>
  <c r="AR1366" i="5"/>
  <c r="AR1367" i="5"/>
  <c r="AR1368" i="5"/>
  <c r="AR1369" i="5"/>
  <c r="AR1370" i="5"/>
  <c r="AR1371" i="5"/>
  <c r="AR1372" i="5"/>
  <c r="AR1373" i="5"/>
  <c r="AR1374" i="5"/>
  <c r="AR1375" i="5"/>
  <c r="AR1376" i="5"/>
  <c r="AR1377" i="5"/>
  <c r="AR1378" i="5"/>
  <c r="AR1379" i="5"/>
  <c r="AR1380" i="5"/>
  <c r="AR1381" i="5"/>
  <c r="AR1382" i="5"/>
  <c r="AR1383" i="5"/>
  <c r="AR1384" i="5"/>
  <c r="AR1385" i="5"/>
  <c r="AR1386" i="5"/>
  <c r="AR1387" i="5"/>
  <c r="AR1388" i="5"/>
  <c r="AR1389" i="5"/>
  <c r="AR1390" i="5"/>
  <c r="AR1391" i="5"/>
  <c r="AR1392" i="5"/>
  <c r="AR1393" i="5"/>
  <c r="AR1394" i="5"/>
  <c r="AR1395" i="5"/>
  <c r="AR1396" i="5"/>
  <c r="AR1397" i="5"/>
  <c r="AR1398" i="5"/>
  <c r="AR1399" i="5"/>
  <c r="AR1400" i="5"/>
  <c r="AR1401" i="5"/>
  <c r="AR1402" i="5"/>
  <c r="AR1403" i="5"/>
  <c r="AR1404" i="5"/>
  <c r="AR1405" i="5"/>
  <c r="AR1406" i="5"/>
  <c r="AR1407" i="5"/>
  <c r="AR1408" i="5"/>
  <c r="AR1409" i="5"/>
  <c r="AR1410" i="5"/>
  <c r="AR1411" i="5"/>
  <c r="AR1412" i="5"/>
  <c r="AR1413" i="5"/>
  <c r="AR1414" i="5"/>
  <c r="AR1415" i="5"/>
  <c r="AR1416" i="5"/>
  <c r="AR1417" i="5"/>
  <c r="AR1418" i="5"/>
  <c r="AR1419" i="5"/>
  <c r="AR1420" i="5"/>
  <c r="AR1421" i="5"/>
  <c r="AR1422" i="5"/>
  <c r="AR1423" i="5"/>
  <c r="AR1424" i="5"/>
  <c r="AR1425" i="5"/>
  <c r="AR1426" i="5"/>
  <c r="AR1427" i="5"/>
  <c r="AR1428" i="5"/>
  <c r="AR1429" i="5"/>
  <c r="AR1430" i="5"/>
  <c r="AR1431" i="5"/>
  <c r="AR1432" i="5"/>
  <c r="AR1433" i="5"/>
  <c r="AR1434" i="5"/>
  <c r="AR1435" i="5"/>
  <c r="AR1436" i="5"/>
  <c r="AR1437" i="5"/>
  <c r="AR1438" i="5"/>
  <c r="AR1439" i="5"/>
  <c r="AR1440" i="5"/>
  <c r="AR1441" i="5"/>
  <c r="AR1442" i="5"/>
  <c r="AR1443" i="5"/>
  <c r="AR1444" i="5"/>
  <c r="AR1445" i="5"/>
  <c r="AR1446" i="5"/>
  <c r="AR1447" i="5"/>
  <c r="AR1448" i="5"/>
  <c r="AR1449" i="5"/>
  <c r="AR1450" i="5"/>
  <c r="AR1451" i="5"/>
  <c r="AR1452" i="5"/>
  <c r="AR1453" i="5"/>
  <c r="AR1454" i="5"/>
  <c r="AR1455" i="5"/>
  <c r="AR1456" i="5"/>
  <c r="AR1457" i="5"/>
  <c r="AR1458" i="5"/>
  <c r="AR1459" i="5"/>
  <c r="AR1460" i="5"/>
  <c r="AR1461" i="5"/>
  <c r="AR1462" i="5"/>
  <c r="AR1463" i="5"/>
  <c r="AR1464" i="5"/>
  <c r="AR1465" i="5"/>
  <c r="AR1466" i="5"/>
  <c r="AR1467" i="5"/>
  <c r="AR1468" i="5"/>
  <c r="AR1469" i="5"/>
  <c r="AR1470" i="5"/>
  <c r="AR1471" i="5"/>
  <c r="AR1472" i="5"/>
  <c r="AR1473" i="5"/>
  <c r="AR1474" i="5"/>
  <c r="AR1475" i="5"/>
  <c r="AR1476" i="5"/>
  <c r="AR1477" i="5"/>
  <c r="AR1478" i="5"/>
  <c r="AR1479" i="5"/>
  <c r="AR1480" i="5"/>
  <c r="AR1481" i="5"/>
  <c r="AR1482" i="5"/>
  <c r="AR1483" i="5"/>
  <c r="AR1484" i="5"/>
  <c r="AR1485" i="5"/>
  <c r="AR1486" i="5"/>
  <c r="AR1487" i="5"/>
  <c r="AR1488" i="5"/>
  <c r="AR1489" i="5"/>
  <c r="AR1490" i="5"/>
  <c r="AR1491" i="5"/>
  <c r="AR1492" i="5"/>
  <c r="AR1493" i="5"/>
  <c r="AR1494" i="5"/>
  <c r="AR1495" i="5"/>
  <c r="AR1496" i="5"/>
  <c r="AR1497" i="5"/>
  <c r="AR1498" i="5"/>
  <c r="AR1499" i="5"/>
  <c r="AR1500" i="5"/>
  <c r="AR1501" i="5"/>
  <c r="AR1502" i="5"/>
  <c r="AR1503" i="5"/>
  <c r="AR1504" i="5"/>
  <c r="AR1505" i="5"/>
  <c r="AR1506" i="5"/>
  <c r="AR1507" i="5"/>
  <c r="AR1508" i="5"/>
  <c r="AR1509" i="5"/>
  <c r="AR1510" i="5"/>
  <c r="AR1511" i="5"/>
  <c r="AR1512" i="5"/>
  <c r="AR1513" i="5"/>
  <c r="AR1514" i="5"/>
  <c r="AR1515" i="5"/>
  <c r="AR1516" i="5"/>
  <c r="AR1517" i="5"/>
  <c r="AR1518" i="5"/>
  <c r="AR1519" i="5"/>
  <c r="AR1520" i="5"/>
  <c r="AR1521" i="5"/>
  <c r="AR1522" i="5"/>
  <c r="AR1523" i="5"/>
  <c r="AR1524" i="5"/>
  <c r="AR1525" i="5"/>
  <c r="AR1526" i="5"/>
  <c r="AR1527" i="5"/>
  <c r="AR1528" i="5"/>
  <c r="AR1529" i="5"/>
  <c r="AR1530" i="5"/>
  <c r="AR1531" i="5"/>
  <c r="AR1532" i="5"/>
  <c r="AR1533" i="5"/>
  <c r="AR1535" i="5"/>
  <c r="AR1536" i="5"/>
  <c r="AR1538" i="5"/>
  <c r="AR1539" i="5"/>
  <c r="AR1540" i="5"/>
  <c r="AR1541" i="5"/>
  <c r="AR1543" i="5"/>
  <c r="AR1544" i="5"/>
  <c r="AR1546" i="5"/>
  <c r="AR1547" i="5"/>
  <c r="AR1548" i="5"/>
  <c r="AR1549" i="5"/>
  <c r="AR1551" i="5"/>
  <c r="AR1552" i="5"/>
  <c r="AR1555" i="5"/>
  <c r="AR1556" i="5"/>
  <c r="AR1559" i="5"/>
  <c r="AR1560" i="5"/>
  <c r="AR1563" i="5"/>
  <c r="AR1564" i="5"/>
  <c r="AR1567" i="5"/>
  <c r="AR1568" i="5"/>
  <c r="AR1571" i="5"/>
  <c r="AR1572" i="5"/>
  <c r="AR1575" i="5"/>
  <c r="AR1576" i="5"/>
  <c r="AR1616" i="5"/>
  <c r="AQ19" i="5"/>
  <c r="AQ22" i="5"/>
  <c r="AQ23" i="5"/>
  <c r="AQ26" i="5"/>
  <c r="AQ28" i="5"/>
  <c r="AQ30" i="5"/>
  <c r="AQ32" i="5"/>
  <c r="AQ34" i="5"/>
  <c r="AQ37" i="5"/>
  <c r="AQ38" i="5"/>
  <c r="AQ41" i="5"/>
  <c r="AQ42" i="5"/>
  <c r="AQ44" i="5"/>
  <c r="AQ46" i="5"/>
  <c r="AQ48" i="5"/>
  <c r="AQ49" i="5"/>
  <c r="AQ51" i="5"/>
  <c r="AQ52" i="5"/>
  <c r="AQ54" i="5"/>
  <c r="AQ18" i="5"/>
  <c r="AQ20" i="5"/>
  <c r="AQ21" i="5"/>
  <c r="AQ24" i="5"/>
  <c r="AQ25" i="5"/>
  <c r="AQ27" i="5"/>
  <c r="AQ29" i="5"/>
  <c r="AQ31" i="5"/>
  <c r="AQ33" i="5"/>
  <c r="AQ35" i="5"/>
  <c r="AQ36" i="5"/>
  <c r="AQ39" i="5"/>
  <c r="AQ40" i="5"/>
  <c r="AQ43" i="5"/>
  <c r="AQ45" i="5"/>
  <c r="AQ47" i="5"/>
  <c r="AQ50" i="5"/>
  <c r="AQ53" i="5"/>
  <c r="AQ55" i="5"/>
  <c r="AQ1518" i="5"/>
  <c r="AQ1519" i="5"/>
  <c r="AQ1520" i="5"/>
  <c r="AQ1521" i="5"/>
  <c r="AQ1522" i="5"/>
  <c r="AQ1523" i="5"/>
  <c r="AQ1524" i="5"/>
  <c r="AQ1525" i="5"/>
  <c r="AQ1526" i="5"/>
  <c r="AQ1527" i="5"/>
  <c r="AQ1528" i="5"/>
  <c r="AQ1529" i="5"/>
  <c r="AQ1530" i="5"/>
  <c r="AQ1531" i="5"/>
  <c r="AQ1532" i="5"/>
  <c r="AQ1533" i="5"/>
  <c r="AQ1534" i="5"/>
  <c r="AQ1535" i="5"/>
  <c r="AQ1536" i="5"/>
  <c r="AQ1537" i="5"/>
  <c r="AQ1538" i="5"/>
  <c r="AQ1539" i="5"/>
  <c r="AQ1540" i="5"/>
  <c r="AQ1541" i="5"/>
  <c r="AQ1542" i="5"/>
  <c r="AQ1543" i="5"/>
  <c r="AQ1544" i="5"/>
  <c r="AQ1545" i="5"/>
  <c r="AQ1546" i="5"/>
  <c r="AQ1547" i="5"/>
  <c r="AQ1548" i="5"/>
  <c r="AQ1549" i="5"/>
  <c r="AQ1550" i="5"/>
  <c r="AQ1551" i="5"/>
  <c r="AQ1552" i="5"/>
  <c r="AQ1553" i="5"/>
  <c r="AQ1554" i="5"/>
  <c r="AQ1555" i="5"/>
  <c r="AQ1556" i="5"/>
  <c r="AQ1557" i="5"/>
  <c r="AQ1558" i="5"/>
  <c r="AQ1559" i="5"/>
  <c r="AQ1560" i="5"/>
  <c r="AQ1561" i="5"/>
  <c r="AQ1562" i="5"/>
  <c r="AQ1563" i="5"/>
  <c r="AQ1564" i="5"/>
  <c r="AQ1565" i="5"/>
  <c r="AQ1566" i="5"/>
  <c r="AQ1567" i="5"/>
  <c r="AQ1568" i="5"/>
  <c r="AQ1569" i="5"/>
  <c r="AQ1570" i="5"/>
  <c r="AQ1571" i="5"/>
  <c r="AQ1572" i="5"/>
  <c r="AQ1573" i="5"/>
  <c r="AQ1574" i="5"/>
  <c r="AQ1575" i="5"/>
  <c r="AQ1576" i="5"/>
  <c r="AQ1577" i="5"/>
  <c r="AQ1578" i="5"/>
  <c r="AQ1579" i="5"/>
  <c r="AQ1580" i="5"/>
  <c r="AQ1581" i="5"/>
  <c r="AQ1582" i="5"/>
  <c r="AQ1583" i="5"/>
  <c r="AQ1584" i="5"/>
  <c r="AQ1585" i="5"/>
  <c r="AQ1586" i="5"/>
  <c r="AQ1587" i="5"/>
  <c r="AQ1588" i="5"/>
  <c r="AQ1589" i="5"/>
  <c r="AQ1590" i="5"/>
  <c r="AQ1591" i="5"/>
  <c r="AQ1592" i="5"/>
  <c r="AQ1593" i="5"/>
  <c r="AQ1594" i="5"/>
  <c r="AQ1595" i="5"/>
  <c r="AQ1597" i="5"/>
  <c r="AQ1596" i="5"/>
  <c r="AQ1614" i="5"/>
  <c r="AQ1615" i="5"/>
  <c r="AQ1616" i="5"/>
  <c r="AQ1617" i="5"/>
  <c r="AU17" i="5"/>
  <c r="AK68" i="5"/>
  <c r="AO69" i="5"/>
  <c r="AO72" i="5"/>
  <c r="AO78" i="5"/>
  <c r="AK80" i="5"/>
  <c r="AO197" i="5"/>
  <c r="AK453" i="5"/>
  <c r="AO454" i="5"/>
  <c r="AO475" i="5"/>
  <c r="AO478" i="5"/>
  <c r="AO481" i="5"/>
  <c r="AO1067" i="5"/>
  <c r="AK1068" i="5"/>
  <c r="AK19" i="5"/>
  <c r="AO20" i="5"/>
  <c r="AK22" i="5"/>
  <c r="AO23" i="5"/>
  <c r="AK25" i="5"/>
  <c r="AO26" i="5"/>
  <c r="AK28" i="5"/>
  <c r="AO29" i="5"/>
  <c r="AK31" i="5"/>
  <c r="AO32" i="5"/>
  <c r="AK34" i="5"/>
  <c r="AO35" i="5"/>
  <c r="AK37" i="5"/>
  <c r="AO38" i="5"/>
  <c r="AK40" i="5"/>
  <c r="AO41" i="5"/>
  <c r="AK43" i="5"/>
  <c r="AO44" i="5"/>
  <c r="AO46" i="5"/>
  <c r="AK48" i="5"/>
  <c r="AO49" i="5"/>
  <c r="AK51" i="5"/>
  <c r="AO52" i="5"/>
  <c r="AK54" i="5"/>
  <c r="AO55" i="5"/>
  <c r="AK57" i="5"/>
  <c r="AO58" i="5"/>
  <c r="AK60" i="5"/>
  <c r="AK61" i="5"/>
  <c r="AO62" i="5"/>
  <c r="AK64" i="5"/>
  <c r="AO65" i="5"/>
  <c r="AK67" i="5"/>
  <c r="AO68" i="5"/>
  <c r="AK70" i="5"/>
  <c r="AK74" i="5"/>
  <c r="AO75" i="5"/>
  <c r="AK77" i="5"/>
  <c r="AK78" i="5"/>
  <c r="AO79" i="5"/>
  <c r="AK81" i="5"/>
  <c r="AO82" i="5"/>
  <c r="AK84" i="5"/>
  <c r="AO85" i="5"/>
  <c r="AK87" i="5"/>
  <c r="AO88" i="5"/>
  <c r="AK90" i="5"/>
  <c r="AO91" i="5"/>
  <c r="AK93" i="5"/>
  <c r="AK94" i="5"/>
  <c r="AO95" i="5"/>
  <c r="AK97" i="5"/>
  <c r="AO98" i="5"/>
  <c r="AK100" i="5"/>
  <c r="AO101" i="5"/>
  <c r="AK103" i="5"/>
  <c r="AO104" i="5"/>
  <c r="AK106" i="5"/>
  <c r="AO107" i="5"/>
  <c r="AK109" i="5"/>
  <c r="AO110" i="5"/>
  <c r="AK112" i="5"/>
  <c r="AO113" i="5"/>
  <c r="AK115" i="5"/>
  <c r="AO116" i="5"/>
  <c r="AK118" i="5"/>
  <c r="AO119" i="5"/>
  <c r="AK121" i="5"/>
  <c r="AO122" i="5"/>
  <c r="AK124" i="5"/>
  <c r="AO125" i="5"/>
  <c r="AK127" i="5"/>
  <c r="AO128" i="5"/>
  <c r="AK130" i="5"/>
  <c r="AO131" i="5"/>
  <c r="AK133" i="5"/>
  <c r="AO134" i="5"/>
  <c r="AK136" i="5"/>
  <c r="AO137" i="5"/>
  <c r="AK139" i="5"/>
  <c r="AO140" i="5"/>
  <c r="AK142" i="5"/>
  <c r="AO143" i="5"/>
  <c r="AK145" i="5"/>
  <c r="AO146" i="5"/>
  <c r="AK148" i="5"/>
  <c r="AO149" i="5"/>
  <c r="AK151" i="5"/>
  <c r="AO152" i="5"/>
  <c r="AK154" i="5"/>
  <c r="AO155" i="5"/>
  <c r="AK157" i="5"/>
  <c r="AO158" i="5"/>
  <c r="AK160" i="5"/>
  <c r="AO161" i="5"/>
  <c r="AK163" i="5"/>
  <c r="AO164" i="5"/>
  <c r="AK166" i="5"/>
  <c r="AO167" i="5"/>
  <c r="AK169" i="5"/>
  <c r="AO170" i="5"/>
  <c r="AK172" i="5"/>
  <c r="AO173" i="5"/>
  <c r="AK175" i="5"/>
  <c r="AO176" i="5"/>
  <c r="AK178" i="5"/>
  <c r="AO179" i="5"/>
  <c r="AK181" i="5"/>
  <c r="AO182" i="5"/>
  <c r="AK184" i="5"/>
  <c r="AO185" i="5"/>
  <c r="AK187" i="5"/>
  <c r="AO188" i="5"/>
  <c r="AK190" i="5"/>
  <c r="AO191" i="5"/>
  <c r="AK193" i="5"/>
  <c r="AO194" i="5"/>
  <c r="AK196" i="5"/>
  <c r="AK197" i="5"/>
  <c r="AO198" i="5"/>
  <c r="AK200" i="5"/>
  <c r="AO201" i="5"/>
  <c r="AK203" i="5"/>
  <c r="AO204" i="5"/>
  <c r="AK206" i="5"/>
  <c r="AO207" i="5"/>
  <c r="AO209" i="5"/>
  <c r="AK211" i="5"/>
  <c r="AO212" i="5"/>
  <c r="AK214" i="5"/>
  <c r="AO215" i="5"/>
  <c r="AK217" i="5"/>
  <c r="AO218" i="5"/>
  <c r="AK220" i="5"/>
  <c r="AO221" i="5"/>
  <c r="AK223" i="5"/>
  <c r="AO224" i="5"/>
  <c r="AK226" i="5"/>
  <c r="AO227" i="5"/>
  <c r="AK229" i="5"/>
  <c r="AO230" i="5"/>
  <c r="AK232" i="5"/>
  <c r="AO233" i="5"/>
  <c r="AK235" i="5"/>
  <c r="AO236" i="5"/>
  <c r="AK238" i="5"/>
  <c r="AO239" i="5"/>
  <c r="AK241" i="5"/>
  <c r="AO242" i="5"/>
  <c r="AK244" i="5"/>
  <c r="AO245" i="5"/>
  <c r="AK247" i="5"/>
  <c r="AO248" i="5"/>
  <c r="AK250" i="5"/>
  <c r="AO251" i="5"/>
  <c r="AK253" i="5"/>
  <c r="AO254" i="5"/>
  <c r="AK256" i="5"/>
  <c r="AO257" i="5"/>
  <c r="AK259" i="5"/>
  <c r="AO260" i="5"/>
  <c r="AK262" i="5"/>
  <c r="AO263" i="5"/>
  <c r="AK265" i="5"/>
  <c r="AO266" i="5"/>
  <c r="AK268" i="5"/>
  <c r="AO269" i="5"/>
  <c r="AK271" i="5"/>
  <c r="AO272" i="5"/>
  <c r="AK274" i="5"/>
  <c r="AO275" i="5"/>
  <c r="AK277" i="5"/>
  <c r="AO278" i="5"/>
  <c r="AK280" i="5"/>
  <c r="AO281" i="5"/>
  <c r="AK283" i="5"/>
  <c r="AO284" i="5"/>
  <c r="AK286" i="5"/>
  <c r="AO287" i="5"/>
  <c r="AK289" i="5"/>
  <c r="AO290" i="5"/>
  <c r="AK292" i="5"/>
  <c r="AO293" i="5"/>
  <c r="AK295" i="5"/>
  <c r="AO296" i="5"/>
  <c r="AK298" i="5"/>
  <c r="AO299" i="5"/>
  <c r="AK301" i="5"/>
  <c r="AO302" i="5"/>
  <c r="AK304" i="5"/>
  <c r="AO305" i="5"/>
  <c r="AK307" i="5"/>
  <c r="AO308" i="5"/>
  <c r="AK310" i="5"/>
  <c r="AO311" i="5"/>
  <c r="AK313" i="5"/>
  <c r="AO314" i="5"/>
  <c r="AK316" i="5"/>
  <c r="AO317" i="5"/>
  <c r="AK319" i="5"/>
  <c r="AO320" i="5"/>
  <c r="AK322" i="5"/>
  <c r="AO323" i="5"/>
  <c r="AO324" i="5"/>
  <c r="AK326" i="5"/>
  <c r="AO327" i="5"/>
  <c r="AK329" i="5"/>
  <c r="AO330" i="5"/>
  <c r="AO332" i="5"/>
  <c r="AK334" i="5"/>
  <c r="AO335" i="5"/>
  <c r="AK337" i="5"/>
  <c r="AO338" i="5"/>
  <c r="AK340" i="5"/>
  <c r="AO341" i="5"/>
  <c r="AK343" i="5"/>
  <c r="AO344" i="5"/>
  <c r="AO345" i="5"/>
  <c r="AK347" i="5"/>
  <c r="AO348" i="5"/>
  <c r="AK350" i="5"/>
  <c r="AO351" i="5"/>
  <c r="AK353" i="5"/>
  <c r="AO354" i="5"/>
  <c r="AK356" i="5"/>
  <c r="AO357" i="5"/>
  <c r="AK359" i="5"/>
  <c r="AO360" i="5"/>
  <c r="AK362" i="5"/>
  <c r="AO363" i="5"/>
  <c r="AK365" i="5"/>
  <c r="AO366" i="5"/>
  <c r="AK368" i="5"/>
  <c r="AO369" i="5"/>
  <c r="AK371" i="5"/>
  <c r="AO372" i="5"/>
  <c r="AK374" i="5"/>
  <c r="AO375" i="5"/>
  <c r="AK377" i="5"/>
  <c r="AO378" i="5"/>
  <c r="AK380" i="5"/>
  <c r="AO381" i="5"/>
  <c r="AK383" i="5"/>
  <c r="AO384" i="5"/>
  <c r="AK386" i="5"/>
  <c r="AO387" i="5"/>
  <c r="AK389" i="5"/>
  <c r="AO390" i="5"/>
  <c r="AK392" i="5"/>
  <c r="AO393" i="5"/>
  <c r="AK395" i="5"/>
  <c r="AO396" i="5"/>
  <c r="AK398" i="5"/>
  <c r="AO399" i="5"/>
  <c r="AK401" i="5"/>
  <c r="AO402" i="5"/>
  <c r="AK404" i="5"/>
  <c r="AO405" i="5"/>
  <c r="AK407" i="5"/>
  <c r="AO408" i="5"/>
  <c r="AK410" i="5"/>
  <c r="AO411" i="5"/>
  <c r="AK413" i="5"/>
  <c r="AO414" i="5"/>
  <c r="AK416" i="5"/>
  <c r="AO417" i="5"/>
  <c r="AK419" i="5"/>
  <c r="AO420" i="5"/>
  <c r="AK422" i="5"/>
  <c r="AO423" i="5"/>
  <c r="AK425" i="5"/>
  <c r="AO426" i="5"/>
  <c r="AK428" i="5"/>
  <c r="AO429" i="5"/>
  <c r="AK431" i="5"/>
  <c r="AO432" i="5"/>
  <c r="AK434" i="5"/>
  <c r="AO435" i="5"/>
  <c r="AK437" i="5"/>
  <c r="AO438" i="5"/>
  <c r="AK440" i="5"/>
  <c r="AO441" i="5"/>
  <c r="AK443" i="5"/>
  <c r="AO444" i="5"/>
  <c r="AK446" i="5"/>
  <c r="AO447" i="5"/>
  <c r="AK449" i="5"/>
  <c r="AO450" i="5"/>
  <c r="AK456" i="5"/>
  <c r="AO457" i="5"/>
  <c r="AK459" i="5"/>
  <c r="AO460" i="5"/>
  <c r="AK462" i="5"/>
  <c r="AO463" i="5"/>
  <c r="AK465" i="5"/>
  <c r="AO466" i="5"/>
  <c r="AK468" i="5"/>
  <c r="AO469" i="5"/>
  <c r="AK471" i="5"/>
  <c r="AO472" i="5"/>
  <c r="AK474" i="5"/>
  <c r="AO474" i="5"/>
  <c r="AO476" i="5"/>
  <c r="AK480" i="5"/>
  <c r="AK481" i="5"/>
  <c r="AO482" i="5"/>
  <c r="AK484" i="5"/>
  <c r="AO485" i="5"/>
  <c r="AO487" i="5"/>
  <c r="AK489" i="5"/>
  <c r="AO490" i="5"/>
  <c r="AK492" i="5"/>
  <c r="AO493" i="5"/>
  <c r="AK495" i="5"/>
  <c r="AO496" i="5"/>
  <c r="AK498" i="5"/>
  <c r="AO499" i="5"/>
  <c r="AK501" i="5"/>
  <c r="AO502" i="5"/>
  <c r="AK504" i="5"/>
  <c r="AO505" i="5"/>
  <c r="AK507" i="5"/>
  <c r="AO508" i="5"/>
  <c r="AK510" i="5"/>
  <c r="AO511" i="5"/>
  <c r="AK513" i="5"/>
  <c r="AO514" i="5"/>
  <c r="AK516" i="5"/>
  <c r="AO517" i="5"/>
  <c r="AK519" i="5"/>
  <c r="AO520" i="5"/>
  <c r="AK522" i="5"/>
  <c r="AO523" i="5"/>
  <c r="AK525" i="5"/>
  <c r="AO526" i="5"/>
  <c r="AK528" i="5"/>
  <c r="AO529" i="5"/>
  <c r="AK531" i="5"/>
  <c r="AO532" i="5"/>
  <c r="AK534" i="5"/>
  <c r="AO535" i="5"/>
  <c r="AK537" i="5"/>
  <c r="AO538" i="5"/>
  <c r="AK540" i="5"/>
  <c r="AO541" i="5"/>
  <c r="AK543" i="5"/>
  <c r="AO544" i="5"/>
  <c r="AK546" i="5"/>
  <c r="AO547" i="5"/>
  <c r="AK549" i="5"/>
  <c r="AO550" i="5"/>
  <c r="AK552" i="5"/>
  <c r="AO553" i="5"/>
  <c r="AK555" i="5"/>
  <c r="AO556" i="5"/>
  <c r="AK558" i="5"/>
  <c r="AO559" i="5"/>
  <c r="AK561" i="5"/>
  <c r="AO562" i="5"/>
  <c r="AK564" i="5"/>
  <c r="AO565" i="5"/>
  <c r="AK567" i="5"/>
  <c r="AO568" i="5"/>
  <c r="AK570" i="5"/>
  <c r="AO571" i="5"/>
  <c r="AK573" i="5"/>
  <c r="AO574" i="5"/>
  <c r="AK576" i="5"/>
  <c r="AO577" i="5"/>
  <c r="AK579" i="5"/>
  <c r="AO580" i="5"/>
  <c r="AK582" i="5"/>
  <c r="AO583" i="5"/>
  <c r="AK585" i="5"/>
  <c r="AO586" i="5"/>
  <c r="AK588" i="5"/>
  <c r="AO589" i="5"/>
  <c r="AK591" i="5"/>
  <c r="AO592" i="5"/>
  <c r="AK594" i="5"/>
  <c r="AO595" i="5"/>
  <c r="AK597" i="5"/>
  <c r="AO598" i="5"/>
  <c r="AK600" i="5"/>
  <c r="AO601" i="5"/>
  <c r="AK603" i="5"/>
  <c r="AO604" i="5"/>
  <c r="AK606" i="5"/>
  <c r="AO607" i="5"/>
  <c r="AK609" i="5"/>
  <c r="AO610" i="5"/>
  <c r="AK612" i="5"/>
  <c r="AO613" i="5"/>
  <c r="AK615" i="5"/>
  <c r="AO616" i="5"/>
  <c r="AK618" i="5"/>
  <c r="AO619" i="5"/>
  <c r="AK621" i="5"/>
  <c r="AO622" i="5"/>
  <c r="AK624" i="5"/>
  <c r="AO625" i="5"/>
  <c r="AK627" i="5"/>
  <c r="AO628" i="5"/>
  <c r="AK630" i="5"/>
  <c r="AO631" i="5"/>
  <c r="AK633" i="5"/>
  <c r="AO634" i="5"/>
  <c r="AK636" i="5"/>
  <c r="AO637" i="5"/>
  <c r="AK639" i="5"/>
  <c r="AO640" i="5"/>
  <c r="AK642" i="5"/>
  <c r="AO643" i="5"/>
  <c r="AK645" i="5"/>
  <c r="AO646" i="5"/>
  <c r="AK648" i="5"/>
  <c r="AO649" i="5"/>
  <c r="AK651" i="5"/>
  <c r="AO652" i="5"/>
  <c r="AK654" i="5"/>
  <c r="AO655" i="5"/>
  <c r="AK657" i="5"/>
  <c r="AO658" i="5"/>
  <c r="AK660" i="5"/>
  <c r="AO661" i="5"/>
  <c r="AK663" i="5"/>
  <c r="AO664" i="5"/>
  <c r="AK666" i="5"/>
  <c r="AO667" i="5"/>
  <c r="AK669" i="5"/>
  <c r="AO670" i="5"/>
  <c r="AK672" i="5"/>
  <c r="AO673" i="5"/>
  <c r="AK675" i="5"/>
  <c r="AO676" i="5"/>
  <c r="AK678" i="5"/>
  <c r="AO679" i="5"/>
  <c r="AK681" i="5"/>
  <c r="AO682" i="5"/>
  <c r="AK684" i="5"/>
  <c r="AK685" i="5"/>
  <c r="AO686" i="5"/>
  <c r="AK688" i="5"/>
  <c r="AO689" i="5"/>
  <c r="AK691" i="5"/>
  <c r="AO692" i="5"/>
  <c r="AO694" i="5"/>
  <c r="AK696" i="5"/>
  <c r="AO697" i="5"/>
  <c r="AK699" i="5"/>
  <c r="AK700" i="5"/>
  <c r="AO701" i="5"/>
  <c r="AO703" i="5"/>
  <c r="AK705" i="5"/>
  <c r="AO706" i="5"/>
  <c r="AK708" i="5"/>
  <c r="AO709" i="5"/>
  <c r="AK711" i="5"/>
  <c r="AK712" i="5"/>
  <c r="AO713" i="5"/>
  <c r="AK715" i="5"/>
  <c r="AO716" i="5"/>
  <c r="AK718" i="5"/>
  <c r="AO719" i="5"/>
  <c r="AK721" i="5"/>
  <c r="AO722" i="5"/>
  <c r="AK724" i="5"/>
  <c r="AO725" i="5"/>
  <c r="AK727" i="5"/>
  <c r="AO728" i="5"/>
  <c r="AK730" i="5"/>
  <c r="AO731" i="5"/>
  <c r="AO733" i="5"/>
  <c r="AK735" i="5"/>
  <c r="AO736" i="5"/>
  <c r="AK738" i="5"/>
  <c r="AO739" i="5"/>
  <c r="AK741" i="5"/>
  <c r="AK742" i="5"/>
  <c r="AO743" i="5"/>
  <c r="AO745" i="5"/>
  <c r="AK747" i="5"/>
  <c r="AO748" i="5"/>
  <c r="AK750" i="5"/>
  <c r="AO751" i="5"/>
  <c r="AK753" i="5"/>
  <c r="AO754" i="5"/>
  <c r="AK756" i="5"/>
  <c r="AO757" i="5"/>
  <c r="AK759" i="5"/>
  <c r="AO760" i="5"/>
  <c r="AK762" i="5"/>
  <c r="AO763" i="5"/>
  <c r="AK765" i="5"/>
  <c r="AO766" i="5"/>
  <c r="AK768" i="5"/>
  <c r="AO769" i="5"/>
  <c r="AK771" i="5"/>
  <c r="AO772" i="5"/>
  <c r="AK774" i="5"/>
  <c r="AO775" i="5"/>
  <c r="AK777" i="5"/>
  <c r="AO778" i="5"/>
  <c r="AK780" i="5"/>
  <c r="AO781" i="5"/>
  <c r="AK783" i="5"/>
  <c r="AO784" i="5"/>
  <c r="AK786" i="5"/>
  <c r="AO787" i="5"/>
  <c r="AK789" i="5"/>
  <c r="AO790" i="5"/>
  <c r="AK792" i="5"/>
  <c r="AO793" i="5"/>
  <c r="AK795" i="5"/>
  <c r="AO796" i="5"/>
  <c r="AK798" i="5"/>
  <c r="AO799" i="5"/>
  <c r="AK801" i="5"/>
  <c r="AO802" i="5"/>
  <c r="AK804" i="5"/>
  <c r="AO805" i="5"/>
  <c r="AK807" i="5"/>
  <c r="AO808" i="5"/>
  <c r="AK810" i="5"/>
  <c r="AO811" i="5"/>
  <c r="AK813" i="5"/>
  <c r="AO814" i="5"/>
  <c r="AK816" i="5"/>
  <c r="AO817" i="5"/>
  <c r="AK819" i="5"/>
  <c r="AO820" i="5"/>
  <c r="AK822" i="5"/>
  <c r="AO823" i="5"/>
  <c r="AK825" i="5"/>
  <c r="AO826" i="5"/>
  <c r="AK828" i="5"/>
  <c r="AO829" i="5"/>
  <c r="AK831" i="5"/>
  <c r="AO832" i="5"/>
  <c r="AK834" i="5"/>
  <c r="AO835" i="5"/>
  <c r="AK837" i="5"/>
  <c r="AO838" i="5"/>
  <c r="AK840" i="5"/>
  <c r="AO841" i="5"/>
  <c r="AK843" i="5"/>
  <c r="AO844" i="5"/>
  <c r="AK846" i="5"/>
  <c r="AO847" i="5"/>
  <c r="AK849" i="5"/>
  <c r="AO850" i="5"/>
  <c r="AK852" i="5"/>
  <c r="AO853" i="5"/>
  <c r="AK855" i="5"/>
  <c r="AO856" i="5"/>
  <c r="AK858" i="5"/>
  <c r="AO859" i="5"/>
  <c r="AK861" i="5"/>
  <c r="AO862" i="5"/>
  <c r="AK864" i="5"/>
  <c r="AO865" i="5"/>
  <c r="AK867" i="5"/>
  <c r="AO868" i="5"/>
  <c r="AK870" i="5"/>
  <c r="AO871" i="5"/>
  <c r="AK873" i="5"/>
  <c r="AO874" i="5"/>
  <c r="AK876" i="5"/>
  <c r="AO877" i="5"/>
  <c r="AK879" i="5"/>
  <c r="AO880" i="5"/>
  <c r="AK882" i="5"/>
  <c r="AO883" i="5"/>
  <c r="AK885" i="5"/>
  <c r="AO886" i="5"/>
  <c r="AK888" i="5"/>
  <c r="AO889" i="5"/>
  <c r="AK891" i="5"/>
  <c r="AO892" i="5"/>
  <c r="AK894" i="5"/>
  <c r="AO895" i="5"/>
  <c r="AK897" i="5"/>
  <c r="AO898" i="5"/>
  <c r="AK900" i="5"/>
  <c r="AO901" i="5"/>
  <c r="AK903" i="5"/>
  <c r="AO904" i="5"/>
  <c r="AK906" i="5"/>
  <c r="AO907" i="5"/>
  <c r="AK909" i="5"/>
  <c r="AO910" i="5"/>
  <c r="AK912" i="5"/>
  <c r="AO913" i="5"/>
  <c r="AK915" i="5"/>
  <c r="AO916" i="5"/>
  <c r="AK918" i="5"/>
  <c r="AK919" i="5"/>
  <c r="AO920" i="5"/>
  <c r="AK922" i="5"/>
  <c r="AO923" i="5"/>
  <c r="AK925" i="5"/>
  <c r="AO926" i="5"/>
  <c r="AK928" i="5"/>
  <c r="AO929" i="5"/>
  <c r="AK931" i="5"/>
  <c r="AO932" i="5"/>
  <c r="AK934" i="5"/>
  <c r="AO935" i="5"/>
  <c r="AK937" i="5"/>
  <c r="AO938" i="5"/>
  <c r="AK940" i="5"/>
  <c r="AO941" i="5"/>
  <c r="AK943" i="5"/>
  <c r="AO944" i="5"/>
  <c r="AK946" i="5"/>
  <c r="AK947" i="5"/>
  <c r="AO948" i="5"/>
  <c r="AO950" i="5"/>
  <c r="AK952" i="5"/>
  <c r="AK953" i="5"/>
  <c r="AO954" i="5"/>
  <c r="AO956" i="5"/>
  <c r="AK958" i="5"/>
  <c r="AO959" i="5"/>
  <c r="AK961" i="5"/>
  <c r="AO962" i="5"/>
  <c r="AK964" i="5"/>
  <c r="AO965" i="5"/>
  <c r="AK967" i="5"/>
  <c r="AO968" i="5"/>
  <c r="AK970" i="5"/>
  <c r="AO971" i="5"/>
  <c r="AK973" i="5"/>
  <c r="AO974" i="5"/>
  <c r="AK976" i="5"/>
  <c r="AO977" i="5"/>
  <c r="AK979" i="5"/>
  <c r="AO980" i="5"/>
  <c r="AK982" i="5"/>
  <c r="AO983" i="5"/>
  <c r="AK985" i="5"/>
  <c r="AO986" i="5"/>
  <c r="AK988" i="5"/>
  <c r="AO989" i="5"/>
  <c r="AO990" i="5"/>
  <c r="AK992" i="5"/>
  <c r="AO993" i="5"/>
  <c r="AK995" i="5"/>
  <c r="AO996" i="5"/>
  <c r="AO998" i="5"/>
  <c r="AK1000" i="5"/>
  <c r="AO1001" i="5"/>
  <c r="AK1003" i="5"/>
  <c r="AO1004" i="5"/>
  <c r="AK1006" i="5"/>
  <c r="AO1007" i="5"/>
  <c r="AK1009" i="5"/>
  <c r="AO1010" i="5"/>
  <c r="AK1012" i="5"/>
  <c r="AO1013" i="5"/>
  <c r="AK1015" i="5"/>
  <c r="AK1016" i="5"/>
  <c r="AO1017" i="5"/>
  <c r="AK1019" i="5"/>
  <c r="AO1020" i="5"/>
  <c r="AK1022" i="5"/>
  <c r="AO1023" i="5"/>
  <c r="AK1025" i="5"/>
  <c r="AO1026" i="5"/>
  <c r="AK1028" i="5"/>
  <c r="AO1029" i="5"/>
  <c r="AK1031" i="5"/>
  <c r="AO1032" i="5"/>
  <c r="AK1034" i="5"/>
  <c r="AO1035" i="5"/>
  <c r="AK1037" i="5"/>
  <c r="AO1038" i="5"/>
  <c r="AO1040" i="5"/>
  <c r="AK1042" i="5"/>
  <c r="AO1043" i="5"/>
  <c r="AO1044" i="5"/>
  <c r="AK1046" i="5"/>
  <c r="AO1047" i="5"/>
  <c r="AK1049" i="5"/>
  <c r="AO1050" i="5"/>
  <c r="AK1052" i="5"/>
  <c r="AO1053" i="5"/>
  <c r="AK1055" i="5"/>
  <c r="AO1056" i="5"/>
  <c r="AK1058" i="5"/>
  <c r="AO1059" i="5"/>
  <c r="AK1061" i="5"/>
  <c r="AO1062" i="5"/>
  <c r="AK1064" i="5"/>
  <c r="AK1065" i="5"/>
  <c r="AO1066" i="5"/>
  <c r="AO18" i="5"/>
  <c r="AK20" i="5"/>
  <c r="AO21" i="5"/>
  <c r="AK23" i="5"/>
  <c r="AO24" i="5"/>
  <c r="AK26" i="5"/>
  <c r="AO27" i="5"/>
  <c r="AK29" i="5"/>
  <c r="AO30" i="5"/>
  <c r="AK32" i="5"/>
  <c r="AO33" i="5"/>
  <c r="AK35" i="5"/>
  <c r="AO36" i="5"/>
  <c r="AK38" i="5"/>
  <c r="AO39" i="5"/>
  <c r="AK41" i="5"/>
  <c r="AO42" i="5"/>
  <c r="AK44" i="5"/>
  <c r="AO45" i="5"/>
  <c r="AK47" i="5"/>
  <c r="AO48" i="5"/>
  <c r="AK50" i="5"/>
  <c r="AO51" i="5"/>
  <c r="AK53" i="5"/>
  <c r="AO54" i="5"/>
  <c r="AK56" i="5"/>
  <c r="AO57" i="5"/>
  <c r="AK59" i="5"/>
  <c r="AO60" i="5"/>
  <c r="AK62" i="5"/>
  <c r="AO63" i="5"/>
  <c r="AK65" i="5"/>
  <c r="AO66" i="5"/>
  <c r="AK69" i="5"/>
  <c r="AO70" i="5"/>
  <c r="AO71" i="5"/>
  <c r="AK73" i="5"/>
  <c r="AO74" i="5"/>
  <c r="AK76" i="5"/>
  <c r="AO81" i="5"/>
  <c r="AK83" i="5"/>
  <c r="AO84" i="5"/>
  <c r="AK86" i="5"/>
  <c r="AO87" i="5"/>
  <c r="AK89" i="5"/>
  <c r="AO90" i="5"/>
  <c r="AK92" i="5"/>
  <c r="AO93" i="5"/>
  <c r="AK95" i="5"/>
  <c r="AO96" i="5"/>
  <c r="AK98" i="5"/>
  <c r="AO99" i="5"/>
  <c r="AK101" i="5"/>
  <c r="AO102" i="5"/>
  <c r="AK104" i="5"/>
  <c r="AO105" i="5"/>
  <c r="AK107" i="5"/>
  <c r="AO108" i="5"/>
  <c r="AK110" i="5"/>
  <c r="AO111" i="5"/>
  <c r="AK113" i="5"/>
  <c r="AO114" i="5"/>
  <c r="AK116" i="5"/>
  <c r="AO117" i="5"/>
  <c r="AK119" i="5"/>
  <c r="AO120" i="5"/>
  <c r="AK122" i="5"/>
  <c r="AO123" i="5"/>
  <c r="AK125" i="5"/>
  <c r="AO126" i="5"/>
  <c r="AK128" i="5"/>
  <c r="AO129" i="5"/>
  <c r="AK131" i="5"/>
  <c r="AO132" i="5"/>
  <c r="AK134" i="5"/>
  <c r="AK135" i="5"/>
  <c r="AO136" i="5"/>
  <c r="AK138" i="5"/>
  <c r="AO139" i="5"/>
  <c r="AK141" i="5"/>
  <c r="AO142" i="5"/>
  <c r="AK144" i="5"/>
  <c r="AO145" i="5"/>
  <c r="AK147" i="5"/>
  <c r="AO148" i="5"/>
  <c r="AK150" i="5"/>
  <c r="AO151" i="5"/>
  <c r="AK153" i="5"/>
  <c r="AO154" i="5"/>
  <c r="AK156" i="5"/>
  <c r="AO157" i="5"/>
  <c r="AK159" i="5"/>
  <c r="AO160" i="5"/>
  <c r="AK162" i="5"/>
  <c r="AO163" i="5"/>
  <c r="AK165" i="5"/>
  <c r="AO166" i="5"/>
  <c r="AK168" i="5"/>
  <c r="AO169" i="5"/>
  <c r="AK171" i="5"/>
  <c r="AO172" i="5"/>
  <c r="AK174" i="5"/>
  <c r="AO175" i="5"/>
  <c r="AK177" i="5"/>
  <c r="AO178" i="5"/>
  <c r="AK180" i="5"/>
  <c r="AO181" i="5"/>
  <c r="AK183" i="5"/>
  <c r="AO184" i="5"/>
  <c r="AK186" i="5"/>
  <c r="AO187" i="5"/>
  <c r="AO189" i="5"/>
  <c r="AK191" i="5"/>
  <c r="AO192" i="5"/>
  <c r="AK194" i="5"/>
  <c r="AO195" i="5"/>
  <c r="AK199" i="5"/>
  <c r="AO200" i="5"/>
  <c r="AK202" i="5"/>
  <c r="AO203" i="5"/>
  <c r="AK205" i="5"/>
  <c r="AO206" i="5"/>
  <c r="AK208" i="5"/>
  <c r="AK209" i="5"/>
  <c r="AO210" i="5"/>
  <c r="AK212" i="5"/>
  <c r="AO213" i="5"/>
  <c r="AK215" i="5"/>
  <c r="AO216" i="5"/>
  <c r="AK218" i="5"/>
  <c r="AO219" i="5"/>
  <c r="AK221" i="5"/>
  <c r="AO222" i="5"/>
  <c r="AK224" i="5"/>
  <c r="AO225" i="5"/>
  <c r="AK227" i="5"/>
  <c r="AO228" i="5"/>
  <c r="AK230" i="5"/>
  <c r="AO231" i="5"/>
  <c r="AK233" i="5"/>
  <c r="AO234" i="5"/>
  <c r="AK236" i="5"/>
  <c r="AO237" i="5"/>
  <c r="AK239" i="5"/>
  <c r="AO240" i="5"/>
  <c r="AK242" i="5"/>
  <c r="AO243" i="5"/>
  <c r="AK245" i="5"/>
  <c r="AO246" i="5"/>
  <c r="AK248" i="5"/>
  <c r="AO249" i="5"/>
  <c r="AK251" i="5"/>
  <c r="AO252" i="5"/>
  <c r="AK254" i="5"/>
  <c r="AO255" i="5"/>
  <c r="AK257" i="5"/>
  <c r="AO258" i="5"/>
  <c r="AK260" i="5"/>
  <c r="AO261" i="5"/>
  <c r="AK263" i="5"/>
  <c r="AO264" i="5"/>
  <c r="AK266" i="5"/>
  <c r="AO267" i="5"/>
  <c r="AK269" i="5"/>
  <c r="AO270" i="5"/>
  <c r="AK272" i="5"/>
  <c r="AO273" i="5"/>
  <c r="AK275" i="5"/>
  <c r="AO276" i="5"/>
  <c r="AK278" i="5"/>
  <c r="AK279" i="5"/>
  <c r="AO280" i="5"/>
  <c r="AK282" i="5"/>
  <c r="AO283" i="5"/>
  <c r="AK285" i="5"/>
  <c r="AO286" i="5"/>
  <c r="AK288" i="5"/>
  <c r="AO289" i="5"/>
  <c r="AK291" i="5"/>
  <c r="AO292" i="5"/>
  <c r="AK294" i="5"/>
  <c r="AO295" i="5"/>
  <c r="AO297" i="5"/>
  <c r="AK299" i="5"/>
  <c r="AO300" i="5"/>
  <c r="AK302" i="5"/>
  <c r="AO303" i="5"/>
  <c r="AK305" i="5"/>
  <c r="AO306" i="5"/>
  <c r="AK308" i="5"/>
  <c r="AO309" i="5"/>
  <c r="AK311" i="5"/>
  <c r="AO312" i="5"/>
  <c r="AK314" i="5"/>
  <c r="AO315" i="5"/>
  <c r="AK317" i="5"/>
  <c r="AO318" i="5"/>
  <c r="AK320" i="5"/>
  <c r="AO321" i="5"/>
  <c r="AK323" i="5"/>
  <c r="AK325" i="5"/>
  <c r="AO326" i="5"/>
  <c r="AK328" i="5"/>
  <c r="AO329" i="5"/>
  <c r="AK331" i="5"/>
  <c r="AK332" i="5"/>
  <c r="AO333" i="5"/>
  <c r="AK335" i="5"/>
  <c r="AO336" i="5"/>
  <c r="AK338" i="5"/>
  <c r="AO339" i="5"/>
  <c r="AK341" i="5"/>
  <c r="AO342" i="5"/>
  <c r="AK344" i="5"/>
  <c r="AK346" i="5"/>
  <c r="AO347" i="5"/>
  <c r="AK349" i="5"/>
  <c r="AO350" i="5"/>
  <c r="AK352" i="5"/>
  <c r="AO353" i="5"/>
  <c r="AK355" i="5"/>
  <c r="AO356" i="5"/>
  <c r="AK358" i="5"/>
  <c r="AO359" i="5"/>
  <c r="AK361" i="5"/>
  <c r="AO362" i="5"/>
  <c r="AK364" i="5"/>
  <c r="AO365" i="5"/>
  <c r="AK367" i="5"/>
  <c r="AO368" i="5"/>
  <c r="AK370" i="5"/>
  <c r="AO371" i="5"/>
  <c r="AK373" i="5"/>
  <c r="AO374" i="5"/>
  <c r="AK376" i="5"/>
  <c r="AO377" i="5"/>
  <c r="AK379" i="5"/>
  <c r="AO380" i="5"/>
  <c r="AK382" i="5"/>
  <c r="AO383" i="5"/>
  <c r="AK385" i="5"/>
  <c r="AO386" i="5"/>
  <c r="AK388" i="5"/>
  <c r="AO389" i="5"/>
  <c r="AK391" i="5"/>
  <c r="AO392" i="5"/>
  <c r="AK394" i="5"/>
  <c r="AO395" i="5"/>
  <c r="AK397" i="5"/>
  <c r="AO398" i="5"/>
  <c r="AK400" i="5"/>
  <c r="AK402" i="5"/>
  <c r="AO403" i="5"/>
  <c r="AK405" i="5"/>
  <c r="AO406" i="5"/>
  <c r="AK408" i="5"/>
  <c r="AO409" i="5"/>
  <c r="AK411" i="5"/>
  <c r="AO412" i="5"/>
  <c r="AK414" i="5"/>
  <c r="AO415" i="5"/>
  <c r="AK417" i="5"/>
  <c r="AO418" i="5"/>
  <c r="AK420" i="5"/>
  <c r="AO421" i="5"/>
  <c r="AK423" i="5"/>
  <c r="AO424" i="5"/>
  <c r="AK426" i="5"/>
  <c r="AO427" i="5"/>
  <c r="AK429" i="5"/>
  <c r="AO430" i="5"/>
  <c r="AK432" i="5"/>
  <c r="AO433" i="5"/>
  <c r="AK435" i="5"/>
  <c r="AO436" i="5"/>
  <c r="AK438" i="5"/>
  <c r="AO439" i="5"/>
  <c r="AK441" i="5"/>
  <c r="AO442" i="5"/>
  <c r="AK444" i="5"/>
  <c r="AO445" i="5"/>
  <c r="AO446" i="5"/>
  <c r="AK448" i="5"/>
  <c r="AO449" i="5"/>
  <c r="AK451" i="5"/>
  <c r="AO452" i="5"/>
  <c r="AO453" i="5"/>
  <c r="AK455" i="5"/>
  <c r="AO456" i="5"/>
  <c r="AK458" i="5"/>
  <c r="AO459" i="5"/>
  <c r="AK461" i="5"/>
  <c r="AO462" i="5"/>
  <c r="AK464" i="5"/>
  <c r="AO465" i="5"/>
  <c r="AK467" i="5"/>
  <c r="AK469" i="5"/>
  <c r="AO470" i="5"/>
  <c r="AK472" i="5"/>
  <c r="AO473" i="5"/>
  <c r="AK475" i="5"/>
  <c r="AK476" i="5"/>
  <c r="AO477" i="5"/>
  <c r="AK479" i="5"/>
  <c r="AK483" i="5"/>
  <c r="AO484" i="5"/>
  <c r="AK486" i="5"/>
  <c r="AK487" i="5"/>
  <c r="AO488" i="5"/>
  <c r="AK490" i="5"/>
  <c r="AO491" i="5"/>
  <c r="AK493" i="5"/>
  <c r="AO494" i="5"/>
  <c r="AK496" i="5"/>
  <c r="AO497" i="5"/>
  <c r="AK499" i="5"/>
  <c r="AK500" i="5"/>
  <c r="AO501" i="5"/>
  <c r="AK503" i="5"/>
  <c r="AO504" i="5"/>
  <c r="AK506" i="5"/>
  <c r="AO507" i="5"/>
  <c r="AK509" i="5"/>
  <c r="AO510" i="5"/>
  <c r="AK512" i="5"/>
  <c r="AO513" i="5"/>
  <c r="AK515" i="5"/>
  <c r="AO516" i="5"/>
  <c r="AK518" i="5"/>
  <c r="AO519" i="5"/>
  <c r="AK521" i="5"/>
  <c r="AO522" i="5"/>
  <c r="AK524" i="5"/>
  <c r="AO525" i="5"/>
  <c r="AK527" i="5"/>
  <c r="AO528" i="5"/>
  <c r="AK530" i="5"/>
  <c r="AO531" i="5"/>
  <c r="AK533" i="5"/>
  <c r="AO534" i="5"/>
  <c r="AK536" i="5"/>
  <c r="AO537" i="5"/>
  <c r="AK539" i="5"/>
  <c r="AO540" i="5"/>
  <c r="AK542" i="5"/>
  <c r="AO543" i="5"/>
  <c r="AK545" i="5"/>
  <c r="AO546" i="5"/>
  <c r="AK548" i="5"/>
  <c r="AO549" i="5"/>
  <c r="AO551" i="5"/>
  <c r="AK553" i="5"/>
  <c r="AO554" i="5"/>
  <c r="AK556" i="5"/>
  <c r="AO557" i="5"/>
  <c r="AK559" i="5"/>
  <c r="AO560" i="5"/>
  <c r="AK562" i="5"/>
  <c r="AO563" i="5"/>
  <c r="AK565" i="5"/>
  <c r="AO566" i="5"/>
  <c r="AK568" i="5"/>
  <c r="AO569" i="5"/>
  <c r="AO570" i="5"/>
  <c r="AK572" i="5"/>
  <c r="AK574" i="5"/>
  <c r="AO575" i="5"/>
  <c r="AK577" i="5"/>
  <c r="AO578" i="5"/>
  <c r="AK580" i="5"/>
  <c r="AO581" i="5"/>
  <c r="AK583" i="5"/>
  <c r="AO584" i="5"/>
  <c r="AK586" i="5"/>
  <c r="AO587" i="5"/>
  <c r="AK589" i="5"/>
  <c r="AO590" i="5"/>
  <c r="AK592" i="5"/>
  <c r="AO593" i="5"/>
  <c r="AK595" i="5"/>
  <c r="AO596" i="5"/>
  <c r="AO597" i="5"/>
  <c r="AK599" i="5"/>
  <c r="AO600" i="5"/>
  <c r="AK602" i="5"/>
  <c r="AO603" i="5"/>
  <c r="AO605" i="5"/>
  <c r="AK607" i="5"/>
  <c r="AO608" i="5"/>
  <c r="AK610" i="5"/>
  <c r="AO611" i="5"/>
  <c r="AK613" i="5"/>
  <c r="AO614" i="5"/>
  <c r="AK616" i="5"/>
  <c r="AO617" i="5"/>
  <c r="AK619" i="5"/>
  <c r="AO620" i="5"/>
  <c r="AK622" i="5"/>
  <c r="AO623" i="5"/>
  <c r="AK625" i="5"/>
  <c r="AO626" i="5"/>
  <c r="AK628" i="5"/>
  <c r="AO629" i="5"/>
  <c r="AK631" i="5"/>
  <c r="AO632" i="5"/>
  <c r="AK634" i="5"/>
  <c r="AO635" i="5"/>
  <c r="AK637" i="5"/>
  <c r="AO638" i="5"/>
  <c r="AK640" i="5"/>
  <c r="AO641" i="5"/>
  <c r="AK643" i="5"/>
  <c r="AO644" i="5"/>
  <c r="AK646" i="5"/>
  <c r="AO647" i="5"/>
  <c r="AO648" i="5"/>
  <c r="AO650" i="5"/>
  <c r="AK652" i="5"/>
  <c r="AO653" i="5"/>
  <c r="AK655" i="5"/>
  <c r="AO656" i="5"/>
  <c r="AK658" i="5"/>
  <c r="AO659" i="5"/>
  <c r="AK661" i="5"/>
  <c r="AO662" i="5"/>
  <c r="AK664" i="5"/>
  <c r="AO665" i="5"/>
  <c r="AK667" i="5"/>
  <c r="AO668" i="5"/>
  <c r="AK670" i="5"/>
  <c r="AO671" i="5"/>
  <c r="AK673" i="5"/>
  <c r="AO674" i="5"/>
  <c r="AK676" i="5"/>
  <c r="AO677" i="5"/>
  <c r="AK679" i="5"/>
  <c r="AO680" i="5"/>
  <c r="AK682" i="5"/>
  <c r="AO683" i="5"/>
  <c r="AO685" i="5"/>
  <c r="AK687" i="5"/>
  <c r="AO688" i="5"/>
  <c r="AK690" i="5"/>
  <c r="AO691" i="5"/>
  <c r="AK693" i="5"/>
  <c r="AK694" i="5"/>
  <c r="AO695" i="5"/>
  <c r="AK697" i="5"/>
  <c r="AO698" i="5"/>
  <c r="AO700" i="5"/>
  <c r="AK702" i="5"/>
  <c r="AK703" i="5"/>
  <c r="AO704" i="5"/>
  <c r="AK706" i="5"/>
  <c r="AO707" i="5"/>
  <c r="AK709" i="5"/>
  <c r="AO710" i="5"/>
  <c r="AO712" i="5"/>
  <c r="AK714" i="5"/>
  <c r="AO715" i="5"/>
  <c r="AK717" i="5"/>
  <c r="AO718" i="5"/>
  <c r="AK720" i="5"/>
  <c r="AO721" i="5"/>
  <c r="AK723" i="5"/>
  <c r="AO724" i="5"/>
  <c r="AK726" i="5"/>
  <c r="AO727" i="5"/>
  <c r="AK729" i="5"/>
  <c r="AO730" i="5"/>
  <c r="AK732" i="5"/>
  <c r="AK733" i="5"/>
  <c r="AO734" i="5"/>
  <c r="AK736" i="5"/>
  <c r="AO737" i="5"/>
  <c r="AK739" i="5"/>
  <c r="AO740" i="5"/>
  <c r="AO742" i="5"/>
  <c r="AK744" i="5"/>
  <c r="AK745" i="5"/>
  <c r="AO746" i="5"/>
  <c r="AK748" i="5"/>
  <c r="AO749" i="5"/>
  <c r="AK751" i="5"/>
  <c r="AO752" i="5"/>
  <c r="AK754" i="5"/>
  <c r="AO755" i="5"/>
  <c r="AK757" i="5"/>
  <c r="AO758" i="5"/>
  <c r="AK760" i="5"/>
  <c r="AO761" i="5"/>
  <c r="AK763" i="5"/>
  <c r="AO764" i="5"/>
  <c r="AK766" i="5"/>
  <c r="AO767" i="5"/>
  <c r="AK769" i="5"/>
  <c r="AO770" i="5"/>
  <c r="AK772" i="5"/>
  <c r="AO773" i="5"/>
  <c r="AK775" i="5"/>
  <c r="AO776" i="5"/>
  <c r="AK778" i="5"/>
  <c r="AO779" i="5"/>
  <c r="AK781" i="5"/>
  <c r="AO782" i="5"/>
  <c r="AK784" i="5"/>
  <c r="AO785" i="5"/>
  <c r="AK787" i="5"/>
  <c r="AO788" i="5"/>
  <c r="AK790" i="5"/>
  <c r="AO791" i="5"/>
  <c r="AK793" i="5"/>
  <c r="AO794" i="5"/>
  <c r="AK796" i="5"/>
  <c r="AO797" i="5"/>
  <c r="AK799" i="5"/>
  <c r="AO800" i="5"/>
  <c r="AK802" i="5"/>
  <c r="AO803" i="5"/>
  <c r="AK805" i="5"/>
  <c r="AO806" i="5"/>
  <c r="AK808" i="5"/>
  <c r="AO809" i="5"/>
  <c r="AK811" i="5"/>
  <c r="AO812" i="5"/>
  <c r="AK814" i="5"/>
  <c r="AO815" i="5"/>
  <c r="AK817" i="5"/>
  <c r="AO818" i="5"/>
  <c r="AK820" i="5"/>
  <c r="AO821" i="5"/>
  <c r="AK823" i="5"/>
  <c r="AO824" i="5"/>
  <c r="AK826" i="5"/>
  <c r="AO827" i="5"/>
  <c r="AK829" i="5"/>
  <c r="AO830" i="5"/>
  <c r="AK832" i="5"/>
  <c r="AO833" i="5"/>
  <c r="AK835" i="5"/>
  <c r="AO836" i="5"/>
  <c r="AK838" i="5"/>
  <c r="AO839" i="5"/>
  <c r="AK841" i="5"/>
  <c r="AO842" i="5"/>
  <c r="AK844" i="5"/>
  <c r="AO845" i="5"/>
  <c r="AK847" i="5"/>
  <c r="AO848" i="5"/>
  <c r="AK850" i="5"/>
  <c r="AO851" i="5"/>
  <c r="AK853" i="5"/>
  <c r="AO854" i="5"/>
  <c r="AK856" i="5"/>
  <c r="AO857" i="5"/>
  <c r="AK859" i="5"/>
  <c r="AO860" i="5"/>
  <c r="AK862" i="5"/>
  <c r="AO863" i="5"/>
  <c r="AK865" i="5"/>
  <c r="AO866" i="5"/>
  <c r="AK868" i="5"/>
  <c r="AO869" i="5"/>
  <c r="AK871" i="5"/>
  <c r="AO872" i="5"/>
  <c r="AK874" i="5"/>
  <c r="AO875" i="5"/>
  <c r="AK877" i="5"/>
  <c r="AO878" i="5"/>
  <c r="AK880" i="5"/>
  <c r="AO881" i="5"/>
  <c r="AK883" i="5"/>
  <c r="AO884" i="5"/>
  <c r="AK886" i="5"/>
  <c r="AK887" i="5"/>
  <c r="AO888" i="5"/>
  <c r="AO890" i="5"/>
  <c r="AK892" i="5"/>
  <c r="AO893" i="5"/>
  <c r="AK895" i="5"/>
  <c r="AO896" i="5"/>
  <c r="AK898" i="5"/>
  <c r="AO899" i="5"/>
  <c r="AK901" i="5"/>
  <c r="AO902" i="5"/>
  <c r="AK904" i="5"/>
  <c r="AO905" i="5"/>
  <c r="AK907" i="5"/>
  <c r="AK908" i="5"/>
  <c r="AO909" i="5"/>
  <c r="AK911" i="5"/>
  <c r="AO912" i="5"/>
  <c r="AK914" i="5"/>
  <c r="AO915" i="5"/>
  <c r="AK917" i="5"/>
  <c r="AO918" i="5"/>
  <c r="AK920" i="5"/>
  <c r="AO921" i="5"/>
  <c r="AK923" i="5"/>
  <c r="AO924" i="5"/>
  <c r="AK926" i="5"/>
  <c r="AO927" i="5"/>
  <c r="AK929" i="5"/>
  <c r="AO930" i="5"/>
  <c r="AK932" i="5"/>
  <c r="AO933" i="5"/>
  <c r="AK935" i="5"/>
  <c r="AO936" i="5"/>
  <c r="AK938" i="5"/>
  <c r="AO939" i="5"/>
  <c r="AK941" i="5"/>
  <c r="AO942" i="5"/>
  <c r="AK944" i="5"/>
  <c r="AO945" i="5"/>
  <c r="AO947" i="5"/>
  <c r="AK949" i="5"/>
  <c r="AK950" i="5"/>
  <c r="AO951" i="5"/>
  <c r="AO953" i="5"/>
  <c r="AK955" i="5"/>
  <c r="AK956" i="5"/>
  <c r="AO957" i="5"/>
  <c r="AK959" i="5"/>
  <c r="AO960" i="5"/>
  <c r="AK962" i="5"/>
  <c r="AO963" i="5"/>
  <c r="AK965" i="5"/>
  <c r="AO966" i="5"/>
  <c r="AK968" i="5"/>
  <c r="AO969" i="5"/>
  <c r="AK971" i="5"/>
  <c r="AO972" i="5"/>
  <c r="AK974" i="5"/>
  <c r="AO975" i="5"/>
  <c r="AK977" i="5"/>
  <c r="AO978" i="5"/>
  <c r="AK980" i="5"/>
  <c r="AO981" i="5"/>
  <c r="AK983" i="5"/>
  <c r="AO984" i="5"/>
  <c r="AK986" i="5"/>
  <c r="AO987" i="5"/>
  <c r="AK989" i="5"/>
  <c r="AK991" i="5"/>
  <c r="AO992" i="5"/>
  <c r="AK994" i="5"/>
  <c r="AO995" i="5"/>
  <c r="AK997" i="5"/>
  <c r="AK998" i="5"/>
  <c r="AO999" i="5"/>
  <c r="AK1001" i="5"/>
  <c r="AO1002" i="5"/>
  <c r="AK1004" i="5"/>
  <c r="AO1005" i="5"/>
  <c r="AK1007" i="5"/>
  <c r="AO1008" i="5"/>
  <c r="AK1010" i="5"/>
  <c r="AO1011" i="5"/>
  <c r="AK1013" i="5"/>
  <c r="AO1014" i="5"/>
  <c r="AO1016" i="5"/>
  <c r="AK1018" i="5"/>
  <c r="AO1019" i="5"/>
  <c r="AK1021" i="5"/>
  <c r="AO1022" i="5"/>
  <c r="AK1024" i="5"/>
  <c r="AO1025" i="5"/>
  <c r="AK1027" i="5"/>
  <c r="AO1028" i="5"/>
  <c r="AK1030" i="5"/>
  <c r="AO1031" i="5"/>
  <c r="AK1033" i="5"/>
  <c r="AO1034" i="5"/>
  <c r="AK1036" i="5"/>
  <c r="AO1037" i="5"/>
  <c r="AK1039" i="5"/>
  <c r="AK1040" i="5"/>
  <c r="AO1041" i="5"/>
  <c r="AK1043" i="5"/>
  <c r="AK1045" i="5"/>
  <c r="AO1046" i="5"/>
  <c r="AK1048" i="5"/>
  <c r="AO1049" i="5"/>
  <c r="AK1051" i="5"/>
  <c r="AO1052" i="5"/>
  <c r="AK1054" i="5"/>
  <c r="AO1055" i="5"/>
  <c r="AK1057" i="5"/>
  <c r="AO1058" i="5"/>
  <c r="AK1060" i="5"/>
  <c r="AO1061" i="5"/>
  <c r="AK1063" i="5"/>
  <c r="AO1064" i="5"/>
  <c r="AK1066" i="5"/>
  <c r="AK1067" i="5"/>
  <c r="AK18" i="5"/>
  <c r="AO19" i="5"/>
  <c r="AK21" i="5"/>
  <c r="AO22" i="5"/>
  <c r="AK24" i="5"/>
  <c r="AO25" i="5"/>
  <c r="AK27" i="5"/>
  <c r="AO28" i="5"/>
  <c r="AK30" i="5"/>
  <c r="AO31" i="5"/>
  <c r="AK33" i="5"/>
  <c r="AO34" i="5"/>
  <c r="AK36" i="5"/>
  <c r="AO37" i="5"/>
  <c r="AK39" i="5"/>
  <c r="AO40" i="5"/>
  <c r="AK42" i="5"/>
  <c r="AO43" i="5"/>
  <c r="AK45" i="5"/>
  <c r="AK46" i="5"/>
  <c r="AO47" i="5"/>
  <c r="AK49" i="5"/>
  <c r="AO50" i="5"/>
  <c r="AK52" i="5"/>
  <c r="AO53" i="5"/>
  <c r="AK55" i="5"/>
  <c r="AO56" i="5"/>
  <c r="AK58" i="5"/>
  <c r="AO59" i="5"/>
  <c r="AO61" i="5"/>
  <c r="AK63" i="5"/>
  <c r="AO64" i="5"/>
  <c r="AK66" i="5"/>
  <c r="AO67" i="5"/>
  <c r="AK71" i="5"/>
  <c r="AK72" i="5"/>
  <c r="AO73" i="5"/>
  <c r="AK75" i="5"/>
  <c r="AO76" i="5"/>
  <c r="AO77" i="5"/>
  <c r="AK79" i="5"/>
  <c r="AO80" i="5"/>
  <c r="AK82" i="5"/>
  <c r="AO83" i="5"/>
  <c r="AK85" i="5"/>
  <c r="AO86" i="5"/>
  <c r="AK88" i="5"/>
  <c r="AO89" i="5"/>
  <c r="AK91" i="5"/>
  <c r="AO92" i="5"/>
  <c r="AO94" i="5"/>
  <c r="AK96" i="5"/>
  <c r="AO97" i="5"/>
  <c r="AK99" i="5"/>
  <c r="AO100" i="5"/>
  <c r="AK102" i="5"/>
  <c r="AO103" i="5"/>
  <c r="AK105" i="5"/>
  <c r="AO106" i="5"/>
  <c r="AK108" i="5"/>
  <c r="AO109" i="5"/>
  <c r="AK111" i="5"/>
  <c r="AO112" i="5"/>
  <c r="AK114" i="5"/>
  <c r="AO115" i="5"/>
  <c r="AK117" i="5"/>
  <c r="AO118" i="5"/>
  <c r="AK120" i="5"/>
  <c r="AO121" i="5"/>
  <c r="AK123" i="5"/>
  <c r="AO124" i="5"/>
  <c r="AK126" i="5"/>
  <c r="AO127" i="5"/>
  <c r="AK129" i="5"/>
  <c r="AO130" i="5"/>
  <c r="AK132" i="5"/>
  <c r="AO133" i="5"/>
  <c r="AO135" i="5"/>
  <c r="AK137" i="5"/>
  <c r="AO138" i="5"/>
  <c r="AK140" i="5"/>
  <c r="AO141" i="5"/>
  <c r="AK143" i="5"/>
  <c r="AO144" i="5"/>
  <c r="AK146" i="5"/>
  <c r="AO147" i="5"/>
  <c r="AK149" i="5"/>
  <c r="AO150" i="5"/>
  <c r="AK152" i="5"/>
  <c r="AO153" i="5"/>
  <c r="AK155" i="5"/>
  <c r="AO156" i="5"/>
  <c r="AK158" i="5"/>
  <c r="AO159" i="5"/>
  <c r="AK161" i="5"/>
  <c r="AO162" i="5"/>
  <c r="AK164" i="5"/>
  <c r="AO165" i="5"/>
  <c r="AK167" i="5"/>
  <c r="AO168" i="5"/>
  <c r="AK170" i="5"/>
  <c r="AO171" i="5"/>
  <c r="AK173" i="5"/>
  <c r="AO174" i="5"/>
  <c r="AK176" i="5"/>
  <c r="AO177" i="5"/>
  <c r="AK179" i="5"/>
  <c r="AO180" i="5"/>
  <c r="AK182" i="5"/>
  <c r="AO183" i="5"/>
  <c r="AK185" i="5"/>
  <c r="AO186" i="5"/>
  <c r="AK188" i="5"/>
  <c r="AK189" i="5"/>
  <c r="AO190" i="5"/>
  <c r="AK192" i="5"/>
  <c r="AO193" i="5"/>
  <c r="AK195" i="5"/>
  <c r="AO196" i="5"/>
  <c r="AK198" i="5"/>
  <c r="AO199" i="5"/>
  <c r="AK201" i="5"/>
  <c r="AO202" i="5"/>
  <c r="AK204" i="5"/>
  <c r="AO205" i="5"/>
  <c r="AK207" i="5"/>
  <c r="AO208" i="5"/>
  <c r="AK210" i="5"/>
  <c r="AO211" i="5"/>
  <c r="AK213" i="5"/>
  <c r="AO214" i="5"/>
  <c r="AK216" i="5"/>
  <c r="AO217" i="5"/>
  <c r="AK219" i="5"/>
  <c r="AO220" i="5"/>
  <c r="AK222" i="5"/>
  <c r="AO223" i="5"/>
  <c r="AK225" i="5"/>
  <c r="AO226" i="5"/>
  <c r="AK228" i="5"/>
  <c r="AO229" i="5"/>
  <c r="AK231" i="5"/>
  <c r="AO232" i="5"/>
  <c r="AK234" i="5"/>
  <c r="AO235" i="5"/>
  <c r="AK237" i="5"/>
  <c r="AO238" i="5"/>
  <c r="AK240" i="5"/>
  <c r="AO241" i="5"/>
  <c r="AK243" i="5"/>
  <c r="AO244" i="5"/>
  <c r="AK246" i="5"/>
  <c r="AO247" i="5"/>
  <c r="AK249" i="5"/>
  <c r="AO250" i="5"/>
  <c r="AK252" i="5"/>
  <c r="AO253" i="5"/>
  <c r="AK255" i="5"/>
  <c r="AO256" i="5"/>
  <c r="AK258" i="5"/>
  <c r="AO259" i="5"/>
  <c r="AK261" i="5"/>
  <c r="AO262" i="5"/>
  <c r="AK264" i="5"/>
  <c r="AO265" i="5"/>
  <c r="AK267" i="5"/>
  <c r="AO268" i="5"/>
  <c r="AK270" i="5"/>
  <c r="AO271" i="5"/>
  <c r="AK273" i="5"/>
  <c r="AO274" i="5"/>
  <c r="AK276" i="5"/>
  <c r="AO277" i="5"/>
  <c r="AO279" i="5"/>
  <c r="AK281" i="5"/>
  <c r="AO282" i="5"/>
  <c r="AK284" i="5"/>
  <c r="AO285" i="5"/>
  <c r="AK287" i="5"/>
  <c r="AO288" i="5"/>
  <c r="AK290" i="5"/>
  <c r="AO291" i="5"/>
  <c r="AK293" i="5"/>
  <c r="AO294" i="5"/>
  <c r="AK296" i="5"/>
  <c r="AK297" i="5"/>
  <c r="AO298" i="5"/>
  <c r="AK300" i="5"/>
  <c r="AO301" i="5"/>
  <c r="AK303" i="5"/>
  <c r="AO304" i="5"/>
  <c r="AK306" i="5"/>
  <c r="AO307" i="5"/>
  <c r="AK309" i="5"/>
  <c r="AO310" i="5"/>
  <c r="AK312" i="5"/>
  <c r="AO313" i="5"/>
  <c r="AK315" i="5"/>
  <c r="AO316" i="5"/>
  <c r="AK318" i="5"/>
  <c r="AO319" i="5"/>
  <c r="AK321" i="5"/>
  <c r="AO322" i="5"/>
  <c r="AK324" i="5"/>
  <c r="AO325" i="5"/>
  <c r="AK327" i="5"/>
  <c r="AO328" i="5"/>
  <c r="AK330" i="5"/>
  <c r="AO331" i="5"/>
  <c r="AK333" i="5"/>
  <c r="AO334" i="5"/>
  <c r="AK336" i="5"/>
  <c r="AO337" i="5"/>
  <c r="AK339" i="5"/>
  <c r="AO340" i="5"/>
  <c r="AK342" i="5"/>
  <c r="AO343" i="5"/>
  <c r="AK345" i="5"/>
  <c r="AO346" i="5"/>
  <c r="AK348" i="5"/>
  <c r="AO349" i="5"/>
  <c r="AK351" i="5"/>
  <c r="AO352" i="5"/>
  <c r="AK354" i="5"/>
  <c r="AO355" i="5"/>
  <c r="AK357" i="5"/>
  <c r="AO358" i="5"/>
  <c r="AK360" i="5"/>
  <c r="AO361" i="5"/>
  <c r="AK363" i="5"/>
  <c r="AO364" i="5"/>
  <c r="AK366" i="5"/>
  <c r="AO367" i="5"/>
  <c r="AK369" i="5"/>
  <c r="AO370" i="5"/>
  <c r="AK372" i="5"/>
  <c r="AO373" i="5"/>
  <c r="AK375" i="5"/>
  <c r="AO376" i="5"/>
  <c r="AK378" i="5"/>
  <c r="AO379" i="5"/>
  <c r="AK381" i="5"/>
  <c r="AO382" i="5"/>
  <c r="AK384" i="5"/>
  <c r="AO385" i="5"/>
  <c r="AK387" i="5"/>
  <c r="AO388" i="5"/>
  <c r="AK390" i="5"/>
  <c r="AO391" i="5"/>
  <c r="AK393" i="5"/>
  <c r="AO394" i="5"/>
  <c r="AK396" i="5"/>
  <c r="AO397" i="5"/>
  <c r="AK399" i="5"/>
  <c r="AO400" i="5"/>
  <c r="AO401" i="5"/>
  <c r="AK403" i="5"/>
  <c r="AO404" i="5"/>
  <c r="AK406" i="5"/>
  <c r="AO407" i="5"/>
  <c r="AK409" i="5"/>
  <c r="AO410" i="5"/>
  <c r="AK412" i="5"/>
  <c r="AO413" i="5"/>
  <c r="AK415" i="5"/>
  <c r="AO416" i="5"/>
  <c r="AK418" i="5"/>
  <c r="AO419" i="5"/>
  <c r="AK421" i="5"/>
  <c r="AO422" i="5"/>
  <c r="AK424" i="5"/>
  <c r="AO425" i="5"/>
  <c r="AK427" i="5"/>
  <c r="AO428" i="5"/>
  <c r="AK430" i="5"/>
  <c r="AO431" i="5"/>
  <c r="AK433" i="5"/>
  <c r="AO434" i="5"/>
  <c r="AK436" i="5"/>
  <c r="AO437" i="5"/>
  <c r="AK439" i="5"/>
  <c r="AO440" i="5"/>
  <c r="AK442" i="5"/>
  <c r="AO443" i="5"/>
  <c r="AK445" i="5"/>
  <c r="AK447" i="5"/>
  <c r="AO448" i="5"/>
  <c r="AK450" i="5"/>
  <c r="AO451" i="5"/>
  <c r="AK452" i="5"/>
  <c r="AK454" i="5"/>
  <c r="AO455" i="5"/>
  <c r="AK457" i="5"/>
  <c r="AO458" i="5"/>
  <c r="AK460" i="5"/>
  <c r="AO461" i="5"/>
  <c r="AK463" i="5"/>
  <c r="AO464" i="5"/>
  <c r="AK466" i="5"/>
  <c r="AO467" i="5"/>
  <c r="AO468" i="5"/>
  <c r="AK470" i="5"/>
  <c r="AO471" i="5"/>
  <c r="AK473" i="5"/>
  <c r="AK477" i="5"/>
  <c r="AK478" i="5"/>
  <c r="AO479" i="5"/>
  <c r="AO480" i="5"/>
  <c r="AK482" i="5"/>
  <c r="AO483" i="5"/>
  <c r="AK485" i="5"/>
  <c r="AO486" i="5"/>
  <c r="AK488" i="5"/>
  <c r="AO489" i="5"/>
  <c r="AK491" i="5"/>
  <c r="AO492" i="5"/>
  <c r="AK494" i="5"/>
  <c r="AO495" i="5"/>
  <c r="AK497" i="5"/>
  <c r="AO498" i="5"/>
  <c r="AO500" i="5"/>
  <c r="AK502" i="5"/>
  <c r="AO503" i="5"/>
  <c r="AK505" i="5"/>
  <c r="AO506" i="5"/>
  <c r="AK508" i="5"/>
  <c r="AO509" i="5"/>
  <c r="AK511" i="5"/>
  <c r="AO512" i="5"/>
  <c r="AK514" i="5"/>
  <c r="AO515" i="5"/>
  <c r="AK517" i="5"/>
  <c r="AO518" i="5"/>
  <c r="AK520" i="5"/>
  <c r="AO521" i="5"/>
  <c r="AK523" i="5"/>
  <c r="AO524" i="5"/>
  <c r="AK526" i="5"/>
  <c r="AO527" i="5"/>
  <c r="AK529" i="5"/>
  <c r="AO530" i="5"/>
  <c r="AK532" i="5"/>
  <c r="AO533" i="5"/>
  <c r="AK535" i="5"/>
  <c r="AO536" i="5"/>
  <c r="AK538" i="5"/>
  <c r="AO539" i="5"/>
  <c r="AK541" i="5"/>
  <c r="AO542" i="5"/>
  <c r="AK544" i="5"/>
  <c r="AO545" i="5"/>
  <c r="AK547" i="5"/>
  <c r="AO548" i="5"/>
  <c r="AK550" i="5"/>
  <c r="AK551" i="5"/>
  <c r="AO552" i="5"/>
  <c r="AK554" i="5"/>
  <c r="AO555" i="5"/>
  <c r="AK557" i="5"/>
  <c r="AO558" i="5"/>
  <c r="AK560" i="5"/>
  <c r="AO561" i="5"/>
  <c r="AK563" i="5"/>
  <c r="AO564" i="5"/>
  <c r="AK566" i="5"/>
  <c r="AO567" i="5"/>
  <c r="AK569" i="5"/>
  <c r="AK571" i="5"/>
  <c r="AO572" i="5"/>
  <c r="AO573" i="5"/>
  <c r="AK575" i="5"/>
  <c r="AO576" i="5"/>
  <c r="AK578" i="5"/>
  <c r="AO579" i="5"/>
  <c r="AK581" i="5"/>
  <c r="AO582" i="5"/>
  <c r="AK584" i="5"/>
  <c r="AO585" i="5"/>
  <c r="AK587" i="5"/>
  <c r="AO588" i="5"/>
  <c r="AK590" i="5"/>
  <c r="AO591" i="5"/>
  <c r="AK593" i="5"/>
  <c r="AO594" i="5"/>
  <c r="AK596" i="5"/>
  <c r="AK598" i="5"/>
  <c r="AO599" i="5"/>
  <c r="AK601" i="5"/>
  <c r="AO602" i="5"/>
  <c r="AK604" i="5"/>
  <c r="AK605" i="5"/>
  <c r="AO606" i="5"/>
  <c r="AK608" i="5"/>
  <c r="AO609" i="5"/>
  <c r="AK611" i="5"/>
  <c r="AO612" i="5"/>
  <c r="AK614" i="5"/>
  <c r="AO615" i="5"/>
  <c r="AK617" i="5"/>
  <c r="AO618" i="5"/>
  <c r="AK620" i="5"/>
  <c r="AO621" i="5"/>
  <c r="AK623" i="5"/>
  <c r="AO624" i="5"/>
  <c r="AK626" i="5"/>
  <c r="AO627" i="5"/>
  <c r="AK629" i="5"/>
  <c r="AO630" i="5"/>
  <c r="AK632" i="5"/>
  <c r="AO633" i="5"/>
  <c r="AK635" i="5"/>
  <c r="AO636" i="5"/>
  <c r="AK638" i="5"/>
  <c r="AO639" i="5"/>
  <c r="AK641" i="5"/>
  <c r="AO642" i="5"/>
  <c r="AK644" i="5"/>
  <c r="AO645" i="5"/>
  <c r="AK647" i="5"/>
  <c r="AK649" i="5"/>
  <c r="AK650" i="5"/>
  <c r="AO651" i="5"/>
  <c r="AK653" i="5"/>
  <c r="AO654" i="5"/>
  <c r="AK656" i="5"/>
  <c r="AO657" i="5"/>
  <c r="AK659" i="5"/>
  <c r="AO660" i="5"/>
  <c r="AK662" i="5"/>
  <c r="AO663" i="5"/>
  <c r="AK665" i="5"/>
  <c r="AO666" i="5"/>
  <c r="AK668" i="5"/>
  <c r="AO669" i="5"/>
  <c r="AK671" i="5"/>
  <c r="AO672" i="5"/>
  <c r="AK674" i="5"/>
  <c r="AO675" i="5"/>
  <c r="AK677" i="5"/>
  <c r="AO678" i="5"/>
  <c r="AK680" i="5"/>
  <c r="AO681" i="5"/>
  <c r="AK683" i="5"/>
  <c r="AO684" i="5"/>
  <c r="AK686" i="5"/>
  <c r="AO687" i="5"/>
  <c r="AK689" i="5"/>
  <c r="AO690" i="5"/>
  <c r="AK692" i="5"/>
  <c r="AO693" i="5"/>
  <c r="AK695" i="5"/>
  <c r="AO696" i="5"/>
  <c r="AK698" i="5"/>
  <c r="AO699" i="5"/>
  <c r="AK701" i="5"/>
  <c r="AO702" i="5"/>
  <c r="AK704" i="5"/>
  <c r="AO705" i="5"/>
  <c r="AK707" i="5"/>
  <c r="AO708" i="5"/>
  <c r="AK710" i="5"/>
  <c r="AO711" i="5"/>
  <c r="AK713" i="5"/>
  <c r="AO714" i="5"/>
  <c r="AK716" i="5"/>
  <c r="AO717" i="5"/>
  <c r="AK719" i="5"/>
  <c r="AO720" i="5"/>
  <c r="AK722" i="5"/>
  <c r="AO723" i="5"/>
  <c r="AK725" i="5"/>
  <c r="AO726" i="5"/>
  <c r="AK728" i="5"/>
  <c r="AO729" i="5"/>
  <c r="AK731" i="5"/>
  <c r="AO732" i="5"/>
  <c r="AK734" i="5"/>
  <c r="AO735" i="5"/>
  <c r="AK737" i="5"/>
  <c r="AO738" i="5"/>
  <c r="AK740" i="5"/>
  <c r="AO741" i="5"/>
  <c r="AK743" i="5"/>
  <c r="AO744" i="5"/>
  <c r="AK746" i="5"/>
  <c r="AO747" i="5"/>
  <c r="AK749" i="5"/>
  <c r="AO750" i="5"/>
  <c r="AK752" i="5"/>
  <c r="AO753" i="5"/>
  <c r="AK755" i="5"/>
  <c r="AO756" i="5"/>
  <c r="AK758" i="5"/>
  <c r="AO759" i="5"/>
  <c r="AK761" i="5"/>
  <c r="AO762" i="5"/>
  <c r="AK764" i="5"/>
  <c r="AO765" i="5"/>
  <c r="AK767" i="5"/>
  <c r="AO768" i="5"/>
  <c r="AK770" i="5"/>
  <c r="AO771" i="5"/>
  <c r="AK773" i="5"/>
  <c r="AO774" i="5"/>
  <c r="AK776" i="5"/>
  <c r="AO777" i="5"/>
  <c r="AK779" i="5"/>
  <c r="AO780" i="5"/>
  <c r="AK782" i="5"/>
  <c r="AO783" i="5"/>
  <c r="AK785" i="5"/>
  <c r="AO786" i="5"/>
  <c r="AK788" i="5"/>
  <c r="AO789" i="5"/>
  <c r="AK791" i="5"/>
  <c r="AO792" i="5"/>
  <c r="AK794" i="5"/>
  <c r="AO795" i="5"/>
  <c r="AK797" i="5"/>
  <c r="AO798" i="5"/>
  <c r="AK800" i="5"/>
  <c r="AO801" i="5"/>
  <c r="AK803" i="5"/>
  <c r="AO804" i="5"/>
  <c r="AK806" i="5"/>
  <c r="AO807" i="5"/>
  <c r="AK809" i="5"/>
  <c r="AO810" i="5"/>
  <c r="AK812" i="5"/>
  <c r="AO813" i="5"/>
  <c r="AK815" i="5"/>
  <c r="AO816" i="5"/>
  <c r="AK818" i="5"/>
  <c r="AO819" i="5"/>
  <c r="AK821" i="5"/>
  <c r="AO822" i="5"/>
  <c r="AK824" i="5"/>
  <c r="AO825" i="5"/>
  <c r="AK827" i="5"/>
  <c r="AO828" i="5"/>
  <c r="AK830" i="5"/>
  <c r="AO831" i="5"/>
  <c r="AK833" i="5"/>
  <c r="AO834" i="5"/>
  <c r="AK836" i="5"/>
  <c r="AO837" i="5"/>
  <c r="AK839" i="5"/>
  <c r="AO840" i="5"/>
  <c r="AK842" i="5"/>
  <c r="AO843" i="5"/>
  <c r="AK845" i="5"/>
  <c r="AO846" i="5"/>
  <c r="AK848" i="5"/>
  <c r="AO849" i="5"/>
  <c r="AK851" i="5"/>
  <c r="AO852" i="5"/>
  <c r="AK854" i="5"/>
  <c r="AO855" i="5"/>
  <c r="AK857" i="5"/>
  <c r="AO858" i="5"/>
  <c r="AK860" i="5"/>
  <c r="AO861" i="5"/>
  <c r="AK863" i="5"/>
  <c r="AO864" i="5"/>
  <c r="AK866" i="5"/>
  <c r="AO867" i="5"/>
  <c r="AK869" i="5"/>
  <c r="AO870" i="5"/>
  <c r="AK872" i="5"/>
  <c r="AO873" i="5"/>
  <c r="AK875" i="5"/>
  <c r="AO876" i="5"/>
  <c r="AK878" i="5"/>
  <c r="AO879" i="5"/>
  <c r="AK881" i="5"/>
  <c r="AO882" i="5"/>
  <c r="AK884" i="5"/>
  <c r="AO885" i="5"/>
  <c r="AO887" i="5"/>
  <c r="AK889" i="5"/>
  <c r="AK890" i="5"/>
  <c r="AO891" i="5"/>
  <c r="AK893" i="5"/>
  <c r="AO894" i="5"/>
  <c r="AK896" i="5"/>
  <c r="AO897" i="5"/>
  <c r="AK899" i="5"/>
  <c r="AO900" i="5"/>
  <c r="AK902" i="5"/>
  <c r="AO903" i="5"/>
  <c r="AK905" i="5"/>
  <c r="AO906" i="5"/>
  <c r="AO908" i="5"/>
  <c r="AK910" i="5"/>
  <c r="AO911" i="5"/>
  <c r="AK913" i="5"/>
  <c r="AO914" i="5"/>
  <c r="AK916" i="5"/>
  <c r="AO917" i="5"/>
  <c r="AO919" i="5"/>
  <c r="AK921" i="5"/>
  <c r="AO922" i="5"/>
  <c r="AK924" i="5"/>
  <c r="AO925" i="5"/>
  <c r="AK927" i="5"/>
  <c r="AO928" i="5"/>
  <c r="AK930" i="5"/>
  <c r="AO931" i="5"/>
  <c r="AK933" i="5"/>
  <c r="AO934" i="5"/>
  <c r="AK936" i="5"/>
  <c r="AO937" i="5"/>
  <c r="AK939" i="5"/>
  <c r="AO940" i="5"/>
  <c r="AK942" i="5"/>
  <c r="AO943" i="5"/>
  <c r="AK945" i="5"/>
  <c r="AO946" i="5"/>
  <c r="AK948" i="5"/>
  <c r="AO949" i="5"/>
  <c r="AK951" i="5"/>
  <c r="AO952" i="5"/>
  <c r="AK954" i="5"/>
  <c r="AO955" i="5"/>
  <c r="AK957" i="5"/>
  <c r="AO958" i="5"/>
  <c r="AK960" i="5"/>
  <c r="AO961" i="5"/>
  <c r="AK963" i="5"/>
  <c r="AO964" i="5"/>
  <c r="AK966" i="5"/>
  <c r="AO967" i="5"/>
  <c r="AK969" i="5"/>
  <c r="AO970" i="5"/>
  <c r="AK972" i="5"/>
  <c r="AO973" i="5"/>
  <c r="AK975" i="5"/>
  <c r="AO976" i="5"/>
  <c r="AK978" i="5"/>
  <c r="AO979" i="5"/>
  <c r="AK981" i="5"/>
  <c r="AO982" i="5"/>
  <c r="AK984" i="5"/>
  <c r="AO985" i="5"/>
  <c r="AK987" i="5"/>
  <c r="AO988" i="5"/>
  <c r="AK990" i="5"/>
  <c r="AO991" i="5"/>
  <c r="AK993" i="5"/>
  <c r="AO994" i="5"/>
  <c r="AK996" i="5"/>
  <c r="AO997" i="5"/>
  <c r="AK999" i="5"/>
  <c r="AO1000" i="5"/>
  <c r="AK1002" i="5"/>
  <c r="AO1003" i="5"/>
  <c r="AK1005" i="5"/>
  <c r="AO1006" i="5"/>
  <c r="AK1008" i="5"/>
  <c r="AO1009" i="5"/>
  <c r="AK1011" i="5"/>
  <c r="AO1012" i="5"/>
  <c r="AK1014" i="5"/>
  <c r="AO1015" i="5"/>
  <c r="AK1017" i="5"/>
  <c r="AO1018" i="5"/>
  <c r="AK1020" i="5"/>
  <c r="AO1021" i="5"/>
  <c r="AK1023" i="5"/>
  <c r="AO1024" i="5"/>
  <c r="AK1026" i="5"/>
  <c r="AO1027" i="5"/>
  <c r="AK1029" i="5"/>
  <c r="AO1030" i="5"/>
  <c r="AK1032" i="5"/>
  <c r="AO1033" i="5"/>
  <c r="AK1035" i="5"/>
  <c r="AO1036" i="5"/>
  <c r="AK1038" i="5"/>
  <c r="AO1039" i="5"/>
  <c r="AK1041" i="5"/>
  <c r="AO1042" i="5"/>
  <c r="AK1044" i="5"/>
  <c r="AO1045" i="5"/>
  <c r="AK1047" i="5"/>
  <c r="AO1048" i="5"/>
  <c r="AK1050" i="5"/>
  <c r="AO1051" i="5"/>
  <c r="AK1053" i="5"/>
  <c r="AO1054" i="5"/>
  <c r="AK1056" i="5"/>
  <c r="AO1057" i="5"/>
  <c r="AK1059" i="5"/>
  <c r="AO1060" i="5"/>
  <c r="AK1062" i="5"/>
  <c r="AO1063" i="5"/>
  <c r="AO1065" i="5"/>
  <c r="AO1068" i="5"/>
  <c r="AK1069" i="5"/>
  <c r="AO1069" i="5"/>
  <c r="AK1070" i="5"/>
  <c r="AO1070" i="5"/>
  <c r="AK1071" i="5"/>
  <c r="AO1071" i="5"/>
  <c r="AK1072" i="5"/>
  <c r="AO1072" i="5"/>
  <c r="AK1073" i="5"/>
  <c r="AO1073" i="5"/>
  <c r="AK1074" i="5"/>
  <c r="AO1074" i="5"/>
  <c r="AK1075" i="5"/>
  <c r="AO1075" i="5"/>
  <c r="AK1076" i="5"/>
  <c r="AO1076" i="5"/>
  <c r="AK1077" i="5"/>
  <c r="AO1077" i="5"/>
  <c r="AK1078" i="5"/>
  <c r="AO1078" i="5"/>
  <c r="AK1079" i="5"/>
  <c r="AO1079" i="5"/>
  <c r="AK1080" i="5"/>
  <c r="AO1080" i="5"/>
  <c r="AK1081" i="5"/>
  <c r="AO1081" i="5"/>
  <c r="AK1082" i="5"/>
  <c r="AO1082" i="5"/>
  <c r="AK1083" i="5"/>
  <c r="AO1083" i="5"/>
  <c r="AK1084" i="5"/>
  <c r="AO1084" i="5"/>
  <c r="AK1085" i="5"/>
  <c r="AO1085" i="5"/>
  <c r="AK1086" i="5"/>
  <c r="AO1086" i="5"/>
  <c r="AK1087" i="5"/>
  <c r="AO1087" i="5"/>
  <c r="AK1088" i="5"/>
  <c r="AO1088" i="5"/>
  <c r="AK1089" i="5"/>
  <c r="AO1089" i="5"/>
  <c r="AK1090" i="5"/>
  <c r="AO1090" i="5"/>
  <c r="AK1091" i="5"/>
  <c r="AO1091" i="5"/>
  <c r="AK1092" i="5"/>
  <c r="AO1092" i="5"/>
  <c r="AK1093" i="5"/>
  <c r="AO1093" i="5"/>
  <c r="AK1094" i="5"/>
  <c r="AO1094" i="5"/>
  <c r="AK1095" i="5"/>
  <c r="AO1095" i="5"/>
  <c r="AK1096" i="5"/>
  <c r="AO1096" i="5"/>
  <c r="AK1097" i="5"/>
  <c r="AO1097" i="5"/>
  <c r="AK1098" i="5"/>
  <c r="AO1098" i="5"/>
  <c r="AK1099" i="5"/>
  <c r="AO1099" i="5"/>
  <c r="AK1100" i="5"/>
  <c r="AO1100" i="5"/>
  <c r="AK1101" i="5"/>
  <c r="AO1101" i="5"/>
  <c r="AK1102" i="5"/>
  <c r="AO1102" i="5"/>
  <c r="AK1103" i="5"/>
  <c r="AO1103" i="5"/>
  <c r="AK1104" i="5"/>
  <c r="AO1104" i="5"/>
  <c r="AK1105" i="5"/>
  <c r="AO1105" i="5"/>
  <c r="AK1106" i="5"/>
  <c r="AO1106" i="5"/>
  <c r="AK1107" i="5"/>
  <c r="AO1107" i="5"/>
  <c r="AK1108" i="5"/>
  <c r="AO1108" i="5"/>
  <c r="AK1109" i="5"/>
  <c r="AO1109" i="5"/>
  <c r="AK1110" i="5"/>
  <c r="AO1110" i="5"/>
  <c r="AK1111" i="5"/>
  <c r="AO1111" i="5"/>
  <c r="AK1112" i="5"/>
  <c r="AO1112" i="5"/>
  <c r="AK1113" i="5"/>
  <c r="AO1113" i="5"/>
  <c r="AK1114" i="5"/>
  <c r="AO1114" i="5"/>
  <c r="AK1115" i="5"/>
  <c r="AO1115" i="5"/>
  <c r="AK1116" i="5"/>
  <c r="AO1116" i="5"/>
  <c r="AK1117" i="5"/>
  <c r="AO1117" i="5"/>
  <c r="AK1118" i="5"/>
  <c r="AO1118" i="5"/>
  <c r="AK1119" i="5"/>
  <c r="AO1119" i="5"/>
  <c r="AK1120" i="5"/>
  <c r="AO1120" i="5"/>
  <c r="AK1121" i="5"/>
  <c r="AO1121" i="5"/>
  <c r="AK1122" i="5"/>
  <c r="AO1122" i="5"/>
  <c r="AK1123" i="5"/>
  <c r="AO1123" i="5"/>
  <c r="AK1124" i="5"/>
  <c r="AO1124" i="5"/>
  <c r="AK1125" i="5"/>
  <c r="AO1125" i="5"/>
  <c r="AK1126" i="5"/>
  <c r="AO1126" i="5"/>
  <c r="AK1127" i="5"/>
  <c r="AO1127" i="5"/>
  <c r="AK1128" i="5"/>
  <c r="AO1128" i="5"/>
  <c r="AK1129" i="5"/>
  <c r="AO1129" i="5"/>
  <c r="AK1130" i="5"/>
  <c r="AO1130" i="5"/>
  <c r="AK1131" i="5"/>
  <c r="AO1131" i="5"/>
  <c r="AK1132" i="5"/>
  <c r="AO1132" i="5"/>
  <c r="AK1133" i="5"/>
  <c r="AO1133" i="5"/>
  <c r="AK1134" i="5"/>
  <c r="AO1134" i="5"/>
  <c r="AK1135" i="5"/>
  <c r="AO1135" i="5"/>
  <c r="AK1136" i="5"/>
  <c r="AO1136" i="5"/>
  <c r="AK1137" i="5"/>
  <c r="AO1137" i="5"/>
  <c r="AK1138" i="5"/>
  <c r="AO1138" i="5"/>
  <c r="AK1139" i="5"/>
  <c r="AO1139" i="5"/>
  <c r="AK1140" i="5"/>
  <c r="AO1140" i="5"/>
  <c r="AK1141" i="5"/>
  <c r="AO1141" i="5"/>
  <c r="AK1142" i="5"/>
  <c r="AO1142" i="5"/>
  <c r="AK1143" i="5"/>
  <c r="AO1143" i="5"/>
  <c r="AK1144" i="5"/>
  <c r="AO1144" i="5"/>
  <c r="AK1145" i="5"/>
  <c r="AO1145" i="5"/>
  <c r="AK1146" i="5"/>
  <c r="AO1146" i="5"/>
  <c r="AK1147" i="5"/>
  <c r="AO1147" i="5"/>
  <c r="AK1148" i="5"/>
  <c r="AO1148" i="5"/>
  <c r="AK1149" i="5"/>
  <c r="AO1149" i="5"/>
  <c r="AK1150" i="5"/>
  <c r="AO1150" i="5"/>
  <c r="AK1151" i="5"/>
  <c r="AO1151" i="5"/>
  <c r="AK1152" i="5"/>
  <c r="AO1152" i="5"/>
  <c r="AK1153" i="5"/>
  <c r="AO1153" i="5"/>
  <c r="AK1154" i="5"/>
  <c r="AO1154" i="5"/>
  <c r="AK1155" i="5"/>
  <c r="AO1155" i="5"/>
  <c r="AK1156" i="5"/>
  <c r="AO1156" i="5"/>
  <c r="AK1157" i="5"/>
  <c r="AO1157" i="5"/>
  <c r="AK1158" i="5"/>
  <c r="AO1158" i="5"/>
  <c r="AK1159" i="5"/>
  <c r="AO1159" i="5"/>
  <c r="AK1160" i="5"/>
  <c r="AO1160" i="5"/>
  <c r="AK1161" i="5"/>
  <c r="AO1161" i="5"/>
  <c r="AK1162" i="5"/>
  <c r="AO1162" i="5"/>
  <c r="AK1163" i="5"/>
  <c r="AO1163" i="5"/>
  <c r="AK1164" i="5"/>
  <c r="AO1164" i="5"/>
  <c r="AK1165" i="5"/>
  <c r="AO1165" i="5"/>
  <c r="AK1166" i="5"/>
  <c r="AO1166" i="5"/>
  <c r="AK1167" i="5"/>
  <c r="AO1167" i="5"/>
  <c r="AK1168" i="5"/>
  <c r="AO1168" i="5"/>
  <c r="AK1169" i="5"/>
  <c r="AO1169" i="5"/>
  <c r="AK1170" i="5"/>
  <c r="AO1170" i="5"/>
  <c r="AK1171" i="5"/>
  <c r="AO1171" i="5"/>
  <c r="AK1172" i="5"/>
  <c r="AO1172" i="5"/>
  <c r="AK1173" i="5"/>
  <c r="AO1173" i="5"/>
  <c r="AK1174" i="5"/>
  <c r="AO1174" i="5"/>
  <c r="AK1175" i="5"/>
  <c r="AO1175" i="5"/>
  <c r="AK1176" i="5"/>
  <c r="AO1176" i="5"/>
  <c r="AK1177" i="5"/>
  <c r="AO1177" i="5"/>
  <c r="AK1178" i="5"/>
  <c r="AO1178" i="5"/>
  <c r="AK1179" i="5"/>
  <c r="AO1179" i="5"/>
  <c r="AK1180" i="5"/>
  <c r="AO1180" i="5"/>
  <c r="AK1181" i="5"/>
  <c r="AO1181" i="5"/>
  <c r="AK1182" i="5"/>
  <c r="AO1182" i="5"/>
  <c r="AK1183" i="5"/>
  <c r="AO1183" i="5"/>
  <c r="AK1184" i="5"/>
  <c r="AO1184" i="5"/>
  <c r="AK1185" i="5"/>
  <c r="AO1185" i="5"/>
  <c r="AK1186" i="5"/>
  <c r="AO1186" i="5"/>
  <c r="AK1187" i="5"/>
  <c r="AO1187" i="5"/>
  <c r="AK1188" i="5"/>
  <c r="AO1188" i="5"/>
  <c r="AK1189" i="5"/>
  <c r="AO1189" i="5"/>
  <c r="AK1190" i="5"/>
  <c r="AO1190" i="5"/>
  <c r="AK1191" i="5"/>
  <c r="AO1191" i="5"/>
  <c r="AK1192" i="5"/>
  <c r="AO1192" i="5"/>
  <c r="AK1193" i="5"/>
  <c r="AO1193" i="5"/>
  <c r="AK1194" i="5"/>
  <c r="AO1194" i="5"/>
  <c r="AK1195" i="5"/>
  <c r="AO1195" i="5"/>
  <c r="AK1196" i="5"/>
  <c r="AO1196" i="5"/>
  <c r="AK1197" i="5"/>
  <c r="AO1197" i="5"/>
  <c r="AK1198" i="5"/>
  <c r="AO1198" i="5"/>
  <c r="AK1199" i="5"/>
  <c r="AO1199" i="5"/>
  <c r="AK1200" i="5"/>
  <c r="AO1200" i="5"/>
  <c r="AK1201" i="5"/>
  <c r="AO1201" i="5"/>
  <c r="AK1202" i="5"/>
  <c r="AO1202" i="5"/>
  <c r="AK1203" i="5"/>
  <c r="AO1203" i="5"/>
  <c r="AK1204" i="5"/>
  <c r="AO1204" i="5"/>
  <c r="AK1205" i="5"/>
  <c r="AO1205" i="5"/>
  <c r="AK1206" i="5"/>
  <c r="AO1206" i="5"/>
  <c r="AK1207" i="5"/>
  <c r="AO1207" i="5"/>
  <c r="AK1208" i="5"/>
  <c r="AO1208" i="5"/>
  <c r="AK1209" i="5"/>
  <c r="AO1209" i="5"/>
  <c r="AK1210" i="5"/>
  <c r="AO1210" i="5"/>
  <c r="AK1211" i="5"/>
  <c r="AO1211" i="5"/>
  <c r="AK1212" i="5"/>
  <c r="AO1212" i="5"/>
  <c r="AK1213" i="5"/>
  <c r="AO1213" i="5"/>
  <c r="AK1214" i="5"/>
  <c r="AO1214" i="5"/>
  <c r="AK1215" i="5"/>
  <c r="AO1215" i="5"/>
  <c r="AK1216" i="5"/>
  <c r="AO1216" i="5"/>
  <c r="AK1217" i="5"/>
  <c r="AO1217" i="5"/>
  <c r="AK1218" i="5"/>
  <c r="AO1218" i="5"/>
  <c r="AK1219" i="5"/>
  <c r="AO1219" i="5"/>
  <c r="AK1220" i="5"/>
  <c r="AO1220" i="5"/>
  <c r="AK1221" i="5"/>
  <c r="AO1221" i="5"/>
  <c r="AK1222" i="5"/>
  <c r="AO1222" i="5"/>
  <c r="AK1223" i="5"/>
  <c r="AO1223" i="5"/>
  <c r="AK1224" i="5"/>
  <c r="AO1224" i="5"/>
  <c r="AK1225" i="5"/>
  <c r="AO1225" i="5"/>
  <c r="AK1226" i="5"/>
  <c r="AO1226" i="5"/>
  <c r="AK1227" i="5"/>
  <c r="AO1227" i="5"/>
  <c r="AK1228" i="5"/>
  <c r="AO1228" i="5"/>
  <c r="AK1229" i="5"/>
  <c r="AO1229" i="5"/>
  <c r="AK1230" i="5"/>
  <c r="AO1230" i="5"/>
  <c r="AK1231" i="5"/>
  <c r="AO1231" i="5"/>
  <c r="AK1232" i="5"/>
  <c r="AO1232" i="5"/>
  <c r="AK1233" i="5"/>
  <c r="AO1233" i="5"/>
  <c r="AK1234" i="5"/>
  <c r="AO1234" i="5"/>
  <c r="AK1235" i="5"/>
  <c r="AO1235" i="5"/>
  <c r="AK1236" i="5"/>
  <c r="AO1236" i="5"/>
  <c r="AK1237" i="5"/>
  <c r="AO1237" i="5"/>
  <c r="AK1238" i="5"/>
  <c r="AO1238" i="5"/>
  <c r="AL18" i="5"/>
  <c r="AP18" i="5"/>
  <c r="AL19" i="5"/>
  <c r="AP19" i="5"/>
  <c r="AL20" i="5"/>
  <c r="AP20" i="5"/>
  <c r="AL21" i="5"/>
  <c r="AP21" i="5"/>
  <c r="AL22" i="5"/>
  <c r="AP22" i="5"/>
  <c r="AL23" i="5"/>
  <c r="AP23" i="5"/>
  <c r="AL24" i="5"/>
  <c r="AP24" i="5"/>
  <c r="AL25" i="5"/>
  <c r="AP25" i="5"/>
  <c r="AL26" i="5"/>
  <c r="AP26" i="5"/>
  <c r="AL27" i="5"/>
  <c r="AP27" i="5"/>
  <c r="AL28" i="5"/>
  <c r="AP28" i="5"/>
  <c r="AL29" i="5"/>
  <c r="AP29" i="5"/>
  <c r="AL30" i="5"/>
  <c r="AP30" i="5"/>
  <c r="AL31" i="5"/>
  <c r="AP31" i="5"/>
  <c r="AL32" i="5"/>
  <c r="AP32" i="5"/>
  <c r="AL33" i="5"/>
  <c r="AP33" i="5"/>
  <c r="AL34" i="5"/>
  <c r="AP34" i="5"/>
  <c r="AL35" i="5"/>
  <c r="AP35" i="5"/>
  <c r="AL36" i="5"/>
  <c r="AP36" i="5"/>
  <c r="AL37" i="5"/>
  <c r="AP37" i="5"/>
  <c r="AL38" i="5"/>
  <c r="AP38" i="5"/>
  <c r="AL39" i="5"/>
  <c r="AP39" i="5"/>
  <c r="AL40" i="5"/>
  <c r="AP40" i="5"/>
  <c r="AL41" i="5"/>
  <c r="AP41" i="5"/>
  <c r="AL42" i="5"/>
  <c r="AP42" i="5"/>
  <c r="AL43" i="5"/>
  <c r="AP43" i="5"/>
  <c r="AL44" i="5"/>
  <c r="AP44" i="5"/>
  <c r="AL45" i="5"/>
  <c r="AP45" i="5"/>
  <c r="AL46" i="5"/>
  <c r="AP46" i="5"/>
  <c r="AL47" i="5"/>
  <c r="AP47" i="5"/>
  <c r="AL48" i="5"/>
  <c r="AP48" i="5"/>
  <c r="AL49" i="5"/>
  <c r="AP49" i="5"/>
  <c r="AL50" i="5"/>
  <c r="AP50" i="5"/>
  <c r="AL51" i="5"/>
  <c r="AP51" i="5"/>
  <c r="AL52" i="5"/>
  <c r="AP52" i="5"/>
  <c r="AL53" i="5"/>
  <c r="AP53" i="5"/>
  <c r="AL54" i="5"/>
  <c r="AP54" i="5"/>
  <c r="AL55" i="5"/>
  <c r="AP55" i="5"/>
  <c r="AL56" i="5"/>
  <c r="AP56" i="5"/>
  <c r="AL57" i="5"/>
  <c r="AP57" i="5"/>
  <c r="AL58" i="5"/>
  <c r="AP58" i="5"/>
  <c r="AL59" i="5"/>
  <c r="AP59" i="5"/>
  <c r="AL60" i="5"/>
  <c r="AP60" i="5"/>
  <c r="AL61" i="5"/>
  <c r="AP61" i="5"/>
  <c r="AL62" i="5"/>
  <c r="AP62" i="5"/>
  <c r="AL63" i="5"/>
  <c r="AP63" i="5"/>
  <c r="AL64" i="5"/>
  <c r="AP64" i="5"/>
  <c r="AL65" i="5"/>
  <c r="AP65" i="5"/>
  <c r="AL66" i="5"/>
  <c r="AP66" i="5"/>
  <c r="AL67" i="5"/>
  <c r="AP67" i="5"/>
  <c r="AL68" i="5"/>
  <c r="AP68" i="5"/>
  <c r="AL69" i="5"/>
  <c r="AP69" i="5"/>
  <c r="AL70" i="5"/>
  <c r="AP70" i="5"/>
  <c r="AL71" i="5"/>
  <c r="AP71" i="5"/>
  <c r="AL72" i="5"/>
  <c r="AP72" i="5"/>
  <c r="AL73" i="5"/>
  <c r="AP73" i="5"/>
  <c r="AL74" i="5"/>
  <c r="AP74" i="5"/>
  <c r="AL75" i="5"/>
  <c r="AP75" i="5"/>
  <c r="AL76" i="5"/>
  <c r="AP76" i="5"/>
  <c r="AL77" i="5"/>
  <c r="AP77" i="5"/>
  <c r="AL78" i="5"/>
  <c r="AP78" i="5"/>
  <c r="AL79" i="5"/>
  <c r="AP79" i="5"/>
  <c r="AL80" i="5"/>
  <c r="AP80" i="5"/>
  <c r="AL81" i="5"/>
  <c r="AP81" i="5"/>
  <c r="AL82" i="5"/>
  <c r="AP82" i="5"/>
  <c r="AL83" i="5"/>
  <c r="AP83" i="5"/>
  <c r="AL84" i="5"/>
  <c r="AP84" i="5"/>
  <c r="AL85" i="5"/>
  <c r="AP85" i="5"/>
  <c r="AL86" i="5"/>
  <c r="AP86" i="5"/>
  <c r="AL87" i="5"/>
  <c r="AP87" i="5"/>
  <c r="AL88" i="5"/>
  <c r="AP88" i="5"/>
  <c r="AL89" i="5"/>
  <c r="AP89" i="5"/>
  <c r="AL90" i="5"/>
  <c r="AP90" i="5"/>
  <c r="AL91" i="5"/>
  <c r="AP91" i="5"/>
  <c r="AL92" i="5"/>
  <c r="AP92" i="5"/>
  <c r="AL93" i="5"/>
  <c r="AP93" i="5"/>
  <c r="AL94" i="5"/>
  <c r="AP94" i="5"/>
  <c r="AL95" i="5"/>
  <c r="AP95" i="5"/>
  <c r="AL96" i="5"/>
  <c r="AP96" i="5"/>
  <c r="AL97" i="5"/>
  <c r="AP97" i="5"/>
  <c r="AL98" i="5"/>
  <c r="AP98" i="5"/>
  <c r="AL99" i="5"/>
  <c r="AP99" i="5"/>
  <c r="AL100" i="5"/>
  <c r="AP100" i="5"/>
  <c r="AL101" i="5"/>
  <c r="AP101" i="5"/>
  <c r="AL102" i="5"/>
  <c r="AP102" i="5"/>
  <c r="AL103" i="5"/>
  <c r="AP103" i="5"/>
  <c r="AL104" i="5"/>
  <c r="AP104" i="5"/>
  <c r="AL105" i="5"/>
  <c r="AP105" i="5"/>
  <c r="AL106" i="5"/>
  <c r="AP106" i="5"/>
  <c r="AL107" i="5"/>
  <c r="AP107" i="5"/>
  <c r="AL108" i="5"/>
  <c r="AP108" i="5"/>
  <c r="AL109" i="5"/>
  <c r="AP109" i="5"/>
  <c r="AL110" i="5"/>
  <c r="AP110" i="5"/>
  <c r="AL111" i="5"/>
  <c r="AP111" i="5"/>
  <c r="AL112" i="5"/>
  <c r="AP112" i="5"/>
  <c r="AL113" i="5"/>
  <c r="AP113" i="5"/>
  <c r="AL114" i="5"/>
  <c r="AP114" i="5"/>
  <c r="AL115" i="5"/>
  <c r="AP115" i="5"/>
  <c r="AL116" i="5"/>
  <c r="AP116" i="5"/>
  <c r="AL117" i="5"/>
  <c r="AP117" i="5"/>
  <c r="AL118" i="5"/>
  <c r="AP118" i="5"/>
  <c r="AL119" i="5"/>
  <c r="AP119" i="5"/>
  <c r="AL120" i="5"/>
  <c r="AP120" i="5"/>
  <c r="AL121" i="5"/>
  <c r="AP121" i="5"/>
  <c r="AL122" i="5"/>
  <c r="AP122" i="5"/>
  <c r="AL123" i="5"/>
  <c r="AP123" i="5"/>
  <c r="AL124" i="5"/>
  <c r="AP124" i="5"/>
  <c r="AL125" i="5"/>
  <c r="AP125" i="5"/>
  <c r="AL126" i="5"/>
  <c r="AP126" i="5"/>
  <c r="AL127" i="5"/>
  <c r="AP127" i="5"/>
  <c r="AL128" i="5"/>
  <c r="AP128" i="5"/>
  <c r="AL129" i="5"/>
  <c r="AP129" i="5"/>
  <c r="AL130" i="5"/>
  <c r="AP130" i="5"/>
  <c r="AL131" i="5"/>
  <c r="AP131" i="5"/>
  <c r="AL132" i="5"/>
  <c r="AP132" i="5"/>
  <c r="AL133" i="5"/>
  <c r="AP133" i="5"/>
  <c r="AL134" i="5"/>
  <c r="AP134" i="5"/>
  <c r="AL135" i="5"/>
  <c r="AP135" i="5"/>
  <c r="AL136" i="5"/>
  <c r="AP136" i="5"/>
  <c r="AL137" i="5"/>
  <c r="AP137" i="5"/>
  <c r="AL138" i="5"/>
  <c r="AP138" i="5"/>
  <c r="AL139" i="5"/>
  <c r="AP139" i="5"/>
  <c r="AL140" i="5"/>
  <c r="AP140" i="5"/>
  <c r="AL141" i="5"/>
  <c r="AP141" i="5"/>
  <c r="AL142" i="5"/>
  <c r="AP142" i="5"/>
  <c r="AL143" i="5"/>
  <c r="AP143" i="5"/>
  <c r="AL144" i="5"/>
  <c r="AP144" i="5"/>
  <c r="AL145" i="5"/>
  <c r="AP145" i="5"/>
  <c r="AL146" i="5"/>
  <c r="AP146" i="5"/>
  <c r="AL147" i="5"/>
  <c r="AP147" i="5"/>
  <c r="AL148" i="5"/>
  <c r="AP148" i="5"/>
  <c r="AL149" i="5"/>
  <c r="AP149" i="5"/>
  <c r="AL150" i="5"/>
  <c r="AP150" i="5"/>
  <c r="AL151" i="5"/>
  <c r="AP151" i="5"/>
  <c r="AL152" i="5"/>
  <c r="AP152" i="5"/>
  <c r="AL153" i="5"/>
  <c r="AP153" i="5"/>
  <c r="AL154" i="5"/>
  <c r="AP154" i="5"/>
  <c r="AL155" i="5"/>
  <c r="AP155" i="5"/>
  <c r="AL156" i="5"/>
  <c r="AP156" i="5"/>
  <c r="AL157" i="5"/>
  <c r="AP157" i="5"/>
  <c r="AL158" i="5"/>
  <c r="AP158" i="5"/>
  <c r="AL159" i="5"/>
  <c r="AP159" i="5"/>
  <c r="AL160" i="5"/>
  <c r="AP160" i="5"/>
  <c r="AL161" i="5"/>
  <c r="AP161" i="5"/>
  <c r="AL162" i="5"/>
  <c r="AP162" i="5"/>
  <c r="AL163" i="5"/>
  <c r="AP163" i="5"/>
  <c r="AL164" i="5"/>
  <c r="AP164" i="5"/>
  <c r="AL165" i="5"/>
  <c r="AP165" i="5"/>
  <c r="AL166" i="5"/>
  <c r="AP166" i="5"/>
  <c r="AL167" i="5"/>
  <c r="AP167" i="5"/>
  <c r="AL168" i="5"/>
  <c r="AP168" i="5"/>
  <c r="AL169" i="5"/>
  <c r="AP169" i="5"/>
  <c r="AL170" i="5"/>
  <c r="AP170" i="5"/>
  <c r="AL171" i="5"/>
  <c r="AP171" i="5"/>
  <c r="AL172" i="5"/>
  <c r="AP172" i="5"/>
  <c r="AL173" i="5"/>
  <c r="AP173" i="5"/>
  <c r="AL174" i="5"/>
  <c r="AP174" i="5"/>
  <c r="AL175" i="5"/>
  <c r="AP175" i="5"/>
  <c r="AL176" i="5"/>
  <c r="AP176" i="5"/>
  <c r="AL177" i="5"/>
  <c r="AP177" i="5"/>
  <c r="AL178" i="5"/>
  <c r="AP178" i="5"/>
  <c r="AL179" i="5"/>
  <c r="AP179" i="5"/>
  <c r="AL180" i="5"/>
  <c r="AP180" i="5"/>
  <c r="AL181" i="5"/>
  <c r="AP181" i="5"/>
  <c r="AL182" i="5"/>
  <c r="AP182" i="5"/>
  <c r="AL183" i="5"/>
  <c r="AP183" i="5"/>
  <c r="AL184" i="5"/>
  <c r="AP184" i="5"/>
  <c r="AL185" i="5"/>
  <c r="AP185" i="5"/>
  <c r="AL186" i="5"/>
  <c r="AP186" i="5"/>
  <c r="AL187" i="5"/>
  <c r="AP187" i="5"/>
  <c r="AL188" i="5"/>
  <c r="AP188" i="5"/>
  <c r="AL189" i="5"/>
  <c r="AP189" i="5"/>
  <c r="AL190" i="5"/>
  <c r="AP190" i="5"/>
  <c r="AL191" i="5"/>
  <c r="AP191" i="5"/>
  <c r="AL192" i="5"/>
  <c r="AP192" i="5"/>
  <c r="AL193" i="5"/>
  <c r="AP193" i="5"/>
  <c r="AL194" i="5"/>
  <c r="AP194" i="5"/>
  <c r="AL195" i="5"/>
  <c r="AP195" i="5"/>
  <c r="AL196" i="5"/>
  <c r="AP196" i="5"/>
  <c r="AL197" i="5"/>
  <c r="AP197" i="5"/>
  <c r="AL198" i="5"/>
  <c r="AP198" i="5"/>
  <c r="AL199" i="5"/>
  <c r="AP199" i="5"/>
  <c r="AL200" i="5"/>
  <c r="AP200" i="5"/>
  <c r="AL201" i="5"/>
  <c r="AP201" i="5"/>
  <c r="AL202" i="5"/>
  <c r="AP202" i="5"/>
  <c r="AL203" i="5"/>
  <c r="AP203" i="5"/>
  <c r="AL204" i="5"/>
  <c r="AP204" i="5"/>
  <c r="AL205" i="5"/>
  <c r="AP205" i="5"/>
  <c r="AL206" i="5"/>
  <c r="AP206" i="5"/>
  <c r="AL207" i="5"/>
  <c r="AP207" i="5"/>
  <c r="AL208" i="5"/>
  <c r="AP208" i="5"/>
  <c r="AL209" i="5"/>
  <c r="AP209" i="5"/>
  <c r="AL210" i="5"/>
  <c r="AP210" i="5"/>
  <c r="AL211" i="5"/>
  <c r="AP211" i="5"/>
  <c r="AL212" i="5"/>
  <c r="AP212" i="5"/>
  <c r="AL213" i="5"/>
  <c r="AP213" i="5"/>
  <c r="AL214" i="5"/>
  <c r="AP214" i="5"/>
  <c r="AL215" i="5"/>
  <c r="AP215" i="5"/>
  <c r="AL216" i="5"/>
  <c r="AP216" i="5"/>
  <c r="AL217" i="5"/>
  <c r="AP217" i="5"/>
  <c r="AL218" i="5"/>
  <c r="AP218" i="5"/>
  <c r="AL219" i="5"/>
  <c r="AP219" i="5"/>
  <c r="AL220" i="5"/>
  <c r="AP220" i="5"/>
  <c r="AL221" i="5"/>
  <c r="AP221" i="5"/>
  <c r="AL222" i="5"/>
  <c r="AP222" i="5"/>
  <c r="AL223" i="5"/>
  <c r="AP223" i="5"/>
  <c r="AL224" i="5"/>
  <c r="AP224" i="5"/>
  <c r="AL225" i="5"/>
  <c r="AP225" i="5"/>
  <c r="AL226" i="5"/>
  <c r="AP226" i="5"/>
  <c r="AL227" i="5"/>
  <c r="AP227" i="5"/>
  <c r="AL228" i="5"/>
  <c r="AP228" i="5"/>
  <c r="AL229" i="5"/>
  <c r="AP229" i="5"/>
  <c r="AL230" i="5"/>
  <c r="AP230" i="5"/>
  <c r="AL231" i="5"/>
  <c r="AP231" i="5"/>
  <c r="AL232" i="5"/>
  <c r="AP232" i="5"/>
  <c r="AL233" i="5"/>
  <c r="AP233" i="5"/>
  <c r="AL234" i="5"/>
  <c r="AP234" i="5"/>
  <c r="AL235" i="5"/>
  <c r="AP235" i="5"/>
  <c r="AL236" i="5"/>
  <c r="AP236" i="5"/>
  <c r="AL237" i="5"/>
  <c r="AP237" i="5"/>
  <c r="AL238" i="5"/>
  <c r="AP238" i="5"/>
  <c r="AL239" i="5"/>
  <c r="AP239" i="5"/>
  <c r="AL240" i="5"/>
  <c r="AP240" i="5"/>
  <c r="AL241" i="5"/>
  <c r="AP241" i="5"/>
  <c r="AL242" i="5"/>
  <c r="AP242" i="5"/>
  <c r="AL243" i="5"/>
  <c r="AP243" i="5"/>
  <c r="AL244" i="5"/>
  <c r="AP244" i="5"/>
  <c r="AL245" i="5"/>
  <c r="AP245" i="5"/>
  <c r="AL246" i="5"/>
  <c r="AP246" i="5"/>
  <c r="AL247" i="5"/>
  <c r="AP247" i="5"/>
  <c r="AL248" i="5"/>
  <c r="AP248" i="5"/>
  <c r="AL249" i="5"/>
  <c r="AP249" i="5"/>
  <c r="AL250" i="5"/>
  <c r="AP250" i="5"/>
  <c r="AL251" i="5"/>
  <c r="AP251" i="5"/>
  <c r="AL252" i="5"/>
  <c r="AP252" i="5"/>
  <c r="AL253" i="5"/>
  <c r="AP253" i="5"/>
  <c r="AL254" i="5"/>
  <c r="AP254" i="5"/>
  <c r="AL255" i="5"/>
  <c r="AP255" i="5"/>
  <c r="AL256" i="5"/>
  <c r="AP256" i="5"/>
  <c r="AL257" i="5"/>
  <c r="AP257" i="5"/>
  <c r="AL258" i="5"/>
  <c r="AP258" i="5"/>
  <c r="AL259" i="5"/>
  <c r="AP259" i="5"/>
  <c r="AL260" i="5"/>
  <c r="AP260" i="5"/>
  <c r="AL261" i="5"/>
  <c r="AP261" i="5"/>
  <c r="AL262" i="5"/>
  <c r="AP262" i="5"/>
  <c r="AL263" i="5"/>
  <c r="AP263" i="5"/>
  <c r="AL264" i="5"/>
  <c r="AP264" i="5"/>
  <c r="AL265" i="5"/>
  <c r="AP265" i="5"/>
  <c r="AL266" i="5"/>
  <c r="AP266" i="5"/>
  <c r="AL267" i="5"/>
  <c r="AP267" i="5"/>
  <c r="AL268" i="5"/>
  <c r="AP268" i="5"/>
  <c r="AL269" i="5"/>
  <c r="AP269" i="5"/>
  <c r="AL270" i="5"/>
  <c r="AP270" i="5"/>
  <c r="AL271" i="5"/>
  <c r="AP271" i="5"/>
  <c r="AL272" i="5"/>
  <c r="AP272" i="5"/>
  <c r="AL273" i="5"/>
  <c r="AP273" i="5"/>
  <c r="AL274" i="5"/>
  <c r="AP274" i="5"/>
  <c r="AL275" i="5"/>
  <c r="AP275" i="5"/>
  <c r="AL276" i="5"/>
  <c r="AP276" i="5"/>
  <c r="AL277" i="5"/>
  <c r="AP277" i="5"/>
  <c r="AL278" i="5"/>
  <c r="AP278" i="5"/>
  <c r="AL279" i="5"/>
  <c r="AP279" i="5"/>
  <c r="AL280" i="5"/>
  <c r="AP280" i="5"/>
  <c r="AL281" i="5"/>
  <c r="AP281" i="5"/>
  <c r="AL282" i="5"/>
  <c r="AP282" i="5"/>
  <c r="AL283" i="5"/>
  <c r="AP283" i="5"/>
  <c r="AL284" i="5"/>
  <c r="AP284" i="5"/>
  <c r="AL285" i="5"/>
  <c r="AP285" i="5"/>
  <c r="AL286" i="5"/>
  <c r="AP286" i="5"/>
  <c r="AL287" i="5"/>
  <c r="AP287" i="5"/>
  <c r="AL288" i="5"/>
  <c r="AP288" i="5"/>
  <c r="AL289" i="5"/>
  <c r="AP289" i="5"/>
  <c r="AL290" i="5"/>
  <c r="AP290" i="5"/>
  <c r="AL291" i="5"/>
  <c r="AP291" i="5"/>
  <c r="AL292" i="5"/>
  <c r="AP292" i="5"/>
  <c r="AL293" i="5"/>
  <c r="AP293" i="5"/>
  <c r="AL294" i="5"/>
  <c r="AP294" i="5"/>
  <c r="AL295" i="5"/>
  <c r="AP295" i="5"/>
  <c r="AL296" i="5"/>
  <c r="AP296" i="5"/>
  <c r="AL297" i="5"/>
  <c r="AP297" i="5"/>
  <c r="AL298" i="5"/>
  <c r="AP298" i="5"/>
  <c r="AL299" i="5"/>
  <c r="AP299" i="5"/>
  <c r="AL300" i="5"/>
  <c r="AP300" i="5"/>
  <c r="AL301" i="5"/>
  <c r="AP301" i="5"/>
  <c r="AL302" i="5"/>
  <c r="AP302" i="5"/>
  <c r="AL303" i="5"/>
  <c r="AP303" i="5"/>
  <c r="AL304" i="5"/>
  <c r="AP304" i="5"/>
  <c r="AL305" i="5"/>
  <c r="AP305" i="5"/>
  <c r="AL306" i="5"/>
  <c r="AP306" i="5"/>
  <c r="AL307" i="5"/>
  <c r="AP307" i="5"/>
  <c r="AL308" i="5"/>
  <c r="AP308" i="5"/>
  <c r="AL309" i="5"/>
  <c r="AP309" i="5"/>
  <c r="AL310" i="5"/>
  <c r="AP310" i="5"/>
  <c r="AL311" i="5"/>
  <c r="AP311" i="5"/>
  <c r="AL312" i="5"/>
  <c r="AP312" i="5"/>
  <c r="AL313" i="5"/>
  <c r="AP313" i="5"/>
  <c r="AL314" i="5"/>
  <c r="AP314" i="5"/>
  <c r="AL315" i="5"/>
  <c r="AP315" i="5"/>
  <c r="AL316" i="5"/>
  <c r="AP316" i="5"/>
  <c r="AL317" i="5"/>
  <c r="AP317" i="5"/>
  <c r="AL318" i="5"/>
  <c r="AP318" i="5"/>
  <c r="AL319" i="5"/>
  <c r="AP319" i="5"/>
  <c r="AL320" i="5"/>
  <c r="AP320" i="5"/>
  <c r="AL321" i="5"/>
  <c r="AP321" i="5"/>
  <c r="AL322" i="5"/>
  <c r="AP322" i="5"/>
  <c r="AL323" i="5"/>
  <c r="AP323" i="5"/>
  <c r="AL324" i="5"/>
  <c r="AP324" i="5"/>
  <c r="AL325" i="5"/>
  <c r="AP325" i="5"/>
  <c r="AL326" i="5"/>
  <c r="AP326" i="5"/>
  <c r="AL327" i="5"/>
  <c r="AP327" i="5"/>
  <c r="AL328" i="5"/>
  <c r="AP328" i="5"/>
  <c r="AL329" i="5"/>
  <c r="AP329" i="5"/>
  <c r="AL330" i="5"/>
  <c r="AP330" i="5"/>
  <c r="AL331" i="5"/>
  <c r="AP331" i="5"/>
  <c r="AL332" i="5"/>
  <c r="AP332" i="5"/>
  <c r="AL333" i="5"/>
  <c r="AP333" i="5"/>
  <c r="AL334" i="5"/>
  <c r="AP334" i="5"/>
  <c r="AL335" i="5"/>
  <c r="AP335" i="5"/>
  <c r="AL336" i="5"/>
  <c r="AP336" i="5"/>
  <c r="AL337" i="5"/>
  <c r="AP337" i="5"/>
  <c r="AL338" i="5"/>
  <c r="AP338" i="5"/>
  <c r="AL339" i="5"/>
  <c r="AP339" i="5"/>
  <c r="AL340" i="5"/>
  <c r="AP340" i="5"/>
  <c r="AL341" i="5"/>
  <c r="AP341" i="5"/>
  <c r="AL342" i="5"/>
  <c r="AP342" i="5"/>
  <c r="AL343" i="5"/>
  <c r="AP343" i="5"/>
  <c r="AL344" i="5"/>
  <c r="AP344" i="5"/>
  <c r="AL345" i="5"/>
  <c r="AP345" i="5"/>
  <c r="AL346" i="5"/>
  <c r="AP346" i="5"/>
  <c r="AL347" i="5"/>
  <c r="AP347" i="5"/>
  <c r="AL348" i="5"/>
  <c r="AP348" i="5"/>
  <c r="AL349" i="5"/>
  <c r="AP349" i="5"/>
  <c r="AL350" i="5"/>
  <c r="AP350" i="5"/>
  <c r="AL351" i="5"/>
  <c r="AP351" i="5"/>
  <c r="AL352" i="5"/>
  <c r="AP352" i="5"/>
  <c r="AL353" i="5"/>
  <c r="AP353" i="5"/>
  <c r="AL354" i="5"/>
  <c r="AP354" i="5"/>
  <c r="AL355" i="5"/>
  <c r="AP355" i="5"/>
  <c r="AL356" i="5"/>
  <c r="AP356" i="5"/>
  <c r="AL357" i="5"/>
  <c r="AP357" i="5"/>
  <c r="AL358" i="5"/>
  <c r="AP358" i="5"/>
  <c r="AL359" i="5"/>
  <c r="AP359" i="5"/>
  <c r="AL360" i="5"/>
  <c r="AP360" i="5"/>
  <c r="AL361" i="5"/>
  <c r="AP361" i="5"/>
  <c r="AL362" i="5"/>
  <c r="AP362" i="5"/>
  <c r="AL363" i="5"/>
  <c r="AP363" i="5"/>
  <c r="AL364" i="5"/>
  <c r="AP364" i="5"/>
  <c r="AL365" i="5"/>
  <c r="AP365" i="5"/>
  <c r="AL366" i="5"/>
  <c r="AP366" i="5"/>
  <c r="AL367" i="5"/>
  <c r="AP367" i="5"/>
  <c r="AL368" i="5"/>
  <c r="AP368" i="5"/>
  <c r="AL369" i="5"/>
  <c r="AP369" i="5"/>
  <c r="AL370" i="5"/>
  <c r="AP370" i="5"/>
  <c r="AL371" i="5"/>
  <c r="AP371" i="5"/>
  <c r="AL372" i="5"/>
  <c r="AP372" i="5"/>
  <c r="AL373" i="5"/>
  <c r="AP373" i="5"/>
  <c r="AL374" i="5"/>
  <c r="AP374" i="5"/>
  <c r="AL375" i="5"/>
  <c r="AP375" i="5"/>
  <c r="AL376" i="5"/>
  <c r="AP376" i="5"/>
  <c r="AL377" i="5"/>
  <c r="AP377" i="5"/>
  <c r="AL378" i="5"/>
  <c r="AP378" i="5"/>
  <c r="AL379" i="5"/>
  <c r="AP379" i="5"/>
  <c r="AL380" i="5"/>
  <c r="AP380" i="5"/>
  <c r="AL381" i="5"/>
  <c r="AP381" i="5"/>
  <c r="AL382" i="5"/>
  <c r="AP382" i="5"/>
  <c r="AL383" i="5"/>
  <c r="AP383" i="5"/>
  <c r="AL384" i="5"/>
  <c r="AP384" i="5"/>
  <c r="AL385" i="5"/>
  <c r="AP385" i="5"/>
  <c r="AL386" i="5"/>
  <c r="AP386" i="5"/>
  <c r="AL387" i="5"/>
  <c r="AP387" i="5"/>
  <c r="AL388" i="5"/>
  <c r="AP388" i="5"/>
  <c r="AL389" i="5"/>
  <c r="AP389" i="5"/>
  <c r="AL390" i="5"/>
  <c r="AP390" i="5"/>
  <c r="AL391" i="5"/>
  <c r="AP391" i="5"/>
  <c r="AL392" i="5"/>
  <c r="AP392" i="5"/>
  <c r="AL393" i="5"/>
  <c r="AP393" i="5"/>
  <c r="AL394" i="5"/>
  <c r="AP394" i="5"/>
  <c r="AL395" i="5"/>
  <c r="AP395" i="5"/>
  <c r="AL396" i="5"/>
  <c r="AP396" i="5"/>
  <c r="AL397" i="5"/>
  <c r="AP397" i="5"/>
  <c r="AL398" i="5"/>
  <c r="AP398" i="5"/>
  <c r="AL399" i="5"/>
  <c r="AP399" i="5"/>
  <c r="AL400" i="5"/>
  <c r="AP400" i="5"/>
  <c r="AL401" i="5"/>
  <c r="AP401" i="5"/>
  <c r="AL402" i="5"/>
  <c r="AP402" i="5"/>
  <c r="AL403" i="5"/>
  <c r="AP403" i="5"/>
  <c r="AL404" i="5"/>
  <c r="AP404" i="5"/>
  <c r="AL405" i="5"/>
  <c r="AP405" i="5"/>
  <c r="AL406" i="5"/>
  <c r="AP406" i="5"/>
  <c r="AL407" i="5"/>
  <c r="AP407" i="5"/>
  <c r="AL408" i="5"/>
  <c r="AP408" i="5"/>
  <c r="AI18" i="5"/>
  <c r="AM18" i="5"/>
  <c r="AI19" i="5"/>
  <c r="AM19" i="5"/>
  <c r="AI20" i="5"/>
  <c r="AM20" i="5"/>
  <c r="AI21" i="5"/>
  <c r="AM21" i="5"/>
  <c r="AI22" i="5"/>
  <c r="AM22" i="5"/>
  <c r="AI23" i="5"/>
  <c r="AM23" i="5"/>
  <c r="AI24" i="5"/>
  <c r="AM24" i="5"/>
  <c r="AI25" i="5"/>
  <c r="AM25" i="5"/>
  <c r="AI26" i="5"/>
  <c r="AM26" i="5"/>
  <c r="AI27" i="5"/>
  <c r="AM27" i="5"/>
  <c r="AI28" i="5"/>
  <c r="AM28" i="5"/>
  <c r="AI29" i="5"/>
  <c r="AM29" i="5"/>
  <c r="AI30" i="5"/>
  <c r="AM30" i="5"/>
  <c r="AI31" i="5"/>
  <c r="AM31" i="5"/>
  <c r="AI32" i="5"/>
  <c r="AM32" i="5"/>
  <c r="AI33" i="5"/>
  <c r="AM33" i="5"/>
  <c r="AI34" i="5"/>
  <c r="AM34" i="5"/>
  <c r="AI35" i="5"/>
  <c r="AM35" i="5"/>
  <c r="AI36" i="5"/>
  <c r="AM36" i="5"/>
  <c r="AI37" i="5"/>
  <c r="AM37" i="5"/>
  <c r="AI38" i="5"/>
  <c r="AM38" i="5"/>
  <c r="AI39" i="5"/>
  <c r="AM39" i="5"/>
  <c r="AI40" i="5"/>
  <c r="AM40" i="5"/>
  <c r="AI41" i="5"/>
  <c r="AM41" i="5"/>
  <c r="AI42" i="5"/>
  <c r="AM42" i="5"/>
  <c r="AI43" i="5"/>
  <c r="AM43" i="5"/>
  <c r="AI44" i="5"/>
  <c r="AM44" i="5"/>
  <c r="AI45" i="5"/>
  <c r="AM45" i="5"/>
  <c r="AI46" i="5"/>
  <c r="AM46" i="5"/>
  <c r="AI47" i="5"/>
  <c r="AM47" i="5"/>
  <c r="AI48" i="5"/>
  <c r="AM48" i="5"/>
  <c r="AI49" i="5"/>
  <c r="AM49" i="5"/>
  <c r="AI50" i="5"/>
  <c r="AM50" i="5"/>
  <c r="AI51" i="5"/>
  <c r="AM51" i="5"/>
  <c r="AI52" i="5"/>
  <c r="AM52" i="5"/>
  <c r="AI53" i="5"/>
  <c r="AM53" i="5"/>
  <c r="AI54" i="5"/>
  <c r="AM54" i="5"/>
  <c r="AI55" i="5"/>
  <c r="AM55" i="5"/>
  <c r="AI56" i="5"/>
  <c r="AM56" i="5"/>
  <c r="AI57" i="5"/>
  <c r="AM57" i="5"/>
  <c r="AI58" i="5"/>
  <c r="AM58" i="5"/>
  <c r="AI59" i="5"/>
  <c r="AM59" i="5"/>
  <c r="AI60" i="5"/>
  <c r="AM60" i="5"/>
  <c r="AI61" i="5"/>
  <c r="AM61" i="5"/>
  <c r="AI62" i="5"/>
  <c r="AM62" i="5"/>
  <c r="AI63" i="5"/>
  <c r="AM63" i="5"/>
  <c r="AI64" i="5"/>
  <c r="AM64" i="5"/>
  <c r="AI65" i="5"/>
  <c r="AM65" i="5"/>
  <c r="AI66" i="5"/>
  <c r="AM66" i="5"/>
  <c r="AI67" i="5"/>
  <c r="AM67" i="5"/>
  <c r="AI68" i="5"/>
  <c r="AM68" i="5"/>
  <c r="AI69" i="5"/>
  <c r="AM69" i="5"/>
  <c r="AI70" i="5"/>
  <c r="AM70" i="5"/>
  <c r="AI71" i="5"/>
  <c r="AM71" i="5"/>
  <c r="AI72" i="5"/>
  <c r="AM72" i="5"/>
  <c r="AI73" i="5"/>
  <c r="AM73" i="5"/>
  <c r="AI74" i="5"/>
  <c r="AM74" i="5"/>
  <c r="AI75" i="5"/>
  <c r="AM75" i="5"/>
  <c r="AI76" i="5"/>
  <c r="AM76" i="5"/>
  <c r="AI77" i="5"/>
  <c r="AM77" i="5"/>
  <c r="AI78" i="5"/>
  <c r="AM78" i="5"/>
  <c r="AI79" i="5"/>
  <c r="AM79" i="5"/>
  <c r="AI80" i="5"/>
  <c r="AM80" i="5"/>
  <c r="AI81" i="5"/>
  <c r="AM81" i="5"/>
  <c r="AI82" i="5"/>
  <c r="AM82" i="5"/>
  <c r="AI83" i="5"/>
  <c r="AM83" i="5"/>
  <c r="AI84" i="5"/>
  <c r="AM84" i="5"/>
  <c r="AI85" i="5"/>
  <c r="AM85" i="5"/>
  <c r="AI86" i="5"/>
  <c r="AM86" i="5"/>
  <c r="AI87" i="5"/>
  <c r="AM87" i="5"/>
  <c r="AI88" i="5"/>
  <c r="AM88" i="5"/>
  <c r="AI89" i="5"/>
  <c r="AM89" i="5"/>
  <c r="AI90" i="5"/>
  <c r="AM90" i="5"/>
  <c r="AI91" i="5"/>
  <c r="AM91" i="5"/>
  <c r="AI92" i="5"/>
  <c r="AM92" i="5"/>
  <c r="AI93" i="5"/>
  <c r="AM93" i="5"/>
  <c r="AI94" i="5"/>
  <c r="AM94" i="5"/>
  <c r="AI95" i="5"/>
  <c r="AM95" i="5"/>
  <c r="AI96" i="5"/>
  <c r="AM96" i="5"/>
  <c r="AI97" i="5"/>
  <c r="AM97" i="5"/>
  <c r="AI98" i="5"/>
  <c r="AM98" i="5"/>
  <c r="AI99" i="5"/>
  <c r="AM99" i="5"/>
  <c r="AI100" i="5"/>
  <c r="AM100" i="5"/>
  <c r="AI101" i="5"/>
  <c r="AM101" i="5"/>
  <c r="AI102" i="5"/>
  <c r="AM102" i="5"/>
  <c r="AI103" i="5"/>
  <c r="AM103" i="5"/>
  <c r="AI104" i="5"/>
  <c r="AM104" i="5"/>
  <c r="AI105" i="5"/>
  <c r="AM105" i="5"/>
  <c r="AI106" i="5"/>
  <c r="AM106" i="5"/>
  <c r="AI107" i="5"/>
  <c r="AM107" i="5"/>
  <c r="AI108" i="5"/>
  <c r="AM108" i="5"/>
  <c r="AI109" i="5"/>
  <c r="AM109" i="5"/>
  <c r="AI110" i="5"/>
  <c r="AM110" i="5"/>
  <c r="AI111" i="5"/>
  <c r="AM111" i="5"/>
  <c r="AI112" i="5"/>
  <c r="AM112" i="5"/>
  <c r="AI113" i="5"/>
  <c r="AM113" i="5"/>
  <c r="AI114" i="5"/>
  <c r="AM114" i="5"/>
  <c r="AI115" i="5"/>
  <c r="AM115" i="5"/>
  <c r="AI116" i="5"/>
  <c r="AM116" i="5"/>
  <c r="AI117" i="5"/>
  <c r="AM117" i="5"/>
  <c r="AI118" i="5"/>
  <c r="AM118" i="5"/>
  <c r="AI119" i="5"/>
  <c r="AM119" i="5"/>
  <c r="AI120" i="5"/>
  <c r="AM120" i="5"/>
  <c r="AI121" i="5"/>
  <c r="AM121" i="5"/>
  <c r="AI122" i="5"/>
  <c r="AM122" i="5"/>
  <c r="AI123" i="5"/>
  <c r="AM123" i="5"/>
  <c r="AI124" i="5"/>
  <c r="AM124" i="5"/>
  <c r="AI125" i="5"/>
  <c r="AM125" i="5"/>
  <c r="AI126" i="5"/>
  <c r="AM126" i="5"/>
  <c r="AI127" i="5"/>
  <c r="AM127" i="5"/>
  <c r="AI128" i="5"/>
  <c r="AM128" i="5"/>
  <c r="AI129" i="5"/>
  <c r="AM129" i="5"/>
  <c r="AI130" i="5"/>
  <c r="AM130" i="5"/>
  <c r="AI131" i="5"/>
  <c r="AM131" i="5"/>
  <c r="AI132" i="5"/>
  <c r="AM132" i="5"/>
  <c r="AI133" i="5"/>
  <c r="AM133" i="5"/>
  <c r="AI134" i="5"/>
  <c r="AM134" i="5"/>
  <c r="AI135" i="5"/>
  <c r="AM135" i="5"/>
  <c r="AI136" i="5"/>
  <c r="AM136" i="5"/>
  <c r="AI137" i="5"/>
  <c r="AM137" i="5"/>
  <c r="AI138" i="5"/>
  <c r="AM138" i="5"/>
  <c r="AI139" i="5"/>
  <c r="AM139" i="5"/>
  <c r="AI140" i="5"/>
  <c r="AM140" i="5"/>
  <c r="AI141" i="5"/>
  <c r="AM141" i="5"/>
  <c r="AI142" i="5"/>
  <c r="AM142" i="5"/>
  <c r="AI143" i="5"/>
  <c r="AM143" i="5"/>
  <c r="AI144" i="5"/>
  <c r="AM144" i="5"/>
  <c r="AI145" i="5"/>
  <c r="AM145" i="5"/>
  <c r="AI146" i="5"/>
  <c r="AM146" i="5"/>
  <c r="AI147" i="5"/>
  <c r="AM147" i="5"/>
  <c r="AI148" i="5"/>
  <c r="AM148" i="5"/>
  <c r="AI149" i="5"/>
  <c r="AM149" i="5"/>
  <c r="AI150" i="5"/>
  <c r="AM150" i="5"/>
  <c r="AI151" i="5"/>
  <c r="AM151" i="5"/>
  <c r="AI152" i="5"/>
  <c r="AM152" i="5"/>
  <c r="AI153" i="5"/>
  <c r="AM153" i="5"/>
  <c r="AI154" i="5"/>
  <c r="AM154" i="5"/>
  <c r="AI155" i="5"/>
  <c r="AM155" i="5"/>
  <c r="AI156" i="5"/>
  <c r="AM156" i="5"/>
  <c r="AI157" i="5"/>
  <c r="AM157" i="5"/>
  <c r="AI158" i="5"/>
  <c r="AM158" i="5"/>
  <c r="AI159" i="5"/>
  <c r="AM159" i="5"/>
  <c r="AI160" i="5"/>
  <c r="AM160" i="5"/>
  <c r="AI161" i="5"/>
  <c r="AM161" i="5"/>
  <c r="AI162" i="5"/>
  <c r="AM162" i="5"/>
  <c r="AI163" i="5"/>
  <c r="AM163" i="5"/>
  <c r="AI164" i="5"/>
  <c r="AM164" i="5"/>
  <c r="AI165" i="5"/>
  <c r="AM165" i="5"/>
  <c r="AI166" i="5"/>
  <c r="AM166" i="5"/>
  <c r="AI167" i="5"/>
  <c r="AM167" i="5"/>
  <c r="AI168" i="5"/>
  <c r="AM168" i="5"/>
  <c r="AI169" i="5"/>
  <c r="AM169" i="5"/>
  <c r="AI170" i="5"/>
  <c r="AM170" i="5"/>
  <c r="AI171" i="5"/>
  <c r="AM171" i="5"/>
  <c r="AI172" i="5"/>
  <c r="AM172" i="5"/>
  <c r="AI173" i="5"/>
  <c r="AM173" i="5"/>
  <c r="AI174" i="5"/>
  <c r="AM174" i="5"/>
  <c r="AI175" i="5"/>
  <c r="AM175" i="5"/>
  <c r="AI176" i="5"/>
  <c r="AM176" i="5"/>
  <c r="AI177" i="5"/>
  <c r="AM177" i="5"/>
  <c r="AI178" i="5"/>
  <c r="AM178" i="5"/>
  <c r="AI179" i="5"/>
  <c r="AM179" i="5"/>
  <c r="AI180" i="5"/>
  <c r="AM180" i="5"/>
  <c r="AI181" i="5"/>
  <c r="AM181" i="5"/>
  <c r="AI182" i="5"/>
  <c r="AM182" i="5"/>
  <c r="AI183" i="5"/>
  <c r="AM183" i="5"/>
  <c r="AI184" i="5"/>
  <c r="AM184" i="5"/>
  <c r="AI185" i="5"/>
  <c r="AM185" i="5"/>
  <c r="AI186" i="5"/>
  <c r="AM186" i="5"/>
  <c r="AI187" i="5"/>
  <c r="AM187" i="5"/>
  <c r="AI188" i="5"/>
  <c r="AM188" i="5"/>
  <c r="AI189" i="5"/>
  <c r="AM189" i="5"/>
  <c r="AI190" i="5"/>
  <c r="AM190" i="5"/>
  <c r="AI191" i="5"/>
  <c r="AM191" i="5"/>
  <c r="AI192" i="5"/>
  <c r="AM192" i="5"/>
  <c r="AI193" i="5"/>
  <c r="AM193" i="5"/>
  <c r="AI194" i="5"/>
  <c r="AM194" i="5"/>
  <c r="AI195" i="5"/>
  <c r="AM195" i="5"/>
  <c r="AI196" i="5"/>
  <c r="AM196" i="5"/>
  <c r="AI197" i="5"/>
  <c r="AM197" i="5"/>
  <c r="AI198" i="5"/>
  <c r="AM198" i="5"/>
  <c r="AI199" i="5"/>
  <c r="AM199" i="5"/>
  <c r="AI200" i="5"/>
  <c r="AM200" i="5"/>
  <c r="AI201" i="5"/>
  <c r="AM201" i="5"/>
  <c r="AI202" i="5"/>
  <c r="AM202" i="5"/>
  <c r="AI203" i="5"/>
  <c r="AM203" i="5"/>
  <c r="AI204" i="5"/>
  <c r="AM204" i="5"/>
  <c r="AI205" i="5"/>
  <c r="AM205" i="5"/>
  <c r="AI206" i="5"/>
  <c r="AM206" i="5"/>
  <c r="AI207" i="5"/>
  <c r="AM207" i="5"/>
  <c r="AI208" i="5"/>
  <c r="AM208" i="5"/>
  <c r="AI209" i="5"/>
  <c r="AM209" i="5"/>
  <c r="AI210" i="5"/>
  <c r="AM210" i="5"/>
  <c r="AI211" i="5"/>
  <c r="AM211" i="5"/>
  <c r="AI212" i="5"/>
  <c r="AM212" i="5"/>
  <c r="AI213" i="5"/>
  <c r="AM213" i="5"/>
  <c r="AI214" i="5"/>
  <c r="AM214" i="5"/>
  <c r="AI215" i="5"/>
  <c r="AM215" i="5"/>
  <c r="AI216" i="5"/>
  <c r="AM216" i="5"/>
  <c r="AI217" i="5"/>
  <c r="AM217" i="5"/>
  <c r="AI218" i="5"/>
  <c r="AM218" i="5"/>
  <c r="AI219" i="5"/>
  <c r="AM219" i="5"/>
  <c r="AI220" i="5"/>
  <c r="AM220" i="5"/>
  <c r="AI221" i="5"/>
  <c r="AM221" i="5"/>
  <c r="AI222" i="5"/>
  <c r="AM222" i="5"/>
  <c r="AI223" i="5"/>
  <c r="AM223" i="5"/>
  <c r="AI224" i="5"/>
  <c r="AM224" i="5"/>
  <c r="AI225" i="5"/>
  <c r="AM225" i="5"/>
  <c r="AI226" i="5"/>
  <c r="AM226" i="5"/>
  <c r="AI227" i="5"/>
  <c r="AM227" i="5"/>
  <c r="AI228" i="5"/>
  <c r="AM228" i="5"/>
  <c r="AI229" i="5"/>
  <c r="AM229" i="5"/>
  <c r="AI230" i="5"/>
  <c r="AM230" i="5"/>
  <c r="AI231" i="5"/>
  <c r="AM231" i="5"/>
  <c r="AI232" i="5"/>
  <c r="AM232" i="5"/>
  <c r="AI233" i="5"/>
  <c r="AM233" i="5"/>
  <c r="AI234" i="5"/>
  <c r="AM234" i="5"/>
  <c r="AI235" i="5"/>
  <c r="AM235" i="5"/>
  <c r="AI236" i="5"/>
  <c r="AM236" i="5"/>
  <c r="AI237" i="5"/>
  <c r="AM237" i="5"/>
  <c r="AI238" i="5"/>
  <c r="AM238" i="5"/>
  <c r="AI239" i="5"/>
  <c r="AM239" i="5"/>
  <c r="AI240" i="5"/>
  <c r="AM240" i="5"/>
  <c r="AI241" i="5"/>
  <c r="AM241" i="5"/>
  <c r="AI242" i="5"/>
  <c r="AM242" i="5"/>
  <c r="AI243" i="5"/>
  <c r="AM243" i="5"/>
  <c r="AI244" i="5"/>
  <c r="AM244" i="5"/>
  <c r="AI245" i="5"/>
  <c r="AM245" i="5"/>
  <c r="AI246" i="5"/>
  <c r="AM246" i="5"/>
  <c r="AI247" i="5"/>
  <c r="AM247" i="5"/>
  <c r="AI248" i="5"/>
  <c r="AM248" i="5"/>
  <c r="AI249" i="5"/>
  <c r="AM249" i="5"/>
  <c r="AI250" i="5"/>
  <c r="AM250" i="5"/>
  <c r="AI251" i="5"/>
  <c r="AM251" i="5"/>
  <c r="AI252" i="5"/>
  <c r="AM252" i="5"/>
  <c r="AI253" i="5"/>
  <c r="AM253" i="5"/>
  <c r="AI254" i="5"/>
  <c r="AM254" i="5"/>
  <c r="AI255" i="5"/>
  <c r="AM255" i="5"/>
  <c r="AI256" i="5"/>
  <c r="AM256" i="5"/>
  <c r="AI257" i="5"/>
  <c r="AM257" i="5"/>
  <c r="AI258" i="5"/>
  <c r="AM258" i="5"/>
  <c r="AI259" i="5"/>
  <c r="AM259" i="5"/>
  <c r="AI260" i="5"/>
  <c r="AM260" i="5"/>
  <c r="AI261" i="5"/>
  <c r="AM261" i="5"/>
  <c r="AI262" i="5"/>
  <c r="AM262" i="5"/>
  <c r="AI263" i="5"/>
  <c r="AM263" i="5"/>
  <c r="AI264" i="5"/>
  <c r="AM264" i="5"/>
  <c r="AI265" i="5"/>
  <c r="AM265" i="5"/>
  <c r="AI266" i="5"/>
  <c r="AM266" i="5"/>
  <c r="AI267" i="5"/>
  <c r="AM267" i="5"/>
  <c r="AI268" i="5"/>
  <c r="AM268" i="5"/>
  <c r="AI269" i="5"/>
  <c r="AM269" i="5"/>
  <c r="AI270" i="5"/>
  <c r="AM270" i="5"/>
  <c r="AI271" i="5"/>
  <c r="AM271" i="5"/>
  <c r="AI272" i="5"/>
  <c r="AM272" i="5"/>
  <c r="AI273" i="5"/>
  <c r="AM273" i="5"/>
  <c r="AI274" i="5"/>
  <c r="AM274" i="5"/>
  <c r="AI275" i="5"/>
  <c r="AM275" i="5"/>
  <c r="AI276" i="5"/>
  <c r="AM276" i="5"/>
  <c r="AI277" i="5"/>
  <c r="AM277" i="5"/>
  <c r="AI278" i="5"/>
  <c r="AM278" i="5"/>
  <c r="AI279" i="5"/>
  <c r="AM279" i="5"/>
  <c r="AI280" i="5"/>
  <c r="AM280" i="5"/>
  <c r="AI281" i="5"/>
  <c r="AM281" i="5"/>
  <c r="AI282" i="5"/>
  <c r="AM282" i="5"/>
  <c r="AI283" i="5"/>
  <c r="AM283" i="5"/>
  <c r="AI284" i="5"/>
  <c r="AM284" i="5"/>
  <c r="AI285" i="5"/>
  <c r="AM285" i="5"/>
  <c r="AI286" i="5"/>
  <c r="AM286" i="5"/>
  <c r="AI287" i="5"/>
  <c r="AM287" i="5"/>
  <c r="AI288" i="5"/>
  <c r="AM288" i="5"/>
  <c r="AI289" i="5"/>
  <c r="AM289" i="5"/>
  <c r="AI290" i="5"/>
  <c r="AM290" i="5"/>
  <c r="AI291" i="5"/>
  <c r="AM291" i="5"/>
  <c r="AI292" i="5"/>
  <c r="AM292" i="5"/>
  <c r="AI293" i="5"/>
  <c r="AM293" i="5"/>
  <c r="AI294" i="5"/>
  <c r="AM294" i="5"/>
  <c r="AI295" i="5"/>
  <c r="AM295" i="5"/>
  <c r="AI296" i="5"/>
  <c r="AM296" i="5"/>
  <c r="AI297" i="5"/>
  <c r="AM297" i="5"/>
  <c r="AI298" i="5"/>
  <c r="AM298" i="5"/>
  <c r="AI299" i="5"/>
  <c r="AM299" i="5"/>
  <c r="AI300" i="5"/>
  <c r="AM300" i="5"/>
  <c r="AI301" i="5"/>
  <c r="AM301" i="5"/>
  <c r="AI302" i="5"/>
  <c r="AM302" i="5"/>
  <c r="AI303" i="5"/>
  <c r="AM303" i="5"/>
  <c r="AI304" i="5"/>
  <c r="AM304" i="5"/>
  <c r="AI305" i="5"/>
  <c r="AM305" i="5"/>
  <c r="AI306" i="5"/>
  <c r="AM306" i="5"/>
  <c r="AI307" i="5"/>
  <c r="AM307" i="5"/>
  <c r="AI308" i="5"/>
  <c r="AM308" i="5"/>
  <c r="AI309" i="5"/>
  <c r="AM309" i="5"/>
  <c r="AI310" i="5"/>
  <c r="AM310" i="5"/>
  <c r="AI311" i="5"/>
  <c r="AM311" i="5"/>
  <c r="AI312" i="5"/>
  <c r="AM312" i="5"/>
  <c r="AI313" i="5"/>
  <c r="AM313" i="5"/>
  <c r="AI314" i="5"/>
  <c r="AM314" i="5"/>
  <c r="AI315" i="5"/>
  <c r="AM315" i="5"/>
  <c r="AI316" i="5"/>
  <c r="AM316" i="5"/>
  <c r="AI317" i="5"/>
  <c r="AM317" i="5"/>
  <c r="AI318" i="5"/>
  <c r="AM318" i="5"/>
  <c r="AI319" i="5"/>
  <c r="AM319" i="5"/>
  <c r="AI320" i="5"/>
  <c r="AM320" i="5"/>
  <c r="AI321" i="5"/>
  <c r="AM321" i="5"/>
  <c r="AI322" i="5"/>
  <c r="AM322" i="5"/>
  <c r="AI323" i="5"/>
  <c r="AM323" i="5"/>
  <c r="AI324" i="5"/>
  <c r="AM324" i="5"/>
  <c r="AI325" i="5"/>
  <c r="AM325" i="5"/>
  <c r="AI326" i="5"/>
  <c r="AM326" i="5"/>
  <c r="AI327" i="5"/>
  <c r="AM327" i="5"/>
  <c r="AI328" i="5"/>
  <c r="AM328" i="5"/>
  <c r="AI329" i="5"/>
  <c r="AM329" i="5"/>
  <c r="AI330" i="5"/>
  <c r="AM330" i="5"/>
  <c r="AI331" i="5"/>
  <c r="AM331" i="5"/>
  <c r="AI332" i="5"/>
  <c r="AM332" i="5"/>
  <c r="AI333" i="5"/>
  <c r="AM333" i="5"/>
  <c r="AI334" i="5"/>
  <c r="AM334" i="5"/>
  <c r="AI335" i="5"/>
  <c r="AM335" i="5"/>
  <c r="AI336" i="5"/>
  <c r="AM336" i="5"/>
  <c r="AI337" i="5"/>
  <c r="AM337" i="5"/>
  <c r="AI338" i="5"/>
  <c r="AM338" i="5"/>
  <c r="AI339" i="5"/>
  <c r="AM339" i="5"/>
  <c r="AI340" i="5"/>
  <c r="AM340" i="5"/>
  <c r="AI341" i="5"/>
  <c r="AM341" i="5"/>
  <c r="AI342" i="5"/>
  <c r="AM342" i="5"/>
  <c r="AI343" i="5"/>
  <c r="AM343" i="5"/>
  <c r="AI344" i="5"/>
  <c r="AM344" i="5"/>
  <c r="AI345" i="5"/>
  <c r="AM345" i="5"/>
  <c r="AI346" i="5"/>
  <c r="AM346" i="5"/>
  <c r="AI347" i="5"/>
  <c r="AM347" i="5"/>
  <c r="AI348" i="5"/>
  <c r="AM348" i="5"/>
  <c r="AI349" i="5"/>
  <c r="AM349" i="5"/>
  <c r="AI350" i="5"/>
  <c r="AM350" i="5"/>
  <c r="AI351" i="5"/>
  <c r="AM351" i="5"/>
  <c r="AI352" i="5"/>
  <c r="AM352" i="5"/>
  <c r="AI353" i="5"/>
  <c r="AM353" i="5"/>
  <c r="AI354" i="5"/>
  <c r="AM354" i="5"/>
  <c r="AI355" i="5"/>
  <c r="AM355" i="5"/>
  <c r="AI356" i="5"/>
  <c r="AM356" i="5"/>
  <c r="AI357" i="5"/>
  <c r="AM357" i="5"/>
  <c r="AI358" i="5"/>
  <c r="AM358" i="5"/>
  <c r="AI359" i="5"/>
  <c r="AM359" i="5"/>
  <c r="AI360" i="5"/>
  <c r="AM360" i="5"/>
  <c r="AI361" i="5"/>
  <c r="AM361" i="5"/>
  <c r="AI362" i="5"/>
  <c r="AM362" i="5"/>
  <c r="AI363" i="5"/>
  <c r="AM363" i="5"/>
  <c r="AI364" i="5"/>
  <c r="AM364" i="5"/>
  <c r="AI365" i="5"/>
  <c r="AM365" i="5"/>
  <c r="AI366" i="5"/>
  <c r="AM366" i="5"/>
  <c r="AI367" i="5"/>
  <c r="AM367" i="5"/>
  <c r="AI368" i="5"/>
  <c r="AM368" i="5"/>
  <c r="AI369" i="5"/>
  <c r="AM369" i="5"/>
  <c r="AI370" i="5"/>
  <c r="AM370" i="5"/>
  <c r="AI371" i="5"/>
  <c r="AM371" i="5"/>
  <c r="AI372" i="5"/>
  <c r="AM372" i="5"/>
  <c r="AI373" i="5"/>
  <c r="AM373" i="5"/>
  <c r="AI374" i="5"/>
  <c r="AM374" i="5"/>
  <c r="AI375" i="5"/>
  <c r="AM375" i="5"/>
  <c r="AI376" i="5"/>
  <c r="AM376" i="5"/>
  <c r="AI377" i="5"/>
  <c r="AM377" i="5"/>
  <c r="AI378" i="5"/>
  <c r="AM378" i="5"/>
  <c r="AI379" i="5"/>
  <c r="AM379" i="5"/>
  <c r="AI380" i="5"/>
  <c r="AM380" i="5"/>
  <c r="AI381" i="5"/>
  <c r="AM381" i="5"/>
  <c r="AI382" i="5"/>
  <c r="AM382" i="5"/>
  <c r="AI383" i="5"/>
  <c r="AM383" i="5"/>
  <c r="AI384" i="5"/>
  <c r="AM384" i="5"/>
  <c r="AI385" i="5"/>
  <c r="AM385" i="5"/>
  <c r="AI386" i="5"/>
  <c r="AM386" i="5"/>
  <c r="AI387" i="5"/>
  <c r="AM387" i="5"/>
  <c r="AI388" i="5"/>
  <c r="AM388" i="5"/>
  <c r="AI389" i="5"/>
  <c r="AM389" i="5"/>
  <c r="AI390" i="5"/>
  <c r="AM390" i="5"/>
  <c r="AI391" i="5"/>
  <c r="AM391" i="5"/>
  <c r="AI392" i="5"/>
  <c r="AM392" i="5"/>
  <c r="AI393" i="5"/>
  <c r="AM393" i="5"/>
  <c r="AI394" i="5"/>
  <c r="AM394" i="5"/>
  <c r="AI395" i="5"/>
  <c r="AM395" i="5"/>
  <c r="AI396" i="5"/>
  <c r="AM396" i="5"/>
  <c r="AI397" i="5"/>
  <c r="AM397" i="5"/>
  <c r="AI398" i="5"/>
  <c r="AM398" i="5"/>
  <c r="AI399" i="5"/>
  <c r="AM399" i="5"/>
  <c r="AI400" i="5"/>
  <c r="AM400" i="5"/>
  <c r="AI401" i="5"/>
  <c r="AM401" i="5"/>
  <c r="AI402" i="5"/>
  <c r="AM402" i="5"/>
  <c r="AI403" i="5"/>
  <c r="AM403" i="5"/>
  <c r="AI404" i="5"/>
  <c r="AM404" i="5"/>
  <c r="AI405" i="5"/>
  <c r="AM405" i="5"/>
  <c r="AI406" i="5"/>
  <c r="AM406" i="5"/>
  <c r="AI407" i="5"/>
  <c r="AM407" i="5"/>
  <c r="AI408" i="5"/>
  <c r="AM408" i="5"/>
  <c r="AI409" i="5"/>
  <c r="AM409" i="5"/>
  <c r="AI410" i="5"/>
  <c r="AM410" i="5"/>
  <c r="AI411" i="5"/>
  <c r="AM411" i="5"/>
  <c r="AI412" i="5"/>
  <c r="AM412" i="5"/>
  <c r="AI413" i="5"/>
  <c r="AM413" i="5"/>
  <c r="AI414" i="5"/>
  <c r="AM414" i="5"/>
  <c r="AI415" i="5"/>
  <c r="AM415" i="5"/>
  <c r="AI416" i="5"/>
  <c r="AM416" i="5"/>
  <c r="AI417" i="5"/>
  <c r="AM417" i="5"/>
  <c r="AI418" i="5"/>
  <c r="AM418" i="5"/>
  <c r="AI419" i="5"/>
  <c r="AM419" i="5"/>
  <c r="AI420" i="5"/>
  <c r="AM420" i="5"/>
  <c r="AI421" i="5"/>
  <c r="AM421" i="5"/>
  <c r="AI422" i="5"/>
  <c r="AM422" i="5"/>
  <c r="AI423" i="5"/>
  <c r="AM423" i="5"/>
  <c r="AI424" i="5"/>
  <c r="AM424" i="5"/>
  <c r="AI425" i="5"/>
  <c r="AM425" i="5"/>
  <c r="AI426" i="5"/>
  <c r="AM426" i="5"/>
  <c r="AI427" i="5"/>
  <c r="AM427" i="5"/>
  <c r="AI428" i="5"/>
  <c r="AM428" i="5"/>
  <c r="AI429" i="5"/>
  <c r="AM429" i="5"/>
  <c r="AI430" i="5"/>
  <c r="AM430" i="5"/>
  <c r="AI431" i="5"/>
  <c r="AM431" i="5"/>
  <c r="AI432" i="5"/>
  <c r="AM432" i="5"/>
  <c r="AI433" i="5"/>
  <c r="AM433" i="5"/>
  <c r="AI434" i="5"/>
  <c r="AM434" i="5"/>
  <c r="AI435" i="5"/>
  <c r="AM435" i="5"/>
  <c r="AI436" i="5"/>
  <c r="AM436" i="5"/>
  <c r="AI437" i="5"/>
  <c r="AM437" i="5"/>
  <c r="AI438" i="5"/>
  <c r="AM438" i="5"/>
  <c r="AI439" i="5"/>
  <c r="AM439" i="5"/>
  <c r="AI440" i="5"/>
  <c r="AM440" i="5"/>
  <c r="AI441" i="5"/>
  <c r="AM441" i="5"/>
  <c r="AI442" i="5"/>
  <c r="AM442" i="5"/>
  <c r="AI443" i="5"/>
  <c r="AM443" i="5"/>
  <c r="AI444" i="5"/>
  <c r="AM444" i="5"/>
  <c r="AI445" i="5"/>
  <c r="AM445" i="5"/>
  <c r="AI446" i="5"/>
  <c r="AM446" i="5"/>
  <c r="AI447" i="5"/>
  <c r="AM447" i="5"/>
  <c r="AI448" i="5"/>
  <c r="AM448" i="5"/>
  <c r="AI449" i="5"/>
  <c r="AM449" i="5"/>
  <c r="AI450" i="5"/>
  <c r="AM450" i="5"/>
  <c r="AI451" i="5"/>
  <c r="AM451" i="5"/>
  <c r="AI452" i="5"/>
  <c r="AM452" i="5"/>
  <c r="AI453" i="5"/>
  <c r="AM453" i="5"/>
  <c r="AI454" i="5"/>
  <c r="AM454" i="5"/>
  <c r="AI455" i="5"/>
  <c r="AM455" i="5"/>
  <c r="AI456" i="5"/>
  <c r="AM456" i="5"/>
  <c r="AI457" i="5"/>
  <c r="AM457" i="5"/>
  <c r="AI458" i="5"/>
  <c r="AM458" i="5"/>
  <c r="AI459" i="5"/>
  <c r="AM459" i="5"/>
  <c r="AI460" i="5"/>
  <c r="AM460" i="5"/>
  <c r="AI461" i="5"/>
  <c r="AM461" i="5"/>
  <c r="AI462" i="5"/>
  <c r="AM462" i="5"/>
  <c r="AI463" i="5"/>
  <c r="AM463" i="5"/>
  <c r="AI464" i="5"/>
  <c r="AM464" i="5"/>
  <c r="AI465" i="5"/>
  <c r="AM465" i="5"/>
  <c r="AI466" i="5"/>
  <c r="AM466" i="5"/>
  <c r="AI467" i="5"/>
  <c r="AM467" i="5"/>
  <c r="AI468" i="5"/>
  <c r="AM468" i="5"/>
  <c r="AI469" i="5"/>
  <c r="AM469" i="5"/>
  <c r="AI470" i="5"/>
  <c r="AM470" i="5"/>
  <c r="AI471" i="5"/>
  <c r="AM471" i="5"/>
  <c r="AI472" i="5"/>
  <c r="AM472" i="5"/>
  <c r="AI473" i="5"/>
  <c r="AM473" i="5"/>
  <c r="AI474" i="5"/>
  <c r="AM474" i="5"/>
  <c r="AI475" i="5"/>
  <c r="AM475" i="5"/>
  <c r="AI476" i="5"/>
  <c r="AM476" i="5"/>
  <c r="AI477" i="5"/>
  <c r="AM477" i="5"/>
  <c r="AI478" i="5"/>
  <c r="AM478" i="5"/>
  <c r="AI479" i="5"/>
  <c r="AM479" i="5"/>
  <c r="AI480" i="5"/>
  <c r="AM480" i="5"/>
  <c r="AI481" i="5"/>
  <c r="AM481" i="5"/>
  <c r="AI482" i="5"/>
  <c r="AM482" i="5"/>
  <c r="AI483" i="5"/>
  <c r="AM483" i="5"/>
  <c r="AI484" i="5"/>
  <c r="AM484" i="5"/>
  <c r="AI485" i="5"/>
  <c r="AM485" i="5"/>
  <c r="AI486" i="5"/>
  <c r="AM486" i="5"/>
  <c r="AI487" i="5"/>
  <c r="AM487" i="5"/>
  <c r="AI488" i="5"/>
  <c r="AM488" i="5"/>
  <c r="AI489" i="5"/>
  <c r="AM489" i="5"/>
  <c r="AI490" i="5"/>
  <c r="AM490" i="5"/>
  <c r="AI491" i="5"/>
  <c r="AM491" i="5"/>
  <c r="AI492" i="5"/>
  <c r="AM492" i="5"/>
  <c r="AI493" i="5"/>
  <c r="AM493" i="5"/>
  <c r="AI494" i="5"/>
  <c r="AM494" i="5"/>
  <c r="AI495" i="5"/>
  <c r="AM495" i="5"/>
  <c r="AI496" i="5"/>
  <c r="AM496" i="5"/>
  <c r="AI497" i="5"/>
  <c r="AM497" i="5"/>
  <c r="AI498" i="5"/>
  <c r="AM498" i="5"/>
  <c r="AI499" i="5"/>
  <c r="AM499" i="5"/>
  <c r="AI500" i="5"/>
  <c r="AM500" i="5"/>
  <c r="AI501" i="5"/>
  <c r="AM501" i="5"/>
  <c r="AI502" i="5"/>
  <c r="AM502" i="5"/>
  <c r="AI503" i="5"/>
  <c r="AM503" i="5"/>
  <c r="AI504" i="5"/>
  <c r="AM504" i="5"/>
  <c r="AI505" i="5"/>
  <c r="AM505" i="5"/>
  <c r="AI506" i="5"/>
  <c r="AM506" i="5"/>
  <c r="AI507" i="5"/>
  <c r="AM507" i="5"/>
  <c r="AI508" i="5"/>
  <c r="AM508" i="5"/>
  <c r="AI509" i="5"/>
  <c r="AJ18" i="5"/>
  <c r="AN18" i="5"/>
  <c r="AJ19" i="5"/>
  <c r="AN19" i="5"/>
  <c r="AJ20" i="5"/>
  <c r="AN20" i="5"/>
  <c r="AJ21" i="5"/>
  <c r="AN21" i="5"/>
  <c r="AJ22" i="5"/>
  <c r="AN22" i="5"/>
  <c r="AJ23" i="5"/>
  <c r="AN23" i="5"/>
  <c r="AJ24" i="5"/>
  <c r="AN24" i="5"/>
  <c r="AJ25" i="5"/>
  <c r="AN25" i="5"/>
  <c r="AJ26" i="5"/>
  <c r="AN26" i="5"/>
  <c r="AJ27" i="5"/>
  <c r="AN27" i="5"/>
  <c r="AJ28" i="5"/>
  <c r="AN28" i="5"/>
  <c r="AJ29" i="5"/>
  <c r="AN29" i="5"/>
  <c r="AJ30" i="5"/>
  <c r="AN30" i="5"/>
  <c r="AJ31" i="5"/>
  <c r="AN31" i="5"/>
  <c r="AJ32" i="5"/>
  <c r="AN32" i="5"/>
  <c r="AJ33" i="5"/>
  <c r="AN33" i="5"/>
  <c r="AJ34" i="5"/>
  <c r="AN34" i="5"/>
  <c r="AJ35" i="5"/>
  <c r="AN35" i="5"/>
  <c r="AJ36" i="5"/>
  <c r="AN36" i="5"/>
  <c r="AJ37" i="5"/>
  <c r="AN37" i="5"/>
  <c r="AJ38" i="5"/>
  <c r="AN38" i="5"/>
  <c r="AJ39" i="5"/>
  <c r="AN39" i="5"/>
  <c r="AJ40" i="5"/>
  <c r="AN40" i="5"/>
  <c r="AJ41" i="5"/>
  <c r="AN41" i="5"/>
  <c r="AJ42" i="5"/>
  <c r="AN42" i="5"/>
  <c r="AJ43" i="5"/>
  <c r="AN43" i="5"/>
  <c r="AJ44" i="5"/>
  <c r="AN44" i="5"/>
  <c r="AJ45" i="5"/>
  <c r="AN45" i="5"/>
  <c r="AJ46" i="5"/>
  <c r="AN46" i="5"/>
  <c r="AJ47" i="5"/>
  <c r="AN47" i="5"/>
  <c r="AJ48" i="5"/>
  <c r="AN48" i="5"/>
  <c r="AJ49" i="5"/>
  <c r="AN49" i="5"/>
  <c r="AJ50" i="5"/>
  <c r="AN50" i="5"/>
  <c r="AJ51" i="5"/>
  <c r="AN51" i="5"/>
  <c r="AJ52" i="5"/>
  <c r="AN52" i="5"/>
  <c r="AJ53" i="5"/>
  <c r="AN53" i="5"/>
  <c r="AJ54" i="5"/>
  <c r="AN54" i="5"/>
  <c r="AJ55" i="5"/>
  <c r="AN55" i="5"/>
  <c r="AJ56" i="5"/>
  <c r="AN56" i="5"/>
  <c r="AJ57" i="5"/>
  <c r="AN57" i="5"/>
  <c r="AJ58" i="5"/>
  <c r="AN58" i="5"/>
  <c r="AJ59" i="5"/>
  <c r="AN59" i="5"/>
  <c r="AJ60" i="5"/>
  <c r="AN60" i="5"/>
  <c r="AJ61" i="5"/>
  <c r="AN61" i="5"/>
  <c r="AJ62" i="5"/>
  <c r="AN62" i="5"/>
  <c r="AJ63" i="5"/>
  <c r="AN63" i="5"/>
  <c r="AJ64" i="5"/>
  <c r="AN64" i="5"/>
  <c r="AJ65" i="5"/>
  <c r="AN65" i="5"/>
  <c r="AJ66" i="5"/>
  <c r="AN66" i="5"/>
  <c r="AJ67" i="5"/>
  <c r="AN67" i="5"/>
  <c r="AJ68" i="5"/>
  <c r="AN68" i="5"/>
  <c r="AJ69" i="5"/>
  <c r="AN69" i="5"/>
  <c r="AJ70" i="5"/>
  <c r="AN70" i="5"/>
  <c r="AJ71" i="5"/>
  <c r="AN71" i="5"/>
  <c r="AJ72" i="5"/>
  <c r="AN72" i="5"/>
  <c r="AJ73" i="5"/>
  <c r="AN73" i="5"/>
  <c r="AJ74" i="5"/>
  <c r="AN74" i="5"/>
  <c r="AJ75" i="5"/>
  <c r="AN75" i="5"/>
  <c r="AJ76" i="5"/>
  <c r="AN76" i="5"/>
  <c r="AJ77" i="5"/>
  <c r="AN77" i="5"/>
  <c r="AJ78" i="5"/>
  <c r="AN78" i="5"/>
  <c r="AJ79" i="5"/>
  <c r="AN79" i="5"/>
  <c r="AJ80" i="5"/>
  <c r="AN80" i="5"/>
  <c r="AJ81" i="5"/>
  <c r="AN81" i="5"/>
  <c r="AJ82" i="5"/>
  <c r="AN82" i="5"/>
  <c r="AJ83" i="5"/>
  <c r="AN83" i="5"/>
  <c r="AJ84" i="5"/>
  <c r="AN84" i="5"/>
  <c r="AJ85" i="5"/>
  <c r="AN85" i="5"/>
  <c r="AJ86" i="5"/>
  <c r="AN86" i="5"/>
  <c r="AJ87" i="5"/>
  <c r="AN87" i="5"/>
  <c r="AJ88" i="5"/>
  <c r="AN88" i="5"/>
  <c r="AJ89" i="5"/>
  <c r="AN89" i="5"/>
  <c r="AJ90" i="5"/>
  <c r="AN90" i="5"/>
  <c r="AJ91" i="5"/>
  <c r="AN91" i="5"/>
  <c r="AJ92" i="5"/>
  <c r="AN92" i="5"/>
  <c r="AJ93" i="5"/>
  <c r="AN93" i="5"/>
  <c r="AJ94" i="5"/>
  <c r="AN94" i="5"/>
  <c r="AJ95" i="5"/>
  <c r="AN95" i="5"/>
  <c r="AJ96" i="5"/>
  <c r="AN96" i="5"/>
  <c r="AJ97" i="5"/>
  <c r="AN97" i="5"/>
  <c r="AJ98" i="5"/>
  <c r="AN98" i="5"/>
  <c r="AJ99" i="5"/>
  <c r="AN99" i="5"/>
  <c r="AJ100" i="5"/>
  <c r="AN100" i="5"/>
  <c r="AJ101" i="5"/>
  <c r="AN101" i="5"/>
  <c r="AJ102" i="5"/>
  <c r="AN102" i="5"/>
  <c r="AJ103" i="5"/>
  <c r="AN103" i="5"/>
  <c r="AJ104" i="5"/>
  <c r="AN104" i="5"/>
  <c r="AJ105" i="5"/>
  <c r="AN105" i="5"/>
  <c r="AJ106" i="5"/>
  <c r="AN106" i="5"/>
  <c r="AJ107" i="5"/>
  <c r="AN107" i="5"/>
  <c r="AJ108" i="5"/>
  <c r="AN108" i="5"/>
  <c r="AJ109" i="5"/>
  <c r="AN109" i="5"/>
  <c r="AJ110" i="5"/>
  <c r="AN110" i="5"/>
  <c r="AJ111" i="5"/>
  <c r="AN111" i="5"/>
  <c r="AJ112" i="5"/>
  <c r="AN112" i="5"/>
  <c r="AJ113" i="5"/>
  <c r="AN113" i="5"/>
  <c r="AJ114" i="5"/>
  <c r="AN114" i="5"/>
  <c r="AJ115" i="5"/>
  <c r="AN115" i="5"/>
  <c r="AJ116" i="5"/>
  <c r="AN116" i="5"/>
  <c r="AJ117" i="5"/>
  <c r="AN117" i="5"/>
  <c r="AJ118" i="5"/>
  <c r="AN118" i="5"/>
  <c r="AJ119" i="5"/>
  <c r="AN119" i="5"/>
  <c r="AJ120" i="5"/>
  <c r="AN120" i="5"/>
  <c r="AJ121" i="5"/>
  <c r="AN121" i="5"/>
  <c r="AJ122" i="5"/>
  <c r="AN122" i="5"/>
  <c r="AJ123" i="5"/>
  <c r="AN123" i="5"/>
  <c r="AJ124" i="5"/>
  <c r="AN124" i="5"/>
  <c r="AJ125" i="5"/>
  <c r="AN125" i="5"/>
  <c r="AJ126" i="5"/>
  <c r="AN126" i="5"/>
  <c r="AJ127" i="5"/>
  <c r="AN127" i="5"/>
  <c r="AJ128" i="5"/>
  <c r="AN128" i="5"/>
  <c r="AJ129" i="5"/>
  <c r="AN129" i="5"/>
  <c r="AJ130" i="5"/>
  <c r="AN130" i="5"/>
  <c r="AJ131" i="5"/>
  <c r="AN131" i="5"/>
  <c r="AJ132" i="5"/>
  <c r="AN132" i="5"/>
  <c r="AJ133" i="5"/>
  <c r="AN133" i="5"/>
  <c r="AJ134" i="5"/>
  <c r="AN134" i="5"/>
  <c r="AJ135" i="5"/>
  <c r="AN135" i="5"/>
  <c r="AJ136" i="5"/>
  <c r="AN136" i="5"/>
  <c r="AJ137" i="5"/>
  <c r="AN137" i="5"/>
  <c r="AJ138" i="5"/>
  <c r="AN138" i="5"/>
  <c r="AJ139" i="5"/>
  <c r="AN139" i="5"/>
  <c r="AJ140" i="5"/>
  <c r="AN140" i="5"/>
  <c r="AJ141" i="5"/>
  <c r="AN141" i="5"/>
  <c r="AJ142" i="5"/>
  <c r="AN142" i="5"/>
  <c r="AJ143" i="5"/>
  <c r="AN143" i="5"/>
  <c r="AJ144" i="5"/>
  <c r="AN144" i="5"/>
  <c r="AJ145" i="5"/>
  <c r="AN145" i="5"/>
  <c r="AJ146" i="5"/>
  <c r="AN146" i="5"/>
  <c r="AJ147" i="5"/>
  <c r="AN147" i="5"/>
  <c r="AJ148" i="5"/>
  <c r="AN148" i="5"/>
  <c r="AJ149" i="5"/>
  <c r="AN149" i="5"/>
  <c r="AJ150" i="5"/>
  <c r="AN150" i="5"/>
  <c r="AJ151" i="5"/>
  <c r="AN151" i="5"/>
  <c r="AJ152" i="5"/>
  <c r="AN152" i="5"/>
  <c r="AJ153" i="5"/>
  <c r="AN153" i="5"/>
  <c r="AJ154" i="5"/>
  <c r="AN154" i="5"/>
  <c r="AJ155" i="5"/>
  <c r="AN155" i="5"/>
  <c r="AJ156" i="5"/>
  <c r="AN156" i="5"/>
  <c r="AJ157" i="5"/>
  <c r="AN157" i="5"/>
  <c r="AJ158" i="5"/>
  <c r="AN158" i="5"/>
  <c r="AJ159" i="5"/>
  <c r="AN159" i="5"/>
  <c r="AJ160" i="5"/>
  <c r="AN160" i="5"/>
  <c r="AJ161" i="5"/>
  <c r="AN161" i="5"/>
  <c r="AJ162" i="5"/>
  <c r="AN162" i="5"/>
  <c r="AJ163" i="5"/>
  <c r="AN163" i="5"/>
  <c r="AJ164" i="5"/>
  <c r="AN164" i="5"/>
  <c r="AJ165" i="5"/>
  <c r="AN165" i="5"/>
  <c r="AJ166" i="5"/>
  <c r="AN166" i="5"/>
  <c r="AJ167" i="5"/>
  <c r="AN167" i="5"/>
  <c r="AJ168" i="5"/>
  <c r="AN168" i="5"/>
  <c r="AJ169" i="5"/>
  <c r="AN169" i="5"/>
  <c r="AJ170" i="5"/>
  <c r="AN170" i="5"/>
  <c r="AJ171" i="5"/>
  <c r="AN171" i="5"/>
  <c r="AJ172" i="5"/>
  <c r="AN172" i="5"/>
  <c r="AJ173" i="5"/>
  <c r="AN173" i="5"/>
  <c r="AJ174" i="5"/>
  <c r="AN174" i="5"/>
  <c r="AJ175" i="5"/>
  <c r="AN175" i="5"/>
  <c r="AJ176" i="5"/>
  <c r="AN176" i="5"/>
  <c r="AJ177" i="5"/>
  <c r="AN177" i="5"/>
  <c r="AJ178" i="5"/>
  <c r="AN178" i="5"/>
  <c r="AJ179" i="5"/>
  <c r="AN179" i="5"/>
  <c r="AJ180" i="5"/>
  <c r="AN180" i="5"/>
  <c r="AJ181" i="5"/>
  <c r="AN181" i="5"/>
  <c r="AJ182" i="5"/>
  <c r="AN182" i="5"/>
  <c r="AJ183" i="5"/>
  <c r="AN183" i="5"/>
  <c r="AJ184" i="5"/>
  <c r="AN184" i="5"/>
  <c r="AJ185" i="5"/>
  <c r="AN185" i="5"/>
  <c r="AJ186" i="5"/>
  <c r="AN186" i="5"/>
  <c r="AJ187" i="5"/>
  <c r="AN187" i="5"/>
  <c r="AJ188" i="5"/>
  <c r="AN188" i="5"/>
  <c r="AJ189" i="5"/>
  <c r="AN189" i="5"/>
  <c r="AJ190" i="5"/>
  <c r="AN190" i="5"/>
  <c r="AJ191" i="5"/>
  <c r="AN191" i="5"/>
  <c r="AJ192" i="5"/>
  <c r="AN192" i="5"/>
  <c r="AJ193" i="5"/>
  <c r="AN193" i="5"/>
  <c r="AJ194" i="5"/>
  <c r="AN194" i="5"/>
  <c r="AJ195" i="5"/>
  <c r="AN195" i="5"/>
  <c r="AJ196" i="5"/>
  <c r="AN196" i="5"/>
  <c r="AJ197" i="5"/>
  <c r="AN197" i="5"/>
  <c r="AJ198" i="5"/>
  <c r="AN198" i="5"/>
  <c r="AJ199" i="5"/>
  <c r="AN199" i="5"/>
  <c r="AJ200" i="5"/>
  <c r="AN200" i="5"/>
  <c r="AJ201" i="5"/>
  <c r="AN201" i="5"/>
  <c r="AJ202" i="5"/>
  <c r="AN202" i="5"/>
  <c r="AJ203" i="5"/>
  <c r="AN203" i="5"/>
  <c r="AJ204" i="5"/>
  <c r="AN204" i="5"/>
  <c r="AJ205" i="5"/>
  <c r="AN205" i="5"/>
  <c r="AJ206" i="5"/>
  <c r="AN206" i="5"/>
  <c r="AJ207" i="5"/>
  <c r="AN207" i="5"/>
  <c r="AJ208" i="5"/>
  <c r="AN208" i="5"/>
  <c r="AJ209" i="5"/>
  <c r="AN209" i="5"/>
  <c r="AJ210" i="5"/>
  <c r="AN210" i="5"/>
  <c r="AJ211" i="5"/>
  <c r="AN211" i="5"/>
  <c r="AJ212" i="5"/>
  <c r="AN212" i="5"/>
  <c r="AJ213" i="5"/>
  <c r="AN213" i="5"/>
  <c r="AJ214" i="5"/>
  <c r="AN214" i="5"/>
  <c r="AJ215" i="5"/>
  <c r="AN215" i="5"/>
  <c r="AJ216" i="5"/>
  <c r="AN216" i="5"/>
  <c r="AJ217" i="5"/>
  <c r="AN217" i="5"/>
  <c r="AJ218" i="5"/>
  <c r="AN218" i="5"/>
  <c r="AJ219" i="5"/>
  <c r="AN219" i="5"/>
  <c r="AJ220" i="5"/>
  <c r="AN220" i="5"/>
  <c r="AJ221" i="5"/>
  <c r="AN221" i="5"/>
  <c r="AJ222" i="5"/>
  <c r="AN222" i="5"/>
  <c r="AJ223" i="5"/>
  <c r="AN223" i="5"/>
  <c r="AJ224" i="5"/>
  <c r="AN224" i="5"/>
  <c r="AJ225" i="5"/>
  <c r="AN225" i="5"/>
  <c r="AJ226" i="5"/>
  <c r="AN226" i="5"/>
  <c r="AJ227" i="5"/>
  <c r="AN227" i="5"/>
  <c r="AJ228" i="5"/>
  <c r="AN228" i="5"/>
  <c r="AJ229" i="5"/>
  <c r="AN229" i="5"/>
  <c r="AJ230" i="5"/>
  <c r="AN230" i="5"/>
  <c r="AJ231" i="5"/>
  <c r="AN231" i="5"/>
  <c r="AJ232" i="5"/>
  <c r="AN232" i="5"/>
  <c r="AJ233" i="5"/>
  <c r="AN233" i="5"/>
  <c r="AJ234" i="5"/>
  <c r="AN234" i="5"/>
  <c r="AJ235" i="5"/>
  <c r="AN235" i="5"/>
  <c r="AJ236" i="5"/>
  <c r="AN236" i="5"/>
  <c r="AJ237" i="5"/>
  <c r="AN237" i="5"/>
  <c r="AJ238" i="5"/>
  <c r="AN238" i="5"/>
  <c r="AJ239" i="5"/>
  <c r="AN239" i="5"/>
  <c r="AJ240" i="5"/>
  <c r="AN240" i="5"/>
  <c r="AJ241" i="5"/>
  <c r="AN241" i="5"/>
  <c r="AJ242" i="5"/>
  <c r="AN242" i="5"/>
  <c r="AJ243" i="5"/>
  <c r="AN243" i="5"/>
  <c r="AJ244" i="5"/>
  <c r="AN244" i="5"/>
  <c r="AJ245" i="5"/>
  <c r="AN245" i="5"/>
  <c r="AJ246" i="5"/>
  <c r="AN246" i="5"/>
  <c r="AJ247" i="5"/>
  <c r="AN247" i="5"/>
  <c r="AJ248" i="5"/>
  <c r="AN248" i="5"/>
  <c r="AJ249" i="5"/>
  <c r="AN249" i="5"/>
  <c r="AJ250" i="5"/>
  <c r="AN250" i="5"/>
  <c r="AJ251" i="5"/>
  <c r="AN251" i="5"/>
  <c r="AJ252" i="5"/>
  <c r="AN252" i="5"/>
  <c r="AJ253" i="5"/>
  <c r="AN253" i="5"/>
  <c r="AJ254" i="5"/>
  <c r="AN254" i="5"/>
  <c r="AJ255" i="5"/>
  <c r="AN255" i="5"/>
  <c r="AJ256" i="5"/>
  <c r="AN256" i="5"/>
  <c r="AJ257" i="5"/>
  <c r="AN257" i="5"/>
  <c r="AJ258" i="5"/>
  <c r="AN258" i="5"/>
  <c r="AJ259" i="5"/>
  <c r="AN259" i="5"/>
  <c r="AJ260" i="5"/>
  <c r="AN260" i="5"/>
  <c r="AJ261" i="5"/>
  <c r="AN261" i="5"/>
  <c r="AJ262" i="5"/>
  <c r="AN262" i="5"/>
  <c r="AJ263" i="5"/>
  <c r="AN263" i="5"/>
  <c r="AJ264" i="5"/>
  <c r="AN264" i="5"/>
  <c r="AJ265" i="5"/>
  <c r="AN265" i="5"/>
  <c r="AJ266" i="5"/>
  <c r="AN266" i="5"/>
  <c r="AJ267" i="5"/>
  <c r="AN267" i="5"/>
  <c r="AJ268" i="5"/>
  <c r="AN268" i="5"/>
  <c r="AJ269" i="5"/>
  <c r="AN269" i="5"/>
  <c r="AJ270" i="5"/>
  <c r="AN270" i="5"/>
  <c r="AJ271" i="5"/>
  <c r="AN271" i="5"/>
  <c r="AJ272" i="5"/>
  <c r="AN272" i="5"/>
  <c r="AJ273" i="5"/>
  <c r="AN273" i="5"/>
  <c r="AJ274" i="5"/>
  <c r="AN274" i="5"/>
  <c r="AJ275" i="5"/>
  <c r="AN275" i="5"/>
  <c r="AJ276" i="5"/>
  <c r="AN276" i="5"/>
  <c r="AJ277" i="5"/>
  <c r="AN277" i="5"/>
  <c r="AJ278" i="5"/>
  <c r="AN278" i="5"/>
  <c r="AJ279" i="5"/>
  <c r="AN279" i="5"/>
  <c r="AJ280" i="5"/>
  <c r="AN280" i="5"/>
  <c r="AJ281" i="5"/>
  <c r="AN281" i="5"/>
  <c r="AJ282" i="5"/>
  <c r="AN282" i="5"/>
  <c r="AJ283" i="5"/>
  <c r="AN283" i="5"/>
  <c r="AJ284" i="5"/>
  <c r="AN284" i="5"/>
  <c r="AJ285" i="5"/>
  <c r="AN285" i="5"/>
  <c r="AJ286" i="5"/>
  <c r="AN286" i="5"/>
  <c r="AJ287" i="5"/>
  <c r="AN287" i="5"/>
  <c r="AJ288" i="5"/>
  <c r="AN288" i="5"/>
  <c r="AJ289" i="5"/>
  <c r="AN289" i="5"/>
  <c r="AJ290" i="5"/>
  <c r="AN290" i="5"/>
  <c r="AJ291" i="5"/>
  <c r="AN291" i="5"/>
  <c r="AJ292" i="5"/>
  <c r="AN292" i="5"/>
  <c r="AJ293" i="5"/>
  <c r="AN293" i="5"/>
  <c r="AJ294" i="5"/>
  <c r="AN294" i="5"/>
  <c r="AJ295" i="5"/>
  <c r="AN295" i="5"/>
  <c r="AJ296" i="5"/>
  <c r="AN296" i="5"/>
  <c r="AJ297" i="5"/>
  <c r="AN297" i="5"/>
  <c r="AJ298" i="5"/>
  <c r="AN298" i="5"/>
  <c r="AJ299" i="5"/>
  <c r="AN299" i="5"/>
  <c r="AJ300" i="5"/>
  <c r="AN300" i="5"/>
  <c r="AJ301" i="5"/>
  <c r="AN301" i="5"/>
  <c r="AJ302" i="5"/>
  <c r="AN302" i="5"/>
  <c r="AJ303" i="5"/>
  <c r="AN303" i="5"/>
  <c r="AJ304" i="5"/>
  <c r="AN304" i="5"/>
  <c r="AJ305" i="5"/>
  <c r="AN305" i="5"/>
  <c r="AJ306" i="5"/>
  <c r="AN306" i="5"/>
  <c r="AJ307" i="5"/>
  <c r="AN307" i="5"/>
  <c r="AJ308" i="5"/>
  <c r="AN308" i="5"/>
  <c r="AJ309" i="5"/>
  <c r="AN309" i="5"/>
  <c r="AJ310" i="5"/>
  <c r="AN310" i="5"/>
  <c r="AJ311" i="5"/>
  <c r="AN311" i="5"/>
  <c r="AJ312" i="5"/>
  <c r="AN312" i="5"/>
  <c r="AJ313" i="5"/>
  <c r="AN313" i="5"/>
  <c r="AJ314" i="5"/>
  <c r="AN314" i="5"/>
  <c r="AJ315" i="5"/>
  <c r="AN315" i="5"/>
  <c r="AJ316" i="5"/>
  <c r="AN316" i="5"/>
  <c r="AJ317" i="5"/>
  <c r="AN317" i="5"/>
  <c r="AJ318" i="5"/>
  <c r="AN318" i="5"/>
  <c r="AJ319" i="5"/>
  <c r="AN319" i="5"/>
  <c r="AJ320" i="5"/>
  <c r="AN320" i="5"/>
  <c r="AJ321" i="5"/>
  <c r="AN321" i="5"/>
  <c r="AJ322" i="5"/>
  <c r="AN322" i="5"/>
  <c r="AJ323" i="5"/>
  <c r="AN323" i="5"/>
  <c r="AJ324" i="5"/>
  <c r="AN324" i="5"/>
  <c r="AJ325" i="5"/>
  <c r="AN325" i="5"/>
  <c r="AJ326" i="5"/>
  <c r="AN326" i="5"/>
  <c r="AJ327" i="5"/>
  <c r="AN327" i="5"/>
  <c r="AJ328" i="5"/>
  <c r="AN328" i="5"/>
  <c r="AJ329" i="5"/>
  <c r="AN329" i="5"/>
  <c r="AJ330" i="5"/>
  <c r="AN330" i="5"/>
  <c r="AJ331" i="5"/>
  <c r="AN331" i="5"/>
  <c r="AJ332" i="5"/>
  <c r="AN332" i="5"/>
  <c r="AJ333" i="5"/>
  <c r="AN333" i="5"/>
  <c r="AJ334" i="5"/>
  <c r="AN334" i="5"/>
  <c r="AJ335" i="5"/>
  <c r="AN335" i="5"/>
  <c r="AJ336" i="5"/>
  <c r="AN336" i="5"/>
  <c r="AJ337" i="5"/>
  <c r="AN337" i="5"/>
  <c r="AJ338" i="5"/>
  <c r="AN338" i="5"/>
  <c r="AJ339" i="5"/>
  <c r="AN339" i="5"/>
  <c r="AJ340" i="5"/>
  <c r="AN340" i="5"/>
  <c r="AJ341" i="5"/>
  <c r="AN341" i="5"/>
  <c r="AJ342" i="5"/>
  <c r="AN342" i="5"/>
  <c r="AJ343" i="5"/>
  <c r="AK1239" i="5"/>
  <c r="AO1239" i="5"/>
  <c r="AK1240" i="5"/>
  <c r="AO1240" i="5"/>
  <c r="AK1241" i="5"/>
  <c r="AO1241" i="5"/>
  <c r="AK1242" i="5"/>
  <c r="AO1242" i="5"/>
  <c r="AK1243" i="5"/>
  <c r="AO1243" i="5"/>
  <c r="AK1244" i="5"/>
  <c r="AO1244" i="5"/>
  <c r="AK1245" i="5"/>
  <c r="AO1245" i="5"/>
  <c r="AK1246" i="5"/>
  <c r="AO1246" i="5"/>
  <c r="AK1247" i="5"/>
  <c r="AO1247" i="5"/>
  <c r="AK1248" i="5"/>
  <c r="AO1248" i="5"/>
  <c r="AK1249" i="5"/>
  <c r="AO1249" i="5"/>
  <c r="AK1250" i="5"/>
  <c r="AO1250" i="5"/>
  <c r="AK1251" i="5"/>
  <c r="AO1251" i="5"/>
  <c r="AK1252" i="5"/>
  <c r="AO1252" i="5"/>
  <c r="AK1253" i="5"/>
  <c r="AO1253" i="5"/>
  <c r="AK1254" i="5"/>
  <c r="AO1254" i="5"/>
  <c r="AK1255" i="5"/>
  <c r="AO1255" i="5"/>
  <c r="AK1256" i="5"/>
  <c r="AO1256" i="5"/>
  <c r="AK1257" i="5"/>
  <c r="AO1257" i="5"/>
  <c r="AK1258" i="5"/>
  <c r="AO1258" i="5"/>
  <c r="AK1259" i="5"/>
  <c r="AO1259" i="5"/>
  <c r="AK1260" i="5"/>
  <c r="AO1260" i="5"/>
  <c r="AK1261" i="5"/>
  <c r="AO1261" i="5"/>
  <c r="AK1262" i="5"/>
  <c r="AO1262" i="5"/>
  <c r="AK1263" i="5"/>
  <c r="AO1263" i="5"/>
  <c r="AK1264" i="5"/>
  <c r="AO1264" i="5"/>
  <c r="AK1265" i="5"/>
  <c r="AO1265" i="5"/>
  <c r="AK1266" i="5"/>
  <c r="AO1266" i="5"/>
  <c r="AK1267" i="5"/>
  <c r="AO1267" i="5"/>
  <c r="AK1268" i="5"/>
  <c r="AO1268" i="5"/>
  <c r="AK1269" i="5"/>
  <c r="AO1269" i="5"/>
  <c r="AK1270" i="5"/>
  <c r="AO1270" i="5"/>
  <c r="AK1271" i="5"/>
  <c r="AO1271" i="5"/>
  <c r="AK1272" i="5"/>
  <c r="AO1272" i="5"/>
  <c r="AK1273" i="5"/>
  <c r="AO1273" i="5"/>
  <c r="AK1274" i="5"/>
  <c r="AO1274" i="5"/>
  <c r="AK1275" i="5"/>
  <c r="AO1275" i="5"/>
  <c r="AK1276" i="5"/>
  <c r="AO1276" i="5"/>
  <c r="AK1277" i="5"/>
  <c r="AO1277" i="5"/>
  <c r="AK1278" i="5"/>
  <c r="AO1278" i="5"/>
  <c r="AK1279" i="5"/>
  <c r="AO1279" i="5"/>
  <c r="AK1280" i="5"/>
  <c r="AO1280" i="5"/>
  <c r="AK1281" i="5"/>
  <c r="AO1281" i="5"/>
  <c r="AK1282" i="5"/>
  <c r="AO1282" i="5"/>
  <c r="AK1283" i="5"/>
  <c r="AO1283" i="5"/>
  <c r="AK1284" i="5"/>
  <c r="AO1284" i="5"/>
  <c r="AK1285" i="5"/>
  <c r="AO1285" i="5"/>
  <c r="AK1286" i="5"/>
  <c r="AO1286" i="5"/>
  <c r="AK1287" i="5"/>
  <c r="AO1287" i="5"/>
  <c r="AK1288" i="5"/>
  <c r="AO1288" i="5"/>
  <c r="AK1289" i="5"/>
  <c r="AO1289" i="5"/>
  <c r="AK1290" i="5"/>
  <c r="AO1290" i="5"/>
  <c r="AK1291" i="5"/>
  <c r="AO1291" i="5"/>
  <c r="AK1292" i="5"/>
  <c r="AO1292" i="5"/>
  <c r="AK1293" i="5"/>
  <c r="AO1293" i="5"/>
  <c r="AK1294" i="5"/>
  <c r="AO1294" i="5"/>
  <c r="AK1295" i="5"/>
  <c r="AO1295" i="5"/>
  <c r="AK1296" i="5"/>
  <c r="AO1296" i="5"/>
  <c r="AK1297" i="5"/>
  <c r="AO1297" i="5"/>
  <c r="AK1298" i="5"/>
  <c r="AO1298" i="5"/>
  <c r="AK1299" i="5"/>
  <c r="AO1299" i="5"/>
  <c r="AK1300" i="5"/>
  <c r="AO1300" i="5"/>
  <c r="AK1301" i="5"/>
  <c r="AO1301" i="5"/>
  <c r="AK1302" i="5"/>
  <c r="AO1302" i="5"/>
  <c r="AK1303" i="5"/>
  <c r="AO1303" i="5"/>
  <c r="AK1304" i="5"/>
  <c r="AO1304" i="5"/>
  <c r="AK1305" i="5"/>
  <c r="AO1305" i="5"/>
  <c r="AK1306" i="5"/>
  <c r="AO1306" i="5"/>
  <c r="AK1307" i="5"/>
  <c r="AO1307" i="5"/>
  <c r="AK1308" i="5"/>
  <c r="AO1308" i="5"/>
  <c r="AK1309" i="5"/>
  <c r="AO1309" i="5"/>
  <c r="AK1310" i="5"/>
  <c r="AO1310" i="5"/>
  <c r="AK1311" i="5"/>
  <c r="AO1311" i="5"/>
  <c r="AK1312" i="5"/>
  <c r="AO1312" i="5"/>
  <c r="AK1313" i="5"/>
  <c r="AO1313" i="5"/>
  <c r="AK1314" i="5"/>
  <c r="AO1314" i="5"/>
  <c r="AK1315" i="5"/>
  <c r="AO1315" i="5"/>
  <c r="AK1316" i="5"/>
  <c r="AO1316" i="5"/>
  <c r="AK1317" i="5"/>
  <c r="AO1317" i="5"/>
  <c r="AK1318" i="5"/>
  <c r="AO1318" i="5"/>
  <c r="AK1319" i="5"/>
  <c r="AO1319" i="5"/>
  <c r="AK1320" i="5"/>
  <c r="AO1320" i="5"/>
  <c r="AK1321" i="5"/>
  <c r="AO1321" i="5"/>
  <c r="AK1322" i="5"/>
  <c r="AO1322" i="5"/>
  <c r="AK1323" i="5"/>
  <c r="AO1323" i="5"/>
  <c r="AK1324" i="5"/>
  <c r="AO1324" i="5"/>
  <c r="AK1325" i="5"/>
  <c r="AO1325" i="5"/>
  <c r="AK1326" i="5"/>
  <c r="AO1326" i="5"/>
  <c r="AK1327" i="5"/>
  <c r="AO1327" i="5"/>
  <c r="AK1328" i="5"/>
  <c r="AO1328" i="5"/>
  <c r="AK1329" i="5"/>
  <c r="AO1329" i="5"/>
  <c r="AK1330" i="5"/>
  <c r="AO1330" i="5"/>
  <c r="AK1331" i="5"/>
  <c r="AO1331" i="5"/>
  <c r="AK1332" i="5"/>
  <c r="AO1332" i="5"/>
  <c r="AK1333" i="5"/>
  <c r="AO1333" i="5"/>
  <c r="AK1334" i="5"/>
  <c r="AO1334" i="5"/>
  <c r="AK1335" i="5"/>
  <c r="AO1335" i="5"/>
  <c r="AK1336" i="5"/>
  <c r="AO1336" i="5"/>
  <c r="AK1337" i="5"/>
  <c r="AO1337" i="5"/>
  <c r="AK1338" i="5"/>
  <c r="AO1338" i="5"/>
  <c r="AK1339" i="5"/>
  <c r="AO1339" i="5"/>
  <c r="AK1340" i="5"/>
  <c r="AO1340" i="5"/>
  <c r="AK1341" i="5"/>
  <c r="AO1341" i="5"/>
  <c r="AK1342" i="5"/>
  <c r="AO1342" i="5"/>
  <c r="AK1343" i="5"/>
  <c r="AO1343" i="5"/>
  <c r="AK1344" i="5"/>
  <c r="AO1344" i="5"/>
  <c r="AK1345" i="5"/>
  <c r="AO1345" i="5"/>
  <c r="AK1346" i="5"/>
  <c r="AO1346" i="5"/>
  <c r="AK1347" i="5"/>
  <c r="AO1347" i="5"/>
  <c r="AK1348" i="5"/>
  <c r="AO1348" i="5"/>
  <c r="AK1349" i="5"/>
  <c r="AO1349" i="5"/>
  <c r="AK1350" i="5"/>
  <c r="AO1350" i="5"/>
  <c r="AK1351" i="5"/>
  <c r="AO1351" i="5"/>
  <c r="AK1352" i="5"/>
  <c r="AO1352" i="5"/>
  <c r="AK1353" i="5"/>
  <c r="AO1353" i="5"/>
  <c r="AK1354" i="5"/>
  <c r="AO1354" i="5"/>
  <c r="AK1355" i="5"/>
  <c r="AO1355" i="5"/>
  <c r="AK1356" i="5"/>
  <c r="AO1356" i="5"/>
  <c r="AK1357" i="5"/>
  <c r="AO1357" i="5"/>
  <c r="AK1358" i="5"/>
  <c r="AO1358" i="5"/>
  <c r="AK1359" i="5"/>
  <c r="AO1359" i="5"/>
  <c r="AK1360" i="5"/>
  <c r="AO1360" i="5"/>
  <c r="AK1361" i="5"/>
  <c r="AO1361" i="5"/>
  <c r="AK1362" i="5"/>
  <c r="AO1362" i="5"/>
  <c r="AK1363" i="5"/>
  <c r="AO1363" i="5"/>
  <c r="AK1364" i="5"/>
  <c r="AO1364" i="5"/>
  <c r="AK1365" i="5"/>
  <c r="AO1365" i="5"/>
  <c r="AK1366" i="5"/>
  <c r="AO1366" i="5"/>
  <c r="AK1367" i="5"/>
  <c r="AO1367" i="5"/>
  <c r="AK1368" i="5"/>
  <c r="AO1368" i="5"/>
  <c r="AK1369" i="5"/>
  <c r="AO1369" i="5"/>
  <c r="AK1370" i="5"/>
  <c r="AO1370" i="5"/>
  <c r="AK1371" i="5"/>
  <c r="AO1371" i="5"/>
  <c r="AK1372" i="5"/>
  <c r="AO1372" i="5"/>
  <c r="AK1373" i="5"/>
  <c r="AO1373" i="5"/>
  <c r="AK1374" i="5"/>
  <c r="AO1374" i="5"/>
  <c r="AK1375" i="5"/>
  <c r="AO1375" i="5"/>
  <c r="AK1376" i="5"/>
  <c r="AO1376" i="5"/>
  <c r="AK1377" i="5"/>
  <c r="AO1377" i="5"/>
  <c r="AK1378" i="5"/>
  <c r="AO1378" i="5"/>
  <c r="AK1379" i="5"/>
  <c r="AO1379" i="5"/>
  <c r="AL409" i="5"/>
  <c r="AP409" i="5"/>
  <c r="AL410" i="5"/>
  <c r="AP410" i="5"/>
  <c r="AL411" i="5"/>
  <c r="AP411" i="5"/>
  <c r="AL412" i="5"/>
  <c r="AP412" i="5"/>
  <c r="AL413" i="5"/>
  <c r="AP413" i="5"/>
  <c r="AL414" i="5"/>
  <c r="AP414" i="5"/>
  <c r="AL415" i="5"/>
  <c r="AP415" i="5"/>
  <c r="AL416" i="5"/>
  <c r="AP416" i="5"/>
  <c r="AL417" i="5"/>
  <c r="AP417" i="5"/>
  <c r="AL418" i="5"/>
  <c r="AP418" i="5"/>
  <c r="AL419" i="5"/>
  <c r="AP419" i="5"/>
  <c r="AL420" i="5"/>
  <c r="AP420" i="5"/>
  <c r="AL421" i="5"/>
  <c r="AP421" i="5"/>
  <c r="AL422" i="5"/>
  <c r="AP422" i="5"/>
  <c r="AL423" i="5"/>
  <c r="AP423" i="5"/>
  <c r="AL424" i="5"/>
  <c r="AP424" i="5"/>
  <c r="AL425" i="5"/>
  <c r="AP425" i="5"/>
  <c r="AL426" i="5"/>
  <c r="AP426" i="5"/>
  <c r="AL427" i="5"/>
  <c r="AP427" i="5"/>
  <c r="AL428" i="5"/>
  <c r="AP428" i="5"/>
  <c r="AL429" i="5"/>
  <c r="AP429" i="5"/>
  <c r="AL430" i="5"/>
  <c r="AP430" i="5"/>
  <c r="AL431" i="5"/>
  <c r="AP431" i="5"/>
  <c r="AL432" i="5"/>
  <c r="AP432" i="5"/>
  <c r="AL433" i="5"/>
  <c r="AP433" i="5"/>
  <c r="AL434" i="5"/>
  <c r="AP434" i="5"/>
  <c r="AL435" i="5"/>
  <c r="AP435" i="5"/>
  <c r="AL436" i="5"/>
  <c r="AP436" i="5"/>
  <c r="AL437" i="5"/>
  <c r="AP437" i="5"/>
  <c r="AL438" i="5"/>
  <c r="AP438" i="5"/>
  <c r="AL439" i="5"/>
  <c r="AP439" i="5"/>
  <c r="AL440" i="5"/>
  <c r="AP440" i="5"/>
  <c r="AL441" i="5"/>
  <c r="AP441" i="5"/>
  <c r="AL442" i="5"/>
  <c r="AP442" i="5"/>
  <c r="AL443" i="5"/>
  <c r="AP443" i="5"/>
  <c r="AL444" i="5"/>
  <c r="AP444" i="5"/>
  <c r="AL445" i="5"/>
  <c r="AP445" i="5"/>
  <c r="AL446" i="5"/>
  <c r="AP446" i="5"/>
  <c r="AL447" i="5"/>
  <c r="AP447" i="5"/>
  <c r="AL448" i="5"/>
  <c r="AP448" i="5"/>
  <c r="AL449" i="5"/>
  <c r="AP449" i="5"/>
  <c r="AL450" i="5"/>
  <c r="AP450" i="5"/>
  <c r="AL451" i="5"/>
  <c r="AP451" i="5"/>
  <c r="AL452" i="5"/>
  <c r="AP452" i="5"/>
  <c r="AL453" i="5"/>
  <c r="AP453" i="5"/>
  <c r="AL454" i="5"/>
  <c r="AP454" i="5"/>
  <c r="AL455" i="5"/>
  <c r="AP455" i="5"/>
  <c r="AL456" i="5"/>
  <c r="AP456" i="5"/>
  <c r="AL457" i="5"/>
  <c r="AP457" i="5"/>
  <c r="AL458" i="5"/>
  <c r="AP458" i="5"/>
  <c r="AL459" i="5"/>
  <c r="AP459" i="5"/>
  <c r="AL460" i="5"/>
  <c r="AP460" i="5"/>
  <c r="AL461" i="5"/>
  <c r="AP461" i="5"/>
  <c r="AL462" i="5"/>
  <c r="AP462" i="5"/>
  <c r="AL463" i="5"/>
  <c r="AP463" i="5"/>
  <c r="AL464" i="5"/>
  <c r="AP464" i="5"/>
  <c r="AL465" i="5"/>
  <c r="AP465" i="5"/>
  <c r="AL466" i="5"/>
  <c r="AP466" i="5"/>
  <c r="AL467" i="5"/>
  <c r="AP467" i="5"/>
  <c r="AL468" i="5"/>
  <c r="AP468" i="5"/>
  <c r="AL469" i="5"/>
  <c r="AP469" i="5"/>
  <c r="AL470" i="5"/>
  <c r="AP470" i="5"/>
  <c r="AL471" i="5"/>
  <c r="AP471" i="5"/>
  <c r="AL472" i="5"/>
  <c r="AP472" i="5"/>
  <c r="AL473" i="5"/>
  <c r="AP473" i="5"/>
  <c r="AL474" i="5"/>
  <c r="AP474" i="5"/>
  <c r="AL475" i="5"/>
  <c r="AP475" i="5"/>
  <c r="AL476" i="5"/>
  <c r="AP476" i="5"/>
  <c r="AL477" i="5"/>
  <c r="AP477" i="5"/>
  <c r="AL478" i="5"/>
  <c r="AP478" i="5"/>
  <c r="AL479" i="5"/>
  <c r="AP479" i="5"/>
  <c r="AL480" i="5"/>
  <c r="AP480" i="5"/>
  <c r="AL481" i="5"/>
  <c r="AP481" i="5"/>
  <c r="AL482" i="5"/>
  <c r="AP482" i="5"/>
  <c r="AL483" i="5"/>
  <c r="AP483" i="5"/>
  <c r="AL484" i="5"/>
  <c r="AP484" i="5"/>
  <c r="AL485" i="5"/>
  <c r="AP485" i="5"/>
  <c r="AL486" i="5"/>
  <c r="AP486" i="5"/>
  <c r="AL487" i="5"/>
  <c r="AP487" i="5"/>
  <c r="AL488" i="5"/>
  <c r="AP488" i="5"/>
  <c r="AL489" i="5"/>
  <c r="AP489" i="5"/>
  <c r="AL490" i="5"/>
  <c r="AP490" i="5"/>
  <c r="AL491" i="5"/>
  <c r="AP491" i="5"/>
  <c r="AL492" i="5"/>
  <c r="AP492" i="5"/>
  <c r="AL493" i="5"/>
  <c r="AP493" i="5"/>
  <c r="AL494" i="5"/>
  <c r="AP494" i="5"/>
  <c r="AL495" i="5"/>
  <c r="AP495" i="5"/>
  <c r="AL496" i="5"/>
  <c r="AP496" i="5"/>
  <c r="AL497" i="5"/>
  <c r="AP497" i="5"/>
  <c r="AL498" i="5"/>
  <c r="AP498" i="5"/>
  <c r="AL499" i="5"/>
  <c r="AP499" i="5"/>
  <c r="AL500" i="5"/>
  <c r="AP500" i="5"/>
  <c r="AL501" i="5"/>
  <c r="AP501" i="5"/>
  <c r="AL502" i="5"/>
  <c r="AP502" i="5"/>
  <c r="AL503" i="5"/>
  <c r="AP503" i="5"/>
  <c r="AL504" i="5"/>
  <c r="AP504" i="5"/>
  <c r="AL505" i="5"/>
  <c r="AP505" i="5"/>
  <c r="AL506" i="5"/>
  <c r="AP506" i="5"/>
  <c r="AL507" i="5"/>
  <c r="AP507" i="5"/>
  <c r="AL508" i="5"/>
  <c r="AP508" i="5"/>
  <c r="AL509" i="5"/>
  <c r="AP509" i="5"/>
  <c r="AL510" i="5"/>
  <c r="AP510" i="5"/>
  <c r="AL511" i="5"/>
  <c r="AP511" i="5"/>
  <c r="AL512" i="5"/>
  <c r="AP512" i="5"/>
  <c r="AL513" i="5"/>
  <c r="AP513" i="5"/>
  <c r="AL514" i="5"/>
  <c r="AP514" i="5"/>
  <c r="AL515" i="5"/>
  <c r="AP515" i="5"/>
  <c r="AL516" i="5"/>
  <c r="AP516" i="5"/>
  <c r="AL517" i="5"/>
  <c r="AP517" i="5"/>
  <c r="AL518" i="5"/>
  <c r="AP518" i="5"/>
  <c r="AL519" i="5"/>
  <c r="AP519" i="5"/>
  <c r="AL520" i="5"/>
  <c r="AP520" i="5"/>
  <c r="AL521" i="5"/>
  <c r="AP521" i="5"/>
  <c r="AL522" i="5"/>
  <c r="AP522" i="5"/>
  <c r="AL523" i="5"/>
  <c r="AP523" i="5"/>
  <c r="AL524" i="5"/>
  <c r="AP524" i="5"/>
  <c r="AL525" i="5"/>
  <c r="AP525" i="5"/>
  <c r="AL526" i="5"/>
  <c r="AP526" i="5"/>
  <c r="AL527" i="5"/>
  <c r="AP527" i="5"/>
  <c r="AL528" i="5"/>
  <c r="AP528" i="5"/>
  <c r="AL529" i="5"/>
  <c r="AP529" i="5"/>
  <c r="AL530" i="5"/>
  <c r="AP530" i="5"/>
  <c r="AL531" i="5"/>
  <c r="AP531" i="5"/>
  <c r="AL532" i="5"/>
  <c r="AP532" i="5"/>
  <c r="AL533" i="5"/>
  <c r="AP533" i="5"/>
  <c r="AL534" i="5"/>
  <c r="AP534" i="5"/>
  <c r="AL535" i="5"/>
  <c r="AP535" i="5"/>
  <c r="AL536" i="5"/>
  <c r="AP536" i="5"/>
  <c r="AL537" i="5"/>
  <c r="AP537" i="5"/>
  <c r="AL538" i="5"/>
  <c r="AP538" i="5"/>
  <c r="AL539" i="5"/>
  <c r="AP539" i="5"/>
  <c r="AL540" i="5"/>
  <c r="AP540" i="5"/>
  <c r="AL541" i="5"/>
  <c r="AP541" i="5"/>
  <c r="AL542" i="5"/>
  <c r="AP542" i="5"/>
  <c r="AL543" i="5"/>
  <c r="AP543" i="5"/>
  <c r="AL544" i="5"/>
  <c r="AP544" i="5"/>
  <c r="AL545" i="5"/>
  <c r="AP545" i="5"/>
  <c r="AL546" i="5"/>
  <c r="AP546" i="5"/>
  <c r="AL547" i="5"/>
  <c r="AP547" i="5"/>
  <c r="AL548" i="5"/>
  <c r="AP548" i="5"/>
  <c r="AL549" i="5"/>
  <c r="AP549" i="5"/>
  <c r="AL550" i="5"/>
  <c r="AP550" i="5"/>
  <c r="AL551" i="5"/>
  <c r="AP551" i="5"/>
  <c r="AL552" i="5"/>
  <c r="AP552" i="5"/>
  <c r="AL553" i="5"/>
  <c r="AP553" i="5"/>
  <c r="AL554" i="5"/>
  <c r="AP554" i="5"/>
  <c r="AL555" i="5"/>
  <c r="AP555" i="5"/>
  <c r="AL556" i="5"/>
  <c r="AP556" i="5"/>
  <c r="AL557" i="5"/>
  <c r="AP557" i="5"/>
  <c r="AL558" i="5"/>
  <c r="AP558" i="5"/>
  <c r="AL559" i="5"/>
  <c r="AP559" i="5"/>
  <c r="AL560" i="5"/>
  <c r="AP560" i="5"/>
  <c r="AL561" i="5"/>
  <c r="AP561" i="5"/>
  <c r="AL562" i="5"/>
  <c r="AP562" i="5"/>
  <c r="AL563" i="5"/>
  <c r="AP563" i="5"/>
  <c r="AL564" i="5"/>
  <c r="AP564" i="5"/>
  <c r="AL565" i="5"/>
  <c r="AP565" i="5"/>
  <c r="AL566" i="5"/>
  <c r="AP566" i="5"/>
  <c r="AL567" i="5"/>
  <c r="AP567" i="5"/>
  <c r="AL568" i="5"/>
  <c r="AP568" i="5"/>
  <c r="AL569" i="5"/>
  <c r="AP569" i="5"/>
  <c r="AL570" i="5"/>
  <c r="AP570" i="5"/>
  <c r="AL571" i="5"/>
  <c r="AP571" i="5"/>
  <c r="AL572" i="5"/>
  <c r="AP572" i="5"/>
  <c r="AL573" i="5"/>
  <c r="AP573" i="5"/>
  <c r="AL574" i="5"/>
  <c r="AP574" i="5"/>
  <c r="AL575" i="5"/>
  <c r="AP575" i="5"/>
  <c r="AL576" i="5"/>
  <c r="AP576" i="5"/>
  <c r="AL577" i="5"/>
  <c r="AP577" i="5"/>
  <c r="AL578" i="5"/>
  <c r="AP578" i="5"/>
  <c r="AL579" i="5"/>
  <c r="AP579" i="5"/>
  <c r="AL580" i="5"/>
  <c r="AP580" i="5"/>
  <c r="AL581" i="5"/>
  <c r="AP581" i="5"/>
  <c r="AL582" i="5"/>
  <c r="AP582" i="5"/>
  <c r="AL583" i="5"/>
  <c r="AP583" i="5"/>
  <c r="AL584" i="5"/>
  <c r="AP584" i="5"/>
  <c r="AL585" i="5"/>
  <c r="AP585" i="5"/>
  <c r="AL586" i="5"/>
  <c r="AP586" i="5"/>
  <c r="AL587" i="5"/>
  <c r="AP587" i="5"/>
  <c r="AL588" i="5"/>
  <c r="AP588" i="5"/>
  <c r="AL589" i="5"/>
  <c r="AP589" i="5"/>
  <c r="AL590" i="5"/>
  <c r="AP590" i="5"/>
  <c r="AL591" i="5"/>
  <c r="AP591" i="5"/>
  <c r="AL592" i="5"/>
  <c r="AP592" i="5"/>
  <c r="AL593" i="5"/>
  <c r="AP593" i="5"/>
  <c r="AL594" i="5"/>
  <c r="AP594" i="5"/>
  <c r="AL595" i="5"/>
  <c r="AP595" i="5"/>
  <c r="AL596" i="5"/>
  <c r="AP596" i="5"/>
  <c r="AL597" i="5"/>
  <c r="AP597" i="5"/>
  <c r="AL598" i="5"/>
  <c r="AP598" i="5"/>
  <c r="AL599" i="5"/>
  <c r="AP599" i="5"/>
  <c r="AL600" i="5"/>
  <c r="AP600" i="5"/>
  <c r="AL601" i="5"/>
  <c r="AP601" i="5"/>
  <c r="AL602" i="5"/>
  <c r="AP602" i="5"/>
  <c r="AL603" i="5"/>
  <c r="AP603" i="5"/>
  <c r="AL604" i="5"/>
  <c r="AP604" i="5"/>
  <c r="AL605" i="5"/>
  <c r="AP605" i="5"/>
  <c r="AL606" i="5"/>
  <c r="AP606" i="5"/>
  <c r="AL607" i="5"/>
  <c r="AP607" i="5"/>
  <c r="AL608" i="5"/>
  <c r="AP608" i="5"/>
  <c r="AL609" i="5"/>
  <c r="AP609" i="5"/>
  <c r="AL610" i="5"/>
  <c r="AP610" i="5"/>
  <c r="AL611" i="5"/>
  <c r="AP611" i="5"/>
  <c r="AL612" i="5"/>
  <c r="AP612" i="5"/>
  <c r="AL613" i="5"/>
  <c r="AP613" i="5"/>
  <c r="AL614" i="5"/>
  <c r="AP614" i="5"/>
  <c r="AL615" i="5"/>
  <c r="AP615" i="5"/>
  <c r="AL616" i="5"/>
  <c r="AP616" i="5"/>
  <c r="AL617" i="5"/>
  <c r="AP617" i="5"/>
  <c r="AL618" i="5"/>
  <c r="AP618" i="5"/>
  <c r="AL619" i="5"/>
  <c r="AP619" i="5"/>
  <c r="AL620" i="5"/>
  <c r="AP620" i="5"/>
  <c r="AL621" i="5"/>
  <c r="AP621" i="5"/>
  <c r="AL622" i="5"/>
  <c r="AP622" i="5"/>
  <c r="AL623" i="5"/>
  <c r="AP623" i="5"/>
  <c r="AL624" i="5"/>
  <c r="AP624" i="5"/>
  <c r="AL625" i="5"/>
  <c r="AP625" i="5"/>
  <c r="AL626" i="5"/>
  <c r="AP626" i="5"/>
  <c r="AL627" i="5"/>
  <c r="AP627" i="5"/>
  <c r="AL628" i="5"/>
  <c r="AP628" i="5"/>
  <c r="AL629" i="5"/>
  <c r="AP629" i="5"/>
  <c r="AL630" i="5"/>
  <c r="AP630" i="5"/>
  <c r="AL631" i="5"/>
  <c r="AP631" i="5"/>
  <c r="AL632" i="5"/>
  <c r="AP632" i="5"/>
  <c r="AL633" i="5"/>
  <c r="AP633" i="5"/>
  <c r="AL634" i="5"/>
  <c r="AP634" i="5"/>
  <c r="AL635" i="5"/>
  <c r="AP635" i="5"/>
  <c r="AL636" i="5"/>
  <c r="AP636" i="5"/>
  <c r="AL637" i="5"/>
  <c r="AP637" i="5"/>
  <c r="AL638" i="5"/>
  <c r="AP638" i="5"/>
  <c r="AL639" i="5"/>
  <c r="AP639" i="5"/>
  <c r="AL640" i="5"/>
  <c r="AP640" i="5"/>
  <c r="AL641" i="5"/>
  <c r="AP641" i="5"/>
  <c r="AL642" i="5"/>
  <c r="AP642" i="5"/>
  <c r="AL643" i="5"/>
  <c r="AP643" i="5"/>
  <c r="AL644" i="5"/>
  <c r="AP644" i="5"/>
  <c r="AL645" i="5"/>
  <c r="AP645" i="5"/>
  <c r="AL646" i="5"/>
  <c r="AP646" i="5"/>
  <c r="AL647" i="5"/>
  <c r="AP647" i="5"/>
  <c r="AL648" i="5"/>
  <c r="AP648" i="5"/>
  <c r="AL649" i="5"/>
  <c r="AP649" i="5"/>
  <c r="AL650" i="5"/>
  <c r="AP650" i="5"/>
  <c r="AL651" i="5"/>
  <c r="AP651" i="5"/>
  <c r="AL652" i="5"/>
  <c r="AP652" i="5"/>
  <c r="AL653" i="5"/>
  <c r="AP653" i="5"/>
  <c r="AL654" i="5"/>
  <c r="AP654" i="5"/>
  <c r="AL655" i="5"/>
  <c r="AP655" i="5"/>
  <c r="AL656" i="5"/>
  <c r="AP656" i="5"/>
  <c r="AL657" i="5"/>
  <c r="AP657" i="5"/>
  <c r="AL658" i="5"/>
  <c r="AP658" i="5"/>
  <c r="AL659" i="5"/>
  <c r="AP659" i="5"/>
  <c r="AL660" i="5"/>
  <c r="AP660" i="5"/>
  <c r="AL661" i="5"/>
  <c r="AP661" i="5"/>
  <c r="AL662" i="5"/>
  <c r="AP662" i="5"/>
  <c r="AL663" i="5"/>
  <c r="AP663" i="5"/>
  <c r="AL664" i="5"/>
  <c r="AP664" i="5"/>
  <c r="AL665" i="5"/>
  <c r="AP665" i="5"/>
  <c r="AL666" i="5"/>
  <c r="AP666" i="5"/>
  <c r="AL667" i="5"/>
  <c r="AP667" i="5"/>
  <c r="AL668" i="5"/>
  <c r="AP668" i="5"/>
  <c r="AL669" i="5"/>
  <c r="AP669" i="5"/>
  <c r="AL670" i="5"/>
  <c r="AP670" i="5"/>
  <c r="AL671" i="5"/>
  <c r="AP671" i="5"/>
  <c r="AL672" i="5"/>
  <c r="AP672" i="5"/>
  <c r="AL673" i="5"/>
  <c r="AP673" i="5"/>
  <c r="AL674" i="5"/>
  <c r="AP674" i="5"/>
  <c r="AL675" i="5"/>
  <c r="AP675" i="5"/>
  <c r="AL676" i="5"/>
  <c r="AP676" i="5"/>
  <c r="AL677" i="5"/>
  <c r="AP677" i="5"/>
  <c r="AL678" i="5"/>
  <c r="AP678" i="5"/>
  <c r="AL679" i="5"/>
  <c r="AP679" i="5"/>
  <c r="AL680" i="5"/>
  <c r="AP680" i="5"/>
  <c r="AL681" i="5"/>
  <c r="AP681" i="5"/>
  <c r="AL682" i="5"/>
  <c r="AP682" i="5"/>
  <c r="AL683" i="5"/>
  <c r="AP683" i="5"/>
  <c r="AL684" i="5"/>
  <c r="AP684" i="5"/>
  <c r="AL685" i="5"/>
  <c r="AP685" i="5"/>
  <c r="AL686" i="5"/>
  <c r="AP686" i="5"/>
  <c r="AL687" i="5"/>
  <c r="AP687" i="5"/>
  <c r="AL688" i="5"/>
  <c r="AP688" i="5"/>
  <c r="AL689" i="5"/>
  <c r="AP689" i="5"/>
  <c r="AL690" i="5"/>
  <c r="AP690" i="5"/>
  <c r="AL691" i="5"/>
  <c r="AP691" i="5"/>
  <c r="AL692" i="5"/>
  <c r="AP692" i="5"/>
  <c r="AL693" i="5"/>
  <c r="AP693" i="5"/>
  <c r="AL694" i="5"/>
  <c r="AP694" i="5"/>
  <c r="AL695" i="5"/>
  <c r="AP695" i="5"/>
  <c r="AL696" i="5"/>
  <c r="AP696" i="5"/>
  <c r="AL697" i="5"/>
  <c r="AP697" i="5"/>
  <c r="AL698" i="5"/>
  <c r="AP698" i="5"/>
  <c r="AL699" i="5"/>
  <c r="AP699" i="5"/>
  <c r="AL700" i="5"/>
  <c r="AP700" i="5"/>
  <c r="AL701" i="5"/>
  <c r="AP701" i="5"/>
  <c r="AL702" i="5"/>
  <c r="AP702" i="5"/>
  <c r="AL703" i="5"/>
  <c r="AP703" i="5"/>
  <c r="AL704" i="5"/>
  <c r="AP704" i="5"/>
  <c r="AL705" i="5"/>
  <c r="AP705" i="5"/>
  <c r="AL706" i="5"/>
  <c r="AP706" i="5"/>
  <c r="AL707" i="5"/>
  <c r="AP707" i="5"/>
  <c r="AL708" i="5"/>
  <c r="AP708" i="5"/>
  <c r="AL709" i="5"/>
  <c r="AP709" i="5"/>
  <c r="AL710" i="5"/>
  <c r="AP710" i="5"/>
  <c r="AL711" i="5"/>
  <c r="AP711" i="5"/>
  <c r="AL712" i="5"/>
  <c r="AP712" i="5"/>
  <c r="AL713" i="5"/>
  <c r="AP713" i="5"/>
  <c r="AL714" i="5"/>
  <c r="AP714" i="5"/>
  <c r="AL715" i="5"/>
  <c r="AP715" i="5"/>
  <c r="AL716" i="5"/>
  <c r="AP716" i="5"/>
  <c r="AL717" i="5"/>
  <c r="AP717" i="5"/>
  <c r="AL718" i="5"/>
  <c r="AP718" i="5"/>
  <c r="AL719" i="5"/>
  <c r="AP719" i="5"/>
  <c r="AL720" i="5"/>
  <c r="AP720" i="5"/>
  <c r="AL721" i="5"/>
  <c r="AP721" i="5"/>
  <c r="AL722" i="5"/>
  <c r="AP722" i="5"/>
  <c r="AL723" i="5"/>
  <c r="AP723" i="5"/>
  <c r="AL724" i="5"/>
  <c r="AP724" i="5"/>
  <c r="AL725" i="5"/>
  <c r="AP725" i="5"/>
  <c r="AL726" i="5"/>
  <c r="AP726" i="5"/>
  <c r="AL727" i="5"/>
  <c r="AP727" i="5"/>
  <c r="AL728" i="5"/>
  <c r="AP728" i="5"/>
  <c r="AL729" i="5"/>
  <c r="AP729" i="5"/>
  <c r="AL730" i="5"/>
  <c r="AP730" i="5"/>
  <c r="AL731" i="5"/>
  <c r="AP731" i="5"/>
  <c r="AL732" i="5"/>
  <c r="AP732" i="5"/>
  <c r="AL733" i="5"/>
  <c r="AP733" i="5"/>
  <c r="AL734" i="5"/>
  <c r="AP734" i="5"/>
  <c r="AL735" i="5"/>
  <c r="AP735" i="5"/>
  <c r="AL736" i="5"/>
  <c r="AP736" i="5"/>
  <c r="AL737" i="5"/>
  <c r="AP737" i="5"/>
  <c r="AL738" i="5"/>
  <c r="AP738" i="5"/>
  <c r="AL739" i="5"/>
  <c r="AP739" i="5"/>
  <c r="AL740" i="5"/>
  <c r="AP740" i="5"/>
  <c r="AL741" i="5"/>
  <c r="AP741" i="5"/>
  <c r="AL742" i="5"/>
  <c r="AP742" i="5"/>
  <c r="AL743" i="5"/>
  <c r="AP743" i="5"/>
  <c r="AL744" i="5"/>
  <c r="AP744" i="5"/>
  <c r="AL745" i="5"/>
  <c r="AP745" i="5"/>
  <c r="AL746" i="5"/>
  <c r="AP746" i="5"/>
  <c r="AL747" i="5"/>
  <c r="AP747" i="5"/>
  <c r="AL748" i="5"/>
  <c r="AP748" i="5"/>
  <c r="AL749" i="5"/>
  <c r="AP749" i="5"/>
  <c r="AL750" i="5"/>
  <c r="AP750" i="5"/>
  <c r="AL751" i="5"/>
  <c r="AP751" i="5"/>
  <c r="AL752" i="5"/>
  <c r="AP752" i="5"/>
  <c r="AL753" i="5"/>
  <c r="AP753" i="5"/>
  <c r="AL754" i="5"/>
  <c r="AP754" i="5"/>
  <c r="AL755" i="5"/>
  <c r="AP755" i="5"/>
  <c r="AL756" i="5"/>
  <c r="AP756" i="5"/>
  <c r="AL757" i="5"/>
  <c r="AP757" i="5"/>
  <c r="AL758" i="5"/>
  <c r="AP758" i="5"/>
  <c r="AL759" i="5"/>
  <c r="AP759" i="5"/>
  <c r="AL760" i="5"/>
  <c r="AP760" i="5"/>
  <c r="AL761" i="5"/>
  <c r="AP761" i="5"/>
  <c r="AL762" i="5"/>
  <c r="AP762" i="5"/>
  <c r="AL763" i="5"/>
  <c r="AP763" i="5"/>
  <c r="AL764" i="5"/>
  <c r="AP764" i="5"/>
  <c r="AL765" i="5"/>
  <c r="AP765" i="5"/>
  <c r="AL766" i="5"/>
  <c r="AP766" i="5"/>
  <c r="AL767" i="5"/>
  <c r="AP767" i="5"/>
  <c r="AL768" i="5"/>
  <c r="AP768" i="5"/>
  <c r="AL769" i="5"/>
  <c r="AP769" i="5"/>
  <c r="AL770" i="5"/>
  <c r="AP770" i="5"/>
  <c r="AL771" i="5"/>
  <c r="AP771" i="5"/>
  <c r="AL772" i="5"/>
  <c r="AP772" i="5"/>
  <c r="AL773" i="5"/>
  <c r="AP773" i="5"/>
  <c r="AL774" i="5"/>
  <c r="AP774" i="5"/>
  <c r="AL775" i="5"/>
  <c r="AP775" i="5"/>
  <c r="AL776" i="5"/>
  <c r="AP776" i="5"/>
  <c r="AL777" i="5"/>
  <c r="AP777" i="5"/>
  <c r="AL778" i="5"/>
  <c r="AP778" i="5"/>
  <c r="AL779" i="5"/>
  <c r="AP779" i="5"/>
  <c r="AL780" i="5"/>
  <c r="AP780" i="5"/>
  <c r="AL781" i="5"/>
  <c r="AP781" i="5"/>
  <c r="AL782" i="5"/>
  <c r="AP782" i="5"/>
  <c r="AL783" i="5"/>
  <c r="AP783" i="5"/>
  <c r="AL784" i="5"/>
  <c r="AP784" i="5"/>
  <c r="AL785" i="5"/>
  <c r="AP785" i="5"/>
  <c r="AL786" i="5"/>
  <c r="AP786" i="5"/>
  <c r="AL787" i="5"/>
  <c r="AP787" i="5"/>
  <c r="AL788" i="5"/>
  <c r="AP788" i="5"/>
  <c r="AL789" i="5"/>
  <c r="AP789" i="5"/>
  <c r="AL790" i="5"/>
  <c r="AP790" i="5"/>
  <c r="AL791" i="5"/>
  <c r="AP791" i="5"/>
  <c r="AL792" i="5"/>
  <c r="AP792" i="5"/>
  <c r="AL793" i="5"/>
  <c r="AP793" i="5"/>
  <c r="AL794" i="5"/>
  <c r="AP794" i="5"/>
  <c r="AL795" i="5"/>
  <c r="AP795" i="5"/>
  <c r="AL796" i="5"/>
  <c r="AP796" i="5"/>
  <c r="AL797" i="5"/>
  <c r="AP797" i="5"/>
  <c r="AL798" i="5"/>
  <c r="AP798" i="5"/>
  <c r="AL799" i="5"/>
  <c r="AP799" i="5"/>
  <c r="AL800" i="5"/>
  <c r="AP800" i="5"/>
  <c r="AL801" i="5"/>
  <c r="AP801" i="5"/>
  <c r="AL802" i="5"/>
  <c r="AP802" i="5"/>
  <c r="AL803" i="5"/>
  <c r="AP803" i="5"/>
  <c r="AL804" i="5"/>
  <c r="AP804" i="5"/>
  <c r="AL805" i="5"/>
  <c r="AP805" i="5"/>
  <c r="AL806" i="5"/>
  <c r="AP806" i="5"/>
  <c r="AL807" i="5"/>
  <c r="AP807" i="5"/>
  <c r="AL808" i="5"/>
  <c r="AP808" i="5"/>
  <c r="AL809" i="5"/>
  <c r="AP809" i="5"/>
  <c r="AL810" i="5"/>
  <c r="AP810" i="5"/>
  <c r="AL811" i="5"/>
  <c r="AP811" i="5"/>
  <c r="AL812" i="5"/>
  <c r="AP812" i="5"/>
  <c r="AL813" i="5"/>
  <c r="AP813" i="5"/>
  <c r="AL814" i="5"/>
  <c r="AP814" i="5"/>
  <c r="AL815" i="5"/>
  <c r="AP815" i="5"/>
  <c r="AL816" i="5"/>
  <c r="AP816" i="5"/>
  <c r="AL817" i="5"/>
  <c r="AP817" i="5"/>
  <c r="AL818" i="5"/>
  <c r="AP818" i="5"/>
  <c r="AL819" i="5"/>
  <c r="AP819" i="5"/>
  <c r="AL820" i="5"/>
  <c r="AP820" i="5"/>
  <c r="AL821" i="5"/>
  <c r="AP821" i="5"/>
  <c r="AL822" i="5"/>
  <c r="AP822" i="5"/>
  <c r="AL823" i="5"/>
  <c r="AP823" i="5"/>
  <c r="AL824" i="5"/>
  <c r="AP824" i="5"/>
  <c r="AL825" i="5"/>
  <c r="AP825" i="5"/>
  <c r="AL826" i="5"/>
  <c r="AP826" i="5"/>
  <c r="AL827" i="5"/>
  <c r="AP827" i="5"/>
  <c r="AL828" i="5"/>
  <c r="AP828" i="5"/>
  <c r="AL829" i="5"/>
  <c r="AP829" i="5"/>
  <c r="AL830" i="5"/>
  <c r="AP830" i="5"/>
  <c r="AL831" i="5"/>
  <c r="AP831" i="5"/>
  <c r="AL832" i="5"/>
  <c r="AP832" i="5"/>
  <c r="AL833" i="5"/>
  <c r="AP833" i="5"/>
  <c r="AL834" i="5"/>
  <c r="AP834" i="5"/>
  <c r="AL835" i="5"/>
  <c r="AP835" i="5"/>
  <c r="AL836" i="5"/>
  <c r="AP836" i="5"/>
  <c r="AL837" i="5"/>
  <c r="AP837" i="5"/>
  <c r="AL838" i="5"/>
  <c r="AP838" i="5"/>
  <c r="AL839" i="5"/>
  <c r="AP839" i="5"/>
  <c r="AL840" i="5"/>
  <c r="AP840" i="5"/>
  <c r="AL841" i="5"/>
  <c r="AP841" i="5"/>
  <c r="AL842" i="5"/>
  <c r="AP842" i="5"/>
  <c r="AL843" i="5"/>
  <c r="AP843" i="5"/>
  <c r="AL844" i="5"/>
  <c r="AP844" i="5"/>
  <c r="AL845" i="5"/>
  <c r="AP845" i="5"/>
  <c r="AL846" i="5"/>
  <c r="AP846" i="5"/>
  <c r="AL847" i="5"/>
  <c r="AP847" i="5"/>
  <c r="AL848" i="5"/>
  <c r="AP848" i="5"/>
  <c r="AL849" i="5"/>
  <c r="AP849" i="5"/>
  <c r="AL850" i="5"/>
  <c r="AP850" i="5"/>
  <c r="AL851" i="5"/>
  <c r="AP851" i="5"/>
  <c r="AL852" i="5"/>
  <c r="AP852" i="5"/>
  <c r="AL853" i="5"/>
  <c r="AP853" i="5"/>
  <c r="AL854" i="5"/>
  <c r="AP854" i="5"/>
  <c r="AL855" i="5"/>
  <c r="AP855" i="5"/>
  <c r="AL856" i="5"/>
  <c r="AP856" i="5"/>
  <c r="AL857" i="5"/>
  <c r="AP857" i="5"/>
  <c r="AL858" i="5"/>
  <c r="AP858" i="5"/>
  <c r="AL859" i="5"/>
  <c r="AP859" i="5"/>
  <c r="AL860" i="5"/>
  <c r="AP860" i="5"/>
  <c r="AL861" i="5"/>
  <c r="AP861" i="5"/>
  <c r="AL862" i="5"/>
  <c r="AP862" i="5"/>
  <c r="AL863" i="5"/>
  <c r="AP863" i="5"/>
  <c r="AL864" i="5"/>
  <c r="AP864" i="5"/>
  <c r="AL865" i="5"/>
  <c r="AP865" i="5"/>
  <c r="AL866" i="5"/>
  <c r="AP866" i="5"/>
  <c r="AL867" i="5"/>
  <c r="AP867" i="5"/>
  <c r="AL868" i="5"/>
  <c r="AP868" i="5"/>
  <c r="AL869" i="5"/>
  <c r="AP869" i="5"/>
  <c r="AL870" i="5"/>
  <c r="AP870" i="5"/>
  <c r="AL871" i="5"/>
  <c r="AP871" i="5"/>
  <c r="AL872" i="5"/>
  <c r="AP872" i="5"/>
  <c r="AL873" i="5"/>
  <c r="AP873" i="5"/>
  <c r="AL874" i="5"/>
  <c r="AP874" i="5"/>
  <c r="AL875" i="5"/>
  <c r="AP875" i="5"/>
  <c r="AL876" i="5"/>
  <c r="AP876" i="5"/>
  <c r="AL877" i="5"/>
  <c r="AP877" i="5"/>
  <c r="AL878" i="5"/>
  <c r="AP878" i="5"/>
  <c r="AL879" i="5"/>
  <c r="AP879" i="5"/>
  <c r="AL880" i="5"/>
  <c r="AP880" i="5"/>
  <c r="AL881" i="5"/>
  <c r="AP881" i="5"/>
  <c r="AL882" i="5"/>
  <c r="AP882" i="5"/>
  <c r="AL883" i="5"/>
  <c r="AP883" i="5"/>
  <c r="AL884" i="5"/>
  <c r="AP884" i="5"/>
  <c r="AL885" i="5"/>
  <c r="AP885" i="5"/>
  <c r="AL886" i="5"/>
  <c r="AP886" i="5"/>
  <c r="AL887" i="5"/>
  <c r="AP887" i="5"/>
  <c r="AL888" i="5"/>
  <c r="AP888" i="5"/>
  <c r="AL889" i="5"/>
  <c r="AP889" i="5"/>
  <c r="AL890" i="5"/>
  <c r="AP890" i="5"/>
  <c r="AL891" i="5"/>
  <c r="AP891" i="5"/>
  <c r="AL892" i="5"/>
  <c r="AP892" i="5"/>
  <c r="AL893" i="5"/>
  <c r="AP893" i="5"/>
  <c r="AL894" i="5"/>
  <c r="AP894" i="5"/>
  <c r="AL895" i="5"/>
  <c r="AP895" i="5"/>
  <c r="AL896" i="5"/>
  <c r="AP896" i="5"/>
  <c r="AL897" i="5"/>
  <c r="AP897" i="5"/>
  <c r="AL898" i="5"/>
  <c r="AP898" i="5"/>
  <c r="AL899" i="5"/>
  <c r="AP899" i="5"/>
  <c r="AL900" i="5"/>
  <c r="AP900" i="5"/>
  <c r="AL901" i="5"/>
  <c r="AP901" i="5"/>
  <c r="AL902" i="5"/>
  <c r="AP902" i="5"/>
  <c r="AL903" i="5"/>
  <c r="AP903" i="5"/>
  <c r="AL904" i="5"/>
  <c r="AP904" i="5"/>
  <c r="AL905" i="5"/>
  <c r="AP905" i="5"/>
  <c r="AL906" i="5"/>
  <c r="AP906" i="5"/>
  <c r="AL907" i="5"/>
  <c r="AP907" i="5"/>
  <c r="AL908" i="5"/>
  <c r="AP908" i="5"/>
  <c r="AL909" i="5"/>
  <c r="AP909" i="5"/>
  <c r="AL910" i="5"/>
  <c r="AP910" i="5"/>
  <c r="AL911" i="5"/>
  <c r="AP911" i="5"/>
  <c r="AL912" i="5"/>
  <c r="AP912" i="5"/>
  <c r="AL913" i="5"/>
  <c r="AP913" i="5"/>
  <c r="AL914" i="5"/>
  <c r="AP914" i="5"/>
  <c r="AL915" i="5"/>
  <c r="AP915" i="5"/>
  <c r="AL916" i="5"/>
  <c r="AP916" i="5"/>
  <c r="AL917" i="5"/>
  <c r="AP917" i="5"/>
  <c r="AL918" i="5"/>
  <c r="AP918" i="5"/>
  <c r="AL919" i="5"/>
  <c r="AP919" i="5"/>
  <c r="AL920" i="5"/>
  <c r="AP920" i="5"/>
  <c r="AL921" i="5"/>
  <c r="AP921" i="5"/>
  <c r="AL922" i="5"/>
  <c r="AP922" i="5"/>
  <c r="AL923" i="5"/>
  <c r="AP923" i="5"/>
  <c r="AL924" i="5"/>
  <c r="AP924" i="5"/>
  <c r="AL925" i="5"/>
  <c r="AP925" i="5"/>
  <c r="AL926" i="5"/>
  <c r="AP926" i="5"/>
  <c r="AL927" i="5"/>
  <c r="AP927" i="5"/>
  <c r="AL928" i="5"/>
  <c r="AP928" i="5"/>
  <c r="AL929" i="5"/>
  <c r="AP929" i="5"/>
  <c r="AL930" i="5"/>
  <c r="AP930" i="5"/>
  <c r="AL931" i="5"/>
  <c r="AP931" i="5"/>
  <c r="AL932" i="5"/>
  <c r="AP932" i="5"/>
  <c r="AL933" i="5"/>
  <c r="AP933" i="5"/>
  <c r="AL934" i="5"/>
  <c r="AP934" i="5"/>
  <c r="AL935" i="5"/>
  <c r="AP935" i="5"/>
  <c r="AL936" i="5"/>
  <c r="AP936" i="5"/>
  <c r="AL937" i="5"/>
  <c r="AP937" i="5"/>
  <c r="AL938" i="5"/>
  <c r="AP938" i="5"/>
  <c r="AL939" i="5"/>
  <c r="AP939" i="5"/>
  <c r="AL940" i="5"/>
  <c r="AP940" i="5"/>
  <c r="AL941" i="5"/>
  <c r="AP941" i="5"/>
  <c r="AL942" i="5"/>
  <c r="AP942" i="5"/>
  <c r="AL943" i="5"/>
  <c r="AP943" i="5"/>
  <c r="AL944" i="5"/>
  <c r="AP944" i="5"/>
  <c r="AL945" i="5"/>
  <c r="AP945" i="5"/>
  <c r="AL946" i="5"/>
  <c r="AP946" i="5"/>
  <c r="AL947" i="5"/>
  <c r="AP947" i="5"/>
  <c r="AL948" i="5"/>
  <c r="AP948" i="5"/>
  <c r="AL949" i="5"/>
  <c r="AP949" i="5"/>
  <c r="AL950" i="5"/>
  <c r="AP950" i="5"/>
  <c r="AL951" i="5"/>
  <c r="AP951" i="5"/>
  <c r="AL952" i="5"/>
  <c r="AP952" i="5"/>
  <c r="AL953" i="5"/>
  <c r="AP953" i="5"/>
  <c r="AL954" i="5"/>
  <c r="AP954" i="5"/>
  <c r="AL955" i="5"/>
  <c r="AP955" i="5"/>
  <c r="AL956" i="5"/>
  <c r="AP956" i="5"/>
  <c r="AL957" i="5"/>
  <c r="AP957" i="5"/>
  <c r="AL958" i="5"/>
  <c r="AP958" i="5"/>
  <c r="AL959" i="5"/>
  <c r="AP959" i="5"/>
  <c r="AL960" i="5"/>
  <c r="AP960" i="5"/>
  <c r="AL961" i="5"/>
  <c r="AP961" i="5"/>
  <c r="AL962" i="5"/>
  <c r="AP962" i="5"/>
  <c r="AL963" i="5"/>
  <c r="AP963" i="5"/>
  <c r="AL964" i="5"/>
  <c r="AP964" i="5"/>
  <c r="AL965" i="5"/>
  <c r="AP965" i="5"/>
  <c r="AL966" i="5"/>
  <c r="AP966" i="5"/>
  <c r="AL967" i="5"/>
  <c r="AP967" i="5"/>
  <c r="AL968" i="5"/>
  <c r="AP968" i="5"/>
  <c r="AL969" i="5"/>
  <c r="AP969" i="5"/>
  <c r="AL970" i="5"/>
  <c r="AP970" i="5"/>
  <c r="AL971" i="5"/>
  <c r="AP971" i="5"/>
  <c r="AL972" i="5"/>
  <c r="AP972" i="5"/>
  <c r="AL973" i="5"/>
  <c r="AP973" i="5"/>
  <c r="AL974" i="5"/>
  <c r="AP974" i="5"/>
  <c r="AL975" i="5"/>
  <c r="AP975" i="5"/>
  <c r="AL976" i="5"/>
  <c r="AP976" i="5"/>
  <c r="AL977" i="5"/>
  <c r="AP977" i="5"/>
  <c r="AL978" i="5"/>
  <c r="AP978" i="5"/>
  <c r="AL979" i="5"/>
  <c r="AP979" i="5"/>
  <c r="AL980" i="5"/>
  <c r="AP980" i="5"/>
  <c r="AL981" i="5"/>
  <c r="AP981" i="5"/>
  <c r="AL982" i="5"/>
  <c r="AP982" i="5"/>
  <c r="AL983" i="5"/>
  <c r="AP983" i="5"/>
  <c r="AL984" i="5"/>
  <c r="AP984" i="5"/>
  <c r="AL985" i="5"/>
  <c r="AP985" i="5"/>
  <c r="AL986" i="5"/>
  <c r="AP986" i="5"/>
  <c r="AL987" i="5"/>
  <c r="AP987" i="5"/>
  <c r="AL988" i="5"/>
  <c r="AP988" i="5"/>
  <c r="AL989" i="5"/>
  <c r="AP989" i="5"/>
  <c r="AL990" i="5"/>
  <c r="AP990" i="5"/>
  <c r="AL991" i="5"/>
  <c r="AP991" i="5"/>
  <c r="AL992" i="5"/>
  <c r="AP992" i="5"/>
  <c r="AL993" i="5"/>
  <c r="AP993" i="5"/>
  <c r="AL994" i="5"/>
  <c r="AP994" i="5"/>
  <c r="AL995" i="5"/>
  <c r="AP995" i="5"/>
  <c r="AL996" i="5"/>
  <c r="AP996" i="5"/>
  <c r="AL997" i="5"/>
  <c r="AP997" i="5"/>
  <c r="AL998" i="5"/>
  <c r="AP998" i="5"/>
  <c r="AL999" i="5"/>
  <c r="AP999" i="5"/>
  <c r="AL1000" i="5"/>
  <c r="AP1000" i="5"/>
  <c r="AL1001" i="5"/>
  <c r="AP1001" i="5"/>
  <c r="AL1002" i="5"/>
  <c r="AP1002" i="5"/>
  <c r="AL1003" i="5"/>
  <c r="AP1003" i="5"/>
  <c r="AL1004" i="5"/>
  <c r="AP1004" i="5"/>
  <c r="AL1005" i="5"/>
  <c r="AP1005" i="5"/>
  <c r="AL1006" i="5"/>
  <c r="AP1006" i="5"/>
  <c r="AL1007" i="5"/>
  <c r="AP1007" i="5"/>
  <c r="AL1008" i="5"/>
  <c r="AP1008" i="5"/>
  <c r="AL1009" i="5"/>
  <c r="AP1009" i="5"/>
  <c r="AL1010" i="5"/>
  <c r="AP1010" i="5"/>
  <c r="AL1011" i="5"/>
  <c r="AP1011" i="5"/>
  <c r="AL1012" i="5"/>
  <c r="AP1012" i="5"/>
  <c r="AL1013" i="5"/>
  <c r="AP1013" i="5"/>
  <c r="AL1014" i="5"/>
  <c r="AP1014" i="5"/>
  <c r="AL1015" i="5"/>
  <c r="AP1015" i="5"/>
  <c r="AL1016" i="5"/>
  <c r="AP1016" i="5"/>
  <c r="AL1017" i="5"/>
  <c r="AP1017" i="5"/>
  <c r="AL1018" i="5"/>
  <c r="AP1018" i="5"/>
  <c r="AL1019" i="5"/>
  <c r="AP1019" i="5"/>
  <c r="AL1020" i="5"/>
  <c r="AP1020" i="5"/>
  <c r="AL1021" i="5"/>
  <c r="AP1021" i="5"/>
  <c r="AL1022" i="5"/>
  <c r="AP1022" i="5"/>
  <c r="AL1023" i="5"/>
  <c r="AP1023" i="5"/>
  <c r="AL1024" i="5"/>
  <c r="AP1024" i="5"/>
  <c r="AL1025" i="5"/>
  <c r="AP1025" i="5"/>
  <c r="AL1026" i="5"/>
  <c r="AP1026" i="5"/>
  <c r="AL1027" i="5"/>
  <c r="AP1027" i="5"/>
  <c r="AL1028" i="5"/>
  <c r="AP1028" i="5"/>
  <c r="AL1029" i="5"/>
  <c r="AP1029" i="5"/>
  <c r="AL1030" i="5"/>
  <c r="AP1030" i="5"/>
  <c r="AL1031" i="5"/>
  <c r="AP1031" i="5"/>
  <c r="AL1032" i="5"/>
  <c r="AP1032" i="5"/>
  <c r="AL1033" i="5"/>
  <c r="AP1033" i="5"/>
  <c r="AL1034" i="5"/>
  <c r="AP1034" i="5"/>
  <c r="AL1035" i="5"/>
  <c r="AP1035" i="5"/>
  <c r="AL1036" i="5"/>
  <c r="AP1036" i="5"/>
  <c r="AL1037" i="5"/>
  <c r="AP1037" i="5"/>
  <c r="AL1038" i="5"/>
  <c r="AP1038" i="5"/>
  <c r="AL1039" i="5"/>
  <c r="AP1039" i="5"/>
  <c r="AL1040" i="5"/>
  <c r="AP1040" i="5"/>
  <c r="AL1041" i="5"/>
  <c r="AP1041" i="5"/>
  <c r="AL1042" i="5"/>
  <c r="AP1042" i="5"/>
  <c r="AL1043" i="5"/>
  <c r="AP1043" i="5"/>
  <c r="AL1044" i="5"/>
  <c r="AP1044" i="5"/>
  <c r="AL1045" i="5"/>
  <c r="AP1045" i="5"/>
  <c r="AL1046" i="5"/>
  <c r="AP1046" i="5"/>
  <c r="AL1047" i="5"/>
  <c r="AP1047" i="5"/>
  <c r="AL1048" i="5"/>
  <c r="AP1048" i="5"/>
  <c r="AL1049" i="5"/>
  <c r="AP1049" i="5"/>
  <c r="AL1050" i="5"/>
  <c r="AP1050" i="5"/>
  <c r="AL1051" i="5"/>
  <c r="AP1051" i="5"/>
  <c r="AL1052" i="5"/>
  <c r="AP1052" i="5"/>
  <c r="AL1053" i="5"/>
  <c r="AP1053" i="5"/>
  <c r="AL1054" i="5"/>
  <c r="AP1054" i="5"/>
  <c r="AL1055" i="5"/>
  <c r="AP1055" i="5"/>
  <c r="AL1056" i="5"/>
  <c r="AP1056" i="5"/>
  <c r="AL1057" i="5"/>
  <c r="AP1057" i="5"/>
  <c r="AL1058" i="5"/>
  <c r="AP1058" i="5"/>
  <c r="AL1059" i="5"/>
  <c r="AP1059" i="5"/>
  <c r="AL1060" i="5"/>
  <c r="AP1060" i="5"/>
  <c r="AL1061" i="5"/>
  <c r="AP1061" i="5"/>
  <c r="AL1062" i="5"/>
  <c r="AP1062" i="5"/>
  <c r="AL1063" i="5"/>
  <c r="AP1063" i="5"/>
  <c r="AL1064" i="5"/>
  <c r="AP1064" i="5"/>
  <c r="AL1065" i="5"/>
  <c r="AP1065" i="5"/>
  <c r="AL1066" i="5"/>
  <c r="AP1066" i="5"/>
  <c r="AL1067" i="5"/>
  <c r="AP1067" i="5"/>
  <c r="AL1068" i="5"/>
  <c r="AP1068" i="5"/>
  <c r="AL1069" i="5"/>
  <c r="AP1069" i="5"/>
  <c r="AL1070" i="5"/>
  <c r="AP1070" i="5"/>
  <c r="AL1071" i="5"/>
  <c r="AP1071" i="5"/>
  <c r="AL1072" i="5"/>
  <c r="AP1072" i="5"/>
  <c r="AL1073" i="5"/>
  <c r="AP1073" i="5"/>
  <c r="AL1074" i="5"/>
  <c r="AP1074" i="5"/>
  <c r="AL1075" i="5"/>
  <c r="AP1075" i="5"/>
  <c r="AL1076" i="5"/>
  <c r="AP1076" i="5"/>
  <c r="AL1077" i="5"/>
  <c r="AP1077" i="5"/>
  <c r="AL1078" i="5"/>
  <c r="AP1078" i="5"/>
  <c r="AL1079" i="5"/>
  <c r="AP1079" i="5"/>
  <c r="AL1080" i="5"/>
  <c r="AP1080" i="5"/>
  <c r="AL1081" i="5"/>
  <c r="AP1081" i="5"/>
  <c r="AL1082" i="5"/>
  <c r="AP1082" i="5"/>
  <c r="AL1083" i="5"/>
  <c r="AP1083" i="5"/>
  <c r="AL1084" i="5"/>
  <c r="AP1084" i="5"/>
  <c r="AL1085" i="5"/>
  <c r="AP1085" i="5"/>
  <c r="AL1086" i="5"/>
  <c r="AP1086" i="5"/>
  <c r="AL1087" i="5"/>
  <c r="AP1087" i="5"/>
  <c r="AL1088" i="5"/>
  <c r="AP1088" i="5"/>
  <c r="AL1089" i="5"/>
  <c r="AP1089" i="5"/>
  <c r="AL1090" i="5"/>
  <c r="AP1090" i="5"/>
  <c r="AL1091" i="5"/>
  <c r="AM509" i="5"/>
  <c r="AI510" i="5"/>
  <c r="AM510" i="5"/>
  <c r="AI511" i="5"/>
  <c r="AM511" i="5"/>
  <c r="AI512" i="5"/>
  <c r="AM512" i="5"/>
  <c r="AI513" i="5"/>
  <c r="AM513" i="5"/>
  <c r="AI514" i="5"/>
  <c r="AM514" i="5"/>
  <c r="AI515" i="5"/>
  <c r="AM515" i="5"/>
  <c r="AI516" i="5"/>
  <c r="AM516" i="5"/>
  <c r="AI517" i="5"/>
  <c r="AM517" i="5"/>
  <c r="AI518" i="5"/>
  <c r="AM518" i="5"/>
  <c r="AI519" i="5"/>
  <c r="AM519" i="5"/>
  <c r="AI520" i="5"/>
  <c r="AM520" i="5"/>
  <c r="AI521" i="5"/>
  <c r="AM521" i="5"/>
  <c r="AI522" i="5"/>
  <c r="AM522" i="5"/>
  <c r="AI523" i="5"/>
  <c r="AM523" i="5"/>
  <c r="AI524" i="5"/>
  <c r="AM524" i="5"/>
  <c r="AI525" i="5"/>
  <c r="AM525" i="5"/>
  <c r="AI526" i="5"/>
  <c r="AM526" i="5"/>
  <c r="AI527" i="5"/>
  <c r="AM527" i="5"/>
  <c r="AI528" i="5"/>
  <c r="AM528" i="5"/>
  <c r="AI529" i="5"/>
  <c r="AM529" i="5"/>
  <c r="AI530" i="5"/>
  <c r="AM530" i="5"/>
  <c r="AI531" i="5"/>
  <c r="AM531" i="5"/>
  <c r="AI532" i="5"/>
  <c r="AM532" i="5"/>
  <c r="AI533" i="5"/>
  <c r="AM533" i="5"/>
  <c r="AI534" i="5"/>
  <c r="AM534" i="5"/>
  <c r="AI535" i="5"/>
  <c r="AM535" i="5"/>
  <c r="AI536" i="5"/>
  <c r="AM536" i="5"/>
  <c r="AI537" i="5"/>
  <c r="AM537" i="5"/>
  <c r="AI538" i="5"/>
  <c r="AM538" i="5"/>
  <c r="AI539" i="5"/>
  <c r="AM539" i="5"/>
  <c r="AI540" i="5"/>
  <c r="AM540" i="5"/>
  <c r="AI541" i="5"/>
  <c r="AM541" i="5"/>
  <c r="AI542" i="5"/>
  <c r="AM542" i="5"/>
  <c r="AI543" i="5"/>
  <c r="AM543" i="5"/>
  <c r="AI544" i="5"/>
  <c r="AM544" i="5"/>
  <c r="AI545" i="5"/>
  <c r="AM545" i="5"/>
  <c r="AI546" i="5"/>
  <c r="AM546" i="5"/>
  <c r="AI547" i="5"/>
  <c r="AM547" i="5"/>
  <c r="AI548" i="5"/>
  <c r="AM548" i="5"/>
  <c r="AI549" i="5"/>
  <c r="AM549" i="5"/>
  <c r="AI550" i="5"/>
  <c r="AM550" i="5"/>
  <c r="AI551" i="5"/>
  <c r="AM551" i="5"/>
  <c r="AI552" i="5"/>
  <c r="AM552" i="5"/>
  <c r="AI553" i="5"/>
  <c r="AM553" i="5"/>
  <c r="AI554" i="5"/>
  <c r="AM554" i="5"/>
  <c r="AI555" i="5"/>
  <c r="AM555" i="5"/>
  <c r="AI556" i="5"/>
  <c r="AM556" i="5"/>
  <c r="AI557" i="5"/>
  <c r="AM557" i="5"/>
  <c r="AI558" i="5"/>
  <c r="AM558" i="5"/>
  <c r="AI559" i="5"/>
  <c r="AM559" i="5"/>
  <c r="AI560" i="5"/>
  <c r="AM560" i="5"/>
  <c r="AI561" i="5"/>
  <c r="AM561" i="5"/>
  <c r="AI562" i="5"/>
  <c r="AM562" i="5"/>
  <c r="AI563" i="5"/>
  <c r="AM563" i="5"/>
  <c r="AI564" i="5"/>
  <c r="AM564" i="5"/>
  <c r="AI565" i="5"/>
  <c r="AM565" i="5"/>
  <c r="AI566" i="5"/>
  <c r="AM566" i="5"/>
  <c r="AI567" i="5"/>
  <c r="AM567" i="5"/>
  <c r="AI568" i="5"/>
  <c r="AM568" i="5"/>
  <c r="AI569" i="5"/>
  <c r="AM569" i="5"/>
  <c r="AI570" i="5"/>
  <c r="AM570" i="5"/>
  <c r="AI571" i="5"/>
  <c r="AM571" i="5"/>
  <c r="AI572" i="5"/>
  <c r="AM572" i="5"/>
  <c r="AI573" i="5"/>
  <c r="AM573" i="5"/>
  <c r="AI574" i="5"/>
  <c r="AM574" i="5"/>
  <c r="AI575" i="5"/>
  <c r="AM575" i="5"/>
  <c r="AI576" i="5"/>
  <c r="AM576" i="5"/>
  <c r="AI577" i="5"/>
  <c r="AM577" i="5"/>
  <c r="AI578" i="5"/>
  <c r="AM578" i="5"/>
  <c r="AI579" i="5"/>
  <c r="AM579" i="5"/>
  <c r="AI580" i="5"/>
  <c r="AM580" i="5"/>
  <c r="AI581" i="5"/>
  <c r="AM581" i="5"/>
  <c r="AI582" i="5"/>
  <c r="AM582" i="5"/>
  <c r="AI583" i="5"/>
  <c r="AM583" i="5"/>
  <c r="AI584" i="5"/>
  <c r="AM584" i="5"/>
  <c r="AI585" i="5"/>
  <c r="AM585" i="5"/>
  <c r="AI586" i="5"/>
  <c r="AM586" i="5"/>
  <c r="AI587" i="5"/>
  <c r="AM587" i="5"/>
  <c r="AI588" i="5"/>
  <c r="AM588" i="5"/>
  <c r="AI589" i="5"/>
  <c r="AM589" i="5"/>
  <c r="AI590" i="5"/>
  <c r="AM590" i="5"/>
  <c r="AI591" i="5"/>
  <c r="AM591" i="5"/>
  <c r="AI592" i="5"/>
  <c r="AM592" i="5"/>
  <c r="AI593" i="5"/>
  <c r="AM593" i="5"/>
  <c r="AI594" i="5"/>
  <c r="AM594" i="5"/>
  <c r="AI595" i="5"/>
  <c r="AM595" i="5"/>
  <c r="AI596" i="5"/>
  <c r="AM596" i="5"/>
  <c r="AI597" i="5"/>
  <c r="AM597" i="5"/>
  <c r="AI598" i="5"/>
  <c r="AM598" i="5"/>
  <c r="AI599" i="5"/>
  <c r="AM599" i="5"/>
  <c r="AI600" i="5"/>
  <c r="AM600" i="5"/>
  <c r="AI601" i="5"/>
  <c r="AM601" i="5"/>
  <c r="AI602" i="5"/>
  <c r="AM602" i="5"/>
  <c r="AI603" i="5"/>
  <c r="AM603" i="5"/>
  <c r="AI604" i="5"/>
  <c r="AM604" i="5"/>
  <c r="AI605" i="5"/>
  <c r="AM605" i="5"/>
  <c r="AI606" i="5"/>
  <c r="AM606" i="5"/>
  <c r="AI607" i="5"/>
  <c r="AM607" i="5"/>
  <c r="AI608" i="5"/>
  <c r="AM608" i="5"/>
  <c r="AI609" i="5"/>
  <c r="AM609" i="5"/>
  <c r="AI610" i="5"/>
  <c r="AM610" i="5"/>
  <c r="AI611" i="5"/>
  <c r="AM611" i="5"/>
  <c r="AI612" i="5"/>
  <c r="AM612" i="5"/>
  <c r="AI613" i="5"/>
  <c r="AM613" i="5"/>
  <c r="AI614" i="5"/>
  <c r="AM614" i="5"/>
  <c r="AI615" i="5"/>
  <c r="AM615" i="5"/>
  <c r="AI616" i="5"/>
  <c r="AM616" i="5"/>
  <c r="AI617" i="5"/>
  <c r="AM617" i="5"/>
  <c r="AI618" i="5"/>
  <c r="AM618" i="5"/>
  <c r="AI619" i="5"/>
  <c r="AM619" i="5"/>
  <c r="AI620" i="5"/>
  <c r="AM620" i="5"/>
  <c r="AI621" i="5"/>
  <c r="AM621" i="5"/>
  <c r="AI622" i="5"/>
  <c r="AM622" i="5"/>
  <c r="AI623" i="5"/>
  <c r="AM623" i="5"/>
  <c r="AI624" i="5"/>
  <c r="AM624" i="5"/>
  <c r="AI625" i="5"/>
  <c r="AM625" i="5"/>
  <c r="AI626" i="5"/>
  <c r="AM626" i="5"/>
  <c r="AI627" i="5"/>
  <c r="AM627" i="5"/>
  <c r="AI628" i="5"/>
  <c r="AM628" i="5"/>
  <c r="AI629" i="5"/>
  <c r="AM629" i="5"/>
  <c r="AI630" i="5"/>
  <c r="AM630" i="5"/>
  <c r="AI631" i="5"/>
  <c r="AM631" i="5"/>
  <c r="AI632" i="5"/>
  <c r="AM632" i="5"/>
  <c r="AI633" i="5"/>
  <c r="AM633" i="5"/>
  <c r="AI634" i="5"/>
  <c r="AM634" i="5"/>
  <c r="AI635" i="5"/>
  <c r="AM635" i="5"/>
  <c r="AI636" i="5"/>
  <c r="AM636" i="5"/>
  <c r="AI637" i="5"/>
  <c r="AM637" i="5"/>
  <c r="AI638" i="5"/>
  <c r="AM638" i="5"/>
  <c r="AI639" i="5"/>
  <c r="AM639" i="5"/>
  <c r="AI640" i="5"/>
  <c r="AM640" i="5"/>
  <c r="AI641" i="5"/>
  <c r="AM641" i="5"/>
  <c r="AI642" i="5"/>
  <c r="AM642" i="5"/>
  <c r="AI643" i="5"/>
  <c r="AM643" i="5"/>
  <c r="AI644" i="5"/>
  <c r="AM644" i="5"/>
  <c r="AI645" i="5"/>
  <c r="AM645" i="5"/>
  <c r="AI646" i="5"/>
  <c r="AM646" i="5"/>
  <c r="AI647" i="5"/>
  <c r="AM647" i="5"/>
  <c r="AI648" i="5"/>
  <c r="AM648" i="5"/>
  <c r="AI649" i="5"/>
  <c r="AM649" i="5"/>
  <c r="AI650" i="5"/>
  <c r="AM650" i="5"/>
  <c r="AI651" i="5"/>
  <c r="AM651" i="5"/>
  <c r="AI652" i="5"/>
  <c r="AM652" i="5"/>
  <c r="AI653" i="5"/>
  <c r="AM653" i="5"/>
  <c r="AI654" i="5"/>
  <c r="AM654" i="5"/>
  <c r="AI655" i="5"/>
  <c r="AM655" i="5"/>
  <c r="AI656" i="5"/>
  <c r="AM656" i="5"/>
  <c r="AI657" i="5"/>
  <c r="AM657" i="5"/>
  <c r="AI658" i="5"/>
  <c r="AM658" i="5"/>
  <c r="AI659" i="5"/>
  <c r="AM659" i="5"/>
  <c r="AI660" i="5"/>
  <c r="AM660" i="5"/>
  <c r="AI661" i="5"/>
  <c r="AM661" i="5"/>
  <c r="AI662" i="5"/>
  <c r="AM662" i="5"/>
  <c r="AI663" i="5"/>
  <c r="AM663" i="5"/>
  <c r="AI664" i="5"/>
  <c r="AM664" i="5"/>
  <c r="AI665" i="5"/>
  <c r="AM665" i="5"/>
  <c r="AI666" i="5"/>
  <c r="AM666" i="5"/>
  <c r="AI667" i="5"/>
  <c r="AM667" i="5"/>
  <c r="AI668" i="5"/>
  <c r="AM668" i="5"/>
  <c r="AI669" i="5"/>
  <c r="AM669" i="5"/>
  <c r="AI670" i="5"/>
  <c r="AM670" i="5"/>
  <c r="AI671" i="5"/>
  <c r="AM671" i="5"/>
  <c r="AI672" i="5"/>
  <c r="AM672" i="5"/>
  <c r="AI673" i="5"/>
  <c r="AM673" i="5"/>
  <c r="AI674" i="5"/>
  <c r="AM674" i="5"/>
  <c r="AI675" i="5"/>
  <c r="AM675" i="5"/>
  <c r="AI676" i="5"/>
  <c r="AM676" i="5"/>
  <c r="AI677" i="5"/>
  <c r="AM677" i="5"/>
  <c r="AI678" i="5"/>
  <c r="AM678" i="5"/>
  <c r="AI679" i="5"/>
  <c r="AM679" i="5"/>
  <c r="AI680" i="5"/>
  <c r="AM680" i="5"/>
  <c r="AI681" i="5"/>
  <c r="AM681" i="5"/>
  <c r="AI682" i="5"/>
  <c r="AM682" i="5"/>
  <c r="AI683" i="5"/>
  <c r="AM683" i="5"/>
  <c r="AI684" i="5"/>
  <c r="AM684" i="5"/>
  <c r="AI685" i="5"/>
  <c r="AM685" i="5"/>
  <c r="AI686" i="5"/>
  <c r="AM686" i="5"/>
  <c r="AI687" i="5"/>
  <c r="AM687" i="5"/>
  <c r="AI688" i="5"/>
  <c r="AM688" i="5"/>
  <c r="AI689" i="5"/>
  <c r="AM689" i="5"/>
  <c r="AI690" i="5"/>
  <c r="AM690" i="5"/>
  <c r="AI691" i="5"/>
  <c r="AM691" i="5"/>
  <c r="AI692" i="5"/>
  <c r="AM692" i="5"/>
  <c r="AI693" i="5"/>
  <c r="AM693" i="5"/>
  <c r="AI694" i="5"/>
  <c r="AM694" i="5"/>
  <c r="AI695" i="5"/>
  <c r="AM695" i="5"/>
  <c r="AI696" i="5"/>
  <c r="AM696" i="5"/>
  <c r="AI697" i="5"/>
  <c r="AM697" i="5"/>
  <c r="AI698" i="5"/>
  <c r="AM698" i="5"/>
  <c r="AI699" i="5"/>
  <c r="AM699" i="5"/>
  <c r="AI700" i="5"/>
  <c r="AM700" i="5"/>
  <c r="AI701" i="5"/>
  <c r="AM701" i="5"/>
  <c r="AI702" i="5"/>
  <c r="AM702" i="5"/>
  <c r="AI703" i="5"/>
  <c r="AM703" i="5"/>
  <c r="AI704" i="5"/>
  <c r="AM704" i="5"/>
  <c r="AI705" i="5"/>
  <c r="AM705" i="5"/>
  <c r="AI706" i="5"/>
  <c r="AM706" i="5"/>
  <c r="AI707" i="5"/>
  <c r="AM707" i="5"/>
  <c r="AI708" i="5"/>
  <c r="AM708" i="5"/>
  <c r="AI709" i="5"/>
  <c r="AM709" i="5"/>
  <c r="AI710" i="5"/>
  <c r="AM710" i="5"/>
  <c r="AI711" i="5"/>
  <c r="AM711" i="5"/>
  <c r="AI712" i="5"/>
  <c r="AM712" i="5"/>
  <c r="AI713" i="5"/>
  <c r="AM713" i="5"/>
  <c r="AI714" i="5"/>
  <c r="AM714" i="5"/>
  <c r="AI715" i="5"/>
  <c r="AM715" i="5"/>
  <c r="AI716" i="5"/>
  <c r="AM716" i="5"/>
  <c r="AI717" i="5"/>
  <c r="AM717" i="5"/>
  <c r="AI718" i="5"/>
  <c r="AM718" i="5"/>
  <c r="AI719" i="5"/>
  <c r="AM719" i="5"/>
  <c r="AI720" i="5"/>
  <c r="AM720" i="5"/>
  <c r="AI721" i="5"/>
  <c r="AM721" i="5"/>
  <c r="AI722" i="5"/>
  <c r="AM722" i="5"/>
  <c r="AI723" i="5"/>
  <c r="AM723" i="5"/>
  <c r="AI724" i="5"/>
  <c r="AM724" i="5"/>
  <c r="AI725" i="5"/>
  <c r="AM725" i="5"/>
  <c r="AI726" i="5"/>
  <c r="AM726" i="5"/>
  <c r="AI727" i="5"/>
  <c r="AM727" i="5"/>
  <c r="AI728" i="5"/>
  <c r="AM728" i="5"/>
  <c r="AI729" i="5"/>
  <c r="AM729" i="5"/>
  <c r="AI730" i="5"/>
  <c r="AM730" i="5"/>
  <c r="AI731" i="5"/>
  <c r="AM731" i="5"/>
  <c r="AI732" i="5"/>
  <c r="AM732" i="5"/>
  <c r="AI733" i="5"/>
  <c r="AM733" i="5"/>
  <c r="AI734" i="5"/>
  <c r="AM734" i="5"/>
  <c r="AI735" i="5"/>
  <c r="AM735" i="5"/>
  <c r="AI736" i="5"/>
  <c r="AM736" i="5"/>
  <c r="AI737" i="5"/>
  <c r="AM737" i="5"/>
  <c r="AI738" i="5"/>
  <c r="AM738" i="5"/>
  <c r="AI739" i="5"/>
  <c r="AM739" i="5"/>
  <c r="AI740" i="5"/>
  <c r="AM740" i="5"/>
  <c r="AI741" i="5"/>
  <c r="AM741" i="5"/>
  <c r="AI742" i="5"/>
  <c r="AM742" i="5"/>
  <c r="AI743" i="5"/>
  <c r="AM743" i="5"/>
  <c r="AI744" i="5"/>
  <c r="AM744" i="5"/>
  <c r="AI745" i="5"/>
  <c r="AM745" i="5"/>
  <c r="AI746" i="5"/>
  <c r="AM746" i="5"/>
  <c r="AI747" i="5"/>
  <c r="AM747" i="5"/>
  <c r="AI748" i="5"/>
  <c r="AM748" i="5"/>
  <c r="AI749" i="5"/>
  <c r="AM749" i="5"/>
  <c r="AI750" i="5"/>
  <c r="AM750" i="5"/>
  <c r="AI751" i="5"/>
  <c r="AM751" i="5"/>
  <c r="AI752" i="5"/>
  <c r="AM752" i="5"/>
  <c r="AI753" i="5"/>
  <c r="AM753" i="5"/>
  <c r="AI754" i="5"/>
  <c r="AM754" i="5"/>
  <c r="AI755" i="5"/>
  <c r="AM755" i="5"/>
  <c r="AI756" i="5"/>
  <c r="AM756" i="5"/>
  <c r="AI757" i="5"/>
  <c r="AM757" i="5"/>
  <c r="AI758" i="5"/>
  <c r="AM758" i="5"/>
  <c r="AI759" i="5"/>
  <c r="AM759" i="5"/>
  <c r="AI760" i="5"/>
  <c r="AM760" i="5"/>
  <c r="AI761" i="5"/>
  <c r="AM761" i="5"/>
  <c r="AI762" i="5"/>
  <c r="AM762" i="5"/>
  <c r="AI763" i="5"/>
  <c r="AM763" i="5"/>
  <c r="AI764" i="5"/>
  <c r="AM764" i="5"/>
  <c r="AI765" i="5"/>
  <c r="AM765" i="5"/>
  <c r="AI766" i="5"/>
  <c r="AM766" i="5"/>
  <c r="AI767" i="5"/>
  <c r="AM767" i="5"/>
  <c r="AI768" i="5"/>
  <c r="AM768" i="5"/>
  <c r="AI769" i="5"/>
  <c r="AM769" i="5"/>
  <c r="AI770" i="5"/>
  <c r="AM770" i="5"/>
  <c r="AI771" i="5"/>
  <c r="AM771" i="5"/>
  <c r="AI772" i="5"/>
  <c r="AM772" i="5"/>
  <c r="AI773" i="5"/>
  <c r="AM773" i="5"/>
  <c r="AI774" i="5"/>
  <c r="AM774" i="5"/>
  <c r="AI775" i="5"/>
  <c r="AM775" i="5"/>
  <c r="AI776" i="5"/>
  <c r="AM776" i="5"/>
  <c r="AI777" i="5"/>
  <c r="AM777" i="5"/>
  <c r="AI778" i="5"/>
  <c r="AM778" i="5"/>
  <c r="AI779" i="5"/>
  <c r="AM779" i="5"/>
  <c r="AI780" i="5"/>
  <c r="AM780" i="5"/>
  <c r="AI781" i="5"/>
  <c r="AM781" i="5"/>
  <c r="AI782" i="5"/>
  <c r="AM782" i="5"/>
  <c r="AI783" i="5"/>
  <c r="AM783" i="5"/>
  <c r="AI784" i="5"/>
  <c r="AM784" i="5"/>
  <c r="AI785" i="5"/>
  <c r="AM785" i="5"/>
  <c r="AI786" i="5"/>
  <c r="AM786" i="5"/>
  <c r="AI787" i="5"/>
  <c r="AM787" i="5"/>
  <c r="AI788" i="5"/>
  <c r="AM788" i="5"/>
  <c r="AI789" i="5"/>
  <c r="AM789" i="5"/>
  <c r="AI790" i="5"/>
  <c r="AM790" i="5"/>
  <c r="AI791" i="5"/>
  <c r="AM791" i="5"/>
  <c r="AI792" i="5"/>
  <c r="AM792" i="5"/>
  <c r="AI793" i="5"/>
  <c r="AM793" i="5"/>
  <c r="AI794" i="5"/>
  <c r="AM794" i="5"/>
  <c r="AI795" i="5"/>
  <c r="AM795" i="5"/>
  <c r="AI796" i="5"/>
  <c r="AM796" i="5"/>
  <c r="AI797" i="5"/>
  <c r="AM797" i="5"/>
  <c r="AI798" i="5"/>
  <c r="AM798" i="5"/>
  <c r="AI799" i="5"/>
  <c r="AM799" i="5"/>
  <c r="AI800" i="5"/>
  <c r="AM800" i="5"/>
  <c r="AI801" i="5"/>
  <c r="AM801" i="5"/>
  <c r="AI802" i="5"/>
  <c r="AM802" i="5"/>
  <c r="AI803" i="5"/>
  <c r="AM803" i="5"/>
  <c r="AI804" i="5"/>
  <c r="AM804" i="5"/>
  <c r="AI805" i="5"/>
  <c r="AM805" i="5"/>
  <c r="AI806" i="5"/>
  <c r="AM806" i="5"/>
  <c r="AI807" i="5"/>
  <c r="AM807" i="5"/>
  <c r="AI808" i="5"/>
  <c r="AM808" i="5"/>
  <c r="AI809" i="5"/>
  <c r="AM809" i="5"/>
  <c r="AI810" i="5"/>
  <c r="AM810" i="5"/>
  <c r="AI811" i="5"/>
  <c r="AM811" i="5"/>
  <c r="AI812" i="5"/>
  <c r="AM812" i="5"/>
  <c r="AI813" i="5"/>
  <c r="AM813" i="5"/>
  <c r="AI814" i="5"/>
  <c r="AM814" i="5"/>
  <c r="AI815" i="5"/>
  <c r="AM815" i="5"/>
  <c r="AI816" i="5"/>
  <c r="AM816" i="5"/>
  <c r="AI817" i="5"/>
  <c r="AM817" i="5"/>
  <c r="AI818" i="5"/>
  <c r="AM818" i="5"/>
  <c r="AI819" i="5"/>
  <c r="AM819" i="5"/>
  <c r="AI820" i="5"/>
  <c r="AM820" i="5"/>
  <c r="AI821" i="5"/>
  <c r="AM821" i="5"/>
  <c r="AI822" i="5"/>
  <c r="AM822" i="5"/>
  <c r="AI823" i="5"/>
  <c r="AM823" i="5"/>
  <c r="AI824" i="5"/>
  <c r="AM824" i="5"/>
  <c r="AI825" i="5"/>
  <c r="AM825" i="5"/>
  <c r="AI826" i="5"/>
  <c r="AM826" i="5"/>
  <c r="AI827" i="5"/>
  <c r="AM827" i="5"/>
  <c r="AI828" i="5"/>
  <c r="AM828" i="5"/>
  <c r="AI829" i="5"/>
  <c r="AM829" i="5"/>
  <c r="AI830" i="5"/>
  <c r="AM830" i="5"/>
  <c r="AI831" i="5"/>
  <c r="AM831" i="5"/>
  <c r="AI832" i="5"/>
  <c r="AM832" i="5"/>
  <c r="AI833" i="5"/>
  <c r="AM833" i="5"/>
  <c r="AI834" i="5"/>
  <c r="AM834" i="5"/>
  <c r="AI835" i="5"/>
  <c r="AM835" i="5"/>
  <c r="AI836" i="5"/>
  <c r="AM836" i="5"/>
  <c r="AI837" i="5"/>
  <c r="AM837" i="5"/>
  <c r="AI838" i="5"/>
  <c r="AM838" i="5"/>
  <c r="AI839" i="5"/>
  <c r="AM839" i="5"/>
  <c r="AI840" i="5"/>
  <c r="AM840" i="5"/>
  <c r="AI841" i="5"/>
  <c r="AM841" i="5"/>
  <c r="AI842" i="5"/>
  <c r="AM842" i="5"/>
  <c r="AI843" i="5"/>
  <c r="AM843" i="5"/>
  <c r="AI844" i="5"/>
  <c r="AM844" i="5"/>
  <c r="AI845" i="5"/>
  <c r="AM845" i="5"/>
  <c r="AI846" i="5"/>
  <c r="AM846" i="5"/>
  <c r="AI847" i="5"/>
  <c r="AM847" i="5"/>
  <c r="AI848" i="5"/>
  <c r="AM848" i="5"/>
  <c r="AI849" i="5"/>
  <c r="AM849" i="5"/>
  <c r="AI850" i="5"/>
  <c r="AM850" i="5"/>
  <c r="AI851" i="5"/>
  <c r="AM851" i="5"/>
  <c r="AI852" i="5"/>
  <c r="AM852" i="5"/>
  <c r="AI853" i="5"/>
  <c r="AM853" i="5"/>
  <c r="AI854" i="5"/>
  <c r="AM854" i="5"/>
  <c r="AI855" i="5"/>
  <c r="AM855" i="5"/>
  <c r="AI856" i="5"/>
  <c r="AM856" i="5"/>
  <c r="AI857" i="5"/>
  <c r="AM857" i="5"/>
  <c r="AI858" i="5"/>
  <c r="AM858" i="5"/>
  <c r="AI859" i="5"/>
  <c r="AM859" i="5"/>
  <c r="AI860" i="5"/>
  <c r="AM860" i="5"/>
  <c r="AI861" i="5"/>
  <c r="AM861" i="5"/>
  <c r="AI862" i="5"/>
  <c r="AM862" i="5"/>
  <c r="AI863" i="5"/>
  <c r="AM863" i="5"/>
  <c r="AI864" i="5"/>
  <c r="AM864" i="5"/>
  <c r="AI865" i="5"/>
  <c r="AM865" i="5"/>
  <c r="AI866" i="5"/>
  <c r="AM866" i="5"/>
  <c r="AI867" i="5"/>
  <c r="AM867" i="5"/>
  <c r="AI868" i="5"/>
  <c r="AM868" i="5"/>
  <c r="AI869" i="5"/>
  <c r="AM869" i="5"/>
  <c r="AI870" i="5"/>
  <c r="AM870" i="5"/>
  <c r="AI871" i="5"/>
  <c r="AM871" i="5"/>
  <c r="AI872" i="5"/>
  <c r="AM872" i="5"/>
  <c r="AI873" i="5"/>
  <c r="AM873" i="5"/>
  <c r="AI874" i="5"/>
  <c r="AM874" i="5"/>
  <c r="AI875" i="5"/>
  <c r="AM875" i="5"/>
  <c r="AI876" i="5"/>
  <c r="AM876" i="5"/>
  <c r="AI877" i="5"/>
  <c r="AM877" i="5"/>
  <c r="AI878" i="5"/>
  <c r="AM878" i="5"/>
  <c r="AI879" i="5"/>
  <c r="AM879" i="5"/>
  <c r="AI880" i="5"/>
  <c r="AM880" i="5"/>
  <c r="AI881" i="5"/>
  <c r="AM881" i="5"/>
  <c r="AI882" i="5"/>
  <c r="AM882" i="5"/>
  <c r="AI883" i="5"/>
  <c r="AM883" i="5"/>
  <c r="AI884" i="5"/>
  <c r="AM884" i="5"/>
  <c r="AI885" i="5"/>
  <c r="AM885" i="5"/>
  <c r="AI886" i="5"/>
  <c r="AM886" i="5"/>
  <c r="AI887" i="5"/>
  <c r="AM887" i="5"/>
  <c r="AI888" i="5"/>
  <c r="AM888" i="5"/>
  <c r="AI889" i="5"/>
  <c r="AM889" i="5"/>
  <c r="AI890" i="5"/>
  <c r="AM890" i="5"/>
  <c r="AI891" i="5"/>
  <c r="AM891" i="5"/>
  <c r="AI892" i="5"/>
  <c r="AM892" i="5"/>
  <c r="AI893" i="5"/>
  <c r="AM893" i="5"/>
  <c r="AI894" i="5"/>
  <c r="AM894" i="5"/>
  <c r="AI895" i="5"/>
  <c r="AM895" i="5"/>
  <c r="AI896" i="5"/>
  <c r="AM896" i="5"/>
  <c r="AI897" i="5"/>
  <c r="AM897" i="5"/>
  <c r="AI898" i="5"/>
  <c r="AM898" i="5"/>
  <c r="AI899" i="5"/>
  <c r="AM899" i="5"/>
  <c r="AI900" i="5"/>
  <c r="AM900" i="5"/>
  <c r="AI901" i="5"/>
  <c r="AM901" i="5"/>
  <c r="AI902" i="5"/>
  <c r="AM902" i="5"/>
  <c r="AI903" i="5"/>
  <c r="AM903" i="5"/>
  <c r="AI904" i="5"/>
  <c r="AM904" i="5"/>
  <c r="AI905" i="5"/>
  <c r="AM905" i="5"/>
  <c r="AI906" i="5"/>
  <c r="AM906" i="5"/>
  <c r="AI907" i="5"/>
  <c r="AM907" i="5"/>
  <c r="AI908" i="5"/>
  <c r="AM908" i="5"/>
  <c r="AI909" i="5"/>
  <c r="AM909" i="5"/>
  <c r="AI910" i="5"/>
  <c r="AM910" i="5"/>
  <c r="AI911" i="5"/>
  <c r="AM911" i="5"/>
  <c r="AI912" i="5"/>
  <c r="AM912" i="5"/>
  <c r="AI913" i="5"/>
  <c r="AM913" i="5"/>
  <c r="AI914" i="5"/>
  <c r="AM914" i="5"/>
  <c r="AI915" i="5"/>
  <c r="AM915" i="5"/>
  <c r="AI916" i="5"/>
  <c r="AM916" i="5"/>
  <c r="AI917" i="5"/>
  <c r="AM917" i="5"/>
  <c r="AI918" i="5"/>
  <c r="AM918" i="5"/>
  <c r="AI919" i="5"/>
  <c r="AM919" i="5"/>
  <c r="AI920" i="5"/>
  <c r="AM920" i="5"/>
  <c r="AI921" i="5"/>
  <c r="AM921" i="5"/>
  <c r="AI922" i="5"/>
  <c r="AM922" i="5"/>
  <c r="AI923" i="5"/>
  <c r="AM923" i="5"/>
  <c r="AI924" i="5"/>
  <c r="AM924" i="5"/>
  <c r="AI925" i="5"/>
  <c r="AM925" i="5"/>
  <c r="AI926" i="5"/>
  <c r="AM926" i="5"/>
  <c r="AI927" i="5"/>
  <c r="AM927" i="5"/>
  <c r="AI928" i="5"/>
  <c r="AM928" i="5"/>
  <c r="AI929" i="5"/>
  <c r="AM929" i="5"/>
  <c r="AI930" i="5"/>
  <c r="AM930" i="5"/>
  <c r="AI931" i="5"/>
  <c r="AM931" i="5"/>
  <c r="AI932" i="5"/>
  <c r="AM932" i="5"/>
  <c r="AI933" i="5"/>
  <c r="AM933" i="5"/>
  <c r="AI934" i="5"/>
  <c r="AM934" i="5"/>
  <c r="AI935" i="5"/>
  <c r="AM935" i="5"/>
  <c r="AI936" i="5"/>
  <c r="AM936" i="5"/>
  <c r="AI937" i="5"/>
  <c r="AM937" i="5"/>
  <c r="AI938" i="5"/>
  <c r="AM938" i="5"/>
  <c r="AI939" i="5"/>
  <c r="AM939" i="5"/>
  <c r="AI940" i="5"/>
  <c r="AM940" i="5"/>
  <c r="AI941" i="5"/>
  <c r="AM941" i="5"/>
  <c r="AI942" i="5"/>
  <c r="AM942" i="5"/>
  <c r="AI943" i="5"/>
  <c r="AM943" i="5"/>
  <c r="AI944" i="5"/>
  <c r="AM944" i="5"/>
  <c r="AI945" i="5"/>
  <c r="AM945" i="5"/>
  <c r="AI946" i="5"/>
  <c r="AM946" i="5"/>
  <c r="AI947" i="5"/>
  <c r="AM947" i="5"/>
  <c r="AI948" i="5"/>
  <c r="AM948" i="5"/>
  <c r="AI949" i="5"/>
  <c r="AM949" i="5"/>
  <c r="AI950" i="5"/>
  <c r="AM950" i="5"/>
  <c r="AI951" i="5"/>
  <c r="AM951" i="5"/>
  <c r="AI952" i="5"/>
  <c r="AM952" i="5"/>
  <c r="AI953" i="5"/>
  <c r="AM953" i="5"/>
  <c r="AI954" i="5"/>
  <c r="AM954" i="5"/>
  <c r="AI955" i="5"/>
  <c r="AM955" i="5"/>
  <c r="AI956" i="5"/>
  <c r="AM956" i="5"/>
  <c r="AI957" i="5"/>
  <c r="AM957" i="5"/>
  <c r="AI958" i="5"/>
  <c r="AM958" i="5"/>
  <c r="AI959" i="5"/>
  <c r="AM959" i="5"/>
  <c r="AI960" i="5"/>
  <c r="AM960" i="5"/>
  <c r="AI961" i="5"/>
  <c r="AM961" i="5"/>
  <c r="AI962" i="5"/>
  <c r="AM962" i="5"/>
  <c r="AI963" i="5"/>
  <c r="AM963" i="5"/>
  <c r="AI964" i="5"/>
  <c r="AM964" i="5"/>
  <c r="AI965" i="5"/>
  <c r="AM965" i="5"/>
  <c r="AI966" i="5"/>
  <c r="AM966" i="5"/>
  <c r="AI967" i="5"/>
  <c r="AM967" i="5"/>
  <c r="AI968" i="5"/>
  <c r="AM968" i="5"/>
  <c r="AI969" i="5"/>
  <c r="AM969" i="5"/>
  <c r="AI970" i="5"/>
  <c r="AM970" i="5"/>
  <c r="AI971" i="5"/>
  <c r="AM971" i="5"/>
  <c r="AI972" i="5"/>
  <c r="AM972" i="5"/>
  <c r="AI973" i="5"/>
  <c r="AM973" i="5"/>
  <c r="AI974" i="5"/>
  <c r="AM974" i="5"/>
  <c r="AI975" i="5"/>
  <c r="AM975" i="5"/>
  <c r="AI976" i="5"/>
  <c r="AM976" i="5"/>
  <c r="AI977" i="5"/>
  <c r="AM977" i="5"/>
  <c r="AI978" i="5"/>
  <c r="AM978" i="5"/>
  <c r="AI979" i="5"/>
  <c r="AM979" i="5"/>
  <c r="AI980" i="5"/>
  <c r="AM980" i="5"/>
  <c r="AI981" i="5"/>
  <c r="AM981" i="5"/>
  <c r="AI982" i="5"/>
  <c r="AM982" i="5"/>
  <c r="AI983" i="5"/>
  <c r="AM983" i="5"/>
  <c r="AI984" i="5"/>
  <c r="AM984" i="5"/>
  <c r="AI985" i="5"/>
  <c r="AM985" i="5"/>
  <c r="AI986" i="5"/>
  <c r="AM986" i="5"/>
  <c r="AI987" i="5"/>
  <c r="AM987" i="5"/>
  <c r="AI988" i="5"/>
  <c r="AM988" i="5"/>
  <c r="AI989" i="5"/>
  <c r="AM989" i="5"/>
  <c r="AI990" i="5"/>
  <c r="AM990" i="5"/>
  <c r="AI991" i="5"/>
  <c r="AM991" i="5"/>
  <c r="AI992" i="5"/>
  <c r="AM992" i="5"/>
  <c r="AI993" i="5"/>
  <c r="AM993" i="5"/>
  <c r="AI994" i="5"/>
  <c r="AM994" i="5"/>
  <c r="AI995" i="5"/>
  <c r="AM995" i="5"/>
  <c r="AI996" i="5"/>
  <c r="AM996" i="5"/>
  <c r="AI997" i="5"/>
  <c r="AM997" i="5"/>
  <c r="AI998" i="5"/>
  <c r="AM998" i="5"/>
  <c r="AI999" i="5"/>
  <c r="AM999" i="5"/>
  <c r="AI1000" i="5"/>
  <c r="AM1000" i="5"/>
  <c r="AI1001" i="5"/>
  <c r="AM1001" i="5"/>
  <c r="AI1002" i="5"/>
  <c r="AM1002" i="5"/>
  <c r="AI1003" i="5"/>
  <c r="AM1003" i="5"/>
  <c r="AI1004" i="5"/>
  <c r="AM1004" i="5"/>
  <c r="AI1005" i="5"/>
  <c r="AM1005" i="5"/>
  <c r="AI1006" i="5"/>
  <c r="AM1006" i="5"/>
  <c r="AI1007" i="5"/>
  <c r="AM1007" i="5"/>
  <c r="AI1008" i="5"/>
  <c r="AM1008" i="5"/>
  <c r="AI1009" i="5"/>
  <c r="AM1009" i="5"/>
  <c r="AI1010" i="5"/>
  <c r="AM1010" i="5"/>
  <c r="AI1011" i="5"/>
  <c r="AM1011" i="5"/>
  <c r="AI1012" i="5"/>
  <c r="AM1012" i="5"/>
  <c r="AI1013" i="5"/>
  <c r="AM1013" i="5"/>
  <c r="AI1014" i="5"/>
  <c r="AM1014" i="5"/>
  <c r="AI1015" i="5"/>
  <c r="AM1015" i="5"/>
  <c r="AI1016" i="5"/>
  <c r="AM1016" i="5"/>
  <c r="AI1017" i="5"/>
  <c r="AM1017" i="5"/>
  <c r="AI1018" i="5"/>
  <c r="AM1018" i="5"/>
  <c r="AI1019" i="5"/>
  <c r="AM1019" i="5"/>
  <c r="AI1020" i="5"/>
  <c r="AM1020" i="5"/>
  <c r="AI1021" i="5"/>
  <c r="AM1021" i="5"/>
  <c r="AI1022" i="5"/>
  <c r="AM1022" i="5"/>
  <c r="AI1023" i="5"/>
  <c r="AM1023" i="5"/>
  <c r="AI1024" i="5"/>
  <c r="AM1024" i="5"/>
  <c r="AI1025" i="5"/>
  <c r="AM1025" i="5"/>
  <c r="AI1026" i="5"/>
  <c r="AM1026" i="5"/>
  <c r="AI1027" i="5"/>
  <c r="AM1027" i="5"/>
  <c r="AI1028" i="5"/>
  <c r="AM1028" i="5"/>
  <c r="AI1029" i="5"/>
  <c r="AM1029" i="5"/>
  <c r="AI1030" i="5"/>
  <c r="AM1030" i="5"/>
  <c r="AI1031" i="5"/>
  <c r="AM1031" i="5"/>
  <c r="AI1032" i="5"/>
  <c r="AM1032" i="5"/>
  <c r="AI1033" i="5"/>
  <c r="AM1033" i="5"/>
  <c r="AI1034" i="5"/>
  <c r="AM1034" i="5"/>
  <c r="AI1035" i="5"/>
  <c r="AM1035" i="5"/>
  <c r="AI1036" i="5"/>
  <c r="AM1036" i="5"/>
  <c r="AI1037" i="5"/>
  <c r="AM1037" i="5"/>
  <c r="AI1038" i="5"/>
  <c r="AM1038" i="5"/>
  <c r="AI1039" i="5"/>
  <c r="AM1039" i="5"/>
  <c r="AI1040" i="5"/>
  <c r="AM1040" i="5"/>
  <c r="AI1041" i="5"/>
  <c r="AM1041" i="5"/>
  <c r="AI1042" i="5"/>
  <c r="AM1042" i="5"/>
  <c r="AI1043" i="5"/>
  <c r="AM1043" i="5"/>
  <c r="AI1044" i="5"/>
  <c r="AM1044" i="5"/>
  <c r="AI1045" i="5"/>
  <c r="AM1045" i="5"/>
  <c r="AI1046" i="5"/>
  <c r="AM1046" i="5"/>
  <c r="AI1047" i="5"/>
  <c r="AM1047" i="5"/>
  <c r="AI1048" i="5"/>
  <c r="AM1048" i="5"/>
  <c r="AI1049" i="5"/>
  <c r="AM1049" i="5"/>
  <c r="AI1050" i="5"/>
  <c r="AM1050" i="5"/>
  <c r="AI1051" i="5"/>
  <c r="AM1051" i="5"/>
  <c r="AI1052" i="5"/>
  <c r="AM1052" i="5"/>
  <c r="AI1053" i="5"/>
  <c r="AM1053" i="5"/>
  <c r="AI1054" i="5"/>
  <c r="AM1054" i="5"/>
  <c r="AI1055" i="5"/>
  <c r="AM1055" i="5"/>
  <c r="AI1056" i="5"/>
  <c r="AM1056" i="5"/>
  <c r="AI1057" i="5"/>
  <c r="AM1057" i="5"/>
  <c r="AI1058" i="5"/>
  <c r="AM1058" i="5"/>
  <c r="AI1059" i="5"/>
  <c r="AM1059" i="5"/>
  <c r="AI1060" i="5"/>
  <c r="AM1060" i="5"/>
  <c r="AI1061" i="5"/>
  <c r="AM1061" i="5"/>
  <c r="AI1062" i="5"/>
  <c r="AM1062" i="5"/>
  <c r="AI1063" i="5"/>
  <c r="AM1063" i="5"/>
  <c r="AI1064" i="5"/>
  <c r="AM1064" i="5"/>
  <c r="AI1065" i="5"/>
  <c r="AM1065" i="5"/>
  <c r="AI1066" i="5"/>
  <c r="AM1066" i="5"/>
  <c r="AI1067" i="5"/>
  <c r="AM1067" i="5"/>
  <c r="AI1068" i="5"/>
  <c r="AM1068" i="5"/>
  <c r="AI1069" i="5"/>
  <c r="AM1069" i="5"/>
  <c r="AI1070" i="5"/>
  <c r="AM1070" i="5"/>
  <c r="AI1071" i="5"/>
  <c r="AM1071" i="5"/>
  <c r="AI1072" i="5"/>
  <c r="AM1072" i="5"/>
  <c r="AI1073" i="5"/>
  <c r="AM1073" i="5"/>
  <c r="AI1074" i="5"/>
  <c r="AM1074" i="5"/>
  <c r="AI1075" i="5"/>
  <c r="AM1075" i="5"/>
  <c r="AI1076" i="5"/>
  <c r="AM1076" i="5"/>
  <c r="AI1077" i="5"/>
  <c r="AM1077" i="5"/>
  <c r="AI1078" i="5"/>
  <c r="AM1078" i="5"/>
  <c r="AI1079" i="5"/>
  <c r="AM1079" i="5"/>
  <c r="AI1080" i="5"/>
  <c r="AM1080" i="5"/>
  <c r="AI1081" i="5"/>
  <c r="AM1081" i="5"/>
  <c r="AI1082" i="5"/>
  <c r="AM1082" i="5"/>
  <c r="AI1083" i="5"/>
  <c r="AM1083" i="5"/>
  <c r="AI1084" i="5"/>
  <c r="AM1084" i="5"/>
  <c r="AI1085" i="5"/>
  <c r="AM1085" i="5"/>
  <c r="AI1086" i="5"/>
  <c r="AM1086" i="5"/>
  <c r="AI1087" i="5"/>
  <c r="AM1087" i="5"/>
  <c r="AI1088" i="5"/>
  <c r="AM1088" i="5"/>
  <c r="AI1089" i="5"/>
  <c r="AM1089" i="5"/>
  <c r="AI1090" i="5"/>
  <c r="AM1090" i="5"/>
  <c r="AI1091" i="5"/>
  <c r="AM1091" i="5"/>
  <c r="AI1092" i="5"/>
  <c r="AM1092" i="5"/>
  <c r="AI1093" i="5"/>
  <c r="AM1093" i="5"/>
  <c r="AI1094" i="5"/>
  <c r="AM1094" i="5"/>
  <c r="AI1095" i="5"/>
  <c r="AM1095" i="5"/>
  <c r="AI1096" i="5"/>
  <c r="AM1096" i="5"/>
  <c r="AI1097" i="5"/>
  <c r="AM1097" i="5"/>
  <c r="AI1098" i="5"/>
  <c r="AM1098" i="5"/>
  <c r="AI1099" i="5"/>
  <c r="AM1099" i="5"/>
  <c r="AI1100" i="5"/>
  <c r="AM1100" i="5"/>
  <c r="AI1101" i="5"/>
  <c r="AM1101" i="5"/>
  <c r="AI1102" i="5"/>
  <c r="AM1102" i="5"/>
  <c r="AI1103" i="5"/>
  <c r="AM1103" i="5"/>
  <c r="AI1104" i="5"/>
  <c r="AM1104" i="5"/>
  <c r="AI1105" i="5"/>
  <c r="AM1105" i="5"/>
  <c r="AI1106" i="5"/>
  <c r="AM1106" i="5"/>
  <c r="AI1107" i="5"/>
  <c r="AM1107" i="5"/>
  <c r="AI1108" i="5"/>
  <c r="AM1108" i="5"/>
  <c r="AI1109" i="5"/>
  <c r="AM1109" i="5"/>
  <c r="AI1110" i="5"/>
  <c r="AM1110" i="5"/>
  <c r="AI1111" i="5"/>
  <c r="AM1111" i="5"/>
  <c r="AI1112" i="5"/>
  <c r="AM1112" i="5"/>
  <c r="AI1113" i="5"/>
  <c r="AM1113" i="5"/>
  <c r="AI1114" i="5"/>
  <c r="AM1114" i="5"/>
  <c r="AI1115" i="5"/>
  <c r="AM1115" i="5"/>
  <c r="AI1116" i="5"/>
  <c r="AM1116" i="5"/>
  <c r="AI1117" i="5"/>
  <c r="AM1117" i="5"/>
  <c r="AI1118" i="5"/>
  <c r="AM1118" i="5"/>
  <c r="AI1119" i="5"/>
  <c r="AM1119" i="5"/>
  <c r="AI1120" i="5"/>
  <c r="AM1120" i="5"/>
  <c r="AI1121" i="5"/>
  <c r="AM1121" i="5"/>
  <c r="AI1122" i="5"/>
  <c r="AM1122" i="5"/>
  <c r="AI1123" i="5"/>
  <c r="AM1123" i="5"/>
  <c r="AI1124" i="5"/>
  <c r="AM1124" i="5"/>
  <c r="AI1125" i="5"/>
  <c r="AM1125" i="5"/>
  <c r="AI1126" i="5"/>
  <c r="AM1126" i="5"/>
  <c r="AI1127" i="5"/>
  <c r="AM1127" i="5"/>
  <c r="AI1128" i="5"/>
  <c r="AM1128" i="5"/>
  <c r="AI1129" i="5"/>
  <c r="AM1129" i="5"/>
  <c r="AI1130" i="5"/>
  <c r="AM1130" i="5"/>
  <c r="AI1131" i="5"/>
  <c r="AM1131" i="5"/>
  <c r="AI1132" i="5"/>
  <c r="AM1132" i="5"/>
  <c r="AI1133" i="5"/>
  <c r="AM1133" i="5"/>
  <c r="AI1134" i="5"/>
  <c r="AM1134" i="5"/>
  <c r="AI1135" i="5"/>
  <c r="AM1135" i="5"/>
  <c r="AI1136" i="5"/>
  <c r="AM1136" i="5"/>
  <c r="AI1137" i="5"/>
  <c r="AM1137" i="5"/>
  <c r="AI1138" i="5"/>
  <c r="AM1138" i="5"/>
  <c r="AI1139" i="5"/>
  <c r="AM1139" i="5"/>
  <c r="AI1140" i="5"/>
  <c r="AM1140" i="5"/>
  <c r="AI1141" i="5"/>
  <c r="AM1141" i="5"/>
  <c r="AI1142" i="5"/>
  <c r="AM1142" i="5"/>
  <c r="AI1143" i="5"/>
  <c r="AM1143" i="5"/>
  <c r="AI1144" i="5"/>
  <c r="AM1144" i="5"/>
  <c r="AI1145" i="5"/>
  <c r="AM1145" i="5"/>
  <c r="AI1146" i="5"/>
  <c r="AM1146" i="5"/>
  <c r="AI1147" i="5"/>
  <c r="AM1147" i="5"/>
  <c r="AI1148" i="5"/>
  <c r="AM1148" i="5"/>
  <c r="AI1149" i="5"/>
  <c r="AM1149" i="5"/>
  <c r="AI1150" i="5"/>
  <c r="AM1150" i="5"/>
  <c r="AI1151" i="5"/>
  <c r="AN343" i="5"/>
  <c r="AJ344" i="5"/>
  <c r="AN344" i="5"/>
  <c r="AJ345" i="5"/>
  <c r="AN345" i="5"/>
  <c r="AJ346" i="5"/>
  <c r="AN346" i="5"/>
  <c r="AJ347" i="5"/>
  <c r="AN347" i="5"/>
  <c r="AJ348" i="5"/>
  <c r="AN348" i="5"/>
  <c r="AJ349" i="5"/>
  <c r="AN349" i="5"/>
  <c r="AJ350" i="5"/>
  <c r="AN350" i="5"/>
  <c r="AJ351" i="5"/>
  <c r="AN351" i="5"/>
  <c r="AJ352" i="5"/>
  <c r="AN352" i="5"/>
  <c r="AJ353" i="5"/>
  <c r="AN353" i="5"/>
  <c r="AJ354" i="5"/>
  <c r="AN354" i="5"/>
  <c r="AJ355" i="5"/>
  <c r="AN355" i="5"/>
  <c r="AJ356" i="5"/>
  <c r="AN356" i="5"/>
  <c r="AJ357" i="5"/>
  <c r="AN357" i="5"/>
  <c r="AJ358" i="5"/>
  <c r="AN358" i="5"/>
  <c r="AJ359" i="5"/>
  <c r="AN359" i="5"/>
  <c r="AJ360" i="5"/>
  <c r="AN360" i="5"/>
  <c r="AJ361" i="5"/>
  <c r="AN361" i="5"/>
  <c r="AJ362" i="5"/>
  <c r="AN362" i="5"/>
  <c r="AJ363" i="5"/>
  <c r="AN363" i="5"/>
  <c r="AJ364" i="5"/>
  <c r="AN364" i="5"/>
  <c r="AJ365" i="5"/>
  <c r="AN365" i="5"/>
  <c r="AJ366" i="5"/>
  <c r="AN366" i="5"/>
  <c r="AJ367" i="5"/>
  <c r="AN367" i="5"/>
  <c r="AJ368" i="5"/>
  <c r="AN368" i="5"/>
  <c r="AJ369" i="5"/>
  <c r="AN369" i="5"/>
  <c r="AJ370" i="5"/>
  <c r="AN370" i="5"/>
  <c r="AJ371" i="5"/>
  <c r="AN371" i="5"/>
  <c r="AJ372" i="5"/>
  <c r="AN372" i="5"/>
  <c r="AJ373" i="5"/>
  <c r="AN373" i="5"/>
  <c r="AJ374" i="5"/>
  <c r="AN374" i="5"/>
  <c r="AJ375" i="5"/>
  <c r="AN375" i="5"/>
  <c r="AJ376" i="5"/>
  <c r="AN376" i="5"/>
  <c r="AJ377" i="5"/>
  <c r="AN377" i="5"/>
  <c r="AJ378" i="5"/>
  <c r="AN378" i="5"/>
  <c r="AJ379" i="5"/>
  <c r="AN379" i="5"/>
  <c r="AJ380" i="5"/>
  <c r="AN380" i="5"/>
  <c r="AJ381" i="5"/>
  <c r="AN381" i="5"/>
  <c r="AJ382" i="5"/>
  <c r="AN382" i="5"/>
  <c r="AJ383" i="5"/>
  <c r="AN383" i="5"/>
  <c r="AJ384" i="5"/>
  <c r="AN384" i="5"/>
  <c r="AJ385" i="5"/>
  <c r="AN385" i="5"/>
  <c r="AJ386" i="5"/>
  <c r="AN386" i="5"/>
  <c r="AJ387" i="5"/>
  <c r="AN387" i="5"/>
  <c r="AJ388" i="5"/>
  <c r="AN388" i="5"/>
  <c r="AJ389" i="5"/>
  <c r="AN389" i="5"/>
  <c r="AJ390" i="5"/>
  <c r="AN390" i="5"/>
  <c r="AJ391" i="5"/>
  <c r="AN391" i="5"/>
  <c r="AJ392" i="5"/>
  <c r="AN392" i="5"/>
  <c r="AJ393" i="5"/>
  <c r="AN393" i="5"/>
  <c r="AJ394" i="5"/>
  <c r="AN394" i="5"/>
  <c r="AJ395" i="5"/>
  <c r="AN395" i="5"/>
  <c r="AJ396" i="5"/>
  <c r="AN396" i="5"/>
  <c r="AJ397" i="5"/>
  <c r="AN397" i="5"/>
  <c r="AJ398" i="5"/>
  <c r="AN398" i="5"/>
  <c r="AJ399" i="5"/>
  <c r="AN399" i="5"/>
  <c r="AJ400" i="5"/>
  <c r="AN400" i="5"/>
  <c r="AJ401" i="5"/>
  <c r="AN401" i="5"/>
  <c r="AJ402" i="5"/>
  <c r="AN402" i="5"/>
  <c r="AJ403" i="5"/>
  <c r="AN403" i="5"/>
  <c r="AJ404" i="5"/>
  <c r="AN404" i="5"/>
  <c r="AJ405" i="5"/>
  <c r="AN405" i="5"/>
  <c r="AJ406" i="5"/>
  <c r="AN406" i="5"/>
  <c r="AJ407" i="5"/>
  <c r="AN407" i="5"/>
  <c r="AJ408" i="5"/>
  <c r="AN408" i="5"/>
  <c r="AJ409" i="5"/>
  <c r="AN409" i="5"/>
  <c r="AJ410" i="5"/>
  <c r="AN410" i="5"/>
  <c r="AJ411" i="5"/>
  <c r="AN411" i="5"/>
  <c r="AJ412" i="5"/>
  <c r="AN412" i="5"/>
  <c r="AJ413" i="5"/>
  <c r="AN413" i="5"/>
  <c r="AJ414" i="5"/>
  <c r="AN414" i="5"/>
  <c r="AJ415" i="5"/>
  <c r="AN415" i="5"/>
  <c r="AJ416" i="5"/>
  <c r="AN416" i="5"/>
  <c r="AJ417" i="5"/>
  <c r="AN417" i="5"/>
  <c r="AJ418" i="5"/>
  <c r="AN418" i="5"/>
  <c r="AJ419" i="5"/>
  <c r="AN419" i="5"/>
  <c r="AJ420" i="5"/>
  <c r="AN420" i="5"/>
  <c r="AJ421" i="5"/>
  <c r="AN421" i="5"/>
  <c r="AJ422" i="5"/>
  <c r="AN422" i="5"/>
  <c r="AJ423" i="5"/>
  <c r="AN423" i="5"/>
  <c r="AJ424" i="5"/>
  <c r="AN424" i="5"/>
  <c r="AJ425" i="5"/>
  <c r="AN425" i="5"/>
  <c r="AJ426" i="5"/>
  <c r="AN426" i="5"/>
  <c r="AJ427" i="5"/>
  <c r="AN427" i="5"/>
  <c r="AJ428" i="5"/>
  <c r="AN428" i="5"/>
  <c r="AJ429" i="5"/>
  <c r="AN429" i="5"/>
  <c r="AJ430" i="5"/>
  <c r="AN430" i="5"/>
  <c r="AJ431" i="5"/>
  <c r="AN431" i="5"/>
  <c r="AJ432" i="5"/>
  <c r="AN432" i="5"/>
  <c r="AJ433" i="5"/>
  <c r="AN433" i="5"/>
  <c r="AJ434" i="5"/>
  <c r="AN434" i="5"/>
  <c r="AJ435" i="5"/>
  <c r="AN435" i="5"/>
  <c r="AJ436" i="5"/>
  <c r="AN436" i="5"/>
  <c r="AJ437" i="5"/>
  <c r="AN437" i="5"/>
  <c r="AJ438" i="5"/>
  <c r="AN438" i="5"/>
  <c r="AJ439" i="5"/>
  <c r="AN439" i="5"/>
  <c r="AJ440" i="5"/>
  <c r="AN440" i="5"/>
  <c r="AJ441" i="5"/>
  <c r="AN441" i="5"/>
  <c r="AJ442" i="5"/>
  <c r="AN442" i="5"/>
  <c r="AJ443" i="5"/>
  <c r="AN443" i="5"/>
  <c r="AJ444" i="5"/>
  <c r="AN444" i="5"/>
  <c r="AJ445" i="5"/>
  <c r="AN445" i="5"/>
  <c r="AJ446" i="5"/>
  <c r="AN446" i="5"/>
  <c r="AJ447" i="5"/>
  <c r="AN447" i="5"/>
  <c r="AJ448" i="5"/>
  <c r="AN448" i="5"/>
  <c r="AJ449" i="5"/>
  <c r="AN449" i="5"/>
  <c r="AJ450" i="5"/>
  <c r="AN450" i="5"/>
  <c r="AJ451" i="5"/>
  <c r="AN451" i="5"/>
  <c r="AJ452" i="5"/>
  <c r="AN452" i="5"/>
  <c r="AJ453" i="5"/>
  <c r="AN453" i="5"/>
  <c r="AJ454" i="5"/>
  <c r="AN454" i="5"/>
  <c r="AJ455" i="5"/>
  <c r="AN455" i="5"/>
  <c r="AJ456" i="5"/>
  <c r="AN456" i="5"/>
  <c r="AJ457" i="5"/>
  <c r="AN457" i="5"/>
  <c r="AJ458" i="5"/>
  <c r="AN458" i="5"/>
  <c r="AJ459" i="5"/>
  <c r="AN459" i="5"/>
  <c r="AJ460" i="5"/>
  <c r="AN460" i="5"/>
  <c r="AJ461" i="5"/>
  <c r="AN461" i="5"/>
  <c r="AJ462" i="5"/>
  <c r="AN462" i="5"/>
  <c r="AJ463" i="5"/>
  <c r="AN463" i="5"/>
  <c r="AJ464" i="5"/>
  <c r="AN464" i="5"/>
  <c r="AJ465" i="5"/>
  <c r="AN465" i="5"/>
  <c r="AJ466" i="5"/>
  <c r="AN466" i="5"/>
  <c r="AJ467" i="5"/>
  <c r="AN467" i="5"/>
  <c r="AJ468" i="5"/>
  <c r="AN468" i="5"/>
  <c r="AJ469" i="5"/>
  <c r="AN469" i="5"/>
  <c r="AJ470" i="5"/>
  <c r="AN470" i="5"/>
  <c r="AJ471" i="5"/>
  <c r="AN471" i="5"/>
  <c r="AJ472" i="5"/>
  <c r="AN472" i="5"/>
  <c r="AJ473" i="5"/>
  <c r="AN473" i="5"/>
  <c r="AJ474" i="5"/>
  <c r="AN474" i="5"/>
  <c r="AJ475" i="5"/>
  <c r="AN475" i="5"/>
  <c r="AJ476" i="5"/>
  <c r="AN476" i="5"/>
  <c r="AJ477" i="5"/>
  <c r="AN477" i="5"/>
  <c r="AJ478" i="5"/>
  <c r="AN478" i="5"/>
  <c r="AJ479" i="5"/>
  <c r="AN479" i="5"/>
  <c r="AJ480" i="5"/>
  <c r="AN480" i="5"/>
  <c r="AJ481" i="5"/>
  <c r="AN481" i="5"/>
  <c r="AJ482" i="5"/>
  <c r="AN482" i="5"/>
  <c r="AJ483" i="5"/>
  <c r="AN483" i="5"/>
  <c r="AJ484" i="5"/>
  <c r="AN484" i="5"/>
  <c r="AJ485" i="5"/>
  <c r="AN485" i="5"/>
  <c r="AJ486" i="5"/>
  <c r="AN486" i="5"/>
  <c r="AJ487" i="5"/>
  <c r="AN487" i="5"/>
  <c r="AJ488" i="5"/>
  <c r="AN488" i="5"/>
  <c r="AJ489" i="5"/>
  <c r="AN489" i="5"/>
  <c r="AJ490" i="5"/>
  <c r="AN490" i="5"/>
  <c r="AJ491" i="5"/>
  <c r="AN491" i="5"/>
  <c r="AJ492" i="5"/>
  <c r="AN492" i="5"/>
  <c r="AJ493" i="5"/>
  <c r="AN493" i="5"/>
  <c r="AJ494" i="5"/>
  <c r="AN494" i="5"/>
  <c r="AJ495" i="5"/>
  <c r="AN495" i="5"/>
  <c r="AJ496" i="5"/>
  <c r="AN496" i="5"/>
  <c r="AJ497" i="5"/>
  <c r="AN497" i="5"/>
  <c r="AJ498" i="5"/>
  <c r="AN498" i="5"/>
  <c r="AJ499" i="5"/>
  <c r="AN499" i="5"/>
  <c r="AJ500" i="5"/>
  <c r="AN500" i="5"/>
  <c r="AJ501" i="5"/>
  <c r="AN501" i="5"/>
  <c r="AJ502" i="5"/>
  <c r="AN502" i="5"/>
  <c r="AJ503" i="5"/>
  <c r="AN503" i="5"/>
  <c r="AJ504" i="5"/>
  <c r="AN504" i="5"/>
  <c r="AJ505" i="5"/>
  <c r="AN505" i="5"/>
  <c r="AJ506" i="5"/>
  <c r="AN506" i="5"/>
  <c r="AJ507" i="5"/>
  <c r="AN507" i="5"/>
  <c r="AJ508" i="5"/>
  <c r="AN508" i="5"/>
  <c r="AJ509" i="5"/>
  <c r="AN509" i="5"/>
  <c r="AJ510" i="5"/>
  <c r="AN510" i="5"/>
  <c r="AJ511" i="5"/>
  <c r="AN511" i="5"/>
  <c r="AJ512" i="5"/>
  <c r="AN512" i="5"/>
  <c r="AJ513" i="5"/>
  <c r="AN513" i="5"/>
  <c r="AJ514" i="5"/>
  <c r="AN514" i="5"/>
  <c r="AJ515" i="5"/>
  <c r="AN515" i="5"/>
  <c r="AJ516" i="5"/>
  <c r="AN516" i="5"/>
  <c r="AJ517" i="5"/>
  <c r="AN517" i="5"/>
  <c r="AJ518" i="5"/>
  <c r="AN518" i="5"/>
  <c r="AJ519" i="5"/>
  <c r="AN519" i="5"/>
  <c r="AJ520" i="5"/>
  <c r="AN520" i="5"/>
  <c r="AJ521" i="5"/>
  <c r="AN521" i="5"/>
  <c r="AJ522" i="5"/>
  <c r="AN522" i="5"/>
  <c r="AJ523" i="5"/>
  <c r="AN523" i="5"/>
  <c r="AJ524" i="5"/>
  <c r="AN524" i="5"/>
  <c r="AJ525" i="5"/>
  <c r="AN525" i="5"/>
  <c r="AJ526" i="5"/>
  <c r="AN526" i="5"/>
  <c r="AJ527" i="5"/>
  <c r="AN527" i="5"/>
  <c r="AJ528" i="5"/>
  <c r="AN528" i="5"/>
  <c r="AJ529" i="5"/>
  <c r="AN529" i="5"/>
  <c r="AJ530" i="5"/>
  <c r="AN530" i="5"/>
  <c r="AJ531" i="5"/>
  <c r="AN531" i="5"/>
  <c r="AJ532" i="5"/>
  <c r="AN532" i="5"/>
  <c r="AJ533" i="5"/>
  <c r="AN533" i="5"/>
  <c r="AJ534" i="5"/>
  <c r="AN534" i="5"/>
  <c r="AJ535" i="5"/>
  <c r="AN535" i="5"/>
  <c r="AJ536" i="5"/>
  <c r="AN536" i="5"/>
  <c r="AJ537" i="5"/>
  <c r="AN537" i="5"/>
  <c r="AJ538" i="5"/>
  <c r="AN538" i="5"/>
  <c r="AJ539" i="5"/>
  <c r="AN539" i="5"/>
  <c r="AJ540" i="5"/>
  <c r="AN540" i="5"/>
  <c r="AJ541" i="5"/>
  <c r="AN541" i="5"/>
  <c r="AJ542" i="5"/>
  <c r="AN542" i="5"/>
  <c r="AJ543" i="5"/>
  <c r="AN543" i="5"/>
  <c r="AJ544" i="5"/>
  <c r="AN544" i="5"/>
  <c r="AJ545" i="5"/>
  <c r="AN545" i="5"/>
  <c r="AJ546" i="5"/>
  <c r="AN546" i="5"/>
  <c r="AJ547" i="5"/>
  <c r="AN547" i="5"/>
  <c r="AJ548" i="5"/>
  <c r="AN548" i="5"/>
  <c r="AJ549" i="5"/>
  <c r="AN549" i="5"/>
  <c r="AJ550" i="5"/>
  <c r="AN550" i="5"/>
  <c r="AJ551" i="5"/>
  <c r="AN551" i="5"/>
  <c r="AJ552" i="5"/>
  <c r="AN552" i="5"/>
  <c r="AJ553" i="5"/>
  <c r="AN553" i="5"/>
  <c r="AJ554" i="5"/>
  <c r="AN554" i="5"/>
  <c r="AJ555" i="5"/>
  <c r="AN555" i="5"/>
  <c r="AJ556" i="5"/>
  <c r="AN556" i="5"/>
  <c r="AJ557" i="5"/>
  <c r="AN557" i="5"/>
  <c r="AJ558" i="5"/>
  <c r="AN558" i="5"/>
  <c r="AJ559" i="5"/>
  <c r="AN559" i="5"/>
  <c r="AJ560" i="5"/>
  <c r="AN560" i="5"/>
  <c r="AJ561" i="5"/>
  <c r="AN561" i="5"/>
  <c r="AJ562" i="5"/>
  <c r="AN562" i="5"/>
  <c r="AJ563" i="5"/>
  <c r="AN563" i="5"/>
  <c r="AJ564" i="5"/>
  <c r="AN564" i="5"/>
  <c r="AJ565" i="5"/>
  <c r="AN565" i="5"/>
  <c r="AJ566" i="5"/>
  <c r="AN566" i="5"/>
  <c r="AJ567" i="5"/>
  <c r="AN567" i="5"/>
  <c r="AJ568" i="5"/>
  <c r="AN568" i="5"/>
  <c r="AJ569" i="5"/>
  <c r="AN569" i="5"/>
  <c r="AJ570" i="5"/>
  <c r="AN570" i="5"/>
  <c r="AJ571" i="5"/>
  <c r="AN571" i="5"/>
  <c r="AJ572" i="5"/>
  <c r="AN572" i="5"/>
  <c r="AJ573" i="5"/>
  <c r="AN573" i="5"/>
  <c r="AJ574" i="5"/>
  <c r="AN574" i="5"/>
  <c r="AJ575" i="5"/>
  <c r="AN575" i="5"/>
  <c r="AJ576" i="5"/>
  <c r="AN576" i="5"/>
  <c r="AJ577" i="5"/>
  <c r="AN577" i="5"/>
  <c r="AJ578" i="5"/>
  <c r="AN578" i="5"/>
  <c r="AJ579" i="5"/>
  <c r="AN579" i="5"/>
  <c r="AJ580" i="5"/>
  <c r="AN580" i="5"/>
  <c r="AJ581" i="5"/>
  <c r="AN581" i="5"/>
  <c r="AJ582" i="5"/>
  <c r="AN582" i="5"/>
  <c r="AJ583" i="5"/>
  <c r="AN583" i="5"/>
  <c r="AJ584" i="5"/>
  <c r="AN584" i="5"/>
  <c r="AJ585" i="5"/>
  <c r="AN585" i="5"/>
  <c r="AJ586" i="5"/>
  <c r="AN586" i="5"/>
  <c r="AJ587" i="5"/>
  <c r="AN587" i="5"/>
  <c r="AJ588" i="5"/>
  <c r="AN588" i="5"/>
  <c r="AJ589" i="5"/>
  <c r="AN589" i="5"/>
  <c r="AJ590" i="5"/>
  <c r="AN590" i="5"/>
  <c r="AJ591" i="5"/>
  <c r="AN591" i="5"/>
  <c r="AJ592" i="5"/>
  <c r="AN592" i="5"/>
  <c r="AJ593" i="5"/>
  <c r="AN593" i="5"/>
  <c r="AJ594" i="5"/>
  <c r="AN594" i="5"/>
  <c r="AJ595" i="5"/>
  <c r="AN595" i="5"/>
  <c r="AJ596" i="5"/>
  <c r="AN596" i="5"/>
  <c r="AJ597" i="5"/>
  <c r="AN597" i="5"/>
  <c r="AJ598" i="5"/>
  <c r="AN598" i="5"/>
  <c r="AJ599" i="5"/>
  <c r="AN599" i="5"/>
  <c r="AJ600" i="5"/>
  <c r="AN600" i="5"/>
  <c r="AJ601" i="5"/>
  <c r="AN601" i="5"/>
  <c r="AJ602" i="5"/>
  <c r="AN602" i="5"/>
  <c r="AJ603" i="5"/>
  <c r="AN603" i="5"/>
  <c r="AJ604" i="5"/>
  <c r="AN604" i="5"/>
  <c r="AJ605" i="5"/>
  <c r="AN605" i="5"/>
  <c r="AJ606" i="5"/>
  <c r="AN606" i="5"/>
  <c r="AJ607" i="5"/>
  <c r="AN607" i="5"/>
  <c r="AJ608" i="5"/>
  <c r="AN608" i="5"/>
  <c r="AJ609" i="5"/>
  <c r="AN609" i="5"/>
  <c r="AJ610" i="5"/>
  <c r="AN610" i="5"/>
  <c r="AJ611" i="5"/>
  <c r="AN611" i="5"/>
  <c r="AJ612" i="5"/>
  <c r="AN612" i="5"/>
  <c r="AJ613" i="5"/>
  <c r="AN613" i="5"/>
  <c r="AJ614" i="5"/>
  <c r="AN614" i="5"/>
  <c r="AJ615" i="5"/>
  <c r="AN615" i="5"/>
  <c r="AJ616" i="5"/>
  <c r="AN616" i="5"/>
  <c r="AJ617" i="5"/>
  <c r="AN617" i="5"/>
  <c r="AJ618" i="5"/>
  <c r="AN618" i="5"/>
  <c r="AJ619" i="5"/>
  <c r="AN619" i="5"/>
  <c r="AJ620" i="5"/>
  <c r="AN620" i="5"/>
  <c r="AJ621" i="5"/>
  <c r="AN621" i="5"/>
  <c r="AJ622" i="5"/>
  <c r="AN622" i="5"/>
  <c r="AJ623" i="5"/>
  <c r="AN623" i="5"/>
  <c r="AJ624" i="5"/>
  <c r="AN624" i="5"/>
  <c r="AJ625" i="5"/>
  <c r="AN625" i="5"/>
  <c r="AJ626" i="5"/>
  <c r="AN626" i="5"/>
  <c r="AJ627" i="5"/>
  <c r="AN627" i="5"/>
  <c r="AJ628" i="5"/>
  <c r="AN628" i="5"/>
  <c r="AJ629" i="5"/>
  <c r="AN629" i="5"/>
  <c r="AJ630" i="5"/>
  <c r="AN630" i="5"/>
  <c r="AJ631" i="5"/>
  <c r="AN631" i="5"/>
  <c r="AJ632" i="5"/>
  <c r="AN632" i="5"/>
  <c r="AJ633" i="5"/>
  <c r="AN633" i="5"/>
  <c r="AJ634" i="5"/>
  <c r="AN634" i="5"/>
  <c r="AJ635" i="5"/>
  <c r="AN635" i="5"/>
  <c r="AJ636" i="5"/>
  <c r="AN636" i="5"/>
  <c r="AJ637" i="5"/>
  <c r="AN637" i="5"/>
  <c r="AJ638" i="5"/>
  <c r="AN638" i="5"/>
  <c r="AJ639" i="5"/>
  <c r="AN639" i="5"/>
  <c r="AJ640" i="5"/>
  <c r="AN640" i="5"/>
  <c r="AJ641" i="5"/>
  <c r="AN641" i="5"/>
  <c r="AJ642" i="5"/>
  <c r="AN642" i="5"/>
  <c r="AJ643" i="5"/>
  <c r="AN643" i="5"/>
  <c r="AJ644" i="5"/>
  <c r="AN644" i="5"/>
  <c r="AJ645" i="5"/>
  <c r="AN645" i="5"/>
  <c r="AJ646" i="5"/>
  <c r="AN646" i="5"/>
  <c r="AJ647" i="5"/>
  <c r="AN647" i="5"/>
  <c r="AJ648" i="5"/>
  <c r="AN648" i="5"/>
  <c r="AJ649" i="5"/>
  <c r="AN649" i="5"/>
  <c r="AJ650" i="5"/>
  <c r="AN650" i="5"/>
  <c r="AJ651" i="5"/>
  <c r="AN651" i="5"/>
  <c r="AJ652" i="5"/>
  <c r="AN652" i="5"/>
  <c r="AJ653" i="5"/>
  <c r="AN653" i="5"/>
  <c r="AJ654" i="5"/>
  <c r="AN654" i="5"/>
  <c r="AJ655" i="5"/>
  <c r="AN655" i="5"/>
  <c r="AJ656" i="5"/>
  <c r="AN656" i="5"/>
  <c r="AJ657" i="5"/>
  <c r="AN657" i="5"/>
  <c r="AJ658" i="5"/>
  <c r="AN658" i="5"/>
  <c r="AJ659" i="5"/>
  <c r="AN659" i="5"/>
  <c r="AJ660" i="5"/>
  <c r="AN660" i="5"/>
  <c r="AJ661" i="5"/>
  <c r="AN661" i="5"/>
  <c r="AJ662" i="5"/>
  <c r="AN662" i="5"/>
  <c r="AJ663" i="5"/>
  <c r="AN663" i="5"/>
  <c r="AJ664" i="5"/>
  <c r="AN664" i="5"/>
  <c r="AJ665" i="5"/>
  <c r="AN665" i="5"/>
  <c r="AJ666" i="5"/>
  <c r="AN666" i="5"/>
  <c r="AJ667" i="5"/>
  <c r="AN667" i="5"/>
  <c r="AJ668" i="5"/>
  <c r="AN668" i="5"/>
  <c r="AJ669" i="5"/>
  <c r="AN669" i="5"/>
  <c r="AJ670" i="5"/>
  <c r="AN670" i="5"/>
  <c r="AJ671" i="5"/>
  <c r="AN671" i="5"/>
  <c r="AJ672" i="5"/>
  <c r="AN672" i="5"/>
  <c r="AJ673" i="5"/>
  <c r="AN673" i="5"/>
  <c r="AJ674" i="5"/>
  <c r="AN674" i="5"/>
  <c r="AJ675" i="5"/>
  <c r="AN675" i="5"/>
  <c r="AJ676" i="5"/>
  <c r="AN676" i="5"/>
  <c r="AJ677" i="5"/>
  <c r="AN677" i="5"/>
  <c r="AJ678" i="5"/>
  <c r="AN678" i="5"/>
  <c r="AJ679" i="5"/>
  <c r="AN679" i="5"/>
  <c r="AJ680" i="5"/>
  <c r="AN680" i="5"/>
  <c r="AJ681" i="5"/>
  <c r="AN681" i="5"/>
  <c r="AJ682" i="5"/>
  <c r="AN682" i="5"/>
  <c r="AJ683" i="5"/>
  <c r="AN683" i="5"/>
  <c r="AJ684" i="5"/>
  <c r="AN684" i="5"/>
  <c r="AJ685" i="5"/>
  <c r="AN685" i="5"/>
  <c r="AJ686" i="5"/>
  <c r="AN686" i="5"/>
  <c r="AJ687" i="5"/>
  <c r="AN687" i="5"/>
  <c r="AJ688" i="5"/>
  <c r="AN688" i="5"/>
  <c r="AJ689" i="5"/>
  <c r="AN689" i="5"/>
  <c r="AJ690" i="5"/>
  <c r="AN690" i="5"/>
  <c r="AJ691" i="5"/>
  <c r="AN691" i="5"/>
  <c r="AJ692" i="5"/>
  <c r="AN692" i="5"/>
  <c r="AJ693" i="5"/>
  <c r="AN693" i="5"/>
  <c r="AJ694" i="5"/>
  <c r="AN694" i="5"/>
  <c r="AJ695" i="5"/>
  <c r="AN695" i="5"/>
  <c r="AJ696" i="5"/>
  <c r="AN696" i="5"/>
  <c r="AJ697" i="5"/>
  <c r="AN697" i="5"/>
  <c r="AJ698" i="5"/>
  <c r="AN698" i="5"/>
  <c r="AJ699" i="5"/>
  <c r="AN699" i="5"/>
  <c r="AJ700" i="5"/>
  <c r="AN700" i="5"/>
  <c r="AJ701" i="5"/>
  <c r="AN701" i="5"/>
  <c r="AJ702" i="5"/>
  <c r="AN702" i="5"/>
  <c r="AJ703" i="5"/>
  <c r="AN703" i="5"/>
  <c r="AJ704" i="5"/>
  <c r="AN704" i="5"/>
  <c r="AJ705" i="5"/>
  <c r="AN705" i="5"/>
  <c r="AJ706" i="5"/>
  <c r="AN706" i="5"/>
  <c r="AJ707" i="5"/>
  <c r="AN707" i="5"/>
  <c r="AJ708" i="5"/>
  <c r="AN708" i="5"/>
  <c r="AJ709" i="5"/>
  <c r="AN709" i="5"/>
  <c r="AJ710" i="5"/>
  <c r="AN710" i="5"/>
  <c r="AJ711" i="5"/>
  <c r="AN711" i="5"/>
  <c r="AJ712" i="5"/>
  <c r="AN712" i="5"/>
  <c r="AJ713" i="5"/>
  <c r="AN713" i="5"/>
  <c r="AJ714" i="5"/>
  <c r="AN714" i="5"/>
  <c r="AJ715" i="5"/>
  <c r="AN715" i="5"/>
  <c r="AJ716" i="5"/>
  <c r="AN716" i="5"/>
  <c r="AJ717" i="5"/>
  <c r="AN717" i="5"/>
  <c r="AJ718" i="5"/>
  <c r="AN718" i="5"/>
  <c r="AJ719" i="5"/>
  <c r="AN719" i="5"/>
  <c r="AJ720" i="5"/>
  <c r="AN720" i="5"/>
  <c r="AJ721" i="5"/>
  <c r="AN721" i="5"/>
  <c r="AJ722" i="5"/>
  <c r="AN722" i="5"/>
  <c r="AJ723" i="5"/>
  <c r="AN723" i="5"/>
  <c r="AJ724" i="5"/>
  <c r="AN724" i="5"/>
  <c r="AJ725" i="5"/>
  <c r="AN725" i="5"/>
  <c r="AJ726" i="5"/>
  <c r="AN726" i="5"/>
  <c r="AJ727" i="5"/>
  <c r="AN727" i="5"/>
  <c r="AJ728" i="5"/>
  <c r="AN728" i="5"/>
  <c r="AJ729" i="5"/>
  <c r="AN729" i="5"/>
  <c r="AJ730" i="5"/>
  <c r="AN730" i="5"/>
  <c r="AJ731" i="5"/>
  <c r="AN731" i="5"/>
  <c r="AJ732" i="5"/>
  <c r="AN732" i="5"/>
  <c r="AJ733" i="5"/>
  <c r="AN733" i="5"/>
  <c r="AJ734" i="5"/>
  <c r="AN734" i="5"/>
  <c r="AJ735" i="5"/>
  <c r="AN735" i="5"/>
  <c r="AJ736" i="5"/>
  <c r="AN736" i="5"/>
  <c r="AJ737" i="5"/>
  <c r="AN737" i="5"/>
  <c r="AJ738" i="5"/>
  <c r="AN738" i="5"/>
  <c r="AJ739" i="5"/>
  <c r="AN739" i="5"/>
  <c r="AJ740" i="5"/>
  <c r="AN740" i="5"/>
  <c r="AJ741" i="5"/>
  <c r="AN741" i="5"/>
  <c r="AJ742" i="5"/>
  <c r="AN742" i="5"/>
  <c r="AJ743" i="5"/>
  <c r="AN743" i="5"/>
  <c r="AJ744" i="5"/>
  <c r="AN744" i="5"/>
  <c r="AJ745" i="5"/>
  <c r="AN745" i="5"/>
  <c r="AJ746" i="5"/>
  <c r="AN746" i="5"/>
  <c r="AJ747" i="5"/>
  <c r="AN747" i="5"/>
  <c r="AJ748" i="5"/>
  <c r="AN748" i="5"/>
  <c r="AJ749" i="5"/>
  <c r="AN749" i="5"/>
  <c r="AJ750" i="5"/>
  <c r="AN750" i="5"/>
  <c r="AJ751" i="5"/>
  <c r="AN751" i="5"/>
  <c r="AJ752" i="5"/>
  <c r="AN752" i="5"/>
  <c r="AJ753" i="5"/>
  <c r="AN753" i="5"/>
  <c r="AJ754" i="5"/>
  <c r="AN754" i="5"/>
  <c r="AJ755" i="5"/>
  <c r="AN755" i="5"/>
  <c r="AJ756" i="5"/>
  <c r="AN756" i="5"/>
  <c r="AJ757" i="5"/>
  <c r="AN757" i="5"/>
  <c r="AJ758" i="5"/>
  <c r="AN758" i="5"/>
  <c r="AJ759" i="5"/>
  <c r="AN759" i="5"/>
  <c r="AJ760" i="5"/>
  <c r="AN760" i="5"/>
  <c r="AJ761" i="5"/>
  <c r="AN761" i="5"/>
  <c r="AJ762" i="5"/>
  <c r="AN762" i="5"/>
  <c r="AJ763" i="5"/>
  <c r="AN763" i="5"/>
  <c r="AJ764" i="5"/>
  <c r="AN764" i="5"/>
  <c r="AJ765" i="5"/>
  <c r="AN765" i="5"/>
  <c r="AJ766" i="5"/>
  <c r="AN766" i="5"/>
  <c r="AJ767" i="5"/>
  <c r="AN767" i="5"/>
  <c r="AJ768" i="5"/>
  <c r="AN768" i="5"/>
  <c r="AJ769" i="5"/>
  <c r="AN769" i="5"/>
  <c r="AJ770" i="5"/>
  <c r="AN770" i="5"/>
  <c r="AJ771" i="5"/>
  <c r="AN771" i="5"/>
  <c r="AJ772" i="5"/>
  <c r="AN772" i="5"/>
  <c r="AJ773" i="5"/>
  <c r="AN773" i="5"/>
  <c r="AJ774" i="5"/>
  <c r="AN774" i="5"/>
  <c r="AJ775" i="5"/>
  <c r="AN775" i="5"/>
  <c r="AJ776" i="5"/>
  <c r="AN776" i="5"/>
  <c r="AJ777" i="5"/>
  <c r="AN777" i="5"/>
  <c r="AJ778" i="5"/>
  <c r="AN778" i="5"/>
  <c r="AJ779" i="5"/>
  <c r="AN779" i="5"/>
  <c r="AJ780" i="5"/>
  <c r="AN780" i="5"/>
  <c r="AJ781" i="5"/>
  <c r="AN781" i="5"/>
  <c r="AJ782" i="5"/>
  <c r="AN782" i="5"/>
  <c r="AJ783" i="5"/>
  <c r="AN783" i="5"/>
  <c r="AJ784" i="5"/>
  <c r="AN784" i="5"/>
  <c r="AJ785" i="5"/>
  <c r="AN785" i="5"/>
  <c r="AJ786" i="5"/>
  <c r="AN786" i="5"/>
  <c r="AJ787" i="5"/>
  <c r="AN787" i="5"/>
  <c r="AJ788" i="5"/>
  <c r="AN788" i="5"/>
  <c r="AJ789" i="5"/>
  <c r="AN789" i="5"/>
  <c r="AJ790" i="5"/>
  <c r="AN790" i="5"/>
  <c r="AJ791" i="5"/>
  <c r="AN791" i="5"/>
  <c r="AJ792" i="5"/>
  <c r="AN792" i="5"/>
  <c r="AJ793" i="5"/>
  <c r="AN793" i="5"/>
  <c r="AJ794" i="5"/>
  <c r="AN794" i="5"/>
  <c r="AJ795" i="5"/>
  <c r="AN795" i="5"/>
  <c r="AJ796" i="5"/>
  <c r="AN796" i="5"/>
  <c r="AJ797" i="5"/>
  <c r="AN797" i="5"/>
  <c r="AJ798" i="5"/>
  <c r="AN798" i="5"/>
  <c r="AJ799" i="5"/>
  <c r="AN799" i="5"/>
  <c r="AJ800" i="5"/>
  <c r="AN800" i="5"/>
  <c r="AJ801" i="5"/>
  <c r="AN801" i="5"/>
  <c r="AJ802" i="5"/>
  <c r="AN802" i="5"/>
  <c r="AJ803" i="5"/>
  <c r="AN803" i="5"/>
  <c r="AJ804" i="5"/>
  <c r="AN804" i="5"/>
  <c r="AJ805" i="5"/>
  <c r="AN805" i="5"/>
  <c r="AJ806" i="5"/>
  <c r="AN806" i="5"/>
  <c r="AJ807" i="5"/>
  <c r="AN807" i="5"/>
  <c r="AJ808" i="5"/>
  <c r="AN808" i="5"/>
  <c r="AJ809" i="5"/>
  <c r="AN809" i="5"/>
  <c r="AJ810" i="5"/>
  <c r="AN810" i="5"/>
  <c r="AJ811" i="5"/>
  <c r="AN811" i="5"/>
  <c r="AJ812" i="5"/>
  <c r="AN812" i="5"/>
  <c r="AJ813" i="5"/>
  <c r="AN813" i="5"/>
  <c r="AJ814" i="5"/>
  <c r="AN814" i="5"/>
  <c r="AJ815" i="5"/>
  <c r="AN815" i="5"/>
  <c r="AJ816" i="5"/>
  <c r="AN816" i="5"/>
  <c r="AJ817" i="5"/>
  <c r="AN817" i="5"/>
  <c r="AJ818" i="5"/>
  <c r="AN818" i="5"/>
  <c r="AJ819" i="5"/>
  <c r="AN819" i="5"/>
  <c r="AJ820" i="5"/>
  <c r="AN820" i="5"/>
  <c r="AJ821" i="5"/>
  <c r="AN821" i="5"/>
  <c r="AJ822" i="5"/>
  <c r="AN822" i="5"/>
  <c r="AJ823" i="5"/>
  <c r="AN823" i="5"/>
  <c r="AJ824" i="5"/>
  <c r="AN824" i="5"/>
  <c r="AJ825" i="5"/>
  <c r="AN825" i="5"/>
  <c r="AJ826" i="5"/>
  <c r="AN826" i="5"/>
  <c r="AJ827" i="5"/>
  <c r="AN827" i="5"/>
  <c r="AJ828" i="5"/>
  <c r="AN828" i="5"/>
  <c r="AJ829" i="5"/>
  <c r="AN829" i="5"/>
  <c r="AJ830" i="5"/>
  <c r="AN830" i="5"/>
  <c r="AJ831" i="5"/>
  <c r="AN831" i="5"/>
  <c r="AJ832" i="5"/>
  <c r="AN832" i="5"/>
  <c r="AJ833" i="5"/>
  <c r="AN833" i="5"/>
  <c r="AJ834" i="5"/>
  <c r="AN834" i="5"/>
  <c r="AJ835" i="5"/>
  <c r="AN835" i="5"/>
  <c r="AJ836" i="5"/>
  <c r="AN836" i="5"/>
  <c r="AJ837" i="5"/>
  <c r="AN837" i="5"/>
  <c r="AJ838" i="5"/>
  <c r="AN838" i="5"/>
  <c r="AJ839" i="5"/>
  <c r="AN839" i="5"/>
  <c r="AJ840" i="5"/>
  <c r="AN840" i="5"/>
  <c r="AJ841" i="5"/>
  <c r="AN841" i="5"/>
  <c r="AJ842" i="5"/>
  <c r="AN842" i="5"/>
  <c r="AJ843" i="5"/>
  <c r="AN843" i="5"/>
  <c r="AJ844" i="5"/>
  <c r="AN844" i="5"/>
  <c r="AJ845" i="5"/>
  <c r="AN845" i="5"/>
  <c r="AJ846" i="5"/>
  <c r="AN846" i="5"/>
  <c r="AJ847" i="5"/>
  <c r="AN847" i="5"/>
  <c r="AJ848" i="5"/>
  <c r="AN848" i="5"/>
  <c r="AJ849" i="5"/>
  <c r="AN849" i="5"/>
  <c r="AJ850" i="5"/>
  <c r="AN850" i="5"/>
  <c r="AJ851" i="5"/>
  <c r="AN851" i="5"/>
  <c r="AJ852" i="5"/>
  <c r="AN852" i="5"/>
  <c r="AJ853" i="5"/>
  <c r="AN853" i="5"/>
  <c r="AJ854" i="5"/>
  <c r="AN854" i="5"/>
  <c r="AJ855" i="5"/>
  <c r="AN855" i="5"/>
  <c r="AJ856" i="5"/>
  <c r="AN856" i="5"/>
  <c r="AJ857" i="5"/>
  <c r="AN857" i="5"/>
  <c r="AJ858" i="5"/>
  <c r="AN858" i="5"/>
  <c r="AJ859" i="5"/>
  <c r="AN859" i="5"/>
  <c r="AJ860" i="5"/>
  <c r="AN860" i="5"/>
  <c r="AJ861" i="5"/>
  <c r="AN861" i="5"/>
  <c r="AJ862" i="5"/>
  <c r="AN862" i="5"/>
  <c r="AJ863" i="5"/>
  <c r="AN863" i="5"/>
  <c r="AJ864" i="5"/>
  <c r="AN864" i="5"/>
  <c r="AJ865" i="5"/>
  <c r="AN865" i="5"/>
  <c r="AJ866" i="5"/>
  <c r="AN866" i="5"/>
  <c r="AJ867" i="5"/>
  <c r="AN867" i="5"/>
  <c r="AJ868" i="5"/>
  <c r="AN868" i="5"/>
  <c r="AJ869" i="5"/>
  <c r="AN869" i="5"/>
  <c r="AJ870" i="5"/>
  <c r="AN870" i="5"/>
  <c r="AJ871" i="5"/>
  <c r="AN871" i="5"/>
  <c r="AJ872" i="5"/>
  <c r="AN872" i="5"/>
  <c r="AJ873" i="5"/>
  <c r="AN873" i="5"/>
  <c r="AJ874" i="5"/>
  <c r="AN874" i="5"/>
  <c r="AJ875" i="5"/>
  <c r="AN875" i="5"/>
  <c r="AJ876" i="5"/>
  <c r="AN876" i="5"/>
  <c r="AJ877" i="5"/>
  <c r="AN877" i="5"/>
  <c r="AJ878" i="5"/>
  <c r="AN878" i="5"/>
  <c r="AJ879" i="5"/>
  <c r="AN879" i="5"/>
  <c r="AJ880" i="5"/>
  <c r="AN880" i="5"/>
  <c r="AJ881" i="5"/>
  <c r="AN881" i="5"/>
  <c r="AJ882" i="5"/>
  <c r="AN882" i="5"/>
  <c r="AJ883" i="5"/>
  <c r="AN883" i="5"/>
  <c r="AJ884" i="5"/>
  <c r="AN884" i="5"/>
  <c r="AJ885" i="5"/>
  <c r="AN885" i="5"/>
  <c r="AJ886" i="5"/>
  <c r="AN886" i="5"/>
  <c r="AJ887" i="5"/>
  <c r="AN887" i="5"/>
  <c r="AJ888" i="5"/>
  <c r="AN888" i="5"/>
  <c r="AJ889" i="5"/>
  <c r="AN889" i="5"/>
  <c r="AJ890" i="5"/>
  <c r="AN890" i="5"/>
  <c r="AJ891" i="5"/>
  <c r="AN891" i="5"/>
  <c r="AJ892" i="5"/>
  <c r="AN892" i="5"/>
  <c r="AJ893" i="5"/>
  <c r="AN893" i="5"/>
  <c r="AJ894" i="5"/>
  <c r="AN894" i="5"/>
  <c r="AJ895" i="5"/>
  <c r="AN895" i="5"/>
  <c r="AJ896" i="5"/>
  <c r="AN896" i="5"/>
  <c r="AJ897" i="5"/>
  <c r="AN897" i="5"/>
  <c r="AJ898" i="5"/>
  <c r="AN898" i="5"/>
  <c r="AJ899" i="5"/>
  <c r="AN899" i="5"/>
  <c r="AJ900" i="5"/>
  <c r="AN900" i="5"/>
  <c r="AJ901" i="5"/>
  <c r="AN901" i="5"/>
  <c r="AJ902" i="5"/>
  <c r="AN902" i="5"/>
  <c r="AJ903" i="5"/>
  <c r="AN903" i="5"/>
  <c r="AJ904" i="5"/>
  <c r="AN904" i="5"/>
  <c r="AJ905" i="5"/>
  <c r="AN905" i="5"/>
  <c r="AJ906" i="5"/>
  <c r="AN906" i="5"/>
  <c r="AJ907" i="5"/>
  <c r="AN907" i="5"/>
  <c r="AJ908" i="5"/>
  <c r="AN908" i="5"/>
  <c r="AJ909" i="5"/>
  <c r="AN909" i="5"/>
  <c r="AJ910" i="5"/>
  <c r="AN910" i="5"/>
  <c r="AJ911" i="5"/>
  <c r="AN911" i="5"/>
  <c r="AJ912" i="5"/>
  <c r="AN912" i="5"/>
  <c r="AJ913" i="5"/>
  <c r="AN913" i="5"/>
  <c r="AJ914" i="5"/>
  <c r="AN914" i="5"/>
  <c r="AJ915" i="5"/>
  <c r="AN915" i="5"/>
  <c r="AJ916" i="5"/>
  <c r="AN916" i="5"/>
  <c r="AJ917" i="5"/>
  <c r="AN917" i="5"/>
  <c r="AJ918" i="5"/>
  <c r="AN918" i="5"/>
  <c r="AJ919" i="5"/>
  <c r="AN919" i="5"/>
  <c r="AJ920" i="5"/>
  <c r="AN920" i="5"/>
  <c r="AJ921" i="5"/>
  <c r="AN921" i="5"/>
  <c r="AJ922" i="5"/>
  <c r="AN922" i="5"/>
  <c r="AJ923" i="5"/>
  <c r="AN923" i="5"/>
  <c r="AJ924" i="5"/>
  <c r="AN924" i="5"/>
  <c r="AJ925" i="5"/>
  <c r="AN925" i="5"/>
  <c r="AJ926" i="5"/>
  <c r="AN926" i="5"/>
  <c r="AJ927" i="5"/>
  <c r="AN927" i="5"/>
  <c r="AJ928" i="5"/>
  <c r="AN928" i="5"/>
  <c r="AJ929" i="5"/>
  <c r="AN929" i="5"/>
  <c r="AJ930" i="5"/>
  <c r="AN930" i="5"/>
  <c r="AJ931" i="5"/>
  <c r="AN931" i="5"/>
  <c r="AJ932" i="5"/>
  <c r="AN932" i="5"/>
  <c r="AJ933" i="5"/>
  <c r="AN933" i="5"/>
  <c r="AJ934" i="5"/>
  <c r="AN934" i="5"/>
  <c r="AJ935" i="5"/>
  <c r="AN935" i="5"/>
  <c r="AJ936" i="5"/>
  <c r="AN936" i="5"/>
  <c r="AJ937" i="5"/>
  <c r="AN937" i="5"/>
  <c r="AJ938" i="5"/>
  <c r="AN938" i="5"/>
  <c r="AJ939" i="5"/>
  <c r="AN939" i="5"/>
  <c r="AJ940" i="5"/>
  <c r="AN940" i="5"/>
  <c r="AJ941" i="5"/>
  <c r="AN941" i="5"/>
  <c r="AJ942" i="5"/>
  <c r="AN942" i="5"/>
  <c r="AJ943" i="5"/>
  <c r="AN943" i="5"/>
  <c r="AJ944" i="5"/>
  <c r="AN944" i="5"/>
  <c r="AJ945" i="5"/>
  <c r="AN945" i="5"/>
  <c r="AJ946" i="5"/>
  <c r="AN946" i="5"/>
  <c r="AJ947" i="5"/>
  <c r="AN947" i="5"/>
  <c r="AJ948" i="5"/>
  <c r="AN948" i="5"/>
  <c r="AJ949" i="5"/>
  <c r="AN949" i="5"/>
  <c r="AJ950" i="5"/>
  <c r="AN950" i="5"/>
  <c r="AJ951" i="5"/>
  <c r="AN951" i="5"/>
  <c r="AJ952" i="5"/>
  <c r="AN952" i="5"/>
  <c r="AJ953" i="5"/>
  <c r="AN953" i="5"/>
  <c r="AJ954" i="5"/>
  <c r="AN954" i="5"/>
  <c r="AJ955" i="5"/>
  <c r="AN955" i="5"/>
  <c r="AJ956" i="5"/>
  <c r="AN956" i="5"/>
  <c r="AJ957" i="5"/>
  <c r="AN957" i="5"/>
  <c r="AJ958" i="5"/>
  <c r="AN958" i="5"/>
  <c r="AJ959" i="5"/>
  <c r="AN959" i="5"/>
  <c r="AJ960" i="5"/>
  <c r="AN960" i="5"/>
  <c r="AJ961" i="5"/>
  <c r="AN961" i="5"/>
  <c r="AJ962" i="5"/>
  <c r="AN962" i="5"/>
  <c r="AJ963" i="5"/>
  <c r="AN963" i="5"/>
  <c r="AJ964" i="5"/>
  <c r="AN964" i="5"/>
  <c r="AJ965" i="5"/>
  <c r="AN965" i="5"/>
  <c r="AJ966" i="5"/>
  <c r="AN966" i="5"/>
  <c r="AJ967" i="5"/>
  <c r="AN967" i="5"/>
  <c r="AJ968" i="5"/>
  <c r="AN968" i="5"/>
  <c r="AJ969" i="5"/>
  <c r="AN969" i="5"/>
  <c r="AJ970" i="5"/>
  <c r="AN970" i="5"/>
  <c r="AJ971" i="5"/>
  <c r="AN971" i="5"/>
  <c r="AJ972" i="5"/>
  <c r="AN972" i="5"/>
  <c r="AJ973" i="5"/>
  <c r="AN973" i="5"/>
  <c r="AJ974" i="5"/>
  <c r="AN974" i="5"/>
  <c r="AJ975" i="5"/>
  <c r="AN975" i="5"/>
  <c r="AJ976" i="5"/>
  <c r="AN976" i="5"/>
  <c r="AJ977" i="5"/>
  <c r="AN977" i="5"/>
  <c r="AJ978" i="5"/>
  <c r="AN978" i="5"/>
  <c r="AJ979" i="5"/>
  <c r="AN979" i="5"/>
  <c r="AJ980" i="5"/>
  <c r="AN980" i="5"/>
  <c r="AJ981" i="5"/>
  <c r="AN981" i="5"/>
  <c r="AJ982" i="5"/>
  <c r="AN982" i="5"/>
  <c r="AJ983" i="5"/>
  <c r="AN983" i="5"/>
  <c r="AJ984" i="5"/>
  <c r="AN984" i="5"/>
  <c r="AJ985" i="5"/>
  <c r="AN985" i="5"/>
  <c r="AJ986" i="5"/>
  <c r="AN986" i="5"/>
  <c r="AJ987" i="5"/>
  <c r="AN987" i="5"/>
  <c r="AJ988" i="5"/>
  <c r="AN988" i="5"/>
  <c r="AJ989" i="5"/>
  <c r="AN989" i="5"/>
  <c r="AJ990" i="5"/>
  <c r="AN990" i="5"/>
  <c r="AJ991" i="5"/>
  <c r="AN991" i="5"/>
  <c r="AJ992" i="5"/>
  <c r="AN992" i="5"/>
  <c r="AJ993" i="5"/>
  <c r="AN993" i="5"/>
  <c r="AJ994" i="5"/>
  <c r="AN994" i="5"/>
  <c r="AJ995" i="5"/>
  <c r="AN995" i="5"/>
  <c r="AJ996" i="5"/>
  <c r="AN996" i="5"/>
  <c r="AJ997" i="5"/>
  <c r="AN997" i="5"/>
  <c r="AJ998" i="5"/>
  <c r="AN998" i="5"/>
  <c r="AJ999" i="5"/>
  <c r="AN999" i="5"/>
  <c r="AJ1000" i="5"/>
  <c r="AN1000" i="5"/>
  <c r="AJ1001" i="5"/>
  <c r="AN1001" i="5"/>
  <c r="AJ1002" i="5"/>
  <c r="AN1002" i="5"/>
  <c r="AJ1003" i="5"/>
  <c r="AN1003" i="5"/>
  <c r="AJ1004" i="5"/>
  <c r="AN1004" i="5"/>
  <c r="AJ1005" i="5"/>
  <c r="AN1005" i="5"/>
  <c r="AJ1006" i="5"/>
  <c r="AN1006" i="5"/>
  <c r="AJ1007" i="5"/>
  <c r="AN1007" i="5"/>
  <c r="AJ1008" i="5"/>
  <c r="AN1008" i="5"/>
  <c r="AJ1009" i="5"/>
  <c r="AN1009" i="5"/>
  <c r="AJ1010" i="5"/>
  <c r="AN1010" i="5"/>
  <c r="AJ1011" i="5"/>
  <c r="AN1011" i="5"/>
  <c r="AJ1012" i="5"/>
  <c r="AN1012" i="5"/>
  <c r="AJ1013" i="5"/>
  <c r="AN1013" i="5"/>
  <c r="AJ1014" i="5"/>
  <c r="AN1014" i="5"/>
  <c r="AJ1015" i="5"/>
  <c r="AN1015" i="5"/>
  <c r="AJ1016" i="5"/>
  <c r="AN1016" i="5"/>
  <c r="AJ1017" i="5"/>
  <c r="AN1017" i="5"/>
  <c r="AJ1018" i="5"/>
  <c r="AN1018" i="5"/>
  <c r="AJ1019" i="5"/>
  <c r="AN1019" i="5"/>
  <c r="AJ1020" i="5"/>
  <c r="AN1020" i="5"/>
  <c r="AJ1021" i="5"/>
  <c r="AN1021" i="5"/>
  <c r="AJ1022" i="5"/>
  <c r="AN1022" i="5"/>
  <c r="AJ1023" i="5"/>
  <c r="AN1023" i="5"/>
  <c r="AJ1024" i="5"/>
  <c r="AN1024" i="5"/>
  <c r="AJ1025" i="5"/>
  <c r="AN1025" i="5"/>
  <c r="AJ1026" i="5"/>
  <c r="AN1026" i="5"/>
  <c r="AJ1027" i="5"/>
  <c r="AN1027" i="5"/>
  <c r="AJ1028" i="5"/>
  <c r="AN1028" i="5"/>
  <c r="AJ1029" i="5"/>
  <c r="AN1029" i="5"/>
  <c r="AJ1030" i="5"/>
  <c r="AN1030" i="5"/>
  <c r="AJ1031" i="5"/>
  <c r="AN1031" i="5"/>
  <c r="AJ1032" i="5"/>
  <c r="AN1032" i="5"/>
  <c r="AJ1033" i="5"/>
  <c r="AN1033" i="5"/>
  <c r="AJ1034" i="5"/>
  <c r="AN1034" i="5"/>
  <c r="AJ1035" i="5"/>
  <c r="AN1035" i="5"/>
  <c r="AJ1036" i="5"/>
  <c r="AN1036" i="5"/>
  <c r="AJ1037" i="5"/>
  <c r="AN1037" i="5"/>
  <c r="AJ1038" i="5"/>
  <c r="AN1038" i="5"/>
  <c r="AJ1039" i="5"/>
  <c r="AN1039" i="5"/>
  <c r="AJ1040" i="5"/>
  <c r="AN1040" i="5"/>
  <c r="AJ1041" i="5"/>
  <c r="AN1041" i="5"/>
  <c r="AJ1042" i="5"/>
  <c r="AN1042" i="5"/>
  <c r="AJ1043" i="5"/>
  <c r="AN1043" i="5"/>
  <c r="AJ1044" i="5"/>
  <c r="AN1044" i="5"/>
  <c r="AJ1045" i="5"/>
  <c r="AN1045" i="5"/>
  <c r="AJ1046" i="5"/>
  <c r="AN1046" i="5"/>
  <c r="AJ1047" i="5"/>
  <c r="AN1047" i="5"/>
  <c r="AJ1048" i="5"/>
  <c r="AN1048" i="5"/>
  <c r="AJ1049" i="5"/>
  <c r="AN1049" i="5"/>
  <c r="AJ1050" i="5"/>
  <c r="AN1050" i="5"/>
  <c r="AJ1051" i="5"/>
  <c r="AN1051" i="5"/>
  <c r="AJ1052" i="5"/>
  <c r="AN1052" i="5"/>
  <c r="AJ1053" i="5"/>
  <c r="AN1053" i="5"/>
  <c r="AJ1054" i="5"/>
  <c r="AN1054" i="5"/>
  <c r="AJ1055" i="5"/>
  <c r="AN1055" i="5"/>
  <c r="AJ1056" i="5"/>
  <c r="AN1056" i="5"/>
  <c r="AJ1057" i="5"/>
  <c r="AN1057" i="5"/>
  <c r="AJ1058" i="5"/>
  <c r="AN1058" i="5"/>
  <c r="AJ1059" i="5"/>
  <c r="AN1059" i="5"/>
  <c r="AJ1060" i="5"/>
  <c r="AN1060" i="5"/>
  <c r="AJ1061" i="5"/>
  <c r="AN1061" i="5"/>
  <c r="AJ1062" i="5"/>
  <c r="AN1062" i="5"/>
  <c r="AJ1063" i="5"/>
  <c r="AN1063" i="5"/>
  <c r="AJ1064" i="5"/>
  <c r="AN1064" i="5"/>
  <c r="AJ1065" i="5"/>
  <c r="AN1065" i="5"/>
  <c r="AJ1066" i="5"/>
  <c r="AN1066" i="5"/>
  <c r="AJ1067" i="5"/>
  <c r="AN1067" i="5"/>
  <c r="AJ1068" i="5"/>
  <c r="AN1068" i="5"/>
  <c r="AJ1069" i="5"/>
  <c r="AN1069" i="5"/>
  <c r="AJ1070" i="5"/>
  <c r="AN1070" i="5"/>
  <c r="AJ1071" i="5"/>
  <c r="AN1071" i="5"/>
  <c r="AJ1072" i="5"/>
  <c r="AN1072" i="5"/>
  <c r="AJ1073" i="5"/>
  <c r="AN1073" i="5"/>
  <c r="AJ1074" i="5"/>
  <c r="AN1074" i="5"/>
  <c r="AJ1075" i="5"/>
  <c r="AN1075" i="5"/>
  <c r="AJ1076" i="5"/>
  <c r="AN1076" i="5"/>
  <c r="AJ1077" i="5"/>
  <c r="AN1077" i="5"/>
  <c r="AK1380" i="5"/>
  <c r="AO1380" i="5"/>
  <c r="AK1381" i="5"/>
  <c r="AO1381" i="5"/>
  <c r="AK1382" i="5"/>
  <c r="AO1382" i="5"/>
  <c r="AK1383" i="5"/>
  <c r="AO1383" i="5"/>
  <c r="AK1384" i="5"/>
  <c r="AO1384" i="5"/>
  <c r="AK1385" i="5"/>
  <c r="AO1385" i="5"/>
  <c r="AK1386" i="5"/>
  <c r="AO1386" i="5"/>
  <c r="AK1387" i="5"/>
  <c r="AO1387" i="5"/>
  <c r="AK1388" i="5"/>
  <c r="AO1388" i="5"/>
  <c r="AK1389" i="5"/>
  <c r="AO1389" i="5"/>
  <c r="AK1390" i="5"/>
  <c r="AO1390" i="5"/>
  <c r="AK1391" i="5"/>
  <c r="AO1391" i="5"/>
  <c r="AK1392" i="5"/>
  <c r="AO1392" i="5"/>
  <c r="AK1393" i="5"/>
  <c r="AO1393" i="5"/>
  <c r="AK1394" i="5"/>
  <c r="AO1394" i="5"/>
  <c r="AK1395" i="5"/>
  <c r="AO1395" i="5"/>
  <c r="AK1396" i="5"/>
  <c r="AO1396" i="5"/>
  <c r="AK1397" i="5"/>
  <c r="AO1397" i="5"/>
  <c r="AK1398" i="5"/>
  <c r="AO1398" i="5"/>
  <c r="AK1399" i="5"/>
  <c r="AO1399" i="5"/>
  <c r="AK1400" i="5"/>
  <c r="AO1400" i="5"/>
  <c r="AK1401" i="5"/>
  <c r="AO1401" i="5"/>
  <c r="AK1402" i="5"/>
  <c r="AO1402" i="5"/>
  <c r="AK1403" i="5"/>
  <c r="AO1403" i="5"/>
  <c r="AK1404" i="5"/>
  <c r="AO1404" i="5"/>
  <c r="AK1405" i="5"/>
  <c r="AO1405" i="5"/>
  <c r="AK1406" i="5"/>
  <c r="AO1406" i="5"/>
  <c r="AK1407" i="5"/>
  <c r="AO1407" i="5"/>
  <c r="AK1408" i="5"/>
  <c r="AO1408" i="5"/>
  <c r="AK1409" i="5"/>
  <c r="AO1409" i="5"/>
  <c r="AK1410" i="5"/>
  <c r="AO1410" i="5"/>
  <c r="AK1411" i="5"/>
  <c r="AO1411" i="5"/>
  <c r="AK1412" i="5"/>
  <c r="AO1412" i="5"/>
  <c r="AK1413" i="5"/>
  <c r="AO1413" i="5"/>
  <c r="AK1414" i="5"/>
  <c r="AO1414" i="5"/>
  <c r="AK1415" i="5"/>
  <c r="AO1415" i="5"/>
  <c r="AK1416" i="5"/>
  <c r="AO1416" i="5"/>
  <c r="AK1417" i="5"/>
  <c r="AO1417" i="5"/>
  <c r="AK1418" i="5"/>
  <c r="AO1418" i="5"/>
  <c r="AK1419" i="5"/>
  <c r="AO1419" i="5"/>
  <c r="AK1420" i="5"/>
  <c r="AO1420" i="5"/>
  <c r="AK1421" i="5"/>
  <c r="AO1421" i="5"/>
  <c r="AK1422" i="5"/>
  <c r="AO1422" i="5"/>
  <c r="AK1423" i="5"/>
  <c r="AO1423" i="5"/>
  <c r="AK1424" i="5"/>
  <c r="AO1424" i="5"/>
  <c r="AK1425" i="5"/>
  <c r="AO1425" i="5"/>
  <c r="AK1426" i="5"/>
  <c r="AO1426" i="5"/>
  <c r="AK1427" i="5"/>
  <c r="AO1427" i="5"/>
  <c r="AK1428" i="5"/>
  <c r="AO1428" i="5"/>
  <c r="AK1429" i="5"/>
  <c r="AO1429" i="5"/>
  <c r="AK1430" i="5"/>
  <c r="AO1430" i="5"/>
  <c r="AK1431" i="5"/>
  <c r="AO1431" i="5"/>
  <c r="AK1432" i="5"/>
  <c r="AO1432" i="5"/>
  <c r="AK1433" i="5"/>
  <c r="AO1433" i="5"/>
  <c r="AK1434" i="5"/>
  <c r="AO1434" i="5"/>
  <c r="AK1435" i="5"/>
  <c r="AO1435" i="5"/>
  <c r="AK1436" i="5"/>
  <c r="AO1436" i="5"/>
  <c r="AK1437" i="5"/>
  <c r="AO1437" i="5"/>
  <c r="AK1438" i="5"/>
  <c r="AO1438" i="5"/>
  <c r="AK1439" i="5"/>
  <c r="AO1439" i="5"/>
  <c r="AK1440" i="5"/>
  <c r="AO1440" i="5"/>
  <c r="AK1441" i="5"/>
  <c r="AO1441" i="5"/>
  <c r="AK1442" i="5"/>
  <c r="AO1442" i="5"/>
  <c r="AK1443" i="5"/>
  <c r="AO1443" i="5"/>
  <c r="AK1444" i="5"/>
  <c r="AO1444" i="5"/>
  <c r="AK1445" i="5"/>
  <c r="AO1445" i="5"/>
  <c r="AK1446" i="5"/>
  <c r="AO1446" i="5"/>
  <c r="AK1447" i="5"/>
  <c r="AO1447" i="5"/>
  <c r="AK1448" i="5"/>
  <c r="AO1448" i="5"/>
  <c r="AK1449" i="5"/>
  <c r="AO1449" i="5"/>
  <c r="AK1450" i="5"/>
  <c r="AO1450" i="5"/>
  <c r="AK1451" i="5"/>
  <c r="AO1451" i="5"/>
  <c r="AK1452" i="5"/>
  <c r="AO1452" i="5"/>
  <c r="AK1453" i="5"/>
  <c r="AO1453" i="5"/>
  <c r="AK1454" i="5"/>
  <c r="AO1454" i="5"/>
  <c r="AK1455" i="5"/>
  <c r="AO1455" i="5"/>
  <c r="AK1456" i="5"/>
  <c r="AO1456" i="5"/>
  <c r="AK1457" i="5"/>
  <c r="AO1457" i="5"/>
  <c r="AK1458" i="5"/>
  <c r="AO1458" i="5"/>
  <c r="AP1091" i="5"/>
  <c r="AL1092" i="5"/>
  <c r="AP1092" i="5"/>
  <c r="AL1093" i="5"/>
  <c r="AP1093" i="5"/>
  <c r="AL1094" i="5"/>
  <c r="AP1094" i="5"/>
  <c r="AL1095" i="5"/>
  <c r="AP1095" i="5"/>
  <c r="AL1096" i="5"/>
  <c r="AP1096" i="5"/>
  <c r="AL1097" i="5"/>
  <c r="AP1097" i="5"/>
  <c r="AL1098" i="5"/>
  <c r="AP1098" i="5"/>
  <c r="AL1099" i="5"/>
  <c r="AP1099" i="5"/>
  <c r="AL1100" i="5"/>
  <c r="AP1100" i="5"/>
  <c r="AL1101" i="5"/>
  <c r="AP1101" i="5"/>
  <c r="AL1102" i="5"/>
  <c r="AP1102" i="5"/>
  <c r="AL1103" i="5"/>
  <c r="AP1103" i="5"/>
  <c r="AL1104" i="5"/>
  <c r="AP1104" i="5"/>
  <c r="AL1105" i="5"/>
  <c r="AP1105" i="5"/>
  <c r="AL1106" i="5"/>
  <c r="AP1106" i="5"/>
  <c r="AL1107" i="5"/>
  <c r="AP1107" i="5"/>
  <c r="AL1108" i="5"/>
  <c r="AP1108" i="5"/>
  <c r="AL1109" i="5"/>
  <c r="AP1109" i="5"/>
  <c r="AL1110" i="5"/>
  <c r="AP1110" i="5"/>
  <c r="AL1111" i="5"/>
  <c r="AP1111" i="5"/>
  <c r="AL1112" i="5"/>
  <c r="AP1112" i="5"/>
  <c r="AL1113" i="5"/>
  <c r="AP1113" i="5"/>
  <c r="AL1114" i="5"/>
  <c r="AP1114" i="5"/>
  <c r="AL1115" i="5"/>
  <c r="AP1115" i="5"/>
  <c r="AL1116" i="5"/>
  <c r="AP1116" i="5"/>
  <c r="AL1117" i="5"/>
  <c r="AP1117" i="5"/>
  <c r="AL1118" i="5"/>
  <c r="AP1118" i="5"/>
  <c r="AL1119" i="5"/>
  <c r="AP1119" i="5"/>
  <c r="AL1120" i="5"/>
  <c r="AP1120" i="5"/>
  <c r="AL1121" i="5"/>
  <c r="AP1121" i="5"/>
  <c r="AL1122" i="5"/>
  <c r="AP1122" i="5"/>
  <c r="AL1123" i="5"/>
  <c r="AP1123" i="5"/>
  <c r="AL1124" i="5"/>
  <c r="AP1124" i="5"/>
  <c r="AL1125" i="5"/>
  <c r="AP1125" i="5"/>
  <c r="AL1126" i="5"/>
  <c r="AP1126" i="5"/>
  <c r="AL1127" i="5"/>
  <c r="AP1127" i="5"/>
  <c r="AL1128" i="5"/>
  <c r="AP1128" i="5"/>
  <c r="AL1129" i="5"/>
  <c r="AP1129" i="5"/>
  <c r="AL1130" i="5"/>
  <c r="AP1130" i="5"/>
  <c r="AL1131" i="5"/>
  <c r="AP1131" i="5"/>
  <c r="AL1132" i="5"/>
  <c r="AP1132" i="5"/>
  <c r="AL1133" i="5"/>
  <c r="AP1133" i="5"/>
  <c r="AL1134" i="5"/>
  <c r="AP1134" i="5"/>
  <c r="AL1135" i="5"/>
  <c r="AP1135" i="5"/>
  <c r="AL1136" i="5"/>
  <c r="AP1136" i="5"/>
  <c r="AL1137" i="5"/>
  <c r="AP1137" i="5"/>
  <c r="AL1138" i="5"/>
  <c r="AP1138" i="5"/>
  <c r="AL1139" i="5"/>
  <c r="AP1139" i="5"/>
  <c r="AL1140" i="5"/>
  <c r="AP1140" i="5"/>
  <c r="AL1141" i="5"/>
  <c r="AP1141" i="5"/>
  <c r="AL1142" i="5"/>
  <c r="AP1142" i="5"/>
  <c r="AL1143" i="5"/>
  <c r="AP1143" i="5"/>
  <c r="AL1144" i="5"/>
  <c r="AP1144" i="5"/>
  <c r="AL1145" i="5"/>
  <c r="AP1145" i="5"/>
  <c r="AL1146" i="5"/>
  <c r="AP1146" i="5"/>
  <c r="AL1147" i="5"/>
  <c r="AP1147" i="5"/>
  <c r="AL1148" i="5"/>
  <c r="AP1148" i="5"/>
  <c r="AL1149" i="5"/>
  <c r="AP1149" i="5"/>
  <c r="AL1150" i="5"/>
  <c r="AP1150" i="5"/>
  <c r="AL1151" i="5"/>
  <c r="AP1151" i="5"/>
  <c r="AL1152" i="5"/>
  <c r="AP1152" i="5"/>
  <c r="AL1153" i="5"/>
  <c r="AP1153" i="5"/>
  <c r="AL1154" i="5"/>
  <c r="AP1154" i="5"/>
  <c r="AL1155" i="5"/>
  <c r="AP1155" i="5"/>
  <c r="AL1156" i="5"/>
  <c r="AP1156" i="5"/>
  <c r="AL1157" i="5"/>
  <c r="AP1157" i="5"/>
  <c r="AL1158" i="5"/>
  <c r="AP1158" i="5"/>
  <c r="AL1159" i="5"/>
  <c r="AP1159" i="5"/>
  <c r="AL1160" i="5"/>
  <c r="AP1160" i="5"/>
  <c r="AL1161" i="5"/>
  <c r="AP1161" i="5"/>
  <c r="AL1162" i="5"/>
  <c r="AP1162" i="5"/>
  <c r="AL1163" i="5"/>
  <c r="AP1163" i="5"/>
  <c r="AL1164" i="5"/>
  <c r="AP1164" i="5"/>
  <c r="AL1165" i="5"/>
  <c r="AP1165" i="5"/>
  <c r="AL1166" i="5"/>
  <c r="AP1166" i="5"/>
  <c r="AL1167" i="5"/>
  <c r="AP1167" i="5"/>
  <c r="AL1168" i="5"/>
  <c r="AP1168" i="5"/>
  <c r="AL1169" i="5"/>
  <c r="AP1169" i="5"/>
  <c r="AL1170" i="5"/>
  <c r="AP1170" i="5"/>
  <c r="AL1171" i="5"/>
  <c r="AP1171" i="5"/>
  <c r="AL1172" i="5"/>
  <c r="AP1172" i="5"/>
  <c r="AL1173" i="5"/>
  <c r="AP1173" i="5"/>
  <c r="AL1174" i="5"/>
  <c r="AP1174" i="5"/>
  <c r="AL1175" i="5"/>
  <c r="AP1175" i="5"/>
  <c r="AL1176" i="5"/>
  <c r="AP1176" i="5"/>
  <c r="AL1177" i="5"/>
  <c r="AP1177" i="5"/>
  <c r="AL1178" i="5"/>
  <c r="AP1178" i="5"/>
  <c r="AL1179" i="5"/>
  <c r="AP1179" i="5"/>
  <c r="AL1180" i="5"/>
  <c r="AP1180" i="5"/>
  <c r="AL1181" i="5"/>
  <c r="AP1181" i="5"/>
  <c r="AL1182" i="5"/>
  <c r="AP1182" i="5"/>
  <c r="AL1183" i="5"/>
  <c r="AP1183" i="5"/>
  <c r="AL1184" i="5"/>
  <c r="AP1184" i="5"/>
  <c r="AL1185" i="5"/>
  <c r="AP1185" i="5"/>
  <c r="AL1186" i="5"/>
  <c r="AP1186" i="5"/>
  <c r="AL1187" i="5"/>
  <c r="AP1187" i="5"/>
  <c r="AL1188" i="5"/>
  <c r="AP1188" i="5"/>
  <c r="AL1189" i="5"/>
  <c r="AP1189" i="5"/>
  <c r="AL1190" i="5"/>
  <c r="AP1190" i="5"/>
  <c r="AL1191" i="5"/>
  <c r="AP1191" i="5"/>
  <c r="AL1192" i="5"/>
  <c r="AP1192" i="5"/>
  <c r="AL1193" i="5"/>
  <c r="AP1193" i="5"/>
  <c r="AL1194" i="5"/>
  <c r="AP1194" i="5"/>
  <c r="AL1195" i="5"/>
  <c r="AP1195" i="5"/>
  <c r="AL1196" i="5"/>
  <c r="AP1196" i="5"/>
  <c r="AL1197" i="5"/>
  <c r="AP1197" i="5"/>
  <c r="AL1198" i="5"/>
  <c r="AP1198" i="5"/>
  <c r="AL1199" i="5"/>
  <c r="AP1199" i="5"/>
  <c r="AL1200" i="5"/>
  <c r="AP1200" i="5"/>
  <c r="AL1201" i="5"/>
  <c r="AP1201" i="5"/>
  <c r="AL1202" i="5"/>
  <c r="AP1202" i="5"/>
  <c r="AL1203" i="5"/>
  <c r="AP1203" i="5"/>
  <c r="AL1204" i="5"/>
  <c r="AP1204" i="5"/>
  <c r="AL1205" i="5"/>
  <c r="AP1205" i="5"/>
  <c r="AL1206" i="5"/>
  <c r="AP1206" i="5"/>
  <c r="AL1207" i="5"/>
  <c r="AP1207" i="5"/>
  <c r="AL1208" i="5"/>
  <c r="AP1208" i="5"/>
  <c r="AL1209" i="5"/>
  <c r="AP1209" i="5"/>
  <c r="AL1210" i="5"/>
  <c r="AP1210" i="5"/>
  <c r="AL1211" i="5"/>
  <c r="AP1211" i="5"/>
  <c r="AL1212" i="5"/>
  <c r="AP1212" i="5"/>
  <c r="AL1213" i="5"/>
  <c r="AP1213" i="5"/>
  <c r="AL1214" i="5"/>
  <c r="AP1214" i="5"/>
  <c r="AL1215" i="5"/>
  <c r="AP1215" i="5"/>
  <c r="AL1216" i="5"/>
  <c r="AP1216" i="5"/>
  <c r="AL1217" i="5"/>
  <c r="AP1217" i="5"/>
  <c r="AL1218" i="5"/>
  <c r="AP1218" i="5"/>
  <c r="AL1219" i="5"/>
  <c r="AP1219" i="5"/>
  <c r="AL1220" i="5"/>
  <c r="AP1220" i="5"/>
  <c r="AL1221" i="5"/>
  <c r="AP1221" i="5"/>
  <c r="AL1222" i="5"/>
  <c r="AP1222" i="5"/>
  <c r="AL1223" i="5"/>
  <c r="AP1223" i="5"/>
  <c r="AL1224" i="5"/>
  <c r="AP1224" i="5"/>
  <c r="AL1225" i="5"/>
  <c r="AP1225" i="5"/>
  <c r="AL1226" i="5"/>
  <c r="AP1226" i="5"/>
  <c r="AL1227" i="5"/>
  <c r="AP1227" i="5"/>
  <c r="AL1228" i="5"/>
  <c r="AP1228" i="5"/>
  <c r="AL1229" i="5"/>
  <c r="AP1229" i="5"/>
  <c r="AL1230" i="5"/>
  <c r="AP1230" i="5"/>
  <c r="AL1231" i="5"/>
  <c r="AP1231" i="5"/>
  <c r="AL1232" i="5"/>
  <c r="AP1232" i="5"/>
  <c r="AL1233" i="5"/>
  <c r="AP1233" i="5"/>
  <c r="AL1234" i="5"/>
  <c r="AP1234" i="5"/>
  <c r="AL1235" i="5"/>
  <c r="AP1235" i="5"/>
  <c r="AL1236" i="5"/>
  <c r="AP1236" i="5"/>
  <c r="AL1237" i="5"/>
  <c r="AP1237" i="5"/>
  <c r="AL1238" i="5"/>
  <c r="AP1238" i="5"/>
  <c r="AL1239" i="5"/>
  <c r="AP1239" i="5"/>
  <c r="AL1240" i="5"/>
  <c r="AP1240" i="5"/>
  <c r="AL1241" i="5"/>
  <c r="AP1241" i="5"/>
  <c r="AL1242" i="5"/>
  <c r="AP1242" i="5"/>
  <c r="AL1243" i="5"/>
  <c r="AP1243" i="5"/>
  <c r="AL1244" i="5"/>
  <c r="AP1244" i="5"/>
  <c r="AL1245" i="5"/>
  <c r="AP1245" i="5"/>
  <c r="AL1246" i="5"/>
  <c r="AP1246" i="5"/>
  <c r="AL1247" i="5"/>
  <c r="AP1247" i="5"/>
  <c r="AL1248" i="5"/>
  <c r="AP1248" i="5"/>
  <c r="AL1249" i="5"/>
  <c r="AP1249" i="5"/>
  <c r="AL1250" i="5"/>
  <c r="AP1250" i="5"/>
  <c r="AL1251" i="5"/>
  <c r="AP1251" i="5"/>
  <c r="AL1252" i="5"/>
  <c r="AP1252" i="5"/>
  <c r="AL1253" i="5"/>
  <c r="AP1253" i="5"/>
  <c r="AL1254" i="5"/>
  <c r="AP1254" i="5"/>
  <c r="AL1255" i="5"/>
  <c r="AP1255" i="5"/>
  <c r="AL1256" i="5"/>
  <c r="AP1256" i="5"/>
  <c r="AL1257" i="5"/>
  <c r="AP1257" i="5"/>
  <c r="AL1258" i="5"/>
  <c r="AP1258" i="5"/>
  <c r="AL1259" i="5"/>
  <c r="AP1259" i="5"/>
  <c r="AL1260" i="5"/>
  <c r="AP1260" i="5"/>
  <c r="AL1261" i="5"/>
  <c r="AP1261" i="5"/>
  <c r="AL1262" i="5"/>
  <c r="AP1262" i="5"/>
  <c r="AL1263" i="5"/>
  <c r="AP1263" i="5"/>
  <c r="AL1264" i="5"/>
  <c r="AP1264" i="5"/>
  <c r="AL1265" i="5"/>
  <c r="AP1265" i="5"/>
  <c r="AL1266" i="5"/>
  <c r="AP1266" i="5"/>
  <c r="AL1267" i="5"/>
  <c r="AP1267" i="5"/>
  <c r="AL1268" i="5"/>
  <c r="AP1268" i="5"/>
  <c r="AL1269" i="5"/>
  <c r="AP1269" i="5"/>
  <c r="AL1270" i="5"/>
  <c r="AP1270" i="5"/>
  <c r="AL1271" i="5"/>
  <c r="AP1271" i="5"/>
  <c r="AL1272" i="5"/>
  <c r="AP1272" i="5"/>
  <c r="AL1273" i="5"/>
  <c r="AP1273" i="5"/>
  <c r="AL1274" i="5"/>
  <c r="AP1274" i="5"/>
  <c r="AL1275" i="5"/>
  <c r="AP1275" i="5"/>
  <c r="AL1276" i="5"/>
  <c r="AP1276" i="5"/>
  <c r="AL1277" i="5"/>
  <c r="AP1277" i="5"/>
  <c r="AL1278" i="5"/>
  <c r="AP1278" i="5"/>
  <c r="AL1279" i="5"/>
  <c r="AP1279" i="5"/>
  <c r="AL1280" i="5"/>
  <c r="AP1280" i="5"/>
  <c r="AL1281" i="5"/>
  <c r="AP1281" i="5"/>
  <c r="AL1282" i="5"/>
  <c r="AP1282" i="5"/>
  <c r="AL1283" i="5"/>
  <c r="AP1283" i="5"/>
  <c r="AL1284" i="5"/>
  <c r="AP1284" i="5"/>
  <c r="AL1285" i="5"/>
  <c r="AP1285" i="5"/>
  <c r="AL1286" i="5"/>
  <c r="AP1286" i="5"/>
  <c r="AL1287" i="5"/>
  <c r="AP1287" i="5"/>
  <c r="AL1288" i="5"/>
  <c r="AP1288" i="5"/>
  <c r="AL1289" i="5"/>
  <c r="AP1289" i="5"/>
  <c r="AL1290" i="5"/>
  <c r="AP1290" i="5"/>
  <c r="AL1291" i="5"/>
  <c r="AP1291" i="5"/>
  <c r="AL1292" i="5"/>
  <c r="AP1292" i="5"/>
  <c r="AL1293" i="5"/>
  <c r="AP1293" i="5"/>
  <c r="AL1294" i="5"/>
  <c r="AP1294" i="5"/>
  <c r="AL1295" i="5"/>
  <c r="AP1295" i="5"/>
  <c r="AL1296" i="5"/>
  <c r="AP1296" i="5"/>
  <c r="AL1297" i="5"/>
  <c r="AP1297" i="5"/>
  <c r="AL1298" i="5"/>
  <c r="AP1298" i="5"/>
  <c r="AL1299" i="5"/>
  <c r="AP1299" i="5"/>
  <c r="AL1300" i="5"/>
  <c r="AP1300" i="5"/>
  <c r="AL1301" i="5"/>
  <c r="AP1301" i="5"/>
  <c r="AL1302" i="5"/>
  <c r="AP1302" i="5"/>
  <c r="AL1303" i="5"/>
  <c r="AP1303" i="5"/>
  <c r="AL1304" i="5"/>
  <c r="AP1304" i="5"/>
  <c r="AL1305" i="5"/>
  <c r="AP1305" i="5"/>
  <c r="AL1306" i="5"/>
  <c r="AP1306" i="5"/>
  <c r="AL1307" i="5"/>
  <c r="AP1307" i="5"/>
  <c r="AL1308" i="5"/>
  <c r="AP1308" i="5"/>
  <c r="AL1309" i="5"/>
  <c r="AP1309" i="5"/>
  <c r="AL1310" i="5"/>
  <c r="AP1310" i="5"/>
  <c r="AL1311" i="5"/>
  <c r="AP1311" i="5"/>
  <c r="AL1312" i="5"/>
  <c r="AP1312" i="5"/>
  <c r="AL1313" i="5"/>
  <c r="AP1313" i="5"/>
  <c r="AL1314" i="5"/>
  <c r="AP1314" i="5"/>
  <c r="AL1315" i="5"/>
  <c r="AP1315" i="5"/>
  <c r="AL1316" i="5"/>
  <c r="AP1316" i="5"/>
  <c r="AL1317" i="5"/>
  <c r="AP1317" i="5"/>
  <c r="AL1318" i="5"/>
  <c r="AP1318" i="5"/>
  <c r="AL1319" i="5"/>
  <c r="AP1319" i="5"/>
  <c r="AL1320" i="5"/>
  <c r="AP1320" i="5"/>
  <c r="AL1321" i="5"/>
  <c r="AP1321" i="5"/>
  <c r="AL1322" i="5"/>
  <c r="AP1322" i="5"/>
  <c r="AL1323" i="5"/>
  <c r="AP1323" i="5"/>
  <c r="AL1324" i="5"/>
  <c r="AP1324" i="5"/>
  <c r="AL1325" i="5"/>
  <c r="AP1325" i="5"/>
  <c r="AL1326" i="5"/>
  <c r="AP1326" i="5"/>
  <c r="AL1327" i="5"/>
  <c r="AP1327" i="5"/>
  <c r="AL1328" i="5"/>
  <c r="AP1328" i="5"/>
  <c r="AL1329" i="5"/>
  <c r="AP1329" i="5"/>
  <c r="AL1330" i="5"/>
  <c r="AP1330" i="5"/>
  <c r="AL1331" i="5"/>
  <c r="AP1331" i="5"/>
  <c r="AL1332" i="5"/>
  <c r="AP1332" i="5"/>
  <c r="AL1333" i="5"/>
  <c r="AP1333" i="5"/>
  <c r="AL1334" i="5"/>
  <c r="AP1334" i="5"/>
  <c r="AL1335" i="5"/>
  <c r="AP1335" i="5"/>
  <c r="AL1336" i="5"/>
  <c r="AP1336" i="5"/>
  <c r="AL1337" i="5"/>
  <c r="AP1337" i="5"/>
  <c r="AL1338" i="5"/>
  <c r="AP1338" i="5"/>
  <c r="AL1339" i="5"/>
  <c r="AP1339" i="5"/>
  <c r="AL1340" i="5"/>
  <c r="AP1340" i="5"/>
  <c r="AL1341" i="5"/>
  <c r="AP1341" i="5"/>
  <c r="AL1342" i="5"/>
  <c r="AP1342" i="5"/>
  <c r="AL1343" i="5"/>
  <c r="AP1343" i="5"/>
  <c r="AL1344" i="5"/>
  <c r="AP1344" i="5"/>
  <c r="AL1345" i="5"/>
  <c r="AP1345" i="5"/>
  <c r="AL1346" i="5"/>
  <c r="AP1346" i="5"/>
  <c r="AL1347" i="5"/>
  <c r="AP1347" i="5"/>
  <c r="AL1348" i="5"/>
  <c r="AP1348" i="5"/>
  <c r="AL1349" i="5"/>
  <c r="AP1349" i="5"/>
  <c r="AL1350" i="5"/>
  <c r="AP1350" i="5"/>
  <c r="AL1351" i="5"/>
  <c r="AP1351" i="5"/>
  <c r="AL1352" i="5"/>
  <c r="AP1352" i="5"/>
  <c r="AL1353" i="5"/>
  <c r="AP1353" i="5"/>
  <c r="AL1354" i="5"/>
  <c r="AP1354" i="5"/>
  <c r="AL1355" i="5"/>
  <c r="AP1355" i="5"/>
  <c r="AL1356" i="5"/>
  <c r="AP1356" i="5"/>
  <c r="AL1357" i="5"/>
  <c r="AP1357" i="5"/>
  <c r="AL1358" i="5"/>
  <c r="AP1358" i="5"/>
  <c r="AL1359" i="5"/>
  <c r="AP1359" i="5"/>
  <c r="AL1360" i="5"/>
  <c r="AP1360" i="5"/>
  <c r="AL1361" i="5"/>
  <c r="AP1361" i="5"/>
  <c r="AL1362" i="5"/>
  <c r="AP1362" i="5"/>
  <c r="AL1363" i="5"/>
  <c r="AP1363" i="5"/>
  <c r="AL1364" i="5"/>
  <c r="AP1364" i="5"/>
  <c r="AL1365" i="5"/>
  <c r="AP1365" i="5"/>
  <c r="AL1366" i="5"/>
  <c r="AP1366" i="5"/>
  <c r="AL1367" i="5"/>
  <c r="AP1367" i="5"/>
  <c r="AL1368" i="5"/>
  <c r="AP1368" i="5"/>
  <c r="AL1369" i="5"/>
  <c r="AP1369" i="5"/>
  <c r="AL1370" i="5"/>
  <c r="AP1370" i="5"/>
  <c r="AL1371" i="5"/>
  <c r="AP1371" i="5"/>
  <c r="AL1372" i="5"/>
  <c r="AP1372" i="5"/>
  <c r="AL1373" i="5"/>
  <c r="AP1373" i="5"/>
  <c r="AL1374" i="5"/>
  <c r="AP1374" i="5"/>
  <c r="AL1375" i="5"/>
  <c r="AP1375" i="5"/>
  <c r="AL1376" i="5"/>
  <c r="AP1376" i="5"/>
  <c r="AL1377" i="5"/>
  <c r="AP1377" i="5"/>
  <c r="AL1378" i="5"/>
  <c r="AP1378" i="5"/>
  <c r="AL1379" i="5"/>
  <c r="AP1379" i="5"/>
  <c r="AL1380" i="5"/>
  <c r="AP1380" i="5"/>
  <c r="AL1381" i="5"/>
  <c r="AP1381" i="5"/>
  <c r="AL1382" i="5"/>
  <c r="AP1382" i="5"/>
  <c r="AL1383" i="5"/>
  <c r="AP1383" i="5"/>
  <c r="AL1384" i="5"/>
  <c r="AP1384" i="5"/>
  <c r="AL1385" i="5"/>
  <c r="AP1385" i="5"/>
  <c r="AL1386" i="5"/>
  <c r="AP1386" i="5"/>
  <c r="AL1387" i="5"/>
  <c r="AP1387" i="5"/>
  <c r="AL1388" i="5"/>
  <c r="AP1388" i="5"/>
  <c r="AL1389" i="5"/>
  <c r="AP1389" i="5"/>
  <c r="AL1390" i="5"/>
  <c r="AP1390" i="5"/>
  <c r="AL1391" i="5"/>
  <c r="AP1391" i="5"/>
  <c r="AL1392" i="5"/>
  <c r="AP1392" i="5"/>
  <c r="AL1393" i="5"/>
  <c r="AP1393" i="5"/>
  <c r="AL1394" i="5"/>
  <c r="AP1394" i="5"/>
  <c r="AL1395" i="5"/>
  <c r="AP1395" i="5"/>
  <c r="AL1396" i="5"/>
  <c r="AP1396" i="5"/>
  <c r="AL1397" i="5"/>
  <c r="AP1397" i="5"/>
  <c r="AL1398" i="5"/>
  <c r="AP1398" i="5"/>
  <c r="AL1399" i="5"/>
  <c r="AP1399" i="5"/>
  <c r="AL1400" i="5"/>
  <c r="AP1400" i="5"/>
  <c r="AL1401" i="5"/>
  <c r="AP1401" i="5"/>
  <c r="AL1402" i="5"/>
  <c r="AP1402" i="5"/>
  <c r="AL1403" i="5"/>
  <c r="AP1403" i="5"/>
  <c r="AL1404" i="5"/>
  <c r="AP1404" i="5"/>
  <c r="AL1405" i="5"/>
  <c r="AP1405" i="5"/>
  <c r="AL1406" i="5"/>
  <c r="AP1406" i="5"/>
  <c r="AL1407" i="5"/>
  <c r="AP1407" i="5"/>
  <c r="AL1408" i="5"/>
  <c r="AP1408" i="5"/>
  <c r="AL1409" i="5"/>
  <c r="AP1409" i="5"/>
  <c r="AL1410" i="5"/>
  <c r="AP1410" i="5"/>
  <c r="AL1411" i="5"/>
  <c r="AP1411" i="5"/>
  <c r="AL1412" i="5"/>
  <c r="AP1412" i="5"/>
  <c r="AL1413" i="5"/>
  <c r="AP1413" i="5"/>
  <c r="AL1414" i="5"/>
  <c r="AP1414" i="5"/>
  <c r="AL1415" i="5"/>
  <c r="AP1415" i="5"/>
  <c r="AL1416" i="5"/>
  <c r="AP1416" i="5"/>
  <c r="AL1417" i="5"/>
  <c r="AP1417" i="5"/>
  <c r="AL1418" i="5"/>
  <c r="AP1418" i="5"/>
  <c r="AL1419" i="5"/>
  <c r="AP1419" i="5"/>
  <c r="AL1420" i="5"/>
  <c r="AP1420" i="5"/>
  <c r="AL1421" i="5"/>
  <c r="AP1421" i="5"/>
  <c r="AL1422" i="5"/>
  <c r="AP1422" i="5"/>
  <c r="AL1423" i="5"/>
  <c r="AP1423" i="5"/>
  <c r="AL1424" i="5"/>
  <c r="AP1424" i="5"/>
  <c r="AL1425" i="5"/>
  <c r="AP1425" i="5"/>
  <c r="AL1426" i="5"/>
  <c r="AP1426" i="5"/>
  <c r="AL1427" i="5"/>
  <c r="AP1427" i="5"/>
  <c r="AL1428" i="5"/>
  <c r="AP1428" i="5"/>
  <c r="AL1429" i="5"/>
  <c r="AP1429" i="5"/>
  <c r="AL1430" i="5"/>
  <c r="AP1430" i="5"/>
  <c r="AL1431" i="5"/>
  <c r="AP1431" i="5"/>
  <c r="AL1432" i="5"/>
  <c r="AM1151" i="5"/>
  <c r="AI1152" i="5"/>
  <c r="AM1152" i="5"/>
  <c r="AI1153" i="5"/>
  <c r="AM1153" i="5"/>
  <c r="AI1154" i="5"/>
  <c r="AM1154" i="5"/>
  <c r="AI1155" i="5"/>
  <c r="AM1155" i="5"/>
  <c r="AI1156" i="5"/>
  <c r="AM1156" i="5"/>
  <c r="AI1157" i="5"/>
  <c r="AM1157" i="5"/>
  <c r="AI1158" i="5"/>
  <c r="AM1158" i="5"/>
  <c r="AI1159" i="5"/>
  <c r="AM1159" i="5"/>
  <c r="AI1160" i="5"/>
  <c r="AM1160" i="5"/>
  <c r="AI1161" i="5"/>
  <c r="AM1161" i="5"/>
  <c r="AI1162" i="5"/>
  <c r="AM1162" i="5"/>
  <c r="AI1163" i="5"/>
  <c r="AM1163" i="5"/>
  <c r="AI1164" i="5"/>
  <c r="AM1164" i="5"/>
  <c r="AI1165" i="5"/>
  <c r="AM1165" i="5"/>
  <c r="AI1166" i="5"/>
  <c r="AM1166" i="5"/>
  <c r="AI1167" i="5"/>
  <c r="AM1167" i="5"/>
  <c r="AI1168" i="5"/>
  <c r="AM1168" i="5"/>
  <c r="AI1169" i="5"/>
  <c r="AM1169" i="5"/>
  <c r="AI1170" i="5"/>
  <c r="AM1170" i="5"/>
  <c r="AI1171" i="5"/>
  <c r="AM1171" i="5"/>
  <c r="AI1172" i="5"/>
  <c r="AM1172" i="5"/>
  <c r="AI1173" i="5"/>
  <c r="AM1173" i="5"/>
  <c r="AI1174" i="5"/>
  <c r="AM1174" i="5"/>
  <c r="AI1175" i="5"/>
  <c r="AM1175" i="5"/>
  <c r="AI1176" i="5"/>
  <c r="AM1176" i="5"/>
  <c r="AI1177" i="5"/>
  <c r="AM1177" i="5"/>
  <c r="AI1178" i="5"/>
  <c r="AM1178" i="5"/>
  <c r="AI1179" i="5"/>
  <c r="AM1179" i="5"/>
  <c r="AI1180" i="5"/>
  <c r="AM1180" i="5"/>
  <c r="AI1181" i="5"/>
  <c r="AM1181" i="5"/>
  <c r="AI1182" i="5"/>
  <c r="AM1182" i="5"/>
  <c r="AI1183" i="5"/>
  <c r="AM1183" i="5"/>
  <c r="AI1184" i="5"/>
  <c r="AM1184" i="5"/>
  <c r="AI1185" i="5"/>
  <c r="AM1185" i="5"/>
  <c r="AI1186" i="5"/>
  <c r="AM1186" i="5"/>
  <c r="AI1187" i="5"/>
  <c r="AM1187" i="5"/>
  <c r="AI1188" i="5"/>
  <c r="AM1188" i="5"/>
  <c r="AI1189" i="5"/>
  <c r="AM1189" i="5"/>
  <c r="AI1190" i="5"/>
  <c r="AM1190" i="5"/>
  <c r="AI1191" i="5"/>
  <c r="AM1191" i="5"/>
  <c r="AI1192" i="5"/>
  <c r="AM1192" i="5"/>
  <c r="AI1193" i="5"/>
  <c r="AM1193" i="5"/>
  <c r="AI1194" i="5"/>
  <c r="AM1194" i="5"/>
  <c r="AI1195" i="5"/>
  <c r="AM1195" i="5"/>
  <c r="AI1196" i="5"/>
  <c r="AM1196" i="5"/>
  <c r="AI1197" i="5"/>
  <c r="AM1197" i="5"/>
  <c r="AI1198" i="5"/>
  <c r="AM1198" i="5"/>
  <c r="AI1199" i="5"/>
  <c r="AM1199" i="5"/>
  <c r="AI1200" i="5"/>
  <c r="AM1200" i="5"/>
  <c r="AI1201" i="5"/>
  <c r="AM1201" i="5"/>
  <c r="AI1202" i="5"/>
  <c r="AM1202" i="5"/>
  <c r="AI1203" i="5"/>
  <c r="AM1203" i="5"/>
  <c r="AI1204" i="5"/>
  <c r="AM1204" i="5"/>
  <c r="AI1205" i="5"/>
  <c r="AM1205" i="5"/>
  <c r="AI1206" i="5"/>
  <c r="AM1206" i="5"/>
  <c r="AI1207" i="5"/>
  <c r="AM1207" i="5"/>
  <c r="AI1208" i="5"/>
  <c r="AM1208" i="5"/>
  <c r="AI1209" i="5"/>
  <c r="AM1209" i="5"/>
  <c r="AI1210" i="5"/>
  <c r="AM1210" i="5"/>
  <c r="AI1211" i="5"/>
  <c r="AM1211" i="5"/>
  <c r="AI1212" i="5"/>
  <c r="AM1212" i="5"/>
  <c r="AI1213" i="5"/>
  <c r="AM1213" i="5"/>
  <c r="AI1214" i="5"/>
  <c r="AM1214" i="5"/>
  <c r="AI1215" i="5"/>
  <c r="AM1215" i="5"/>
  <c r="AI1216" i="5"/>
  <c r="AM1216" i="5"/>
  <c r="AI1217" i="5"/>
  <c r="AM1217" i="5"/>
  <c r="AI1218" i="5"/>
  <c r="AM1218" i="5"/>
  <c r="AI1219" i="5"/>
  <c r="AM1219" i="5"/>
  <c r="AI1220" i="5"/>
  <c r="AM1220" i="5"/>
  <c r="AI1221" i="5"/>
  <c r="AM1221" i="5"/>
  <c r="AI1222" i="5"/>
  <c r="AM1222" i="5"/>
  <c r="AI1223" i="5"/>
  <c r="AM1223" i="5"/>
  <c r="AI1224" i="5"/>
  <c r="AM1224" i="5"/>
  <c r="AI1225" i="5"/>
  <c r="AM1225" i="5"/>
  <c r="AI1226" i="5"/>
  <c r="AM1226" i="5"/>
  <c r="AI1227" i="5"/>
  <c r="AM1227" i="5"/>
  <c r="AI1228" i="5"/>
  <c r="AM1228" i="5"/>
  <c r="AI1229" i="5"/>
  <c r="AM1229" i="5"/>
  <c r="AI1230" i="5"/>
  <c r="AM1230" i="5"/>
  <c r="AI1231" i="5"/>
  <c r="AM1231" i="5"/>
  <c r="AI1232" i="5"/>
  <c r="AM1232" i="5"/>
  <c r="AI1233" i="5"/>
  <c r="AM1233" i="5"/>
  <c r="AI1234" i="5"/>
  <c r="AM1234" i="5"/>
  <c r="AI1235" i="5"/>
  <c r="AM1235" i="5"/>
  <c r="AI1236" i="5"/>
  <c r="AM1236" i="5"/>
  <c r="AI1237" i="5"/>
  <c r="AM1237" i="5"/>
  <c r="AI1238" i="5"/>
  <c r="AM1238" i="5"/>
  <c r="AI1239" i="5"/>
  <c r="AM1239" i="5"/>
  <c r="AI1240" i="5"/>
  <c r="AM1240" i="5"/>
  <c r="AI1241" i="5"/>
  <c r="AM1241" i="5"/>
  <c r="AI1242" i="5"/>
  <c r="AM1242" i="5"/>
  <c r="AI1243" i="5"/>
  <c r="AM1243" i="5"/>
  <c r="AI1244" i="5"/>
  <c r="AM1244" i="5"/>
  <c r="AI1245" i="5"/>
  <c r="AM1245" i="5"/>
  <c r="AI1246" i="5"/>
  <c r="AM1246" i="5"/>
  <c r="AI1247" i="5"/>
  <c r="AM1247" i="5"/>
  <c r="AI1248" i="5"/>
  <c r="AM1248" i="5"/>
  <c r="AI1249" i="5"/>
  <c r="AM1249" i="5"/>
  <c r="AI1250" i="5"/>
  <c r="AM1250" i="5"/>
  <c r="AI1251" i="5"/>
  <c r="AM1251" i="5"/>
  <c r="AI1252" i="5"/>
  <c r="AM1252" i="5"/>
  <c r="AI1253" i="5"/>
  <c r="AM1253" i="5"/>
  <c r="AI1254" i="5"/>
  <c r="AM1254" i="5"/>
  <c r="AI1255" i="5"/>
  <c r="AM1255" i="5"/>
  <c r="AI1256" i="5"/>
  <c r="AM1256" i="5"/>
  <c r="AI1257" i="5"/>
  <c r="AM1257" i="5"/>
  <c r="AI1258" i="5"/>
  <c r="AM1258" i="5"/>
  <c r="AI1259" i="5"/>
  <c r="AM1259" i="5"/>
  <c r="AI1260" i="5"/>
  <c r="AM1260" i="5"/>
  <c r="AI1261" i="5"/>
  <c r="AM1261" i="5"/>
  <c r="AI1262" i="5"/>
  <c r="AM1262" i="5"/>
  <c r="AI1263" i="5"/>
  <c r="AM1263" i="5"/>
  <c r="AI1264" i="5"/>
  <c r="AM1264" i="5"/>
  <c r="AI1265" i="5"/>
  <c r="AM1265" i="5"/>
  <c r="AI1266" i="5"/>
  <c r="AM1266" i="5"/>
  <c r="AI1267" i="5"/>
  <c r="AM1267" i="5"/>
  <c r="AI1268" i="5"/>
  <c r="AM1268" i="5"/>
  <c r="AI1269" i="5"/>
  <c r="AM1269" i="5"/>
  <c r="AI1270" i="5"/>
  <c r="AM1270" i="5"/>
  <c r="AI1271" i="5"/>
  <c r="AM1271" i="5"/>
  <c r="AI1272" i="5"/>
  <c r="AM1272" i="5"/>
  <c r="AI1273" i="5"/>
  <c r="AM1273" i="5"/>
  <c r="AI1274" i="5"/>
  <c r="AM1274" i="5"/>
  <c r="AI1275" i="5"/>
  <c r="AM1275" i="5"/>
  <c r="AI1276" i="5"/>
  <c r="AM1276" i="5"/>
  <c r="AI1277" i="5"/>
  <c r="AM1277" i="5"/>
  <c r="AI1278" i="5"/>
  <c r="AM1278" i="5"/>
  <c r="AI1279" i="5"/>
  <c r="AM1279" i="5"/>
  <c r="AI1280" i="5"/>
  <c r="AM1280" i="5"/>
  <c r="AI1281" i="5"/>
  <c r="AM1281" i="5"/>
  <c r="AI1282" i="5"/>
  <c r="AM1282" i="5"/>
  <c r="AI1283" i="5"/>
  <c r="AM1283" i="5"/>
  <c r="AI1284" i="5"/>
  <c r="AM1284" i="5"/>
  <c r="AI1285" i="5"/>
  <c r="AM1285" i="5"/>
  <c r="AI1286" i="5"/>
  <c r="AM1286" i="5"/>
  <c r="AI1287" i="5"/>
  <c r="AM1287" i="5"/>
  <c r="AI1288" i="5"/>
  <c r="AM1288" i="5"/>
  <c r="AI1289" i="5"/>
  <c r="AM1289" i="5"/>
  <c r="AI1290" i="5"/>
  <c r="AM1290" i="5"/>
  <c r="AI1291" i="5"/>
  <c r="AM1291" i="5"/>
  <c r="AI1292" i="5"/>
  <c r="AM1292" i="5"/>
  <c r="AI1293" i="5"/>
  <c r="AM1293" i="5"/>
  <c r="AI1294" i="5"/>
  <c r="AM1294" i="5"/>
  <c r="AI1295" i="5"/>
  <c r="AM1295" i="5"/>
  <c r="AI1296" i="5"/>
  <c r="AM1296" i="5"/>
  <c r="AI1297" i="5"/>
  <c r="AM1297" i="5"/>
  <c r="AI1298" i="5"/>
  <c r="AM1298" i="5"/>
  <c r="AI1299" i="5"/>
  <c r="AM1299" i="5"/>
  <c r="AI1300" i="5"/>
  <c r="AM1300" i="5"/>
  <c r="AI1301" i="5"/>
  <c r="AM1301" i="5"/>
  <c r="AI1302" i="5"/>
  <c r="AM1302" i="5"/>
  <c r="AI1303" i="5"/>
  <c r="AM1303" i="5"/>
  <c r="AI1304" i="5"/>
  <c r="AM1304" i="5"/>
  <c r="AI1305" i="5"/>
  <c r="AM1305" i="5"/>
  <c r="AI1306" i="5"/>
  <c r="AM1306" i="5"/>
  <c r="AI1307" i="5"/>
  <c r="AM1307" i="5"/>
  <c r="AI1308" i="5"/>
  <c r="AM1308" i="5"/>
  <c r="AI1309" i="5"/>
  <c r="AM1309" i="5"/>
  <c r="AI1310" i="5"/>
  <c r="AM1310" i="5"/>
  <c r="AI1311" i="5"/>
  <c r="AM1311" i="5"/>
  <c r="AI1312" i="5"/>
  <c r="AM1312" i="5"/>
  <c r="AI1313" i="5"/>
  <c r="AM1313" i="5"/>
  <c r="AI1314" i="5"/>
  <c r="AM1314" i="5"/>
  <c r="AI1315" i="5"/>
  <c r="AM1315" i="5"/>
  <c r="AI1316" i="5"/>
  <c r="AM1316" i="5"/>
  <c r="AI1317" i="5"/>
  <c r="AM1317" i="5"/>
  <c r="AI1318" i="5"/>
  <c r="AM1318" i="5"/>
  <c r="AI1319" i="5"/>
  <c r="AM1319" i="5"/>
  <c r="AI1320" i="5"/>
  <c r="AM1320" i="5"/>
  <c r="AI1321" i="5"/>
  <c r="AM1321" i="5"/>
  <c r="AI1322" i="5"/>
  <c r="AM1322" i="5"/>
  <c r="AI1323" i="5"/>
  <c r="AM1323" i="5"/>
  <c r="AI1324" i="5"/>
  <c r="AM1324" i="5"/>
  <c r="AI1325" i="5"/>
  <c r="AM1325" i="5"/>
  <c r="AI1326" i="5"/>
  <c r="AM1326" i="5"/>
  <c r="AI1327" i="5"/>
  <c r="AM1327" i="5"/>
  <c r="AI1328" i="5"/>
  <c r="AM1328" i="5"/>
  <c r="AI1329" i="5"/>
  <c r="AM1329" i="5"/>
  <c r="AI1330" i="5"/>
  <c r="AM1330" i="5"/>
  <c r="AI1331" i="5"/>
  <c r="AM1331" i="5"/>
  <c r="AI1332" i="5"/>
  <c r="AM1332" i="5"/>
  <c r="AI1333" i="5"/>
  <c r="AM1333" i="5"/>
  <c r="AI1334" i="5"/>
  <c r="AM1334" i="5"/>
  <c r="AI1335" i="5"/>
  <c r="AM1335" i="5"/>
  <c r="AI1336" i="5"/>
  <c r="AM1336" i="5"/>
  <c r="AI1337" i="5"/>
  <c r="AM1337" i="5"/>
  <c r="AI1338" i="5"/>
  <c r="AM1338" i="5"/>
  <c r="AI1339" i="5"/>
  <c r="AM1339" i="5"/>
  <c r="AI1340" i="5"/>
  <c r="AM1340" i="5"/>
  <c r="AI1341" i="5"/>
  <c r="AM1341" i="5"/>
  <c r="AI1342" i="5"/>
  <c r="AM1342" i="5"/>
  <c r="AI1343" i="5"/>
  <c r="AM1343" i="5"/>
  <c r="AI1344" i="5"/>
  <c r="AM1344" i="5"/>
  <c r="AI1345" i="5"/>
  <c r="AM1345" i="5"/>
  <c r="AI1346" i="5"/>
  <c r="AM1346" i="5"/>
  <c r="AI1347" i="5"/>
  <c r="AM1347" i="5"/>
  <c r="AI1348" i="5"/>
  <c r="AM1348" i="5"/>
  <c r="AI1349" i="5"/>
  <c r="AM1349" i="5"/>
  <c r="AI1350" i="5"/>
  <c r="AM1350" i="5"/>
  <c r="AI1351" i="5"/>
  <c r="AM1351" i="5"/>
  <c r="AI1352" i="5"/>
  <c r="AM1352" i="5"/>
  <c r="AI1353" i="5"/>
  <c r="AM1353" i="5"/>
  <c r="AI1354" i="5"/>
  <c r="AM1354" i="5"/>
  <c r="AI1355" i="5"/>
  <c r="AM1355" i="5"/>
  <c r="AI1356" i="5"/>
  <c r="AM1356" i="5"/>
  <c r="AI1357" i="5"/>
  <c r="AM1357" i="5"/>
  <c r="AI1358" i="5"/>
  <c r="AM1358" i="5"/>
  <c r="AI1359" i="5"/>
  <c r="AM1359" i="5"/>
  <c r="AI1360" i="5"/>
  <c r="AM1360" i="5"/>
  <c r="AI1361" i="5"/>
  <c r="AM1361" i="5"/>
  <c r="AI1362" i="5"/>
  <c r="AM1362" i="5"/>
  <c r="AI1363" i="5"/>
  <c r="AM1363" i="5"/>
  <c r="AI1364" i="5"/>
  <c r="AM1364" i="5"/>
  <c r="AI1365" i="5"/>
  <c r="AM1365" i="5"/>
  <c r="AI1366" i="5"/>
  <c r="AM1366" i="5"/>
  <c r="AI1367" i="5"/>
  <c r="AM1367" i="5"/>
  <c r="AI1368" i="5"/>
  <c r="AM1368" i="5"/>
  <c r="AI1369" i="5"/>
  <c r="AM1369" i="5"/>
  <c r="AI1370" i="5"/>
  <c r="AM1370" i="5"/>
  <c r="AI1371" i="5"/>
  <c r="AM1371" i="5"/>
  <c r="AI1372" i="5"/>
  <c r="AM1372" i="5"/>
  <c r="AI1373" i="5"/>
  <c r="AM1373" i="5"/>
  <c r="AI1374" i="5"/>
  <c r="AM1374" i="5"/>
  <c r="AI1375" i="5"/>
  <c r="AM1375" i="5"/>
  <c r="AI1376" i="5"/>
  <c r="AM1376" i="5"/>
  <c r="AI1377" i="5"/>
  <c r="AM1377" i="5"/>
  <c r="AI1378" i="5"/>
  <c r="AM1378" i="5"/>
  <c r="AI1379" i="5"/>
  <c r="AM1379" i="5"/>
  <c r="AI1380" i="5"/>
  <c r="AM1380" i="5"/>
  <c r="AI1381" i="5"/>
  <c r="AM1381" i="5"/>
  <c r="AI1382" i="5"/>
  <c r="AM1382" i="5"/>
  <c r="AI1383" i="5"/>
  <c r="AM1383" i="5"/>
  <c r="AI1384" i="5"/>
  <c r="AM1384" i="5"/>
  <c r="AI1385" i="5"/>
  <c r="AM1385" i="5"/>
  <c r="AI1386" i="5"/>
  <c r="AM1386" i="5"/>
  <c r="AI1387" i="5"/>
  <c r="AM1387" i="5"/>
  <c r="AI1388" i="5"/>
  <c r="AM1388" i="5"/>
  <c r="AI1389" i="5"/>
  <c r="AM1389" i="5"/>
  <c r="AI1390" i="5"/>
  <c r="AM1390" i="5"/>
  <c r="AI1391" i="5"/>
  <c r="AM1391" i="5"/>
  <c r="AI1392" i="5"/>
  <c r="AM1392" i="5"/>
  <c r="AI1393" i="5"/>
  <c r="AM1393" i="5"/>
  <c r="AI1394" i="5"/>
  <c r="AM1394" i="5"/>
  <c r="AI1395" i="5"/>
  <c r="AM1395" i="5"/>
  <c r="AI1396" i="5"/>
  <c r="AM1396" i="5"/>
  <c r="AI1397" i="5"/>
  <c r="AM1397" i="5"/>
  <c r="AI1398" i="5"/>
  <c r="AM1398" i="5"/>
  <c r="AI1399" i="5"/>
  <c r="AM1399" i="5"/>
  <c r="AI1400" i="5"/>
  <c r="AM1400" i="5"/>
  <c r="AI1401" i="5"/>
  <c r="AM1401" i="5"/>
  <c r="AI1402" i="5"/>
  <c r="AM1402" i="5"/>
  <c r="AI1403" i="5"/>
  <c r="AM1403" i="5"/>
  <c r="AI1404" i="5"/>
  <c r="AM1404" i="5"/>
  <c r="AI1405" i="5"/>
  <c r="AM1405" i="5"/>
  <c r="AI1406" i="5"/>
  <c r="AM1406" i="5"/>
  <c r="AI1407" i="5"/>
  <c r="AM1407" i="5"/>
  <c r="AI1408" i="5"/>
  <c r="AM1408" i="5"/>
  <c r="AI1409" i="5"/>
  <c r="AM1409" i="5"/>
  <c r="AI1410" i="5"/>
  <c r="AM1410" i="5"/>
  <c r="AI1411" i="5"/>
  <c r="AM1411" i="5"/>
  <c r="AI1412" i="5"/>
  <c r="AM1412" i="5"/>
  <c r="AI1413" i="5"/>
  <c r="AM1413" i="5"/>
  <c r="AI1414" i="5"/>
  <c r="AM1414" i="5"/>
  <c r="AI1415" i="5"/>
  <c r="AM1415" i="5"/>
  <c r="AI1416" i="5"/>
  <c r="AM1416" i="5"/>
  <c r="AI1417" i="5"/>
  <c r="AM1417" i="5"/>
  <c r="AI1418" i="5"/>
  <c r="AM1418" i="5"/>
  <c r="AI1419" i="5"/>
  <c r="AM1419" i="5"/>
  <c r="AI1420" i="5"/>
  <c r="AM1420" i="5"/>
  <c r="AI1421" i="5"/>
  <c r="AM1421" i="5"/>
  <c r="AI1422" i="5"/>
  <c r="AM1422" i="5"/>
  <c r="AI1423" i="5"/>
  <c r="AM1423" i="5"/>
  <c r="AI1424" i="5"/>
  <c r="AM1424" i="5"/>
  <c r="AI1425" i="5"/>
  <c r="AM1425" i="5"/>
  <c r="AI1426" i="5"/>
  <c r="AM1426" i="5"/>
  <c r="AI1427" i="5"/>
  <c r="AM1427" i="5"/>
  <c r="AI1428" i="5"/>
  <c r="AM1428" i="5"/>
  <c r="AI1429" i="5"/>
  <c r="AM1429" i="5"/>
  <c r="AI1430" i="5"/>
  <c r="AM1430" i="5"/>
  <c r="AI1431" i="5"/>
  <c r="AM1431" i="5"/>
  <c r="AI1432" i="5"/>
  <c r="AM1432" i="5"/>
  <c r="AI1433" i="5"/>
  <c r="AM1433" i="5"/>
  <c r="AI1434" i="5"/>
  <c r="AM1434" i="5"/>
  <c r="AI1435" i="5"/>
  <c r="AM1435" i="5"/>
  <c r="AI1436" i="5"/>
  <c r="AM1436" i="5"/>
  <c r="AI1437" i="5"/>
  <c r="AM1437" i="5"/>
  <c r="AI1438" i="5"/>
  <c r="AM1438" i="5"/>
  <c r="AI1439" i="5"/>
  <c r="AM1439" i="5"/>
  <c r="AI1440" i="5"/>
  <c r="AM1440" i="5"/>
  <c r="AI1441" i="5"/>
  <c r="AM1441" i="5"/>
  <c r="AI1442" i="5"/>
  <c r="AM1442" i="5"/>
  <c r="AI1443" i="5"/>
  <c r="AM1443" i="5"/>
  <c r="AI1444" i="5"/>
  <c r="AM1444" i="5"/>
  <c r="AI1445" i="5"/>
  <c r="AM1445" i="5"/>
  <c r="AI1446" i="5"/>
  <c r="AM1446" i="5"/>
  <c r="AI1447" i="5"/>
  <c r="AM1447" i="5"/>
  <c r="AI1448" i="5"/>
  <c r="AM1448" i="5"/>
  <c r="AI1449" i="5"/>
  <c r="AM1449" i="5"/>
  <c r="AI1450" i="5"/>
  <c r="AM1450" i="5"/>
  <c r="AI1451" i="5"/>
  <c r="AM1451" i="5"/>
  <c r="AI1452" i="5"/>
  <c r="AM1452" i="5"/>
  <c r="AI1453" i="5"/>
  <c r="AM1453" i="5"/>
  <c r="AI1454" i="5"/>
  <c r="AM1454" i="5"/>
  <c r="AI1455" i="5"/>
  <c r="AM1455" i="5"/>
  <c r="AI1456" i="5"/>
  <c r="AM1456" i="5"/>
  <c r="AI1457" i="5"/>
  <c r="AM1457" i="5"/>
  <c r="AI1458" i="5"/>
  <c r="AM1458" i="5"/>
  <c r="AI1459" i="5"/>
  <c r="AM1459" i="5"/>
  <c r="AI1460" i="5"/>
  <c r="AM1460" i="5"/>
  <c r="AI1461" i="5"/>
  <c r="AM1461" i="5"/>
  <c r="AI1462" i="5"/>
  <c r="AM1462" i="5"/>
  <c r="AI1463" i="5"/>
  <c r="AM1463" i="5"/>
  <c r="AI1464" i="5"/>
  <c r="AM1464" i="5"/>
  <c r="AI1465" i="5"/>
  <c r="AM1465" i="5"/>
  <c r="AI1466" i="5"/>
  <c r="AM1466" i="5"/>
  <c r="AI1467" i="5"/>
  <c r="AM1467" i="5"/>
  <c r="AI1468" i="5"/>
  <c r="AM1468" i="5"/>
  <c r="AI1469" i="5"/>
  <c r="AM1469" i="5"/>
  <c r="AI1470" i="5"/>
  <c r="AM1470" i="5"/>
  <c r="AI1471" i="5"/>
  <c r="AM1471" i="5"/>
  <c r="AI1472" i="5"/>
  <c r="AM1472" i="5"/>
  <c r="AI1473" i="5"/>
  <c r="AM1473" i="5"/>
  <c r="AI1474" i="5"/>
  <c r="AM1474" i="5"/>
  <c r="AI1475" i="5"/>
  <c r="AM1475" i="5"/>
  <c r="AI1476" i="5"/>
  <c r="AM1476" i="5"/>
  <c r="AI1477" i="5"/>
  <c r="AM1477" i="5"/>
  <c r="AI1478" i="5"/>
  <c r="AM1478" i="5"/>
  <c r="AI1479" i="5"/>
  <c r="AM1479" i="5"/>
  <c r="AI1480" i="5"/>
  <c r="AM1480" i="5"/>
  <c r="AI1481" i="5"/>
  <c r="AM1481" i="5"/>
  <c r="AI1482" i="5"/>
  <c r="AM1482" i="5"/>
  <c r="AI1483" i="5"/>
  <c r="AM1483" i="5"/>
  <c r="AJ1078" i="5"/>
  <c r="AN1078" i="5"/>
  <c r="AJ1079" i="5"/>
  <c r="AN1079" i="5"/>
  <c r="AJ1080" i="5"/>
  <c r="AN1080" i="5"/>
  <c r="AJ1081" i="5"/>
  <c r="AN1081" i="5"/>
  <c r="AJ1082" i="5"/>
  <c r="AN1082" i="5"/>
  <c r="AJ1083" i="5"/>
  <c r="AN1083" i="5"/>
  <c r="AJ1084" i="5"/>
  <c r="AN1084" i="5"/>
  <c r="AJ1085" i="5"/>
  <c r="AN1085" i="5"/>
  <c r="AJ1086" i="5"/>
  <c r="AN1086" i="5"/>
  <c r="AJ1087" i="5"/>
  <c r="AN1087" i="5"/>
  <c r="AJ1088" i="5"/>
  <c r="AN1088" i="5"/>
  <c r="AJ1089" i="5"/>
  <c r="AN1089" i="5"/>
  <c r="AJ1090" i="5"/>
  <c r="AN1090" i="5"/>
  <c r="AJ1091" i="5"/>
  <c r="AN1091" i="5"/>
  <c r="AJ1092" i="5"/>
  <c r="AN1092" i="5"/>
  <c r="AJ1093" i="5"/>
  <c r="AN1093" i="5"/>
  <c r="AJ1094" i="5"/>
  <c r="AN1094" i="5"/>
  <c r="AJ1095" i="5"/>
  <c r="AN1095" i="5"/>
  <c r="AJ1096" i="5"/>
  <c r="AN1096" i="5"/>
  <c r="AJ1097" i="5"/>
  <c r="AN1097" i="5"/>
  <c r="AJ1098" i="5"/>
  <c r="AN1098" i="5"/>
  <c r="AJ1099" i="5"/>
  <c r="AN1099" i="5"/>
  <c r="AJ1100" i="5"/>
  <c r="AN1100" i="5"/>
  <c r="AJ1101" i="5"/>
  <c r="AN1101" i="5"/>
  <c r="AJ1102" i="5"/>
  <c r="AN1102" i="5"/>
  <c r="AJ1103" i="5"/>
  <c r="AN1103" i="5"/>
  <c r="AJ1104" i="5"/>
  <c r="AN1104" i="5"/>
  <c r="AJ1105" i="5"/>
  <c r="AN1105" i="5"/>
  <c r="AJ1106" i="5"/>
  <c r="AN1106" i="5"/>
  <c r="AJ1107" i="5"/>
  <c r="AN1107" i="5"/>
  <c r="AJ1108" i="5"/>
  <c r="AN1108" i="5"/>
  <c r="AJ1109" i="5"/>
  <c r="AN1109" i="5"/>
  <c r="AJ1110" i="5"/>
  <c r="AN1110" i="5"/>
  <c r="AJ1111" i="5"/>
  <c r="AN1111" i="5"/>
  <c r="AJ1112" i="5"/>
  <c r="AN1112" i="5"/>
  <c r="AJ1113" i="5"/>
  <c r="AN1113" i="5"/>
  <c r="AJ1114" i="5"/>
  <c r="AN1114" i="5"/>
  <c r="AJ1115" i="5"/>
  <c r="AN1115" i="5"/>
  <c r="AJ1116" i="5"/>
  <c r="AN1116" i="5"/>
  <c r="AJ1117" i="5"/>
  <c r="AN1117" i="5"/>
  <c r="AJ1118" i="5"/>
  <c r="AN1118" i="5"/>
  <c r="AJ1119" i="5"/>
  <c r="AN1119" i="5"/>
  <c r="AJ1120" i="5"/>
  <c r="AN1120" i="5"/>
  <c r="AJ1121" i="5"/>
  <c r="AN1121" i="5"/>
  <c r="AJ1122" i="5"/>
  <c r="AN1122" i="5"/>
  <c r="AJ1123" i="5"/>
  <c r="AN1123" i="5"/>
  <c r="AJ1124" i="5"/>
  <c r="AN1124" i="5"/>
  <c r="AJ1125" i="5"/>
  <c r="AN1125" i="5"/>
  <c r="AJ1126" i="5"/>
  <c r="AN1126" i="5"/>
  <c r="AJ1127" i="5"/>
  <c r="AN1127" i="5"/>
  <c r="AJ1128" i="5"/>
  <c r="AN1128" i="5"/>
  <c r="AJ1129" i="5"/>
  <c r="AN1129" i="5"/>
  <c r="AJ1130" i="5"/>
  <c r="AN1130" i="5"/>
  <c r="AJ1131" i="5"/>
  <c r="AN1131" i="5"/>
  <c r="AJ1132" i="5"/>
  <c r="AN1132" i="5"/>
  <c r="AJ1133" i="5"/>
  <c r="AN1133" i="5"/>
  <c r="AJ1134" i="5"/>
  <c r="AN1134" i="5"/>
  <c r="AJ1135" i="5"/>
  <c r="AN1135" i="5"/>
  <c r="AJ1136" i="5"/>
  <c r="AN1136" i="5"/>
  <c r="AJ1137" i="5"/>
  <c r="AN1137" i="5"/>
  <c r="AJ1138" i="5"/>
  <c r="AN1138" i="5"/>
  <c r="AJ1139" i="5"/>
  <c r="AN1139" i="5"/>
  <c r="AJ1140" i="5"/>
  <c r="AN1140" i="5"/>
  <c r="AJ1141" i="5"/>
  <c r="AN1141" i="5"/>
  <c r="AJ1142" i="5"/>
  <c r="AN1142" i="5"/>
  <c r="AJ1143" i="5"/>
  <c r="AN1143" i="5"/>
  <c r="AJ1144" i="5"/>
  <c r="AN1144" i="5"/>
  <c r="AJ1145" i="5"/>
  <c r="AN1145" i="5"/>
  <c r="AJ1146" i="5"/>
  <c r="AN1146" i="5"/>
  <c r="AJ1147" i="5"/>
  <c r="AN1147" i="5"/>
  <c r="AJ1148" i="5"/>
  <c r="AN1148" i="5"/>
  <c r="AJ1149" i="5"/>
  <c r="AN1149" i="5"/>
  <c r="AJ1150" i="5"/>
  <c r="AN1150" i="5"/>
  <c r="AJ1151" i="5"/>
  <c r="AN1151" i="5"/>
  <c r="AJ1152" i="5"/>
  <c r="AN1152" i="5"/>
  <c r="AJ1153" i="5"/>
  <c r="AN1153" i="5"/>
  <c r="AJ1154" i="5"/>
  <c r="AN1154" i="5"/>
  <c r="AJ1155" i="5"/>
  <c r="AN1155" i="5"/>
  <c r="AJ1156" i="5"/>
  <c r="AN1156" i="5"/>
  <c r="AJ1157" i="5"/>
  <c r="AN1157" i="5"/>
  <c r="AJ1158" i="5"/>
  <c r="AN1158" i="5"/>
  <c r="AJ1159" i="5"/>
  <c r="AN1159" i="5"/>
  <c r="AJ1160" i="5"/>
  <c r="AN1160" i="5"/>
  <c r="AJ1161" i="5"/>
  <c r="AN1161" i="5"/>
  <c r="AJ1162" i="5"/>
  <c r="AN1162" i="5"/>
  <c r="AJ1163" i="5"/>
  <c r="AN1163" i="5"/>
  <c r="AJ1164" i="5"/>
  <c r="AN1164" i="5"/>
  <c r="AJ1165" i="5"/>
  <c r="AN1165" i="5"/>
  <c r="AJ1166" i="5"/>
  <c r="AN1166" i="5"/>
  <c r="AJ1167" i="5"/>
  <c r="AN1167" i="5"/>
  <c r="AJ1168" i="5"/>
  <c r="AN1168" i="5"/>
  <c r="AJ1169" i="5"/>
  <c r="AN1169" i="5"/>
  <c r="AJ1170" i="5"/>
  <c r="AN1170" i="5"/>
  <c r="AJ1171" i="5"/>
  <c r="AN1171" i="5"/>
  <c r="AJ1172" i="5"/>
  <c r="AN1172" i="5"/>
  <c r="AJ1173" i="5"/>
  <c r="AN1173" i="5"/>
  <c r="AJ1174" i="5"/>
  <c r="AN1174" i="5"/>
  <c r="AJ1175" i="5"/>
  <c r="AN1175" i="5"/>
  <c r="AJ1176" i="5"/>
  <c r="AN1176" i="5"/>
  <c r="AJ1177" i="5"/>
  <c r="AN1177" i="5"/>
  <c r="AJ1178" i="5"/>
  <c r="AN1178" i="5"/>
  <c r="AJ1179" i="5"/>
  <c r="AN1179" i="5"/>
  <c r="AJ1180" i="5"/>
  <c r="AN1180" i="5"/>
  <c r="AJ1181" i="5"/>
  <c r="AN1181" i="5"/>
  <c r="AJ1182" i="5"/>
  <c r="AN1182" i="5"/>
  <c r="AJ1183" i="5"/>
  <c r="AN1183" i="5"/>
  <c r="AJ1184" i="5"/>
  <c r="AN1184" i="5"/>
  <c r="AJ1185" i="5"/>
  <c r="AN1185" i="5"/>
  <c r="AJ1186" i="5"/>
  <c r="AN1186" i="5"/>
  <c r="AJ1187" i="5"/>
  <c r="AN1187" i="5"/>
  <c r="AJ1188" i="5"/>
  <c r="AN1188" i="5"/>
  <c r="AJ1189" i="5"/>
  <c r="AN1189" i="5"/>
  <c r="AJ1190" i="5"/>
  <c r="AN1190" i="5"/>
  <c r="AJ1191" i="5"/>
  <c r="AN1191" i="5"/>
  <c r="AJ1192" i="5"/>
  <c r="AN1192" i="5"/>
  <c r="AJ1193" i="5"/>
  <c r="AN1193" i="5"/>
  <c r="AJ1194" i="5"/>
  <c r="AN1194" i="5"/>
  <c r="AJ1195" i="5"/>
  <c r="AN1195" i="5"/>
  <c r="AJ1196" i="5"/>
  <c r="AN1196" i="5"/>
  <c r="AJ1197" i="5"/>
  <c r="AN1197" i="5"/>
  <c r="AJ1198" i="5"/>
  <c r="AN1198" i="5"/>
  <c r="AJ1199" i="5"/>
  <c r="AN1199" i="5"/>
  <c r="AJ1200" i="5"/>
  <c r="AN1200" i="5"/>
  <c r="AJ1201" i="5"/>
  <c r="AN1201" i="5"/>
  <c r="AJ1202" i="5"/>
  <c r="AN1202" i="5"/>
  <c r="AJ1203" i="5"/>
  <c r="AN1203" i="5"/>
  <c r="AJ1204" i="5"/>
  <c r="AN1204" i="5"/>
  <c r="AJ1205" i="5"/>
  <c r="AN1205" i="5"/>
  <c r="AJ1206" i="5"/>
  <c r="AN1206" i="5"/>
  <c r="AJ1207" i="5"/>
  <c r="AN1207" i="5"/>
  <c r="AJ1208" i="5"/>
  <c r="AN1208" i="5"/>
  <c r="AJ1209" i="5"/>
  <c r="AN1209" i="5"/>
  <c r="AJ1210" i="5"/>
  <c r="AN1210" i="5"/>
  <c r="AJ1211" i="5"/>
  <c r="AN1211" i="5"/>
  <c r="AJ1212" i="5"/>
  <c r="AN1212" i="5"/>
  <c r="AJ1213" i="5"/>
  <c r="AN1213" i="5"/>
  <c r="AJ1214" i="5"/>
  <c r="AN1214" i="5"/>
  <c r="AJ1215" i="5"/>
  <c r="AN1215" i="5"/>
  <c r="AJ1216" i="5"/>
  <c r="AN1216" i="5"/>
  <c r="AJ1217" i="5"/>
  <c r="AN1217" i="5"/>
  <c r="AJ1218" i="5"/>
  <c r="AN1218" i="5"/>
  <c r="AJ1219" i="5"/>
  <c r="AN1219" i="5"/>
  <c r="AJ1220" i="5"/>
  <c r="AN1220" i="5"/>
  <c r="AJ1221" i="5"/>
  <c r="AN1221" i="5"/>
  <c r="AJ1222" i="5"/>
  <c r="AN1222" i="5"/>
  <c r="AJ1223" i="5"/>
  <c r="AN1223" i="5"/>
  <c r="AJ1224" i="5"/>
  <c r="AN1224" i="5"/>
  <c r="AJ1225" i="5"/>
  <c r="AN1225" i="5"/>
  <c r="AJ1226" i="5"/>
  <c r="AN1226" i="5"/>
  <c r="AJ1227" i="5"/>
  <c r="AN1227" i="5"/>
  <c r="AJ1228" i="5"/>
  <c r="AN1228" i="5"/>
  <c r="AJ1229" i="5"/>
  <c r="AN1229" i="5"/>
  <c r="AJ1230" i="5"/>
  <c r="AN1230" i="5"/>
  <c r="AJ1231" i="5"/>
  <c r="AN1231" i="5"/>
  <c r="AJ1232" i="5"/>
  <c r="AN1232" i="5"/>
  <c r="AJ1233" i="5"/>
  <c r="AN1233" i="5"/>
  <c r="AJ1234" i="5"/>
  <c r="AN1234" i="5"/>
  <c r="AJ1235" i="5"/>
  <c r="AN1235" i="5"/>
  <c r="AJ1236" i="5"/>
  <c r="AN1236" i="5"/>
  <c r="AJ1237" i="5"/>
  <c r="AN1237" i="5"/>
  <c r="AJ1238" i="5"/>
  <c r="AN1238" i="5"/>
  <c r="AJ1239" i="5"/>
  <c r="AN1239" i="5"/>
  <c r="AJ1240" i="5"/>
  <c r="AN1240" i="5"/>
  <c r="AJ1241" i="5"/>
  <c r="AN1241" i="5"/>
  <c r="AJ1242" i="5"/>
  <c r="AN1242" i="5"/>
  <c r="AJ1243" i="5"/>
  <c r="AN1243" i="5"/>
  <c r="AJ1244" i="5"/>
  <c r="AN1244" i="5"/>
  <c r="AJ1245" i="5"/>
  <c r="AN1245" i="5"/>
  <c r="AJ1246" i="5"/>
  <c r="AN1246" i="5"/>
  <c r="AJ1247" i="5"/>
  <c r="AN1247" i="5"/>
  <c r="AJ1248" i="5"/>
  <c r="AN1248" i="5"/>
  <c r="AJ1249" i="5"/>
  <c r="AN1249" i="5"/>
  <c r="AJ1250" i="5"/>
  <c r="AN1250" i="5"/>
  <c r="AJ1251" i="5"/>
  <c r="AN1251" i="5"/>
  <c r="AJ1252" i="5"/>
  <c r="AN1252" i="5"/>
  <c r="AJ1253" i="5"/>
  <c r="AN1253" i="5"/>
  <c r="AJ1254" i="5"/>
  <c r="AN1254" i="5"/>
  <c r="AJ1255" i="5"/>
  <c r="AN1255" i="5"/>
  <c r="AJ1256" i="5"/>
  <c r="AN1256" i="5"/>
  <c r="AJ1257" i="5"/>
  <c r="AN1257" i="5"/>
  <c r="AJ1258" i="5"/>
  <c r="AN1258" i="5"/>
  <c r="AJ1259" i="5"/>
  <c r="AN1259" i="5"/>
  <c r="AJ1260" i="5"/>
  <c r="AN1260" i="5"/>
  <c r="AJ1261" i="5"/>
  <c r="AN1261" i="5"/>
  <c r="AJ1262" i="5"/>
  <c r="AN1262" i="5"/>
  <c r="AJ1263" i="5"/>
  <c r="AN1263" i="5"/>
  <c r="AJ1264" i="5"/>
  <c r="AN1264" i="5"/>
  <c r="AJ1265" i="5"/>
  <c r="AN1265" i="5"/>
  <c r="AJ1266" i="5"/>
  <c r="AN1266" i="5"/>
  <c r="AJ1267" i="5"/>
  <c r="AN1267" i="5"/>
  <c r="AJ1268" i="5"/>
  <c r="AN1268" i="5"/>
  <c r="AJ1269" i="5"/>
  <c r="AN1269" i="5"/>
  <c r="AJ1270" i="5"/>
  <c r="AN1270" i="5"/>
  <c r="AJ1271" i="5"/>
  <c r="AN1271" i="5"/>
  <c r="AJ1272" i="5"/>
  <c r="AN1272" i="5"/>
  <c r="AJ1273" i="5"/>
  <c r="AN1273" i="5"/>
  <c r="AJ1274" i="5"/>
  <c r="AN1274" i="5"/>
  <c r="AJ1275" i="5"/>
  <c r="AN1275" i="5"/>
  <c r="AJ1276" i="5"/>
  <c r="AN1276" i="5"/>
  <c r="AJ1277" i="5"/>
  <c r="AN1277" i="5"/>
  <c r="AJ1278" i="5"/>
  <c r="AN1278" i="5"/>
  <c r="AJ1279" i="5"/>
  <c r="AN1279" i="5"/>
  <c r="AJ1280" i="5"/>
  <c r="AN1280" i="5"/>
  <c r="AJ1281" i="5"/>
  <c r="AN1281" i="5"/>
  <c r="AJ1282" i="5"/>
  <c r="AN1282" i="5"/>
  <c r="AJ1283" i="5"/>
  <c r="AN1283" i="5"/>
  <c r="AJ1284" i="5"/>
  <c r="AN1284" i="5"/>
  <c r="AJ1285" i="5"/>
  <c r="AN1285" i="5"/>
  <c r="AJ1286" i="5"/>
  <c r="AN1286" i="5"/>
  <c r="AJ1287" i="5"/>
  <c r="AN1287" i="5"/>
  <c r="AJ1288" i="5"/>
  <c r="AN1288" i="5"/>
  <c r="AJ1289" i="5"/>
  <c r="AN1289" i="5"/>
  <c r="AJ1290" i="5"/>
  <c r="AN1290" i="5"/>
  <c r="AJ1291" i="5"/>
  <c r="AN1291" i="5"/>
  <c r="AJ1292" i="5"/>
  <c r="AN1292" i="5"/>
  <c r="AJ1293" i="5"/>
  <c r="AN1293" i="5"/>
  <c r="AJ1294" i="5"/>
  <c r="AN1294" i="5"/>
  <c r="AJ1295" i="5"/>
  <c r="AN1295" i="5"/>
  <c r="AJ1296" i="5"/>
  <c r="AN1296" i="5"/>
  <c r="AJ1297" i="5"/>
  <c r="AN1297" i="5"/>
  <c r="AJ1298" i="5"/>
  <c r="AN1298" i="5"/>
  <c r="AJ1299" i="5"/>
  <c r="AN1299" i="5"/>
  <c r="AJ1300" i="5"/>
  <c r="AN1300" i="5"/>
  <c r="AJ1301" i="5"/>
  <c r="AN1301" i="5"/>
  <c r="AJ1302" i="5"/>
  <c r="AN1302" i="5"/>
  <c r="AJ1303" i="5"/>
  <c r="AN1303" i="5"/>
  <c r="AJ1304" i="5"/>
  <c r="AN1304" i="5"/>
  <c r="AJ1305" i="5"/>
  <c r="AN1305" i="5"/>
  <c r="AJ1306" i="5"/>
  <c r="AN1306" i="5"/>
  <c r="AJ1307" i="5"/>
  <c r="AN1307" i="5"/>
  <c r="AJ1308" i="5"/>
  <c r="AN1308" i="5"/>
  <c r="AJ1309" i="5"/>
  <c r="AN1309" i="5"/>
  <c r="AJ1310" i="5"/>
  <c r="AN1310" i="5"/>
  <c r="AJ1311" i="5"/>
  <c r="AN1311" i="5"/>
  <c r="AJ1312" i="5"/>
  <c r="AN1312" i="5"/>
  <c r="AJ1313" i="5"/>
  <c r="AN1313" i="5"/>
  <c r="AJ1314" i="5"/>
  <c r="AN1314" i="5"/>
  <c r="AJ1315" i="5"/>
  <c r="AN1315" i="5"/>
  <c r="AJ1316" i="5"/>
  <c r="AN1316" i="5"/>
  <c r="AJ1317" i="5"/>
  <c r="AN1317" i="5"/>
  <c r="AJ1318" i="5"/>
  <c r="AN1318" i="5"/>
  <c r="AJ1319" i="5"/>
  <c r="AN1319" i="5"/>
  <c r="AJ1320" i="5"/>
  <c r="AN1320" i="5"/>
  <c r="AJ1321" i="5"/>
  <c r="AN1321" i="5"/>
  <c r="AJ1322" i="5"/>
  <c r="AN1322" i="5"/>
  <c r="AJ1323" i="5"/>
  <c r="AN1323" i="5"/>
  <c r="AJ1324" i="5"/>
  <c r="AN1324" i="5"/>
  <c r="AJ1325" i="5"/>
  <c r="AN1325" i="5"/>
  <c r="AJ1326" i="5"/>
  <c r="AN1326" i="5"/>
  <c r="AJ1327" i="5"/>
  <c r="AN1327" i="5"/>
  <c r="AJ1328" i="5"/>
  <c r="AN1328" i="5"/>
  <c r="AJ1329" i="5"/>
  <c r="AN1329" i="5"/>
  <c r="AJ1330" i="5"/>
  <c r="AN1330" i="5"/>
  <c r="AJ1331" i="5"/>
  <c r="AN1331" i="5"/>
  <c r="AJ1332" i="5"/>
  <c r="AN1332" i="5"/>
  <c r="AJ1333" i="5"/>
  <c r="AN1333" i="5"/>
  <c r="AJ1334" i="5"/>
  <c r="AN1334" i="5"/>
  <c r="AJ1335" i="5"/>
  <c r="AN1335" i="5"/>
  <c r="AJ1336" i="5"/>
  <c r="AN1336" i="5"/>
  <c r="AJ1337" i="5"/>
  <c r="AN1337" i="5"/>
  <c r="AJ1338" i="5"/>
  <c r="AN1338" i="5"/>
  <c r="AJ1339" i="5"/>
  <c r="AN1339" i="5"/>
  <c r="AJ1340" i="5"/>
  <c r="AN1340" i="5"/>
  <c r="AJ1341" i="5"/>
  <c r="AN1341" i="5"/>
  <c r="AJ1342" i="5"/>
  <c r="AN1342" i="5"/>
  <c r="AJ1343" i="5"/>
  <c r="AN1343" i="5"/>
  <c r="AJ1344" i="5"/>
  <c r="AN1344" i="5"/>
  <c r="AJ1345" i="5"/>
  <c r="AN1345" i="5"/>
  <c r="AJ1346" i="5"/>
  <c r="AN1346" i="5"/>
  <c r="AJ1347" i="5"/>
  <c r="AN1347" i="5"/>
  <c r="AJ1348" i="5"/>
  <c r="AN1348" i="5"/>
  <c r="AJ1349" i="5"/>
  <c r="AN1349" i="5"/>
  <c r="AJ1350" i="5"/>
  <c r="AN1350" i="5"/>
  <c r="AJ1351" i="5"/>
  <c r="AN1351" i="5"/>
  <c r="AJ1352" i="5"/>
  <c r="AN1352" i="5"/>
  <c r="AJ1353" i="5"/>
  <c r="AN1353" i="5"/>
  <c r="AJ1354" i="5"/>
  <c r="AN1354" i="5"/>
  <c r="AJ1355" i="5"/>
  <c r="AN1355" i="5"/>
  <c r="AJ1356" i="5"/>
  <c r="AN1356" i="5"/>
  <c r="AJ1357" i="5"/>
  <c r="AN1357" i="5"/>
  <c r="AJ1358" i="5"/>
  <c r="AN1358" i="5"/>
  <c r="AJ1359" i="5"/>
  <c r="AN1359" i="5"/>
  <c r="AJ1360" i="5"/>
  <c r="AN1360" i="5"/>
  <c r="AJ1361" i="5"/>
  <c r="AN1361" i="5"/>
  <c r="AJ1362" i="5"/>
  <c r="AN1362" i="5"/>
  <c r="AJ1363" i="5"/>
  <c r="AN1363" i="5"/>
  <c r="AJ1364" i="5"/>
  <c r="AN1364" i="5"/>
  <c r="AJ1365" i="5"/>
  <c r="AN1365" i="5"/>
  <c r="AJ1366" i="5"/>
  <c r="AN1366" i="5"/>
  <c r="AJ1367" i="5"/>
  <c r="AN1367" i="5"/>
  <c r="AJ1368" i="5"/>
  <c r="AN1368" i="5"/>
  <c r="AJ1369" i="5"/>
  <c r="AN1369" i="5"/>
  <c r="AJ1370" i="5"/>
  <c r="AN1370" i="5"/>
  <c r="AJ1371" i="5"/>
  <c r="AN1371" i="5"/>
  <c r="AJ1372" i="5"/>
  <c r="AN1372" i="5"/>
  <c r="AJ1373" i="5"/>
  <c r="AN1373" i="5"/>
  <c r="AJ1374" i="5"/>
  <c r="AN1374" i="5"/>
  <c r="AJ1375" i="5"/>
  <c r="AN1375" i="5"/>
  <c r="AJ1376" i="5"/>
  <c r="AN1376" i="5"/>
  <c r="AJ1377" i="5"/>
  <c r="AN1377" i="5"/>
  <c r="AJ1378" i="5"/>
  <c r="AN1378" i="5"/>
  <c r="AJ1379" i="5"/>
  <c r="AN1379" i="5"/>
  <c r="AJ1380" i="5"/>
  <c r="AN1380" i="5"/>
  <c r="AJ1381" i="5"/>
  <c r="AN1381" i="5"/>
  <c r="AJ1382" i="5"/>
  <c r="AN1382" i="5"/>
  <c r="AJ1383" i="5"/>
  <c r="AN1383" i="5"/>
  <c r="AJ1384" i="5"/>
  <c r="AN1384" i="5"/>
  <c r="AJ1385" i="5"/>
  <c r="AN1385" i="5"/>
  <c r="AJ1386" i="5"/>
  <c r="AN1386" i="5"/>
  <c r="AJ1387" i="5"/>
  <c r="AN1387" i="5"/>
  <c r="AJ1388" i="5"/>
  <c r="AN1388" i="5"/>
  <c r="AJ1389" i="5"/>
  <c r="AN1389" i="5"/>
  <c r="AJ1390" i="5"/>
  <c r="AN1390" i="5"/>
  <c r="AJ1391" i="5"/>
  <c r="AN1391" i="5"/>
  <c r="AJ1392" i="5"/>
  <c r="AN1392" i="5"/>
  <c r="AJ1393" i="5"/>
  <c r="AN1393" i="5"/>
  <c r="AJ1394" i="5"/>
  <c r="AN1394" i="5"/>
  <c r="AJ1395" i="5"/>
  <c r="AN1395" i="5"/>
  <c r="AJ1396" i="5"/>
  <c r="AN1396" i="5"/>
  <c r="AJ1397" i="5"/>
  <c r="AN1397" i="5"/>
  <c r="AJ1398" i="5"/>
  <c r="AN1398" i="5"/>
  <c r="AJ1399" i="5"/>
  <c r="AN1399" i="5"/>
  <c r="AJ1400" i="5"/>
  <c r="AN1400" i="5"/>
  <c r="AJ1401" i="5"/>
  <c r="AN1401" i="5"/>
  <c r="AJ1402" i="5"/>
  <c r="AN1402" i="5"/>
  <c r="AJ1403" i="5"/>
  <c r="AN1403" i="5"/>
  <c r="AJ1404" i="5"/>
  <c r="AN1404" i="5"/>
  <c r="AJ1405" i="5"/>
  <c r="AN1405" i="5"/>
  <c r="AJ1406" i="5"/>
  <c r="AN1406" i="5"/>
  <c r="AJ1407" i="5"/>
  <c r="AN1407" i="5"/>
  <c r="AJ1408" i="5"/>
  <c r="AN1408" i="5"/>
  <c r="AJ1409" i="5"/>
  <c r="AN1409" i="5"/>
  <c r="AJ1410" i="5"/>
  <c r="AN1410" i="5"/>
  <c r="AJ1411" i="5"/>
  <c r="AN1411" i="5"/>
  <c r="AJ1412" i="5"/>
  <c r="AN1412" i="5"/>
  <c r="AJ1413" i="5"/>
  <c r="AN1413" i="5"/>
  <c r="AJ1414" i="5"/>
  <c r="AN1414" i="5"/>
  <c r="AJ1415" i="5"/>
  <c r="AN1415" i="5"/>
  <c r="AJ1416" i="5"/>
  <c r="AN1416" i="5"/>
  <c r="AJ1417" i="5"/>
  <c r="AN1417" i="5"/>
  <c r="AJ1418" i="5"/>
  <c r="AN1418" i="5"/>
  <c r="AJ1419" i="5"/>
  <c r="AN1419" i="5"/>
  <c r="AJ1420" i="5"/>
  <c r="AN1420" i="5"/>
  <c r="AJ1421" i="5"/>
  <c r="AN1421" i="5"/>
  <c r="AJ1422" i="5"/>
  <c r="AN1422" i="5"/>
  <c r="AJ1423" i="5"/>
  <c r="AN1423" i="5"/>
  <c r="AJ1424" i="5"/>
  <c r="AN1424" i="5"/>
  <c r="AJ1425" i="5"/>
  <c r="AN1425" i="5"/>
  <c r="AJ1426" i="5"/>
  <c r="AN1426" i="5"/>
  <c r="AJ1427" i="5"/>
  <c r="AN1427" i="5"/>
  <c r="AJ1428" i="5"/>
  <c r="AN1428" i="5"/>
  <c r="AJ1429" i="5"/>
  <c r="AN1429" i="5"/>
  <c r="AJ1430" i="5"/>
  <c r="AK1459" i="5"/>
  <c r="AO1459" i="5"/>
  <c r="AK1460" i="5"/>
  <c r="AO1460" i="5"/>
  <c r="AK1461" i="5"/>
  <c r="AO1461" i="5"/>
  <c r="AK1462" i="5"/>
  <c r="AO1462" i="5"/>
  <c r="AK1463" i="5"/>
  <c r="AO1463" i="5"/>
  <c r="AK1464" i="5"/>
  <c r="AO1464" i="5"/>
  <c r="AK1465" i="5"/>
  <c r="AO1465" i="5"/>
  <c r="AK1466" i="5"/>
  <c r="AO1466" i="5"/>
  <c r="AK1467" i="5"/>
  <c r="AO1467" i="5"/>
  <c r="AK1468" i="5"/>
  <c r="AO1468" i="5"/>
  <c r="AK1469" i="5"/>
  <c r="AO1469" i="5"/>
  <c r="AK1470" i="5"/>
  <c r="AO1470" i="5"/>
  <c r="AK1471" i="5"/>
  <c r="AO1471" i="5"/>
  <c r="AK1472" i="5"/>
  <c r="AO1472" i="5"/>
  <c r="AK1473" i="5"/>
  <c r="AO1473" i="5"/>
  <c r="AK1474" i="5"/>
  <c r="AO1474" i="5"/>
  <c r="AK1475" i="5"/>
  <c r="AO1475" i="5"/>
  <c r="AK1476" i="5"/>
  <c r="AO1476" i="5"/>
  <c r="AK1477" i="5"/>
  <c r="AO1477" i="5"/>
  <c r="AK1478" i="5"/>
  <c r="AO1478" i="5"/>
  <c r="AK1479" i="5"/>
  <c r="AO1479" i="5"/>
  <c r="AK1480" i="5"/>
  <c r="AO1480" i="5"/>
  <c r="AK1481" i="5"/>
  <c r="AO1481" i="5"/>
  <c r="AK1482" i="5"/>
  <c r="AO1482" i="5"/>
  <c r="AK1483" i="5"/>
  <c r="AO1483" i="5"/>
  <c r="AK1484" i="5"/>
  <c r="AO1484" i="5"/>
  <c r="AK1485" i="5"/>
  <c r="AO1485" i="5"/>
  <c r="AK1486" i="5"/>
  <c r="AO1486" i="5"/>
  <c r="AK1487" i="5"/>
  <c r="AO1487" i="5"/>
  <c r="AK1488" i="5"/>
  <c r="AO1488" i="5"/>
  <c r="AK1489" i="5"/>
  <c r="AO1489" i="5"/>
  <c r="AK1490" i="5"/>
  <c r="AO1490" i="5"/>
  <c r="AK1491" i="5"/>
  <c r="AO1491" i="5"/>
  <c r="AK1492" i="5"/>
  <c r="AO1492" i="5"/>
  <c r="AK1493" i="5"/>
  <c r="AO1493" i="5"/>
  <c r="AK1494" i="5"/>
  <c r="AO1494" i="5"/>
  <c r="AK1495" i="5"/>
  <c r="AO1495" i="5"/>
  <c r="AK1496" i="5"/>
  <c r="AO1496" i="5"/>
  <c r="AK1497" i="5"/>
  <c r="AO1497" i="5"/>
  <c r="AK1498" i="5"/>
  <c r="AO1498" i="5"/>
  <c r="AK1499" i="5"/>
  <c r="AO1499" i="5"/>
  <c r="AK1500" i="5"/>
  <c r="AO1500" i="5"/>
  <c r="AK1501" i="5"/>
  <c r="AO1501" i="5"/>
  <c r="AK1502" i="5"/>
  <c r="AO1502" i="5"/>
  <c r="AK1503" i="5"/>
  <c r="AO1503" i="5"/>
  <c r="AK1504" i="5"/>
  <c r="AO1504" i="5"/>
  <c r="AK1505" i="5"/>
  <c r="AO1505" i="5"/>
  <c r="AK1506" i="5"/>
  <c r="AO1506" i="5"/>
  <c r="AK1507" i="5"/>
  <c r="AO1507" i="5"/>
  <c r="AK1508" i="5"/>
  <c r="AO1508" i="5"/>
  <c r="AK1509" i="5"/>
  <c r="AO1509" i="5"/>
  <c r="AK1510" i="5"/>
  <c r="AO1510" i="5"/>
  <c r="AK1511" i="5"/>
  <c r="AO1511" i="5"/>
  <c r="AK1512" i="5"/>
  <c r="AO1512" i="5"/>
  <c r="AK1513" i="5"/>
  <c r="AO1513" i="5"/>
  <c r="AK1514" i="5"/>
  <c r="AO1514" i="5"/>
  <c r="AK1515" i="5"/>
  <c r="AO1515" i="5"/>
  <c r="AK1516" i="5"/>
  <c r="AO1516" i="5"/>
  <c r="AK1517" i="5"/>
  <c r="AO1517" i="5"/>
  <c r="AK1518" i="5"/>
  <c r="AO1518" i="5"/>
  <c r="AK1519" i="5"/>
  <c r="AO1519" i="5"/>
  <c r="AK1520" i="5"/>
  <c r="AO1520" i="5"/>
  <c r="AK1521" i="5"/>
  <c r="AO1521" i="5"/>
  <c r="AK1522" i="5"/>
  <c r="AO1522" i="5"/>
  <c r="AK1523" i="5"/>
  <c r="AO1523" i="5"/>
  <c r="AK1524" i="5"/>
  <c r="AO1524" i="5"/>
  <c r="AK1525" i="5"/>
  <c r="AO1525" i="5"/>
  <c r="AK1526" i="5"/>
  <c r="AO1526" i="5"/>
  <c r="AK1527" i="5"/>
  <c r="AO1527" i="5"/>
  <c r="AK1528" i="5"/>
  <c r="AO1528" i="5"/>
  <c r="AK1529" i="5"/>
  <c r="AO1529" i="5"/>
  <c r="AK1530" i="5"/>
  <c r="AO1530" i="5"/>
  <c r="AK1531" i="5"/>
  <c r="AO1531" i="5"/>
  <c r="AK1532" i="5"/>
  <c r="AO1532" i="5"/>
  <c r="AK1533" i="5"/>
  <c r="AO1533" i="5"/>
  <c r="AK1534" i="5"/>
  <c r="AO1534" i="5"/>
  <c r="AK1535" i="5"/>
  <c r="AO1535" i="5"/>
  <c r="AK1536" i="5"/>
  <c r="AO1536" i="5"/>
  <c r="AK1537" i="5"/>
  <c r="AO1537" i="5"/>
  <c r="AK1538" i="5"/>
  <c r="AO1538" i="5"/>
  <c r="AK1539" i="5"/>
  <c r="AO1539" i="5"/>
  <c r="AK1540" i="5"/>
  <c r="AO1540" i="5"/>
  <c r="AK1541" i="5"/>
  <c r="AO1541" i="5"/>
  <c r="AK1542" i="5"/>
  <c r="AO1542" i="5"/>
  <c r="AK1543" i="5"/>
  <c r="AO1543" i="5"/>
  <c r="AP1432" i="5"/>
  <c r="AL1433" i="5"/>
  <c r="AP1433" i="5"/>
  <c r="AL1434" i="5"/>
  <c r="AP1434" i="5"/>
  <c r="AL1435" i="5"/>
  <c r="AP1435" i="5"/>
  <c r="AL1436" i="5"/>
  <c r="AP1436" i="5"/>
  <c r="AL1437" i="5"/>
  <c r="AP1437" i="5"/>
  <c r="AL1438" i="5"/>
  <c r="AP1438" i="5"/>
  <c r="AL1439" i="5"/>
  <c r="AP1439" i="5"/>
  <c r="AL1440" i="5"/>
  <c r="AP1440" i="5"/>
  <c r="AL1441" i="5"/>
  <c r="AP1441" i="5"/>
  <c r="AL1442" i="5"/>
  <c r="AP1442" i="5"/>
  <c r="AL1443" i="5"/>
  <c r="AP1443" i="5"/>
  <c r="AL1444" i="5"/>
  <c r="AP1444" i="5"/>
  <c r="AL1445" i="5"/>
  <c r="AP1445" i="5"/>
  <c r="AL1446" i="5"/>
  <c r="AP1446" i="5"/>
  <c r="AL1447" i="5"/>
  <c r="AP1447" i="5"/>
  <c r="AL1448" i="5"/>
  <c r="AP1448" i="5"/>
  <c r="AL1449" i="5"/>
  <c r="AP1449" i="5"/>
  <c r="AL1450" i="5"/>
  <c r="AP1450" i="5"/>
  <c r="AL1451" i="5"/>
  <c r="AP1451" i="5"/>
  <c r="AL1452" i="5"/>
  <c r="AP1452" i="5"/>
  <c r="AL1453" i="5"/>
  <c r="AP1453" i="5"/>
  <c r="AL1454" i="5"/>
  <c r="AP1454" i="5"/>
  <c r="AL1455" i="5"/>
  <c r="AP1455" i="5"/>
  <c r="AL1456" i="5"/>
  <c r="AP1456" i="5"/>
  <c r="AL1457" i="5"/>
  <c r="AP1457" i="5"/>
  <c r="AL1458" i="5"/>
  <c r="AP1458" i="5"/>
  <c r="AL1459" i="5"/>
  <c r="AP1459" i="5"/>
  <c r="AL1460" i="5"/>
  <c r="AP1460" i="5"/>
  <c r="AL1461" i="5"/>
  <c r="AP1461" i="5"/>
  <c r="AL1462" i="5"/>
  <c r="AP1462" i="5"/>
  <c r="AL1463" i="5"/>
  <c r="AP1463" i="5"/>
  <c r="AL1464" i="5"/>
  <c r="AP1464" i="5"/>
  <c r="AL1465" i="5"/>
  <c r="AP1465" i="5"/>
  <c r="AL1466" i="5"/>
  <c r="AP1466" i="5"/>
  <c r="AL1467" i="5"/>
  <c r="AP1467" i="5"/>
  <c r="AL1468" i="5"/>
  <c r="AP1468" i="5"/>
  <c r="AL1469" i="5"/>
  <c r="AP1469" i="5"/>
  <c r="AL1470" i="5"/>
  <c r="AP1470" i="5"/>
  <c r="AL1471" i="5"/>
  <c r="AP1471" i="5"/>
  <c r="AL1472" i="5"/>
  <c r="AP1472" i="5"/>
  <c r="AL1473" i="5"/>
  <c r="AP1473" i="5"/>
  <c r="AL1474" i="5"/>
  <c r="AP1474" i="5"/>
  <c r="AL1475" i="5"/>
  <c r="AP1475" i="5"/>
  <c r="AL1476" i="5"/>
  <c r="AP1476" i="5"/>
  <c r="AL1477" i="5"/>
  <c r="AP1477" i="5"/>
  <c r="AL1478" i="5"/>
  <c r="AP1478" i="5"/>
  <c r="AL1479" i="5"/>
  <c r="AP1479" i="5"/>
  <c r="AL1480" i="5"/>
  <c r="AP1480" i="5"/>
  <c r="AL1481" i="5"/>
  <c r="AP1481" i="5"/>
  <c r="AL1482" i="5"/>
  <c r="AP1482" i="5"/>
  <c r="AL1483" i="5"/>
  <c r="AP1483" i="5"/>
  <c r="AL1484" i="5"/>
  <c r="AP1484" i="5"/>
  <c r="AL1485" i="5"/>
  <c r="AP1485" i="5"/>
  <c r="AL1486" i="5"/>
  <c r="AP1486" i="5"/>
  <c r="AL1487" i="5"/>
  <c r="AP1487" i="5"/>
  <c r="AL1488" i="5"/>
  <c r="AP1488" i="5"/>
  <c r="AL1489" i="5"/>
  <c r="AP1489" i="5"/>
  <c r="AL1490" i="5"/>
  <c r="AP1490" i="5"/>
  <c r="AL1491" i="5"/>
  <c r="AP1491" i="5"/>
  <c r="AL1492" i="5"/>
  <c r="AP1492" i="5"/>
  <c r="AL1493" i="5"/>
  <c r="AP1493" i="5"/>
  <c r="AL1494" i="5"/>
  <c r="AP1494" i="5"/>
  <c r="AL1495" i="5"/>
  <c r="AP1495" i="5"/>
  <c r="AL1496" i="5"/>
  <c r="AP1496" i="5"/>
  <c r="AL1497" i="5"/>
  <c r="AP1497" i="5"/>
  <c r="AL1498" i="5"/>
  <c r="AP1498" i="5"/>
  <c r="AL1499" i="5"/>
  <c r="AP1499" i="5"/>
  <c r="AL1500" i="5"/>
  <c r="AP1500" i="5"/>
  <c r="AL1501" i="5"/>
  <c r="AP1501" i="5"/>
  <c r="AL1502" i="5"/>
  <c r="AP1502" i="5"/>
  <c r="AL1503" i="5"/>
  <c r="AP1503" i="5"/>
  <c r="AL1504" i="5"/>
  <c r="AP1504" i="5"/>
  <c r="AL1505" i="5"/>
  <c r="AP1505" i="5"/>
  <c r="AL1506" i="5"/>
  <c r="AP1506" i="5"/>
  <c r="AL1507" i="5"/>
  <c r="AP1507" i="5"/>
  <c r="AL1508" i="5"/>
  <c r="AP1508" i="5"/>
  <c r="AL1509" i="5"/>
  <c r="AP1509" i="5"/>
  <c r="AL1510" i="5"/>
  <c r="AP1510" i="5"/>
  <c r="AL1511" i="5"/>
  <c r="AP1511" i="5"/>
  <c r="AL1512" i="5"/>
  <c r="AP1512" i="5"/>
  <c r="AL1513" i="5"/>
  <c r="AP1513" i="5"/>
  <c r="AL1514" i="5"/>
  <c r="AP1514" i="5"/>
  <c r="AL1515" i="5"/>
  <c r="AP1515" i="5"/>
  <c r="AL1516" i="5"/>
  <c r="AP1516" i="5"/>
  <c r="AL1517" i="5"/>
  <c r="AP1517" i="5"/>
  <c r="AL1518" i="5"/>
  <c r="AP1518" i="5"/>
  <c r="AL1519" i="5"/>
  <c r="AP1519" i="5"/>
  <c r="AL1520" i="5"/>
  <c r="AP1520" i="5"/>
  <c r="AL1521" i="5"/>
  <c r="AP1521" i="5"/>
  <c r="AL1522" i="5"/>
  <c r="AP1522" i="5"/>
  <c r="AL1523" i="5"/>
  <c r="AP1523" i="5"/>
  <c r="AL1524" i="5"/>
  <c r="AP1524" i="5"/>
  <c r="AL1525" i="5"/>
  <c r="AP1525" i="5"/>
  <c r="AL1526" i="5"/>
  <c r="AP1526" i="5"/>
  <c r="AL1527" i="5"/>
  <c r="AP1527" i="5"/>
  <c r="AL1528" i="5"/>
  <c r="AP1528" i="5"/>
  <c r="AL1529" i="5"/>
  <c r="AP1529" i="5"/>
  <c r="AL1530" i="5"/>
  <c r="AP1530" i="5"/>
  <c r="AL1531" i="5"/>
  <c r="AP1531" i="5"/>
  <c r="AL1532" i="5"/>
  <c r="AP1532" i="5"/>
  <c r="AL1533" i="5"/>
  <c r="AP1533" i="5"/>
  <c r="AL1534" i="5"/>
  <c r="AP1534" i="5"/>
  <c r="AL1535" i="5"/>
  <c r="AP1535" i="5"/>
  <c r="AL1536" i="5"/>
  <c r="AP1536" i="5"/>
  <c r="AL1537" i="5"/>
  <c r="AP1537" i="5"/>
  <c r="AL1538" i="5"/>
  <c r="AP1538" i="5"/>
  <c r="AL1539" i="5"/>
  <c r="AP1539" i="5"/>
  <c r="AL1540" i="5"/>
  <c r="AP1540" i="5"/>
  <c r="AL1541" i="5"/>
  <c r="AP1541" i="5"/>
  <c r="AL1542" i="5"/>
  <c r="AP1542" i="5"/>
  <c r="AL1543" i="5"/>
  <c r="AI1484" i="5"/>
  <c r="AM1484" i="5"/>
  <c r="AI1485" i="5"/>
  <c r="AM1485" i="5"/>
  <c r="AI1486" i="5"/>
  <c r="AM1486" i="5"/>
  <c r="AI1487" i="5"/>
  <c r="AM1487" i="5"/>
  <c r="AI1488" i="5"/>
  <c r="AM1488" i="5"/>
  <c r="AI1489" i="5"/>
  <c r="AM1489" i="5"/>
  <c r="AI1490" i="5"/>
  <c r="AM1490" i="5"/>
  <c r="AI1491" i="5"/>
  <c r="AM1491" i="5"/>
  <c r="AI1492" i="5"/>
  <c r="AM1492" i="5"/>
  <c r="AI1493" i="5"/>
  <c r="AM1493" i="5"/>
  <c r="AI1494" i="5"/>
  <c r="AM1494" i="5"/>
  <c r="AI1495" i="5"/>
  <c r="AM1495" i="5"/>
  <c r="AI1496" i="5"/>
  <c r="AM1496" i="5"/>
  <c r="AI1497" i="5"/>
  <c r="AM1497" i="5"/>
  <c r="AI1498" i="5"/>
  <c r="AM1498" i="5"/>
  <c r="AI1499" i="5"/>
  <c r="AM1499" i="5"/>
  <c r="AI1500" i="5"/>
  <c r="AM1500" i="5"/>
  <c r="AI1501" i="5"/>
  <c r="AM1501" i="5"/>
  <c r="AI1502" i="5"/>
  <c r="AM1502" i="5"/>
  <c r="AI1503" i="5"/>
  <c r="AM1503" i="5"/>
  <c r="AI1504" i="5"/>
  <c r="AM1504" i="5"/>
  <c r="AI1505" i="5"/>
  <c r="AM1505" i="5"/>
  <c r="AI1506" i="5"/>
  <c r="AM1506" i="5"/>
  <c r="AI1507" i="5"/>
  <c r="AM1507" i="5"/>
  <c r="AI1508" i="5"/>
  <c r="AM1508" i="5"/>
  <c r="AI1509" i="5"/>
  <c r="AM1509" i="5"/>
  <c r="AI1510" i="5"/>
  <c r="AM1510" i="5"/>
  <c r="AI1511" i="5"/>
  <c r="AM1511" i="5"/>
  <c r="AI1512" i="5"/>
  <c r="AM1512" i="5"/>
  <c r="AI1513" i="5"/>
  <c r="AM1513" i="5"/>
  <c r="AI1514" i="5"/>
  <c r="AM1514" i="5"/>
  <c r="AI1515" i="5"/>
  <c r="AM1515" i="5"/>
  <c r="AI1516" i="5"/>
  <c r="AM1516" i="5"/>
  <c r="AI1517" i="5"/>
  <c r="AM1517" i="5"/>
  <c r="AI1518" i="5"/>
  <c r="AM1518" i="5"/>
  <c r="AI1519" i="5"/>
  <c r="AM1519" i="5"/>
  <c r="AI1520" i="5"/>
  <c r="AM1520" i="5"/>
  <c r="AI1521" i="5"/>
  <c r="AM1521" i="5"/>
  <c r="AI1522" i="5"/>
  <c r="AM1522" i="5"/>
  <c r="AI1523" i="5"/>
  <c r="AM1523" i="5"/>
  <c r="AI1524" i="5"/>
  <c r="AM1524" i="5"/>
  <c r="AI1525" i="5"/>
  <c r="AM1525" i="5"/>
  <c r="AI1526" i="5"/>
  <c r="AM1526" i="5"/>
  <c r="AI1527" i="5"/>
  <c r="AM1527" i="5"/>
  <c r="AI1528" i="5"/>
  <c r="AM1528" i="5"/>
  <c r="AI1529" i="5"/>
  <c r="AM1529" i="5"/>
  <c r="AI1530" i="5"/>
  <c r="AM1530" i="5"/>
  <c r="AI1531" i="5"/>
  <c r="AM1531" i="5"/>
  <c r="AI1532" i="5"/>
  <c r="AM1532" i="5"/>
  <c r="AI1533" i="5"/>
  <c r="AM1533" i="5"/>
  <c r="AI1534" i="5"/>
  <c r="AM1534" i="5"/>
  <c r="AI1535" i="5"/>
  <c r="AM1535" i="5"/>
  <c r="AI1536" i="5"/>
  <c r="AM1536" i="5"/>
  <c r="AI1537" i="5"/>
  <c r="AM1537" i="5"/>
  <c r="AI1538" i="5"/>
  <c r="AM1538" i="5"/>
  <c r="AI1539" i="5"/>
  <c r="AM1539" i="5"/>
  <c r="AI1540" i="5"/>
  <c r="AM1540" i="5"/>
  <c r="AI1541" i="5"/>
  <c r="AM1541" i="5"/>
  <c r="AI1542" i="5"/>
  <c r="AM1542" i="5"/>
  <c r="AI1543" i="5"/>
  <c r="AM1543" i="5"/>
  <c r="AI1544" i="5"/>
  <c r="AM1544" i="5"/>
  <c r="AI1545" i="5"/>
  <c r="AM1545" i="5"/>
  <c r="AI1546" i="5"/>
  <c r="AM1546" i="5"/>
  <c r="AI1547" i="5"/>
  <c r="AM1547" i="5"/>
  <c r="AI1548" i="5"/>
  <c r="AM1548" i="5"/>
  <c r="AI1549" i="5"/>
  <c r="AM1549" i="5"/>
  <c r="AI1550" i="5"/>
  <c r="AM1550" i="5"/>
  <c r="AI1551" i="5"/>
  <c r="AM1551" i="5"/>
  <c r="AI1552" i="5"/>
  <c r="AM1552" i="5"/>
  <c r="AI1553" i="5"/>
  <c r="AM1553" i="5"/>
  <c r="AI1554" i="5"/>
  <c r="AM1554" i="5"/>
  <c r="AI1555" i="5"/>
  <c r="AM1555" i="5"/>
  <c r="AI1556" i="5"/>
  <c r="AM1556" i="5"/>
  <c r="AI1557" i="5"/>
  <c r="AM1557" i="5"/>
  <c r="AI1558" i="5"/>
  <c r="AM1558" i="5"/>
  <c r="AI1559" i="5"/>
  <c r="AM1559" i="5"/>
  <c r="AI1560" i="5"/>
  <c r="AM1560" i="5"/>
  <c r="AI1561" i="5"/>
  <c r="AM1561" i="5"/>
  <c r="AI1562" i="5"/>
  <c r="AM1562" i="5"/>
  <c r="AI1563" i="5"/>
  <c r="AM1563" i="5"/>
  <c r="AI1564" i="5"/>
  <c r="AM1564" i="5"/>
  <c r="AI1565" i="5"/>
  <c r="AM1565" i="5"/>
  <c r="AI1566" i="5"/>
  <c r="AM1566" i="5"/>
  <c r="AI1567" i="5"/>
  <c r="AM1567" i="5"/>
  <c r="AI1568" i="5"/>
  <c r="AM1568" i="5"/>
  <c r="AI1569" i="5"/>
  <c r="AM1569" i="5"/>
  <c r="AI1570" i="5"/>
  <c r="AM1570" i="5"/>
  <c r="AI1571" i="5"/>
  <c r="AM1571" i="5"/>
  <c r="AI1572" i="5"/>
  <c r="AM1572" i="5"/>
  <c r="AI1573" i="5"/>
  <c r="AM1573" i="5"/>
  <c r="AI1574" i="5"/>
  <c r="AM1574" i="5"/>
  <c r="AI1575" i="5"/>
  <c r="AM1575" i="5"/>
  <c r="AI1576" i="5"/>
  <c r="AM1576" i="5"/>
  <c r="AI1577" i="5"/>
  <c r="AM1577" i="5"/>
  <c r="AI1578" i="5"/>
  <c r="AM1578" i="5"/>
  <c r="AI1579" i="5"/>
  <c r="AM1579" i="5"/>
  <c r="AI1580" i="5"/>
  <c r="AM1580" i="5"/>
  <c r="AI1581" i="5"/>
  <c r="AM1581" i="5"/>
  <c r="AI1582" i="5"/>
  <c r="AM1582" i="5"/>
  <c r="AI1583" i="5"/>
  <c r="AM1583" i="5"/>
  <c r="AI1584" i="5"/>
  <c r="AM1584" i="5"/>
  <c r="AI1585" i="5"/>
  <c r="AM1585" i="5"/>
  <c r="AI1586" i="5"/>
  <c r="AM1586" i="5"/>
  <c r="AI1587" i="5"/>
  <c r="AM1587" i="5"/>
  <c r="AI1588" i="5"/>
  <c r="AM1588" i="5"/>
  <c r="AI1589" i="5"/>
  <c r="AM1589" i="5"/>
  <c r="AI1590" i="5"/>
  <c r="AM1590" i="5"/>
  <c r="AI1591" i="5"/>
  <c r="AM1591" i="5"/>
  <c r="AI1592" i="5"/>
  <c r="AM1592" i="5"/>
  <c r="AI1593" i="5"/>
  <c r="AM1593" i="5"/>
  <c r="AI1594" i="5"/>
  <c r="AM1594" i="5"/>
  <c r="AI1595" i="5"/>
  <c r="AN1430" i="5"/>
  <c r="AJ1431" i="5"/>
  <c r="AN1431" i="5"/>
  <c r="AJ1432" i="5"/>
  <c r="AN1432" i="5"/>
  <c r="AJ1433" i="5"/>
  <c r="AN1433" i="5"/>
  <c r="AJ1434" i="5"/>
  <c r="AN1434" i="5"/>
  <c r="AJ1435" i="5"/>
  <c r="AN1435" i="5"/>
  <c r="AJ1436" i="5"/>
  <c r="AN1436" i="5"/>
  <c r="AJ1437" i="5"/>
  <c r="AN1437" i="5"/>
  <c r="AJ1438" i="5"/>
  <c r="AN1438" i="5"/>
  <c r="AJ1439" i="5"/>
  <c r="AN1439" i="5"/>
  <c r="AJ1440" i="5"/>
  <c r="AN1440" i="5"/>
  <c r="AJ1441" i="5"/>
  <c r="AN1441" i="5"/>
  <c r="AJ1442" i="5"/>
  <c r="AN1442" i="5"/>
  <c r="AJ1443" i="5"/>
  <c r="AN1443" i="5"/>
  <c r="AJ1444" i="5"/>
  <c r="AN1444" i="5"/>
  <c r="AJ1445" i="5"/>
  <c r="AN1445" i="5"/>
  <c r="AJ1446" i="5"/>
  <c r="AN1446" i="5"/>
  <c r="AJ1447" i="5"/>
  <c r="AN1447" i="5"/>
  <c r="AJ1448" i="5"/>
  <c r="AN1448" i="5"/>
  <c r="AJ1449" i="5"/>
  <c r="AN1449" i="5"/>
  <c r="AJ1450" i="5"/>
  <c r="AN1450" i="5"/>
  <c r="AJ1451" i="5"/>
  <c r="AN1451" i="5"/>
  <c r="AJ1452" i="5"/>
  <c r="AN1452" i="5"/>
  <c r="AJ1453" i="5"/>
  <c r="AN1453" i="5"/>
  <c r="AJ1454" i="5"/>
  <c r="AN1454" i="5"/>
  <c r="AJ1455" i="5"/>
  <c r="AN1455" i="5"/>
  <c r="AJ1456" i="5"/>
  <c r="AN1456" i="5"/>
  <c r="AJ1457" i="5"/>
  <c r="AN1457" i="5"/>
  <c r="AJ1458" i="5"/>
  <c r="AN1458" i="5"/>
  <c r="AJ1459" i="5"/>
  <c r="AN1459" i="5"/>
  <c r="AJ1460" i="5"/>
  <c r="AN1460" i="5"/>
  <c r="AJ1461" i="5"/>
  <c r="AN1461" i="5"/>
  <c r="AJ1462" i="5"/>
  <c r="AN1462" i="5"/>
  <c r="AJ1463" i="5"/>
  <c r="AN1463" i="5"/>
  <c r="AJ1464" i="5"/>
  <c r="AN1464" i="5"/>
  <c r="AJ1465" i="5"/>
  <c r="AN1465" i="5"/>
  <c r="AJ1466" i="5"/>
  <c r="AN1466" i="5"/>
  <c r="AJ1467" i="5"/>
  <c r="AN1467" i="5"/>
  <c r="AJ1468" i="5"/>
  <c r="AN1468" i="5"/>
  <c r="AJ1469" i="5"/>
  <c r="AN1469" i="5"/>
  <c r="AJ1470" i="5"/>
  <c r="AN1470" i="5"/>
  <c r="AJ1471" i="5"/>
  <c r="AN1471" i="5"/>
  <c r="AJ1472" i="5"/>
  <c r="AN1472" i="5"/>
  <c r="AJ1473" i="5"/>
  <c r="AN1473" i="5"/>
  <c r="AJ1474" i="5"/>
  <c r="AN1474" i="5"/>
  <c r="AJ1475" i="5"/>
  <c r="AN1475" i="5"/>
  <c r="AJ1476" i="5"/>
  <c r="AN1476" i="5"/>
  <c r="AJ1477" i="5"/>
  <c r="AN1477" i="5"/>
  <c r="AJ1478" i="5"/>
  <c r="AN1478" i="5"/>
  <c r="AJ1479" i="5"/>
  <c r="AN1479" i="5"/>
  <c r="AJ1480" i="5"/>
  <c r="AN1480" i="5"/>
  <c r="AJ1481" i="5"/>
  <c r="AN1481" i="5"/>
  <c r="AJ1482" i="5"/>
  <c r="AN1482" i="5"/>
  <c r="AJ1483" i="5"/>
  <c r="AN1483" i="5"/>
  <c r="AJ1484" i="5"/>
  <c r="AN1484" i="5"/>
  <c r="AJ1485" i="5"/>
  <c r="AN1485" i="5"/>
  <c r="AJ1486" i="5"/>
  <c r="AN1486" i="5"/>
  <c r="AJ1487" i="5"/>
  <c r="AN1487" i="5"/>
  <c r="AJ1488" i="5"/>
  <c r="AN1488" i="5"/>
  <c r="AJ1489" i="5"/>
  <c r="AN1489" i="5"/>
  <c r="AJ1490" i="5"/>
  <c r="AN1490" i="5"/>
  <c r="AJ1491" i="5"/>
  <c r="AN1491" i="5"/>
  <c r="AJ1492" i="5"/>
  <c r="AN1492" i="5"/>
  <c r="AJ1493" i="5"/>
  <c r="AN1493" i="5"/>
  <c r="AJ1494" i="5"/>
  <c r="AN1494" i="5"/>
  <c r="AJ1495" i="5"/>
  <c r="AN1495" i="5"/>
  <c r="AJ1496" i="5"/>
  <c r="AN1496" i="5"/>
  <c r="AJ1497" i="5"/>
  <c r="AN1497" i="5"/>
  <c r="AJ1498" i="5"/>
  <c r="AN1498" i="5"/>
  <c r="AJ1499" i="5"/>
  <c r="AN1499" i="5"/>
  <c r="AJ1500" i="5"/>
  <c r="AN1500" i="5"/>
  <c r="AJ1501" i="5"/>
  <c r="AN1501" i="5"/>
  <c r="AJ1502" i="5"/>
  <c r="AN1502" i="5"/>
  <c r="AJ1503" i="5"/>
  <c r="AN1503" i="5"/>
  <c r="AJ1504" i="5"/>
  <c r="AN1504" i="5"/>
  <c r="AJ1505" i="5"/>
  <c r="AN1505" i="5"/>
  <c r="AJ1506" i="5"/>
  <c r="AN1506" i="5"/>
  <c r="AJ1507" i="5"/>
  <c r="AN1507" i="5"/>
  <c r="AJ1508" i="5"/>
  <c r="AN1508" i="5"/>
  <c r="AJ1509" i="5"/>
  <c r="AN1509" i="5"/>
  <c r="AJ1510" i="5"/>
  <c r="AN1510" i="5"/>
  <c r="AJ1511" i="5"/>
  <c r="AN1511" i="5"/>
  <c r="AJ1512" i="5"/>
  <c r="AN1512" i="5"/>
  <c r="AJ1513" i="5"/>
  <c r="AN1513" i="5"/>
  <c r="AJ1514" i="5"/>
  <c r="AN1514" i="5"/>
  <c r="AJ1515" i="5"/>
  <c r="AN1515" i="5"/>
  <c r="AJ1516" i="5"/>
  <c r="AN1516" i="5"/>
  <c r="AJ1517" i="5"/>
  <c r="AN1517" i="5"/>
  <c r="AJ1518" i="5"/>
  <c r="AN1518" i="5"/>
  <c r="AJ1519" i="5"/>
  <c r="AN1519" i="5"/>
  <c r="AJ1520" i="5"/>
  <c r="AN1520" i="5"/>
  <c r="AJ1521" i="5"/>
  <c r="AN1521" i="5"/>
  <c r="AJ1522" i="5"/>
  <c r="AN1522" i="5"/>
  <c r="AJ1523" i="5"/>
  <c r="AN1523" i="5"/>
  <c r="AJ1524" i="5"/>
  <c r="AN1524" i="5"/>
  <c r="AJ1525" i="5"/>
  <c r="AN1525" i="5"/>
  <c r="AJ1526" i="5"/>
  <c r="AN1526" i="5"/>
  <c r="AJ1527" i="5"/>
  <c r="AN1527" i="5"/>
  <c r="AJ1528" i="5"/>
  <c r="AN1528" i="5"/>
  <c r="AJ1529" i="5"/>
  <c r="AN1529" i="5"/>
  <c r="AJ1530" i="5"/>
  <c r="AN1530" i="5"/>
  <c r="AJ1531" i="5"/>
  <c r="AN1531" i="5"/>
  <c r="AJ1532" i="5"/>
  <c r="AN1532" i="5"/>
  <c r="AJ1533" i="5"/>
  <c r="AN1533" i="5"/>
  <c r="AJ1534" i="5"/>
  <c r="AN1534" i="5"/>
  <c r="AJ1535" i="5"/>
  <c r="AN1535" i="5"/>
  <c r="AJ1536" i="5"/>
  <c r="AN1536" i="5"/>
  <c r="AJ1537" i="5"/>
  <c r="AN1537" i="5"/>
  <c r="AJ1538" i="5"/>
  <c r="AN1538" i="5"/>
  <c r="AJ1539" i="5"/>
  <c r="AN1539" i="5"/>
  <c r="AJ1540" i="5"/>
  <c r="AN1540" i="5"/>
  <c r="AJ1541" i="5"/>
  <c r="AN1541" i="5"/>
  <c r="AJ1542" i="5"/>
  <c r="AN1542" i="5"/>
  <c r="AJ1543" i="5"/>
  <c r="AN1543" i="5"/>
  <c r="AJ1544" i="5"/>
  <c r="AN1544" i="5"/>
  <c r="AJ1545" i="5"/>
  <c r="AM1595" i="5"/>
  <c r="AN1545" i="5"/>
  <c r="AJ1546" i="5"/>
  <c r="AN1546" i="5"/>
  <c r="AJ1547" i="5"/>
  <c r="AN1547" i="5"/>
  <c r="AJ1548" i="5"/>
  <c r="AN1548" i="5"/>
  <c r="AJ1549" i="5"/>
  <c r="AN1549" i="5"/>
  <c r="AJ1550" i="5"/>
  <c r="AN1550" i="5"/>
  <c r="AJ1551" i="5"/>
  <c r="AN1551" i="5"/>
  <c r="AJ1552" i="5"/>
  <c r="AN1552" i="5"/>
  <c r="AJ1553" i="5"/>
  <c r="AN1553" i="5"/>
  <c r="AJ1554" i="5"/>
  <c r="AN1554" i="5"/>
  <c r="AJ1555" i="5"/>
  <c r="AN1555" i="5"/>
  <c r="AJ1556" i="5"/>
  <c r="AN1556" i="5"/>
  <c r="AJ1557" i="5"/>
  <c r="AN1557" i="5"/>
  <c r="AJ1558" i="5"/>
  <c r="AN1558" i="5"/>
  <c r="AJ1559" i="5"/>
  <c r="AN1559" i="5"/>
  <c r="AJ1560" i="5"/>
  <c r="AN1560" i="5"/>
  <c r="AJ1561" i="5"/>
  <c r="AN1561" i="5"/>
  <c r="AJ1562" i="5"/>
  <c r="AN1562" i="5"/>
  <c r="AJ1563" i="5"/>
  <c r="AN1563" i="5"/>
  <c r="AJ1564" i="5"/>
  <c r="AN1564" i="5"/>
  <c r="AJ1565" i="5"/>
  <c r="AN1565" i="5"/>
  <c r="AJ1566" i="5"/>
  <c r="AN1566" i="5"/>
  <c r="AJ1567" i="5"/>
  <c r="AN1567" i="5"/>
  <c r="AJ1568" i="5"/>
  <c r="AN1568" i="5"/>
  <c r="AJ1569" i="5"/>
  <c r="AN1569" i="5"/>
  <c r="AJ1570" i="5"/>
  <c r="AN1570" i="5"/>
  <c r="AJ1571" i="5"/>
  <c r="AN1571" i="5"/>
  <c r="AJ1572" i="5"/>
  <c r="AN1572" i="5"/>
  <c r="AJ1573" i="5"/>
  <c r="AN1573" i="5"/>
  <c r="AJ1574" i="5"/>
  <c r="AN1574" i="5"/>
  <c r="AJ1575" i="5"/>
  <c r="AN1575" i="5"/>
  <c r="AJ1576" i="5"/>
  <c r="AN1576" i="5"/>
  <c r="AJ1577" i="5"/>
  <c r="AN1577" i="5"/>
  <c r="AJ1578" i="5"/>
  <c r="AN1578" i="5"/>
  <c r="AJ1579" i="5"/>
  <c r="AN1579" i="5"/>
  <c r="AJ1580" i="5"/>
  <c r="AN1580" i="5"/>
  <c r="AJ1581" i="5"/>
  <c r="AN1581" i="5"/>
  <c r="AJ1582" i="5"/>
  <c r="AN1582" i="5"/>
  <c r="AJ1583" i="5"/>
  <c r="AN1583" i="5"/>
  <c r="AJ1584" i="5"/>
  <c r="AN1584" i="5"/>
  <c r="AJ1585" i="5"/>
  <c r="AN1585" i="5"/>
  <c r="AJ1586" i="5"/>
  <c r="AN1586" i="5"/>
  <c r="AJ1587" i="5"/>
  <c r="AN1587" i="5"/>
  <c r="AJ1588" i="5"/>
  <c r="AN1588" i="5"/>
  <c r="AJ1589" i="5"/>
  <c r="AN1589" i="5"/>
  <c r="AJ1590" i="5"/>
  <c r="AN1590" i="5"/>
  <c r="AJ1591" i="5"/>
  <c r="AN1591" i="5"/>
  <c r="AJ1592" i="5"/>
  <c r="AN1592" i="5"/>
  <c r="AJ1593" i="5"/>
  <c r="AN1593" i="5"/>
  <c r="AJ1594" i="5"/>
  <c r="AN1594" i="5"/>
  <c r="AJ1595" i="5"/>
  <c r="AN1595" i="5"/>
  <c r="AJ1596" i="5"/>
  <c r="AN1596" i="5"/>
  <c r="K1598" i="5"/>
  <c r="AJ1597" i="5"/>
  <c r="O1598" i="5"/>
  <c r="AN1597" i="5"/>
  <c r="AK1544" i="5"/>
  <c r="AO1544" i="5"/>
  <c r="AK1545" i="5"/>
  <c r="AO1545" i="5"/>
  <c r="AK1546" i="5"/>
  <c r="AO1546" i="5"/>
  <c r="AK1547" i="5"/>
  <c r="AO1547" i="5"/>
  <c r="AK1548" i="5"/>
  <c r="AO1548" i="5"/>
  <c r="AK1549" i="5"/>
  <c r="AO1549" i="5"/>
  <c r="AK1550" i="5"/>
  <c r="AO1550" i="5"/>
  <c r="AK1551" i="5"/>
  <c r="AO1551" i="5"/>
  <c r="AK1552" i="5"/>
  <c r="AO1552" i="5"/>
  <c r="AK1553" i="5"/>
  <c r="AO1553" i="5"/>
  <c r="AK1554" i="5"/>
  <c r="AO1554" i="5"/>
  <c r="AK1555" i="5"/>
  <c r="AO1555" i="5"/>
  <c r="AK1556" i="5"/>
  <c r="AO1556" i="5"/>
  <c r="AK1557" i="5"/>
  <c r="AO1557" i="5"/>
  <c r="AK1558" i="5"/>
  <c r="AO1558" i="5"/>
  <c r="AK1559" i="5"/>
  <c r="AO1559" i="5"/>
  <c r="AK1560" i="5"/>
  <c r="AO1560" i="5"/>
  <c r="AK1561" i="5"/>
  <c r="AO1561" i="5"/>
  <c r="AK1562" i="5"/>
  <c r="AO1562" i="5"/>
  <c r="AK1563" i="5"/>
  <c r="AO1563" i="5"/>
  <c r="AK1564" i="5"/>
  <c r="AO1564" i="5"/>
  <c r="AK1565" i="5"/>
  <c r="AO1565" i="5"/>
  <c r="AK1566" i="5"/>
  <c r="AO1566" i="5"/>
  <c r="AK1567" i="5"/>
  <c r="AO1567" i="5"/>
  <c r="AK1568" i="5"/>
  <c r="AO1568" i="5"/>
  <c r="AK1569" i="5"/>
  <c r="AO1569" i="5"/>
  <c r="AK1570" i="5"/>
  <c r="AO1570" i="5"/>
  <c r="AK1571" i="5"/>
  <c r="AO1571" i="5"/>
  <c r="AK1572" i="5"/>
  <c r="AO1572" i="5"/>
  <c r="AK1573" i="5"/>
  <c r="AO1573" i="5"/>
  <c r="AK1574" i="5"/>
  <c r="AO1574" i="5"/>
  <c r="AK1575" i="5"/>
  <c r="AO1575" i="5"/>
  <c r="AK1576" i="5"/>
  <c r="AO1576" i="5"/>
  <c r="AK1577" i="5"/>
  <c r="AO1577" i="5"/>
  <c r="AK1578" i="5"/>
  <c r="AO1578" i="5"/>
  <c r="AK1579" i="5"/>
  <c r="AO1579" i="5"/>
  <c r="AK1580" i="5"/>
  <c r="AO1580" i="5"/>
  <c r="AK1581" i="5"/>
  <c r="AO1581" i="5"/>
  <c r="AK1582" i="5"/>
  <c r="AO1582" i="5"/>
  <c r="AK1583" i="5"/>
  <c r="AO1583" i="5"/>
  <c r="AK1584" i="5"/>
  <c r="AO1584" i="5"/>
  <c r="AK1585" i="5"/>
  <c r="AO1585" i="5"/>
  <c r="AK1586" i="5"/>
  <c r="AO1586" i="5"/>
  <c r="AK1587" i="5"/>
  <c r="AO1587" i="5"/>
  <c r="AK1588" i="5"/>
  <c r="AO1588" i="5"/>
  <c r="AK1589" i="5"/>
  <c r="AO1589" i="5"/>
  <c r="AK1590" i="5"/>
  <c r="AO1590" i="5"/>
  <c r="AK1591" i="5"/>
  <c r="AO1591" i="5"/>
  <c r="AK1592" i="5"/>
  <c r="AO1592" i="5"/>
  <c r="AK1593" i="5"/>
  <c r="AO1593" i="5"/>
  <c r="AK1594" i="5"/>
  <c r="AO1594" i="5"/>
  <c r="AK1595" i="5"/>
  <c r="AO1595" i="5"/>
  <c r="AK1596" i="5"/>
  <c r="AP1543" i="5"/>
  <c r="AL1544" i="5"/>
  <c r="AP1544" i="5"/>
  <c r="AL1545" i="5"/>
  <c r="AP1545" i="5"/>
  <c r="AL1546" i="5"/>
  <c r="AP1546" i="5"/>
  <c r="AL1547" i="5"/>
  <c r="AP1547" i="5"/>
  <c r="AL1548" i="5"/>
  <c r="AP1548" i="5"/>
  <c r="AL1549" i="5"/>
  <c r="AP1549" i="5"/>
  <c r="AL1550" i="5"/>
  <c r="AP1550" i="5"/>
  <c r="AL1551" i="5"/>
  <c r="AP1551" i="5"/>
  <c r="AL1552" i="5"/>
  <c r="AP1552" i="5"/>
  <c r="AL1553" i="5"/>
  <c r="AP1553" i="5"/>
  <c r="AL1554" i="5"/>
  <c r="AP1554" i="5"/>
  <c r="AL1555" i="5"/>
  <c r="AP1555" i="5"/>
  <c r="AL1556" i="5"/>
  <c r="AP1556" i="5"/>
  <c r="AL1557" i="5"/>
  <c r="AP1557" i="5"/>
  <c r="AL1558" i="5"/>
  <c r="AP1558" i="5"/>
  <c r="AL1559" i="5"/>
  <c r="AP1559" i="5"/>
  <c r="AL1560" i="5"/>
  <c r="AP1560" i="5"/>
  <c r="AL1561" i="5"/>
  <c r="AP1561" i="5"/>
  <c r="AL1562" i="5"/>
  <c r="AP1562" i="5"/>
  <c r="AL1563" i="5"/>
  <c r="AP1563" i="5"/>
  <c r="AL1564" i="5"/>
  <c r="AP1564" i="5"/>
  <c r="AL1565" i="5"/>
  <c r="AP1565" i="5"/>
  <c r="AL1566" i="5"/>
  <c r="AP1566" i="5"/>
  <c r="AL1567" i="5"/>
  <c r="AP1567" i="5"/>
  <c r="AL1568" i="5"/>
  <c r="AP1568" i="5"/>
  <c r="AL1569" i="5"/>
  <c r="AP1569" i="5"/>
  <c r="AL1570" i="5"/>
  <c r="AP1570" i="5"/>
  <c r="AL1571" i="5"/>
  <c r="AP1571" i="5"/>
  <c r="AL1572" i="5"/>
  <c r="AP1572" i="5"/>
  <c r="AL1573" i="5"/>
  <c r="AP1573" i="5"/>
  <c r="AL1574" i="5"/>
  <c r="AP1574" i="5"/>
  <c r="AL1575" i="5"/>
  <c r="AP1575" i="5"/>
  <c r="AL1576" i="5"/>
  <c r="AP1576" i="5"/>
  <c r="AL1577" i="5"/>
  <c r="AP1577" i="5"/>
  <c r="AL1578" i="5"/>
  <c r="AP1578" i="5"/>
  <c r="AL1579" i="5"/>
  <c r="AP1579" i="5"/>
  <c r="AL1580" i="5"/>
  <c r="AP1580" i="5"/>
  <c r="AL1581" i="5"/>
  <c r="AP1581" i="5"/>
  <c r="AL1582" i="5"/>
  <c r="AP1582" i="5"/>
  <c r="AL1583" i="5"/>
  <c r="AP1583" i="5"/>
  <c r="AL1584" i="5"/>
  <c r="AP1584" i="5"/>
  <c r="AL1585" i="5"/>
  <c r="AP1585" i="5"/>
  <c r="AL1586" i="5"/>
  <c r="AP1586" i="5"/>
  <c r="AL1587" i="5"/>
  <c r="AP1587" i="5"/>
  <c r="AL1588" i="5"/>
  <c r="AP1588" i="5"/>
  <c r="AL1589" i="5"/>
  <c r="AP1589" i="5"/>
  <c r="AL1590" i="5"/>
  <c r="AP1590" i="5"/>
  <c r="AL1591" i="5"/>
  <c r="AP1591" i="5"/>
  <c r="AL1592" i="5"/>
  <c r="AP1592" i="5"/>
  <c r="AL1593" i="5"/>
  <c r="AP1593" i="5"/>
  <c r="AL1594" i="5"/>
  <c r="AP1594" i="5"/>
  <c r="AL1595" i="5"/>
  <c r="AP1595" i="5"/>
  <c r="AO1596" i="5"/>
  <c r="L1598" i="5"/>
  <c r="AK1597" i="5"/>
  <c r="P1598" i="5"/>
  <c r="AO1597" i="5"/>
  <c r="AL1596" i="5"/>
  <c r="AP1596" i="5"/>
  <c r="M1598" i="5"/>
  <c r="AL1597" i="5"/>
  <c r="AI1596" i="5"/>
  <c r="AM1596" i="5"/>
  <c r="J1598" i="5"/>
  <c r="AI1597" i="5"/>
  <c r="Q1598" i="5"/>
  <c r="AP1597" i="5"/>
  <c r="N1598" i="5"/>
  <c r="AM1597" i="5"/>
  <c r="U16" i="6"/>
  <c r="U18" i="6"/>
  <c r="U20" i="6"/>
  <c r="U22" i="6"/>
  <c r="U24" i="6"/>
  <c r="U26" i="6"/>
  <c r="U28" i="6"/>
  <c r="U30" i="6"/>
  <c r="U32" i="6"/>
  <c r="U34" i="6"/>
  <c r="U36" i="6"/>
  <c r="U38" i="6"/>
  <c r="U40" i="6"/>
  <c r="U42" i="6"/>
  <c r="U43" i="6"/>
  <c r="U44" i="6"/>
  <c r="U46" i="6"/>
  <c r="U47" i="6"/>
  <c r="U48" i="6"/>
  <c r="U50" i="6"/>
  <c r="U51" i="6"/>
  <c r="U52" i="6"/>
  <c r="U54" i="6"/>
  <c r="U55" i="6"/>
  <c r="U481" i="6"/>
  <c r="U465" i="6"/>
  <c r="U449" i="6"/>
  <c r="U477" i="6"/>
  <c r="U461" i="6"/>
  <c r="U480" i="6"/>
  <c r="U473" i="6"/>
  <c r="U471" i="6"/>
  <c r="U464" i="6"/>
  <c r="U485" i="6"/>
  <c r="U469" i="6"/>
  <c r="U453" i="6"/>
  <c r="U437" i="6"/>
  <c r="U421" i="6"/>
  <c r="U405" i="6"/>
  <c r="U389" i="6"/>
  <c r="U423" i="6"/>
  <c r="U416" i="6"/>
  <c r="U409" i="6"/>
  <c r="U397" i="6"/>
  <c r="U385" i="6"/>
  <c r="U368" i="6"/>
  <c r="U457" i="6"/>
  <c r="U439" i="6"/>
  <c r="U432" i="6"/>
  <c r="U425" i="6"/>
  <c r="U413" i="6"/>
  <c r="U401" i="6"/>
  <c r="U455" i="6"/>
  <c r="U448" i="6"/>
  <c r="U433" i="6"/>
  <c r="U400" i="6"/>
  <c r="U395" i="6"/>
  <c r="U381" i="6"/>
  <c r="U377" i="6"/>
  <c r="U364" i="6"/>
  <c r="U342" i="6"/>
  <c r="U326" i="6"/>
  <c r="U440" i="6"/>
  <c r="U383" i="6"/>
  <c r="U370" i="6"/>
  <c r="U367" i="6"/>
  <c r="U354" i="6"/>
  <c r="U445" i="6"/>
  <c r="U407" i="6"/>
  <c r="U388" i="6"/>
  <c r="U376" i="6"/>
  <c r="U363" i="6"/>
  <c r="U360" i="6"/>
  <c r="U344" i="6"/>
  <c r="U337" i="6"/>
  <c r="U330" i="6"/>
  <c r="U318" i="6"/>
  <c r="U299" i="6"/>
  <c r="U283" i="6"/>
  <c r="U267" i="6"/>
  <c r="U251" i="6"/>
  <c r="U235" i="6"/>
  <c r="U219" i="6"/>
  <c r="U203" i="6"/>
  <c r="U187" i="6"/>
  <c r="U443" i="6"/>
  <c r="U424" i="6"/>
  <c r="U417" i="6"/>
  <c r="U393" i="6"/>
  <c r="U375" i="6"/>
  <c r="U372" i="6"/>
  <c r="U362" i="6"/>
  <c r="U356" i="6"/>
  <c r="U353" i="6"/>
  <c r="U346" i="6"/>
  <c r="U334" i="6"/>
  <c r="U322" i="6"/>
  <c r="U311" i="6"/>
  <c r="U295" i="6"/>
  <c r="U279" i="6"/>
  <c r="U263" i="6"/>
  <c r="U350" i="6"/>
  <c r="U291" i="6"/>
  <c r="U259" i="6"/>
  <c r="U246" i="6"/>
  <c r="U239" i="6"/>
  <c r="U227" i="6"/>
  <c r="U215" i="6"/>
  <c r="U189" i="6"/>
  <c r="U182" i="6"/>
  <c r="U175" i="6"/>
  <c r="U441" i="6"/>
  <c r="U391" i="6"/>
  <c r="U358" i="6"/>
  <c r="U321" i="6"/>
  <c r="U316" i="6"/>
  <c r="U301" i="6"/>
  <c r="U294" i="6"/>
  <c r="U287" i="6"/>
  <c r="U269" i="6"/>
  <c r="U262" i="6"/>
  <c r="U255" i="6"/>
  <c r="U243" i="6"/>
  <c r="U231" i="6"/>
  <c r="U205" i="6"/>
  <c r="U198" i="6"/>
  <c r="U191" i="6"/>
  <c r="U179" i="6"/>
  <c r="U153" i="6"/>
  <c r="U149" i="6"/>
  <c r="U145" i="6"/>
  <c r="U141" i="6"/>
  <c r="U137" i="6"/>
  <c r="U133" i="6"/>
  <c r="U129" i="6"/>
  <c r="U125" i="6"/>
  <c r="U121" i="6"/>
  <c r="U117" i="6"/>
  <c r="U113" i="6"/>
  <c r="U109" i="6"/>
  <c r="U105" i="6"/>
  <c r="U101" i="6"/>
  <c r="U97" i="6"/>
  <c r="U93" i="6"/>
  <c r="U89" i="6"/>
  <c r="U85" i="6"/>
  <c r="U81" i="6"/>
  <c r="U77" i="6"/>
  <c r="U384" i="6"/>
  <c r="U355" i="6"/>
  <c r="U338" i="6"/>
  <c r="U307" i="6"/>
  <c r="U282" i="6"/>
  <c r="U275" i="6"/>
  <c r="U247" i="6"/>
  <c r="U221" i="6"/>
  <c r="U214" i="6"/>
  <c r="U207" i="6"/>
  <c r="U195" i="6"/>
  <c r="U183" i="6"/>
  <c r="U429" i="6"/>
  <c r="U352" i="6"/>
  <c r="U328" i="6"/>
  <c r="U310" i="6"/>
  <c r="U303" i="6"/>
  <c r="U285" i="6"/>
  <c r="U278" i="6"/>
  <c r="U271" i="6"/>
  <c r="U253" i="6"/>
  <c r="U237" i="6"/>
  <c r="U230" i="6"/>
  <c r="U225" i="6"/>
  <c r="U223" i="6"/>
  <c r="U218" i="6"/>
  <c r="U213" i="6"/>
  <c r="U211" i="6"/>
  <c r="U206" i="6"/>
  <c r="U199" i="6"/>
  <c r="U173" i="6"/>
  <c r="U171" i="6"/>
  <c r="U169" i="6"/>
  <c r="U163" i="6"/>
  <c r="U159" i="6"/>
  <c r="U155" i="6"/>
  <c r="U151" i="6"/>
  <c r="U147" i="6"/>
  <c r="U143" i="6"/>
  <c r="U139" i="6"/>
  <c r="U135" i="6"/>
  <c r="U131" i="6"/>
  <c r="U127" i="6"/>
  <c r="U123" i="6"/>
  <c r="U119" i="6"/>
  <c r="U115" i="6"/>
  <c r="U111" i="6"/>
  <c r="U107" i="6"/>
  <c r="U103" i="6"/>
  <c r="U99" i="6"/>
  <c r="U95" i="6"/>
  <c r="U91" i="6"/>
  <c r="U87" i="6"/>
  <c r="U83" i="6"/>
  <c r="U79" i="6"/>
  <c r="U75" i="6"/>
  <c r="U67" i="6"/>
  <c r="U59" i="6"/>
  <c r="U69" i="6"/>
  <c r="U61" i="6"/>
  <c r="U39" i="6"/>
  <c r="U35" i="6"/>
  <c r="U31" i="6"/>
  <c r="U27" i="6"/>
  <c r="U23" i="6"/>
  <c r="U19" i="6"/>
  <c r="U15" i="6"/>
  <c r="T15" i="6" s="1"/>
  <c r="U71" i="6"/>
  <c r="U63" i="6"/>
  <c r="U73" i="6"/>
  <c r="U65" i="6"/>
  <c r="U57" i="6"/>
  <c r="U53" i="6"/>
  <c r="U49" i="6"/>
  <c r="U45" i="6"/>
  <c r="U41" i="6"/>
  <c r="U37" i="6"/>
  <c r="U33" i="6"/>
  <c r="U29" i="6"/>
  <c r="U25" i="6"/>
  <c r="U21" i="6"/>
  <c r="U17" i="6"/>
  <c r="U60" i="6"/>
  <c r="U68" i="6"/>
  <c r="U76" i="6"/>
  <c r="U78" i="6"/>
  <c r="U80" i="6"/>
  <c r="U82" i="6"/>
  <c r="U84" i="6"/>
  <c r="U86" i="6"/>
  <c r="U88" i="6"/>
  <c r="U90" i="6"/>
  <c r="U92" i="6"/>
  <c r="U94" i="6"/>
  <c r="U96" i="6"/>
  <c r="U98" i="6"/>
  <c r="U100" i="6"/>
  <c r="U102" i="6"/>
  <c r="U104" i="6"/>
  <c r="U106" i="6"/>
  <c r="U108" i="6"/>
  <c r="U110" i="6"/>
  <c r="U112" i="6"/>
  <c r="U114" i="6"/>
  <c r="U116" i="6"/>
  <c r="U118" i="6"/>
  <c r="U120" i="6"/>
  <c r="U122" i="6"/>
  <c r="U124" i="6"/>
  <c r="U126" i="6"/>
  <c r="U128" i="6"/>
  <c r="U130" i="6"/>
  <c r="U132" i="6"/>
  <c r="U134" i="6"/>
  <c r="U136" i="6"/>
  <c r="U138" i="6"/>
  <c r="U140" i="6"/>
  <c r="U142" i="6"/>
  <c r="U144" i="6"/>
  <c r="U146" i="6"/>
  <c r="U148" i="6"/>
  <c r="U150" i="6"/>
  <c r="U152" i="6"/>
  <c r="U154" i="6"/>
  <c r="U156" i="6"/>
  <c r="U157" i="6"/>
  <c r="U158" i="6"/>
  <c r="U160" i="6"/>
  <c r="U161" i="6"/>
  <c r="U162" i="6"/>
  <c r="U164" i="6"/>
  <c r="U165" i="6"/>
  <c r="U166" i="6"/>
  <c r="U167" i="6"/>
  <c r="U170" i="6"/>
  <c r="U174" i="6"/>
  <c r="U177" i="6"/>
  <c r="U181" i="6"/>
  <c r="U186" i="6"/>
  <c r="U190" i="6"/>
  <c r="U193" i="6"/>
  <c r="U197" i="6"/>
  <c r="U202" i="6"/>
  <c r="U209" i="6"/>
  <c r="U222" i="6"/>
  <c r="U229" i="6"/>
  <c r="U234" i="6"/>
  <c r="U238" i="6"/>
  <c r="U241" i="6"/>
  <c r="U245" i="6"/>
  <c r="U250" i="6"/>
  <c r="U257" i="6"/>
  <c r="U266" i="6"/>
  <c r="U273" i="6"/>
  <c r="U289" i="6"/>
  <c r="U298" i="6"/>
  <c r="U305" i="6"/>
  <c r="U314" i="6"/>
  <c r="U345" i="6"/>
  <c r="U58" i="6"/>
  <c r="U66" i="6"/>
  <c r="U74" i="6"/>
  <c r="U56" i="6"/>
  <c r="U64" i="6"/>
  <c r="U72" i="6"/>
  <c r="U62" i="6"/>
  <c r="U70" i="6"/>
  <c r="U178" i="6"/>
  <c r="U185" i="6"/>
  <c r="U192" i="6"/>
  <c r="U204" i="6"/>
  <c r="U216" i="6"/>
  <c r="U242" i="6"/>
  <c r="U249" i="6"/>
  <c r="U264" i="6"/>
  <c r="U274" i="6"/>
  <c r="U281" i="6"/>
  <c r="U296" i="6"/>
  <c r="U306" i="6"/>
  <c r="U313" i="6"/>
  <c r="U332" i="6"/>
  <c r="U333" i="6"/>
  <c r="U347" i="6"/>
  <c r="U365" i="6"/>
  <c r="U379" i="6"/>
  <c r="U403" i="6"/>
  <c r="U452" i="6"/>
  <c r="U459" i="6"/>
  <c r="U460" i="6"/>
  <c r="U463" i="6"/>
  <c r="U467" i="6"/>
  <c r="U468" i="6"/>
  <c r="U472" i="6"/>
  <c r="U475" i="6"/>
  <c r="U476" i="6"/>
  <c r="U479" i="6"/>
  <c r="U483" i="6"/>
  <c r="U484" i="6"/>
  <c r="U168" i="6"/>
  <c r="U176" i="6"/>
  <c r="U188" i="6"/>
  <c r="U200" i="6"/>
  <c r="U226" i="6"/>
  <c r="U233" i="6"/>
  <c r="U240" i="6"/>
  <c r="U254" i="6"/>
  <c r="U261" i="6"/>
  <c r="U268" i="6"/>
  <c r="U286" i="6"/>
  <c r="U293" i="6"/>
  <c r="U300" i="6"/>
  <c r="U324" i="6"/>
  <c r="U329" i="6"/>
  <c r="U343" i="6"/>
  <c r="U348" i="6"/>
  <c r="U410" i="6"/>
  <c r="U431" i="6"/>
  <c r="U436" i="6"/>
  <c r="U172" i="6"/>
  <c r="U184" i="6"/>
  <c r="U210" i="6"/>
  <c r="U217" i="6"/>
  <c r="U224" i="6"/>
  <c r="U236" i="6"/>
  <c r="U248" i="6"/>
  <c r="U258" i="6"/>
  <c r="U265" i="6"/>
  <c r="U280" i="6"/>
  <c r="U290" i="6"/>
  <c r="U297" i="6"/>
  <c r="U312" i="6"/>
  <c r="U320" i="6"/>
  <c r="U325" i="6"/>
  <c r="U340" i="6"/>
  <c r="U371" i="6"/>
  <c r="U194" i="6"/>
  <c r="U201" i="6"/>
  <c r="U208" i="6"/>
  <c r="U220" i="6"/>
  <c r="U232" i="6"/>
  <c r="U252" i="6"/>
  <c r="U270" i="6"/>
  <c r="U277" i="6"/>
  <c r="U284" i="6"/>
  <c r="U302" i="6"/>
  <c r="U309" i="6"/>
  <c r="U317" i="6"/>
  <c r="U331" i="6"/>
  <c r="U336" i="6"/>
  <c r="U341" i="6"/>
  <c r="U422" i="6"/>
  <c r="U256" i="6"/>
  <c r="U272" i="6"/>
  <c r="U288" i="6"/>
  <c r="U304" i="6"/>
  <c r="U315" i="6"/>
  <c r="U327" i="6"/>
  <c r="U339" i="6"/>
  <c r="U359" i="6"/>
  <c r="U392" i="6"/>
  <c r="U411" i="6"/>
  <c r="U412" i="6"/>
  <c r="U451" i="6"/>
  <c r="U180" i="6"/>
  <c r="U196" i="6"/>
  <c r="U212" i="6"/>
  <c r="U228" i="6"/>
  <c r="U244" i="6"/>
  <c r="U260" i="6"/>
  <c r="U276" i="6"/>
  <c r="U292" i="6"/>
  <c r="U308" i="6"/>
  <c r="U323" i="6"/>
  <c r="U349" i="6"/>
  <c r="U366" i="6"/>
  <c r="U420" i="6"/>
  <c r="U426" i="6"/>
  <c r="U373" i="6"/>
  <c r="U396" i="6"/>
  <c r="U408" i="6"/>
  <c r="U415" i="6"/>
  <c r="U427" i="6"/>
  <c r="U434" i="6"/>
  <c r="U456" i="6"/>
  <c r="U319" i="6"/>
  <c r="U335" i="6"/>
  <c r="U351" i="6"/>
  <c r="U357" i="6"/>
  <c r="U369" i="6"/>
  <c r="U374" i="6"/>
  <c r="U386" i="6"/>
  <c r="U399" i="6"/>
  <c r="U404" i="6"/>
  <c r="U419" i="6"/>
  <c r="U438" i="6"/>
  <c r="U380" i="6"/>
  <c r="U387" i="6"/>
  <c r="U394" i="6"/>
  <c r="U406" i="6"/>
  <c r="U418" i="6"/>
  <c r="U444" i="6"/>
  <c r="U450" i="6"/>
  <c r="U361" i="6"/>
  <c r="U378" i="6"/>
  <c r="U390" i="6"/>
  <c r="U402" i="6"/>
  <c r="U428" i="6"/>
  <c r="U435" i="6"/>
  <c r="U442" i="6"/>
  <c r="U447" i="6"/>
  <c r="U454" i="6"/>
  <c r="U382" i="6"/>
  <c r="U398" i="6"/>
  <c r="U414" i="6"/>
  <c r="U430" i="6"/>
  <c r="U446" i="6"/>
  <c r="U462" i="6"/>
  <c r="U478" i="6"/>
  <c r="U466" i="6"/>
  <c r="U482" i="6"/>
  <c r="U470" i="6"/>
  <c r="U486" i="6"/>
  <c r="U458" i="6"/>
  <c r="U474" i="6"/>
  <c r="AE1140" i="5"/>
  <c r="AA1142" i="5"/>
  <c r="AE1143" i="5"/>
  <c r="AA1162" i="5"/>
  <c r="AE1263" i="5"/>
  <c r="AE1618" i="5"/>
  <c r="AC1163" i="5"/>
  <c r="AC1227" i="5"/>
  <c r="AF1312" i="5"/>
  <c r="G18" i="5"/>
  <c r="AF18" i="5" s="1"/>
  <c r="AD1142" i="5"/>
  <c r="AH1156" i="5"/>
  <c r="AH1158" i="5"/>
  <c r="AH1242" i="5"/>
  <c r="AH1255" i="5"/>
  <c r="AH1259" i="5"/>
  <c r="AD1265" i="5"/>
  <c r="AH1279" i="5"/>
  <c r="AD1280" i="5"/>
  <c r="AH1280" i="5"/>
  <c r="AH1427" i="5"/>
  <c r="AD1528" i="5"/>
  <c r="AD1533" i="5"/>
  <c r="AD1556" i="5"/>
  <c r="AD1586" i="5"/>
  <c r="AH1586" i="5"/>
  <c r="AH1617" i="5"/>
  <c r="AD1618" i="5"/>
  <c r="AD1138" i="5"/>
  <c r="AD1140" i="5"/>
  <c r="AD1141" i="5"/>
  <c r="AD1143" i="5"/>
  <c r="E1146" i="5"/>
  <c r="AD1145" i="5"/>
  <c r="AD1151" i="5"/>
  <c r="AD1153" i="5"/>
  <c r="AD1155" i="5"/>
  <c r="AD1157" i="5"/>
  <c r="AD1159" i="5"/>
  <c r="AD1161" i="5"/>
  <c r="AD1163" i="5"/>
  <c r="AH1165" i="5"/>
  <c r="AH1167" i="5"/>
  <c r="AH1169" i="5"/>
  <c r="AD1171" i="5"/>
  <c r="AD1173" i="5"/>
  <c r="AD1175" i="5"/>
  <c r="AH1177" i="5"/>
  <c r="AH1179" i="5"/>
  <c r="AH1181" i="5"/>
  <c r="AH1183" i="5"/>
  <c r="AH1185" i="5"/>
  <c r="AH1187" i="5"/>
  <c r="AH1189" i="5"/>
  <c r="AH1191" i="5"/>
  <c r="AH1193" i="5"/>
  <c r="AH1195" i="5"/>
  <c r="AH1197" i="5"/>
  <c r="AH1199" i="5"/>
  <c r="AH1201" i="5"/>
  <c r="AH1203" i="5"/>
  <c r="AH1205" i="5"/>
  <c r="AH1207" i="5"/>
  <c r="AH1209" i="5"/>
  <c r="AH1211" i="5"/>
  <c r="AD1213" i="5"/>
  <c r="AD1215" i="5"/>
  <c r="AD1217" i="5"/>
  <c r="AD1219" i="5"/>
  <c r="AD1221" i="5"/>
  <c r="AD1223" i="5"/>
  <c r="AD1225" i="5"/>
  <c r="AD1227" i="5"/>
  <c r="AD1229" i="5"/>
  <c r="AD1231" i="5"/>
  <c r="AD1233" i="5"/>
  <c r="AD1235" i="5"/>
  <c r="AD1237" i="5"/>
  <c r="AH1238" i="5"/>
  <c r="AH1240" i="5"/>
  <c r="AD1242" i="5"/>
  <c r="AD1244" i="5"/>
  <c r="AH1245" i="5"/>
  <c r="AD1247" i="5"/>
  <c r="AH1248" i="5"/>
  <c r="AD1250" i="5"/>
  <c r="AH1251" i="5"/>
  <c r="AH1252" i="5"/>
  <c r="AD1254" i="5"/>
  <c r="AD1255" i="5"/>
  <c r="AH1256" i="5"/>
  <c r="AD1258" i="5"/>
  <c r="AD1259" i="5"/>
  <c r="AH1260" i="5"/>
  <c r="AH1262" i="5"/>
  <c r="AD1264" i="5"/>
  <c r="AD1266" i="5"/>
  <c r="AD1268" i="5"/>
  <c r="AD1270" i="5"/>
  <c r="B18" i="5"/>
  <c r="AD1139" i="5"/>
  <c r="AH1141" i="5"/>
  <c r="AH1143" i="5"/>
  <c r="I1146" i="5"/>
  <c r="AH1145" i="5"/>
  <c r="AH1151" i="5"/>
  <c r="AH1153" i="5"/>
  <c r="AH1155" i="5"/>
  <c r="AH1157" i="5"/>
  <c r="AH1159" i="5"/>
  <c r="AH1161" i="5"/>
  <c r="AH1163" i="5"/>
  <c r="AD1165" i="5"/>
  <c r="AD1167" i="5"/>
  <c r="AD1169" i="5"/>
  <c r="AH1171" i="5"/>
  <c r="AH1173" i="5"/>
  <c r="AH1175" i="5"/>
  <c r="AD1177" i="5"/>
  <c r="AD1179" i="5"/>
  <c r="AD1181" i="5"/>
  <c r="AD1183" i="5"/>
  <c r="AH1184" i="5"/>
  <c r="AH1186" i="5"/>
  <c r="AH1188" i="5"/>
  <c r="AH1190" i="5"/>
  <c r="AH1192" i="5"/>
  <c r="AH1194" i="5"/>
  <c r="AH1196" i="5"/>
  <c r="AH1198" i="5"/>
  <c r="AH1200" i="5"/>
  <c r="AH1202" i="5"/>
  <c r="AH1204" i="5"/>
  <c r="AH1206" i="5"/>
  <c r="AH1208" i="5"/>
  <c r="AD1210" i="5"/>
  <c r="AD1212" i="5"/>
  <c r="AD1214" i="5"/>
  <c r="AD1216" i="5"/>
  <c r="AD1218" i="5"/>
  <c r="AH1220" i="5"/>
  <c r="AH1222" i="5"/>
  <c r="AH1224" i="5"/>
  <c r="AH1226" i="5"/>
  <c r="AD1228" i="5"/>
  <c r="AD1230" i="5"/>
  <c r="AD1232" i="5"/>
  <c r="AD1234" i="5"/>
  <c r="AD1236" i="5"/>
  <c r="AD1239" i="5"/>
  <c r="AH1257" i="5"/>
  <c r="AD1267" i="5"/>
  <c r="AH1269" i="5"/>
  <c r="F18" i="5"/>
  <c r="AH1138" i="5"/>
  <c r="AH1140" i="5"/>
  <c r="AH1142" i="5"/>
  <c r="AH1144" i="5"/>
  <c r="AH1152" i="5"/>
  <c r="AH1154" i="5"/>
  <c r="AD1158" i="5"/>
  <c r="AD1160" i="5"/>
  <c r="AD1162" i="5"/>
  <c r="AD1164" i="5"/>
  <c r="AH1166" i="5"/>
  <c r="AD1168" i="5"/>
  <c r="AH1170" i="5"/>
  <c r="AH1172" i="5"/>
  <c r="AH1174" i="5"/>
  <c r="AH1176" i="5"/>
  <c r="AD1178" i="5"/>
  <c r="AD1180" i="5"/>
  <c r="AD1182" i="5"/>
  <c r="AD1184" i="5"/>
  <c r="AD1186" i="5"/>
  <c r="AD1188" i="5"/>
  <c r="AD1190" i="5"/>
  <c r="AD1192" i="5"/>
  <c r="AD1194" i="5"/>
  <c r="AD1196" i="5"/>
  <c r="AD1198" i="5"/>
  <c r="AD1200" i="5"/>
  <c r="AD1202" i="5"/>
  <c r="AD1204" i="5"/>
  <c r="AD1206" i="5"/>
  <c r="AD1208" i="5"/>
  <c r="AH1210" i="5"/>
  <c r="AH1212" i="5"/>
  <c r="AH1214" i="5"/>
  <c r="AH1216" i="5"/>
  <c r="AH1218" i="5"/>
  <c r="AD1220" i="5"/>
  <c r="AD1222" i="5"/>
  <c r="AD1224" i="5"/>
  <c r="AD1226" i="5"/>
  <c r="AH1228" i="5"/>
  <c r="AH1230" i="5"/>
  <c r="AH1232" i="5"/>
  <c r="AH1234" i="5"/>
  <c r="AH1236" i="5"/>
  <c r="AD1238" i="5"/>
  <c r="AH1239" i="5"/>
  <c r="AD1241" i="5"/>
  <c r="AD1243" i="5"/>
  <c r="AH1244" i="5"/>
  <c r="AD1246" i="5"/>
  <c r="AH1247" i="5"/>
  <c r="AD1249" i="5"/>
  <c r="AH1250" i="5"/>
  <c r="AD1252" i="5"/>
  <c r="AH1253" i="5"/>
  <c r="AH1254" i="5"/>
  <c r="AD1256" i="5"/>
  <c r="AD1257" i="5"/>
  <c r="AH1258" i="5"/>
  <c r="AD1260" i="5"/>
  <c r="AH1261" i="5"/>
  <c r="AD1263" i="5"/>
  <c r="AH1264" i="5"/>
  <c r="AH1266" i="5"/>
  <c r="AH1268" i="5"/>
  <c r="AH1270" i="5"/>
  <c r="D19" i="5"/>
  <c r="AC18" i="5"/>
  <c r="AH1139" i="5"/>
  <c r="AD1144" i="5"/>
  <c r="AD1152" i="5"/>
  <c r="AD1154" i="5"/>
  <c r="AD1156" i="5"/>
  <c r="AH1160" i="5"/>
  <c r="AH1162" i="5"/>
  <c r="AH1164" i="5"/>
  <c r="AD1166" i="5"/>
  <c r="AH1168" i="5"/>
  <c r="AD1170" i="5"/>
  <c r="AD1172" i="5"/>
  <c r="AD1174" i="5"/>
  <c r="AD1176" i="5"/>
  <c r="AH1178" i="5"/>
  <c r="AH1180" i="5"/>
  <c r="AH1182" i="5"/>
  <c r="AD1185" i="5"/>
  <c r="AD1187" i="5"/>
  <c r="AD1189" i="5"/>
  <c r="AD1191" i="5"/>
  <c r="AD1193" i="5"/>
  <c r="AD1195" i="5"/>
  <c r="AD1197" i="5"/>
  <c r="AD1199" i="5"/>
  <c r="AD1201" i="5"/>
  <c r="AD1203" i="5"/>
  <c r="AD1205" i="5"/>
  <c r="AD1207" i="5"/>
  <c r="AD1209" i="5"/>
  <c r="AD1211" i="5"/>
  <c r="AH1213" i="5"/>
  <c r="AH1215" i="5"/>
  <c r="AH1217" i="5"/>
  <c r="AH1219" i="5"/>
  <c r="AH1221" i="5"/>
  <c r="AH1223" i="5"/>
  <c r="AH1225" i="5"/>
  <c r="AH1227" i="5"/>
  <c r="AH1229" i="5"/>
  <c r="AH1231" i="5"/>
  <c r="AH1233" i="5"/>
  <c r="AH1235" i="5"/>
  <c r="AH1237" i="5"/>
  <c r="AD1240" i="5"/>
  <c r="AH1241" i="5"/>
  <c r="AH1243" i="5"/>
  <c r="AD1245" i="5"/>
  <c r="AH1246" i="5"/>
  <c r="AD1248" i="5"/>
  <c r="AH1249" i="5"/>
  <c r="AD1251" i="5"/>
  <c r="AD1253" i="5"/>
  <c r="AD1261" i="5"/>
  <c r="AD1262" i="5"/>
  <c r="AH1263" i="5"/>
  <c r="AH1265" i="5"/>
  <c r="AH1267" i="5"/>
  <c r="AD1269" i="5"/>
  <c r="AD1271" i="5"/>
  <c r="AH1271" i="5"/>
  <c r="AD1272" i="5"/>
  <c r="AH1272" i="5"/>
  <c r="AD1273" i="5"/>
  <c r="AH1273" i="5"/>
  <c r="AD1274" i="5"/>
  <c r="AH1274" i="5"/>
  <c r="AD1275" i="5"/>
  <c r="AH1275" i="5"/>
  <c r="AD1276" i="5"/>
  <c r="AH1276" i="5"/>
  <c r="AD1277" i="5"/>
  <c r="AH1277" i="5"/>
  <c r="AD1278" i="5"/>
  <c r="AH1278" i="5"/>
  <c r="AD1279" i="5"/>
  <c r="AD1281" i="5"/>
  <c r="AH1281" i="5"/>
  <c r="E1283" i="5"/>
  <c r="AD1282" i="5"/>
  <c r="I1283" i="5"/>
  <c r="AH1282" i="5"/>
  <c r="AD1288" i="5"/>
  <c r="AH1288" i="5"/>
  <c r="AD1289" i="5"/>
  <c r="AH1289" i="5"/>
  <c r="AD1290" i="5"/>
  <c r="AH1290" i="5"/>
  <c r="AD1291" i="5"/>
  <c r="AH1291" i="5"/>
  <c r="AD1292" i="5"/>
  <c r="AH1292" i="5"/>
  <c r="AD1293" i="5"/>
  <c r="AH1293" i="5"/>
  <c r="AD1294" i="5"/>
  <c r="AH1294" i="5"/>
  <c r="AD1295" i="5"/>
  <c r="AH1295" i="5"/>
  <c r="AD1296" i="5"/>
  <c r="AH1296" i="5"/>
  <c r="AD1297" i="5"/>
  <c r="AH1297" i="5"/>
  <c r="AD1298" i="5"/>
  <c r="AH1298" i="5"/>
  <c r="AD1299" i="5"/>
  <c r="AH1299" i="5"/>
  <c r="AD1300" i="5"/>
  <c r="AH1300" i="5"/>
  <c r="AH1301" i="5"/>
  <c r="AH1302" i="5"/>
  <c r="AH1303" i="5"/>
  <c r="AH1304" i="5"/>
  <c r="AH1305" i="5"/>
  <c r="AH1306" i="5"/>
  <c r="AH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D1336" i="5"/>
  <c r="AD1337" i="5"/>
  <c r="AD1338" i="5"/>
  <c r="AD1339" i="5"/>
  <c r="AH1340" i="5"/>
  <c r="AH1341" i="5"/>
  <c r="AH1342" i="5"/>
  <c r="AH1343" i="5"/>
  <c r="AD1344" i="5"/>
  <c r="AD1345" i="5"/>
  <c r="AD1346" i="5"/>
  <c r="AD1347" i="5"/>
  <c r="AH1348" i="5"/>
  <c r="AH1349" i="5"/>
  <c r="AH1350" i="5"/>
  <c r="AD1351" i="5"/>
  <c r="AD1352" i="5"/>
  <c r="AD1353" i="5"/>
  <c r="AH1354" i="5"/>
  <c r="AH1355" i="5"/>
  <c r="AD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I1369" i="5"/>
  <c r="AH1369" i="5" s="1"/>
  <c r="AH1368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D1424" i="5"/>
  <c r="AH1428" i="5"/>
  <c r="AH1429" i="5"/>
  <c r="AH1430" i="5"/>
  <c r="AH1431" i="5"/>
  <c r="AH1432" i="5"/>
  <c r="AH1433" i="5"/>
  <c r="AH1434" i="5"/>
  <c r="AD1435" i="5"/>
  <c r="AD1436" i="5"/>
  <c r="AD1437" i="5"/>
  <c r="AD1438" i="5"/>
  <c r="AD1439" i="5"/>
  <c r="AD1440" i="5"/>
  <c r="AD1441" i="5"/>
  <c r="AD1442" i="5"/>
  <c r="AD1443" i="5"/>
  <c r="AD1444" i="5"/>
  <c r="AH1445" i="5"/>
  <c r="AH1446" i="5"/>
  <c r="AH1447" i="5"/>
  <c r="AH1448" i="5"/>
  <c r="AH1449" i="5"/>
  <c r="AH1450" i="5"/>
  <c r="AH1451" i="5"/>
  <c r="AH1452" i="5"/>
  <c r="AH1453" i="5"/>
  <c r="AH1454" i="5"/>
  <c r="AD1455" i="5"/>
  <c r="AD1456" i="5"/>
  <c r="AD1457" i="5"/>
  <c r="AH1458" i="5"/>
  <c r="AH1459" i="5"/>
  <c r="AH1460" i="5"/>
  <c r="AH1461" i="5"/>
  <c r="AH1462" i="5"/>
  <c r="AH1463" i="5"/>
  <c r="AD1464" i="5"/>
  <c r="AD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D1501" i="5"/>
  <c r="AD1502" i="5"/>
  <c r="AD1503" i="5"/>
  <c r="AD1504" i="5"/>
  <c r="AD1505" i="5"/>
  <c r="AD1506" i="5"/>
  <c r="AD1507" i="5"/>
  <c r="AH1508" i="5"/>
  <c r="AH1509" i="5"/>
  <c r="AD1510" i="5"/>
  <c r="AD1511" i="5"/>
  <c r="AD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D1527" i="5"/>
  <c r="AH1527" i="5"/>
  <c r="AH1528" i="5"/>
  <c r="AH1529" i="5"/>
  <c r="AD1530" i="5"/>
  <c r="AD1531" i="5"/>
  <c r="AH1531" i="5"/>
  <c r="AD1532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D1553" i="5"/>
  <c r="AD1554" i="5"/>
  <c r="AH1554" i="5"/>
  <c r="AD1555" i="5"/>
  <c r="AH1555" i="5"/>
  <c r="AH1556" i="5"/>
  <c r="AH1557" i="5"/>
  <c r="AH1558" i="5"/>
  <c r="AH1559" i="5"/>
  <c r="AH1560" i="5"/>
  <c r="I1562" i="5"/>
  <c r="AH1562" i="5" s="1"/>
  <c r="AH1561" i="5"/>
  <c r="AH1564" i="5"/>
  <c r="AH1565" i="5"/>
  <c r="AH1566" i="5"/>
  <c r="AH1567" i="5"/>
  <c r="AH1568" i="5"/>
  <c r="AH1569" i="5"/>
  <c r="AH1570" i="5"/>
  <c r="AH1571" i="5"/>
  <c r="AD1573" i="5"/>
  <c r="AD1574" i="5"/>
  <c r="AD1575" i="5"/>
  <c r="AD1576" i="5"/>
  <c r="AD1577" i="5"/>
  <c r="E1579" i="5"/>
  <c r="AD1578" i="5"/>
  <c r="I1579" i="5"/>
  <c r="AH1578" i="5"/>
  <c r="AH1582" i="5"/>
  <c r="AH1583" i="5"/>
  <c r="AH1584" i="5"/>
  <c r="AD1588" i="5"/>
  <c r="AH1589" i="5"/>
  <c r="AD1591" i="5"/>
  <c r="AH1592" i="5"/>
  <c r="AD1594" i="5"/>
  <c r="AH1595" i="5"/>
  <c r="AD1597" i="5"/>
  <c r="AH1598" i="5"/>
  <c r="AD1600" i="5"/>
  <c r="AH1601" i="5"/>
  <c r="AD1603" i="5"/>
  <c r="AH1604" i="5"/>
  <c r="AD1606" i="5"/>
  <c r="AH1607" i="5"/>
  <c r="AH1609" i="5"/>
  <c r="G19" i="5"/>
  <c r="AE1138" i="5"/>
  <c r="B1146" i="5"/>
  <c r="AA1145" i="5"/>
  <c r="AA1152" i="5"/>
  <c r="AA1153" i="5"/>
  <c r="AE1154" i="5"/>
  <c r="AA1156" i="5"/>
  <c r="AE1157" i="5"/>
  <c r="AE1159" i="5"/>
  <c r="AE1163" i="5"/>
  <c r="AA1165" i="5"/>
  <c r="AE1166" i="5"/>
  <c r="AA1168" i="5"/>
  <c r="AE1169" i="5"/>
  <c r="AE1171" i="5"/>
  <c r="AE1172" i="5"/>
  <c r="AA1174" i="5"/>
  <c r="AE1175" i="5"/>
  <c r="AA1177" i="5"/>
  <c r="AE1178" i="5"/>
  <c r="AA1180" i="5"/>
  <c r="AE1181" i="5"/>
  <c r="AE1183" i="5"/>
  <c r="AA1185" i="5"/>
  <c r="AE1186" i="5"/>
  <c r="AA1188" i="5"/>
  <c r="AE1189" i="5"/>
  <c r="AA1191" i="5"/>
  <c r="AA1192" i="5"/>
  <c r="AE1193" i="5"/>
  <c r="AA1195" i="5"/>
  <c r="AE1196" i="5"/>
  <c r="AA1198" i="5"/>
  <c r="AE1199" i="5"/>
  <c r="AA1201" i="5"/>
  <c r="AE1202" i="5"/>
  <c r="AA1204" i="5"/>
  <c r="AE1205" i="5"/>
  <c r="AE1207" i="5"/>
  <c r="AA1209" i="5"/>
  <c r="AA1211" i="5"/>
  <c r="AE1212" i="5"/>
  <c r="AE1214" i="5"/>
  <c r="AA1216" i="5"/>
  <c r="AE1217" i="5"/>
  <c r="AA1219" i="5"/>
  <c r="AE1220" i="5"/>
  <c r="AE1221" i="5"/>
  <c r="AE1223" i="5"/>
  <c r="AA1225" i="5"/>
  <c r="AE1226" i="5"/>
  <c r="AA1228" i="5"/>
  <c r="AE1229" i="5"/>
  <c r="AA1231" i="5"/>
  <c r="AE1232" i="5"/>
  <c r="AA1234" i="5"/>
  <c r="AE1235" i="5"/>
  <c r="AA1237" i="5"/>
  <c r="AE1238" i="5"/>
  <c r="AA1240" i="5"/>
  <c r="AE1241" i="5"/>
  <c r="AA1243" i="5"/>
  <c r="AE1244" i="5"/>
  <c r="AA1246" i="5"/>
  <c r="AE1247" i="5"/>
  <c r="AA1249" i="5"/>
  <c r="AE1250" i="5"/>
  <c r="AA1252" i="5"/>
  <c r="AE1253" i="5"/>
  <c r="AA1255" i="5"/>
  <c r="AE1256" i="5"/>
  <c r="AA1258" i="5"/>
  <c r="AE1259" i="5"/>
  <c r="AA1261" i="5"/>
  <c r="AE1262" i="5"/>
  <c r="AA1264" i="5"/>
  <c r="AE1265" i="5"/>
  <c r="AA1267" i="5"/>
  <c r="AE1268" i="5"/>
  <c r="AA1270" i="5"/>
  <c r="AE1271" i="5"/>
  <c r="AA1273" i="5"/>
  <c r="AE1274" i="5"/>
  <c r="AA1276" i="5"/>
  <c r="AE1277" i="5"/>
  <c r="AA1279" i="5"/>
  <c r="AE1280" i="5"/>
  <c r="B1283" i="5"/>
  <c r="AA1282" i="5"/>
  <c r="AA1289" i="5"/>
  <c r="AE1290" i="5"/>
  <c r="AA1292" i="5"/>
  <c r="AE1293" i="5"/>
  <c r="AA1295" i="5"/>
  <c r="AE1296" i="5"/>
  <c r="AA1298" i="5"/>
  <c r="AA1299" i="5"/>
  <c r="AE1300" i="5"/>
  <c r="AA1302" i="5"/>
  <c r="AE1303" i="5"/>
  <c r="AA1305" i="5"/>
  <c r="AE1306" i="5"/>
  <c r="AA1308" i="5"/>
  <c r="AE1309" i="5"/>
  <c r="AA1311" i="5"/>
  <c r="AE1312" i="5"/>
  <c r="AA1314" i="5"/>
  <c r="AE1315" i="5"/>
  <c r="AA1317" i="5"/>
  <c r="AE1318" i="5"/>
  <c r="AA1320" i="5"/>
  <c r="AE1321" i="5"/>
  <c r="AA1323" i="5"/>
  <c r="AE1324" i="5"/>
  <c r="AE1326" i="5"/>
  <c r="AA1328" i="5"/>
  <c r="AA1329" i="5"/>
  <c r="AE1330" i="5"/>
  <c r="AA1332" i="5"/>
  <c r="AE1333" i="5"/>
  <c r="AA1335" i="5"/>
  <c r="AE1336" i="5"/>
  <c r="AA1338" i="5"/>
  <c r="AE1339" i="5"/>
  <c r="AA1341" i="5"/>
  <c r="AE1342" i="5"/>
  <c r="AA1344" i="5"/>
  <c r="AE1345" i="5"/>
  <c r="AA1347" i="5"/>
  <c r="AE1348" i="5"/>
  <c r="AA1350" i="5"/>
  <c r="AE1351" i="5"/>
  <c r="AA1353" i="5"/>
  <c r="AE1354" i="5"/>
  <c r="AA1356" i="5"/>
  <c r="AE1357" i="5"/>
  <c r="AA1359" i="5"/>
  <c r="AE1360" i="5"/>
  <c r="AA1362" i="5"/>
  <c r="AE1363" i="5"/>
  <c r="AA1365" i="5"/>
  <c r="AE1366" i="5"/>
  <c r="B1369" i="5"/>
  <c r="AA1369" i="5" s="1"/>
  <c r="AA1368" i="5"/>
  <c r="AA1372" i="5"/>
  <c r="AE1373" i="5"/>
  <c r="AA1375" i="5"/>
  <c r="AE1376" i="5"/>
  <c r="AA1378" i="5"/>
  <c r="AE1379" i="5"/>
  <c r="AA1381" i="5"/>
  <c r="AE1382" i="5"/>
  <c r="AA1384" i="5"/>
  <c r="AE1385" i="5"/>
  <c r="AA1387" i="5"/>
  <c r="AE1388" i="5"/>
  <c r="AA1390" i="5"/>
  <c r="AE1391" i="5"/>
  <c r="AA1393" i="5"/>
  <c r="AE1394" i="5"/>
  <c r="AA1396" i="5"/>
  <c r="AE1397" i="5"/>
  <c r="AA1399" i="5"/>
  <c r="AE1400" i="5"/>
  <c r="AA1402" i="5"/>
  <c r="AE1403" i="5"/>
  <c r="AA1405" i="5"/>
  <c r="AE1406" i="5"/>
  <c r="AA1408" i="5"/>
  <c r="AE1409" i="5"/>
  <c r="AA1411" i="5"/>
  <c r="AE1412" i="5"/>
  <c r="AA1414" i="5"/>
  <c r="AE1415" i="5"/>
  <c r="AA1417" i="5"/>
  <c r="AE1418" i="5"/>
  <c r="AA1420" i="5"/>
  <c r="AE1421" i="5"/>
  <c r="AA1423" i="5"/>
  <c r="AE1424" i="5"/>
  <c r="AA1426" i="5"/>
  <c r="AE1427" i="5"/>
  <c r="AA1429" i="5"/>
  <c r="AE1430" i="5"/>
  <c r="AA1432" i="5"/>
  <c r="AE1433" i="5"/>
  <c r="AA1435" i="5"/>
  <c r="AE1436" i="5"/>
  <c r="AE1437" i="5"/>
  <c r="AA1439" i="5"/>
  <c r="AE1440" i="5"/>
  <c r="AA1442" i="5"/>
  <c r="AE1443" i="5"/>
  <c r="AA1445" i="5"/>
  <c r="AE1446" i="5"/>
  <c r="AA1448" i="5"/>
  <c r="AE1449" i="5"/>
  <c r="AA1451" i="5"/>
  <c r="AE1452" i="5"/>
  <c r="AA1454" i="5"/>
  <c r="AE1455" i="5"/>
  <c r="AA1457" i="5"/>
  <c r="AE1458" i="5"/>
  <c r="AA1460" i="5"/>
  <c r="AE1461" i="5"/>
  <c r="AA1463" i="5"/>
  <c r="AE1464" i="5"/>
  <c r="AA1466" i="5"/>
  <c r="AE1467" i="5"/>
  <c r="AA1469" i="5"/>
  <c r="AE1470" i="5"/>
  <c r="AA1472" i="5"/>
  <c r="AE1473" i="5"/>
  <c r="AA1475" i="5"/>
  <c r="AE1476" i="5"/>
  <c r="AA1478" i="5"/>
  <c r="AE1479" i="5"/>
  <c r="AA1481" i="5"/>
  <c r="AE1482" i="5"/>
  <c r="AA1484" i="5"/>
  <c r="AE1485" i="5"/>
  <c r="AA1487" i="5"/>
  <c r="AE1488" i="5"/>
  <c r="AA1490" i="5"/>
  <c r="AE1491" i="5"/>
  <c r="AA1493" i="5"/>
  <c r="AE1494" i="5"/>
  <c r="AA1496" i="5"/>
  <c r="AE1497" i="5"/>
  <c r="AA1499" i="5"/>
  <c r="AE1500" i="5"/>
  <c r="AA1502" i="5"/>
  <c r="AE1503" i="5"/>
  <c r="AA1505" i="5"/>
  <c r="AE1506" i="5"/>
  <c r="AA1508" i="5"/>
  <c r="AE1509" i="5"/>
  <c r="AA1511" i="5"/>
  <c r="AE1512" i="5"/>
  <c r="AA1514" i="5"/>
  <c r="AE1515" i="5"/>
  <c r="AA1517" i="5"/>
  <c r="AE1518" i="5"/>
  <c r="AA1520" i="5"/>
  <c r="AE1521" i="5"/>
  <c r="AA1523" i="5"/>
  <c r="AE1524" i="5"/>
  <c r="AA1526" i="5"/>
  <c r="AE1527" i="5"/>
  <c r="AA1529" i="5"/>
  <c r="AE1530" i="5"/>
  <c r="AA1532" i="5"/>
  <c r="AE1533" i="5"/>
  <c r="AA1535" i="5"/>
  <c r="AE1536" i="5"/>
  <c r="AA1538" i="5"/>
  <c r="AE1539" i="5"/>
  <c r="AA1541" i="5"/>
  <c r="AE1542" i="5"/>
  <c r="AA1544" i="5"/>
  <c r="AE1545" i="5"/>
  <c r="AA1547" i="5"/>
  <c r="AE1548" i="5"/>
  <c r="AA1550" i="5"/>
  <c r="AE1551" i="5"/>
  <c r="AA1553" i="5"/>
  <c r="AE1554" i="5"/>
  <c r="AA1556" i="5"/>
  <c r="AE1557" i="5"/>
  <c r="AA1559" i="5"/>
  <c r="AE1560" i="5"/>
  <c r="AE1564" i="5"/>
  <c r="AA1566" i="5"/>
  <c r="AE1567" i="5"/>
  <c r="AA1569" i="5"/>
  <c r="AE1570" i="5"/>
  <c r="AA1572" i="5"/>
  <c r="AE1573" i="5"/>
  <c r="AA1575" i="5"/>
  <c r="AE1576" i="5"/>
  <c r="B1579" i="5"/>
  <c r="AA1578" i="5"/>
  <c r="AA1583" i="5"/>
  <c r="AE1584" i="5"/>
  <c r="AA1586" i="5"/>
  <c r="AE1587" i="5"/>
  <c r="AA1589" i="5"/>
  <c r="AE1590" i="5"/>
  <c r="AA1592" i="5"/>
  <c r="AE1593" i="5"/>
  <c r="AA1595" i="5"/>
  <c r="AE1596" i="5"/>
  <c r="AA1598" i="5"/>
  <c r="AE1599" i="5"/>
  <c r="AA1601" i="5"/>
  <c r="AE1602" i="5"/>
  <c r="AA1604" i="5"/>
  <c r="AE1605" i="5"/>
  <c r="AA1607" i="5"/>
  <c r="AE1608" i="5"/>
  <c r="AA1610" i="5"/>
  <c r="AE1611" i="5"/>
  <c r="AA1613" i="5"/>
  <c r="AE1614" i="5"/>
  <c r="AA1616" i="5"/>
  <c r="AE1617" i="5"/>
  <c r="AC17" i="5"/>
  <c r="AD1301" i="5"/>
  <c r="AD1302" i="5"/>
  <c r="AD1303" i="5"/>
  <c r="AD1304" i="5"/>
  <c r="AD1305" i="5"/>
  <c r="AD1306" i="5"/>
  <c r="AD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H1336" i="5"/>
  <c r="AH1337" i="5"/>
  <c r="AH1338" i="5"/>
  <c r="AH1339" i="5"/>
  <c r="AD1340" i="5"/>
  <c r="AD1341" i="5"/>
  <c r="AD1342" i="5"/>
  <c r="AD1343" i="5"/>
  <c r="AH1344" i="5"/>
  <c r="AH1345" i="5"/>
  <c r="AH1346" i="5"/>
  <c r="AH1347" i="5"/>
  <c r="AD1348" i="5"/>
  <c r="AD1349" i="5"/>
  <c r="AD1350" i="5"/>
  <c r="AH1351" i="5"/>
  <c r="AH1352" i="5"/>
  <c r="AH1353" i="5"/>
  <c r="AD1354" i="5"/>
  <c r="AD1355" i="5"/>
  <c r="AH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E1369" i="5"/>
  <c r="AD1369" i="5" s="1"/>
  <c r="AD1368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H1423" i="5"/>
  <c r="AH1424" i="5"/>
  <c r="AD1425" i="5"/>
  <c r="AH1425" i="5"/>
  <c r="AD1426" i="5"/>
  <c r="AH1426" i="5"/>
  <c r="AD1427" i="5"/>
  <c r="AD1428" i="5"/>
  <c r="AD1429" i="5"/>
  <c r="AD1430" i="5"/>
  <c r="AD1431" i="5"/>
  <c r="AD1432" i="5"/>
  <c r="AD1433" i="5"/>
  <c r="AD1434" i="5"/>
  <c r="AH1435" i="5"/>
  <c r="AH1436" i="5"/>
  <c r="AH1437" i="5"/>
  <c r="AH1438" i="5"/>
  <c r="AH1439" i="5"/>
  <c r="AH1440" i="5"/>
  <c r="AH1441" i="5"/>
  <c r="AH1442" i="5"/>
  <c r="AH1443" i="5"/>
  <c r="AH1444" i="5"/>
  <c r="AD1445" i="5"/>
  <c r="AD1446" i="5"/>
  <c r="AD1447" i="5"/>
  <c r="AD1448" i="5"/>
  <c r="AD1449" i="5"/>
  <c r="AD1450" i="5"/>
  <c r="AD1451" i="5"/>
  <c r="AD1452" i="5"/>
  <c r="AD1453" i="5"/>
  <c r="AD1454" i="5"/>
  <c r="AH1455" i="5"/>
  <c r="AH1456" i="5"/>
  <c r="AH1457" i="5"/>
  <c r="AD1458" i="5"/>
  <c r="AD1459" i="5"/>
  <c r="AD1460" i="5"/>
  <c r="AD1461" i="5"/>
  <c r="AD1462" i="5"/>
  <c r="AD1463" i="5"/>
  <c r="AH1464" i="5"/>
  <c r="AH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H1501" i="5"/>
  <c r="AH1502" i="5"/>
  <c r="AH1503" i="5"/>
  <c r="AH1504" i="5"/>
  <c r="AH1505" i="5"/>
  <c r="AH1506" i="5"/>
  <c r="AH1507" i="5"/>
  <c r="AD1508" i="5"/>
  <c r="AD1509" i="5"/>
  <c r="AH1510" i="5"/>
  <c r="AH1511" i="5"/>
  <c r="AH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9" i="5"/>
  <c r="AH1530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H1553" i="5"/>
  <c r="AD1557" i="5"/>
  <c r="AD1558" i="5"/>
  <c r="AD1559" i="5"/>
  <c r="AD1560" i="5"/>
  <c r="E1562" i="5"/>
  <c r="AD1562" i="5" s="1"/>
  <c r="AD1561" i="5"/>
  <c r="AD1564" i="5"/>
  <c r="AD1565" i="5"/>
  <c r="AD1566" i="5"/>
  <c r="AD1567" i="5"/>
  <c r="AD1568" i="5"/>
  <c r="AD1569" i="5"/>
  <c r="AD1570" i="5"/>
  <c r="AD1571" i="5"/>
  <c r="AD1572" i="5"/>
  <c r="AH1572" i="5"/>
  <c r="AH1573" i="5"/>
  <c r="AH1574" i="5"/>
  <c r="AH1575" i="5"/>
  <c r="AH1576" i="5"/>
  <c r="AH1577" i="5"/>
  <c r="AD1582" i="5"/>
  <c r="AD1583" i="5"/>
  <c r="AD1584" i="5"/>
  <c r="AD1585" i="5"/>
  <c r="AH1585" i="5"/>
  <c r="AD1587" i="5"/>
  <c r="AH1588" i="5"/>
  <c r="AD1590" i="5"/>
  <c r="AH1591" i="5"/>
  <c r="AD1593" i="5"/>
  <c r="AH1594" i="5"/>
  <c r="AD1596" i="5"/>
  <c r="AH1597" i="5"/>
  <c r="AD1599" i="5"/>
  <c r="AH1600" i="5"/>
  <c r="AD1602" i="5"/>
  <c r="AH1603" i="5"/>
  <c r="AD1605" i="5"/>
  <c r="AH1606" i="5"/>
  <c r="AD1608" i="5"/>
  <c r="AD1609" i="5"/>
  <c r="AH1610" i="5"/>
  <c r="AH1611" i="5"/>
  <c r="AH1612" i="5"/>
  <c r="AH1613" i="5"/>
  <c r="AD1615" i="5"/>
  <c r="AD1616" i="5"/>
  <c r="AA1138" i="5"/>
  <c r="AE1139" i="5"/>
  <c r="AA1141" i="5"/>
  <c r="AE1142" i="5"/>
  <c r="AA1144" i="5"/>
  <c r="F1146" i="5"/>
  <c r="AE1145" i="5"/>
  <c r="AA1151" i="5"/>
  <c r="AE1152" i="5"/>
  <c r="AA1154" i="5"/>
  <c r="AE1155" i="5"/>
  <c r="AA1157" i="5"/>
  <c r="AE1158" i="5"/>
  <c r="AA1160" i="5"/>
  <c r="AA1161" i="5"/>
  <c r="AE1162" i="5"/>
  <c r="AA1164" i="5"/>
  <c r="AA1166" i="5"/>
  <c r="AE1167" i="5"/>
  <c r="AA1169" i="5"/>
  <c r="AE1170" i="5"/>
  <c r="AA1172" i="5"/>
  <c r="AE1173" i="5"/>
  <c r="AA1175" i="5"/>
  <c r="AE1176" i="5"/>
  <c r="AA1178" i="5"/>
  <c r="AE1179" i="5"/>
  <c r="AA1181" i="5"/>
  <c r="AE1182" i="5"/>
  <c r="AA1184" i="5"/>
  <c r="AE1185" i="5"/>
  <c r="AA1187" i="5"/>
  <c r="AE1188" i="5"/>
  <c r="AA1190" i="5"/>
  <c r="AE1191" i="5"/>
  <c r="AA1193" i="5"/>
  <c r="AE1194" i="5"/>
  <c r="AA1196" i="5"/>
  <c r="AE1197" i="5"/>
  <c r="AA1199" i="5"/>
  <c r="AE1200" i="5"/>
  <c r="AA1202" i="5"/>
  <c r="AE1203" i="5"/>
  <c r="AA1205" i="5"/>
  <c r="AE1206" i="5"/>
  <c r="AA1208" i="5"/>
  <c r="AE1209" i="5"/>
  <c r="AE1210" i="5"/>
  <c r="AA1212" i="5"/>
  <c r="AE1213" i="5"/>
  <c r="AA1215" i="5"/>
  <c r="AE1216" i="5"/>
  <c r="AA1218" i="5"/>
  <c r="AE1219" i="5"/>
  <c r="AA1221" i="5"/>
  <c r="AE1222" i="5"/>
  <c r="AA1224" i="5"/>
  <c r="AE1225" i="5"/>
  <c r="AA1227" i="5"/>
  <c r="AE1228" i="5"/>
  <c r="AA1230" i="5"/>
  <c r="AE1231" i="5"/>
  <c r="AA1233" i="5"/>
  <c r="AE1234" i="5"/>
  <c r="AA1236" i="5"/>
  <c r="AE1237" i="5"/>
  <c r="AA1239" i="5"/>
  <c r="AE1240" i="5"/>
  <c r="AA1242" i="5"/>
  <c r="AE1243" i="5"/>
  <c r="AA1245" i="5"/>
  <c r="AE1246" i="5"/>
  <c r="AA1248" i="5"/>
  <c r="AE1249" i="5"/>
  <c r="AA1251" i="5"/>
  <c r="AE1252" i="5"/>
  <c r="AA1254" i="5"/>
  <c r="AE1255" i="5"/>
  <c r="AA1257" i="5"/>
  <c r="AE1258" i="5"/>
  <c r="AA1260" i="5"/>
  <c r="AE1261" i="5"/>
  <c r="AA1265" i="5"/>
  <c r="AA1266" i="5"/>
  <c r="AE1267" i="5"/>
  <c r="AA1269" i="5"/>
  <c r="AE1270" i="5"/>
  <c r="AA1272" i="5"/>
  <c r="AE1273" i="5"/>
  <c r="AA1275" i="5"/>
  <c r="AE1276" i="5"/>
  <c r="AA1278" i="5"/>
  <c r="AE1279" i="5"/>
  <c r="AA1281" i="5"/>
  <c r="F1283" i="5"/>
  <c r="AE1282" i="5"/>
  <c r="AE1288" i="5"/>
  <c r="AA1290" i="5"/>
  <c r="AE1291" i="5"/>
  <c r="AA1293" i="5"/>
  <c r="AE1294" i="5"/>
  <c r="AA1296" i="5"/>
  <c r="AE1297" i="5"/>
  <c r="AE1299" i="5"/>
  <c r="AA1301" i="5"/>
  <c r="AE1302" i="5"/>
  <c r="AA1304" i="5"/>
  <c r="AE1305" i="5"/>
  <c r="AA1307" i="5"/>
  <c r="AE1308" i="5"/>
  <c r="AA1310" i="5"/>
  <c r="AE1311" i="5"/>
  <c r="AA1313" i="5"/>
  <c r="AE1314" i="5"/>
  <c r="AA1316" i="5"/>
  <c r="AE1317" i="5"/>
  <c r="AA1319" i="5"/>
  <c r="AE1320" i="5"/>
  <c r="AA1322" i="5"/>
  <c r="AE1323" i="5"/>
  <c r="AA1325" i="5"/>
  <c r="AA1326" i="5"/>
  <c r="AE1327" i="5"/>
  <c r="AE1329" i="5"/>
  <c r="AA1331" i="5"/>
  <c r="AE1332" i="5"/>
  <c r="AA1334" i="5"/>
  <c r="AE1335" i="5"/>
  <c r="AA1337" i="5"/>
  <c r="AE1338" i="5"/>
  <c r="AA1340" i="5"/>
  <c r="AE1341" i="5"/>
  <c r="AA1343" i="5"/>
  <c r="AE1344" i="5"/>
  <c r="AA1346" i="5"/>
  <c r="AE1347" i="5"/>
  <c r="AA1349" i="5"/>
  <c r="AE1350" i="5"/>
  <c r="AA1352" i="5"/>
  <c r="AE1353" i="5"/>
  <c r="AA1355" i="5"/>
  <c r="AE1356" i="5"/>
  <c r="AA1358" i="5"/>
  <c r="AE1359" i="5"/>
  <c r="AA1361" i="5"/>
  <c r="AE1362" i="5"/>
  <c r="AE1364" i="5"/>
  <c r="AA1366" i="5"/>
  <c r="AE1367" i="5"/>
  <c r="AA1370" i="5"/>
  <c r="AE1371" i="5"/>
  <c r="AA1373" i="5"/>
  <c r="AE1374" i="5"/>
  <c r="AA1376" i="5"/>
  <c r="AE1377" i="5"/>
  <c r="AA1379" i="5"/>
  <c r="AE1380" i="5"/>
  <c r="AA1382" i="5"/>
  <c r="AE1383" i="5"/>
  <c r="AA1385" i="5"/>
  <c r="AE1386" i="5"/>
  <c r="AA1388" i="5"/>
  <c r="AE1389" i="5"/>
  <c r="AA1391" i="5"/>
  <c r="AE1392" i="5"/>
  <c r="AA1394" i="5"/>
  <c r="AE1395" i="5"/>
  <c r="AA1397" i="5"/>
  <c r="AE1398" i="5"/>
  <c r="AA1400" i="5"/>
  <c r="AE1401" i="5"/>
  <c r="AA1403" i="5"/>
  <c r="AE1404" i="5"/>
  <c r="AA1406" i="5"/>
  <c r="AE1407" i="5"/>
  <c r="AA1409" i="5"/>
  <c r="AE1410" i="5"/>
  <c r="AA1412" i="5"/>
  <c r="AE1413" i="5"/>
  <c r="AA1415" i="5"/>
  <c r="AE1416" i="5"/>
  <c r="AA1418" i="5"/>
  <c r="AE1419" i="5"/>
  <c r="AA1421" i="5"/>
  <c r="AE1422" i="5"/>
  <c r="AA1424" i="5"/>
  <c r="AE1425" i="5"/>
  <c r="AA1427" i="5"/>
  <c r="AE1428" i="5"/>
  <c r="AA1430" i="5"/>
  <c r="AE1431" i="5"/>
  <c r="AA1433" i="5"/>
  <c r="AE1434" i="5"/>
  <c r="AA1436" i="5"/>
  <c r="AA1438" i="5"/>
  <c r="AE1439" i="5"/>
  <c r="AA1441" i="5"/>
  <c r="AE1442" i="5"/>
  <c r="AA1444" i="5"/>
  <c r="AE1445" i="5"/>
  <c r="AA1447" i="5"/>
  <c r="AE1448" i="5"/>
  <c r="AA1450" i="5"/>
  <c r="AE1451" i="5"/>
  <c r="AA1453" i="5"/>
  <c r="AE1454" i="5"/>
  <c r="AA1456" i="5"/>
  <c r="AE1457" i="5"/>
  <c r="AA1459" i="5"/>
  <c r="AE1460" i="5"/>
  <c r="AA1462" i="5"/>
  <c r="AE1463" i="5"/>
  <c r="AA1465" i="5"/>
  <c r="AE1466" i="5"/>
  <c r="AA1468" i="5"/>
  <c r="AE1469" i="5"/>
  <c r="AA1471" i="5"/>
  <c r="AE1472" i="5"/>
  <c r="AA1474" i="5"/>
  <c r="AE1475" i="5"/>
  <c r="AA1477" i="5"/>
  <c r="AE1478" i="5"/>
  <c r="AA1480" i="5"/>
  <c r="AE1481" i="5"/>
  <c r="AA1483" i="5"/>
  <c r="AE1484" i="5"/>
  <c r="AA1486" i="5"/>
  <c r="AE1487" i="5"/>
  <c r="AA1489" i="5"/>
  <c r="AE1490" i="5"/>
  <c r="AA1492" i="5"/>
  <c r="AE1493" i="5"/>
  <c r="AA1495" i="5"/>
  <c r="AE1496" i="5"/>
  <c r="AA1498" i="5"/>
  <c r="AE1499" i="5"/>
  <c r="AA1501" i="5"/>
  <c r="AE1502" i="5"/>
  <c r="AA1504" i="5"/>
  <c r="AE1505" i="5"/>
  <c r="AA1507" i="5"/>
  <c r="AE1508" i="5"/>
  <c r="AA1510" i="5"/>
  <c r="AE1511" i="5"/>
  <c r="AA1513" i="5"/>
  <c r="AE1514" i="5"/>
  <c r="AA1516" i="5"/>
  <c r="AE1517" i="5"/>
  <c r="AA1519" i="5"/>
  <c r="AE1520" i="5"/>
  <c r="AA1522" i="5"/>
  <c r="AE1523" i="5"/>
  <c r="AA1525" i="5"/>
  <c r="AE1526" i="5"/>
  <c r="AA1528" i="5"/>
  <c r="AE1529" i="5"/>
  <c r="AA1531" i="5"/>
  <c r="AE1532" i="5"/>
  <c r="AA1534" i="5"/>
  <c r="AE1535" i="5"/>
  <c r="AA1537" i="5"/>
  <c r="AE1538" i="5"/>
  <c r="AA1540" i="5"/>
  <c r="AE1541" i="5"/>
  <c r="AA1543" i="5"/>
  <c r="AE1544" i="5"/>
  <c r="AA1546" i="5"/>
  <c r="AE1547" i="5"/>
  <c r="AA1549" i="5"/>
  <c r="AE1550" i="5"/>
  <c r="AA1552" i="5"/>
  <c r="AE1553" i="5"/>
  <c r="AA1555" i="5"/>
  <c r="AE1556" i="5"/>
  <c r="AA1558" i="5"/>
  <c r="AE1559" i="5"/>
  <c r="B1562" i="5"/>
  <c r="AA1562" i="5" s="1"/>
  <c r="AA1561" i="5"/>
  <c r="AA1565" i="5"/>
  <c r="AE1566" i="5"/>
  <c r="AA1568" i="5"/>
  <c r="AE1569" i="5"/>
  <c r="AA1571" i="5"/>
  <c r="AE1572" i="5"/>
  <c r="AA1574" i="5"/>
  <c r="AE1575" i="5"/>
  <c r="AA1577" i="5"/>
  <c r="F1579" i="5"/>
  <c r="AE1578" i="5"/>
  <c r="AA1582" i="5"/>
  <c r="AE1583" i="5"/>
  <c r="AA1585" i="5"/>
  <c r="AE1586" i="5"/>
  <c r="AA1588" i="5"/>
  <c r="AE1589" i="5"/>
  <c r="AA1591" i="5"/>
  <c r="AE1592" i="5"/>
  <c r="AA1594" i="5"/>
  <c r="AE1595" i="5"/>
  <c r="AA1597" i="5"/>
  <c r="AE1598" i="5"/>
  <c r="AA1600" i="5"/>
  <c r="AE1601" i="5"/>
  <c r="AA1603" i="5"/>
  <c r="AE1604" i="5"/>
  <c r="AA1606" i="5"/>
  <c r="AE1607" i="5"/>
  <c r="AA1609" i="5"/>
  <c r="AE1610" i="5"/>
  <c r="AA1612" i="5"/>
  <c r="AE1613" i="5"/>
  <c r="AA1615" i="5"/>
  <c r="AE1616" i="5"/>
  <c r="H18" i="5"/>
  <c r="AB1138" i="5"/>
  <c r="AF1138" i="5"/>
  <c r="AB1139" i="5"/>
  <c r="AF1139" i="5"/>
  <c r="AB1140" i="5"/>
  <c r="AF1140" i="5"/>
  <c r="AB1141" i="5"/>
  <c r="AF1141" i="5"/>
  <c r="AB1142" i="5"/>
  <c r="AF1142" i="5"/>
  <c r="AB1143" i="5"/>
  <c r="AF1143" i="5"/>
  <c r="AB1144" i="5"/>
  <c r="AF1144" i="5"/>
  <c r="C1146" i="5"/>
  <c r="AB1145" i="5"/>
  <c r="G1146" i="5"/>
  <c r="AF1145" i="5"/>
  <c r="AB1151" i="5"/>
  <c r="AF1151" i="5"/>
  <c r="AB1152" i="5"/>
  <c r="AF1152" i="5"/>
  <c r="AB1153" i="5"/>
  <c r="AF1153" i="5"/>
  <c r="AB1154" i="5"/>
  <c r="AF1154" i="5"/>
  <c r="AB1155" i="5"/>
  <c r="AF1155" i="5"/>
  <c r="AB1156" i="5"/>
  <c r="AF1156" i="5"/>
  <c r="AB1157" i="5"/>
  <c r="AF1157" i="5"/>
  <c r="AB1158" i="5"/>
  <c r="AF1158" i="5"/>
  <c r="AB1159" i="5"/>
  <c r="AF1159" i="5"/>
  <c r="AB1160" i="5"/>
  <c r="AF1160" i="5"/>
  <c r="AB1161" i="5"/>
  <c r="AF1161" i="5"/>
  <c r="AB1162" i="5"/>
  <c r="AF1162" i="5"/>
  <c r="AB1163" i="5"/>
  <c r="AF1163" i="5"/>
  <c r="AB1164" i="5"/>
  <c r="AF1164" i="5"/>
  <c r="AB1165" i="5"/>
  <c r="AF1165" i="5"/>
  <c r="AB1166" i="5"/>
  <c r="AF1166" i="5"/>
  <c r="AB1167" i="5"/>
  <c r="AF1167" i="5"/>
  <c r="AB1168" i="5"/>
  <c r="AF1168" i="5"/>
  <c r="AB1169" i="5"/>
  <c r="AF1169" i="5"/>
  <c r="AB1170" i="5"/>
  <c r="AF1170" i="5"/>
  <c r="AB1171" i="5"/>
  <c r="AF1171" i="5"/>
  <c r="AB1172" i="5"/>
  <c r="AF1172" i="5"/>
  <c r="AB1173" i="5"/>
  <c r="AF1173" i="5"/>
  <c r="AB1174" i="5"/>
  <c r="AF1174" i="5"/>
  <c r="AB1175" i="5"/>
  <c r="AF1175" i="5"/>
  <c r="AB1176" i="5"/>
  <c r="AF1176" i="5"/>
  <c r="AB1177" i="5"/>
  <c r="AF1177" i="5"/>
  <c r="AB1178" i="5"/>
  <c r="AF1178" i="5"/>
  <c r="AB1179" i="5"/>
  <c r="AF1179" i="5"/>
  <c r="AB1180" i="5"/>
  <c r="AF1180" i="5"/>
  <c r="AB1181" i="5"/>
  <c r="AF1181" i="5"/>
  <c r="AB1182" i="5"/>
  <c r="AF1182" i="5"/>
  <c r="AB1183" i="5"/>
  <c r="AF1183" i="5"/>
  <c r="AB1184" i="5"/>
  <c r="AF1184" i="5"/>
  <c r="AB1185" i="5"/>
  <c r="AF1185" i="5"/>
  <c r="AB1186" i="5"/>
  <c r="AF1186" i="5"/>
  <c r="AB1187" i="5"/>
  <c r="AF1187" i="5"/>
  <c r="AB1188" i="5"/>
  <c r="AF1188" i="5"/>
  <c r="AB1189" i="5"/>
  <c r="AF1189" i="5"/>
  <c r="AB1190" i="5"/>
  <c r="AF1190" i="5"/>
  <c r="AB1191" i="5"/>
  <c r="AF1191" i="5"/>
  <c r="AB1192" i="5"/>
  <c r="AF1192" i="5"/>
  <c r="AB1193" i="5"/>
  <c r="AF1193" i="5"/>
  <c r="AB1194" i="5"/>
  <c r="AF1194" i="5"/>
  <c r="AB1195" i="5"/>
  <c r="AF1195" i="5"/>
  <c r="AB1196" i="5"/>
  <c r="AF1196" i="5"/>
  <c r="AB1197" i="5"/>
  <c r="AF1197" i="5"/>
  <c r="AB1198" i="5"/>
  <c r="AF1198" i="5"/>
  <c r="AB1199" i="5"/>
  <c r="AF1199" i="5"/>
  <c r="AB1200" i="5"/>
  <c r="AF1200" i="5"/>
  <c r="AB1201" i="5"/>
  <c r="AF1201" i="5"/>
  <c r="AB1202" i="5"/>
  <c r="AF1202" i="5"/>
  <c r="AB1203" i="5"/>
  <c r="AF1203" i="5"/>
  <c r="AB1204" i="5"/>
  <c r="AF1204" i="5"/>
  <c r="AB1205" i="5"/>
  <c r="AF1205" i="5"/>
  <c r="AB1206" i="5"/>
  <c r="AF1206" i="5"/>
  <c r="AB1207" i="5"/>
  <c r="AF1207" i="5"/>
  <c r="AB1208" i="5"/>
  <c r="AF1208" i="5"/>
  <c r="AB1209" i="5"/>
  <c r="AF1209" i="5"/>
  <c r="AB1210" i="5"/>
  <c r="AF1210" i="5"/>
  <c r="AB1211" i="5"/>
  <c r="AF1211" i="5"/>
  <c r="AB1212" i="5"/>
  <c r="AF1212" i="5"/>
  <c r="AB1213" i="5"/>
  <c r="AF1213" i="5"/>
  <c r="AB1214" i="5"/>
  <c r="AF1214" i="5"/>
  <c r="AB1215" i="5"/>
  <c r="AF1215" i="5"/>
  <c r="AB1216" i="5"/>
  <c r="AF1216" i="5"/>
  <c r="AB1217" i="5"/>
  <c r="AF1217" i="5"/>
  <c r="AB1218" i="5"/>
  <c r="AF1218" i="5"/>
  <c r="AB1219" i="5"/>
  <c r="AF1219" i="5"/>
  <c r="AB1220" i="5"/>
  <c r="AF1220" i="5"/>
  <c r="AB1221" i="5"/>
  <c r="AF1221" i="5"/>
  <c r="AB1222" i="5"/>
  <c r="AF1222" i="5"/>
  <c r="AB1223" i="5"/>
  <c r="AF1223" i="5"/>
  <c r="AB1224" i="5"/>
  <c r="AF1224" i="5"/>
  <c r="AB1225" i="5"/>
  <c r="AF1225" i="5"/>
  <c r="AB1226" i="5"/>
  <c r="AF1226" i="5"/>
  <c r="AB1227" i="5"/>
  <c r="AF1227" i="5"/>
  <c r="AB1228" i="5"/>
  <c r="AF1228" i="5"/>
  <c r="AB1229" i="5"/>
  <c r="AF1229" i="5"/>
  <c r="AB1230" i="5"/>
  <c r="AF1230" i="5"/>
  <c r="AB1231" i="5"/>
  <c r="AF1231" i="5"/>
  <c r="AB1232" i="5"/>
  <c r="AF1232" i="5"/>
  <c r="AB1233" i="5"/>
  <c r="AF1233" i="5"/>
  <c r="AB1234" i="5"/>
  <c r="AF1234" i="5"/>
  <c r="AB1235" i="5"/>
  <c r="AF1235" i="5"/>
  <c r="AB1236" i="5"/>
  <c r="AF1236" i="5"/>
  <c r="AB1237" i="5"/>
  <c r="AF1237" i="5"/>
  <c r="AB1238" i="5"/>
  <c r="AF1238" i="5"/>
  <c r="AB1239" i="5"/>
  <c r="AF1239" i="5"/>
  <c r="AB1240" i="5"/>
  <c r="AF1240" i="5"/>
  <c r="AB1241" i="5"/>
  <c r="AF1241" i="5"/>
  <c r="AB1242" i="5"/>
  <c r="AF1242" i="5"/>
  <c r="AB1243" i="5"/>
  <c r="AF1243" i="5"/>
  <c r="AB1244" i="5"/>
  <c r="AF1244" i="5"/>
  <c r="AB1245" i="5"/>
  <c r="AF1245" i="5"/>
  <c r="AB1246" i="5"/>
  <c r="AF1246" i="5"/>
  <c r="AB1247" i="5"/>
  <c r="AF1247" i="5"/>
  <c r="AB1248" i="5"/>
  <c r="AF1248" i="5"/>
  <c r="AB1249" i="5"/>
  <c r="AF1249" i="5"/>
  <c r="AB1250" i="5"/>
  <c r="AF1250" i="5"/>
  <c r="AB1251" i="5"/>
  <c r="AF1251" i="5"/>
  <c r="AB1252" i="5"/>
  <c r="AF1252" i="5"/>
  <c r="AB1253" i="5"/>
  <c r="AF1253" i="5"/>
  <c r="AB1254" i="5"/>
  <c r="AF1254" i="5"/>
  <c r="AB1255" i="5"/>
  <c r="AF1255" i="5"/>
  <c r="AB1256" i="5"/>
  <c r="AF1256" i="5"/>
  <c r="AB1257" i="5"/>
  <c r="AF1257" i="5"/>
  <c r="AB1258" i="5"/>
  <c r="AF1258" i="5"/>
  <c r="AB1259" i="5"/>
  <c r="AF1259" i="5"/>
  <c r="AB1260" i="5"/>
  <c r="AF1260" i="5"/>
  <c r="AB1261" i="5"/>
  <c r="AF1261" i="5"/>
  <c r="AB1262" i="5"/>
  <c r="AF1262" i="5"/>
  <c r="AB1263" i="5"/>
  <c r="AF1263" i="5"/>
  <c r="AB1264" i="5"/>
  <c r="AF1264" i="5"/>
  <c r="AB1265" i="5"/>
  <c r="AF1265" i="5"/>
  <c r="AB1266" i="5"/>
  <c r="AF1266" i="5"/>
  <c r="AB1267" i="5"/>
  <c r="AF1267" i="5"/>
  <c r="AB1268" i="5"/>
  <c r="AF1268" i="5"/>
  <c r="AB1269" i="5"/>
  <c r="AF1269" i="5"/>
  <c r="AB1270" i="5"/>
  <c r="AF1270" i="5"/>
  <c r="AB1271" i="5"/>
  <c r="AF1271" i="5"/>
  <c r="AB1272" i="5"/>
  <c r="AF1272" i="5"/>
  <c r="AB1273" i="5"/>
  <c r="AF1273" i="5"/>
  <c r="AB1274" i="5"/>
  <c r="AF1274" i="5"/>
  <c r="AB1275" i="5"/>
  <c r="AF1275" i="5"/>
  <c r="AB1276" i="5"/>
  <c r="AF1276" i="5"/>
  <c r="AB1277" i="5"/>
  <c r="AF1277" i="5"/>
  <c r="AB1278" i="5"/>
  <c r="AF1278" i="5"/>
  <c r="AB1279" i="5"/>
  <c r="AF1279" i="5"/>
  <c r="AB1280" i="5"/>
  <c r="AF1280" i="5"/>
  <c r="AB1281" i="5"/>
  <c r="AF1281" i="5"/>
  <c r="C1283" i="5"/>
  <c r="AB1282" i="5"/>
  <c r="G1283" i="5"/>
  <c r="AF1282" i="5"/>
  <c r="AB1288" i="5"/>
  <c r="AF1288" i="5"/>
  <c r="AB1289" i="5"/>
  <c r="AF1289" i="5"/>
  <c r="AB1290" i="5"/>
  <c r="AF1290" i="5"/>
  <c r="AB1291" i="5"/>
  <c r="AF1291" i="5"/>
  <c r="AB1292" i="5"/>
  <c r="AF1292" i="5"/>
  <c r="AB1293" i="5"/>
  <c r="AF1293" i="5"/>
  <c r="AB1294" i="5"/>
  <c r="AF1294" i="5"/>
  <c r="AB1295" i="5"/>
  <c r="AF1295" i="5"/>
  <c r="AB1296" i="5"/>
  <c r="AF1296" i="5"/>
  <c r="AB1297" i="5"/>
  <c r="AF1297" i="5"/>
  <c r="AB1298" i="5"/>
  <c r="AF1298" i="5"/>
  <c r="AB1299" i="5"/>
  <c r="AF1299" i="5"/>
  <c r="AB1300" i="5"/>
  <c r="AF1300" i="5"/>
  <c r="AB1301" i="5"/>
  <c r="AF1301" i="5"/>
  <c r="AB1302" i="5"/>
  <c r="AF1302" i="5"/>
  <c r="AB1303" i="5"/>
  <c r="AF1303" i="5"/>
  <c r="AB1304" i="5"/>
  <c r="AF1304" i="5"/>
  <c r="AB1305" i="5"/>
  <c r="AF1305" i="5"/>
  <c r="AB1306" i="5"/>
  <c r="AF1306" i="5"/>
  <c r="AB1307" i="5"/>
  <c r="AF1307" i="5"/>
  <c r="AB1308" i="5"/>
  <c r="AF1308" i="5"/>
  <c r="AB1309" i="5"/>
  <c r="AF1309" i="5"/>
  <c r="AB1310" i="5"/>
  <c r="AF1310" i="5"/>
  <c r="AB1311" i="5"/>
  <c r="AF1311" i="5"/>
  <c r="AB1312" i="5"/>
  <c r="AB1313" i="5"/>
  <c r="AF1313" i="5"/>
  <c r="AB1314" i="5"/>
  <c r="AF1314" i="5"/>
  <c r="AB1315" i="5"/>
  <c r="AF1315" i="5"/>
  <c r="AB1316" i="5"/>
  <c r="AF1316" i="5"/>
  <c r="AB1317" i="5"/>
  <c r="AF1317" i="5"/>
  <c r="AB1318" i="5"/>
  <c r="AF1318" i="5"/>
  <c r="AB1319" i="5"/>
  <c r="AF1319" i="5"/>
  <c r="AB1320" i="5"/>
  <c r="AF1320" i="5"/>
  <c r="AB1321" i="5"/>
  <c r="AF1321" i="5"/>
  <c r="AB1322" i="5"/>
  <c r="AF1322" i="5"/>
  <c r="AB1323" i="5"/>
  <c r="AF1323" i="5"/>
  <c r="AB1324" i="5"/>
  <c r="AF1324" i="5"/>
  <c r="AB1325" i="5"/>
  <c r="AF1325" i="5"/>
  <c r="AB1326" i="5"/>
  <c r="AF1326" i="5"/>
  <c r="AB1327" i="5"/>
  <c r="AF1327" i="5"/>
  <c r="AB1328" i="5"/>
  <c r="AF1328" i="5"/>
  <c r="AB1329" i="5"/>
  <c r="AF1329" i="5"/>
  <c r="AB1330" i="5"/>
  <c r="AF1330" i="5"/>
  <c r="AB1331" i="5"/>
  <c r="AF1331" i="5"/>
  <c r="AB1332" i="5"/>
  <c r="AF1332" i="5"/>
  <c r="AB1333" i="5"/>
  <c r="AF1333" i="5"/>
  <c r="AB1334" i="5"/>
  <c r="AF1334" i="5"/>
  <c r="AB1335" i="5"/>
  <c r="AF1335" i="5"/>
  <c r="AB1336" i="5"/>
  <c r="AF1336" i="5"/>
  <c r="AB1337" i="5"/>
  <c r="AF1337" i="5"/>
  <c r="AB1338" i="5"/>
  <c r="AF1338" i="5"/>
  <c r="AB1339" i="5"/>
  <c r="AF1339" i="5"/>
  <c r="AB1340" i="5"/>
  <c r="AF1340" i="5"/>
  <c r="AB1341" i="5"/>
  <c r="AF1341" i="5"/>
  <c r="AB1342" i="5"/>
  <c r="AF1342" i="5"/>
  <c r="AB1343" i="5"/>
  <c r="AF1343" i="5"/>
  <c r="AB1344" i="5"/>
  <c r="AF1344" i="5"/>
  <c r="AB1345" i="5"/>
  <c r="AF1345" i="5"/>
  <c r="AB1346" i="5"/>
  <c r="AF1346" i="5"/>
  <c r="AB1347" i="5"/>
  <c r="AF1347" i="5"/>
  <c r="AB1348" i="5"/>
  <c r="AF1348" i="5"/>
  <c r="AB1349" i="5"/>
  <c r="AF1349" i="5"/>
  <c r="AB1350" i="5"/>
  <c r="AF1350" i="5"/>
  <c r="AB1351" i="5"/>
  <c r="AF1351" i="5"/>
  <c r="AB1352" i="5"/>
  <c r="AF1352" i="5"/>
  <c r="AB1353" i="5"/>
  <c r="AF1353" i="5"/>
  <c r="AB1354" i="5"/>
  <c r="AF1354" i="5"/>
  <c r="AB1355" i="5"/>
  <c r="AF1355" i="5"/>
  <c r="AB1356" i="5"/>
  <c r="AF1356" i="5"/>
  <c r="AB1357" i="5"/>
  <c r="AF1357" i="5"/>
  <c r="AB1358" i="5"/>
  <c r="AF1358" i="5"/>
  <c r="AB1359" i="5"/>
  <c r="AF1359" i="5"/>
  <c r="AB1360" i="5"/>
  <c r="AF1360" i="5"/>
  <c r="AB1361" i="5"/>
  <c r="AF1361" i="5"/>
  <c r="AB1362" i="5"/>
  <c r="AF1362" i="5"/>
  <c r="AB1363" i="5"/>
  <c r="AF1363" i="5"/>
  <c r="AB1364" i="5"/>
  <c r="AF1364" i="5"/>
  <c r="AB1365" i="5"/>
  <c r="AF1365" i="5"/>
  <c r="AB1366" i="5"/>
  <c r="AF1366" i="5"/>
  <c r="AB1367" i="5"/>
  <c r="AF1367" i="5"/>
  <c r="C1369" i="5"/>
  <c r="AB1369" i="5" s="1"/>
  <c r="AB1368" i="5"/>
  <c r="G1369" i="5"/>
  <c r="AF1369" i="5" s="1"/>
  <c r="AF1368" i="5"/>
  <c r="AB1370" i="5"/>
  <c r="AB1371" i="5"/>
  <c r="AF1371" i="5"/>
  <c r="AB1372" i="5"/>
  <c r="AF1372" i="5"/>
  <c r="AB1373" i="5"/>
  <c r="AF1373" i="5"/>
  <c r="AB1374" i="5"/>
  <c r="AF1374" i="5"/>
  <c r="AB1375" i="5"/>
  <c r="AF1375" i="5"/>
  <c r="AB1376" i="5"/>
  <c r="AF1376" i="5"/>
  <c r="AB1377" i="5"/>
  <c r="AF1377" i="5"/>
  <c r="AB1378" i="5"/>
  <c r="AF1378" i="5"/>
  <c r="AB1379" i="5"/>
  <c r="AF1379" i="5"/>
  <c r="AB1380" i="5"/>
  <c r="AF1380" i="5"/>
  <c r="AB1381" i="5"/>
  <c r="AF1381" i="5"/>
  <c r="AB1382" i="5"/>
  <c r="AF1382" i="5"/>
  <c r="AB1383" i="5"/>
  <c r="AF1383" i="5"/>
  <c r="AB1384" i="5"/>
  <c r="AF1384" i="5"/>
  <c r="AB1385" i="5"/>
  <c r="AF1385" i="5"/>
  <c r="AB1386" i="5"/>
  <c r="AF1386" i="5"/>
  <c r="AB1387" i="5"/>
  <c r="AF1387" i="5"/>
  <c r="AB1388" i="5"/>
  <c r="AF1388" i="5"/>
  <c r="AB1389" i="5"/>
  <c r="AF1389" i="5"/>
  <c r="AB1390" i="5"/>
  <c r="AF1390" i="5"/>
  <c r="AB1391" i="5"/>
  <c r="AF1391" i="5"/>
  <c r="AB1392" i="5"/>
  <c r="AF1392" i="5"/>
  <c r="AB1393" i="5"/>
  <c r="AF1393" i="5"/>
  <c r="AB1394" i="5"/>
  <c r="AF1394" i="5"/>
  <c r="AB1395" i="5"/>
  <c r="AF1395" i="5"/>
  <c r="AB1396" i="5"/>
  <c r="AF1396" i="5"/>
  <c r="AB1397" i="5"/>
  <c r="AF1397" i="5"/>
  <c r="AB1398" i="5"/>
  <c r="AF1398" i="5"/>
  <c r="AB1399" i="5"/>
  <c r="AF1399" i="5"/>
  <c r="AB1400" i="5"/>
  <c r="AF1400" i="5"/>
  <c r="AB1401" i="5"/>
  <c r="AF1401" i="5"/>
  <c r="AB1402" i="5"/>
  <c r="AF1402" i="5"/>
  <c r="AB1403" i="5"/>
  <c r="AF1403" i="5"/>
  <c r="AB1404" i="5"/>
  <c r="AF1404" i="5"/>
  <c r="AB1405" i="5"/>
  <c r="AF1405" i="5"/>
  <c r="AB1406" i="5"/>
  <c r="AF1406" i="5"/>
  <c r="AB1407" i="5"/>
  <c r="AF1407" i="5"/>
  <c r="AB1408" i="5"/>
  <c r="AF1408" i="5"/>
  <c r="AB1409" i="5"/>
  <c r="AF1409" i="5"/>
  <c r="AB1410" i="5"/>
  <c r="AF1410" i="5"/>
  <c r="AB1411" i="5"/>
  <c r="AF1411" i="5"/>
  <c r="AB1412" i="5"/>
  <c r="AF1412" i="5"/>
  <c r="AB1413" i="5"/>
  <c r="AF1413" i="5"/>
  <c r="AB1414" i="5"/>
  <c r="AF1414" i="5"/>
  <c r="AB1415" i="5"/>
  <c r="AF1415" i="5"/>
  <c r="AB1416" i="5"/>
  <c r="AF1416" i="5"/>
  <c r="AB1417" i="5"/>
  <c r="AF1417" i="5"/>
  <c r="AB1418" i="5"/>
  <c r="AF1418" i="5"/>
  <c r="AB1419" i="5"/>
  <c r="AF1419" i="5"/>
  <c r="AB1420" i="5"/>
  <c r="AF1420" i="5"/>
  <c r="AB1421" i="5"/>
  <c r="AF1421" i="5"/>
  <c r="AB1422" i="5"/>
  <c r="AF1422" i="5"/>
  <c r="AB1423" i="5"/>
  <c r="AF1423" i="5"/>
  <c r="AB1424" i="5"/>
  <c r="AF1424" i="5"/>
  <c r="AB1425" i="5"/>
  <c r="AF1425" i="5"/>
  <c r="AB1426" i="5"/>
  <c r="AF1426" i="5"/>
  <c r="AB1427" i="5"/>
  <c r="AF1427" i="5"/>
  <c r="AB1428" i="5"/>
  <c r="AF1428" i="5"/>
  <c r="AB1429" i="5"/>
  <c r="AF1429" i="5"/>
  <c r="AB1430" i="5"/>
  <c r="AF1430" i="5"/>
  <c r="AB1431" i="5"/>
  <c r="AF1431" i="5"/>
  <c r="AB1432" i="5"/>
  <c r="AF1432" i="5"/>
  <c r="AB1433" i="5"/>
  <c r="AF1433" i="5"/>
  <c r="AB1434" i="5"/>
  <c r="AF1434" i="5"/>
  <c r="AB1435" i="5"/>
  <c r="AF1435" i="5"/>
  <c r="AB1436" i="5"/>
  <c r="AF1436" i="5"/>
  <c r="AB1437" i="5"/>
  <c r="AF1437" i="5"/>
  <c r="AB1438" i="5"/>
  <c r="AF1438" i="5"/>
  <c r="AB1439" i="5"/>
  <c r="AF1439" i="5"/>
  <c r="AB1440" i="5"/>
  <c r="AF1440" i="5"/>
  <c r="AB1441" i="5"/>
  <c r="AF1441" i="5"/>
  <c r="AB1442" i="5"/>
  <c r="AF1442" i="5"/>
  <c r="AB1443" i="5"/>
  <c r="AF1443" i="5"/>
  <c r="AB1444" i="5"/>
  <c r="AF1444" i="5"/>
  <c r="AB1445" i="5"/>
  <c r="AF1445" i="5"/>
  <c r="AB1446" i="5"/>
  <c r="AF1446" i="5"/>
  <c r="AB1447" i="5"/>
  <c r="AF1447" i="5"/>
  <c r="AB1448" i="5"/>
  <c r="AF1448" i="5"/>
  <c r="AB1449" i="5"/>
  <c r="AF1449" i="5"/>
  <c r="AB1450" i="5"/>
  <c r="AF1450" i="5"/>
  <c r="AB1451" i="5"/>
  <c r="AF1451" i="5"/>
  <c r="AB1452" i="5"/>
  <c r="AF1452" i="5"/>
  <c r="AB1453" i="5"/>
  <c r="AF1453" i="5"/>
  <c r="AB1454" i="5"/>
  <c r="AF1454" i="5"/>
  <c r="AB1455" i="5"/>
  <c r="AF1455" i="5"/>
  <c r="AB1456" i="5"/>
  <c r="AF1456" i="5"/>
  <c r="AB1457" i="5"/>
  <c r="AF1457" i="5"/>
  <c r="AB1458" i="5"/>
  <c r="AF1458" i="5"/>
  <c r="AB1459" i="5"/>
  <c r="AF1459" i="5"/>
  <c r="AB1460" i="5"/>
  <c r="AF1460" i="5"/>
  <c r="AB1461" i="5"/>
  <c r="AF1461" i="5"/>
  <c r="AB1462" i="5"/>
  <c r="AF1462" i="5"/>
  <c r="AB1463" i="5"/>
  <c r="AF1463" i="5"/>
  <c r="AB1464" i="5"/>
  <c r="AF1464" i="5"/>
  <c r="AB1465" i="5"/>
  <c r="AF1465" i="5"/>
  <c r="AB1466" i="5"/>
  <c r="AF1466" i="5"/>
  <c r="AB1467" i="5"/>
  <c r="AF1467" i="5"/>
  <c r="AB1468" i="5"/>
  <c r="AF1468" i="5"/>
  <c r="AB1469" i="5"/>
  <c r="AF1469" i="5"/>
  <c r="AB1470" i="5"/>
  <c r="AF1470" i="5"/>
  <c r="AB1471" i="5"/>
  <c r="AF1471" i="5"/>
  <c r="AB1472" i="5"/>
  <c r="AF1472" i="5"/>
  <c r="AB1473" i="5"/>
  <c r="AF1473" i="5"/>
  <c r="AB1474" i="5"/>
  <c r="AF1474" i="5"/>
  <c r="AB1475" i="5"/>
  <c r="AF1475" i="5"/>
  <c r="AB1476" i="5"/>
  <c r="AF1476" i="5"/>
  <c r="AB1477" i="5"/>
  <c r="AF1477" i="5"/>
  <c r="AB1478" i="5"/>
  <c r="AF1478" i="5"/>
  <c r="AB1479" i="5"/>
  <c r="AF1479" i="5"/>
  <c r="AB1480" i="5"/>
  <c r="AF1480" i="5"/>
  <c r="AB1481" i="5"/>
  <c r="AF1481" i="5"/>
  <c r="AB1482" i="5"/>
  <c r="AF1482" i="5"/>
  <c r="AB1483" i="5"/>
  <c r="AF1483" i="5"/>
  <c r="AB1484" i="5"/>
  <c r="AF1484" i="5"/>
  <c r="AB1485" i="5"/>
  <c r="AF1485" i="5"/>
  <c r="AB1486" i="5"/>
  <c r="AF1486" i="5"/>
  <c r="AB1487" i="5"/>
  <c r="AF1487" i="5"/>
  <c r="AB1488" i="5"/>
  <c r="AF1488" i="5"/>
  <c r="AB1489" i="5"/>
  <c r="AF1489" i="5"/>
  <c r="AB1490" i="5"/>
  <c r="AF1490" i="5"/>
  <c r="AB1491" i="5"/>
  <c r="AF1491" i="5"/>
  <c r="AB1492" i="5"/>
  <c r="AF1492" i="5"/>
  <c r="AB1493" i="5"/>
  <c r="AF1493" i="5"/>
  <c r="AB1494" i="5"/>
  <c r="AF1494" i="5"/>
  <c r="AB1495" i="5"/>
  <c r="AF1495" i="5"/>
  <c r="AB1496" i="5"/>
  <c r="AF1496" i="5"/>
  <c r="AB1497" i="5"/>
  <c r="AF1497" i="5"/>
  <c r="AB1498" i="5"/>
  <c r="AF1498" i="5"/>
  <c r="AB1499" i="5"/>
  <c r="AF1499" i="5"/>
  <c r="AB1500" i="5"/>
  <c r="AF1500" i="5"/>
  <c r="AB1501" i="5"/>
  <c r="AF1501" i="5"/>
  <c r="AB1502" i="5"/>
  <c r="AF1502" i="5"/>
  <c r="AB1503" i="5"/>
  <c r="AF1503" i="5"/>
  <c r="AB1504" i="5"/>
  <c r="AF1504" i="5"/>
  <c r="AB1505" i="5"/>
  <c r="AF1505" i="5"/>
  <c r="AB1506" i="5"/>
  <c r="AF1506" i="5"/>
  <c r="AB1507" i="5"/>
  <c r="AF1507" i="5"/>
  <c r="AB1508" i="5"/>
  <c r="AF1508" i="5"/>
  <c r="AB1509" i="5"/>
  <c r="AF1509" i="5"/>
  <c r="AB1510" i="5"/>
  <c r="AF1510" i="5"/>
  <c r="AB1511" i="5"/>
  <c r="AF1511" i="5"/>
  <c r="AB1512" i="5"/>
  <c r="AF1512" i="5"/>
  <c r="AB1513" i="5"/>
  <c r="AF1513" i="5"/>
  <c r="AB1514" i="5"/>
  <c r="AF1514" i="5"/>
  <c r="AB1515" i="5"/>
  <c r="AF1515" i="5"/>
  <c r="AB1516" i="5"/>
  <c r="AF1516" i="5"/>
  <c r="AB1517" i="5"/>
  <c r="AF1517" i="5"/>
  <c r="AB1518" i="5"/>
  <c r="AF1518" i="5"/>
  <c r="AB1519" i="5"/>
  <c r="AF1519" i="5"/>
  <c r="AB1520" i="5"/>
  <c r="AF1520" i="5"/>
  <c r="AB1521" i="5"/>
  <c r="AF1521" i="5"/>
  <c r="AB1522" i="5"/>
  <c r="AF1522" i="5"/>
  <c r="AB1523" i="5"/>
  <c r="AF1523" i="5"/>
  <c r="AB1524" i="5"/>
  <c r="AF1524" i="5"/>
  <c r="AB1525" i="5"/>
  <c r="AF1525" i="5"/>
  <c r="AB1526" i="5"/>
  <c r="AF1526" i="5"/>
  <c r="AB1527" i="5"/>
  <c r="AF1527" i="5"/>
  <c r="AB1528" i="5"/>
  <c r="AF1528" i="5"/>
  <c r="AB1529" i="5"/>
  <c r="AF1529" i="5"/>
  <c r="AB1530" i="5"/>
  <c r="AF1530" i="5"/>
  <c r="AB1531" i="5"/>
  <c r="AF1531" i="5"/>
  <c r="AB1532" i="5"/>
  <c r="AF1532" i="5"/>
  <c r="AB1533" i="5"/>
  <c r="AF1533" i="5"/>
  <c r="AB1534" i="5"/>
  <c r="AF1534" i="5"/>
  <c r="AB1535" i="5"/>
  <c r="AF1535" i="5"/>
  <c r="AB1536" i="5"/>
  <c r="AF1536" i="5"/>
  <c r="AB1537" i="5"/>
  <c r="AF1537" i="5"/>
  <c r="AB1538" i="5"/>
  <c r="AF1538" i="5"/>
  <c r="AB1539" i="5"/>
  <c r="AF1539" i="5"/>
  <c r="AB1540" i="5"/>
  <c r="AF1540" i="5"/>
  <c r="AB1541" i="5"/>
  <c r="AF1541" i="5"/>
  <c r="AB1542" i="5"/>
  <c r="AF1542" i="5"/>
  <c r="AB1543" i="5"/>
  <c r="AF1543" i="5"/>
  <c r="AB1544" i="5"/>
  <c r="AF1544" i="5"/>
  <c r="AB1545" i="5"/>
  <c r="AF1545" i="5"/>
  <c r="AB1546" i="5"/>
  <c r="AF1546" i="5"/>
  <c r="AB1547" i="5"/>
  <c r="AF1547" i="5"/>
  <c r="AB1548" i="5"/>
  <c r="AF1548" i="5"/>
  <c r="AB1549" i="5"/>
  <c r="AF1549" i="5"/>
  <c r="AB1550" i="5"/>
  <c r="AF1550" i="5"/>
  <c r="AB1551" i="5"/>
  <c r="AF1551" i="5"/>
  <c r="AB1552" i="5"/>
  <c r="AF1552" i="5"/>
  <c r="AB1553" i="5"/>
  <c r="AF1553" i="5"/>
  <c r="AB1554" i="5"/>
  <c r="AF1554" i="5"/>
  <c r="AB1555" i="5"/>
  <c r="AF1555" i="5"/>
  <c r="AB1556" i="5"/>
  <c r="AF1556" i="5"/>
  <c r="AB1557" i="5"/>
  <c r="AF1557" i="5"/>
  <c r="AB1558" i="5"/>
  <c r="AF1558" i="5"/>
  <c r="AB1559" i="5"/>
  <c r="AF1559" i="5"/>
  <c r="AB1560" i="5"/>
  <c r="AF1560" i="5"/>
  <c r="C1562" i="5"/>
  <c r="AB1562" i="5" s="1"/>
  <c r="AB1561" i="5"/>
  <c r="G1562" i="5"/>
  <c r="AF1562" i="5" s="1"/>
  <c r="AF1561" i="5"/>
  <c r="AB1564" i="5"/>
  <c r="AF1564" i="5"/>
  <c r="AB1565" i="5"/>
  <c r="AF1565" i="5"/>
  <c r="AB1566" i="5"/>
  <c r="AF1566" i="5"/>
  <c r="AB1567" i="5"/>
  <c r="AF1567" i="5"/>
  <c r="AB1568" i="5"/>
  <c r="AF1568" i="5"/>
  <c r="AB1569" i="5"/>
  <c r="AF1569" i="5"/>
  <c r="AB1570" i="5"/>
  <c r="AF1570" i="5"/>
  <c r="AB1571" i="5"/>
  <c r="AF1571" i="5"/>
  <c r="AB1572" i="5"/>
  <c r="AF1572" i="5"/>
  <c r="AB1573" i="5"/>
  <c r="AF1573" i="5"/>
  <c r="AB1574" i="5"/>
  <c r="AF1574" i="5"/>
  <c r="AB1575" i="5"/>
  <c r="AF1575" i="5"/>
  <c r="AB1576" i="5"/>
  <c r="AF1576" i="5"/>
  <c r="AB1577" i="5"/>
  <c r="AF1577" i="5"/>
  <c r="C1579" i="5"/>
  <c r="AB1578" i="5"/>
  <c r="G1579" i="5"/>
  <c r="AF1578" i="5"/>
  <c r="AB1582" i="5"/>
  <c r="AF1582" i="5"/>
  <c r="AB1583" i="5"/>
  <c r="AF1583" i="5"/>
  <c r="AB1584" i="5"/>
  <c r="AF1584" i="5"/>
  <c r="AB1585" i="5"/>
  <c r="AF1585" i="5"/>
  <c r="AB1586" i="5"/>
  <c r="AF1586" i="5"/>
  <c r="AB1587" i="5"/>
  <c r="AF1587" i="5"/>
  <c r="AB1588" i="5"/>
  <c r="AF1588" i="5"/>
  <c r="AB1589" i="5"/>
  <c r="AF1589" i="5"/>
  <c r="AB1590" i="5"/>
  <c r="AF1590" i="5"/>
  <c r="AB1591" i="5"/>
  <c r="AF1591" i="5"/>
  <c r="AB1592" i="5"/>
  <c r="AF1592" i="5"/>
  <c r="AB1593" i="5"/>
  <c r="AF1593" i="5"/>
  <c r="AB1594" i="5"/>
  <c r="AF1594" i="5"/>
  <c r="AB1595" i="5"/>
  <c r="AF1595" i="5"/>
  <c r="AB1596" i="5"/>
  <c r="AF1596" i="5"/>
  <c r="AB1597" i="5"/>
  <c r="AF1597" i="5"/>
  <c r="AB1598" i="5"/>
  <c r="AF1598" i="5"/>
  <c r="AB1599" i="5"/>
  <c r="AF1599" i="5"/>
  <c r="AB1600" i="5"/>
  <c r="AF1600" i="5"/>
  <c r="AB1601" i="5"/>
  <c r="AF1601" i="5"/>
  <c r="AB1602" i="5"/>
  <c r="AF1602" i="5"/>
  <c r="AB1603" i="5"/>
  <c r="AF1603" i="5"/>
  <c r="AB1604" i="5"/>
  <c r="AF1604" i="5"/>
  <c r="AB1605" i="5"/>
  <c r="AF1605" i="5"/>
  <c r="AB1606" i="5"/>
  <c r="AF1606" i="5"/>
  <c r="AB1607" i="5"/>
  <c r="AF1607" i="5"/>
  <c r="AB1608" i="5"/>
  <c r="AF1608" i="5"/>
  <c r="AB1609" i="5"/>
  <c r="AF1609" i="5"/>
  <c r="AB1610" i="5"/>
  <c r="AF1610" i="5"/>
  <c r="AB1611" i="5"/>
  <c r="AF1611" i="5"/>
  <c r="AB1612" i="5"/>
  <c r="AF1612" i="5"/>
  <c r="AB1613" i="5"/>
  <c r="AF1613" i="5"/>
  <c r="AB1614" i="5"/>
  <c r="AF1614" i="5"/>
  <c r="AB1615" i="5"/>
  <c r="AF1615" i="5"/>
  <c r="AH1587" i="5"/>
  <c r="AD1589" i="5"/>
  <c r="AH1590" i="5"/>
  <c r="AD1592" i="5"/>
  <c r="AH1593" i="5"/>
  <c r="AD1595" i="5"/>
  <c r="AH1596" i="5"/>
  <c r="AD1598" i="5"/>
  <c r="AH1599" i="5"/>
  <c r="AD1601" i="5"/>
  <c r="AH1602" i="5"/>
  <c r="AD1604" i="5"/>
  <c r="AH1605" i="5"/>
  <c r="AD1607" i="5"/>
  <c r="AH1608" i="5"/>
  <c r="AD1610" i="5"/>
  <c r="AD1611" i="5"/>
  <c r="AD1612" i="5"/>
  <c r="AD1613" i="5"/>
  <c r="AD1614" i="5"/>
  <c r="AH1614" i="5"/>
  <c r="AH1615" i="5"/>
  <c r="AH1616" i="5"/>
  <c r="AD1617" i="5"/>
  <c r="AH1618" i="5"/>
  <c r="C18" i="5"/>
  <c r="AA1139" i="5"/>
  <c r="AA1140" i="5"/>
  <c r="AE1141" i="5"/>
  <c r="AA1143" i="5"/>
  <c r="AE1144" i="5"/>
  <c r="AE1151" i="5"/>
  <c r="AE1153" i="5"/>
  <c r="AA1155" i="5"/>
  <c r="AE1156" i="5"/>
  <c r="AA1158" i="5"/>
  <c r="AA1159" i="5"/>
  <c r="AE1160" i="5"/>
  <c r="AE1161" i="5"/>
  <c r="AA1163" i="5"/>
  <c r="AE1164" i="5"/>
  <c r="AE1165" i="5"/>
  <c r="AA1167" i="5"/>
  <c r="AE1168" i="5"/>
  <c r="AA1170" i="5"/>
  <c r="AA1171" i="5"/>
  <c r="AA1173" i="5"/>
  <c r="AE1174" i="5"/>
  <c r="AA1176" i="5"/>
  <c r="AE1177" i="5"/>
  <c r="AA1179" i="5"/>
  <c r="AE1180" i="5"/>
  <c r="AA1182" i="5"/>
  <c r="AA1183" i="5"/>
  <c r="AE1184" i="5"/>
  <c r="AA1186" i="5"/>
  <c r="AE1187" i="5"/>
  <c r="AA1189" i="5"/>
  <c r="AE1190" i="5"/>
  <c r="AE1192" i="5"/>
  <c r="AA1194" i="5"/>
  <c r="AE1195" i="5"/>
  <c r="AA1197" i="5"/>
  <c r="AE1198" i="5"/>
  <c r="AA1200" i="5"/>
  <c r="AE1201" i="5"/>
  <c r="AA1203" i="5"/>
  <c r="AE1204" i="5"/>
  <c r="AA1206" i="5"/>
  <c r="AA1207" i="5"/>
  <c r="AE1208" i="5"/>
  <c r="AA1210" i="5"/>
  <c r="AE1211" i="5"/>
  <c r="AA1213" i="5"/>
  <c r="AA1214" i="5"/>
  <c r="AE1215" i="5"/>
  <c r="AA1217" i="5"/>
  <c r="AE1218" i="5"/>
  <c r="AA1220" i="5"/>
  <c r="AA1222" i="5"/>
  <c r="AA1223" i="5"/>
  <c r="AE1224" i="5"/>
  <c r="AA1226" i="5"/>
  <c r="AE1227" i="5"/>
  <c r="AA1229" i="5"/>
  <c r="AE1230" i="5"/>
  <c r="AA1232" i="5"/>
  <c r="AE1233" i="5"/>
  <c r="AA1235" i="5"/>
  <c r="AE1236" i="5"/>
  <c r="AA1238" i="5"/>
  <c r="AE1239" i="5"/>
  <c r="AA1241" i="5"/>
  <c r="AE1242" i="5"/>
  <c r="AA1244" i="5"/>
  <c r="AE1245" i="5"/>
  <c r="AA1247" i="5"/>
  <c r="AE1248" i="5"/>
  <c r="AA1250" i="5"/>
  <c r="AE1251" i="5"/>
  <c r="AA1253" i="5"/>
  <c r="AE1254" i="5"/>
  <c r="AA1256" i="5"/>
  <c r="AE1257" i="5"/>
  <c r="AA1259" i="5"/>
  <c r="AE1260" i="5"/>
  <c r="AA1262" i="5"/>
  <c r="AA1263" i="5"/>
  <c r="AE1264" i="5"/>
  <c r="AE1266" i="5"/>
  <c r="AA1268" i="5"/>
  <c r="AE1269" i="5"/>
  <c r="AA1271" i="5"/>
  <c r="AE1272" i="5"/>
  <c r="AA1274" i="5"/>
  <c r="AE1275" i="5"/>
  <c r="AA1277" i="5"/>
  <c r="AE1278" i="5"/>
  <c r="AA1280" i="5"/>
  <c r="AE1281" i="5"/>
  <c r="AA1288" i="5"/>
  <c r="AE1289" i="5"/>
  <c r="AA1291" i="5"/>
  <c r="AE1292" i="5"/>
  <c r="AA1294" i="5"/>
  <c r="AE1295" i="5"/>
  <c r="AA1297" i="5"/>
  <c r="AE1298" i="5"/>
  <c r="AA1300" i="5"/>
  <c r="AE1301" i="5"/>
  <c r="AA1303" i="5"/>
  <c r="AE1304" i="5"/>
  <c r="AA1306" i="5"/>
  <c r="AE1307" i="5"/>
  <c r="AA1309" i="5"/>
  <c r="AE1310" i="5"/>
  <c r="AA1312" i="5"/>
  <c r="AE1313" i="5"/>
  <c r="AA1315" i="5"/>
  <c r="AE1316" i="5"/>
  <c r="AA1318" i="5"/>
  <c r="AE1319" i="5"/>
  <c r="AA1321" i="5"/>
  <c r="AE1322" i="5"/>
  <c r="AA1324" i="5"/>
  <c r="AE1325" i="5"/>
  <c r="AA1327" i="5"/>
  <c r="AE1328" i="5"/>
  <c r="AA1330" i="5"/>
  <c r="AE1331" i="5"/>
  <c r="AA1333" i="5"/>
  <c r="AE1334" i="5"/>
  <c r="AA1336" i="5"/>
  <c r="AE1337" i="5"/>
  <c r="AA1339" i="5"/>
  <c r="AE1340" i="5"/>
  <c r="AA1342" i="5"/>
  <c r="AE1343" i="5"/>
  <c r="AA1345" i="5"/>
  <c r="AE1346" i="5"/>
  <c r="AA1348" i="5"/>
  <c r="AE1349" i="5"/>
  <c r="AA1351" i="5"/>
  <c r="AE1352" i="5"/>
  <c r="AA1354" i="5"/>
  <c r="AE1355" i="5"/>
  <c r="AA1357" i="5"/>
  <c r="AE1358" i="5"/>
  <c r="AA1360" i="5"/>
  <c r="AE1361" i="5"/>
  <c r="AA1363" i="5"/>
  <c r="AA1364" i="5"/>
  <c r="AE1365" i="5"/>
  <c r="AA1367" i="5"/>
  <c r="F1369" i="5"/>
  <c r="AE1369" i="5" s="1"/>
  <c r="AE1368" i="5"/>
  <c r="AA1371" i="5"/>
  <c r="AE1372" i="5"/>
  <c r="AA1374" i="5"/>
  <c r="AE1375" i="5"/>
  <c r="AA1377" i="5"/>
  <c r="AE1378" i="5"/>
  <c r="AA1380" i="5"/>
  <c r="AE1381" i="5"/>
  <c r="AA1383" i="5"/>
  <c r="AE1384" i="5"/>
  <c r="AA1386" i="5"/>
  <c r="AE1387" i="5"/>
  <c r="AA1389" i="5"/>
  <c r="AE1390" i="5"/>
  <c r="AA1392" i="5"/>
  <c r="AE1393" i="5"/>
  <c r="AA1395" i="5"/>
  <c r="AE1396" i="5"/>
  <c r="AA1398" i="5"/>
  <c r="AE1399" i="5"/>
  <c r="AA1401" i="5"/>
  <c r="AE1402" i="5"/>
  <c r="AA1404" i="5"/>
  <c r="AE1405" i="5"/>
  <c r="AA1407" i="5"/>
  <c r="AE1408" i="5"/>
  <c r="AA1410" i="5"/>
  <c r="AE1411" i="5"/>
  <c r="AA1413" i="5"/>
  <c r="AE1414" i="5"/>
  <c r="AA1416" i="5"/>
  <c r="AE1417" i="5"/>
  <c r="AA1419" i="5"/>
  <c r="AE1420" i="5"/>
  <c r="AA1422" i="5"/>
  <c r="AE1423" i="5"/>
  <c r="AA1425" i="5"/>
  <c r="AE1426" i="5"/>
  <c r="AA1428" i="5"/>
  <c r="AE1429" i="5"/>
  <c r="AA1431" i="5"/>
  <c r="AE1432" i="5"/>
  <c r="AA1434" i="5"/>
  <c r="AE1435" i="5"/>
  <c r="AA1437" i="5"/>
  <c r="AE1438" i="5"/>
  <c r="AA1440" i="5"/>
  <c r="AE1441" i="5"/>
  <c r="AA1443" i="5"/>
  <c r="AE1444" i="5"/>
  <c r="AA1446" i="5"/>
  <c r="AE1447" i="5"/>
  <c r="AA1449" i="5"/>
  <c r="AE1450" i="5"/>
  <c r="AA1452" i="5"/>
  <c r="AE1453" i="5"/>
  <c r="AA1455" i="5"/>
  <c r="AE1456" i="5"/>
  <c r="AA1458" i="5"/>
  <c r="AE1459" i="5"/>
  <c r="AA1461" i="5"/>
  <c r="AE1462" i="5"/>
  <c r="AA1464" i="5"/>
  <c r="AE1465" i="5"/>
  <c r="AA1467" i="5"/>
  <c r="AE1468" i="5"/>
  <c r="AA1470" i="5"/>
  <c r="AE1471" i="5"/>
  <c r="AA1473" i="5"/>
  <c r="AE1474" i="5"/>
  <c r="AA1476" i="5"/>
  <c r="AE1477" i="5"/>
  <c r="AA1479" i="5"/>
  <c r="AE1480" i="5"/>
  <c r="AA1482" i="5"/>
  <c r="AE1483" i="5"/>
  <c r="AA1485" i="5"/>
  <c r="AE1486" i="5"/>
  <c r="AA1488" i="5"/>
  <c r="AE1489" i="5"/>
  <c r="AA1491" i="5"/>
  <c r="AE1492" i="5"/>
  <c r="AA1494" i="5"/>
  <c r="AE1495" i="5"/>
  <c r="AA1497" i="5"/>
  <c r="AE1498" i="5"/>
  <c r="AA1500" i="5"/>
  <c r="AE1501" i="5"/>
  <c r="AA1503" i="5"/>
  <c r="AE1504" i="5"/>
  <c r="AA1506" i="5"/>
  <c r="AE1507" i="5"/>
  <c r="AA1509" i="5"/>
  <c r="AE1510" i="5"/>
  <c r="AA1512" i="5"/>
  <c r="AE1513" i="5"/>
  <c r="AA1515" i="5"/>
  <c r="AE1516" i="5"/>
  <c r="AA1518" i="5"/>
  <c r="AE1519" i="5"/>
  <c r="AA1521" i="5"/>
  <c r="AE1522" i="5"/>
  <c r="AA1524" i="5"/>
  <c r="AE1525" i="5"/>
  <c r="AA1527" i="5"/>
  <c r="AE1528" i="5"/>
  <c r="AA1530" i="5"/>
  <c r="AE1531" i="5"/>
  <c r="AA1533" i="5"/>
  <c r="AE1534" i="5"/>
  <c r="AA1536" i="5"/>
  <c r="AE1537" i="5"/>
  <c r="AA1539" i="5"/>
  <c r="AE1540" i="5"/>
  <c r="AA1542" i="5"/>
  <c r="AE1543" i="5"/>
  <c r="AA1545" i="5"/>
  <c r="AE1546" i="5"/>
  <c r="AA1548" i="5"/>
  <c r="AE1549" i="5"/>
  <c r="AA1551" i="5"/>
  <c r="AE1552" i="5"/>
  <c r="AA1554" i="5"/>
  <c r="AE1555" i="5"/>
  <c r="AA1557" i="5"/>
  <c r="AE1558" i="5"/>
  <c r="AA1560" i="5"/>
  <c r="F1562" i="5"/>
  <c r="AE1562" i="5" s="1"/>
  <c r="AE1561" i="5"/>
  <c r="AA1564" i="5"/>
  <c r="AE1565" i="5"/>
  <c r="AA1567" i="5"/>
  <c r="AE1568" i="5"/>
  <c r="AA1570" i="5"/>
  <c r="AE1571" i="5"/>
  <c r="AA1573" i="5"/>
  <c r="AE1574" i="5"/>
  <c r="AA1576" i="5"/>
  <c r="AE1577" i="5"/>
  <c r="AE1582" i="5"/>
  <c r="AA1584" i="5"/>
  <c r="AE1585" i="5"/>
  <c r="AA1587" i="5"/>
  <c r="AE1588" i="5"/>
  <c r="AA1590" i="5"/>
  <c r="AE1591" i="5"/>
  <c r="AA1593" i="5"/>
  <c r="AE1594" i="5"/>
  <c r="AA1596" i="5"/>
  <c r="AE1597" i="5"/>
  <c r="AA1599" i="5"/>
  <c r="AE1600" i="5"/>
  <c r="AA1602" i="5"/>
  <c r="AE1603" i="5"/>
  <c r="AA1605" i="5"/>
  <c r="AE1606" i="5"/>
  <c r="AA1608" i="5"/>
  <c r="AE1609" i="5"/>
  <c r="AA1611" i="5"/>
  <c r="AE1612" i="5"/>
  <c r="AA1614" i="5"/>
  <c r="AE1615" i="5"/>
  <c r="AA1617" i="5"/>
  <c r="AA1618" i="5"/>
  <c r="E18" i="5"/>
  <c r="I18" i="5"/>
  <c r="AC1138" i="5"/>
  <c r="AG1138" i="5"/>
  <c r="AC1139" i="5"/>
  <c r="AG1139" i="5"/>
  <c r="AC1140" i="5"/>
  <c r="AG1140" i="5"/>
  <c r="AC1141" i="5"/>
  <c r="AG1141" i="5"/>
  <c r="AC1142" i="5"/>
  <c r="AG1142" i="5"/>
  <c r="AC1143" i="5"/>
  <c r="AG1143" i="5"/>
  <c r="AC1144" i="5"/>
  <c r="AG1144" i="5"/>
  <c r="D1146" i="5"/>
  <c r="AC1145" i="5"/>
  <c r="H1146" i="5"/>
  <c r="AG1145" i="5"/>
  <c r="AC1151" i="5"/>
  <c r="AG1151" i="5"/>
  <c r="AC1152" i="5"/>
  <c r="AG1152" i="5"/>
  <c r="AC1153" i="5"/>
  <c r="AG1153" i="5"/>
  <c r="AC1154" i="5"/>
  <c r="AG1154" i="5"/>
  <c r="AC1155" i="5"/>
  <c r="AG1155" i="5"/>
  <c r="AC1156" i="5"/>
  <c r="AG1156" i="5"/>
  <c r="AC1157" i="5"/>
  <c r="AG1157" i="5"/>
  <c r="AC1158" i="5"/>
  <c r="AG1158" i="5"/>
  <c r="AC1159" i="5"/>
  <c r="AG1159" i="5"/>
  <c r="AC1160" i="5"/>
  <c r="AG1160" i="5"/>
  <c r="AC1161" i="5"/>
  <c r="AG1161" i="5"/>
  <c r="AC1162" i="5"/>
  <c r="AG1162" i="5"/>
  <c r="AG1163" i="5"/>
  <c r="AC1164" i="5"/>
  <c r="AG1164" i="5"/>
  <c r="AC1165" i="5"/>
  <c r="AG1165" i="5"/>
  <c r="AC1166" i="5"/>
  <c r="AG1166" i="5"/>
  <c r="AC1167" i="5"/>
  <c r="AG1167" i="5"/>
  <c r="AC1168" i="5"/>
  <c r="AG1168" i="5"/>
  <c r="AC1169" i="5"/>
  <c r="AG1169" i="5"/>
  <c r="AC1170" i="5"/>
  <c r="AG1170" i="5"/>
  <c r="AC1171" i="5"/>
  <c r="AG1171" i="5"/>
  <c r="AC1172" i="5"/>
  <c r="AG1172" i="5"/>
  <c r="AC1173" i="5"/>
  <c r="AG1173" i="5"/>
  <c r="AC1174" i="5"/>
  <c r="AG1174" i="5"/>
  <c r="AC1175" i="5"/>
  <c r="AG1175" i="5"/>
  <c r="AC1176" i="5"/>
  <c r="AG1176" i="5"/>
  <c r="AC1177" i="5"/>
  <c r="AG1177" i="5"/>
  <c r="AC1178" i="5"/>
  <c r="AG1178" i="5"/>
  <c r="AC1179" i="5"/>
  <c r="AG1179" i="5"/>
  <c r="AC1180" i="5"/>
  <c r="AG1180" i="5"/>
  <c r="AC1181" i="5"/>
  <c r="AG1181" i="5"/>
  <c r="AC1182" i="5"/>
  <c r="AG1182" i="5"/>
  <c r="AC1183" i="5"/>
  <c r="AG1183" i="5"/>
  <c r="AC1184" i="5"/>
  <c r="AG1184" i="5"/>
  <c r="AC1185" i="5"/>
  <c r="AG1185" i="5"/>
  <c r="AC1186" i="5"/>
  <c r="AG1186" i="5"/>
  <c r="AC1187" i="5"/>
  <c r="AG1187" i="5"/>
  <c r="AC1188" i="5"/>
  <c r="AG1188" i="5"/>
  <c r="AC1189" i="5"/>
  <c r="AG1189" i="5"/>
  <c r="AC1190" i="5"/>
  <c r="AG1190" i="5"/>
  <c r="AC1191" i="5"/>
  <c r="AG1191" i="5"/>
  <c r="AC1192" i="5"/>
  <c r="AG1192" i="5"/>
  <c r="AC1193" i="5"/>
  <c r="AG1193" i="5"/>
  <c r="AC1194" i="5"/>
  <c r="AG1194" i="5"/>
  <c r="AC1195" i="5"/>
  <c r="AG1195" i="5"/>
  <c r="AC1196" i="5"/>
  <c r="AG1196" i="5"/>
  <c r="AC1197" i="5"/>
  <c r="AG1197" i="5"/>
  <c r="AC1198" i="5"/>
  <c r="AG1198" i="5"/>
  <c r="AC1199" i="5"/>
  <c r="AG1199" i="5"/>
  <c r="AC1200" i="5"/>
  <c r="AG1200" i="5"/>
  <c r="AC1201" i="5"/>
  <c r="AG1201" i="5"/>
  <c r="AC1202" i="5"/>
  <c r="AG1202" i="5"/>
  <c r="AC1203" i="5"/>
  <c r="AG1203" i="5"/>
  <c r="AC1204" i="5"/>
  <c r="AG1204" i="5"/>
  <c r="AC1205" i="5"/>
  <c r="AG1205" i="5"/>
  <c r="AC1206" i="5"/>
  <c r="AG1206" i="5"/>
  <c r="AC1207" i="5"/>
  <c r="AG1207" i="5"/>
  <c r="AC1208" i="5"/>
  <c r="AG1208" i="5"/>
  <c r="AC1209" i="5"/>
  <c r="AG1209" i="5"/>
  <c r="AC1210" i="5"/>
  <c r="AG1210" i="5"/>
  <c r="AC1211" i="5"/>
  <c r="AG1211" i="5"/>
  <c r="AC1212" i="5"/>
  <c r="AG1212" i="5"/>
  <c r="AC1213" i="5"/>
  <c r="AG1213" i="5"/>
  <c r="AC1214" i="5"/>
  <c r="AG1214" i="5"/>
  <c r="AC1215" i="5"/>
  <c r="AG1215" i="5"/>
  <c r="AC1216" i="5"/>
  <c r="AG1216" i="5"/>
  <c r="AC1217" i="5"/>
  <c r="AG1217" i="5"/>
  <c r="AC1218" i="5"/>
  <c r="AG1218" i="5"/>
  <c r="AC1219" i="5"/>
  <c r="AG1219" i="5"/>
  <c r="AC1220" i="5"/>
  <c r="AG1220" i="5"/>
  <c r="AC1221" i="5"/>
  <c r="AG1221" i="5"/>
  <c r="AC1222" i="5"/>
  <c r="AG1222" i="5"/>
  <c r="AC1223" i="5"/>
  <c r="AG1223" i="5"/>
  <c r="AC1224" i="5"/>
  <c r="AG1224" i="5"/>
  <c r="AC1225" i="5"/>
  <c r="AG1225" i="5"/>
  <c r="AC1226" i="5"/>
  <c r="AG1226" i="5"/>
  <c r="AG1227" i="5"/>
  <c r="AC1228" i="5"/>
  <c r="AG1228" i="5"/>
  <c r="AC1229" i="5"/>
  <c r="AG1229" i="5"/>
  <c r="AC1230" i="5"/>
  <c r="AG1230" i="5"/>
  <c r="AC1231" i="5"/>
  <c r="AG1231" i="5"/>
  <c r="AC1232" i="5"/>
  <c r="AG1232" i="5"/>
  <c r="AC1233" i="5"/>
  <c r="AG1233" i="5"/>
  <c r="AC1234" i="5"/>
  <c r="AG1234" i="5"/>
  <c r="AC1235" i="5"/>
  <c r="AG1235" i="5"/>
  <c r="AC1236" i="5"/>
  <c r="AG1236" i="5"/>
  <c r="AC1237" i="5"/>
  <c r="AG1237" i="5"/>
  <c r="AC1238" i="5"/>
  <c r="AG1238" i="5"/>
  <c r="AC1239" i="5"/>
  <c r="AG1239" i="5"/>
  <c r="AC1240" i="5"/>
  <c r="AG1240" i="5"/>
  <c r="AC1241" i="5"/>
  <c r="AG1241" i="5"/>
  <c r="AC1242" i="5"/>
  <c r="AG1242" i="5"/>
  <c r="AC1243" i="5"/>
  <c r="AG1243" i="5"/>
  <c r="AC1244" i="5"/>
  <c r="AG1244" i="5"/>
  <c r="AC1245" i="5"/>
  <c r="AG1245" i="5"/>
  <c r="AC1246" i="5"/>
  <c r="AG1246" i="5"/>
  <c r="AC1247" i="5"/>
  <c r="AG1247" i="5"/>
  <c r="AC1248" i="5"/>
  <c r="AG1248" i="5"/>
  <c r="AC1249" i="5"/>
  <c r="AG1249" i="5"/>
  <c r="AC1250" i="5"/>
  <c r="AG1250" i="5"/>
  <c r="AC1251" i="5"/>
  <c r="AG1251" i="5"/>
  <c r="AC1252" i="5"/>
  <c r="AG1252" i="5"/>
  <c r="AC1253" i="5"/>
  <c r="AG1253" i="5"/>
  <c r="AC1254" i="5"/>
  <c r="AG1254" i="5"/>
  <c r="AC1255" i="5"/>
  <c r="AG1255" i="5"/>
  <c r="AC1256" i="5"/>
  <c r="AG1256" i="5"/>
  <c r="AC1257" i="5"/>
  <c r="AG1257" i="5"/>
  <c r="AC1258" i="5"/>
  <c r="AG1258" i="5"/>
  <c r="AC1259" i="5"/>
  <c r="AG1259" i="5"/>
  <c r="AC1260" i="5"/>
  <c r="AG1260" i="5"/>
  <c r="AC1261" i="5"/>
  <c r="AG1261" i="5"/>
  <c r="AC1262" i="5"/>
  <c r="AG1262" i="5"/>
  <c r="AC1263" i="5"/>
  <c r="AG1263" i="5"/>
  <c r="AC1264" i="5"/>
  <c r="AG1264" i="5"/>
  <c r="AC1265" i="5"/>
  <c r="AG1265" i="5"/>
  <c r="AC1266" i="5"/>
  <c r="AG1266" i="5"/>
  <c r="AC1267" i="5"/>
  <c r="AG1267" i="5"/>
  <c r="AC1268" i="5"/>
  <c r="AG1268" i="5"/>
  <c r="AC1269" i="5"/>
  <c r="AG1269" i="5"/>
  <c r="AC1270" i="5"/>
  <c r="AG1270" i="5"/>
  <c r="AC1271" i="5"/>
  <c r="AG1271" i="5"/>
  <c r="AC1272" i="5"/>
  <c r="AG1272" i="5"/>
  <c r="AC1273" i="5"/>
  <c r="AG1273" i="5"/>
  <c r="AC1274" i="5"/>
  <c r="AG1274" i="5"/>
  <c r="AC1275" i="5"/>
  <c r="AG1275" i="5"/>
  <c r="AC1276" i="5"/>
  <c r="AG1276" i="5"/>
  <c r="AC1277" i="5"/>
  <c r="AG1277" i="5"/>
  <c r="AC1278" i="5"/>
  <c r="AG1278" i="5"/>
  <c r="AC1279" i="5"/>
  <c r="AG1279" i="5"/>
  <c r="AC1280" i="5"/>
  <c r="AG1280" i="5"/>
  <c r="AC1281" i="5"/>
  <c r="AG1281" i="5"/>
  <c r="D1283" i="5"/>
  <c r="AC1282" i="5"/>
  <c r="H1283" i="5"/>
  <c r="AG1282" i="5"/>
  <c r="AC1288" i="5"/>
  <c r="AG1288" i="5"/>
  <c r="AC1289" i="5"/>
  <c r="AG1289" i="5"/>
  <c r="AC1290" i="5"/>
  <c r="AG1290" i="5"/>
  <c r="AC1291" i="5"/>
  <c r="AG1291" i="5"/>
  <c r="AC1292" i="5"/>
  <c r="AG1292" i="5"/>
  <c r="AC1293" i="5"/>
  <c r="AG1293" i="5"/>
  <c r="AC1294" i="5"/>
  <c r="AG1294" i="5"/>
  <c r="AC1295" i="5"/>
  <c r="AG1295" i="5"/>
  <c r="AC1296" i="5"/>
  <c r="AG1296" i="5"/>
  <c r="AC1297" i="5"/>
  <c r="AG1297" i="5"/>
  <c r="AC1298" i="5"/>
  <c r="AG1298" i="5"/>
  <c r="AC1299" i="5"/>
  <c r="AG1299" i="5"/>
  <c r="AC1300" i="5"/>
  <c r="AG1300" i="5"/>
  <c r="AC1301" i="5"/>
  <c r="AG1301" i="5"/>
  <c r="AC1302" i="5"/>
  <c r="AG1302" i="5"/>
  <c r="AC1303" i="5"/>
  <c r="AG1303" i="5"/>
  <c r="AC1304" i="5"/>
  <c r="AG1304" i="5"/>
  <c r="AC1305" i="5"/>
  <c r="AG1305" i="5"/>
  <c r="AC1306" i="5"/>
  <c r="AG1306" i="5"/>
  <c r="AC1307" i="5"/>
  <c r="AG1307" i="5"/>
  <c r="AC1308" i="5"/>
  <c r="AG1308" i="5"/>
  <c r="AC1309" i="5"/>
  <c r="AG1309" i="5"/>
  <c r="AC1310" i="5"/>
  <c r="AG1310" i="5"/>
  <c r="AC1311" i="5"/>
  <c r="AG1311" i="5"/>
  <c r="AC1312" i="5"/>
  <c r="AG1312" i="5"/>
  <c r="AC1313" i="5"/>
  <c r="AG1313" i="5"/>
  <c r="AC1314" i="5"/>
  <c r="AG1314" i="5"/>
  <c r="AC1315" i="5"/>
  <c r="AG1315" i="5"/>
  <c r="AC1316" i="5"/>
  <c r="AG1316" i="5"/>
  <c r="AC1317" i="5"/>
  <c r="AG1317" i="5"/>
  <c r="AC1318" i="5"/>
  <c r="AG1318" i="5"/>
  <c r="AC1319" i="5"/>
  <c r="AG1319" i="5"/>
  <c r="AC1320" i="5"/>
  <c r="AG1320" i="5"/>
  <c r="AC1321" i="5"/>
  <c r="AG1321" i="5"/>
  <c r="AC1322" i="5"/>
  <c r="AG1322" i="5"/>
  <c r="AC1323" i="5"/>
  <c r="AG1323" i="5"/>
  <c r="AC1324" i="5"/>
  <c r="AG1324" i="5"/>
  <c r="AC1325" i="5"/>
  <c r="AG1325" i="5"/>
  <c r="AC1326" i="5"/>
  <c r="AG1326" i="5"/>
  <c r="AC1327" i="5"/>
  <c r="AG1327" i="5"/>
  <c r="AC1328" i="5"/>
  <c r="AG1328" i="5"/>
  <c r="AC1329" i="5"/>
  <c r="AG1329" i="5"/>
  <c r="AC1330" i="5"/>
  <c r="AG1330" i="5"/>
  <c r="AC1331" i="5"/>
  <c r="AG1331" i="5"/>
  <c r="AC1332" i="5"/>
  <c r="AG1332" i="5"/>
  <c r="AC1333" i="5"/>
  <c r="AG1333" i="5"/>
  <c r="AC1334" i="5"/>
  <c r="AG1334" i="5"/>
  <c r="AC1335" i="5"/>
  <c r="AG1335" i="5"/>
  <c r="AC1336" i="5"/>
  <c r="AG1336" i="5"/>
  <c r="AC1337" i="5"/>
  <c r="AG1337" i="5"/>
  <c r="AC1338" i="5"/>
  <c r="AG1338" i="5"/>
  <c r="AC1339" i="5"/>
  <c r="AG1339" i="5"/>
  <c r="AC1340" i="5"/>
  <c r="AG1340" i="5"/>
  <c r="AC1341" i="5"/>
  <c r="AG1341" i="5"/>
  <c r="AC1342" i="5"/>
  <c r="AG1342" i="5"/>
  <c r="AC1343" i="5"/>
  <c r="AG1343" i="5"/>
  <c r="AC1344" i="5"/>
  <c r="AG1344" i="5"/>
  <c r="AC1345" i="5"/>
  <c r="AG1345" i="5"/>
  <c r="AC1346" i="5"/>
  <c r="AG1346" i="5"/>
  <c r="AC1347" i="5"/>
  <c r="AG1347" i="5"/>
  <c r="AC1348" i="5"/>
  <c r="AG1348" i="5"/>
  <c r="AC1349" i="5"/>
  <c r="AG1349" i="5"/>
  <c r="AC1350" i="5"/>
  <c r="AG1350" i="5"/>
  <c r="AC1351" i="5"/>
  <c r="AG1351" i="5"/>
  <c r="AC1352" i="5"/>
  <c r="AG1352" i="5"/>
  <c r="AC1353" i="5"/>
  <c r="AG1353" i="5"/>
  <c r="AC1354" i="5"/>
  <c r="AG1354" i="5"/>
  <c r="AC1355" i="5"/>
  <c r="AG1355" i="5"/>
  <c r="AC1356" i="5"/>
  <c r="AG1356" i="5"/>
  <c r="AC1357" i="5"/>
  <c r="AG1357" i="5"/>
  <c r="AC1358" i="5"/>
  <c r="AG1358" i="5"/>
  <c r="AC1359" i="5"/>
  <c r="AG1359" i="5"/>
  <c r="AC1360" i="5"/>
  <c r="AG1360" i="5"/>
  <c r="AC1361" i="5"/>
  <c r="AG1361" i="5"/>
  <c r="AC1362" i="5"/>
  <c r="AG1362" i="5"/>
  <c r="AC1363" i="5"/>
  <c r="AG1363" i="5"/>
  <c r="AC1364" i="5"/>
  <c r="AG1364" i="5"/>
  <c r="AC1365" i="5"/>
  <c r="AG1365" i="5"/>
  <c r="AC1366" i="5"/>
  <c r="AG1366" i="5"/>
  <c r="AC1367" i="5"/>
  <c r="AG1367" i="5"/>
  <c r="D1369" i="5"/>
  <c r="AC1369" i="5" s="1"/>
  <c r="AC1368" i="5"/>
  <c r="H1369" i="5"/>
  <c r="AG1369" i="5" s="1"/>
  <c r="AG1368" i="5"/>
  <c r="AC1371" i="5"/>
  <c r="AG1371" i="5"/>
  <c r="AC1372" i="5"/>
  <c r="AG1372" i="5"/>
  <c r="AC1373" i="5"/>
  <c r="AG1373" i="5"/>
  <c r="AC1374" i="5"/>
  <c r="AG1374" i="5"/>
  <c r="AC1375" i="5"/>
  <c r="AG1375" i="5"/>
  <c r="AC1376" i="5"/>
  <c r="AG1376" i="5"/>
  <c r="AC1377" i="5"/>
  <c r="AG1377" i="5"/>
  <c r="AC1378" i="5"/>
  <c r="AG1378" i="5"/>
  <c r="AC1379" i="5"/>
  <c r="AG1379" i="5"/>
  <c r="AC1380" i="5"/>
  <c r="AG1380" i="5"/>
  <c r="AC1381" i="5"/>
  <c r="AG1381" i="5"/>
  <c r="AC1382" i="5"/>
  <c r="AG1382" i="5"/>
  <c r="AC1383" i="5"/>
  <c r="AG1383" i="5"/>
  <c r="AC1384" i="5"/>
  <c r="AG1384" i="5"/>
  <c r="AC1385" i="5"/>
  <c r="AG1385" i="5"/>
  <c r="AC1386" i="5"/>
  <c r="AG1386" i="5"/>
  <c r="AC1387" i="5"/>
  <c r="AG1387" i="5"/>
  <c r="AC1388" i="5"/>
  <c r="AG1388" i="5"/>
  <c r="AC1389" i="5"/>
  <c r="AG1389" i="5"/>
  <c r="AC1390" i="5"/>
  <c r="AG1390" i="5"/>
  <c r="AC1391" i="5"/>
  <c r="AG1391" i="5"/>
  <c r="AC1392" i="5"/>
  <c r="AG1392" i="5"/>
  <c r="AC1393" i="5"/>
  <c r="AG1393" i="5"/>
  <c r="AC1394" i="5"/>
  <c r="AG1394" i="5"/>
  <c r="AC1395" i="5"/>
  <c r="AG1395" i="5"/>
  <c r="AC1396" i="5"/>
  <c r="AG1396" i="5"/>
  <c r="AC1397" i="5"/>
  <c r="AG1397" i="5"/>
  <c r="AC1398" i="5"/>
  <c r="AG1398" i="5"/>
  <c r="AC1399" i="5"/>
  <c r="AG1399" i="5"/>
  <c r="AC1400" i="5"/>
  <c r="AG1400" i="5"/>
  <c r="AC1401" i="5"/>
  <c r="AG1401" i="5"/>
  <c r="AC1402" i="5"/>
  <c r="AG1402" i="5"/>
  <c r="AC1403" i="5"/>
  <c r="AG1403" i="5"/>
  <c r="AC1404" i="5"/>
  <c r="AG1404" i="5"/>
  <c r="AC1405" i="5"/>
  <c r="AG1405" i="5"/>
  <c r="AC1406" i="5"/>
  <c r="AG1406" i="5"/>
  <c r="AC1407" i="5"/>
  <c r="AG1407" i="5"/>
  <c r="AC1408" i="5"/>
  <c r="AG1408" i="5"/>
  <c r="AC1409" i="5"/>
  <c r="AG1409" i="5"/>
  <c r="AC1410" i="5"/>
  <c r="AG1410" i="5"/>
  <c r="AC1411" i="5"/>
  <c r="AG1411" i="5"/>
  <c r="AC1412" i="5"/>
  <c r="AG1412" i="5"/>
  <c r="AC1413" i="5"/>
  <c r="AG1413" i="5"/>
  <c r="AC1414" i="5"/>
  <c r="AG1414" i="5"/>
  <c r="AC1415" i="5"/>
  <c r="AG1415" i="5"/>
  <c r="AC1416" i="5"/>
  <c r="AG1416" i="5"/>
  <c r="AC1417" i="5"/>
  <c r="AG1417" i="5"/>
  <c r="AC1418" i="5"/>
  <c r="AG1418" i="5"/>
  <c r="AC1419" i="5"/>
  <c r="AG1419" i="5"/>
  <c r="AC1420" i="5"/>
  <c r="AG1420" i="5"/>
  <c r="AC1421" i="5"/>
  <c r="AG1421" i="5"/>
  <c r="AC1422" i="5"/>
  <c r="AG1422" i="5"/>
  <c r="AC1423" i="5"/>
  <c r="AG1423" i="5"/>
  <c r="AC1424" i="5"/>
  <c r="AG1424" i="5"/>
  <c r="AC1425" i="5"/>
  <c r="AG1425" i="5"/>
  <c r="AC1426" i="5"/>
  <c r="AG1426" i="5"/>
  <c r="AC1427" i="5"/>
  <c r="AG1427" i="5"/>
  <c r="AC1428" i="5"/>
  <c r="AG1428" i="5"/>
  <c r="AC1429" i="5"/>
  <c r="AG1429" i="5"/>
  <c r="AC1430" i="5"/>
  <c r="AG1430" i="5"/>
  <c r="AC1431" i="5"/>
  <c r="AG1431" i="5"/>
  <c r="AC1432" i="5"/>
  <c r="AG1432" i="5"/>
  <c r="AC1433" i="5"/>
  <c r="AG1433" i="5"/>
  <c r="AC1434" i="5"/>
  <c r="AG1434" i="5"/>
  <c r="AC1435" i="5"/>
  <c r="AG1435" i="5"/>
  <c r="AC1436" i="5"/>
  <c r="AG1436" i="5"/>
  <c r="AC1437" i="5"/>
  <c r="AG1437" i="5"/>
  <c r="AC1438" i="5"/>
  <c r="AG1438" i="5"/>
  <c r="AC1439" i="5"/>
  <c r="AG1439" i="5"/>
  <c r="AC1440" i="5"/>
  <c r="AG1440" i="5"/>
  <c r="AC1441" i="5"/>
  <c r="AG1441" i="5"/>
  <c r="AC1442" i="5"/>
  <c r="AG1442" i="5"/>
  <c r="AC1443" i="5"/>
  <c r="AG1443" i="5"/>
  <c r="AC1444" i="5"/>
  <c r="AG1444" i="5"/>
  <c r="AC1445" i="5"/>
  <c r="AG1445" i="5"/>
  <c r="AC1446" i="5"/>
  <c r="AG1446" i="5"/>
  <c r="AC1447" i="5"/>
  <c r="AG1447" i="5"/>
  <c r="AC1448" i="5"/>
  <c r="AG1448" i="5"/>
  <c r="AC1449" i="5"/>
  <c r="AG1449" i="5"/>
  <c r="AC1450" i="5"/>
  <c r="AG1450" i="5"/>
  <c r="AC1451" i="5"/>
  <c r="AG1451" i="5"/>
  <c r="AC1452" i="5"/>
  <c r="AG1452" i="5"/>
  <c r="AC1453" i="5"/>
  <c r="AG1453" i="5"/>
  <c r="AC1454" i="5"/>
  <c r="AG1454" i="5"/>
  <c r="AC1455" i="5"/>
  <c r="AG1455" i="5"/>
  <c r="AC1456" i="5"/>
  <c r="AG1456" i="5"/>
  <c r="AC1457" i="5"/>
  <c r="AG1457" i="5"/>
  <c r="AC1458" i="5"/>
  <c r="AG1458" i="5"/>
  <c r="AC1459" i="5"/>
  <c r="AG1459" i="5"/>
  <c r="AC1460" i="5"/>
  <c r="AG1460" i="5"/>
  <c r="AC1461" i="5"/>
  <c r="AG1461" i="5"/>
  <c r="AC1462" i="5"/>
  <c r="AG1462" i="5"/>
  <c r="AC1463" i="5"/>
  <c r="AG1463" i="5"/>
  <c r="AC1464" i="5"/>
  <c r="AG1464" i="5"/>
  <c r="AC1465" i="5"/>
  <c r="AG1465" i="5"/>
  <c r="AC1466" i="5"/>
  <c r="AG1466" i="5"/>
  <c r="AC1467" i="5"/>
  <c r="AG1467" i="5"/>
  <c r="AC1468" i="5"/>
  <c r="AG1468" i="5"/>
  <c r="AC1469" i="5"/>
  <c r="AG1469" i="5"/>
  <c r="AC1470" i="5"/>
  <c r="AG1470" i="5"/>
  <c r="AC1471" i="5"/>
  <c r="AG1471" i="5"/>
  <c r="AC1472" i="5"/>
  <c r="AG1472" i="5"/>
  <c r="AC1473" i="5"/>
  <c r="AG1473" i="5"/>
  <c r="AC1474" i="5"/>
  <c r="AG1474" i="5"/>
  <c r="AC1475" i="5"/>
  <c r="AG1475" i="5"/>
  <c r="AC1476" i="5"/>
  <c r="AG1476" i="5"/>
  <c r="AC1477" i="5"/>
  <c r="AG1477" i="5"/>
  <c r="AC1478" i="5"/>
  <c r="AG1478" i="5"/>
  <c r="AC1479" i="5"/>
  <c r="AG1479" i="5"/>
  <c r="AC1480" i="5"/>
  <c r="AG1480" i="5"/>
  <c r="AC1481" i="5"/>
  <c r="AG1481" i="5"/>
  <c r="AC1482" i="5"/>
  <c r="AG1482" i="5"/>
  <c r="AC1483" i="5"/>
  <c r="AG1483" i="5"/>
  <c r="AC1484" i="5"/>
  <c r="AG1484" i="5"/>
  <c r="AC1485" i="5"/>
  <c r="AG1485" i="5"/>
  <c r="AC1486" i="5"/>
  <c r="AG1486" i="5"/>
  <c r="AC1487" i="5"/>
  <c r="AG1487" i="5"/>
  <c r="AC1488" i="5"/>
  <c r="AG1488" i="5"/>
  <c r="AC1489" i="5"/>
  <c r="AG1489" i="5"/>
  <c r="AC1490" i="5"/>
  <c r="AG1490" i="5"/>
  <c r="AC1491" i="5"/>
  <c r="AG1491" i="5"/>
  <c r="AC1492" i="5"/>
  <c r="AG1492" i="5"/>
  <c r="AC1493" i="5"/>
  <c r="AG1493" i="5"/>
  <c r="AC1494" i="5"/>
  <c r="AG1494" i="5"/>
  <c r="AC1495" i="5"/>
  <c r="AG1495" i="5"/>
  <c r="AC1496" i="5"/>
  <c r="AG1496" i="5"/>
  <c r="AC1497" i="5"/>
  <c r="AG1497" i="5"/>
  <c r="AC1498" i="5"/>
  <c r="AG1498" i="5"/>
  <c r="AC1499" i="5"/>
  <c r="AG1499" i="5"/>
  <c r="AC1500" i="5"/>
  <c r="AG1500" i="5"/>
  <c r="AC1501" i="5"/>
  <c r="AG1501" i="5"/>
  <c r="AC1502" i="5"/>
  <c r="AG1502" i="5"/>
  <c r="AC1503" i="5"/>
  <c r="AG1503" i="5"/>
  <c r="AC1504" i="5"/>
  <c r="AG1504" i="5"/>
  <c r="AC1505" i="5"/>
  <c r="AG1505" i="5"/>
  <c r="AC1506" i="5"/>
  <c r="AG1506" i="5"/>
  <c r="AC1507" i="5"/>
  <c r="AG1507" i="5"/>
  <c r="AC1508" i="5"/>
  <c r="AG1508" i="5"/>
  <c r="AC1509" i="5"/>
  <c r="AG1509" i="5"/>
  <c r="AC1510" i="5"/>
  <c r="AG1510" i="5"/>
  <c r="AC1511" i="5"/>
  <c r="AG1511" i="5"/>
  <c r="AC1512" i="5"/>
  <c r="AG1512" i="5"/>
  <c r="AC1513" i="5"/>
  <c r="AG1513" i="5"/>
  <c r="AC1514" i="5"/>
  <c r="AG1514" i="5"/>
  <c r="AC1515" i="5"/>
  <c r="AG1515" i="5"/>
  <c r="AC1516" i="5"/>
  <c r="AG1516" i="5"/>
  <c r="AC1517" i="5"/>
  <c r="AG1517" i="5"/>
  <c r="AC1518" i="5"/>
  <c r="AG1518" i="5"/>
  <c r="AC1519" i="5"/>
  <c r="AG1519" i="5"/>
  <c r="AC1520" i="5"/>
  <c r="AG1520" i="5"/>
  <c r="AC1521" i="5"/>
  <c r="AG1521" i="5"/>
  <c r="AC1522" i="5"/>
  <c r="AG1522" i="5"/>
  <c r="AC1523" i="5"/>
  <c r="AG1523" i="5"/>
  <c r="AC1524" i="5"/>
  <c r="AG1524" i="5"/>
  <c r="AC1525" i="5"/>
  <c r="AG1525" i="5"/>
  <c r="AC1526" i="5"/>
  <c r="AG1526" i="5"/>
  <c r="AC1527" i="5"/>
  <c r="AG1527" i="5"/>
  <c r="AC1528" i="5"/>
  <c r="AG1528" i="5"/>
  <c r="AC1529" i="5"/>
  <c r="AG1529" i="5"/>
  <c r="AC1530" i="5"/>
  <c r="AG1530" i="5"/>
  <c r="AC1531" i="5"/>
  <c r="AG1531" i="5"/>
  <c r="AC1532" i="5"/>
  <c r="AG1532" i="5"/>
  <c r="AC1533" i="5"/>
  <c r="AG1533" i="5"/>
  <c r="AC1534" i="5"/>
  <c r="AG1534" i="5"/>
  <c r="AC1535" i="5"/>
  <c r="AG1535" i="5"/>
  <c r="AC1536" i="5"/>
  <c r="AG1536" i="5"/>
  <c r="AC1537" i="5"/>
  <c r="AG1537" i="5"/>
  <c r="AC1538" i="5"/>
  <c r="AG1538" i="5"/>
  <c r="AC1539" i="5"/>
  <c r="AG1539" i="5"/>
  <c r="AC1540" i="5"/>
  <c r="AG1540" i="5"/>
  <c r="AC1541" i="5"/>
  <c r="AG1541" i="5"/>
  <c r="AC1542" i="5"/>
  <c r="AG1542" i="5"/>
  <c r="AC1543" i="5"/>
  <c r="AG1543" i="5"/>
  <c r="AC1544" i="5"/>
  <c r="AG1544" i="5"/>
  <c r="AC1545" i="5"/>
  <c r="AG1545" i="5"/>
  <c r="AC1546" i="5"/>
  <c r="AG1546" i="5"/>
  <c r="AC1547" i="5"/>
  <c r="AG1547" i="5"/>
  <c r="AC1548" i="5"/>
  <c r="AG1548" i="5"/>
  <c r="AC1549" i="5"/>
  <c r="AG1549" i="5"/>
  <c r="AC1550" i="5"/>
  <c r="AG1550" i="5"/>
  <c r="AC1551" i="5"/>
  <c r="AG1551" i="5"/>
  <c r="AC1552" i="5"/>
  <c r="AG1552" i="5"/>
  <c r="AC1553" i="5"/>
  <c r="AG1553" i="5"/>
  <c r="AC1554" i="5"/>
  <c r="AG1554" i="5"/>
  <c r="AC1555" i="5"/>
  <c r="AG1555" i="5"/>
  <c r="AC1556" i="5"/>
  <c r="AG1556" i="5"/>
  <c r="AC1557" i="5"/>
  <c r="AG1557" i="5"/>
  <c r="AC1558" i="5"/>
  <c r="AG1558" i="5"/>
  <c r="AC1559" i="5"/>
  <c r="AG1559" i="5"/>
  <c r="AC1560" i="5"/>
  <c r="AG1560" i="5"/>
  <c r="D1562" i="5"/>
  <c r="AC1562" i="5" s="1"/>
  <c r="AC1561" i="5"/>
  <c r="H1562" i="5"/>
  <c r="AG1562" i="5" s="1"/>
  <c r="AG1561" i="5"/>
  <c r="AC1564" i="5"/>
  <c r="AG1564" i="5"/>
  <c r="AC1565" i="5"/>
  <c r="AG1565" i="5"/>
  <c r="AC1566" i="5"/>
  <c r="AG1566" i="5"/>
  <c r="AC1567" i="5"/>
  <c r="AG1567" i="5"/>
  <c r="AC1568" i="5"/>
  <c r="AG1568" i="5"/>
  <c r="AC1569" i="5"/>
  <c r="AG1569" i="5"/>
  <c r="AC1570" i="5"/>
  <c r="AG1570" i="5"/>
  <c r="AC1571" i="5"/>
  <c r="AG1571" i="5"/>
  <c r="AC1572" i="5"/>
  <c r="AG1572" i="5"/>
  <c r="AC1573" i="5"/>
  <c r="AG1573" i="5"/>
  <c r="AC1574" i="5"/>
  <c r="AG1574" i="5"/>
  <c r="AC1575" i="5"/>
  <c r="AG1575" i="5"/>
  <c r="AC1576" i="5"/>
  <c r="AG1576" i="5"/>
  <c r="AC1577" i="5"/>
  <c r="AG1577" i="5"/>
  <c r="D1579" i="5"/>
  <c r="AC1578" i="5"/>
  <c r="H1579" i="5"/>
  <c r="AG1578" i="5"/>
  <c r="AC1582" i="5"/>
  <c r="AG1582" i="5"/>
  <c r="AC1583" i="5"/>
  <c r="AG1583" i="5"/>
  <c r="AC1584" i="5"/>
  <c r="AG1584" i="5"/>
  <c r="AC1585" i="5"/>
  <c r="AG1585" i="5"/>
  <c r="AC1586" i="5"/>
  <c r="AG1586" i="5"/>
  <c r="AC1587" i="5"/>
  <c r="AG1587" i="5"/>
  <c r="AC1588" i="5"/>
  <c r="AG1588" i="5"/>
  <c r="AC1589" i="5"/>
  <c r="AG1589" i="5"/>
  <c r="AC1590" i="5"/>
  <c r="AG1590" i="5"/>
  <c r="AC1591" i="5"/>
  <c r="AG1591" i="5"/>
  <c r="AC1592" i="5"/>
  <c r="AG1592" i="5"/>
  <c r="AC1593" i="5"/>
  <c r="AG1593" i="5"/>
  <c r="AC1594" i="5"/>
  <c r="AG1594" i="5"/>
  <c r="AC1595" i="5"/>
  <c r="AG1595" i="5"/>
  <c r="AC1596" i="5"/>
  <c r="AG1596" i="5"/>
  <c r="AC1597" i="5"/>
  <c r="AG1597" i="5"/>
  <c r="AC1598" i="5"/>
  <c r="AG1598" i="5"/>
  <c r="AC1599" i="5"/>
  <c r="AG1599" i="5"/>
  <c r="AC1600" i="5"/>
  <c r="AG1600" i="5"/>
  <c r="AC1601" i="5"/>
  <c r="AG1601" i="5"/>
  <c r="AC1602" i="5"/>
  <c r="AG1602" i="5"/>
  <c r="AC1603" i="5"/>
  <c r="AG1603" i="5"/>
  <c r="AC1604" i="5"/>
  <c r="AG1604" i="5"/>
  <c r="AC1605" i="5"/>
  <c r="AG1605" i="5"/>
  <c r="AC1606" i="5"/>
  <c r="AG1606" i="5"/>
  <c r="AC1607" i="5"/>
  <c r="AG1607" i="5"/>
  <c r="AC1608" i="5"/>
  <c r="AG1608" i="5"/>
  <c r="AC1609" i="5"/>
  <c r="AG1609" i="5"/>
  <c r="AC1610" i="5"/>
  <c r="AG1610" i="5"/>
  <c r="AC1611" i="5"/>
  <c r="AG1611" i="5"/>
  <c r="AC1612" i="5"/>
  <c r="AG1612" i="5"/>
  <c r="AC1613" i="5"/>
  <c r="AG1613" i="5"/>
  <c r="AC1614" i="5"/>
  <c r="AG1614" i="5"/>
  <c r="AC1615" i="5"/>
  <c r="AG1615" i="5"/>
  <c r="AC1616" i="5"/>
  <c r="AG1616" i="5"/>
  <c r="AC1617" i="5"/>
  <c r="AG1617" i="5"/>
  <c r="AC1618" i="5"/>
  <c r="AG1618" i="5"/>
  <c r="AB1616" i="5"/>
  <c r="AF1616" i="5"/>
  <c r="AB1617" i="5"/>
  <c r="AF1617" i="5"/>
  <c r="AB1618" i="5"/>
  <c r="AF1618" i="5"/>
  <c r="R1595" i="4"/>
  <c r="Q1595" i="4"/>
  <c r="P1595" i="4"/>
  <c r="O1595" i="4"/>
  <c r="R1594" i="4"/>
  <c r="Q1594" i="4"/>
  <c r="P1594" i="4"/>
  <c r="O1594" i="4"/>
  <c r="R1593" i="4"/>
  <c r="Q1593" i="4"/>
  <c r="P1593" i="4"/>
  <c r="O1593" i="4"/>
  <c r="R1592" i="4"/>
  <c r="Q1592" i="4"/>
  <c r="P1592" i="4"/>
  <c r="O1592" i="4"/>
  <c r="R1591" i="4"/>
  <c r="Q1591" i="4"/>
  <c r="P1591" i="4"/>
  <c r="O1591" i="4"/>
  <c r="R1590" i="4"/>
  <c r="Q1590" i="4"/>
  <c r="P1590" i="4"/>
  <c r="O1590" i="4"/>
  <c r="R1589" i="4"/>
  <c r="Q1589" i="4"/>
  <c r="P1589" i="4"/>
  <c r="O1589" i="4"/>
  <c r="R1588" i="4"/>
  <c r="Q1588" i="4"/>
  <c r="P1588" i="4"/>
  <c r="O1588" i="4"/>
  <c r="R1587" i="4"/>
  <c r="Q1587" i="4"/>
  <c r="P1587" i="4"/>
  <c r="O1587" i="4"/>
  <c r="R1586" i="4"/>
  <c r="Q1586" i="4"/>
  <c r="P1586" i="4"/>
  <c r="O1586" i="4"/>
  <c r="R1585" i="4"/>
  <c r="Q1585" i="4"/>
  <c r="P1585" i="4"/>
  <c r="O1585" i="4"/>
  <c r="R1584" i="4"/>
  <c r="Q1584" i="4"/>
  <c r="P1584" i="4"/>
  <c r="O1584" i="4"/>
  <c r="R1583" i="4"/>
  <c r="Q1583" i="4"/>
  <c r="P1583" i="4"/>
  <c r="O1583" i="4"/>
  <c r="R1582" i="4"/>
  <c r="Q1582" i="4"/>
  <c r="P1582" i="4"/>
  <c r="O1582" i="4"/>
  <c r="R1581" i="4"/>
  <c r="Q1581" i="4"/>
  <c r="P1581" i="4"/>
  <c r="O1581" i="4"/>
  <c r="R1580" i="4"/>
  <c r="Q1580" i="4"/>
  <c r="P1580" i="4"/>
  <c r="O1580" i="4"/>
  <c r="R1579" i="4"/>
  <c r="Q1579" i="4"/>
  <c r="P1579" i="4"/>
  <c r="O1579" i="4"/>
  <c r="R1578" i="4"/>
  <c r="Q1578" i="4"/>
  <c r="P1578" i="4"/>
  <c r="O1578" i="4"/>
  <c r="R1577" i="4"/>
  <c r="Q1577" i="4"/>
  <c r="P1577" i="4"/>
  <c r="O1577" i="4"/>
  <c r="R1576" i="4"/>
  <c r="Q1576" i="4"/>
  <c r="P1576" i="4"/>
  <c r="O1576" i="4"/>
  <c r="R1575" i="4"/>
  <c r="Q1575" i="4"/>
  <c r="P1575" i="4"/>
  <c r="O1575" i="4"/>
  <c r="R1574" i="4"/>
  <c r="Q1574" i="4"/>
  <c r="P1574" i="4"/>
  <c r="O1574" i="4"/>
  <c r="R1573" i="4"/>
  <c r="Q1573" i="4"/>
  <c r="P1573" i="4"/>
  <c r="O1573" i="4"/>
  <c r="R1572" i="4"/>
  <c r="Q1572" i="4"/>
  <c r="P1572" i="4"/>
  <c r="O1572" i="4"/>
  <c r="R1571" i="4"/>
  <c r="Q1571" i="4"/>
  <c r="P1571" i="4"/>
  <c r="O1571" i="4"/>
  <c r="R1570" i="4"/>
  <c r="Q1570" i="4"/>
  <c r="P1570" i="4"/>
  <c r="O1570" i="4"/>
  <c r="R1569" i="4"/>
  <c r="Q1569" i="4"/>
  <c r="P1569" i="4"/>
  <c r="O1569" i="4"/>
  <c r="R1568" i="4"/>
  <c r="Q1568" i="4"/>
  <c r="P1568" i="4"/>
  <c r="O1568" i="4"/>
  <c r="R1567" i="4"/>
  <c r="Q1567" i="4"/>
  <c r="P1567" i="4"/>
  <c r="O1567" i="4"/>
  <c r="R1566" i="4"/>
  <c r="Q1566" i="4"/>
  <c r="P1566" i="4"/>
  <c r="O1566" i="4"/>
  <c r="R1565" i="4"/>
  <c r="Q1565" i="4"/>
  <c r="P1565" i="4"/>
  <c r="O1565" i="4"/>
  <c r="R1564" i="4"/>
  <c r="Q1564" i="4"/>
  <c r="P1564" i="4"/>
  <c r="O1564" i="4"/>
  <c r="R1563" i="4"/>
  <c r="Q1563" i="4"/>
  <c r="P1563" i="4"/>
  <c r="O1563" i="4"/>
  <c r="R1562" i="4"/>
  <c r="Q1562" i="4"/>
  <c r="P1562" i="4"/>
  <c r="O1562" i="4"/>
  <c r="R1561" i="4"/>
  <c r="Q1561" i="4"/>
  <c r="P1561" i="4"/>
  <c r="O1561" i="4"/>
  <c r="R1560" i="4"/>
  <c r="Q1560" i="4"/>
  <c r="P1560" i="4"/>
  <c r="O1560" i="4"/>
  <c r="R1559" i="4"/>
  <c r="Q1559" i="4"/>
  <c r="P1559" i="4"/>
  <c r="O1559" i="4"/>
  <c r="R1558" i="4"/>
  <c r="Q1558" i="4"/>
  <c r="P1558" i="4"/>
  <c r="O1558" i="4"/>
  <c r="R1557" i="4"/>
  <c r="Q1557" i="4"/>
  <c r="P1557" i="4"/>
  <c r="O1557" i="4"/>
  <c r="R1556" i="4"/>
  <c r="Q1556" i="4"/>
  <c r="P1556" i="4"/>
  <c r="O1556" i="4"/>
  <c r="R1555" i="4"/>
  <c r="Q1555" i="4"/>
  <c r="P1555" i="4"/>
  <c r="O1555" i="4"/>
  <c r="R1554" i="4"/>
  <c r="Q1554" i="4"/>
  <c r="P1554" i="4"/>
  <c r="O1554" i="4"/>
  <c r="R1553" i="4"/>
  <c r="Q1553" i="4"/>
  <c r="P1553" i="4"/>
  <c r="O1553" i="4"/>
  <c r="R1552" i="4"/>
  <c r="Q1552" i="4"/>
  <c r="P1552" i="4"/>
  <c r="O1552" i="4"/>
  <c r="R1551" i="4"/>
  <c r="Q1551" i="4"/>
  <c r="P1551" i="4"/>
  <c r="O1551" i="4"/>
  <c r="R1550" i="4"/>
  <c r="Q1550" i="4"/>
  <c r="P1550" i="4"/>
  <c r="O1550" i="4"/>
  <c r="R1549" i="4"/>
  <c r="Q1549" i="4"/>
  <c r="P1549" i="4"/>
  <c r="O1549" i="4"/>
  <c r="R1548" i="4"/>
  <c r="Q1548" i="4"/>
  <c r="P1548" i="4"/>
  <c r="O1548" i="4"/>
  <c r="R1547" i="4"/>
  <c r="Q1547" i="4"/>
  <c r="P1547" i="4"/>
  <c r="O1547" i="4"/>
  <c r="R1546" i="4"/>
  <c r="Q1546" i="4"/>
  <c r="P1546" i="4"/>
  <c r="O1546" i="4"/>
  <c r="R1545" i="4"/>
  <c r="Q1545" i="4"/>
  <c r="P1545" i="4"/>
  <c r="O1545" i="4"/>
  <c r="R1544" i="4"/>
  <c r="Q1544" i="4"/>
  <c r="P1544" i="4"/>
  <c r="O1544" i="4"/>
  <c r="R1543" i="4"/>
  <c r="Q1543" i="4"/>
  <c r="P1543" i="4"/>
  <c r="O1543" i="4"/>
  <c r="R1542" i="4"/>
  <c r="Q1542" i="4"/>
  <c r="P1542" i="4"/>
  <c r="O1542" i="4"/>
  <c r="R1541" i="4"/>
  <c r="Q1541" i="4"/>
  <c r="P1541" i="4"/>
  <c r="O1541" i="4"/>
  <c r="R1540" i="4"/>
  <c r="Q1540" i="4"/>
  <c r="P1540" i="4"/>
  <c r="O1540" i="4"/>
  <c r="R1539" i="4"/>
  <c r="Q1539" i="4"/>
  <c r="P1539" i="4"/>
  <c r="O1539" i="4"/>
  <c r="R1538" i="4"/>
  <c r="Q1538" i="4"/>
  <c r="P1538" i="4"/>
  <c r="O1538" i="4"/>
  <c r="R1537" i="4"/>
  <c r="Q1537" i="4"/>
  <c r="P1537" i="4"/>
  <c r="O1537" i="4"/>
  <c r="R1536" i="4"/>
  <c r="Q1536" i="4"/>
  <c r="P1536" i="4"/>
  <c r="O1536" i="4"/>
  <c r="R1535" i="4"/>
  <c r="Q1535" i="4"/>
  <c r="P1535" i="4"/>
  <c r="O1535" i="4"/>
  <c r="R1534" i="4"/>
  <c r="Q1534" i="4"/>
  <c r="P1534" i="4"/>
  <c r="O1534" i="4"/>
  <c r="R1533" i="4"/>
  <c r="Q1533" i="4"/>
  <c r="P1533" i="4"/>
  <c r="O1533" i="4"/>
  <c r="R1532" i="4"/>
  <c r="Q1532" i="4"/>
  <c r="P1532" i="4"/>
  <c r="O1532" i="4"/>
  <c r="R1531" i="4"/>
  <c r="Q1531" i="4"/>
  <c r="P1531" i="4"/>
  <c r="O1531" i="4"/>
  <c r="R1530" i="4"/>
  <c r="Q1530" i="4"/>
  <c r="P1530" i="4"/>
  <c r="O1530" i="4"/>
  <c r="R1529" i="4"/>
  <c r="Q1529" i="4"/>
  <c r="P1529" i="4"/>
  <c r="O1529" i="4"/>
  <c r="R1528" i="4"/>
  <c r="Q1528" i="4"/>
  <c r="P1528" i="4"/>
  <c r="O1528" i="4"/>
  <c r="R1527" i="4"/>
  <c r="Q1527" i="4"/>
  <c r="P1527" i="4"/>
  <c r="O1527" i="4"/>
  <c r="R1526" i="4"/>
  <c r="Q1526" i="4"/>
  <c r="P1526" i="4"/>
  <c r="O1526" i="4"/>
  <c r="R1525" i="4"/>
  <c r="Q1525" i="4"/>
  <c r="P1525" i="4"/>
  <c r="O1525" i="4"/>
  <c r="R1524" i="4"/>
  <c r="Q1524" i="4"/>
  <c r="P1524" i="4"/>
  <c r="O1524" i="4"/>
  <c r="R1523" i="4"/>
  <c r="Q1523" i="4"/>
  <c r="P1523" i="4"/>
  <c r="O1523" i="4"/>
  <c r="R1522" i="4"/>
  <c r="Q1522" i="4"/>
  <c r="P1522" i="4"/>
  <c r="O1522" i="4"/>
  <c r="R1521" i="4"/>
  <c r="Q1521" i="4"/>
  <c r="P1521" i="4"/>
  <c r="O1521" i="4"/>
  <c r="R1520" i="4"/>
  <c r="Q1520" i="4"/>
  <c r="P1520" i="4"/>
  <c r="O1520" i="4"/>
  <c r="R1519" i="4"/>
  <c r="Q1519" i="4"/>
  <c r="P1519" i="4"/>
  <c r="O1519" i="4"/>
  <c r="R1518" i="4"/>
  <c r="Q1518" i="4"/>
  <c r="P1518" i="4"/>
  <c r="O1518" i="4"/>
  <c r="R1517" i="4"/>
  <c r="Q1517" i="4"/>
  <c r="P1517" i="4"/>
  <c r="O1517" i="4"/>
  <c r="R1516" i="4"/>
  <c r="Q1516" i="4"/>
  <c r="P1516" i="4"/>
  <c r="O1516" i="4"/>
  <c r="R1515" i="4"/>
  <c r="Q1515" i="4"/>
  <c r="P1515" i="4"/>
  <c r="O1515" i="4"/>
  <c r="R1514" i="4"/>
  <c r="Q1514" i="4"/>
  <c r="P1514" i="4"/>
  <c r="O1514" i="4"/>
  <c r="R1513" i="4"/>
  <c r="Q1513" i="4"/>
  <c r="P1513" i="4"/>
  <c r="O1513" i="4"/>
  <c r="R1512" i="4"/>
  <c r="Q1512" i="4"/>
  <c r="P1512" i="4"/>
  <c r="O1512" i="4"/>
  <c r="R1511" i="4"/>
  <c r="Q1511" i="4"/>
  <c r="P1511" i="4"/>
  <c r="O1511" i="4"/>
  <c r="R1510" i="4"/>
  <c r="Q1510" i="4"/>
  <c r="P1510" i="4"/>
  <c r="O1510" i="4"/>
  <c r="R1509" i="4"/>
  <c r="Q1509" i="4"/>
  <c r="P1509" i="4"/>
  <c r="O1509" i="4"/>
  <c r="R1508" i="4"/>
  <c r="Q1508" i="4"/>
  <c r="P1508" i="4"/>
  <c r="O1508" i="4"/>
  <c r="R1507" i="4"/>
  <c r="Q1507" i="4"/>
  <c r="P1507" i="4"/>
  <c r="O1507" i="4"/>
  <c r="R1506" i="4"/>
  <c r="Q1506" i="4"/>
  <c r="P1506" i="4"/>
  <c r="O1506" i="4"/>
  <c r="R1505" i="4"/>
  <c r="Q1505" i="4"/>
  <c r="P1505" i="4"/>
  <c r="O1505" i="4"/>
  <c r="R1504" i="4"/>
  <c r="Q1504" i="4"/>
  <c r="P1504" i="4"/>
  <c r="O1504" i="4"/>
  <c r="R1503" i="4"/>
  <c r="Q1503" i="4"/>
  <c r="P1503" i="4"/>
  <c r="O1503" i="4"/>
  <c r="R1502" i="4"/>
  <c r="Q1502" i="4"/>
  <c r="P1502" i="4"/>
  <c r="O1502" i="4"/>
  <c r="R1501" i="4"/>
  <c r="Q1501" i="4"/>
  <c r="P1501" i="4"/>
  <c r="O1501" i="4"/>
  <c r="R1500" i="4"/>
  <c r="Q1500" i="4"/>
  <c r="P1500" i="4"/>
  <c r="O1500" i="4"/>
  <c r="R1499" i="4"/>
  <c r="Q1499" i="4"/>
  <c r="P1499" i="4"/>
  <c r="O1499" i="4"/>
  <c r="R1498" i="4"/>
  <c r="Q1498" i="4"/>
  <c r="P1498" i="4"/>
  <c r="O1498" i="4"/>
  <c r="R1497" i="4"/>
  <c r="Q1497" i="4"/>
  <c r="P1497" i="4"/>
  <c r="O1497" i="4"/>
  <c r="R1496" i="4"/>
  <c r="Q1496" i="4"/>
  <c r="P1496" i="4"/>
  <c r="O1496" i="4"/>
  <c r="R1495" i="4"/>
  <c r="Q1495" i="4"/>
  <c r="P1495" i="4"/>
  <c r="O1495" i="4"/>
  <c r="R1494" i="4"/>
  <c r="Q1494" i="4"/>
  <c r="P1494" i="4"/>
  <c r="O1494" i="4"/>
  <c r="R1493" i="4"/>
  <c r="Q1493" i="4"/>
  <c r="P1493" i="4"/>
  <c r="O1493" i="4"/>
  <c r="R1492" i="4"/>
  <c r="Q1492" i="4"/>
  <c r="P1492" i="4"/>
  <c r="O1492" i="4"/>
  <c r="R1491" i="4"/>
  <c r="Q1491" i="4"/>
  <c r="P1491" i="4"/>
  <c r="O1491" i="4"/>
  <c r="R1490" i="4"/>
  <c r="Q1490" i="4"/>
  <c r="P1490" i="4"/>
  <c r="O1490" i="4"/>
  <c r="R1489" i="4"/>
  <c r="Q1489" i="4"/>
  <c r="P1489" i="4"/>
  <c r="O1489" i="4"/>
  <c r="R1488" i="4"/>
  <c r="Q1488" i="4"/>
  <c r="P1488" i="4"/>
  <c r="O1488" i="4"/>
  <c r="R1487" i="4"/>
  <c r="Q1487" i="4"/>
  <c r="P1487" i="4"/>
  <c r="O1487" i="4"/>
  <c r="R1486" i="4"/>
  <c r="Q1486" i="4"/>
  <c r="P1486" i="4"/>
  <c r="O1486" i="4"/>
  <c r="R1485" i="4"/>
  <c r="Q1485" i="4"/>
  <c r="P1485" i="4"/>
  <c r="O1485" i="4"/>
  <c r="R1484" i="4"/>
  <c r="Q1484" i="4"/>
  <c r="P1484" i="4"/>
  <c r="O1484" i="4"/>
  <c r="R1483" i="4"/>
  <c r="Q1483" i="4"/>
  <c r="P1483" i="4"/>
  <c r="O1483" i="4"/>
  <c r="R1482" i="4"/>
  <c r="Q1482" i="4"/>
  <c r="P1482" i="4"/>
  <c r="O1482" i="4"/>
  <c r="R1481" i="4"/>
  <c r="Q1481" i="4"/>
  <c r="P1481" i="4"/>
  <c r="O1481" i="4"/>
  <c r="R1480" i="4"/>
  <c r="Q1480" i="4"/>
  <c r="P1480" i="4"/>
  <c r="O1480" i="4"/>
  <c r="R1479" i="4"/>
  <c r="Q1479" i="4"/>
  <c r="P1479" i="4"/>
  <c r="O1479" i="4"/>
  <c r="R1478" i="4"/>
  <c r="Q1478" i="4"/>
  <c r="P1478" i="4"/>
  <c r="O1478" i="4"/>
  <c r="R1477" i="4"/>
  <c r="Q1477" i="4"/>
  <c r="P1477" i="4"/>
  <c r="O1477" i="4"/>
  <c r="R1476" i="4"/>
  <c r="Q1476" i="4"/>
  <c r="P1476" i="4"/>
  <c r="O1476" i="4"/>
  <c r="R1475" i="4"/>
  <c r="Q1475" i="4"/>
  <c r="P1475" i="4"/>
  <c r="O1475" i="4"/>
  <c r="R1474" i="4"/>
  <c r="Q1474" i="4"/>
  <c r="P1474" i="4"/>
  <c r="O1474" i="4"/>
  <c r="R1473" i="4"/>
  <c r="Q1473" i="4"/>
  <c r="P1473" i="4"/>
  <c r="O1473" i="4"/>
  <c r="R1472" i="4"/>
  <c r="Q1472" i="4"/>
  <c r="P1472" i="4"/>
  <c r="O1472" i="4"/>
  <c r="R1471" i="4"/>
  <c r="Q1471" i="4"/>
  <c r="P1471" i="4"/>
  <c r="O1471" i="4"/>
  <c r="R1470" i="4"/>
  <c r="Q1470" i="4"/>
  <c r="P1470" i="4"/>
  <c r="O1470" i="4"/>
  <c r="R1469" i="4"/>
  <c r="Q1469" i="4"/>
  <c r="P1469" i="4"/>
  <c r="O1469" i="4"/>
  <c r="R1468" i="4"/>
  <c r="Q1468" i="4"/>
  <c r="P1468" i="4"/>
  <c r="O1468" i="4"/>
  <c r="R1467" i="4"/>
  <c r="Q1467" i="4"/>
  <c r="P1467" i="4"/>
  <c r="O1467" i="4"/>
  <c r="R1466" i="4"/>
  <c r="Q1466" i="4"/>
  <c r="P1466" i="4"/>
  <c r="O1466" i="4"/>
  <c r="R1465" i="4"/>
  <c r="Q1465" i="4"/>
  <c r="P1465" i="4"/>
  <c r="O1465" i="4"/>
  <c r="R1464" i="4"/>
  <c r="Q1464" i="4"/>
  <c r="P1464" i="4"/>
  <c r="O1464" i="4"/>
  <c r="R1463" i="4"/>
  <c r="Q1463" i="4"/>
  <c r="P1463" i="4"/>
  <c r="O1463" i="4"/>
  <c r="R1462" i="4"/>
  <c r="Q1462" i="4"/>
  <c r="P1462" i="4"/>
  <c r="O1462" i="4"/>
  <c r="R1461" i="4"/>
  <c r="Q1461" i="4"/>
  <c r="P1461" i="4"/>
  <c r="O1461" i="4"/>
  <c r="R1460" i="4"/>
  <c r="Q1460" i="4"/>
  <c r="P1460" i="4"/>
  <c r="O1460" i="4"/>
  <c r="R1459" i="4"/>
  <c r="Q1459" i="4"/>
  <c r="P1459" i="4"/>
  <c r="O1459" i="4"/>
  <c r="R1458" i="4"/>
  <c r="Q1458" i="4"/>
  <c r="P1458" i="4"/>
  <c r="O1458" i="4"/>
  <c r="R1457" i="4"/>
  <c r="Q1457" i="4"/>
  <c r="P1457" i="4"/>
  <c r="O1457" i="4"/>
  <c r="R1456" i="4"/>
  <c r="Q1456" i="4"/>
  <c r="P1456" i="4"/>
  <c r="O1456" i="4"/>
  <c r="R1455" i="4"/>
  <c r="Q1455" i="4"/>
  <c r="P1455" i="4"/>
  <c r="O1455" i="4"/>
  <c r="R1454" i="4"/>
  <c r="Q1454" i="4"/>
  <c r="P1454" i="4"/>
  <c r="O1454" i="4"/>
  <c r="R1453" i="4"/>
  <c r="Q1453" i="4"/>
  <c r="P1453" i="4"/>
  <c r="O1453" i="4"/>
  <c r="R1452" i="4"/>
  <c r="Q1452" i="4"/>
  <c r="P1452" i="4"/>
  <c r="O1452" i="4"/>
  <c r="R1451" i="4"/>
  <c r="Q1451" i="4"/>
  <c r="P1451" i="4"/>
  <c r="O1451" i="4"/>
  <c r="R1450" i="4"/>
  <c r="Q1450" i="4"/>
  <c r="P1450" i="4"/>
  <c r="O1450" i="4"/>
  <c r="R1449" i="4"/>
  <c r="Q1449" i="4"/>
  <c r="P1449" i="4"/>
  <c r="O1449" i="4"/>
  <c r="R1448" i="4"/>
  <c r="Q1448" i="4"/>
  <c r="P1448" i="4"/>
  <c r="O1448" i="4"/>
  <c r="R1447" i="4"/>
  <c r="Q1447" i="4"/>
  <c r="P1447" i="4"/>
  <c r="O1447" i="4"/>
  <c r="R1446" i="4"/>
  <c r="Q1446" i="4"/>
  <c r="P1446" i="4"/>
  <c r="O1446" i="4"/>
  <c r="R1445" i="4"/>
  <c r="Q1445" i="4"/>
  <c r="P1445" i="4"/>
  <c r="O1445" i="4"/>
  <c r="R1444" i="4"/>
  <c r="Q1444" i="4"/>
  <c r="P1444" i="4"/>
  <c r="O1444" i="4"/>
  <c r="R1443" i="4"/>
  <c r="Q1443" i="4"/>
  <c r="P1443" i="4"/>
  <c r="O1443" i="4"/>
  <c r="R1442" i="4"/>
  <c r="Q1442" i="4"/>
  <c r="P1442" i="4"/>
  <c r="O1442" i="4"/>
  <c r="R1441" i="4"/>
  <c r="Q1441" i="4"/>
  <c r="P1441" i="4"/>
  <c r="O1441" i="4"/>
  <c r="R1440" i="4"/>
  <c r="Q1440" i="4"/>
  <c r="P1440" i="4"/>
  <c r="O1440" i="4"/>
  <c r="R1439" i="4"/>
  <c r="Q1439" i="4"/>
  <c r="P1439" i="4"/>
  <c r="O1439" i="4"/>
  <c r="R1438" i="4"/>
  <c r="Q1438" i="4"/>
  <c r="P1438" i="4"/>
  <c r="O1438" i="4"/>
  <c r="R1437" i="4"/>
  <c r="Q1437" i="4"/>
  <c r="P1437" i="4"/>
  <c r="O1437" i="4"/>
  <c r="R1436" i="4"/>
  <c r="Q1436" i="4"/>
  <c r="P1436" i="4"/>
  <c r="O1436" i="4"/>
  <c r="R1435" i="4"/>
  <c r="Q1435" i="4"/>
  <c r="P1435" i="4"/>
  <c r="O1435" i="4"/>
  <c r="R1434" i="4"/>
  <c r="Q1434" i="4"/>
  <c r="P1434" i="4"/>
  <c r="O1434" i="4"/>
  <c r="R1433" i="4"/>
  <c r="Q1433" i="4"/>
  <c r="P1433" i="4"/>
  <c r="O1433" i="4"/>
  <c r="R1432" i="4"/>
  <c r="Q1432" i="4"/>
  <c r="P1432" i="4"/>
  <c r="O1432" i="4"/>
  <c r="R1431" i="4"/>
  <c r="Q1431" i="4"/>
  <c r="P1431" i="4"/>
  <c r="O1431" i="4"/>
  <c r="R1430" i="4"/>
  <c r="Q1430" i="4"/>
  <c r="P1430" i="4"/>
  <c r="O1430" i="4"/>
  <c r="R1429" i="4"/>
  <c r="Q1429" i="4"/>
  <c r="P1429" i="4"/>
  <c r="O1429" i="4"/>
  <c r="R1428" i="4"/>
  <c r="Q1428" i="4"/>
  <c r="P1428" i="4"/>
  <c r="O1428" i="4"/>
  <c r="R1427" i="4"/>
  <c r="Q1427" i="4"/>
  <c r="P1427" i="4"/>
  <c r="O1427" i="4"/>
  <c r="R1426" i="4"/>
  <c r="Q1426" i="4"/>
  <c r="P1426" i="4"/>
  <c r="O1426" i="4"/>
  <c r="R1425" i="4"/>
  <c r="Q1425" i="4"/>
  <c r="P1425" i="4"/>
  <c r="O1425" i="4"/>
  <c r="R1424" i="4"/>
  <c r="Q1424" i="4"/>
  <c r="P1424" i="4"/>
  <c r="O1424" i="4"/>
  <c r="R1423" i="4"/>
  <c r="Q1423" i="4"/>
  <c r="P1423" i="4"/>
  <c r="O1423" i="4"/>
  <c r="R1422" i="4"/>
  <c r="Q1422" i="4"/>
  <c r="P1422" i="4"/>
  <c r="O1422" i="4"/>
  <c r="R1421" i="4"/>
  <c r="Q1421" i="4"/>
  <c r="P1421" i="4"/>
  <c r="O1421" i="4"/>
  <c r="R1420" i="4"/>
  <c r="Q1420" i="4"/>
  <c r="P1420" i="4"/>
  <c r="O1420" i="4"/>
  <c r="R1419" i="4"/>
  <c r="Q1419" i="4"/>
  <c r="P1419" i="4"/>
  <c r="O1419" i="4"/>
  <c r="R1418" i="4"/>
  <c r="Q1418" i="4"/>
  <c r="P1418" i="4"/>
  <c r="O1418" i="4"/>
  <c r="R1417" i="4"/>
  <c r="Q1417" i="4"/>
  <c r="P1417" i="4"/>
  <c r="O1417" i="4"/>
  <c r="R1416" i="4"/>
  <c r="Q1416" i="4"/>
  <c r="P1416" i="4"/>
  <c r="O1416" i="4"/>
  <c r="R1415" i="4"/>
  <c r="Q1415" i="4"/>
  <c r="P1415" i="4"/>
  <c r="O1415" i="4"/>
  <c r="R1414" i="4"/>
  <c r="Q1414" i="4"/>
  <c r="P1414" i="4"/>
  <c r="O1414" i="4"/>
  <c r="R1413" i="4"/>
  <c r="Q1413" i="4"/>
  <c r="P1413" i="4"/>
  <c r="O1413" i="4"/>
  <c r="R1412" i="4"/>
  <c r="Q1412" i="4"/>
  <c r="P1412" i="4"/>
  <c r="O1412" i="4"/>
  <c r="R1411" i="4"/>
  <c r="Q1411" i="4"/>
  <c r="P1411" i="4"/>
  <c r="O1411" i="4"/>
  <c r="R1410" i="4"/>
  <c r="Q1410" i="4"/>
  <c r="P1410" i="4"/>
  <c r="O1410" i="4"/>
  <c r="R1409" i="4"/>
  <c r="Q1409" i="4"/>
  <c r="P1409" i="4"/>
  <c r="O1409" i="4"/>
  <c r="R1408" i="4"/>
  <c r="Q1408" i="4"/>
  <c r="P1408" i="4"/>
  <c r="O1408" i="4"/>
  <c r="R1407" i="4"/>
  <c r="Q1407" i="4"/>
  <c r="P1407" i="4"/>
  <c r="O1407" i="4"/>
  <c r="R1406" i="4"/>
  <c r="Q1406" i="4"/>
  <c r="P1406" i="4"/>
  <c r="O1406" i="4"/>
  <c r="R1405" i="4"/>
  <c r="Q1405" i="4"/>
  <c r="P1405" i="4"/>
  <c r="O1405" i="4"/>
  <c r="R1404" i="4"/>
  <c r="Q1404" i="4"/>
  <c r="P1404" i="4"/>
  <c r="O1404" i="4"/>
  <c r="R1403" i="4"/>
  <c r="Q1403" i="4"/>
  <c r="P1403" i="4"/>
  <c r="O1403" i="4"/>
  <c r="R1402" i="4"/>
  <c r="Q1402" i="4"/>
  <c r="P1402" i="4"/>
  <c r="O1402" i="4"/>
  <c r="R1401" i="4"/>
  <c r="Q1401" i="4"/>
  <c r="P1401" i="4"/>
  <c r="O1401" i="4"/>
  <c r="R1400" i="4"/>
  <c r="Q1400" i="4"/>
  <c r="P1400" i="4"/>
  <c r="O1400" i="4"/>
  <c r="R1399" i="4"/>
  <c r="Q1399" i="4"/>
  <c r="P1399" i="4"/>
  <c r="O1399" i="4"/>
  <c r="R1398" i="4"/>
  <c r="Q1398" i="4"/>
  <c r="P1398" i="4"/>
  <c r="O1398" i="4"/>
  <c r="R1397" i="4"/>
  <c r="Q1397" i="4"/>
  <c r="P1397" i="4"/>
  <c r="O1397" i="4"/>
  <c r="R1396" i="4"/>
  <c r="Q1396" i="4"/>
  <c r="P1396" i="4"/>
  <c r="O1396" i="4"/>
  <c r="R1395" i="4"/>
  <c r="Q1395" i="4"/>
  <c r="P1395" i="4"/>
  <c r="O1395" i="4"/>
  <c r="R1394" i="4"/>
  <c r="Q1394" i="4"/>
  <c r="P1394" i="4"/>
  <c r="O1394" i="4"/>
  <c r="R1393" i="4"/>
  <c r="Q1393" i="4"/>
  <c r="P1393" i="4"/>
  <c r="O1393" i="4"/>
  <c r="R1392" i="4"/>
  <c r="Q1392" i="4"/>
  <c r="P1392" i="4"/>
  <c r="O1392" i="4"/>
  <c r="R1391" i="4"/>
  <c r="Q1391" i="4"/>
  <c r="P1391" i="4"/>
  <c r="O1391" i="4"/>
  <c r="R1390" i="4"/>
  <c r="Q1390" i="4"/>
  <c r="P1390" i="4"/>
  <c r="O1390" i="4"/>
  <c r="R1389" i="4"/>
  <c r="Q1389" i="4"/>
  <c r="P1389" i="4"/>
  <c r="O1389" i="4"/>
  <c r="R1388" i="4"/>
  <c r="Q1388" i="4"/>
  <c r="P1388" i="4"/>
  <c r="O1388" i="4"/>
  <c r="R1387" i="4"/>
  <c r="Q1387" i="4"/>
  <c r="P1387" i="4"/>
  <c r="O1387" i="4"/>
  <c r="R1386" i="4"/>
  <c r="Q1386" i="4"/>
  <c r="P1386" i="4"/>
  <c r="O1386" i="4"/>
  <c r="R1385" i="4"/>
  <c r="Q1385" i="4"/>
  <c r="P1385" i="4"/>
  <c r="O1385" i="4"/>
  <c r="R1384" i="4"/>
  <c r="Q1384" i="4"/>
  <c r="P1384" i="4"/>
  <c r="O1384" i="4"/>
  <c r="R1383" i="4"/>
  <c r="Q1383" i="4"/>
  <c r="P1383" i="4"/>
  <c r="O1383" i="4"/>
  <c r="R1382" i="4"/>
  <c r="Q1382" i="4"/>
  <c r="P1382" i="4"/>
  <c r="O1382" i="4"/>
  <c r="R1381" i="4"/>
  <c r="Q1381" i="4"/>
  <c r="P1381" i="4"/>
  <c r="O1381" i="4"/>
  <c r="R1380" i="4"/>
  <c r="Q1380" i="4"/>
  <c r="P1380" i="4"/>
  <c r="O1380" i="4"/>
  <c r="R1379" i="4"/>
  <c r="Q1379" i="4"/>
  <c r="P1379" i="4"/>
  <c r="O1379" i="4"/>
  <c r="R1378" i="4"/>
  <c r="Q1378" i="4"/>
  <c r="P1378" i="4"/>
  <c r="O1378" i="4"/>
  <c r="R1377" i="4"/>
  <c r="Q1377" i="4"/>
  <c r="P1377" i="4"/>
  <c r="O1377" i="4"/>
  <c r="R1376" i="4"/>
  <c r="Q1376" i="4"/>
  <c r="P1376" i="4"/>
  <c r="O1376" i="4"/>
  <c r="R1375" i="4"/>
  <c r="Q1375" i="4"/>
  <c r="P1375" i="4"/>
  <c r="O1375" i="4"/>
  <c r="R1374" i="4"/>
  <c r="Q1374" i="4"/>
  <c r="P1374" i="4"/>
  <c r="O1374" i="4"/>
  <c r="R1373" i="4"/>
  <c r="Q1373" i="4"/>
  <c r="P1373" i="4"/>
  <c r="O1373" i="4"/>
  <c r="R1372" i="4"/>
  <c r="Q1372" i="4"/>
  <c r="P1372" i="4"/>
  <c r="O1372" i="4"/>
  <c r="R1371" i="4"/>
  <c r="Q1371" i="4"/>
  <c r="P1371" i="4"/>
  <c r="O1371" i="4"/>
  <c r="R1370" i="4"/>
  <c r="Q1370" i="4"/>
  <c r="P1370" i="4"/>
  <c r="O1370" i="4"/>
  <c r="R1369" i="4"/>
  <c r="Q1369" i="4"/>
  <c r="P1369" i="4"/>
  <c r="O1369" i="4"/>
  <c r="R1368" i="4"/>
  <c r="Q1368" i="4"/>
  <c r="P1368" i="4"/>
  <c r="O1368" i="4"/>
  <c r="R1367" i="4"/>
  <c r="Q1367" i="4"/>
  <c r="P1367" i="4"/>
  <c r="O1367" i="4"/>
  <c r="R1366" i="4"/>
  <c r="Q1366" i="4"/>
  <c r="P1366" i="4"/>
  <c r="O1366" i="4"/>
  <c r="R1365" i="4"/>
  <c r="Q1365" i="4"/>
  <c r="P1365" i="4"/>
  <c r="O1365" i="4"/>
  <c r="R1364" i="4"/>
  <c r="Q1364" i="4"/>
  <c r="P1364" i="4"/>
  <c r="O1364" i="4"/>
  <c r="R1363" i="4"/>
  <c r="Q1363" i="4"/>
  <c r="P1363" i="4"/>
  <c r="O1363" i="4"/>
  <c r="R1362" i="4"/>
  <c r="Q1362" i="4"/>
  <c r="P1362" i="4"/>
  <c r="O1362" i="4"/>
  <c r="R1361" i="4"/>
  <c r="Q1361" i="4"/>
  <c r="P1361" i="4"/>
  <c r="O1361" i="4"/>
  <c r="R1360" i="4"/>
  <c r="Q1360" i="4"/>
  <c r="P1360" i="4"/>
  <c r="O1360" i="4"/>
  <c r="R1359" i="4"/>
  <c r="Q1359" i="4"/>
  <c r="P1359" i="4"/>
  <c r="O1359" i="4"/>
  <c r="R1358" i="4"/>
  <c r="Q1358" i="4"/>
  <c r="P1358" i="4"/>
  <c r="O1358" i="4"/>
  <c r="R1357" i="4"/>
  <c r="Q1357" i="4"/>
  <c r="P1357" i="4"/>
  <c r="O1357" i="4"/>
  <c r="R1356" i="4"/>
  <c r="Q1356" i="4"/>
  <c r="P1356" i="4"/>
  <c r="O1356" i="4"/>
  <c r="R1355" i="4"/>
  <c r="Q1355" i="4"/>
  <c r="P1355" i="4"/>
  <c r="O1355" i="4"/>
  <c r="R1354" i="4"/>
  <c r="Q1354" i="4"/>
  <c r="P1354" i="4"/>
  <c r="O1354" i="4"/>
  <c r="R1353" i="4"/>
  <c r="Q1353" i="4"/>
  <c r="P1353" i="4"/>
  <c r="O1353" i="4"/>
  <c r="R1352" i="4"/>
  <c r="Q1352" i="4"/>
  <c r="P1352" i="4"/>
  <c r="O1352" i="4"/>
  <c r="R1351" i="4"/>
  <c r="Q1351" i="4"/>
  <c r="P1351" i="4"/>
  <c r="O1351" i="4"/>
  <c r="R1350" i="4"/>
  <c r="Q1350" i="4"/>
  <c r="P1350" i="4"/>
  <c r="O1350" i="4"/>
  <c r="R1349" i="4"/>
  <c r="Q1349" i="4"/>
  <c r="P1349" i="4"/>
  <c r="O1349" i="4"/>
  <c r="R1348" i="4"/>
  <c r="Q1348" i="4"/>
  <c r="P1348" i="4"/>
  <c r="O1348" i="4"/>
  <c r="R1347" i="4"/>
  <c r="Q1347" i="4"/>
  <c r="P1347" i="4"/>
  <c r="O1347" i="4"/>
  <c r="R1346" i="4"/>
  <c r="Q1346" i="4"/>
  <c r="P1346" i="4"/>
  <c r="O1346" i="4"/>
  <c r="R1345" i="4"/>
  <c r="Q1345" i="4"/>
  <c r="P1345" i="4"/>
  <c r="O1345" i="4"/>
  <c r="R1344" i="4"/>
  <c r="Q1344" i="4"/>
  <c r="P1344" i="4"/>
  <c r="O1344" i="4"/>
  <c r="R1343" i="4"/>
  <c r="Q1343" i="4"/>
  <c r="P1343" i="4"/>
  <c r="O1343" i="4"/>
  <c r="R1342" i="4"/>
  <c r="Q1342" i="4"/>
  <c r="P1342" i="4"/>
  <c r="O1342" i="4"/>
  <c r="R1341" i="4"/>
  <c r="Q1341" i="4"/>
  <c r="P1341" i="4"/>
  <c r="O1341" i="4"/>
  <c r="R1340" i="4"/>
  <c r="Q1340" i="4"/>
  <c r="P1340" i="4"/>
  <c r="O1340" i="4"/>
  <c r="R1339" i="4"/>
  <c r="Q1339" i="4"/>
  <c r="P1339" i="4"/>
  <c r="O1339" i="4"/>
  <c r="R1338" i="4"/>
  <c r="Q1338" i="4"/>
  <c r="P1338" i="4"/>
  <c r="O1338" i="4"/>
  <c r="R1337" i="4"/>
  <c r="Q1337" i="4"/>
  <c r="P1337" i="4"/>
  <c r="O1337" i="4"/>
  <c r="R1336" i="4"/>
  <c r="Q1336" i="4"/>
  <c r="P1336" i="4"/>
  <c r="O1336" i="4"/>
  <c r="R1335" i="4"/>
  <c r="Q1335" i="4"/>
  <c r="P1335" i="4"/>
  <c r="O1335" i="4"/>
  <c r="R1334" i="4"/>
  <c r="Q1334" i="4"/>
  <c r="P1334" i="4"/>
  <c r="O1334" i="4"/>
  <c r="R1333" i="4"/>
  <c r="Q1333" i="4"/>
  <c r="P1333" i="4"/>
  <c r="O1333" i="4"/>
  <c r="R1332" i="4"/>
  <c r="Q1332" i="4"/>
  <c r="P1332" i="4"/>
  <c r="O1332" i="4"/>
  <c r="R1331" i="4"/>
  <c r="Q1331" i="4"/>
  <c r="P1331" i="4"/>
  <c r="O1331" i="4"/>
  <c r="R1330" i="4"/>
  <c r="Q1330" i="4"/>
  <c r="P1330" i="4"/>
  <c r="O1330" i="4"/>
  <c r="R1329" i="4"/>
  <c r="Q1329" i="4"/>
  <c r="P1329" i="4"/>
  <c r="O1329" i="4"/>
  <c r="R1328" i="4"/>
  <c r="Q1328" i="4"/>
  <c r="P1328" i="4"/>
  <c r="O1328" i="4"/>
  <c r="R1327" i="4"/>
  <c r="Q1327" i="4"/>
  <c r="P1327" i="4"/>
  <c r="O1327" i="4"/>
  <c r="R1326" i="4"/>
  <c r="Q1326" i="4"/>
  <c r="P1326" i="4"/>
  <c r="O1326" i="4"/>
  <c r="R1325" i="4"/>
  <c r="Q1325" i="4"/>
  <c r="P1325" i="4"/>
  <c r="O1325" i="4"/>
  <c r="R1324" i="4"/>
  <c r="Q1324" i="4"/>
  <c r="P1324" i="4"/>
  <c r="O1324" i="4"/>
  <c r="R1323" i="4"/>
  <c r="Q1323" i="4"/>
  <c r="P1323" i="4"/>
  <c r="O1323" i="4"/>
  <c r="R1322" i="4"/>
  <c r="Q1322" i="4"/>
  <c r="P1322" i="4"/>
  <c r="O1322" i="4"/>
  <c r="R1321" i="4"/>
  <c r="Q1321" i="4"/>
  <c r="P1321" i="4"/>
  <c r="O1321" i="4"/>
  <c r="R1320" i="4"/>
  <c r="Q1320" i="4"/>
  <c r="P1320" i="4"/>
  <c r="O1320" i="4"/>
  <c r="R1319" i="4"/>
  <c r="Q1319" i="4"/>
  <c r="P1319" i="4"/>
  <c r="O1319" i="4"/>
  <c r="R1318" i="4"/>
  <c r="Q1318" i="4"/>
  <c r="P1318" i="4"/>
  <c r="O1318" i="4"/>
  <c r="R1317" i="4"/>
  <c r="Q1317" i="4"/>
  <c r="P1317" i="4"/>
  <c r="O1317" i="4"/>
  <c r="R1316" i="4"/>
  <c r="Q1316" i="4"/>
  <c r="P1316" i="4"/>
  <c r="O1316" i="4"/>
  <c r="R1315" i="4"/>
  <c r="Q1315" i="4"/>
  <c r="P1315" i="4"/>
  <c r="O1315" i="4"/>
  <c r="R1314" i="4"/>
  <c r="Q1314" i="4"/>
  <c r="P1314" i="4"/>
  <c r="O1314" i="4"/>
  <c r="R1313" i="4"/>
  <c r="Q1313" i="4"/>
  <c r="P1313" i="4"/>
  <c r="O1313" i="4"/>
  <c r="R1312" i="4"/>
  <c r="Q1312" i="4"/>
  <c r="P1312" i="4"/>
  <c r="O1312" i="4"/>
  <c r="R1311" i="4"/>
  <c r="Q1311" i="4"/>
  <c r="P1311" i="4"/>
  <c r="O1311" i="4"/>
  <c r="R1310" i="4"/>
  <c r="Q1310" i="4"/>
  <c r="P1310" i="4"/>
  <c r="O1310" i="4"/>
  <c r="R1309" i="4"/>
  <c r="Q1309" i="4"/>
  <c r="P1309" i="4"/>
  <c r="O1309" i="4"/>
  <c r="R1308" i="4"/>
  <c r="Q1308" i="4"/>
  <c r="P1308" i="4"/>
  <c r="O1308" i="4"/>
  <c r="R1307" i="4"/>
  <c r="Q1307" i="4"/>
  <c r="P1307" i="4"/>
  <c r="O1307" i="4"/>
  <c r="R1306" i="4"/>
  <c r="Q1306" i="4"/>
  <c r="P1306" i="4"/>
  <c r="O1306" i="4"/>
  <c r="R1305" i="4"/>
  <c r="Q1305" i="4"/>
  <c r="P1305" i="4"/>
  <c r="O1305" i="4"/>
  <c r="R1304" i="4"/>
  <c r="Q1304" i="4"/>
  <c r="P1304" i="4"/>
  <c r="O1304" i="4"/>
  <c r="R1303" i="4"/>
  <c r="Q1303" i="4"/>
  <c r="P1303" i="4"/>
  <c r="O1303" i="4"/>
  <c r="R1302" i="4"/>
  <c r="Q1302" i="4"/>
  <c r="P1302" i="4"/>
  <c r="O1302" i="4"/>
  <c r="R1301" i="4"/>
  <c r="Q1301" i="4"/>
  <c r="P1301" i="4"/>
  <c r="O1301" i="4"/>
  <c r="R1300" i="4"/>
  <c r="Q1300" i="4"/>
  <c r="P1300" i="4"/>
  <c r="O1300" i="4"/>
  <c r="R1299" i="4"/>
  <c r="Q1299" i="4"/>
  <c r="P1299" i="4"/>
  <c r="O1299" i="4"/>
  <c r="R1298" i="4"/>
  <c r="Q1298" i="4"/>
  <c r="P1298" i="4"/>
  <c r="O1298" i="4"/>
  <c r="R1297" i="4"/>
  <c r="Q1297" i="4"/>
  <c r="P1297" i="4"/>
  <c r="O1297" i="4"/>
  <c r="R1296" i="4"/>
  <c r="Q1296" i="4"/>
  <c r="P1296" i="4"/>
  <c r="O1296" i="4"/>
  <c r="R1295" i="4"/>
  <c r="Q1295" i="4"/>
  <c r="P1295" i="4"/>
  <c r="O1295" i="4"/>
  <c r="R1294" i="4"/>
  <c r="Q1294" i="4"/>
  <c r="P1294" i="4"/>
  <c r="O1294" i="4"/>
  <c r="R1293" i="4"/>
  <c r="Q1293" i="4"/>
  <c r="P1293" i="4"/>
  <c r="O1293" i="4"/>
  <c r="R1292" i="4"/>
  <c r="Q1292" i="4"/>
  <c r="P1292" i="4"/>
  <c r="O1292" i="4"/>
  <c r="R1291" i="4"/>
  <c r="Q1291" i="4"/>
  <c r="P1291" i="4"/>
  <c r="O1291" i="4"/>
  <c r="R1290" i="4"/>
  <c r="Q1290" i="4"/>
  <c r="P1290" i="4"/>
  <c r="O1290" i="4"/>
  <c r="R1289" i="4"/>
  <c r="Q1289" i="4"/>
  <c r="P1289" i="4"/>
  <c r="O1289" i="4"/>
  <c r="R1288" i="4"/>
  <c r="Q1288" i="4"/>
  <c r="P1288" i="4"/>
  <c r="O1288" i="4"/>
  <c r="R1287" i="4"/>
  <c r="Q1287" i="4"/>
  <c r="P1287" i="4"/>
  <c r="O1287" i="4"/>
  <c r="R1286" i="4"/>
  <c r="Q1286" i="4"/>
  <c r="P1286" i="4"/>
  <c r="O1286" i="4"/>
  <c r="R1285" i="4"/>
  <c r="Q1285" i="4"/>
  <c r="P1285" i="4"/>
  <c r="O1285" i="4"/>
  <c r="R1284" i="4"/>
  <c r="Q1284" i="4"/>
  <c r="P1284" i="4"/>
  <c r="O1284" i="4"/>
  <c r="R1283" i="4"/>
  <c r="Q1283" i="4"/>
  <c r="P1283" i="4"/>
  <c r="O1283" i="4"/>
  <c r="R1282" i="4"/>
  <c r="Q1282" i="4"/>
  <c r="P1282" i="4"/>
  <c r="O1282" i="4"/>
  <c r="R1281" i="4"/>
  <c r="Q1281" i="4"/>
  <c r="P1281" i="4"/>
  <c r="O1281" i="4"/>
  <c r="R1280" i="4"/>
  <c r="Q1280" i="4"/>
  <c r="P1280" i="4"/>
  <c r="O1280" i="4"/>
  <c r="R1279" i="4"/>
  <c r="Q1279" i="4"/>
  <c r="P1279" i="4"/>
  <c r="O1279" i="4"/>
  <c r="R1278" i="4"/>
  <c r="Q1278" i="4"/>
  <c r="P1278" i="4"/>
  <c r="O1278" i="4"/>
  <c r="R1277" i="4"/>
  <c r="Q1277" i="4"/>
  <c r="P1277" i="4"/>
  <c r="O1277" i="4"/>
  <c r="R1276" i="4"/>
  <c r="Q1276" i="4"/>
  <c r="P1276" i="4"/>
  <c r="O1276" i="4"/>
  <c r="R1275" i="4"/>
  <c r="Q1275" i="4"/>
  <c r="P1275" i="4"/>
  <c r="O1275" i="4"/>
  <c r="R1274" i="4"/>
  <c r="Q1274" i="4"/>
  <c r="P1274" i="4"/>
  <c r="O1274" i="4"/>
  <c r="R1273" i="4"/>
  <c r="Q1273" i="4"/>
  <c r="P1273" i="4"/>
  <c r="O1273" i="4"/>
  <c r="R1272" i="4"/>
  <c r="Q1272" i="4"/>
  <c r="P1272" i="4"/>
  <c r="O1272" i="4"/>
  <c r="R1271" i="4"/>
  <c r="Q1271" i="4"/>
  <c r="P1271" i="4"/>
  <c r="O1271" i="4"/>
  <c r="R1270" i="4"/>
  <c r="Q1270" i="4"/>
  <c r="P1270" i="4"/>
  <c r="O1270" i="4"/>
  <c r="R1269" i="4"/>
  <c r="Q1269" i="4"/>
  <c r="P1269" i="4"/>
  <c r="O1269" i="4"/>
  <c r="R1268" i="4"/>
  <c r="Q1268" i="4"/>
  <c r="P1268" i="4"/>
  <c r="O1268" i="4"/>
  <c r="R1267" i="4"/>
  <c r="Q1267" i="4"/>
  <c r="P1267" i="4"/>
  <c r="O1267" i="4"/>
  <c r="R1266" i="4"/>
  <c r="Q1266" i="4"/>
  <c r="P1266" i="4"/>
  <c r="O1266" i="4"/>
  <c r="R1265" i="4"/>
  <c r="Q1265" i="4"/>
  <c r="P1265" i="4"/>
  <c r="O1265" i="4"/>
  <c r="R1264" i="4"/>
  <c r="Q1264" i="4"/>
  <c r="P1264" i="4"/>
  <c r="O1264" i="4"/>
  <c r="R1263" i="4"/>
  <c r="Q1263" i="4"/>
  <c r="P1263" i="4"/>
  <c r="O1263" i="4"/>
  <c r="R1262" i="4"/>
  <c r="Q1262" i="4"/>
  <c r="P1262" i="4"/>
  <c r="O1262" i="4"/>
  <c r="R1261" i="4"/>
  <c r="Q1261" i="4"/>
  <c r="P1261" i="4"/>
  <c r="O1261" i="4"/>
  <c r="R1260" i="4"/>
  <c r="Q1260" i="4"/>
  <c r="P1260" i="4"/>
  <c r="O1260" i="4"/>
  <c r="R1259" i="4"/>
  <c r="Q1259" i="4"/>
  <c r="P1259" i="4"/>
  <c r="O1259" i="4"/>
  <c r="R1258" i="4"/>
  <c r="Q1258" i="4"/>
  <c r="P1258" i="4"/>
  <c r="O1258" i="4"/>
  <c r="R1257" i="4"/>
  <c r="Q1257" i="4"/>
  <c r="P1257" i="4"/>
  <c r="O1257" i="4"/>
  <c r="R1256" i="4"/>
  <c r="Q1256" i="4"/>
  <c r="P1256" i="4"/>
  <c r="O1256" i="4"/>
  <c r="R1255" i="4"/>
  <c r="Q1255" i="4"/>
  <c r="P1255" i="4"/>
  <c r="O1255" i="4"/>
  <c r="R1254" i="4"/>
  <c r="Q1254" i="4"/>
  <c r="P1254" i="4"/>
  <c r="O1254" i="4"/>
  <c r="R1253" i="4"/>
  <c r="Q1253" i="4"/>
  <c r="P1253" i="4"/>
  <c r="O1253" i="4"/>
  <c r="R1252" i="4"/>
  <c r="Q1252" i="4"/>
  <c r="P1252" i="4"/>
  <c r="O1252" i="4"/>
  <c r="R1251" i="4"/>
  <c r="Q1251" i="4"/>
  <c r="P1251" i="4"/>
  <c r="O1251" i="4"/>
  <c r="R1250" i="4"/>
  <c r="Q1250" i="4"/>
  <c r="P1250" i="4"/>
  <c r="O1250" i="4"/>
  <c r="R1249" i="4"/>
  <c r="Q1249" i="4"/>
  <c r="P1249" i="4"/>
  <c r="O1249" i="4"/>
  <c r="R1248" i="4"/>
  <c r="Q1248" i="4"/>
  <c r="P1248" i="4"/>
  <c r="O1248" i="4"/>
  <c r="R1247" i="4"/>
  <c r="Q1247" i="4"/>
  <c r="P1247" i="4"/>
  <c r="O1247" i="4"/>
  <c r="R1246" i="4"/>
  <c r="Q1246" i="4"/>
  <c r="P1246" i="4"/>
  <c r="O1246" i="4"/>
  <c r="R1245" i="4"/>
  <c r="Q1245" i="4"/>
  <c r="P1245" i="4"/>
  <c r="O1245" i="4"/>
  <c r="R1244" i="4"/>
  <c r="Q1244" i="4"/>
  <c r="P1244" i="4"/>
  <c r="O1244" i="4"/>
  <c r="R1243" i="4"/>
  <c r="Q1243" i="4"/>
  <c r="P1243" i="4"/>
  <c r="O1243" i="4"/>
  <c r="R1242" i="4"/>
  <c r="Q1242" i="4"/>
  <c r="P1242" i="4"/>
  <c r="O1242" i="4"/>
  <c r="R1241" i="4"/>
  <c r="Q1241" i="4"/>
  <c r="P1241" i="4"/>
  <c r="O1241" i="4"/>
  <c r="R1240" i="4"/>
  <c r="Q1240" i="4"/>
  <c r="P1240" i="4"/>
  <c r="O1240" i="4"/>
  <c r="R1239" i="4"/>
  <c r="Q1239" i="4"/>
  <c r="P1239" i="4"/>
  <c r="O1239" i="4"/>
  <c r="R1238" i="4"/>
  <c r="Q1238" i="4"/>
  <c r="P1238" i="4"/>
  <c r="O1238" i="4"/>
  <c r="R1237" i="4"/>
  <c r="Q1237" i="4"/>
  <c r="P1237" i="4"/>
  <c r="O1237" i="4"/>
  <c r="R1236" i="4"/>
  <c r="Q1236" i="4"/>
  <c r="P1236" i="4"/>
  <c r="O1236" i="4"/>
  <c r="R1235" i="4"/>
  <c r="Q1235" i="4"/>
  <c r="P1235" i="4"/>
  <c r="O1235" i="4"/>
  <c r="R1234" i="4"/>
  <c r="Q1234" i="4"/>
  <c r="P1234" i="4"/>
  <c r="O1234" i="4"/>
  <c r="R1233" i="4"/>
  <c r="Q1233" i="4"/>
  <c r="P1233" i="4"/>
  <c r="O1233" i="4"/>
  <c r="R1232" i="4"/>
  <c r="Q1232" i="4"/>
  <c r="P1232" i="4"/>
  <c r="O1232" i="4"/>
  <c r="R1231" i="4"/>
  <c r="Q1231" i="4"/>
  <c r="P1231" i="4"/>
  <c r="O1231" i="4"/>
  <c r="R1230" i="4"/>
  <c r="Q1230" i="4"/>
  <c r="P1230" i="4"/>
  <c r="O1230" i="4"/>
  <c r="R1229" i="4"/>
  <c r="Q1229" i="4"/>
  <c r="P1229" i="4"/>
  <c r="O1229" i="4"/>
  <c r="R1228" i="4"/>
  <c r="Q1228" i="4"/>
  <c r="P1228" i="4"/>
  <c r="O1228" i="4"/>
  <c r="R1227" i="4"/>
  <c r="Q1227" i="4"/>
  <c r="P1227" i="4"/>
  <c r="O1227" i="4"/>
  <c r="R1226" i="4"/>
  <c r="Q1226" i="4"/>
  <c r="P1226" i="4"/>
  <c r="O1226" i="4"/>
  <c r="R1225" i="4"/>
  <c r="Q1225" i="4"/>
  <c r="P1225" i="4"/>
  <c r="O1225" i="4"/>
  <c r="R1224" i="4"/>
  <c r="Q1224" i="4"/>
  <c r="P1224" i="4"/>
  <c r="O1224" i="4"/>
  <c r="R1223" i="4"/>
  <c r="Q1223" i="4"/>
  <c r="P1223" i="4"/>
  <c r="O1223" i="4"/>
  <c r="R1222" i="4"/>
  <c r="Q1222" i="4"/>
  <c r="P1222" i="4"/>
  <c r="O1222" i="4"/>
  <c r="R1221" i="4"/>
  <c r="Q1221" i="4"/>
  <c r="P1221" i="4"/>
  <c r="O1221" i="4"/>
  <c r="R1220" i="4"/>
  <c r="Q1220" i="4"/>
  <c r="P1220" i="4"/>
  <c r="O1220" i="4"/>
  <c r="R1219" i="4"/>
  <c r="Q1219" i="4"/>
  <c r="P1219" i="4"/>
  <c r="O1219" i="4"/>
  <c r="R1218" i="4"/>
  <c r="Q1218" i="4"/>
  <c r="P1218" i="4"/>
  <c r="O1218" i="4"/>
  <c r="R1217" i="4"/>
  <c r="Q1217" i="4"/>
  <c r="P1217" i="4"/>
  <c r="O1217" i="4"/>
  <c r="R1216" i="4"/>
  <c r="Q1216" i="4"/>
  <c r="P1216" i="4"/>
  <c r="O1216" i="4"/>
  <c r="R1215" i="4"/>
  <c r="Q1215" i="4"/>
  <c r="P1215" i="4"/>
  <c r="O1215" i="4"/>
  <c r="R1214" i="4"/>
  <c r="Q1214" i="4"/>
  <c r="P1214" i="4"/>
  <c r="O1214" i="4"/>
  <c r="R1213" i="4"/>
  <c r="Q1213" i="4"/>
  <c r="P1213" i="4"/>
  <c r="O1213" i="4"/>
  <c r="R1212" i="4"/>
  <c r="Q1212" i="4"/>
  <c r="P1212" i="4"/>
  <c r="O1212" i="4"/>
  <c r="R1211" i="4"/>
  <c r="Q1211" i="4"/>
  <c r="P1211" i="4"/>
  <c r="O1211" i="4"/>
  <c r="R1210" i="4"/>
  <c r="Q1210" i="4"/>
  <c r="P1210" i="4"/>
  <c r="O1210" i="4"/>
  <c r="R1209" i="4"/>
  <c r="Q1209" i="4"/>
  <c r="P1209" i="4"/>
  <c r="O1209" i="4"/>
  <c r="R1208" i="4"/>
  <c r="Q1208" i="4"/>
  <c r="P1208" i="4"/>
  <c r="O1208" i="4"/>
  <c r="R1207" i="4"/>
  <c r="Q1207" i="4"/>
  <c r="P1207" i="4"/>
  <c r="O1207" i="4"/>
  <c r="R1206" i="4"/>
  <c r="Q1206" i="4"/>
  <c r="P1206" i="4"/>
  <c r="O1206" i="4"/>
  <c r="R1205" i="4"/>
  <c r="Q1205" i="4"/>
  <c r="P1205" i="4"/>
  <c r="O1205" i="4"/>
  <c r="R1204" i="4"/>
  <c r="Q1204" i="4"/>
  <c r="P1204" i="4"/>
  <c r="O1204" i="4"/>
  <c r="R1203" i="4"/>
  <c r="Q1203" i="4"/>
  <c r="P1203" i="4"/>
  <c r="O1203" i="4"/>
  <c r="R1202" i="4"/>
  <c r="Q1202" i="4"/>
  <c r="P1202" i="4"/>
  <c r="O1202" i="4"/>
  <c r="R1201" i="4"/>
  <c r="Q1201" i="4"/>
  <c r="P1201" i="4"/>
  <c r="O1201" i="4"/>
  <c r="R1200" i="4"/>
  <c r="Q1200" i="4"/>
  <c r="P1200" i="4"/>
  <c r="O1200" i="4"/>
  <c r="R1199" i="4"/>
  <c r="Q1199" i="4"/>
  <c r="P1199" i="4"/>
  <c r="O1199" i="4"/>
  <c r="R1198" i="4"/>
  <c r="Q1198" i="4"/>
  <c r="P1198" i="4"/>
  <c r="O1198" i="4"/>
  <c r="R1197" i="4"/>
  <c r="Q1197" i="4"/>
  <c r="P1197" i="4"/>
  <c r="O1197" i="4"/>
  <c r="R1196" i="4"/>
  <c r="Q1196" i="4"/>
  <c r="P1196" i="4"/>
  <c r="O1196" i="4"/>
  <c r="R1195" i="4"/>
  <c r="Q1195" i="4"/>
  <c r="P1195" i="4"/>
  <c r="O1195" i="4"/>
  <c r="R1194" i="4"/>
  <c r="Q1194" i="4"/>
  <c r="P1194" i="4"/>
  <c r="O1194" i="4"/>
  <c r="R1193" i="4"/>
  <c r="Q1193" i="4"/>
  <c r="P1193" i="4"/>
  <c r="O1193" i="4"/>
  <c r="R1192" i="4"/>
  <c r="Q1192" i="4"/>
  <c r="P1192" i="4"/>
  <c r="O1192" i="4"/>
  <c r="R1191" i="4"/>
  <c r="Q1191" i="4"/>
  <c r="P1191" i="4"/>
  <c r="O1191" i="4"/>
  <c r="R1190" i="4"/>
  <c r="Q1190" i="4"/>
  <c r="P1190" i="4"/>
  <c r="O1190" i="4"/>
  <c r="R1189" i="4"/>
  <c r="Q1189" i="4"/>
  <c r="P1189" i="4"/>
  <c r="O1189" i="4"/>
  <c r="R1188" i="4"/>
  <c r="Q1188" i="4"/>
  <c r="P1188" i="4"/>
  <c r="O1188" i="4"/>
  <c r="R1187" i="4"/>
  <c r="Q1187" i="4"/>
  <c r="P1187" i="4"/>
  <c r="O1187" i="4"/>
  <c r="R1186" i="4"/>
  <c r="Q1186" i="4"/>
  <c r="P1186" i="4"/>
  <c r="O1186" i="4"/>
  <c r="R1185" i="4"/>
  <c r="Q1185" i="4"/>
  <c r="P1185" i="4"/>
  <c r="O1185" i="4"/>
  <c r="R1184" i="4"/>
  <c r="Q1184" i="4"/>
  <c r="P1184" i="4"/>
  <c r="O1184" i="4"/>
  <c r="R1183" i="4"/>
  <c r="Q1183" i="4"/>
  <c r="P1183" i="4"/>
  <c r="O1183" i="4"/>
  <c r="R1182" i="4"/>
  <c r="Q1182" i="4"/>
  <c r="P1182" i="4"/>
  <c r="O1182" i="4"/>
  <c r="R1181" i="4"/>
  <c r="Q1181" i="4"/>
  <c r="P1181" i="4"/>
  <c r="O1181" i="4"/>
  <c r="R1180" i="4"/>
  <c r="Q1180" i="4"/>
  <c r="P1180" i="4"/>
  <c r="O1180" i="4"/>
  <c r="R1179" i="4"/>
  <c r="Q1179" i="4"/>
  <c r="P1179" i="4"/>
  <c r="O1179" i="4"/>
  <c r="R1178" i="4"/>
  <c r="Q1178" i="4"/>
  <c r="P1178" i="4"/>
  <c r="O1178" i="4"/>
  <c r="R1177" i="4"/>
  <c r="Q1177" i="4"/>
  <c r="P1177" i="4"/>
  <c r="O1177" i="4"/>
  <c r="R1176" i="4"/>
  <c r="Q1176" i="4"/>
  <c r="P1176" i="4"/>
  <c r="O1176" i="4"/>
  <c r="R1175" i="4"/>
  <c r="Q1175" i="4"/>
  <c r="P1175" i="4"/>
  <c r="O1175" i="4"/>
  <c r="R1174" i="4"/>
  <c r="Q1174" i="4"/>
  <c r="P1174" i="4"/>
  <c r="O1174" i="4"/>
  <c r="R1173" i="4"/>
  <c r="Q1173" i="4"/>
  <c r="P1173" i="4"/>
  <c r="O1173" i="4"/>
  <c r="R1172" i="4"/>
  <c r="Q1172" i="4"/>
  <c r="P1172" i="4"/>
  <c r="O1172" i="4"/>
  <c r="R1171" i="4"/>
  <c r="Q1171" i="4"/>
  <c r="P1171" i="4"/>
  <c r="O1171" i="4"/>
  <c r="R1170" i="4"/>
  <c r="Q1170" i="4"/>
  <c r="P1170" i="4"/>
  <c r="O1170" i="4"/>
  <c r="R1169" i="4"/>
  <c r="Q1169" i="4"/>
  <c r="P1169" i="4"/>
  <c r="O1169" i="4"/>
  <c r="R1168" i="4"/>
  <c r="Q1168" i="4"/>
  <c r="P1168" i="4"/>
  <c r="O1168" i="4"/>
  <c r="R1167" i="4"/>
  <c r="Q1167" i="4"/>
  <c r="P1167" i="4"/>
  <c r="O1167" i="4"/>
  <c r="R1166" i="4"/>
  <c r="Q1166" i="4"/>
  <c r="P1166" i="4"/>
  <c r="O1166" i="4"/>
  <c r="R1165" i="4"/>
  <c r="Q1165" i="4"/>
  <c r="P1165" i="4"/>
  <c r="O1165" i="4"/>
  <c r="R1164" i="4"/>
  <c r="Q1164" i="4"/>
  <c r="P1164" i="4"/>
  <c r="O1164" i="4"/>
  <c r="R1163" i="4"/>
  <c r="Q1163" i="4"/>
  <c r="P1163" i="4"/>
  <c r="O1163" i="4"/>
  <c r="R1162" i="4"/>
  <c r="Q1162" i="4"/>
  <c r="P1162" i="4"/>
  <c r="O1162" i="4"/>
  <c r="R1161" i="4"/>
  <c r="Q1161" i="4"/>
  <c r="P1161" i="4"/>
  <c r="O1161" i="4"/>
  <c r="R1160" i="4"/>
  <c r="Q1160" i="4"/>
  <c r="P1160" i="4"/>
  <c r="O1160" i="4"/>
  <c r="R1159" i="4"/>
  <c r="Q1159" i="4"/>
  <c r="P1159" i="4"/>
  <c r="O1159" i="4"/>
  <c r="R1158" i="4"/>
  <c r="Q1158" i="4"/>
  <c r="P1158" i="4"/>
  <c r="O1158" i="4"/>
  <c r="R1157" i="4"/>
  <c r="Q1157" i="4"/>
  <c r="P1157" i="4"/>
  <c r="O1157" i="4"/>
  <c r="R1156" i="4"/>
  <c r="Q1156" i="4"/>
  <c r="P1156" i="4"/>
  <c r="O1156" i="4"/>
  <c r="R1155" i="4"/>
  <c r="Q1155" i="4"/>
  <c r="P1155" i="4"/>
  <c r="O1155" i="4"/>
  <c r="R1154" i="4"/>
  <c r="Q1154" i="4"/>
  <c r="P1154" i="4"/>
  <c r="O1154" i="4"/>
  <c r="R1153" i="4"/>
  <c r="Q1153" i="4"/>
  <c r="P1153" i="4"/>
  <c r="O1153" i="4"/>
  <c r="R1152" i="4"/>
  <c r="Q1152" i="4"/>
  <c r="P1152" i="4"/>
  <c r="O1152" i="4"/>
  <c r="R1151" i="4"/>
  <c r="Q1151" i="4"/>
  <c r="P1151" i="4"/>
  <c r="O1151" i="4"/>
  <c r="R1150" i="4"/>
  <c r="Q1150" i="4"/>
  <c r="P1150" i="4"/>
  <c r="O1150" i="4"/>
  <c r="R1149" i="4"/>
  <c r="Q1149" i="4"/>
  <c r="P1149" i="4"/>
  <c r="O1149" i="4"/>
  <c r="R1148" i="4"/>
  <c r="Q1148" i="4"/>
  <c r="P1148" i="4"/>
  <c r="O1148" i="4"/>
  <c r="R1147" i="4"/>
  <c r="Q1147" i="4"/>
  <c r="P1147" i="4"/>
  <c r="O1147" i="4"/>
  <c r="R1146" i="4"/>
  <c r="Q1146" i="4"/>
  <c r="P1146" i="4"/>
  <c r="O1146" i="4"/>
  <c r="R1145" i="4"/>
  <c r="Q1145" i="4"/>
  <c r="P1145" i="4"/>
  <c r="O1145" i="4"/>
  <c r="R1144" i="4"/>
  <c r="Q1144" i="4"/>
  <c r="P1144" i="4"/>
  <c r="O1144" i="4"/>
  <c r="R1143" i="4"/>
  <c r="Q1143" i="4"/>
  <c r="P1143" i="4"/>
  <c r="O1143" i="4"/>
  <c r="R1142" i="4"/>
  <c r="Q1142" i="4"/>
  <c r="P1142" i="4"/>
  <c r="O1142" i="4"/>
  <c r="R1141" i="4"/>
  <c r="Q1141" i="4"/>
  <c r="P1141" i="4"/>
  <c r="O1141" i="4"/>
  <c r="R1140" i="4"/>
  <c r="Q1140" i="4"/>
  <c r="P1140" i="4"/>
  <c r="O1140" i="4"/>
  <c r="R1139" i="4"/>
  <c r="Q1139" i="4"/>
  <c r="P1139" i="4"/>
  <c r="O1139" i="4"/>
  <c r="R1138" i="4"/>
  <c r="Q1138" i="4"/>
  <c r="P1138" i="4"/>
  <c r="O1138" i="4"/>
  <c r="R1137" i="4"/>
  <c r="Q1137" i="4"/>
  <c r="P1137" i="4"/>
  <c r="O1137" i="4"/>
  <c r="R1136" i="4"/>
  <c r="Q1136" i="4"/>
  <c r="P1136" i="4"/>
  <c r="O1136" i="4"/>
  <c r="R1135" i="4"/>
  <c r="Q1135" i="4"/>
  <c r="P1135" i="4"/>
  <c r="O1135" i="4"/>
  <c r="R1134" i="4"/>
  <c r="Q1134" i="4"/>
  <c r="P1134" i="4"/>
  <c r="O1134" i="4"/>
  <c r="R1133" i="4"/>
  <c r="Q1133" i="4"/>
  <c r="P1133" i="4"/>
  <c r="O1133" i="4"/>
  <c r="R1132" i="4"/>
  <c r="Q1132" i="4"/>
  <c r="P1132" i="4"/>
  <c r="O1132" i="4"/>
  <c r="R1131" i="4"/>
  <c r="Q1131" i="4"/>
  <c r="P1131" i="4"/>
  <c r="O1131" i="4"/>
  <c r="R1130" i="4"/>
  <c r="Q1130" i="4"/>
  <c r="P1130" i="4"/>
  <c r="O1130" i="4"/>
  <c r="R1129" i="4"/>
  <c r="Q1129" i="4"/>
  <c r="P1129" i="4"/>
  <c r="O1129" i="4"/>
  <c r="R1128" i="4"/>
  <c r="Q1128" i="4"/>
  <c r="P1128" i="4"/>
  <c r="O1128" i="4"/>
  <c r="R1127" i="4"/>
  <c r="Q1127" i="4"/>
  <c r="P1127" i="4"/>
  <c r="O1127" i="4"/>
  <c r="R1126" i="4"/>
  <c r="Q1126" i="4"/>
  <c r="P1126" i="4"/>
  <c r="O1126" i="4"/>
  <c r="R1125" i="4"/>
  <c r="Q1125" i="4"/>
  <c r="P1125" i="4"/>
  <c r="O1125" i="4"/>
  <c r="R1124" i="4"/>
  <c r="Q1124" i="4"/>
  <c r="P1124" i="4"/>
  <c r="O1124" i="4"/>
  <c r="R1123" i="4"/>
  <c r="Q1123" i="4"/>
  <c r="P1123" i="4"/>
  <c r="O1123" i="4"/>
  <c r="R1122" i="4"/>
  <c r="Q1122" i="4"/>
  <c r="P1122" i="4"/>
  <c r="O1122" i="4"/>
  <c r="R1121" i="4"/>
  <c r="Q1121" i="4"/>
  <c r="P1121" i="4"/>
  <c r="O1121" i="4"/>
  <c r="R1120" i="4"/>
  <c r="Q1120" i="4"/>
  <c r="P1120" i="4"/>
  <c r="O1120" i="4"/>
  <c r="R1119" i="4"/>
  <c r="Q1119" i="4"/>
  <c r="P1119" i="4"/>
  <c r="O1119" i="4"/>
  <c r="R1118" i="4"/>
  <c r="Q1118" i="4"/>
  <c r="P1118" i="4"/>
  <c r="O1118" i="4"/>
  <c r="R1117" i="4"/>
  <c r="Q1117" i="4"/>
  <c r="P1117" i="4"/>
  <c r="O1117" i="4"/>
  <c r="R1116" i="4"/>
  <c r="Q1116" i="4"/>
  <c r="P1116" i="4"/>
  <c r="O1116" i="4"/>
  <c r="R1115" i="4"/>
  <c r="Q1115" i="4"/>
  <c r="P1115" i="4"/>
  <c r="O1115" i="4"/>
  <c r="R1114" i="4"/>
  <c r="Q1114" i="4"/>
  <c r="P1114" i="4"/>
  <c r="O1114" i="4"/>
  <c r="R1113" i="4"/>
  <c r="Q1113" i="4"/>
  <c r="P1113" i="4"/>
  <c r="O1113" i="4"/>
  <c r="R1112" i="4"/>
  <c r="Q1112" i="4"/>
  <c r="P1112" i="4"/>
  <c r="O1112" i="4"/>
  <c r="R1111" i="4"/>
  <c r="Q1111" i="4"/>
  <c r="P1111" i="4"/>
  <c r="O1111" i="4"/>
  <c r="R1110" i="4"/>
  <c r="Q1110" i="4"/>
  <c r="P1110" i="4"/>
  <c r="O1110" i="4"/>
  <c r="R1109" i="4"/>
  <c r="Q1109" i="4"/>
  <c r="P1109" i="4"/>
  <c r="O1109" i="4"/>
  <c r="R1108" i="4"/>
  <c r="Q1108" i="4"/>
  <c r="P1108" i="4"/>
  <c r="O1108" i="4"/>
  <c r="R1107" i="4"/>
  <c r="Q1107" i="4"/>
  <c r="P1107" i="4"/>
  <c r="O1107" i="4"/>
  <c r="R1106" i="4"/>
  <c r="Q1106" i="4"/>
  <c r="P1106" i="4"/>
  <c r="O1106" i="4"/>
  <c r="R1105" i="4"/>
  <c r="Q1105" i="4"/>
  <c r="P1105" i="4"/>
  <c r="O1105" i="4"/>
  <c r="R1104" i="4"/>
  <c r="Q1104" i="4"/>
  <c r="P1104" i="4"/>
  <c r="O1104" i="4"/>
  <c r="R1103" i="4"/>
  <c r="Q1103" i="4"/>
  <c r="P1103" i="4"/>
  <c r="O1103" i="4"/>
  <c r="R1102" i="4"/>
  <c r="Q1102" i="4"/>
  <c r="P1102" i="4"/>
  <c r="O1102" i="4"/>
  <c r="R1101" i="4"/>
  <c r="Q1101" i="4"/>
  <c r="P1101" i="4"/>
  <c r="O1101" i="4"/>
  <c r="R1100" i="4"/>
  <c r="Q1100" i="4"/>
  <c r="P1100" i="4"/>
  <c r="O1100" i="4"/>
  <c r="R1099" i="4"/>
  <c r="Q1099" i="4"/>
  <c r="P1099" i="4"/>
  <c r="O1099" i="4"/>
  <c r="R1098" i="4"/>
  <c r="Q1098" i="4"/>
  <c r="P1098" i="4"/>
  <c r="O1098" i="4"/>
  <c r="R1097" i="4"/>
  <c r="Q1097" i="4"/>
  <c r="P1097" i="4"/>
  <c r="O1097" i="4"/>
  <c r="R1096" i="4"/>
  <c r="Q1096" i="4"/>
  <c r="P1096" i="4"/>
  <c r="O1096" i="4"/>
  <c r="R1095" i="4"/>
  <c r="Q1095" i="4"/>
  <c r="P1095" i="4"/>
  <c r="O1095" i="4"/>
  <c r="R1094" i="4"/>
  <c r="Q1094" i="4"/>
  <c r="P1094" i="4"/>
  <c r="O1094" i="4"/>
  <c r="R1093" i="4"/>
  <c r="Q1093" i="4"/>
  <c r="P1093" i="4"/>
  <c r="O1093" i="4"/>
  <c r="R1092" i="4"/>
  <c r="Q1092" i="4"/>
  <c r="P1092" i="4"/>
  <c r="O1092" i="4"/>
  <c r="R1091" i="4"/>
  <c r="Q1091" i="4"/>
  <c r="P1091" i="4"/>
  <c r="O1091" i="4"/>
  <c r="R1090" i="4"/>
  <c r="Q1090" i="4"/>
  <c r="P1090" i="4"/>
  <c r="O1090" i="4"/>
  <c r="R1089" i="4"/>
  <c r="Q1089" i="4"/>
  <c r="P1089" i="4"/>
  <c r="O1089" i="4"/>
  <c r="R1088" i="4"/>
  <c r="Q1088" i="4"/>
  <c r="P1088" i="4"/>
  <c r="O1088" i="4"/>
  <c r="R1087" i="4"/>
  <c r="Q1087" i="4"/>
  <c r="P1087" i="4"/>
  <c r="O1087" i="4"/>
  <c r="R1086" i="4"/>
  <c r="Q1086" i="4"/>
  <c r="P1086" i="4"/>
  <c r="O1086" i="4"/>
  <c r="R1085" i="4"/>
  <c r="Q1085" i="4"/>
  <c r="P1085" i="4"/>
  <c r="O1085" i="4"/>
  <c r="R1084" i="4"/>
  <c r="Q1084" i="4"/>
  <c r="P1084" i="4"/>
  <c r="O1084" i="4"/>
  <c r="R1083" i="4"/>
  <c r="Q1083" i="4"/>
  <c r="P1083" i="4"/>
  <c r="O1083" i="4"/>
  <c r="R1082" i="4"/>
  <c r="Q1082" i="4"/>
  <c r="P1082" i="4"/>
  <c r="O1082" i="4"/>
  <c r="R1081" i="4"/>
  <c r="Q1081" i="4"/>
  <c r="P1081" i="4"/>
  <c r="O1081" i="4"/>
  <c r="R1080" i="4"/>
  <c r="Q1080" i="4"/>
  <c r="P1080" i="4"/>
  <c r="O1080" i="4"/>
  <c r="R1079" i="4"/>
  <c r="Q1079" i="4"/>
  <c r="P1079" i="4"/>
  <c r="O1079" i="4"/>
  <c r="R1078" i="4"/>
  <c r="Q1078" i="4"/>
  <c r="P1078" i="4"/>
  <c r="O1078" i="4"/>
  <c r="R1077" i="4"/>
  <c r="Q1077" i="4"/>
  <c r="P1077" i="4"/>
  <c r="O1077" i="4"/>
  <c r="R1076" i="4"/>
  <c r="Q1076" i="4"/>
  <c r="P1076" i="4"/>
  <c r="O1076" i="4"/>
  <c r="R1075" i="4"/>
  <c r="Q1075" i="4"/>
  <c r="P1075" i="4"/>
  <c r="O1075" i="4"/>
  <c r="R1074" i="4"/>
  <c r="Q1074" i="4"/>
  <c r="P1074" i="4"/>
  <c r="O1074" i="4"/>
  <c r="R1073" i="4"/>
  <c r="Q1073" i="4"/>
  <c r="P1073" i="4"/>
  <c r="O1073" i="4"/>
  <c r="R1072" i="4"/>
  <c r="Q1072" i="4"/>
  <c r="P1072" i="4"/>
  <c r="O1072" i="4"/>
  <c r="R1071" i="4"/>
  <c r="Q1071" i="4"/>
  <c r="P1071" i="4"/>
  <c r="O1071" i="4"/>
  <c r="R1070" i="4"/>
  <c r="Q1070" i="4"/>
  <c r="P1070" i="4"/>
  <c r="O1070" i="4"/>
  <c r="R1069" i="4"/>
  <c r="Q1069" i="4"/>
  <c r="P1069" i="4"/>
  <c r="O1069" i="4"/>
  <c r="R1068" i="4"/>
  <c r="Q1068" i="4"/>
  <c r="P1068" i="4"/>
  <c r="O1068" i="4"/>
  <c r="R1067" i="4"/>
  <c r="Q1067" i="4"/>
  <c r="P1067" i="4"/>
  <c r="O1067" i="4"/>
  <c r="R1066" i="4"/>
  <c r="Q1066" i="4"/>
  <c r="P1066" i="4"/>
  <c r="O1066" i="4"/>
  <c r="R1065" i="4"/>
  <c r="Q1065" i="4"/>
  <c r="P1065" i="4"/>
  <c r="O1065" i="4"/>
  <c r="R1064" i="4"/>
  <c r="Q1064" i="4"/>
  <c r="P1064" i="4"/>
  <c r="O1064" i="4"/>
  <c r="R1063" i="4"/>
  <c r="Q1063" i="4"/>
  <c r="P1063" i="4"/>
  <c r="O1063" i="4"/>
  <c r="R1062" i="4"/>
  <c r="Q1062" i="4"/>
  <c r="P1062" i="4"/>
  <c r="O1062" i="4"/>
  <c r="R1061" i="4"/>
  <c r="Q1061" i="4"/>
  <c r="P1061" i="4"/>
  <c r="O1061" i="4"/>
  <c r="R1060" i="4"/>
  <c r="Q1060" i="4"/>
  <c r="P1060" i="4"/>
  <c r="O1060" i="4"/>
  <c r="R1059" i="4"/>
  <c r="Q1059" i="4"/>
  <c r="P1059" i="4"/>
  <c r="O1059" i="4"/>
  <c r="R1058" i="4"/>
  <c r="Q1058" i="4"/>
  <c r="P1058" i="4"/>
  <c r="O1058" i="4"/>
  <c r="R1057" i="4"/>
  <c r="Q1057" i="4"/>
  <c r="P1057" i="4"/>
  <c r="O1057" i="4"/>
  <c r="R1056" i="4"/>
  <c r="Q1056" i="4"/>
  <c r="P1056" i="4"/>
  <c r="O1056" i="4"/>
  <c r="R1055" i="4"/>
  <c r="Q1055" i="4"/>
  <c r="P1055" i="4"/>
  <c r="O1055" i="4"/>
  <c r="R1054" i="4"/>
  <c r="Q1054" i="4"/>
  <c r="P1054" i="4"/>
  <c r="O1054" i="4"/>
  <c r="R1053" i="4"/>
  <c r="Q1053" i="4"/>
  <c r="P1053" i="4"/>
  <c r="O1053" i="4"/>
  <c r="R1052" i="4"/>
  <c r="Q1052" i="4"/>
  <c r="P1052" i="4"/>
  <c r="O1052" i="4"/>
  <c r="R1051" i="4"/>
  <c r="Q1051" i="4"/>
  <c r="P1051" i="4"/>
  <c r="O1051" i="4"/>
  <c r="R1050" i="4"/>
  <c r="Q1050" i="4"/>
  <c r="P1050" i="4"/>
  <c r="O1050" i="4"/>
  <c r="R1049" i="4"/>
  <c r="Q1049" i="4"/>
  <c r="P1049" i="4"/>
  <c r="O1049" i="4"/>
  <c r="R1048" i="4"/>
  <c r="Q1048" i="4"/>
  <c r="P1048" i="4"/>
  <c r="O1048" i="4"/>
  <c r="R1047" i="4"/>
  <c r="Q1047" i="4"/>
  <c r="P1047" i="4"/>
  <c r="O1047" i="4"/>
  <c r="R1046" i="4"/>
  <c r="Q1046" i="4"/>
  <c r="P1046" i="4"/>
  <c r="O1046" i="4"/>
  <c r="R1045" i="4"/>
  <c r="Q1045" i="4"/>
  <c r="P1045" i="4"/>
  <c r="O1045" i="4"/>
  <c r="R1044" i="4"/>
  <c r="Q1044" i="4"/>
  <c r="P1044" i="4"/>
  <c r="O1044" i="4"/>
  <c r="R1043" i="4"/>
  <c r="Q1043" i="4"/>
  <c r="P1043" i="4"/>
  <c r="O1043" i="4"/>
  <c r="R1042" i="4"/>
  <c r="Q1042" i="4"/>
  <c r="P1042" i="4"/>
  <c r="O1042" i="4"/>
  <c r="R1041" i="4"/>
  <c r="Q1041" i="4"/>
  <c r="P1041" i="4"/>
  <c r="O1041" i="4"/>
  <c r="R1040" i="4"/>
  <c r="Q1040" i="4"/>
  <c r="P1040" i="4"/>
  <c r="O1040" i="4"/>
  <c r="R1039" i="4"/>
  <c r="Q1039" i="4"/>
  <c r="P1039" i="4"/>
  <c r="O1039" i="4"/>
  <c r="R1038" i="4"/>
  <c r="Q1038" i="4"/>
  <c r="P1038" i="4"/>
  <c r="O1038" i="4"/>
  <c r="R1037" i="4"/>
  <c r="Q1037" i="4"/>
  <c r="P1037" i="4"/>
  <c r="O1037" i="4"/>
  <c r="R1036" i="4"/>
  <c r="Q1036" i="4"/>
  <c r="P1036" i="4"/>
  <c r="O1036" i="4"/>
  <c r="R1035" i="4"/>
  <c r="Q1035" i="4"/>
  <c r="P1035" i="4"/>
  <c r="O1035" i="4"/>
  <c r="R1034" i="4"/>
  <c r="Q1034" i="4"/>
  <c r="P1034" i="4"/>
  <c r="O1034" i="4"/>
  <c r="R1033" i="4"/>
  <c r="Q1033" i="4"/>
  <c r="P1033" i="4"/>
  <c r="O1033" i="4"/>
  <c r="R1032" i="4"/>
  <c r="Q1032" i="4"/>
  <c r="P1032" i="4"/>
  <c r="O1032" i="4"/>
  <c r="R1031" i="4"/>
  <c r="Q1031" i="4"/>
  <c r="P1031" i="4"/>
  <c r="O1031" i="4"/>
  <c r="R1030" i="4"/>
  <c r="Q1030" i="4"/>
  <c r="P1030" i="4"/>
  <c r="O1030" i="4"/>
  <c r="R1029" i="4"/>
  <c r="Q1029" i="4"/>
  <c r="P1029" i="4"/>
  <c r="O1029" i="4"/>
  <c r="R1028" i="4"/>
  <c r="Q1028" i="4"/>
  <c r="P1028" i="4"/>
  <c r="O1028" i="4"/>
  <c r="R1027" i="4"/>
  <c r="Q1027" i="4"/>
  <c r="P1027" i="4"/>
  <c r="O1027" i="4"/>
  <c r="R1026" i="4"/>
  <c r="Q1026" i="4"/>
  <c r="P1026" i="4"/>
  <c r="O1026" i="4"/>
  <c r="R1025" i="4"/>
  <c r="Q1025" i="4"/>
  <c r="P1025" i="4"/>
  <c r="O1025" i="4"/>
  <c r="R1024" i="4"/>
  <c r="Q1024" i="4"/>
  <c r="P1024" i="4"/>
  <c r="O1024" i="4"/>
  <c r="R1023" i="4"/>
  <c r="Q1023" i="4"/>
  <c r="P1023" i="4"/>
  <c r="O1023" i="4"/>
  <c r="R1022" i="4"/>
  <c r="Q1022" i="4"/>
  <c r="P1022" i="4"/>
  <c r="O1022" i="4"/>
  <c r="R1021" i="4"/>
  <c r="Q1021" i="4"/>
  <c r="P1021" i="4"/>
  <c r="O1021" i="4"/>
  <c r="R1020" i="4"/>
  <c r="Q1020" i="4"/>
  <c r="P1020" i="4"/>
  <c r="O1020" i="4"/>
  <c r="R1019" i="4"/>
  <c r="Q1019" i="4"/>
  <c r="P1019" i="4"/>
  <c r="O1019" i="4"/>
  <c r="R1018" i="4"/>
  <c r="Q1018" i="4"/>
  <c r="P1018" i="4"/>
  <c r="O1018" i="4"/>
  <c r="R1017" i="4"/>
  <c r="Q1017" i="4"/>
  <c r="P1017" i="4"/>
  <c r="O1017" i="4"/>
  <c r="R1016" i="4"/>
  <c r="Q1016" i="4"/>
  <c r="P1016" i="4"/>
  <c r="O1016" i="4"/>
  <c r="R1015" i="4"/>
  <c r="Q1015" i="4"/>
  <c r="P1015" i="4"/>
  <c r="O1015" i="4"/>
  <c r="R1014" i="4"/>
  <c r="Q1014" i="4"/>
  <c r="P1014" i="4"/>
  <c r="O1014" i="4"/>
  <c r="R1013" i="4"/>
  <c r="Q1013" i="4"/>
  <c r="P1013" i="4"/>
  <c r="O1013" i="4"/>
  <c r="R1012" i="4"/>
  <c r="Q1012" i="4"/>
  <c r="P1012" i="4"/>
  <c r="O1012" i="4"/>
  <c r="R1011" i="4"/>
  <c r="Q1011" i="4"/>
  <c r="P1011" i="4"/>
  <c r="O1011" i="4"/>
  <c r="R1010" i="4"/>
  <c r="Q1010" i="4"/>
  <c r="P1010" i="4"/>
  <c r="O1010" i="4"/>
  <c r="R1009" i="4"/>
  <c r="Q1009" i="4"/>
  <c r="P1009" i="4"/>
  <c r="O1009" i="4"/>
  <c r="R1008" i="4"/>
  <c r="Q1008" i="4"/>
  <c r="P1008" i="4"/>
  <c r="O1008" i="4"/>
  <c r="R1007" i="4"/>
  <c r="Q1007" i="4"/>
  <c r="P1007" i="4"/>
  <c r="O1007" i="4"/>
  <c r="R1006" i="4"/>
  <c r="Q1006" i="4"/>
  <c r="P1006" i="4"/>
  <c r="O1006" i="4"/>
  <c r="R1005" i="4"/>
  <c r="Q1005" i="4"/>
  <c r="P1005" i="4"/>
  <c r="O1005" i="4"/>
  <c r="R1004" i="4"/>
  <c r="Q1004" i="4"/>
  <c r="P1004" i="4"/>
  <c r="O1004" i="4"/>
  <c r="R1003" i="4"/>
  <c r="Q1003" i="4"/>
  <c r="P1003" i="4"/>
  <c r="O1003" i="4"/>
  <c r="R1002" i="4"/>
  <c r="Q1002" i="4"/>
  <c r="P1002" i="4"/>
  <c r="O1002" i="4"/>
  <c r="R1001" i="4"/>
  <c r="Q1001" i="4"/>
  <c r="P1001" i="4"/>
  <c r="O1001" i="4"/>
  <c r="R1000" i="4"/>
  <c r="Q1000" i="4"/>
  <c r="P1000" i="4"/>
  <c r="O1000" i="4"/>
  <c r="R999" i="4"/>
  <c r="Q999" i="4"/>
  <c r="P999" i="4"/>
  <c r="O999" i="4"/>
  <c r="R998" i="4"/>
  <c r="Q998" i="4"/>
  <c r="P998" i="4"/>
  <c r="O998" i="4"/>
  <c r="R997" i="4"/>
  <c r="Q997" i="4"/>
  <c r="P997" i="4"/>
  <c r="O997" i="4"/>
  <c r="R996" i="4"/>
  <c r="Q996" i="4"/>
  <c r="P996" i="4"/>
  <c r="O996" i="4"/>
  <c r="R995" i="4"/>
  <c r="Q995" i="4"/>
  <c r="P995" i="4"/>
  <c r="O995" i="4"/>
  <c r="R994" i="4"/>
  <c r="Q994" i="4"/>
  <c r="P994" i="4"/>
  <c r="O994" i="4"/>
  <c r="R993" i="4"/>
  <c r="Q993" i="4"/>
  <c r="P993" i="4"/>
  <c r="O993" i="4"/>
  <c r="R992" i="4"/>
  <c r="Q992" i="4"/>
  <c r="P992" i="4"/>
  <c r="O992" i="4"/>
  <c r="R991" i="4"/>
  <c r="Q991" i="4"/>
  <c r="P991" i="4"/>
  <c r="O991" i="4"/>
  <c r="R990" i="4"/>
  <c r="Q990" i="4"/>
  <c r="P990" i="4"/>
  <c r="O990" i="4"/>
  <c r="R989" i="4"/>
  <c r="Q989" i="4"/>
  <c r="P989" i="4"/>
  <c r="O989" i="4"/>
  <c r="R988" i="4"/>
  <c r="Q988" i="4"/>
  <c r="P988" i="4"/>
  <c r="O988" i="4"/>
  <c r="R987" i="4"/>
  <c r="Q987" i="4"/>
  <c r="P987" i="4"/>
  <c r="O987" i="4"/>
  <c r="R986" i="4"/>
  <c r="Q986" i="4"/>
  <c r="P986" i="4"/>
  <c r="O986" i="4"/>
  <c r="R985" i="4"/>
  <c r="Q985" i="4"/>
  <c r="P985" i="4"/>
  <c r="O985" i="4"/>
  <c r="R984" i="4"/>
  <c r="Q984" i="4"/>
  <c r="P984" i="4"/>
  <c r="O984" i="4"/>
  <c r="R983" i="4"/>
  <c r="Q983" i="4"/>
  <c r="P983" i="4"/>
  <c r="O983" i="4"/>
  <c r="R982" i="4"/>
  <c r="Q982" i="4"/>
  <c r="P982" i="4"/>
  <c r="O982" i="4"/>
  <c r="R981" i="4"/>
  <c r="Q981" i="4"/>
  <c r="P981" i="4"/>
  <c r="O981" i="4"/>
  <c r="R980" i="4"/>
  <c r="Q980" i="4"/>
  <c r="P980" i="4"/>
  <c r="O980" i="4"/>
  <c r="R979" i="4"/>
  <c r="Q979" i="4"/>
  <c r="P979" i="4"/>
  <c r="O979" i="4"/>
  <c r="R978" i="4"/>
  <c r="Q978" i="4"/>
  <c r="P978" i="4"/>
  <c r="O978" i="4"/>
  <c r="R977" i="4"/>
  <c r="Q977" i="4"/>
  <c r="P977" i="4"/>
  <c r="O977" i="4"/>
  <c r="R976" i="4"/>
  <c r="Q976" i="4"/>
  <c r="P976" i="4"/>
  <c r="O976" i="4"/>
  <c r="R975" i="4"/>
  <c r="Q975" i="4"/>
  <c r="P975" i="4"/>
  <c r="O975" i="4"/>
  <c r="R974" i="4"/>
  <c r="Q974" i="4"/>
  <c r="P974" i="4"/>
  <c r="O974" i="4"/>
  <c r="R973" i="4"/>
  <c r="Q973" i="4"/>
  <c r="P973" i="4"/>
  <c r="O973" i="4"/>
  <c r="R972" i="4"/>
  <c r="Q972" i="4"/>
  <c r="P972" i="4"/>
  <c r="O972" i="4"/>
  <c r="R971" i="4"/>
  <c r="Q971" i="4"/>
  <c r="P971" i="4"/>
  <c r="O971" i="4"/>
  <c r="R970" i="4"/>
  <c r="Q970" i="4"/>
  <c r="P970" i="4"/>
  <c r="O970" i="4"/>
  <c r="R969" i="4"/>
  <c r="Q969" i="4"/>
  <c r="P969" i="4"/>
  <c r="O969" i="4"/>
  <c r="R968" i="4"/>
  <c r="Q968" i="4"/>
  <c r="P968" i="4"/>
  <c r="O968" i="4"/>
  <c r="R967" i="4"/>
  <c r="Q967" i="4"/>
  <c r="P967" i="4"/>
  <c r="O967" i="4"/>
  <c r="R966" i="4"/>
  <c r="Q966" i="4"/>
  <c r="P966" i="4"/>
  <c r="O966" i="4"/>
  <c r="R965" i="4"/>
  <c r="Q965" i="4"/>
  <c r="P965" i="4"/>
  <c r="O965" i="4"/>
  <c r="R964" i="4"/>
  <c r="Q964" i="4"/>
  <c r="P964" i="4"/>
  <c r="O964" i="4"/>
  <c r="R963" i="4"/>
  <c r="Q963" i="4"/>
  <c r="P963" i="4"/>
  <c r="O963" i="4"/>
  <c r="R962" i="4"/>
  <c r="Q962" i="4"/>
  <c r="P962" i="4"/>
  <c r="O962" i="4"/>
  <c r="R961" i="4"/>
  <c r="Q961" i="4"/>
  <c r="P961" i="4"/>
  <c r="O961" i="4"/>
  <c r="R960" i="4"/>
  <c r="Q960" i="4"/>
  <c r="P960" i="4"/>
  <c r="O960" i="4"/>
  <c r="R959" i="4"/>
  <c r="Q959" i="4"/>
  <c r="P959" i="4"/>
  <c r="O959" i="4"/>
  <c r="R958" i="4"/>
  <c r="Q958" i="4"/>
  <c r="P958" i="4"/>
  <c r="O958" i="4"/>
  <c r="R957" i="4"/>
  <c r="Q957" i="4"/>
  <c r="P957" i="4"/>
  <c r="O957" i="4"/>
  <c r="R956" i="4"/>
  <c r="Q956" i="4"/>
  <c r="P956" i="4"/>
  <c r="O956" i="4"/>
  <c r="R955" i="4"/>
  <c r="Q955" i="4"/>
  <c r="P955" i="4"/>
  <c r="O955" i="4"/>
  <c r="R954" i="4"/>
  <c r="Q954" i="4"/>
  <c r="P954" i="4"/>
  <c r="O954" i="4"/>
  <c r="R953" i="4"/>
  <c r="Q953" i="4"/>
  <c r="P953" i="4"/>
  <c r="O953" i="4"/>
  <c r="R952" i="4"/>
  <c r="Q952" i="4"/>
  <c r="P952" i="4"/>
  <c r="O952" i="4"/>
  <c r="R951" i="4"/>
  <c r="Q951" i="4"/>
  <c r="P951" i="4"/>
  <c r="O951" i="4"/>
  <c r="R950" i="4"/>
  <c r="Q950" i="4"/>
  <c r="P950" i="4"/>
  <c r="O950" i="4"/>
  <c r="R949" i="4"/>
  <c r="Q949" i="4"/>
  <c r="P949" i="4"/>
  <c r="O949" i="4"/>
  <c r="R948" i="4"/>
  <c r="Q948" i="4"/>
  <c r="P948" i="4"/>
  <c r="O948" i="4"/>
  <c r="R947" i="4"/>
  <c r="Q947" i="4"/>
  <c r="P947" i="4"/>
  <c r="O947" i="4"/>
  <c r="R946" i="4"/>
  <c r="Q946" i="4"/>
  <c r="P946" i="4"/>
  <c r="O946" i="4"/>
  <c r="R945" i="4"/>
  <c r="Q945" i="4"/>
  <c r="P945" i="4"/>
  <c r="O945" i="4"/>
  <c r="R944" i="4"/>
  <c r="Q944" i="4"/>
  <c r="P944" i="4"/>
  <c r="O944" i="4"/>
  <c r="R943" i="4"/>
  <c r="Q943" i="4"/>
  <c r="P943" i="4"/>
  <c r="O943" i="4"/>
  <c r="R942" i="4"/>
  <c r="Q942" i="4"/>
  <c r="P942" i="4"/>
  <c r="O942" i="4"/>
  <c r="R941" i="4"/>
  <c r="Q941" i="4"/>
  <c r="P941" i="4"/>
  <c r="O941" i="4"/>
  <c r="R940" i="4"/>
  <c r="Q940" i="4"/>
  <c r="P940" i="4"/>
  <c r="O940" i="4"/>
  <c r="R939" i="4"/>
  <c r="Q939" i="4"/>
  <c r="P939" i="4"/>
  <c r="O939" i="4"/>
  <c r="R938" i="4"/>
  <c r="Q938" i="4"/>
  <c r="P938" i="4"/>
  <c r="O938" i="4"/>
  <c r="R937" i="4"/>
  <c r="Q937" i="4"/>
  <c r="P937" i="4"/>
  <c r="O937" i="4"/>
  <c r="R936" i="4"/>
  <c r="Q936" i="4"/>
  <c r="P936" i="4"/>
  <c r="O936" i="4"/>
  <c r="R935" i="4"/>
  <c r="Q935" i="4"/>
  <c r="P935" i="4"/>
  <c r="O935" i="4"/>
  <c r="R934" i="4"/>
  <c r="Q934" i="4"/>
  <c r="P934" i="4"/>
  <c r="O934" i="4"/>
  <c r="R933" i="4"/>
  <c r="Q933" i="4"/>
  <c r="P933" i="4"/>
  <c r="O933" i="4"/>
  <c r="R932" i="4"/>
  <c r="Q932" i="4"/>
  <c r="P932" i="4"/>
  <c r="O932" i="4"/>
  <c r="R931" i="4"/>
  <c r="Q931" i="4"/>
  <c r="P931" i="4"/>
  <c r="O931" i="4"/>
  <c r="R930" i="4"/>
  <c r="Q930" i="4"/>
  <c r="P930" i="4"/>
  <c r="O930" i="4"/>
  <c r="R929" i="4"/>
  <c r="Q929" i="4"/>
  <c r="P929" i="4"/>
  <c r="O929" i="4"/>
  <c r="R928" i="4"/>
  <c r="Q928" i="4"/>
  <c r="P928" i="4"/>
  <c r="O928" i="4"/>
  <c r="R927" i="4"/>
  <c r="Q927" i="4"/>
  <c r="P927" i="4"/>
  <c r="O927" i="4"/>
  <c r="R926" i="4"/>
  <c r="Q926" i="4"/>
  <c r="P926" i="4"/>
  <c r="O926" i="4"/>
  <c r="R925" i="4"/>
  <c r="Q925" i="4"/>
  <c r="P925" i="4"/>
  <c r="O925" i="4"/>
  <c r="R924" i="4"/>
  <c r="Q924" i="4"/>
  <c r="P924" i="4"/>
  <c r="O924" i="4"/>
  <c r="R923" i="4"/>
  <c r="Q923" i="4"/>
  <c r="P923" i="4"/>
  <c r="O923" i="4"/>
  <c r="R922" i="4"/>
  <c r="Q922" i="4"/>
  <c r="P922" i="4"/>
  <c r="O922" i="4"/>
  <c r="R921" i="4"/>
  <c r="Q921" i="4"/>
  <c r="P921" i="4"/>
  <c r="O921" i="4"/>
  <c r="R920" i="4"/>
  <c r="Q920" i="4"/>
  <c r="P920" i="4"/>
  <c r="O920" i="4"/>
  <c r="R919" i="4"/>
  <c r="Q919" i="4"/>
  <c r="P919" i="4"/>
  <c r="O919" i="4"/>
  <c r="R918" i="4"/>
  <c r="Q918" i="4"/>
  <c r="P918" i="4"/>
  <c r="O918" i="4"/>
  <c r="R917" i="4"/>
  <c r="Q917" i="4"/>
  <c r="P917" i="4"/>
  <c r="O917" i="4"/>
  <c r="R916" i="4"/>
  <c r="Q916" i="4"/>
  <c r="P916" i="4"/>
  <c r="O916" i="4"/>
  <c r="R915" i="4"/>
  <c r="Q915" i="4"/>
  <c r="P915" i="4"/>
  <c r="O915" i="4"/>
  <c r="R914" i="4"/>
  <c r="Q914" i="4"/>
  <c r="P914" i="4"/>
  <c r="O914" i="4"/>
  <c r="R913" i="4"/>
  <c r="Q913" i="4"/>
  <c r="P913" i="4"/>
  <c r="O913" i="4"/>
  <c r="R912" i="4"/>
  <c r="Q912" i="4"/>
  <c r="P912" i="4"/>
  <c r="O912" i="4"/>
  <c r="R911" i="4"/>
  <c r="Q911" i="4"/>
  <c r="P911" i="4"/>
  <c r="O911" i="4"/>
  <c r="R910" i="4"/>
  <c r="Q910" i="4"/>
  <c r="P910" i="4"/>
  <c r="O910" i="4"/>
  <c r="R909" i="4"/>
  <c r="Q909" i="4"/>
  <c r="P909" i="4"/>
  <c r="O909" i="4"/>
  <c r="R908" i="4"/>
  <c r="Q908" i="4"/>
  <c r="P908" i="4"/>
  <c r="O908" i="4"/>
  <c r="R907" i="4"/>
  <c r="Q907" i="4"/>
  <c r="P907" i="4"/>
  <c r="O907" i="4"/>
  <c r="R906" i="4"/>
  <c r="Q906" i="4"/>
  <c r="P906" i="4"/>
  <c r="O906" i="4"/>
  <c r="R905" i="4"/>
  <c r="Q905" i="4"/>
  <c r="P905" i="4"/>
  <c r="O905" i="4"/>
  <c r="R904" i="4"/>
  <c r="Q904" i="4"/>
  <c r="P904" i="4"/>
  <c r="O904" i="4"/>
  <c r="R903" i="4"/>
  <c r="Q903" i="4"/>
  <c r="P903" i="4"/>
  <c r="O903" i="4"/>
  <c r="R902" i="4"/>
  <c r="Q902" i="4"/>
  <c r="P902" i="4"/>
  <c r="O902" i="4"/>
  <c r="R901" i="4"/>
  <c r="Q901" i="4"/>
  <c r="P901" i="4"/>
  <c r="O901" i="4"/>
  <c r="R900" i="4"/>
  <c r="Q900" i="4"/>
  <c r="P900" i="4"/>
  <c r="O900" i="4"/>
  <c r="R899" i="4"/>
  <c r="Q899" i="4"/>
  <c r="P899" i="4"/>
  <c r="O899" i="4"/>
  <c r="R898" i="4"/>
  <c r="Q898" i="4"/>
  <c r="P898" i="4"/>
  <c r="O898" i="4"/>
  <c r="R897" i="4"/>
  <c r="Q897" i="4"/>
  <c r="P897" i="4"/>
  <c r="O897" i="4"/>
  <c r="R896" i="4"/>
  <c r="Q896" i="4"/>
  <c r="P896" i="4"/>
  <c r="O896" i="4"/>
  <c r="R895" i="4"/>
  <c r="Q895" i="4"/>
  <c r="P895" i="4"/>
  <c r="O895" i="4"/>
  <c r="R894" i="4"/>
  <c r="Q894" i="4"/>
  <c r="P894" i="4"/>
  <c r="O894" i="4"/>
  <c r="R893" i="4"/>
  <c r="Q893" i="4"/>
  <c r="P893" i="4"/>
  <c r="O893" i="4"/>
  <c r="R892" i="4"/>
  <c r="Q892" i="4"/>
  <c r="P892" i="4"/>
  <c r="O892" i="4"/>
  <c r="R891" i="4"/>
  <c r="Q891" i="4"/>
  <c r="P891" i="4"/>
  <c r="O891" i="4"/>
  <c r="R890" i="4"/>
  <c r="Q890" i="4"/>
  <c r="P890" i="4"/>
  <c r="O890" i="4"/>
  <c r="R889" i="4"/>
  <c r="Q889" i="4"/>
  <c r="P889" i="4"/>
  <c r="O889" i="4"/>
  <c r="R888" i="4"/>
  <c r="Q888" i="4"/>
  <c r="P888" i="4"/>
  <c r="O888" i="4"/>
  <c r="R887" i="4"/>
  <c r="Q887" i="4"/>
  <c r="P887" i="4"/>
  <c r="O887" i="4"/>
  <c r="R886" i="4"/>
  <c r="Q886" i="4"/>
  <c r="P886" i="4"/>
  <c r="O886" i="4"/>
  <c r="R885" i="4"/>
  <c r="Q885" i="4"/>
  <c r="P885" i="4"/>
  <c r="O885" i="4"/>
  <c r="R884" i="4"/>
  <c r="Q884" i="4"/>
  <c r="P884" i="4"/>
  <c r="O884" i="4"/>
  <c r="R883" i="4"/>
  <c r="Q883" i="4"/>
  <c r="P883" i="4"/>
  <c r="O883" i="4"/>
  <c r="R882" i="4"/>
  <c r="Q882" i="4"/>
  <c r="P882" i="4"/>
  <c r="O882" i="4"/>
  <c r="R881" i="4"/>
  <c r="Q881" i="4"/>
  <c r="P881" i="4"/>
  <c r="O881" i="4"/>
  <c r="R880" i="4"/>
  <c r="Q880" i="4"/>
  <c r="P880" i="4"/>
  <c r="O880" i="4"/>
  <c r="R879" i="4"/>
  <c r="Q879" i="4"/>
  <c r="P879" i="4"/>
  <c r="O879" i="4"/>
  <c r="R878" i="4"/>
  <c r="Q878" i="4"/>
  <c r="P878" i="4"/>
  <c r="O878" i="4"/>
  <c r="R877" i="4"/>
  <c r="Q877" i="4"/>
  <c r="P877" i="4"/>
  <c r="O877" i="4"/>
  <c r="R876" i="4"/>
  <c r="Q876" i="4"/>
  <c r="P876" i="4"/>
  <c r="O876" i="4"/>
  <c r="R875" i="4"/>
  <c r="Q875" i="4"/>
  <c r="P875" i="4"/>
  <c r="O875" i="4"/>
  <c r="R874" i="4"/>
  <c r="Q874" i="4"/>
  <c r="P874" i="4"/>
  <c r="O874" i="4"/>
  <c r="R873" i="4"/>
  <c r="Q873" i="4"/>
  <c r="P873" i="4"/>
  <c r="O873" i="4"/>
  <c r="R872" i="4"/>
  <c r="Q872" i="4"/>
  <c r="P872" i="4"/>
  <c r="O872" i="4"/>
  <c r="R871" i="4"/>
  <c r="Q871" i="4"/>
  <c r="P871" i="4"/>
  <c r="O871" i="4"/>
  <c r="R870" i="4"/>
  <c r="Q870" i="4"/>
  <c r="P870" i="4"/>
  <c r="O870" i="4"/>
  <c r="R869" i="4"/>
  <c r="Q869" i="4"/>
  <c r="P869" i="4"/>
  <c r="O869" i="4"/>
  <c r="R868" i="4"/>
  <c r="Q868" i="4"/>
  <c r="P868" i="4"/>
  <c r="O868" i="4"/>
  <c r="R867" i="4"/>
  <c r="Q867" i="4"/>
  <c r="P867" i="4"/>
  <c r="O867" i="4"/>
  <c r="R866" i="4"/>
  <c r="Q866" i="4"/>
  <c r="P866" i="4"/>
  <c r="O866" i="4"/>
  <c r="R865" i="4"/>
  <c r="Q865" i="4"/>
  <c r="P865" i="4"/>
  <c r="O865" i="4"/>
  <c r="R864" i="4"/>
  <c r="Q864" i="4"/>
  <c r="P864" i="4"/>
  <c r="O864" i="4"/>
  <c r="R863" i="4"/>
  <c r="Q863" i="4"/>
  <c r="P863" i="4"/>
  <c r="O863" i="4"/>
  <c r="R862" i="4"/>
  <c r="Q862" i="4"/>
  <c r="P862" i="4"/>
  <c r="O862" i="4"/>
  <c r="R861" i="4"/>
  <c r="Q861" i="4"/>
  <c r="P861" i="4"/>
  <c r="O861" i="4"/>
  <c r="R860" i="4"/>
  <c r="Q860" i="4"/>
  <c r="P860" i="4"/>
  <c r="O860" i="4"/>
  <c r="R859" i="4"/>
  <c r="Q859" i="4"/>
  <c r="P859" i="4"/>
  <c r="O859" i="4"/>
  <c r="R858" i="4"/>
  <c r="Q858" i="4"/>
  <c r="P858" i="4"/>
  <c r="O858" i="4"/>
  <c r="R857" i="4"/>
  <c r="Q857" i="4"/>
  <c r="P857" i="4"/>
  <c r="O857" i="4"/>
  <c r="R856" i="4"/>
  <c r="Q856" i="4"/>
  <c r="P856" i="4"/>
  <c r="O856" i="4"/>
  <c r="R855" i="4"/>
  <c r="Q855" i="4"/>
  <c r="P855" i="4"/>
  <c r="O855" i="4"/>
  <c r="R854" i="4"/>
  <c r="Q854" i="4"/>
  <c r="P854" i="4"/>
  <c r="O854" i="4"/>
  <c r="R853" i="4"/>
  <c r="Q853" i="4"/>
  <c r="P853" i="4"/>
  <c r="O853" i="4"/>
  <c r="R852" i="4"/>
  <c r="Q852" i="4"/>
  <c r="P852" i="4"/>
  <c r="O852" i="4"/>
  <c r="R851" i="4"/>
  <c r="Q851" i="4"/>
  <c r="P851" i="4"/>
  <c r="O851" i="4"/>
  <c r="R850" i="4"/>
  <c r="Q850" i="4"/>
  <c r="P850" i="4"/>
  <c r="O850" i="4"/>
  <c r="R849" i="4"/>
  <c r="Q849" i="4"/>
  <c r="P849" i="4"/>
  <c r="O849" i="4"/>
  <c r="R848" i="4"/>
  <c r="Q848" i="4"/>
  <c r="P848" i="4"/>
  <c r="O848" i="4"/>
  <c r="R847" i="4"/>
  <c r="Q847" i="4"/>
  <c r="P847" i="4"/>
  <c r="O847" i="4"/>
  <c r="R846" i="4"/>
  <c r="Q846" i="4"/>
  <c r="P846" i="4"/>
  <c r="O846" i="4"/>
  <c r="R845" i="4"/>
  <c r="Q845" i="4"/>
  <c r="P845" i="4"/>
  <c r="O845" i="4"/>
  <c r="R844" i="4"/>
  <c r="Q844" i="4"/>
  <c r="P844" i="4"/>
  <c r="O844" i="4"/>
  <c r="R843" i="4"/>
  <c r="Q843" i="4"/>
  <c r="P843" i="4"/>
  <c r="O843" i="4"/>
  <c r="R842" i="4"/>
  <c r="Q842" i="4"/>
  <c r="P842" i="4"/>
  <c r="O842" i="4"/>
  <c r="R841" i="4"/>
  <c r="Q841" i="4"/>
  <c r="P841" i="4"/>
  <c r="O841" i="4"/>
  <c r="R840" i="4"/>
  <c r="Q840" i="4"/>
  <c r="P840" i="4"/>
  <c r="O840" i="4"/>
  <c r="R839" i="4"/>
  <c r="Q839" i="4"/>
  <c r="P839" i="4"/>
  <c r="O839" i="4"/>
  <c r="R838" i="4"/>
  <c r="Q838" i="4"/>
  <c r="P838" i="4"/>
  <c r="O838" i="4"/>
  <c r="R837" i="4"/>
  <c r="Q837" i="4"/>
  <c r="P837" i="4"/>
  <c r="O837" i="4"/>
  <c r="R836" i="4"/>
  <c r="Q836" i="4"/>
  <c r="P836" i="4"/>
  <c r="O836" i="4"/>
  <c r="R835" i="4"/>
  <c r="Q835" i="4"/>
  <c r="P835" i="4"/>
  <c r="O835" i="4"/>
  <c r="R834" i="4"/>
  <c r="Q834" i="4"/>
  <c r="P834" i="4"/>
  <c r="O834" i="4"/>
  <c r="R833" i="4"/>
  <c r="Q833" i="4"/>
  <c r="P833" i="4"/>
  <c r="O833" i="4"/>
  <c r="R832" i="4"/>
  <c r="Q832" i="4"/>
  <c r="P832" i="4"/>
  <c r="O832" i="4"/>
  <c r="R831" i="4"/>
  <c r="Q831" i="4"/>
  <c r="P831" i="4"/>
  <c r="O831" i="4"/>
  <c r="R830" i="4"/>
  <c r="Q830" i="4"/>
  <c r="P830" i="4"/>
  <c r="O830" i="4"/>
  <c r="R829" i="4"/>
  <c r="Q829" i="4"/>
  <c r="P829" i="4"/>
  <c r="O829" i="4"/>
  <c r="R828" i="4"/>
  <c r="Q828" i="4"/>
  <c r="P828" i="4"/>
  <c r="O828" i="4"/>
  <c r="R827" i="4"/>
  <c r="Q827" i="4"/>
  <c r="P827" i="4"/>
  <c r="O827" i="4"/>
  <c r="R826" i="4"/>
  <c r="Q826" i="4"/>
  <c r="P826" i="4"/>
  <c r="O826" i="4"/>
  <c r="R825" i="4"/>
  <c r="Q825" i="4"/>
  <c r="P825" i="4"/>
  <c r="O825" i="4"/>
  <c r="R824" i="4"/>
  <c r="Q824" i="4"/>
  <c r="P824" i="4"/>
  <c r="O824" i="4"/>
  <c r="R823" i="4"/>
  <c r="Q823" i="4"/>
  <c r="P823" i="4"/>
  <c r="O823" i="4"/>
  <c r="R822" i="4"/>
  <c r="Q822" i="4"/>
  <c r="P822" i="4"/>
  <c r="O822" i="4"/>
  <c r="R821" i="4"/>
  <c r="Q821" i="4"/>
  <c r="P821" i="4"/>
  <c r="O821" i="4"/>
  <c r="R820" i="4"/>
  <c r="Q820" i="4"/>
  <c r="P820" i="4"/>
  <c r="O820" i="4"/>
  <c r="R819" i="4"/>
  <c r="Q819" i="4"/>
  <c r="P819" i="4"/>
  <c r="O819" i="4"/>
  <c r="R818" i="4"/>
  <c r="Q818" i="4"/>
  <c r="P818" i="4"/>
  <c r="O818" i="4"/>
  <c r="R817" i="4"/>
  <c r="Q817" i="4"/>
  <c r="P817" i="4"/>
  <c r="O817" i="4"/>
  <c r="R816" i="4"/>
  <c r="Q816" i="4"/>
  <c r="P816" i="4"/>
  <c r="O816" i="4"/>
  <c r="R815" i="4"/>
  <c r="Q815" i="4"/>
  <c r="P815" i="4"/>
  <c r="O815" i="4"/>
  <c r="R814" i="4"/>
  <c r="Q814" i="4"/>
  <c r="P814" i="4"/>
  <c r="O814" i="4"/>
  <c r="R813" i="4"/>
  <c r="Q813" i="4"/>
  <c r="P813" i="4"/>
  <c r="O813" i="4"/>
  <c r="R812" i="4"/>
  <c r="Q812" i="4"/>
  <c r="P812" i="4"/>
  <c r="O812" i="4"/>
  <c r="R811" i="4"/>
  <c r="Q811" i="4"/>
  <c r="P811" i="4"/>
  <c r="O811" i="4"/>
  <c r="R810" i="4"/>
  <c r="Q810" i="4"/>
  <c r="P810" i="4"/>
  <c r="O810" i="4"/>
  <c r="R809" i="4"/>
  <c r="Q809" i="4"/>
  <c r="P809" i="4"/>
  <c r="O809" i="4"/>
  <c r="R808" i="4"/>
  <c r="Q808" i="4"/>
  <c r="P808" i="4"/>
  <c r="O808" i="4"/>
  <c r="R807" i="4"/>
  <c r="Q807" i="4"/>
  <c r="P807" i="4"/>
  <c r="O807" i="4"/>
  <c r="R806" i="4"/>
  <c r="Q806" i="4"/>
  <c r="P806" i="4"/>
  <c r="O806" i="4"/>
  <c r="R805" i="4"/>
  <c r="Q805" i="4"/>
  <c r="P805" i="4"/>
  <c r="O805" i="4"/>
  <c r="R804" i="4"/>
  <c r="Q804" i="4"/>
  <c r="P804" i="4"/>
  <c r="O804" i="4"/>
  <c r="R803" i="4"/>
  <c r="Q803" i="4"/>
  <c r="P803" i="4"/>
  <c r="O803" i="4"/>
  <c r="R802" i="4"/>
  <c r="Q802" i="4"/>
  <c r="P802" i="4"/>
  <c r="O802" i="4"/>
  <c r="R801" i="4"/>
  <c r="Q801" i="4"/>
  <c r="P801" i="4"/>
  <c r="O801" i="4"/>
  <c r="R800" i="4"/>
  <c r="Q800" i="4"/>
  <c r="P800" i="4"/>
  <c r="O800" i="4"/>
  <c r="R799" i="4"/>
  <c r="Q799" i="4"/>
  <c r="P799" i="4"/>
  <c r="O799" i="4"/>
  <c r="R798" i="4"/>
  <c r="Q798" i="4"/>
  <c r="P798" i="4"/>
  <c r="O798" i="4"/>
  <c r="R797" i="4"/>
  <c r="Q797" i="4"/>
  <c r="P797" i="4"/>
  <c r="O797" i="4"/>
  <c r="R796" i="4"/>
  <c r="Q796" i="4"/>
  <c r="P796" i="4"/>
  <c r="O796" i="4"/>
  <c r="R795" i="4"/>
  <c r="Q795" i="4"/>
  <c r="P795" i="4"/>
  <c r="O795" i="4"/>
  <c r="R794" i="4"/>
  <c r="Q794" i="4"/>
  <c r="P794" i="4"/>
  <c r="O794" i="4"/>
  <c r="R793" i="4"/>
  <c r="Q793" i="4"/>
  <c r="P793" i="4"/>
  <c r="O793" i="4"/>
  <c r="R792" i="4"/>
  <c r="Q792" i="4"/>
  <c r="P792" i="4"/>
  <c r="O792" i="4"/>
  <c r="R791" i="4"/>
  <c r="Q791" i="4"/>
  <c r="P791" i="4"/>
  <c r="O791" i="4"/>
  <c r="R790" i="4"/>
  <c r="Q790" i="4"/>
  <c r="P790" i="4"/>
  <c r="O790" i="4"/>
  <c r="R789" i="4"/>
  <c r="Q789" i="4"/>
  <c r="P789" i="4"/>
  <c r="O789" i="4"/>
  <c r="R788" i="4"/>
  <c r="Q788" i="4"/>
  <c r="P788" i="4"/>
  <c r="O788" i="4"/>
  <c r="R787" i="4"/>
  <c r="Q787" i="4"/>
  <c r="P787" i="4"/>
  <c r="O787" i="4"/>
  <c r="R786" i="4"/>
  <c r="Q786" i="4"/>
  <c r="P786" i="4"/>
  <c r="O786" i="4"/>
  <c r="R785" i="4"/>
  <c r="Q785" i="4"/>
  <c r="P785" i="4"/>
  <c r="O785" i="4"/>
  <c r="R784" i="4"/>
  <c r="Q784" i="4"/>
  <c r="P784" i="4"/>
  <c r="O784" i="4"/>
  <c r="R783" i="4"/>
  <c r="Q783" i="4"/>
  <c r="P783" i="4"/>
  <c r="O783" i="4"/>
  <c r="R782" i="4"/>
  <c r="Q782" i="4"/>
  <c r="P782" i="4"/>
  <c r="O782" i="4"/>
  <c r="R781" i="4"/>
  <c r="Q781" i="4"/>
  <c r="P781" i="4"/>
  <c r="O781" i="4"/>
  <c r="R780" i="4"/>
  <c r="Q780" i="4"/>
  <c r="P780" i="4"/>
  <c r="O780" i="4"/>
  <c r="R779" i="4"/>
  <c r="Q779" i="4"/>
  <c r="P779" i="4"/>
  <c r="O779" i="4"/>
  <c r="R778" i="4"/>
  <c r="Q778" i="4"/>
  <c r="P778" i="4"/>
  <c r="O778" i="4"/>
  <c r="R777" i="4"/>
  <c r="Q777" i="4"/>
  <c r="P777" i="4"/>
  <c r="O777" i="4"/>
  <c r="R776" i="4"/>
  <c r="Q776" i="4"/>
  <c r="P776" i="4"/>
  <c r="O776" i="4"/>
  <c r="R775" i="4"/>
  <c r="Q775" i="4"/>
  <c r="P775" i="4"/>
  <c r="O775" i="4"/>
  <c r="R774" i="4"/>
  <c r="Q774" i="4"/>
  <c r="P774" i="4"/>
  <c r="O774" i="4"/>
  <c r="R773" i="4"/>
  <c r="Q773" i="4"/>
  <c r="P773" i="4"/>
  <c r="O773" i="4"/>
  <c r="R772" i="4"/>
  <c r="Q772" i="4"/>
  <c r="P772" i="4"/>
  <c r="O772" i="4"/>
  <c r="R771" i="4"/>
  <c r="Q771" i="4"/>
  <c r="P771" i="4"/>
  <c r="O771" i="4"/>
  <c r="R770" i="4"/>
  <c r="Q770" i="4"/>
  <c r="P770" i="4"/>
  <c r="O770" i="4"/>
  <c r="R769" i="4"/>
  <c r="Q769" i="4"/>
  <c r="P769" i="4"/>
  <c r="O769" i="4"/>
  <c r="R768" i="4"/>
  <c r="Q768" i="4"/>
  <c r="P768" i="4"/>
  <c r="O768" i="4"/>
  <c r="R767" i="4"/>
  <c r="Q767" i="4"/>
  <c r="P767" i="4"/>
  <c r="O767" i="4"/>
  <c r="R766" i="4"/>
  <c r="Q766" i="4"/>
  <c r="P766" i="4"/>
  <c r="O766" i="4"/>
  <c r="R765" i="4"/>
  <c r="Q765" i="4"/>
  <c r="P765" i="4"/>
  <c r="O765" i="4"/>
  <c r="R764" i="4"/>
  <c r="Q764" i="4"/>
  <c r="P764" i="4"/>
  <c r="O764" i="4"/>
  <c r="R763" i="4"/>
  <c r="Q763" i="4"/>
  <c r="P763" i="4"/>
  <c r="O763" i="4"/>
  <c r="R762" i="4"/>
  <c r="Q762" i="4"/>
  <c r="P762" i="4"/>
  <c r="O762" i="4"/>
  <c r="R761" i="4"/>
  <c r="Q761" i="4"/>
  <c r="P761" i="4"/>
  <c r="O761" i="4"/>
  <c r="R760" i="4"/>
  <c r="Q760" i="4"/>
  <c r="P760" i="4"/>
  <c r="O760" i="4"/>
  <c r="R759" i="4"/>
  <c r="Q759" i="4"/>
  <c r="P759" i="4"/>
  <c r="O759" i="4"/>
  <c r="R758" i="4"/>
  <c r="Q758" i="4"/>
  <c r="P758" i="4"/>
  <c r="O758" i="4"/>
  <c r="R757" i="4"/>
  <c r="Q757" i="4"/>
  <c r="P757" i="4"/>
  <c r="O757" i="4"/>
  <c r="R756" i="4"/>
  <c r="Q756" i="4"/>
  <c r="P756" i="4"/>
  <c r="O756" i="4"/>
  <c r="R755" i="4"/>
  <c r="Q755" i="4"/>
  <c r="P755" i="4"/>
  <c r="O755" i="4"/>
  <c r="R754" i="4"/>
  <c r="Q754" i="4"/>
  <c r="P754" i="4"/>
  <c r="O754" i="4"/>
  <c r="R753" i="4"/>
  <c r="Q753" i="4"/>
  <c r="P753" i="4"/>
  <c r="O753" i="4"/>
  <c r="R752" i="4"/>
  <c r="Q752" i="4"/>
  <c r="P752" i="4"/>
  <c r="O752" i="4"/>
  <c r="R751" i="4"/>
  <c r="Q751" i="4"/>
  <c r="P751" i="4"/>
  <c r="O751" i="4"/>
  <c r="R750" i="4"/>
  <c r="Q750" i="4"/>
  <c r="P750" i="4"/>
  <c r="O750" i="4"/>
  <c r="R749" i="4"/>
  <c r="Q749" i="4"/>
  <c r="P749" i="4"/>
  <c r="O749" i="4"/>
  <c r="R748" i="4"/>
  <c r="Q748" i="4"/>
  <c r="P748" i="4"/>
  <c r="O748" i="4"/>
  <c r="R747" i="4"/>
  <c r="Q747" i="4"/>
  <c r="P747" i="4"/>
  <c r="O747" i="4"/>
  <c r="R746" i="4"/>
  <c r="Q746" i="4"/>
  <c r="P746" i="4"/>
  <c r="O746" i="4"/>
  <c r="R745" i="4"/>
  <c r="Q745" i="4"/>
  <c r="P745" i="4"/>
  <c r="O745" i="4"/>
  <c r="R744" i="4"/>
  <c r="Q744" i="4"/>
  <c r="P744" i="4"/>
  <c r="O744" i="4"/>
  <c r="R743" i="4"/>
  <c r="Q743" i="4"/>
  <c r="P743" i="4"/>
  <c r="O743" i="4"/>
  <c r="R742" i="4"/>
  <c r="Q742" i="4"/>
  <c r="P742" i="4"/>
  <c r="O742" i="4"/>
  <c r="R741" i="4"/>
  <c r="Q741" i="4"/>
  <c r="P741" i="4"/>
  <c r="O741" i="4"/>
  <c r="R740" i="4"/>
  <c r="Q740" i="4"/>
  <c r="P740" i="4"/>
  <c r="O740" i="4"/>
  <c r="R739" i="4"/>
  <c r="Q739" i="4"/>
  <c r="P739" i="4"/>
  <c r="O739" i="4"/>
  <c r="R738" i="4"/>
  <c r="Q738" i="4"/>
  <c r="P738" i="4"/>
  <c r="O738" i="4"/>
  <c r="R737" i="4"/>
  <c r="Q737" i="4"/>
  <c r="P737" i="4"/>
  <c r="O737" i="4"/>
  <c r="R736" i="4"/>
  <c r="Q736" i="4"/>
  <c r="P736" i="4"/>
  <c r="O736" i="4"/>
  <c r="R735" i="4"/>
  <c r="Q735" i="4"/>
  <c r="P735" i="4"/>
  <c r="O735" i="4"/>
  <c r="R734" i="4"/>
  <c r="Q734" i="4"/>
  <c r="P734" i="4"/>
  <c r="O734" i="4"/>
  <c r="R733" i="4"/>
  <c r="Q733" i="4"/>
  <c r="P733" i="4"/>
  <c r="O733" i="4"/>
  <c r="R732" i="4"/>
  <c r="Q732" i="4"/>
  <c r="P732" i="4"/>
  <c r="O732" i="4"/>
  <c r="R731" i="4"/>
  <c r="Q731" i="4"/>
  <c r="P731" i="4"/>
  <c r="O731" i="4"/>
  <c r="R730" i="4"/>
  <c r="Q730" i="4"/>
  <c r="P730" i="4"/>
  <c r="O730" i="4"/>
  <c r="R729" i="4"/>
  <c r="Q729" i="4"/>
  <c r="P729" i="4"/>
  <c r="O729" i="4"/>
  <c r="R728" i="4"/>
  <c r="Q728" i="4"/>
  <c r="P728" i="4"/>
  <c r="O728" i="4"/>
  <c r="R727" i="4"/>
  <c r="Q727" i="4"/>
  <c r="P727" i="4"/>
  <c r="O727" i="4"/>
  <c r="R726" i="4"/>
  <c r="Q726" i="4"/>
  <c r="P726" i="4"/>
  <c r="O726" i="4"/>
  <c r="R725" i="4"/>
  <c r="Q725" i="4"/>
  <c r="P725" i="4"/>
  <c r="O725" i="4"/>
  <c r="R724" i="4"/>
  <c r="Q724" i="4"/>
  <c r="P724" i="4"/>
  <c r="O724" i="4"/>
  <c r="R723" i="4"/>
  <c r="Q723" i="4"/>
  <c r="P723" i="4"/>
  <c r="O723" i="4"/>
  <c r="R722" i="4"/>
  <c r="Q722" i="4"/>
  <c r="P722" i="4"/>
  <c r="O722" i="4"/>
  <c r="R721" i="4"/>
  <c r="Q721" i="4"/>
  <c r="P721" i="4"/>
  <c r="O721" i="4"/>
  <c r="R720" i="4"/>
  <c r="Q720" i="4"/>
  <c r="P720" i="4"/>
  <c r="O720" i="4"/>
  <c r="R719" i="4"/>
  <c r="Q719" i="4"/>
  <c r="P719" i="4"/>
  <c r="O719" i="4"/>
  <c r="R718" i="4"/>
  <c r="Q718" i="4"/>
  <c r="P718" i="4"/>
  <c r="O718" i="4"/>
  <c r="R717" i="4"/>
  <c r="Q717" i="4"/>
  <c r="P717" i="4"/>
  <c r="O717" i="4"/>
  <c r="R716" i="4"/>
  <c r="Q716" i="4"/>
  <c r="P716" i="4"/>
  <c r="O716" i="4"/>
  <c r="R715" i="4"/>
  <c r="Q715" i="4"/>
  <c r="P715" i="4"/>
  <c r="O715" i="4"/>
  <c r="R714" i="4"/>
  <c r="Q714" i="4"/>
  <c r="P714" i="4"/>
  <c r="O714" i="4"/>
  <c r="R713" i="4"/>
  <c r="Q713" i="4"/>
  <c r="P713" i="4"/>
  <c r="O713" i="4"/>
  <c r="R712" i="4"/>
  <c r="Q712" i="4"/>
  <c r="P712" i="4"/>
  <c r="O712" i="4"/>
  <c r="R711" i="4"/>
  <c r="Q711" i="4"/>
  <c r="P711" i="4"/>
  <c r="O711" i="4"/>
  <c r="R710" i="4"/>
  <c r="Q710" i="4"/>
  <c r="P710" i="4"/>
  <c r="O710" i="4"/>
  <c r="R709" i="4"/>
  <c r="Q709" i="4"/>
  <c r="P709" i="4"/>
  <c r="O709" i="4"/>
  <c r="R708" i="4"/>
  <c r="Q708" i="4"/>
  <c r="P708" i="4"/>
  <c r="O708" i="4"/>
  <c r="R707" i="4"/>
  <c r="Q707" i="4"/>
  <c r="P707" i="4"/>
  <c r="O707" i="4"/>
  <c r="R706" i="4"/>
  <c r="Q706" i="4"/>
  <c r="P706" i="4"/>
  <c r="O706" i="4"/>
  <c r="R705" i="4"/>
  <c r="Q705" i="4"/>
  <c r="P705" i="4"/>
  <c r="O705" i="4"/>
  <c r="R704" i="4"/>
  <c r="Q704" i="4"/>
  <c r="P704" i="4"/>
  <c r="O704" i="4"/>
  <c r="R703" i="4"/>
  <c r="Q703" i="4"/>
  <c r="P703" i="4"/>
  <c r="O703" i="4"/>
  <c r="R702" i="4"/>
  <c r="Q702" i="4"/>
  <c r="P702" i="4"/>
  <c r="O702" i="4"/>
  <c r="R701" i="4"/>
  <c r="Q701" i="4"/>
  <c r="P701" i="4"/>
  <c r="O701" i="4"/>
  <c r="R700" i="4"/>
  <c r="Q700" i="4"/>
  <c r="P700" i="4"/>
  <c r="O700" i="4"/>
  <c r="R699" i="4"/>
  <c r="Q699" i="4"/>
  <c r="P699" i="4"/>
  <c r="O699" i="4"/>
  <c r="R698" i="4"/>
  <c r="Q698" i="4"/>
  <c r="P698" i="4"/>
  <c r="O698" i="4"/>
  <c r="R697" i="4"/>
  <c r="Q697" i="4"/>
  <c r="P697" i="4"/>
  <c r="O697" i="4"/>
  <c r="R696" i="4"/>
  <c r="Q696" i="4"/>
  <c r="P696" i="4"/>
  <c r="O696" i="4"/>
  <c r="R695" i="4"/>
  <c r="Q695" i="4"/>
  <c r="P695" i="4"/>
  <c r="O695" i="4"/>
  <c r="R694" i="4"/>
  <c r="Q694" i="4"/>
  <c r="P694" i="4"/>
  <c r="O694" i="4"/>
  <c r="R693" i="4"/>
  <c r="Q693" i="4"/>
  <c r="P693" i="4"/>
  <c r="O693" i="4"/>
  <c r="R692" i="4"/>
  <c r="Q692" i="4"/>
  <c r="P692" i="4"/>
  <c r="O692" i="4"/>
  <c r="R691" i="4"/>
  <c r="Q691" i="4"/>
  <c r="P691" i="4"/>
  <c r="O691" i="4"/>
  <c r="R690" i="4"/>
  <c r="Q690" i="4"/>
  <c r="P690" i="4"/>
  <c r="O690" i="4"/>
  <c r="R689" i="4"/>
  <c r="Q689" i="4"/>
  <c r="P689" i="4"/>
  <c r="O689" i="4"/>
  <c r="R688" i="4"/>
  <c r="Q688" i="4"/>
  <c r="P688" i="4"/>
  <c r="O688" i="4"/>
  <c r="R687" i="4"/>
  <c r="Q687" i="4"/>
  <c r="P687" i="4"/>
  <c r="O687" i="4"/>
  <c r="R686" i="4"/>
  <c r="Q686" i="4"/>
  <c r="P686" i="4"/>
  <c r="O686" i="4"/>
  <c r="R685" i="4"/>
  <c r="Q685" i="4"/>
  <c r="P685" i="4"/>
  <c r="O685" i="4"/>
  <c r="R684" i="4"/>
  <c r="Q684" i="4"/>
  <c r="P684" i="4"/>
  <c r="O684" i="4"/>
  <c r="R683" i="4"/>
  <c r="Q683" i="4"/>
  <c r="P683" i="4"/>
  <c r="O683" i="4"/>
  <c r="R682" i="4"/>
  <c r="Q682" i="4"/>
  <c r="P682" i="4"/>
  <c r="O682" i="4"/>
  <c r="R681" i="4"/>
  <c r="Q681" i="4"/>
  <c r="P681" i="4"/>
  <c r="O681" i="4"/>
  <c r="R680" i="4"/>
  <c r="Q680" i="4"/>
  <c r="P680" i="4"/>
  <c r="O680" i="4"/>
  <c r="R679" i="4"/>
  <c r="Q679" i="4"/>
  <c r="P679" i="4"/>
  <c r="O679" i="4"/>
  <c r="R678" i="4"/>
  <c r="Q678" i="4"/>
  <c r="P678" i="4"/>
  <c r="O678" i="4"/>
  <c r="R677" i="4"/>
  <c r="Q677" i="4"/>
  <c r="P677" i="4"/>
  <c r="O677" i="4"/>
  <c r="R676" i="4"/>
  <c r="Q676" i="4"/>
  <c r="P676" i="4"/>
  <c r="O676" i="4"/>
  <c r="R675" i="4"/>
  <c r="Q675" i="4"/>
  <c r="P675" i="4"/>
  <c r="O675" i="4"/>
  <c r="R674" i="4"/>
  <c r="Q674" i="4"/>
  <c r="P674" i="4"/>
  <c r="O674" i="4"/>
  <c r="R673" i="4"/>
  <c r="Q673" i="4"/>
  <c r="P673" i="4"/>
  <c r="O673" i="4"/>
  <c r="R672" i="4"/>
  <c r="Q672" i="4"/>
  <c r="P672" i="4"/>
  <c r="O672" i="4"/>
  <c r="R671" i="4"/>
  <c r="Q671" i="4"/>
  <c r="P671" i="4"/>
  <c r="O671" i="4"/>
  <c r="R670" i="4"/>
  <c r="Q670" i="4"/>
  <c r="P670" i="4"/>
  <c r="O670" i="4"/>
  <c r="R669" i="4"/>
  <c r="Q669" i="4"/>
  <c r="P669" i="4"/>
  <c r="O669" i="4"/>
  <c r="R668" i="4"/>
  <c r="Q668" i="4"/>
  <c r="P668" i="4"/>
  <c r="O668" i="4"/>
  <c r="R667" i="4"/>
  <c r="Q667" i="4"/>
  <c r="P667" i="4"/>
  <c r="O667" i="4"/>
  <c r="R666" i="4"/>
  <c r="Q666" i="4"/>
  <c r="P666" i="4"/>
  <c r="O666" i="4"/>
  <c r="R665" i="4"/>
  <c r="Q665" i="4"/>
  <c r="P665" i="4"/>
  <c r="O665" i="4"/>
  <c r="R664" i="4"/>
  <c r="Q664" i="4"/>
  <c r="P664" i="4"/>
  <c r="O664" i="4"/>
  <c r="R663" i="4"/>
  <c r="Q663" i="4"/>
  <c r="P663" i="4"/>
  <c r="O663" i="4"/>
  <c r="R662" i="4"/>
  <c r="Q662" i="4"/>
  <c r="P662" i="4"/>
  <c r="O662" i="4"/>
  <c r="R661" i="4"/>
  <c r="Q661" i="4"/>
  <c r="P661" i="4"/>
  <c r="O661" i="4"/>
  <c r="R660" i="4"/>
  <c r="Q660" i="4"/>
  <c r="P660" i="4"/>
  <c r="O660" i="4"/>
  <c r="R659" i="4"/>
  <c r="Q659" i="4"/>
  <c r="P659" i="4"/>
  <c r="O659" i="4"/>
  <c r="R658" i="4"/>
  <c r="Q658" i="4"/>
  <c r="P658" i="4"/>
  <c r="O658" i="4"/>
  <c r="R657" i="4"/>
  <c r="Q657" i="4"/>
  <c r="P657" i="4"/>
  <c r="O657" i="4"/>
  <c r="R656" i="4"/>
  <c r="Q656" i="4"/>
  <c r="P656" i="4"/>
  <c r="O656" i="4"/>
  <c r="R655" i="4"/>
  <c r="Q655" i="4"/>
  <c r="P655" i="4"/>
  <c r="O655" i="4"/>
  <c r="R654" i="4"/>
  <c r="Q654" i="4"/>
  <c r="P654" i="4"/>
  <c r="O654" i="4"/>
  <c r="R653" i="4"/>
  <c r="Q653" i="4"/>
  <c r="P653" i="4"/>
  <c r="O653" i="4"/>
  <c r="R652" i="4"/>
  <c r="Q652" i="4"/>
  <c r="P652" i="4"/>
  <c r="O652" i="4"/>
  <c r="R651" i="4"/>
  <c r="Q651" i="4"/>
  <c r="P651" i="4"/>
  <c r="O651" i="4"/>
  <c r="R650" i="4"/>
  <c r="Q650" i="4"/>
  <c r="P650" i="4"/>
  <c r="O650" i="4"/>
  <c r="R649" i="4"/>
  <c r="Q649" i="4"/>
  <c r="P649" i="4"/>
  <c r="O649" i="4"/>
  <c r="R648" i="4"/>
  <c r="Q648" i="4"/>
  <c r="P648" i="4"/>
  <c r="O648" i="4"/>
  <c r="R647" i="4"/>
  <c r="Q647" i="4"/>
  <c r="P647" i="4"/>
  <c r="O647" i="4"/>
  <c r="R646" i="4"/>
  <c r="Q646" i="4"/>
  <c r="P646" i="4"/>
  <c r="O646" i="4"/>
  <c r="R645" i="4"/>
  <c r="Q645" i="4"/>
  <c r="P645" i="4"/>
  <c r="O645" i="4"/>
  <c r="R644" i="4"/>
  <c r="Q644" i="4"/>
  <c r="P644" i="4"/>
  <c r="O644" i="4"/>
  <c r="R643" i="4"/>
  <c r="Q643" i="4"/>
  <c r="P643" i="4"/>
  <c r="O643" i="4"/>
  <c r="R642" i="4"/>
  <c r="Q642" i="4"/>
  <c r="P642" i="4"/>
  <c r="O642" i="4"/>
  <c r="R641" i="4"/>
  <c r="Q641" i="4"/>
  <c r="P641" i="4"/>
  <c r="O641" i="4"/>
  <c r="R640" i="4"/>
  <c r="Q640" i="4"/>
  <c r="P640" i="4"/>
  <c r="O640" i="4"/>
  <c r="R639" i="4"/>
  <c r="Q639" i="4"/>
  <c r="P639" i="4"/>
  <c r="O639" i="4"/>
  <c r="R638" i="4"/>
  <c r="Q638" i="4"/>
  <c r="P638" i="4"/>
  <c r="O638" i="4"/>
  <c r="R637" i="4"/>
  <c r="Q637" i="4"/>
  <c r="P637" i="4"/>
  <c r="O637" i="4"/>
  <c r="R636" i="4"/>
  <c r="Q636" i="4"/>
  <c r="P636" i="4"/>
  <c r="O636" i="4"/>
  <c r="R635" i="4"/>
  <c r="Q635" i="4"/>
  <c r="P635" i="4"/>
  <c r="O635" i="4"/>
  <c r="R634" i="4"/>
  <c r="Q634" i="4"/>
  <c r="P634" i="4"/>
  <c r="O634" i="4"/>
  <c r="R633" i="4"/>
  <c r="Q633" i="4"/>
  <c r="P633" i="4"/>
  <c r="O633" i="4"/>
  <c r="R632" i="4"/>
  <c r="Q632" i="4"/>
  <c r="P632" i="4"/>
  <c r="O632" i="4"/>
  <c r="R631" i="4"/>
  <c r="Q631" i="4"/>
  <c r="P631" i="4"/>
  <c r="O631" i="4"/>
  <c r="R630" i="4"/>
  <c r="Q630" i="4"/>
  <c r="P630" i="4"/>
  <c r="O630" i="4"/>
  <c r="R629" i="4"/>
  <c r="Q629" i="4"/>
  <c r="P629" i="4"/>
  <c r="O629" i="4"/>
  <c r="R628" i="4"/>
  <c r="Q628" i="4"/>
  <c r="P628" i="4"/>
  <c r="O628" i="4"/>
  <c r="R627" i="4"/>
  <c r="Q627" i="4"/>
  <c r="P627" i="4"/>
  <c r="O627" i="4"/>
  <c r="R626" i="4"/>
  <c r="Q626" i="4"/>
  <c r="P626" i="4"/>
  <c r="O626" i="4"/>
  <c r="R625" i="4"/>
  <c r="Q625" i="4"/>
  <c r="P625" i="4"/>
  <c r="O625" i="4"/>
  <c r="R624" i="4"/>
  <c r="Q624" i="4"/>
  <c r="P624" i="4"/>
  <c r="O624" i="4"/>
  <c r="R623" i="4"/>
  <c r="Q623" i="4"/>
  <c r="P623" i="4"/>
  <c r="O623" i="4"/>
  <c r="R622" i="4"/>
  <c r="Q622" i="4"/>
  <c r="P622" i="4"/>
  <c r="O622" i="4"/>
  <c r="R621" i="4"/>
  <c r="Q621" i="4"/>
  <c r="P621" i="4"/>
  <c r="O621" i="4"/>
  <c r="R620" i="4"/>
  <c r="Q620" i="4"/>
  <c r="P620" i="4"/>
  <c r="O620" i="4"/>
  <c r="R619" i="4"/>
  <c r="Q619" i="4"/>
  <c r="P619" i="4"/>
  <c r="O619" i="4"/>
  <c r="R618" i="4"/>
  <c r="Q618" i="4"/>
  <c r="P618" i="4"/>
  <c r="O618" i="4"/>
  <c r="R617" i="4"/>
  <c r="Q617" i="4"/>
  <c r="P617" i="4"/>
  <c r="O617" i="4"/>
  <c r="R616" i="4"/>
  <c r="Q616" i="4"/>
  <c r="P616" i="4"/>
  <c r="O616" i="4"/>
  <c r="R615" i="4"/>
  <c r="Q615" i="4"/>
  <c r="P615" i="4"/>
  <c r="O615" i="4"/>
  <c r="R614" i="4"/>
  <c r="Q614" i="4"/>
  <c r="P614" i="4"/>
  <c r="O614" i="4"/>
  <c r="R613" i="4"/>
  <c r="Q613" i="4"/>
  <c r="P613" i="4"/>
  <c r="O613" i="4"/>
  <c r="R612" i="4"/>
  <c r="Q612" i="4"/>
  <c r="P612" i="4"/>
  <c r="O612" i="4"/>
  <c r="R611" i="4"/>
  <c r="Q611" i="4"/>
  <c r="P611" i="4"/>
  <c r="O611" i="4"/>
  <c r="R610" i="4"/>
  <c r="Q610" i="4"/>
  <c r="P610" i="4"/>
  <c r="O610" i="4"/>
  <c r="R609" i="4"/>
  <c r="Q609" i="4"/>
  <c r="P609" i="4"/>
  <c r="O609" i="4"/>
  <c r="R608" i="4"/>
  <c r="Q608" i="4"/>
  <c r="P608" i="4"/>
  <c r="O608" i="4"/>
  <c r="R607" i="4"/>
  <c r="Q607" i="4"/>
  <c r="P607" i="4"/>
  <c r="O607" i="4"/>
  <c r="R606" i="4"/>
  <c r="Q606" i="4"/>
  <c r="P606" i="4"/>
  <c r="O606" i="4"/>
  <c r="R605" i="4"/>
  <c r="Q605" i="4"/>
  <c r="P605" i="4"/>
  <c r="O605" i="4"/>
  <c r="R604" i="4"/>
  <c r="Q604" i="4"/>
  <c r="P604" i="4"/>
  <c r="O604" i="4"/>
  <c r="R603" i="4"/>
  <c r="Q603" i="4"/>
  <c r="P603" i="4"/>
  <c r="O603" i="4"/>
  <c r="R602" i="4"/>
  <c r="Q602" i="4"/>
  <c r="P602" i="4"/>
  <c r="O602" i="4"/>
  <c r="R601" i="4"/>
  <c r="Q601" i="4"/>
  <c r="P601" i="4"/>
  <c r="O601" i="4"/>
  <c r="R600" i="4"/>
  <c r="Q600" i="4"/>
  <c r="P600" i="4"/>
  <c r="O600" i="4"/>
  <c r="R599" i="4"/>
  <c r="Q599" i="4"/>
  <c r="P599" i="4"/>
  <c r="O599" i="4"/>
  <c r="R598" i="4"/>
  <c r="Q598" i="4"/>
  <c r="P598" i="4"/>
  <c r="O598" i="4"/>
  <c r="R597" i="4"/>
  <c r="Q597" i="4"/>
  <c r="P597" i="4"/>
  <c r="O597" i="4"/>
  <c r="R596" i="4"/>
  <c r="Q596" i="4"/>
  <c r="P596" i="4"/>
  <c r="O596" i="4"/>
  <c r="R595" i="4"/>
  <c r="Q595" i="4"/>
  <c r="P595" i="4"/>
  <c r="O595" i="4"/>
  <c r="R594" i="4"/>
  <c r="Q594" i="4"/>
  <c r="P594" i="4"/>
  <c r="O594" i="4"/>
  <c r="R593" i="4"/>
  <c r="Q593" i="4"/>
  <c r="P593" i="4"/>
  <c r="O593" i="4"/>
  <c r="R592" i="4"/>
  <c r="Q592" i="4"/>
  <c r="P592" i="4"/>
  <c r="O592" i="4"/>
  <c r="R591" i="4"/>
  <c r="Q591" i="4"/>
  <c r="P591" i="4"/>
  <c r="O591" i="4"/>
  <c r="R590" i="4"/>
  <c r="Q590" i="4"/>
  <c r="P590" i="4"/>
  <c r="O590" i="4"/>
  <c r="R589" i="4"/>
  <c r="Q589" i="4"/>
  <c r="P589" i="4"/>
  <c r="O589" i="4"/>
  <c r="R588" i="4"/>
  <c r="Q588" i="4"/>
  <c r="P588" i="4"/>
  <c r="O588" i="4"/>
  <c r="R587" i="4"/>
  <c r="Q587" i="4"/>
  <c r="P587" i="4"/>
  <c r="O587" i="4"/>
  <c r="R586" i="4"/>
  <c r="Q586" i="4"/>
  <c r="P586" i="4"/>
  <c r="O586" i="4"/>
  <c r="R585" i="4"/>
  <c r="Q585" i="4"/>
  <c r="P585" i="4"/>
  <c r="O585" i="4"/>
  <c r="R584" i="4"/>
  <c r="Q584" i="4"/>
  <c r="P584" i="4"/>
  <c r="O584" i="4"/>
  <c r="R583" i="4"/>
  <c r="Q583" i="4"/>
  <c r="P583" i="4"/>
  <c r="O583" i="4"/>
  <c r="R582" i="4"/>
  <c r="Q582" i="4"/>
  <c r="P582" i="4"/>
  <c r="O582" i="4"/>
  <c r="R581" i="4"/>
  <c r="Q581" i="4"/>
  <c r="P581" i="4"/>
  <c r="O581" i="4"/>
  <c r="R580" i="4"/>
  <c r="Q580" i="4"/>
  <c r="P580" i="4"/>
  <c r="O580" i="4"/>
  <c r="R579" i="4"/>
  <c r="Q579" i="4"/>
  <c r="P579" i="4"/>
  <c r="O579" i="4"/>
  <c r="R578" i="4"/>
  <c r="Q578" i="4"/>
  <c r="P578" i="4"/>
  <c r="O578" i="4"/>
  <c r="R577" i="4"/>
  <c r="Q577" i="4"/>
  <c r="P577" i="4"/>
  <c r="O577" i="4"/>
  <c r="R576" i="4"/>
  <c r="Q576" i="4"/>
  <c r="P576" i="4"/>
  <c r="O576" i="4"/>
  <c r="R575" i="4"/>
  <c r="Q575" i="4"/>
  <c r="P575" i="4"/>
  <c r="O575" i="4"/>
  <c r="R574" i="4"/>
  <c r="Q574" i="4"/>
  <c r="P574" i="4"/>
  <c r="O574" i="4"/>
  <c r="R573" i="4"/>
  <c r="Q573" i="4"/>
  <c r="P573" i="4"/>
  <c r="O573" i="4"/>
  <c r="R572" i="4"/>
  <c r="Q572" i="4"/>
  <c r="P572" i="4"/>
  <c r="O572" i="4"/>
  <c r="R571" i="4"/>
  <c r="Q571" i="4"/>
  <c r="P571" i="4"/>
  <c r="O571" i="4"/>
  <c r="R570" i="4"/>
  <c r="Q570" i="4"/>
  <c r="P570" i="4"/>
  <c r="O570" i="4"/>
  <c r="R569" i="4"/>
  <c r="Q569" i="4"/>
  <c r="P569" i="4"/>
  <c r="O569" i="4"/>
  <c r="R568" i="4"/>
  <c r="Q568" i="4"/>
  <c r="P568" i="4"/>
  <c r="O568" i="4"/>
  <c r="R567" i="4"/>
  <c r="Q567" i="4"/>
  <c r="P567" i="4"/>
  <c r="O567" i="4"/>
  <c r="R566" i="4"/>
  <c r="Q566" i="4"/>
  <c r="P566" i="4"/>
  <c r="O566" i="4"/>
  <c r="R565" i="4"/>
  <c r="Q565" i="4"/>
  <c r="P565" i="4"/>
  <c r="O565" i="4"/>
  <c r="R564" i="4"/>
  <c r="Q564" i="4"/>
  <c r="P564" i="4"/>
  <c r="O564" i="4"/>
  <c r="R563" i="4"/>
  <c r="Q563" i="4"/>
  <c r="P563" i="4"/>
  <c r="O563" i="4"/>
  <c r="R562" i="4"/>
  <c r="Q562" i="4"/>
  <c r="P562" i="4"/>
  <c r="O562" i="4"/>
  <c r="R561" i="4"/>
  <c r="Q561" i="4"/>
  <c r="P561" i="4"/>
  <c r="O561" i="4"/>
  <c r="R560" i="4"/>
  <c r="Q560" i="4"/>
  <c r="P560" i="4"/>
  <c r="O560" i="4"/>
  <c r="R559" i="4"/>
  <c r="Q559" i="4"/>
  <c r="P559" i="4"/>
  <c r="O559" i="4"/>
  <c r="R558" i="4"/>
  <c r="Q558" i="4"/>
  <c r="P558" i="4"/>
  <c r="O558" i="4"/>
  <c r="R557" i="4"/>
  <c r="Q557" i="4"/>
  <c r="P557" i="4"/>
  <c r="O557" i="4"/>
  <c r="R556" i="4"/>
  <c r="Q556" i="4"/>
  <c r="P556" i="4"/>
  <c r="O556" i="4"/>
  <c r="R555" i="4"/>
  <c r="Q555" i="4"/>
  <c r="P555" i="4"/>
  <c r="O555" i="4"/>
  <c r="R554" i="4"/>
  <c r="Q554" i="4"/>
  <c r="P554" i="4"/>
  <c r="O554" i="4"/>
  <c r="R553" i="4"/>
  <c r="Q553" i="4"/>
  <c r="P553" i="4"/>
  <c r="O553" i="4"/>
  <c r="R552" i="4"/>
  <c r="Q552" i="4"/>
  <c r="P552" i="4"/>
  <c r="O552" i="4"/>
  <c r="R551" i="4"/>
  <c r="Q551" i="4"/>
  <c r="P551" i="4"/>
  <c r="O551" i="4"/>
  <c r="R550" i="4"/>
  <c r="Q550" i="4"/>
  <c r="P550" i="4"/>
  <c r="O550" i="4"/>
  <c r="R549" i="4"/>
  <c r="Q549" i="4"/>
  <c r="P549" i="4"/>
  <c r="O549" i="4"/>
  <c r="R548" i="4"/>
  <c r="Q548" i="4"/>
  <c r="P548" i="4"/>
  <c r="O548" i="4"/>
  <c r="R547" i="4"/>
  <c r="Q547" i="4"/>
  <c r="P547" i="4"/>
  <c r="O547" i="4"/>
  <c r="R546" i="4"/>
  <c r="Q546" i="4"/>
  <c r="P546" i="4"/>
  <c r="O546" i="4"/>
  <c r="R545" i="4"/>
  <c r="Q545" i="4"/>
  <c r="P545" i="4"/>
  <c r="O545" i="4"/>
  <c r="R544" i="4"/>
  <c r="Q544" i="4"/>
  <c r="P544" i="4"/>
  <c r="O544" i="4"/>
  <c r="R543" i="4"/>
  <c r="Q543" i="4"/>
  <c r="P543" i="4"/>
  <c r="O543" i="4"/>
  <c r="R542" i="4"/>
  <c r="Q542" i="4"/>
  <c r="P542" i="4"/>
  <c r="O542" i="4"/>
  <c r="R541" i="4"/>
  <c r="Q541" i="4"/>
  <c r="P541" i="4"/>
  <c r="O541" i="4"/>
  <c r="R540" i="4"/>
  <c r="Q540" i="4"/>
  <c r="P540" i="4"/>
  <c r="O540" i="4"/>
  <c r="R539" i="4"/>
  <c r="Q539" i="4"/>
  <c r="P539" i="4"/>
  <c r="O539" i="4"/>
  <c r="R538" i="4"/>
  <c r="Q538" i="4"/>
  <c r="P538" i="4"/>
  <c r="O538" i="4"/>
  <c r="R537" i="4"/>
  <c r="Q537" i="4"/>
  <c r="P537" i="4"/>
  <c r="O537" i="4"/>
  <c r="R536" i="4"/>
  <c r="Q536" i="4"/>
  <c r="P536" i="4"/>
  <c r="O536" i="4"/>
  <c r="R535" i="4"/>
  <c r="Q535" i="4"/>
  <c r="P535" i="4"/>
  <c r="O535" i="4"/>
  <c r="R534" i="4"/>
  <c r="Q534" i="4"/>
  <c r="P534" i="4"/>
  <c r="O534" i="4"/>
  <c r="R533" i="4"/>
  <c r="Q533" i="4"/>
  <c r="P533" i="4"/>
  <c r="O533" i="4"/>
  <c r="R532" i="4"/>
  <c r="Q532" i="4"/>
  <c r="P532" i="4"/>
  <c r="O532" i="4"/>
  <c r="R531" i="4"/>
  <c r="Q531" i="4"/>
  <c r="P531" i="4"/>
  <c r="O531" i="4"/>
  <c r="R530" i="4"/>
  <c r="Q530" i="4"/>
  <c r="P530" i="4"/>
  <c r="O530" i="4"/>
  <c r="R529" i="4"/>
  <c r="Q529" i="4"/>
  <c r="P529" i="4"/>
  <c r="O529" i="4"/>
  <c r="R528" i="4"/>
  <c r="Q528" i="4"/>
  <c r="P528" i="4"/>
  <c r="O528" i="4"/>
  <c r="R527" i="4"/>
  <c r="Q527" i="4"/>
  <c r="P527" i="4"/>
  <c r="O527" i="4"/>
  <c r="R526" i="4"/>
  <c r="Q526" i="4"/>
  <c r="P526" i="4"/>
  <c r="O526" i="4"/>
  <c r="R525" i="4"/>
  <c r="Q525" i="4"/>
  <c r="P525" i="4"/>
  <c r="O525" i="4"/>
  <c r="R524" i="4"/>
  <c r="Q524" i="4"/>
  <c r="P524" i="4"/>
  <c r="O524" i="4"/>
  <c r="R523" i="4"/>
  <c r="Q523" i="4"/>
  <c r="P523" i="4"/>
  <c r="O523" i="4"/>
  <c r="R522" i="4"/>
  <c r="Q522" i="4"/>
  <c r="P522" i="4"/>
  <c r="O522" i="4"/>
  <c r="R521" i="4"/>
  <c r="Q521" i="4"/>
  <c r="P521" i="4"/>
  <c r="O521" i="4"/>
  <c r="R520" i="4"/>
  <c r="Q520" i="4"/>
  <c r="P520" i="4"/>
  <c r="O520" i="4"/>
  <c r="R519" i="4"/>
  <c r="Q519" i="4"/>
  <c r="P519" i="4"/>
  <c r="O519" i="4"/>
  <c r="R518" i="4"/>
  <c r="Q518" i="4"/>
  <c r="P518" i="4"/>
  <c r="O518" i="4"/>
  <c r="R517" i="4"/>
  <c r="Q517" i="4"/>
  <c r="P517" i="4"/>
  <c r="O517" i="4"/>
  <c r="R516" i="4"/>
  <c r="Q516" i="4"/>
  <c r="P516" i="4"/>
  <c r="O516" i="4"/>
  <c r="R515" i="4"/>
  <c r="Q515" i="4"/>
  <c r="P515" i="4"/>
  <c r="O515" i="4"/>
  <c r="R514" i="4"/>
  <c r="Q514" i="4"/>
  <c r="P514" i="4"/>
  <c r="O514" i="4"/>
  <c r="R513" i="4"/>
  <c r="Q513" i="4"/>
  <c r="P513" i="4"/>
  <c r="O513" i="4"/>
  <c r="R512" i="4"/>
  <c r="Q512" i="4"/>
  <c r="P512" i="4"/>
  <c r="O512" i="4"/>
  <c r="R511" i="4"/>
  <c r="Q511" i="4"/>
  <c r="P511" i="4"/>
  <c r="O511" i="4"/>
  <c r="R510" i="4"/>
  <c r="Q510" i="4"/>
  <c r="P510" i="4"/>
  <c r="O510" i="4"/>
  <c r="R509" i="4"/>
  <c r="Q509" i="4"/>
  <c r="P509" i="4"/>
  <c r="O509" i="4"/>
  <c r="R508" i="4"/>
  <c r="Q508" i="4"/>
  <c r="P508" i="4"/>
  <c r="O508" i="4"/>
  <c r="R507" i="4"/>
  <c r="Q507" i="4"/>
  <c r="P507" i="4"/>
  <c r="O507" i="4"/>
  <c r="R506" i="4"/>
  <c r="Q506" i="4"/>
  <c r="P506" i="4"/>
  <c r="O506" i="4"/>
  <c r="R505" i="4"/>
  <c r="Q505" i="4"/>
  <c r="P505" i="4"/>
  <c r="O505" i="4"/>
  <c r="R504" i="4"/>
  <c r="Q504" i="4"/>
  <c r="P504" i="4"/>
  <c r="O504" i="4"/>
  <c r="R503" i="4"/>
  <c r="Q503" i="4"/>
  <c r="P503" i="4"/>
  <c r="O503" i="4"/>
  <c r="R502" i="4"/>
  <c r="Q502" i="4"/>
  <c r="P502" i="4"/>
  <c r="O502" i="4"/>
  <c r="R501" i="4"/>
  <c r="Q501" i="4"/>
  <c r="P501" i="4"/>
  <c r="O501" i="4"/>
  <c r="R500" i="4"/>
  <c r="Q500" i="4"/>
  <c r="P500" i="4"/>
  <c r="O500" i="4"/>
  <c r="R499" i="4"/>
  <c r="Q499" i="4"/>
  <c r="P499" i="4"/>
  <c r="O499" i="4"/>
  <c r="R498" i="4"/>
  <c r="Q498" i="4"/>
  <c r="P498" i="4"/>
  <c r="O498" i="4"/>
  <c r="R497" i="4"/>
  <c r="Q497" i="4"/>
  <c r="P497" i="4"/>
  <c r="O497" i="4"/>
  <c r="R496" i="4"/>
  <c r="Q496" i="4"/>
  <c r="P496" i="4"/>
  <c r="O496" i="4"/>
  <c r="R495" i="4"/>
  <c r="Q495" i="4"/>
  <c r="P495" i="4"/>
  <c r="O495" i="4"/>
  <c r="R494" i="4"/>
  <c r="Q494" i="4"/>
  <c r="P494" i="4"/>
  <c r="O494" i="4"/>
  <c r="R493" i="4"/>
  <c r="Q493" i="4"/>
  <c r="P493" i="4"/>
  <c r="O493" i="4"/>
  <c r="R492" i="4"/>
  <c r="Q492" i="4"/>
  <c r="P492" i="4"/>
  <c r="O492" i="4"/>
  <c r="R491" i="4"/>
  <c r="Q491" i="4"/>
  <c r="P491" i="4"/>
  <c r="O491" i="4"/>
  <c r="R490" i="4"/>
  <c r="Q490" i="4"/>
  <c r="P490" i="4"/>
  <c r="O490" i="4"/>
  <c r="R489" i="4"/>
  <c r="Q489" i="4"/>
  <c r="P489" i="4"/>
  <c r="O489" i="4"/>
  <c r="R488" i="4"/>
  <c r="Q488" i="4"/>
  <c r="P488" i="4"/>
  <c r="O488" i="4"/>
  <c r="R487" i="4"/>
  <c r="Q487" i="4"/>
  <c r="P487" i="4"/>
  <c r="O487" i="4"/>
  <c r="R486" i="4"/>
  <c r="Q486" i="4"/>
  <c r="P486" i="4"/>
  <c r="O486" i="4"/>
  <c r="R485" i="4"/>
  <c r="Q485" i="4"/>
  <c r="P485" i="4"/>
  <c r="O485" i="4"/>
  <c r="R484" i="4"/>
  <c r="Q484" i="4"/>
  <c r="P484" i="4"/>
  <c r="O484" i="4"/>
  <c r="R483" i="4"/>
  <c r="Q483" i="4"/>
  <c r="P483" i="4"/>
  <c r="O483" i="4"/>
  <c r="R482" i="4"/>
  <c r="Q482" i="4"/>
  <c r="P482" i="4"/>
  <c r="O482" i="4"/>
  <c r="R481" i="4"/>
  <c r="Q481" i="4"/>
  <c r="P481" i="4"/>
  <c r="O481" i="4"/>
  <c r="R480" i="4"/>
  <c r="Q480" i="4"/>
  <c r="P480" i="4"/>
  <c r="O480" i="4"/>
  <c r="R479" i="4"/>
  <c r="Q479" i="4"/>
  <c r="P479" i="4"/>
  <c r="O479" i="4"/>
  <c r="R478" i="4"/>
  <c r="Q478" i="4"/>
  <c r="P478" i="4"/>
  <c r="O478" i="4"/>
  <c r="R477" i="4"/>
  <c r="Q477" i="4"/>
  <c r="P477" i="4"/>
  <c r="O477" i="4"/>
  <c r="R476" i="4"/>
  <c r="Q476" i="4"/>
  <c r="P476" i="4"/>
  <c r="O476" i="4"/>
  <c r="R475" i="4"/>
  <c r="Q475" i="4"/>
  <c r="P475" i="4"/>
  <c r="O475" i="4"/>
  <c r="R474" i="4"/>
  <c r="Q474" i="4"/>
  <c r="P474" i="4"/>
  <c r="O474" i="4"/>
  <c r="R473" i="4"/>
  <c r="Q473" i="4"/>
  <c r="P473" i="4"/>
  <c r="O473" i="4"/>
  <c r="R472" i="4"/>
  <c r="Q472" i="4"/>
  <c r="P472" i="4"/>
  <c r="O472" i="4"/>
  <c r="R471" i="4"/>
  <c r="Q471" i="4"/>
  <c r="P471" i="4"/>
  <c r="O471" i="4"/>
  <c r="R470" i="4"/>
  <c r="Q470" i="4"/>
  <c r="P470" i="4"/>
  <c r="O470" i="4"/>
  <c r="R469" i="4"/>
  <c r="Q469" i="4"/>
  <c r="P469" i="4"/>
  <c r="O469" i="4"/>
  <c r="R468" i="4"/>
  <c r="Q468" i="4"/>
  <c r="P468" i="4"/>
  <c r="O468" i="4"/>
  <c r="R467" i="4"/>
  <c r="Q467" i="4"/>
  <c r="P467" i="4"/>
  <c r="O467" i="4"/>
  <c r="R466" i="4"/>
  <c r="Q466" i="4"/>
  <c r="P466" i="4"/>
  <c r="O466" i="4"/>
  <c r="R465" i="4"/>
  <c r="Q465" i="4"/>
  <c r="P465" i="4"/>
  <c r="O465" i="4"/>
  <c r="R464" i="4"/>
  <c r="Q464" i="4"/>
  <c r="P464" i="4"/>
  <c r="O464" i="4"/>
  <c r="R463" i="4"/>
  <c r="Q463" i="4"/>
  <c r="P463" i="4"/>
  <c r="O463" i="4"/>
  <c r="R462" i="4"/>
  <c r="Q462" i="4"/>
  <c r="P462" i="4"/>
  <c r="O462" i="4"/>
  <c r="R461" i="4"/>
  <c r="Q461" i="4"/>
  <c r="P461" i="4"/>
  <c r="O461" i="4"/>
  <c r="R460" i="4"/>
  <c r="Q460" i="4"/>
  <c r="P460" i="4"/>
  <c r="O460" i="4"/>
  <c r="R459" i="4"/>
  <c r="Q459" i="4"/>
  <c r="P459" i="4"/>
  <c r="O459" i="4"/>
  <c r="R458" i="4"/>
  <c r="Q458" i="4"/>
  <c r="P458" i="4"/>
  <c r="O458" i="4"/>
  <c r="R457" i="4"/>
  <c r="Q457" i="4"/>
  <c r="P457" i="4"/>
  <c r="O457" i="4"/>
  <c r="R456" i="4"/>
  <c r="Q456" i="4"/>
  <c r="P456" i="4"/>
  <c r="O456" i="4"/>
  <c r="R455" i="4"/>
  <c r="Q455" i="4"/>
  <c r="P455" i="4"/>
  <c r="O455" i="4"/>
  <c r="R454" i="4"/>
  <c r="Q454" i="4"/>
  <c r="P454" i="4"/>
  <c r="O454" i="4"/>
  <c r="R453" i="4"/>
  <c r="Q453" i="4"/>
  <c r="P453" i="4"/>
  <c r="O453" i="4"/>
  <c r="R452" i="4"/>
  <c r="Q452" i="4"/>
  <c r="P452" i="4"/>
  <c r="O452" i="4"/>
  <c r="R451" i="4"/>
  <c r="Q451" i="4"/>
  <c r="P451" i="4"/>
  <c r="O451" i="4"/>
  <c r="R450" i="4"/>
  <c r="Q450" i="4"/>
  <c r="P450" i="4"/>
  <c r="O450" i="4"/>
  <c r="R449" i="4"/>
  <c r="Q449" i="4"/>
  <c r="P449" i="4"/>
  <c r="O449" i="4"/>
  <c r="R448" i="4"/>
  <c r="Q448" i="4"/>
  <c r="P448" i="4"/>
  <c r="O448" i="4"/>
  <c r="R447" i="4"/>
  <c r="Q447" i="4"/>
  <c r="P447" i="4"/>
  <c r="O447" i="4"/>
  <c r="R446" i="4"/>
  <c r="Q446" i="4"/>
  <c r="P446" i="4"/>
  <c r="O446" i="4"/>
  <c r="R445" i="4"/>
  <c r="Q445" i="4"/>
  <c r="P445" i="4"/>
  <c r="O445" i="4"/>
  <c r="R444" i="4"/>
  <c r="Q444" i="4"/>
  <c r="P444" i="4"/>
  <c r="O444" i="4"/>
  <c r="R443" i="4"/>
  <c r="Q443" i="4"/>
  <c r="P443" i="4"/>
  <c r="O443" i="4"/>
  <c r="R442" i="4"/>
  <c r="Q442" i="4"/>
  <c r="P442" i="4"/>
  <c r="O442" i="4"/>
  <c r="R441" i="4"/>
  <c r="Q441" i="4"/>
  <c r="P441" i="4"/>
  <c r="O441" i="4"/>
  <c r="R440" i="4"/>
  <c r="Q440" i="4"/>
  <c r="P440" i="4"/>
  <c r="O440" i="4"/>
  <c r="R439" i="4"/>
  <c r="Q439" i="4"/>
  <c r="P439" i="4"/>
  <c r="O439" i="4"/>
  <c r="R438" i="4"/>
  <c r="Q438" i="4"/>
  <c r="P438" i="4"/>
  <c r="O438" i="4"/>
  <c r="R437" i="4"/>
  <c r="Q437" i="4"/>
  <c r="P437" i="4"/>
  <c r="O437" i="4"/>
  <c r="R436" i="4"/>
  <c r="Q436" i="4"/>
  <c r="P436" i="4"/>
  <c r="O436" i="4"/>
  <c r="R435" i="4"/>
  <c r="Q435" i="4"/>
  <c r="P435" i="4"/>
  <c r="O435" i="4"/>
  <c r="R434" i="4"/>
  <c r="Q434" i="4"/>
  <c r="P434" i="4"/>
  <c r="O434" i="4"/>
  <c r="R433" i="4"/>
  <c r="Q433" i="4"/>
  <c r="P433" i="4"/>
  <c r="O433" i="4"/>
  <c r="R432" i="4"/>
  <c r="Q432" i="4"/>
  <c r="P432" i="4"/>
  <c r="O432" i="4"/>
  <c r="R431" i="4"/>
  <c r="Q431" i="4"/>
  <c r="P431" i="4"/>
  <c r="O431" i="4"/>
  <c r="R430" i="4"/>
  <c r="Q430" i="4"/>
  <c r="P430" i="4"/>
  <c r="O430" i="4"/>
  <c r="R429" i="4"/>
  <c r="Q429" i="4"/>
  <c r="P429" i="4"/>
  <c r="O429" i="4"/>
  <c r="R428" i="4"/>
  <c r="Q428" i="4"/>
  <c r="P428" i="4"/>
  <c r="O428" i="4"/>
  <c r="R427" i="4"/>
  <c r="Q427" i="4"/>
  <c r="P427" i="4"/>
  <c r="O427" i="4"/>
  <c r="R426" i="4"/>
  <c r="Q426" i="4"/>
  <c r="P426" i="4"/>
  <c r="O426" i="4"/>
  <c r="R425" i="4"/>
  <c r="Q425" i="4"/>
  <c r="P425" i="4"/>
  <c r="O425" i="4"/>
  <c r="R424" i="4"/>
  <c r="Q424" i="4"/>
  <c r="P424" i="4"/>
  <c r="O424" i="4"/>
  <c r="R423" i="4"/>
  <c r="Q423" i="4"/>
  <c r="P423" i="4"/>
  <c r="O423" i="4"/>
  <c r="R422" i="4"/>
  <c r="Q422" i="4"/>
  <c r="P422" i="4"/>
  <c r="O422" i="4"/>
  <c r="R421" i="4"/>
  <c r="Q421" i="4"/>
  <c r="P421" i="4"/>
  <c r="O421" i="4"/>
  <c r="R420" i="4"/>
  <c r="Q420" i="4"/>
  <c r="P420" i="4"/>
  <c r="O420" i="4"/>
  <c r="R419" i="4"/>
  <c r="Q419" i="4"/>
  <c r="P419" i="4"/>
  <c r="O419" i="4"/>
  <c r="R418" i="4"/>
  <c r="Q418" i="4"/>
  <c r="P418" i="4"/>
  <c r="O418" i="4"/>
  <c r="R417" i="4"/>
  <c r="Q417" i="4"/>
  <c r="P417" i="4"/>
  <c r="O417" i="4"/>
  <c r="R416" i="4"/>
  <c r="Q416" i="4"/>
  <c r="P416" i="4"/>
  <c r="O416" i="4"/>
  <c r="R415" i="4"/>
  <c r="Q415" i="4"/>
  <c r="P415" i="4"/>
  <c r="O415" i="4"/>
  <c r="R414" i="4"/>
  <c r="Q414" i="4"/>
  <c r="P414" i="4"/>
  <c r="O414" i="4"/>
  <c r="R413" i="4"/>
  <c r="Q413" i="4"/>
  <c r="P413" i="4"/>
  <c r="O413" i="4"/>
  <c r="R412" i="4"/>
  <c r="Q412" i="4"/>
  <c r="P412" i="4"/>
  <c r="O412" i="4"/>
  <c r="R411" i="4"/>
  <c r="Q411" i="4"/>
  <c r="P411" i="4"/>
  <c r="O411" i="4"/>
  <c r="R410" i="4"/>
  <c r="Q410" i="4"/>
  <c r="P410" i="4"/>
  <c r="O410" i="4"/>
  <c r="R409" i="4"/>
  <c r="Q409" i="4"/>
  <c r="P409" i="4"/>
  <c r="O409" i="4"/>
  <c r="R408" i="4"/>
  <c r="Q408" i="4"/>
  <c r="P408" i="4"/>
  <c r="O408" i="4"/>
  <c r="R407" i="4"/>
  <c r="Q407" i="4"/>
  <c r="P407" i="4"/>
  <c r="O407" i="4"/>
  <c r="R406" i="4"/>
  <c r="Q406" i="4"/>
  <c r="P406" i="4"/>
  <c r="O406" i="4"/>
  <c r="R405" i="4"/>
  <c r="Q405" i="4"/>
  <c r="P405" i="4"/>
  <c r="O405" i="4"/>
  <c r="R404" i="4"/>
  <c r="Q404" i="4"/>
  <c r="P404" i="4"/>
  <c r="O404" i="4"/>
  <c r="R403" i="4"/>
  <c r="Q403" i="4"/>
  <c r="P403" i="4"/>
  <c r="O403" i="4"/>
  <c r="R402" i="4"/>
  <c r="Q402" i="4"/>
  <c r="P402" i="4"/>
  <c r="O402" i="4"/>
  <c r="R401" i="4"/>
  <c r="Q401" i="4"/>
  <c r="P401" i="4"/>
  <c r="O401" i="4"/>
  <c r="R400" i="4"/>
  <c r="Q400" i="4"/>
  <c r="P400" i="4"/>
  <c r="O400" i="4"/>
  <c r="R399" i="4"/>
  <c r="Q399" i="4"/>
  <c r="P399" i="4"/>
  <c r="O399" i="4"/>
  <c r="R398" i="4"/>
  <c r="Q398" i="4"/>
  <c r="P398" i="4"/>
  <c r="O398" i="4"/>
  <c r="R397" i="4"/>
  <c r="Q397" i="4"/>
  <c r="P397" i="4"/>
  <c r="O397" i="4"/>
  <c r="R396" i="4"/>
  <c r="Q396" i="4"/>
  <c r="P396" i="4"/>
  <c r="O396" i="4"/>
  <c r="R395" i="4"/>
  <c r="Q395" i="4"/>
  <c r="P395" i="4"/>
  <c r="O395" i="4"/>
  <c r="R394" i="4"/>
  <c r="Q394" i="4"/>
  <c r="P394" i="4"/>
  <c r="O394" i="4"/>
  <c r="R393" i="4"/>
  <c r="Q393" i="4"/>
  <c r="P393" i="4"/>
  <c r="O393" i="4"/>
  <c r="R392" i="4"/>
  <c r="Q392" i="4"/>
  <c r="P392" i="4"/>
  <c r="O392" i="4"/>
  <c r="R391" i="4"/>
  <c r="Q391" i="4"/>
  <c r="P391" i="4"/>
  <c r="O391" i="4"/>
  <c r="R390" i="4"/>
  <c r="Q390" i="4"/>
  <c r="P390" i="4"/>
  <c r="O390" i="4"/>
  <c r="R389" i="4"/>
  <c r="Q389" i="4"/>
  <c r="P389" i="4"/>
  <c r="O389" i="4"/>
  <c r="R388" i="4"/>
  <c r="Q388" i="4"/>
  <c r="P388" i="4"/>
  <c r="O388" i="4"/>
  <c r="R387" i="4"/>
  <c r="Q387" i="4"/>
  <c r="P387" i="4"/>
  <c r="O387" i="4"/>
  <c r="R386" i="4"/>
  <c r="Q386" i="4"/>
  <c r="P386" i="4"/>
  <c r="O386" i="4"/>
  <c r="R385" i="4"/>
  <c r="Q385" i="4"/>
  <c r="P385" i="4"/>
  <c r="O385" i="4"/>
  <c r="R384" i="4"/>
  <c r="Q384" i="4"/>
  <c r="P384" i="4"/>
  <c r="O384" i="4"/>
  <c r="R383" i="4"/>
  <c r="Q383" i="4"/>
  <c r="P383" i="4"/>
  <c r="O383" i="4"/>
  <c r="R382" i="4"/>
  <c r="Q382" i="4"/>
  <c r="P382" i="4"/>
  <c r="O382" i="4"/>
  <c r="R381" i="4"/>
  <c r="Q381" i="4"/>
  <c r="P381" i="4"/>
  <c r="O381" i="4"/>
  <c r="R380" i="4"/>
  <c r="Q380" i="4"/>
  <c r="P380" i="4"/>
  <c r="O380" i="4"/>
  <c r="R379" i="4"/>
  <c r="Q379" i="4"/>
  <c r="P379" i="4"/>
  <c r="O379" i="4"/>
  <c r="R378" i="4"/>
  <c r="Q378" i="4"/>
  <c r="P378" i="4"/>
  <c r="O378" i="4"/>
  <c r="R377" i="4"/>
  <c r="Q377" i="4"/>
  <c r="P377" i="4"/>
  <c r="O377" i="4"/>
  <c r="R376" i="4"/>
  <c r="Q376" i="4"/>
  <c r="P376" i="4"/>
  <c r="O376" i="4"/>
  <c r="R375" i="4"/>
  <c r="Q375" i="4"/>
  <c r="P375" i="4"/>
  <c r="O375" i="4"/>
  <c r="R374" i="4"/>
  <c r="Q374" i="4"/>
  <c r="P374" i="4"/>
  <c r="O374" i="4"/>
  <c r="R373" i="4"/>
  <c r="Q373" i="4"/>
  <c r="P373" i="4"/>
  <c r="O373" i="4"/>
  <c r="R372" i="4"/>
  <c r="Q372" i="4"/>
  <c r="P372" i="4"/>
  <c r="O372" i="4"/>
  <c r="R371" i="4"/>
  <c r="Q371" i="4"/>
  <c r="P371" i="4"/>
  <c r="O371" i="4"/>
  <c r="R370" i="4"/>
  <c r="Q370" i="4"/>
  <c r="P370" i="4"/>
  <c r="O370" i="4"/>
  <c r="R369" i="4"/>
  <c r="Q369" i="4"/>
  <c r="P369" i="4"/>
  <c r="O369" i="4"/>
  <c r="R368" i="4"/>
  <c r="Q368" i="4"/>
  <c r="P368" i="4"/>
  <c r="O368" i="4"/>
  <c r="R367" i="4"/>
  <c r="Q367" i="4"/>
  <c r="P367" i="4"/>
  <c r="O367" i="4"/>
  <c r="R366" i="4"/>
  <c r="Q366" i="4"/>
  <c r="P366" i="4"/>
  <c r="O366" i="4"/>
  <c r="R365" i="4"/>
  <c r="Q365" i="4"/>
  <c r="P365" i="4"/>
  <c r="O365" i="4"/>
  <c r="R364" i="4"/>
  <c r="Q364" i="4"/>
  <c r="P364" i="4"/>
  <c r="O364" i="4"/>
  <c r="R363" i="4"/>
  <c r="Q363" i="4"/>
  <c r="P363" i="4"/>
  <c r="O363" i="4"/>
  <c r="R362" i="4"/>
  <c r="Q362" i="4"/>
  <c r="P362" i="4"/>
  <c r="O362" i="4"/>
  <c r="R361" i="4"/>
  <c r="Q361" i="4"/>
  <c r="P361" i="4"/>
  <c r="O361" i="4"/>
  <c r="R360" i="4"/>
  <c r="Q360" i="4"/>
  <c r="P360" i="4"/>
  <c r="O360" i="4"/>
  <c r="R359" i="4"/>
  <c r="Q359" i="4"/>
  <c r="P359" i="4"/>
  <c r="O359" i="4"/>
  <c r="R358" i="4"/>
  <c r="Q358" i="4"/>
  <c r="P358" i="4"/>
  <c r="O358" i="4"/>
  <c r="R357" i="4"/>
  <c r="Q357" i="4"/>
  <c r="P357" i="4"/>
  <c r="O357" i="4"/>
  <c r="R356" i="4"/>
  <c r="Q356" i="4"/>
  <c r="P356" i="4"/>
  <c r="O356" i="4"/>
  <c r="R355" i="4"/>
  <c r="Q355" i="4"/>
  <c r="P355" i="4"/>
  <c r="O355" i="4"/>
  <c r="R354" i="4"/>
  <c r="Q354" i="4"/>
  <c r="P354" i="4"/>
  <c r="O354" i="4"/>
  <c r="R353" i="4"/>
  <c r="Q353" i="4"/>
  <c r="P353" i="4"/>
  <c r="O353" i="4"/>
  <c r="R352" i="4"/>
  <c r="Q352" i="4"/>
  <c r="P352" i="4"/>
  <c r="O352" i="4"/>
  <c r="R351" i="4"/>
  <c r="Q351" i="4"/>
  <c r="P351" i="4"/>
  <c r="O351" i="4"/>
  <c r="R350" i="4"/>
  <c r="Q350" i="4"/>
  <c r="P350" i="4"/>
  <c r="O350" i="4"/>
  <c r="R349" i="4"/>
  <c r="Q349" i="4"/>
  <c r="P349" i="4"/>
  <c r="O349" i="4"/>
  <c r="R348" i="4"/>
  <c r="Q348" i="4"/>
  <c r="P348" i="4"/>
  <c r="O348" i="4"/>
  <c r="R347" i="4"/>
  <c r="Q347" i="4"/>
  <c r="P347" i="4"/>
  <c r="O347" i="4"/>
  <c r="R346" i="4"/>
  <c r="Q346" i="4"/>
  <c r="P346" i="4"/>
  <c r="O346" i="4"/>
  <c r="R345" i="4"/>
  <c r="Q345" i="4"/>
  <c r="P345" i="4"/>
  <c r="O345" i="4"/>
  <c r="R344" i="4"/>
  <c r="Q344" i="4"/>
  <c r="P344" i="4"/>
  <c r="O344" i="4"/>
  <c r="R343" i="4"/>
  <c r="Q343" i="4"/>
  <c r="P343" i="4"/>
  <c r="O343" i="4"/>
  <c r="R342" i="4"/>
  <c r="Q342" i="4"/>
  <c r="P342" i="4"/>
  <c r="O342" i="4"/>
  <c r="R341" i="4"/>
  <c r="Q341" i="4"/>
  <c r="P341" i="4"/>
  <c r="O341" i="4"/>
  <c r="R340" i="4"/>
  <c r="Q340" i="4"/>
  <c r="P340" i="4"/>
  <c r="O340" i="4"/>
  <c r="R339" i="4"/>
  <c r="Q339" i="4"/>
  <c r="P339" i="4"/>
  <c r="O339" i="4"/>
  <c r="R338" i="4"/>
  <c r="Q338" i="4"/>
  <c r="P338" i="4"/>
  <c r="O338" i="4"/>
  <c r="R337" i="4"/>
  <c r="Q337" i="4"/>
  <c r="P337" i="4"/>
  <c r="O337" i="4"/>
  <c r="R336" i="4"/>
  <c r="Q336" i="4"/>
  <c r="P336" i="4"/>
  <c r="O336" i="4"/>
  <c r="R335" i="4"/>
  <c r="Q335" i="4"/>
  <c r="P335" i="4"/>
  <c r="O335" i="4"/>
  <c r="R334" i="4"/>
  <c r="Q334" i="4"/>
  <c r="P334" i="4"/>
  <c r="O334" i="4"/>
  <c r="R333" i="4"/>
  <c r="Q333" i="4"/>
  <c r="P333" i="4"/>
  <c r="O333" i="4"/>
  <c r="R332" i="4"/>
  <c r="Q332" i="4"/>
  <c r="P332" i="4"/>
  <c r="O332" i="4"/>
  <c r="R331" i="4"/>
  <c r="Q331" i="4"/>
  <c r="P331" i="4"/>
  <c r="O331" i="4"/>
  <c r="R330" i="4"/>
  <c r="Q330" i="4"/>
  <c r="P330" i="4"/>
  <c r="O330" i="4"/>
  <c r="R329" i="4"/>
  <c r="Q329" i="4"/>
  <c r="P329" i="4"/>
  <c r="O329" i="4"/>
  <c r="R328" i="4"/>
  <c r="Q328" i="4"/>
  <c r="P328" i="4"/>
  <c r="O328" i="4"/>
  <c r="R327" i="4"/>
  <c r="Q327" i="4"/>
  <c r="P327" i="4"/>
  <c r="O327" i="4"/>
  <c r="R326" i="4"/>
  <c r="Q326" i="4"/>
  <c r="P326" i="4"/>
  <c r="O326" i="4"/>
  <c r="R325" i="4"/>
  <c r="Q325" i="4"/>
  <c r="P325" i="4"/>
  <c r="O325" i="4"/>
  <c r="R324" i="4"/>
  <c r="Q324" i="4"/>
  <c r="P324" i="4"/>
  <c r="O324" i="4"/>
  <c r="R323" i="4"/>
  <c r="Q323" i="4"/>
  <c r="P323" i="4"/>
  <c r="O323" i="4"/>
  <c r="R322" i="4"/>
  <c r="Q322" i="4"/>
  <c r="P322" i="4"/>
  <c r="O322" i="4"/>
  <c r="R321" i="4"/>
  <c r="Q321" i="4"/>
  <c r="P321" i="4"/>
  <c r="O321" i="4"/>
  <c r="R320" i="4"/>
  <c r="Q320" i="4"/>
  <c r="P320" i="4"/>
  <c r="O320" i="4"/>
  <c r="R319" i="4"/>
  <c r="Q319" i="4"/>
  <c r="P319" i="4"/>
  <c r="O319" i="4"/>
  <c r="R318" i="4"/>
  <c r="Q318" i="4"/>
  <c r="P318" i="4"/>
  <c r="O318" i="4"/>
  <c r="R317" i="4"/>
  <c r="Q317" i="4"/>
  <c r="P317" i="4"/>
  <c r="O317" i="4"/>
  <c r="R316" i="4"/>
  <c r="Q316" i="4"/>
  <c r="P316" i="4"/>
  <c r="O316" i="4"/>
  <c r="R315" i="4"/>
  <c r="Q315" i="4"/>
  <c r="P315" i="4"/>
  <c r="O315" i="4"/>
  <c r="R314" i="4"/>
  <c r="Q314" i="4"/>
  <c r="P314" i="4"/>
  <c r="O314" i="4"/>
  <c r="R313" i="4"/>
  <c r="Q313" i="4"/>
  <c r="P313" i="4"/>
  <c r="O313" i="4"/>
  <c r="R312" i="4"/>
  <c r="Q312" i="4"/>
  <c r="P312" i="4"/>
  <c r="O312" i="4"/>
  <c r="R311" i="4"/>
  <c r="Q311" i="4"/>
  <c r="P311" i="4"/>
  <c r="O311" i="4"/>
  <c r="R310" i="4"/>
  <c r="Q310" i="4"/>
  <c r="P310" i="4"/>
  <c r="O310" i="4"/>
  <c r="R309" i="4"/>
  <c r="Q309" i="4"/>
  <c r="P309" i="4"/>
  <c r="O309" i="4"/>
  <c r="R308" i="4"/>
  <c r="Q308" i="4"/>
  <c r="P308" i="4"/>
  <c r="O308" i="4"/>
  <c r="R307" i="4"/>
  <c r="Q307" i="4"/>
  <c r="P307" i="4"/>
  <c r="O307" i="4"/>
  <c r="R306" i="4"/>
  <c r="Q306" i="4"/>
  <c r="P306" i="4"/>
  <c r="O306" i="4"/>
  <c r="R305" i="4"/>
  <c r="Q305" i="4"/>
  <c r="P305" i="4"/>
  <c r="O305" i="4"/>
  <c r="R304" i="4"/>
  <c r="Q304" i="4"/>
  <c r="P304" i="4"/>
  <c r="O304" i="4"/>
  <c r="R303" i="4"/>
  <c r="Q303" i="4"/>
  <c r="P303" i="4"/>
  <c r="O303" i="4"/>
  <c r="R302" i="4"/>
  <c r="Q302" i="4"/>
  <c r="P302" i="4"/>
  <c r="O302" i="4"/>
  <c r="R301" i="4"/>
  <c r="Q301" i="4"/>
  <c r="P301" i="4"/>
  <c r="O301" i="4"/>
  <c r="R300" i="4"/>
  <c r="Q300" i="4"/>
  <c r="P300" i="4"/>
  <c r="O300" i="4"/>
  <c r="R299" i="4"/>
  <c r="Q299" i="4"/>
  <c r="P299" i="4"/>
  <c r="O299" i="4"/>
  <c r="R298" i="4"/>
  <c r="Q298" i="4"/>
  <c r="P298" i="4"/>
  <c r="O298" i="4"/>
  <c r="R297" i="4"/>
  <c r="Q297" i="4"/>
  <c r="P297" i="4"/>
  <c r="O297" i="4"/>
  <c r="R296" i="4"/>
  <c r="Q296" i="4"/>
  <c r="P296" i="4"/>
  <c r="O296" i="4"/>
  <c r="R295" i="4"/>
  <c r="Q295" i="4"/>
  <c r="P295" i="4"/>
  <c r="O295" i="4"/>
  <c r="R294" i="4"/>
  <c r="Q294" i="4"/>
  <c r="P294" i="4"/>
  <c r="O294" i="4"/>
  <c r="R293" i="4"/>
  <c r="Q293" i="4"/>
  <c r="P293" i="4"/>
  <c r="O293" i="4"/>
  <c r="R292" i="4"/>
  <c r="Q292" i="4"/>
  <c r="P292" i="4"/>
  <c r="O292" i="4"/>
  <c r="R291" i="4"/>
  <c r="Q291" i="4"/>
  <c r="P291" i="4"/>
  <c r="O291" i="4"/>
  <c r="R290" i="4"/>
  <c r="Q290" i="4"/>
  <c r="P290" i="4"/>
  <c r="O290" i="4"/>
  <c r="R289" i="4"/>
  <c r="Q289" i="4"/>
  <c r="P289" i="4"/>
  <c r="O289" i="4"/>
  <c r="R288" i="4"/>
  <c r="Q288" i="4"/>
  <c r="P288" i="4"/>
  <c r="O288" i="4"/>
  <c r="R287" i="4"/>
  <c r="Q287" i="4"/>
  <c r="P287" i="4"/>
  <c r="O287" i="4"/>
  <c r="R286" i="4"/>
  <c r="Q286" i="4"/>
  <c r="P286" i="4"/>
  <c r="O286" i="4"/>
  <c r="R285" i="4"/>
  <c r="Q285" i="4"/>
  <c r="P285" i="4"/>
  <c r="O285" i="4"/>
  <c r="R284" i="4"/>
  <c r="Q284" i="4"/>
  <c r="P284" i="4"/>
  <c r="O284" i="4"/>
  <c r="R283" i="4"/>
  <c r="Q283" i="4"/>
  <c r="P283" i="4"/>
  <c r="O283" i="4"/>
  <c r="R282" i="4"/>
  <c r="Q282" i="4"/>
  <c r="P282" i="4"/>
  <c r="O282" i="4"/>
  <c r="R281" i="4"/>
  <c r="Q281" i="4"/>
  <c r="P281" i="4"/>
  <c r="O281" i="4"/>
  <c r="R280" i="4"/>
  <c r="Q280" i="4"/>
  <c r="P280" i="4"/>
  <c r="O280" i="4"/>
  <c r="R279" i="4"/>
  <c r="Q279" i="4"/>
  <c r="P279" i="4"/>
  <c r="O279" i="4"/>
  <c r="R278" i="4"/>
  <c r="Q278" i="4"/>
  <c r="P278" i="4"/>
  <c r="O278" i="4"/>
  <c r="R277" i="4"/>
  <c r="Q277" i="4"/>
  <c r="P277" i="4"/>
  <c r="O277" i="4"/>
  <c r="R276" i="4"/>
  <c r="Q276" i="4"/>
  <c r="P276" i="4"/>
  <c r="O276" i="4"/>
  <c r="R275" i="4"/>
  <c r="Q275" i="4"/>
  <c r="P275" i="4"/>
  <c r="O275" i="4"/>
  <c r="R274" i="4"/>
  <c r="Q274" i="4"/>
  <c r="P274" i="4"/>
  <c r="O274" i="4"/>
  <c r="R273" i="4"/>
  <c r="Q273" i="4"/>
  <c r="P273" i="4"/>
  <c r="O273" i="4"/>
  <c r="R272" i="4"/>
  <c r="Q272" i="4"/>
  <c r="P272" i="4"/>
  <c r="O272" i="4"/>
  <c r="R271" i="4"/>
  <c r="Q271" i="4"/>
  <c r="P271" i="4"/>
  <c r="O271" i="4"/>
  <c r="R270" i="4"/>
  <c r="Q270" i="4"/>
  <c r="P270" i="4"/>
  <c r="O270" i="4"/>
  <c r="R269" i="4"/>
  <c r="Q269" i="4"/>
  <c r="P269" i="4"/>
  <c r="O269" i="4"/>
  <c r="R268" i="4"/>
  <c r="Q268" i="4"/>
  <c r="P268" i="4"/>
  <c r="O268" i="4"/>
  <c r="R267" i="4"/>
  <c r="Q267" i="4"/>
  <c r="P267" i="4"/>
  <c r="O267" i="4"/>
  <c r="R266" i="4"/>
  <c r="Q266" i="4"/>
  <c r="P266" i="4"/>
  <c r="O266" i="4"/>
  <c r="R265" i="4"/>
  <c r="Q265" i="4"/>
  <c r="P265" i="4"/>
  <c r="O265" i="4"/>
  <c r="R264" i="4"/>
  <c r="Q264" i="4"/>
  <c r="P264" i="4"/>
  <c r="O264" i="4"/>
  <c r="R263" i="4"/>
  <c r="Q263" i="4"/>
  <c r="P263" i="4"/>
  <c r="O263" i="4"/>
  <c r="R262" i="4"/>
  <c r="Q262" i="4"/>
  <c r="P262" i="4"/>
  <c r="O262" i="4"/>
  <c r="R261" i="4"/>
  <c r="Q261" i="4"/>
  <c r="P261" i="4"/>
  <c r="O261" i="4"/>
  <c r="R260" i="4"/>
  <c r="Q260" i="4"/>
  <c r="P260" i="4"/>
  <c r="O260" i="4"/>
  <c r="R259" i="4"/>
  <c r="Q259" i="4"/>
  <c r="P259" i="4"/>
  <c r="O259" i="4"/>
  <c r="R258" i="4"/>
  <c r="Q258" i="4"/>
  <c r="P258" i="4"/>
  <c r="O258" i="4"/>
  <c r="R257" i="4"/>
  <c r="Q257" i="4"/>
  <c r="P257" i="4"/>
  <c r="O257" i="4"/>
  <c r="R256" i="4"/>
  <c r="Q256" i="4"/>
  <c r="P256" i="4"/>
  <c r="O256" i="4"/>
  <c r="R255" i="4"/>
  <c r="Q255" i="4"/>
  <c r="P255" i="4"/>
  <c r="O255" i="4"/>
  <c r="R254" i="4"/>
  <c r="Q254" i="4"/>
  <c r="P254" i="4"/>
  <c r="O254" i="4"/>
  <c r="R253" i="4"/>
  <c r="Q253" i="4"/>
  <c r="P253" i="4"/>
  <c r="O253" i="4"/>
  <c r="R252" i="4"/>
  <c r="Q252" i="4"/>
  <c r="P252" i="4"/>
  <c r="O252" i="4"/>
  <c r="R251" i="4"/>
  <c r="Q251" i="4"/>
  <c r="P251" i="4"/>
  <c r="O251" i="4"/>
  <c r="R250" i="4"/>
  <c r="Q250" i="4"/>
  <c r="P250" i="4"/>
  <c r="O250" i="4"/>
  <c r="R249" i="4"/>
  <c r="Q249" i="4"/>
  <c r="P249" i="4"/>
  <c r="O249" i="4"/>
  <c r="R248" i="4"/>
  <c r="Q248" i="4"/>
  <c r="P248" i="4"/>
  <c r="O248" i="4"/>
  <c r="R247" i="4"/>
  <c r="Q247" i="4"/>
  <c r="P247" i="4"/>
  <c r="O247" i="4"/>
  <c r="R246" i="4"/>
  <c r="Q246" i="4"/>
  <c r="P246" i="4"/>
  <c r="O246" i="4"/>
  <c r="R245" i="4"/>
  <c r="Q245" i="4"/>
  <c r="P245" i="4"/>
  <c r="O245" i="4"/>
  <c r="R244" i="4"/>
  <c r="Q244" i="4"/>
  <c r="P244" i="4"/>
  <c r="O244" i="4"/>
  <c r="R243" i="4"/>
  <c r="Q243" i="4"/>
  <c r="P243" i="4"/>
  <c r="O243" i="4"/>
  <c r="R242" i="4"/>
  <c r="Q242" i="4"/>
  <c r="P242" i="4"/>
  <c r="O242" i="4"/>
  <c r="R241" i="4"/>
  <c r="Q241" i="4"/>
  <c r="P241" i="4"/>
  <c r="O241" i="4"/>
  <c r="R240" i="4"/>
  <c r="Q240" i="4"/>
  <c r="P240" i="4"/>
  <c r="O240" i="4"/>
  <c r="R239" i="4"/>
  <c r="Q239" i="4"/>
  <c r="P239" i="4"/>
  <c r="O239" i="4"/>
  <c r="R238" i="4"/>
  <c r="Q238" i="4"/>
  <c r="P238" i="4"/>
  <c r="O238" i="4"/>
  <c r="R237" i="4"/>
  <c r="Q237" i="4"/>
  <c r="P237" i="4"/>
  <c r="O237" i="4"/>
  <c r="R236" i="4"/>
  <c r="Q236" i="4"/>
  <c r="P236" i="4"/>
  <c r="O236" i="4"/>
  <c r="R235" i="4"/>
  <c r="Q235" i="4"/>
  <c r="P235" i="4"/>
  <c r="O235" i="4"/>
  <c r="R234" i="4"/>
  <c r="Q234" i="4"/>
  <c r="P234" i="4"/>
  <c r="O234" i="4"/>
  <c r="R233" i="4"/>
  <c r="Q233" i="4"/>
  <c r="P233" i="4"/>
  <c r="O233" i="4"/>
  <c r="R232" i="4"/>
  <c r="Q232" i="4"/>
  <c r="P232" i="4"/>
  <c r="O232" i="4"/>
  <c r="R231" i="4"/>
  <c r="Q231" i="4"/>
  <c r="P231" i="4"/>
  <c r="O231" i="4"/>
  <c r="R230" i="4"/>
  <c r="Q230" i="4"/>
  <c r="P230" i="4"/>
  <c r="O230" i="4"/>
  <c r="R229" i="4"/>
  <c r="Q229" i="4"/>
  <c r="P229" i="4"/>
  <c r="O229" i="4"/>
  <c r="R228" i="4"/>
  <c r="Q228" i="4"/>
  <c r="P228" i="4"/>
  <c r="O228" i="4"/>
  <c r="R227" i="4"/>
  <c r="Q227" i="4"/>
  <c r="P227" i="4"/>
  <c r="O227" i="4"/>
  <c r="R226" i="4"/>
  <c r="Q226" i="4"/>
  <c r="P226" i="4"/>
  <c r="O226" i="4"/>
  <c r="R225" i="4"/>
  <c r="Q225" i="4"/>
  <c r="P225" i="4"/>
  <c r="O225" i="4"/>
  <c r="R224" i="4"/>
  <c r="Q224" i="4"/>
  <c r="P224" i="4"/>
  <c r="O224" i="4"/>
  <c r="R223" i="4"/>
  <c r="Q223" i="4"/>
  <c r="P223" i="4"/>
  <c r="O223" i="4"/>
  <c r="R222" i="4"/>
  <c r="Q222" i="4"/>
  <c r="P222" i="4"/>
  <c r="O222" i="4"/>
  <c r="R221" i="4"/>
  <c r="Q221" i="4"/>
  <c r="P221" i="4"/>
  <c r="O221" i="4"/>
  <c r="R220" i="4"/>
  <c r="Q220" i="4"/>
  <c r="P220" i="4"/>
  <c r="O220" i="4"/>
  <c r="R219" i="4"/>
  <c r="Q219" i="4"/>
  <c r="P219" i="4"/>
  <c r="O219" i="4"/>
  <c r="R218" i="4"/>
  <c r="Q218" i="4"/>
  <c r="P218" i="4"/>
  <c r="O218" i="4"/>
  <c r="R217" i="4"/>
  <c r="Q217" i="4"/>
  <c r="P217" i="4"/>
  <c r="O217" i="4"/>
  <c r="R216" i="4"/>
  <c r="Q216" i="4"/>
  <c r="P216" i="4"/>
  <c r="O216" i="4"/>
  <c r="R215" i="4"/>
  <c r="Q215" i="4"/>
  <c r="P215" i="4"/>
  <c r="O215" i="4"/>
  <c r="R214" i="4"/>
  <c r="Q214" i="4"/>
  <c r="P214" i="4"/>
  <c r="O214" i="4"/>
  <c r="R213" i="4"/>
  <c r="Q213" i="4"/>
  <c r="P213" i="4"/>
  <c r="O213" i="4"/>
  <c r="R212" i="4"/>
  <c r="Q212" i="4"/>
  <c r="P212" i="4"/>
  <c r="O212" i="4"/>
  <c r="R211" i="4"/>
  <c r="Q211" i="4"/>
  <c r="P211" i="4"/>
  <c r="O211" i="4"/>
  <c r="R210" i="4"/>
  <c r="Q210" i="4"/>
  <c r="P210" i="4"/>
  <c r="O210" i="4"/>
  <c r="R209" i="4"/>
  <c r="Q209" i="4"/>
  <c r="P209" i="4"/>
  <c r="O209" i="4"/>
  <c r="R208" i="4"/>
  <c r="Q208" i="4"/>
  <c r="P208" i="4"/>
  <c r="O208" i="4"/>
  <c r="R207" i="4"/>
  <c r="Q207" i="4"/>
  <c r="P207" i="4"/>
  <c r="O207" i="4"/>
  <c r="R206" i="4"/>
  <c r="Q206" i="4"/>
  <c r="P206" i="4"/>
  <c r="O206" i="4"/>
  <c r="R205" i="4"/>
  <c r="Q205" i="4"/>
  <c r="P205" i="4"/>
  <c r="O205" i="4"/>
  <c r="R204" i="4"/>
  <c r="Q204" i="4"/>
  <c r="P204" i="4"/>
  <c r="O204" i="4"/>
  <c r="R203" i="4"/>
  <c r="Q203" i="4"/>
  <c r="P203" i="4"/>
  <c r="O203" i="4"/>
  <c r="R202" i="4"/>
  <c r="Q202" i="4"/>
  <c r="P202" i="4"/>
  <c r="O202" i="4"/>
  <c r="R201" i="4"/>
  <c r="Q201" i="4"/>
  <c r="P201" i="4"/>
  <c r="O201" i="4"/>
  <c r="R200" i="4"/>
  <c r="Q200" i="4"/>
  <c r="P200" i="4"/>
  <c r="O200" i="4"/>
  <c r="R199" i="4"/>
  <c r="Q199" i="4"/>
  <c r="P199" i="4"/>
  <c r="O199" i="4"/>
  <c r="R198" i="4"/>
  <c r="Q198" i="4"/>
  <c r="P198" i="4"/>
  <c r="O198" i="4"/>
  <c r="R197" i="4"/>
  <c r="Q197" i="4"/>
  <c r="P197" i="4"/>
  <c r="O197" i="4"/>
  <c r="R196" i="4"/>
  <c r="Q196" i="4"/>
  <c r="P196" i="4"/>
  <c r="O196" i="4"/>
  <c r="R195" i="4"/>
  <c r="Q195" i="4"/>
  <c r="P195" i="4"/>
  <c r="O195" i="4"/>
  <c r="R194" i="4"/>
  <c r="Q194" i="4"/>
  <c r="P194" i="4"/>
  <c r="O194" i="4"/>
  <c r="R193" i="4"/>
  <c r="Q193" i="4"/>
  <c r="P193" i="4"/>
  <c r="O193" i="4"/>
  <c r="R192" i="4"/>
  <c r="Q192" i="4"/>
  <c r="P192" i="4"/>
  <c r="O192" i="4"/>
  <c r="R191" i="4"/>
  <c r="Q191" i="4"/>
  <c r="P191" i="4"/>
  <c r="O191" i="4"/>
  <c r="R190" i="4"/>
  <c r="Q190" i="4"/>
  <c r="P190" i="4"/>
  <c r="O190" i="4"/>
  <c r="R189" i="4"/>
  <c r="Q189" i="4"/>
  <c r="P189" i="4"/>
  <c r="O189" i="4"/>
  <c r="R188" i="4"/>
  <c r="Q188" i="4"/>
  <c r="P188" i="4"/>
  <c r="O188" i="4"/>
  <c r="R187" i="4"/>
  <c r="Q187" i="4"/>
  <c r="P187" i="4"/>
  <c r="O187" i="4"/>
  <c r="R186" i="4"/>
  <c r="Q186" i="4"/>
  <c r="P186" i="4"/>
  <c r="O186" i="4"/>
  <c r="R185" i="4"/>
  <c r="Q185" i="4"/>
  <c r="P185" i="4"/>
  <c r="O185" i="4"/>
  <c r="R184" i="4"/>
  <c r="Q184" i="4"/>
  <c r="P184" i="4"/>
  <c r="O184" i="4"/>
  <c r="R183" i="4"/>
  <c r="Q183" i="4"/>
  <c r="P183" i="4"/>
  <c r="O183" i="4"/>
  <c r="R182" i="4"/>
  <c r="Q182" i="4"/>
  <c r="P182" i="4"/>
  <c r="O182" i="4"/>
  <c r="R181" i="4"/>
  <c r="Q181" i="4"/>
  <c r="P181" i="4"/>
  <c r="O181" i="4"/>
  <c r="R180" i="4"/>
  <c r="Q180" i="4"/>
  <c r="P180" i="4"/>
  <c r="O180" i="4"/>
  <c r="R179" i="4"/>
  <c r="Q179" i="4"/>
  <c r="P179" i="4"/>
  <c r="O179" i="4"/>
  <c r="R178" i="4"/>
  <c r="Q178" i="4"/>
  <c r="P178" i="4"/>
  <c r="O178" i="4"/>
  <c r="R177" i="4"/>
  <c r="Q177" i="4"/>
  <c r="P177" i="4"/>
  <c r="O177" i="4"/>
  <c r="R176" i="4"/>
  <c r="Q176" i="4"/>
  <c r="P176" i="4"/>
  <c r="O176" i="4"/>
  <c r="R175" i="4"/>
  <c r="Q175" i="4"/>
  <c r="P175" i="4"/>
  <c r="O175" i="4"/>
  <c r="R174" i="4"/>
  <c r="Q174" i="4"/>
  <c r="P174" i="4"/>
  <c r="O174" i="4"/>
  <c r="R173" i="4"/>
  <c r="Q173" i="4"/>
  <c r="P173" i="4"/>
  <c r="O173" i="4"/>
  <c r="R172" i="4"/>
  <c r="Q172" i="4"/>
  <c r="P172" i="4"/>
  <c r="O172" i="4"/>
  <c r="R171" i="4"/>
  <c r="Q171" i="4"/>
  <c r="P171" i="4"/>
  <c r="O171" i="4"/>
  <c r="R170" i="4"/>
  <c r="Q170" i="4"/>
  <c r="P170" i="4"/>
  <c r="O170" i="4"/>
  <c r="R169" i="4"/>
  <c r="Q169" i="4"/>
  <c r="P169" i="4"/>
  <c r="O169" i="4"/>
  <c r="R168" i="4"/>
  <c r="Q168" i="4"/>
  <c r="P168" i="4"/>
  <c r="O168" i="4"/>
  <c r="R167" i="4"/>
  <c r="Q167" i="4"/>
  <c r="P167" i="4"/>
  <c r="O167" i="4"/>
  <c r="R166" i="4"/>
  <c r="Q166" i="4"/>
  <c r="P166" i="4"/>
  <c r="O166" i="4"/>
  <c r="R165" i="4"/>
  <c r="Q165" i="4"/>
  <c r="P165" i="4"/>
  <c r="O165" i="4"/>
  <c r="R164" i="4"/>
  <c r="Q164" i="4"/>
  <c r="P164" i="4"/>
  <c r="O164" i="4"/>
  <c r="R163" i="4"/>
  <c r="Q163" i="4"/>
  <c r="P163" i="4"/>
  <c r="O163" i="4"/>
  <c r="R162" i="4"/>
  <c r="Q162" i="4"/>
  <c r="P162" i="4"/>
  <c r="O162" i="4"/>
  <c r="R161" i="4"/>
  <c r="Q161" i="4"/>
  <c r="P161" i="4"/>
  <c r="O161" i="4"/>
  <c r="R160" i="4"/>
  <c r="Q160" i="4"/>
  <c r="P160" i="4"/>
  <c r="O160" i="4"/>
  <c r="R159" i="4"/>
  <c r="Q159" i="4"/>
  <c r="P159" i="4"/>
  <c r="O159" i="4"/>
  <c r="R158" i="4"/>
  <c r="Q158" i="4"/>
  <c r="P158" i="4"/>
  <c r="O158" i="4"/>
  <c r="R157" i="4"/>
  <c r="Q157" i="4"/>
  <c r="P157" i="4"/>
  <c r="O157" i="4"/>
  <c r="R156" i="4"/>
  <c r="Q156" i="4"/>
  <c r="P156" i="4"/>
  <c r="O156" i="4"/>
  <c r="R155" i="4"/>
  <c r="Q155" i="4"/>
  <c r="P155" i="4"/>
  <c r="O155" i="4"/>
  <c r="R154" i="4"/>
  <c r="Q154" i="4"/>
  <c r="P154" i="4"/>
  <c r="O154" i="4"/>
  <c r="R153" i="4"/>
  <c r="Q153" i="4"/>
  <c r="P153" i="4"/>
  <c r="O153" i="4"/>
  <c r="R152" i="4"/>
  <c r="Q152" i="4"/>
  <c r="P152" i="4"/>
  <c r="O152" i="4"/>
  <c r="R151" i="4"/>
  <c r="Q151" i="4"/>
  <c r="P151" i="4"/>
  <c r="O151" i="4"/>
  <c r="R150" i="4"/>
  <c r="Q150" i="4"/>
  <c r="P150" i="4"/>
  <c r="O150" i="4"/>
  <c r="R149" i="4"/>
  <c r="Q149" i="4"/>
  <c r="P149" i="4"/>
  <c r="O149" i="4"/>
  <c r="R148" i="4"/>
  <c r="Q148" i="4"/>
  <c r="P148" i="4"/>
  <c r="O148" i="4"/>
  <c r="R147" i="4"/>
  <c r="Q147" i="4"/>
  <c r="P147" i="4"/>
  <c r="O147" i="4"/>
  <c r="R146" i="4"/>
  <c r="Q146" i="4"/>
  <c r="P146" i="4"/>
  <c r="O146" i="4"/>
  <c r="R145" i="4"/>
  <c r="Q145" i="4"/>
  <c r="P145" i="4"/>
  <c r="O145" i="4"/>
  <c r="R144" i="4"/>
  <c r="Q144" i="4"/>
  <c r="P144" i="4"/>
  <c r="O144" i="4"/>
  <c r="R143" i="4"/>
  <c r="Q143" i="4"/>
  <c r="P143" i="4"/>
  <c r="O143" i="4"/>
  <c r="R142" i="4"/>
  <c r="Q142" i="4"/>
  <c r="P142" i="4"/>
  <c r="O142" i="4"/>
  <c r="R141" i="4"/>
  <c r="Q141" i="4"/>
  <c r="P141" i="4"/>
  <c r="O141" i="4"/>
  <c r="R140" i="4"/>
  <c r="Q140" i="4"/>
  <c r="P140" i="4"/>
  <c r="O140" i="4"/>
  <c r="R139" i="4"/>
  <c r="Q139" i="4"/>
  <c r="P139" i="4"/>
  <c r="O139" i="4"/>
  <c r="R138" i="4"/>
  <c r="Q138" i="4"/>
  <c r="P138" i="4"/>
  <c r="O138" i="4"/>
  <c r="R137" i="4"/>
  <c r="Q137" i="4"/>
  <c r="P137" i="4"/>
  <c r="O137" i="4"/>
  <c r="R136" i="4"/>
  <c r="Q136" i="4"/>
  <c r="P136" i="4"/>
  <c r="O136" i="4"/>
  <c r="R135" i="4"/>
  <c r="Q135" i="4"/>
  <c r="P135" i="4"/>
  <c r="O135" i="4"/>
  <c r="R134" i="4"/>
  <c r="Q134" i="4"/>
  <c r="P134" i="4"/>
  <c r="O134" i="4"/>
  <c r="R133" i="4"/>
  <c r="Q133" i="4"/>
  <c r="P133" i="4"/>
  <c r="O133" i="4"/>
  <c r="R132" i="4"/>
  <c r="Q132" i="4"/>
  <c r="P132" i="4"/>
  <c r="O132" i="4"/>
  <c r="R131" i="4"/>
  <c r="Q131" i="4"/>
  <c r="P131" i="4"/>
  <c r="O131" i="4"/>
  <c r="R130" i="4"/>
  <c r="Q130" i="4"/>
  <c r="P130" i="4"/>
  <c r="O130" i="4"/>
  <c r="R129" i="4"/>
  <c r="Q129" i="4"/>
  <c r="P129" i="4"/>
  <c r="O129" i="4"/>
  <c r="R128" i="4"/>
  <c r="Q128" i="4"/>
  <c r="P128" i="4"/>
  <c r="O128" i="4"/>
  <c r="R127" i="4"/>
  <c r="Q127" i="4"/>
  <c r="P127" i="4"/>
  <c r="O127" i="4"/>
  <c r="R126" i="4"/>
  <c r="Q126" i="4"/>
  <c r="P126" i="4"/>
  <c r="O126" i="4"/>
  <c r="R125" i="4"/>
  <c r="Q125" i="4"/>
  <c r="P125" i="4"/>
  <c r="O125" i="4"/>
  <c r="R124" i="4"/>
  <c r="Q124" i="4"/>
  <c r="P124" i="4"/>
  <c r="O124" i="4"/>
  <c r="R123" i="4"/>
  <c r="Q123" i="4"/>
  <c r="P123" i="4"/>
  <c r="O123" i="4"/>
  <c r="R122" i="4"/>
  <c r="Q122" i="4"/>
  <c r="P122" i="4"/>
  <c r="O122" i="4"/>
  <c r="R121" i="4"/>
  <c r="Q121" i="4"/>
  <c r="P121" i="4"/>
  <c r="O121" i="4"/>
  <c r="R120" i="4"/>
  <c r="Q120" i="4"/>
  <c r="P120" i="4"/>
  <c r="O120" i="4"/>
  <c r="R119" i="4"/>
  <c r="Q119" i="4"/>
  <c r="P119" i="4"/>
  <c r="O119" i="4"/>
  <c r="R118" i="4"/>
  <c r="Q118" i="4"/>
  <c r="P118" i="4"/>
  <c r="O118" i="4"/>
  <c r="R117" i="4"/>
  <c r="Q117" i="4"/>
  <c r="P117" i="4"/>
  <c r="O117" i="4"/>
  <c r="R116" i="4"/>
  <c r="Q116" i="4"/>
  <c r="P116" i="4"/>
  <c r="O116" i="4"/>
  <c r="R115" i="4"/>
  <c r="Q115" i="4"/>
  <c r="P115" i="4"/>
  <c r="O115" i="4"/>
  <c r="R114" i="4"/>
  <c r="Q114" i="4"/>
  <c r="P114" i="4"/>
  <c r="O114" i="4"/>
  <c r="R113" i="4"/>
  <c r="Q113" i="4"/>
  <c r="P113" i="4"/>
  <c r="O113" i="4"/>
  <c r="R112" i="4"/>
  <c r="Q112" i="4"/>
  <c r="P112" i="4"/>
  <c r="O112" i="4"/>
  <c r="R111" i="4"/>
  <c r="Q111" i="4"/>
  <c r="P111" i="4"/>
  <c r="O111" i="4"/>
  <c r="R110" i="4"/>
  <c r="Q110" i="4"/>
  <c r="P110" i="4"/>
  <c r="O110" i="4"/>
  <c r="R109" i="4"/>
  <c r="Q109" i="4"/>
  <c r="P109" i="4"/>
  <c r="O109" i="4"/>
  <c r="R108" i="4"/>
  <c r="Q108" i="4"/>
  <c r="P108" i="4"/>
  <c r="O108" i="4"/>
  <c r="R107" i="4"/>
  <c r="Q107" i="4"/>
  <c r="P107" i="4"/>
  <c r="O107" i="4"/>
  <c r="R106" i="4"/>
  <c r="Q106" i="4"/>
  <c r="P106" i="4"/>
  <c r="O106" i="4"/>
  <c r="R105" i="4"/>
  <c r="Q105" i="4"/>
  <c r="P105" i="4"/>
  <c r="O105" i="4"/>
  <c r="R104" i="4"/>
  <c r="Q104" i="4"/>
  <c r="P104" i="4"/>
  <c r="O104" i="4"/>
  <c r="R103" i="4"/>
  <c r="Q103" i="4"/>
  <c r="P103" i="4"/>
  <c r="O103" i="4"/>
  <c r="R102" i="4"/>
  <c r="Q102" i="4"/>
  <c r="P102" i="4"/>
  <c r="O102" i="4"/>
  <c r="R101" i="4"/>
  <c r="Q101" i="4"/>
  <c r="P101" i="4"/>
  <c r="O101" i="4"/>
  <c r="R100" i="4"/>
  <c r="Q100" i="4"/>
  <c r="P100" i="4"/>
  <c r="O100" i="4"/>
  <c r="R99" i="4"/>
  <c r="Q99" i="4"/>
  <c r="P99" i="4"/>
  <c r="O99" i="4"/>
  <c r="R98" i="4"/>
  <c r="Q98" i="4"/>
  <c r="P98" i="4"/>
  <c r="O98" i="4"/>
  <c r="R97" i="4"/>
  <c r="Q97" i="4"/>
  <c r="P97" i="4"/>
  <c r="O97" i="4"/>
  <c r="R96" i="4"/>
  <c r="Q96" i="4"/>
  <c r="P96" i="4"/>
  <c r="O96" i="4"/>
  <c r="R95" i="4"/>
  <c r="Q95" i="4"/>
  <c r="P95" i="4"/>
  <c r="O95" i="4"/>
  <c r="R94" i="4"/>
  <c r="Q94" i="4"/>
  <c r="P94" i="4"/>
  <c r="O94" i="4"/>
  <c r="R93" i="4"/>
  <c r="Q93" i="4"/>
  <c r="P93" i="4"/>
  <c r="O93" i="4"/>
  <c r="R92" i="4"/>
  <c r="Q92" i="4"/>
  <c r="P92" i="4"/>
  <c r="O92" i="4"/>
  <c r="R91" i="4"/>
  <c r="Q91" i="4"/>
  <c r="P91" i="4"/>
  <c r="O91" i="4"/>
  <c r="R90" i="4"/>
  <c r="Q90" i="4"/>
  <c r="P90" i="4"/>
  <c r="O90" i="4"/>
  <c r="R89" i="4"/>
  <c r="Q89" i="4"/>
  <c r="P89" i="4"/>
  <c r="O89" i="4"/>
  <c r="R88" i="4"/>
  <c r="Q88" i="4"/>
  <c r="P88" i="4"/>
  <c r="O88" i="4"/>
  <c r="R87" i="4"/>
  <c r="Q87" i="4"/>
  <c r="P87" i="4"/>
  <c r="O87" i="4"/>
  <c r="R86" i="4"/>
  <c r="Q86" i="4"/>
  <c r="P86" i="4"/>
  <c r="O86" i="4"/>
  <c r="R85" i="4"/>
  <c r="Q85" i="4"/>
  <c r="P85" i="4"/>
  <c r="O85" i="4"/>
  <c r="R84" i="4"/>
  <c r="Q84" i="4"/>
  <c r="P84" i="4"/>
  <c r="O84" i="4"/>
  <c r="R83" i="4"/>
  <c r="Q83" i="4"/>
  <c r="P83" i="4"/>
  <c r="O83" i="4"/>
  <c r="R82" i="4"/>
  <c r="Q82" i="4"/>
  <c r="P82" i="4"/>
  <c r="O82" i="4"/>
  <c r="R81" i="4"/>
  <c r="Q81" i="4"/>
  <c r="P81" i="4"/>
  <c r="O81" i="4"/>
  <c r="R80" i="4"/>
  <c r="Q80" i="4"/>
  <c r="P80" i="4"/>
  <c r="O80" i="4"/>
  <c r="R79" i="4"/>
  <c r="Q79" i="4"/>
  <c r="P79" i="4"/>
  <c r="O79" i="4"/>
  <c r="R78" i="4"/>
  <c r="Q78" i="4"/>
  <c r="P78" i="4"/>
  <c r="O78" i="4"/>
  <c r="R77" i="4"/>
  <c r="Q77" i="4"/>
  <c r="P77" i="4"/>
  <c r="O77" i="4"/>
  <c r="R76" i="4"/>
  <c r="Q76" i="4"/>
  <c r="P76" i="4"/>
  <c r="O76" i="4"/>
  <c r="R75" i="4"/>
  <c r="Q75" i="4"/>
  <c r="P75" i="4"/>
  <c r="O75" i="4"/>
  <c r="R74" i="4"/>
  <c r="Q74" i="4"/>
  <c r="P74" i="4"/>
  <c r="O74" i="4"/>
  <c r="R73" i="4"/>
  <c r="Q73" i="4"/>
  <c r="P73" i="4"/>
  <c r="O73" i="4"/>
  <c r="R72" i="4"/>
  <c r="Q72" i="4"/>
  <c r="P72" i="4"/>
  <c r="O72" i="4"/>
  <c r="R71" i="4"/>
  <c r="Q71" i="4"/>
  <c r="P71" i="4"/>
  <c r="O71" i="4"/>
  <c r="R70" i="4"/>
  <c r="Q70" i="4"/>
  <c r="P70" i="4"/>
  <c r="O70" i="4"/>
  <c r="R69" i="4"/>
  <c r="Q69" i="4"/>
  <c r="P69" i="4"/>
  <c r="O69" i="4"/>
  <c r="R68" i="4"/>
  <c r="Q68" i="4"/>
  <c r="P68" i="4"/>
  <c r="O68" i="4"/>
  <c r="R67" i="4"/>
  <c r="Q67" i="4"/>
  <c r="P67" i="4"/>
  <c r="O67" i="4"/>
  <c r="R66" i="4"/>
  <c r="Q66" i="4"/>
  <c r="P66" i="4"/>
  <c r="O66" i="4"/>
  <c r="R65" i="4"/>
  <c r="Q65" i="4"/>
  <c r="P65" i="4"/>
  <c r="O65" i="4"/>
  <c r="R64" i="4"/>
  <c r="Q64" i="4"/>
  <c r="P64" i="4"/>
  <c r="O64" i="4"/>
  <c r="R63" i="4"/>
  <c r="Q63" i="4"/>
  <c r="P63" i="4"/>
  <c r="O63" i="4"/>
  <c r="R62" i="4"/>
  <c r="Q62" i="4"/>
  <c r="P62" i="4"/>
  <c r="O62" i="4"/>
  <c r="R61" i="4"/>
  <c r="Q61" i="4"/>
  <c r="P61" i="4"/>
  <c r="O61" i="4"/>
  <c r="R60" i="4"/>
  <c r="Q60" i="4"/>
  <c r="P60" i="4"/>
  <c r="O60" i="4"/>
  <c r="R59" i="4"/>
  <c r="Q59" i="4"/>
  <c r="P59" i="4"/>
  <c r="O59" i="4"/>
  <c r="R58" i="4"/>
  <c r="Q58" i="4"/>
  <c r="P58" i="4"/>
  <c r="O58" i="4"/>
  <c r="R57" i="4"/>
  <c r="Q57" i="4"/>
  <c r="P57" i="4"/>
  <c r="O57" i="4"/>
  <c r="R56" i="4"/>
  <c r="Q56" i="4"/>
  <c r="P56" i="4"/>
  <c r="O56" i="4"/>
  <c r="R55" i="4"/>
  <c r="Q55" i="4"/>
  <c r="P55" i="4"/>
  <c r="O55" i="4"/>
  <c r="R54" i="4"/>
  <c r="Q54" i="4"/>
  <c r="P54" i="4"/>
  <c r="O54" i="4"/>
  <c r="R53" i="4"/>
  <c r="Q53" i="4"/>
  <c r="P53" i="4"/>
  <c r="O53" i="4"/>
  <c r="R52" i="4"/>
  <c r="Q52" i="4"/>
  <c r="P52" i="4"/>
  <c r="O52" i="4"/>
  <c r="R51" i="4"/>
  <c r="Q51" i="4"/>
  <c r="P51" i="4"/>
  <c r="O51" i="4"/>
  <c r="R50" i="4"/>
  <c r="Q50" i="4"/>
  <c r="P50" i="4"/>
  <c r="O50" i="4"/>
  <c r="R49" i="4"/>
  <c r="Q49" i="4"/>
  <c r="P49" i="4"/>
  <c r="O49" i="4"/>
  <c r="R48" i="4"/>
  <c r="Q48" i="4"/>
  <c r="P48" i="4"/>
  <c r="O48" i="4"/>
  <c r="R47" i="4"/>
  <c r="Q47" i="4"/>
  <c r="P47" i="4"/>
  <c r="O47" i="4"/>
  <c r="R46" i="4"/>
  <c r="Q46" i="4"/>
  <c r="P46" i="4"/>
  <c r="O46" i="4"/>
  <c r="R45" i="4"/>
  <c r="Q45" i="4"/>
  <c r="P45" i="4"/>
  <c r="O45" i="4"/>
  <c r="R44" i="4"/>
  <c r="Q44" i="4"/>
  <c r="P44" i="4"/>
  <c r="O44" i="4"/>
  <c r="R43" i="4"/>
  <c r="Q43" i="4"/>
  <c r="P43" i="4"/>
  <c r="O43" i="4"/>
  <c r="R42" i="4"/>
  <c r="Q42" i="4"/>
  <c r="P42" i="4"/>
  <c r="O42" i="4"/>
  <c r="R41" i="4"/>
  <c r="Q41" i="4"/>
  <c r="P41" i="4"/>
  <c r="O41" i="4"/>
  <c r="R40" i="4"/>
  <c r="Q40" i="4"/>
  <c r="P40" i="4"/>
  <c r="O40" i="4"/>
  <c r="R39" i="4"/>
  <c r="Q39" i="4"/>
  <c r="P39" i="4"/>
  <c r="O39" i="4"/>
  <c r="R38" i="4"/>
  <c r="Q38" i="4"/>
  <c r="P38" i="4"/>
  <c r="O38" i="4"/>
  <c r="R37" i="4"/>
  <c r="Q37" i="4"/>
  <c r="P37" i="4"/>
  <c r="O37" i="4"/>
  <c r="R36" i="4"/>
  <c r="Q36" i="4"/>
  <c r="P36" i="4"/>
  <c r="O36" i="4"/>
  <c r="R35" i="4"/>
  <c r="Q35" i="4"/>
  <c r="P35" i="4"/>
  <c r="O35" i="4"/>
  <c r="R34" i="4"/>
  <c r="Q34" i="4"/>
  <c r="P34" i="4"/>
  <c r="O34" i="4"/>
  <c r="R33" i="4"/>
  <c r="Q33" i="4"/>
  <c r="P33" i="4"/>
  <c r="O33" i="4"/>
  <c r="R32" i="4"/>
  <c r="Q32" i="4"/>
  <c r="P32" i="4"/>
  <c r="O32" i="4"/>
  <c r="R31" i="4"/>
  <c r="Q31" i="4"/>
  <c r="P31" i="4"/>
  <c r="O31" i="4"/>
  <c r="R30" i="4"/>
  <c r="Q30" i="4"/>
  <c r="P30" i="4"/>
  <c r="O30" i="4"/>
  <c r="R29" i="4"/>
  <c r="Q29" i="4"/>
  <c r="P29" i="4"/>
  <c r="O29" i="4"/>
  <c r="R28" i="4"/>
  <c r="Q28" i="4"/>
  <c r="P28" i="4"/>
  <c r="O28" i="4"/>
  <c r="R27" i="4"/>
  <c r="Q27" i="4"/>
  <c r="P27" i="4"/>
  <c r="O27" i="4"/>
  <c r="R26" i="4"/>
  <c r="Q26" i="4"/>
  <c r="P26" i="4"/>
  <c r="O26" i="4"/>
  <c r="R25" i="4"/>
  <c r="Q25" i="4"/>
  <c r="P25" i="4"/>
  <c r="O25" i="4"/>
  <c r="R24" i="4"/>
  <c r="Q24" i="4"/>
  <c r="P24" i="4"/>
  <c r="O24" i="4"/>
  <c r="R23" i="4"/>
  <c r="Q23" i="4"/>
  <c r="P23" i="4"/>
  <c r="O23" i="4"/>
  <c r="R22" i="4"/>
  <c r="Q22" i="4"/>
  <c r="P22" i="4"/>
  <c r="O22" i="4"/>
  <c r="R21" i="4"/>
  <c r="Q21" i="4"/>
  <c r="P21" i="4"/>
  <c r="O21" i="4"/>
  <c r="R20" i="4"/>
  <c r="Q20" i="4"/>
  <c r="P20" i="4"/>
  <c r="O20" i="4"/>
  <c r="R19" i="4"/>
  <c r="Q19" i="4"/>
  <c r="P19" i="4"/>
  <c r="O19" i="4"/>
  <c r="R18" i="4"/>
  <c r="Q18" i="4"/>
  <c r="P18" i="4"/>
  <c r="O18" i="4"/>
  <c r="R17" i="4"/>
  <c r="Q17" i="4"/>
  <c r="P17" i="4"/>
  <c r="O17" i="4"/>
  <c r="R16" i="4"/>
  <c r="Q16" i="4"/>
  <c r="P16" i="4"/>
  <c r="O16" i="4"/>
  <c r="R15" i="4"/>
  <c r="Q15" i="4"/>
  <c r="P15" i="4"/>
  <c r="O15" i="4"/>
  <c r="N1595" i="4"/>
  <c r="M1595" i="4"/>
  <c r="L1595" i="4"/>
  <c r="N1594" i="4"/>
  <c r="M1594" i="4"/>
  <c r="L1594" i="4"/>
  <c r="N1593" i="4"/>
  <c r="M1593" i="4"/>
  <c r="L1593" i="4"/>
  <c r="N1592" i="4"/>
  <c r="M1592" i="4"/>
  <c r="L1592" i="4"/>
  <c r="N1591" i="4"/>
  <c r="M1591" i="4"/>
  <c r="L1591" i="4"/>
  <c r="N1590" i="4"/>
  <c r="M1590" i="4"/>
  <c r="L1590" i="4"/>
  <c r="N1589" i="4"/>
  <c r="M1589" i="4"/>
  <c r="L1589" i="4"/>
  <c r="N1588" i="4"/>
  <c r="M1588" i="4"/>
  <c r="L1588" i="4"/>
  <c r="N1587" i="4"/>
  <c r="M1587" i="4"/>
  <c r="L1587" i="4"/>
  <c r="N1586" i="4"/>
  <c r="M1586" i="4"/>
  <c r="L1586" i="4"/>
  <c r="N1585" i="4"/>
  <c r="M1585" i="4"/>
  <c r="L1585" i="4"/>
  <c r="N1584" i="4"/>
  <c r="M1584" i="4"/>
  <c r="L1584" i="4"/>
  <c r="N1583" i="4"/>
  <c r="M1583" i="4"/>
  <c r="L1583" i="4"/>
  <c r="N1582" i="4"/>
  <c r="M1582" i="4"/>
  <c r="L1582" i="4"/>
  <c r="N1581" i="4"/>
  <c r="M1581" i="4"/>
  <c r="L1581" i="4"/>
  <c r="N1580" i="4"/>
  <c r="M1580" i="4"/>
  <c r="L1580" i="4"/>
  <c r="N1579" i="4"/>
  <c r="M1579" i="4"/>
  <c r="L1579" i="4"/>
  <c r="N1578" i="4"/>
  <c r="M1578" i="4"/>
  <c r="L1578" i="4"/>
  <c r="N1577" i="4"/>
  <c r="M1577" i="4"/>
  <c r="L1577" i="4"/>
  <c r="N1576" i="4"/>
  <c r="M1576" i="4"/>
  <c r="L1576" i="4"/>
  <c r="N1575" i="4"/>
  <c r="M1575" i="4"/>
  <c r="L1575" i="4"/>
  <c r="N1574" i="4"/>
  <c r="M1574" i="4"/>
  <c r="L1574" i="4"/>
  <c r="N1573" i="4"/>
  <c r="M1573" i="4"/>
  <c r="L1573" i="4"/>
  <c r="N1572" i="4"/>
  <c r="M1572" i="4"/>
  <c r="L1572" i="4"/>
  <c r="N1571" i="4"/>
  <c r="M1571" i="4"/>
  <c r="L1571" i="4"/>
  <c r="N1570" i="4"/>
  <c r="M1570" i="4"/>
  <c r="L1570" i="4"/>
  <c r="N1569" i="4"/>
  <c r="M1569" i="4"/>
  <c r="L1569" i="4"/>
  <c r="N1568" i="4"/>
  <c r="M1568" i="4"/>
  <c r="L1568" i="4"/>
  <c r="N1567" i="4"/>
  <c r="M1567" i="4"/>
  <c r="L1567" i="4"/>
  <c r="N1566" i="4"/>
  <c r="M1566" i="4"/>
  <c r="L1566" i="4"/>
  <c r="N1565" i="4"/>
  <c r="M1565" i="4"/>
  <c r="L1565" i="4"/>
  <c r="N1564" i="4"/>
  <c r="M1564" i="4"/>
  <c r="L1564" i="4"/>
  <c r="N1563" i="4"/>
  <c r="M1563" i="4"/>
  <c r="L1563" i="4"/>
  <c r="N1562" i="4"/>
  <c r="M1562" i="4"/>
  <c r="L1562" i="4"/>
  <c r="N1561" i="4"/>
  <c r="M1561" i="4"/>
  <c r="L1561" i="4"/>
  <c r="N1560" i="4"/>
  <c r="M1560" i="4"/>
  <c r="L1560" i="4"/>
  <c r="N1559" i="4"/>
  <c r="M1559" i="4"/>
  <c r="L1559" i="4"/>
  <c r="N1558" i="4"/>
  <c r="M1558" i="4"/>
  <c r="L1558" i="4"/>
  <c r="N1557" i="4"/>
  <c r="M1557" i="4"/>
  <c r="L1557" i="4"/>
  <c r="N1556" i="4"/>
  <c r="M1556" i="4"/>
  <c r="L1556" i="4"/>
  <c r="N1555" i="4"/>
  <c r="M1555" i="4"/>
  <c r="L1555" i="4"/>
  <c r="N1554" i="4"/>
  <c r="M1554" i="4"/>
  <c r="L1554" i="4"/>
  <c r="N1553" i="4"/>
  <c r="M1553" i="4"/>
  <c r="L1553" i="4"/>
  <c r="N1552" i="4"/>
  <c r="M1552" i="4"/>
  <c r="L1552" i="4"/>
  <c r="N1551" i="4"/>
  <c r="M1551" i="4"/>
  <c r="L1551" i="4"/>
  <c r="N1550" i="4"/>
  <c r="M1550" i="4"/>
  <c r="L1550" i="4"/>
  <c r="N1549" i="4"/>
  <c r="M1549" i="4"/>
  <c r="L1549" i="4"/>
  <c r="N1548" i="4"/>
  <c r="M1548" i="4"/>
  <c r="L1548" i="4"/>
  <c r="N1547" i="4"/>
  <c r="M1547" i="4"/>
  <c r="L1547" i="4"/>
  <c r="N1546" i="4"/>
  <c r="M1546" i="4"/>
  <c r="L1546" i="4"/>
  <c r="N1545" i="4"/>
  <c r="M1545" i="4"/>
  <c r="L1545" i="4"/>
  <c r="N1544" i="4"/>
  <c r="M1544" i="4"/>
  <c r="L1544" i="4"/>
  <c r="N1543" i="4"/>
  <c r="M1543" i="4"/>
  <c r="L1543" i="4"/>
  <c r="N1542" i="4"/>
  <c r="M1542" i="4"/>
  <c r="L1542" i="4"/>
  <c r="N1541" i="4"/>
  <c r="M1541" i="4"/>
  <c r="L1541" i="4"/>
  <c r="N1540" i="4"/>
  <c r="M1540" i="4"/>
  <c r="L1540" i="4"/>
  <c r="N1539" i="4"/>
  <c r="M1539" i="4"/>
  <c r="L1539" i="4"/>
  <c r="N1538" i="4"/>
  <c r="M1538" i="4"/>
  <c r="L1538" i="4"/>
  <c r="N1537" i="4"/>
  <c r="M1537" i="4"/>
  <c r="L1537" i="4"/>
  <c r="N1536" i="4"/>
  <c r="M1536" i="4"/>
  <c r="L1536" i="4"/>
  <c r="N1535" i="4"/>
  <c r="M1535" i="4"/>
  <c r="L1535" i="4"/>
  <c r="N1534" i="4"/>
  <c r="M1534" i="4"/>
  <c r="L1534" i="4"/>
  <c r="N1533" i="4"/>
  <c r="M1533" i="4"/>
  <c r="L1533" i="4"/>
  <c r="N1532" i="4"/>
  <c r="M1532" i="4"/>
  <c r="L1532" i="4"/>
  <c r="N1531" i="4"/>
  <c r="M1531" i="4"/>
  <c r="L1531" i="4"/>
  <c r="N1530" i="4"/>
  <c r="M1530" i="4"/>
  <c r="L1530" i="4"/>
  <c r="N1529" i="4"/>
  <c r="M1529" i="4"/>
  <c r="L1529" i="4"/>
  <c r="N1528" i="4"/>
  <c r="M1528" i="4"/>
  <c r="L1528" i="4"/>
  <c r="N1527" i="4"/>
  <c r="M1527" i="4"/>
  <c r="L1527" i="4"/>
  <c r="N1526" i="4"/>
  <c r="M1526" i="4"/>
  <c r="L1526" i="4"/>
  <c r="N1525" i="4"/>
  <c r="M1525" i="4"/>
  <c r="L1525" i="4"/>
  <c r="N1524" i="4"/>
  <c r="M1524" i="4"/>
  <c r="L1524" i="4"/>
  <c r="N1523" i="4"/>
  <c r="M1523" i="4"/>
  <c r="L1523" i="4"/>
  <c r="N1522" i="4"/>
  <c r="M1522" i="4"/>
  <c r="L1522" i="4"/>
  <c r="N1521" i="4"/>
  <c r="M1521" i="4"/>
  <c r="L1521" i="4"/>
  <c r="N1520" i="4"/>
  <c r="M1520" i="4"/>
  <c r="L1520" i="4"/>
  <c r="N1519" i="4"/>
  <c r="M1519" i="4"/>
  <c r="L1519" i="4"/>
  <c r="N1518" i="4"/>
  <c r="M1518" i="4"/>
  <c r="L1518" i="4"/>
  <c r="N1517" i="4"/>
  <c r="M1517" i="4"/>
  <c r="L1517" i="4"/>
  <c r="N1516" i="4"/>
  <c r="M1516" i="4"/>
  <c r="L1516" i="4"/>
  <c r="N1515" i="4"/>
  <c r="M1515" i="4"/>
  <c r="L1515" i="4"/>
  <c r="N1514" i="4"/>
  <c r="M1514" i="4"/>
  <c r="L1514" i="4"/>
  <c r="N1513" i="4"/>
  <c r="M1513" i="4"/>
  <c r="L1513" i="4"/>
  <c r="N1512" i="4"/>
  <c r="M1512" i="4"/>
  <c r="L1512" i="4"/>
  <c r="N1511" i="4"/>
  <c r="M1511" i="4"/>
  <c r="L1511" i="4"/>
  <c r="N1510" i="4"/>
  <c r="M1510" i="4"/>
  <c r="L1510" i="4"/>
  <c r="N1509" i="4"/>
  <c r="M1509" i="4"/>
  <c r="L1509" i="4"/>
  <c r="N1508" i="4"/>
  <c r="M1508" i="4"/>
  <c r="L1508" i="4"/>
  <c r="N1507" i="4"/>
  <c r="M1507" i="4"/>
  <c r="L1507" i="4"/>
  <c r="N1506" i="4"/>
  <c r="M1506" i="4"/>
  <c r="L1506" i="4"/>
  <c r="N1505" i="4"/>
  <c r="M1505" i="4"/>
  <c r="L1505" i="4"/>
  <c r="N1504" i="4"/>
  <c r="M1504" i="4"/>
  <c r="L1504" i="4"/>
  <c r="N1503" i="4"/>
  <c r="M1503" i="4"/>
  <c r="L1503" i="4"/>
  <c r="N1502" i="4"/>
  <c r="M1502" i="4"/>
  <c r="L1502" i="4"/>
  <c r="N1501" i="4"/>
  <c r="M1501" i="4"/>
  <c r="L1501" i="4"/>
  <c r="N1500" i="4"/>
  <c r="M1500" i="4"/>
  <c r="L1500" i="4"/>
  <c r="N1499" i="4"/>
  <c r="M1499" i="4"/>
  <c r="L1499" i="4"/>
  <c r="N1498" i="4"/>
  <c r="M1498" i="4"/>
  <c r="L1498" i="4"/>
  <c r="N1497" i="4"/>
  <c r="M1497" i="4"/>
  <c r="L1497" i="4"/>
  <c r="N1496" i="4"/>
  <c r="M1496" i="4"/>
  <c r="L1496" i="4"/>
  <c r="N1495" i="4"/>
  <c r="M1495" i="4"/>
  <c r="L1495" i="4"/>
  <c r="N1494" i="4"/>
  <c r="M1494" i="4"/>
  <c r="L1494" i="4"/>
  <c r="N1493" i="4"/>
  <c r="M1493" i="4"/>
  <c r="L1493" i="4"/>
  <c r="N1492" i="4"/>
  <c r="M1492" i="4"/>
  <c r="L1492" i="4"/>
  <c r="N1491" i="4"/>
  <c r="M1491" i="4"/>
  <c r="L1491" i="4"/>
  <c r="N1490" i="4"/>
  <c r="M1490" i="4"/>
  <c r="L1490" i="4"/>
  <c r="N1489" i="4"/>
  <c r="M1489" i="4"/>
  <c r="L1489" i="4"/>
  <c r="N1488" i="4"/>
  <c r="M1488" i="4"/>
  <c r="L1488" i="4"/>
  <c r="N1487" i="4"/>
  <c r="M1487" i="4"/>
  <c r="L1487" i="4"/>
  <c r="N1486" i="4"/>
  <c r="M1486" i="4"/>
  <c r="L1486" i="4"/>
  <c r="N1485" i="4"/>
  <c r="M1485" i="4"/>
  <c r="L1485" i="4"/>
  <c r="N1484" i="4"/>
  <c r="M1484" i="4"/>
  <c r="L1484" i="4"/>
  <c r="N1483" i="4"/>
  <c r="M1483" i="4"/>
  <c r="L1483" i="4"/>
  <c r="N1482" i="4"/>
  <c r="M1482" i="4"/>
  <c r="L1482" i="4"/>
  <c r="N1481" i="4"/>
  <c r="M1481" i="4"/>
  <c r="L1481" i="4"/>
  <c r="N1480" i="4"/>
  <c r="M1480" i="4"/>
  <c r="L1480" i="4"/>
  <c r="N1479" i="4"/>
  <c r="M1479" i="4"/>
  <c r="L1479" i="4"/>
  <c r="N1478" i="4"/>
  <c r="M1478" i="4"/>
  <c r="L1478" i="4"/>
  <c r="N1477" i="4"/>
  <c r="M1477" i="4"/>
  <c r="L1477" i="4"/>
  <c r="N1476" i="4"/>
  <c r="M1476" i="4"/>
  <c r="L1476" i="4"/>
  <c r="N1475" i="4"/>
  <c r="M1475" i="4"/>
  <c r="L1475" i="4"/>
  <c r="N1474" i="4"/>
  <c r="M1474" i="4"/>
  <c r="L1474" i="4"/>
  <c r="N1473" i="4"/>
  <c r="M1473" i="4"/>
  <c r="L1473" i="4"/>
  <c r="N1472" i="4"/>
  <c r="M1472" i="4"/>
  <c r="L1472" i="4"/>
  <c r="N1471" i="4"/>
  <c r="M1471" i="4"/>
  <c r="L1471" i="4"/>
  <c r="N1470" i="4"/>
  <c r="M1470" i="4"/>
  <c r="L1470" i="4"/>
  <c r="N1469" i="4"/>
  <c r="M1469" i="4"/>
  <c r="L1469" i="4"/>
  <c r="N1468" i="4"/>
  <c r="M1468" i="4"/>
  <c r="L1468" i="4"/>
  <c r="N1467" i="4"/>
  <c r="M1467" i="4"/>
  <c r="L1467" i="4"/>
  <c r="N1466" i="4"/>
  <c r="M1466" i="4"/>
  <c r="L1466" i="4"/>
  <c r="N1465" i="4"/>
  <c r="M1465" i="4"/>
  <c r="L1465" i="4"/>
  <c r="N1464" i="4"/>
  <c r="M1464" i="4"/>
  <c r="L1464" i="4"/>
  <c r="N1463" i="4"/>
  <c r="M1463" i="4"/>
  <c r="L1463" i="4"/>
  <c r="N1462" i="4"/>
  <c r="M1462" i="4"/>
  <c r="L1462" i="4"/>
  <c r="N1461" i="4"/>
  <c r="M1461" i="4"/>
  <c r="L1461" i="4"/>
  <c r="N1460" i="4"/>
  <c r="M1460" i="4"/>
  <c r="L1460" i="4"/>
  <c r="N1459" i="4"/>
  <c r="M1459" i="4"/>
  <c r="L1459" i="4"/>
  <c r="N1458" i="4"/>
  <c r="M1458" i="4"/>
  <c r="L1458" i="4"/>
  <c r="N1457" i="4"/>
  <c r="M1457" i="4"/>
  <c r="L1457" i="4"/>
  <c r="N1456" i="4"/>
  <c r="M1456" i="4"/>
  <c r="L1456" i="4"/>
  <c r="N1455" i="4"/>
  <c r="M1455" i="4"/>
  <c r="L1455" i="4"/>
  <c r="N1454" i="4"/>
  <c r="M1454" i="4"/>
  <c r="L1454" i="4"/>
  <c r="N1453" i="4"/>
  <c r="M1453" i="4"/>
  <c r="L1453" i="4"/>
  <c r="N1452" i="4"/>
  <c r="M1452" i="4"/>
  <c r="L1452" i="4"/>
  <c r="N1451" i="4"/>
  <c r="M1451" i="4"/>
  <c r="L1451" i="4"/>
  <c r="N1450" i="4"/>
  <c r="M1450" i="4"/>
  <c r="L1450" i="4"/>
  <c r="N1449" i="4"/>
  <c r="M1449" i="4"/>
  <c r="L1449" i="4"/>
  <c r="N1448" i="4"/>
  <c r="M1448" i="4"/>
  <c r="L1448" i="4"/>
  <c r="N1447" i="4"/>
  <c r="M1447" i="4"/>
  <c r="L1447" i="4"/>
  <c r="N1446" i="4"/>
  <c r="M1446" i="4"/>
  <c r="L1446" i="4"/>
  <c r="N1445" i="4"/>
  <c r="M1445" i="4"/>
  <c r="L1445" i="4"/>
  <c r="N1444" i="4"/>
  <c r="M1444" i="4"/>
  <c r="L1444" i="4"/>
  <c r="N1443" i="4"/>
  <c r="M1443" i="4"/>
  <c r="L1443" i="4"/>
  <c r="N1442" i="4"/>
  <c r="M1442" i="4"/>
  <c r="L1442" i="4"/>
  <c r="N1441" i="4"/>
  <c r="M1441" i="4"/>
  <c r="L1441" i="4"/>
  <c r="N1440" i="4"/>
  <c r="M1440" i="4"/>
  <c r="L1440" i="4"/>
  <c r="N1439" i="4"/>
  <c r="M1439" i="4"/>
  <c r="L1439" i="4"/>
  <c r="N1438" i="4"/>
  <c r="M1438" i="4"/>
  <c r="L1438" i="4"/>
  <c r="N1437" i="4"/>
  <c r="M1437" i="4"/>
  <c r="L1437" i="4"/>
  <c r="N1436" i="4"/>
  <c r="M1436" i="4"/>
  <c r="L1436" i="4"/>
  <c r="N1435" i="4"/>
  <c r="M1435" i="4"/>
  <c r="L1435" i="4"/>
  <c r="N1434" i="4"/>
  <c r="M1434" i="4"/>
  <c r="L1434" i="4"/>
  <c r="N1433" i="4"/>
  <c r="M1433" i="4"/>
  <c r="L1433" i="4"/>
  <c r="N1432" i="4"/>
  <c r="M1432" i="4"/>
  <c r="L1432" i="4"/>
  <c r="N1431" i="4"/>
  <c r="M1431" i="4"/>
  <c r="L1431" i="4"/>
  <c r="N1430" i="4"/>
  <c r="M1430" i="4"/>
  <c r="L1430" i="4"/>
  <c r="N1429" i="4"/>
  <c r="M1429" i="4"/>
  <c r="L1429" i="4"/>
  <c r="N1428" i="4"/>
  <c r="M1428" i="4"/>
  <c r="L1428" i="4"/>
  <c r="N1427" i="4"/>
  <c r="M1427" i="4"/>
  <c r="L1427" i="4"/>
  <c r="N1426" i="4"/>
  <c r="M1426" i="4"/>
  <c r="L1426" i="4"/>
  <c r="N1425" i="4"/>
  <c r="M1425" i="4"/>
  <c r="L1425" i="4"/>
  <c r="N1424" i="4"/>
  <c r="M1424" i="4"/>
  <c r="L1424" i="4"/>
  <c r="N1423" i="4"/>
  <c r="M1423" i="4"/>
  <c r="L1423" i="4"/>
  <c r="N1422" i="4"/>
  <c r="M1422" i="4"/>
  <c r="L1422" i="4"/>
  <c r="N1421" i="4"/>
  <c r="M1421" i="4"/>
  <c r="L1421" i="4"/>
  <c r="N1420" i="4"/>
  <c r="M1420" i="4"/>
  <c r="L1420" i="4"/>
  <c r="N1419" i="4"/>
  <c r="M1419" i="4"/>
  <c r="L1419" i="4"/>
  <c r="N1418" i="4"/>
  <c r="M1418" i="4"/>
  <c r="L1418" i="4"/>
  <c r="N1417" i="4"/>
  <c r="M1417" i="4"/>
  <c r="L1417" i="4"/>
  <c r="N1416" i="4"/>
  <c r="M1416" i="4"/>
  <c r="L1416" i="4"/>
  <c r="N1415" i="4"/>
  <c r="M1415" i="4"/>
  <c r="L1415" i="4"/>
  <c r="N1414" i="4"/>
  <c r="M1414" i="4"/>
  <c r="L1414" i="4"/>
  <c r="N1413" i="4"/>
  <c r="M1413" i="4"/>
  <c r="L1413" i="4"/>
  <c r="N1412" i="4"/>
  <c r="M1412" i="4"/>
  <c r="L1412" i="4"/>
  <c r="N1411" i="4"/>
  <c r="M1411" i="4"/>
  <c r="L1411" i="4"/>
  <c r="N1410" i="4"/>
  <c r="M1410" i="4"/>
  <c r="L1410" i="4"/>
  <c r="N1409" i="4"/>
  <c r="M1409" i="4"/>
  <c r="L1409" i="4"/>
  <c r="N1408" i="4"/>
  <c r="M1408" i="4"/>
  <c r="L1408" i="4"/>
  <c r="N1407" i="4"/>
  <c r="M1407" i="4"/>
  <c r="L1407" i="4"/>
  <c r="N1406" i="4"/>
  <c r="M1406" i="4"/>
  <c r="L1406" i="4"/>
  <c r="N1405" i="4"/>
  <c r="M1405" i="4"/>
  <c r="L1405" i="4"/>
  <c r="N1404" i="4"/>
  <c r="M1404" i="4"/>
  <c r="L1404" i="4"/>
  <c r="N1403" i="4"/>
  <c r="M1403" i="4"/>
  <c r="L1403" i="4"/>
  <c r="N1402" i="4"/>
  <c r="M1402" i="4"/>
  <c r="L1402" i="4"/>
  <c r="N1401" i="4"/>
  <c r="M1401" i="4"/>
  <c r="L1401" i="4"/>
  <c r="N1400" i="4"/>
  <c r="M1400" i="4"/>
  <c r="L1400" i="4"/>
  <c r="N1399" i="4"/>
  <c r="M1399" i="4"/>
  <c r="L1399" i="4"/>
  <c r="N1398" i="4"/>
  <c r="M1398" i="4"/>
  <c r="L1398" i="4"/>
  <c r="N1397" i="4"/>
  <c r="M1397" i="4"/>
  <c r="L1397" i="4"/>
  <c r="N1396" i="4"/>
  <c r="M1396" i="4"/>
  <c r="L1396" i="4"/>
  <c r="N1395" i="4"/>
  <c r="M1395" i="4"/>
  <c r="L1395" i="4"/>
  <c r="N1394" i="4"/>
  <c r="M1394" i="4"/>
  <c r="L1394" i="4"/>
  <c r="N1393" i="4"/>
  <c r="M1393" i="4"/>
  <c r="L1393" i="4"/>
  <c r="N1392" i="4"/>
  <c r="M1392" i="4"/>
  <c r="L1392" i="4"/>
  <c r="N1391" i="4"/>
  <c r="M1391" i="4"/>
  <c r="L1391" i="4"/>
  <c r="N1390" i="4"/>
  <c r="M1390" i="4"/>
  <c r="L1390" i="4"/>
  <c r="N1389" i="4"/>
  <c r="M1389" i="4"/>
  <c r="L1389" i="4"/>
  <c r="N1388" i="4"/>
  <c r="M1388" i="4"/>
  <c r="L1388" i="4"/>
  <c r="N1387" i="4"/>
  <c r="M1387" i="4"/>
  <c r="L1387" i="4"/>
  <c r="N1386" i="4"/>
  <c r="M1386" i="4"/>
  <c r="L1386" i="4"/>
  <c r="N1385" i="4"/>
  <c r="M1385" i="4"/>
  <c r="L1385" i="4"/>
  <c r="N1384" i="4"/>
  <c r="M1384" i="4"/>
  <c r="L1384" i="4"/>
  <c r="N1383" i="4"/>
  <c r="M1383" i="4"/>
  <c r="L1383" i="4"/>
  <c r="N1382" i="4"/>
  <c r="M1382" i="4"/>
  <c r="L1382" i="4"/>
  <c r="N1381" i="4"/>
  <c r="M1381" i="4"/>
  <c r="L1381" i="4"/>
  <c r="N1380" i="4"/>
  <c r="M1380" i="4"/>
  <c r="L1380" i="4"/>
  <c r="N1379" i="4"/>
  <c r="M1379" i="4"/>
  <c r="L1379" i="4"/>
  <c r="N1378" i="4"/>
  <c r="M1378" i="4"/>
  <c r="L1378" i="4"/>
  <c r="N1377" i="4"/>
  <c r="M1377" i="4"/>
  <c r="L1377" i="4"/>
  <c r="N1376" i="4"/>
  <c r="M1376" i="4"/>
  <c r="L1376" i="4"/>
  <c r="N1375" i="4"/>
  <c r="M1375" i="4"/>
  <c r="L1375" i="4"/>
  <c r="N1374" i="4"/>
  <c r="M1374" i="4"/>
  <c r="L1374" i="4"/>
  <c r="N1373" i="4"/>
  <c r="M1373" i="4"/>
  <c r="L1373" i="4"/>
  <c r="N1372" i="4"/>
  <c r="M1372" i="4"/>
  <c r="L1372" i="4"/>
  <c r="N1371" i="4"/>
  <c r="M1371" i="4"/>
  <c r="L1371" i="4"/>
  <c r="N1370" i="4"/>
  <c r="M1370" i="4"/>
  <c r="L1370" i="4"/>
  <c r="N1369" i="4"/>
  <c r="M1369" i="4"/>
  <c r="L1369" i="4"/>
  <c r="N1368" i="4"/>
  <c r="M1368" i="4"/>
  <c r="L1368" i="4"/>
  <c r="N1367" i="4"/>
  <c r="M1367" i="4"/>
  <c r="L1367" i="4"/>
  <c r="N1366" i="4"/>
  <c r="M1366" i="4"/>
  <c r="L1366" i="4"/>
  <c r="N1365" i="4"/>
  <c r="M1365" i="4"/>
  <c r="L1365" i="4"/>
  <c r="N1364" i="4"/>
  <c r="M1364" i="4"/>
  <c r="L1364" i="4"/>
  <c r="N1363" i="4"/>
  <c r="M1363" i="4"/>
  <c r="L1363" i="4"/>
  <c r="N1362" i="4"/>
  <c r="M1362" i="4"/>
  <c r="L1362" i="4"/>
  <c r="N1361" i="4"/>
  <c r="M1361" i="4"/>
  <c r="L1361" i="4"/>
  <c r="N1360" i="4"/>
  <c r="M1360" i="4"/>
  <c r="L1360" i="4"/>
  <c r="N1359" i="4"/>
  <c r="M1359" i="4"/>
  <c r="L1359" i="4"/>
  <c r="N1358" i="4"/>
  <c r="M1358" i="4"/>
  <c r="L1358" i="4"/>
  <c r="N1357" i="4"/>
  <c r="M1357" i="4"/>
  <c r="L1357" i="4"/>
  <c r="N1356" i="4"/>
  <c r="M1356" i="4"/>
  <c r="L1356" i="4"/>
  <c r="N1355" i="4"/>
  <c r="M1355" i="4"/>
  <c r="L1355" i="4"/>
  <c r="N1354" i="4"/>
  <c r="M1354" i="4"/>
  <c r="L1354" i="4"/>
  <c r="N1353" i="4"/>
  <c r="M1353" i="4"/>
  <c r="L1353" i="4"/>
  <c r="N1352" i="4"/>
  <c r="M1352" i="4"/>
  <c r="L1352" i="4"/>
  <c r="N1351" i="4"/>
  <c r="M1351" i="4"/>
  <c r="L1351" i="4"/>
  <c r="N1350" i="4"/>
  <c r="M1350" i="4"/>
  <c r="L1350" i="4"/>
  <c r="N1349" i="4"/>
  <c r="M1349" i="4"/>
  <c r="L1349" i="4"/>
  <c r="N1348" i="4"/>
  <c r="M1348" i="4"/>
  <c r="L1348" i="4"/>
  <c r="N1347" i="4"/>
  <c r="M1347" i="4"/>
  <c r="L1347" i="4"/>
  <c r="N1346" i="4"/>
  <c r="M1346" i="4"/>
  <c r="L1346" i="4"/>
  <c r="N1345" i="4"/>
  <c r="M1345" i="4"/>
  <c r="L1345" i="4"/>
  <c r="N1344" i="4"/>
  <c r="M1344" i="4"/>
  <c r="L1344" i="4"/>
  <c r="N1343" i="4"/>
  <c r="M1343" i="4"/>
  <c r="L1343" i="4"/>
  <c r="N1342" i="4"/>
  <c r="M1342" i="4"/>
  <c r="L1342" i="4"/>
  <c r="N1341" i="4"/>
  <c r="M1341" i="4"/>
  <c r="L1341" i="4"/>
  <c r="N1340" i="4"/>
  <c r="M1340" i="4"/>
  <c r="L1340" i="4"/>
  <c r="N1339" i="4"/>
  <c r="M1339" i="4"/>
  <c r="L1339" i="4"/>
  <c r="N1338" i="4"/>
  <c r="M1338" i="4"/>
  <c r="L1338" i="4"/>
  <c r="N1337" i="4"/>
  <c r="M1337" i="4"/>
  <c r="L1337" i="4"/>
  <c r="N1336" i="4"/>
  <c r="M1336" i="4"/>
  <c r="L1336" i="4"/>
  <c r="N1335" i="4"/>
  <c r="M1335" i="4"/>
  <c r="L1335" i="4"/>
  <c r="N1334" i="4"/>
  <c r="M1334" i="4"/>
  <c r="L1334" i="4"/>
  <c r="N1333" i="4"/>
  <c r="M1333" i="4"/>
  <c r="L1333" i="4"/>
  <c r="N1332" i="4"/>
  <c r="M1332" i="4"/>
  <c r="L1332" i="4"/>
  <c r="N1331" i="4"/>
  <c r="M1331" i="4"/>
  <c r="L1331" i="4"/>
  <c r="N1330" i="4"/>
  <c r="M1330" i="4"/>
  <c r="L1330" i="4"/>
  <c r="N1329" i="4"/>
  <c r="M1329" i="4"/>
  <c r="L1329" i="4"/>
  <c r="N1328" i="4"/>
  <c r="M1328" i="4"/>
  <c r="L1328" i="4"/>
  <c r="N1327" i="4"/>
  <c r="M1327" i="4"/>
  <c r="L1327" i="4"/>
  <c r="N1326" i="4"/>
  <c r="M1326" i="4"/>
  <c r="L1326" i="4"/>
  <c r="N1325" i="4"/>
  <c r="M1325" i="4"/>
  <c r="L1325" i="4"/>
  <c r="N1324" i="4"/>
  <c r="M1324" i="4"/>
  <c r="L1324" i="4"/>
  <c r="N1323" i="4"/>
  <c r="M1323" i="4"/>
  <c r="L1323" i="4"/>
  <c r="N1322" i="4"/>
  <c r="M1322" i="4"/>
  <c r="L1322" i="4"/>
  <c r="N1321" i="4"/>
  <c r="M1321" i="4"/>
  <c r="L1321" i="4"/>
  <c r="N1320" i="4"/>
  <c r="M1320" i="4"/>
  <c r="L1320" i="4"/>
  <c r="N1319" i="4"/>
  <c r="M1319" i="4"/>
  <c r="L1319" i="4"/>
  <c r="N1318" i="4"/>
  <c r="M1318" i="4"/>
  <c r="L1318" i="4"/>
  <c r="N1317" i="4"/>
  <c r="M1317" i="4"/>
  <c r="L1317" i="4"/>
  <c r="N1316" i="4"/>
  <c r="M1316" i="4"/>
  <c r="L1316" i="4"/>
  <c r="N1315" i="4"/>
  <c r="M1315" i="4"/>
  <c r="L1315" i="4"/>
  <c r="N1314" i="4"/>
  <c r="M1314" i="4"/>
  <c r="L1314" i="4"/>
  <c r="N1313" i="4"/>
  <c r="M1313" i="4"/>
  <c r="L1313" i="4"/>
  <c r="N1312" i="4"/>
  <c r="M1312" i="4"/>
  <c r="L1312" i="4"/>
  <c r="N1311" i="4"/>
  <c r="M1311" i="4"/>
  <c r="L1311" i="4"/>
  <c r="N1310" i="4"/>
  <c r="M1310" i="4"/>
  <c r="L1310" i="4"/>
  <c r="N1309" i="4"/>
  <c r="M1309" i="4"/>
  <c r="L1309" i="4"/>
  <c r="N1308" i="4"/>
  <c r="M1308" i="4"/>
  <c r="L1308" i="4"/>
  <c r="N1307" i="4"/>
  <c r="M1307" i="4"/>
  <c r="L1307" i="4"/>
  <c r="N1306" i="4"/>
  <c r="M1306" i="4"/>
  <c r="L1306" i="4"/>
  <c r="N1305" i="4"/>
  <c r="M1305" i="4"/>
  <c r="L1305" i="4"/>
  <c r="N1304" i="4"/>
  <c r="M1304" i="4"/>
  <c r="L1304" i="4"/>
  <c r="N1303" i="4"/>
  <c r="M1303" i="4"/>
  <c r="L1303" i="4"/>
  <c r="N1302" i="4"/>
  <c r="M1302" i="4"/>
  <c r="L1302" i="4"/>
  <c r="N1301" i="4"/>
  <c r="M1301" i="4"/>
  <c r="L1301" i="4"/>
  <c r="N1300" i="4"/>
  <c r="M1300" i="4"/>
  <c r="L1300" i="4"/>
  <c r="N1299" i="4"/>
  <c r="M1299" i="4"/>
  <c r="L1299" i="4"/>
  <c r="N1298" i="4"/>
  <c r="M1298" i="4"/>
  <c r="L1298" i="4"/>
  <c r="N1297" i="4"/>
  <c r="M1297" i="4"/>
  <c r="L1297" i="4"/>
  <c r="N1296" i="4"/>
  <c r="M1296" i="4"/>
  <c r="L1296" i="4"/>
  <c r="N1295" i="4"/>
  <c r="M1295" i="4"/>
  <c r="L1295" i="4"/>
  <c r="N1294" i="4"/>
  <c r="M1294" i="4"/>
  <c r="L1294" i="4"/>
  <c r="N1293" i="4"/>
  <c r="M1293" i="4"/>
  <c r="L1293" i="4"/>
  <c r="N1292" i="4"/>
  <c r="M1292" i="4"/>
  <c r="L1292" i="4"/>
  <c r="N1291" i="4"/>
  <c r="M1291" i="4"/>
  <c r="L1291" i="4"/>
  <c r="N1290" i="4"/>
  <c r="M1290" i="4"/>
  <c r="L1290" i="4"/>
  <c r="N1289" i="4"/>
  <c r="M1289" i="4"/>
  <c r="L1289" i="4"/>
  <c r="N1288" i="4"/>
  <c r="M1288" i="4"/>
  <c r="L1288" i="4"/>
  <c r="N1287" i="4"/>
  <c r="M1287" i="4"/>
  <c r="L1287" i="4"/>
  <c r="N1286" i="4"/>
  <c r="M1286" i="4"/>
  <c r="L1286" i="4"/>
  <c r="N1285" i="4"/>
  <c r="M1285" i="4"/>
  <c r="L1285" i="4"/>
  <c r="N1284" i="4"/>
  <c r="M1284" i="4"/>
  <c r="L1284" i="4"/>
  <c r="N1283" i="4"/>
  <c r="M1283" i="4"/>
  <c r="L1283" i="4"/>
  <c r="N1282" i="4"/>
  <c r="M1282" i="4"/>
  <c r="L1282" i="4"/>
  <c r="N1281" i="4"/>
  <c r="M1281" i="4"/>
  <c r="L1281" i="4"/>
  <c r="N1280" i="4"/>
  <c r="M1280" i="4"/>
  <c r="L1280" i="4"/>
  <c r="N1279" i="4"/>
  <c r="M1279" i="4"/>
  <c r="L1279" i="4"/>
  <c r="N1278" i="4"/>
  <c r="M1278" i="4"/>
  <c r="L1278" i="4"/>
  <c r="N1277" i="4"/>
  <c r="M1277" i="4"/>
  <c r="L1277" i="4"/>
  <c r="N1276" i="4"/>
  <c r="M1276" i="4"/>
  <c r="L1276" i="4"/>
  <c r="N1275" i="4"/>
  <c r="M1275" i="4"/>
  <c r="L1275" i="4"/>
  <c r="N1274" i="4"/>
  <c r="M1274" i="4"/>
  <c r="L1274" i="4"/>
  <c r="N1273" i="4"/>
  <c r="M1273" i="4"/>
  <c r="L1273" i="4"/>
  <c r="N1272" i="4"/>
  <c r="M1272" i="4"/>
  <c r="L1272" i="4"/>
  <c r="N1271" i="4"/>
  <c r="M1271" i="4"/>
  <c r="L1271" i="4"/>
  <c r="N1270" i="4"/>
  <c r="M1270" i="4"/>
  <c r="L1270" i="4"/>
  <c r="N1269" i="4"/>
  <c r="M1269" i="4"/>
  <c r="L1269" i="4"/>
  <c r="N1268" i="4"/>
  <c r="M1268" i="4"/>
  <c r="L1268" i="4"/>
  <c r="N1267" i="4"/>
  <c r="M1267" i="4"/>
  <c r="L1267" i="4"/>
  <c r="N1266" i="4"/>
  <c r="M1266" i="4"/>
  <c r="L1266" i="4"/>
  <c r="N1265" i="4"/>
  <c r="M1265" i="4"/>
  <c r="L1265" i="4"/>
  <c r="N1264" i="4"/>
  <c r="M1264" i="4"/>
  <c r="L1264" i="4"/>
  <c r="N1263" i="4"/>
  <c r="M1263" i="4"/>
  <c r="L1263" i="4"/>
  <c r="N1262" i="4"/>
  <c r="M1262" i="4"/>
  <c r="L1262" i="4"/>
  <c r="N1261" i="4"/>
  <c r="M1261" i="4"/>
  <c r="L1261" i="4"/>
  <c r="N1260" i="4"/>
  <c r="M1260" i="4"/>
  <c r="L1260" i="4"/>
  <c r="N1259" i="4"/>
  <c r="M1259" i="4"/>
  <c r="L1259" i="4"/>
  <c r="N1258" i="4"/>
  <c r="M1258" i="4"/>
  <c r="L1258" i="4"/>
  <c r="N1257" i="4"/>
  <c r="M1257" i="4"/>
  <c r="L1257" i="4"/>
  <c r="N1256" i="4"/>
  <c r="M1256" i="4"/>
  <c r="L1256" i="4"/>
  <c r="N1255" i="4"/>
  <c r="M1255" i="4"/>
  <c r="L1255" i="4"/>
  <c r="N1254" i="4"/>
  <c r="M1254" i="4"/>
  <c r="L1254" i="4"/>
  <c r="N1253" i="4"/>
  <c r="M1253" i="4"/>
  <c r="L1253" i="4"/>
  <c r="N1252" i="4"/>
  <c r="M1252" i="4"/>
  <c r="L1252" i="4"/>
  <c r="N1251" i="4"/>
  <c r="M1251" i="4"/>
  <c r="L1251" i="4"/>
  <c r="N1250" i="4"/>
  <c r="M1250" i="4"/>
  <c r="L1250" i="4"/>
  <c r="N1249" i="4"/>
  <c r="M1249" i="4"/>
  <c r="L1249" i="4"/>
  <c r="N1248" i="4"/>
  <c r="M1248" i="4"/>
  <c r="L1248" i="4"/>
  <c r="N1247" i="4"/>
  <c r="M1247" i="4"/>
  <c r="L1247" i="4"/>
  <c r="N1246" i="4"/>
  <c r="M1246" i="4"/>
  <c r="L1246" i="4"/>
  <c r="N1245" i="4"/>
  <c r="M1245" i="4"/>
  <c r="L1245" i="4"/>
  <c r="N1244" i="4"/>
  <c r="M1244" i="4"/>
  <c r="L1244" i="4"/>
  <c r="N1243" i="4"/>
  <c r="M1243" i="4"/>
  <c r="L1243" i="4"/>
  <c r="N1242" i="4"/>
  <c r="M1242" i="4"/>
  <c r="L1242" i="4"/>
  <c r="N1241" i="4"/>
  <c r="M1241" i="4"/>
  <c r="L1241" i="4"/>
  <c r="N1240" i="4"/>
  <c r="M1240" i="4"/>
  <c r="L1240" i="4"/>
  <c r="N1239" i="4"/>
  <c r="M1239" i="4"/>
  <c r="L1239" i="4"/>
  <c r="N1238" i="4"/>
  <c r="M1238" i="4"/>
  <c r="L1238" i="4"/>
  <c r="N1237" i="4"/>
  <c r="M1237" i="4"/>
  <c r="L1237" i="4"/>
  <c r="N1236" i="4"/>
  <c r="M1236" i="4"/>
  <c r="L1236" i="4"/>
  <c r="N1235" i="4"/>
  <c r="M1235" i="4"/>
  <c r="L1235" i="4"/>
  <c r="N1234" i="4"/>
  <c r="M1234" i="4"/>
  <c r="L1234" i="4"/>
  <c r="N1233" i="4"/>
  <c r="M1233" i="4"/>
  <c r="L1233" i="4"/>
  <c r="N1232" i="4"/>
  <c r="M1232" i="4"/>
  <c r="L1232" i="4"/>
  <c r="N1231" i="4"/>
  <c r="M1231" i="4"/>
  <c r="L1231" i="4"/>
  <c r="N1230" i="4"/>
  <c r="M1230" i="4"/>
  <c r="L1230" i="4"/>
  <c r="N1229" i="4"/>
  <c r="M1229" i="4"/>
  <c r="L1229" i="4"/>
  <c r="N1228" i="4"/>
  <c r="M1228" i="4"/>
  <c r="L1228" i="4"/>
  <c r="N1227" i="4"/>
  <c r="M1227" i="4"/>
  <c r="L1227" i="4"/>
  <c r="N1226" i="4"/>
  <c r="M1226" i="4"/>
  <c r="L1226" i="4"/>
  <c r="N1225" i="4"/>
  <c r="M1225" i="4"/>
  <c r="L1225" i="4"/>
  <c r="N1224" i="4"/>
  <c r="M1224" i="4"/>
  <c r="L1224" i="4"/>
  <c r="N1223" i="4"/>
  <c r="M1223" i="4"/>
  <c r="L1223" i="4"/>
  <c r="N1222" i="4"/>
  <c r="M1222" i="4"/>
  <c r="L1222" i="4"/>
  <c r="N1221" i="4"/>
  <c r="M1221" i="4"/>
  <c r="L1221" i="4"/>
  <c r="N1220" i="4"/>
  <c r="M1220" i="4"/>
  <c r="L1220" i="4"/>
  <c r="N1219" i="4"/>
  <c r="M1219" i="4"/>
  <c r="L1219" i="4"/>
  <c r="N1218" i="4"/>
  <c r="M1218" i="4"/>
  <c r="L1218" i="4"/>
  <c r="N1217" i="4"/>
  <c r="M1217" i="4"/>
  <c r="L1217" i="4"/>
  <c r="N1216" i="4"/>
  <c r="M1216" i="4"/>
  <c r="L1216" i="4"/>
  <c r="N1215" i="4"/>
  <c r="M1215" i="4"/>
  <c r="L1215" i="4"/>
  <c r="N1214" i="4"/>
  <c r="M1214" i="4"/>
  <c r="L1214" i="4"/>
  <c r="N1213" i="4"/>
  <c r="M1213" i="4"/>
  <c r="L1213" i="4"/>
  <c r="N1212" i="4"/>
  <c r="M1212" i="4"/>
  <c r="L1212" i="4"/>
  <c r="N1211" i="4"/>
  <c r="M1211" i="4"/>
  <c r="L1211" i="4"/>
  <c r="N1210" i="4"/>
  <c r="M1210" i="4"/>
  <c r="L1210" i="4"/>
  <c r="N1209" i="4"/>
  <c r="M1209" i="4"/>
  <c r="L1209" i="4"/>
  <c r="N1208" i="4"/>
  <c r="M1208" i="4"/>
  <c r="L1208" i="4"/>
  <c r="N1207" i="4"/>
  <c r="M1207" i="4"/>
  <c r="L1207" i="4"/>
  <c r="N1206" i="4"/>
  <c r="M1206" i="4"/>
  <c r="L1206" i="4"/>
  <c r="N1205" i="4"/>
  <c r="M1205" i="4"/>
  <c r="L1205" i="4"/>
  <c r="N1204" i="4"/>
  <c r="M1204" i="4"/>
  <c r="L1204" i="4"/>
  <c r="N1203" i="4"/>
  <c r="M1203" i="4"/>
  <c r="L1203" i="4"/>
  <c r="N1202" i="4"/>
  <c r="M1202" i="4"/>
  <c r="L1202" i="4"/>
  <c r="N1201" i="4"/>
  <c r="M1201" i="4"/>
  <c r="L1201" i="4"/>
  <c r="N1200" i="4"/>
  <c r="M1200" i="4"/>
  <c r="L1200" i="4"/>
  <c r="N1199" i="4"/>
  <c r="M1199" i="4"/>
  <c r="L1199" i="4"/>
  <c r="N1198" i="4"/>
  <c r="M1198" i="4"/>
  <c r="L1198" i="4"/>
  <c r="N1197" i="4"/>
  <c r="M1197" i="4"/>
  <c r="L1197" i="4"/>
  <c r="N1196" i="4"/>
  <c r="M1196" i="4"/>
  <c r="L1196" i="4"/>
  <c r="N1195" i="4"/>
  <c r="M1195" i="4"/>
  <c r="L1195" i="4"/>
  <c r="N1194" i="4"/>
  <c r="M1194" i="4"/>
  <c r="L1194" i="4"/>
  <c r="N1193" i="4"/>
  <c r="M1193" i="4"/>
  <c r="L1193" i="4"/>
  <c r="N1192" i="4"/>
  <c r="M1192" i="4"/>
  <c r="L1192" i="4"/>
  <c r="N1191" i="4"/>
  <c r="M1191" i="4"/>
  <c r="L1191" i="4"/>
  <c r="N1190" i="4"/>
  <c r="M1190" i="4"/>
  <c r="L1190" i="4"/>
  <c r="N1189" i="4"/>
  <c r="M1189" i="4"/>
  <c r="L1189" i="4"/>
  <c r="N1188" i="4"/>
  <c r="M1188" i="4"/>
  <c r="L1188" i="4"/>
  <c r="N1187" i="4"/>
  <c r="M1187" i="4"/>
  <c r="L1187" i="4"/>
  <c r="N1186" i="4"/>
  <c r="M1186" i="4"/>
  <c r="L1186" i="4"/>
  <c r="N1185" i="4"/>
  <c r="M1185" i="4"/>
  <c r="L1185" i="4"/>
  <c r="N1184" i="4"/>
  <c r="M1184" i="4"/>
  <c r="L1184" i="4"/>
  <c r="N1183" i="4"/>
  <c r="M1183" i="4"/>
  <c r="L1183" i="4"/>
  <c r="N1182" i="4"/>
  <c r="M1182" i="4"/>
  <c r="L1182" i="4"/>
  <c r="N1181" i="4"/>
  <c r="M1181" i="4"/>
  <c r="L1181" i="4"/>
  <c r="N1180" i="4"/>
  <c r="M1180" i="4"/>
  <c r="L1180" i="4"/>
  <c r="N1179" i="4"/>
  <c r="M1179" i="4"/>
  <c r="L1179" i="4"/>
  <c r="N1178" i="4"/>
  <c r="M1178" i="4"/>
  <c r="L1178" i="4"/>
  <c r="N1177" i="4"/>
  <c r="M1177" i="4"/>
  <c r="L1177" i="4"/>
  <c r="N1176" i="4"/>
  <c r="M1176" i="4"/>
  <c r="L1176" i="4"/>
  <c r="N1175" i="4"/>
  <c r="M1175" i="4"/>
  <c r="L1175" i="4"/>
  <c r="N1174" i="4"/>
  <c r="M1174" i="4"/>
  <c r="L1174" i="4"/>
  <c r="N1173" i="4"/>
  <c r="M1173" i="4"/>
  <c r="L1173" i="4"/>
  <c r="N1172" i="4"/>
  <c r="M1172" i="4"/>
  <c r="L1172" i="4"/>
  <c r="N1171" i="4"/>
  <c r="M1171" i="4"/>
  <c r="L1171" i="4"/>
  <c r="N1170" i="4"/>
  <c r="M1170" i="4"/>
  <c r="L1170" i="4"/>
  <c r="N1169" i="4"/>
  <c r="M1169" i="4"/>
  <c r="L1169" i="4"/>
  <c r="N1168" i="4"/>
  <c r="M1168" i="4"/>
  <c r="L1168" i="4"/>
  <c r="N1167" i="4"/>
  <c r="M1167" i="4"/>
  <c r="L1167" i="4"/>
  <c r="N1166" i="4"/>
  <c r="M1166" i="4"/>
  <c r="L1166" i="4"/>
  <c r="N1165" i="4"/>
  <c r="M1165" i="4"/>
  <c r="L1165" i="4"/>
  <c r="N1164" i="4"/>
  <c r="M1164" i="4"/>
  <c r="L1164" i="4"/>
  <c r="N1163" i="4"/>
  <c r="M1163" i="4"/>
  <c r="L1163" i="4"/>
  <c r="N1162" i="4"/>
  <c r="M1162" i="4"/>
  <c r="L1162" i="4"/>
  <c r="N1161" i="4"/>
  <c r="M1161" i="4"/>
  <c r="L1161" i="4"/>
  <c r="N1160" i="4"/>
  <c r="M1160" i="4"/>
  <c r="L1160" i="4"/>
  <c r="N1159" i="4"/>
  <c r="M1159" i="4"/>
  <c r="L1159" i="4"/>
  <c r="N1158" i="4"/>
  <c r="M1158" i="4"/>
  <c r="L1158" i="4"/>
  <c r="N1157" i="4"/>
  <c r="M1157" i="4"/>
  <c r="L1157" i="4"/>
  <c r="N1156" i="4"/>
  <c r="M1156" i="4"/>
  <c r="L1156" i="4"/>
  <c r="N1155" i="4"/>
  <c r="M1155" i="4"/>
  <c r="L1155" i="4"/>
  <c r="N1154" i="4"/>
  <c r="M1154" i="4"/>
  <c r="L1154" i="4"/>
  <c r="N1153" i="4"/>
  <c r="M1153" i="4"/>
  <c r="L1153" i="4"/>
  <c r="N1152" i="4"/>
  <c r="M1152" i="4"/>
  <c r="L1152" i="4"/>
  <c r="N1151" i="4"/>
  <c r="M1151" i="4"/>
  <c r="L1151" i="4"/>
  <c r="N1150" i="4"/>
  <c r="M1150" i="4"/>
  <c r="L1150" i="4"/>
  <c r="N1149" i="4"/>
  <c r="M1149" i="4"/>
  <c r="L1149" i="4"/>
  <c r="N1148" i="4"/>
  <c r="M1148" i="4"/>
  <c r="L1148" i="4"/>
  <c r="N1147" i="4"/>
  <c r="M1147" i="4"/>
  <c r="L1147" i="4"/>
  <c r="N1146" i="4"/>
  <c r="M1146" i="4"/>
  <c r="L1146" i="4"/>
  <c r="N1145" i="4"/>
  <c r="M1145" i="4"/>
  <c r="L1145" i="4"/>
  <c r="N1144" i="4"/>
  <c r="M1144" i="4"/>
  <c r="L1144" i="4"/>
  <c r="N1143" i="4"/>
  <c r="M1143" i="4"/>
  <c r="L1143" i="4"/>
  <c r="N1142" i="4"/>
  <c r="M1142" i="4"/>
  <c r="L1142" i="4"/>
  <c r="N1141" i="4"/>
  <c r="M1141" i="4"/>
  <c r="L1141" i="4"/>
  <c r="N1140" i="4"/>
  <c r="M1140" i="4"/>
  <c r="L1140" i="4"/>
  <c r="N1139" i="4"/>
  <c r="M1139" i="4"/>
  <c r="L1139" i="4"/>
  <c r="N1138" i="4"/>
  <c r="M1138" i="4"/>
  <c r="L1138" i="4"/>
  <c r="N1137" i="4"/>
  <c r="M1137" i="4"/>
  <c r="L1137" i="4"/>
  <c r="N1136" i="4"/>
  <c r="M1136" i="4"/>
  <c r="L1136" i="4"/>
  <c r="N1135" i="4"/>
  <c r="M1135" i="4"/>
  <c r="L1135" i="4"/>
  <c r="N1134" i="4"/>
  <c r="M1134" i="4"/>
  <c r="L1134" i="4"/>
  <c r="N1133" i="4"/>
  <c r="M1133" i="4"/>
  <c r="L1133" i="4"/>
  <c r="N1132" i="4"/>
  <c r="M1132" i="4"/>
  <c r="L1132" i="4"/>
  <c r="N1131" i="4"/>
  <c r="M1131" i="4"/>
  <c r="L1131" i="4"/>
  <c r="N1130" i="4"/>
  <c r="M1130" i="4"/>
  <c r="L1130" i="4"/>
  <c r="N1129" i="4"/>
  <c r="M1129" i="4"/>
  <c r="L1129" i="4"/>
  <c r="N1128" i="4"/>
  <c r="M1128" i="4"/>
  <c r="L1128" i="4"/>
  <c r="N1127" i="4"/>
  <c r="M1127" i="4"/>
  <c r="L1127" i="4"/>
  <c r="N1126" i="4"/>
  <c r="M1126" i="4"/>
  <c r="L1126" i="4"/>
  <c r="N1125" i="4"/>
  <c r="M1125" i="4"/>
  <c r="L1125" i="4"/>
  <c r="N1124" i="4"/>
  <c r="M1124" i="4"/>
  <c r="L1124" i="4"/>
  <c r="N1123" i="4"/>
  <c r="M1123" i="4"/>
  <c r="L1123" i="4"/>
  <c r="N1122" i="4"/>
  <c r="M1122" i="4"/>
  <c r="L1122" i="4"/>
  <c r="N1121" i="4"/>
  <c r="M1121" i="4"/>
  <c r="L1121" i="4"/>
  <c r="N1120" i="4"/>
  <c r="M1120" i="4"/>
  <c r="L1120" i="4"/>
  <c r="N1119" i="4"/>
  <c r="M1119" i="4"/>
  <c r="L1119" i="4"/>
  <c r="N1118" i="4"/>
  <c r="M1118" i="4"/>
  <c r="L1118" i="4"/>
  <c r="N1117" i="4"/>
  <c r="M1117" i="4"/>
  <c r="L1117" i="4"/>
  <c r="N1116" i="4"/>
  <c r="M1116" i="4"/>
  <c r="L1116" i="4"/>
  <c r="N1115" i="4"/>
  <c r="M1115" i="4"/>
  <c r="L1115" i="4"/>
  <c r="N1114" i="4"/>
  <c r="M1114" i="4"/>
  <c r="L1114" i="4"/>
  <c r="N1113" i="4"/>
  <c r="M1113" i="4"/>
  <c r="L1113" i="4"/>
  <c r="N1112" i="4"/>
  <c r="M1112" i="4"/>
  <c r="L1112" i="4"/>
  <c r="N1111" i="4"/>
  <c r="M1111" i="4"/>
  <c r="L1111" i="4"/>
  <c r="N1110" i="4"/>
  <c r="M1110" i="4"/>
  <c r="L1110" i="4"/>
  <c r="N1109" i="4"/>
  <c r="M1109" i="4"/>
  <c r="L1109" i="4"/>
  <c r="N1108" i="4"/>
  <c r="M1108" i="4"/>
  <c r="L1108" i="4"/>
  <c r="N1107" i="4"/>
  <c r="M1107" i="4"/>
  <c r="L1107" i="4"/>
  <c r="N1106" i="4"/>
  <c r="M1106" i="4"/>
  <c r="L1106" i="4"/>
  <c r="N1105" i="4"/>
  <c r="M1105" i="4"/>
  <c r="L1105" i="4"/>
  <c r="N1104" i="4"/>
  <c r="M1104" i="4"/>
  <c r="L1104" i="4"/>
  <c r="N1103" i="4"/>
  <c r="M1103" i="4"/>
  <c r="L1103" i="4"/>
  <c r="N1102" i="4"/>
  <c r="M1102" i="4"/>
  <c r="L1102" i="4"/>
  <c r="N1101" i="4"/>
  <c r="M1101" i="4"/>
  <c r="L1101" i="4"/>
  <c r="N1100" i="4"/>
  <c r="M1100" i="4"/>
  <c r="L1100" i="4"/>
  <c r="N1099" i="4"/>
  <c r="M1099" i="4"/>
  <c r="L1099" i="4"/>
  <c r="N1098" i="4"/>
  <c r="M1098" i="4"/>
  <c r="L1098" i="4"/>
  <c r="N1097" i="4"/>
  <c r="M1097" i="4"/>
  <c r="L1097" i="4"/>
  <c r="N1096" i="4"/>
  <c r="M1096" i="4"/>
  <c r="L1096" i="4"/>
  <c r="N1095" i="4"/>
  <c r="M1095" i="4"/>
  <c r="L1095" i="4"/>
  <c r="N1094" i="4"/>
  <c r="M1094" i="4"/>
  <c r="L1094" i="4"/>
  <c r="N1093" i="4"/>
  <c r="M1093" i="4"/>
  <c r="L1093" i="4"/>
  <c r="N1092" i="4"/>
  <c r="M1092" i="4"/>
  <c r="L1092" i="4"/>
  <c r="N1091" i="4"/>
  <c r="M1091" i="4"/>
  <c r="L1091" i="4"/>
  <c r="N1090" i="4"/>
  <c r="M1090" i="4"/>
  <c r="L1090" i="4"/>
  <c r="N1089" i="4"/>
  <c r="M1089" i="4"/>
  <c r="L1089" i="4"/>
  <c r="N1088" i="4"/>
  <c r="M1088" i="4"/>
  <c r="L1088" i="4"/>
  <c r="N1087" i="4"/>
  <c r="M1087" i="4"/>
  <c r="L1087" i="4"/>
  <c r="N1086" i="4"/>
  <c r="M1086" i="4"/>
  <c r="L1086" i="4"/>
  <c r="N1085" i="4"/>
  <c r="M1085" i="4"/>
  <c r="L1085" i="4"/>
  <c r="N1084" i="4"/>
  <c r="M1084" i="4"/>
  <c r="L1084" i="4"/>
  <c r="N1083" i="4"/>
  <c r="M1083" i="4"/>
  <c r="L1083" i="4"/>
  <c r="N1082" i="4"/>
  <c r="M1082" i="4"/>
  <c r="L1082" i="4"/>
  <c r="N1081" i="4"/>
  <c r="M1081" i="4"/>
  <c r="L1081" i="4"/>
  <c r="N1080" i="4"/>
  <c r="M1080" i="4"/>
  <c r="L1080" i="4"/>
  <c r="N1079" i="4"/>
  <c r="M1079" i="4"/>
  <c r="L1079" i="4"/>
  <c r="N1078" i="4"/>
  <c r="M1078" i="4"/>
  <c r="L1078" i="4"/>
  <c r="N1077" i="4"/>
  <c r="M1077" i="4"/>
  <c r="L1077" i="4"/>
  <c r="N1076" i="4"/>
  <c r="M1076" i="4"/>
  <c r="L1076" i="4"/>
  <c r="N1075" i="4"/>
  <c r="M1075" i="4"/>
  <c r="L1075" i="4"/>
  <c r="N1074" i="4"/>
  <c r="M1074" i="4"/>
  <c r="L1074" i="4"/>
  <c r="N1073" i="4"/>
  <c r="M1073" i="4"/>
  <c r="L1073" i="4"/>
  <c r="N1072" i="4"/>
  <c r="M1072" i="4"/>
  <c r="L1072" i="4"/>
  <c r="N1071" i="4"/>
  <c r="M1071" i="4"/>
  <c r="L1071" i="4"/>
  <c r="N1070" i="4"/>
  <c r="M1070" i="4"/>
  <c r="L1070" i="4"/>
  <c r="N1069" i="4"/>
  <c r="M1069" i="4"/>
  <c r="L1069" i="4"/>
  <c r="N1068" i="4"/>
  <c r="M1068" i="4"/>
  <c r="L1068" i="4"/>
  <c r="N1067" i="4"/>
  <c r="M1067" i="4"/>
  <c r="L1067" i="4"/>
  <c r="N1066" i="4"/>
  <c r="M1066" i="4"/>
  <c r="L1066" i="4"/>
  <c r="N1065" i="4"/>
  <c r="M1065" i="4"/>
  <c r="L1065" i="4"/>
  <c r="N1064" i="4"/>
  <c r="M1064" i="4"/>
  <c r="L1064" i="4"/>
  <c r="N1063" i="4"/>
  <c r="M1063" i="4"/>
  <c r="L1063" i="4"/>
  <c r="N1062" i="4"/>
  <c r="M1062" i="4"/>
  <c r="L1062" i="4"/>
  <c r="N1061" i="4"/>
  <c r="M1061" i="4"/>
  <c r="L1061" i="4"/>
  <c r="N1060" i="4"/>
  <c r="M1060" i="4"/>
  <c r="L1060" i="4"/>
  <c r="N1059" i="4"/>
  <c r="M1059" i="4"/>
  <c r="L1059" i="4"/>
  <c r="N1058" i="4"/>
  <c r="M1058" i="4"/>
  <c r="L1058" i="4"/>
  <c r="N1057" i="4"/>
  <c r="M1057" i="4"/>
  <c r="L1057" i="4"/>
  <c r="N1056" i="4"/>
  <c r="M1056" i="4"/>
  <c r="L1056" i="4"/>
  <c r="N1055" i="4"/>
  <c r="M1055" i="4"/>
  <c r="L1055" i="4"/>
  <c r="N1054" i="4"/>
  <c r="M1054" i="4"/>
  <c r="L1054" i="4"/>
  <c r="N1053" i="4"/>
  <c r="M1053" i="4"/>
  <c r="L1053" i="4"/>
  <c r="N1052" i="4"/>
  <c r="M1052" i="4"/>
  <c r="L1052" i="4"/>
  <c r="N1051" i="4"/>
  <c r="M1051" i="4"/>
  <c r="L1051" i="4"/>
  <c r="N1050" i="4"/>
  <c r="M1050" i="4"/>
  <c r="L1050" i="4"/>
  <c r="N1049" i="4"/>
  <c r="M1049" i="4"/>
  <c r="L1049" i="4"/>
  <c r="N1048" i="4"/>
  <c r="M1048" i="4"/>
  <c r="L1048" i="4"/>
  <c r="N1047" i="4"/>
  <c r="M1047" i="4"/>
  <c r="L1047" i="4"/>
  <c r="N1046" i="4"/>
  <c r="M1046" i="4"/>
  <c r="L1046" i="4"/>
  <c r="N1045" i="4"/>
  <c r="M1045" i="4"/>
  <c r="L1045" i="4"/>
  <c r="N1044" i="4"/>
  <c r="M1044" i="4"/>
  <c r="L1044" i="4"/>
  <c r="N1043" i="4"/>
  <c r="M1043" i="4"/>
  <c r="L1043" i="4"/>
  <c r="N1042" i="4"/>
  <c r="M1042" i="4"/>
  <c r="L1042" i="4"/>
  <c r="N1041" i="4"/>
  <c r="M1041" i="4"/>
  <c r="L1041" i="4"/>
  <c r="N1040" i="4"/>
  <c r="M1040" i="4"/>
  <c r="L1040" i="4"/>
  <c r="N1039" i="4"/>
  <c r="M1039" i="4"/>
  <c r="L1039" i="4"/>
  <c r="N1038" i="4"/>
  <c r="M1038" i="4"/>
  <c r="L1038" i="4"/>
  <c r="N1037" i="4"/>
  <c r="M1037" i="4"/>
  <c r="L1037" i="4"/>
  <c r="N1036" i="4"/>
  <c r="M1036" i="4"/>
  <c r="L1036" i="4"/>
  <c r="N1035" i="4"/>
  <c r="M1035" i="4"/>
  <c r="L1035" i="4"/>
  <c r="N1034" i="4"/>
  <c r="M1034" i="4"/>
  <c r="L1034" i="4"/>
  <c r="N1033" i="4"/>
  <c r="M1033" i="4"/>
  <c r="L1033" i="4"/>
  <c r="N1032" i="4"/>
  <c r="M1032" i="4"/>
  <c r="L1032" i="4"/>
  <c r="N1031" i="4"/>
  <c r="M1031" i="4"/>
  <c r="L1031" i="4"/>
  <c r="N1030" i="4"/>
  <c r="M1030" i="4"/>
  <c r="L1030" i="4"/>
  <c r="N1029" i="4"/>
  <c r="M1029" i="4"/>
  <c r="L1029" i="4"/>
  <c r="N1028" i="4"/>
  <c r="M1028" i="4"/>
  <c r="L1028" i="4"/>
  <c r="N1027" i="4"/>
  <c r="M1027" i="4"/>
  <c r="L1027" i="4"/>
  <c r="N1026" i="4"/>
  <c r="M1026" i="4"/>
  <c r="L1026" i="4"/>
  <c r="N1025" i="4"/>
  <c r="M1025" i="4"/>
  <c r="L1025" i="4"/>
  <c r="N1024" i="4"/>
  <c r="M1024" i="4"/>
  <c r="L1024" i="4"/>
  <c r="N1023" i="4"/>
  <c r="M1023" i="4"/>
  <c r="L1023" i="4"/>
  <c r="N1022" i="4"/>
  <c r="M1022" i="4"/>
  <c r="L1022" i="4"/>
  <c r="N1021" i="4"/>
  <c r="M1021" i="4"/>
  <c r="L1021" i="4"/>
  <c r="N1020" i="4"/>
  <c r="M1020" i="4"/>
  <c r="L1020" i="4"/>
  <c r="N1019" i="4"/>
  <c r="M1019" i="4"/>
  <c r="L1019" i="4"/>
  <c r="N1018" i="4"/>
  <c r="M1018" i="4"/>
  <c r="L1018" i="4"/>
  <c r="N1017" i="4"/>
  <c r="M1017" i="4"/>
  <c r="L1017" i="4"/>
  <c r="N1016" i="4"/>
  <c r="M1016" i="4"/>
  <c r="L1016" i="4"/>
  <c r="N1015" i="4"/>
  <c r="M1015" i="4"/>
  <c r="L1015" i="4"/>
  <c r="N1014" i="4"/>
  <c r="M1014" i="4"/>
  <c r="L1014" i="4"/>
  <c r="N1013" i="4"/>
  <c r="M1013" i="4"/>
  <c r="L1013" i="4"/>
  <c r="N1012" i="4"/>
  <c r="M1012" i="4"/>
  <c r="L1012" i="4"/>
  <c r="N1011" i="4"/>
  <c r="M1011" i="4"/>
  <c r="L1011" i="4"/>
  <c r="N1010" i="4"/>
  <c r="M1010" i="4"/>
  <c r="L1010" i="4"/>
  <c r="N1009" i="4"/>
  <c r="M1009" i="4"/>
  <c r="L1009" i="4"/>
  <c r="N1008" i="4"/>
  <c r="M1008" i="4"/>
  <c r="L1008" i="4"/>
  <c r="N1007" i="4"/>
  <c r="M1007" i="4"/>
  <c r="L1007" i="4"/>
  <c r="N1006" i="4"/>
  <c r="M1006" i="4"/>
  <c r="L1006" i="4"/>
  <c r="N1005" i="4"/>
  <c r="M1005" i="4"/>
  <c r="L1005" i="4"/>
  <c r="N1004" i="4"/>
  <c r="M1004" i="4"/>
  <c r="L1004" i="4"/>
  <c r="N1003" i="4"/>
  <c r="M1003" i="4"/>
  <c r="L1003" i="4"/>
  <c r="N1002" i="4"/>
  <c r="M1002" i="4"/>
  <c r="L1002" i="4"/>
  <c r="N1001" i="4"/>
  <c r="M1001" i="4"/>
  <c r="L1001" i="4"/>
  <c r="N1000" i="4"/>
  <c r="M1000" i="4"/>
  <c r="L1000" i="4"/>
  <c r="N999" i="4"/>
  <c r="M999" i="4"/>
  <c r="L999" i="4"/>
  <c r="N998" i="4"/>
  <c r="M998" i="4"/>
  <c r="L998" i="4"/>
  <c r="N997" i="4"/>
  <c r="M997" i="4"/>
  <c r="L997" i="4"/>
  <c r="N996" i="4"/>
  <c r="M996" i="4"/>
  <c r="L996" i="4"/>
  <c r="N995" i="4"/>
  <c r="M995" i="4"/>
  <c r="L995" i="4"/>
  <c r="N994" i="4"/>
  <c r="M994" i="4"/>
  <c r="L994" i="4"/>
  <c r="N993" i="4"/>
  <c r="M993" i="4"/>
  <c r="L993" i="4"/>
  <c r="N992" i="4"/>
  <c r="M992" i="4"/>
  <c r="L992" i="4"/>
  <c r="N991" i="4"/>
  <c r="M991" i="4"/>
  <c r="L991" i="4"/>
  <c r="N990" i="4"/>
  <c r="M990" i="4"/>
  <c r="L990" i="4"/>
  <c r="N989" i="4"/>
  <c r="M989" i="4"/>
  <c r="L989" i="4"/>
  <c r="N988" i="4"/>
  <c r="M988" i="4"/>
  <c r="L988" i="4"/>
  <c r="N987" i="4"/>
  <c r="M987" i="4"/>
  <c r="L987" i="4"/>
  <c r="N986" i="4"/>
  <c r="M986" i="4"/>
  <c r="L986" i="4"/>
  <c r="N985" i="4"/>
  <c r="M985" i="4"/>
  <c r="L985" i="4"/>
  <c r="N984" i="4"/>
  <c r="M984" i="4"/>
  <c r="L984" i="4"/>
  <c r="N983" i="4"/>
  <c r="M983" i="4"/>
  <c r="L983" i="4"/>
  <c r="N982" i="4"/>
  <c r="M982" i="4"/>
  <c r="L982" i="4"/>
  <c r="N981" i="4"/>
  <c r="M981" i="4"/>
  <c r="L981" i="4"/>
  <c r="N980" i="4"/>
  <c r="M980" i="4"/>
  <c r="L980" i="4"/>
  <c r="N979" i="4"/>
  <c r="M979" i="4"/>
  <c r="L979" i="4"/>
  <c r="N978" i="4"/>
  <c r="M978" i="4"/>
  <c r="L978" i="4"/>
  <c r="N977" i="4"/>
  <c r="M977" i="4"/>
  <c r="L977" i="4"/>
  <c r="N976" i="4"/>
  <c r="M976" i="4"/>
  <c r="L976" i="4"/>
  <c r="N975" i="4"/>
  <c r="M975" i="4"/>
  <c r="L975" i="4"/>
  <c r="N974" i="4"/>
  <c r="M974" i="4"/>
  <c r="L974" i="4"/>
  <c r="N973" i="4"/>
  <c r="M973" i="4"/>
  <c r="L973" i="4"/>
  <c r="N972" i="4"/>
  <c r="M972" i="4"/>
  <c r="L972" i="4"/>
  <c r="N971" i="4"/>
  <c r="M971" i="4"/>
  <c r="L971" i="4"/>
  <c r="N970" i="4"/>
  <c r="M970" i="4"/>
  <c r="L970" i="4"/>
  <c r="N969" i="4"/>
  <c r="M969" i="4"/>
  <c r="L969" i="4"/>
  <c r="N968" i="4"/>
  <c r="M968" i="4"/>
  <c r="L968" i="4"/>
  <c r="N967" i="4"/>
  <c r="M967" i="4"/>
  <c r="L967" i="4"/>
  <c r="N966" i="4"/>
  <c r="M966" i="4"/>
  <c r="L966" i="4"/>
  <c r="N965" i="4"/>
  <c r="M965" i="4"/>
  <c r="L965" i="4"/>
  <c r="N964" i="4"/>
  <c r="M964" i="4"/>
  <c r="L964" i="4"/>
  <c r="N963" i="4"/>
  <c r="M963" i="4"/>
  <c r="L963" i="4"/>
  <c r="N962" i="4"/>
  <c r="M962" i="4"/>
  <c r="L962" i="4"/>
  <c r="N961" i="4"/>
  <c r="M961" i="4"/>
  <c r="L961" i="4"/>
  <c r="N960" i="4"/>
  <c r="M960" i="4"/>
  <c r="L960" i="4"/>
  <c r="N959" i="4"/>
  <c r="M959" i="4"/>
  <c r="L959" i="4"/>
  <c r="N958" i="4"/>
  <c r="M958" i="4"/>
  <c r="L958" i="4"/>
  <c r="N957" i="4"/>
  <c r="M957" i="4"/>
  <c r="L957" i="4"/>
  <c r="N956" i="4"/>
  <c r="M956" i="4"/>
  <c r="L956" i="4"/>
  <c r="N955" i="4"/>
  <c r="M955" i="4"/>
  <c r="L955" i="4"/>
  <c r="N954" i="4"/>
  <c r="M954" i="4"/>
  <c r="L954" i="4"/>
  <c r="N953" i="4"/>
  <c r="M953" i="4"/>
  <c r="L953" i="4"/>
  <c r="N952" i="4"/>
  <c r="M952" i="4"/>
  <c r="L952" i="4"/>
  <c r="N951" i="4"/>
  <c r="M951" i="4"/>
  <c r="L951" i="4"/>
  <c r="N950" i="4"/>
  <c r="M950" i="4"/>
  <c r="L950" i="4"/>
  <c r="N949" i="4"/>
  <c r="M949" i="4"/>
  <c r="L949" i="4"/>
  <c r="N948" i="4"/>
  <c r="M948" i="4"/>
  <c r="L948" i="4"/>
  <c r="N947" i="4"/>
  <c r="M947" i="4"/>
  <c r="L947" i="4"/>
  <c r="N946" i="4"/>
  <c r="M946" i="4"/>
  <c r="L946" i="4"/>
  <c r="N945" i="4"/>
  <c r="M945" i="4"/>
  <c r="L945" i="4"/>
  <c r="N944" i="4"/>
  <c r="M944" i="4"/>
  <c r="L944" i="4"/>
  <c r="N943" i="4"/>
  <c r="M943" i="4"/>
  <c r="L943" i="4"/>
  <c r="N942" i="4"/>
  <c r="M942" i="4"/>
  <c r="L942" i="4"/>
  <c r="N941" i="4"/>
  <c r="M941" i="4"/>
  <c r="L941" i="4"/>
  <c r="N940" i="4"/>
  <c r="M940" i="4"/>
  <c r="L940" i="4"/>
  <c r="N939" i="4"/>
  <c r="M939" i="4"/>
  <c r="L939" i="4"/>
  <c r="N938" i="4"/>
  <c r="M938" i="4"/>
  <c r="L938" i="4"/>
  <c r="N937" i="4"/>
  <c r="M937" i="4"/>
  <c r="L937" i="4"/>
  <c r="N936" i="4"/>
  <c r="M936" i="4"/>
  <c r="L936" i="4"/>
  <c r="N935" i="4"/>
  <c r="M935" i="4"/>
  <c r="L935" i="4"/>
  <c r="N934" i="4"/>
  <c r="M934" i="4"/>
  <c r="L934" i="4"/>
  <c r="N933" i="4"/>
  <c r="M933" i="4"/>
  <c r="L933" i="4"/>
  <c r="N932" i="4"/>
  <c r="M932" i="4"/>
  <c r="L932" i="4"/>
  <c r="N931" i="4"/>
  <c r="M931" i="4"/>
  <c r="L931" i="4"/>
  <c r="N930" i="4"/>
  <c r="M930" i="4"/>
  <c r="L930" i="4"/>
  <c r="N929" i="4"/>
  <c r="M929" i="4"/>
  <c r="L929" i="4"/>
  <c r="N928" i="4"/>
  <c r="M928" i="4"/>
  <c r="L928" i="4"/>
  <c r="N927" i="4"/>
  <c r="M927" i="4"/>
  <c r="L927" i="4"/>
  <c r="N926" i="4"/>
  <c r="M926" i="4"/>
  <c r="L926" i="4"/>
  <c r="N925" i="4"/>
  <c r="M925" i="4"/>
  <c r="L925" i="4"/>
  <c r="N924" i="4"/>
  <c r="M924" i="4"/>
  <c r="L924" i="4"/>
  <c r="N923" i="4"/>
  <c r="M923" i="4"/>
  <c r="L923" i="4"/>
  <c r="N922" i="4"/>
  <c r="M922" i="4"/>
  <c r="L922" i="4"/>
  <c r="N921" i="4"/>
  <c r="M921" i="4"/>
  <c r="L921" i="4"/>
  <c r="N920" i="4"/>
  <c r="M920" i="4"/>
  <c r="L920" i="4"/>
  <c r="N919" i="4"/>
  <c r="M919" i="4"/>
  <c r="L919" i="4"/>
  <c r="N918" i="4"/>
  <c r="M918" i="4"/>
  <c r="L918" i="4"/>
  <c r="N917" i="4"/>
  <c r="M917" i="4"/>
  <c r="L917" i="4"/>
  <c r="N916" i="4"/>
  <c r="M916" i="4"/>
  <c r="L916" i="4"/>
  <c r="N915" i="4"/>
  <c r="M915" i="4"/>
  <c r="L915" i="4"/>
  <c r="N914" i="4"/>
  <c r="M914" i="4"/>
  <c r="L914" i="4"/>
  <c r="N913" i="4"/>
  <c r="M913" i="4"/>
  <c r="L913" i="4"/>
  <c r="N912" i="4"/>
  <c r="M912" i="4"/>
  <c r="L912" i="4"/>
  <c r="N911" i="4"/>
  <c r="M911" i="4"/>
  <c r="L911" i="4"/>
  <c r="N910" i="4"/>
  <c r="M910" i="4"/>
  <c r="L910" i="4"/>
  <c r="N909" i="4"/>
  <c r="M909" i="4"/>
  <c r="L909" i="4"/>
  <c r="N908" i="4"/>
  <c r="M908" i="4"/>
  <c r="L908" i="4"/>
  <c r="N907" i="4"/>
  <c r="M907" i="4"/>
  <c r="L907" i="4"/>
  <c r="N906" i="4"/>
  <c r="M906" i="4"/>
  <c r="L906" i="4"/>
  <c r="N905" i="4"/>
  <c r="M905" i="4"/>
  <c r="L905" i="4"/>
  <c r="N904" i="4"/>
  <c r="M904" i="4"/>
  <c r="L904" i="4"/>
  <c r="N903" i="4"/>
  <c r="M903" i="4"/>
  <c r="L903" i="4"/>
  <c r="N902" i="4"/>
  <c r="M902" i="4"/>
  <c r="L902" i="4"/>
  <c r="N901" i="4"/>
  <c r="M901" i="4"/>
  <c r="L901" i="4"/>
  <c r="N900" i="4"/>
  <c r="M900" i="4"/>
  <c r="L900" i="4"/>
  <c r="N899" i="4"/>
  <c r="M899" i="4"/>
  <c r="L899" i="4"/>
  <c r="N898" i="4"/>
  <c r="M898" i="4"/>
  <c r="L898" i="4"/>
  <c r="N897" i="4"/>
  <c r="M897" i="4"/>
  <c r="L897" i="4"/>
  <c r="N896" i="4"/>
  <c r="M896" i="4"/>
  <c r="L896" i="4"/>
  <c r="N895" i="4"/>
  <c r="M895" i="4"/>
  <c r="L895" i="4"/>
  <c r="N894" i="4"/>
  <c r="M894" i="4"/>
  <c r="L894" i="4"/>
  <c r="N893" i="4"/>
  <c r="M893" i="4"/>
  <c r="L893" i="4"/>
  <c r="N892" i="4"/>
  <c r="M892" i="4"/>
  <c r="L892" i="4"/>
  <c r="N891" i="4"/>
  <c r="M891" i="4"/>
  <c r="L891" i="4"/>
  <c r="N890" i="4"/>
  <c r="M890" i="4"/>
  <c r="L890" i="4"/>
  <c r="N889" i="4"/>
  <c r="M889" i="4"/>
  <c r="L889" i="4"/>
  <c r="N888" i="4"/>
  <c r="M888" i="4"/>
  <c r="L888" i="4"/>
  <c r="N887" i="4"/>
  <c r="M887" i="4"/>
  <c r="L887" i="4"/>
  <c r="N886" i="4"/>
  <c r="M886" i="4"/>
  <c r="L886" i="4"/>
  <c r="N885" i="4"/>
  <c r="M885" i="4"/>
  <c r="L885" i="4"/>
  <c r="N884" i="4"/>
  <c r="M884" i="4"/>
  <c r="L884" i="4"/>
  <c r="N883" i="4"/>
  <c r="M883" i="4"/>
  <c r="L883" i="4"/>
  <c r="N882" i="4"/>
  <c r="M882" i="4"/>
  <c r="L882" i="4"/>
  <c r="N881" i="4"/>
  <c r="M881" i="4"/>
  <c r="L881" i="4"/>
  <c r="N880" i="4"/>
  <c r="M880" i="4"/>
  <c r="L880" i="4"/>
  <c r="N879" i="4"/>
  <c r="M879" i="4"/>
  <c r="L879" i="4"/>
  <c r="N878" i="4"/>
  <c r="M878" i="4"/>
  <c r="L878" i="4"/>
  <c r="N877" i="4"/>
  <c r="M877" i="4"/>
  <c r="L877" i="4"/>
  <c r="N876" i="4"/>
  <c r="M876" i="4"/>
  <c r="L876" i="4"/>
  <c r="N875" i="4"/>
  <c r="M875" i="4"/>
  <c r="L875" i="4"/>
  <c r="N874" i="4"/>
  <c r="M874" i="4"/>
  <c r="L874" i="4"/>
  <c r="N873" i="4"/>
  <c r="M873" i="4"/>
  <c r="L873" i="4"/>
  <c r="N872" i="4"/>
  <c r="M872" i="4"/>
  <c r="L872" i="4"/>
  <c r="N871" i="4"/>
  <c r="M871" i="4"/>
  <c r="L871" i="4"/>
  <c r="N870" i="4"/>
  <c r="M870" i="4"/>
  <c r="L870" i="4"/>
  <c r="N869" i="4"/>
  <c r="M869" i="4"/>
  <c r="L869" i="4"/>
  <c r="N868" i="4"/>
  <c r="M868" i="4"/>
  <c r="L868" i="4"/>
  <c r="N867" i="4"/>
  <c r="M867" i="4"/>
  <c r="L867" i="4"/>
  <c r="N866" i="4"/>
  <c r="M866" i="4"/>
  <c r="L866" i="4"/>
  <c r="N865" i="4"/>
  <c r="M865" i="4"/>
  <c r="L865" i="4"/>
  <c r="N864" i="4"/>
  <c r="M864" i="4"/>
  <c r="L864" i="4"/>
  <c r="N863" i="4"/>
  <c r="M863" i="4"/>
  <c r="L863" i="4"/>
  <c r="N862" i="4"/>
  <c r="M862" i="4"/>
  <c r="L862" i="4"/>
  <c r="N861" i="4"/>
  <c r="M861" i="4"/>
  <c r="L861" i="4"/>
  <c r="N860" i="4"/>
  <c r="M860" i="4"/>
  <c r="L860" i="4"/>
  <c r="N859" i="4"/>
  <c r="M859" i="4"/>
  <c r="L859" i="4"/>
  <c r="N858" i="4"/>
  <c r="M858" i="4"/>
  <c r="L858" i="4"/>
  <c r="N857" i="4"/>
  <c r="M857" i="4"/>
  <c r="L857" i="4"/>
  <c r="N856" i="4"/>
  <c r="M856" i="4"/>
  <c r="L856" i="4"/>
  <c r="N855" i="4"/>
  <c r="M855" i="4"/>
  <c r="L855" i="4"/>
  <c r="N854" i="4"/>
  <c r="M854" i="4"/>
  <c r="L854" i="4"/>
  <c r="N853" i="4"/>
  <c r="M853" i="4"/>
  <c r="L853" i="4"/>
  <c r="N852" i="4"/>
  <c r="M852" i="4"/>
  <c r="L852" i="4"/>
  <c r="N851" i="4"/>
  <c r="M851" i="4"/>
  <c r="L851" i="4"/>
  <c r="N850" i="4"/>
  <c r="M850" i="4"/>
  <c r="L850" i="4"/>
  <c r="N849" i="4"/>
  <c r="M849" i="4"/>
  <c r="L849" i="4"/>
  <c r="N848" i="4"/>
  <c r="M848" i="4"/>
  <c r="L848" i="4"/>
  <c r="N847" i="4"/>
  <c r="M847" i="4"/>
  <c r="L847" i="4"/>
  <c r="N846" i="4"/>
  <c r="M846" i="4"/>
  <c r="L846" i="4"/>
  <c r="N845" i="4"/>
  <c r="M845" i="4"/>
  <c r="L845" i="4"/>
  <c r="N844" i="4"/>
  <c r="M844" i="4"/>
  <c r="L844" i="4"/>
  <c r="N843" i="4"/>
  <c r="M843" i="4"/>
  <c r="L843" i="4"/>
  <c r="N842" i="4"/>
  <c r="M842" i="4"/>
  <c r="L842" i="4"/>
  <c r="N841" i="4"/>
  <c r="M841" i="4"/>
  <c r="L841" i="4"/>
  <c r="N840" i="4"/>
  <c r="M840" i="4"/>
  <c r="L840" i="4"/>
  <c r="N839" i="4"/>
  <c r="M839" i="4"/>
  <c r="L839" i="4"/>
  <c r="N838" i="4"/>
  <c r="M838" i="4"/>
  <c r="L838" i="4"/>
  <c r="N837" i="4"/>
  <c r="M837" i="4"/>
  <c r="L837" i="4"/>
  <c r="N836" i="4"/>
  <c r="M836" i="4"/>
  <c r="L836" i="4"/>
  <c r="N835" i="4"/>
  <c r="M835" i="4"/>
  <c r="L835" i="4"/>
  <c r="N834" i="4"/>
  <c r="M834" i="4"/>
  <c r="L834" i="4"/>
  <c r="N833" i="4"/>
  <c r="M833" i="4"/>
  <c r="L833" i="4"/>
  <c r="N832" i="4"/>
  <c r="M832" i="4"/>
  <c r="L832" i="4"/>
  <c r="N831" i="4"/>
  <c r="M831" i="4"/>
  <c r="L831" i="4"/>
  <c r="N830" i="4"/>
  <c r="M830" i="4"/>
  <c r="L830" i="4"/>
  <c r="N829" i="4"/>
  <c r="M829" i="4"/>
  <c r="L829" i="4"/>
  <c r="N828" i="4"/>
  <c r="M828" i="4"/>
  <c r="L828" i="4"/>
  <c r="N827" i="4"/>
  <c r="M827" i="4"/>
  <c r="L827" i="4"/>
  <c r="N826" i="4"/>
  <c r="M826" i="4"/>
  <c r="L826" i="4"/>
  <c r="N825" i="4"/>
  <c r="M825" i="4"/>
  <c r="L825" i="4"/>
  <c r="N824" i="4"/>
  <c r="M824" i="4"/>
  <c r="L824" i="4"/>
  <c r="N823" i="4"/>
  <c r="M823" i="4"/>
  <c r="L823" i="4"/>
  <c r="N822" i="4"/>
  <c r="M822" i="4"/>
  <c r="L822" i="4"/>
  <c r="N821" i="4"/>
  <c r="M821" i="4"/>
  <c r="L821" i="4"/>
  <c r="N820" i="4"/>
  <c r="M820" i="4"/>
  <c r="L820" i="4"/>
  <c r="N819" i="4"/>
  <c r="M819" i="4"/>
  <c r="L819" i="4"/>
  <c r="N818" i="4"/>
  <c r="M818" i="4"/>
  <c r="L818" i="4"/>
  <c r="N817" i="4"/>
  <c r="M817" i="4"/>
  <c r="L817" i="4"/>
  <c r="N816" i="4"/>
  <c r="M816" i="4"/>
  <c r="L816" i="4"/>
  <c r="N815" i="4"/>
  <c r="M815" i="4"/>
  <c r="L815" i="4"/>
  <c r="N814" i="4"/>
  <c r="M814" i="4"/>
  <c r="L814" i="4"/>
  <c r="N813" i="4"/>
  <c r="M813" i="4"/>
  <c r="L813" i="4"/>
  <c r="N812" i="4"/>
  <c r="M812" i="4"/>
  <c r="L812" i="4"/>
  <c r="N811" i="4"/>
  <c r="M811" i="4"/>
  <c r="L811" i="4"/>
  <c r="N810" i="4"/>
  <c r="M810" i="4"/>
  <c r="L810" i="4"/>
  <c r="N809" i="4"/>
  <c r="M809" i="4"/>
  <c r="L809" i="4"/>
  <c r="N808" i="4"/>
  <c r="M808" i="4"/>
  <c r="L808" i="4"/>
  <c r="N807" i="4"/>
  <c r="M807" i="4"/>
  <c r="L807" i="4"/>
  <c r="N806" i="4"/>
  <c r="M806" i="4"/>
  <c r="L806" i="4"/>
  <c r="N805" i="4"/>
  <c r="M805" i="4"/>
  <c r="L805" i="4"/>
  <c r="N804" i="4"/>
  <c r="M804" i="4"/>
  <c r="L804" i="4"/>
  <c r="N803" i="4"/>
  <c r="M803" i="4"/>
  <c r="L803" i="4"/>
  <c r="N802" i="4"/>
  <c r="M802" i="4"/>
  <c r="L802" i="4"/>
  <c r="N801" i="4"/>
  <c r="M801" i="4"/>
  <c r="L801" i="4"/>
  <c r="N800" i="4"/>
  <c r="M800" i="4"/>
  <c r="L800" i="4"/>
  <c r="N799" i="4"/>
  <c r="M799" i="4"/>
  <c r="L799" i="4"/>
  <c r="N798" i="4"/>
  <c r="M798" i="4"/>
  <c r="L798" i="4"/>
  <c r="N797" i="4"/>
  <c r="M797" i="4"/>
  <c r="L797" i="4"/>
  <c r="N796" i="4"/>
  <c r="M796" i="4"/>
  <c r="L796" i="4"/>
  <c r="N795" i="4"/>
  <c r="M795" i="4"/>
  <c r="L795" i="4"/>
  <c r="N794" i="4"/>
  <c r="M794" i="4"/>
  <c r="L794" i="4"/>
  <c r="N793" i="4"/>
  <c r="M793" i="4"/>
  <c r="L793" i="4"/>
  <c r="N792" i="4"/>
  <c r="M792" i="4"/>
  <c r="L792" i="4"/>
  <c r="N791" i="4"/>
  <c r="M791" i="4"/>
  <c r="L791" i="4"/>
  <c r="N790" i="4"/>
  <c r="M790" i="4"/>
  <c r="L790" i="4"/>
  <c r="N789" i="4"/>
  <c r="M789" i="4"/>
  <c r="L789" i="4"/>
  <c r="N788" i="4"/>
  <c r="M788" i="4"/>
  <c r="L788" i="4"/>
  <c r="N787" i="4"/>
  <c r="M787" i="4"/>
  <c r="L787" i="4"/>
  <c r="N786" i="4"/>
  <c r="M786" i="4"/>
  <c r="L786" i="4"/>
  <c r="N785" i="4"/>
  <c r="M785" i="4"/>
  <c r="L785" i="4"/>
  <c r="N784" i="4"/>
  <c r="M784" i="4"/>
  <c r="L784" i="4"/>
  <c r="N783" i="4"/>
  <c r="M783" i="4"/>
  <c r="L783" i="4"/>
  <c r="N782" i="4"/>
  <c r="M782" i="4"/>
  <c r="L782" i="4"/>
  <c r="N781" i="4"/>
  <c r="M781" i="4"/>
  <c r="L781" i="4"/>
  <c r="N780" i="4"/>
  <c r="M780" i="4"/>
  <c r="L780" i="4"/>
  <c r="N779" i="4"/>
  <c r="M779" i="4"/>
  <c r="L779" i="4"/>
  <c r="N778" i="4"/>
  <c r="M778" i="4"/>
  <c r="L778" i="4"/>
  <c r="N777" i="4"/>
  <c r="M777" i="4"/>
  <c r="L777" i="4"/>
  <c r="N776" i="4"/>
  <c r="M776" i="4"/>
  <c r="L776" i="4"/>
  <c r="N775" i="4"/>
  <c r="M775" i="4"/>
  <c r="L775" i="4"/>
  <c r="N774" i="4"/>
  <c r="M774" i="4"/>
  <c r="L774" i="4"/>
  <c r="N773" i="4"/>
  <c r="M773" i="4"/>
  <c r="L773" i="4"/>
  <c r="N772" i="4"/>
  <c r="M772" i="4"/>
  <c r="L772" i="4"/>
  <c r="N771" i="4"/>
  <c r="M771" i="4"/>
  <c r="L771" i="4"/>
  <c r="N770" i="4"/>
  <c r="M770" i="4"/>
  <c r="L770" i="4"/>
  <c r="N769" i="4"/>
  <c r="M769" i="4"/>
  <c r="L769" i="4"/>
  <c r="N768" i="4"/>
  <c r="M768" i="4"/>
  <c r="L768" i="4"/>
  <c r="N767" i="4"/>
  <c r="M767" i="4"/>
  <c r="L767" i="4"/>
  <c r="N766" i="4"/>
  <c r="M766" i="4"/>
  <c r="L766" i="4"/>
  <c r="N765" i="4"/>
  <c r="M765" i="4"/>
  <c r="L765" i="4"/>
  <c r="N764" i="4"/>
  <c r="M764" i="4"/>
  <c r="L764" i="4"/>
  <c r="N763" i="4"/>
  <c r="M763" i="4"/>
  <c r="L763" i="4"/>
  <c r="N762" i="4"/>
  <c r="M762" i="4"/>
  <c r="L762" i="4"/>
  <c r="N761" i="4"/>
  <c r="M761" i="4"/>
  <c r="L761" i="4"/>
  <c r="N760" i="4"/>
  <c r="M760" i="4"/>
  <c r="L760" i="4"/>
  <c r="N759" i="4"/>
  <c r="M759" i="4"/>
  <c r="L759" i="4"/>
  <c r="N758" i="4"/>
  <c r="M758" i="4"/>
  <c r="L758" i="4"/>
  <c r="N757" i="4"/>
  <c r="M757" i="4"/>
  <c r="L757" i="4"/>
  <c r="N756" i="4"/>
  <c r="M756" i="4"/>
  <c r="L756" i="4"/>
  <c r="N755" i="4"/>
  <c r="M755" i="4"/>
  <c r="L755" i="4"/>
  <c r="N754" i="4"/>
  <c r="M754" i="4"/>
  <c r="L754" i="4"/>
  <c r="N753" i="4"/>
  <c r="M753" i="4"/>
  <c r="L753" i="4"/>
  <c r="N752" i="4"/>
  <c r="M752" i="4"/>
  <c r="L752" i="4"/>
  <c r="N751" i="4"/>
  <c r="M751" i="4"/>
  <c r="L751" i="4"/>
  <c r="N750" i="4"/>
  <c r="M750" i="4"/>
  <c r="L750" i="4"/>
  <c r="N749" i="4"/>
  <c r="M749" i="4"/>
  <c r="L749" i="4"/>
  <c r="N748" i="4"/>
  <c r="M748" i="4"/>
  <c r="L748" i="4"/>
  <c r="N747" i="4"/>
  <c r="M747" i="4"/>
  <c r="L747" i="4"/>
  <c r="N746" i="4"/>
  <c r="M746" i="4"/>
  <c r="L746" i="4"/>
  <c r="N745" i="4"/>
  <c r="M745" i="4"/>
  <c r="L745" i="4"/>
  <c r="N744" i="4"/>
  <c r="M744" i="4"/>
  <c r="L744" i="4"/>
  <c r="N743" i="4"/>
  <c r="M743" i="4"/>
  <c r="L743" i="4"/>
  <c r="N742" i="4"/>
  <c r="M742" i="4"/>
  <c r="L742" i="4"/>
  <c r="N741" i="4"/>
  <c r="M741" i="4"/>
  <c r="L741" i="4"/>
  <c r="N740" i="4"/>
  <c r="M740" i="4"/>
  <c r="L740" i="4"/>
  <c r="N739" i="4"/>
  <c r="M739" i="4"/>
  <c r="L739" i="4"/>
  <c r="N738" i="4"/>
  <c r="M738" i="4"/>
  <c r="L738" i="4"/>
  <c r="N737" i="4"/>
  <c r="M737" i="4"/>
  <c r="L737" i="4"/>
  <c r="N736" i="4"/>
  <c r="M736" i="4"/>
  <c r="L736" i="4"/>
  <c r="N735" i="4"/>
  <c r="M735" i="4"/>
  <c r="L735" i="4"/>
  <c r="N734" i="4"/>
  <c r="M734" i="4"/>
  <c r="L734" i="4"/>
  <c r="N733" i="4"/>
  <c r="M733" i="4"/>
  <c r="L733" i="4"/>
  <c r="N732" i="4"/>
  <c r="M732" i="4"/>
  <c r="L732" i="4"/>
  <c r="N731" i="4"/>
  <c r="M731" i="4"/>
  <c r="L731" i="4"/>
  <c r="N730" i="4"/>
  <c r="M730" i="4"/>
  <c r="L730" i="4"/>
  <c r="N729" i="4"/>
  <c r="M729" i="4"/>
  <c r="L729" i="4"/>
  <c r="N728" i="4"/>
  <c r="M728" i="4"/>
  <c r="L728" i="4"/>
  <c r="N727" i="4"/>
  <c r="M727" i="4"/>
  <c r="L727" i="4"/>
  <c r="N726" i="4"/>
  <c r="M726" i="4"/>
  <c r="L726" i="4"/>
  <c r="N725" i="4"/>
  <c r="M725" i="4"/>
  <c r="L725" i="4"/>
  <c r="N724" i="4"/>
  <c r="M724" i="4"/>
  <c r="L724" i="4"/>
  <c r="N723" i="4"/>
  <c r="M723" i="4"/>
  <c r="L723" i="4"/>
  <c r="N722" i="4"/>
  <c r="M722" i="4"/>
  <c r="L722" i="4"/>
  <c r="N721" i="4"/>
  <c r="M721" i="4"/>
  <c r="L721" i="4"/>
  <c r="N720" i="4"/>
  <c r="M720" i="4"/>
  <c r="L720" i="4"/>
  <c r="N719" i="4"/>
  <c r="M719" i="4"/>
  <c r="L719" i="4"/>
  <c r="N718" i="4"/>
  <c r="M718" i="4"/>
  <c r="L718" i="4"/>
  <c r="N717" i="4"/>
  <c r="M717" i="4"/>
  <c r="L717" i="4"/>
  <c r="N716" i="4"/>
  <c r="M716" i="4"/>
  <c r="L716" i="4"/>
  <c r="N715" i="4"/>
  <c r="M715" i="4"/>
  <c r="L715" i="4"/>
  <c r="N714" i="4"/>
  <c r="M714" i="4"/>
  <c r="L714" i="4"/>
  <c r="N713" i="4"/>
  <c r="M713" i="4"/>
  <c r="L713" i="4"/>
  <c r="N712" i="4"/>
  <c r="M712" i="4"/>
  <c r="L712" i="4"/>
  <c r="N711" i="4"/>
  <c r="M711" i="4"/>
  <c r="L711" i="4"/>
  <c r="N710" i="4"/>
  <c r="M710" i="4"/>
  <c r="L710" i="4"/>
  <c r="N709" i="4"/>
  <c r="M709" i="4"/>
  <c r="L709" i="4"/>
  <c r="N708" i="4"/>
  <c r="M708" i="4"/>
  <c r="L708" i="4"/>
  <c r="N707" i="4"/>
  <c r="M707" i="4"/>
  <c r="L707" i="4"/>
  <c r="N706" i="4"/>
  <c r="M706" i="4"/>
  <c r="L706" i="4"/>
  <c r="N705" i="4"/>
  <c r="M705" i="4"/>
  <c r="L705" i="4"/>
  <c r="N704" i="4"/>
  <c r="M704" i="4"/>
  <c r="L704" i="4"/>
  <c r="N703" i="4"/>
  <c r="M703" i="4"/>
  <c r="L703" i="4"/>
  <c r="N702" i="4"/>
  <c r="M702" i="4"/>
  <c r="L702" i="4"/>
  <c r="N701" i="4"/>
  <c r="M701" i="4"/>
  <c r="L701" i="4"/>
  <c r="N700" i="4"/>
  <c r="M700" i="4"/>
  <c r="L700" i="4"/>
  <c r="N699" i="4"/>
  <c r="M699" i="4"/>
  <c r="L699" i="4"/>
  <c r="N698" i="4"/>
  <c r="M698" i="4"/>
  <c r="L698" i="4"/>
  <c r="N697" i="4"/>
  <c r="M697" i="4"/>
  <c r="L697" i="4"/>
  <c r="N696" i="4"/>
  <c r="M696" i="4"/>
  <c r="L696" i="4"/>
  <c r="N695" i="4"/>
  <c r="M695" i="4"/>
  <c r="L695" i="4"/>
  <c r="N694" i="4"/>
  <c r="M694" i="4"/>
  <c r="L694" i="4"/>
  <c r="N693" i="4"/>
  <c r="M693" i="4"/>
  <c r="L693" i="4"/>
  <c r="N692" i="4"/>
  <c r="M692" i="4"/>
  <c r="L692" i="4"/>
  <c r="N691" i="4"/>
  <c r="M691" i="4"/>
  <c r="L691" i="4"/>
  <c r="N690" i="4"/>
  <c r="M690" i="4"/>
  <c r="L690" i="4"/>
  <c r="N689" i="4"/>
  <c r="M689" i="4"/>
  <c r="L689" i="4"/>
  <c r="N688" i="4"/>
  <c r="M688" i="4"/>
  <c r="L688" i="4"/>
  <c r="N687" i="4"/>
  <c r="M687" i="4"/>
  <c r="L687" i="4"/>
  <c r="N686" i="4"/>
  <c r="M686" i="4"/>
  <c r="L686" i="4"/>
  <c r="N685" i="4"/>
  <c r="M685" i="4"/>
  <c r="L685" i="4"/>
  <c r="N684" i="4"/>
  <c r="M684" i="4"/>
  <c r="L684" i="4"/>
  <c r="N683" i="4"/>
  <c r="M683" i="4"/>
  <c r="L683" i="4"/>
  <c r="N682" i="4"/>
  <c r="M682" i="4"/>
  <c r="L682" i="4"/>
  <c r="N681" i="4"/>
  <c r="M681" i="4"/>
  <c r="L681" i="4"/>
  <c r="N680" i="4"/>
  <c r="M680" i="4"/>
  <c r="L680" i="4"/>
  <c r="N679" i="4"/>
  <c r="M679" i="4"/>
  <c r="L679" i="4"/>
  <c r="N678" i="4"/>
  <c r="M678" i="4"/>
  <c r="L678" i="4"/>
  <c r="N677" i="4"/>
  <c r="M677" i="4"/>
  <c r="L677" i="4"/>
  <c r="N676" i="4"/>
  <c r="M676" i="4"/>
  <c r="L676" i="4"/>
  <c r="N675" i="4"/>
  <c r="M675" i="4"/>
  <c r="L675" i="4"/>
  <c r="N674" i="4"/>
  <c r="M674" i="4"/>
  <c r="L674" i="4"/>
  <c r="N673" i="4"/>
  <c r="M673" i="4"/>
  <c r="L673" i="4"/>
  <c r="N672" i="4"/>
  <c r="M672" i="4"/>
  <c r="L672" i="4"/>
  <c r="N671" i="4"/>
  <c r="M671" i="4"/>
  <c r="L671" i="4"/>
  <c r="N670" i="4"/>
  <c r="M670" i="4"/>
  <c r="L670" i="4"/>
  <c r="N669" i="4"/>
  <c r="M669" i="4"/>
  <c r="L669" i="4"/>
  <c r="N668" i="4"/>
  <c r="M668" i="4"/>
  <c r="L668" i="4"/>
  <c r="N667" i="4"/>
  <c r="M667" i="4"/>
  <c r="L667" i="4"/>
  <c r="N666" i="4"/>
  <c r="M666" i="4"/>
  <c r="L666" i="4"/>
  <c r="N665" i="4"/>
  <c r="M665" i="4"/>
  <c r="L665" i="4"/>
  <c r="N664" i="4"/>
  <c r="M664" i="4"/>
  <c r="L664" i="4"/>
  <c r="N663" i="4"/>
  <c r="M663" i="4"/>
  <c r="L663" i="4"/>
  <c r="N662" i="4"/>
  <c r="M662" i="4"/>
  <c r="L662" i="4"/>
  <c r="N661" i="4"/>
  <c r="M661" i="4"/>
  <c r="L661" i="4"/>
  <c r="N660" i="4"/>
  <c r="M660" i="4"/>
  <c r="L660" i="4"/>
  <c r="N659" i="4"/>
  <c r="M659" i="4"/>
  <c r="L659" i="4"/>
  <c r="N658" i="4"/>
  <c r="M658" i="4"/>
  <c r="L658" i="4"/>
  <c r="N657" i="4"/>
  <c r="M657" i="4"/>
  <c r="L657" i="4"/>
  <c r="N656" i="4"/>
  <c r="M656" i="4"/>
  <c r="L656" i="4"/>
  <c r="N655" i="4"/>
  <c r="M655" i="4"/>
  <c r="L655" i="4"/>
  <c r="N654" i="4"/>
  <c r="M654" i="4"/>
  <c r="L654" i="4"/>
  <c r="N653" i="4"/>
  <c r="M653" i="4"/>
  <c r="L653" i="4"/>
  <c r="N652" i="4"/>
  <c r="M652" i="4"/>
  <c r="L652" i="4"/>
  <c r="N651" i="4"/>
  <c r="M651" i="4"/>
  <c r="L651" i="4"/>
  <c r="N650" i="4"/>
  <c r="M650" i="4"/>
  <c r="L650" i="4"/>
  <c r="N649" i="4"/>
  <c r="M649" i="4"/>
  <c r="L649" i="4"/>
  <c r="N648" i="4"/>
  <c r="M648" i="4"/>
  <c r="L648" i="4"/>
  <c r="N647" i="4"/>
  <c r="M647" i="4"/>
  <c r="L647" i="4"/>
  <c r="N646" i="4"/>
  <c r="M646" i="4"/>
  <c r="L646" i="4"/>
  <c r="N645" i="4"/>
  <c r="M645" i="4"/>
  <c r="L645" i="4"/>
  <c r="N644" i="4"/>
  <c r="M644" i="4"/>
  <c r="L644" i="4"/>
  <c r="N643" i="4"/>
  <c r="M643" i="4"/>
  <c r="L643" i="4"/>
  <c r="N642" i="4"/>
  <c r="M642" i="4"/>
  <c r="L642" i="4"/>
  <c r="N641" i="4"/>
  <c r="M641" i="4"/>
  <c r="L641" i="4"/>
  <c r="N640" i="4"/>
  <c r="M640" i="4"/>
  <c r="L640" i="4"/>
  <c r="N639" i="4"/>
  <c r="M639" i="4"/>
  <c r="L639" i="4"/>
  <c r="N638" i="4"/>
  <c r="M638" i="4"/>
  <c r="L638" i="4"/>
  <c r="N637" i="4"/>
  <c r="M637" i="4"/>
  <c r="L637" i="4"/>
  <c r="N636" i="4"/>
  <c r="M636" i="4"/>
  <c r="L636" i="4"/>
  <c r="N635" i="4"/>
  <c r="M635" i="4"/>
  <c r="L635" i="4"/>
  <c r="N634" i="4"/>
  <c r="M634" i="4"/>
  <c r="L634" i="4"/>
  <c r="N633" i="4"/>
  <c r="M633" i="4"/>
  <c r="L633" i="4"/>
  <c r="N632" i="4"/>
  <c r="M632" i="4"/>
  <c r="L632" i="4"/>
  <c r="N631" i="4"/>
  <c r="M631" i="4"/>
  <c r="L631" i="4"/>
  <c r="N630" i="4"/>
  <c r="M630" i="4"/>
  <c r="L630" i="4"/>
  <c r="N629" i="4"/>
  <c r="M629" i="4"/>
  <c r="L629" i="4"/>
  <c r="N628" i="4"/>
  <c r="M628" i="4"/>
  <c r="L628" i="4"/>
  <c r="N627" i="4"/>
  <c r="M627" i="4"/>
  <c r="L627" i="4"/>
  <c r="N626" i="4"/>
  <c r="M626" i="4"/>
  <c r="L626" i="4"/>
  <c r="N625" i="4"/>
  <c r="M625" i="4"/>
  <c r="L625" i="4"/>
  <c r="N624" i="4"/>
  <c r="M624" i="4"/>
  <c r="L624" i="4"/>
  <c r="N623" i="4"/>
  <c r="M623" i="4"/>
  <c r="L623" i="4"/>
  <c r="N622" i="4"/>
  <c r="M622" i="4"/>
  <c r="L622" i="4"/>
  <c r="N621" i="4"/>
  <c r="M621" i="4"/>
  <c r="L621" i="4"/>
  <c r="N620" i="4"/>
  <c r="M620" i="4"/>
  <c r="L620" i="4"/>
  <c r="N619" i="4"/>
  <c r="M619" i="4"/>
  <c r="L619" i="4"/>
  <c r="N618" i="4"/>
  <c r="M618" i="4"/>
  <c r="L618" i="4"/>
  <c r="N617" i="4"/>
  <c r="M617" i="4"/>
  <c r="L617" i="4"/>
  <c r="N616" i="4"/>
  <c r="M616" i="4"/>
  <c r="L616" i="4"/>
  <c r="N615" i="4"/>
  <c r="M615" i="4"/>
  <c r="L615" i="4"/>
  <c r="N614" i="4"/>
  <c r="M614" i="4"/>
  <c r="L614" i="4"/>
  <c r="N613" i="4"/>
  <c r="M613" i="4"/>
  <c r="L613" i="4"/>
  <c r="N612" i="4"/>
  <c r="M612" i="4"/>
  <c r="L612" i="4"/>
  <c r="N611" i="4"/>
  <c r="M611" i="4"/>
  <c r="L611" i="4"/>
  <c r="N610" i="4"/>
  <c r="M610" i="4"/>
  <c r="L610" i="4"/>
  <c r="N609" i="4"/>
  <c r="M609" i="4"/>
  <c r="L609" i="4"/>
  <c r="N608" i="4"/>
  <c r="M608" i="4"/>
  <c r="L608" i="4"/>
  <c r="N607" i="4"/>
  <c r="M607" i="4"/>
  <c r="L607" i="4"/>
  <c r="N606" i="4"/>
  <c r="M606" i="4"/>
  <c r="L606" i="4"/>
  <c r="N605" i="4"/>
  <c r="M605" i="4"/>
  <c r="L605" i="4"/>
  <c r="N604" i="4"/>
  <c r="M604" i="4"/>
  <c r="L604" i="4"/>
  <c r="N603" i="4"/>
  <c r="M603" i="4"/>
  <c r="L603" i="4"/>
  <c r="N602" i="4"/>
  <c r="M602" i="4"/>
  <c r="L602" i="4"/>
  <c r="N601" i="4"/>
  <c r="M601" i="4"/>
  <c r="L601" i="4"/>
  <c r="N600" i="4"/>
  <c r="M600" i="4"/>
  <c r="L600" i="4"/>
  <c r="N599" i="4"/>
  <c r="M599" i="4"/>
  <c r="L599" i="4"/>
  <c r="N598" i="4"/>
  <c r="M598" i="4"/>
  <c r="L598" i="4"/>
  <c r="N597" i="4"/>
  <c r="M597" i="4"/>
  <c r="L597" i="4"/>
  <c r="N596" i="4"/>
  <c r="M596" i="4"/>
  <c r="L596" i="4"/>
  <c r="N595" i="4"/>
  <c r="M595" i="4"/>
  <c r="L595" i="4"/>
  <c r="N594" i="4"/>
  <c r="M594" i="4"/>
  <c r="L594" i="4"/>
  <c r="N593" i="4"/>
  <c r="M593" i="4"/>
  <c r="L593" i="4"/>
  <c r="N592" i="4"/>
  <c r="M592" i="4"/>
  <c r="L592" i="4"/>
  <c r="N591" i="4"/>
  <c r="M591" i="4"/>
  <c r="L591" i="4"/>
  <c r="N590" i="4"/>
  <c r="M590" i="4"/>
  <c r="L590" i="4"/>
  <c r="N589" i="4"/>
  <c r="M589" i="4"/>
  <c r="L589" i="4"/>
  <c r="N588" i="4"/>
  <c r="M588" i="4"/>
  <c r="L588" i="4"/>
  <c r="N587" i="4"/>
  <c r="M587" i="4"/>
  <c r="L587" i="4"/>
  <c r="N586" i="4"/>
  <c r="M586" i="4"/>
  <c r="L586" i="4"/>
  <c r="N585" i="4"/>
  <c r="M585" i="4"/>
  <c r="L585" i="4"/>
  <c r="N584" i="4"/>
  <c r="M584" i="4"/>
  <c r="L584" i="4"/>
  <c r="N583" i="4"/>
  <c r="M583" i="4"/>
  <c r="L583" i="4"/>
  <c r="N582" i="4"/>
  <c r="M582" i="4"/>
  <c r="L582" i="4"/>
  <c r="N581" i="4"/>
  <c r="M581" i="4"/>
  <c r="L581" i="4"/>
  <c r="N580" i="4"/>
  <c r="M580" i="4"/>
  <c r="L580" i="4"/>
  <c r="N579" i="4"/>
  <c r="M579" i="4"/>
  <c r="L579" i="4"/>
  <c r="N578" i="4"/>
  <c r="M578" i="4"/>
  <c r="L578" i="4"/>
  <c r="N577" i="4"/>
  <c r="M577" i="4"/>
  <c r="L577" i="4"/>
  <c r="N576" i="4"/>
  <c r="M576" i="4"/>
  <c r="L576" i="4"/>
  <c r="N575" i="4"/>
  <c r="M575" i="4"/>
  <c r="L575" i="4"/>
  <c r="N574" i="4"/>
  <c r="M574" i="4"/>
  <c r="L574" i="4"/>
  <c r="N573" i="4"/>
  <c r="M573" i="4"/>
  <c r="L573" i="4"/>
  <c r="N572" i="4"/>
  <c r="M572" i="4"/>
  <c r="L572" i="4"/>
  <c r="N571" i="4"/>
  <c r="M571" i="4"/>
  <c r="L571" i="4"/>
  <c r="N570" i="4"/>
  <c r="M570" i="4"/>
  <c r="L570" i="4"/>
  <c r="N569" i="4"/>
  <c r="M569" i="4"/>
  <c r="L569" i="4"/>
  <c r="N568" i="4"/>
  <c r="M568" i="4"/>
  <c r="L568" i="4"/>
  <c r="N567" i="4"/>
  <c r="M567" i="4"/>
  <c r="L567" i="4"/>
  <c r="N566" i="4"/>
  <c r="M566" i="4"/>
  <c r="L566" i="4"/>
  <c r="N565" i="4"/>
  <c r="M565" i="4"/>
  <c r="L565" i="4"/>
  <c r="N564" i="4"/>
  <c r="M564" i="4"/>
  <c r="L564" i="4"/>
  <c r="N563" i="4"/>
  <c r="M563" i="4"/>
  <c r="L563" i="4"/>
  <c r="N562" i="4"/>
  <c r="M562" i="4"/>
  <c r="L562" i="4"/>
  <c r="N561" i="4"/>
  <c r="M561" i="4"/>
  <c r="L561" i="4"/>
  <c r="N560" i="4"/>
  <c r="M560" i="4"/>
  <c r="L560" i="4"/>
  <c r="N559" i="4"/>
  <c r="M559" i="4"/>
  <c r="L559" i="4"/>
  <c r="N558" i="4"/>
  <c r="M558" i="4"/>
  <c r="L558" i="4"/>
  <c r="N557" i="4"/>
  <c r="M557" i="4"/>
  <c r="L557" i="4"/>
  <c r="N556" i="4"/>
  <c r="M556" i="4"/>
  <c r="L556" i="4"/>
  <c r="N555" i="4"/>
  <c r="M555" i="4"/>
  <c r="L555" i="4"/>
  <c r="N554" i="4"/>
  <c r="M554" i="4"/>
  <c r="L554" i="4"/>
  <c r="N553" i="4"/>
  <c r="M553" i="4"/>
  <c r="L553" i="4"/>
  <c r="N552" i="4"/>
  <c r="M552" i="4"/>
  <c r="L552" i="4"/>
  <c r="N551" i="4"/>
  <c r="M551" i="4"/>
  <c r="L551" i="4"/>
  <c r="N550" i="4"/>
  <c r="M550" i="4"/>
  <c r="L550" i="4"/>
  <c r="N549" i="4"/>
  <c r="M549" i="4"/>
  <c r="L549" i="4"/>
  <c r="N548" i="4"/>
  <c r="M548" i="4"/>
  <c r="L548" i="4"/>
  <c r="N547" i="4"/>
  <c r="M547" i="4"/>
  <c r="L547" i="4"/>
  <c r="N546" i="4"/>
  <c r="M546" i="4"/>
  <c r="L546" i="4"/>
  <c r="N545" i="4"/>
  <c r="M545" i="4"/>
  <c r="L545" i="4"/>
  <c r="N544" i="4"/>
  <c r="M544" i="4"/>
  <c r="L544" i="4"/>
  <c r="N543" i="4"/>
  <c r="M543" i="4"/>
  <c r="L543" i="4"/>
  <c r="N542" i="4"/>
  <c r="M542" i="4"/>
  <c r="L542" i="4"/>
  <c r="N541" i="4"/>
  <c r="M541" i="4"/>
  <c r="L541" i="4"/>
  <c r="N540" i="4"/>
  <c r="M540" i="4"/>
  <c r="L540" i="4"/>
  <c r="N539" i="4"/>
  <c r="M539" i="4"/>
  <c r="L539" i="4"/>
  <c r="N538" i="4"/>
  <c r="M538" i="4"/>
  <c r="L538" i="4"/>
  <c r="N537" i="4"/>
  <c r="M537" i="4"/>
  <c r="L537" i="4"/>
  <c r="N536" i="4"/>
  <c r="M536" i="4"/>
  <c r="L536" i="4"/>
  <c r="N535" i="4"/>
  <c r="M535" i="4"/>
  <c r="L535" i="4"/>
  <c r="N534" i="4"/>
  <c r="M534" i="4"/>
  <c r="L534" i="4"/>
  <c r="N533" i="4"/>
  <c r="M533" i="4"/>
  <c r="L533" i="4"/>
  <c r="N532" i="4"/>
  <c r="M532" i="4"/>
  <c r="L532" i="4"/>
  <c r="N531" i="4"/>
  <c r="M531" i="4"/>
  <c r="L531" i="4"/>
  <c r="N530" i="4"/>
  <c r="M530" i="4"/>
  <c r="L530" i="4"/>
  <c r="N529" i="4"/>
  <c r="M529" i="4"/>
  <c r="L529" i="4"/>
  <c r="N528" i="4"/>
  <c r="M528" i="4"/>
  <c r="L528" i="4"/>
  <c r="N527" i="4"/>
  <c r="M527" i="4"/>
  <c r="L527" i="4"/>
  <c r="N526" i="4"/>
  <c r="M526" i="4"/>
  <c r="L526" i="4"/>
  <c r="N525" i="4"/>
  <c r="M525" i="4"/>
  <c r="L525" i="4"/>
  <c r="N524" i="4"/>
  <c r="M524" i="4"/>
  <c r="L524" i="4"/>
  <c r="N523" i="4"/>
  <c r="M523" i="4"/>
  <c r="L523" i="4"/>
  <c r="N522" i="4"/>
  <c r="M522" i="4"/>
  <c r="L522" i="4"/>
  <c r="N521" i="4"/>
  <c r="M521" i="4"/>
  <c r="L521" i="4"/>
  <c r="N520" i="4"/>
  <c r="M520" i="4"/>
  <c r="L520" i="4"/>
  <c r="N519" i="4"/>
  <c r="M519" i="4"/>
  <c r="L519" i="4"/>
  <c r="N518" i="4"/>
  <c r="M518" i="4"/>
  <c r="L518" i="4"/>
  <c r="N517" i="4"/>
  <c r="M517" i="4"/>
  <c r="L517" i="4"/>
  <c r="N516" i="4"/>
  <c r="M516" i="4"/>
  <c r="L516" i="4"/>
  <c r="N515" i="4"/>
  <c r="M515" i="4"/>
  <c r="L515" i="4"/>
  <c r="N514" i="4"/>
  <c r="M514" i="4"/>
  <c r="L514" i="4"/>
  <c r="N513" i="4"/>
  <c r="M513" i="4"/>
  <c r="L513" i="4"/>
  <c r="N512" i="4"/>
  <c r="M512" i="4"/>
  <c r="L512" i="4"/>
  <c r="N511" i="4"/>
  <c r="M511" i="4"/>
  <c r="L511" i="4"/>
  <c r="N510" i="4"/>
  <c r="M510" i="4"/>
  <c r="L510" i="4"/>
  <c r="N509" i="4"/>
  <c r="M509" i="4"/>
  <c r="L509" i="4"/>
  <c r="N508" i="4"/>
  <c r="M508" i="4"/>
  <c r="L508" i="4"/>
  <c r="N507" i="4"/>
  <c r="M507" i="4"/>
  <c r="L507" i="4"/>
  <c r="N506" i="4"/>
  <c r="M506" i="4"/>
  <c r="L506" i="4"/>
  <c r="N505" i="4"/>
  <c r="M505" i="4"/>
  <c r="L505" i="4"/>
  <c r="N504" i="4"/>
  <c r="M504" i="4"/>
  <c r="L504" i="4"/>
  <c r="N503" i="4"/>
  <c r="M503" i="4"/>
  <c r="L503" i="4"/>
  <c r="N502" i="4"/>
  <c r="M502" i="4"/>
  <c r="L502" i="4"/>
  <c r="N501" i="4"/>
  <c r="M501" i="4"/>
  <c r="L501" i="4"/>
  <c r="N500" i="4"/>
  <c r="M500" i="4"/>
  <c r="L500" i="4"/>
  <c r="N499" i="4"/>
  <c r="M499" i="4"/>
  <c r="L499" i="4"/>
  <c r="N498" i="4"/>
  <c r="M498" i="4"/>
  <c r="L498" i="4"/>
  <c r="N497" i="4"/>
  <c r="M497" i="4"/>
  <c r="L497" i="4"/>
  <c r="N496" i="4"/>
  <c r="M496" i="4"/>
  <c r="L496" i="4"/>
  <c r="N495" i="4"/>
  <c r="M495" i="4"/>
  <c r="L495" i="4"/>
  <c r="N494" i="4"/>
  <c r="M494" i="4"/>
  <c r="L494" i="4"/>
  <c r="N493" i="4"/>
  <c r="M493" i="4"/>
  <c r="L493" i="4"/>
  <c r="N492" i="4"/>
  <c r="M492" i="4"/>
  <c r="L492" i="4"/>
  <c r="N491" i="4"/>
  <c r="M491" i="4"/>
  <c r="L491" i="4"/>
  <c r="N490" i="4"/>
  <c r="M490" i="4"/>
  <c r="L490" i="4"/>
  <c r="N489" i="4"/>
  <c r="M489" i="4"/>
  <c r="L489" i="4"/>
  <c r="N488" i="4"/>
  <c r="M488" i="4"/>
  <c r="L488" i="4"/>
  <c r="N487" i="4"/>
  <c r="M487" i="4"/>
  <c r="L487" i="4"/>
  <c r="N486" i="4"/>
  <c r="M486" i="4"/>
  <c r="L48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N485" i="4"/>
  <c r="M485" i="4"/>
  <c r="L485" i="4"/>
  <c r="K485" i="4"/>
  <c r="N484" i="4"/>
  <c r="M484" i="4"/>
  <c r="L484" i="4"/>
  <c r="K484" i="4"/>
  <c r="N483" i="4"/>
  <c r="M483" i="4"/>
  <c r="L483" i="4"/>
  <c r="K483" i="4"/>
  <c r="N482" i="4"/>
  <c r="M482" i="4"/>
  <c r="L482" i="4"/>
  <c r="K482" i="4"/>
  <c r="N481" i="4"/>
  <c r="M481" i="4"/>
  <c r="L481" i="4"/>
  <c r="K481" i="4"/>
  <c r="N480" i="4"/>
  <c r="M480" i="4"/>
  <c r="L480" i="4"/>
  <c r="K480" i="4"/>
  <c r="N479" i="4"/>
  <c r="M479" i="4"/>
  <c r="L479" i="4"/>
  <c r="K479" i="4"/>
  <c r="N478" i="4"/>
  <c r="M478" i="4"/>
  <c r="L478" i="4"/>
  <c r="K478" i="4"/>
  <c r="N477" i="4"/>
  <c r="M477" i="4"/>
  <c r="L477" i="4"/>
  <c r="K477" i="4"/>
  <c r="N476" i="4"/>
  <c r="M476" i="4"/>
  <c r="L476" i="4"/>
  <c r="K476" i="4"/>
  <c r="N475" i="4"/>
  <c r="M475" i="4"/>
  <c r="L475" i="4"/>
  <c r="K475" i="4"/>
  <c r="N474" i="4"/>
  <c r="M474" i="4"/>
  <c r="L474" i="4"/>
  <c r="K474" i="4"/>
  <c r="N473" i="4"/>
  <c r="M473" i="4"/>
  <c r="L473" i="4"/>
  <c r="K473" i="4"/>
  <c r="N472" i="4"/>
  <c r="M472" i="4"/>
  <c r="L472" i="4"/>
  <c r="K472" i="4"/>
  <c r="N471" i="4"/>
  <c r="M471" i="4"/>
  <c r="L471" i="4"/>
  <c r="K471" i="4"/>
  <c r="N470" i="4"/>
  <c r="M470" i="4"/>
  <c r="L470" i="4"/>
  <c r="K470" i="4"/>
  <c r="N469" i="4"/>
  <c r="M469" i="4"/>
  <c r="L469" i="4"/>
  <c r="K469" i="4"/>
  <c r="N468" i="4"/>
  <c r="M468" i="4"/>
  <c r="L468" i="4"/>
  <c r="K468" i="4"/>
  <c r="N467" i="4"/>
  <c r="M467" i="4"/>
  <c r="L467" i="4"/>
  <c r="K467" i="4"/>
  <c r="N466" i="4"/>
  <c r="M466" i="4"/>
  <c r="L466" i="4"/>
  <c r="K466" i="4"/>
  <c r="N465" i="4"/>
  <c r="M465" i="4"/>
  <c r="L465" i="4"/>
  <c r="K465" i="4"/>
  <c r="N464" i="4"/>
  <c r="M464" i="4"/>
  <c r="L464" i="4"/>
  <c r="K464" i="4"/>
  <c r="N463" i="4"/>
  <c r="M463" i="4"/>
  <c r="L463" i="4"/>
  <c r="K463" i="4"/>
  <c r="N462" i="4"/>
  <c r="M462" i="4"/>
  <c r="L462" i="4"/>
  <c r="K462" i="4"/>
  <c r="N461" i="4"/>
  <c r="M461" i="4"/>
  <c r="L461" i="4"/>
  <c r="K461" i="4"/>
  <c r="N460" i="4"/>
  <c r="M460" i="4"/>
  <c r="L460" i="4"/>
  <c r="K460" i="4"/>
  <c r="N459" i="4"/>
  <c r="M459" i="4"/>
  <c r="L459" i="4"/>
  <c r="K459" i="4"/>
  <c r="N458" i="4"/>
  <c r="M458" i="4"/>
  <c r="L458" i="4"/>
  <c r="K458" i="4"/>
  <c r="N457" i="4"/>
  <c r="M457" i="4"/>
  <c r="L457" i="4"/>
  <c r="K457" i="4"/>
  <c r="N456" i="4"/>
  <c r="M456" i="4"/>
  <c r="L456" i="4"/>
  <c r="K456" i="4"/>
  <c r="N455" i="4"/>
  <c r="M455" i="4"/>
  <c r="L455" i="4"/>
  <c r="K455" i="4"/>
  <c r="N454" i="4"/>
  <c r="M454" i="4"/>
  <c r="L454" i="4"/>
  <c r="K454" i="4"/>
  <c r="N453" i="4"/>
  <c r="M453" i="4"/>
  <c r="L453" i="4"/>
  <c r="K453" i="4"/>
  <c r="N452" i="4"/>
  <c r="M452" i="4"/>
  <c r="L452" i="4"/>
  <c r="K452" i="4"/>
  <c r="N451" i="4"/>
  <c r="M451" i="4"/>
  <c r="L451" i="4"/>
  <c r="K451" i="4"/>
  <c r="N450" i="4"/>
  <c r="M450" i="4"/>
  <c r="L450" i="4"/>
  <c r="K450" i="4"/>
  <c r="N449" i="4"/>
  <c r="M449" i="4"/>
  <c r="L449" i="4"/>
  <c r="K449" i="4"/>
  <c r="N448" i="4"/>
  <c r="M448" i="4"/>
  <c r="L448" i="4"/>
  <c r="K448" i="4"/>
  <c r="N447" i="4"/>
  <c r="M447" i="4"/>
  <c r="L447" i="4"/>
  <c r="K447" i="4"/>
  <c r="N446" i="4"/>
  <c r="M446" i="4"/>
  <c r="L446" i="4"/>
  <c r="K446" i="4"/>
  <c r="N445" i="4"/>
  <c r="M445" i="4"/>
  <c r="L445" i="4"/>
  <c r="K445" i="4"/>
  <c r="N444" i="4"/>
  <c r="M444" i="4"/>
  <c r="L444" i="4"/>
  <c r="K444" i="4"/>
  <c r="N443" i="4"/>
  <c r="M443" i="4"/>
  <c r="L443" i="4"/>
  <c r="K443" i="4"/>
  <c r="N442" i="4"/>
  <c r="M442" i="4"/>
  <c r="L442" i="4"/>
  <c r="K442" i="4"/>
  <c r="N441" i="4"/>
  <c r="M441" i="4"/>
  <c r="L441" i="4"/>
  <c r="K441" i="4"/>
  <c r="N440" i="4"/>
  <c r="M440" i="4"/>
  <c r="L440" i="4"/>
  <c r="K440" i="4"/>
  <c r="N439" i="4"/>
  <c r="M439" i="4"/>
  <c r="L439" i="4"/>
  <c r="K439" i="4"/>
  <c r="N438" i="4"/>
  <c r="M438" i="4"/>
  <c r="L438" i="4"/>
  <c r="K438" i="4"/>
  <c r="N437" i="4"/>
  <c r="M437" i="4"/>
  <c r="L437" i="4"/>
  <c r="K437" i="4"/>
  <c r="N436" i="4"/>
  <c r="M436" i="4"/>
  <c r="L436" i="4"/>
  <c r="K436" i="4"/>
  <c r="N435" i="4"/>
  <c r="M435" i="4"/>
  <c r="L435" i="4"/>
  <c r="K435" i="4"/>
  <c r="N434" i="4"/>
  <c r="M434" i="4"/>
  <c r="L434" i="4"/>
  <c r="K434" i="4"/>
  <c r="N433" i="4"/>
  <c r="M433" i="4"/>
  <c r="L433" i="4"/>
  <c r="K433" i="4"/>
  <c r="N432" i="4"/>
  <c r="M432" i="4"/>
  <c r="L432" i="4"/>
  <c r="K432" i="4"/>
  <c r="N431" i="4"/>
  <c r="M431" i="4"/>
  <c r="L431" i="4"/>
  <c r="K431" i="4"/>
  <c r="N430" i="4"/>
  <c r="M430" i="4"/>
  <c r="L430" i="4"/>
  <c r="K430" i="4"/>
  <c r="N429" i="4"/>
  <c r="M429" i="4"/>
  <c r="L429" i="4"/>
  <c r="K429" i="4"/>
  <c r="N428" i="4"/>
  <c r="M428" i="4"/>
  <c r="L428" i="4"/>
  <c r="K428" i="4"/>
  <c r="N427" i="4"/>
  <c r="M427" i="4"/>
  <c r="L427" i="4"/>
  <c r="K427" i="4"/>
  <c r="N426" i="4"/>
  <c r="M426" i="4"/>
  <c r="L426" i="4"/>
  <c r="K426" i="4"/>
  <c r="N425" i="4"/>
  <c r="M425" i="4"/>
  <c r="L425" i="4"/>
  <c r="K425" i="4"/>
  <c r="N424" i="4"/>
  <c r="M424" i="4"/>
  <c r="L424" i="4"/>
  <c r="K424" i="4"/>
  <c r="N423" i="4"/>
  <c r="M423" i="4"/>
  <c r="L423" i="4"/>
  <c r="K423" i="4"/>
  <c r="N422" i="4"/>
  <c r="M422" i="4"/>
  <c r="L422" i="4"/>
  <c r="K422" i="4"/>
  <c r="N421" i="4"/>
  <c r="M421" i="4"/>
  <c r="L421" i="4"/>
  <c r="K421" i="4"/>
  <c r="N420" i="4"/>
  <c r="M420" i="4"/>
  <c r="L420" i="4"/>
  <c r="K420" i="4"/>
  <c r="N419" i="4"/>
  <c r="M419" i="4"/>
  <c r="L419" i="4"/>
  <c r="K419" i="4"/>
  <c r="N418" i="4"/>
  <c r="M418" i="4"/>
  <c r="L418" i="4"/>
  <c r="K418" i="4"/>
  <c r="N417" i="4"/>
  <c r="M417" i="4"/>
  <c r="L417" i="4"/>
  <c r="K417" i="4"/>
  <c r="N416" i="4"/>
  <c r="M416" i="4"/>
  <c r="L416" i="4"/>
  <c r="K416" i="4"/>
  <c r="N415" i="4"/>
  <c r="M415" i="4"/>
  <c r="L415" i="4"/>
  <c r="K415" i="4"/>
  <c r="N414" i="4"/>
  <c r="M414" i="4"/>
  <c r="L414" i="4"/>
  <c r="K414" i="4"/>
  <c r="N413" i="4"/>
  <c r="M413" i="4"/>
  <c r="L413" i="4"/>
  <c r="K413" i="4"/>
  <c r="N412" i="4"/>
  <c r="M412" i="4"/>
  <c r="L412" i="4"/>
  <c r="K412" i="4"/>
  <c r="N411" i="4"/>
  <c r="M411" i="4"/>
  <c r="L411" i="4"/>
  <c r="K411" i="4"/>
  <c r="N410" i="4"/>
  <c r="M410" i="4"/>
  <c r="L410" i="4"/>
  <c r="K410" i="4"/>
  <c r="N409" i="4"/>
  <c r="M409" i="4"/>
  <c r="L409" i="4"/>
  <c r="K409" i="4"/>
  <c r="N408" i="4"/>
  <c r="M408" i="4"/>
  <c r="L408" i="4"/>
  <c r="K408" i="4"/>
  <c r="N407" i="4"/>
  <c r="M407" i="4"/>
  <c r="L407" i="4"/>
  <c r="K407" i="4"/>
  <c r="N406" i="4"/>
  <c r="M406" i="4"/>
  <c r="L406" i="4"/>
  <c r="K406" i="4"/>
  <c r="N405" i="4"/>
  <c r="M405" i="4"/>
  <c r="L405" i="4"/>
  <c r="K405" i="4"/>
  <c r="N404" i="4"/>
  <c r="M404" i="4"/>
  <c r="L404" i="4"/>
  <c r="K404" i="4"/>
  <c r="N403" i="4"/>
  <c r="M403" i="4"/>
  <c r="L403" i="4"/>
  <c r="K403" i="4"/>
  <c r="N402" i="4"/>
  <c r="M402" i="4"/>
  <c r="L402" i="4"/>
  <c r="K402" i="4"/>
  <c r="N401" i="4"/>
  <c r="M401" i="4"/>
  <c r="L401" i="4"/>
  <c r="K401" i="4"/>
  <c r="N400" i="4"/>
  <c r="M400" i="4"/>
  <c r="L400" i="4"/>
  <c r="K400" i="4"/>
  <c r="N399" i="4"/>
  <c r="M399" i="4"/>
  <c r="L399" i="4"/>
  <c r="K399" i="4"/>
  <c r="N398" i="4"/>
  <c r="M398" i="4"/>
  <c r="L398" i="4"/>
  <c r="K398" i="4"/>
  <c r="N397" i="4"/>
  <c r="M397" i="4"/>
  <c r="L397" i="4"/>
  <c r="K397" i="4"/>
  <c r="N396" i="4"/>
  <c r="M396" i="4"/>
  <c r="L396" i="4"/>
  <c r="K396" i="4"/>
  <c r="N395" i="4"/>
  <c r="M395" i="4"/>
  <c r="L395" i="4"/>
  <c r="K395" i="4"/>
  <c r="N394" i="4"/>
  <c r="M394" i="4"/>
  <c r="L394" i="4"/>
  <c r="K394" i="4"/>
  <c r="N393" i="4"/>
  <c r="M393" i="4"/>
  <c r="L393" i="4"/>
  <c r="K393" i="4"/>
  <c r="N392" i="4"/>
  <c r="M392" i="4"/>
  <c r="L392" i="4"/>
  <c r="K392" i="4"/>
  <c r="N391" i="4"/>
  <c r="M391" i="4"/>
  <c r="L391" i="4"/>
  <c r="K391" i="4"/>
  <c r="N390" i="4"/>
  <c r="M390" i="4"/>
  <c r="L390" i="4"/>
  <c r="K390" i="4"/>
  <c r="N389" i="4"/>
  <c r="M389" i="4"/>
  <c r="L389" i="4"/>
  <c r="K389" i="4"/>
  <c r="N388" i="4"/>
  <c r="M388" i="4"/>
  <c r="L388" i="4"/>
  <c r="K388" i="4"/>
  <c r="N387" i="4"/>
  <c r="M387" i="4"/>
  <c r="L387" i="4"/>
  <c r="K387" i="4"/>
  <c r="N386" i="4"/>
  <c r="M386" i="4"/>
  <c r="L386" i="4"/>
  <c r="K386" i="4"/>
  <c r="N385" i="4"/>
  <c r="M385" i="4"/>
  <c r="L385" i="4"/>
  <c r="K385" i="4"/>
  <c r="N384" i="4"/>
  <c r="M384" i="4"/>
  <c r="L384" i="4"/>
  <c r="K384" i="4"/>
  <c r="N383" i="4"/>
  <c r="M383" i="4"/>
  <c r="L383" i="4"/>
  <c r="K383" i="4"/>
  <c r="N382" i="4"/>
  <c r="M382" i="4"/>
  <c r="L382" i="4"/>
  <c r="K382" i="4"/>
  <c r="N381" i="4"/>
  <c r="M381" i="4"/>
  <c r="L381" i="4"/>
  <c r="K381" i="4"/>
  <c r="N380" i="4"/>
  <c r="M380" i="4"/>
  <c r="L380" i="4"/>
  <c r="K380" i="4"/>
  <c r="N379" i="4"/>
  <c r="M379" i="4"/>
  <c r="L379" i="4"/>
  <c r="K379" i="4"/>
  <c r="N378" i="4"/>
  <c r="M378" i="4"/>
  <c r="L378" i="4"/>
  <c r="K378" i="4"/>
  <c r="N377" i="4"/>
  <c r="M377" i="4"/>
  <c r="L377" i="4"/>
  <c r="K377" i="4"/>
  <c r="N376" i="4"/>
  <c r="M376" i="4"/>
  <c r="L376" i="4"/>
  <c r="K376" i="4"/>
  <c r="N375" i="4"/>
  <c r="M375" i="4"/>
  <c r="L375" i="4"/>
  <c r="K375" i="4"/>
  <c r="N374" i="4"/>
  <c r="M374" i="4"/>
  <c r="L374" i="4"/>
  <c r="K374" i="4"/>
  <c r="N373" i="4"/>
  <c r="M373" i="4"/>
  <c r="L373" i="4"/>
  <c r="K373" i="4"/>
  <c r="N372" i="4"/>
  <c r="M372" i="4"/>
  <c r="L372" i="4"/>
  <c r="K372" i="4"/>
  <c r="N371" i="4"/>
  <c r="M371" i="4"/>
  <c r="L371" i="4"/>
  <c r="K371" i="4"/>
  <c r="N370" i="4"/>
  <c r="M370" i="4"/>
  <c r="L370" i="4"/>
  <c r="K370" i="4"/>
  <c r="N369" i="4"/>
  <c r="M369" i="4"/>
  <c r="L369" i="4"/>
  <c r="K369" i="4"/>
  <c r="N368" i="4"/>
  <c r="M368" i="4"/>
  <c r="L368" i="4"/>
  <c r="K368" i="4"/>
  <c r="N367" i="4"/>
  <c r="M367" i="4"/>
  <c r="L367" i="4"/>
  <c r="K367" i="4"/>
  <c r="N366" i="4"/>
  <c r="M366" i="4"/>
  <c r="L366" i="4"/>
  <c r="K366" i="4"/>
  <c r="N365" i="4"/>
  <c r="M365" i="4"/>
  <c r="L365" i="4"/>
  <c r="K365" i="4"/>
  <c r="N364" i="4"/>
  <c r="M364" i="4"/>
  <c r="L364" i="4"/>
  <c r="K364" i="4"/>
  <c r="N363" i="4"/>
  <c r="M363" i="4"/>
  <c r="L363" i="4"/>
  <c r="K363" i="4"/>
  <c r="N362" i="4"/>
  <c r="M362" i="4"/>
  <c r="L362" i="4"/>
  <c r="K362" i="4"/>
  <c r="N361" i="4"/>
  <c r="M361" i="4"/>
  <c r="L361" i="4"/>
  <c r="K361" i="4"/>
  <c r="N360" i="4"/>
  <c r="M360" i="4"/>
  <c r="L360" i="4"/>
  <c r="K360" i="4"/>
  <c r="N359" i="4"/>
  <c r="M359" i="4"/>
  <c r="L359" i="4"/>
  <c r="K359" i="4"/>
  <c r="N358" i="4"/>
  <c r="M358" i="4"/>
  <c r="L358" i="4"/>
  <c r="K358" i="4"/>
  <c r="N357" i="4"/>
  <c r="M357" i="4"/>
  <c r="L357" i="4"/>
  <c r="K357" i="4"/>
  <c r="N356" i="4"/>
  <c r="M356" i="4"/>
  <c r="L356" i="4"/>
  <c r="K356" i="4"/>
  <c r="N355" i="4"/>
  <c r="M355" i="4"/>
  <c r="L355" i="4"/>
  <c r="K355" i="4"/>
  <c r="N354" i="4"/>
  <c r="M354" i="4"/>
  <c r="L354" i="4"/>
  <c r="K354" i="4"/>
  <c r="N353" i="4"/>
  <c r="M353" i="4"/>
  <c r="L353" i="4"/>
  <c r="K353" i="4"/>
  <c r="N352" i="4"/>
  <c r="M352" i="4"/>
  <c r="L352" i="4"/>
  <c r="K352" i="4"/>
  <c r="N351" i="4"/>
  <c r="M351" i="4"/>
  <c r="L351" i="4"/>
  <c r="K351" i="4"/>
  <c r="N350" i="4"/>
  <c r="M350" i="4"/>
  <c r="L350" i="4"/>
  <c r="K350" i="4"/>
  <c r="N349" i="4"/>
  <c r="M349" i="4"/>
  <c r="L349" i="4"/>
  <c r="K349" i="4"/>
  <c r="N348" i="4"/>
  <c r="M348" i="4"/>
  <c r="L348" i="4"/>
  <c r="K348" i="4"/>
  <c r="N347" i="4"/>
  <c r="M347" i="4"/>
  <c r="L347" i="4"/>
  <c r="K347" i="4"/>
  <c r="N346" i="4"/>
  <c r="M346" i="4"/>
  <c r="L346" i="4"/>
  <c r="K346" i="4"/>
  <c r="N345" i="4"/>
  <c r="M345" i="4"/>
  <c r="L345" i="4"/>
  <c r="K345" i="4"/>
  <c r="N344" i="4"/>
  <c r="M344" i="4"/>
  <c r="L344" i="4"/>
  <c r="K344" i="4"/>
  <c r="N343" i="4"/>
  <c r="M343" i="4"/>
  <c r="L343" i="4"/>
  <c r="K343" i="4"/>
  <c r="N342" i="4"/>
  <c r="M342" i="4"/>
  <c r="L342" i="4"/>
  <c r="K342" i="4"/>
  <c r="N341" i="4"/>
  <c r="M341" i="4"/>
  <c r="L341" i="4"/>
  <c r="K341" i="4"/>
  <c r="N340" i="4"/>
  <c r="M340" i="4"/>
  <c r="L340" i="4"/>
  <c r="K340" i="4"/>
  <c r="N339" i="4"/>
  <c r="M339" i="4"/>
  <c r="L339" i="4"/>
  <c r="K339" i="4"/>
  <c r="N338" i="4"/>
  <c r="M338" i="4"/>
  <c r="L338" i="4"/>
  <c r="K338" i="4"/>
  <c r="N337" i="4"/>
  <c r="M337" i="4"/>
  <c r="L337" i="4"/>
  <c r="K337" i="4"/>
  <c r="N336" i="4"/>
  <c r="M336" i="4"/>
  <c r="L336" i="4"/>
  <c r="K336" i="4"/>
  <c r="N335" i="4"/>
  <c r="M335" i="4"/>
  <c r="L335" i="4"/>
  <c r="K335" i="4"/>
  <c r="N334" i="4"/>
  <c r="M334" i="4"/>
  <c r="L334" i="4"/>
  <c r="K334" i="4"/>
  <c r="N333" i="4"/>
  <c r="M333" i="4"/>
  <c r="L333" i="4"/>
  <c r="K333" i="4"/>
  <c r="N332" i="4"/>
  <c r="M332" i="4"/>
  <c r="L332" i="4"/>
  <c r="K332" i="4"/>
  <c r="N331" i="4"/>
  <c r="M331" i="4"/>
  <c r="L331" i="4"/>
  <c r="K331" i="4"/>
  <c r="N330" i="4"/>
  <c r="M330" i="4"/>
  <c r="L330" i="4"/>
  <c r="K330" i="4"/>
  <c r="N329" i="4"/>
  <c r="M329" i="4"/>
  <c r="L329" i="4"/>
  <c r="K329" i="4"/>
  <c r="N328" i="4"/>
  <c r="M328" i="4"/>
  <c r="L328" i="4"/>
  <c r="K328" i="4"/>
  <c r="N327" i="4"/>
  <c r="M327" i="4"/>
  <c r="L327" i="4"/>
  <c r="K327" i="4"/>
  <c r="N326" i="4"/>
  <c r="M326" i="4"/>
  <c r="L326" i="4"/>
  <c r="K326" i="4"/>
  <c r="N325" i="4"/>
  <c r="M325" i="4"/>
  <c r="L325" i="4"/>
  <c r="K325" i="4"/>
  <c r="N324" i="4"/>
  <c r="M324" i="4"/>
  <c r="L324" i="4"/>
  <c r="K324" i="4"/>
  <c r="N323" i="4"/>
  <c r="M323" i="4"/>
  <c r="L323" i="4"/>
  <c r="K323" i="4"/>
  <c r="N322" i="4"/>
  <c r="M322" i="4"/>
  <c r="L322" i="4"/>
  <c r="K322" i="4"/>
  <c r="N321" i="4"/>
  <c r="M321" i="4"/>
  <c r="L321" i="4"/>
  <c r="K321" i="4"/>
  <c r="N320" i="4"/>
  <c r="M320" i="4"/>
  <c r="L320" i="4"/>
  <c r="K320" i="4"/>
  <c r="N319" i="4"/>
  <c r="M319" i="4"/>
  <c r="L319" i="4"/>
  <c r="K319" i="4"/>
  <c r="N318" i="4"/>
  <c r="M318" i="4"/>
  <c r="L318" i="4"/>
  <c r="K318" i="4"/>
  <c r="N317" i="4"/>
  <c r="M317" i="4"/>
  <c r="L317" i="4"/>
  <c r="K317" i="4"/>
  <c r="N316" i="4"/>
  <c r="M316" i="4"/>
  <c r="L316" i="4"/>
  <c r="K316" i="4"/>
  <c r="N315" i="4"/>
  <c r="M315" i="4"/>
  <c r="L315" i="4"/>
  <c r="K315" i="4"/>
  <c r="N314" i="4"/>
  <c r="M314" i="4"/>
  <c r="L314" i="4"/>
  <c r="K314" i="4"/>
  <c r="N313" i="4"/>
  <c r="M313" i="4"/>
  <c r="L313" i="4"/>
  <c r="K313" i="4"/>
  <c r="N312" i="4"/>
  <c r="M312" i="4"/>
  <c r="L312" i="4"/>
  <c r="K312" i="4"/>
  <c r="N311" i="4"/>
  <c r="M311" i="4"/>
  <c r="L311" i="4"/>
  <c r="K311" i="4"/>
  <c r="N310" i="4"/>
  <c r="M310" i="4"/>
  <c r="L310" i="4"/>
  <c r="K310" i="4"/>
  <c r="N309" i="4"/>
  <c r="M309" i="4"/>
  <c r="L309" i="4"/>
  <c r="K309" i="4"/>
  <c r="N308" i="4"/>
  <c r="M308" i="4"/>
  <c r="L308" i="4"/>
  <c r="K308" i="4"/>
  <c r="N307" i="4"/>
  <c r="M307" i="4"/>
  <c r="L307" i="4"/>
  <c r="K307" i="4"/>
  <c r="N306" i="4"/>
  <c r="M306" i="4"/>
  <c r="L306" i="4"/>
  <c r="K306" i="4"/>
  <c r="N305" i="4"/>
  <c r="M305" i="4"/>
  <c r="L305" i="4"/>
  <c r="K305" i="4"/>
  <c r="N304" i="4"/>
  <c r="M304" i="4"/>
  <c r="L304" i="4"/>
  <c r="K304" i="4"/>
  <c r="N303" i="4"/>
  <c r="M303" i="4"/>
  <c r="L303" i="4"/>
  <c r="K303" i="4"/>
  <c r="N302" i="4"/>
  <c r="M302" i="4"/>
  <c r="L302" i="4"/>
  <c r="K302" i="4"/>
  <c r="N301" i="4"/>
  <c r="M301" i="4"/>
  <c r="L301" i="4"/>
  <c r="K301" i="4"/>
  <c r="N300" i="4"/>
  <c r="M300" i="4"/>
  <c r="L300" i="4"/>
  <c r="K300" i="4"/>
  <c r="N299" i="4"/>
  <c r="M299" i="4"/>
  <c r="L299" i="4"/>
  <c r="K299" i="4"/>
  <c r="N298" i="4"/>
  <c r="M298" i="4"/>
  <c r="L298" i="4"/>
  <c r="K298" i="4"/>
  <c r="N297" i="4"/>
  <c r="M297" i="4"/>
  <c r="L297" i="4"/>
  <c r="K297" i="4"/>
  <c r="N296" i="4"/>
  <c r="M296" i="4"/>
  <c r="L296" i="4"/>
  <c r="K296" i="4"/>
  <c r="N295" i="4"/>
  <c r="M295" i="4"/>
  <c r="L295" i="4"/>
  <c r="K295" i="4"/>
  <c r="N294" i="4"/>
  <c r="M294" i="4"/>
  <c r="L294" i="4"/>
  <c r="K294" i="4"/>
  <c r="N293" i="4"/>
  <c r="M293" i="4"/>
  <c r="L293" i="4"/>
  <c r="K293" i="4"/>
  <c r="N292" i="4"/>
  <c r="M292" i="4"/>
  <c r="L292" i="4"/>
  <c r="K292" i="4"/>
  <c r="N291" i="4"/>
  <c r="M291" i="4"/>
  <c r="L291" i="4"/>
  <c r="K291" i="4"/>
  <c r="N290" i="4"/>
  <c r="M290" i="4"/>
  <c r="L290" i="4"/>
  <c r="K290" i="4"/>
  <c r="N289" i="4"/>
  <c r="M289" i="4"/>
  <c r="L289" i="4"/>
  <c r="K289" i="4"/>
  <c r="N288" i="4"/>
  <c r="M288" i="4"/>
  <c r="L288" i="4"/>
  <c r="K288" i="4"/>
  <c r="N287" i="4"/>
  <c r="M287" i="4"/>
  <c r="L287" i="4"/>
  <c r="K287" i="4"/>
  <c r="N286" i="4"/>
  <c r="M286" i="4"/>
  <c r="L286" i="4"/>
  <c r="K286" i="4"/>
  <c r="N285" i="4"/>
  <c r="M285" i="4"/>
  <c r="L285" i="4"/>
  <c r="K285" i="4"/>
  <c r="N284" i="4"/>
  <c r="M284" i="4"/>
  <c r="L284" i="4"/>
  <c r="K284" i="4"/>
  <c r="N283" i="4"/>
  <c r="M283" i="4"/>
  <c r="L283" i="4"/>
  <c r="K283" i="4"/>
  <c r="N282" i="4"/>
  <c r="M282" i="4"/>
  <c r="L282" i="4"/>
  <c r="K282" i="4"/>
  <c r="N281" i="4"/>
  <c r="M281" i="4"/>
  <c r="L281" i="4"/>
  <c r="K281" i="4"/>
  <c r="N280" i="4"/>
  <c r="M280" i="4"/>
  <c r="L280" i="4"/>
  <c r="K280" i="4"/>
  <c r="N279" i="4"/>
  <c r="M279" i="4"/>
  <c r="L279" i="4"/>
  <c r="K279" i="4"/>
  <c r="N278" i="4"/>
  <c r="M278" i="4"/>
  <c r="L278" i="4"/>
  <c r="K278" i="4"/>
  <c r="N277" i="4"/>
  <c r="M277" i="4"/>
  <c r="L277" i="4"/>
  <c r="K277" i="4"/>
  <c r="N276" i="4"/>
  <c r="M276" i="4"/>
  <c r="L276" i="4"/>
  <c r="K276" i="4"/>
  <c r="N275" i="4"/>
  <c r="M275" i="4"/>
  <c r="L275" i="4"/>
  <c r="K275" i="4"/>
  <c r="N274" i="4"/>
  <c r="M274" i="4"/>
  <c r="L274" i="4"/>
  <c r="K274" i="4"/>
  <c r="N273" i="4"/>
  <c r="M273" i="4"/>
  <c r="L273" i="4"/>
  <c r="K273" i="4"/>
  <c r="N272" i="4"/>
  <c r="M272" i="4"/>
  <c r="L272" i="4"/>
  <c r="K272" i="4"/>
  <c r="N271" i="4"/>
  <c r="M271" i="4"/>
  <c r="L271" i="4"/>
  <c r="K271" i="4"/>
  <c r="N270" i="4"/>
  <c r="M270" i="4"/>
  <c r="L270" i="4"/>
  <c r="K270" i="4"/>
  <c r="N269" i="4"/>
  <c r="M269" i="4"/>
  <c r="L269" i="4"/>
  <c r="K269" i="4"/>
  <c r="N268" i="4"/>
  <c r="M268" i="4"/>
  <c r="L268" i="4"/>
  <c r="K268" i="4"/>
  <c r="N267" i="4"/>
  <c r="M267" i="4"/>
  <c r="L267" i="4"/>
  <c r="K267" i="4"/>
  <c r="N266" i="4"/>
  <c r="M266" i="4"/>
  <c r="L266" i="4"/>
  <c r="K266" i="4"/>
  <c r="N265" i="4"/>
  <c r="M265" i="4"/>
  <c r="L265" i="4"/>
  <c r="K265" i="4"/>
  <c r="N264" i="4"/>
  <c r="M264" i="4"/>
  <c r="L264" i="4"/>
  <c r="K264" i="4"/>
  <c r="N263" i="4"/>
  <c r="M263" i="4"/>
  <c r="L263" i="4"/>
  <c r="K263" i="4"/>
  <c r="N262" i="4"/>
  <c r="M262" i="4"/>
  <c r="L262" i="4"/>
  <c r="K262" i="4"/>
  <c r="N261" i="4"/>
  <c r="M261" i="4"/>
  <c r="L261" i="4"/>
  <c r="K261" i="4"/>
  <c r="N260" i="4"/>
  <c r="M260" i="4"/>
  <c r="L260" i="4"/>
  <c r="K260" i="4"/>
  <c r="N259" i="4"/>
  <c r="M259" i="4"/>
  <c r="L259" i="4"/>
  <c r="K259" i="4"/>
  <c r="N258" i="4"/>
  <c r="M258" i="4"/>
  <c r="L258" i="4"/>
  <c r="K258" i="4"/>
  <c r="N257" i="4"/>
  <c r="M257" i="4"/>
  <c r="L257" i="4"/>
  <c r="K257" i="4"/>
  <c r="N256" i="4"/>
  <c r="M256" i="4"/>
  <c r="L256" i="4"/>
  <c r="K256" i="4"/>
  <c r="N255" i="4"/>
  <c r="M255" i="4"/>
  <c r="L255" i="4"/>
  <c r="K255" i="4"/>
  <c r="N254" i="4"/>
  <c r="M254" i="4"/>
  <c r="L254" i="4"/>
  <c r="K254" i="4"/>
  <c r="N253" i="4"/>
  <c r="M253" i="4"/>
  <c r="L253" i="4"/>
  <c r="K253" i="4"/>
  <c r="N252" i="4"/>
  <c r="M252" i="4"/>
  <c r="L252" i="4"/>
  <c r="K252" i="4"/>
  <c r="N251" i="4"/>
  <c r="M251" i="4"/>
  <c r="L251" i="4"/>
  <c r="K251" i="4"/>
  <c r="N250" i="4"/>
  <c r="M250" i="4"/>
  <c r="L250" i="4"/>
  <c r="K250" i="4"/>
  <c r="N249" i="4"/>
  <c r="M249" i="4"/>
  <c r="L249" i="4"/>
  <c r="K249" i="4"/>
  <c r="N248" i="4"/>
  <c r="M248" i="4"/>
  <c r="L248" i="4"/>
  <c r="K248" i="4"/>
  <c r="N247" i="4"/>
  <c r="M247" i="4"/>
  <c r="L247" i="4"/>
  <c r="K247" i="4"/>
  <c r="N246" i="4"/>
  <c r="M246" i="4"/>
  <c r="L246" i="4"/>
  <c r="K246" i="4"/>
  <c r="N245" i="4"/>
  <c r="M245" i="4"/>
  <c r="L245" i="4"/>
  <c r="K245" i="4"/>
  <c r="N244" i="4"/>
  <c r="M244" i="4"/>
  <c r="L244" i="4"/>
  <c r="K244" i="4"/>
  <c r="N243" i="4"/>
  <c r="M243" i="4"/>
  <c r="L243" i="4"/>
  <c r="K243" i="4"/>
  <c r="N242" i="4"/>
  <c r="M242" i="4"/>
  <c r="L242" i="4"/>
  <c r="K242" i="4"/>
  <c r="N241" i="4"/>
  <c r="M241" i="4"/>
  <c r="L241" i="4"/>
  <c r="K241" i="4"/>
  <c r="N240" i="4"/>
  <c r="M240" i="4"/>
  <c r="L240" i="4"/>
  <c r="K240" i="4"/>
  <c r="N239" i="4"/>
  <c r="M239" i="4"/>
  <c r="L239" i="4"/>
  <c r="K239" i="4"/>
  <c r="N238" i="4"/>
  <c r="M238" i="4"/>
  <c r="L238" i="4"/>
  <c r="K238" i="4"/>
  <c r="N237" i="4"/>
  <c r="M237" i="4"/>
  <c r="L237" i="4"/>
  <c r="K237" i="4"/>
  <c r="N236" i="4"/>
  <c r="M236" i="4"/>
  <c r="L236" i="4"/>
  <c r="K236" i="4"/>
  <c r="N235" i="4"/>
  <c r="M235" i="4"/>
  <c r="L235" i="4"/>
  <c r="K235" i="4"/>
  <c r="N234" i="4"/>
  <c r="M234" i="4"/>
  <c r="L234" i="4"/>
  <c r="K234" i="4"/>
  <c r="N233" i="4"/>
  <c r="M233" i="4"/>
  <c r="L233" i="4"/>
  <c r="K233" i="4"/>
  <c r="N232" i="4"/>
  <c r="M232" i="4"/>
  <c r="L232" i="4"/>
  <c r="K232" i="4"/>
  <c r="N231" i="4"/>
  <c r="M231" i="4"/>
  <c r="L231" i="4"/>
  <c r="K231" i="4"/>
  <c r="N230" i="4"/>
  <c r="M230" i="4"/>
  <c r="L230" i="4"/>
  <c r="K230" i="4"/>
  <c r="N229" i="4"/>
  <c r="M229" i="4"/>
  <c r="L229" i="4"/>
  <c r="K229" i="4"/>
  <c r="N228" i="4"/>
  <c r="M228" i="4"/>
  <c r="L228" i="4"/>
  <c r="K228" i="4"/>
  <c r="N227" i="4"/>
  <c r="M227" i="4"/>
  <c r="L227" i="4"/>
  <c r="K227" i="4"/>
  <c r="N226" i="4"/>
  <c r="M226" i="4"/>
  <c r="L226" i="4"/>
  <c r="K226" i="4"/>
  <c r="N225" i="4"/>
  <c r="M225" i="4"/>
  <c r="L225" i="4"/>
  <c r="K225" i="4"/>
  <c r="N224" i="4"/>
  <c r="M224" i="4"/>
  <c r="L224" i="4"/>
  <c r="K224" i="4"/>
  <c r="N223" i="4"/>
  <c r="M223" i="4"/>
  <c r="L223" i="4"/>
  <c r="K223" i="4"/>
  <c r="N222" i="4"/>
  <c r="M222" i="4"/>
  <c r="L222" i="4"/>
  <c r="K222" i="4"/>
  <c r="N221" i="4"/>
  <c r="M221" i="4"/>
  <c r="L221" i="4"/>
  <c r="K221" i="4"/>
  <c r="N220" i="4"/>
  <c r="M220" i="4"/>
  <c r="L220" i="4"/>
  <c r="K220" i="4"/>
  <c r="N219" i="4"/>
  <c r="M219" i="4"/>
  <c r="L219" i="4"/>
  <c r="K219" i="4"/>
  <c r="N218" i="4"/>
  <c r="M218" i="4"/>
  <c r="L218" i="4"/>
  <c r="K218" i="4"/>
  <c r="N217" i="4"/>
  <c r="M217" i="4"/>
  <c r="L217" i="4"/>
  <c r="K217" i="4"/>
  <c r="N216" i="4"/>
  <c r="M216" i="4"/>
  <c r="L216" i="4"/>
  <c r="K216" i="4"/>
  <c r="N215" i="4"/>
  <c r="M215" i="4"/>
  <c r="L215" i="4"/>
  <c r="K215" i="4"/>
  <c r="N214" i="4"/>
  <c r="M214" i="4"/>
  <c r="L214" i="4"/>
  <c r="K214" i="4"/>
  <c r="N213" i="4"/>
  <c r="M213" i="4"/>
  <c r="L213" i="4"/>
  <c r="K213" i="4"/>
  <c r="N212" i="4"/>
  <c r="M212" i="4"/>
  <c r="L212" i="4"/>
  <c r="K212" i="4"/>
  <c r="N211" i="4"/>
  <c r="M211" i="4"/>
  <c r="L211" i="4"/>
  <c r="K211" i="4"/>
  <c r="N210" i="4"/>
  <c r="M210" i="4"/>
  <c r="L210" i="4"/>
  <c r="K210" i="4"/>
  <c r="N209" i="4"/>
  <c r="M209" i="4"/>
  <c r="L209" i="4"/>
  <c r="K209" i="4"/>
  <c r="N208" i="4"/>
  <c r="M208" i="4"/>
  <c r="L208" i="4"/>
  <c r="K208" i="4"/>
  <c r="N207" i="4"/>
  <c r="M207" i="4"/>
  <c r="L207" i="4"/>
  <c r="K207" i="4"/>
  <c r="N206" i="4"/>
  <c r="M206" i="4"/>
  <c r="L206" i="4"/>
  <c r="K206" i="4"/>
  <c r="N205" i="4"/>
  <c r="M205" i="4"/>
  <c r="L205" i="4"/>
  <c r="K205" i="4"/>
  <c r="N204" i="4"/>
  <c r="M204" i="4"/>
  <c r="L204" i="4"/>
  <c r="K204" i="4"/>
  <c r="N203" i="4"/>
  <c r="M203" i="4"/>
  <c r="L203" i="4"/>
  <c r="K203" i="4"/>
  <c r="N202" i="4"/>
  <c r="M202" i="4"/>
  <c r="L202" i="4"/>
  <c r="K202" i="4"/>
  <c r="N201" i="4"/>
  <c r="M201" i="4"/>
  <c r="L201" i="4"/>
  <c r="K201" i="4"/>
  <c r="N200" i="4"/>
  <c r="M200" i="4"/>
  <c r="L200" i="4"/>
  <c r="K200" i="4"/>
  <c r="N199" i="4"/>
  <c r="M199" i="4"/>
  <c r="L199" i="4"/>
  <c r="K199" i="4"/>
  <c r="N198" i="4"/>
  <c r="M198" i="4"/>
  <c r="L198" i="4"/>
  <c r="K198" i="4"/>
  <c r="N197" i="4"/>
  <c r="M197" i="4"/>
  <c r="L197" i="4"/>
  <c r="K197" i="4"/>
  <c r="N196" i="4"/>
  <c r="M196" i="4"/>
  <c r="L196" i="4"/>
  <c r="K196" i="4"/>
  <c r="N195" i="4"/>
  <c r="M195" i="4"/>
  <c r="L195" i="4"/>
  <c r="K195" i="4"/>
  <c r="N194" i="4"/>
  <c r="M194" i="4"/>
  <c r="L194" i="4"/>
  <c r="K194" i="4"/>
  <c r="N193" i="4"/>
  <c r="M193" i="4"/>
  <c r="L193" i="4"/>
  <c r="K193" i="4"/>
  <c r="N192" i="4"/>
  <c r="M192" i="4"/>
  <c r="L192" i="4"/>
  <c r="K192" i="4"/>
  <c r="N191" i="4"/>
  <c r="M191" i="4"/>
  <c r="L191" i="4"/>
  <c r="K191" i="4"/>
  <c r="N190" i="4"/>
  <c r="M190" i="4"/>
  <c r="L190" i="4"/>
  <c r="K190" i="4"/>
  <c r="N189" i="4"/>
  <c r="M189" i="4"/>
  <c r="L189" i="4"/>
  <c r="K189" i="4"/>
  <c r="N188" i="4"/>
  <c r="M188" i="4"/>
  <c r="L188" i="4"/>
  <c r="K188" i="4"/>
  <c r="N187" i="4"/>
  <c r="M187" i="4"/>
  <c r="L187" i="4"/>
  <c r="K187" i="4"/>
  <c r="N186" i="4"/>
  <c r="M186" i="4"/>
  <c r="L186" i="4"/>
  <c r="K186" i="4"/>
  <c r="N185" i="4"/>
  <c r="M185" i="4"/>
  <c r="L185" i="4"/>
  <c r="K185" i="4"/>
  <c r="N184" i="4"/>
  <c r="M184" i="4"/>
  <c r="L184" i="4"/>
  <c r="K184" i="4"/>
  <c r="N183" i="4"/>
  <c r="M183" i="4"/>
  <c r="L183" i="4"/>
  <c r="K183" i="4"/>
  <c r="N182" i="4"/>
  <c r="M182" i="4"/>
  <c r="L182" i="4"/>
  <c r="K182" i="4"/>
  <c r="N181" i="4"/>
  <c r="M181" i="4"/>
  <c r="L181" i="4"/>
  <c r="K181" i="4"/>
  <c r="N180" i="4"/>
  <c r="M180" i="4"/>
  <c r="L180" i="4"/>
  <c r="K180" i="4"/>
  <c r="N179" i="4"/>
  <c r="M179" i="4"/>
  <c r="L179" i="4"/>
  <c r="K179" i="4"/>
  <c r="N178" i="4"/>
  <c r="M178" i="4"/>
  <c r="L178" i="4"/>
  <c r="K178" i="4"/>
  <c r="N177" i="4"/>
  <c r="M177" i="4"/>
  <c r="L177" i="4"/>
  <c r="K177" i="4"/>
  <c r="N176" i="4"/>
  <c r="M176" i="4"/>
  <c r="L176" i="4"/>
  <c r="K176" i="4"/>
  <c r="N175" i="4"/>
  <c r="M175" i="4"/>
  <c r="L175" i="4"/>
  <c r="K175" i="4"/>
  <c r="N174" i="4"/>
  <c r="M174" i="4"/>
  <c r="L174" i="4"/>
  <c r="K174" i="4"/>
  <c r="N173" i="4"/>
  <c r="M173" i="4"/>
  <c r="L173" i="4"/>
  <c r="K173" i="4"/>
  <c r="N172" i="4"/>
  <c r="M172" i="4"/>
  <c r="L172" i="4"/>
  <c r="K172" i="4"/>
  <c r="N171" i="4"/>
  <c r="M171" i="4"/>
  <c r="L171" i="4"/>
  <c r="K171" i="4"/>
  <c r="N170" i="4"/>
  <c r="M170" i="4"/>
  <c r="L170" i="4"/>
  <c r="K170" i="4"/>
  <c r="N169" i="4"/>
  <c r="M169" i="4"/>
  <c r="L169" i="4"/>
  <c r="K169" i="4"/>
  <c r="N168" i="4"/>
  <c r="M168" i="4"/>
  <c r="L168" i="4"/>
  <c r="K168" i="4"/>
  <c r="N167" i="4"/>
  <c r="M167" i="4"/>
  <c r="L167" i="4"/>
  <c r="K167" i="4"/>
  <c r="N166" i="4"/>
  <c r="M166" i="4"/>
  <c r="L166" i="4"/>
  <c r="K166" i="4"/>
  <c r="N165" i="4"/>
  <c r="M165" i="4"/>
  <c r="L165" i="4"/>
  <c r="K165" i="4"/>
  <c r="N164" i="4"/>
  <c r="M164" i="4"/>
  <c r="L164" i="4"/>
  <c r="K164" i="4"/>
  <c r="N163" i="4"/>
  <c r="M163" i="4"/>
  <c r="L163" i="4"/>
  <c r="K163" i="4"/>
  <c r="N162" i="4"/>
  <c r="M162" i="4"/>
  <c r="L162" i="4"/>
  <c r="K162" i="4"/>
  <c r="N161" i="4"/>
  <c r="M161" i="4"/>
  <c r="L161" i="4"/>
  <c r="K161" i="4"/>
  <c r="N160" i="4"/>
  <c r="M160" i="4"/>
  <c r="L160" i="4"/>
  <c r="K160" i="4"/>
  <c r="N159" i="4"/>
  <c r="M159" i="4"/>
  <c r="L159" i="4"/>
  <c r="K159" i="4"/>
  <c r="N158" i="4"/>
  <c r="M158" i="4"/>
  <c r="L158" i="4"/>
  <c r="K158" i="4"/>
  <c r="N157" i="4"/>
  <c r="M157" i="4"/>
  <c r="L157" i="4"/>
  <c r="K157" i="4"/>
  <c r="N156" i="4"/>
  <c r="M156" i="4"/>
  <c r="L156" i="4"/>
  <c r="K156" i="4"/>
  <c r="N155" i="4"/>
  <c r="M155" i="4"/>
  <c r="L155" i="4"/>
  <c r="K155" i="4"/>
  <c r="N154" i="4"/>
  <c r="M154" i="4"/>
  <c r="L154" i="4"/>
  <c r="K154" i="4"/>
  <c r="N153" i="4"/>
  <c r="M153" i="4"/>
  <c r="L153" i="4"/>
  <c r="K153" i="4"/>
  <c r="N152" i="4"/>
  <c r="M152" i="4"/>
  <c r="L152" i="4"/>
  <c r="K152" i="4"/>
  <c r="N151" i="4"/>
  <c r="M151" i="4"/>
  <c r="L151" i="4"/>
  <c r="K151" i="4"/>
  <c r="N150" i="4"/>
  <c r="M150" i="4"/>
  <c r="L150" i="4"/>
  <c r="K150" i="4"/>
  <c r="N149" i="4"/>
  <c r="M149" i="4"/>
  <c r="L149" i="4"/>
  <c r="K149" i="4"/>
  <c r="N148" i="4"/>
  <c r="M148" i="4"/>
  <c r="L148" i="4"/>
  <c r="K148" i="4"/>
  <c r="N147" i="4"/>
  <c r="M147" i="4"/>
  <c r="L147" i="4"/>
  <c r="K147" i="4"/>
  <c r="N146" i="4"/>
  <c r="M146" i="4"/>
  <c r="L146" i="4"/>
  <c r="K146" i="4"/>
  <c r="N145" i="4"/>
  <c r="M145" i="4"/>
  <c r="L145" i="4"/>
  <c r="K145" i="4"/>
  <c r="N144" i="4"/>
  <c r="M144" i="4"/>
  <c r="L144" i="4"/>
  <c r="K144" i="4"/>
  <c r="N143" i="4"/>
  <c r="M143" i="4"/>
  <c r="L143" i="4"/>
  <c r="K143" i="4"/>
  <c r="N142" i="4"/>
  <c r="M142" i="4"/>
  <c r="L142" i="4"/>
  <c r="K142" i="4"/>
  <c r="N141" i="4"/>
  <c r="M141" i="4"/>
  <c r="L141" i="4"/>
  <c r="K141" i="4"/>
  <c r="N140" i="4"/>
  <c r="M140" i="4"/>
  <c r="L140" i="4"/>
  <c r="K140" i="4"/>
  <c r="N139" i="4"/>
  <c r="M139" i="4"/>
  <c r="L139" i="4"/>
  <c r="K139" i="4"/>
  <c r="N138" i="4"/>
  <c r="M138" i="4"/>
  <c r="L138" i="4"/>
  <c r="K138" i="4"/>
  <c r="N137" i="4"/>
  <c r="M137" i="4"/>
  <c r="L137" i="4"/>
  <c r="K137" i="4"/>
  <c r="N136" i="4"/>
  <c r="M136" i="4"/>
  <c r="L136" i="4"/>
  <c r="K136" i="4"/>
  <c r="N135" i="4"/>
  <c r="M135" i="4"/>
  <c r="L135" i="4"/>
  <c r="K135" i="4"/>
  <c r="N134" i="4"/>
  <c r="M134" i="4"/>
  <c r="L134" i="4"/>
  <c r="K134" i="4"/>
  <c r="N133" i="4"/>
  <c r="M133" i="4"/>
  <c r="L133" i="4"/>
  <c r="K133" i="4"/>
  <c r="N132" i="4"/>
  <c r="M132" i="4"/>
  <c r="L132" i="4"/>
  <c r="K132" i="4"/>
  <c r="N131" i="4"/>
  <c r="M131" i="4"/>
  <c r="L131" i="4"/>
  <c r="K131" i="4"/>
  <c r="N130" i="4"/>
  <c r="M130" i="4"/>
  <c r="L130" i="4"/>
  <c r="K130" i="4"/>
  <c r="N129" i="4"/>
  <c r="M129" i="4"/>
  <c r="L129" i="4"/>
  <c r="K129" i="4"/>
  <c r="N128" i="4"/>
  <c r="M128" i="4"/>
  <c r="L128" i="4"/>
  <c r="K128" i="4"/>
  <c r="N127" i="4"/>
  <c r="M127" i="4"/>
  <c r="L127" i="4"/>
  <c r="K127" i="4"/>
  <c r="N126" i="4"/>
  <c r="M126" i="4"/>
  <c r="L126" i="4"/>
  <c r="K126" i="4"/>
  <c r="N125" i="4"/>
  <c r="M125" i="4"/>
  <c r="L125" i="4"/>
  <c r="K125" i="4"/>
  <c r="N124" i="4"/>
  <c r="M124" i="4"/>
  <c r="L124" i="4"/>
  <c r="K124" i="4"/>
  <c r="N123" i="4"/>
  <c r="M123" i="4"/>
  <c r="L123" i="4"/>
  <c r="K123" i="4"/>
  <c r="N122" i="4"/>
  <c r="M122" i="4"/>
  <c r="L122" i="4"/>
  <c r="K122" i="4"/>
  <c r="N121" i="4"/>
  <c r="M121" i="4"/>
  <c r="L121" i="4"/>
  <c r="K121" i="4"/>
  <c r="N120" i="4"/>
  <c r="M120" i="4"/>
  <c r="L120" i="4"/>
  <c r="K120" i="4"/>
  <c r="N119" i="4"/>
  <c r="M119" i="4"/>
  <c r="L119" i="4"/>
  <c r="K119" i="4"/>
  <c r="N118" i="4"/>
  <c r="M118" i="4"/>
  <c r="L118" i="4"/>
  <c r="K118" i="4"/>
  <c r="N117" i="4"/>
  <c r="M117" i="4"/>
  <c r="L117" i="4"/>
  <c r="K117" i="4"/>
  <c r="N116" i="4"/>
  <c r="M116" i="4"/>
  <c r="L116" i="4"/>
  <c r="K116" i="4"/>
  <c r="N115" i="4"/>
  <c r="M115" i="4"/>
  <c r="L115" i="4"/>
  <c r="K115" i="4"/>
  <c r="N114" i="4"/>
  <c r="M114" i="4"/>
  <c r="L114" i="4"/>
  <c r="K114" i="4"/>
  <c r="N113" i="4"/>
  <c r="M113" i="4"/>
  <c r="L113" i="4"/>
  <c r="K113" i="4"/>
  <c r="N112" i="4"/>
  <c r="M112" i="4"/>
  <c r="L112" i="4"/>
  <c r="K112" i="4"/>
  <c r="N111" i="4"/>
  <c r="M111" i="4"/>
  <c r="L111" i="4"/>
  <c r="K111" i="4"/>
  <c r="N110" i="4"/>
  <c r="M110" i="4"/>
  <c r="L110" i="4"/>
  <c r="K110" i="4"/>
  <c r="N109" i="4"/>
  <c r="M109" i="4"/>
  <c r="L109" i="4"/>
  <c r="K109" i="4"/>
  <c r="N108" i="4"/>
  <c r="M108" i="4"/>
  <c r="L108" i="4"/>
  <c r="K108" i="4"/>
  <c r="N107" i="4"/>
  <c r="M107" i="4"/>
  <c r="L107" i="4"/>
  <c r="K107" i="4"/>
  <c r="N106" i="4"/>
  <c r="M106" i="4"/>
  <c r="L106" i="4"/>
  <c r="K106" i="4"/>
  <c r="N105" i="4"/>
  <c r="M105" i="4"/>
  <c r="L105" i="4"/>
  <c r="K105" i="4"/>
  <c r="N104" i="4"/>
  <c r="M104" i="4"/>
  <c r="L104" i="4"/>
  <c r="K104" i="4"/>
  <c r="N103" i="4"/>
  <c r="M103" i="4"/>
  <c r="L103" i="4"/>
  <c r="K103" i="4"/>
  <c r="N102" i="4"/>
  <c r="M102" i="4"/>
  <c r="L102" i="4"/>
  <c r="K102" i="4"/>
  <c r="N101" i="4"/>
  <c r="M101" i="4"/>
  <c r="L101" i="4"/>
  <c r="K101" i="4"/>
  <c r="N100" i="4"/>
  <c r="M100" i="4"/>
  <c r="L100" i="4"/>
  <c r="K100" i="4"/>
  <c r="N99" i="4"/>
  <c r="M99" i="4"/>
  <c r="L99" i="4"/>
  <c r="K99" i="4"/>
  <c r="N98" i="4"/>
  <c r="M98" i="4"/>
  <c r="L98" i="4"/>
  <c r="K98" i="4"/>
  <c r="N97" i="4"/>
  <c r="M97" i="4"/>
  <c r="L97" i="4"/>
  <c r="K97" i="4"/>
  <c r="N96" i="4"/>
  <c r="M96" i="4"/>
  <c r="L96" i="4"/>
  <c r="K96" i="4"/>
  <c r="N95" i="4"/>
  <c r="M95" i="4"/>
  <c r="L95" i="4"/>
  <c r="K95" i="4"/>
  <c r="N94" i="4"/>
  <c r="M94" i="4"/>
  <c r="L94" i="4"/>
  <c r="K94" i="4"/>
  <c r="N93" i="4"/>
  <c r="M93" i="4"/>
  <c r="L93" i="4"/>
  <c r="K93" i="4"/>
  <c r="N92" i="4"/>
  <c r="M92" i="4"/>
  <c r="L92" i="4"/>
  <c r="K92" i="4"/>
  <c r="N91" i="4"/>
  <c r="M91" i="4"/>
  <c r="L91" i="4"/>
  <c r="K91" i="4"/>
  <c r="N90" i="4"/>
  <c r="M90" i="4"/>
  <c r="L90" i="4"/>
  <c r="K90" i="4"/>
  <c r="N89" i="4"/>
  <c r="M89" i="4"/>
  <c r="L89" i="4"/>
  <c r="K89" i="4"/>
  <c r="N88" i="4"/>
  <c r="M88" i="4"/>
  <c r="L88" i="4"/>
  <c r="K88" i="4"/>
  <c r="N87" i="4"/>
  <c r="M87" i="4"/>
  <c r="L87" i="4"/>
  <c r="K87" i="4"/>
  <c r="N86" i="4"/>
  <c r="M86" i="4"/>
  <c r="L86" i="4"/>
  <c r="K86" i="4"/>
  <c r="N85" i="4"/>
  <c r="M85" i="4"/>
  <c r="L85" i="4"/>
  <c r="K85" i="4"/>
  <c r="N84" i="4"/>
  <c r="M84" i="4"/>
  <c r="L84" i="4"/>
  <c r="K84" i="4"/>
  <c r="N83" i="4"/>
  <c r="M83" i="4"/>
  <c r="L83" i="4"/>
  <c r="K83" i="4"/>
  <c r="N82" i="4"/>
  <c r="M82" i="4"/>
  <c r="L82" i="4"/>
  <c r="K82" i="4"/>
  <c r="N81" i="4"/>
  <c r="M81" i="4"/>
  <c r="L81" i="4"/>
  <c r="K81" i="4"/>
  <c r="N80" i="4"/>
  <c r="M80" i="4"/>
  <c r="L80" i="4"/>
  <c r="K80" i="4"/>
  <c r="N79" i="4"/>
  <c r="M79" i="4"/>
  <c r="L79" i="4"/>
  <c r="K79" i="4"/>
  <c r="N78" i="4"/>
  <c r="M78" i="4"/>
  <c r="L78" i="4"/>
  <c r="K78" i="4"/>
  <c r="N77" i="4"/>
  <c r="M77" i="4"/>
  <c r="L77" i="4"/>
  <c r="K77" i="4"/>
  <c r="N76" i="4"/>
  <c r="M76" i="4"/>
  <c r="L76" i="4"/>
  <c r="K76" i="4"/>
  <c r="N75" i="4"/>
  <c r="M75" i="4"/>
  <c r="L75" i="4"/>
  <c r="K75" i="4"/>
  <c r="N74" i="4"/>
  <c r="M74" i="4"/>
  <c r="L74" i="4"/>
  <c r="K74" i="4"/>
  <c r="N73" i="4"/>
  <c r="M73" i="4"/>
  <c r="L73" i="4"/>
  <c r="K73" i="4"/>
  <c r="N72" i="4"/>
  <c r="M72" i="4"/>
  <c r="L72" i="4"/>
  <c r="K72" i="4"/>
  <c r="N71" i="4"/>
  <c r="M71" i="4"/>
  <c r="L71" i="4"/>
  <c r="K71" i="4"/>
  <c r="N70" i="4"/>
  <c r="M70" i="4"/>
  <c r="L70" i="4"/>
  <c r="K70" i="4"/>
  <c r="N69" i="4"/>
  <c r="M69" i="4"/>
  <c r="L69" i="4"/>
  <c r="K69" i="4"/>
  <c r="N68" i="4"/>
  <c r="M68" i="4"/>
  <c r="L68" i="4"/>
  <c r="K68" i="4"/>
  <c r="N67" i="4"/>
  <c r="M67" i="4"/>
  <c r="L67" i="4"/>
  <c r="K67" i="4"/>
  <c r="N66" i="4"/>
  <c r="M66" i="4"/>
  <c r="L66" i="4"/>
  <c r="K66" i="4"/>
  <c r="N65" i="4"/>
  <c r="M65" i="4"/>
  <c r="L65" i="4"/>
  <c r="K65" i="4"/>
  <c r="N64" i="4"/>
  <c r="M64" i="4"/>
  <c r="L64" i="4"/>
  <c r="K64" i="4"/>
  <c r="N63" i="4"/>
  <c r="M63" i="4"/>
  <c r="L63" i="4"/>
  <c r="K63" i="4"/>
  <c r="N62" i="4"/>
  <c r="M62" i="4"/>
  <c r="L62" i="4"/>
  <c r="K62" i="4"/>
  <c r="N61" i="4"/>
  <c r="M61" i="4"/>
  <c r="L61" i="4"/>
  <c r="K61" i="4"/>
  <c r="N60" i="4"/>
  <c r="M60" i="4"/>
  <c r="L60" i="4"/>
  <c r="K60" i="4"/>
  <c r="N59" i="4"/>
  <c r="M59" i="4"/>
  <c r="L59" i="4"/>
  <c r="K59" i="4"/>
  <c r="N58" i="4"/>
  <c r="M58" i="4"/>
  <c r="L58" i="4"/>
  <c r="K58" i="4"/>
  <c r="N57" i="4"/>
  <c r="M57" i="4"/>
  <c r="L57" i="4"/>
  <c r="K57" i="4"/>
  <c r="N56" i="4"/>
  <c r="M56" i="4"/>
  <c r="L56" i="4"/>
  <c r="K56" i="4"/>
  <c r="N55" i="4"/>
  <c r="M55" i="4"/>
  <c r="L55" i="4"/>
  <c r="K55" i="4"/>
  <c r="N54" i="4"/>
  <c r="M54" i="4"/>
  <c r="L54" i="4"/>
  <c r="K54" i="4"/>
  <c r="N53" i="4"/>
  <c r="M53" i="4"/>
  <c r="L53" i="4"/>
  <c r="K53" i="4"/>
  <c r="N52" i="4"/>
  <c r="M52" i="4"/>
  <c r="L52" i="4"/>
  <c r="K52" i="4"/>
  <c r="N51" i="4"/>
  <c r="M51" i="4"/>
  <c r="L51" i="4"/>
  <c r="K51" i="4"/>
  <c r="N50" i="4"/>
  <c r="M50" i="4"/>
  <c r="L50" i="4"/>
  <c r="K50" i="4"/>
  <c r="N49" i="4"/>
  <c r="M49" i="4"/>
  <c r="L49" i="4"/>
  <c r="K49" i="4"/>
  <c r="N48" i="4"/>
  <c r="M48" i="4"/>
  <c r="L48" i="4"/>
  <c r="K48" i="4"/>
  <c r="N47" i="4"/>
  <c r="M47" i="4"/>
  <c r="L47" i="4"/>
  <c r="K47" i="4"/>
  <c r="N46" i="4"/>
  <c r="M46" i="4"/>
  <c r="L46" i="4"/>
  <c r="K46" i="4"/>
  <c r="N45" i="4"/>
  <c r="M45" i="4"/>
  <c r="L45" i="4"/>
  <c r="K45" i="4"/>
  <c r="N44" i="4"/>
  <c r="M44" i="4"/>
  <c r="L44" i="4"/>
  <c r="K44" i="4"/>
  <c r="N43" i="4"/>
  <c r="M43" i="4"/>
  <c r="L43" i="4"/>
  <c r="K43" i="4"/>
  <c r="N42" i="4"/>
  <c r="M42" i="4"/>
  <c r="L42" i="4"/>
  <c r="K42" i="4"/>
  <c r="N41" i="4"/>
  <c r="M41" i="4"/>
  <c r="L41" i="4"/>
  <c r="K41" i="4"/>
  <c r="N40" i="4"/>
  <c r="M40" i="4"/>
  <c r="L40" i="4"/>
  <c r="K40" i="4"/>
  <c r="N39" i="4"/>
  <c r="M39" i="4"/>
  <c r="L39" i="4"/>
  <c r="K39" i="4"/>
  <c r="N38" i="4"/>
  <c r="M38" i="4"/>
  <c r="L38" i="4"/>
  <c r="K38" i="4"/>
  <c r="N37" i="4"/>
  <c r="M37" i="4"/>
  <c r="L37" i="4"/>
  <c r="K37" i="4"/>
  <c r="N36" i="4"/>
  <c r="M36" i="4"/>
  <c r="L36" i="4"/>
  <c r="K36" i="4"/>
  <c r="N35" i="4"/>
  <c r="M35" i="4"/>
  <c r="L35" i="4"/>
  <c r="K35" i="4"/>
  <c r="N34" i="4"/>
  <c r="M34" i="4"/>
  <c r="L34" i="4"/>
  <c r="K34" i="4"/>
  <c r="N33" i="4"/>
  <c r="M33" i="4"/>
  <c r="L33" i="4"/>
  <c r="K33" i="4"/>
  <c r="N32" i="4"/>
  <c r="M32" i="4"/>
  <c r="L32" i="4"/>
  <c r="K32" i="4"/>
  <c r="N31" i="4"/>
  <c r="M31" i="4"/>
  <c r="L31" i="4"/>
  <c r="K31" i="4"/>
  <c r="N30" i="4"/>
  <c r="M30" i="4"/>
  <c r="L30" i="4"/>
  <c r="K30" i="4"/>
  <c r="N29" i="4"/>
  <c r="M29" i="4"/>
  <c r="L29" i="4"/>
  <c r="K29" i="4"/>
  <c r="N28" i="4"/>
  <c r="M28" i="4"/>
  <c r="L28" i="4"/>
  <c r="K28" i="4"/>
  <c r="N27" i="4"/>
  <c r="M27" i="4"/>
  <c r="L27" i="4"/>
  <c r="K27" i="4"/>
  <c r="N26" i="4"/>
  <c r="M26" i="4"/>
  <c r="L26" i="4"/>
  <c r="K26" i="4"/>
  <c r="N25" i="4"/>
  <c r="M25" i="4"/>
  <c r="L25" i="4"/>
  <c r="K25" i="4"/>
  <c r="N24" i="4"/>
  <c r="M24" i="4"/>
  <c r="L24" i="4"/>
  <c r="K24" i="4"/>
  <c r="N23" i="4"/>
  <c r="M23" i="4"/>
  <c r="L23" i="4"/>
  <c r="K23" i="4"/>
  <c r="N22" i="4"/>
  <c r="M22" i="4"/>
  <c r="L22" i="4"/>
  <c r="K22" i="4"/>
  <c r="N21" i="4"/>
  <c r="M21" i="4"/>
  <c r="L21" i="4"/>
  <c r="K21" i="4"/>
  <c r="N20" i="4"/>
  <c r="M20" i="4"/>
  <c r="L20" i="4"/>
  <c r="K20" i="4"/>
  <c r="N19" i="4"/>
  <c r="M19" i="4"/>
  <c r="L19" i="4"/>
  <c r="K19" i="4"/>
  <c r="N18" i="4"/>
  <c r="M18" i="4"/>
  <c r="L18" i="4"/>
  <c r="K18" i="4"/>
  <c r="N17" i="4"/>
  <c r="M17" i="4"/>
  <c r="L17" i="4"/>
  <c r="K17" i="4"/>
  <c r="N16" i="4"/>
  <c r="M16" i="4"/>
  <c r="L16" i="4"/>
  <c r="K16" i="4"/>
  <c r="N15" i="4"/>
  <c r="M15" i="4"/>
  <c r="L15" i="4"/>
  <c r="K15" i="4"/>
  <c r="P13" i="4"/>
  <c r="Q13" i="4" s="1"/>
  <c r="R13" i="4" s="1"/>
  <c r="M13" i="4"/>
  <c r="N13" i="4" s="1"/>
  <c r="O13" i="4" s="1"/>
  <c r="L13" i="4"/>
  <c r="O12" i="4"/>
  <c r="R12" i="4"/>
  <c r="Q12" i="4"/>
  <c r="P12" i="4"/>
  <c r="N12" i="4"/>
  <c r="M12" i="4"/>
  <c r="L12" i="4"/>
  <c r="K12" i="4"/>
  <c r="AW1140" i="5" l="1"/>
  <c r="AW1112" i="5"/>
  <c r="AW1084" i="5"/>
  <c r="AW1063" i="5"/>
  <c r="AW1039" i="5"/>
  <c r="AW1023" i="5"/>
  <c r="AW1015" i="5"/>
  <c r="AW1007" i="5"/>
  <c r="AW999" i="5"/>
  <c r="AW1141" i="5"/>
  <c r="AW1119" i="5"/>
  <c r="AW1096" i="5"/>
  <c r="AW1068" i="5"/>
  <c r="AW1041" i="5"/>
  <c r="AW1024" i="5"/>
  <c r="AW1016" i="5"/>
  <c r="AW1008" i="5"/>
  <c r="AW1000" i="5"/>
  <c r="AW1149" i="5"/>
  <c r="AW1127" i="5"/>
  <c r="AW1111" i="5"/>
  <c r="AW1091" i="5"/>
  <c r="AW1069" i="5"/>
  <c r="AW1053" i="5"/>
  <c r="AW1033" i="5"/>
  <c r="AW1146" i="5"/>
  <c r="AW1133" i="5"/>
  <c r="AW1117" i="5"/>
  <c r="AW1103" i="5"/>
  <c r="AW1089" i="5"/>
  <c r="AW1075" i="5"/>
  <c r="AW1060" i="5"/>
  <c r="AW1047" i="5"/>
  <c r="AW1032" i="5"/>
  <c r="AW1152" i="5"/>
  <c r="AW1145" i="5"/>
  <c r="AW1138" i="5"/>
  <c r="AW1130" i="5"/>
  <c r="AW1123" i="5"/>
  <c r="AW1116" i="5"/>
  <c r="AW1108" i="5"/>
  <c r="AW1101" i="5"/>
  <c r="AW1095" i="5"/>
  <c r="AW1087" i="5"/>
  <c r="AW1080" i="5"/>
  <c r="AW1073" i="5"/>
  <c r="AW1065" i="5"/>
  <c r="AW1059" i="5"/>
  <c r="AW1052" i="5"/>
  <c r="AW1044" i="5"/>
  <c r="AW1037" i="5"/>
  <c r="AW1031" i="5"/>
  <c r="AW1025" i="5"/>
  <c r="AW1022" i="5"/>
  <c r="AW1018" i="5"/>
  <c r="AW1014" i="5"/>
  <c r="AW1010" i="5"/>
  <c r="AW1006" i="5"/>
  <c r="AW1002" i="5"/>
  <c r="AW998" i="5"/>
  <c r="AW1157" i="5"/>
  <c r="AW1150" i="5"/>
  <c r="AW1144" i="5"/>
  <c r="AW1136" i="5"/>
  <c r="AW1128" i="5"/>
  <c r="AW1121" i="5"/>
  <c r="AW1113" i="5"/>
  <c r="AW1107" i="5"/>
  <c r="AW1100" i="5"/>
  <c r="AW1092" i="5"/>
  <c r="AW1085" i="5"/>
  <c r="AW1079" i="5"/>
  <c r="AW1071" i="5"/>
  <c r="AW1064" i="5"/>
  <c r="AW1057" i="5"/>
  <c r="AW1049" i="5"/>
  <c r="AW1043" i="5"/>
  <c r="AW1036" i="5"/>
  <c r="AW1030" i="5"/>
  <c r="AW1026" i="5"/>
  <c r="AW1021" i="5"/>
  <c r="AW1017" i="5"/>
  <c r="AW1013" i="5"/>
  <c r="AW1009" i="5"/>
  <c r="AW1005" i="5"/>
  <c r="AW1001" i="5"/>
  <c r="AW997" i="5"/>
  <c r="AW1158" i="5"/>
  <c r="AW1153" i="5"/>
  <c r="AW1148" i="5"/>
  <c r="AW1142" i="5"/>
  <c r="AW1137" i="5"/>
  <c r="AW1132" i="5"/>
  <c r="AW1125" i="5"/>
  <c r="AW1120" i="5"/>
  <c r="AW1115" i="5"/>
  <c r="AW1109" i="5"/>
  <c r="AW1104" i="5"/>
  <c r="AW1099" i="5"/>
  <c r="AW1093" i="5"/>
  <c r="AW1088" i="5"/>
  <c r="AW1083" i="5"/>
  <c r="AW1077" i="5"/>
  <c r="AW1072" i="5"/>
  <c r="AW1067" i="5"/>
  <c r="AW1061" i="5"/>
  <c r="AW1056" i="5"/>
  <c r="AW1051" i="5"/>
  <c r="AW1045" i="5"/>
  <c r="AW1040" i="5"/>
  <c r="AW1035" i="5"/>
  <c r="AW1159" i="5"/>
  <c r="AW1155" i="5"/>
  <c r="AW1151" i="5"/>
  <c r="AW1147" i="5"/>
  <c r="AW1143" i="5"/>
  <c r="AW1139" i="5"/>
  <c r="AW1135" i="5"/>
  <c r="AW1129" i="5"/>
  <c r="AW1126" i="5"/>
  <c r="AW1122" i="5"/>
  <c r="AW1118" i="5"/>
  <c r="AW1114" i="5"/>
  <c r="AW1110" i="5"/>
  <c r="AW1106" i="5"/>
  <c r="AW1102" i="5"/>
  <c r="AW1098" i="5"/>
  <c r="AW1094" i="5"/>
  <c r="AW1090" i="5"/>
  <c r="AW1086" i="5"/>
  <c r="AW1082" i="5"/>
  <c r="AW1078" i="5"/>
  <c r="AW1074" i="5"/>
  <c r="AW1070" i="5"/>
  <c r="AW1066" i="5"/>
  <c r="AW1062" i="5"/>
  <c r="AW1058" i="5"/>
  <c r="AW1054" i="5"/>
  <c r="AW1050" i="5"/>
  <c r="AW1046" i="5"/>
  <c r="AW1042" i="5"/>
  <c r="AW1038" i="5"/>
  <c r="AW1034" i="5"/>
  <c r="X1161" i="5"/>
  <c r="AW1160" i="5"/>
  <c r="S738" i="5"/>
  <c r="AR737" i="5"/>
  <c r="AX108" i="5"/>
  <c r="AX28" i="5"/>
  <c r="AX93" i="5"/>
  <c r="AX35" i="5"/>
  <c r="AX109" i="5"/>
  <c r="AX45" i="5"/>
  <c r="AX31" i="5"/>
  <c r="AX120" i="5"/>
  <c r="AX102" i="5"/>
  <c r="AX77" i="5"/>
  <c r="Y126" i="5"/>
  <c r="AX126" i="5" s="1"/>
  <c r="AX61" i="5"/>
  <c r="AX116" i="5"/>
  <c r="AU19" i="5"/>
  <c r="AX113" i="5"/>
  <c r="AX81" i="5"/>
  <c r="AX49" i="5"/>
  <c r="AX52" i="5"/>
  <c r="AX56" i="5"/>
  <c r="AX123" i="5"/>
  <c r="AX38" i="5"/>
  <c r="AX44" i="5"/>
  <c r="AX97" i="5"/>
  <c r="AX65" i="5"/>
  <c r="AX33" i="5"/>
  <c r="AX95" i="5"/>
  <c r="AX99" i="5"/>
  <c r="AX80" i="5"/>
  <c r="AX87" i="5"/>
  <c r="AX74" i="5"/>
  <c r="AX78" i="5"/>
  <c r="AX59" i="5"/>
  <c r="AX66" i="5"/>
  <c r="AX111" i="5"/>
  <c r="AX90" i="5"/>
  <c r="AX68" i="5"/>
  <c r="AX47" i="5"/>
  <c r="AX115" i="5"/>
  <c r="AX94" i="5"/>
  <c r="AX72" i="5"/>
  <c r="AX51" i="5"/>
  <c r="AX30" i="5"/>
  <c r="AX118" i="5"/>
  <c r="AX96" i="5"/>
  <c r="AX75" i="5"/>
  <c r="AX54" i="5"/>
  <c r="AX124" i="5"/>
  <c r="AX103" i="5"/>
  <c r="AX82" i="5"/>
  <c r="AX60" i="5"/>
  <c r="AX39" i="5"/>
  <c r="AX121" i="5"/>
  <c r="AX105" i="5"/>
  <c r="AX89" i="5"/>
  <c r="AX73" i="5"/>
  <c r="AX57" i="5"/>
  <c r="AX41" i="5"/>
  <c r="AX106" i="5"/>
  <c r="AX84" i="5"/>
  <c r="AX63" i="5"/>
  <c r="AX42" i="5"/>
  <c r="AX110" i="5"/>
  <c r="AX88" i="5"/>
  <c r="AX67" i="5"/>
  <c r="AX46" i="5"/>
  <c r="AX112" i="5"/>
  <c r="AX91" i="5"/>
  <c r="AX70" i="5"/>
  <c r="AX48" i="5"/>
  <c r="AX119" i="5"/>
  <c r="AX98" i="5"/>
  <c r="AX76" i="5"/>
  <c r="AX55" i="5"/>
  <c r="AX34" i="5"/>
  <c r="AX117" i="5"/>
  <c r="AX101" i="5"/>
  <c r="AX85" i="5"/>
  <c r="AX69" i="5"/>
  <c r="AX53" i="5"/>
  <c r="AX37" i="5"/>
  <c r="AX122" i="5"/>
  <c r="AX100" i="5"/>
  <c r="AX79" i="5"/>
  <c r="AX58" i="5"/>
  <c r="AX36" i="5"/>
  <c r="AX104" i="5"/>
  <c r="AX83" i="5"/>
  <c r="AX62" i="5"/>
  <c r="AX40" i="5"/>
  <c r="AX107" i="5"/>
  <c r="AX86" i="5"/>
  <c r="AX64" i="5"/>
  <c r="AX43" i="5"/>
  <c r="AX114" i="5"/>
  <c r="AX92" i="5"/>
  <c r="AX71" i="5"/>
  <c r="AX50" i="5"/>
  <c r="AX32" i="5"/>
  <c r="AC14" i="5"/>
  <c r="AW1131" i="5"/>
  <c r="AW1027" i="5"/>
  <c r="AW737" i="5"/>
  <c r="AW19" i="5"/>
  <c r="AV1027" i="5"/>
  <c r="AV737" i="5"/>
  <c r="AV1131" i="5"/>
  <c r="AV19" i="5"/>
  <c r="AU1599" i="5"/>
  <c r="AU737" i="5"/>
  <c r="AU20" i="5"/>
  <c r="AT1027" i="5"/>
  <c r="AT1131" i="5"/>
  <c r="AT1610" i="5"/>
  <c r="AT737" i="5"/>
  <c r="AT19" i="5"/>
  <c r="AS1131" i="5"/>
  <c r="AS737" i="5"/>
  <c r="AS19" i="5"/>
  <c r="AR19" i="5"/>
  <c r="AR1027" i="5"/>
  <c r="AR1131" i="5"/>
  <c r="AQ56" i="5"/>
  <c r="AC1370" i="5"/>
  <c r="O1599" i="5"/>
  <c r="AN1598" i="5"/>
  <c r="N1599" i="5"/>
  <c r="AM1598" i="5"/>
  <c r="J1599" i="5"/>
  <c r="AI1598" i="5"/>
  <c r="M1599" i="5"/>
  <c r="AL1598" i="5"/>
  <c r="P1599" i="5"/>
  <c r="AO1598" i="5"/>
  <c r="K1599" i="5"/>
  <c r="AJ1598" i="5"/>
  <c r="Q1599" i="5"/>
  <c r="AP1598" i="5"/>
  <c r="L1599" i="5"/>
  <c r="AK1598" i="5"/>
  <c r="V15" i="6"/>
  <c r="T16" i="6"/>
  <c r="AC1563" i="5"/>
  <c r="AB1563" i="5"/>
  <c r="AF1370" i="5"/>
  <c r="AH1370" i="5"/>
  <c r="AG1370" i="5"/>
  <c r="G1284" i="5"/>
  <c r="AF1283" i="5"/>
  <c r="G1147" i="5"/>
  <c r="AF1146" i="5"/>
  <c r="F1147" i="5"/>
  <c r="AE1146" i="5"/>
  <c r="E1580" i="5"/>
  <c r="AD1579" i="5"/>
  <c r="B19" i="5"/>
  <c r="AA18" i="5"/>
  <c r="D1580" i="5"/>
  <c r="AC1579" i="5"/>
  <c r="H1284" i="5"/>
  <c r="AG1283" i="5"/>
  <c r="D1147" i="5"/>
  <c r="AC1146" i="5"/>
  <c r="C1580" i="5"/>
  <c r="AB1579" i="5"/>
  <c r="F1580" i="5"/>
  <c r="AE1579" i="5"/>
  <c r="AA1563" i="5"/>
  <c r="AE1370" i="5"/>
  <c r="G20" i="5"/>
  <c r="AF19" i="5"/>
  <c r="E1284" i="5"/>
  <c r="AD1283" i="5"/>
  <c r="F19" i="5"/>
  <c r="AE18" i="5"/>
  <c r="AG1563" i="5"/>
  <c r="I19" i="5"/>
  <c r="AH18" i="5"/>
  <c r="C19" i="5"/>
  <c r="AB18" i="5"/>
  <c r="AF1563" i="5"/>
  <c r="C1284" i="5"/>
  <c r="AB1283" i="5"/>
  <c r="C1147" i="5"/>
  <c r="AB1146" i="5"/>
  <c r="AD1563" i="5"/>
  <c r="AD1370" i="5"/>
  <c r="B1147" i="5"/>
  <c r="AA1146" i="5"/>
  <c r="I1580" i="5"/>
  <c r="AH1579" i="5"/>
  <c r="AH1563" i="5"/>
  <c r="H1580" i="5"/>
  <c r="AG1579" i="5"/>
  <c r="D1284" i="5"/>
  <c r="AC1283" i="5"/>
  <c r="H1147" i="5"/>
  <c r="AG1146" i="5"/>
  <c r="E19" i="5"/>
  <c r="AD18" i="5"/>
  <c r="G1580" i="5"/>
  <c r="AF1579" i="5"/>
  <c r="AG18" i="5"/>
  <c r="H19" i="5"/>
  <c r="AE1563" i="5"/>
  <c r="F1284" i="5"/>
  <c r="AE1283" i="5"/>
  <c r="B1580" i="5"/>
  <c r="AA1579" i="5"/>
  <c r="B1284" i="5"/>
  <c r="AA1283" i="5"/>
  <c r="I1284" i="5"/>
  <c r="AH1283" i="5"/>
  <c r="D20" i="5"/>
  <c r="AC19" i="5"/>
  <c r="I1147" i="5"/>
  <c r="AH1146" i="5"/>
  <c r="E1147" i="5"/>
  <c r="AD1146" i="5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22" i="4"/>
  <c r="U30" i="4"/>
  <c r="U38" i="4"/>
  <c r="U46" i="4"/>
  <c r="U54" i="4"/>
  <c r="U62" i="4"/>
  <c r="U70" i="4"/>
  <c r="U485" i="4"/>
  <c r="U481" i="4"/>
  <c r="U477" i="4"/>
  <c r="U473" i="4"/>
  <c r="U469" i="4"/>
  <c r="U465" i="4"/>
  <c r="U461" i="4"/>
  <c r="U457" i="4"/>
  <c r="U453" i="4"/>
  <c r="U449" i="4"/>
  <c r="U445" i="4"/>
  <c r="U441" i="4"/>
  <c r="U437" i="4"/>
  <c r="U433" i="4"/>
  <c r="U429" i="4"/>
  <c r="U425" i="4"/>
  <c r="U421" i="4"/>
  <c r="U417" i="4"/>
  <c r="U413" i="4"/>
  <c r="U409" i="4"/>
  <c r="U405" i="4"/>
  <c r="U400" i="4"/>
  <c r="U396" i="4"/>
  <c r="U392" i="4"/>
  <c r="U388" i="4"/>
  <c r="U384" i="4"/>
  <c r="U380" i="4"/>
  <c r="U479" i="4"/>
  <c r="U463" i="4"/>
  <c r="U447" i="4"/>
  <c r="U431" i="4"/>
  <c r="U415" i="4"/>
  <c r="U399" i="4"/>
  <c r="U383" i="4"/>
  <c r="U483" i="4"/>
  <c r="U467" i="4"/>
  <c r="U451" i="4"/>
  <c r="U435" i="4"/>
  <c r="U419" i="4"/>
  <c r="U403" i="4"/>
  <c r="U471" i="4"/>
  <c r="U455" i="4"/>
  <c r="U439" i="4"/>
  <c r="U423" i="4"/>
  <c r="U407" i="4"/>
  <c r="U391" i="4"/>
  <c r="U459" i="4"/>
  <c r="U395" i="4"/>
  <c r="U375" i="4"/>
  <c r="U372" i="4"/>
  <c r="U359" i="4"/>
  <c r="U352" i="4"/>
  <c r="U350" i="4"/>
  <c r="U343" i="4"/>
  <c r="U336" i="4"/>
  <c r="U334" i="4"/>
  <c r="U327" i="4"/>
  <c r="U320" i="4"/>
  <c r="U318" i="4"/>
  <c r="U311" i="4"/>
  <c r="U305" i="4"/>
  <c r="U301" i="4"/>
  <c r="U297" i="4"/>
  <c r="U293" i="4"/>
  <c r="U289" i="4"/>
  <c r="U285" i="4"/>
  <c r="U475" i="4"/>
  <c r="U411" i="4"/>
  <c r="U379" i="4"/>
  <c r="U374" i="4"/>
  <c r="U364" i="4"/>
  <c r="U362" i="4"/>
  <c r="U355" i="4"/>
  <c r="U348" i="4"/>
  <c r="U346" i="4"/>
  <c r="U339" i="4"/>
  <c r="U332" i="4"/>
  <c r="U330" i="4"/>
  <c r="U323" i="4"/>
  <c r="U316" i="4"/>
  <c r="U314" i="4"/>
  <c r="U306" i="4"/>
  <c r="U302" i="4"/>
  <c r="U298" i="4"/>
  <c r="U294" i="4"/>
  <c r="U290" i="4"/>
  <c r="U286" i="4"/>
  <c r="U282" i="4"/>
  <c r="U278" i="4"/>
  <c r="U274" i="4"/>
  <c r="U270" i="4"/>
  <c r="U266" i="4"/>
  <c r="U427" i="4"/>
  <c r="U387" i="4"/>
  <c r="U368" i="4"/>
  <c r="U360" i="4"/>
  <c r="U344" i="4"/>
  <c r="U328" i="4"/>
  <c r="U312" i="4"/>
  <c r="U338" i="4"/>
  <c r="U331" i="4"/>
  <c r="U324" i="4"/>
  <c r="U304" i="4"/>
  <c r="U288" i="4"/>
  <c r="U277" i="4"/>
  <c r="U269" i="4"/>
  <c r="U258" i="4"/>
  <c r="U242" i="4"/>
  <c r="U443" i="4"/>
  <c r="U376" i="4"/>
  <c r="U322" i="4"/>
  <c r="U315" i="4"/>
  <c r="U308" i="4"/>
  <c r="U292" i="4"/>
  <c r="U276" i="4"/>
  <c r="U268" i="4"/>
  <c r="U261" i="4"/>
  <c r="U254" i="4"/>
  <c r="U252" i="4"/>
  <c r="U245" i="4"/>
  <c r="U238" i="4"/>
  <c r="U236" i="4"/>
  <c r="U232" i="4"/>
  <c r="U228" i="4"/>
  <c r="U224" i="4"/>
  <c r="U363" i="4"/>
  <c r="U356" i="4"/>
  <c r="U296" i="4"/>
  <c r="U281" i="4"/>
  <c r="U273" i="4"/>
  <c r="U265" i="4"/>
  <c r="U250" i="4"/>
  <c r="U347" i="4"/>
  <c r="U244" i="4"/>
  <c r="U237" i="4"/>
  <c r="U226" i="4"/>
  <c r="U216" i="4"/>
  <c r="U208" i="4"/>
  <c r="U200" i="4"/>
  <c r="U192" i="4"/>
  <c r="U184" i="4"/>
  <c r="U176" i="4"/>
  <c r="U168" i="4"/>
  <c r="U160" i="4"/>
  <c r="U152" i="4"/>
  <c r="U144" i="4"/>
  <c r="U136" i="4"/>
  <c r="U128" i="4"/>
  <c r="U120" i="4"/>
  <c r="U112" i="4"/>
  <c r="U104" i="4"/>
  <c r="U96" i="4"/>
  <c r="U76" i="4"/>
  <c r="U156" i="4"/>
  <c r="U140" i="4"/>
  <c r="U108" i="4"/>
  <c r="U370" i="4"/>
  <c r="U340" i="4"/>
  <c r="U264" i="4"/>
  <c r="U230" i="4"/>
  <c r="U218" i="4"/>
  <c r="U210" i="4"/>
  <c r="U202" i="4"/>
  <c r="U194" i="4"/>
  <c r="U186" i="4"/>
  <c r="U178" i="4"/>
  <c r="U170" i="4"/>
  <c r="U162" i="4"/>
  <c r="U154" i="4"/>
  <c r="U146" i="4"/>
  <c r="U138" i="4"/>
  <c r="U130" i="4"/>
  <c r="U122" i="4"/>
  <c r="U114" i="4"/>
  <c r="U106" i="4"/>
  <c r="U98" i="4"/>
  <c r="U90" i="4"/>
  <c r="U88" i="4"/>
  <c r="U164" i="4"/>
  <c r="U148" i="4"/>
  <c r="U132" i="4"/>
  <c r="U124" i="4"/>
  <c r="U116" i="4"/>
  <c r="U100" i="4"/>
  <c r="U92" i="4"/>
  <c r="U284" i="4"/>
  <c r="U272" i="4"/>
  <c r="U262" i="4"/>
  <c r="U234" i="4"/>
  <c r="U220" i="4"/>
  <c r="U212" i="4"/>
  <c r="U204" i="4"/>
  <c r="U196" i="4"/>
  <c r="U188" i="4"/>
  <c r="U180" i="4"/>
  <c r="U172" i="4"/>
  <c r="U354" i="4"/>
  <c r="U198" i="4"/>
  <c r="U166" i="4"/>
  <c r="U134" i="4"/>
  <c r="U102" i="4"/>
  <c r="U82" i="4"/>
  <c r="U75" i="4"/>
  <c r="U66" i="4"/>
  <c r="U58" i="4"/>
  <c r="U50" i="4"/>
  <c r="U42" i="4"/>
  <c r="U34" i="4"/>
  <c r="U26" i="4"/>
  <c r="U18" i="4"/>
  <c r="U94" i="4"/>
  <c r="U87" i="4"/>
  <c r="U27" i="4"/>
  <c r="U260" i="4"/>
  <c r="U206" i="4"/>
  <c r="U174" i="4"/>
  <c r="U142" i="4"/>
  <c r="U110" i="4"/>
  <c r="U78" i="4"/>
  <c r="U71" i="4"/>
  <c r="U63" i="4"/>
  <c r="U55" i="4"/>
  <c r="U47" i="4"/>
  <c r="U39" i="4"/>
  <c r="U31" i="4"/>
  <c r="U23" i="4"/>
  <c r="U15" i="4"/>
  <c r="T15" i="4" s="1"/>
  <c r="U190" i="4"/>
  <c r="U158" i="4"/>
  <c r="U67" i="4"/>
  <c r="U59" i="4"/>
  <c r="U51" i="4"/>
  <c r="U43" i="4"/>
  <c r="U35" i="4"/>
  <c r="U300" i="4"/>
  <c r="U253" i="4"/>
  <c r="U214" i="4"/>
  <c r="U182" i="4"/>
  <c r="U150" i="4"/>
  <c r="U118" i="4"/>
  <c r="U84" i="4"/>
  <c r="U280" i="4"/>
  <c r="U246" i="4"/>
  <c r="U222" i="4"/>
  <c r="U126" i="4"/>
  <c r="U80" i="4"/>
  <c r="U19" i="4"/>
  <c r="U24" i="4"/>
  <c r="U32" i="4"/>
  <c r="U48" i="4"/>
  <c r="U64" i="4"/>
  <c r="U73" i="4"/>
  <c r="U83" i="4"/>
  <c r="U17" i="4"/>
  <c r="U25" i="4"/>
  <c r="U33" i="4"/>
  <c r="U41" i="4"/>
  <c r="U49" i="4"/>
  <c r="U57" i="4"/>
  <c r="U65" i="4"/>
  <c r="U77" i="4"/>
  <c r="U97" i="4"/>
  <c r="U129" i="4"/>
  <c r="U161" i="4"/>
  <c r="U193" i="4"/>
  <c r="U227" i="4"/>
  <c r="U40" i="4"/>
  <c r="U105" i="4"/>
  <c r="U137" i="4"/>
  <c r="U169" i="4"/>
  <c r="U201" i="4"/>
  <c r="U486" i="4"/>
  <c r="U20" i="4"/>
  <c r="U28" i="4"/>
  <c r="U36" i="4"/>
  <c r="U44" i="4"/>
  <c r="U52" i="4"/>
  <c r="U60" i="4"/>
  <c r="U68" i="4"/>
  <c r="U74" i="4"/>
  <c r="U89" i="4"/>
  <c r="U121" i="4"/>
  <c r="U153" i="4"/>
  <c r="U185" i="4"/>
  <c r="U217" i="4"/>
  <c r="U233" i="4"/>
  <c r="U326" i="4"/>
  <c r="U16" i="4"/>
  <c r="U56" i="4"/>
  <c r="U72" i="4"/>
  <c r="U21" i="4"/>
  <c r="U29" i="4"/>
  <c r="U37" i="4"/>
  <c r="U45" i="4"/>
  <c r="U53" i="4"/>
  <c r="U61" i="4"/>
  <c r="U69" i="4"/>
  <c r="U79" i="4"/>
  <c r="U86" i="4"/>
  <c r="U113" i="4"/>
  <c r="U145" i="4"/>
  <c r="U177" i="4"/>
  <c r="U209" i="4"/>
  <c r="U239" i="4"/>
  <c r="U95" i="4"/>
  <c r="U175" i="4"/>
  <c r="U191" i="4"/>
  <c r="U199" i="4"/>
  <c r="U207" i="4"/>
  <c r="U215" i="4"/>
  <c r="U223" i="4"/>
  <c r="U229" i="4"/>
  <c r="U240" i="4"/>
  <c r="U241" i="4"/>
  <c r="U248" i="4"/>
  <c r="U255" i="4"/>
  <c r="U333" i="4"/>
  <c r="U103" i="4"/>
  <c r="U111" i="4"/>
  <c r="U135" i="4"/>
  <c r="U143" i="4"/>
  <c r="U159" i="4"/>
  <c r="U167" i="4"/>
  <c r="U183" i="4"/>
  <c r="U81" i="4"/>
  <c r="U93" i="4"/>
  <c r="U101" i="4"/>
  <c r="U109" i="4"/>
  <c r="U117" i="4"/>
  <c r="U125" i="4"/>
  <c r="U133" i="4"/>
  <c r="U141" i="4"/>
  <c r="U149" i="4"/>
  <c r="U157" i="4"/>
  <c r="U165" i="4"/>
  <c r="U173" i="4"/>
  <c r="U181" i="4"/>
  <c r="U189" i="4"/>
  <c r="U197" i="4"/>
  <c r="U205" i="4"/>
  <c r="U213" i="4"/>
  <c r="U221" i="4"/>
  <c r="U225" i="4"/>
  <c r="U235" i="4"/>
  <c r="U249" i="4"/>
  <c r="U256" i="4"/>
  <c r="U257" i="4"/>
  <c r="U275" i="4"/>
  <c r="U119" i="4"/>
  <c r="U127" i="4"/>
  <c r="U151" i="4"/>
  <c r="U85" i="4"/>
  <c r="U91" i="4"/>
  <c r="U99" i="4"/>
  <c r="U107" i="4"/>
  <c r="U115" i="4"/>
  <c r="U123" i="4"/>
  <c r="U131" i="4"/>
  <c r="U139" i="4"/>
  <c r="U147" i="4"/>
  <c r="U155" i="4"/>
  <c r="U163" i="4"/>
  <c r="U171" i="4"/>
  <c r="U179" i="4"/>
  <c r="U187" i="4"/>
  <c r="U195" i="4"/>
  <c r="U203" i="4"/>
  <c r="U211" i="4"/>
  <c r="U219" i="4"/>
  <c r="U231" i="4"/>
  <c r="U267" i="4"/>
  <c r="U295" i="4"/>
  <c r="U319" i="4"/>
  <c r="U243" i="4"/>
  <c r="U259" i="4"/>
  <c r="U291" i="4"/>
  <c r="U307" i="4"/>
  <c r="U335" i="4"/>
  <c r="U342" i="4"/>
  <c r="U349" i="4"/>
  <c r="U373" i="4"/>
  <c r="U422" i="4"/>
  <c r="U247" i="4"/>
  <c r="U263" i="4"/>
  <c r="U271" i="4"/>
  <c r="U279" i="4"/>
  <c r="U287" i="4"/>
  <c r="U303" i="4"/>
  <c r="U351" i="4"/>
  <c r="U358" i="4"/>
  <c r="U365" i="4"/>
  <c r="U251" i="4"/>
  <c r="U283" i="4"/>
  <c r="U299" i="4"/>
  <c r="U310" i="4"/>
  <c r="U317" i="4"/>
  <c r="U366" i="4"/>
  <c r="U464" i="4"/>
  <c r="U321" i="4"/>
  <c r="U337" i="4"/>
  <c r="U353" i="4"/>
  <c r="U371" i="4"/>
  <c r="U377" i="4"/>
  <c r="U406" i="4"/>
  <c r="U448" i="4"/>
  <c r="U470" i="4"/>
  <c r="U309" i="4"/>
  <c r="U325" i="4"/>
  <c r="U341" i="4"/>
  <c r="U357" i="4"/>
  <c r="U369" i="4"/>
  <c r="U389" i="4"/>
  <c r="U390" i="4"/>
  <c r="U432" i="4"/>
  <c r="U454" i="4"/>
  <c r="U313" i="4"/>
  <c r="U329" i="4"/>
  <c r="U345" i="4"/>
  <c r="U361" i="4"/>
  <c r="U367" i="4"/>
  <c r="U381" i="4"/>
  <c r="U382" i="4"/>
  <c r="U416" i="4"/>
  <c r="U438" i="4"/>
  <c r="U480" i="4"/>
  <c r="U385" i="4"/>
  <c r="U386" i="4"/>
  <c r="U401" i="4"/>
  <c r="U402" i="4"/>
  <c r="U412" i="4"/>
  <c r="U418" i="4"/>
  <c r="U428" i="4"/>
  <c r="U434" i="4"/>
  <c r="U444" i="4"/>
  <c r="U450" i="4"/>
  <c r="U460" i="4"/>
  <c r="U466" i="4"/>
  <c r="U476" i="4"/>
  <c r="U482" i="4"/>
  <c r="U397" i="4"/>
  <c r="U398" i="4"/>
  <c r="U408" i="4"/>
  <c r="U414" i="4"/>
  <c r="U424" i="4"/>
  <c r="U430" i="4"/>
  <c r="U440" i="4"/>
  <c r="U446" i="4"/>
  <c r="U456" i="4"/>
  <c r="U462" i="4"/>
  <c r="U472" i="4"/>
  <c r="U478" i="4"/>
  <c r="U378" i="4"/>
  <c r="U393" i="4"/>
  <c r="U394" i="4"/>
  <c r="U404" i="4"/>
  <c r="U410" i="4"/>
  <c r="U420" i="4"/>
  <c r="U426" i="4"/>
  <c r="U436" i="4"/>
  <c r="U442" i="4"/>
  <c r="U452" i="4"/>
  <c r="U458" i="4"/>
  <c r="U468" i="4"/>
  <c r="U474" i="4"/>
  <c r="U484" i="4"/>
  <c r="C6" i="2"/>
  <c r="I12" i="2"/>
  <c r="R12" i="2" s="1"/>
  <c r="H12" i="2"/>
  <c r="G12" i="2"/>
  <c r="F12" i="2"/>
  <c r="O12" i="2" s="1"/>
  <c r="E12" i="2"/>
  <c r="N12" i="2" s="1"/>
  <c r="D12" i="2"/>
  <c r="C12" i="2"/>
  <c r="B12" i="2"/>
  <c r="C3" i="2"/>
  <c r="Q12" i="2"/>
  <c r="P12" i="2"/>
  <c r="M12" i="2"/>
  <c r="L12" i="2"/>
  <c r="K12" i="2"/>
  <c r="M13" i="2"/>
  <c r="N13" i="2" s="1"/>
  <c r="O13" i="2" s="1"/>
  <c r="P13" i="2" s="1"/>
  <c r="Q13" i="2" s="1"/>
  <c r="R13" i="2" s="1"/>
  <c r="L13" i="2"/>
  <c r="R486" i="2"/>
  <c r="Q486" i="2"/>
  <c r="P486" i="2"/>
  <c r="O486" i="2"/>
  <c r="N486" i="2"/>
  <c r="M486" i="2"/>
  <c r="L486" i="2"/>
  <c r="K486" i="2"/>
  <c r="R485" i="2"/>
  <c r="Q485" i="2"/>
  <c r="P485" i="2"/>
  <c r="O485" i="2"/>
  <c r="N485" i="2"/>
  <c r="M485" i="2"/>
  <c r="L485" i="2"/>
  <c r="K485" i="2"/>
  <c r="R484" i="2"/>
  <c r="Q484" i="2"/>
  <c r="P484" i="2"/>
  <c r="O484" i="2"/>
  <c r="N484" i="2"/>
  <c r="M484" i="2"/>
  <c r="L484" i="2"/>
  <c r="K484" i="2"/>
  <c r="R483" i="2"/>
  <c r="Q483" i="2"/>
  <c r="P483" i="2"/>
  <c r="O483" i="2"/>
  <c r="N483" i="2"/>
  <c r="M483" i="2"/>
  <c r="L483" i="2"/>
  <c r="K483" i="2"/>
  <c r="R482" i="2"/>
  <c r="Q482" i="2"/>
  <c r="P482" i="2"/>
  <c r="O482" i="2"/>
  <c r="N482" i="2"/>
  <c r="M482" i="2"/>
  <c r="L482" i="2"/>
  <c r="K482" i="2"/>
  <c r="R481" i="2"/>
  <c r="Q481" i="2"/>
  <c r="P481" i="2"/>
  <c r="O481" i="2"/>
  <c r="N481" i="2"/>
  <c r="M481" i="2"/>
  <c r="L481" i="2"/>
  <c r="K481" i="2"/>
  <c r="R480" i="2"/>
  <c r="Q480" i="2"/>
  <c r="P480" i="2"/>
  <c r="O480" i="2"/>
  <c r="N480" i="2"/>
  <c r="M480" i="2"/>
  <c r="L480" i="2"/>
  <c r="K480" i="2"/>
  <c r="R479" i="2"/>
  <c r="Q479" i="2"/>
  <c r="P479" i="2"/>
  <c r="O479" i="2"/>
  <c r="N479" i="2"/>
  <c r="M479" i="2"/>
  <c r="L479" i="2"/>
  <c r="K479" i="2"/>
  <c r="R478" i="2"/>
  <c r="Q478" i="2"/>
  <c r="P478" i="2"/>
  <c r="O478" i="2"/>
  <c r="N478" i="2"/>
  <c r="M478" i="2"/>
  <c r="L478" i="2"/>
  <c r="K478" i="2"/>
  <c r="R477" i="2"/>
  <c r="Q477" i="2"/>
  <c r="P477" i="2"/>
  <c r="O477" i="2"/>
  <c r="N477" i="2"/>
  <c r="M477" i="2"/>
  <c r="L477" i="2"/>
  <c r="K477" i="2"/>
  <c r="R476" i="2"/>
  <c r="Q476" i="2"/>
  <c r="P476" i="2"/>
  <c r="O476" i="2"/>
  <c r="N476" i="2"/>
  <c r="M476" i="2"/>
  <c r="L476" i="2"/>
  <c r="K476" i="2"/>
  <c r="R475" i="2"/>
  <c r="Q475" i="2"/>
  <c r="P475" i="2"/>
  <c r="O475" i="2"/>
  <c r="N475" i="2"/>
  <c r="M475" i="2"/>
  <c r="L475" i="2"/>
  <c r="K475" i="2"/>
  <c r="R474" i="2"/>
  <c r="Q474" i="2"/>
  <c r="P474" i="2"/>
  <c r="O474" i="2"/>
  <c r="N474" i="2"/>
  <c r="M474" i="2"/>
  <c r="L474" i="2"/>
  <c r="K474" i="2"/>
  <c r="R473" i="2"/>
  <c r="Q473" i="2"/>
  <c r="P473" i="2"/>
  <c r="O473" i="2"/>
  <c r="N473" i="2"/>
  <c r="M473" i="2"/>
  <c r="L473" i="2"/>
  <c r="K473" i="2"/>
  <c r="R472" i="2"/>
  <c r="Q472" i="2"/>
  <c r="P472" i="2"/>
  <c r="O472" i="2"/>
  <c r="N472" i="2"/>
  <c r="M472" i="2"/>
  <c r="L472" i="2"/>
  <c r="K472" i="2"/>
  <c r="R471" i="2"/>
  <c r="Q471" i="2"/>
  <c r="P471" i="2"/>
  <c r="O471" i="2"/>
  <c r="N471" i="2"/>
  <c r="M471" i="2"/>
  <c r="L471" i="2"/>
  <c r="K471" i="2"/>
  <c r="R470" i="2"/>
  <c r="Q470" i="2"/>
  <c r="P470" i="2"/>
  <c r="O470" i="2"/>
  <c r="N470" i="2"/>
  <c r="M470" i="2"/>
  <c r="L470" i="2"/>
  <c r="K470" i="2"/>
  <c r="R469" i="2"/>
  <c r="Q469" i="2"/>
  <c r="P469" i="2"/>
  <c r="O469" i="2"/>
  <c r="N469" i="2"/>
  <c r="M469" i="2"/>
  <c r="L469" i="2"/>
  <c r="K469" i="2"/>
  <c r="R468" i="2"/>
  <c r="Q468" i="2"/>
  <c r="P468" i="2"/>
  <c r="O468" i="2"/>
  <c r="N468" i="2"/>
  <c r="M468" i="2"/>
  <c r="L468" i="2"/>
  <c r="K468" i="2"/>
  <c r="R467" i="2"/>
  <c r="Q467" i="2"/>
  <c r="P467" i="2"/>
  <c r="O467" i="2"/>
  <c r="N467" i="2"/>
  <c r="M467" i="2"/>
  <c r="L467" i="2"/>
  <c r="K467" i="2"/>
  <c r="R466" i="2"/>
  <c r="Q466" i="2"/>
  <c r="P466" i="2"/>
  <c r="O466" i="2"/>
  <c r="N466" i="2"/>
  <c r="M466" i="2"/>
  <c r="L466" i="2"/>
  <c r="K466" i="2"/>
  <c r="R465" i="2"/>
  <c r="Q465" i="2"/>
  <c r="P465" i="2"/>
  <c r="O465" i="2"/>
  <c r="N465" i="2"/>
  <c r="M465" i="2"/>
  <c r="L465" i="2"/>
  <c r="K465" i="2"/>
  <c r="R464" i="2"/>
  <c r="Q464" i="2"/>
  <c r="P464" i="2"/>
  <c r="O464" i="2"/>
  <c r="N464" i="2"/>
  <c r="M464" i="2"/>
  <c r="L464" i="2"/>
  <c r="K464" i="2"/>
  <c r="R463" i="2"/>
  <c r="Q463" i="2"/>
  <c r="P463" i="2"/>
  <c r="O463" i="2"/>
  <c r="N463" i="2"/>
  <c r="M463" i="2"/>
  <c r="L463" i="2"/>
  <c r="K463" i="2"/>
  <c r="R462" i="2"/>
  <c r="Q462" i="2"/>
  <c r="P462" i="2"/>
  <c r="O462" i="2"/>
  <c r="N462" i="2"/>
  <c r="M462" i="2"/>
  <c r="L462" i="2"/>
  <c r="K462" i="2"/>
  <c r="R461" i="2"/>
  <c r="Q461" i="2"/>
  <c r="P461" i="2"/>
  <c r="O461" i="2"/>
  <c r="N461" i="2"/>
  <c r="M461" i="2"/>
  <c r="L461" i="2"/>
  <c r="K461" i="2"/>
  <c r="R460" i="2"/>
  <c r="Q460" i="2"/>
  <c r="P460" i="2"/>
  <c r="O460" i="2"/>
  <c r="N460" i="2"/>
  <c r="M460" i="2"/>
  <c r="L460" i="2"/>
  <c r="K460" i="2"/>
  <c r="R459" i="2"/>
  <c r="Q459" i="2"/>
  <c r="P459" i="2"/>
  <c r="O459" i="2"/>
  <c r="N459" i="2"/>
  <c r="M459" i="2"/>
  <c r="L459" i="2"/>
  <c r="K459" i="2"/>
  <c r="R458" i="2"/>
  <c r="Q458" i="2"/>
  <c r="P458" i="2"/>
  <c r="O458" i="2"/>
  <c r="N458" i="2"/>
  <c r="M458" i="2"/>
  <c r="L458" i="2"/>
  <c r="K458" i="2"/>
  <c r="R457" i="2"/>
  <c r="Q457" i="2"/>
  <c r="P457" i="2"/>
  <c r="O457" i="2"/>
  <c r="N457" i="2"/>
  <c r="M457" i="2"/>
  <c r="L457" i="2"/>
  <c r="K457" i="2"/>
  <c r="R456" i="2"/>
  <c r="Q456" i="2"/>
  <c r="P456" i="2"/>
  <c r="O456" i="2"/>
  <c r="N456" i="2"/>
  <c r="M456" i="2"/>
  <c r="L456" i="2"/>
  <c r="K456" i="2"/>
  <c r="R455" i="2"/>
  <c r="Q455" i="2"/>
  <c r="P455" i="2"/>
  <c r="O455" i="2"/>
  <c r="N455" i="2"/>
  <c r="M455" i="2"/>
  <c r="L455" i="2"/>
  <c r="K455" i="2"/>
  <c r="R454" i="2"/>
  <c r="Q454" i="2"/>
  <c r="P454" i="2"/>
  <c r="O454" i="2"/>
  <c r="N454" i="2"/>
  <c r="M454" i="2"/>
  <c r="L454" i="2"/>
  <c r="K454" i="2"/>
  <c r="R453" i="2"/>
  <c r="Q453" i="2"/>
  <c r="P453" i="2"/>
  <c r="O453" i="2"/>
  <c r="N453" i="2"/>
  <c r="M453" i="2"/>
  <c r="L453" i="2"/>
  <c r="K453" i="2"/>
  <c r="R452" i="2"/>
  <c r="Q452" i="2"/>
  <c r="P452" i="2"/>
  <c r="O452" i="2"/>
  <c r="N452" i="2"/>
  <c r="M452" i="2"/>
  <c r="L452" i="2"/>
  <c r="K452" i="2"/>
  <c r="R451" i="2"/>
  <c r="Q451" i="2"/>
  <c r="P451" i="2"/>
  <c r="O451" i="2"/>
  <c r="N451" i="2"/>
  <c r="M451" i="2"/>
  <c r="L451" i="2"/>
  <c r="K451" i="2"/>
  <c r="R450" i="2"/>
  <c r="Q450" i="2"/>
  <c r="P450" i="2"/>
  <c r="O450" i="2"/>
  <c r="N450" i="2"/>
  <c r="M450" i="2"/>
  <c r="L450" i="2"/>
  <c r="K450" i="2"/>
  <c r="R449" i="2"/>
  <c r="Q449" i="2"/>
  <c r="P449" i="2"/>
  <c r="O449" i="2"/>
  <c r="N449" i="2"/>
  <c r="M449" i="2"/>
  <c r="L449" i="2"/>
  <c r="K449" i="2"/>
  <c r="R448" i="2"/>
  <c r="Q448" i="2"/>
  <c r="P448" i="2"/>
  <c r="O448" i="2"/>
  <c r="N448" i="2"/>
  <c r="M448" i="2"/>
  <c r="L448" i="2"/>
  <c r="K448" i="2"/>
  <c r="R447" i="2"/>
  <c r="Q447" i="2"/>
  <c r="P447" i="2"/>
  <c r="O447" i="2"/>
  <c r="N447" i="2"/>
  <c r="M447" i="2"/>
  <c r="L447" i="2"/>
  <c r="K447" i="2"/>
  <c r="R446" i="2"/>
  <c r="Q446" i="2"/>
  <c r="P446" i="2"/>
  <c r="O446" i="2"/>
  <c r="N446" i="2"/>
  <c r="M446" i="2"/>
  <c r="L446" i="2"/>
  <c r="K446" i="2"/>
  <c r="R445" i="2"/>
  <c r="Q445" i="2"/>
  <c r="P445" i="2"/>
  <c r="O445" i="2"/>
  <c r="N445" i="2"/>
  <c r="M445" i="2"/>
  <c r="L445" i="2"/>
  <c r="K445" i="2"/>
  <c r="R444" i="2"/>
  <c r="Q444" i="2"/>
  <c r="P444" i="2"/>
  <c r="O444" i="2"/>
  <c r="N444" i="2"/>
  <c r="M444" i="2"/>
  <c r="L444" i="2"/>
  <c r="K444" i="2"/>
  <c r="R443" i="2"/>
  <c r="Q443" i="2"/>
  <c r="P443" i="2"/>
  <c r="O443" i="2"/>
  <c r="N443" i="2"/>
  <c r="M443" i="2"/>
  <c r="L443" i="2"/>
  <c r="K443" i="2"/>
  <c r="R442" i="2"/>
  <c r="Q442" i="2"/>
  <c r="P442" i="2"/>
  <c r="O442" i="2"/>
  <c r="N442" i="2"/>
  <c r="M442" i="2"/>
  <c r="L442" i="2"/>
  <c r="K442" i="2"/>
  <c r="R441" i="2"/>
  <c r="Q441" i="2"/>
  <c r="P441" i="2"/>
  <c r="O441" i="2"/>
  <c r="N441" i="2"/>
  <c r="M441" i="2"/>
  <c r="L441" i="2"/>
  <c r="K441" i="2"/>
  <c r="R440" i="2"/>
  <c r="Q440" i="2"/>
  <c r="P440" i="2"/>
  <c r="O440" i="2"/>
  <c r="N440" i="2"/>
  <c r="M440" i="2"/>
  <c r="L440" i="2"/>
  <c r="K440" i="2"/>
  <c r="R439" i="2"/>
  <c r="Q439" i="2"/>
  <c r="P439" i="2"/>
  <c r="O439" i="2"/>
  <c r="N439" i="2"/>
  <c r="M439" i="2"/>
  <c r="L439" i="2"/>
  <c r="K439" i="2"/>
  <c r="R438" i="2"/>
  <c r="Q438" i="2"/>
  <c r="P438" i="2"/>
  <c r="O438" i="2"/>
  <c r="N438" i="2"/>
  <c r="M438" i="2"/>
  <c r="L438" i="2"/>
  <c r="K438" i="2"/>
  <c r="R437" i="2"/>
  <c r="Q437" i="2"/>
  <c r="P437" i="2"/>
  <c r="O437" i="2"/>
  <c r="N437" i="2"/>
  <c r="M437" i="2"/>
  <c r="L437" i="2"/>
  <c r="K437" i="2"/>
  <c r="R436" i="2"/>
  <c r="Q436" i="2"/>
  <c r="P436" i="2"/>
  <c r="O436" i="2"/>
  <c r="N436" i="2"/>
  <c r="M436" i="2"/>
  <c r="L436" i="2"/>
  <c r="K436" i="2"/>
  <c r="R435" i="2"/>
  <c r="Q435" i="2"/>
  <c r="P435" i="2"/>
  <c r="O435" i="2"/>
  <c r="N435" i="2"/>
  <c r="M435" i="2"/>
  <c r="L435" i="2"/>
  <c r="K435" i="2"/>
  <c r="R434" i="2"/>
  <c r="Q434" i="2"/>
  <c r="P434" i="2"/>
  <c r="O434" i="2"/>
  <c r="N434" i="2"/>
  <c r="M434" i="2"/>
  <c r="L434" i="2"/>
  <c r="K434" i="2"/>
  <c r="R433" i="2"/>
  <c r="Q433" i="2"/>
  <c r="P433" i="2"/>
  <c r="O433" i="2"/>
  <c r="N433" i="2"/>
  <c r="M433" i="2"/>
  <c r="L433" i="2"/>
  <c r="K433" i="2"/>
  <c r="R432" i="2"/>
  <c r="Q432" i="2"/>
  <c r="P432" i="2"/>
  <c r="O432" i="2"/>
  <c r="N432" i="2"/>
  <c r="M432" i="2"/>
  <c r="L432" i="2"/>
  <c r="K432" i="2"/>
  <c r="R431" i="2"/>
  <c r="Q431" i="2"/>
  <c r="P431" i="2"/>
  <c r="O431" i="2"/>
  <c r="N431" i="2"/>
  <c r="M431" i="2"/>
  <c r="L431" i="2"/>
  <c r="K431" i="2"/>
  <c r="R430" i="2"/>
  <c r="Q430" i="2"/>
  <c r="P430" i="2"/>
  <c r="O430" i="2"/>
  <c r="N430" i="2"/>
  <c r="M430" i="2"/>
  <c r="L430" i="2"/>
  <c r="K430" i="2"/>
  <c r="R429" i="2"/>
  <c r="Q429" i="2"/>
  <c r="P429" i="2"/>
  <c r="O429" i="2"/>
  <c r="N429" i="2"/>
  <c r="M429" i="2"/>
  <c r="L429" i="2"/>
  <c r="K429" i="2"/>
  <c r="R428" i="2"/>
  <c r="Q428" i="2"/>
  <c r="P428" i="2"/>
  <c r="O428" i="2"/>
  <c r="N428" i="2"/>
  <c r="M428" i="2"/>
  <c r="L428" i="2"/>
  <c r="K428" i="2"/>
  <c r="R427" i="2"/>
  <c r="Q427" i="2"/>
  <c r="P427" i="2"/>
  <c r="O427" i="2"/>
  <c r="N427" i="2"/>
  <c r="M427" i="2"/>
  <c r="L427" i="2"/>
  <c r="K427" i="2"/>
  <c r="R426" i="2"/>
  <c r="Q426" i="2"/>
  <c r="P426" i="2"/>
  <c r="O426" i="2"/>
  <c r="N426" i="2"/>
  <c r="M426" i="2"/>
  <c r="L426" i="2"/>
  <c r="K426" i="2"/>
  <c r="R425" i="2"/>
  <c r="Q425" i="2"/>
  <c r="P425" i="2"/>
  <c r="O425" i="2"/>
  <c r="N425" i="2"/>
  <c r="M425" i="2"/>
  <c r="L425" i="2"/>
  <c r="K425" i="2"/>
  <c r="R424" i="2"/>
  <c r="Q424" i="2"/>
  <c r="P424" i="2"/>
  <c r="O424" i="2"/>
  <c r="N424" i="2"/>
  <c r="M424" i="2"/>
  <c r="L424" i="2"/>
  <c r="K424" i="2"/>
  <c r="R423" i="2"/>
  <c r="Q423" i="2"/>
  <c r="P423" i="2"/>
  <c r="O423" i="2"/>
  <c r="N423" i="2"/>
  <c r="M423" i="2"/>
  <c r="L423" i="2"/>
  <c r="K423" i="2"/>
  <c r="R422" i="2"/>
  <c r="Q422" i="2"/>
  <c r="P422" i="2"/>
  <c r="O422" i="2"/>
  <c r="N422" i="2"/>
  <c r="M422" i="2"/>
  <c r="L422" i="2"/>
  <c r="K422" i="2"/>
  <c r="R421" i="2"/>
  <c r="Q421" i="2"/>
  <c r="P421" i="2"/>
  <c r="O421" i="2"/>
  <c r="N421" i="2"/>
  <c r="M421" i="2"/>
  <c r="L421" i="2"/>
  <c r="K421" i="2"/>
  <c r="R420" i="2"/>
  <c r="Q420" i="2"/>
  <c r="P420" i="2"/>
  <c r="O420" i="2"/>
  <c r="N420" i="2"/>
  <c r="M420" i="2"/>
  <c r="L420" i="2"/>
  <c r="K420" i="2"/>
  <c r="R419" i="2"/>
  <c r="Q419" i="2"/>
  <c r="P419" i="2"/>
  <c r="O419" i="2"/>
  <c r="N419" i="2"/>
  <c r="M419" i="2"/>
  <c r="L419" i="2"/>
  <c r="K419" i="2"/>
  <c r="R418" i="2"/>
  <c r="Q418" i="2"/>
  <c r="P418" i="2"/>
  <c r="O418" i="2"/>
  <c r="N418" i="2"/>
  <c r="M418" i="2"/>
  <c r="L418" i="2"/>
  <c r="K418" i="2"/>
  <c r="R417" i="2"/>
  <c r="Q417" i="2"/>
  <c r="P417" i="2"/>
  <c r="O417" i="2"/>
  <c r="N417" i="2"/>
  <c r="M417" i="2"/>
  <c r="L417" i="2"/>
  <c r="K417" i="2"/>
  <c r="R416" i="2"/>
  <c r="Q416" i="2"/>
  <c r="P416" i="2"/>
  <c r="O416" i="2"/>
  <c r="N416" i="2"/>
  <c r="M416" i="2"/>
  <c r="L416" i="2"/>
  <c r="K416" i="2"/>
  <c r="R415" i="2"/>
  <c r="Q415" i="2"/>
  <c r="P415" i="2"/>
  <c r="O415" i="2"/>
  <c r="N415" i="2"/>
  <c r="M415" i="2"/>
  <c r="L415" i="2"/>
  <c r="K415" i="2"/>
  <c r="R414" i="2"/>
  <c r="Q414" i="2"/>
  <c r="P414" i="2"/>
  <c r="O414" i="2"/>
  <c r="N414" i="2"/>
  <c r="M414" i="2"/>
  <c r="L414" i="2"/>
  <c r="K414" i="2"/>
  <c r="R413" i="2"/>
  <c r="Q413" i="2"/>
  <c r="P413" i="2"/>
  <c r="O413" i="2"/>
  <c r="N413" i="2"/>
  <c r="M413" i="2"/>
  <c r="L413" i="2"/>
  <c r="K413" i="2"/>
  <c r="R412" i="2"/>
  <c r="Q412" i="2"/>
  <c r="P412" i="2"/>
  <c r="O412" i="2"/>
  <c r="N412" i="2"/>
  <c r="M412" i="2"/>
  <c r="L412" i="2"/>
  <c r="K412" i="2"/>
  <c r="R411" i="2"/>
  <c r="Q411" i="2"/>
  <c r="P411" i="2"/>
  <c r="O411" i="2"/>
  <c r="N411" i="2"/>
  <c r="M411" i="2"/>
  <c r="L411" i="2"/>
  <c r="K411" i="2"/>
  <c r="R410" i="2"/>
  <c r="Q410" i="2"/>
  <c r="P410" i="2"/>
  <c r="O410" i="2"/>
  <c r="N410" i="2"/>
  <c r="M410" i="2"/>
  <c r="L410" i="2"/>
  <c r="K410" i="2"/>
  <c r="R409" i="2"/>
  <c r="Q409" i="2"/>
  <c r="P409" i="2"/>
  <c r="O409" i="2"/>
  <c r="N409" i="2"/>
  <c r="M409" i="2"/>
  <c r="L409" i="2"/>
  <c r="K409" i="2"/>
  <c r="R408" i="2"/>
  <c r="Q408" i="2"/>
  <c r="P408" i="2"/>
  <c r="O408" i="2"/>
  <c r="N408" i="2"/>
  <c r="M408" i="2"/>
  <c r="L408" i="2"/>
  <c r="K408" i="2"/>
  <c r="R407" i="2"/>
  <c r="Q407" i="2"/>
  <c r="P407" i="2"/>
  <c r="O407" i="2"/>
  <c r="N407" i="2"/>
  <c r="M407" i="2"/>
  <c r="L407" i="2"/>
  <c r="K407" i="2"/>
  <c r="R406" i="2"/>
  <c r="Q406" i="2"/>
  <c r="P406" i="2"/>
  <c r="O406" i="2"/>
  <c r="N406" i="2"/>
  <c r="M406" i="2"/>
  <c r="L406" i="2"/>
  <c r="K406" i="2"/>
  <c r="R405" i="2"/>
  <c r="Q405" i="2"/>
  <c r="P405" i="2"/>
  <c r="O405" i="2"/>
  <c r="N405" i="2"/>
  <c r="M405" i="2"/>
  <c r="L405" i="2"/>
  <c r="K405" i="2"/>
  <c r="R404" i="2"/>
  <c r="Q404" i="2"/>
  <c r="P404" i="2"/>
  <c r="O404" i="2"/>
  <c r="N404" i="2"/>
  <c r="M404" i="2"/>
  <c r="L404" i="2"/>
  <c r="K404" i="2"/>
  <c r="R403" i="2"/>
  <c r="Q403" i="2"/>
  <c r="P403" i="2"/>
  <c r="O403" i="2"/>
  <c r="N403" i="2"/>
  <c r="M403" i="2"/>
  <c r="L403" i="2"/>
  <c r="K403" i="2"/>
  <c r="R402" i="2"/>
  <c r="Q402" i="2"/>
  <c r="P402" i="2"/>
  <c r="O402" i="2"/>
  <c r="N402" i="2"/>
  <c r="M402" i="2"/>
  <c r="L402" i="2"/>
  <c r="K402" i="2"/>
  <c r="R401" i="2"/>
  <c r="Q401" i="2"/>
  <c r="P401" i="2"/>
  <c r="O401" i="2"/>
  <c r="N401" i="2"/>
  <c r="M401" i="2"/>
  <c r="L401" i="2"/>
  <c r="K401" i="2"/>
  <c r="R400" i="2"/>
  <c r="Q400" i="2"/>
  <c r="P400" i="2"/>
  <c r="O400" i="2"/>
  <c r="N400" i="2"/>
  <c r="M400" i="2"/>
  <c r="L400" i="2"/>
  <c r="K400" i="2"/>
  <c r="R399" i="2"/>
  <c r="Q399" i="2"/>
  <c r="P399" i="2"/>
  <c r="O399" i="2"/>
  <c r="N399" i="2"/>
  <c r="M399" i="2"/>
  <c r="L399" i="2"/>
  <c r="K399" i="2"/>
  <c r="R398" i="2"/>
  <c r="Q398" i="2"/>
  <c r="P398" i="2"/>
  <c r="O398" i="2"/>
  <c r="N398" i="2"/>
  <c r="M398" i="2"/>
  <c r="L398" i="2"/>
  <c r="K398" i="2"/>
  <c r="R397" i="2"/>
  <c r="Q397" i="2"/>
  <c r="P397" i="2"/>
  <c r="O397" i="2"/>
  <c r="N397" i="2"/>
  <c r="M397" i="2"/>
  <c r="L397" i="2"/>
  <c r="K397" i="2"/>
  <c r="R396" i="2"/>
  <c r="Q396" i="2"/>
  <c r="P396" i="2"/>
  <c r="O396" i="2"/>
  <c r="N396" i="2"/>
  <c r="M396" i="2"/>
  <c r="L396" i="2"/>
  <c r="K396" i="2"/>
  <c r="R395" i="2"/>
  <c r="Q395" i="2"/>
  <c r="P395" i="2"/>
  <c r="O395" i="2"/>
  <c r="N395" i="2"/>
  <c r="M395" i="2"/>
  <c r="L395" i="2"/>
  <c r="K395" i="2"/>
  <c r="R394" i="2"/>
  <c r="Q394" i="2"/>
  <c r="P394" i="2"/>
  <c r="O394" i="2"/>
  <c r="N394" i="2"/>
  <c r="M394" i="2"/>
  <c r="L394" i="2"/>
  <c r="K394" i="2"/>
  <c r="R393" i="2"/>
  <c r="Q393" i="2"/>
  <c r="P393" i="2"/>
  <c r="O393" i="2"/>
  <c r="N393" i="2"/>
  <c r="M393" i="2"/>
  <c r="L393" i="2"/>
  <c r="K393" i="2"/>
  <c r="R392" i="2"/>
  <c r="Q392" i="2"/>
  <c r="P392" i="2"/>
  <c r="O392" i="2"/>
  <c r="N392" i="2"/>
  <c r="M392" i="2"/>
  <c r="L392" i="2"/>
  <c r="K392" i="2"/>
  <c r="R391" i="2"/>
  <c r="Q391" i="2"/>
  <c r="P391" i="2"/>
  <c r="O391" i="2"/>
  <c r="N391" i="2"/>
  <c r="M391" i="2"/>
  <c r="L391" i="2"/>
  <c r="K391" i="2"/>
  <c r="R390" i="2"/>
  <c r="Q390" i="2"/>
  <c r="P390" i="2"/>
  <c r="O390" i="2"/>
  <c r="N390" i="2"/>
  <c r="M390" i="2"/>
  <c r="L390" i="2"/>
  <c r="K390" i="2"/>
  <c r="R389" i="2"/>
  <c r="Q389" i="2"/>
  <c r="P389" i="2"/>
  <c r="O389" i="2"/>
  <c r="N389" i="2"/>
  <c r="M389" i="2"/>
  <c r="L389" i="2"/>
  <c r="K389" i="2"/>
  <c r="R388" i="2"/>
  <c r="Q388" i="2"/>
  <c r="P388" i="2"/>
  <c r="O388" i="2"/>
  <c r="N388" i="2"/>
  <c r="M388" i="2"/>
  <c r="L388" i="2"/>
  <c r="K388" i="2"/>
  <c r="R387" i="2"/>
  <c r="Q387" i="2"/>
  <c r="P387" i="2"/>
  <c r="O387" i="2"/>
  <c r="N387" i="2"/>
  <c r="M387" i="2"/>
  <c r="L387" i="2"/>
  <c r="K387" i="2"/>
  <c r="R386" i="2"/>
  <c r="Q386" i="2"/>
  <c r="P386" i="2"/>
  <c r="O386" i="2"/>
  <c r="N386" i="2"/>
  <c r="M386" i="2"/>
  <c r="L386" i="2"/>
  <c r="K386" i="2"/>
  <c r="R385" i="2"/>
  <c r="Q385" i="2"/>
  <c r="P385" i="2"/>
  <c r="O385" i="2"/>
  <c r="N385" i="2"/>
  <c r="M385" i="2"/>
  <c r="L385" i="2"/>
  <c r="K385" i="2"/>
  <c r="R384" i="2"/>
  <c r="Q384" i="2"/>
  <c r="P384" i="2"/>
  <c r="O384" i="2"/>
  <c r="N384" i="2"/>
  <c r="M384" i="2"/>
  <c r="L384" i="2"/>
  <c r="K384" i="2"/>
  <c r="R383" i="2"/>
  <c r="Q383" i="2"/>
  <c r="P383" i="2"/>
  <c r="O383" i="2"/>
  <c r="N383" i="2"/>
  <c r="M383" i="2"/>
  <c r="L383" i="2"/>
  <c r="K383" i="2"/>
  <c r="R382" i="2"/>
  <c r="Q382" i="2"/>
  <c r="P382" i="2"/>
  <c r="O382" i="2"/>
  <c r="N382" i="2"/>
  <c r="M382" i="2"/>
  <c r="L382" i="2"/>
  <c r="K382" i="2"/>
  <c r="R381" i="2"/>
  <c r="Q381" i="2"/>
  <c r="P381" i="2"/>
  <c r="O381" i="2"/>
  <c r="N381" i="2"/>
  <c r="M381" i="2"/>
  <c r="L381" i="2"/>
  <c r="K381" i="2"/>
  <c r="R380" i="2"/>
  <c r="Q380" i="2"/>
  <c r="P380" i="2"/>
  <c r="O380" i="2"/>
  <c r="N380" i="2"/>
  <c r="M380" i="2"/>
  <c r="L380" i="2"/>
  <c r="K380" i="2"/>
  <c r="R379" i="2"/>
  <c r="Q379" i="2"/>
  <c r="P379" i="2"/>
  <c r="O379" i="2"/>
  <c r="N379" i="2"/>
  <c r="M379" i="2"/>
  <c r="L379" i="2"/>
  <c r="K379" i="2"/>
  <c r="R378" i="2"/>
  <c r="Q378" i="2"/>
  <c r="P378" i="2"/>
  <c r="O378" i="2"/>
  <c r="N378" i="2"/>
  <c r="M378" i="2"/>
  <c r="L378" i="2"/>
  <c r="K378" i="2"/>
  <c r="R377" i="2"/>
  <c r="Q377" i="2"/>
  <c r="P377" i="2"/>
  <c r="O377" i="2"/>
  <c r="N377" i="2"/>
  <c r="M377" i="2"/>
  <c r="L377" i="2"/>
  <c r="K377" i="2"/>
  <c r="R376" i="2"/>
  <c r="Q376" i="2"/>
  <c r="P376" i="2"/>
  <c r="O376" i="2"/>
  <c r="N376" i="2"/>
  <c r="M376" i="2"/>
  <c r="L376" i="2"/>
  <c r="K376" i="2"/>
  <c r="R375" i="2"/>
  <c r="Q375" i="2"/>
  <c r="P375" i="2"/>
  <c r="O375" i="2"/>
  <c r="N375" i="2"/>
  <c r="M375" i="2"/>
  <c r="L375" i="2"/>
  <c r="K375" i="2"/>
  <c r="R374" i="2"/>
  <c r="Q374" i="2"/>
  <c r="P374" i="2"/>
  <c r="O374" i="2"/>
  <c r="N374" i="2"/>
  <c r="M374" i="2"/>
  <c r="L374" i="2"/>
  <c r="K374" i="2"/>
  <c r="R373" i="2"/>
  <c r="Q373" i="2"/>
  <c r="P373" i="2"/>
  <c r="O373" i="2"/>
  <c r="N373" i="2"/>
  <c r="M373" i="2"/>
  <c r="L373" i="2"/>
  <c r="K373" i="2"/>
  <c r="R372" i="2"/>
  <c r="Q372" i="2"/>
  <c r="P372" i="2"/>
  <c r="O372" i="2"/>
  <c r="N372" i="2"/>
  <c r="M372" i="2"/>
  <c r="L372" i="2"/>
  <c r="K372" i="2"/>
  <c r="R371" i="2"/>
  <c r="Q371" i="2"/>
  <c r="P371" i="2"/>
  <c r="O371" i="2"/>
  <c r="N371" i="2"/>
  <c r="M371" i="2"/>
  <c r="L371" i="2"/>
  <c r="K371" i="2"/>
  <c r="R370" i="2"/>
  <c r="Q370" i="2"/>
  <c r="P370" i="2"/>
  <c r="O370" i="2"/>
  <c r="N370" i="2"/>
  <c r="M370" i="2"/>
  <c r="L370" i="2"/>
  <c r="K370" i="2"/>
  <c r="R369" i="2"/>
  <c r="Q369" i="2"/>
  <c r="P369" i="2"/>
  <c r="O369" i="2"/>
  <c r="N369" i="2"/>
  <c r="M369" i="2"/>
  <c r="L369" i="2"/>
  <c r="K369" i="2"/>
  <c r="R368" i="2"/>
  <c r="Q368" i="2"/>
  <c r="P368" i="2"/>
  <c r="O368" i="2"/>
  <c r="N368" i="2"/>
  <c r="M368" i="2"/>
  <c r="L368" i="2"/>
  <c r="K368" i="2"/>
  <c r="R367" i="2"/>
  <c r="Q367" i="2"/>
  <c r="P367" i="2"/>
  <c r="O367" i="2"/>
  <c r="N367" i="2"/>
  <c r="M367" i="2"/>
  <c r="L367" i="2"/>
  <c r="K367" i="2"/>
  <c r="R366" i="2"/>
  <c r="Q366" i="2"/>
  <c r="P366" i="2"/>
  <c r="O366" i="2"/>
  <c r="N366" i="2"/>
  <c r="M366" i="2"/>
  <c r="L366" i="2"/>
  <c r="K366" i="2"/>
  <c r="R365" i="2"/>
  <c r="Q365" i="2"/>
  <c r="P365" i="2"/>
  <c r="O365" i="2"/>
  <c r="N365" i="2"/>
  <c r="M365" i="2"/>
  <c r="L365" i="2"/>
  <c r="K365" i="2"/>
  <c r="R364" i="2"/>
  <c r="Q364" i="2"/>
  <c r="P364" i="2"/>
  <c r="O364" i="2"/>
  <c r="N364" i="2"/>
  <c r="M364" i="2"/>
  <c r="L364" i="2"/>
  <c r="K364" i="2"/>
  <c r="R363" i="2"/>
  <c r="Q363" i="2"/>
  <c r="P363" i="2"/>
  <c r="O363" i="2"/>
  <c r="N363" i="2"/>
  <c r="M363" i="2"/>
  <c r="L363" i="2"/>
  <c r="K363" i="2"/>
  <c r="R362" i="2"/>
  <c r="Q362" i="2"/>
  <c r="P362" i="2"/>
  <c r="O362" i="2"/>
  <c r="N362" i="2"/>
  <c r="M362" i="2"/>
  <c r="L362" i="2"/>
  <c r="K362" i="2"/>
  <c r="R361" i="2"/>
  <c r="Q361" i="2"/>
  <c r="P361" i="2"/>
  <c r="O361" i="2"/>
  <c r="N361" i="2"/>
  <c r="M361" i="2"/>
  <c r="L361" i="2"/>
  <c r="K361" i="2"/>
  <c r="R360" i="2"/>
  <c r="Q360" i="2"/>
  <c r="P360" i="2"/>
  <c r="O360" i="2"/>
  <c r="N360" i="2"/>
  <c r="M360" i="2"/>
  <c r="L360" i="2"/>
  <c r="K360" i="2"/>
  <c r="R359" i="2"/>
  <c r="Q359" i="2"/>
  <c r="P359" i="2"/>
  <c r="O359" i="2"/>
  <c r="N359" i="2"/>
  <c r="M359" i="2"/>
  <c r="L359" i="2"/>
  <c r="K359" i="2"/>
  <c r="R358" i="2"/>
  <c r="Q358" i="2"/>
  <c r="P358" i="2"/>
  <c r="O358" i="2"/>
  <c r="N358" i="2"/>
  <c r="M358" i="2"/>
  <c r="L358" i="2"/>
  <c r="K358" i="2"/>
  <c r="R357" i="2"/>
  <c r="Q357" i="2"/>
  <c r="P357" i="2"/>
  <c r="O357" i="2"/>
  <c r="N357" i="2"/>
  <c r="M357" i="2"/>
  <c r="L357" i="2"/>
  <c r="K357" i="2"/>
  <c r="R356" i="2"/>
  <c r="Q356" i="2"/>
  <c r="P356" i="2"/>
  <c r="O356" i="2"/>
  <c r="N356" i="2"/>
  <c r="M356" i="2"/>
  <c r="L356" i="2"/>
  <c r="K356" i="2"/>
  <c r="R355" i="2"/>
  <c r="Q355" i="2"/>
  <c r="P355" i="2"/>
  <c r="O355" i="2"/>
  <c r="N355" i="2"/>
  <c r="M355" i="2"/>
  <c r="L355" i="2"/>
  <c r="K355" i="2"/>
  <c r="R354" i="2"/>
  <c r="Q354" i="2"/>
  <c r="P354" i="2"/>
  <c r="O354" i="2"/>
  <c r="N354" i="2"/>
  <c r="M354" i="2"/>
  <c r="L354" i="2"/>
  <c r="K354" i="2"/>
  <c r="R353" i="2"/>
  <c r="Q353" i="2"/>
  <c r="P353" i="2"/>
  <c r="O353" i="2"/>
  <c r="N353" i="2"/>
  <c r="M353" i="2"/>
  <c r="L353" i="2"/>
  <c r="K353" i="2"/>
  <c r="R352" i="2"/>
  <c r="Q352" i="2"/>
  <c r="P352" i="2"/>
  <c r="O352" i="2"/>
  <c r="N352" i="2"/>
  <c r="M352" i="2"/>
  <c r="L352" i="2"/>
  <c r="K352" i="2"/>
  <c r="R351" i="2"/>
  <c r="Q351" i="2"/>
  <c r="P351" i="2"/>
  <c r="O351" i="2"/>
  <c r="N351" i="2"/>
  <c r="M351" i="2"/>
  <c r="L351" i="2"/>
  <c r="K351" i="2"/>
  <c r="R350" i="2"/>
  <c r="Q350" i="2"/>
  <c r="P350" i="2"/>
  <c r="O350" i="2"/>
  <c r="N350" i="2"/>
  <c r="M350" i="2"/>
  <c r="L350" i="2"/>
  <c r="K350" i="2"/>
  <c r="R349" i="2"/>
  <c r="Q349" i="2"/>
  <c r="P349" i="2"/>
  <c r="O349" i="2"/>
  <c r="N349" i="2"/>
  <c r="M349" i="2"/>
  <c r="L349" i="2"/>
  <c r="K349" i="2"/>
  <c r="R348" i="2"/>
  <c r="Q348" i="2"/>
  <c r="P348" i="2"/>
  <c r="O348" i="2"/>
  <c r="N348" i="2"/>
  <c r="M348" i="2"/>
  <c r="L348" i="2"/>
  <c r="K348" i="2"/>
  <c r="R347" i="2"/>
  <c r="Q347" i="2"/>
  <c r="P347" i="2"/>
  <c r="O347" i="2"/>
  <c r="N347" i="2"/>
  <c r="M347" i="2"/>
  <c r="L347" i="2"/>
  <c r="K347" i="2"/>
  <c r="R346" i="2"/>
  <c r="Q346" i="2"/>
  <c r="P346" i="2"/>
  <c r="O346" i="2"/>
  <c r="N346" i="2"/>
  <c r="M346" i="2"/>
  <c r="L346" i="2"/>
  <c r="K346" i="2"/>
  <c r="R345" i="2"/>
  <c r="Q345" i="2"/>
  <c r="P345" i="2"/>
  <c r="O345" i="2"/>
  <c r="N345" i="2"/>
  <c r="M345" i="2"/>
  <c r="L345" i="2"/>
  <c r="K345" i="2"/>
  <c r="R344" i="2"/>
  <c r="Q344" i="2"/>
  <c r="P344" i="2"/>
  <c r="O344" i="2"/>
  <c r="N344" i="2"/>
  <c r="M344" i="2"/>
  <c r="L344" i="2"/>
  <c r="K344" i="2"/>
  <c r="R343" i="2"/>
  <c r="Q343" i="2"/>
  <c r="P343" i="2"/>
  <c r="O343" i="2"/>
  <c r="N343" i="2"/>
  <c r="M343" i="2"/>
  <c r="L343" i="2"/>
  <c r="K343" i="2"/>
  <c r="R342" i="2"/>
  <c r="Q342" i="2"/>
  <c r="P342" i="2"/>
  <c r="O342" i="2"/>
  <c r="N342" i="2"/>
  <c r="M342" i="2"/>
  <c r="L342" i="2"/>
  <c r="K342" i="2"/>
  <c r="R341" i="2"/>
  <c r="Q341" i="2"/>
  <c r="P341" i="2"/>
  <c r="O341" i="2"/>
  <c r="N341" i="2"/>
  <c r="M341" i="2"/>
  <c r="L341" i="2"/>
  <c r="K341" i="2"/>
  <c r="R340" i="2"/>
  <c r="Q340" i="2"/>
  <c r="P340" i="2"/>
  <c r="O340" i="2"/>
  <c r="N340" i="2"/>
  <c r="M340" i="2"/>
  <c r="L340" i="2"/>
  <c r="K340" i="2"/>
  <c r="R339" i="2"/>
  <c r="Q339" i="2"/>
  <c r="P339" i="2"/>
  <c r="O339" i="2"/>
  <c r="N339" i="2"/>
  <c r="M339" i="2"/>
  <c r="L339" i="2"/>
  <c r="K339" i="2"/>
  <c r="R338" i="2"/>
  <c r="Q338" i="2"/>
  <c r="P338" i="2"/>
  <c r="O338" i="2"/>
  <c r="N338" i="2"/>
  <c r="M338" i="2"/>
  <c r="L338" i="2"/>
  <c r="K338" i="2"/>
  <c r="R337" i="2"/>
  <c r="Q337" i="2"/>
  <c r="P337" i="2"/>
  <c r="O337" i="2"/>
  <c r="N337" i="2"/>
  <c r="M337" i="2"/>
  <c r="L337" i="2"/>
  <c r="K337" i="2"/>
  <c r="R336" i="2"/>
  <c r="Q336" i="2"/>
  <c r="P336" i="2"/>
  <c r="O336" i="2"/>
  <c r="N336" i="2"/>
  <c r="M336" i="2"/>
  <c r="L336" i="2"/>
  <c r="K336" i="2"/>
  <c r="R335" i="2"/>
  <c r="Q335" i="2"/>
  <c r="P335" i="2"/>
  <c r="O335" i="2"/>
  <c r="N335" i="2"/>
  <c r="M335" i="2"/>
  <c r="L335" i="2"/>
  <c r="K335" i="2"/>
  <c r="R334" i="2"/>
  <c r="Q334" i="2"/>
  <c r="P334" i="2"/>
  <c r="O334" i="2"/>
  <c r="N334" i="2"/>
  <c r="M334" i="2"/>
  <c r="L334" i="2"/>
  <c r="K334" i="2"/>
  <c r="R333" i="2"/>
  <c r="Q333" i="2"/>
  <c r="P333" i="2"/>
  <c r="O333" i="2"/>
  <c r="N333" i="2"/>
  <c r="M333" i="2"/>
  <c r="L333" i="2"/>
  <c r="K333" i="2"/>
  <c r="R332" i="2"/>
  <c r="Q332" i="2"/>
  <c r="P332" i="2"/>
  <c r="O332" i="2"/>
  <c r="N332" i="2"/>
  <c r="M332" i="2"/>
  <c r="L332" i="2"/>
  <c r="K332" i="2"/>
  <c r="R331" i="2"/>
  <c r="Q331" i="2"/>
  <c r="P331" i="2"/>
  <c r="O331" i="2"/>
  <c r="N331" i="2"/>
  <c r="M331" i="2"/>
  <c r="L331" i="2"/>
  <c r="K331" i="2"/>
  <c r="R330" i="2"/>
  <c r="Q330" i="2"/>
  <c r="P330" i="2"/>
  <c r="O330" i="2"/>
  <c r="N330" i="2"/>
  <c r="M330" i="2"/>
  <c r="L330" i="2"/>
  <c r="K330" i="2"/>
  <c r="R329" i="2"/>
  <c r="Q329" i="2"/>
  <c r="P329" i="2"/>
  <c r="O329" i="2"/>
  <c r="N329" i="2"/>
  <c r="M329" i="2"/>
  <c r="L329" i="2"/>
  <c r="K329" i="2"/>
  <c r="R328" i="2"/>
  <c r="Q328" i="2"/>
  <c r="P328" i="2"/>
  <c r="O328" i="2"/>
  <c r="N328" i="2"/>
  <c r="M328" i="2"/>
  <c r="L328" i="2"/>
  <c r="K328" i="2"/>
  <c r="R327" i="2"/>
  <c r="Q327" i="2"/>
  <c r="P327" i="2"/>
  <c r="O327" i="2"/>
  <c r="N327" i="2"/>
  <c r="M327" i="2"/>
  <c r="L327" i="2"/>
  <c r="K327" i="2"/>
  <c r="R326" i="2"/>
  <c r="Q326" i="2"/>
  <c r="P326" i="2"/>
  <c r="O326" i="2"/>
  <c r="N326" i="2"/>
  <c r="M326" i="2"/>
  <c r="L326" i="2"/>
  <c r="K326" i="2"/>
  <c r="R325" i="2"/>
  <c r="Q325" i="2"/>
  <c r="P325" i="2"/>
  <c r="O325" i="2"/>
  <c r="N325" i="2"/>
  <c r="M325" i="2"/>
  <c r="L325" i="2"/>
  <c r="K325" i="2"/>
  <c r="R324" i="2"/>
  <c r="Q324" i="2"/>
  <c r="P324" i="2"/>
  <c r="O324" i="2"/>
  <c r="N324" i="2"/>
  <c r="M324" i="2"/>
  <c r="L324" i="2"/>
  <c r="K324" i="2"/>
  <c r="R323" i="2"/>
  <c r="Q323" i="2"/>
  <c r="P323" i="2"/>
  <c r="O323" i="2"/>
  <c r="N323" i="2"/>
  <c r="M323" i="2"/>
  <c r="L323" i="2"/>
  <c r="K323" i="2"/>
  <c r="R322" i="2"/>
  <c r="Q322" i="2"/>
  <c r="P322" i="2"/>
  <c r="O322" i="2"/>
  <c r="N322" i="2"/>
  <c r="M322" i="2"/>
  <c r="L322" i="2"/>
  <c r="K322" i="2"/>
  <c r="R321" i="2"/>
  <c r="Q321" i="2"/>
  <c r="P321" i="2"/>
  <c r="O321" i="2"/>
  <c r="N321" i="2"/>
  <c r="M321" i="2"/>
  <c r="L321" i="2"/>
  <c r="K321" i="2"/>
  <c r="R320" i="2"/>
  <c r="Q320" i="2"/>
  <c r="P320" i="2"/>
  <c r="O320" i="2"/>
  <c r="N320" i="2"/>
  <c r="M320" i="2"/>
  <c r="L320" i="2"/>
  <c r="K320" i="2"/>
  <c r="R319" i="2"/>
  <c r="Q319" i="2"/>
  <c r="P319" i="2"/>
  <c r="O319" i="2"/>
  <c r="N319" i="2"/>
  <c r="M319" i="2"/>
  <c r="L319" i="2"/>
  <c r="K319" i="2"/>
  <c r="R318" i="2"/>
  <c r="Q318" i="2"/>
  <c r="P318" i="2"/>
  <c r="O318" i="2"/>
  <c r="N318" i="2"/>
  <c r="M318" i="2"/>
  <c r="L318" i="2"/>
  <c r="K318" i="2"/>
  <c r="R317" i="2"/>
  <c r="Q317" i="2"/>
  <c r="P317" i="2"/>
  <c r="O317" i="2"/>
  <c r="N317" i="2"/>
  <c r="M317" i="2"/>
  <c r="L317" i="2"/>
  <c r="K317" i="2"/>
  <c r="R316" i="2"/>
  <c r="Q316" i="2"/>
  <c r="P316" i="2"/>
  <c r="O316" i="2"/>
  <c r="N316" i="2"/>
  <c r="M316" i="2"/>
  <c r="L316" i="2"/>
  <c r="K316" i="2"/>
  <c r="R315" i="2"/>
  <c r="Q315" i="2"/>
  <c r="P315" i="2"/>
  <c r="O315" i="2"/>
  <c r="N315" i="2"/>
  <c r="M315" i="2"/>
  <c r="L315" i="2"/>
  <c r="K315" i="2"/>
  <c r="R314" i="2"/>
  <c r="Q314" i="2"/>
  <c r="P314" i="2"/>
  <c r="O314" i="2"/>
  <c r="N314" i="2"/>
  <c r="M314" i="2"/>
  <c r="L314" i="2"/>
  <c r="K314" i="2"/>
  <c r="R313" i="2"/>
  <c r="Q313" i="2"/>
  <c r="P313" i="2"/>
  <c r="O313" i="2"/>
  <c r="N313" i="2"/>
  <c r="M313" i="2"/>
  <c r="L313" i="2"/>
  <c r="K313" i="2"/>
  <c r="R312" i="2"/>
  <c r="Q312" i="2"/>
  <c r="P312" i="2"/>
  <c r="O312" i="2"/>
  <c r="N312" i="2"/>
  <c r="M312" i="2"/>
  <c r="L312" i="2"/>
  <c r="K312" i="2"/>
  <c r="R311" i="2"/>
  <c r="Q311" i="2"/>
  <c r="P311" i="2"/>
  <c r="O311" i="2"/>
  <c r="N311" i="2"/>
  <c r="M311" i="2"/>
  <c r="L311" i="2"/>
  <c r="K311" i="2"/>
  <c r="R310" i="2"/>
  <c r="Q310" i="2"/>
  <c r="P310" i="2"/>
  <c r="O310" i="2"/>
  <c r="N310" i="2"/>
  <c r="M310" i="2"/>
  <c r="L310" i="2"/>
  <c r="K310" i="2"/>
  <c r="R309" i="2"/>
  <c r="Q309" i="2"/>
  <c r="P309" i="2"/>
  <c r="O309" i="2"/>
  <c r="N309" i="2"/>
  <c r="M309" i="2"/>
  <c r="L309" i="2"/>
  <c r="K309" i="2"/>
  <c r="R308" i="2"/>
  <c r="Q308" i="2"/>
  <c r="P308" i="2"/>
  <c r="O308" i="2"/>
  <c r="N308" i="2"/>
  <c r="M308" i="2"/>
  <c r="L308" i="2"/>
  <c r="K308" i="2"/>
  <c r="R307" i="2"/>
  <c r="Q307" i="2"/>
  <c r="P307" i="2"/>
  <c r="O307" i="2"/>
  <c r="N307" i="2"/>
  <c r="M307" i="2"/>
  <c r="L307" i="2"/>
  <c r="K307" i="2"/>
  <c r="R306" i="2"/>
  <c r="Q306" i="2"/>
  <c r="P306" i="2"/>
  <c r="O306" i="2"/>
  <c r="N306" i="2"/>
  <c r="M306" i="2"/>
  <c r="L306" i="2"/>
  <c r="K306" i="2"/>
  <c r="R305" i="2"/>
  <c r="Q305" i="2"/>
  <c r="P305" i="2"/>
  <c r="O305" i="2"/>
  <c r="N305" i="2"/>
  <c r="M305" i="2"/>
  <c r="L305" i="2"/>
  <c r="K305" i="2"/>
  <c r="R304" i="2"/>
  <c r="Q304" i="2"/>
  <c r="P304" i="2"/>
  <c r="O304" i="2"/>
  <c r="N304" i="2"/>
  <c r="M304" i="2"/>
  <c r="L304" i="2"/>
  <c r="K304" i="2"/>
  <c r="R303" i="2"/>
  <c r="Q303" i="2"/>
  <c r="P303" i="2"/>
  <c r="O303" i="2"/>
  <c r="N303" i="2"/>
  <c r="M303" i="2"/>
  <c r="L303" i="2"/>
  <c r="K303" i="2"/>
  <c r="R302" i="2"/>
  <c r="Q302" i="2"/>
  <c r="P302" i="2"/>
  <c r="O302" i="2"/>
  <c r="N302" i="2"/>
  <c r="M302" i="2"/>
  <c r="L302" i="2"/>
  <c r="K302" i="2"/>
  <c r="R301" i="2"/>
  <c r="Q301" i="2"/>
  <c r="P301" i="2"/>
  <c r="O301" i="2"/>
  <c r="N301" i="2"/>
  <c r="M301" i="2"/>
  <c r="L301" i="2"/>
  <c r="K301" i="2"/>
  <c r="R300" i="2"/>
  <c r="Q300" i="2"/>
  <c r="P300" i="2"/>
  <c r="O300" i="2"/>
  <c r="N300" i="2"/>
  <c r="M300" i="2"/>
  <c r="L300" i="2"/>
  <c r="K300" i="2"/>
  <c r="R299" i="2"/>
  <c r="Q299" i="2"/>
  <c r="P299" i="2"/>
  <c r="O299" i="2"/>
  <c r="N299" i="2"/>
  <c r="M299" i="2"/>
  <c r="L299" i="2"/>
  <c r="K299" i="2"/>
  <c r="R298" i="2"/>
  <c r="Q298" i="2"/>
  <c r="P298" i="2"/>
  <c r="O298" i="2"/>
  <c r="N298" i="2"/>
  <c r="M298" i="2"/>
  <c r="L298" i="2"/>
  <c r="K298" i="2"/>
  <c r="R297" i="2"/>
  <c r="Q297" i="2"/>
  <c r="P297" i="2"/>
  <c r="O297" i="2"/>
  <c r="N297" i="2"/>
  <c r="M297" i="2"/>
  <c r="L297" i="2"/>
  <c r="K297" i="2"/>
  <c r="R296" i="2"/>
  <c r="Q296" i="2"/>
  <c r="P296" i="2"/>
  <c r="O296" i="2"/>
  <c r="N296" i="2"/>
  <c r="M296" i="2"/>
  <c r="L296" i="2"/>
  <c r="K296" i="2"/>
  <c r="R295" i="2"/>
  <c r="Q295" i="2"/>
  <c r="P295" i="2"/>
  <c r="O295" i="2"/>
  <c r="N295" i="2"/>
  <c r="M295" i="2"/>
  <c r="L295" i="2"/>
  <c r="K295" i="2"/>
  <c r="R294" i="2"/>
  <c r="Q294" i="2"/>
  <c r="P294" i="2"/>
  <c r="O294" i="2"/>
  <c r="N294" i="2"/>
  <c r="M294" i="2"/>
  <c r="L294" i="2"/>
  <c r="K294" i="2"/>
  <c r="R293" i="2"/>
  <c r="Q293" i="2"/>
  <c r="P293" i="2"/>
  <c r="O293" i="2"/>
  <c r="N293" i="2"/>
  <c r="M293" i="2"/>
  <c r="L293" i="2"/>
  <c r="K293" i="2"/>
  <c r="R292" i="2"/>
  <c r="Q292" i="2"/>
  <c r="P292" i="2"/>
  <c r="O292" i="2"/>
  <c r="N292" i="2"/>
  <c r="M292" i="2"/>
  <c r="L292" i="2"/>
  <c r="K292" i="2"/>
  <c r="R291" i="2"/>
  <c r="Q291" i="2"/>
  <c r="P291" i="2"/>
  <c r="O291" i="2"/>
  <c r="N291" i="2"/>
  <c r="M291" i="2"/>
  <c r="L291" i="2"/>
  <c r="K291" i="2"/>
  <c r="R290" i="2"/>
  <c r="Q290" i="2"/>
  <c r="P290" i="2"/>
  <c r="O290" i="2"/>
  <c r="N290" i="2"/>
  <c r="M290" i="2"/>
  <c r="L290" i="2"/>
  <c r="K290" i="2"/>
  <c r="R289" i="2"/>
  <c r="Q289" i="2"/>
  <c r="P289" i="2"/>
  <c r="O289" i="2"/>
  <c r="N289" i="2"/>
  <c r="M289" i="2"/>
  <c r="L289" i="2"/>
  <c r="K289" i="2"/>
  <c r="R288" i="2"/>
  <c r="Q288" i="2"/>
  <c r="P288" i="2"/>
  <c r="O288" i="2"/>
  <c r="N288" i="2"/>
  <c r="M288" i="2"/>
  <c r="L288" i="2"/>
  <c r="K288" i="2"/>
  <c r="R287" i="2"/>
  <c r="Q287" i="2"/>
  <c r="P287" i="2"/>
  <c r="O287" i="2"/>
  <c r="N287" i="2"/>
  <c r="M287" i="2"/>
  <c r="L287" i="2"/>
  <c r="K287" i="2"/>
  <c r="R286" i="2"/>
  <c r="Q286" i="2"/>
  <c r="P286" i="2"/>
  <c r="O286" i="2"/>
  <c r="N286" i="2"/>
  <c r="M286" i="2"/>
  <c r="L286" i="2"/>
  <c r="K286" i="2"/>
  <c r="R285" i="2"/>
  <c r="Q285" i="2"/>
  <c r="P285" i="2"/>
  <c r="O285" i="2"/>
  <c r="N285" i="2"/>
  <c r="M285" i="2"/>
  <c r="L285" i="2"/>
  <c r="K285" i="2"/>
  <c r="R284" i="2"/>
  <c r="Q284" i="2"/>
  <c r="P284" i="2"/>
  <c r="O284" i="2"/>
  <c r="N284" i="2"/>
  <c r="M284" i="2"/>
  <c r="L284" i="2"/>
  <c r="K284" i="2"/>
  <c r="R283" i="2"/>
  <c r="Q283" i="2"/>
  <c r="P283" i="2"/>
  <c r="O283" i="2"/>
  <c r="N283" i="2"/>
  <c r="M283" i="2"/>
  <c r="L283" i="2"/>
  <c r="K283" i="2"/>
  <c r="R282" i="2"/>
  <c r="Q282" i="2"/>
  <c r="P282" i="2"/>
  <c r="O282" i="2"/>
  <c r="N282" i="2"/>
  <c r="M282" i="2"/>
  <c r="L282" i="2"/>
  <c r="K282" i="2"/>
  <c r="R281" i="2"/>
  <c r="Q281" i="2"/>
  <c r="P281" i="2"/>
  <c r="O281" i="2"/>
  <c r="N281" i="2"/>
  <c r="M281" i="2"/>
  <c r="L281" i="2"/>
  <c r="K281" i="2"/>
  <c r="R280" i="2"/>
  <c r="Q280" i="2"/>
  <c r="P280" i="2"/>
  <c r="O280" i="2"/>
  <c r="N280" i="2"/>
  <c r="M280" i="2"/>
  <c r="L280" i="2"/>
  <c r="K280" i="2"/>
  <c r="R279" i="2"/>
  <c r="Q279" i="2"/>
  <c r="P279" i="2"/>
  <c r="O279" i="2"/>
  <c r="N279" i="2"/>
  <c r="M279" i="2"/>
  <c r="L279" i="2"/>
  <c r="K279" i="2"/>
  <c r="R278" i="2"/>
  <c r="Q278" i="2"/>
  <c r="P278" i="2"/>
  <c r="O278" i="2"/>
  <c r="N278" i="2"/>
  <c r="M278" i="2"/>
  <c r="L278" i="2"/>
  <c r="K278" i="2"/>
  <c r="R277" i="2"/>
  <c r="Q277" i="2"/>
  <c r="P277" i="2"/>
  <c r="O277" i="2"/>
  <c r="N277" i="2"/>
  <c r="M277" i="2"/>
  <c r="L277" i="2"/>
  <c r="K277" i="2"/>
  <c r="R276" i="2"/>
  <c r="Q276" i="2"/>
  <c r="P276" i="2"/>
  <c r="O276" i="2"/>
  <c r="N276" i="2"/>
  <c r="M276" i="2"/>
  <c r="L276" i="2"/>
  <c r="K276" i="2"/>
  <c r="R275" i="2"/>
  <c r="Q275" i="2"/>
  <c r="P275" i="2"/>
  <c r="O275" i="2"/>
  <c r="N275" i="2"/>
  <c r="M275" i="2"/>
  <c r="L275" i="2"/>
  <c r="K275" i="2"/>
  <c r="R274" i="2"/>
  <c r="Q274" i="2"/>
  <c r="P274" i="2"/>
  <c r="O274" i="2"/>
  <c r="N274" i="2"/>
  <c r="M274" i="2"/>
  <c r="L274" i="2"/>
  <c r="K274" i="2"/>
  <c r="R273" i="2"/>
  <c r="Q273" i="2"/>
  <c r="P273" i="2"/>
  <c r="O273" i="2"/>
  <c r="N273" i="2"/>
  <c r="M273" i="2"/>
  <c r="L273" i="2"/>
  <c r="K273" i="2"/>
  <c r="R272" i="2"/>
  <c r="Q272" i="2"/>
  <c r="P272" i="2"/>
  <c r="O272" i="2"/>
  <c r="N272" i="2"/>
  <c r="M272" i="2"/>
  <c r="L272" i="2"/>
  <c r="K272" i="2"/>
  <c r="R271" i="2"/>
  <c r="Q271" i="2"/>
  <c r="P271" i="2"/>
  <c r="O271" i="2"/>
  <c r="N271" i="2"/>
  <c r="M271" i="2"/>
  <c r="L271" i="2"/>
  <c r="K271" i="2"/>
  <c r="R270" i="2"/>
  <c r="Q270" i="2"/>
  <c r="P270" i="2"/>
  <c r="O270" i="2"/>
  <c r="N270" i="2"/>
  <c r="M270" i="2"/>
  <c r="L270" i="2"/>
  <c r="K270" i="2"/>
  <c r="R269" i="2"/>
  <c r="Q269" i="2"/>
  <c r="P269" i="2"/>
  <c r="O269" i="2"/>
  <c r="N269" i="2"/>
  <c r="M269" i="2"/>
  <c r="L269" i="2"/>
  <c r="K269" i="2"/>
  <c r="R268" i="2"/>
  <c r="Q268" i="2"/>
  <c r="P268" i="2"/>
  <c r="O268" i="2"/>
  <c r="N268" i="2"/>
  <c r="M268" i="2"/>
  <c r="L268" i="2"/>
  <c r="K268" i="2"/>
  <c r="R267" i="2"/>
  <c r="Q267" i="2"/>
  <c r="P267" i="2"/>
  <c r="O267" i="2"/>
  <c r="N267" i="2"/>
  <c r="M267" i="2"/>
  <c r="L267" i="2"/>
  <c r="K267" i="2"/>
  <c r="R266" i="2"/>
  <c r="Q266" i="2"/>
  <c r="P266" i="2"/>
  <c r="O266" i="2"/>
  <c r="N266" i="2"/>
  <c r="M266" i="2"/>
  <c r="L266" i="2"/>
  <c r="K266" i="2"/>
  <c r="R265" i="2"/>
  <c r="Q265" i="2"/>
  <c r="P265" i="2"/>
  <c r="O265" i="2"/>
  <c r="N265" i="2"/>
  <c r="M265" i="2"/>
  <c r="L265" i="2"/>
  <c r="K265" i="2"/>
  <c r="R264" i="2"/>
  <c r="Q264" i="2"/>
  <c r="P264" i="2"/>
  <c r="O264" i="2"/>
  <c r="N264" i="2"/>
  <c r="M264" i="2"/>
  <c r="L264" i="2"/>
  <c r="K264" i="2"/>
  <c r="R263" i="2"/>
  <c r="Q263" i="2"/>
  <c r="P263" i="2"/>
  <c r="O263" i="2"/>
  <c r="N263" i="2"/>
  <c r="M263" i="2"/>
  <c r="L263" i="2"/>
  <c r="K263" i="2"/>
  <c r="R262" i="2"/>
  <c r="Q262" i="2"/>
  <c r="P262" i="2"/>
  <c r="O262" i="2"/>
  <c r="N262" i="2"/>
  <c r="M262" i="2"/>
  <c r="L262" i="2"/>
  <c r="K262" i="2"/>
  <c r="R261" i="2"/>
  <c r="Q261" i="2"/>
  <c r="P261" i="2"/>
  <c r="O261" i="2"/>
  <c r="N261" i="2"/>
  <c r="M261" i="2"/>
  <c r="L261" i="2"/>
  <c r="K261" i="2"/>
  <c r="R260" i="2"/>
  <c r="Q260" i="2"/>
  <c r="P260" i="2"/>
  <c r="O260" i="2"/>
  <c r="N260" i="2"/>
  <c r="M260" i="2"/>
  <c r="L260" i="2"/>
  <c r="K260" i="2"/>
  <c r="R259" i="2"/>
  <c r="Q259" i="2"/>
  <c r="P259" i="2"/>
  <c r="O259" i="2"/>
  <c r="N259" i="2"/>
  <c r="M259" i="2"/>
  <c r="L259" i="2"/>
  <c r="K259" i="2"/>
  <c r="R258" i="2"/>
  <c r="Q258" i="2"/>
  <c r="P258" i="2"/>
  <c r="O258" i="2"/>
  <c r="N258" i="2"/>
  <c r="M258" i="2"/>
  <c r="L258" i="2"/>
  <c r="K258" i="2"/>
  <c r="R257" i="2"/>
  <c r="Q257" i="2"/>
  <c r="P257" i="2"/>
  <c r="O257" i="2"/>
  <c r="N257" i="2"/>
  <c r="M257" i="2"/>
  <c r="L257" i="2"/>
  <c r="K257" i="2"/>
  <c r="R256" i="2"/>
  <c r="Q256" i="2"/>
  <c r="P256" i="2"/>
  <c r="O256" i="2"/>
  <c r="N256" i="2"/>
  <c r="M256" i="2"/>
  <c r="L256" i="2"/>
  <c r="K256" i="2"/>
  <c r="R255" i="2"/>
  <c r="Q255" i="2"/>
  <c r="P255" i="2"/>
  <c r="O255" i="2"/>
  <c r="N255" i="2"/>
  <c r="M255" i="2"/>
  <c r="L255" i="2"/>
  <c r="K255" i="2"/>
  <c r="R254" i="2"/>
  <c r="Q254" i="2"/>
  <c r="P254" i="2"/>
  <c r="O254" i="2"/>
  <c r="N254" i="2"/>
  <c r="M254" i="2"/>
  <c r="L254" i="2"/>
  <c r="K254" i="2"/>
  <c r="R253" i="2"/>
  <c r="Q253" i="2"/>
  <c r="P253" i="2"/>
  <c r="O253" i="2"/>
  <c r="N253" i="2"/>
  <c r="M253" i="2"/>
  <c r="L253" i="2"/>
  <c r="K253" i="2"/>
  <c r="R252" i="2"/>
  <c r="Q252" i="2"/>
  <c r="P252" i="2"/>
  <c r="O252" i="2"/>
  <c r="N252" i="2"/>
  <c r="M252" i="2"/>
  <c r="L252" i="2"/>
  <c r="K252" i="2"/>
  <c r="R251" i="2"/>
  <c r="Q251" i="2"/>
  <c r="P251" i="2"/>
  <c r="O251" i="2"/>
  <c r="N251" i="2"/>
  <c r="M251" i="2"/>
  <c r="L251" i="2"/>
  <c r="K251" i="2"/>
  <c r="R250" i="2"/>
  <c r="Q250" i="2"/>
  <c r="P250" i="2"/>
  <c r="O250" i="2"/>
  <c r="N250" i="2"/>
  <c r="M250" i="2"/>
  <c r="L250" i="2"/>
  <c r="K250" i="2"/>
  <c r="R249" i="2"/>
  <c r="Q249" i="2"/>
  <c r="P249" i="2"/>
  <c r="O249" i="2"/>
  <c r="N249" i="2"/>
  <c r="M249" i="2"/>
  <c r="L249" i="2"/>
  <c r="K249" i="2"/>
  <c r="R248" i="2"/>
  <c r="Q248" i="2"/>
  <c r="P248" i="2"/>
  <c r="O248" i="2"/>
  <c r="N248" i="2"/>
  <c r="M248" i="2"/>
  <c r="L248" i="2"/>
  <c r="K248" i="2"/>
  <c r="R247" i="2"/>
  <c r="Q247" i="2"/>
  <c r="P247" i="2"/>
  <c r="O247" i="2"/>
  <c r="N247" i="2"/>
  <c r="M247" i="2"/>
  <c r="L247" i="2"/>
  <c r="K247" i="2"/>
  <c r="R246" i="2"/>
  <c r="Q246" i="2"/>
  <c r="P246" i="2"/>
  <c r="O246" i="2"/>
  <c r="N246" i="2"/>
  <c r="M246" i="2"/>
  <c r="L246" i="2"/>
  <c r="K246" i="2"/>
  <c r="R245" i="2"/>
  <c r="Q245" i="2"/>
  <c r="P245" i="2"/>
  <c r="O245" i="2"/>
  <c r="N245" i="2"/>
  <c r="M245" i="2"/>
  <c r="L245" i="2"/>
  <c r="K245" i="2"/>
  <c r="R244" i="2"/>
  <c r="Q244" i="2"/>
  <c r="P244" i="2"/>
  <c r="O244" i="2"/>
  <c r="N244" i="2"/>
  <c r="M244" i="2"/>
  <c r="L244" i="2"/>
  <c r="K244" i="2"/>
  <c r="R243" i="2"/>
  <c r="Q243" i="2"/>
  <c r="P243" i="2"/>
  <c r="O243" i="2"/>
  <c r="N243" i="2"/>
  <c r="M243" i="2"/>
  <c r="L243" i="2"/>
  <c r="K243" i="2"/>
  <c r="R242" i="2"/>
  <c r="Q242" i="2"/>
  <c r="P242" i="2"/>
  <c r="O242" i="2"/>
  <c r="N242" i="2"/>
  <c r="M242" i="2"/>
  <c r="L242" i="2"/>
  <c r="K242" i="2"/>
  <c r="R241" i="2"/>
  <c r="Q241" i="2"/>
  <c r="P241" i="2"/>
  <c r="O241" i="2"/>
  <c r="N241" i="2"/>
  <c r="M241" i="2"/>
  <c r="L241" i="2"/>
  <c r="K241" i="2"/>
  <c r="R240" i="2"/>
  <c r="Q240" i="2"/>
  <c r="P240" i="2"/>
  <c r="O240" i="2"/>
  <c r="N240" i="2"/>
  <c r="M240" i="2"/>
  <c r="L240" i="2"/>
  <c r="K240" i="2"/>
  <c r="R239" i="2"/>
  <c r="Q239" i="2"/>
  <c r="P239" i="2"/>
  <c r="O239" i="2"/>
  <c r="N239" i="2"/>
  <c r="M239" i="2"/>
  <c r="L239" i="2"/>
  <c r="K239" i="2"/>
  <c r="R238" i="2"/>
  <c r="Q238" i="2"/>
  <c r="P238" i="2"/>
  <c r="O238" i="2"/>
  <c r="N238" i="2"/>
  <c r="M238" i="2"/>
  <c r="L238" i="2"/>
  <c r="K238" i="2"/>
  <c r="R237" i="2"/>
  <c r="Q237" i="2"/>
  <c r="P237" i="2"/>
  <c r="O237" i="2"/>
  <c r="N237" i="2"/>
  <c r="M237" i="2"/>
  <c r="L237" i="2"/>
  <c r="K237" i="2"/>
  <c r="R236" i="2"/>
  <c r="Q236" i="2"/>
  <c r="P236" i="2"/>
  <c r="O236" i="2"/>
  <c r="N236" i="2"/>
  <c r="M236" i="2"/>
  <c r="L236" i="2"/>
  <c r="K236" i="2"/>
  <c r="R235" i="2"/>
  <c r="Q235" i="2"/>
  <c r="P235" i="2"/>
  <c r="O235" i="2"/>
  <c r="N235" i="2"/>
  <c r="M235" i="2"/>
  <c r="L235" i="2"/>
  <c r="K235" i="2"/>
  <c r="R234" i="2"/>
  <c r="Q234" i="2"/>
  <c r="P234" i="2"/>
  <c r="O234" i="2"/>
  <c r="N234" i="2"/>
  <c r="M234" i="2"/>
  <c r="L234" i="2"/>
  <c r="K234" i="2"/>
  <c r="R233" i="2"/>
  <c r="Q233" i="2"/>
  <c r="P233" i="2"/>
  <c r="O233" i="2"/>
  <c r="N233" i="2"/>
  <c r="M233" i="2"/>
  <c r="L233" i="2"/>
  <c r="K233" i="2"/>
  <c r="R232" i="2"/>
  <c r="Q232" i="2"/>
  <c r="P232" i="2"/>
  <c r="O232" i="2"/>
  <c r="N232" i="2"/>
  <c r="M232" i="2"/>
  <c r="L232" i="2"/>
  <c r="K232" i="2"/>
  <c r="R231" i="2"/>
  <c r="Q231" i="2"/>
  <c r="P231" i="2"/>
  <c r="O231" i="2"/>
  <c r="N231" i="2"/>
  <c r="M231" i="2"/>
  <c r="L231" i="2"/>
  <c r="K231" i="2"/>
  <c r="R230" i="2"/>
  <c r="Q230" i="2"/>
  <c r="P230" i="2"/>
  <c r="O230" i="2"/>
  <c r="N230" i="2"/>
  <c r="M230" i="2"/>
  <c r="L230" i="2"/>
  <c r="K230" i="2"/>
  <c r="R229" i="2"/>
  <c r="Q229" i="2"/>
  <c r="P229" i="2"/>
  <c r="O229" i="2"/>
  <c r="N229" i="2"/>
  <c r="M229" i="2"/>
  <c r="L229" i="2"/>
  <c r="K229" i="2"/>
  <c r="R228" i="2"/>
  <c r="Q228" i="2"/>
  <c r="P228" i="2"/>
  <c r="O228" i="2"/>
  <c r="N228" i="2"/>
  <c r="M228" i="2"/>
  <c r="L228" i="2"/>
  <c r="K228" i="2"/>
  <c r="R227" i="2"/>
  <c r="Q227" i="2"/>
  <c r="P227" i="2"/>
  <c r="O227" i="2"/>
  <c r="N227" i="2"/>
  <c r="M227" i="2"/>
  <c r="L227" i="2"/>
  <c r="K227" i="2"/>
  <c r="R226" i="2"/>
  <c r="Q226" i="2"/>
  <c r="P226" i="2"/>
  <c r="O226" i="2"/>
  <c r="N226" i="2"/>
  <c r="M226" i="2"/>
  <c r="L226" i="2"/>
  <c r="K226" i="2"/>
  <c r="R225" i="2"/>
  <c r="Q225" i="2"/>
  <c r="P225" i="2"/>
  <c r="O225" i="2"/>
  <c r="N225" i="2"/>
  <c r="M225" i="2"/>
  <c r="L225" i="2"/>
  <c r="K225" i="2"/>
  <c r="R224" i="2"/>
  <c r="Q224" i="2"/>
  <c r="P224" i="2"/>
  <c r="O224" i="2"/>
  <c r="N224" i="2"/>
  <c r="M224" i="2"/>
  <c r="L224" i="2"/>
  <c r="K224" i="2"/>
  <c r="R223" i="2"/>
  <c r="Q223" i="2"/>
  <c r="P223" i="2"/>
  <c r="O223" i="2"/>
  <c r="N223" i="2"/>
  <c r="M223" i="2"/>
  <c r="L223" i="2"/>
  <c r="K223" i="2"/>
  <c r="R222" i="2"/>
  <c r="Q222" i="2"/>
  <c r="P222" i="2"/>
  <c r="O222" i="2"/>
  <c r="N222" i="2"/>
  <c r="M222" i="2"/>
  <c r="L222" i="2"/>
  <c r="K222" i="2"/>
  <c r="R221" i="2"/>
  <c r="Q221" i="2"/>
  <c r="P221" i="2"/>
  <c r="O221" i="2"/>
  <c r="N221" i="2"/>
  <c r="M221" i="2"/>
  <c r="L221" i="2"/>
  <c r="K221" i="2"/>
  <c r="R220" i="2"/>
  <c r="Q220" i="2"/>
  <c r="P220" i="2"/>
  <c r="O220" i="2"/>
  <c r="N220" i="2"/>
  <c r="M220" i="2"/>
  <c r="L220" i="2"/>
  <c r="K220" i="2"/>
  <c r="R219" i="2"/>
  <c r="Q219" i="2"/>
  <c r="P219" i="2"/>
  <c r="O219" i="2"/>
  <c r="N219" i="2"/>
  <c r="M219" i="2"/>
  <c r="L219" i="2"/>
  <c r="K219" i="2"/>
  <c r="R218" i="2"/>
  <c r="Q218" i="2"/>
  <c r="P218" i="2"/>
  <c r="O218" i="2"/>
  <c r="N218" i="2"/>
  <c r="M218" i="2"/>
  <c r="L218" i="2"/>
  <c r="K218" i="2"/>
  <c r="R217" i="2"/>
  <c r="Q217" i="2"/>
  <c r="P217" i="2"/>
  <c r="O217" i="2"/>
  <c r="N217" i="2"/>
  <c r="M217" i="2"/>
  <c r="L217" i="2"/>
  <c r="K217" i="2"/>
  <c r="R216" i="2"/>
  <c r="Q216" i="2"/>
  <c r="P216" i="2"/>
  <c r="O216" i="2"/>
  <c r="N216" i="2"/>
  <c r="M216" i="2"/>
  <c r="L216" i="2"/>
  <c r="K216" i="2"/>
  <c r="R215" i="2"/>
  <c r="Q215" i="2"/>
  <c r="P215" i="2"/>
  <c r="O215" i="2"/>
  <c r="N215" i="2"/>
  <c r="M215" i="2"/>
  <c r="L215" i="2"/>
  <c r="K215" i="2"/>
  <c r="R214" i="2"/>
  <c r="Q214" i="2"/>
  <c r="P214" i="2"/>
  <c r="O214" i="2"/>
  <c r="N214" i="2"/>
  <c r="M214" i="2"/>
  <c r="L214" i="2"/>
  <c r="K214" i="2"/>
  <c r="R213" i="2"/>
  <c r="Q213" i="2"/>
  <c r="P213" i="2"/>
  <c r="O213" i="2"/>
  <c r="N213" i="2"/>
  <c r="M213" i="2"/>
  <c r="L213" i="2"/>
  <c r="K213" i="2"/>
  <c r="R212" i="2"/>
  <c r="Q212" i="2"/>
  <c r="P212" i="2"/>
  <c r="O212" i="2"/>
  <c r="N212" i="2"/>
  <c r="M212" i="2"/>
  <c r="L212" i="2"/>
  <c r="K212" i="2"/>
  <c r="R211" i="2"/>
  <c r="Q211" i="2"/>
  <c r="P211" i="2"/>
  <c r="O211" i="2"/>
  <c r="N211" i="2"/>
  <c r="M211" i="2"/>
  <c r="L211" i="2"/>
  <c r="K211" i="2"/>
  <c r="R210" i="2"/>
  <c r="Q210" i="2"/>
  <c r="P210" i="2"/>
  <c r="O210" i="2"/>
  <c r="N210" i="2"/>
  <c r="M210" i="2"/>
  <c r="L210" i="2"/>
  <c r="K210" i="2"/>
  <c r="R209" i="2"/>
  <c r="Q209" i="2"/>
  <c r="P209" i="2"/>
  <c r="O209" i="2"/>
  <c r="N209" i="2"/>
  <c r="M209" i="2"/>
  <c r="L209" i="2"/>
  <c r="K209" i="2"/>
  <c r="R208" i="2"/>
  <c r="Q208" i="2"/>
  <c r="P208" i="2"/>
  <c r="O208" i="2"/>
  <c r="N208" i="2"/>
  <c r="M208" i="2"/>
  <c r="L208" i="2"/>
  <c r="K208" i="2"/>
  <c r="R207" i="2"/>
  <c r="Q207" i="2"/>
  <c r="P207" i="2"/>
  <c r="O207" i="2"/>
  <c r="N207" i="2"/>
  <c r="M207" i="2"/>
  <c r="L207" i="2"/>
  <c r="K207" i="2"/>
  <c r="R206" i="2"/>
  <c r="Q206" i="2"/>
  <c r="P206" i="2"/>
  <c r="O206" i="2"/>
  <c r="N206" i="2"/>
  <c r="M206" i="2"/>
  <c r="L206" i="2"/>
  <c r="K206" i="2"/>
  <c r="R205" i="2"/>
  <c r="Q205" i="2"/>
  <c r="P205" i="2"/>
  <c r="O205" i="2"/>
  <c r="N205" i="2"/>
  <c r="M205" i="2"/>
  <c r="L205" i="2"/>
  <c r="K205" i="2"/>
  <c r="R204" i="2"/>
  <c r="Q204" i="2"/>
  <c r="P204" i="2"/>
  <c r="O204" i="2"/>
  <c r="N204" i="2"/>
  <c r="M204" i="2"/>
  <c r="L204" i="2"/>
  <c r="K204" i="2"/>
  <c r="R203" i="2"/>
  <c r="Q203" i="2"/>
  <c r="P203" i="2"/>
  <c r="O203" i="2"/>
  <c r="N203" i="2"/>
  <c r="M203" i="2"/>
  <c r="L203" i="2"/>
  <c r="K203" i="2"/>
  <c r="R202" i="2"/>
  <c r="Q202" i="2"/>
  <c r="P202" i="2"/>
  <c r="O202" i="2"/>
  <c r="N202" i="2"/>
  <c r="M202" i="2"/>
  <c r="L202" i="2"/>
  <c r="K202" i="2"/>
  <c r="R201" i="2"/>
  <c r="Q201" i="2"/>
  <c r="P201" i="2"/>
  <c r="O201" i="2"/>
  <c r="N201" i="2"/>
  <c r="M201" i="2"/>
  <c r="L201" i="2"/>
  <c r="K201" i="2"/>
  <c r="R200" i="2"/>
  <c r="Q200" i="2"/>
  <c r="P200" i="2"/>
  <c r="O200" i="2"/>
  <c r="N200" i="2"/>
  <c r="M200" i="2"/>
  <c r="L200" i="2"/>
  <c r="K200" i="2"/>
  <c r="R199" i="2"/>
  <c r="Q199" i="2"/>
  <c r="P199" i="2"/>
  <c r="O199" i="2"/>
  <c r="N199" i="2"/>
  <c r="M199" i="2"/>
  <c r="L199" i="2"/>
  <c r="K199" i="2"/>
  <c r="R198" i="2"/>
  <c r="Q198" i="2"/>
  <c r="P198" i="2"/>
  <c r="O198" i="2"/>
  <c r="N198" i="2"/>
  <c r="M198" i="2"/>
  <c r="L198" i="2"/>
  <c r="K198" i="2"/>
  <c r="R197" i="2"/>
  <c r="Q197" i="2"/>
  <c r="P197" i="2"/>
  <c r="O197" i="2"/>
  <c r="N197" i="2"/>
  <c r="M197" i="2"/>
  <c r="L197" i="2"/>
  <c r="K197" i="2"/>
  <c r="R196" i="2"/>
  <c r="Q196" i="2"/>
  <c r="P196" i="2"/>
  <c r="O196" i="2"/>
  <c r="N196" i="2"/>
  <c r="M196" i="2"/>
  <c r="L196" i="2"/>
  <c r="K196" i="2"/>
  <c r="R195" i="2"/>
  <c r="Q195" i="2"/>
  <c r="P195" i="2"/>
  <c r="O195" i="2"/>
  <c r="N195" i="2"/>
  <c r="M195" i="2"/>
  <c r="L195" i="2"/>
  <c r="K195" i="2"/>
  <c r="R194" i="2"/>
  <c r="Q194" i="2"/>
  <c r="P194" i="2"/>
  <c r="O194" i="2"/>
  <c r="N194" i="2"/>
  <c r="M194" i="2"/>
  <c r="L194" i="2"/>
  <c r="K194" i="2"/>
  <c r="R193" i="2"/>
  <c r="Q193" i="2"/>
  <c r="P193" i="2"/>
  <c r="O193" i="2"/>
  <c r="N193" i="2"/>
  <c r="M193" i="2"/>
  <c r="L193" i="2"/>
  <c r="K193" i="2"/>
  <c r="R192" i="2"/>
  <c r="Q192" i="2"/>
  <c r="P192" i="2"/>
  <c r="O192" i="2"/>
  <c r="N192" i="2"/>
  <c r="M192" i="2"/>
  <c r="L192" i="2"/>
  <c r="K192" i="2"/>
  <c r="R191" i="2"/>
  <c r="Q191" i="2"/>
  <c r="P191" i="2"/>
  <c r="O191" i="2"/>
  <c r="N191" i="2"/>
  <c r="M191" i="2"/>
  <c r="L191" i="2"/>
  <c r="K191" i="2"/>
  <c r="R190" i="2"/>
  <c r="Q190" i="2"/>
  <c r="P190" i="2"/>
  <c r="O190" i="2"/>
  <c r="N190" i="2"/>
  <c r="M190" i="2"/>
  <c r="L190" i="2"/>
  <c r="K190" i="2"/>
  <c r="R189" i="2"/>
  <c r="Q189" i="2"/>
  <c r="P189" i="2"/>
  <c r="O189" i="2"/>
  <c r="N189" i="2"/>
  <c r="M189" i="2"/>
  <c r="L189" i="2"/>
  <c r="K189" i="2"/>
  <c r="R188" i="2"/>
  <c r="Q188" i="2"/>
  <c r="P188" i="2"/>
  <c r="O188" i="2"/>
  <c r="N188" i="2"/>
  <c r="M188" i="2"/>
  <c r="L188" i="2"/>
  <c r="K188" i="2"/>
  <c r="R187" i="2"/>
  <c r="Q187" i="2"/>
  <c r="P187" i="2"/>
  <c r="O187" i="2"/>
  <c r="N187" i="2"/>
  <c r="M187" i="2"/>
  <c r="L187" i="2"/>
  <c r="K187" i="2"/>
  <c r="R186" i="2"/>
  <c r="Q186" i="2"/>
  <c r="P186" i="2"/>
  <c r="O186" i="2"/>
  <c r="N186" i="2"/>
  <c r="M186" i="2"/>
  <c r="L186" i="2"/>
  <c r="K186" i="2"/>
  <c r="R185" i="2"/>
  <c r="Q185" i="2"/>
  <c r="P185" i="2"/>
  <c r="O185" i="2"/>
  <c r="N185" i="2"/>
  <c r="M185" i="2"/>
  <c r="L185" i="2"/>
  <c r="K185" i="2"/>
  <c r="R184" i="2"/>
  <c r="Q184" i="2"/>
  <c r="P184" i="2"/>
  <c r="O184" i="2"/>
  <c r="N184" i="2"/>
  <c r="M184" i="2"/>
  <c r="L184" i="2"/>
  <c r="K184" i="2"/>
  <c r="R183" i="2"/>
  <c r="Q183" i="2"/>
  <c r="P183" i="2"/>
  <c r="O183" i="2"/>
  <c r="N183" i="2"/>
  <c r="M183" i="2"/>
  <c r="L183" i="2"/>
  <c r="K183" i="2"/>
  <c r="R182" i="2"/>
  <c r="Q182" i="2"/>
  <c r="P182" i="2"/>
  <c r="O182" i="2"/>
  <c r="N182" i="2"/>
  <c r="M182" i="2"/>
  <c r="L182" i="2"/>
  <c r="K182" i="2"/>
  <c r="R181" i="2"/>
  <c r="Q181" i="2"/>
  <c r="P181" i="2"/>
  <c r="O181" i="2"/>
  <c r="N181" i="2"/>
  <c r="M181" i="2"/>
  <c r="L181" i="2"/>
  <c r="K181" i="2"/>
  <c r="R180" i="2"/>
  <c r="Q180" i="2"/>
  <c r="P180" i="2"/>
  <c r="O180" i="2"/>
  <c r="N180" i="2"/>
  <c r="M180" i="2"/>
  <c r="L180" i="2"/>
  <c r="K180" i="2"/>
  <c r="R179" i="2"/>
  <c r="Q179" i="2"/>
  <c r="P179" i="2"/>
  <c r="O179" i="2"/>
  <c r="N179" i="2"/>
  <c r="M179" i="2"/>
  <c r="L179" i="2"/>
  <c r="K179" i="2"/>
  <c r="R178" i="2"/>
  <c r="Q178" i="2"/>
  <c r="P178" i="2"/>
  <c r="O178" i="2"/>
  <c r="N178" i="2"/>
  <c r="M178" i="2"/>
  <c r="L178" i="2"/>
  <c r="K178" i="2"/>
  <c r="R177" i="2"/>
  <c r="Q177" i="2"/>
  <c r="P177" i="2"/>
  <c r="O177" i="2"/>
  <c r="N177" i="2"/>
  <c r="M177" i="2"/>
  <c r="L177" i="2"/>
  <c r="K177" i="2"/>
  <c r="R176" i="2"/>
  <c r="Q176" i="2"/>
  <c r="P176" i="2"/>
  <c r="O176" i="2"/>
  <c r="N176" i="2"/>
  <c r="M176" i="2"/>
  <c r="L176" i="2"/>
  <c r="K176" i="2"/>
  <c r="R175" i="2"/>
  <c r="Q175" i="2"/>
  <c r="P175" i="2"/>
  <c r="O175" i="2"/>
  <c r="N175" i="2"/>
  <c r="M175" i="2"/>
  <c r="L175" i="2"/>
  <c r="K175" i="2"/>
  <c r="R174" i="2"/>
  <c r="Q174" i="2"/>
  <c r="P174" i="2"/>
  <c r="O174" i="2"/>
  <c r="N174" i="2"/>
  <c r="M174" i="2"/>
  <c r="L174" i="2"/>
  <c r="K174" i="2"/>
  <c r="R173" i="2"/>
  <c r="Q173" i="2"/>
  <c r="P173" i="2"/>
  <c r="O173" i="2"/>
  <c r="N173" i="2"/>
  <c r="M173" i="2"/>
  <c r="L173" i="2"/>
  <c r="K173" i="2"/>
  <c r="R172" i="2"/>
  <c r="Q172" i="2"/>
  <c r="P172" i="2"/>
  <c r="O172" i="2"/>
  <c r="N172" i="2"/>
  <c r="M172" i="2"/>
  <c r="L172" i="2"/>
  <c r="K172" i="2"/>
  <c r="R171" i="2"/>
  <c r="Q171" i="2"/>
  <c r="P171" i="2"/>
  <c r="O171" i="2"/>
  <c r="N171" i="2"/>
  <c r="M171" i="2"/>
  <c r="L171" i="2"/>
  <c r="K171" i="2"/>
  <c r="R170" i="2"/>
  <c r="Q170" i="2"/>
  <c r="P170" i="2"/>
  <c r="O170" i="2"/>
  <c r="N170" i="2"/>
  <c r="M170" i="2"/>
  <c r="L170" i="2"/>
  <c r="K170" i="2"/>
  <c r="R169" i="2"/>
  <c r="Q169" i="2"/>
  <c r="P169" i="2"/>
  <c r="O169" i="2"/>
  <c r="N169" i="2"/>
  <c r="M169" i="2"/>
  <c r="L169" i="2"/>
  <c r="K169" i="2"/>
  <c r="R168" i="2"/>
  <c r="Q168" i="2"/>
  <c r="P168" i="2"/>
  <c r="O168" i="2"/>
  <c r="N168" i="2"/>
  <c r="M168" i="2"/>
  <c r="L168" i="2"/>
  <c r="K168" i="2"/>
  <c r="R167" i="2"/>
  <c r="Q167" i="2"/>
  <c r="P167" i="2"/>
  <c r="O167" i="2"/>
  <c r="N167" i="2"/>
  <c r="M167" i="2"/>
  <c r="L167" i="2"/>
  <c r="K167" i="2"/>
  <c r="R166" i="2"/>
  <c r="Q166" i="2"/>
  <c r="P166" i="2"/>
  <c r="O166" i="2"/>
  <c r="N166" i="2"/>
  <c r="M166" i="2"/>
  <c r="L166" i="2"/>
  <c r="K166" i="2"/>
  <c r="R165" i="2"/>
  <c r="Q165" i="2"/>
  <c r="P165" i="2"/>
  <c r="O165" i="2"/>
  <c r="N165" i="2"/>
  <c r="M165" i="2"/>
  <c r="L165" i="2"/>
  <c r="K165" i="2"/>
  <c r="R164" i="2"/>
  <c r="Q164" i="2"/>
  <c r="P164" i="2"/>
  <c r="O164" i="2"/>
  <c r="N164" i="2"/>
  <c r="M164" i="2"/>
  <c r="L164" i="2"/>
  <c r="K164" i="2"/>
  <c r="R163" i="2"/>
  <c r="Q163" i="2"/>
  <c r="P163" i="2"/>
  <c r="O163" i="2"/>
  <c r="N163" i="2"/>
  <c r="M163" i="2"/>
  <c r="L163" i="2"/>
  <c r="K163" i="2"/>
  <c r="R162" i="2"/>
  <c r="Q162" i="2"/>
  <c r="P162" i="2"/>
  <c r="O162" i="2"/>
  <c r="N162" i="2"/>
  <c r="M162" i="2"/>
  <c r="L162" i="2"/>
  <c r="K162" i="2"/>
  <c r="R161" i="2"/>
  <c r="Q161" i="2"/>
  <c r="P161" i="2"/>
  <c r="O161" i="2"/>
  <c r="N161" i="2"/>
  <c r="M161" i="2"/>
  <c r="L161" i="2"/>
  <c r="K161" i="2"/>
  <c r="R160" i="2"/>
  <c r="Q160" i="2"/>
  <c r="P160" i="2"/>
  <c r="O160" i="2"/>
  <c r="N160" i="2"/>
  <c r="M160" i="2"/>
  <c r="L160" i="2"/>
  <c r="K160" i="2"/>
  <c r="R159" i="2"/>
  <c r="Q159" i="2"/>
  <c r="P159" i="2"/>
  <c r="O159" i="2"/>
  <c r="N159" i="2"/>
  <c r="M159" i="2"/>
  <c r="L159" i="2"/>
  <c r="K159" i="2"/>
  <c r="R158" i="2"/>
  <c r="Q158" i="2"/>
  <c r="P158" i="2"/>
  <c r="O158" i="2"/>
  <c r="N158" i="2"/>
  <c r="M158" i="2"/>
  <c r="L158" i="2"/>
  <c r="K158" i="2"/>
  <c r="R157" i="2"/>
  <c r="Q157" i="2"/>
  <c r="P157" i="2"/>
  <c r="O157" i="2"/>
  <c r="N157" i="2"/>
  <c r="M157" i="2"/>
  <c r="L157" i="2"/>
  <c r="K157" i="2"/>
  <c r="R156" i="2"/>
  <c r="Q156" i="2"/>
  <c r="P156" i="2"/>
  <c r="O156" i="2"/>
  <c r="N156" i="2"/>
  <c r="M156" i="2"/>
  <c r="L156" i="2"/>
  <c r="K156" i="2"/>
  <c r="R155" i="2"/>
  <c r="Q155" i="2"/>
  <c r="P155" i="2"/>
  <c r="O155" i="2"/>
  <c r="N155" i="2"/>
  <c r="M155" i="2"/>
  <c r="L155" i="2"/>
  <c r="K155" i="2"/>
  <c r="R154" i="2"/>
  <c r="Q154" i="2"/>
  <c r="P154" i="2"/>
  <c r="O154" i="2"/>
  <c r="N154" i="2"/>
  <c r="M154" i="2"/>
  <c r="L154" i="2"/>
  <c r="K154" i="2"/>
  <c r="R153" i="2"/>
  <c r="Q153" i="2"/>
  <c r="P153" i="2"/>
  <c r="O153" i="2"/>
  <c r="N153" i="2"/>
  <c r="M153" i="2"/>
  <c r="L153" i="2"/>
  <c r="K153" i="2"/>
  <c r="R152" i="2"/>
  <c r="Q152" i="2"/>
  <c r="P152" i="2"/>
  <c r="O152" i="2"/>
  <c r="N152" i="2"/>
  <c r="M152" i="2"/>
  <c r="L152" i="2"/>
  <c r="K152" i="2"/>
  <c r="R151" i="2"/>
  <c r="Q151" i="2"/>
  <c r="P151" i="2"/>
  <c r="O151" i="2"/>
  <c r="N151" i="2"/>
  <c r="M151" i="2"/>
  <c r="L151" i="2"/>
  <c r="K151" i="2"/>
  <c r="R150" i="2"/>
  <c r="Q150" i="2"/>
  <c r="P150" i="2"/>
  <c r="O150" i="2"/>
  <c r="N150" i="2"/>
  <c r="M150" i="2"/>
  <c r="L150" i="2"/>
  <c r="K150" i="2"/>
  <c r="R149" i="2"/>
  <c r="Q149" i="2"/>
  <c r="P149" i="2"/>
  <c r="O149" i="2"/>
  <c r="N149" i="2"/>
  <c r="M149" i="2"/>
  <c r="L149" i="2"/>
  <c r="K149" i="2"/>
  <c r="R148" i="2"/>
  <c r="Q148" i="2"/>
  <c r="P148" i="2"/>
  <c r="O148" i="2"/>
  <c r="N148" i="2"/>
  <c r="M148" i="2"/>
  <c r="L148" i="2"/>
  <c r="K148" i="2"/>
  <c r="R147" i="2"/>
  <c r="Q147" i="2"/>
  <c r="P147" i="2"/>
  <c r="O147" i="2"/>
  <c r="N147" i="2"/>
  <c r="M147" i="2"/>
  <c r="L147" i="2"/>
  <c r="K147" i="2"/>
  <c r="R146" i="2"/>
  <c r="Q146" i="2"/>
  <c r="P146" i="2"/>
  <c r="O146" i="2"/>
  <c r="N146" i="2"/>
  <c r="M146" i="2"/>
  <c r="L146" i="2"/>
  <c r="K146" i="2"/>
  <c r="R145" i="2"/>
  <c r="Q145" i="2"/>
  <c r="P145" i="2"/>
  <c r="O145" i="2"/>
  <c r="N145" i="2"/>
  <c r="M145" i="2"/>
  <c r="L145" i="2"/>
  <c r="K145" i="2"/>
  <c r="R144" i="2"/>
  <c r="Q144" i="2"/>
  <c r="P144" i="2"/>
  <c r="O144" i="2"/>
  <c r="N144" i="2"/>
  <c r="M144" i="2"/>
  <c r="L144" i="2"/>
  <c r="K144" i="2"/>
  <c r="R143" i="2"/>
  <c r="Q143" i="2"/>
  <c r="P143" i="2"/>
  <c r="O143" i="2"/>
  <c r="N143" i="2"/>
  <c r="M143" i="2"/>
  <c r="L143" i="2"/>
  <c r="K143" i="2"/>
  <c r="R142" i="2"/>
  <c r="Q142" i="2"/>
  <c r="P142" i="2"/>
  <c r="O142" i="2"/>
  <c r="N142" i="2"/>
  <c r="M142" i="2"/>
  <c r="L142" i="2"/>
  <c r="K142" i="2"/>
  <c r="R141" i="2"/>
  <c r="Q141" i="2"/>
  <c r="P141" i="2"/>
  <c r="O141" i="2"/>
  <c r="N141" i="2"/>
  <c r="M141" i="2"/>
  <c r="L141" i="2"/>
  <c r="K141" i="2"/>
  <c r="R140" i="2"/>
  <c r="Q140" i="2"/>
  <c r="P140" i="2"/>
  <c r="O140" i="2"/>
  <c r="N140" i="2"/>
  <c r="M140" i="2"/>
  <c r="L140" i="2"/>
  <c r="K140" i="2"/>
  <c r="R139" i="2"/>
  <c r="Q139" i="2"/>
  <c r="P139" i="2"/>
  <c r="O139" i="2"/>
  <c r="N139" i="2"/>
  <c r="M139" i="2"/>
  <c r="L139" i="2"/>
  <c r="K139" i="2"/>
  <c r="R138" i="2"/>
  <c r="Q138" i="2"/>
  <c r="P138" i="2"/>
  <c r="O138" i="2"/>
  <c r="N138" i="2"/>
  <c r="M138" i="2"/>
  <c r="L138" i="2"/>
  <c r="K138" i="2"/>
  <c r="R137" i="2"/>
  <c r="Q137" i="2"/>
  <c r="P137" i="2"/>
  <c r="O137" i="2"/>
  <c r="N137" i="2"/>
  <c r="M137" i="2"/>
  <c r="L137" i="2"/>
  <c r="K137" i="2"/>
  <c r="R136" i="2"/>
  <c r="Q136" i="2"/>
  <c r="P136" i="2"/>
  <c r="O136" i="2"/>
  <c r="N136" i="2"/>
  <c r="M136" i="2"/>
  <c r="L136" i="2"/>
  <c r="K136" i="2"/>
  <c r="R135" i="2"/>
  <c r="Q135" i="2"/>
  <c r="P135" i="2"/>
  <c r="O135" i="2"/>
  <c r="N135" i="2"/>
  <c r="M135" i="2"/>
  <c r="L135" i="2"/>
  <c r="K135" i="2"/>
  <c r="R134" i="2"/>
  <c r="Q134" i="2"/>
  <c r="P134" i="2"/>
  <c r="O134" i="2"/>
  <c r="N134" i="2"/>
  <c r="M134" i="2"/>
  <c r="L134" i="2"/>
  <c r="K134" i="2"/>
  <c r="R133" i="2"/>
  <c r="Q133" i="2"/>
  <c r="P133" i="2"/>
  <c r="O133" i="2"/>
  <c r="N133" i="2"/>
  <c r="M133" i="2"/>
  <c r="L133" i="2"/>
  <c r="K133" i="2"/>
  <c r="R132" i="2"/>
  <c r="Q132" i="2"/>
  <c r="P132" i="2"/>
  <c r="O132" i="2"/>
  <c r="N132" i="2"/>
  <c r="M132" i="2"/>
  <c r="L132" i="2"/>
  <c r="K132" i="2"/>
  <c r="R131" i="2"/>
  <c r="Q131" i="2"/>
  <c r="P131" i="2"/>
  <c r="O131" i="2"/>
  <c r="N131" i="2"/>
  <c r="M131" i="2"/>
  <c r="L131" i="2"/>
  <c r="K131" i="2"/>
  <c r="R130" i="2"/>
  <c r="Q130" i="2"/>
  <c r="P130" i="2"/>
  <c r="O130" i="2"/>
  <c r="N130" i="2"/>
  <c r="M130" i="2"/>
  <c r="L130" i="2"/>
  <c r="K130" i="2"/>
  <c r="R129" i="2"/>
  <c r="Q129" i="2"/>
  <c r="P129" i="2"/>
  <c r="O129" i="2"/>
  <c r="N129" i="2"/>
  <c r="M129" i="2"/>
  <c r="L129" i="2"/>
  <c r="K129" i="2"/>
  <c r="R128" i="2"/>
  <c r="Q128" i="2"/>
  <c r="P128" i="2"/>
  <c r="O128" i="2"/>
  <c r="N128" i="2"/>
  <c r="M128" i="2"/>
  <c r="L128" i="2"/>
  <c r="K128" i="2"/>
  <c r="R127" i="2"/>
  <c r="Q127" i="2"/>
  <c r="P127" i="2"/>
  <c r="O127" i="2"/>
  <c r="N127" i="2"/>
  <c r="M127" i="2"/>
  <c r="L127" i="2"/>
  <c r="K127" i="2"/>
  <c r="R126" i="2"/>
  <c r="Q126" i="2"/>
  <c r="P126" i="2"/>
  <c r="O126" i="2"/>
  <c r="N126" i="2"/>
  <c r="M126" i="2"/>
  <c r="L126" i="2"/>
  <c r="K126" i="2"/>
  <c r="R125" i="2"/>
  <c r="Q125" i="2"/>
  <c r="P125" i="2"/>
  <c r="O125" i="2"/>
  <c r="N125" i="2"/>
  <c r="M125" i="2"/>
  <c r="L125" i="2"/>
  <c r="K125" i="2"/>
  <c r="R124" i="2"/>
  <c r="Q124" i="2"/>
  <c r="P124" i="2"/>
  <c r="O124" i="2"/>
  <c r="N124" i="2"/>
  <c r="M124" i="2"/>
  <c r="L124" i="2"/>
  <c r="K124" i="2"/>
  <c r="R123" i="2"/>
  <c r="Q123" i="2"/>
  <c r="P123" i="2"/>
  <c r="O123" i="2"/>
  <c r="N123" i="2"/>
  <c r="M123" i="2"/>
  <c r="L123" i="2"/>
  <c r="K123" i="2"/>
  <c r="R122" i="2"/>
  <c r="Q122" i="2"/>
  <c r="P122" i="2"/>
  <c r="O122" i="2"/>
  <c r="N122" i="2"/>
  <c r="M122" i="2"/>
  <c r="L122" i="2"/>
  <c r="K122" i="2"/>
  <c r="R121" i="2"/>
  <c r="Q121" i="2"/>
  <c r="P121" i="2"/>
  <c r="O121" i="2"/>
  <c r="N121" i="2"/>
  <c r="M121" i="2"/>
  <c r="L121" i="2"/>
  <c r="K121" i="2"/>
  <c r="R120" i="2"/>
  <c r="Q120" i="2"/>
  <c r="P120" i="2"/>
  <c r="O120" i="2"/>
  <c r="N120" i="2"/>
  <c r="M120" i="2"/>
  <c r="L120" i="2"/>
  <c r="K120" i="2"/>
  <c r="R119" i="2"/>
  <c r="Q119" i="2"/>
  <c r="P119" i="2"/>
  <c r="O119" i="2"/>
  <c r="N119" i="2"/>
  <c r="M119" i="2"/>
  <c r="L119" i="2"/>
  <c r="K119" i="2"/>
  <c r="R118" i="2"/>
  <c r="Q118" i="2"/>
  <c r="P118" i="2"/>
  <c r="O118" i="2"/>
  <c r="N118" i="2"/>
  <c r="M118" i="2"/>
  <c r="L118" i="2"/>
  <c r="K118" i="2"/>
  <c r="R117" i="2"/>
  <c r="Q117" i="2"/>
  <c r="P117" i="2"/>
  <c r="O117" i="2"/>
  <c r="N117" i="2"/>
  <c r="M117" i="2"/>
  <c r="L117" i="2"/>
  <c r="K117" i="2"/>
  <c r="R116" i="2"/>
  <c r="Q116" i="2"/>
  <c r="P116" i="2"/>
  <c r="O116" i="2"/>
  <c r="N116" i="2"/>
  <c r="M116" i="2"/>
  <c r="L116" i="2"/>
  <c r="K116" i="2"/>
  <c r="R115" i="2"/>
  <c r="Q115" i="2"/>
  <c r="P115" i="2"/>
  <c r="O115" i="2"/>
  <c r="N115" i="2"/>
  <c r="M115" i="2"/>
  <c r="L115" i="2"/>
  <c r="K115" i="2"/>
  <c r="R114" i="2"/>
  <c r="Q114" i="2"/>
  <c r="P114" i="2"/>
  <c r="O114" i="2"/>
  <c r="N114" i="2"/>
  <c r="M114" i="2"/>
  <c r="L114" i="2"/>
  <c r="K114" i="2"/>
  <c r="R113" i="2"/>
  <c r="Q113" i="2"/>
  <c r="P113" i="2"/>
  <c r="O113" i="2"/>
  <c r="N113" i="2"/>
  <c r="M113" i="2"/>
  <c r="L113" i="2"/>
  <c r="K113" i="2"/>
  <c r="R112" i="2"/>
  <c r="Q112" i="2"/>
  <c r="P112" i="2"/>
  <c r="O112" i="2"/>
  <c r="N112" i="2"/>
  <c r="M112" i="2"/>
  <c r="L112" i="2"/>
  <c r="K112" i="2"/>
  <c r="R111" i="2"/>
  <c r="Q111" i="2"/>
  <c r="P111" i="2"/>
  <c r="O111" i="2"/>
  <c r="N111" i="2"/>
  <c r="M111" i="2"/>
  <c r="L111" i="2"/>
  <c r="K111" i="2"/>
  <c r="R110" i="2"/>
  <c r="Q110" i="2"/>
  <c r="P110" i="2"/>
  <c r="O110" i="2"/>
  <c r="N110" i="2"/>
  <c r="M110" i="2"/>
  <c r="L110" i="2"/>
  <c r="K110" i="2"/>
  <c r="R109" i="2"/>
  <c r="Q109" i="2"/>
  <c r="P109" i="2"/>
  <c r="O109" i="2"/>
  <c r="N109" i="2"/>
  <c r="M109" i="2"/>
  <c r="L109" i="2"/>
  <c r="K109" i="2"/>
  <c r="R108" i="2"/>
  <c r="Q108" i="2"/>
  <c r="P108" i="2"/>
  <c r="O108" i="2"/>
  <c r="N108" i="2"/>
  <c r="M108" i="2"/>
  <c r="L108" i="2"/>
  <c r="K108" i="2"/>
  <c r="R107" i="2"/>
  <c r="Q107" i="2"/>
  <c r="P107" i="2"/>
  <c r="O107" i="2"/>
  <c r="N107" i="2"/>
  <c r="M107" i="2"/>
  <c r="L107" i="2"/>
  <c r="K107" i="2"/>
  <c r="R106" i="2"/>
  <c r="Q106" i="2"/>
  <c r="P106" i="2"/>
  <c r="O106" i="2"/>
  <c r="N106" i="2"/>
  <c r="M106" i="2"/>
  <c r="L106" i="2"/>
  <c r="K106" i="2"/>
  <c r="R105" i="2"/>
  <c r="Q105" i="2"/>
  <c r="P105" i="2"/>
  <c r="O105" i="2"/>
  <c r="N105" i="2"/>
  <c r="M105" i="2"/>
  <c r="L105" i="2"/>
  <c r="K105" i="2"/>
  <c r="R104" i="2"/>
  <c r="Q104" i="2"/>
  <c r="P104" i="2"/>
  <c r="O104" i="2"/>
  <c r="N104" i="2"/>
  <c r="M104" i="2"/>
  <c r="L104" i="2"/>
  <c r="K104" i="2"/>
  <c r="R103" i="2"/>
  <c r="Q103" i="2"/>
  <c r="P103" i="2"/>
  <c r="O103" i="2"/>
  <c r="N103" i="2"/>
  <c r="M103" i="2"/>
  <c r="L103" i="2"/>
  <c r="K103" i="2"/>
  <c r="R102" i="2"/>
  <c r="Q102" i="2"/>
  <c r="P102" i="2"/>
  <c r="O102" i="2"/>
  <c r="N102" i="2"/>
  <c r="M102" i="2"/>
  <c r="L102" i="2"/>
  <c r="K102" i="2"/>
  <c r="R101" i="2"/>
  <c r="Q101" i="2"/>
  <c r="P101" i="2"/>
  <c r="O101" i="2"/>
  <c r="N101" i="2"/>
  <c r="M101" i="2"/>
  <c r="L101" i="2"/>
  <c r="K101" i="2"/>
  <c r="R100" i="2"/>
  <c r="Q100" i="2"/>
  <c r="P100" i="2"/>
  <c r="O100" i="2"/>
  <c r="N100" i="2"/>
  <c r="M100" i="2"/>
  <c r="L100" i="2"/>
  <c r="K100" i="2"/>
  <c r="R99" i="2"/>
  <c r="Q99" i="2"/>
  <c r="P99" i="2"/>
  <c r="O99" i="2"/>
  <c r="N99" i="2"/>
  <c r="M99" i="2"/>
  <c r="L99" i="2"/>
  <c r="K99" i="2"/>
  <c r="R98" i="2"/>
  <c r="Q98" i="2"/>
  <c r="P98" i="2"/>
  <c r="O98" i="2"/>
  <c r="N98" i="2"/>
  <c r="M98" i="2"/>
  <c r="L98" i="2"/>
  <c r="K98" i="2"/>
  <c r="R97" i="2"/>
  <c r="Q97" i="2"/>
  <c r="P97" i="2"/>
  <c r="O97" i="2"/>
  <c r="N97" i="2"/>
  <c r="M97" i="2"/>
  <c r="L97" i="2"/>
  <c r="K97" i="2"/>
  <c r="R96" i="2"/>
  <c r="Q96" i="2"/>
  <c r="P96" i="2"/>
  <c r="O96" i="2"/>
  <c r="N96" i="2"/>
  <c r="M96" i="2"/>
  <c r="L96" i="2"/>
  <c r="K96" i="2"/>
  <c r="R95" i="2"/>
  <c r="Q95" i="2"/>
  <c r="P95" i="2"/>
  <c r="O95" i="2"/>
  <c r="N95" i="2"/>
  <c r="M95" i="2"/>
  <c r="L95" i="2"/>
  <c r="K95" i="2"/>
  <c r="R94" i="2"/>
  <c r="Q94" i="2"/>
  <c r="P94" i="2"/>
  <c r="O94" i="2"/>
  <c r="N94" i="2"/>
  <c r="M94" i="2"/>
  <c r="L94" i="2"/>
  <c r="K94" i="2"/>
  <c r="R93" i="2"/>
  <c r="Q93" i="2"/>
  <c r="P93" i="2"/>
  <c r="O93" i="2"/>
  <c r="N93" i="2"/>
  <c r="M93" i="2"/>
  <c r="L93" i="2"/>
  <c r="K93" i="2"/>
  <c r="R92" i="2"/>
  <c r="Q92" i="2"/>
  <c r="P92" i="2"/>
  <c r="O92" i="2"/>
  <c r="N92" i="2"/>
  <c r="M92" i="2"/>
  <c r="L92" i="2"/>
  <c r="K92" i="2"/>
  <c r="R91" i="2"/>
  <c r="Q91" i="2"/>
  <c r="P91" i="2"/>
  <c r="O91" i="2"/>
  <c r="N91" i="2"/>
  <c r="M91" i="2"/>
  <c r="L91" i="2"/>
  <c r="K91" i="2"/>
  <c r="R90" i="2"/>
  <c r="Q90" i="2"/>
  <c r="P90" i="2"/>
  <c r="O90" i="2"/>
  <c r="N90" i="2"/>
  <c r="M90" i="2"/>
  <c r="L90" i="2"/>
  <c r="K90" i="2"/>
  <c r="R89" i="2"/>
  <c r="Q89" i="2"/>
  <c r="P89" i="2"/>
  <c r="O89" i="2"/>
  <c r="N89" i="2"/>
  <c r="M89" i="2"/>
  <c r="L89" i="2"/>
  <c r="K89" i="2"/>
  <c r="R88" i="2"/>
  <c r="Q88" i="2"/>
  <c r="P88" i="2"/>
  <c r="O88" i="2"/>
  <c r="N88" i="2"/>
  <c r="M88" i="2"/>
  <c r="L88" i="2"/>
  <c r="K88" i="2"/>
  <c r="R87" i="2"/>
  <c r="Q87" i="2"/>
  <c r="P87" i="2"/>
  <c r="O87" i="2"/>
  <c r="N87" i="2"/>
  <c r="M87" i="2"/>
  <c r="L87" i="2"/>
  <c r="K87" i="2"/>
  <c r="R86" i="2"/>
  <c r="Q86" i="2"/>
  <c r="P86" i="2"/>
  <c r="O86" i="2"/>
  <c r="N86" i="2"/>
  <c r="M86" i="2"/>
  <c r="L86" i="2"/>
  <c r="K86" i="2"/>
  <c r="R85" i="2"/>
  <c r="Q85" i="2"/>
  <c r="P85" i="2"/>
  <c r="O85" i="2"/>
  <c r="N85" i="2"/>
  <c r="M85" i="2"/>
  <c r="L85" i="2"/>
  <c r="K85" i="2"/>
  <c r="R84" i="2"/>
  <c r="Q84" i="2"/>
  <c r="P84" i="2"/>
  <c r="O84" i="2"/>
  <c r="N84" i="2"/>
  <c r="M84" i="2"/>
  <c r="L84" i="2"/>
  <c r="K84" i="2"/>
  <c r="R83" i="2"/>
  <c r="Q83" i="2"/>
  <c r="P83" i="2"/>
  <c r="O83" i="2"/>
  <c r="N83" i="2"/>
  <c r="M83" i="2"/>
  <c r="L83" i="2"/>
  <c r="K83" i="2"/>
  <c r="R82" i="2"/>
  <c r="Q82" i="2"/>
  <c r="P82" i="2"/>
  <c r="O82" i="2"/>
  <c r="N82" i="2"/>
  <c r="M82" i="2"/>
  <c r="L82" i="2"/>
  <c r="K82" i="2"/>
  <c r="R81" i="2"/>
  <c r="Q81" i="2"/>
  <c r="P81" i="2"/>
  <c r="O81" i="2"/>
  <c r="N81" i="2"/>
  <c r="M81" i="2"/>
  <c r="L81" i="2"/>
  <c r="K81" i="2"/>
  <c r="R80" i="2"/>
  <c r="Q80" i="2"/>
  <c r="P80" i="2"/>
  <c r="O80" i="2"/>
  <c r="N80" i="2"/>
  <c r="M80" i="2"/>
  <c r="L80" i="2"/>
  <c r="K80" i="2"/>
  <c r="R79" i="2"/>
  <c r="Q79" i="2"/>
  <c r="P79" i="2"/>
  <c r="O79" i="2"/>
  <c r="N79" i="2"/>
  <c r="M79" i="2"/>
  <c r="L79" i="2"/>
  <c r="K79" i="2"/>
  <c r="R78" i="2"/>
  <c r="Q78" i="2"/>
  <c r="P78" i="2"/>
  <c r="O78" i="2"/>
  <c r="N78" i="2"/>
  <c r="M78" i="2"/>
  <c r="L78" i="2"/>
  <c r="K78" i="2"/>
  <c r="R77" i="2"/>
  <c r="Q77" i="2"/>
  <c r="P77" i="2"/>
  <c r="O77" i="2"/>
  <c r="N77" i="2"/>
  <c r="M77" i="2"/>
  <c r="L77" i="2"/>
  <c r="K77" i="2"/>
  <c r="R76" i="2"/>
  <c r="Q76" i="2"/>
  <c r="P76" i="2"/>
  <c r="O76" i="2"/>
  <c r="N76" i="2"/>
  <c r="M76" i="2"/>
  <c r="L76" i="2"/>
  <c r="K76" i="2"/>
  <c r="R75" i="2"/>
  <c r="Q75" i="2"/>
  <c r="P75" i="2"/>
  <c r="O75" i="2"/>
  <c r="N75" i="2"/>
  <c r="M75" i="2"/>
  <c r="L75" i="2"/>
  <c r="K75" i="2"/>
  <c r="R74" i="2"/>
  <c r="Q74" i="2"/>
  <c r="P74" i="2"/>
  <c r="O74" i="2"/>
  <c r="N74" i="2"/>
  <c r="M74" i="2"/>
  <c r="L74" i="2"/>
  <c r="K74" i="2"/>
  <c r="R73" i="2"/>
  <c r="Q73" i="2"/>
  <c r="P73" i="2"/>
  <c r="O73" i="2"/>
  <c r="N73" i="2"/>
  <c r="M73" i="2"/>
  <c r="L73" i="2"/>
  <c r="K73" i="2"/>
  <c r="R72" i="2"/>
  <c r="Q72" i="2"/>
  <c r="P72" i="2"/>
  <c r="O72" i="2"/>
  <c r="N72" i="2"/>
  <c r="M72" i="2"/>
  <c r="L72" i="2"/>
  <c r="K72" i="2"/>
  <c r="R71" i="2"/>
  <c r="Q71" i="2"/>
  <c r="P71" i="2"/>
  <c r="O71" i="2"/>
  <c r="N71" i="2"/>
  <c r="M71" i="2"/>
  <c r="L71" i="2"/>
  <c r="K71" i="2"/>
  <c r="R70" i="2"/>
  <c r="Q70" i="2"/>
  <c r="P70" i="2"/>
  <c r="O70" i="2"/>
  <c r="N70" i="2"/>
  <c r="M70" i="2"/>
  <c r="L70" i="2"/>
  <c r="K70" i="2"/>
  <c r="R69" i="2"/>
  <c r="Q69" i="2"/>
  <c r="P69" i="2"/>
  <c r="O69" i="2"/>
  <c r="N69" i="2"/>
  <c r="M69" i="2"/>
  <c r="L69" i="2"/>
  <c r="K69" i="2"/>
  <c r="R68" i="2"/>
  <c r="Q68" i="2"/>
  <c r="P68" i="2"/>
  <c r="O68" i="2"/>
  <c r="N68" i="2"/>
  <c r="M68" i="2"/>
  <c r="L68" i="2"/>
  <c r="K68" i="2"/>
  <c r="R67" i="2"/>
  <c r="Q67" i="2"/>
  <c r="P67" i="2"/>
  <c r="O67" i="2"/>
  <c r="N67" i="2"/>
  <c r="M67" i="2"/>
  <c r="L67" i="2"/>
  <c r="K67" i="2"/>
  <c r="R66" i="2"/>
  <c r="Q66" i="2"/>
  <c r="P66" i="2"/>
  <c r="O66" i="2"/>
  <c r="N66" i="2"/>
  <c r="M66" i="2"/>
  <c r="L66" i="2"/>
  <c r="K66" i="2"/>
  <c r="R65" i="2"/>
  <c r="Q65" i="2"/>
  <c r="P65" i="2"/>
  <c r="O65" i="2"/>
  <c r="N65" i="2"/>
  <c r="M65" i="2"/>
  <c r="L65" i="2"/>
  <c r="K65" i="2"/>
  <c r="R64" i="2"/>
  <c r="Q64" i="2"/>
  <c r="P64" i="2"/>
  <c r="O64" i="2"/>
  <c r="N64" i="2"/>
  <c r="M64" i="2"/>
  <c r="L64" i="2"/>
  <c r="K64" i="2"/>
  <c r="R63" i="2"/>
  <c r="Q63" i="2"/>
  <c r="P63" i="2"/>
  <c r="O63" i="2"/>
  <c r="N63" i="2"/>
  <c r="M63" i="2"/>
  <c r="L63" i="2"/>
  <c r="K63" i="2"/>
  <c r="R62" i="2"/>
  <c r="Q62" i="2"/>
  <c r="P62" i="2"/>
  <c r="O62" i="2"/>
  <c r="N62" i="2"/>
  <c r="M62" i="2"/>
  <c r="L62" i="2"/>
  <c r="K62" i="2"/>
  <c r="R61" i="2"/>
  <c r="Q61" i="2"/>
  <c r="P61" i="2"/>
  <c r="O61" i="2"/>
  <c r="N61" i="2"/>
  <c r="M61" i="2"/>
  <c r="L61" i="2"/>
  <c r="K61" i="2"/>
  <c r="R60" i="2"/>
  <c r="Q60" i="2"/>
  <c r="P60" i="2"/>
  <c r="O60" i="2"/>
  <c r="N60" i="2"/>
  <c r="M60" i="2"/>
  <c r="L60" i="2"/>
  <c r="K60" i="2"/>
  <c r="R59" i="2"/>
  <c r="Q59" i="2"/>
  <c r="P59" i="2"/>
  <c r="O59" i="2"/>
  <c r="N59" i="2"/>
  <c r="M59" i="2"/>
  <c r="L59" i="2"/>
  <c r="K59" i="2"/>
  <c r="R58" i="2"/>
  <c r="Q58" i="2"/>
  <c r="P58" i="2"/>
  <c r="O58" i="2"/>
  <c r="N58" i="2"/>
  <c r="M58" i="2"/>
  <c r="L58" i="2"/>
  <c r="K58" i="2"/>
  <c r="R57" i="2"/>
  <c r="Q57" i="2"/>
  <c r="P57" i="2"/>
  <c r="O57" i="2"/>
  <c r="N57" i="2"/>
  <c r="M57" i="2"/>
  <c r="L57" i="2"/>
  <c r="K57" i="2"/>
  <c r="R56" i="2"/>
  <c r="Q56" i="2"/>
  <c r="P56" i="2"/>
  <c r="O56" i="2"/>
  <c r="N56" i="2"/>
  <c r="M56" i="2"/>
  <c r="L56" i="2"/>
  <c r="K56" i="2"/>
  <c r="R55" i="2"/>
  <c r="Q55" i="2"/>
  <c r="P55" i="2"/>
  <c r="O55" i="2"/>
  <c r="N55" i="2"/>
  <c r="M55" i="2"/>
  <c r="L55" i="2"/>
  <c r="K55" i="2"/>
  <c r="R54" i="2"/>
  <c r="Q54" i="2"/>
  <c r="P54" i="2"/>
  <c r="O54" i="2"/>
  <c r="N54" i="2"/>
  <c r="M54" i="2"/>
  <c r="L54" i="2"/>
  <c r="K54" i="2"/>
  <c r="R53" i="2"/>
  <c r="Q53" i="2"/>
  <c r="P53" i="2"/>
  <c r="O53" i="2"/>
  <c r="N53" i="2"/>
  <c r="M53" i="2"/>
  <c r="L53" i="2"/>
  <c r="K53" i="2"/>
  <c r="R52" i="2"/>
  <c r="Q52" i="2"/>
  <c r="P52" i="2"/>
  <c r="O52" i="2"/>
  <c r="N52" i="2"/>
  <c r="M52" i="2"/>
  <c r="L52" i="2"/>
  <c r="K52" i="2"/>
  <c r="R51" i="2"/>
  <c r="Q51" i="2"/>
  <c r="P51" i="2"/>
  <c r="O51" i="2"/>
  <c r="N51" i="2"/>
  <c r="M51" i="2"/>
  <c r="L51" i="2"/>
  <c r="K51" i="2"/>
  <c r="R50" i="2"/>
  <c r="Q50" i="2"/>
  <c r="P50" i="2"/>
  <c r="O50" i="2"/>
  <c r="N50" i="2"/>
  <c r="M50" i="2"/>
  <c r="L50" i="2"/>
  <c r="K50" i="2"/>
  <c r="R49" i="2"/>
  <c r="Q49" i="2"/>
  <c r="P49" i="2"/>
  <c r="O49" i="2"/>
  <c r="N49" i="2"/>
  <c r="M49" i="2"/>
  <c r="L49" i="2"/>
  <c r="K49" i="2"/>
  <c r="R48" i="2"/>
  <c r="Q48" i="2"/>
  <c r="P48" i="2"/>
  <c r="O48" i="2"/>
  <c r="N48" i="2"/>
  <c r="M48" i="2"/>
  <c r="L48" i="2"/>
  <c r="K48" i="2"/>
  <c r="R47" i="2"/>
  <c r="Q47" i="2"/>
  <c r="P47" i="2"/>
  <c r="O47" i="2"/>
  <c r="N47" i="2"/>
  <c r="M47" i="2"/>
  <c r="L47" i="2"/>
  <c r="K47" i="2"/>
  <c r="R46" i="2"/>
  <c r="Q46" i="2"/>
  <c r="P46" i="2"/>
  <c r="O46" i="2"/>
  <c r="N46" i="2"/>
  <c r="M46" i="2"/>
  <c r="L46" i="2"/>
  <c r="K46" i="2"/>
  <c r="R45" i="2"/>
  <c r="Q45" i="2"/>
  <c r="P45" i="2"/>
  <c r="O45" i="2"/>
  <c r="N45" i="2"/>
  <c r="M45" i="2"/>
  <c r="L45" i="2"/>
  <c r="K45" i="2"/>
  <c r="R44" i="2"/>
  <c r="Q44" i="2"/>
  <c r="P44" i="2"/>
  <c r="O44" i="2"/>
  <c r="N44" i="2"/>
  <c r="M44" i="2"/>
  <c r="L44" i="2"/>
  <c r="K44" i="2"/>
  <c r="R43" i="2"/>
  <c r="Q43" i="2"/>
  <c r="P43" i="2"/>
  <c r="O43" i="2"/>
  <c r="N43" i="2"/>
  <c r="M43" i="2"/>
  <c r="L43" i="2"/>
  <c r="K43" i="2"/>
  <c r="R42" i="2"/>
  <c r="Q42" i="2"/>
  <c r="P42" i="2"/>
  <c r="O42" i="2"/>
  <c r="N42" i="2"/>
  <c r="M42" i="2"/>
  <c r="L42" i="2"/>
  <c r="K42" i="2"/>
  <c r="R41" i="2"/>
  <c r="Q41" i="2"/>
  <c r="P41" i="2"/>
  <c r="O41" i="2"/>
  <c r="N41" i="2"/>
  <c r="M41" i="2"/>
  <c r="L41" i="2"/>
  <c r="K41" i="2"/>
  <c r="R40" i="2"/>
  <c r="Q40" i="2"/>
  <c r="P40" i="2"/>
  <c r="O40" i="2"/>
  <c r="N40" i="2"/>
  <c r="M40" i="2"/>
  <c r="L40" i="2"/>
  <c r="K40" i="2"/>
  <c r="R39" i="2"/>
  <c r="Q39" i="2"/>
  <c r="P39" i="2"/>
  <c r="O39" i="2"/>
  <c r="N39" i="2"/>
  <c r="M39" i="2"/>
  <c r="L39" i="2"/>
  <c r="K39" i="2"/>
  <c r="R38" i="2"/>
  <c r="Q38" i="2"/>
  <c r="P38" i="2"/>
  <c r="O38" i="2"/>
  <c r="N38" i="2"/>
  <c r="M38" i="2"/>
  <c r="L38" i="2"/>
  <c r="K38" i="2"/>
  <c r="R37" i="2"/>
  <c r="Q37" i="2"/>
  <c r="P37" i="2"/>
  <c r="O37" i="2"/>
  <c r="N37" i="2"/>
  <c r="M37" i="2"/>
  <c r="L37" i="2"/>
  <c r="K37" i="2"/>
  <c r="R36" i="2"/>
  <c r="Q36" i="2"/>
  <c r="P36" i="2"/>
  <c r="O36" i="2"/>
  <c r="N36" i="2"/>
  <c r="M36" i="2"/>
  <c r="L36" i="2"/>
  <c r="K36" i="2"/>
  <c r="R35" i="2"/>
  <c r="Q35" i="2"/>
  <c r="P35" i="2"/>
  <c r="O35" i="2"/>
  <c r="N35" i="2"/>
  <c r="M35" i="2"/>
  <c r="L35" i="2"/>
  <c r="K35" i="2"/>
  <c r="R34" i="2"/>
  <c r="Q34" i="2"/>
  <c r="P34" i="2"/>
  <c r="O34" i="2"/>
  <c r="N34" i="2"/>
  <c r="M34" i="2"/>
  <c r="L34" i="2"/>
  <c r="K34" i="2"/>
  <c r="R33" i="2"/>
  <c r="Q33" i="2"/>
  <c r="P33" i="2"/>
  <c r="O33" i="2"/>
  <c r="N33" i="2"/>
  <c r="M33" i="2"/>
  <c r="L33" i="2"/>
  <c r="K33" i="2"/>
  <c r="R32" i="2"/>
  <c r="Q32" i="2"/>
  <c r="P32" i="2"/>
  <c r="O32" i="2"/>
  <c r="N32" i="2"/>
  <c r="M32" i="2"/>
  <c r="L32" i="2"/>
  <c r="K32" i="2"/>
  <c r="R31" i="2"/>
  <c r="Q31" i="2"/>
  <c r="P31" i="2"/>
  <c r="O31" i="2"/>
  <c r="N31" i="2"/>
  <c r="M31" i="2"/>
  <c r="L31" i="2"/>
  <c r="K31" i="2"/>
  <c r="R30" i="2"/>
  <c r="Q30" i="2"/>
  <c r="P30" i="2"/>
  <c r="O30" i="2"/>
  <c r="N30" i="2"/>
  <c r="M30" i="2"/>
  <c r="L30" i="2"/>
  <c r="K30" i="2"/>
  <c r="R29" i="2"/>
  <c r="Q29" i="2"/>
  <c r="P29" i="2"/>
  <c r="O29" i="2"/>
  <c r="N29" i="2"/>
  <c r="M29" i="2"/>
  <c r="L29" i="2"/>
  <c r="K29" i="2"/>
  <c r="R28" i="2"/>
  <c r="Q28" i="2"/>
  <c r="P28" i="2"/>
  <c r="O28" i="2"/>
  <c r="N28" i="2"/>
  <c r="M28" i="2"/>
  <c r="L28" i="2"/>
  <c r="K28" i="2"/>
  <c r="R27" i="2"/>
  <c r="Q27" i="2"/>
  <c r="P27" i="2"/>
  <c r="O27" i="2"/>
  <c r="N27" i="2"/>
  <c r="M27" i="2"/>
  <c r="L27" i="2"/>
  <c r="K27" i="2"/>
  <c r="R26" i="2"/>
  <c r="Q26" i="2"/>
  <c r="P26" i="2"/>
  <c r="O26" i="2"/>
  <c r="N26" i="2"/>
  <c r="M26" i="2"/>
  <c r="L26" i="2"/>
  <c r="K26" i="2"/>
  <c r="R25" i="2"/>
  <c r="Q25" i="2"/>
  <c r="P25" i="2"/>
  <c r="O25" i="2"/>
  <c r="N25" i="2"/>
  <c r="M25" i="2"/>
  <c r="L25" i="2"/>
  <c r="K25" i="2"/>
  <c r="R24" i="2"/>
  <c r="Q24" i="2"/>
  <c r="P24" i="2"/>
  <c r="O24" i="2"/>
  <c r="N24" i="2"/>
  <c r="M24" i="2"/>
  <c r="L24" i="2"/>
  <c r="K24" i="2"/>
  <c r="R23" i="2"/>
  <c r="Q23" i="2"/>
  <c r="P23" i="2"/>
  <c r="O23" i="2"/>
  <c r="N23" i="2"/>
  <c r="M23" i="2"/>
  <c r="L23" i="2"/>
  <c r="K23" i="2"/>
  <c r="R22" i="2"/>
  <c r="Q22" i="2"/>
  <c r="P22" i="2"/>
  <c r="O22" i="2"/>
  <c r="N22" i="2"/>
  <c r="M22" i="2"/>
  <c r="L22" i="2"/>
  <c r="K22" i="2"/>
  <c r="R21" i="2"/>
  <c r="Q21" i="2"/>
  <c r="P21" i="2"/>
  <c r="O21" i="2"/>
  <c r="N21" i="2"/>
  <c r="M21" i="2"/>
  <c r="L21" i="2"/>
  <c r="K21" i="2"/>
  <c r="R20" i="2"/>
  <c r="Q20" i="2"/>
  <c r="P20" i="2"/>
  <c r="O20" i="2"/>
  <c r="N20" i="2"/>
  <c r="M20" i="2"/>
  <c r="L20" i="2"/>
  <c r="K20" i="2"/>
  <c r="R19" i="2"/>
  <c r="Q19" i="2"/>
  <c r="P19" i="2"/>
  <c r="O19" i="2"/>
  <c r="N19" i="2"/>
  <c r="M19" i="2"/>
  <c r="L19" i="2"/>
  <c r="K19" i="2"/>
  <c r="R18" i="2"/>
  <c r="Q18" i="2"/>
  <c r="P18" i="2"/>
  <c r="O18" i="2"/>
  <c r="N18" i="2"/>
  <c r="M18" i="2"/>
  <c r="L18" i="2"/>
  <c r="K18" i="2"/>
  <c r="R17" i="2"/>
  <c r="Q17" i="2"/>
  <c r="P17" i="2"/>
  <c r="O17" i="2"/>
  <c r="N17" i="2"/>
  <c r="M17" i="2"/>
  <c r="L17" i="2"/>
  <c r="K17" i="2"/>
  <c r="R16" i="2"/>
  <c r="Q16" i="2"/>
  <c r="P16" i="2"/>
  <c r="O16" i="2"/>
  <c r="N16" i="2"/>
  <c r="M16" i="2"/>
  <c r="L16" i="2"/>
  <c r="K16" i="2"/>
  <c r="R15" i="2"/>
  <c r="Q15" i="2"/>
  <c r="P15" i="2"/>
  <c r="O15" i="2"/>
  <c r="N15" i="2"/>
  <c r="M15" i="2"/>
  <c r="L15" i="2"/>
  <c r="K15" i="2"/>
  <c r="A9" i="1"/>
  <c r="A10" i="1" s="1"/>
  <c r="A11" i="1" s="1"/>
  <c r="A12" i="1" s="1"/>
  <c r="D7" i="1"/>
  <c r="D8" i="1" s="1"/>
  <c r="X1162" i="5" l="1"/>
  <c r="AW1161" i="5"/>
  <c r="S739" i="5"/>
  <c r="AR738" i="5"/>
  <c r="Y127" i="5"/>
  <c r="AX127" i="5" s="1"/>
  <c r="AD14" i="5"/>
  <c r="AW738" i="5"/>
  <c r="AW20" i="5"/>
  <c r="AV738" i="5"/>
  <c r="AV20" i="5"/>
  <c r="AU738" i="5"/>
  <c r="AU21" i="5"/>
  <c r="AU1600" i="5"/>
  <c r="AT20" i="5"/>
  <c r="AT1611" i="5"/>
  <c r="AT738" i="5"/>
  <c r="AS20" i="5"/>
  <c r="AS738" i="5"/>
  <c r="AR20" i="5"/>
  <c r="AQ57" i="5"/>
  <c r="L1600" i="5"/>
  <c r="AK1599" i="5"/>
  <c r="M1600" i="5"/>
  <c r="AL1599" i="5"/>
  <c r="N1600" i="5"/>
  <c r="AM1599" i="5"/>
  <c r="O1600" i="5"/>
  <c r="AN1599" i="5"/>
  <c r="Q1600" i="5"/>
  <c r="AP1599" i="5"/>
  <c r="K1600" i="5"/>
  <c r="AJ1599" i="5"/>
  <c r="P1600" i="5"/>
  <c r="AO1599" i="5"/>
  <c r="J1600" i="5"/>
  <c r="AI1599" i="5"/>
  <c r="T17" i="6"/>
  <c r="V16" i="6"/>
  <c r="E1148" i="5"/>
  <c r="AD1147" i="5"/>
  <c r="D21" i="5"/>
  <c r="AC20" i="5"/>
  <c r="B1285" i="5"/>
  <c r="AA1284" i="5"/>
  <c r="F1285" i="5"/>
  <c r="AE1284" i="5"/>
  <c r="AH1580" i="5"/>
  <c r="AH1581" i="5"/>
  <c r="C1285" i="5"/>
  <c r="AB1284" i="5"/>
  <c r="F20" i="5"/>
  <c r="AE19" i="5"/>
  <c r="G21" i="5"/>
  <c r="AF20" i="5"/>
  <c r="AE1580" i="5"/>
  <c r="AE1581" i="5"/>
  <c r="D1148" i="5"/>
  <c r="AC1147" i="5"/>
  <c r="AC1580" i="5"/>
  <c r="AC1581" i="5"/>
  <c r="AD1580" i="5"/>
  <c r="AD1581" i="5"/>
  <c r="G1148" i="5"/>
  <c r="AF1147" i="5"/>
  <c r="AF1580" i="5"/>
  <c r="AF1581" i="5"/>
  <c r="H1148" i="5"/>
  <c r="AG1147" i="5"/>
  <c r="AG1580" i="5"/>
  <c r="AG1581" i="5"/>
  <c r="I20" i="5"/>
  <c r="AH19" i="5"/>
  <c r="I1148" i="5"/>
  <c r="AH1147" i="5"/>
  <c r="I1285" i="5"/>
  <c r="AH1284" i="5"/>
  <c r="AA1580" i="5"/>
  <c r="AA1581" i="5"/>
  <c r="H20" i="5"/>
  <c r="AG19" i="5"/>
  <c r="B1148" i="5"/>
  <c r="AA1147" i="5"/>
  <c r="C1148" i="5"/>
  <c r="AB1147" i="5"/>
  <c r="E1285" i="5"/>
  <c r="AD1284" i="5"/>
  <c r="AB1580" i="5"/>
  <c r="AB1581" i="5"/>
  <c r="H1285" i="5"/>
  <c r="AG1284" i="5"/>
  <c r="B20" i="5"/>
  <c r="AA19" i="5"/>
  <c r="F1148" i="5"/>
  <c r="AE1147" i="5"/>
  <c r="G1285" i="5"/>
  <c r="AF1284" i="5"/>
  <c r="E20" i="5"/>
  <c r="AD19" i="5"/>
  <c r="D1285" i="5"/>
  <c r="AC1284" i="5"/>
  <c r="C20" i="5"/>
  <c r="AB19" i="5"/>
  <c r="T16" i="4"/>
  <c r="V15" i="4"/>
  <c r="U106" i="2"/>
  <c r="U25" i="2"/>
  <c r="U38" i="2"/>
  <c r="U54" i="2"/>
  <c r="U70" i="2"/>
  <c r="U86" i="2"/>
  <c r="U102" i="2"/>
  <c r="U17" i="2"/>
  <c r="U27" i="2"/>
  <c r="U42" i="2"/>
  <c r="U58" i="2"/>
  <c r="U74" i="2"/>
  <c r="U90" i="2"/>
  <c r="U470" i="2"/>
  <c r="U450" i="2"/>
  <c r="U435" i="2"/>
  <c r="U422" i="2"/>
  <c r="U407" i="2"/>
  <c r="U393" i="2"/>
  <c r="U379" i="2"/>
  <c r="U365" i="2"/>
  <c r="U350" i="2"/>
  <c r="U340" i="2"/>
  <c r="U329" i="2"/>
  <c r="U318" i="2"/>
  <c r="U308" i="2"/>
  <c r="U297" i="2"/>
  <c r="U286" i="2"/>
  <c r="U276" i="2"/>
  <c r="U265" i="2"/>
  <c r="U255" i="2"/>
  <c r="U247" i="2"/>
  <c r="U239" i="2"/>
  <c r="U231" i="2"/>
  <c r="U223" i="2"/>
  <c r="U215" i="2"/>
  <c r="U207" i="2"/>
  <c r="U199" i="2"/>
  <c r="U191" i="2"/>
  <c r="U183" i="2"/>
  <c r="U175" i="2"/>
  <c r="U167" i="2"/>
  <c r="U159" i="2"/>
  <c r="U151" i="2"/>
  <c r="U143" i="2"/>
  <c r="U135" i="2"/>
  <c r="U127" i="2"/>
  <c r="U119" i="2"/>
  <c r="U111" i="2"/>
  <c r="U103" i="2"/>
  <c r="U95" i="2"/>
  <c r="U87" i="2"/>
  <c r="U79" i="2"/>
  <c r="U71" i="2"/>
  <c r="U63" i="2"/>
  <c r="U55" i="2"/>
  <c r="U47" i="2"/>
  <c r="U39" i="2"/>
  <c r="U31" i="2"/>
  <c r="U26" i="2"/>
  <c r="U21" i="2"/>
  <c r="U15" i="2"/>
  <c r="T15" i="2" s="1"/>
  <c r="V15" i="2" s="1"/>
  <c r="U466" i="2"/>
  <c r="U449" i="2"/>
  <c r="U434" i="2"/>
  <c r="U419" i="2"/>
  <c r="U406" i="2"/>
  <c r="U391" i="2"/>
  <c r="U377" i="2"/>
  <c r="U363" i="2"/>
  <c r="U349" i="2"/>
  <c r="U338" i="2"/>
  <c r="U328" i="2"/>
  <c r="U317" i="2"/>
  <c r="U306" i="2"/>
  <c r="U296" i="2"/>
  <c r="U285" i="2"/>
  <c r="U274" i="2"/>
  <c r="U264" i="2"/>
  <c r="U254" i="2"/>
  <c r="U246" i="2"/>
  <c r="U238" i="2"/>
  <c r="U230" i="2"/>
  <c r="U222" i="2"/>
  <c r="U214" i="2"/>
  <c r="U206" i="2"/>
  <c r="U198" i="2"/>
  <c r="U190" i="2"/>
  <c r="U182" i="2"/>
  <c r="U174" i="2"/>
  <c r="U166" i="2"/>
  <c r="U158" i="2"/>
  <c r="U150" i="2"/>
  <c r="U142" i="2"/>
  <c r="U134" i="2"/>
  <c r="U126" i="2"/>
  <c r="U118" i="2"/>
  <c r="U479" i="2"/>
  <c r="U458" i="2"/>
  <c r="U443" i="2"/>
  <c r="U429" i="2"/>
  <c r="U414" i="2"/>
  <c r="U401" i="2"/>
  <c r="U386" i="2"/>
  <c r="U371" i="2"/>
  <c r="U358" i="2"/>
  <c r="U345" i="2"/>
  <c r="U334" i="2"/>
  <c r="U324" i="2"/>
  <c r="U313" i="2"/>
  <c r="U302" i="2"/>
  <c r="U292" i="2"/>
  <c r="U281" i="2"/>
  <c r="U270" i="2"/>
  <c r="U260" i="2"/>
  <c r="U251" i="2"/>
  <c r="U243" i="2"/>
  <c r="U235" i="2"/>
  <c r="U227" i="2"/>
  <c r="U219" i="2"/>
  <c r="U211" i="2"/>
  <c r="U203" i="2"/>
  <c r="U195" i="2"/>
  <c r="U187" i="2"/>
  <c r="U179" i="2"/>
  <c r="U171" i="2"/>
  <c r="U163" i="2"/>
  <c r="U155" i="2"/>
  <c r="U147" i="2"/>
  <c r="U139" i="2"/>
  <c r="U131" i="2"/>
  <c r="U123" i="2"/>
  <c r="U115" i="2"/>
  <c r="U107" i="2"/>
  <c r="U99" i="2"/>
  <c r="U91" i="2"/>
  <c r="U83" i="2"/>
  <c r="U75" i="2"/>
  <c r="U67" i="2"/>
  <c r="U59" i="2"/>
  <c r="U51" i="2"/>
  <c r="U43" i="2"/>
  <c r="U35" i="2"/>
  <c r="U29" i="2"/>
  <c r="U23" i="2"/>
  <c r="U18" i="2"/>
  <c r="U478" i="2"/>
  <c r="U455" i="2"/>
  <c r="U441" i="2"/>
  <c r="U427" i="2"/>
  <c r="U413" i="2"/>
  <c r="U398" i="2"/>
  <c r="U385" i="2"/>
  <c r="U370" i="2"/>
  <c r="U355" i="2"/>
  <c r="U344" i="2"/>
  <c r="U333" i="2"/>
  <c r="U322" i="2"/>
  <c r="U312" i="2"/>
  <c r="U301" i="2"/>
  <c r="U290" i="2"/>
  <c r="U280" i="2"/>
  <c r="U269" i="2"/>
  <c r="U258" i="2"/>
  <c r="U250" i="2"/>
  <c r="U242" i="2"/>
  <c r="U234" i="2"/>
  <c r="U226" i="2"/>
  <c r="U218" i="2"/>
  <c r="U210" i="2"/>
  <c r="U202" i="2"/>
  <c r="U194" i="2"/>
  <c r="U186" i="2"/>
  <c r="U178" i="2"/>
  <c r="U170" i="2"/>
  <c r="U162" i="2"/>
  <c r="U154" i="2"/>
  <c r="U146" i="2"/>
  <c r="U138" i="2"/>
  <c r="U130" i="2"/>
  <c r="U122" i="2"/>
  <c r="U114" i="2"/>
  <c r="U19" i="2"/>
  <c r="U30" i="2"/>
  <c r="U46" i="2"/>
  <c r="U62" i="2"/>
  <c r="U78" i="2"/>
  <c r="U94" i="2"/>
  <c r="U110" i="2"/>
  <c r="U22" i="2"/>
  <c r="U34" i="2"/>
  <c r="U50" i="2"/>
  <c r="U66" i="2"/>
  <c r="U82" i="2"/>
  <c r="U98" i="2"/>
  <c r="U485" i="2"/>
  <c r="U481" i="2"/>
  <c r="U477" i="2"/>
  <c r="U473" i="2"/>
  <c r="U469" i="2"/>
  <c r="U465" i="2"/>
  <c r="U461" i="2"/>
  <c r="U457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483" i="2"/>
  <c r="U475" i="2"/>
  <c r="U467" i="2"/>
  <c r="U459" i="2"/>
  <c r="U453" i="2"/>
  <c r="U447" i="2"/>
  <c r="U442" i="2"/>
  <c r="U437" i="2"/>
  <c r="U431" i="2"/>
  <c r="U426" i="2"/>
  <c r="U421" i="2"/>
  <c r="U415" i="2"/>
  <c r="U410" i="2"/>
  <c r="U405" i="2"/>
  <c r="U399" i="2"/>
  <c r="U394" i="2"/>
  <c r="U389" i="2"/>
  <c r="U383" i="2"/>
  <c r="U378" i="2"/>
  <c r="U373" i="2"/>
  <c r="U367" i="2"/>
  <c r="U362" i="2"/>
  <c r="U357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1" i="2"/>
  <c r="U266" i="2"/>
  <c r="U272" i="2"/>
  <c r="U277" i="2"/>
  <c r="U282" i="2"/>
  <c r="U288" i="2"/>
  <c r="U293" i="2"/>
  <c r="U298" i="2"/>
  <c r="U304" i="2"/>
  <c r="U309" i="2"/>
  <c r="U314" i="2"/>
  <c r="U320" i="2"/>
  <c r="U325" i="2"/>
  <c r="U330" i="2"/>
  <c r="U336" i="2"/>
  <c r="U341" i="2"/>
  <c r="U346" i="2"/>
  <c r="U353" i="2"/>
  <c r="U359" i="2"/>
  <c r="U366" i="2"/>
  <c r="U374" i="2"/>
  <c r="U381" i="2"/>
  <c r="U387" i="2"/>
  <c r="U395" i="2"/>
  <c r="U402" i="2"/>
  <c r="U409" i="2"/>
  <c r="U417" i="2"/>
  <c r="U423" i="2"/>
  <c r="U430" i="2"/>
  <c r="U438" i="2"/>
  <c r="U445" i="2"/>
  <c r="U451" i="2"/>
  <c r="U462" i="2"/>
  <c r="U471" i="2"/>
  <c r="U482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2" i="2"/>
  <c r="U268" i="2"/>
  <c r="U273" i="2"/>
  <c r="U278" i="2"/>
  <c r="U284" i="2"/>
  <c r="U289" i="2"/>
  <c r="U294" i="2"/>
  <c r="U300" i="2"/>
  <c r="U305" i="2"/>
  <c r="U310" i="2"/>
  <c r="U316" i="2"/>
  <c r="U321" i="2"/>
  <c r="U326" i="2"/>
  <c r="U332" i="2"/>
  <c r="U337" i="2"/>
  <c r="U342" i="2"/>
  <c r="U348" i="2"/>
  <c r="U354" i="2"/>
  <c r="U361" i="2"/>
  <c r="U369" i="2"/>
  <c r="U375" i="2"/>
  <c r="U382" i="2"/>
  <c r="U390" i="2"/>
  <c r="U397" i="2"/>
  <c r="U403" i="2"/>
  <c r="U411" i="2"/>
  <c r="U418" i="2"/>
  <c r="U425" i="2"/>
  <c r="U433" i="2"/>
  <c r="U439" i="2"/>
  <c r="U446" i="2"/>
  <c r="U454" i="2"/>
  <c r="U463" i="2"/>
  <c r="U474" i="2"/>
  <c r="U486" i="2"/>
  <c r="X1163" i="5" l="1"/>
  <c r="AW1162" i="5"/>
  <c r="S740" i="5"/>
  <c r="AR739" i="5"/>
  <c r="Y128" i="5"/>
  <c r="AX128" i="5" s="1"/>
  <c r="AE14" i="5"/>
  <c r="AW21" i="5"/>
  <c r="AW739" i="5"/>
  <c r="AV21" i="5"/>
  <c r="AV739" i="5"/>
  <c r="AU22" i="5"/>
  <c r="AU1601" i="5"/>
  <c r="AU739" i="5"/>
  <c r="AT1612" i="5"/>
  <c r="AT739" i="5"/>
  <c r="AT21" i="5"/>
  <c r="AS739" i="5"/>
  <c r="AS21" i="5"/>
  <c r="AR21" i="5"/>
  <c r="AQ58" i="5"/>
  <c r="K1601" i="5"/>
  <c r="AJ1600" i="5"/>
  <c r="N1601" i="5"/>
  <c r="AM1600" i="5"/>
  <c r="L1601" i="5"/>
  <c r="AK1600" i="5"/>
  <c r="J1601" i="5"/>
  <c r="AI1600" i="5"/>
  <c r="P1601" i="5"/>
  <c r="AO1600" i="5"/>
  <c r="Q1601" i="5"/>
  <c r="AP1600" i="5"/>
  <c r="O1601" i="5"/>
  <c r="AN1600" i="5"/>
  <c r="M1601" i="5"/>
  <c r="AL1600" i="5"/>
  <c r="T18" i="6"/>
  <c r="V17" i="6"/>
  <c r="D1286" i="5"/>
  <c r="AC1285" i="5"/>
  <c r="B21" i="5"/>
  <c r="AA20" i="5"/>
  <c r="C1149" i="5"/>
  <c r="AB1148" i="5"/>
  <c r="I21" i="5"/>
  <c r="AH20" i="5"/>
  <c r="G1149" i="5"/>
  <c r="AF1148" i="5"/>
  <c r="C21" i="5"/>
  <c r="AB20" i="5"/>
  <c r="F1149" i="5"/>
  <c r="AE1148" i="5"/>
  <c r="E1286" i="5"/>
  <c r="AD1285" i="5"/>
  <c r="I1149" i="5"/>
  <c r="AH1148" i="5"/>
  <c r="D1149" i="5"/>
  <c r="AC1148" i="5"/>
  <c r="C1286" i="5"/>
  <c r="AB1285" i="5"/>
  <c r="F1286" i="5"/>
  <c r="AE1285" i="5"/>
  <c r="D22" i="5"/>
  <c r="AC21" i="5"/>
  <c r="E21" i="5"/>
  <c r="AD20" i="5"/>
  <c r="H1286" i="5"/>
  <c r="AG1285" i="5"/>
  <c r="B1149" i="5"/>
  <c r="AA1148" i="5"/>
  <c r="G22" i="5"/>
  <c r="AF21" i="5"/>
  <c r="G1286" i="5"/>
  <c r="AF1285" i="5"/>
  <c r="H21" i="5"/>
  <c r="AG20" i="5"/>
  <c r="I1286" i="5"/>
  <c r="AH1285" i="5"/>
  <c r="H1149" i="5"/>
  <c r="AG1148" i="5"/>
  <c r="F21" i="5"/>
  <c r="AE20" i="5"/>
  <c r="B1286" i="5"/>
  <c r="AA1285" i="5"/>
  <c r="E1149" i="5"/>
  <c r="AD1148" i="5"/>
  <c r="V16" i="4"/>
  <c r="T17" i="4"/>
  <c r="T16" i="2"/>
  <c r="V16" i="2" s="1"/>
  <c r="X1164" i="5" l="1"/>
  <c r="AW1163" i="5"/>
  <c r="AR740" i="5"/>
  <c r="AR741" i="5"/>
  <c r="Y129" i="5"/>
  <c r="AX129" i="5" s="1"/>
  <c r="AF14" i="5"/>
  <c r="AW740" i="5"/>
  <c r="AW741" i="5"/>
  <c r="AW22" i="5"/>
  <c r="AV740" i="5"/>
  <c r="AV741" i="5"/>
  <c r="AV22" i="5"/>
  <c r="AU740" i="5"/>
  <c r="AU741" i="5"/>
  <c r="AU1602" i="5"/>
  <c r="AU23" i="5"/>
  <c r="AT22" i="5"/>
  <c r="AT740" i="5"/>
  <c r="AT741" i="5"/>
  <c r="AT1613" i="5"/>
  <c r="AS22" i="5"/>
  <c r="AS740" i="5"/>
  <c r="AS741" i="5"/>
  <c r="AR22" i="5"/>
  <c r="AQ59" i="5"/>
  <c r="Q1602" i="5"/>
  <c r="AP1601" i="5"/>
  <c r="O1602" i="5"/>
  <c r="AN1601" i="5"/>
  <c r="L1602" i="5"/>
  <c r="AK1601" i="5"/>
  <c r="P1602" i="5"/>
  <c r="AO1601" i="5"/>
  <c r="J1602" i="5"/>
  <c r="AI1601" i="5"/>
  <c r="K1602" i="5"/>
  <c r="AJ1601" i="5"/>
  <c r="M1602" i="5"/>
  <c r="AL1601" i="5"/>
  <c r="N1602" i="5"/>
  <c r="AM1601" i="5"/>
  <c r="T19" i="6"/>
  <c r="V18" i="6"/>
  <c r="AA1286" i="5"/>
  <c r="AA1287" i="5"/>
  <c r="H22" i="5"/>
  <c r="AG21" i="5"/>
  <c r="AG1286" i="5"/>
  <c r="AG1287" i="5"/>
  <c r="AB1286" i="5"/>
  <c r="AB1287" i="5"/>
  <c r="AF1149" i="5"/>
  <c r="AF1150" i="5"/>
  <c r="F22" i="5"/>
  <c r="AE21" i="5"/>
  <c r="AF1286" i="5"/>
  <c r="AF1287" i="5"/>
  <c r="E22" i="5"/>
  <c r="AD21" i="5"/>
  <c r="AC1149" i="5"/>
  <c r="AC1150" i="5"/>
  <c r="AD1286" i="5"/>
  <c r="AD1287" i="5"/>
  <c r="I22" i="5"/>
  <c r="AH21" i="5"/>
  <c r="B22" i="5"/>
  <c r="AA21" i="5"/>
  <c r="AD1149" i="5"/>
  <c r="AD1150" i="5"/>
  <c r="AH1286" i="5"/>
  <c r="AH1287" i="5"/>
  <c r="AA1149" i="5"/>
  <c r="AA1150" i="5"/>
  <c r="AE1286" i="5"/>
  <c r="AE1287" i="5"/>
  <c r="C22" i="5"/>
  <c r="AB21" i="5"/>
  <c r="AG1149" i="5"/>
  <c r="AG1150" i="5"/>
  <c r="G23" i="5"/>
  <c r="AF22" i="5"/>
  <c r="D23" i="5"/>
  <c r="AC22" i="5"/>
  <c r="AH1149" i="5"/>
  <c r="AH1150" i="5"/>
  <c r="AE1149" i="5"/>
  <c r="AE1150" i="5"/>
  <c r="AB1149" i="5"/>
  <c r="AB1150" i="5"/>
  <c r="AC1286" i="5"/>
  <c r="AC1287" i="5"/>
  <c r="V17" i="4"/>
  <c r="T18" i="4"/>
  <c r="T17" i="2"/>
  <c r="T18" i="2" s="1"/>
  <c r="X1165" i="5" l="1"/>
  <c r="AW1164" i="5"/>
  <c r="Y130" i="5"/>
  <c r="AX130" i="5" s="1"/>
  <c r="AG14" i="5"/>
  <c r="AW23" i="5"/>
  <c r="AV23" i="5"/>
  <c r="AU1603" i="5"/>
  <c r="AU24" i="5"/>
  <c r="AT1614" i="5"/>
  <c r="AT23" i="5"/>
  <c r="AS23" i="5"/>
  <c r="AR23" i="5"/>
  <c r="AQ60" i="5"/>
  <c r="P1603" i="5"/>
  <c r="AO1602" i="5"/>
  <c r="N1603" i="5"/>
  <c r="AM1602" i="5"/>
  <c r="O1603" i="5"/>
  <c r="AN1602" i="5"/>
  <c r="J1603" i="5"/>
  <c r="AI1602" i="5"/>
  <c r="L1603" i="5"/>
  <c r="AK1602" i="5"/>
  <c r="K1603" i="5"/>
  <c r="AJ1602" i="5"/>
  <c r="M1603" i="5"/>
  <c r="AL1602" i="5"/>
  <c r="Q1603" i="5"/>
  <c r="AP1602" i="5"/>
  <c r="V19" i="6"/>
  <c r="T20" i="6"/>
  <c r="G24" i="5"/>
  <c r="AF23" i="5"/>
  <c r="E23" i="5"/>
  <c r="AD22" i="5"/>
  <c r="F23" i="5"/>
  <c r="AE22" i="5"/>
  <c r="H23" i="5"/>
  <c r="AG22" i="5"/>
  <c r="B23" i="5"/>
  <c r="AA22" i="5"/>
  <c r="D24" i="5"/>
  <c r="AC23" i="5"/>
  <c r="C23" i="5"/>
  <c r="AB22" i="5"/>
  <c r="I23" i="5"/>
  <c r="AH22" i="5"/>
  <c r="T19" i="4"/>
  <c r="V18" i="4"/>
  <c r="V17" i="2"/>
  <c r="T19" i="2"/>
  <c r="V18" i="2"/>
  <c r="X1166" i="5" l="1"/>
  <c r="AW1165" i="5"/>
  <c r="Y131" i="5"/>
  <c r="AX131" i="5" s="1"/>
  <c r="AH14" i="5"/>
  <c r="AW24" i="5"/>
  <c r="AV24" i="5"/>
  <c r="AU25" i="5"/>
  <c r="AU1604" i="5"/>
  <c r="AT24" i="5"/>
  <c r="AT1615" i="5"/>
  <c r="AS24" i="5"/>
  <c r="AR24" i="5"/>
  <c r="AQ61" i="5"/>
  <c r="L1604" i="5"/>
  <c r="AK1603" i="5"/>
  <c r="N1604" i="5"/>
  <c r="AM1603" i="5"/>
  <c r="Q1604" i="5"/>
  <c r="AP1603" i="5"/>
  <c r="K1604" i="5"/>
  <c r="AJ1603" i="5"/>
  <c r="J1604" i="5"/>
  <c r="AI1603" i="5"/>
  <c r="O1604" i="5"/>
  <c r="AN1603" i="5"/>
  <c r="M1604" i="5"/>
  <c r="AL1603" i="5"/>
  <c r="P1604" i="5"/>
  <c r="AO1603" i="5"/>
  <c r="T21" i="6"/>
  <c r="V20" i="6"/>
  <c r="F24" i="5"/>
  <c r="AE23" i="5"/>
  <c r="I24" i="5"/>
  <c r="AH23" i="5"/>
  <c r="D25" i="5"/>
  <c r="AC24" i="5"/>
  <c r="E24" i="5"/>
  <c r="AD23" i="5"/>
  <c r="H24" i="5"/>
  <c r="AG23" i="5"/>
  <c r="C24" i="5"/>
  <c r="AB23" i="5"/>
  <c r="B24" i="5"/>
  <c r="AA23" i="5"/>
  <c r="G25" i="5"/>
  <c r="AF24" i="5"/>
  <c r="T20" i="4"/>
  <c r="V19" i="4"/>
  <c r="T20" i="2"/>
  <c r="V19" i="2"/>
  <c r="X1167" i="5" l="1"/>
  <c r="AW1166" i="5"/>
  <c r="Y132" i="5"/>
  <c r="Y133" i="5" s="1"/>
  <c r="AW25" i="5"/>
  <c r="AV25" i="5"/>
  <c r="AU1605" i="5"/>
  <c r="AU26" i="5"/>
  <c r="AT1616" i="5"/>
  <c r="AT25" i="5"/>
  <c r="AS25" i="5"/>
  <c r="AR25" i="5"/>
  <c r="AQ62" i="5"/>
  <c r="N1605" i="5"/>
  <c r="AM1604" i="5"/>
  <c r="J1605" i="5"/>
  <c r="AI1604" i="5"/>
  <c r="M1605" i="5"/>
  <c r="AL1604" i="5"/>
  <c r="P1605" i="5"/>
  <c r="AO1604" i="5"/>
  <c r="Q1605" i="5"/>
  <c r="AP1604" i="5"/>
  <c r="O1605" i="5"/>
  <c r="AN1604" i="5"/>
  <c r="K1605" i="5"/>
  <c r="AJ1604" i="5"/>
  <c r="L1605" i="5"/>
  <c r="AK1604" i="5"/>
  <c r="T22" i="6"/>
  <c r="V21" i="6"/>
  <c r="H25" i="5"/>
  <c r="AG24" i="5"/>
  <c r="G26" i="5"/>
  <c r="AF25" i="5"/>
  <c r="C25" i="5"/>
  <c r="AB24" i="5"/>
  <c r="I25" i="5"/>
  <c r="AH24" i="5"/>
  <c r="E25" i="5"/>
  <c r="AD24" i="5"/>
  <c r="B25" i="5"/>
  <c r="AA24" i="5"/>
  <c r="D26" i="5"/>
  <c r="AC25" i="5"/>
  <c r="F25" i="5"/>
  <c r="AE24" i="5"/>
  <c r="T21" i="4"/>
  <c r="V20" i="4"/>
  <c r="T21" i="2"/>
  <c r="V20" i="2"/>
  <c r="X1168" i="5" l="1"/>
  <c r="AW1167" i="5"/>
  <c r="AX132" i="5"/>
  <c r="AJ14" i="5"/>
  <c r="Y134" i="5"/>
  <c r="AX133" i="5"/>
  <c r="AW26" i="5"/>
  <c r="AV26" i="5"/>
  <c r="AU27" i="5"/>
  <c r="AU1606" i="5"/>
  <c r="AT26" i="5"/>
  <c r="AT1618" i="5"/>
  <c r="AT1617" i="5"/>
  <c r="AS26" i="5"/>
  <c r="AR26" i="5"/>
  <c r="AQ63" i="5"/>
  <c r="P1606" i="5"/>
  <c r="AO1605" i="5"/>
  <c r="J1606" i="5"/>
  <c r="AI1605" i="5"/>
  <c r="O1606" i="5"/>
  <c r="AN1605" i="5"/>
  <c r="K1606" i="5"/>
  <c r="AJ1605" i="5"/>
  <c r="Q1606" i="5"/>
  <c r="AP1605" i="5"/>
  <c r="L1606" i="5"/>
  <c r="AK1605" i="5"/>
  <c r="M1606" i="5"/>
  <c r="AL1605" i="5"/>
  <c r="N1606" i="5"/>
  <c r="AM1605" i="5"/>
  <c r="T23" i="6"/>
  <c r="V22" i="6"/>
  <c r="C26" i="5"/>
  <c r="AB25" i="5"/>
  <c r="F26" i="5"/>
  <c r="AE25" i="5"/>
  <c r="B26" i="5"/>
  <c r="AA25" i="5"/>
  <c r="G27" i="5"/>
  <c r="AF26" i="5"/>
  <c r="I26" i="5"/>
  <c r="AH25" i="5"/>
  <c r="D27" i="5"/>
  <c r="AC26" i="5"/>
  <c r="E26" i="5"/>
  <c r="AD25" i="5"/>
  <c r="H26" i="5"/>
  <c r="AG25" i="5"/>
  <c r="V21" i="4"/>
  <c r="T22" i="4"/>
  <c r="T22" i="2"/>
  <c r="V21" i="2"/>
  <c r="X1169" i="5" l="1"/>
  <c r="AW1168" i="5"/>
  <c r="AK14" i="5"/>
  <c r="Y135" i="5"/>
  <c r="AX134" i="5"/>
  <c r="AW27" i="5"/>
  <c r="AV27" i="5"/>
  <c r="AU1607" i="5"/>
  <c r="AU28" i="5"/>
  <c r="AT27" i="5"/>
  <c r="AS27" i="5"/>
  <c r="AR27" i="5"/>
  <c r="AQ64" i="5"/>
  <c r="N1607" i="5"/>
  <c r="AM1606" i="5"/>
  <c r="K1607" i="5"/>
  <c r="AJ1606" i="5"/>
  <c r="J1607" i="5"/>
  <c r="AI1606" i="5"/>
  <c r="L1607" i="5"/>
  <c r="AK1606" i="5"/>
  <c r="M1607" i="5"/>
  <c r="AL1606" i="5"/>
  <c r="Q1607" i="5"/>
  <c r="AP1606" i="5"/>
  <c r="O1607" i="5"/>
  <c r="AN1606" i="5"/>
  <c r="P1607" i="5"/>
  <c r="AO1606" i="5"/>
  <c r="V23" i="6"/>
  <c r="T24" i="6"/>
  <c r="I27" i="5"/>
  <c r="AH26" i="5"/>
  <c r="H27" i="5"/>
  <c r="AG26" i="5"/>
  <c r="D28" i="5"/>
  <c r="AC27" i="5"/>
  <c r="F27" i="5"/>
  <c r="AE26" i="5"/>
  <c r="G28" i="5"/>
  <c r="AF27" i="5"/>
  <c r="E27" i="5"/>
  <c r="AD26" i="5"/>
  <c r="B27" i="5"/>
  <c r="AA26" i="5"/>
  <c r="C27" i="5"/>
  <c r="AB26" i="5"/>
  <c r="T23" i="4"/>
  <c r="V22" i="4"/>
  <c r="T23" i="2"/>
  <c r="V22" i="2"/>
  <c r="X1170" i="5" l="1"/>
  <c r="AW1169" i="5"/>
  <c r="AL14" i="5"/>
  <c r="Y136" i="5"/>
  <c r="AX135" i="5"/>
  <c r="AW28" i="5"/>
  <c r="AV28" i="5"/>
  <c r="AU29" i="5"/>
  <c r="AU1608" i="5"/>
  <c r="AT28" i="5"/>
  <c r="AS28" i="5"/>
  <c r="AR28" i="5"/>
  <c r="AQ65" i="5"/>
  <c r="O1608" i="5"/>
  <c r="AN1607" i="5"/>
  <c r="K1608" i="5"/>
  <c r="AJ1607" i="5"/>
  <c r="P1608" i="5"/>
  <c r="AO1607" i="5"/>
  <c r="M1608" i="5"/>
  <c r="AL1607" i="5"/>
  <c r="Q1608" i="5"/>
  <c r="AP1607" i="5"/>
  <c r="L1608" i="5"/>
  <c r="AK1607" i="5"/>
  <c r="J1608" i="5"/>
  <c r="AI1607" i="5"/>
  <c r="N1608" i="5"/>
  <c r="AM1607" i="5"/>
  <c r="T25" i="6"/>
  <c r="V24" i="6"/>
  <c r="D29" i="5"/>
  <c r="AC28" i="5"/>
  <c r="C28" i="5"/>
  <c r="AB27" i="5"/>
  <c r="E28" i="5"/>
  <c r="AD27" i="5"/>
  <c r="H28" i="5"/>
  <c r="AG27" i="5"/>
  <c r="F28" i="5"/>
  <c r="AE27" i="5"/>
  <c r="B28" i="5"/>
  <c r="AA27" i="5"/>
  <c r="G29" i="5"/>
  <c r="AF28" i="5"/>
  <c r="I28" i="5"/>
  <c r="AH27" i="5"/>
  <c r="T24" i="4"/>
  <c r="V23" i="4"/>
  <c r="T24" i="2"/>
  <c r="V23" i="2"/>
  <c r="X1171" i="5" l="1"/>
  <c r="AW1170" i="5"/>
  <c r="AM14" i="5"/>
  <c r="Y137" i="5"/>
  <c r="AX136" i="5"/>
  <c r="AW29" i="5"/>
  <c r="AV29" i="5"/>
  <c r="AU1609" i="5"/>
  <c r="AU30" i="5"/>
  <c r="AT29" i="5"/>
  <c r="AS29" i="5"/>
  <c r="AR29" i="5"/>
  <c r="AQ66" i="5"/>
  <c r="K1609" i="5"/>
  <c r="AJ1608" i="5"/>
  <c r="J1609" i="5"/>
  <c r="AI1608" i="5"/>
  <c r="Q1609" i="5"/>
  <c r="AP1608" i="5"/>
  <c r="M1609" i="5"/>
  <c r="AL1608" i="5"/>
  <c r="P1609" i="5"/>
  <c r="AO1608" i="5"/>
  <c r="O1609" i="5"/>
  <c r="AN1608" i="5"/>
  <c r="N1609" i="5"/>
  <c r="AM1608" i="5"/>
  <c r="L1609" i="5"/>
  <c r="AK1608" i="5"/>
  <c r="T26" i="6"/>
  <c r="V25" i="6"/>
  <c r="E29" i="5"/>
  <c r="AD28" i="5"/>
  <c r="I29" i="5"/>
  <c r="AH28" i="5"/>
  <c r="H29" i="5"/>
  <c r="AG28" i="5"/>
  <c r="C29" i="5"/>
  <c r="AB28" i="5"/>
  <c r="B29" i="5"/>
  <c r="AA28" i="5"/>
  <c r="G30" i="5"/>
  <c r="AF29" i="5"/>
  <c r="F29" i="5"/>
  <c r="AE28" i="5"/>
  <c r="D30" i="5"/>
  <c r="AC29" i="5"/>
  <c r="V24" i="4"/>
  <c r="T25" i="4"/>
  <c r="T25" i="2"/>
  <c r="V24" i="2"/>
  <c r="X1172" i="5" l="1"/>
  <c r="AW1171" i="5"/>
  <c r="AN14" i="5"/>
  <c r="Y138" i="5"/>
  <c r="AX137" i="5"/>
  <c r="AW30" i="5"/>
  <c r="AV30" i="5"/>
  <c r="AU31" i="5"/>
  <c r="AU1610" i="5"/>
  <c r="AT30" i="5"/>
  <c r="AS30" i="5"/>
  <c r="AR30" i="5"/>
  <c r="AQ67" i="5"/>
  <c r="O1610" i="5"/>
  <c r="AN1609" i="5"/>
  <c r="M1610" i="5"/>
  <c r="AL1609" i="5"/>
  <c r="J1610" i="5"/>
  <c r="AI1609" i="5"/>
  <c r="L1610" i="5"/>
  <c r="AK1609" i="5"/>
  <c r="N1610" i="5"/>
  <c r="AM1609" i="5"/>
  <c r="P1610" i="5"/>
  <c r="AO1609" i="5"/>
  <c r="Q1610" i="5"/>
  <c r="AP1609" i="5"/>
  <c r="K1610" i="5"/>
  <c r="AJ1609" i="5"/>
  <c r="T27" i="6"/>
  <c r="V26" i="6"/>
  <c r="H30" i="5"/>
  <c r="AG29" i="5"/>
  <c r="F30" i="5"/>
  <c r="AE29" i="5"/>
  <c r="G31" i="5"/>
  <c r="AF30" i="5"/>
  <c r="I30" i="5"/>
  <c r="AH29" i="5"/>
  <c r="D31" i="5"/>
  <c r="AC30" i="5"/>
  <c r="C30" i="5"/>
  <c r="AB29" i="5"/>
  <c r="B30" i="5"/>
  <c r="AA29" i="5"/>
  <c r="E30" i="5"/>
  <c r="AD29" i="5"/>
  <c r="V25" i="4"/>
  <c r="T26" i="4"/>
  <c r="T26" i="2"/>
  <c r="V25" i="2"/>
  <c r="X1173" i="5" l="1"/>
  <c r="AW1172" i="5"/>
  <c r="AO14" i="5"/>
  <c r="Y139" i="5"/>
  <c r="AX138" i="5"/>
  <c r="AW31" i="5"/>
  <c r="AV31" i="5"/>
  <c r="AU1611" i="5"/>
  <c r="AU32" i="5"/>
  <c r="AT31" i="5"/>
  <c r="AS31" i="5"/>
  <c r="AR31" i="5"/>
  <c r="AQ68" i="5"/>
  <c r="Q1611" i="5"/>
  <c r="AP1610" i="5"/>
  <c r="L1611" i="5"/>
  <c r="AK1610" i="5"/>
  <c r="M1611" i="5"/>
  <c r="AL1610" i="5"/>
  <c r="N1611" i="5"/>
  <c r="AM1610" i="5"/>
  <c r="K1611" i="5"/>
  <c r="AJ1610" i="5"/>
  <c r="P1611" i="5"/>
  <c r="AO1610" i="5"/>
  <c r="J1611" i="5"/>
  <c r="AI1610" i="5"/>
  <c r="O1611" i="5"/>
  <c r="AN1610" i="5"/>
  <c r="V27" i="6"/>
  <c r="T28" i="6"/>
  <c r="G32" i="5"/>
  <c r="AF31" i="5"/>
  <c r="C31" i="5"/>
  <c r="AB30" i="5"/>
  <c r="F31" i="5"/>
  <c r="AE30" i="5"/>
  <c r="E31" i="5"/>
  <c r="AD30" i="5"/>
  <c r="I31" i="5"/>
  <c r="AH30" i="5"/>
  <c r="B31" i="5"/>
  <c r="AA30" i="5"/>
  <c r="D32" i="5"/>
  <c r="AC31" i="5"/>
  <c r="H31" i="5"/>
  <c r="AG30" i="5"/>
  <c r="T27" i="4"/>
  <c r="V26" i="4"/>
  <c r="T27" i="2"/>
  <c r="V26" i="2"/>
  <c r="X1174" i="5" l="1"/>
  <c r="AW1173" i="5"/>
  <c r="AP14" i="5"/>
  <c r="Y140" i="5"/>
  <c r="AX139" i="5"/>
  <c r="AW32" i="5"/>
  <c r="AV32" i="5"/>
  <c r="AU33" i="5"/>
  <c r="AU1612" i="5"/>
  <c r="AT32" i="5"/>
  <c r="AS32" i="5"/>
  <c r="AR32" i="5"/>
  <c r="AQ69" i="5"/>
  <c r="N1612" i="5"/>
  <c r="AM1611" i="5"/>
  <c r="K1612" i="5"/>
  <c r="AJ1611" i="5"/>
  <c r="L1612" i="5"/>
  <c r="AK1611" i="5"/>
  <c r="J1612" i="5"/>
  <c r="AI1611" i="5"/>
  <c r="O1612" i="5"/>
  <c r="AN1611" i="5"/>
  <c r="P1612" i="5"/>
  <c r="AO1611" i="5"/>
  <c r="M1612" i="5"/>
  <c r="AL1611" i="5"/>
  <c r="Q1612" i="5"/>
  <c r="AP1611" i="5"/>
  <c r="T29" i="6"/>
  <c r="V28" i="6"/>
  <c r="D33" i="5"/>
  <c r="AC32" i="5"/>
  <c r="F32" i="5"/>
  <c r="AE31" i="5"/>
  <c r="H32" i="5"/>
  <c r="AG31" i="5"/>
  <c r="E32" i="5"/>
  <c r="AD31" i="5"/>
  <c r="C32" i="5"/>
  <c r="AB31" i="5"/>
  <c r="B32" i="5"/>
  <c r="AA31" i="5"/>
  <c r="I32" i="5"/>
  <c r="AH31" i="5"/>
  <c r="G33" i="5"/>
  <c r="AF32" i="5"/>
  <c r="T28" i="4"/>
  <c r="V27" i="4"/>
  <c r="T28" i="2"/>
  <c r="V27" i="2"/>
  <c r="X1175" i="5" l="1"/>
  <c r="AW1174" i="5"/>
  <c r="AQ14" i="5"/>
  <c r="Y141" i="5"/>
  <c r="AX140" i="5"/>
  <c r="AW33" i="5"/>
  <c r="AV33" i="5"/>
  <c r="AU1613" i="5"/>
  <c r="AU34" i="5"/>
  <c r="AT33" i="5"/>
  <c r="AS33" i="5"/>
  <c r="AR33" i="5"/>
  <c r="AQ70" i="5"/>
  <c r="J1613" i="5"/>
  <c r="AI1612" i="5"/>
  <c r="K1613" i="5"/>
  <c r="AJ1612" i="5"/>
  <c r="Q1613" i="5"/>
  <c r="AP1612" i="5"/>
  <c r="M1613" i="5"/>
  <c r="AL1612" i="5"/>
  <c r="L1613" i="5"/>
  <c r="AK1612" i="5"/>
  <c r="N1613" i="5"/>
  <c r="AM1612" i="5"/>
  <c r="P1613" i="5"/>
  <c r="AO1612" i="5"/>
  <c r="O1613" i="5"/>
  <c r="AN1612" i="5"/>
  <c r="T30" i="6"/>
  <c r="V29" i="6"/>
  <c r="H33" i="5"/>
  <c r="AG32" i="5"/>
  <c r="G34" i="5"/>
  <c r="AF33" i="5"/>
  <c r="B33" i="5"/>
  <c r="AA32" i="5"/>
  <c r="F33" i="5"/>
  <c r="AE32" i="5"/>
  <c r="E33" i="5"/>
  <c r="AD32" i="5"/>
  <c r="I33" i="5"/>
  <c r="AH32" i="5"/>
  <c r="C33" i="5"/>
  <c r="AB32" i="5"/>
  <c r="D34" i="5"/>
  <c r="AC33" i="5"/>
  <c r="T29" i="4"/>
  <c r="V28" i="4"/>
  <c r="T29" i="2"/>
  <c r="V28" i="2"/>
  <c r="X1176" i="5" l="1"/>
  <c r="AW1175" i="5"/>
  <c r="AR14" i="5"/>
  <c r="Y142" i="5"/>
  <c r="AX141" i="5"/>
  <c r="AW34" i="5"/>
  <c r="AV34" i="5"/>
  <c r="AU35" i="5"/>
  <c r="AU1614" i="5"/>
  <c r="AT34" i="5"/>
  <c r="AS34" i="5"/>
  <c r="AR34" i="5"/>
  <c r="AQ71" i="5"/>
  <c r="N1614" i="5"/>
  <c r="AM1613" i="5"/>
  <c r="K1614" i="5"/>
  <c r="AJ1613" i="5"/>
  <c r="O1614" i="5"/>
  <c r="AN1613" i="5"/>
  <c r="M1614" i="5"/>
  <c r="AL1613" i="5"/>
  <c r="P1614" i="5"/>
  <c r="AO1613" i="5"/>
  <c r="L1614" i="5"/>
  <c r="AK1613" i="5"/>
  <c r="Q1614" i="5"/>
  <c r="AP1613" i="5"/>
  <c r="J1614" i="5"/>
  <c r="AI1613" i="5"/>
  <c r="T31" i="6"/>
  <c r="V30" i="6"/>
  <c r="B34" i="5"/>
  <c r="AA33" i="5"/>
  <c r="D35" i="5"/>
  <c r="AC34" i="5"/>
  <c r="I34" i="5"/>
  <c r="AH33" i="5"/>
  <c r="G35" i="5"/>
  <c r="AF34" i="5"/>
  <c r="F34" i="5"/>
  <c r="AE33" i="5"/>
  <c r="C34" i="5"/>
  <c r="AB33" i="5"/>
  <c r="E34" i="5"/>
  <c r="AD33" i="5"/>
  <c r="H34" i="5"/>
  <c r="AG33" i="5"/>
  <c r="V29" i="4"/>
  <c r="T30" i="4"/>
  <c r="T30" i="2"/>
  <c r="V29" i="2"/>
  <c r="X1177" i="5" l="1"/>
  <c r="AW1176" i="5"/>
  <c r="AS14" i="5"/>
  <c r="BD1489" i="5" s="1"/>
  <c r="Y143" i="5"/>
  <c r="AX142" i="5"/>
  <c r="AW35" i="5"/>
  <c r="AV35" i="5"/>
  <c r="AU1615" i="5"/>
  <c r="AU36" i="5"/>
  <c r="AT35" i="5"/>
  <c r="AS35" i="5"/>
  <c r="AR35" i="5"/>
  <c r="AQ72" i="5"/>
  <c r="Q1615" i="5"/>
  <c r="AP1614" i="5"/>
  <c r="M1615" i="5"/>
  <c r="AL1614" i="5"/>
  <c r="K1615" i="5"/>
  <c r="AJ1614" i="5"/>
  <c r="P1615" i="5"/>
  <c r="AO1614" i="5"/>
  <c r="J1615" i="5"/>
  <c r="AI1614" i="5"/>
  <c r="L1615" i="5"/>
  <c r="AK1614" i="5"/>
  <c r="O1615" i="5"/>
  <c r="AN1614" i="5"/>
  <c r="N1615" i="5"/>
  <c r="AM1614" i="5"/>
  <c r="V31" i="6"/>
  <c r="T32" i="6"/>
  <c r="F35" i="5"/>
  <c r="AE34" i="5"/>
  <c r="B35" i="5"/>
  <c r="AA34" i="5"/>
  <c r="H35" i="5"/>
  <c r="AG34" i="5"/>
  <c r="G36" i="5"/>
  <c r="AF35" i="5"/>
  <c r="D36" i="5"/>
  <c r="AC35" i="5"/>
  <c r="E35" i="5"/>
  <c r="AD34" i="5"/>
  <c r="C35" i="5"/>
  <c r="AB34" i="5"/>
  <c r="I35" i="5"/>
  <c r="AH34" i="5"/>
  <c r="T31" i="4"/>
  <c r="V30" i="4"/>
  <c r="T31" i="2"/>
  <c r="V30" i="2"/>
  <c r="X1178" i="5" l="1"/>
  <c r="AW1177" i="5"/>
  <c r="AT14" i="5"/>
  <c r="Y144" i="5"/>
  <c r="AX143" i="5"/>
  <c r="AW36" i="5"/>
  <c r="AV36" i="5"/>
  <c r="AU37" i="5"/>
  <c r="AU1616" i="5"/>
  <c r="AT36" i="5"/>
  <c r="AS36" i="5"/>
  <c r="AR36" i="5"/>
  <c r="AQ73" i="5"/>
  <c r="P1616" i="5"/>
  <c r="AO1615" i="5"/>
  <c r="J1616" i="5"/>
  <c r="AI1615" i="5"/>
  <c r="M1616" i="5"/>
  <c r="AL1615" i="5"/>
  <c r="O1616" i="5"/>
  <c r="AN1615" i="5"/>
  <c r="N1616" i="5"/>
  <c r="AM1615" i="5"/>
  <c r="L1616" i="5"/>
  <c r="AK1615" i="5"/>
  <c r="K1616" i="5"/>
  <c r="AJ1615" i="5"/>
  <c r="Q1616" i="5"/>
  <c r="AP1615" i="5"/>
  <c r="T33" i="6"/>
  <c r="V32" i="6"/>
  <c r="C36" i="5"/>
  <c r="AB35" i="5"/>
  <c r="H36" i="5"/>
  <c r="AG35" i="5"/>
  <c r="I36" i="5"/>
  <c r="AH35" i="5"/>
  <c r="E36" i="5"/>
  <c r="AD35" i="5"/>
  <c r="B36" i="5"/>
  <c r="AA35" i="5"/>
  <c r="G37" i="5"/>
  <c r="AF36" i="5"/>
  <c r="D37" i="5"/>
  <c r="AC36" i="5"/>
  <c r="F36" i="5"/>
  <c r="AE35" i="5"/>
  <c r="T32" i="4"/>
  <c r="V31" i="4"/>
  <c r="T32" i="2"/>
  <c r="V31" i="2"/>
  <c r="X1179" i="5" l="1"/>
  <c r="AW1178" i="5"/>
  <c r="AU14" i="5"/>
  <c r="Y145" i="5"/>
  <c r="AX144" i="5"/>
  <c r="AW37" i="5"/>
  <c r="AV37" i="5"/>
  <c r="AU1618" i="5"/>
  <c r="AU1617" i="5"/>
  <c r="AU38" i="5"/>
  <c r="AT37" i="5"/>
  <c r="AS37" i="5"/>
  <c r="AR37" i="5"/>
  <c r="AQ74" i="5"/>
  <c r="Q1617" i="5"/>
  <c r="AP1616" i="5"/>
  <c r="K1617" i="5"/>
  <c r="AJ1616" i="5"/>
  <c r="J1617" i="5"/>
  <c r="AI1616" i="5"/>
  <c r="N1617" i="5"/>
  <c r="AM1616" i="5"/>
  <c r="L1617" i="5"/>
  <c r="AK1616" i="5"/>
  <c r="O1617" i="5"/>
  <c r="AN1616" i="5"/>
  <c r="M1617" i="5"/>
  <c r="AL1616" i="5"/>
  <c r="P1617" i="5"/>
  <c r="AO1616" i="5"/>
  <c r="T34" i="6"/>
  <c r="V33" i="6"/>
  <c r="I37" i="5"/>
  <c r="AH36" i="5"/>
  <c r="F37" i="5"/>
  <c r="AE36" i="5"/>
  <c r="G38" i="5"/>
  <c r="AF37" i="5"/>
  <c r="H37" i="5"/>
  <c r="AG36" i="5"/>
  <c r="E37" i="5"/>
  <c r="AD36" i="5"/>
  <c r="D38" i="5"/>
  <c r="AC37" i="5"/>
  <c r="B37" i="5"/>
  <c r="AA36" i="5"/>
  <c r="C37" i="5"/>
  <c r="AB36" i="5"/>
  <c r="V32" i="4"/>
  <c r="T33" i="4"/>
  <c r="T33" i="2"/>
  <c r="V32" i="2"/>
  <c r="X1180" i="5" l="1"/>
  <c r="AW1179" i="5"/>
  <c r="AV14" i="5"/>
  <c r="Y146" i="5"/>
  <c r="AX145" i="5"/>
  <c r="AW38" i="5"/>
  <c r="AV38" i="5"/>
  <c r="AU39" i="5"/>
  <c r="AT38" i="5"/>
  <c r="AS38" i="5"/>
  <c r="AR38" i="5"/>
  <c r="AQ75" i="5"/>
  <c r="M1618" i="5"/>
  <c r="AL1618" i="5" s="1"/>
  <c r="AL1617" i="5"/>
  <c r="L1618" i="5"/>
  <c r="AK1618" i="5" s="1"/>
  <c r="AK1617" i="5"/>
  <c r="K1618" i="5"/>
  <c r="AJ1618" i="5" s="1"/>
  <c r="AJ1617" i="5"/>
  <c r="J1618" i="5"/>
  <c r="AI1618" i="5" s="1"/>
  <c r="AI1617" i="5"/>
  <c r="P1618" i="5"/>
  <c r="AO1618" i="5" s="1"/>
  <c r="AO1617" i="5"/>
  <c r="O1618" i="5"/>
  <c r="AN1618" i="5" s="1"/>
  <c r="AN1617" i="5"/>
  <c r="N1618" i="5"/>
  <c r="AM1618" i="5" s="1"/>
  <c r="AM1617" i="5"/>
  <c r="Q1618" i="5"/>
  <c r="AP1618" i="5" s="1"/>
  <c r="AP1617" i="5"/>
  <c r="T35" i="6"/>
  <c r="V34" i="6"/>
  <c r="G39" i="5"/>
  <c r="AF38" i="5"/>
  <c r="C38" i="5"/>
  <c r="AB37" i="5"/>
  <c r="D39" i="5"/>
  <c r="AC38" i="5"/>
  <c r="F38" i="5"/>
  <c r="AE37" i="5"/>
  <c r="H38" i="5"/>
  <c r="AG37" i="5"/>
  <c r="B38" i="5"/>
  <c r="AA37" i="5"/>
  <c r="E38" i="5"/>
  <c r="AD37" i="5"/>
  <c r="I38" i="5"/>
  <c r="AH37" i="5"/>
  <c r="V33" i="4"/>
  <c r="T34" i="4"/>
  <c r="T34" i="2"/>
  <c r="V33" i="2"/>
  <c r="X1181" i="5" l="1"/>
  <c r="AW1180" i="5"/>
  <c r="AW14" i="5"/>
  <c r="AX14" i="5"/>
  <c r="Y147" i="5"/>
  <c r="AX146" i="5"/>
  <c r="AW39" i="5"/>
  <c r="AV39" i="5"/>
  <c r="AU40" i="5"/>
  <c r="AT39" i="5"/>
  <c r="AS39" i="5"/>
  <c r="AR39" i="5"/>
  <c r="AQ76" i="5"/>
  <c r="V35" i="6"/>
  <c r="T36" i="6"/>
  <c r="D40" i="5"/>
  <c r="AC39" i="5"/>
  <c r="I39" i="5"/>
  <c r="AH38" i="5"/>
  <c r="B39" i="5"/>
  <c r="AA38" i="5"/>
  <c r="C39" i="5"/>
  <c r="AB38" i="5"/>
  <c r="F39" i="5"/>
  <c r="AE38" i="5"/>
  <c r="E39" i="5"/>
  <c r="AD38" i="5"/>
  <c r="H39" i="5"/>
  <c r="AG38" i="5"/>
  <c r="G40" i="5"/>
  <c r="AF39" i="5"/>
  <c r="T35" i="4"/>
  <c r="V34" i="4"/>
  <c r="T35" i="2"/>
  <c r="V34" i="2"/>
  <c r="X1182" i="5" l="1"/>
  <c r="AW1181" i="5"/>
  <c r="BA1181" i="5" s="1"/>
  <c r="BA37" i="5"/>
  <c r="BA38" i="5"/>
  <c r="BA1160" i="5"/>
  <c r="BA1138" i="5"/>
  <c r="BA1151" i="5"/>
  <c r="BA20" i="5"/>
  <c r="BA1144" i="5"/>
  <c r="BA1167" i="5"/>
  <c r="BA1180" i="5"/>
  <c r="BA31" i="5"/>
  <c r="BA1179" i="5"/>
  <c r="BA1148" i="5"/>
  <c r="BA34" i="5"/>
  <c r="BA24" i="5"/>
  <c r="BA35" i="5"/>
  <c r="BA1162" i="5"/>
  <c r="BA1171" i="5"/>
  <c r="BA21" i="5"/>
  <c r="BA32" i="5"/>
  <c r="BA27" i="5"/>
  <c r="BA1153" i="5"/>
  <c r="BA28" i="5"/>
  <c r="BA1152" i="5"/>
  <c r="BA23" i="5"/>
  <c r="BA1155" i="5"/>
  <c r="BA1168" i="5"/>
  <c r="BA1177" i="5"/>
  <c r="BA1154" i="5"/>
  <c r="BA22" i="5"/>
  <c r="BA33" i="5"/>
  <c r="BA36" i="5"/>
  <c r="BA1166" i="5"/>
  <c r="BA19" i="5"/>
  <c r="BA1175" i="5"/>
  <c r="BA1146" i="5"/>
  <c r="BA1156" i="5"/>
  <c r="BA1163" i="5"/>
  <c r="BA1173" i="5"/>
  <c r="BA1174" i="5"/>
  <c r="BA1157" i="5"/>
  <c r="BA25" i="5"/>
  <c r="BA30" i="5"/>
  <c r="BA26" i="5"/>
  <c r="BA1170" i="5"/>
  <c r="BA1143" i="5"/>
  <c r="BA1139" i="5"/>
  <c r="BA1164" i="5"/>
  <c r="BA1169" i="5"/>
  <c r="BA1165" i="5"/>
  <c r="BA1147" i="5"/>
  <c r="BA1158" i="5"/>
  <c r="BA1150" i="5"/>
  <c r="BA1140" i="5"/>
  <c r="BA1178" i="5"/>
  <c r="BA1142" i="5"/>
  <c r="BA1149" i="5"/>
  <c r="BA1145" i="5"/>
  <c r="BA1176" i="5"/>
  <c r="BA17" i="5"/>
  <c r="AZ17" i="5" s="1"/>
  <c r="BA18" i="5"/>
  <c r="BA29" i="5"/>
  <c r="BA1161" i="5"/>
  <c r="BA1141" i="5"/>
  <c r="BA1172" i="5"/>
  <c r="BA1159" i="5"/>
  <c r="Y148" i="5"/>
  <c r="AX147" i="5"/>
  <c r="AW40" i="5"/>
  <c r="AV40" i="5"/>
  <c r="AU41" i="5"/>
  <c r="AT40" i="5"/>
  <c r="AS40" i="5"/>
  <c r="AR40" i="5"/>
  <c r="AQ77" i="5"/>
  <c r="T37" i="6"/>
  <c r="V36" i="6"/>
  <c r="B40" i="5"/>
  <c r="AA39" i="5"/>
  <c r="G41" i="5"/>
  <c r="AF40" i="5"/>
  <c r="E40" i="5"/>
  <c r="AD39" i="5"/>
  <c r="I40" i="5"/>
  <c r="AH39" i="5"/>
  <c r="C40" i="5"/>
  <c r="AB39" i="5"/>
  <c r="H40" i="5"/>
  <c r="AG39" i="5"/>
  <c r="F40" i="5"/>
  <c r="AE39" i="5"/>
  <c r="D41" i="5"/>
  <c r="AC40" i="5"/>
  <c r="T36" i="4"/>
  <c r="V35" i="4"/>
  <c r="T36" i="2"/>
  <c r="V35" i="2"/>
  <c r="X1183" i="5" l="1"/>
  <c r="AW1182" i="5"/>
  <c r="BA1182" i="5" s="1"/>
  <c r="BB17" i="5"/>
  <c r="AZ18" i="5"/>
  <c r="BA39" i="5"/>
  <c r="Y149" i="5"/>
  <c r="AX148" i="5"/>
  <c r="AW41" i="5"/>
  <c r="AV41" i="5"/>
  <c r="AU42" i="5"/>
  <c r="AT41" i="5"/>
  <c r="AS41" i="5"/>
  <c r="AR41" i="5"/>
  <c r="AQ78" i="5"/>
  <c r="T38" i="6"/>
  <c r="V37" i="6"/>
  <c r="F41" i="5"/>
  <c r="AE40" i="5"/>
  <c r="E41" i="5"/>
  <c r="AD40" i="5"/>
  <c r="D42" i="5"/>
  <c r="AC41" i="5"/>
  <c r="H41" i="5"/>
  <c r="AG40" i="5"/>
  <c r="G42" i="5"/>
  <c r="AF41" i="5"/>
  <c r="C41" i="5"/>
  <c r="AB40" i="5"/>
  <c r="I41" i="5"/>
  <c r="AH40" i="5"/>
  <c r="B41" i="5"/>
  <c r="AA40" i="5"/>
  <c r="T37" i="4"/>
  <c r="V36" i="4"/>
  <c r="T37" i="2"/>
  <c r="V36" i="2"/>
  <c r="X1184" i="5" l="1"/>
  <c r="AW1183" i="5"/>
  <c r="BA1183" i="5" s="1"/>
  <c r="BB18" i="5"/>
  <c r="AZ19" i="5"/>
  <c r="BA40" i="5"/>
  <c r="Y150" i="5"/>
  <c r="AX149" i="5"/>
  <c r="AW42" i="5"/>
  <c r="AV42" i="5"/>
  <c r="AU43" i="5"/>
  <c r="AT42" i="5"/>
  <c r="AS42" i="5"/>
  <c r="AR42" i="5"/>
  <c r="AQ79" i="5"/>
  <c r="T39" i="6"/>
  <c r="V38" i="6"/>
  <c r="D43" i="5"/>
  <c r="AC42" i="5"/>
  <c r="B42" i="5"/>
  <c r="AA41" i="5"/>
  <c r="H42" i="5"/>
  <c r="AG41" i="5"/>
  <c r="E42" i="5"/>
  <c r="AD41" i="5"/>
  <c r="C42" i="5"/>
  <c r="AB41" i="5"/>
  <c r="I42" i="5"/>
  <c r="AH41" i="5"/>
  <c r="G43" i="5"/>
  <c r="AF42" i="5"/>
  <c r="F42" i="5"/>
  <c r="AE41" i="5"/>
  <c r="V37" i="4"/>
  <c r="T38" i="4"/>
  <c r="T38" i="2"/>
  <c r="V37" i="2"/>
  <c r="X1185" i="5" l="1"/>
  <c r="AW1184" i="5"/>
  <c r="BA1184" i="5" s="1"/>
  <c r="BB19" i="5"/>
  <c r="AZ20" i="5"/>
  <c r="BA41" i="5"/>
  <c r="Y151" i="5"/>
  <c r="AX150" i="5"/>
  <c r="AW43" i="5"/>
  <c r="AV43" i="5"/>
  <c r="AU44" i="5"/>
  <c r="AT43" i="5"/>
  <c r="AS43" i="5"/>
  <c r="AR43" i="5"/>
  <c r="AQ80" i="5"/>
  <c r="V39" i="6"/>
  <c r="T40" i="6"/>
  <c r="H43" i="5"/>
  <c r="AG42" i="5"/>
  <c r="F43" i="5"/>
  <c r="AE42" i="5"/>
  <c r="I43" i="5"/>
  <c r="AH42" i="5"/>
  <c r="B43" i="5"/>
  <c r="AA42" i="5"/>
  <c r="E43" i="5"/>
  <c r="AD42" i="5"/>
  <c r="G44" i="5"/>
  <c r="AF43" i="5"/>
  <c r="C43" i="5"/>
  <c r="AB42" i="5"/>
  <c r="D44" i="5"/>
  <c r="AC43" i="5"/>
  <c r="T39" i="4"/>
  <c r="V38" i="4"/>
  <c r="T39" i="2"/>
  <c r="V38" i="2"/>
  <c r="X1186" i="5" l="1"/>
  <c r="AW1185" i="5"/>
  <c r="BA1185" i="5" s="1"/>
  <c r="AZ21" i="5"/>
  <c r="BB20" i="5"/>
  <c r="BA42" i="5"/>
  <c r="Y152" i="5"/>
  <c r="AX151" i="5"/>
  <c r="AW44" i="5"/>
  <c r="AV44" i="5"/>
  <c r="AU45" i="5"/>
  <c r="AT44" i="5"/>
  <c r="AS44" i="5"/>
  <c r="AR44" i="5"/>
  <c r="AQ81" i="5"/>
  <c r="T41" i="6"/>
  <c r="V40" i="6"/>
  <c r="I44" i="5"/>
  <c r="AH43" i="5"/>
  <c r="D45" i="5"/>
  <c r="AC44" i="5"/>
  <c r="G45" i="5"/>
  <c r="AF44" i="5"/>
  <c r="F44" i="5"/>
  <c r="AE43" i="5"/>
  <c r="B44" i="5"/>
  <c r="AA43" i="5"/>
  <c r="BA43" i="5" s="1"/>
  <c r="C44" i="5"/>
  <c r="AB43" i="5"/>
  <c r="E44" i="5"/>
  <c r="AD43" i="5"/>
  <c r="H44" i="5"/>
  <c r="AG43" i="5"/>
  <c r="T40" i="4"/>
  <c r="V39" i="4"/>
  <c r="T40" i="2"/>
  <c r="V39" i="2"/>
  <c r="X1187" i="5" l="1"/>
  <c r="AW1186" i="5"/>
  <c r="BA1186" i="5" s="1"/>
  <c r="AZ22" i="5"/>
  <c r="BB21" i="5"/>
  <c r="Y153" i="5"/>
  <c r="AX152" i="5"/>
  <c r="AW45" i="5"/>
  <c r="AV45" i="5"/>
  <c r="AU46" i="5"/>
  <c r="AT45" i="5"/>
  <c r="AS45" i="5"/>
  <c r="AR45" i="5"/>
  <c r="AQ82" i="5"/>
  <c r="T42" i="6"/>
  <c r="V41" i="6"/>
  <c r="G46" i="5"/>
  <c r="AF45" i="5"/>
  <c r="H45" i="5"/>
  <c r="AG44" i="5"/>
  <c r="C45" i="5"/>
  <c r="AB44" i="5"/>
  <c r="D46" i="5"/>
  <c r="AC45" i="5"/>
  <c r="F45" i="5"/>
  <c r="AE44" i="5"/>
  <c r="E45" i="5"/>
  <c r="AD44" i="5"/>
  <c r="B45" i="5"/>
  <c r="AA44" i="5"/>
  <c r="BA44" i="5" s="1"/>
  <c r="I45" i="5"/>
  <c r="AH44" i="5"/>
  <c r="T41" i="4"/>
  <c r="V40" i="4"/>
  <c r="T41" i="2"/>
  <c r="V40" i="2"/>
  <c r="X1188" i="5" l="1"/>
  <c r="AW1187" i="5"/>
  <c r="BA1187" i="5" s="1"/>
  <c r="AZ23" i="5"/>
  <c r="BB22" i="5"/>
  <c r="Y154" i="5"/>
  <c r="AX153" i="5"/>
  <c r="AW46" i="5"/>
  <c r="AV46" i="5"/>
  <c r="AU47" i="5"/>
  <c r="AT46" i="5"/>
  <c r="AS46" i="5"/>
  <c r="AR46" i="5"/>
  <c r="AQ83" i="5"/>
  <c r="T43" i="6"/>
  <c r="V42" i="6"/>
  <c r="C46" i="5"/>
  <c r="AB45" i="5"/>
  <c r="I46" i="5"/>
  <c r="AH45" i="5"/>
  <c r="D47" i="5"/>
  <c r="AC46" i="5"/>
  <c r="H46" i="5"/>
  <c r="AG45" i="5"/>
  <c r="E46" i="5"/>
  <c r="AD45" i="5"/>
  <c r="B46" i="5"/>
  <c r="AA45" i="5"/>
  <c r="F46" i="5"/>
  <c r="AE45" i="5"/>
  <c r="G47" i="5"/>
  <c r="AF46" i="5"/>
  <c r="V41" i="4"/>
  <c r="T42" i="4"/>
  <c r="T42" i="2"/>
  <c r="V41" i="2"/>
  <c r="X1189" i="5" l="1"/>
  <c r="AW1188" i="5"/>
  <c r="BA1188" i="5" s="1"/>
  <c r="BB23" i="5"/>
  <c r="AZ24" i="5"/>
  <c r="BA45" i="5"/>
  <c r="Y155" i="5"/>
  <c r="AX154" i="5"/>
  <c r="AW47" i="5"/>
  <c r="AV47" i="5"/>
  <c r="AU48" i="5"/>
  <c r="AT47" i="5"/>
  <c r="AS47" i="5"/>
  <c r="AR47" i="5"/>
  <c r="AQ84" i="5"/>
  <c r="V43" i="6"/>
  <c r="T44" i="6"/>
  <c r="E47" i="5"/>
  <c r="AD46" i="5"/>
  <c r="B47" i="5"/>
  <c r="AA46" i="5"/>
  <c r="I47" i="5"/>
  <c r="AH46" i="5"/>
  <c r="G48" i="5"/>
  <c r="AF47" i="5"/>
  <c r="H47" i="5"/>
  <c r="AG46" i="5"/>
  <c r="F47" i="5"/>
  <c r="AE46" i="5"/>
  <c r="D48" i="5"/>
  <c r="AC47" i="5"/>
  <c r="C47" i="5"/>
  <c r="AB46" i="5"/>
  <c r="T43" i="4"/>
  <c r="V42" i="4"/>
  <c r="T43" i="2"/>
  <c r="V42" i="2"/>
  <c r="X1190" i="5" l="1"/>
  <c r="AW1189" i="5"/>
  <c r="BA1189" i="5" s="1"/>
  <c r="BB24" i="5"/>
  <c r="AZ25" i="5"/>
  <c r="BA46" i="5"/>
  <c r="Y156" i="5"/>
  <c r="AX155" i="5"/>
  <c r="AW48" i="5"/>
  <c r="AV48" i="5"/>
  <c r="AU49" i="5"/>
  <c r="AT48" i="5"/>
  <c r="AS48" i="5"/>
  <c r="AR48" i="5"/>
  <c r="AQ85" i="5"/>
  <c r="T45" i="6"/>
  <c r="V44" i="6"/>
  <c r="I48" i="5"/>
  <c r="AH47" i="5"/>
  <c r="C48" i="5"/>
  <c r="AB47" i="5"/>
  <c r="G49" i="5"/>
  <c r="AF48" i="5"/>
  <c r="B48" i="5"/>
  <c r="AA47" i="5"/>
  <c r="F48" i="5"/>
  <c r="AE47" i="5"/>
  <c r="D49" i="5"/>
  <c r="AC48" i="5"/>
  <c r="H48" i="5"/>
  <c r="AG47" i="5"/>
  <c r="E48" i="5"/>
  <c r="AD47" i="5"/>
  <c r="T44" i="4"/>
  <c r="V43" i="4"/>
  <c r="T44" i="2"/>
  <c r="V43" i="2"/>
  <c r="X1191" i="5" l="1"/>
  <c r="AW1190" i="5"/>
  <c r="BA1190" i="5" s="1"/>
  <c r="BB25" i="5"/>
  <c r="AZ26" i="5"/>
  <c r="BA47" i="5"/>
  <c r="Y157" i="5"/>
  <c r="AX156" i="5"/>
  <c r="AW49" i="5"/>
  <c r="AV49" i="5"/>
  <c r="AU50" i="5"/>
  <c r="AT49" i="5"/>
  <c r="AS49" i="5"/>
  <c r="AR49" i="5"/>
  <c r="AQ86" i="5"/>
  <c r="T46" i="6"/>
  <c r="V45" i="6"/>
  <c r="G50" i="5"/>
  <c r="AF49" i="5"/>
  <c r="E49" i="5"/>
  <c r="AD48" i="5"/>
  <c r="D50" i="5"/>
  <c r="AC49" i="5"/>
  <c r="C49" i="5"/>
  <c r="AB48" i="5"/>
  <c r="H49" i="5"/>
  <c r="AG48" i="5"/>
  <c r="B49" i="5"/>
  <c r="AA48" i="5"/>
  <c r="F49" i="5"/>
  <c r="AE48" i="5"/>
  <c r="I49" i="5"/>
  <c r="AH48" i="5"/>
  <c r="T45" i="4"/>
  <c r="V44" i="4"/>
  <c r="T45" i="2"/>
  <c r="V44" i="2"/>
  <c r="X1192" i="5" l="1"/>
  <c r="AW1191" i="5"/>
  <c r="BA1191" i="5" s="1"/>
  <c r="BB26" i="5"/>
  <c r="AZ27" i="5"/>
  <c r="BA48" i="5"/>
  <c r="Y158" i="5"/>
  <c r="AX157" i="5"/>
  <c r="AW50" i="5"/>
  <c r="AV50" i="5"/>
  <c r="AU51" i="5"/>
  <c r="AT50" i="5"/>
  <c r="AS50" i="5"/>
  <c r="AR50" i="5"/>
  <c r="AQ87" i="5"/>
  <c r="T47" i="6"/>
  <c r="V46" i="6"/>
  <c r="D51" i="5"/>
  <c r="AC50" i="5"/>
  <c r="I50" i="5"/>
  <c r="AH49" i="5"/>
  <c r="B50" i="5"/>
  <c r="AA49" i="5"/>
  <c r="E50" i="5"/>
  <c r="AD49" i="5"/>
  <c r="C50" i="5"/>
  <c r="AB49" i="5"/>
  <c r="F50" i="5"/>
  <c r="AE49" i="5"/>
  <c r="H50" i="5"/>
  <c r="AG49" i="5"/>
  <c r="G51" i="5"/>
  <c r="AF50" i="5"/>
  <c r="V45" i="4"/>
  <c r="T46" i="4"/>
  <c r="T46" i="2"/>
  <c r="V45" i="2"/>
  <c r="X1193" i="5" l="1"/>
  <c r="AW1192" i="5"/>
  <c r="BA1192" i="5" s="1"/>
  <c r="AZ28" i="5"/>
  <c r="BB27" i="5"/>
  <c r="BA49" i="5"/>
  <c r="Y159" i="5"/>
  <c r="AX158" i="5"/>
  <c r="AW51" i="5"/>
  <c r="AV51" i="5"/>
  <c r="AU52" i="5"/>
  <c r="AT51" i="5"/>
  <c r="AS51" i="5"/>
  <c r="AR51" i="5"/>
  <c r="AQ88" i="5"/>
  <c r="V47" i="6"/>
  <c r="T48" i="6"/>
  <c r="H51" i="5"/>
  <c r="AG50" i="5"/>
  <c r="B51" i="5"/>
  <c r="AA50" i="5"/>
  <c r="G52" i="5"/>
  <c r="AF51" i="5"/>
  <c r="F51" i="5"/>
  <c r="AE50" i="5"/>
  <c r="I51" i="5"/>
  <c r="AH50" i="5"/>
  <c r="E51" i="5"/>
  <c r="AD50" i="5"/>
  <c r="C51" i="5"/>
  <c r="AB50" i="5"/>
  <c r="D52" i="5"/>
  <c r="AC51" i="5"/>
  <c r="T47" i="4"/>
  <c r="V46" i="4"/>
  <c r="T47" i="2"/>
  <c r="V46" i="2"/>
  <c r="X1194" i="5" l="1"/>
  <c r="AW1193" i="5"/>
  <c r="BA1193" i="5" s="1"/>
  <c r="AZ29" i="5"/>
  <c r="BB28" i="5"/>
  <c r="BA50" i="5"/>
  <c r="Y160" i="5"/>
  <c r="AX159" i="5"/>
  <c r="AW52" i="5"/>
  <c r="AV52" i="5"/>
  <c r="AU53" i="5"/>
  <c r="AT52" i="5"/>
  <c r="AS52" i="5"/>
  <c r="AR52" i="5"/>
  <c r="AQ89" i="5"/>
  <c r="T49" i="6"/>
  <c r="V48" i="6"/>
  <c r="G53" i="5"/>
  <c r="AF52" i="5"/>
  <c r="D53" i="5"/>
  <c r="AC52" i="5"/>
  <c r="E52" i="5"/>
  <c r="AD51" i="5"/>
  <c r="B52" i="5"/>
  <c r="AA51" i="5"/>
  <c r="F52" i="5"/>
  <c r="AE51" i="5"/>
  <c r="C52" i="5"/>
  <c r="AB51" i="5"/>
  <c r="I52" i="5"/>
  <c r="AH51" i="5"/>
  <c r="H52" i="5"/>
  <c r="AG51" i="5"/>
  <c r="T48" i="4"/>
  <c r="V47" i="4"/>
  <c r="T48" i="2"/>
  <c r="V47" i="2"/>
  <c r="X1195" i="5" l="1"/>
  <c r="AW1194" i="5"/>
  <c r="BA1194" i="5" s="1"/>
  <c r="AZ30" i="5"/>
  <c r="BB29" i="5"/>
  <c r="BA51" i="5"/>
  <c r="Y161" i="5"/>
  <c r="AX160" i="5"/>
  <c r="AW53" i="5"/>
  <c r="AV53" i="5"/>
  <c r="AU54" i="5"/>
  <c r="AT53" i="5"/>
  <c r="AS53" i="5"/>
  <c r="AR53" i="5"/>
  <c r="AQ90" i="5"/>
  <c r="T50" i="6"/>
  <c r="V49" i="6"/>
  <c r="E53" i="5"/>
  <c r="AD52" i="5"/>
  <c r="H53" i="5"/>
  <c r="AG52" i="5"/>
  <c r="C53" i="5"/>
  <c r="AB52" i="5"/>
  <c r="D54" i="5"/>
  <c r="AC53" i="5"/>
  <c r="B53" i="5"/>
  <c r="AA52" i="5"/>
  <c r="BA52" i="5" s="1"/>
  <c r="I53" i="5"/>
  <c r="AH52" i="5"/>
  <c r="F53" i="5"/>
  <c r="AE52" i="5"/>
  <c r="G54" i="5"/>
  <c r="AF53" i="5"/>
  <c r="V48" i="4"/>
  <c r="T49" i="4"/>
  <c r="T49" i="2"/>
  <c r="V48" i="2"/>
  <c r="X1196" i="5" l="1"/>
  <c r="AW1195" i="5"/>
  <c r="BA1195" i="5" s="1"/>
  <c r="AZ31" i="5"/>
  <c r="BB30" i="5"/>
  <c r="Y162" i="5"/>
  <c r="AX161" i="5"/>
  <c r="AW54" i="5"/>
  <c r="AV54" i="5"/>
  <c r="AU55" i="5"/>
  <c r="AT54" i="5"/>
  <c r="AS54" i="5"/>
  <c r="AR54" i="5"/>
  <c r="AQ91" i="5"/>
  <c r="T51" i="6"/>
  <c r="V50" i="6"/>
  <c r="C54" i="5"/>
  <c r="AB53" i="5"/>
  <c r="I54" i="5"/>
  <c r="AH53" i="5"/>
  <c r="H54" i="5"/>
  <c r="AG53" i="5"/>
  <c r="G55" i="5"/>
  <c r="AF54" i="5"/>
  <c r="D55" i="5"/>
  <c r="AC54" i="5"/>
  <c r="F54" i="5"/>
  <c r="AE53" i="5"/>
  <c r="B54" i="5"/>
  <c r="AA53" i="5"/>
  <c r="BA53" i="5" s="1"/>
  <c r="E54" i="5"/>
  <c r="AD53" i="5"/>
  <c r="V49" i="4"/>
  <c r="T50" i="4"/>
  <c r="T50" i="2"/>
  <c r="V49" i="2"/>
  <c r="X1197" i="5" l="1"/>
  <c r="AW1196" i="5"/>
  <c r="BA1196" i="5" s="1"/>
  <c r="AZ32" i="5"/>
  <c r="BB31" i="5"/>
  <c r="Y163" i="5"/>
  <c r="AX162" i="5"/>
  <c r="AW55" i="5"/>
  <c r="AV55" i="5"/>
  <c r="AU56" i="5"/>
  <c r="AT55" i="5"/>
  <c r="AS55" i="5"/>
  <c r="AR55" i="5"/>
  <c r="AQ92" i="5"/>
  <c r="V51" i="6"/>
  <c r="T52" i="6"/>
  <c r="D56" i="5"/>
  <c r="AC55" i="5"/>
  <c r="C55" i="5"/>
  <c r="AB54" i="5"/>
  <c r="E55" i="5"/>
  <c r="AD54" i="5"/>
  <c r="I55" i="5"/>
  <c r="AH54" i="5"/>
  <c r="B55" i="5"/>
  <c r="AA54" i="5"/>
  <c r="BA54" i="5" s="1"/>
  <c r="F55" i="5"/>
  <c r="AE54" i="5"/>
  <c r="G56" i="5"/>
  <c r="AF55" i="5"/>
  <c r="H55" i="5"/>
  <c r="AG54" i="5"/>
  <c r="T51" i="4"/>
  <c r="V50" i="4"/>
  <c r="T51" i="2"/>
  <c r="V50" i="2"/>
  <c r="X1198" i="5" l="1"/>
  <c r="AW1197" i="5"/>
  <c r="BA1197" i="5" s="1"/>
  <c r="BB32" i="5"/>
  <c r="AZ33" i="5"/>
  <c r="Y164" i="5"/>
  <c r="AX163" i="5"/>
  <c r="AW56" i="5"/>
  <c r="AV56" i="5"/>
  <c r="AU57" i="5"/>
  <c r="AT56" i="5"/>
  <c r="AS56" i="5"/>
  <c r="AR56" i="5"/>
  <c r="AQ93" i="5"/>
  <c r="T53" i="6"/>
  <c r="V52" i="6"/>
  <c r="E56" i="5"/>
  <c r="AD55" i="5"/>
  <c r="H56" i="5"/>
  <c r="AG55" i="5"/>
  <c r="F56" i="5"/>
  <c r="AE55" i="5"/>
  <c r="C56" i="5"/>
  <c r="AB55" i="5"/>
  <c r="I56" i="5"/>
  <c r="AH55" i="5"/>
  <c r="G57" i="5"/>
  <c r="AF56" i="5"/>
  <c r="B56" i="5"/>
  <c r="AA55" i="5"/>
  <c r="BA55" i="5" s="1"/>
  <c r="D57" i="5"/>
  <c r="AC56" i="5"/>
  <c r="T52" i="4"/>
  <c r="V51" i="4"/>
  <c r="T52" i="2"/>
  <c r="V51" i="2"/>
  <c r="X1199" i="5" l="1"/>
  <c r="AW1198" i="5"/>
  <c r="BA1198" i="5" s="1"/>
  <c r="AZ34" i="5"/>
  <c r="BB33" i="5"/>
  <c r="Y165" i="5"/>
  <c r="AX164" i="5"/>
  <c r="AW57" i="5"/>
  <c r="AV57" i="5"/>
  <c r="AU58" i="5"/>
  <c r="AT57" i="5"/>
  <c r="AS57" i="5"/>
  <c r="AR57" i="5"/>
  <c r="AQ94" i="5"/>
  <c r="T54" i="6"/>
  <c r="V53" i="6"/>
  <c r="I57" i="5"/>
  <c r="AH56" i="5"/>
  <c r="D58" i="5"/>
  <c r="AC57" i="5"/>
  <c r="G58" i="5"/>
  <c r="AF57" i="5"/>
  <c r="H57" i="5"/>
  <c r="AG56" i="5"/>
  <c r="C57" i="5"/>
  <c r="AB56" i="5"/>
  <c r="B57" i="5"/>
  <c r="AA56" i="5"/>
  <c r="F57" i="5"/>
  <c r="AE56" i="5"/>
  <c r="E57" i="5"/>
  <c r="AD56" i="5"/>
  <c r="T53" i="4"/>
  <c r="V52" i="4"/>
  <c r="T53" i="2"/>
  <c r="V52" i="2"/>
  <c r="X1200" i="5" l="1"/>
  <c r="AW1199" i="5"/>
  <c r="BA1199" i="5" s="1"/>
  <c r="AZ35" i="5"/>
  <c r="BB34" i="5"/>
  <c r="BA56" i="5"/>
  <c r="Y166" i="5"/>
  <c r="AX165" i="5"/>
  <c r="AW58" i="5"/>
  <c r="AV58" i="5"/>
  <c r="AU59" i="5"/>
  <c r="AT58" i="5"/>
  <c r="AS58" i="5"/>
  <c r="AR58" i="5"/>
  <c r="AQ95" i="5"/>
  <c r="T55" i="6"/>
  <c r="V54" i="6"/>
  <c r="C58" i="5"/>
  <c r="AB57" i="5"/>
  <c r="E58" i="5"/>
  <c r="AD57" i="5"/>
  <c r="B58" i="5"/>
  <c r="AA57" i="5"/>
  <c r="D59" i="5"/>
  <c r="AC58" i="5"/>
  <c r="H58" i="5"/>
  <c r="AG57" i="5"/>
  <c r="F58" i="5"/>
  <c r="AE57" i="5"/>
  <c r="G59" i="5"/>
  <c r="AF58" i="5"/>
  <c r="I58" i="5"/>
  <c r="AH57" i="5"/>
  <c r="V53" i="4"/>
  <c r="T54" i="4"/>
  <c r="T54" i="2"/>
  <c r="V53" i="2"/>
  <c r="X1201" i="5" l="1"/>
  <c r="AW1200" i="5"/>
  <c r="BA1200" i="5" s="1"/>
  <c r="AZ36" i="5"/>
  <c r="BB35" i="5"/>
  <c r="BA57" i="5"/>
  <c r="Y167" i="5"/>
  <c r="AX166" i="5"/>
  <c r="AW59" i="5"/>
  <c r="AV59" i="5"/>
  <c r="AU60" i="5"/>
  <c r="AT59" i="5"/>
  <c r="AS59" i="5"/>
  <c r="AR59" i="5"/>
  <c r="AQ96" i="5"/>
  <c r="V55" i="6"/>
  <c r="T56" i="6"/>
  <c r="B59" i="5"/>
  <c r="AA58" i="5"/>
  <c r="BA58" i="5" s="1"/>
  <c r="I59" i="5"/>
  <c r="AH58" i="5"/>
  <c r="F59" i="5"/>
  <c r="AE58" i="5"/>
  <c r="E59" i="5"/>
  <c r="AD58" i="5"/>
  <c r="D60" i="5"/>
  <c r="AC59" i="5"/>
  <c r="G60" i="5"/>
  <c r="AF59" i="5"/>
  <c r="H59" i="5"/>
  <c r="AG58" i="5"/>
  <c r="C59" i="5"/>
  <c r="AB58" i="5"/>
  <c r="T55" i="4"/>
  <c r="V54" i="4"/>
  <c r="T55" i="2"/>
  <c r="V54" i="2"/>
  <c r="X1202" i="5" l="1"/>
  <c r="AW1201" i="5"/>
  <c r="BA1201" i="5" s="1"/>
  <c r="AZ37" i="5"/>
  <c r="BB36" i="5"/>
  <c r="Y168" i="5"/>
  <c r="AX167" i="5"/>
  <c r="AW60" i="5"/>
  <c r="AV60" i="5"/>
  <c r="AU61" i="5"/>
  <c r="AT60" i="5"/>
  <c r="AS60" i="5"/>
  <c r="AR60" i="5"/>
  <c r="AQ97" i="5"/>
  <c r="T57" i="6"/>
  <c r="V56" i="6"/>
  <c r="D61" i="5"/>
  <c r="AC60" i="5"/>
  <c r="F60" i="5"/>
  <c r="AE59" i="5"/>
  <c r="G61" i="5"/>
  <c r="AF60" i="5"/>
  <c r="I60" i="5"/>
  <c r="AH59" i="5"/>
  <c r="C60" i="5"/>
  <c r="AB59" i="5"/>
  <c r="E60" i="5"/>
  <c r="AD59" i="5"/>
  <c r="H60" i="5"/>
  <c r="AG59" i="5"/>
  <c r="B60" i="5"/>
  <c r="AA59" i="5"/>
  <c r="T56" i="4"/>
  <c r="V55" i="4"/>
  <c r="T56" i="2"/>
  <c r="V55" i="2"/>
  <c r="X1203" i="5" l="1"/>
  <c r="AW1202" i="5"/>
  <c r="BA1202" i="5" s="1"/>
  <c r="BB37" i="5"/>
  <c r="AZ38" i="5"/>
  <c r="BA59" i="5"/>
  <c r="Y169" i="5"/>
  <c r="AX168" i="5"/>
  <c r="AW61" i="5"/>
  <c r="AV61" i="5"/>
  <c r="AU62" i="5"/>
  <c r="AT61" i="5"/>
  <c r="AS61" i="5"/>
  <c r="AR61" i="5"/>
  <c r="AQ98" i="5"/>
  <c r="V57" i="6"/>
  <c r="T58" i="6"/>
  <c r="G62" i="5"/>
  <c r="AF61" i="5"/>
  <c r="E61" i="5"/>
  <c r="AD60" i="5"/>
  <c r="F61" i="5"/>
  <c r="AE60" i="5"/>
  <c r="B61" i="5"/>
  <c r="AA60" i="5"/>
  <c r="I61" i="5"/>
  <c r="AH60" i="5"/>
  <c r="H61" i="5"/>
  <c r="AG60" i="5"/>
  <c r="C61" i="5"/>
  <c r="AB60" i="5"/>
  <c r="D62" i="5"/>
  <c r="AC61" i="5"/>
  <c r="V56" i="4"/>
  <c r="T57" i="4"/>
  <c r="T57" i="2"/>
  <c r="V56" i="2"/>
  <c r="X1204" i="5" l="1"/>
  <c r="AW1203" i="5"/>
  <c r="BA1203" i="5" s="1"/>
  <c r="BB38" i="5"/>
  <c r="AZ39" i="5"/>
  <c r="BA60" i="5"/>
  <c r="Y170" i="5"/>
  <c r="AX169" i="5"/>
  <c r="AW62" i="5"/>
  <c r="AV62" i="5"/>
  <c r="AU63" i="5"/>
  <c r="AT62" i="5"/>
  <c r="AS62" i="5"/>
  <c r="AR62" i="5"/>
  <c r="AQ99" i="5"/>
  <c r="T59" i="6"/>
  <c r="V58" i="6"/>
  <c r="C62" i="5"/>
  <c r="AB61" i="5"/>
  <c r="F62" i="5"/>
  <c r="AE61" i="5"/>
  <c r="D63" i="5"/>
  <c r="AC62" i="5"/>
  <c r="B62" i="5"/>
  <c r="AA61" i="5"/>
  <c r="E62" i="5"/>
  <c r="AD61" i="5"/>
  <c r="H62" i="5"/>
  <c r="AG61" i="5"/>
  <c r="I62" i="5"/>
  <c r="AH61" i="5"/>
  <c r="G63" i="5"/>
  <c r="AF62" i="5"/>
  <c r="V57" i="4"/>
  <c r="T58" i="4"/>
  <c r="T58" i="2"/>
  <c r="V57" i="2"/>
  <c r="X1205" i="5" l="1"/>
  <c r="AW1204" i="5"/>
  <c r="BA1204" i="5" s="1"/>
  <c r="AZ40" i="5"/>
  <c r="BB39" i="5"/>
  <c r="BA61" i="5"/>
  <c r="Y171" i="5"/>
  <c r="AX170" i="5"/>
  <c r="AW63" i="5"/>
  <c r="AV63" i="5"/>
  <c r="AU64" i="5"/>
  <c r="AT63" i="5"/>
  <c r="AS63" i="5"/>
  <c r="AR63" i="5"/>
  <c r="AQ100" i="5"/>
  <c r="V59" i="6"/>
  <c r="T60" i="6"/>
  <c r="D64" i="5"/>
  <c r="AC63" i="5"/>
  <c r="G64" i="5"/>
  <c r="AF63" i="5"/>
  <c r="H63" i="5"/>
  <c r="AG62" i="5"/>
  <c r="F63" i="5"/>
  <c r="AE62" i="5"/>
  <c r="B63" i="5"/>
  <c r="AA62" i="5"/>
  <c r="BA62" i="5" s="1"/>
  <c r="I63" i="5"/>
  <c r="AH62" i="5"/>
  <c r="E63" i="5"/>
  <c r="AD62" i="5"/>
  <c r="C63" i="5"/>
  <c r="AB62" i="5"/>
  <c r="T59" i="4"/>
  <c r="V58" i="4"/>
  <c r="T59" i="2"/>
  <c r="V58" i="2"/>
  <c r="X1206" i="5" l="1"/>
  <c r="AW1205" i="5"/>
  <c r="BA1205" i="5" s="1"/>
  <c r="AZ41" i="5"/>
  <c r="BB40" i="5"/>
  <c r="Y172" i="5"/>
  <c r="AX171" i="5"/>
  <c r="AW64" i="5"/>
  <c r="AV64" i="5"/>
  <c r="AU65" i="5"/>
  <c r="AT64" i="5"/>
  <c r="AS64" i="5"/>
  <c r="AR64" i="5"/>
  <c r="AQ101" i="5"/>
  <c r="T61" i="6"/>
  <c r="V60" i="6"/>
  <c r="H64" i="5"/>
  <c r="AG63" i="5"/>
  <c r="C64" i="5"/>
  <c r="AB63" i="5"/>
  <c r="I64" i="5"/>
  <c r="AH63" i="5"/>
  <c r="G65" i="5"/>
  <c r="AF64" i="5"/>
  <c r="F64" i="5"/>
  <c r="AE63" i="5"/>
  <c r="E64" i="5"/>
  <c r="AD63" i="5"/>
  <c r="B64" i="5"/>
  <c r="AA63" i="5"/>
  <c r="BA63" i="5" s="1"/>
  <c r="D65" i="5"/>
  <c r="AC64" i="5"/>
  <c r="T60" i="4"/>
  <c r="V59" i="4"/>
  <c r="T60" i="2"/>
  <c r="V59" i="2"/>
  <c r="X1207" i="5" l="1"/>
  <c r="AW1206" i="5"/>
  <c r="BA1206" i="5" s="1"/>
  <c r="AZ42" i="5"/>
  <c r="BB41" i="5"/>
  <c r="Y173" i="5"/>
  <c r="AX172" i="5"/>
  <c r="AW65" i="5"/>
  <c r="AV65" i="5"/>
  <c r="AU66" i="5"/>
  <c r="AT65" i="5"/>
  <c r="AS65" i="5"/>
  <c r="AR65" i="5"/>
  <c r="AQ102" i="5"/>
  <c r="V61" i="6"/>
  <c r="T62" i="6"/>
  <c r="F65" i="5"/>
  <c r="AE64" i="5"/>
  <c r="D66" i="5"/>
  <c r="AC65" i="5"/>
  <c r="E65" i="5"/>
  <c r="AD64" i="5"/>
  <c r="C65" i="5"/>
  <c r="AB64" i="5"/>
  <c r="G66" i="5"/>
  <c r="AF65" i="5"/>
  <c r="B65" i="5"/>
  <c r="AA64" i="5"/>
  <c r="I65" i="5"/>
  <c r="AH64" i="5"/>
  <c r="H65" i="5"/>
  <c r="AG64" i="5"/>
  <c r="T61" i="4"/>
  <c r="V60" i="4"/>
  <c r="T61" i="2"/>
  <c r="V60" i="2"/>
  <c r="X1208" i="5" l="1"/>
  <c r="AW1207" i="5"/>
  <c r="BA1207" i="5" s="1"/>
  <c r="BB42" i="5"/>
  <c r="AZ43" i="5"/>
  <c r="BA64" i="5"/>
  <c r="Y174" i="5"/>
  <c r="AX173" i="5"/>
  <c r="AW66" i="5"/>
  <c r="AV66" i="5"/>
  <c r="AU67" i="5"/>
  <c r="AT66" i="5"/>
  <c r="AS66" i="5"/>
  <c r="AR66" i="5"/>
  <c r="AQ103" i="5"/>
  <c r="T63" i="6"/>
  <c r="V62" i="6"/>
  <c r="G67" i="5"/>
  <c r="AF66" i="5"/>
  <c r="H66" i="5"/>
  <c r="AG65" i="5"/>
  <c r="B66" i="5"/>
  <c r="AA65" i="5"/>
  <c r="D67" i="5"/>
  <c r="AC66" i="5"/>
  <c r="C66" i="5"/>
  <c r="AB65" i="5"/>
  <c r="I66" i="5"/>
  <c r="AH65" i="5"/>
  <c r="E66" i="5"/>
  <c r="AD65" i="5"/>
  <c r="F66" i="5"/>
  <c r="AE65" i="5"/>
  <c r="V61" i="4"/>
  <c r="T62" i="4"/>
  <c r="T62" i="2"/>
  <c r="V61" i="2"/>
  <c r="X1209" i="5" l="1"/>
  <c r="AW1208" i="5"/>
  <c r="BA1208" i="5" s="1"/>
  <c r="AZ44" i="5"/>
  <c r="BB43" i="5"/>
  <c r="BA65" i="5"/>
  <c r="Y175" i="5"/>
  <c r="AX174" i="5"/>
  <c r="AW67" i="5"/>
  <c r="AV67" i="5"/>
  <c r="AU68" i="5"/>
  <c r="AT67" i="5"/>
  <c r="AS67" i="5"/>
  <c r="AR67" i="5"/>
  <c r="AQ104" i="5"/>
  <c r="V63" i="6"/>
  <c r="T64" i="6"/>
  <c r="B67" i="5"/>
  <c r="AA66" i="5"/>
  <c r="F67" i="5"/>
  <c r="AE66" i="5"/>
  <c r="D68" i="5"/>
  <c r="AC67" i="5"/>
  <c r="I67" i="5"/>
  <c r="AH66" i="5"/>
  <c r="H67" i="5"/>
  <c r="AG66" i="5"/>
  <c r="E67" i="5"/>
  <c r="AD66" i="5"/>
  <c r="C67" i="5"/>
  <c r="AB66" i="5"/>
  <c r="G68" i="5"/>
  <c r="AF67" i="5"/>
  <c r="T63" i="4"/>
  <c r="V62" i="4"/>
  <c r="T63" i="2"/>
  <c r="V62" i="2"/>
  <c r="X1210" i="5" l="1"/>
  <c r="AW1209" i="5"/>
  <c r="BA1209" i="5" s="1"/>
  <c r="AZ45" i="5"/>
  <c r="BB44" i="5"/>
  <c r="BA66" i="5"/>
  <c r="Y176" i="5"/>
  <c r="AX175" i="5"/>
  <c r="AW68" i="5"/>
  <c r="AV68" i="5"/>
  <c r="AU69" i="5"/>
  <c r="AT68" i="5"/>
  <c r="AS68" i="5"/>
  <c r="AR68" i="5"/>
  <c r="AQ105" i="5"/>
  <c r="T65" i="6"/>
  <c r="V64" i="6"/>
  <c r="H68" i="5"/>
  <c r="AG67" i="5"/>
  <c r="G69" i="5"/>
  <c r="AF68" i="5"/>
  <c r="E68" i="5"/>
  <c r="AD67" i="5"/>
  <c r="F68" i="5"/>
  <c r="AE67" i="5"/>
  <c r="I68" i="5"/>
  <c r="AH67" i="5"/>
  <c r="C68" i="5"/>
  <c r="AB67" i="5"/>
  <c r="D69" i="5"/>
  <c r="AC68" i="5"/>
  <c r="B68" i="5"/>
  <c r="AA67" i="5"/>
  <c r="T64" i="4"/>
  <c r="V63" i="4"/>
  <c r="T64" i="2"/>
  <c r="V63" i="2"/>
  <c r="X1211" i="5" l="1"/>
  <c r="AW1210" i="5"/>
  <c r="BA1210" i="5" s="1"/>
  <c r="AZ46" i="5"/>
  <c r="BB45" i="5"/>
  <c r="BA67" i="5"/>
  <c r="Y177" i="5"/>
  <c r="AX176" i="5"/>
  <c r="AW69" i="5"/>
  <c r="AV69" i="5"/>
  <c r="AU70" i="5"/>
  <c r="AT69" i="5"/>
  <c r="AS69" i="5"/>
  <c r="AR69" i="5"/>
  <c r="AQ106" i="5"/>
  <c r="V65" i="6"/>
  <c r="T66" i="6"/>
  <c r="I69" i="5"/>
  <c r="AH68" i="5"/>
  <c r="E69" i="5"/>
  <c r="AD68" i="5"/>
  <c r="B69" i="5"/>
  <c r="AA68" i="5"/>
  <c r="C69" i="5"/>
  <c r="AB68" i="5"/>
  <c r="G70" i="5"/>
  <c r="AF69" i="5"/>
  <c r="D70" i="5"/>
  <c r="AC69" i="5"/>
  <c r="F69" i="5"/>
  <c r="AE68" i="5"/>
  <c r="H69" i="5"/>
  <c r="AG68" i="5"/>
  <c r="T65" i="4"/>
  <c r="V64" i="4"/>
  <c r="T65" i="2"/>
  <c r="V64" i="2"/>
  <c r="X1212" i="5" l="1"/>
  <c r="AW1211" i="5"/>
  <c r="BA1211" i="5" s="1"/>
  <c r="AZ47" i="5"/>
  <c r="BB46" i="5"/>
  <c r="BA68" i="5"/>
  <c r="Y178" i="5"/>
  <c r="AX177" i="5"/>
  <c r="AW70" i="5"/>
  <c r="AV70" i="5"/>
  <c r="AU71" i="5"/>
  <c r="AT70" i="5"/>
  <c r="AS70" i="5"/>
  <c r="AR70" i="5"/>
  <c r="AQ107" i="5"/>
  <c r="T67" i="6"/>
  <c r="V66" i="6"/>
  <c r="B70" i="5"/>
  <c r="AA69" i="5"/>
  <c r="H70" i="5"/>
  <c r="AG69" i="5"/>
  <c r="C70" i="5"/>
  <c r="AB69" i="5"/>
  <c r="E70" i="5"/>
  <c r="AD69" i="5"/>
  <c r="D71" i="5"/>
  <c r="AC70" i="5"/>
  <c r="F70" i="5"/>
  <c r="AE69" i="5"/>
  <c r="G71" i="5"/>
  <c r="AF70" i="5"/>
  <c r="I70" i="5"/>
  <c r="AH69" i="5"/>
  <c r="V65" i="4"/>
  <c r="T66" i="4"/>
  <c r="T66" i="2"/>
  <c r="V65" i="2"/>
  <c r="X1213" i="5" l="1"/>
  <c r="AW1212" i="5"/>
  <c r="BA1212" i="5" s="1"/>
  <c r="AZ48" i="5"/>
  <c r="BB47" i="5"/>
  <c r="BA69" i="5"/>
  <c r="Y179" i="5"/>
  <c r="AX178" i="5"/>
  <c r="AW71" i="5"/>
  <c r="AV71" i="5"/>
  <c r="AU72" i="5"/>
  <c r="AT71" i="5"/>
  <c r="AS71" i="5"/>
  <c r="AR71" i="5"/>
  <c r="AQ108" i="5"/>
  <c r="V67" i="6"/>
  <c r="T68" i="6"/>
  <c r="C71" i="5"/>
  <c r="AB70" i="5"/>
  <c r="I71" i="5"/>
  <c r="AH70" i="5"/>
  <c r="E71" i="5"/>
  <c r="AD70" i="5"/>
  <c r="H71" i="5"/>
  <c r="AG70" i="5"/>
  <c r="F71" i="5"/>
  <c r="AE70" i="5"/>
  <c r="G72" i="5"/>
  <c r="AF71" i="5"/>
  <c r="D72" i="5"/>
  <c r="AC71" i="5"/>
  <c r="B71" i="5"/>
  <c r="AA70" i="5"/>
  <c r="T67" i="4"/>
  <c r="V66" i="4"/>
  <c r="T67" i="2"/>
  <c r="V66" i="2"/>
  <c r="X1214" i="5" l="1"/>
  <c r="AW1213" i="5"/>
  <c r="BA1213" i="5" s="1"/>
  <c r="AZ49" i="5"/>
  <c r="BB48" i="5"/>
  <c r="BA70" i="5"/>
  <c r="Y180" i="5"/>
  <c r="AX179" i="5"/>
  <c r="AW72" i="5"/>
  <c r="AV72" i="5"/>
  <c r="AU73" i="5"/>
  <c r="AT72" i="5"/>
  <c r="AS72" i="5"/>
  <c r="AR72" i="5"/>
  <c r="AQ109" i="5"/>
  <c r="T69" i="6"/>
  <c r="V68" i="6"/>
  <c r="E72" i="5"/>
  <c r="AD71" i="5"/>
  <c r="G73" i="5"/>
  <c r="AF72" i="5"/>
  <c r="H72" i="5"/>
  <c r="AG71" i="5"/>
  <c r="I72" i="5"/>
  <c r="AH71" i="5"/>
  <c r="B72" i="5"/>
  <c r="AA71" i="5"/>
  <c r="BA71" i="5" s="1"/>
  <c r="D73" i="5"/>
  <c r="AC72" i="5"/>
  <c r="F72" i="5"/>
  <c r="AE71" i="5"/>
  <c r="C72" i="5"/>
  <c r="AB71" i="5"/>
  <c r="T68" i="4"/>
  <c r="V67" i="4"/>
  <c r="T68" i="2"/>
  <c r="V67" i="2"/>
  <c r="X1215" i="5" l="1"/>
  <c r="AW1214" i="5"/>
  <c r="BA1214" i="5" s="1"/>
  <c r="AZ50" i="5"/>
  <c r="BB49" i="5"/>
  <c r="Y181" i="5"/>
  <c r="AX180" i="5"/>
  <c r="AW73" i="5"/>
  <c r="AV73" i="5"/>
  <c r="AU74" i="5"/>
  <c r="AT73" i="5"/>
  <c r="AS73" i="5"/>
  <c r="AR73" i="5"/>
  <c r="AQ110" i="5"/>
  <c r="V69" i="6"/>
  <c r="T70" i="6"/>
  <c r="H73" i="5"/>
  <c r="AG72" i="5"/>
  <c r="D74" i="5"/>
  <c r="AC73" i="5"/>
  <c r="I73" i="5"/>
  <c r="AH72" i="5"/>
  <c r="G74" i="5"/>
  <c r="AF73" i="5"/>
  <c r="C73" i="5"/>
  <c r="AB72" i="5"/>
  <c r="F73" i="5"/>
  <c r="AE72" i="5"/>
  <c r="B73" i="5"/>
  <c r="AA72" i="5"/>
  <c r="BA72" i="5" s="1"/>
  <c r="E73" i="5"/>
  <c r="AD72" i="5"/>
  <c r="T69" i="4"/>
  <c r="V68" i="4"/>
  <c r="T69" i="2"/>
  <c r="V68" i="2"/>
  <c r="X1216" i="5" l="1"/>
  <c r="AW1215" i="5"/>
  <c r="BA1215" i="5" s="1"/>
  <c r="AZ51" i="5"/>
  <c r="BB50" i="5"/>
  <c r="Y182" i="5"/>
  <c r="AX181" i="5"/>
  <c r="AW74" i="5"/>
  <c r="AV74" i="5"/>
  <c r="AU75" i="5"/>
  <c r="AT74" i="5"/>
  <c r="AS74" i="5"/>
  <c r="AR74" i="5"/>
  <c r="AQ111" i="5"/>
  <c r="T71" i="6"/>
  <c r="V70" i="6"/>
  <c r="I74" i="5"/>
  <c r="AH73" i="5"/>
  <c r="E74" i="5"/>
  <c r="AD73" i="5"/>
  <c r="F74" i="5"/>
  <c r="AE73" i="5"/>
  <c r="D75" i="5"/>
  <c r="AC74" i="5"/>
  <c r="G75" i="5"/>
  <c r="AF74" i="5"/>
  <c r="B74" i="5"/>
  <c r="AA73" i="5"/>
  <c r="C74" i="5"/>
  <c r="AB73" i="5"/>
  <c r="H74" i="5"/>
  <c r="AG73" i="5"/>
  <c r="V69" i="4"/>
  <c r="T70" i="4"/>
  <c r="T70" i="2"/>
  <c r="V69" i="2"/>
  <c r="X1217" i="5" l="1"/>
  <c r="AW1216" i="5"/>
  <c r="BA1216" i="5" s="1"/>
  <c r="BB51" i="5"/>
  <c r="AZ52" i="5"/>
  <c r="BA73" i="5"/>
  <c r="Y183" i="5"/>
  <c r="AX182" i="5"/>
  <c r="AW75" i="5"/>
  <c r="AV75" i="5"/>
  <c r="AU76" i="5"/>
  <c r="AT75" i="5"/>
  <c r="AS75" i="5"/>
  <c r="AR75" i="5"/>
  <c r="AQ112" i="5"/>
  <c r="V71" i="6"/>
  <c r="T72" i="6"/>
  <c r="F75" i="5"/>
  <c r="AE74" i="5"/>
  <c r="H75" i="5"/>
  <c r="AG74" i="5"/>
  <c r="B75" i="5"/>
  <c r="AA74" i="5"/>
  <c r="BA74" i="5" s="1"/>
  <c r="E75" i="5"/>
  <c r="AD74" i="5"/>
  <c r="C75" i="5"/>
  <c r="AB74" i="5"/>
  <c r="D76" i="5"/>
  <c r="AC75" i="5"/>
  <c r="G76" i="5"/>
  <c r="AF75" i="5"/>
  <c r="I75" i="5"/>
  <c r="AH74" i="5"/>
  <c r="T71" i="4"/>
  <c r="V70" i="4"/>
  <c r="T71" i="2"/>
  <c r="V70" i="2"/>
  <c r="X1218" i="5" l="1"/>
  <c r="AW1217" i="5"/>
  <c r="BA1217" i="5" s="1"/>
  <c r="AZ53" i="5"/>
  <c r="BB52" i="5"/>
  <c r="Y184" i="5"/>
  <c r="AX183" i="5"/>
  <c r="AW76" i="5"/>
  <c r="AV76" i="5"/>
  <c r="AU77" i="5"/>
  <c r="AT76" i="5"/>
  <c r="AS76" i="5"/>
  <c r="AR76" i="5"/>
  <c r="AQ113" i="5"/>
  <c r="T73" i="6"/>
  <c r="V72" i="6"/>
  <c r="C76" i="5"/>
  <c r="AB75" i="5"/>
  <c r="F76" i="5"/>
  <c r="AE75" i="5"/>
  <c r="G77" i="5"/>
  <c r="AF76" i="5"/>
  <c r="I76" i="5"/>
  <c r="AH75" i="5"/>
  <c r="D77" i="5"/>
  <c r="AC76" i="5"/>
  <c r="H76" i="5"/>
  <c r="AG75" i="5"/>
  <c r="B76" i="5"/>
  <c r="AA75" i="5"/>
  <c r="BA75" i="5" s="1"/>
  <c r="E76" i="5"/>
  <c r="AD75" i="5"/>
  <c r="T72" i="4"/>
  <c r="V71" i="4"/>
  <c r="T72" i="2"/>
  <c r="V71" i="2"/>
  <c r="X1219" i="5" l="1"/>
  <c r="AW1218" i="5"/>
  <c r="BA1218" i="5" s="1"/>
  <c r="BB53" i="5"/>
  <c r="AZ54" i="5"/>
  <c r="Y185" i="5"/>
  <c r="AX184" i="5"/>
  <c r="AW77" i="5"/>
  <c r="AV77" i="5"/>
  <c r="AU78" i="5"/>
  <c r="AT77" i="5"/>
  <c r="AS77" i="5"/>
  <c r="AR77" i="5"/>
  <c r="AQ114" i="5"/>
  <c r="V73" i="6"/>
  <c r="T74" i="6"/>
  <c r="B77" i="5"/>
  <c r="AA76" i="5"/>
  <c r="G78" i="5"/>
  <c r="AF77" i="5"/>
  <c r="E77" i="5"/>
  <c r="AD76" i="5"/>
  <c r="H77" i="5"/>
  <c r="AG76" i="5"/>
  <c r="F77" i="5"/>
  <c r="AE76" i="5"/>
  <c r="I77" i="5"/>
  <c r="AH76" i="5"/>
  <c r="D78" i="5"/>
  <c r="AC77" i="5"/>
  <c r="C77" i="5"/>
  <c r="AB76" i="5"/>
  <c r="V72" i="4"/>
  <c r="T73" i="4"/>
  <c r="T73" i="2"/>
  <c r="V72" i="2"/>
  <c r="X1220" i="5" l="1"/>
  <c r="AW1219" i="5"/>
  <c r="BA1219" i="5" s="1"/>
  <c r="AZ55" i="5"/>
  <c r="BB54" i="5"/>
  <c r="BA76" i="5"/>
  <c r="Y186" i="5"/>
  <c r="AX185" i="5"/>
  <c r="AW78" i="5"/>
  <c r="AV78" i="5"/>
  <c r="AU79" i="5"/>
  <c r="AT78" i="5"/>
  <c r="AS78" i="5"/>
  <c r="AR78" i="5"/>
  <c r="AQ115" i="5"/>
  <c r="T75" i="6"/>
  <c r="V74" i="6"/>
  <c r="F78" i="5"/>
  <c r="AE77" i="5"/>
  <c r="I78" i="5"/>
  <c r="AH77" i="5"/>
  <c r="G79" i="5"/>
  <c r="AF78" i="5"/>
  <c r="C78" i="5"/>
  <c r="AB77" i="5"/>
  <c r="H78" i="5"/>
  <c r="AG77" i="5"/>
  <c r="D79" i="5"/>
  <c r="AC78" i="5"/>
  <c r="E78" i="5"/>
  <c r="AD77" i="5"/>
  <c r="B78" i="5"/>
  <c r="AA77" i="5"/>
  <c r="T74" i="4"/>
  <c r="V73" i="4"/>
  <c r="T74" i="2"/>
  <c r="V73" i="2"/>
  <c r="X1221" i="5" l="1"/>
  <c r="AW1220" i="5"/>
  <c r="BA1220" i="5" s="1"/>
  <c r="BB55" i="5"/>
  <c r="AZ56" i="5"/>
  <c r="BA77" i="5"/>
  <c r="Y187" i="5"/>
  <c r="AX186" i="5"/>
  <c r="AW79" i="5"/>
  <c r="AV79" i="5"/>
  <c r="AU80" i="5"/>
  <c r="AT79" i="5"/>
  <c r="AS79" i="5"/>
  <c r="AR79" i="5"/>
  <c r="AQ116" i="5"/>
  <c r="T76" i="6"/>
  <c r="V75" i="6"/>
  <c r="G80" i="5"/>
  <c r="AF79" i="5"/>
  <c r="B79" i="5"/>
  <c r="AA78" i="5"/>
  <c r="D80" i="5"/>
  <c r="AC79" i="5"/>
  <c r="I79" i="5"/>
  <c r="AH78" i="5"/>
  <c r="C79" i="5"/>
  <c r="AB78" i="5"/>
  <c r="E79" i="5"/>
  <c r="AD78" i="5"/>
  <c r="H79" i="5"/>
  <c r="AG78" i="5"/>
  <c r="F79" i="5"/>
  <c r="AE78" i="5"/>
  <c r="V74" i="4"/>
  <c r="T75" i="4"/>
  <c r="T75" i="2"/>
  <c r="V74" i="2"/>
  <c r="X1222" i="5" l="1"/>
  <c r="AW1221" i="5"/>
  <c r="BA1221" i="5" s="1"/>
  <c r="AZ57" i="5"/>
  <c r="BB56" i="5"/>
  <c r="BA78" i="5"/>
  <c r="Y188" i="5"/>
  <c r="AX187" i="5"/>
  <c r="AW80" i="5"/>
  <c r="AV80" i="5"/>
  <c r="AU81" i="5"/>
  <c r="AT80" i="5"/>
  <c r="AS80" i="5"/>
  <c r="AR80" i="5"/>
  <c r="AQ117" i="5"/>
  <c r="T77" i="6"/>
  <c r="V76" i="6"/>
  <c r="C80" i="5"/>
  <c r="AB79" i="5"/>
  <c r="F80" i="5"/>
  <c r="AE79" i="5"/>
  <c r="E80" i="5"/>
  <c r="AD79" i="5"/>
  <c r="B80" i="5"/>
  <c r="AA79" i="5"/>
  <c r="I80" i="5"/>
  <c r="AH79" i="5"/>
  <c r="H80" i="5"/>
  <c r="AG79" i="5"/>
  <c r="D81" i="5"/>
  <c r="AC80" i="5"/>
  <c r="G81" i="5"/>
  <c r="AF80" i="5"/>
  <c r="T76" i="4"/>
  <c r="V75" i="4"/>
  <c r="T76" i="2"/>
  <c r="V75" i="2"/>
  <c r="X1223" i="5" l="1"/>
  <c r="AW1222" i="5"/>
  <c r="BA1222" i="5" s="1"/>
  <c r="AZ58" i="5"/>
  <c r="BB57" i="5"/>
  <c r="BA79" i="5"/>
  <c r="Y189" i="5"/>
  <c r="AX188" i="5"/>
  <c r="AW81" i="5"/>
  <c r="AV81" i="5"/>
  <c r="AU82" i="5"/>
  <c r="AT81" i="5"/>
  <c r="AS81" i="5"/>
  <c r="AR81" i="5"/>
  <c r="AQ118" i="5"/>
  <c r="V77" i="6"/>
  <c r="T78" i="6"/>
  <c r="E81" i="5"/>
  <c r="AD80" i="5"/>
  <c r="G82" i="5"/>
  <c r="AF81" i="5"/>
  <c r="H81" i="5"/>
  <c r="AG80" i="5"/>
  <c r="F81" i="5"/>
  <c r="AE80" i="5"/>
  <c r="B81" i="5"/>
  <c r="AA80" i="5"/>
  <c r="BA80" i="5" s="1"/>
  <c r="D82" i="5"/>
  <c r="AC81" i="5"/>
  <c r="I81" i="5"/>
  <c r="AH80" i="5"/>
  <c r="C81" i="5"/>
  <c r="AB80" i="5"/>
  <c r="V76" i="4"/>
  <c r="T77" i="4"/>
  <c r="T77" i="2"/>
  <c r="V76" i="2"/>
  <c r="X1224" i="5" l="1"/>
  <c r="AW1223" i="5"/>
  <c r="BA1223" i="5" s="1"/>
  <c r="BB58" i="5"/>
  <c r="AZ59" i="5"/>
  <c r="Y190" i="5"/>
  <c r="AX189" i="5"/>
  <c r="AW82" i="5"/>
  <c r="AV82" i="5"/>
  <c r="AU83" i="5"/>
  <c r="AT82" i="5"/>
  <c r="AS82" i="5"/>
  <c r="AR82" i="5"/>
  <c r="AQ119" i="5"/>
  <c r="T79" i="6"/>
  <c r="V78" i="6"/>
  <c r="H82" i="5"/>
  <c r="AG81" i="5"/>
  <c r="D83" i="5"/>
  <c r="AC82" i="5"/>
  <c r="F82" i="5"/>
  <c r="AE81" i="5"/>
  <c r="G83" i="5"/>
  <c r="AF82" i="5"/>
  <c r="C82" i="5"/>
  <c r="AB81" i="5"/>
  <c r="I82" i="5"/>
  <c r="AH81" i="5"/>
  <c r="B82" i="5"/>
  <c r="AA81" i="5"/>
  <c r="BA81" i="5" s="1"/>
  <c r="E82" i="5"/>
  <c r="AD81" i="5"/>
  <c r="T78" i="4"/>
  <c r="V77" i="4"/>
  <c r="T78" i="2"/>
  <c r="V77" i="2"/>
  <c r="X1225" i="5" l="1"/>
  <c r="AW1224" i="5"/>
  <c r="BA1224" i="5" s="1"/>
  <c r="AZ60" i="5"/>
  <c r="BB59" i="5"/>
  <c r="Y191" i="5"/>
  <c r="AX190" i="5"/>
  <c r="AW83" i="5"/>
  <c r="AV83" i="5"/>
  <c r="AU84" i="5"/>
  <c r="AT83" i="5"/>
  <c r="AS83" i="5"/>
  <c r="AR83" i="5"/>
  <c r="AQ120" i="5"/>
  <c r="T80" i="6"/>
  <c r="V79" i="6"/>
  <c r="F83" i="5"/>
  <c r="AE82" i="5"/>
  <c r="I83" i="5"/>
  <c r="AH82" i="5"/>
  <c r="G84" i="5"/>
  <c r="AF83" i="5"/>
  <c r="D84" i="5"/>
  <c r="AC83" i="5"/>
  <c r="E83" i="5"/>
  <c r="AD82" i="5"/>
  <c r="B83" i="5"/>
  <c r="AA82" i="5"/>
  <c r="C83" i="5"/>
  <c r="AB82" i="5"/>
  <c r="H83" i="5"/>
  <c r="AG82" i="5"/>
  <c r="V78" i="4"/>
  <c r="T79" i="4"/>
  <c r="T79" i="2"/>
  <c r="V78" i="2"/>
  <c r="X1226" i="5" l="1"/>
  <c r="AW1225" i="5"/>
  <c r="BA1225" i="5" s="1"/>
  <c r="BB60" i="5"/>
  <c r="AZ61" i="5"/>
  <c r="BA82" i="5"/>
  <c r="Y192" i="5"/>
  <c r="AX191" i="5"/>
  <c r="AW84" i="5"/>
  <c r="AV84" i="5"/>
  <c r="AU85" i="5"/>
  <c r="AT84" i="5"/>
  <c r="AS84" i="5"/>
  <c r="AR84" i="5"/>
  <c r="AQ121" i="5"/>
  <c r="T81" i="6"/>
  <c r="V80" i="6"/>
  <c r="G85" i="5"/>
  <c r="AF84" i="5"/>
  <c r="H84" i="5"/>
  <c r="AG83" i="5"/>
  <c r="B84" i="5"/>
  <c r="AA83" i="5"/>
  <c r="I84" i="5"/>
  <c r="AH83" i="5"/>
  <c r="D85" i="5"/>
  <c r="AC84" i="5"/>
  <c r="C84" i="5"/>
  <c r="AB83" i="5"/>
  <c r="E84" i="5"/>
  <c r="AD83" i="5"/>
  <c r="F84" i="5"/>
  <c r="AE83" i="5"/>
  <c r="T80" i="4"/>
  <c r="V79" i="4"/>
  <c r="T80" i="2"/>
  <c r="V79" i="2"/>
  <c r="X1227" i="5" l="1"/>
  <c r="AW1226" i="5"/>
  <c r="BA1226" i="5" s="1"/>
  <c r="BB61" i="5"/>
  <c r="AZ62" i="5"/>
  <c r="BA83" i="5"/>
  <c r="Y193" i="5"/>
  <c r="AX192" i="5"/>
  <c r="AW85" i="5"/>
  <c r="AV85" i="5"/>
  <c r="AU86" i="5"/>
  <c r="AT85" i="5"/>
  <c r="AS85" i="5"/>
  <c r="AR85" i="5"/>
  <c r="AQ122" i="5"/>
  <c r="V81" i="6"/>
  <c r="T82" i="6"/>
  <c r="B85" i="5"/>
  <c r="AA84" i="5"/>
  <c r="F85" i="5"/>
  <c r="AE84" i="5"/>
  <c r="C85" i="5"/>
  <c r="AB84" i="5"/>
  <c r="H85" i="5"/>
  <c r="AG84" i="5"/>
  <c r="E85" i="5"/>
  <c r="AD84" i="5"/>
  <c r="I85" i="5"/>
  <c r="AH84" i="5"/>
  <c r="D86" i="5"/>
  <c r="AC85" i="5"/>
  <c r="G86" i="5"/>
  <c r="AF85" i="5"/>
  <c r="T81" i="4"/>
  <c r="V80" i="4"/>
  <c r="T81" i="2"/>
  <c r="V80" i="2"/>
  <c r="X1228" i="5" l="1"/>
  <c r="AW1227" i="5"/>
  <c r="BA1227" i="5" s="1"/>
  <c r="AZ63" i="5"/>
  <c r="BB62" i="5"/>
  <c r="BA84" i="5"/>
  <c r="Y194" i="5"/>
  <c r="AX193" i="5"/>
  <c r="AW86" i="5"/>
  <c r="AV86" i="5"/>
  <c r="AU87" i="5"/>
  <c r="AT86" i="5"/>
  <c r="AS86" i="5"/>
  <c r="AR86" i="5"/>
  <c r="AQ123" i="5"/>
  <c r="T83" i="6"/>
  <c r="V82" i="6"/>
  <c r="C86" i="5"/>
  <c r="AB85" i="5"/>
  <c r="G87" i="5"/>
  <c r="AF86" i="5"/>
  <c r="I86" i="5"/>
  <c r="AH85" i="5"/>
  <c r="F86" i="5"/>
  <c r="AE85" i="5"/>
  <c r="D87" i="5"/>
  <c r="AC86" i="5"/>
  <c r="H86" i="5"/>
  <c r="AG85" i="5"/>
  <c r="E86" i="5"/>
  <c r="AD85" i="5"/>
  <c r="B86" i="5"/>
  <c r="AA85" i="5"/>
  <c r="V81" i="4"/>
  <c r="T82" i="4"/>
  <c r="T82" i="2"/>
  <c r="V81" i="2"/>
  <c r="X1229" i="5" l="1"/>
  <c r="AW1228" i="5"/>
  <c r="BA1228" i="5" s="1"/>
  <c r="AZ64" i="5"/>
  <c r="BB63" i="5"/>
  <c r="BA85" i="5"/>
  <c r="Y195" i="5"/>
  <c r="AX194" i="5"/>
  <c r="AW87" i="5"/>
  <c r="AV87" i="5"/>
  <c r="AU88" i="5"/>
  <c r="AT87" i="5"/>
  <c r="AS87" i="5"/>
  <c r="AR87" i="5"/>
  <c r="AQ124" i="5"/>
  <c r="T84" i="6"/>
  <c r="V83" i="6"/>
  <c r="D88" i="5"/>
  <c r="AC87" i="5"/>
  <c r="I87" i="5"/>
  <c r="AH86" i="5"/>
  <c r="B87" i="5"/>
  <c r="AA86" i="5"/>
  <c r="H87" i="5"/>
  <c r="AG86" i="5"/>
  <c r="G88" i="5"/>
  <c r="AF87" i="5"/>
  <c r="F87" i="5"/>
  <c r="AE86" i="5"/>
  <c r="E87" i="5"/>
  <c r="AD86" i="5"/>
  <c r="C87" i="5"/>
  <c r="AB86" i="5"/>
  <c r="V82" i="4"/>
  <c r="T83" i="4"/>
  <c r="T83" i="2"/>
  <c r="V82" i="2"/>
  <c r="X1230" i="5" l="1"/>
  <c r="AW1229" i="5"/>
  <c r="BA1229" i="5" s="1"/>
  <c r="AZ65" i="5"/>
  <c r="BB64" i="5"/>
  <c r="BA86" i="5"/>
  <c r="Y196" i="5"/>
  <c r="AX195" i="5"/>
  <c r="AW88" i="5"/>
  <c r="AV88" i="5"/>
  <c r="AU89" i="5"/>
  <c r="AT88" i="5"/>
  <c r="AS88" i="5"/>
  <c r="AR88" i="5"/>
  <c r="AQ125" i="5"/>
  <c r="T85" i="6"/>
  <c r="V84" i="6"/>
  <c r="B88" i="5"/>
  <c r="AA87" i="5"/>
  <c r="F88" i="5"/>
  <c r="AE87" i="5"/>
  <c r="H88" i="5"/>
  <c r="AG87" i="5"/>
  <c r="I88" i="5"/>
  <c r="AH87" i="5"/>
  <c r="C88" i="5"/>
  <c r="AB87" i="5"/>
  <c r="E88" i="5"/>
  <c r="AD87" i="5"/>
  <c r="G89" i="5"/>
  <c r="AF88" i="5"/>
  <c r="D89" i="5"/>
  <c r="AC88" i="5"/>
  <c r="T84" i="4"/>
  <c r="V83" i="4"/>
  <c r="T84" i="2"/>
  <c r="V83" i="2"/>
  <c r="X1231" i="5" l="1"/>
  <c r="AW1230" i="5"/>
  <c r="BA1230" i="5" s="1"/>
  <c r="AZ66" i="5"/>
  <c r="BB65" i="5"/>
  <c r="BA87" i="5"/>
  <c r="Y197" i="5"/>
  <c r="AX196" i="5"/>
  <c r="AW89" i="5"/>
  <c r="AV89" i="5"/>
  <c r="AU90" i="5"/>
  <c r="AT89" i="5"/>
  <c r="AS89" i="5"/>
  <c r="AR89" i="5"/>
  <c r="AQ126" i="5"/>
  <c r="V85" i="6"/>
  <c r="T86" i="6"/>
  <c r="H89" i="5"/>
  <c r="AG88" i="5"/>
  <c r="D90" i="5"/>
  <c r="AC89" i="5"/>
  <c r="E89" i="5"/>
  <c r="AD88" i="5"/>
  <c r="F89" i="5"/>
  <c r="AE88" i="5"/>
  <c r="I89" i="5"/>
  <c r="AH88" i="5"/>
  <c r="G90" i="5"/>
  <c r="AF89" i="5"/>
  <c r="C89" i="5"/>
  <c r="AB88" i="5"/>
  <c r="B89" i="5"/>
  <c r="AA88" i="5"/>
  <c r="T85" i="4"/>
  <c r="V84" i="4"/>
  <c r="T85" i="2"/>
  <c r="V84" i="2"/>
  <c r="X1232" i="5" l="1"/>
  <c r="AW1231" i="5"/>
  <c r="BA1231" i="5" s="1"/>
  <c r="BB66" i="5"/>
  <c r="AZ67" i="5"/>
  <c r="BA88" i="5"/>
  <c r="Y198" i="5"/>
  <c r="AX197" i="5"/>
  <c r="AW90" i="5"/>
  <c r="AV90" i="5"/>
  <c r="AU91" i="5"/>
  <c r="AT90" i="5"/>
  <c r="AS90" i="5"/>
  <c r="AR90" i="5"/>
  <c r="AQ127" i="5"/>
  <c r="T87" i="6"/>
  <c r="V86" i="6"/>
  <c r="E90" i="5"/>
  <c r="AD89" i="5"/>
  <c r="G91" i="5"/>
  <c r="AF90" i="5"/>
  <c r="F90" i="5"/>
  <c r="AE89" i="5"/>
  <c r="D91" i="5"/>
  <c r="AC90" i="5"/>
  <c r="B90" i="5"/>
  <c r="AA89" i="5"/>
  <c r="C90" i="5"/>
  <c r="AB89" i="5"/>
  <c r="I90" i="5"/>
  <c r="AH89" i="5"/>
  <c r="H90" i="5"/>
  <c r="AG89" i="5"/>
  <c r="T86" i="4"/>
  <c r="V85" i="4"/>
  <c r="T86" i="2"/>
  <c r="V85" i="2"/>
  <c r="X1233" i="5" l="1"/>
  <c r="AW1232" i="5"/>
  <c r="BA1232" i="5" s="1"/>
  <c r="BB67" i="5"/>
  <c r="AZ68" i="5"/>
  <c r="BA89" i="5"/>
  <c r="Y199" i="5"/>
  <c r="AX198" i="5"/>
  <c r="AW91" i="5"/>
  <c r="AV91" i="5"/>
  <c r="AU92" i="5"/>
  <c r="AT91" i="5"/>
  <c r="AS91" i="5"/>
  <c r="AR91" i="5"/>
  <c r="AQ128" i="5"/>
  <c r="T88" i="6"/>
  <c r="V87" i="6"/>
  <c r="I91" i="5"/>
  <c r="AH90" i="5"/>
  <c r="F91" i="5"/>
  <c r="AE90" i="5"/>
  <c r="H91" i="5"/>
  <c r="AG90" i="5"/>
  <c r="C91" i="5"/>
  <c r="AB90" i="5"/>
  <c r="G92" i="5"/>
  <c r="AF91" i="5"/>
  <c r="D92" i="5"/>
  <c r="AC91" i="5"/>
  <c r="B91" i="5"/>
  <c r="AA90" i="5"/>
  <c r="BA90" i="5" s="1"/>
  <c r="E91" i="5"/>
  <c r="AD90" i="5"/>
  <c r="V86" i="4"/>
  <c r="T87" i="4"/>
  <c r="T87" i="2"/>
  <c r="V86" i="2"/>
  <c r="X1234" i="5" l="1"/>
  <c r="AW1233" i="5"/>
  <c r="BA1233" i="5" s="1"/>
  <c r="BB68" i="5"/>
  <c r="AZ69" i="5"/>
  <c r="Y200" i="5"/>
  <c r="AX199" i="5"/>
  <c r="AW92" i="5"/>
  <c r="AV92" i="5"/>
  <c r="AU93" i="5"/>
  <c r="AT92" i="5"/>
  <c r="AS92" i="5"/>
  <c r="AR92" i="5"/>
  <c r="AQ129" i="5"/>
  <c r="T89" i="6"/>
  <c r="V88" i="6"/>
  <c r="H92" i="5"/>
  <c r="AG91" i="5"/>
  <c r="E92" i="5"/>
  <c r="AD91" i="5"/>
  <c r="D93" i="5"/>
  <c r="AC92" i="5"/>
  <c r="F92" i="5"/>
  <c r="AE91" i="5"/>
  <c r="C92" i="5"/>
  <c r="AB91" i="5"/>
  <c r="B92" i="5"/>
  <c r="AA91" i="5"/>
  <c r="G93" i="5"/>
  <c r="AF92" i="5"/>
  <c r="I92" i="5"/>
  <c r="AH91" i="5"/>
  <c r="T88" i="4"/>
  <c r="V87" i="4"/>
  <c r="T88" i="2"/>
  <c r="V87" i="2"/>
  <c r="X1235" i="5" l="1"/>
  <c r="AW1234" i="5"/>
  <c r="BA1234" i="5" s="1"/>
  <c r="AZ70" i="5"/>
  <c r="BB69" i="5"/>
  <c r="BA91" i="5"/>
  <c r="Y201" i="5"/>
  <c r="AX200" i="5"/>
  <c r="AW93" i="5"/>
  <c r="AV93" i="5"/>
  <c r="AU94" i="5"/>
  <c r="AT93" i="5"/>
  <c r="AS93" i="5"/>
  <c r="AR93" i="5"/>
  <c r="AQ130" i="5"/>
  <c r="V89" i="6"/>
  <c r="T90" i="6"/>
  <c r="D94" i="5"/>
  <c r="AC93" i="5"/>
  <c r="B93" i="5"/>
  <c r="AA92" i="5"/>
  <c r="F93" i="5"/>
  <c r="AE92" i="5"/>
  <c r="E93" i="5"/>
  <c r="AD92" i="5"/>
  <c r="I93" i="5"/>
  <c r="AH92" i="5"/>
  <c r="G94" i="5"/>
  <c r="AF93" i="5"/>
  <c r="C93" i="5"/>
  <c r="AB92" i="5"/>
  <c r="H93" i="5"/>
  <c r="AG92" i="5"/>
  <c r="V88" i="4"/>
  <c r="T89" i="4"/>
  <c r="T89" i="2"/>
  <c r="V88" i="2"/>
  <c r="X1236" i="5" l="1"/>
  <c r="AW1235" i="5"/>
  <c r="BA1235" i="5" s="1"/>
  <c r="BB70" i="5"/>
  <c r="AZ71" i="5"/>
  <c r="BA92" i="5"/>
  <c r="Y202" i="5"/>
  <c r="AX201" i="5"/>
  <c r="AW94" i="5"/>
  <c r="AV94" i="5"/>
  <c r="AU95" i="5"/>
  <c r="AT94" i="5"/>
  <c r="AS94" i="5"/>
  <c r="AR94" i="5"/>
  <c r="AQ131" i="5"/>
  <c r="T91" i="6"/>
  <c r="V90" i="6"/>
  <c r="C94" i="5"/>
  <c r="AB93" i="5"/>
  <c r="F94" i="5"/>
  <c r="AE93" i="5"/>
  <c r="H94" i="5"/>
  <c r="AG93" i="5"/>
  <c r="G95" i="5"/>
  <c r="AF94" i="5"/>
  <c r="B94" i="5"/>
  <c r="AA93" i="5"/>
  <c r="E94" i="5"/>
  <c r="AD93" i="5"/>
  <c r="I94" i="5"/>
  <c r="AH93" i="5"/>
  <c r="D95" i="5"/>
  <c r="AC94" i="5"/>
  <c r="T90" i="4"/>
  <c r="V89" i="4"/>
  <c r="T90" i="2"/>
  <c r="V89" i="2"/>
  <c r="X1237" i="5" l="1"/>
  <c r="AW1236" i="5"/>
  <c r="BA1236" i="5" s="1"/>
  <c r="AZ72" i="5"/>
  <c r="BB71" i="5"/>
  <c r="BA93" i="5"/>
  <c r="Y203" i="5"/>
  <c r="AX202" i="5"/>
  <c r="AW95" i="5"/>
  <c r="AV95" i="5"/>
  <c r="AU96" i="5"/>
  <c r="AT95" i="5"/>
  <c r="AS95" i="5"/>
  <c r="AR95" i="5"/>
  <c r="AQ132" i="5"/>
  <c r="T92" i="6"/>
  <c r="V91" i="6"/>
  <c r="D96" i="5"/>
  <c r="AC95" i="5"/>
  <c r="H95" i="5"/>
  <c r="AG94" i="5"/>
  <c r="E95" i="5"/>
  <c r="AD94" i="5"/>
  <c r="G96" i="5"/>
  <c r="AF95" i="5"/>
  <c r="F95" i="5"/>
  <c r="AE94" i="5"/>
  <c r="I95" i="5"/>
  <c r="AH94" i="5"/>
  <c r="B95" i="5"/>
  <c r="AA94" i="5"/>
  <c r="BA94" i="5" s="1"/>
  <c r="C95" i="5"/>
  <c r="AB94" i="5"/>
  <c r="V90" i="4"/>
  <c r="T91" i="4"/>
  <c r="T91" i="2"/>
  <c r="V90" i="2"/>
  <c r="X1238" i="5" l="1"/>
  <c r="AW1237" i="5"/>
  <c r="BA1237" i="5" s="1"/>
  <c r="AZ73" i="5"/>
  <c r="BB72" i="5"/>
  <c r="Y204" i="5"/>
  <c r="AX203" i="5"/>
  <c r="AW96" i="5"/>
  <c r="AV96" i="5"/>
  <c r="AU97" i="5"/>
  <c r="AT96" i="5"/>
  <c r="AS96" i="5"/>
  <c r="AR96" i="5"/>
  <c r="AQ133" i="5"/>
  <c r="T93" i="6"/>
  <c r="V92" i="6"/>
  <c r="B96" i="5"/>
  <c r="AA95" i="5"/>
  <c r="E96" i="5"/>
  <c r="AD95" i="5"/>
  <c r="C96" i="5"/>
  <c r="AB95" i="5"/>
  <c r="I96" i="5"/>
  <c r="AH95" i="5"/>
  <c r="H96" i="5"/>
  <c r="AG95" i="5"/>
  <c r="F96" i="5"/>
  <c r="AE95" i="5"/>
  <c r="G97" i="5"/>
  <c r="AF96" i="5"/>
  <c r="D97" i="5"/>
  <c r="AC96" i="5"/>
  <c r="T92" i="4"/>
  <c r="V91" i="4"/>
  <c r="T92" i="2"/>
  <c r="V91" i="2"/>
  <c r="X1239" i="5" l="1"/>
  <c r="AW1238" i="5"/>
  <c r="BA1238" i="5" s="1"/>
  <c r="BB73" i="5"/>
  <c r="AZ74" i="5"/>
  <c r="BA95" i="5"/>
  <c r="Y205" i="5"/>
  <c r="AX204" i="5"/>
  <c r="AW97" i="5"/>
  <c r="AV97" i="5"/>
  <c r="AU98" i="5"/>
  <c r="AT97" i="5"/>
  <c r="AS97" i="5"/>
  <c r="AR97" i="5"/>
  <c r="AQ134" i="5"/>
  <c r="V93" i="6"/>
  <c r="T94" i="6"/>
  <c r="H97" i="5"/>
  <c r="AG96" i="5"/>
  <c r="D98" i="5"/>
  <c r="AC97" i="5"/>
  <c r="F97" i="5"/>
  <c r="AE96" i="5"/>
  <c r="E97" i="5"/>
  <c r="AD96" i="5"/>
  <c r="I97" i="5"/>
  <c r="AH96" i="5"/>
  <c r="G98" i="5"/>
  <c r="AF97" i="5"/>
  <c r="C97" i="5"/>
  <c r="AB96" i="5"/>
  <c r="B97" i="5"/>
  <c r="AA96" i="5"/>
  <c r="V92" i="4"/>
  <c r="T93" i="4"/>
  <c r="T93" i="2"/>
  <c r="V92" i="2"/>
  <c r="X1240" i="5" l="1"/>
  <c r="AW1239" i="5"/>
  <c r="BA1239" i="5" s="1"/>
  <c r="BB74" i="5"/>
  <c r="AZ75" i="5"/>
  <c r="BA96" i="5"/>
  <c r="Y206" i="5"/>
  <c r="AX205" i="5"/>
  <c r="AW98" i="5"/>
  <c r="AV98" i="5"/>
  <c r="AU99" i="5"/>
  <c r="AT98" i="5"/>
  <c r="AS98" i="5"/>
  <c r="AR98" i="5"/>
  <c r="AQ135" i="5"/>
  <c r="T95" i="6"/>
  <c r="V94" i="6"/>
  <c r="I98" i="5"/>
  <c r="AH97" i="5"/>
  <c r="B98" i="5"/>
  <c r="AA97" i="5"/>
  <c r="G99" i="5"/>
  <c r="AF98" i="5"/>
  <c r="D99" i="5"/>
  <c r="AC98" i="5"/>
  <c r="E98" i="5"/>
  <c r="AD97" i="5"/>
  <c r="C98" i="5"/>
  <c r="AB97" i="5"/>
  <c r="F98" i="5"/>
  <c r="AE97" i="5"/>
  <c r="H98" i="5"/>
  <c r="AG97" i="5"/>
  <c r="T94" i="4"/>
  <c r="V93" i="4"/>
  <c r="T94" i="2"/>
  <c r="V93" i="2"/>
  <c r="X1241" i="5" l="1"/>
  <c r="AW1240" i="5"/>
  <c r="BA1240" i="5" s="1"/>
  <c r="AZ76" i="5"/>
  <c r="BB75" i="5"/>
  <c r="BA97" i="5"/>
  <c r="Y207" i="5"/>
  <c r="AX206" i="5"/>
  <c r="AW99" i="5"/>
  <c r="AV99" i="5"/>
  <c r="AU100" i="5"/>
  <c r="AT99" i="5"/>
  <c r="AS99" i="5"/>
  <c r="AR99" i="5"/>
  <c r="AQ136" i="5"/>
  <c r="T96" i="6"/>
  <c r="V95" i="6"/>
  <c r="H99" i="5"/>
  <c r="AG98" i="5"/>
  <c r="G100" i="5"/>
  <c r="AF99" i="5"/>
  <c r="C99" i="5"/>
  <c r="AB98" i="5"/>
  <c r="D100" i="5"/>
  <c r="AC99" i="5"/>
  <c r="B99" i="5"/>
  <c r="AA98" i="5"/>
  <c r="BA98" i="5" s="1"/>
  <c r="F99" i="5"/>
  <c r="AE98" i="5"/>
  <c r="E99" i="5"/>
  <c r="AD98" i="5"/>
  <c r="I99" i="5"/>
  <c r="AH98" i="5"/>
  <c r="V94" i="4"/>
  <c r="T95" i="4"/>
  <c r="T95" i="2"/>
  <c r="V94" i="2"/>
  <c r="X1242" i="5" l="1"/>
  <c r="AW1241" i="5"/>
  <c r="BA1241" i="5" s="1"/>
  <c r="AZ77" i="5"/>
  <c r="BB76" i="5"/>
  <c r="Y208" i="5"/>
  <c r="AX207" i="5"/>
  <c r="AW100" i="5"/>
  <c r="AV100" i="5"/>
  <c r="AU101" i="5"/>
  <c r="AT100" i="5"/>
  <c r="AS100" i="5"/>
  <c r="AR100" i="5"/>
  <c r="AQ137" i="5"/>
  <c r="T97" i="6"/>
  <c r="V96" i="6"/>
  <c r="B100" i="5"/>
  <c r="AA99" i="5"/>
  <c r="C100" i="5"/>
  <c r="AB99" i="5"/>
  <c r="I100" i="5"/>
  <c r="AH99" i="5"/>
  <c r="F100" i="5"/>
  <c r="AE99" i="5"/>
  <c r="G101" i="5"/>
  <c r="AF100" i="5"/>
  <c r="E100" i="5"/>
  <c r="AD99" i="5"/>
  <c r="D101" i="5"/>
  <c r="AC100" i="5"/>
  <c r="H100" i="5"/>
  <c r="AG99" i="5"/>
  <c r="T96" i="4"/>
  <c r="V95" i="4"/>
  <c r="T96" i="2"/>
  <c r="V95" i="2"/>
  <c r="X1243" i="5" l="1"/>
  <c r="AW1242" i="5"/>
  <c r="BA1242" i="5" s="1"/>
  <c r="AZ78" i="5"/>
  <c r="BB77" i="5"/>
  <c r="BA99" i="5"/>
  <c r="Y209" i="5"/>
  <c r="AX208" i="5"/>
  <c r="AW101" i="5"/>
  <c r="AV101" i="5"/>
  <c r="AU102" i="5"/>
  <c r="AT101" i="5"/>
  <c r="AS101" i="5"/>
  <c r="AR101" i="5"/>
  <c r="AQ138" i="5"/>
  <c r="V97" i="6"/>
  <c r="T98" i="6"/>
  <c r="I101" i="5"/>
  <c r="AH100" i="5"/>
  <c r="H101" i="5"/>
  <c r="AG100" i="5"/>
  <c r="E101" i="5"/>
  <c r="AD100" i="5"/>
  <c r="C101" i="5"/>
  <c r="AB100" i="5"/>
  <c r="F101" i="5"/>
  <c r="AE100" i="5"/>
  <c r="D102" i="5"/>
  <c r="AC101" i="5"/>
  <c r="G102" i="5"/>
  <c r="AF101" i="5"/>
  <c r="B101" i="5"/>
  <c r="AA100" i="5"/>
  <c r="V96" i="4"/>
  <c r="T97" i="4"/>
  <c r="T97" i="2"/>
  <c r="V96" i="2"/>
  <c r="X1244" i="5" l="1"/>
  <c r="AW1243" i="5"/>
  <c r="BA1243" i="5" s="1"/>
  <c r="BB78" i="5"/>
  <c r="AZ79" i="5"/>
  <c r="BA100" i="5"/>
  <c r="Y210" i="5"/>
  <c r="AX209" i="5"/>
  <c r="AW102" i="5"/>
  <c r="AV102" i="5"/>
  <c r="AU103" i="5"/>
  <c r="AT102" i="5"/>
  <c r="AS102" i="5"/>
  <c r="AR102" i="5"/>
  <c r="AQ139" i="5"/>
  <c r="T99" i="6"/>
  <c r="V98" i="6"/>
  <c r="F102" i="5"/>
  <c r="AE101" i="5"/>
  <c r="B102" i="5"/>
  <c r="AA101" i="5"/>
  <c r="D103" i="5"/>
  <c r="AC102" i="5"/>
  <c r="H102" i="5"/>
  <c r="AG101" i="5"/>
  <c r="C102" i="5"/>
  <c r="AB101" i="5"/>
  <c r="G103" i="5"/>
  <c r="AF102" i="5"/>
  <c r="E102" i="5"/>
  <c r="AD101" i="5"/>
  <c r="I102" i="5"/>
  <c r="AH101" i="5"/>
  <c r="T98" i="4"/>
  <c r="V97" i="4"/>
  <c r="T98" i="2"/>
  <c r="V97" i="2"/>
  <c r="X1245" i="5" l="1"/>
  <c r="AW1244" i="5"/>
  <c r="BA1244" i="5" s="1"/>
  <c r="AZ80" i="5"/>
  <c r="BB79" i="5"/>
  <c r="BA101" i="5"/>
  <c r="Y211" i="5"/>
  <c r="AX210" i="5"/>
  <c r="AW103" i="5"/>
  <c r="AV103" i="5"/>
  <c r="AU104" i="5"/>
  <c r="AT103" i="5"/>
  <c r="AS103" i="5"/>
  <c r="AR103" i="5"/>
  <c r="AQ140" i="5"/>
  <c r="T100" i="6"/>
  <c r="V99" i="6"/>
  <c r="I103" i="5"/>
  <c r="AH102" i="5"/>
  <c r="D104" i="5"/>
  <c r="AC103" i="5"/>
  <c r="G104" i="5"/>
  <c r="AF103" i="5"/>
  <c r="H103" i="5"/>
  <c r="AG102" i="5"/>
  <c r="B103" i="5"/>
  <c r="AA102" i="5"/>
  <c r="E103" i="5"/>
  <c r="AD102" i="5"/>
  <c r="C103" i="5"/>
  <c r="AB102" i="5"/>
  <c r="F103" i="5"/>
  <c r="AE102" i="5"/>
  <c r="V98" i="4"/>
  <c r="T99" i="4"/>
  <c r="T99" i="2"/>
  <c r="V98" i="2"/>
  <c r="X1246" i="5" l="1"/>
  <c r="AW1245" i="5"/>
  <c r="BA1245" i="5" s="1"/>
  <c r="BB80" i="5"/>
  <c r="AZ81" i="5"/>
  <c r="BA102" i="5"/>
  <c r="Y212" i="5"/>
  <c r="AX211" i="5"/>
  <c r="AW104" i="5"/>
  <c r="AV104" i="5"/>
  <c r="AU105" i="5"/>
  <c r="AT104" i="5"/>
  <c r="AS104" i="5"/>
  <c r="AR104" i="5"/>
  <c r="AQ141" i="5"/>
  <c r="T101" i="6"/>
  <c r="V100" i="6"/>
  <c r="C104" i="5"/>
  <c r="AB103" i="5"/>
  <c r="G105" i="5"/>
  <c r="AF104" i="5"/>
  <c r="F104" i="5"/>
  <c r="AE103" i="5"/>
  <c r="E104" i="5"/>
  <c r="AD103" i="5"/>
  <c r="D105" i="5"/>
  <c r="AC104" i="5"/>
  <c r="B104" i="5"/>
  <c r="AA103" i="5"/>
  <c r="H104" i="5"/>
  <c r="AG103" i="5"/>
  <c r="I104" i="5"/>
  <c r="AH103" i="5"/>
  <c r="T100" i="4"/>
  <c r="V99" i="4"/>
  <c r="T100" i="2"/>
  <c r="V99" i="2"/>
  <c r="X1247" i="5" l="1"/>
  <c r="AW1246" i="5"/>
  <c r="BA1246" i="5" s="1"/>
  <c r="AZ82" i="5"/>
  <c r="BB81" i="5"/>
  <c r="BA103" i="5"/>
  <c r="Y213" i="5"/>
  <c r="AX212" i="5"/>
  <c r="AW105" i="5"/>
  <c r="AV105" i="5"/>
  <c r="AU106" i="5"/>
  <c r="AT105" i="5"/>
  <c r="AS105" i="5"/>
  <c r="AR105" i="5"/>
  <c r="AQ142" i="5"/>
  <c r="V101" i="6"/>
  <c r="T102" i="6"/>
  <c r="I105" i="5"/>
  <c r="AH104" i="5"/>
  <c r="H105" i="5"/>
  <c r="AG104" i="5"/>
  <c r="B105" i="5"/>
  <c r="AA104" i="5"/>
  <c r="BA104" i="5" s="1"/>
  <c r="G106" i="5"/>
  <c r="AF105" i="5"/>
  <c r="E105" i="5"/>
  <c r="AD104" i="5"/>
  <c r="D106" i="5"/>
  <c r="AC105" i="5"/>
  <c r="F105" i="5"/>
  <c r="AE104" i="5"/>
  <c r="C105" i="5"/>
  <c r="AB104" i="5"/>
  <c r="V100" i="4"/>
  <c r="T101" i="4"/>
  <c r="T101" i="2"/>
  <c r="V100" i="2"/>
  <c r="X1248" i="5" l="1"/>
  <c r="AW1247" i="5"/>
  <c r="BA1247" i="5" s="1"/>
  <c r="BB82" i="5"/>
  <c r="AZ83" i="5"/>
  <c r="Y214" i="5"/>
  <c r="AX213" i="5"/>
  <c r="AW106" i="5"/>
  <c r="AV106" i="5"/>
  <c r="AU107" i="5"/>
  <c r="AT106" i="5"/>
  <c r="AS106" i="5"/>
  <c r="AR106" i="5"/>
  <c r="AQ143" i="5"/>
  <c r="T103" i="6"/>
  <c r="V102" i="6"/>
  <c r="B106" i="5"/>
  <c r="AA105" i="5"/>
  <c r="C106" i="5"/>
  <c r="AB105" i="5"/>
  <c r="D107" i="5"/>
  <c r="AC106" i="5"/>
  <c r="H106" i="5"/>
  <c r="AG105" i="5"/>
  <c r="G107" i="5"/>
  <c r="AF106" i="5"/>
  <c r="F106" i="5"/>
  <c r="AE105" i="5"/>
  <c r="E106" i="5"/>
  <c r="AD105" i="5"/>
  <c r="I106" i="5"/>
  <c r="AH105" i="5"/>
  <c r="T102" i="4"/>
  <c r="V101" i="4"/>
  <c r="T102" i="2"/>
  <c r="V101" i="2"/>
  <c r="X1249" i="5" l="1"/>
  <c r="AW1248" i="5"/>
  <c r="BA1248" i="5" s="1"/>
  <c r="AZ84" i="5"/>
  <c r="BB83" i="5"/>
  <c r="BA105" i="5"/>
  <c r="Y215" i="5"/>
  <c r="AX214" i="5"/>
  <c r="AW107" i="5"/>
  <c r="AV107" i="5"/>
  <c r="AU108" i="5"/>
  <c r="AT107" i="5"/>
  <c r="AS107" i="5"/>
  <c r="AR107" i="5"/>
  <c r="AQ144" i="5"/>
  <c r="T104" i="6"/>
  <c r="V103" i="6"/>
  <c r="D108" i="5"/>
  <c r="AC107" i="5"/>
  <c r="I107" i="5"/>
  <c r="AH106" i="5"/>
  <c r="F107" i="5"/>
  <c r="AE106" i="5"/>
  <c r="C107" i="5"/>
  <c r="AB106" i="5"/>
  <c r="H107" i="5"/>
  <c r="AG106" i="5"/>
  <c r="E107" i="5"/>
  <c r="AD106" i="5"/>
  <c r="G108" i="5"/>
  <c r="AF107" i="5"/>
  <c r="B107" i="5"/>
  <c r="AA106" i="5"/>
  <c r="V102" i="4"/>
  <c r="T103" i="4"/>
  <c r="T103" i="2"/>
  <c r="V102" i="2"/>
  <c r="X1250" i="5" l="1"/>
  <c r="AW1249" i="5"/>
  <c r="BA1249" i="5" s="1"/>
  <c r="BB84" i="5"/>
  <c r="AZ85" i="5"/>
  <c r="BA106" i="5"/>
  <c r="Y216" i="5"/>
  <c r="AX215" i="5"/>
  <c r="AW108" i="5"/>
  <c r="AV108" i="5"/>
  <c r="AU109" i="5"/>
  <c r="AT108" i="5"/>
  <c r="AS108" i="5"/>
  <c r="AR108" i="5"/>
  <c r="AQ145" i="5"/>
  <c r="T105" i="6"/>
  <c r="V104" i="6"/>
  <c r="B108" i="5"/>
  <c r="AA107" i="5"/>
  <c r="F108" i="5"/>
  <c r="AE107" i="5"/>
  <c r="E108" i="5"/>
  <c r="AD107" i="5"/>
  <c r="C108" i="5"/>
  <c r="AB107" i="5"/>
  <c r="I108" i="5"/>
  <c r="AH107" i="5"/>
  <c r="G109" i="5"/>
  <c r="AF108" i="5"/>
  <c r="H108" i="5"/>
  <c r="AG107" i="5"/>
  <c r="D109" i="5"/>
  <c r="AC108" i="5"/>
  <c r="T104" i="4"/>
  <c r="V103" i="4"/>
  <c r="T104" i="2"/>
  <c r="V103" i="2"/>
  <c r="X1251" i="5" l="1"/>
  <c r="AW1250" i="5"/>
  <c r="BA1250" i="5" s="1"/>
  <c r="AZ86" i="5"/>
  <c r="BB85" i="5"/>
  <c r="BA107" i="5"/>
  <c r="Y217" i="5"/>
  <c r="AX216" i="5"/>
  <c r="AW109" i="5"/>
  <c r="AV109" i="5"/>
  <c r="AU110" i="5"/>
  <c r="AT109" i="5"/>
  <c r="AS109" i="5"/>
  <c r="AR109" i="5"/>
  <c r="AQ146" i="5"/>
  <c r="V105" i="6"/>
  <c r="T106" i="6"/>
  <c r="E109" i="5"/>
  <c r="AD108" i="5"/>
  <c r="G110" i="5"/>
  <c r="AF109" i="5"/>
  <c r="F109" i="5"/>
  <c r="AE108" i="5"/>
  <c r="D110" i="5"/>
  <c r="AC109" i="5"/>
  <c r="C109" i="5"/>
  <c r="AB108" i="5"/>
  <c r="H109" i="5"/>
  <c r="AG108" i="5"/>
  <c r="I109" i="5"/>
  <c r="AH108" i="5"/>
  <c r="B109" i="5"/>
  <c r="AA108" i="5"/>
  <c r="V104" i="4"/>
  <c r="T105" i="4"/>
  <c r="T105" i="2"/>
  <c r="V104" i="2"/>
  <c r="X1252" i="5" l="1"/>
  <c r="AW1251" i="5"/>
  <c r="BA1251" i="5" s="1"/>
  <c r="AZ87" i="5"/>
  <c r="BB86" i="5"/>
  <c r="BA108" i="5"/>
  <c r="Y218" i="5"/>
  <c r="AX217" i="5"/>
  <c r="AW110" i="5"/>
  <c r="AV110" i="5"/>
  <c r="AU111" i="5"/>
  <c r="AT110" i="5"/>
  <c r="AS110" i="5"/>
  <c r="AR110" i="5"/>
  <c r="AQ147" i="5"/>
  <c r="T107" i="6"/>
  <c r="V106" i="6"/>
  <c r="F110" i="5"/>
  <c r="AE109" i="5"/>
  <c r="B110" i="5"/>
  <c r="AA109" i="5"/>
  <c r="D111" i="5"/>
  <c r="AC110" i="5"/>
  <c r="G111" i="5"/>
  <c r="AF110" i="5"/>
  <c r="H110" i="5"/>
  <c r="AG109" i="5"/>
  <c r="I110" i="5"/>
  <c r="AH109" i="5"/>
  <c r="C110" i="5"/>
  <c r="AB109" i="5"/>
  <c r="E110" i="5"/>
  <c r="AD109" i="5"/>
  <c r="T106" i="4"/>
  <c r="V105" i="4"/>
  <c r="T106" i="2"/>
  <c r="V105" i="2"/>
  <c r="X1253" i="5" l="1"/>
  <c r="AW1252" i="5"/>
  <c r="BA1252" i="5" s="1"/>
  <c r="BB87" i="5"/>
  <c r="AZ88" i="5"/>
  <c r="BA109" i="5"/>
  <c r="Y219" i="5"/>
  <c r="AX218" i="5"/>
  <c r="AW111" i="5"/>
  <c r="AV111" i="5"/>
  <c r="AU112" i="5"/>
  <c r="AT111" i="5"/>
  <c r="AS111" i="5"/>
  <c r="AR111" i="5"/>
  <c r="AQ148" i="5"/>
  <c r="T108" i="6"/>
  <c r="V107" i="6"/>
  <c r="D112" i="5"/>
  <c r="AC111" i="5"/>
  <c r="I111" i="5"/>
  <c r="AH110" i="5"/>
  <c r="G112" i="5"/>
  <c r="AF111" i="5"/>
  <c r="B111" i="5"/>
  <c r="AA110" i="5"/>
  <c r="E111" i="5"/>
  <c r="AD110" i="5"/>
  <c r="C111" i="5"/>
  <c r="AB110" i="5"/>
  <c r="H111" i="5"/>
  <c r="AG110" i="5"/>
  <c r="F111" i="5"/>
  <c r="AE110" i="5"/>
  <c r="V106" i="4"/>
  <c r="T107" i="4"/>
  <c r="T107" i="2"/>
  <c r="V106" i="2"/>
  <c r="X1254" i="5" l="1"/>
  <c r="AW1253" i="5"/>
  <c r="BA1253" i="5" s="1"/>
  <c r="AZ89" i="5"/>
  <c r="BB88" i="5"/>
  <c r="BA110" i="5"/>
  <c r="Y220" i="5"/>
  <c r="AX219" i="5"/>
  <c r="AW112" i="5"/>
  <c r="AV112" i="5"/>
  <c r="AU113" i="5"/>
  <c r="AT112" i="5"/>
  <c r="AS112" i="5"/>
  <c r="AR112" i="5"/>
  <c r="AQ149" i="5"/>
  <c r="T109" i="6"/>
  <c r="V108" i="6"/>
  <c r="G113" i="5"/>
  <c r="AF112" i="5"/>
  <c r="C112" i="5"/>
  <c r="AB111" i="5"/>
  <c r="B112" i="5"/>
  <c r="AA111" i="5"/>
  <c r="I112" i="5"/>
  <c r="AH111" i="5"/>
  <c r="F112" i="5"/>
  <c r="AE111" i="5"/>
  <c r="H112" i="5"/>
  <c r="AG111" i="5"/>
  <c r="E112" i="5"/>
  <c r="AD111" i="5"/>
  <c r="D113" i="5"/>
  <c r="AC112" i="5"/>
  <c r="T108" i="4"/>
  <c r="V107" i="4"/>
  <c r="T108" i="2"/>
  <c r="V107" i="2"/>
  <c r="X1255" i="5" l="1"/>
  <c r="AW1254" i="5"/>
  <c r="BA1254" i="5" s="1"/>
  <c r="AZ90" i="5"/>
  <c r="BB89" i="5"/>
  <c r="BA111" i="5"/>
  <c r="Y221" i="5"/>
  <c r="AX220" i="5"/>
  <c r="AW113" i="5"/>
  <c r="AV113" i="5"/>
  <c r="AU114" i="5"/>
  <c r="AT113" i="5"/>
  <c r="AS113" i="5"/>
  <c r="AR113" i="5"/>
  <c r="AQ150" i="5"/>
  <c r="V109" i="6"/>
  <c r="T110" i="6"/>
  <c r="B113" i="5"/>
  <c r="AA112" i="5"/>
  <c r="H113" i="5"/>
  <c r="AG112" i="5"/>
  <c r="I113" i="5"/>
  <c r="AH112" i="5"/>
  <c r="C113" i="5"/>
  <c r="AB112" i="5"/>
  <c r="D114" i="5"/>
  <c r="AC113" i="5"/>
  <c r="E113" i="5"/>
  <c r="AD112" i="5"/>
  <c r="F113" i="5"/>
  <c r="AE112" i="5"/>
  <c r="G114" i="5"/>
  <c r="AF113" i="5"/>
  <c r="V108" i="4"/>
  <c r="T109" i="4"/>
  <c r="T109" i="2"/>
  <c r="V108" i="2"/>
  <c r="X1256" i="5" l="1"/>
  <c r="AW1255" i="5"/>
  <c r="BA1255" i="5" s="1"/>
  <c r="BB90" i="5"/>
  <c r="AZ91" i="5"/>
  <c r="BA112" i="5"/>
  <c r="Y222" i="5"/>
  <c r="AX221" i="5"/>
  <c r="AW114" i="5"/>
  <c r="AV114" i="5"/>
  <c r="AU115" i="5"/>
  <c r="AT114" i="5"/>
  <c r="AS114" i="5"/>
  <c r="AR114" i="5"/>
  <c r="AQ151" i="5"/>
  <c r="T111" i="6"/>
  <c r="V110" i="6"/>
  <c r="I114" i="5"/>
  <c r="AH113" i="5"/>
  <c r="E114" i="5"/>
  <c r="AD113" i="5"/>
  <c r="C114" i="5"/>
  <c r="AB113" i="5"/>
  <c r="H114" i="5"/>
  <c r="AG113" i="5"/>
  <c r="G115" i="5"/>
  <c r="AF114" i="5"/>
  <c r="F114" i="5"/>
  <c r="AE113" i="5"/>
  <c r="D115" i="5"/>
  <c r="AC114" i="5"/>
  <c r="B114" i="5"/>
  <c r="AA113" i="5"/>
  <c r="T110" i="4"/>
  <c r="V109" i="4"/>
  <c r="T110" i="2"/>
  <c r="V109" i="2"/>
  <c r="X1257" i="5" l="1"/>
  <c r="AW1256" i="5"/>
  <c r="BA1256" i="5" s="1"/>
  <c r="AZ92" i="5"/>
  <c r="BB91" i="5"/>
  <c r="BA113" i="5"/>
  <c r="Y223" i="5"/>
  <c r="AX222" i="5"/>
  <c r="AW115" i="5"/>
  <c r="AV115" i="5"/>
  <c r="AU116" i="5"/>
  <c r="AT115" i="5"/>
  <c r="AS115" i="5"/>
  <c r="AR115" i="5"/>
  <c r="AQ152" i="5"/>
  <c r="T112" i="6"/>
  <c r="V111" i="6"/>
  <c r="G116" i="5"/>
  <c r="AF115" i="5"/>
  <c r="F115" i="5"/>
  <c r="AE114" i="5"/>
  <c r="H115" i="5"/>
  <c r="AG114" i="5"/>
  <c r="E115" i="5"/>
  <c r="AD114" i="5"/>
  <c r="B115" i="5"/>
  <c r="AA114" i="5"/>
  <c r="BA114" i="5" s="1"/>
  <c r="D116" i="5"/>
  <c r="AC115" i="5"/>
  <c r="C115" i="5"/>
  <c r="AB114" i="5"/>
  <c r="I115" i="5"/>
  <c r="AH114" i="5"/>
  <c r="V110" i="4"/>
  <c r="T111" i="4"/>
  <c r="T111" i="2"/>
  <c r="V110" i="2"/>
  <c r="X1258" i="5" l="1"/>
  <c r="AW1257" i="5"/>
  <c r="BA1257" i="5" s="1"/>
  <c r="AZ93" i="5"/>
  <c r="BB92" i="5"/>
  <c r="Y224" i="5"/>
  <c r="AX223" i="5"/>
  <c r="AW116" i="5"/>
  <c r="AV116" i="5"/>
  <c r="AU117" i="5"/>
  <c r="AT116" i="5"/>
  <c r="AS116" i="5"/>
  <c r="AR116" i="5"/>
  <c r="AQ153" i="5"/>
  <c r="T113" i="6"/>
  <c r="V112" i="6"/>
  <c r="H116" i="5"/>
  <c r="AG115" i="5"/>
  <c r="D117" i="5"/>
  <c r="AC116" i="5"/>
  <c r="E116" i="5"/>
  <c r="AD115" i="5"/>
  <c r="F116" i="5"/>
  <c r="AE115" i="5"/>
  <c r="I116" i="5"/>
  <c r="AH115" i="5"/>
  <c r="C116" i="5"/>
  <c r="AB115" i="5"/>
  <c r="B116" i="5"/>
  <c r="AA115" i="5"/>
  <c r="BA115" i="5" s="1"/>
  <c r="G117" i="5"/>
  <c r="AF116" i="5"/>
  <c r="T112" i="4"/>
  <c r="V111" i="4"/>
  <c r="T112" i="2"/>
  <c r="V111" i="2"/>
  <c r="X1259" i="5" l="1"/>
  <c r="AW1258" i="5"/>
  <c r="BA1258" i="5" s="1"/>
  <c r="AZ94" i="5"/>
  <c r="BB93" i="5"/>
  <c r="Y225" i="5"/>
  <c r="AX224" i="5"/>
  <c r="AW117" i="5"/>
  <c r="AV117" i="5"/>
  <c r="AU118" i="5"/>
  <c r="AT117" i="5"/>
  <c r="AS117" i="5"/>
  <c r="AR117" i="5"/>
  <c r="AQ154" i="5"/>
  <c r="V113" i="6"/>
  <c r="T114" i="6"/>
  <c r="E117" i="5"/>
  <c r="AD116" i="5"/>
  <c r="C117" i="5"/>
  <c r="AB116" i="5"/>
  <c r="F117" i="5"/>
  <c r="AE116" i="5"/>
  <c r="D118" i="5"/>
  <c r="AC117" i="5"/>
  <c r="G118" i="5"/>
  <c r="AF117" i="5"/>
  <c r="B117" i="5"/>
  <c r="AA116" i="5"/>
  <c r="I117" i="5"/>
  <c r="AH116" i="5"/>
  <c r="H117" i="5"/>
  <c r="AG116" i="5"/>
  <c r="V112" i="4"/>
  <c r="T113" i="4"/>
  <c r="T113" i="2"/>
  <c r="V112" i="2"/>
  <c r="X1260" i="5" l="1"/>
  <c r="AW1259" i="5"/>
  <c r="BA1259" i="5" s="1"/>
  <c r="BB94" i="5"/>
  <c r="AZ95" i="5"/>
  <c r="BA116" i="5"/>
  <c r="Y226" i="5"/>
  <c r="AX225" i="5"/>
  <c r="AW118" i="5"/>
  <c r="AV118" i="5"/>
  <c r="AU119" i="5"/>
  <c r="AT118" i="5"/>
  <c r="AS118" i="5"/>
  <c r="AR118" i="5"/>
  <c r="AQ155" i="5"/>
  <c r="T115" i="6"/>
  <c r="V114" i="6"/>
  <c r="F118" i="5"/>
  <c r="AE117" i="5"/>
  <c r="B118" i="5"/>
  <c r="AA117" i="5"/>
  <c r="D119" i="5"/>
  <c r="AC118" i="5"/>
  <c r="C118" i="5"/>
  <c r="AB117" i="5"/>
  <c r="H118" i="5"/>
  <c r="AG117" i="5"/>
  <c r="I118" i="5"/>
  <c r="AH117" i="5"/>
  <c r="G119" i="5"/>
  <c r="AF118" i="5"/>
  <c r="E118" i="5"/>
  <c r="AD117" i="5"/>
  <c r="T114" i="4"/>
  <c r="V113" i="4"/>
  <c r="T114" i="2"/>
  <c r="V113" i="2"/>
  <c r="X1261" i="5" l="1"/>
  <c r="AW1260" i="5"/>
  <c r="BA1260" i="5" s="1"/>
  <c r="BB95" i="5"/>
  <c r="AZ96" i="5"/>
  <c r="BA117" i="5"/>
  <c r="Y227" i="5"/>
  <c r="AX226" i="5"/>
  <c r="AW119" i="5"/>
  <c r="AV119" i="5"/>
  <c r="AU120" i="5"/>
  <c r="AT119" i="5"/>
  <c r="AS119" i="5"/>
  <c r="AR119" i="5"/>
  <c r="AQ156" i="5"/>
  <c r="T116" i="6"/>
  <c r="V115" i="6"/>
  <c r="D120" i="5"/>
  <c r="AC119" i="5"/>
  <c r="E119" i="5"/>
  <c r="AD118" i="5"/>
  <c r="C119" i="5"/>
  <c r="AB118" i="5"/>
  <c r="B119" i="5"/>
  <c r="AA118" i="5"/>
  <c r="I119" i="5"/>
  <c r="AH118" i="5"/>
  <c r="G120" i="5"/>
  <c r="AF119" i="5"/>
  <c r="H119" i="5"/>
  <c r="AG118" i="5"/>
  <c r="F119" i="5"/>
  <c r="AE118" i="5"/>
  <c r="V114" i="4"/>
  <c r="T115" i="4"/>
  <c r="T115" i="2"/>
  <c r="V114" i="2"/>
  <c r="X1262" i="5" l="1"/>
  <c r="AW1261" i="5"/>
  <c r="BA1261" i="5" s="1"/>
  <c r="AZ97" i="5"/>
  <c r="BB96" i="5"/>
  <c r="BA118" i="5"/>
  <c r="Y228" i="5"/>
  <c r="AX227" i="5"/>
  <c r="AW120" i="5"/>
  <c r="AV120" i="5"/>
  <c r="AU121" i="5"/>
  <c r="AT120" i="5"/>
  <c r="AS120" i="5"/>
  <c r="AR120" i="5"/>
  <c r="AQ157" i="5"/>
  <c r="T117" i="6"/>
  <c r="V116" i="6"/>
  <c r="I120" i="5"/>
  <c r="AH119" i="5"/>
  <c r="F120" i="5"/>
  <c r="AE119" i="5"/>
  <c r="B120" i="5"/>
  <c r="AA119" i="5"/>
  <c r="BA119" i="5" s="1"/>
  <c r="E120" i="5"/>
  <c r="AD119" i="5"/>
  <c r="G121" i="5"/>
  <c r="AF120" i="5"/>
  <c r="H120" i="5"/>
  <c r="AG119" i="5"/>
  <c r="C120" i="5"/>
  <c r="AB119" i="5"/>
  <c r="D121" i="5"/>
  <c r="AC120" i="5"/>
  <c r="T116" i="4"/>
  <c r="V115" i="4"/>
  <c r="T116" i="2"/>
  <c r="V115" i="2"/>
  <c r="X1263" i="5" l="1"/>
  <c r="AW1262" i="5"/>
  <c r="BA1262" i="5" s="1"/>
  <c r="AZ98" i="5"/>
  <c r="BB97" i="5"/>
  <c r="Y229" i="5"/>
  <c r="AX228" i="5"/>
  <c r="AW121" i="5"/>
  <c r="AV121" i="5"/>
  <c r="AU122" i="5"/>
  <c r="AT121" i="5"/>
  <c r="AS121" i="5"/>
  <c r="AR121" i="5"/>
  <c r="AQ158" i="5"/>
  <c r="V117" i="6"/>
  <c r="T118" i="6"/>
  <c r="D122" i="5"/>
  <c r="AC121" i="5"/>
  <c r="F121" i="5"/>
  <c r="AE120" i="5"/>
  <c r="H121" i="5"/>
  <c r="AG120" i="5"/>
  <c r="E121" i="5"/>
  <c r="AD120" i="5"/>
  <c r="C121" i="5"/>
  <c r="AB120" i="5"/>
  <c r="G122" i="5"/>
  <c r="AF121" i="5"/>
  <c r="B121" i="5"/>
  <c r="AA120" i="5"/>
  <c r="BA120" i="5" s="1"/>
  <c r="I121" i="5"/>
  <c r="AH120" i="5"/>
  <c r="V116" i="4"/>
  <c r="T117" i="4"/>
  <c r="T117" i="2"/>
  <c r="V116" i="2"/>
  <c r="X1264" i="5" l="1"/>
  <c r="AW1263" i="5"/>
  <c r="BA1263" i="5" s="1"/>
  <c r="AZ99" i="5"/>
  <c r="BB98" i="5"/>
  <c r="Y230" i="5"/>
  <c r="AX229" i="5"/>
  <c r="AW122" i="5"/>
  <c r="AV122" i="5"/>
  <c r="AU123" i="5"/>
  <c r="AT122" i="5"/>
  <c r="AS122" i="5"/>
  <c r="AR122" i="5"/>
  <c r="AQ159" i="5"/>
  <c r="T119" i="6"/>
  <c r="V118" i="6"/>
  <c r="B122" i="5"/>
  <c r="AA121" i="5"/>
  <c r="H122" i="5"/>
  <c r="AG121" i="5"/>
  <c r="I122" i="5"/>
  <c r="AH121" i="5"/>
  <c r="G123" i="5"/>
  <c r="AF122" i="5"/>
  <c r="F122" i="5"/>
  <c r="AE121" i="5"/>
  <c r="E122" i="5"/>
  <c r="AD121" i="5"/>
  <c r="C122" i="5"/>
  <c r="AB121" i="5"/>
  <c r="D123" i="5"/>
  <c r="AC122" i="5"/>
  <c r="T118" i="4"/>
  <c r="V117" i="4"/>
  <c r="T118" i="2"/>
  <c r="V117" i="2"/>
  <c r="X1265" i="5" l="1"/>
  <c r="AW1264" i="5"/>
  <c r="BA1264" i="5" s="1"/>
  <c r="BB99" i="5"/>
  <c r="AZ100" i="5"/>
  <c r="BA121" i="5"/>
  <c r="Y231" i="5"/>
  <c r="AX230" i="5"/>
  <c r="AW123" i="5"/>
  <c r="AV123" i="5"/>
  <c r="AU124" i="5"/>
  <c r="AT123" i="5"/>
  <c r="AS123" i="5"/>
  <c r="AR123" i="5"/>
  <c r="AQ160" i="5"/>
  <c r="T120" i="6"/>
  <c r="V119" i="6"/>
  <c r="F123" i="5"/>
  <c r="AE122" i="5"/>
  <c r="D124" i="5"/>
  <c r="AC123" i="5"/>
  <c r="G124" i="5"/>
  <c r="AF123" i="5"/>
  <c r="H123" i="5"/>
  <c r="AG122" i="5"/>
  <c r="E123" i="5"/>
  <c r="AD122" i="5"/>
  <c r="C123" i="5"/>
  <c r="AB122" i="5"/>
  <c r="I123" i="5"/>
  <c r="AH122" i="5"/>
  <c r="B123" i="5"/>
  <c r="AA122" i="5"/>
  <c r="V118" i="4"/>
  <c r="T119" i="4"/>
  <c r="T119" i="2"/>
  <c r="V118" i="2"/>
  <c r="X1266" i="5" l="1"/>
  <c r="AW1265" i="5"/>
  <c r="BA1265" i="5" s="1"/>
  <c r="AZ101" i="5"/>
  <c r="BB100" i="5"/>
  <c r="BA122" i="5"/>
  <c r="Y232" i="5"/>
  <c r="AX231" i="5"/>
  <c r="AW124" i="5"/>
  <c r="AV124" i="5"/>
  <c r="AU125" i="5"/>
  <c r="AT124" i="5"/>
  <c r="AS124" i="5"/>
  <c r="AR124" i="5"/>
  <c r="AQ161" i="5"/>
  <c r="T121" i="6"/>
  <c r="V120" i="6"/>
  <c r="E124" i="5"/>
  <c r="AD123" i="5"/>
  <c r="B124" i="5"/>
  <c r="AA123" i="5"/>
  <c r="C124" i="5"/>
  <c r="AB123" i="5"/>
  <c r="D125" i="5"/>
  <c r="AC124" i="5"/>
  <c r="H124" i="5"/>
  <c r="AG123" i="5"/>
  <c r="I124" i="5"/>
  <c r="AH123" i="5"/>
  <c r="G125" i="5"/>
  <c r="AF124" i="5"/>
  <c r="F124" i="5"/>
  <c r="AE123" i="5"/>
  <c r="T120" i="4"/>
  <c r="V119" i="4"/>
  <c r="T120" i="2"/>
  <c r="V119" i="2"/>
  <c r="X1267" i="5" l="1"/>
  <c r="AW1266" i="5"/>
  <c r="BA1266" i="5" s="1"/>
  <c r="AZ102" i="5"/>
  <c r="BB101" i="5"/>
  <c r="BA123" i="5"/>
  <c r="Y233" i="5"/>
  <c r="AX232" i="5"/>
  <c r="AW125" i="5"/>
  <c r="AV125" i="5"/>
  <c r="AU126" i="5"/>
  <c r="AT125" i="5"/>
  <c r="AS125" i="5"/>
  <c r="AR125" i="5"/>
  <c r="AQ162" i="5"/>
  <c r="V121" i="6"/>
  <c r="T122" i="6"/>
  <c r="F125" i="5"/>
  <c r="AE124" i="5"/>
  <c r="C125" i="5"/>
  <c r="AB124" i="5"/>
  <c r="I125" i="5"/>
  <c r="AH124" i="5"/>
  <c r="D126" i="5"/>
  <c r="AC125" i="5"/>
  <c r="B125" i="5"/>
  <c r="AA124" i="5"/>
  <c r="BA124" i="5" s="1"/>
  <c r="G126" i="5"/>
  <c r="AF125" i="5"/>
  <c r="H125" i="5"/>
  <c r="AG124" i="5"/>
  <c r="E125" i="5"/>
  <c r="AD124" i="5"/>
  <c r="V120" i="4"/>
  <c r="T121" i="4"/>
  <c r="T121" i="2"/>
  <c r="V120" i="2"/>
  <c r="X1268" i="5" l="1"/>
  <c r="AW1267" i="5"/>
  <c r="BA1267" i="5" s="1"/>
  <c r="AZ103" i="5"/>
  <c r="BB102" i="5"/>
  <c r="Y234" i="5"/>
  <c r="AX233" i="5"/>
  <c r="AW126" i="5"/>
  <c r="AV126" i="5"/>
  <c r="AU127" i="5"/>
  <c r="AT126" i="5"/>
  <c r="AS126" i="5"/>
  <c r="AR126" i="5"/>
  <c r="AQ163" i="5"/>
  <c r="T123" i="6"/>
  <c r="V122" i="6"/>
  <c r="I126" i="5"/>
  <c r="AH125" i="5"/>
  <c r="G127" i="5"/>
  <c r="AF126" i="5"/>
  <c r="C126" i="5"/>
  <c r="AB125" i="5"/>
  <c r="E126" i="5"/>
  <c r="AD125" i="5"/>
  <c r="D127" i="5"/>
  <c r="AC126" i="5"/>
  <c r="H126" i="5"/>
  <c r="AG125" i="5"/>
  <c r="B126" i="5"/>
  <c r="AA125" i="5"/>
  <c r="BA125" i="5" s="1"/>
  <c r="F126" i="5"/>
  <c r="AE125" i="5"/>
  <c r="T122" i="4"/>
  <c r="V121" i="4"/>
  <c r="T122" i="2"/>
  <c r="V121" i="2"/>
  <c r="X1269" i="5" l="1"/>
  <c r="AW1268" i="5"/>
  <c r="BA1268" i="5" s="1"/>
  <c r="AZ104" i="5"/>
  <c r="BB103" i="5"/>
  <c r="Y235" i="5"/>
  <c r="AX234" i="5"/>
  <c r="AW127" i="5"/>
  <c r="AV127" i="5"/>
  <c r="AU128" i="5"/>
  <c r="AT127" i="5"/>
  <c r="AS127" i="5"/>
  <c r="AR127" i="5"/>
  <c r="AQ164" i="5"/>
  <c r="T124" i="6"/>
  <c r="V123" i="6"/>
  <c r="C127" i="5"/>
  <c r="AB126" i="5"/>
  <c r="F127" i="5"/>
  <c r="AE126" i="5"/>
  <c r="E127" i="5"/>
  <c r="AD126" i="5"/>
  <c r="G128" i="5"/>
  <c r="AF127" i="5"/>
  <c r="H127" i="5"/>
  <c r="AG126" i="5"/>
  <c r="B127" i="5"/>
  <c r="AA126" i="5"/>
  <c r="D128" i="5"/>
  <c r="AC127" i="5"/>
  <c r="I127" i="5"/>
  <c r="AH126" i="5"/>
  <c r="V122" i="4"/>
  <c r="T123" i="4"/>
  <c r="T123" i="2"/>
  <c r="V122" i="2"/>
  <c r="X1270" i="5" l="1"/>
  <c r="AW1269" i="5"/>
  <c r="BA1269" i="5" s="1"/>
  <c r="BB104" i="5"/>
  <c r="AZ105" i="5"/>
  <c r="BA126" i="5"/>
  <c r="Y236" i="5"/>
  <c r="AX235" i="5"/>
  <c r="AW128" i="5"/>
  <c r="AV128" i="5"/>
  <c r="AU129" i="5"/>
  <c r="AT128" i="5"/>
  <c r="AS128" i="5"/>
  <c r="AR128" i="5"/>
  <c r="AQ165" i="5"/>
  <c r="T125" i="6"/>
  <c r="V124" i="6"/>
  <c r="D129" i="5"/>
  <c r="AC128" i="5"/>
  <c r="E128" i="5"/>
  <c r="AD127" i="5"/>
  <c r="I128" i="5"/>
  <c r="AH127" i="5"/>
  <c r="B128" i="5"/>
  <c r="AA127" i="5"/>
  <c r="F128" i="5"/>
  <c r="AE127" i="5"/>
  <c r="G129" i="5"/>
  <c r="AF128" i="5"/>
  <c r="H128" i="5"/>
  <c r="AG127" i="5"/>
  <c r="C128" i="5"/>
  <c r="AB127" i="5"/>
  <c r="T124" i="4"/>
  <c r="V123" i="4"/>
  <c r="T124" i="2"/>
  <c r="V123" i="2"/>
  <c r="X1271" i="5" l="1"/>
  <c r="AW1270" i="5"/>
  <c r="BA1270" i="5" s="1"/>
  <c r="BB105" i="5"/>
  <c r="AZ106" i="5"/>
  <c r="BA127" i="5"/>
  <c r="Y237" i="5"/>
  <c r="AX236" i="5"/>
  <c r="AW129" i="5"/>
  <c r="AV129" i="5"/>
  <c r="AU130" i="5"/>
  <c r="AT129" i="5"/>
  <c r="AS129" i="5"/>
  <c r="AR129" i="5"/>
  <c r="AQ166" i="5"/>
  <c r="V125" i="6"/>
  <c r="T126" i="6"/>
  <c r="I129" i="5"/>
  <c r="AH128" i="5"/>
  <c r="C129" i="5"/>
  <c r="AB128" i="5"/>
  <c r="B129" i="5"/>
  <c r="AA128" i="5"/>
  <c r="E129" i="5"/>
  <c r="AD128" i="5"/>
  <c r="G130" i="5"/>
  <c r="AF129" i="5"/>
  <c r="H129" i="5"/>
  <c r="AG128" i="5"/>
  <c r="F129" i="5"/>
  <c r="AE128" i="5"/>
  <c r="D130" i="5"/>
  <c r="AC129" i="5"/>
  <c r="V124" i="4"/>
  <c r="T125" i="4"/>
  <c r="T125" i="2"/>
  <c r="V124" i="2"/>
  <c r="X1272" i="5" l="1"/>
  <c r="AW1271" i="5"/>
  <c r="BA1271" i="5" s="1"/>
  <c r="AZ107" i="5"/>
  <c r="BB106" i="5"/>
  <c r="BA128" i="5"/>
  <c r="Y238" i="5"/>
  <c r="AX237" i="5"/>
  <c r="AW130" i="5"/>
  <c r="AV130" i="5"/>
  <c r="AU131" i="5"/>
  <c r="AT130" i="5"/>
  <c r="AS130" i="5"/>
  <c r="AR130" i="5"/>
  <c r="AQ167" i="5"/>
  <c r="T127" i="6"/>
  <c r="V126" i="6"/>
  <c r="G131" i="5"/>
  <c r="AF130" i="5"/>
  <c r="D131" i="5"/>
  <c r="AC130" i="5"/>
  <c r="H130" i="5"/>
  <c r="AG129" i="5"/>
  <c r="C130" i="5"/>
  <c r="AB129" i="5"/>
  <c r="E130" i="5"/>
  <c r="AD129" i="5"/>
  <c r="F130" i="5"/>
  <c r="AE129" i="5"/>
  <c r="B130" i="5"/>
  <c r="AA129" i="5"/>
  <c r="BA129" i="5" s="1"/>
  <c r="I130" i="5"/>
  <c r="AH129" i="5"/>
  <c r="T126" i="4"/>
  <c r="V125" i="4"/>
  <c r="T126" i="2"/>
  <c r="V125" i="2"/>
  <c r="X1273" i="5" l="1"/>
  <c r="AW1272" i="5"/>
  <c r="BA1272" i="5" s="1"/>
  <c r="BB107" i="5"/>
  <c r="AZ108" i="5"/>
  <c r="Y239" i="5"/>
  <c r="AX238" i="5"/>
  <c r="AW131" i="5"/>
  <c r="AV131" i="5"/>
  <c r="AU132" i="5"/>
  <c r="AT131" i="5"/>
  <c r="AS131" i="5"/>
  <c r="AR131" i="5"/>
  <c r="AQ168" i="5"/>
  <c r="T128" i="6"/>
  <c r="V127" i="6"/>
  <c r="H131" i="5"/>
  <c r="AG130" i="5"/>
  <c r="I131" i="5"/>
  <c r="AH130" i="5"/>
  <c r="C131" i="5"/>
  <c r="AB130" i="5"/>
  <c r="D132" i="5"/>
  <c r="AC131" i="5"/>
  <c r="F131" i="5"/>
  <c r="AE130" i="5"/>
  <c r="B131" i="5"/>
  <c r="AA130" i="5"/>
  <c r="E131" i="5"/>
  <c r="AD130" i="5"/>
  <c r="G132" i="5"/>
  <c r="AF131" i="5"/>
  <c r="V126" i="4"/>
  <c r="T127" i="4"/>
  <c r="T127" i="2"/>
  <c r="V126" i="2"/>
  <c r="X1274" i="5" l="1"/>
  <c r="AW1273" i="5"/>
  <c r="BA1273" i="5" s="1"/>
  <c r="BB108" i="5"/>
  <c r="AZ109" i="5"/>
  <c r="BA130" i="5"/>
  <c r="Y240" i="5"/>
  <c r="AX239" i="5"/>
  <c r="AW132" i="5"/>
  <c r="AV132" i="5"/>
  <c r="AU133" i="5"/>
  <c r="AT132" i="5"/>
  <c r="AS132" i="5"/>
  <c r="AR132" i="5"/>
  <c r="AQ169" i="5"/>
  <c r="T129" i="6"/>
  <c r="V128" i="6"/>
  <c r="F132" i="5"/>
  <c r="AE131" i="5"/>
  <c r="G133" i="5"/>
  <c r="AF132" i="5"/>
  <c r="B132" i="5"/>
  <c r="AA131" i="5"/>
  <c r="I132" i="5"/>
  <c r="AH131" i="5"/>
  <c r="D133" i="5"/>
  <c r="AC132" i="5"/>
  <c r="E132" i="5"/>
  <c r="AD131" i="5"/>
  <c r="C132" i="5"/>
  <c r="AB131" i="5"/>
  <c r="H132" i="5"/>
  <c r="AG131" i="5"/>
  <c r="T128" i="4"/>
  <c r="V127" i="4"/>
  <c r="T128" i="2"/>
  <c r="V127" i="2"/>
  <c r="X1275" i="5" l="1"/>
  <c r="AW1274" i="5"/>
  <c r="BA1274" i="5" s="1"/>
  <c r="AZ110" i="5"/>
  <c r="BB109" i="5"/>
  <c r="BA131" i="5"/>
  <c r="Y241" i="5"/>
  <c r="AX240" i="5"/>
  <c r="AW133" i="5"/>
  <c r="AV133" i="5"/>
  <c r="AU134" i="5"/>
  <c r="AT133" i="5"/>
  <c r="AS133" i="5"/>
  <c r="AR133" i="5"/>
  <c r="AQ170" i="5"/>
  <c r="V129" i="6"/>
  <c r="T130" i="6"/>
  <c r="D134" i="5"/>
  <c r="AC133" i="5"/>
  <c r="B133" i="5"/>
  <c r="AA132" i="5"/>
  <c r="H133" i="5"/>
  <c r="AG132" i="5"/>
  <c r="E133" i="5"/>
  <c r="AD132" i="5"/>
  <c r="G134" i="5"/>
  <c r="AF133" i="5"/>
  <c r="C133" i="5"/>
  <c r="AB132" i="5"/>
  <c r="I133" i="5"/>
  <c r="AH132" i="5"/>
  <c r="F133" i="5"/>
  <c r="AE132" i="5"/>
  <c r="V128" i="4"/>
  <c r="T129" i="4"/>
  <c r="T129" i="2"/>
  <c r="V128" i="2"/>
  <c r="X1276" i="5" l="1"/>
  <c r="AW1275" i="5"/>
  <c r="BA1275" i="5" s="1"/>
  <c r="BB110" i="5"/>
  <c r="AZ111" i="5"/>
  <c r="BA132" i="5"/>
  <c r="Y242" i="5"/>
  <c r="AX241" i="5"/>
  <c r="AW134" i="5"/>
  <c r="AV134" i="5"/>
  <c r="AU135" i="5"/>
  <c r="AT134" i="5"/>
  <c r="AS134" i="5"/>
  <c r="AR134" i="5"/>
  <c r="AQ171" i="5"/>
  <c r="T131" i="6"/>
  <c r="V130" i="6"/>
  <c r="I134" i="5"/>
  <c r="AH133" i="5"/>
  <c r="H134" i="5"/>
  <c r="AG133" i="5"/>
  <c r="F134" i="5"/>
  <c r="AE133" i="5"/>
  <c r="E134" i="5"/>
  <c r="AD133" i="5"/>
  <c r="B134" i="5"/>
  <c r="AA133" i="5"/>
  <c r="BA133" i="5" s="1"/>
  <c r="C134" i="5"/>
  <c r="AB133" i="5"/>
  <c r="G135" i="5"/>
  <c r="AF134" i="5"/>
  <c r="D135" i="5"/>
  <c r="AC134" i="5"/>
  <c r="T130" i="4"/>
  <c r="V129" i="4"/>
  <c r="T130" i="2"/>
  <c r="V129" i="2"/>
  <c r="X1277" i="5" l="1"/>
  <c r="AW1276" i="5"/>
  <c r="BA1276" i="5" s="1"/>
  <c r="BB111" i="5"/>
  <c r="AZ112" i="5"/>
  <c r="Y243" i="5"/>
  <c r="AX242" i="5"/>
  <c r="AW135" i="5"/>
  <c r="AV135" i="5"/>
  <c r="AU136" i="5"/>
  <c r="AT135" i="5"/>
  <c r="AS135" i="5"/>
  <c r="AR135" i="5"/>
  <c r="AQ172" i="5"/>
  <c r="T132" i="6"/>
  <c r="V131" i="6"/>
  <c r="F135" i="5"/>
  <c r="AE134" i="5"/>
  <c r="C135" i="5"/>
  <c r="AB134" i="5"/>
  <c r="E135" i="5"/>
  <c r="AD134" i="5"/>
  <c r="H135" i="5"/>
  <c r="AG134" i="5"/>
  <c r="D136" i="5"/>
  <c r="AC135" i="5"/>
  <c r="G136" i="5"/>
  <c r="AF135" i="5"/>
  <c r="B135" i="5"/>
  <c r="AA134" i="5"/>
  <c r="BA134" i="5" s="1"/>
  <c r="I135" i="5"/>
  <c r="AH134" i="5"/>
  <c r="V130" i="4"/>
  <c r="T131" i="4"/>
  <c r="T131" i="2"/>
  <c r="V130" i="2"/>
  <c r="X1278" i="5" l="1"/>
  <c r="AW1277" i="5"/>
  <c r="BA1277" i="5" s="1"/>
  <c r="BB112" i="5"/>
  <c r="AZ113" i="5"/>
  <c r="Y244" i="5"/>
  <c r="AX243" i="5"/>
  <c r="AW136" i="5"/>
  <c r="AV136" i="5"/>
  <c r="AU137" i="5"/>
  <c r="AT136" i="5"/>
  <c r="AS136" i="5"/>
  <c r="AR136" i="5"/>
  <c r="AQ173" i="5"/>
  <c r="T133" i="6"/>
  <c r="V132" i="6"/>
  <c r="E136" i="5"/>
  <c r="AD135" i="5"/>
  <c r="G137" i="5"/>
  <c r="AF136" i="5"/>
  <c r="H136" i="5"/>
  <c r="AG135" i="5"/>
  <c r="C136" i="5"/>
  <c r="AB135" i="5"/>
  <c r="I136" i="5"/>
  <c r="AH135" i="5"/>
  <c r="B136" i="5"/>
  <c r="AA135" i="5"/>
  <c r="D137" i="5"/>
  <c r="AC136" i="5"/>
  <c r="F136" i="5"/>
  <c r="AE135" i="5"/>
  <c r="T132" i="4"/>
  <c r="V131" i="4"/>
  <c r="T132" i="2"/>
  <c r="V131" i="2"/>
  <c r="X1279" i="5" l="1"/>
  <c r="AW1278" i="5"/>
  <c r="BA1278" i="5" s="1"/>
  <c r="BB113" i="5"/>
  <c r="AZ114" i="5"/>
  <c r="BA135" i="5"/>
  <c r="Y245" i="5"/>
  <c r="AX244" i="5"/>
  <c r="AW137" i="5"/>
  <c r="AV137" i="5"/>
  <c r="AU138" i="5"/>
  <c r="AT137" i="5"/>
  <c r="AS137" i="5"/>
  <c r="AR137" i="5"/>
  <c r="AQ174" i="5"/>
  <c r="V133" i="6"/>
  <c r="T134" i="6"/>
  <c r="H137" i="5"/>
  <c r="AG136" i="5"/>
  <c r="B137" i="5"/>
  <c r="AA136" i="5"/>
  <c r="C137" i="5"/>
  <c r="AB136" i="5"/>
  <c r="G138" i="5"/>
  <c r="AF137" i="5"/>
  <c r="F137" i="5"/>
  <c r="AE136" i="5"/>
  <c r="D138" i="5"/>
  <c r="AC137" i="5"/>
  <c r="I137" i="5"/>
  <c r="AH136" i="5"/>
  <c r="E137" i="5"/>
  <c r="AD136" i="5"/>
  <c r="V132" i="4"/>
  <c r="T133" i="4"/>
  <c r="T133" i="2"/>
  <c r="V132" i="2"/>
  <c r="X1280" i="5" l="1"/>
  <c r="AW1279" i="5"/>
  <c r="BA1279" i="5" s="1"/>
  <c r="BB114" i="5"/>
  <c r="AZ115" i="5"/>
  <c r="BA136" i="5"/>
  <c r="Y246" i="5"/>
  <c r="AX245" i="5"/>
  <c r="AW138" i="5"/>
  <c r="AV138" i="5"/>
  <c r="AU139" i="5"/>
  <c r="AT138" i="5"/>
  <c r="AS138" i="5"/>
  <c r="AR138" i="5"/>
  <c r="AQ175" i="5"/>
  <c r="T135" i="6"/>
  <c r="V134" i="6"/>
  <c r="C138" i="5"/>
  <c r="AB137" i="5"/>
  <c r="E138" i="5"/>
  <c r="AD137" i="5"/>
  <c r="G139" i="5"/>
  <c r="AF138" i="5"/>
  <c r="B138" i="5"/>
  <c r="AA137" i="5"/>
  <c r="D139" i="5"/>
  <c r="AC138" i="5"/>
  <c r="I138" i="5"/>
  <c r="AH137" i="5"/>
  <c r="F138" i="5"/>
  <c r="AE137" i="5"/>
  <c r="H138" i="5"/>
  <c r="AG137" i="5"/>
  <c r="T134" i="4"/>
  <c r="V133" i="4"/>
  <c r="T134" i="2"/>
  <c r="V133" i="2"/>
  <c r="X1281" i="5" l="1"/>
  <c r="AW1280" i="5"/>
  <c r="BA1280" i="5" s="1"/>
  <c r="AZ116" i="5"/>
  <c r="BB115" i="5"/>
  <c r="BA137" i="5"/>
  <c r="Y247" i="5"/>
  <c r="AX246" i="5"/>
  <c r="AW139" i="5"/>
  <c r="AV139" i="5"/>
  <c r="AU140" i="5"/>
  <c r="AT139" i="5"/>
  <c r="AS139" i="5"/>
  <c r="AR139" i="5"/>
  <c r="AQ176" i="5"/>
  <c r="T136" i="6"/>
  <c r="V135" i="6"/>
  <c r="G140" i="5"/>
  <c r="AF139" i="5"/>
  <c r="H139" i="5"/>
  <c r="AG138" i="5"/>
  <c r="B139" i="5"/>
  <c r="AA138" i="5"/>
  <c r="E139" i="5"/>
  <c r="AD138" i="5"/>
  <c r="I139" i="5"/>
  <c r="AH138" i="5"/>
  <c r="F139" i="5"/>
  <c r="AE138" i="5"/>
  <c r="D140" i="5"/>
  <c r="AC139" i="5"/>
  <c r="C139" i="5"/>
  <c r="AB138" i="5"/>
  <c r="V134" i="4"/>
  <c r="T135" i="4"/>
  <c r="T135" i="2"/>
  <c r="V134" i="2"/>
  <c r="X1282" i="5" l="1"/>
  <c r="AW1281" i="5"/>
  <c r="BA1281" i="5" s="1"/>
  <c r="AZ117" i="5"/>
  <c r="BB116" i="5"/>
  <c r="BA138" i="5"/>
  <c r="Y248" i="5"/>
  <c r="AX247" i="5"/>
  <c r="AW140" i="5"/>
  <c r="AV140" i="5"/>
  <c r="AU141" i="5"/>
  <c r="AT140" i="5"/>
  <c r="AS140" i="5"/>
  <c r="AR140" i="5"/>
  <c r="AQ177" i="5"/>
  <c r="T137" i="6"/>
  <c r="V136" i="6"/>
  <c r="I140" i="5"/>
  <c r="AH139" i="5"/>
  <c r="B140" i="5"/>
  <c r="AA139" i="5"/>
  <c r="C140" i="5"/>
  <c r="AB139" i="5"/>
  <c r="F140" i="5"/>
  <c r="AE139" i="5"/>
  <c r="H140" i="5"/>
  <c r="AG139" i="5"/>
  <c r="E140" i="5"/>
  <c r="AD139" i="5"/>
  <c r="D141" i="5"/>
  <c r="AC140" i="5"/>
  <c r="G141" i="5"/>
  <c r="AF140" i="5"/>
  <c r="T136" i="4"/>
  <c r="V135" i="4"/>
  <c r="T136" i="2"/>
  <c r="V135" i="2"/>
  <c r="X1283" i="5" l="1"/>
  <c r="AW1282" i="5"/>
  <c r="BA1282" i="5" s="1"/>
  <c r="AZ118" i="5"/>
  <c r="BB117" i="5"/>
  <c r="BA139" i="5"/>
  <c r="Y249" i="5"/>
  <c r="AX248" i="5"/>
  <c r="AW141" i="5"/>
  <c r="AV141" i="5"/>
  <c r="AU142" i="5"/>
  <c r="AT141" i="5"/>
  <c r="AS141" i="5"/>
  <c r="AR141" i="5"/>
  <c r="AQ178" i="5"/>
  <c r="V137" i="6"/>
  <c r="T138" i="6"/>
  <c r="C141" i="5"/>
  <c r="AB140" i="5"/>
  <c r="E141" i="5"/>
  <c r="AD140" i="5"/>
  <c r="F141" i="5"/>
  <c r="AE140" i="5"/>
  <c r="B141" i="5"/>
  <c r="AA140" i="5"/>
  <c r="G142" i="5"/>
  <c r="AF141" i="5"/>
  <c r="D142" i="5"/>
  <c r="AC141" i="5"/>
  <c r="H141" i="5"/>
  <c r="AG140" i="5"/>
  <c r="I141" i="5"/>
  <c r="AH140" i="5"/>
  <c r="V136" i="4"/>
  <c r="T137" i="4"/>
  <c r="T137" i="2"/>
  <c r="V136" i="2"/>
  <c r="X1284" i="5" l="1"/>
  <c r="AW1283" i="5"/>
  <c r="BA1283" i="5" s="1"/>
  <c r="AZ119" i="5"/>
  <c r="BB118" i="5"/>
  <c r="BA140" i="5"/>
  <c r="Y250" i="5"/>
  <c r="AX249" i="5"/>
  <c r="AW142" i="5"/>
  <c r="AV142" i="5"/>
  <c r="AU143" i="5"/>
  <c r="AT142" i="5"/>
  <c r="AS142" i="5"/>
  <c r="AR142" i="5"/>
  <c r="AQ179" i="5"/>
  <c r="T139" i="6"/>
  <c r="V138" i="6"/>
  <c r="F142" i="5"/>
  <c r="AE141" i="5"/>
  <c r="I142" i="5"/>
  <c r="AH141" i="5"/>
  <c r="D143" i="5"/>
  <c r="AC142" i="5"/>
  <c r="E142" i="5"/>
  <c r="AD141" i="5"/>
  <c r="B142" i="5"/>
  <c r="AA141" i="5"/>
  <c r="BA141" i="5" s="1"/>
  <c r="H142" i="5"/>
  <c r="AG141" i="5"/>
  <c r="G143" i="5"/>
  <c r="AF142" i="5"/>
  <c r="C142" i="5"/>
  <c r="AB141" i="5"/>
  <c r="T138" i="4"/>
  <c r="V137" i="4"/>
  <c r="T138" i="2"/>
  <c r="V137" i="2"/>
  <c r="X1285" i="5" l="1"/>
  <c r="AW1284" i="5"/>
  <c r="BA1284" i="5" s="1"/>
  <c r="AZ120" i="5"/>
  <c r="BB119" i="5"/>
  <c r="Y251" i="5"/>
  <c r="AX250" i="5"/>
  <c r="AW143" i="5"/>
  <c r="AV143" i="5"/>
  <c r="AU144" i="5"/>
  <c r="AT143" i="5"/>
  <c r="AS143" i="5"/>
  <c r="AR143" i="5"/>
  <c r="AQ180" i="5"/>
  <c r="T140" i="6"/>
  <c r="V139" i="6"/>
  <c r="D144" i="5"/>
  <c r="AC143" i="5"/>
  <c r="C143" i="5"/>
  <c r="AB142" i="5"/>
  <c r="H143" i="5"/>
  <c r="AG142" i="5"/>
  <c r="I143" i="5"/>
  <c r="AH142" i="5"/>
  <c r="E143" i="5"/>
  <c r="AD142" i="5"/>
  <c r="G144" i="5"/>
  <c r="AF143" i="5"/>
  <c r="B143" i="5"/>
  <c r="AA142" i="5"/>
  <c r="BA142" i="5" s="1"/>
  <c r="F143" i="5"/>
  <c r="AE142" i="5"/>
  <c r="V138" i="4"/>
  <c r="T139" i="4"/>
  <c r="T139" i="2"/>
  <c r="V138" i="2"/>
  <c r="X1286" i="5" l="1"/>
  <c r="AW1285" i="5"/>
  <c r="BA1285" i="5" s="1"/>
  <c r="AZ121" i="5"/>
  <c r="BB120" i="5"/>
  <c r="Y252" i="5"/>
  <c r="AX251" i="5"/>
  <c r="AW144" i="5"/>
  <c r="AV144" i="5"/>
  <c r="AU145" i="5"/>
  <c r="AT144" i="5"/>
  <c r="AS144" i="5"/>
  <c r="AR144" i="5"/>
  <c r="AQ181" i="5"/>
  <c r="T141" i="6"/>
  <c r="V140" i="6"/>
  <c r="H144" i="5"/>
  <c r="AG143" i="5"/>
  <c r="F144" i="5"/>
  <c r="AE143" i="5"/>
  <c r="I144" i="5"/>
  <c r="AH143" i="5"/>
  <c r="C144" i="5"/>
  <c r="AB143" i="5"/>
  <c r="G145" i="5"/>
  <c r="AF144" i="5"/>
  <c r="B144" i="5"/>
  <c r="AA143" i="5"/>
  <c r="E144" i="5"/>
  <c r="AD143" i="5"/>
  <c r="D145" i="5"/>
  <c r="AC144" i="5"/>
  <c r="T140" i="4"/>
  <c r="V139" i="4"/>
  <c r="T140" i="2"/>
  <c r="V139" i="2"/>
  <c r="X1287" i="5" l="1"/>
  <c r="AW1286" i="5"/>
  <c r="BA1286" i="5" s="1"/>
  <c r="BB121" i="5"/>
  <c r="AZ122" i="5"/>
  <c r="BA143" i="5"/>
  <c r="Y253" i="5"/>
  <c r="AX252" i="5"/>
  <c r="AW145" i="5"/>
  <c r="AV145" i="5"/>
  <c r="AU146" i="5"/>
  <c r="AT145" i="5"/>
  <c r="AS145" i="5"/>
  <c r="AR145" i="5"/>
  <c r="AQ182" i="5"/>
  <c r="V141" i="6"/>
  <c r="T142" i="6"/>
  <c r="I145" i="5"/>
  <c r="AH144" i="5"/>
  <c r="D146" i="5"/>
  <c r="AC145" i="5"/>
  <c r="B145" i="5"/>
  <c r="AA144" i="5"/>
  <c r="F145" i="5"/>
  <c r="AE144" i="5"/>
  <c r="C145" i="5"/>
  <c r="AB144" i="5"/>
  <c r="E145" i="5"/>
  <c r="AD144" i="5"/>
  <c r="G146" i="5"/>
  <c r="AF145" i="5"/>
  <c r="H145" i="5"/>
  <c r="AG144" i="5"/>
  <c r="V140" i="4"/>
  <c r="T141" i="4"/>
  <c r="T141" i="2"/>
  <c r="V140" i="2"/>
  <c r="X1288" i="5" l="1"/>
  <c r="AW1287" i="5"/>
  <c r="BA1287" i="5" s="1"/>
  <c r="BB122" i="5"/>
  <c r="AZ123" i="5"/>
  <c r="BA144" i="5"/>
  <c r="Y254" i="5"/>
  <c r="AX253" i="5"/>
  <c r="AW146" i="5"/>
  <c r="AV146" i="5"/>
  <c r="AU147" i="5"/>
  <c r="AT146" i="5"/>
  <c r="AS146" i="5"/>
  <c r="AR146" i="5"/>
  <c r="AQ183" i="5"/>
  <c r="T143" i="6"/>
  <c r="V142" i="6"/>
  <c r="B146" i="5"/>
  <c r="AA145" i="5"/>
  <c r="H146" i="5"/>
  <c r="AG145" i="5"/>
  <c r="E146" i="5"/>
  <c r="AD145" i="5"/>
  <c r="D147" i="5"/>
  <c r="AC146" i="5"/>
  <c r="F146" i="5"/>
  <c r="AE145" i="5"/>
  <c r="G147" i="5"/>
  <c r="AF146" i="5"/>
  <c r="C146" i="5"/>
  <c r="AB145" i="5"/>
  <c r="I146" i="5"/>
  <c r="AH145" i="5"/>
  <c r="T142" i="4"/>
  <c r="V141" i="4"/>
  <c r="T142" i="2"/>
  <c r="V141" i="2"/>
  <c r="X1289" i="5" l="1"/>
  <c r="AW1288" i="5"/>
  <c r="BA1288" i="5" s="1"/>
  <c r="AZ124" i="5"/>
  <c r="BB123" i="5"/>
  <c r="BA145" i="5"/>
  <c r="Y255" i="5"/>
  <c r="AX254" i="5"/>
  <c r="AW147" i="5"/>
  <c r="AV147" i="5"/>
  <c r="AU148" i="5"/>
  <c r="AT147" i="5"/>
  <c r="AS147" i="5"/>
  <c r="AR147" i="5"/>
  <c r="AQ184" i="5"/>
  <c r="T144" i="6"/>
  <c r="V143" i="6"/>
  <c r="E147" i="5"/>
  <c r="AD146" i="5"/>
  <c r="I147" i="5"/>
  <c r="AH146" i="5"/>
  <c r="G148" i="5"/>
  <c r="AF147" i="5"/>
  <c r="H147" i="5"/>
  <c r="AG146" i="5"/>
  <c r="D148" i="5"/>
  <c r="AC147" i="5"/>
  <c r="C147" i="5"/>
  <c r="AB146" i="5"/>
  <c r="F147" i="5"/>
  <c r="AE146" i="5"/>
  <c r="B147" i="5"/>
  <c r="AA146" i="5"/>
  <c r="V142" i="4"/>
  <c r="T143" i="4"/>
  <c r="T143" i="2"/>
  <c r="V142" i="2"/>
  <c r="X1290" i="5" l="1"/>
  <c r="AW1289" i="5"/>
  <c r="BA1289" i="5" s="1"/>
  <c r="AZ125" i="5"/>
  <c r="BB124" i="5"/>
  <c r="BA146" i="5"/>
  <c r="Y256" i="5"/>
  <c r="AX255" i="5"/>
  <c r="AW148" i="5"/>
  <c r="AV148" i="5"/>
  <c r="AU149" i="5"/>
  <c r="AT148" i="5"/>
  <c r="AS148" i="5"/>
  <c r="AR148" i="5"/>
  <c r="AQ185" i="5"/>
  <c r="T145" i="6"/>
  <c r="V144" i="6"/>
  <c r="G149" i="5"/>
  <c r="AF148" i="5"/>
  <c r="B148" i="5"/>
  <c r="AA147" i="5"/>
  <c r="C148" i="5"/>
  <c r="AB147" i="5"/>
  <c r="I148" i="5"/>
  <c r="AH147" i="5"/>
  <c r="H148" i="5"/>
  <c r="AG147" i="5"/>
  <c r="F148" i="5"/>
  <c r="AE147" i="5"/>
  <c r="D149" i="5"/>
  <c r="AC148" i="5"/>
  <c r="E148" i="5"/>
  <c r="AD147" i="5"/>
  <c r="T144" i="4"/>
  <c r="V143" i="4"/>
  <c r="T144" i="2"/>
  <c r="V143" i="2"/>
  <c r="X1291" i="5" l="1"/>
  <c r="AW1290" i="5"/>
  <c r="BA1290" i="5" s="1"/>
  <c r="AZ126" i="5"/>
  <c r="BB125" i="5"/>
  <c r="BA147" i="5"/>
  <c r="Y257" i="5"/>
  <c r="AX256" i="5"/>
  <c r="AW149" i="5"/>
  <c r="AV149" i="5"/>
  <c r="AU150" i="5"/>
  <c r="AT149" i="5"/>
  <c r="AS149" i="5"/>
  <c r="AR149" i="5"/>
  <c r="AQ186" i="5"/>
  <c r="V145" i="6"/>
  <c r="T146" i="6"/>
  <c r="H149" i="5"/>
  <c r="AG148" i="5"/>
  <c r="G150" i="5"/>
  <c r="AF149" i="5"/>
  <c r="E149" i="5"/>
  <c r="AD148" i="5"/>
  <c r="F149" i="5"/>
  <c r="AE148" i="5"/>
  <c r="B149" i="5"/>
  <c r="AA148" i="5"/>
  <c r="BA148" i="5" s="1"/>
  <c r="I149" i="5"/>
  <c r="AH148" i="5"/>
  <c r="D150" i="5"/>
  <c r="AC149" i="5"/>
  <c r="C149" i="5"/>
  <c r="AB148" i="5"/>
  <c r="V144" i="4"/>
  <c r="T145" i="4"/>
  <c r="T145" i="2"/>
  <c r="V144" i="2"/>
  <c r="X1292" i="5" l="1"/>
  <c r="AW1291" i="5"/>
  <c r="BA1291" i="5" s="1"/>
  <c r="AZ127" i="5"/>
  <c r="BB126" i="5"/>
  <c r="Y258" i="5"/>
  <c r="AX257" i="5"/>
  <c r="AW150" i="5"/>
  <c r="AV150" i="5"/>
  <c r="AU151" i="5"/>
  <c r="AT150" i="5"/>
  <c r="AS150" i="5"/>
  <c r="AR150" i="5"/>
  <c r="AQ187" i="5"/>
  <c r="T147" i="6"/>
  <c r="V146" i="6"/>
  <c r="D151" i="5"/>
  <c r="AC150" i="5"/>
  <c r="E150" i="5"/>
  <c r="AD149" i="5"/>
  <c r="C150" i="5"/>
  <c r="AB149" i="5"/>
  <c r="F150" i="5"/>
  <c r="AE149" i="5"/>
  <c r="G151" i="5"/>
  <c r="AF150" i="5"/>
  <c r="I150" i="5"/>
  <c r="AH149" i="5"/>
  <c r="B150" i="5"/>
  <c r="AA149" i="5"/>
  <c r="BA149" i="5" s="1"/>
  <c r="H150" i="5"/>
  <c r="AG149" i="5"/>
  <c r="T146" i="4"/>
  <c r="V145" i="4"/>
  <c r="T146" i="2"/>
  <c r="V145" i="2"/>
  <c r="X1293" i="5" l="1"/>
  <c r="AW1292" i="5"/>
  <c r="BA1292" i="5" s="1"/>
  <c r="AZ128" i="5"/>
  <c r="BB127" i="5"/>
  <c r="Y259" i="5"/>
  <c r="AX258" i="5"/>
  <c r="AW151" i="5"/>
  <c r="AV151" i="5"/>
  <c r="AU152" i="5"/>
  <c r="AT151" i="5"/>
  <c r="AS151" i="5"/>
  <c r="AR151" i="5"/>
  <c r="AQ188" i="5"/>
  <c r="T148" i="6"/>
  <c r="V147" i="6"/>
  <c r="B151" i="5"/>
  <c r="AA150" i="5"/>
  <c r="C151" i="5"/>
  <c r="AB150" i="5"/>
  <c r="H151" i="5"/>
  <c r="AG150" i="5"/>
  <c r="F151" i="5"/>
  <c r="AE150" i="5"/>
  <c r="E151" i="5"/>
  <c r="AD150" i="5"/>
  <c r="I151" i="5"/>
  <c r="AH150" i="5"/>
  <c r="G152" i="5"/>
  <c r="AF151" i="5"/>
  <c r="D152" i="5"/>
  <c r="AC151" i="5"/>
  <c r="V146" i="4"/>
  <c r="T147" i="4"/>
  <c r="T147" i="2"/>
  <c r="V146" i="2"/>
  <c r="X1294" i="5" l="1"/>
  <c r="AW1293" i="5"/>
  <c r="BA1293" i="5" s="1"/>
  <c r="BB128" i="5"/>
  <c r="AZ129" i="5"/>
  <c r="BA150" i="5"/>
  <c r="Y260" i="5"/>
  <c r="AX259" i="5"/>
  <c r="AW152" i="5"/>
  <c r="AV152" i="5"/>
  <c r="AU153" i="5"/>
  <c r="AT152" i="5"/>
  <c r="AS152" i="5"/>
  <c r="AR152" i="5"/>
  <c r="AQ189" i="5"/>
  <c r="T149" i="6"/>
  <c r="V148" i="6"/>
  <c r="H152" i="5"/>
  <c r="AG151" i="5"/>
  <c r="I152" i="5"/>
  <c r="AH151" i="5"/>
  <c r="F152" i="5"/>
  <c r="AE151" i="5"/>
  <c r="C152" i="5"/>
  <c r="AB151" i="5"/>
  <c r="D153" i="5"/>
  <c r="AC152" i="5"/>
  <c r="G153" i="5"/>
  <c r="AF152" i="5"/>
  <c r="E152" i="5"/>
  <c r="AD151" i="5"/>
  <c r="B152" i="5"/>
  <c r="AA151" i="5"/>
  <c r="T148" i="4"/>
  <c r="V147" i="4"/>
  <c r="T148" i="2"/>
  <c r="V147" i="2"/>
  <c r="X1295" i="5" l="1"/>
  <c r="AW1294" i="5"/>
  <c r="BA1294" i="5" s="1"/>
  <c r="BB129" i="5"/>
  <c r="AZ130" i="5"/>
  <c r="BA151" i="5"/>
  <c r="Y261" i="5"/>
  <c r="AX260" i="5"/>
  <c r="AW153" i="5"/>
  <c r="AV153" i="5"/>
  <c r="AU154" i="5"/>
  <c r="AT153" i="5"/>
  <c r="AS153" i="5"/>
  <c r="AR153" i="5"/>
  <c r="AQ190" i="5"/>
  <c r="V149" i="6"/>
  <c r="T150" i="6"/>
  <c r="F153" i="5"/>
  <c r="AE152" i="5"/>
  <c r="B153" i="5"/>
  <c r="AA152" i="5"/>
  <c r="G154" i="5"/>
  <c r="AF153" i="5"/>
  <c r="I153" i="5"/>
  <c r="AH152" i="5"/>
  <c r="C153" i="5"/>
  <c r="AB152" i="5"/>
  <c r="E153" i="5"/>
  <c r="AD152" i="5"/>
  <c r="D154" i="5"/>
  <c r="AC153" i="5"/>
  <c r="H153" i="5"/>
  <c r="AG152" i="5"/>
  <c r="V148" i="4"/>
  <c r="T149" i="4"/>
  <c r="T149" i="2"/>
  <c r="V148" i="2"/>
  <c r="X1296" i="5" l="1"/>
  <c r="AW1295" i="5"/>
  <c r="BA1295" i="5" s="1"/>
  <c r="AZ131" i="5"/>
  <c r="BB130" i="5"/>
  <c r="BA152" i="5"/>
  <c r="Y262" i="5"/>
  <c r="AX261" i="5"/>
  <c r="AW154" i="5"/>
  <c r="AV154" i="5"/>
  <c r="AU155" i="5"/>
  <c r="AT154" i="5"/>
  <c r="AS154" i="5"/>
  <c r="AR154" i="5"/>
  <c r="AQ191" i="5"/>
  <c r="T151" i="6"/>
  <c r="V150" i="6"/>
  <c r="G155" i="5"/>
  <c r="AF154" i="5"/>
  <c r="H154" i="5"/>
  <c r="AG153" i="5"/>
  <c r="I154" i="5"/>
  <c r="AH153" i="5"/>
  <c r="B154" i="5"/>
  <c r="AA153" i="5"/>
  <c r="E154" i="5"/>
  <c r="AD153" i="5"/>
  <c r="D155" i="5"/>
  <c r="AC154" i="5"/>
  <c r="C154" i="5"/>
  <c r="AB153" i="5"/>
  <c r="F154" i="5"/>
  <c r="AE153" i="5"/>
  <c r="T150" i="4"/>
  <c r="V149" i="4"/>
  <c r="T150" i="2"/>
  <c r="V149" i="2"/>
  <c r="X1297" i="5" l="1"/>
  <c r="AW1296" i="5"/>
  <c r="BA1296" i="5" s="1"/>
  <c r="BB131" i="5"/>
  <c r="AZ132" i="5"/>
  <c r="BA153" i="5"/>
  <c r="Y263" i="5"/>
  <c r="AX262" i="5"/>
  <c r="AW155" i="5"/>
  <c r="AV155" i="5"/>
  <c r="AU156" i="5"/>
  <c r="AT155" i="5"/>
  <c r="AS155" i="5"/>
  <c r="AR155" i="5"/>
  <c r="AQ192" i="5"/>
  <c r="T152" i="6"/>
  <c r="V151" i="6"/>
  <c r="I155" i="5"/>
  <c r="AH154" i="5"/>
  <c r="F155" i="5"/>
  <c r="AE154" i="5"/>
  <c r="D156" i="5"/>
  <c r="AC155" i="5"/>
  <c r="H155" i="5"/>
  <c r="AG154" i="5"/>
  <c r="B155" i="5"/>
  <c r="AA154" i="5"/>
  <c r="C155" i="5"/>
  <c r="AB154" i="5"/>
  <c r="E155" i="5"/>
  <c r="AD154" i="5"/>
  <c r="G156" i="5"/>
  <c r="AF155" i="5"/>
  <c r="V150" i="4"/>
  <c r="T151" i="4"/>
  <c r="T151" i="2"/>
  <c r="V150" i="2"/>
  <c r="X1298" i="5" l="1"/>
  <c r="AW1297" i="5"/>
  <c r="BA1297" i="5" s="1"/>
  <c r="BB132" i="5"/>
  <c r="AZ133" i="5"/>
  <c r="BA154" i="5"/>
  <c r="Y264" i="5"/>
  <c r="AX263" i="5"/>
  <c r="AW156" i="5"/>
  <c r="AV156" i="5"/>
  <c r="AU157" i="5"/>
  <c r="AT156" i="5"/>
  <c r="AS156" i="5"/>
  <c r="AR156" i="5"/>
  <c r="AQ193" i="5"/>
  <c r="T153" i="6"/>
  <c r="V152" i="6"/>
  <c r="D157" i="5"/>
  <c r="AC156" i="5"/>
  <c r="C156" i="5"/>
  <c r="AB155" i="5"/>
  <c r="H156" i="5"/>
  <c r="AG155" i="5"/>
  <c r="F156" i="5"/>
  <c r="AE155" i="5"/>
  <c r="G157" i="5"/>
  <c r="AF156" i="5"/>
  <c r="E156" i="5"/>
  <c r="AD155" i="5"/>
  <c r="B156" i="5"/>
  <c r="AA155" i="5"/>
  <c r="BA155" i="5" s="1"/>
  <c r="I156" i="5"/>
  <c r="AH155" i="5"/>
  <c r="T152" i="4"/>
  <c r="V151" i="4"/>
  <c r="T152" i="2"/>
  <c r="V151" i="2"/>
  <c r="X1299" i="5" l="1"/>
  <c r="AW1298" i="5"/>
  <c r="BA1298" i="5" s="1"/>
  <c r="BB133" i="5"/>
  <c r="AZ134" i="5"/>
  <c r="Y265" i="5"/>
  <c r="AX264" i="5"/>
  <c r="AW157" i="5"/>
  <c r="AV157" i="5"/>
  <c r="AU158" i="5"/>
  <c r="AT157" i="5"/>
  <c r="AS157" i="5"/>
  <c r="AR157" i="5"/>
  <c r="AQ194" i="5"/>
  <c r="V153" i="6"/>
  <c r="T154" i="6"/>
  <c r="H157" i="5"/>
  <c r="AG156" i="5"/>
  <c r="E157" i="5"/>
  <c r="AD156" i="5"/>
  <c r="F157" i="5"/>
  <c r="AE156" i="5"/>
  <c r="C157" i="5"/>
  <c r="AB156" i="5"/>
  <c r="I157" i="5"/>
  <c r="AH156" i="5"/>
  <c r="B157" i="5"/>
  <c r="AA156" i="5"/>
  <c r="G158" i="5"/>
  <c r="AF157" i="5"/>
  <c r="D158" i="5"/>
  <c r="AC157" i="5"/>
  <c r="V152" i="4"/>
  <c r="T153" i="4"/>
  <c r="T153" i="2"/>
  <c r="V152" i="2"/>
  <c r="X1300" i="5" l="1"/>
  <c r="AW1299" i="5"/>
  <c r="BA1299" i="5" s="1"/>
  <c r="BB134" i="5"/>
  <c r="AZ135" i="5"/>
  <c r="BA156" i="5"/>
  <c r="Y266" i="5"/>
  <c r="AX265" i="5"/>
  <c r="AW158" i="5"/>
  <c r="AV158" i="5"/>
  <c r="AU159" i="5"/>
  <c r="AT158" i="5"/>
  <c r="AS158" i="5"/>
  <c r="AR158" i="5"/>
  <c r="AQ195" i="5"/>
  <c r="T155" i="6"/>
  <c r="V154" i="6"/>
  <c r="F158" i="5"/>
  <c r="AE157" i="5"/>
  <c r="B158" i="5"/>
  <c r="AA157" i="5"/>
  <c r="E158" i="5"/>
  <c r="AD157" i="5"/>
  <c r="D159" i="5"/>
  <c r="AC158" i="5"/>
  <c r="C158" i="5"/>
  <c r="AB157" i="5"/>
  <c r="G159" i="5"/>
  <c r="AF158" i="5"/>
  <c r="I158" i="5"/>
  <c r="AH157" i="5"/>
  <c r="H158" i="5"/>
  <c r="AG157" i="5"/>
  <c r="T154" i="4"/>
  <c r="V153" i="4"/>
  <c r="T154" i="2"/>
  <c r="V153" i="2"/>
  <c r="X1301" i="5" l="1"/>
  <c r="AW1300" i="5"/>
  <c r="BA1300" i="5" s="1"/>
  <c r="BB135" i="5"/>
  <c r="AZ136" i="5"/>
  <c r="BA157" i="5"/>
  <c r="Y267" i="5"/>
  <c r="AX266" i="5"/>
  <c r="AW159" i="5"/>
  <c r="AV159" i="5"/>
  <c r="AU160" i="5"/>
  <c r="AT159" i="5"/>
  <c r="AS159" i="5"/>
  <c r="AR159" i="5"/>
  <c r="AQ196" i="5"/>
  <c r="T156" i="6"/>
  <c r="V155" i="6"/>
  <c r="H159" i="5"/>
  <c r="AG158" i="5"/>
  <c r="E159" i="5"/>
  <c r="AD158" i="5"/>
  <c r="G160" i="5"/>
  <c r="AF159" i="5"/>
  <c r="D160" i="5"/>
  <c r="AC159" i="5"/>
  <c r="B159" i="5"/>
  <c r="AA158" i="5"/>
  <c r="I159" i="5"/>
  <c r="AH158" i="5"/>
  <c r="C159" i="5"/>
  <c r="AB158" i="5"/>
  <c r="F159" i="5"/>
  <c r="AE158" i="5"/>
  <c r="V154" i="4"/>
  <c r="T155" i="4"/>
  <c r="T155" i="2"/>
  <c r="V154" i="2"/>
  <c r="X1302" i="5" l="1"/>
  <c r="AW1301" i="5"/>
  <c r="BA1301" i="5" s="1"/>
  <c r="BB136" i="5"/>
  <c r="AZ137" i="5"/>
  <c r="BA158" i="5"/>
  <c r="Y268" i="5"/>
  <c r="AX267" i="5"/>
  <c r="AW160" i="5"/>
  <c r="AV160" i="5"/>
  <c r="AU161" i="5"/>
  <c r="AT160" i="5"/>
  <c r="AS160" i="5"/>
  <c r="AR160" i="5"/>
  <c r="AQ197" i="5"/>
  <c r="T157" i="6"/>
  <c r="V156" i="6"/>
  <c r="G161" i="5"/>
  <c r="AF160" i="5"/>
  <c r="F160" i="5"/>
  <c r="AE159" i="5"/>
  <c r="I160" i="5"/>
  <c r="AH159" i="5"/>
  <c r="E160" i="5"/>
  <c r="AD159" i="5"/>
  <c r="D161" i="5"/>
  <c r="AC160" i="5"/>
  <c r="C160" i="5"/>
  <c r="AB159" i="5"/>
  <c r="B160" i="5"/>
  <c r="AA159" i="5"/>
  <c r="BA159" i="5" s="1"/>
  <c r="H160" i="5"/>
  <c r="AG159" i="5"/>
  <c r="T156" i="4"/>
  <c r="V155" i="4"/>
  <c r="T156" i="2"/>
  <c r="V155" i="2"/>
  <c r="X1303" i="5" l="1"/>
  <c r="AW1302" i="5"/>
  <c r="BA1302" i="5" s="1"/>
  <c r="BB137" i="5"/>
  <c r="AZ138" i="5"/>
  <c r="Y269" i="5"/>
  <c r="AX268" i="5"/>
  <c r="AW161" i="5"/>
  <c r="AV161" i="5"/>
  <c r="AU162" i="5"/>
  <c r="AT161" i="5"/>
  <c r="AS161" i="5"/>
  <c r="AR161" i="5"/>
  <c r="AQ198" i="5"/>
  <c r="V157" i="6"/>
  <c r="T158" i="6"/>
  <c r="I161" i="5"/>
  <c r="AH160" i="5"/>
  <c r="H161" i="5"/>
  <c r="AG160" i="5"/>
  <c r="E161" i="5"/>
  <c r="AD160" i="5"/>
  <c r="F161" i="5"/>
  <c r="AE160" i="5"/>
  <c r="C161" i="5"/>
  <c r="AB160" i="5"/>
  <c r="B161" i="5"/>
  <c r="AA160" i="5"/>
  <c r="D162" i="5"/>
  <c r="AC161" i="5"/>
  <c r="G162" i="5"/>
  <c r="AF161" i="5"/>
  <c r="V156" i="4"/>
  <c r="T157" i="4"/>
  <c r="T157" i="2"/>
  <c r="V156" i="2"/>
  <c r="X1304" i="5" l="1"/>
  <c r="AW1303" i="5"/>
  <c r="BA1303" i="5" s="1"/>
  <c r="BB138" i="5"/>
  <c r="AZ139" i="5"/>
  <c r="BA160" i="5"/>
  <c r="Y270" i="5"/>
  <c r="AX269" i="5"/>
  <c r="AW162" i="5"/>
  <c r="AV162" i="5"/>
  <c r="AU163" i="5"/>
  <c r="AT162" i="5"/>
  <c r="AS162" i="5"/>
  <c r="AR162" i="5"/>
  <c r="AQ199" i="5"/>
  <c r="T159" i="6"/>
  <c r="V158" i="6"/>
  <c r="G163" i="5"/>
  <c r="AF162" i="5"/>
  <c r="D163" i="5"/>
  <c r="AC162" i="5"/>
  <c r="E162" i="5"/>
  <c r="AD161" i="5"/>
  <c r="B162" i="5"/>
  <c r="AA161" i="5"/>
  <c r="H162" i="5"/>
  <c r="AG161" i="5"/>
  <c r="F162" i="5"/>
  <c r="AE161" i="5"/>
  <c r="C162" i="5"/>
  <c r="AB161" i="5"/>
  <c r="I162" i="5"/>
  <c r="AH161" i="5"/>
  <c r="T158" i="4"/>
  <c r="V157" i="4"/>
  <c r="T158" i="2"/>
  <c r="V157" i="2"/>
  <c r="X1305" i="5" l="1"/>
  <c r="AW1304" i="5"/>
  <c r="BA1304" i="5" s="1"/>
  <c r="BB139" i="5"/>
  <c r="AZ140" i="5"/>
  <c r="BA161" i="5"/>
  <c r="Y271" i="5"/>
  <c r="AX270" i="5"/>
  <c r="AW163" i="5"/>
  <c r="AV163" i="5"/>
  <c r="AU164" i="5"/>
  <c r="AT163" i="5"/>
  <c r="AS163" i="5"/>
  <c r="AR163" i="5"/>
  <c r="AQ200" i="5"/>
  <c r="T160" i="6"/>
  <c r="V159" i="6"/>
  <c r="E163" i="5"/>
  <c r="AD162" i="5"/>
  <c r="I163" i="5"/>
  <c r="AH162" i="5"/>
  <c r="B163" i="5"/>
  <c r="AA162" i="5"/>
  <c r="BA162" i="5" s="1"/>
  <c r="D164" i="5"/>
  <c r="AC163" i="5"/>
  <c r="F163" i="5"/>
  <c r="AE162" i="5"/>
  <c r="C163" i="5"/>
  <c r="AB162" i="5"/>
  <c r="H163" i="5"/>
  <c r="AG162" i="5"/>
  <c r="G164" i="5"/>
  <c r="AF163" i="5"/>
  <c r="V158" i="4"/>
  <c r="T159" i="4"/>
  <c r="T159" i="2"/>
  <c r="V158" i="2"/>
  <c r="X1306" i="5" l="1"/>
  <c r="AW1305" i="5"/>
  <c r="BA1305" i="5" s="1"/>
  <c r="BB140" i="5"/>
  <c r="AZ141" i="5"/>
  <c r="Y272" i="5"/>
  <c r="AX271" i="5"/>
  <c r="AW164" i="5"/>
  <c r="AV164" i="5"/>
  <c r="AU165" i="5"/>
  <c r="AT164" i="5"/>
  <c r="AS164" i="5"/>
  <c r="AR164" i="5"/>
  <c r="AQ201" i="5"/>
  <c r="T161" i="6"/>
  <c r="V160" i="6"/>
  <c r="F164" i="5"/>
  <c r="AE163" i="5"/>
  <c r="B164" i="5"/>
  <c r="AA163" i="5"/>
  <c r="E164" i="5"/>
  <c r="AD163" i="5"/>
  <c r="H164" i="5"/>
  <c r="AG163" i="5"/>
  <c r="G165" i="5"/>
  <c r="AF164" i="5"/>
  <c r="C164" i="5"/>
  <c r="AB163" i="5"/>
  <c r="D165" i="5"/>
  <c r="AC164" i="5"/>
  <c r="I164" i="5"/>
  <c r="AH163" i="5"/>
  <c r="T160" i="4"/>
  <c r="V159" i="4"/>
  <c r="T160" i="2"/>
  <c r="V159" i="2"/>
  <c r="X1307" i="5" l="1"/>
  <c r="AW1306" i="5"/>
  <c r="BA1306" i="5" s="1"/>
  <c r="BB141" i="5"/>
  <c r="AZ142" i="5"/>
  <c r="BA163" i="5"/>
  <c r="Y273" i="5"/>
  <c r="AX272" i="5"/>
  <c r="AW165" i="5"/>
  <c r="AV165" i="5"/>
  <c r="AU166" i="5"/>
  <c r="AT165" i="5"/>
  <c r="AS165" i="5"/>
  <c r="AR165" i="5"/>
  <c r="AQ202" i="5"/>
  <c r="V161" i="6"/>
  <c r="T162" i="6"/>
  <c r="D166" i="5"/>
  <c r="AC165" i="5"/>
  <c r="E165" i="5"/>
  <c r="AD164" i="5"/>
  <c r="C165" i="5"/>
  <c r="AB164" i="5"/>
  <c r="B165" i="5"/>
  <c r="AA164" i="5"/>
  <c r="I165" i="5"/>
  <c r="AH164" i="5"/>
  <c r="H165" i="5"/>
  <c r="AG164" i="5"/>
  <c r="G166" i="5"/>
  <c r="AF165" i="5"/>
  <c r="F165" i="5"/>
  <c r="AE164" i="5"/>
  <c r="V160" i="4"/>
  <c r="T161" i="4"/>
  <c r="T161" i="2"/>
  <c r="V160" i="2"/>
  <c r="X1308" i="5" l="1"/>
  <c r="AW1307" i="5"/>
  <c r="BA1307" i="5" s="1"/>
  <c r="BB142" i="5"/>
  <c r="AZ143" i="5"/>
  <c r="BA164" i="5"/>
  <c r="Y274" i="5"/>
  <c r="AX273" i="5"/>
  <c r="AW166" i="5"/>
  <c r="AV166" i="5"/>
  <c r="AU167" i="5"/>
  <c r="AT166" i="5"/>
  <c r="AS166" i="5"/>
  <c r="AR166" i="5"/>
  <c r="AQ203" i="5"/>
  <c r="T163" i="6"/>
  <c r="V162" i="6"/>
  <c r="C166" i="5"/>
  <c r="AB165" i="5"/>
  <c r="F166" i="5"/>
  <c r="AE165" i="5"/>
  <c r="B166" i="5"/>
  <c r="AA165" i="5"/>
  <c r="BA165" i="5" s="1"/>
  <c r="E166" i="5"/>
  <c r="AD165" i="5"/>
  <c r="H166" i="5"/>
  <c r="AG165" i="5"/>
  <c r="G167" i="5"/>
  <c r="AF166" i="5"/>
  <c r="I166" i="5"/>
  <c r="AH165" i="5"/>
  <c r="D167" i="5"/>
  <c r="AC166" i="5"/>
  <c r="T162" i="4"/>
  <c r="V161" i="4"/>
  <c r="T162" i="2"/>
  <c r="V161" i="2"/>
  <c r="X1309" i="5" l="1"/>
  <c r="AW1308" i="5"/>
  <c r="BA1308" i="5" s="1"/>
  <c r="BB143" i="5"/>
  <c r="AZ144" i="5"/>
  <c r="Y275" i="5"/>
  <c r="AX274" i="5"/>
  <c r="AW167" i="5"/>
  <c r="AV167" i="5"/>
  <c r="AU168" i="5"/>
  <c r="AT167" i="5"/>
  <c r="AS167" i="5"/>
  <c r="AR167" i="5"/>
  <c r="AQ204" i="5"/>
  <c r="T164" i="6"/>
  <c r="V163" i="6"/>
  <c r="H167" i="5"/>
  <c r="AG166" i="5"/>
  <c r="D168" i="5"/>
  <c r="AC167" i="5"/>
  <c r="E167" i="5"/>
  <c r="AD166" i="5"/>
  <c r="F167" i="5"/>
  <c r="AE166" i="5"/>
  <c r="G168" i="5"/>
  <c r="AF167" i="5"/>
  <c r="I167" i="5"/>
  <c r="AH166" i="5"/>
  <c r="B167" i="5"/>
  <c r="AA166" i="5"/>
  <c r="BA166" i="5" s="1"/>
  <c r="C167" i="5"/>
  <c r="AB166" i="5"/>
  <c r="V162" i="4"/>
  <c r="T163" i="4"/>
  <c r="T163" i="2"/>
  <c r="V162" i="2"/>
  <c r="X1310" i="5" l="1"/>
  <c r="AW1309" i="5"/>
  <c r="BA1309" i="5" s="1"/>
  <c r="BB144" i="5"/>
  <c r="AZ145" i="5"/>
  <c r="Y276" i="5"/>
  <c r="AX275" i="5"/>
  <c r="AW168" i="5"/>
  <c r="AV168" i="5"/>
  <c r="AU169" i="5"/>
  <c r="AT168" i="5"/>
  <c r="AS168" i="5"/>
  <c r="AR168" i="5"/>
  <c r="AQ205" i="5"/>
  <c r="T165" i="6"/>
  <c r="V164" i="6"/>
  <c r="B168" i="5"/>
  <c r="AA167" i="5"/>
  <c r="E168" i="5"/>
  <c r="AD167" i="5"/>
  <c r="C168" i="5"/>
  <c r="AB167" i="5"/>
  <c r="F168" i="5"/>
  <c r="AE167" i="5"/>
  <c r="D169" i="5"/>
  <c r="AC168" i="5"/>
  <c r="I168" i="5"/>
  <c r="AH167" i="5"/>
  <c r="G169" i="5"/>
  <c r="AF168" i="5"/>
  <c r="H168" i="5"/>
  <c r="AG167" i="5"/>
  <c r="T164" i="4"/>
  <c r="V163" i="4"/>
  <c r="T164" i="2"/>
  <c r="V163" i="2"/>
  <c r="X1311" i="5" l="1"/>
  <c r="AW1310" i="5"/>
  <c r="BA1310" i="5" s="1"/>
  <c r="BB145" i="5"/>
  <c r="AZ146" i="5"/>
  <c r="BA167" i="5"/>
  <c r="Y277" i="5"/>
  <c r="AX276" i="5"/>
  <c r="AW169" i="5"/>
  <c r="AV169" i="5"/>
  <c r="AU170" i="5"/>
  <c r="AT169" i="5"/>
  <c r="AS169" i="5"/>
  <c r="AR169" i="5"/>
  <c r="AQ206" i="5"/>
  <c r="V165" i="6"/>
  <c r="T166" i="6"/>
  <c r="C169" i="5"/>
  <c r="AB168" i="5"/>
  <c r="H169" i="5"/>
  <c r="AG168" i="5"/>
  <c r="F169" i="5"/>
  <c r="AE168" i="5"/>
  <c r="E169" i="5"/>
  <c r="AD168" i="5"/>
  <c r="I169" i="5"/>
  <c r="AH168" i="5"/>
  <c r="G170" i="5"/>
  <c r="AF169" i="5"/>
  <c r="D170" i="5"/>
  <c r="AC169" i="5"/>
  <c r="B169" i="5"/>
  <c r="AA168" i="5"/>
  <c r="V164" i="4"/>
  <c r="T165" i="4"/>
  <c r="T165" i="2"/>
  <c r="V164" i="2"/>
  <c r="X1312" i="5" l="1"/>
  <c r="AW1311" i="5"/>
  <c r="BA1311" i="5" s="1"/>
  <c r="BB146" i="5"/>
  <c r="AZ147" i="5"/>
  <c r="BA168" i="5"/>
  <c r="Y278" i="5"/>
  <c r="AX277" i="5"/>
  <c r="AW170" i="5"/>
  <c r="AV170" i="5"/>
  <c r="AU171" i="5"/>
  <c r="AT170" i="5"/>
  <c r="AS170" i="5"/>
  <c r="AR170" i="5"/>
  <c r="AQ207" i="5"/>
  <c r="T167" i="6"/>
  <c r="V166" i="6"/>
  <c r="F170" i="5"/>
  <c r="AE169" i="5"/>
  <c r="B170" i="5"/>
  <c r="AA169" i="5"/>
  <c r="G171" i="5"/>
  <c r="AF170" i="5"/>
  <c r="H170" i="5"/>
  <c r="AG169" i="5"/>
  <c r="E170" i="5"/>
  <c r="AD169" i="5"/>
  <c r="D171" i="5"/>
  <c r="AC170" i="5"/>
  <c r="I170" i="5"/>
  <c r="AH169" i="5"/>
  <c r="C170" i="5"/>
  <c r="AB169" i="5"/>
  <c r="T166" i="4"/>
  <c r="V165" i="4"/>
  <c r="T166" i="2"/>
  <c r="V165" i="2"/>
  <c r="X1313" i="5" l="1"/>
  <c r="AW1312" i="5"/>
  <c r="BA1312" i="5" s="1"/>
  <c r="BB147" i="5"/>
  <c r="AZ148" i="5"/>
  <c r="BA169" i="5"/>
  <c r="Y279" i="5"/>
  <c r="AX278" i="5"/>
  <c r="AW171" i="5"/>
  <c r="AV171" i="5"/>
  <c r="AU172" i="5"/>
  <c r="AT171" i="5"/>
  <c r="AS171" i="5"/>
  <c r="AR171" i="5"/>
  <c r="AQ208" i="5"/>
  <c r="T168" i="6"/>
  <c r="V167" i="6"/>
  <c r="G172" i="5"/>
  <c r="AF171" i="5"/>
  <c r="C171" i="5"/>
  <c r="AB170" i="5"/>
  <c r="H171" i="5"/>
  <c r="AG170" i="5"/>
  <c r="B171" i="5"/>
  <c r="AA170" i="5"/>
  <c r="D172" i="5"/>
  <c r="AC171" i="5"/>
  <c r="I171" i="5"/>
  <c r="AH170" i="5"/>
  <c r="E171" i="5"/>
  <c r="AD170" i="5"/>
  <c r="F171" i="5"/>
  <c r="AE170" i="5"/>
  <c r="V166" i="4"/>
  <c r="T167" i="4"/>
  <c r="T167" i="2"/>
  <c r="V166" i="2"/>
  <c r="X1314" i="5" l="1"/>
  <c r="AW1313" i="5"/>
  <c r="BA1313" i="5" s="1"/>
  <c r="BB148" i="5"/>
  <c r="AZ149" i="5"/>
  <c r="BA170" i="5"/>
  <c r="Y280" i="5"/>
  <c r="AX279" i="5"/>
  <c r="AW172" i="5"/>
  <c r="AV172" i="5"/>
  <c r="AU173" i="5"/>
  <c r="AT172" i="5"/>
  <c r="AS172" i="5"/>
  <c r="AR172" i="5"/>
  <c r="AQ209" i="5"/>
  <c r="T169" i="6"/>
  <c r="V168" i="6"/>
  <c r="D173" i="5"/>
  <c r="AC172" i="5"/>
  <c r="F172" i="5"/>
  <c r="AE171" i="5"/>
  <c r="I172" i="5"/>
  <c r="AH171" i="5"/>
  <c r="C172" i="5"/>
  <c r="AB171" i="5"/>
  <c r="B172" i="5"/>
  <c r="AA171" i="5"/>
  <c r="BA171" i="5" s="1"/>
  <c r="E172" i="5"/>
  <c r="AD171" i="5"/>
  <c r="H172" i="5"/>
  <c r="AG171" i="5"/>
  <c r="G173" i="5"/>
  <c r="AF172" i="5"/>
  <c r="T168" i="4"/>
  <c r="V167" i="4"/>
  <c r="T168" i="2"/>
  <c r="V167" i="2"/>
  <c r="X1315" i="5" l="1"/>
  <c r="AW1314" i="5"/>
  <c r="BA1314" i="5" s="1"/>
  <c r="BB149" i="5"/>
  <c r="AZ150" i="5"/>
  <c r="Y281" i="5"/>
  <c r="AX280" i="5"/>
  <c r="AW173" i="5"/>
  <c r="AV173" i="5"/>
  <c r="AU174" i="5"/>
  <c r="AT173" i="5"/>
  <c r="AS173" i="5"/>
  <c r="AR173" i="5"/>
  <c r="AQ210" i="5"/>
  <c r="V169" i="6"/>
  <c r="T170" i="6"/>
  <c r="B173" i="5"/>
  <c r="AA172" i="5"/>
  <c r="D174" i="5"/>
  <c r="AC173" i="5"/>
  <c r="E173" i="5"/>
  <c r="AD172" i="5"/>
  <c r="F173" i="5"/>
  <c r="AE172" i="5"/>
  <c r="G174" i="5"/>
  <c r="AF173" i="5"/>
  <c r="C173" i="5"/>
  <c r="AB172" i="5"/>
  <c r="H173" i="5"/>
  <c r="AG172" i="5"/>
  <c r="I173" i="5"/>
  <c r="AH172" i="5"/>
  <c r="V168" i="4"/>
  <c r="T169" i="4"/>
  <c r="T169" i="2"/>
  <c r="V168" i="2"/>
  <c r="X1316" i="5" l="1"/>
  <c r="AW1315" i="5"/>
  <c r="BA1315" i="5" s="1"/>
  <c r="AZ151" i="5"/>
  <c r="BB150" i="5"/>
  <c r="BA172" i="5"/>
  <c r="Y282" i="5"/>
  <c r="AX281" i="5"/>
  <c r="AW174" i="5"/>
  <c r="AV174" i="5"/>
  <c r="AU175" i="5"/>
  <c r="AT174" i="5"/>
  <c r="AS174" i="5"/>
  <c r="AR174" i="5"/>
  <c r="AQ211" i="5"/>
  <c r="T171" i="6"/>
  <c r="V170" i="6"/>
  <c r="G175" i="5"/>
  <c r="AF174" i="5"/>
  <c r="I174" i="5"/>
  <c r="AH173" i="5"/>
  <c r="C174" i="5"/>
  <c r="AB173" i="5"/>
  <c r="D175" i="5"/>
  <c r="AC174" i="5"/>
  <c r="F174" i="5"/>
  <c r="AE173" i="5"/>
  <c r="H174" i="5"/>
  <c r="AG173" i="5"/>
  <c r="E174" i="5"/>
  <c r="AD173" i="5"/>
  <c r="B174" i="5"/>
  <c r="AA173" i="5"/>
  <c r="T170" i="4"/>
  <c r="V169" i="4"/>
  <c r="T170" i="2"/>
  <c r="V169" i="2"/>
  <c r="X1317" i="5" l="1"/>
  <c r="AW1316" i="5"/>
  <c r="BA1316" i="5" s="1"/>
  <c r="BB151" i="5"/>
  <c r="AZ152" i="5"/>
  <c r="BA173" i="5"/>
  <c r="Y283" i="5"/>
  <c r="AX282" i="5"/>
  <c r="AW175" i="5"/>
  <c r="AV175" i="5"/>
  <c r="AU176" i="5"/>
  <c r="AT175" i="5"/>
  <c r="AS175" i="5"/>
  <c r="AR175" i="5"/>
  <c r="AQ212" i="5"/>
  <c r="T172" i="6"/>
  <c r="V171" i="6"/>
  <c r="C175" i="5"/>
  <c r="AB174" i="5"/>
  <c r="B175" i="5"/>
  <c r="AA174" i="5"/>
  <c r="H175" i="5"/>
  <c r="AG174" i="5"/>
  <c r="I175" i="5"/>
  <c r="AH174" i="5"/>
  <c r="D176" i="5"/>
  <c r="AC175" i="5"/>
  <c r="E175" i="5"/>
  <c r="AD174" i="5"/>
  <c r="F175" i="5"/>
  <c r="AE174" i="5"/>
  <c r="G176" i="5"/>
  <c r="AF175" i="5"/>
  <c r="V170" i="4"/>
  <c r="T171" i="4"/>
  <c r="T171" i="2"/>
  <c r="V170" i="2"/>
  <c r="X1318" i="5" l="1"/>
  <c r="AW1317" i="5"/>
  <c r="BA1317" i="5" s="1"/>
  <c r="BB152" i="5"/>
  <c r="AZ153" i="5"/>
  <c r="BA174" i="5"/>
  <c r="Y284" i="5"/>
  <c r="AX283" i="5"/>
  <c r="AW176" i="5"/>
  <c r="AV176" i="5"/>
  <c r="AU177" i="5"/>
  <c r="AT176" i="5"/>
  <c r="AS176" i="5"/>
  <c r="AR176" i="5"/>
  <c r="AQ213" i="5"/>
  <c r="T173" i="6"/>
  <c r="V172" i="6"/>
  <c r="D177" i="5"/>
  <c r="AC176" i="5"/>
  <c r="G177" i="5"/>
  <c r="AF176" i="5"/>
  <c r="E176" i="5"/>
  <c r="AD175" i="5"/>
  <c r="B176" i="5"/>
  <c r="AA175" i="5"/>
  <c r="I176" i="5"/>
  <c r="AH175" i="5"/>
  <c r="F176" i="5"/>
  <c r="AE175" i="5"/>
  <c r="H176" i="5"/>
  <c r="AG175" i="5"/>
  <c r="C176" i="5"/>
  <c r="AB175" i="5"/>
  <c r="T172" i="4"/>
  <c r="V171" i="4"/>
  <c r="T172" i="2"/>
  <c r="V171" i="2"/>
  <c r="X1319" i="5" l="1"/>
  <c r="AW1318" i="5"/>
  <c r="BA1318" i="5" s="1"/>
  <c r="BB153" i="5"/>
  <c r="AZ154" i="5"/>
  <c r="BA175" i="5"/>
  <c r="Y285" i="5"/>
  <c r="AX284" i="5"/>
  <c r="AW177" i="5"/>
  <c r="AV177" i="5"/>
  <c r="AU178" i="5"/>
  <c r="AT177" i="5"/>
  <c r="AS177" i="5"/>
  <c r="AR177" i="5"/>
  <c r="AQ214" i="5"/>
  <c r="V173" i="6"/>
  <c r="T174" i="6"/>
  <c r="E177" i="5"/>
  <c r="AD176" i="5"/>
  <c r="C177" i="5"/>
  <c r="AB176" i="5"/>
  <c r="B177" i="5"/>
  <c r="AA176" i="5"/>
  <c r="G178" i="5"/>
  <c r="AF177" i="5"/>
  <c r="F177" i="5"/>
  <c r="AE176" i="5"/>
  <c r="H177" i="5"/>
  <c r="AG176" i="5"/>
  <c r="I177" i="5"/>
  <c r="AH176" i="5"/>
  <c r="D178" i="5"/>
  <c r="AC177" i="5"/>
  <c r="V172" i="4"/>
  <c r="T173" i="4"/>
  <c r="T173" i="2"/>
  <c r="V172" i="2"/>
  <c r="X1320" i="5" l="1"/>
  <c r="AW1319" i="5"/>
  <c r="BA1319" i="5" s="1"/>
  <c r="BB154" i="5"/>
  <c r="AZ155" i="5"/>
  <c r="BA176" i="5"/>
  <c r="Y286" i="5"/>
  <c r="AX285" i="5"/>
  <c r="AW178" i="5"/>
  <c r="AV178" i="5"/>
  <c r="AU179" i="5"/>
  <c r="AT178" i="5"/>
  <c r="AS178" i="5"/>
  <c r="AR178" i="5"/>
  <c r="AQ215" i="5"/>
  <c r="T175" i="6"/>
  <c r="V174" i="6"/>
  <c r="F178" i="5"/>
  <c r="AE177" i="5"/>
  <c r="D179" i="5"/>
  <c r="AC178" i="5"/>
  <c r="G179" i="5"/>
  <c r="AF178" i="5"/>
  <c r="C178" i="5"/>
  <c r="AB177" i="5"/>
  <c r="H178" i="5"/>
  <c r="AG177" i="5"/>
  <c r="I178" i="5"/>
  <c r="AH177" i="5"/>
  <c r="B178" i="5"/>
  <c r="AA177" i="5"/>
  <c r="BA177" i="5" s="1"/>
  <c r="E178" i="5"/>
  <c r="AD177" i="5"/>
  <c r="T174" i="4"/>
  <c r="V173" i="4"/>
  <c r="T174" i="2"/>
  <c r="V173" i="2"/>
  <c r="X1321" i="5" l="1"/>
  <c r="AW1320" i="5"/>
  <c r="BA1320" i="5" s="1"/>
  <c r="BB155" i="5"/>
  <c r="AZ156" i="5"/>
  <c r="Y287" i="5"/>
  <c r="AX286" i="5"/>
  <c r="AW179" i="5"/>
  <c r="AV179" i="5"/>
  <c r="AU180" i="5"/>
  <c r="AT179" i="5"/>
  <c r="AS179" i="5"/>
  <c r="AR179" i="5"/>
  <c r="AQ216" i="5"/>
  <c r="T176" i="6"/>
  <c r="V175" i="6"/>
  <c r="B179" i="5"/>
  <c r="AA178" i="5"/>
  <c r="G180" i="5"/>
  <c r="AF179" i="5"/>
  <c r="E179" i="5"/>
  <c r="AD178" i="5"/>
  <c r="C179" i="5"/>
  <c r="AB178" i="5"/>
  <c r="D180" i="5"/>
  <c r="AC179" i="5"/>
  <c r="I179" i="5"/>
  <c r="AH178" i="5"/>
  <c r="H179" i="5"/>
  <c r="AG178" i="5"/>
  <c r="F179" i="5"/>
  <c r="AE178" i="5"/>
  <c r="V174" i="4"/>
  <c r="T175" i="4"/>
  <c r="T175" i="2"/>
  <c r="V174" i="2"/>
  <c r="X1322" i="5" l="1"/>
  <c r="AW1321" i="5"/>
  <c r="BA1321" i="5" s="1"/>
  <c r="BB156" i="5"/>
  <c r="AZ157" i="5"/>
  <c r="BA178" i="5"/>
  <c r="Y288" i="5"/>
  <c r="AX287" i="5"/>
  <c r="AW180" i="5"/>
  <c r="AV180" i="5"/>
  <c r="AU181" i="5"/>
  <c r="AT180" i="5"/>
  <c r="AS180" i="5"/>
  <c r="AR180" i="5"/>
  <c r="AQ217" i="5"/>
  <c r="V176" i="6"/>
  <c r="T177" i="6"/>
  <c r="H180" i="5"/>
  <c r="AG179" i="5"/>
  <c r="E180" i="5"/>
  <c r="AD179" i="5"/>
  <c r="F180" i="5"/>
  <c r="AE179" i="5"/>
  <c r="I180" i="5"/>
  <c r="AH179" i="5"/>
  <c r="G181" i="5"/>
  <c r="AF180" i="5"/>
  <c r="D181" i="5"/>
  <c r="AC180" i="5"/>
  <c r="C180" i="5"/>
  <c r="AB179" i="5"/>
  <c r="B180" i="5"/>
  <c r="AA179" i="5"/>
  <c r="T176" i="4"/>
  <c r="V175" i="4"/>
  <c r="T176" i="2"/>
  <c r="V175" i="2"/>
  <c r="X1323" i="5" l="1"/>
  <c r="AW1322" i="5"/>
  <c r="BA1322" i="5" s="1"/>
  <c r="AZ158" i="5"/>
  <c r="BB157" i="5"/>
  <c r="BA179" i="5"/>
  <c r="Y289" i="5"/>
  <c r="AX288" i="5"/>
  <c r="AW181" i="5"/>
  <c r="AV181" i="5"/>
  <c r="AU182" i="5"/>
  <c r="AT181" i="5"/>
  <c r="AS181" i="5"/>
  <c r="AR181" i="5"/>
  <c r="AQ218" i="5"/>
  <c r="V177" i="6"/>
  <c r="T178" i="6"/>
  <c r="C181" i="5"/>
  <c r="AB180" i="5"/>
  <c r="F181" i="5"/>
  <c r="AE180" i="5"/>
  <c r="B181" i="5"/>
  <c r="AA180" i="5"/>
  <c r="I181" i="5"/>
  <c r="AH180" i="5"/>
  <c r="E181" i="5"/>
  <c r="AD180" i="5"/>
  <c r="D182" i="5"/>
  <c r="AC181" i="5"/>
  <c r="G182" i="5"/>
  <c r="AF181" i="5"/>
  <c r="H181" i="5"/>
  <c r="AG180" i="5"/>
  <c r="V176" i="4"/>
  <c r="T177" i="4"/>
  <c r="T177" i="2"/>
  <c r="V176" i="2"/>
  <c r="X1324" i="5" l="1"/>
  <c r="AW1323" i="5"/>
  <c r="BA1323" i="5" s="1"/>
  <c r="BB158" i="5"/>
  <c r="AZ159" i="5"/>
  <c r="BA180" i="5"/>
  <c r="Y290" i="5"/>
  <c r="AX289" i="5"/>
  <c r="AW182" i="5"/>
  <c r="AV182" i="5"/>
  <c r="AU183" i="5"/>
  <c r="AT182" i="5"/>
  <c r="AS182" i="5"/>
  <c r="AR182" i="5"/>
  <c r="AQ219" i="5"/>
  <c r="T179" i="6"/>
  <c r="V178" i="6"/>
  <c r="E182" i="5"/>
  <c r="AD181" i="5"/>
  <c r="C182" i="5"/>
  <c r="AB181" i="5"/>
  <c r="H182" i="5"/>
  <c r="AG181" i="5"/>
  <c r="I182" i="5"/>
  <c r="AH181" i="5"/>
  <c r="F182" i="5"/>
  <c r="AE181" i="5"/>
  <c r="G183" i="5"/>
  <c r="AF182" i="5"/>
  <c r="D183" i="5"/>
  <c r="AC182" i="5"/>
  <c r="B182" i="5"/>
  <c r="AA181" i="5"/>
  <c r="T178" i="4"/>
  <c r="V177" i="4"/>
  <c r="T178" i="2"/>
  <c r="V177" i="2"/>
  <c r="X1325" i="5" l="1"/>
  <c r="AW1324" i="5"/>
  <c r="BA1324" i="5" s="1"/>
  <c r="BB159" i="5"/>
  <c r="AZ160" i="5"/>
  <c r="BA181" i="5"/>
  <c r="Y291" i="5"/>
  <c r="AX290" i="5"/>
  <c r="AW183" i="5"/>
  <c r="AV183" i="5"/>
  <c r="AU184" i="5"/>
  <c r="AT183" i="5"/>
  <c r="AS183" i="5"/>
  <c r="AR183" i="5"/>
  <c r="AQ220" i="5"/>
  <c r="T180" i="6"/>
  <c r="V179" i="6"/>
  <c r="H183" i="5"/>
  <c r="AG182" i="5"/>
  <c r="B183" i="5"/>
  <c r="AA182" i="5"/>
  <c r="I183" i="5"/>
  <c r="AH182" i="5"/>
  <c r="C183" i="5"/>
  <c r="AB182" i="5"/>
  <c r="G184" i="5"/>
  <c r="AF183" i="5"/>
  <c r="D184" i="5"/>
  <c r="AC183" i="5"/>
  <c r="F183" i="5"/>
  <c r="AE182" i="5"/>
  <c r="E183" i="5"/>
  <c r="AD182" i="5"/>
  <c r="V178" i="4"/>
  <c r="T179" i="4"/>
  <c r="T179" i="2"/>
  <c r="V178" i="2"/>
  <c r="X1326" i="5" l="1"/>
  <c r="AW1325" i="5"/>
  <c r="BA1325" i="5" s="1"/>
  <c r="AZ161" i="5"/>
  <c r="BB160" i="5"/>
  <c r="BA182" i="5"/>
  <c r="Y292" i="5"/>
  <c r="AX291" i="5"/>
  <c r="AW184" i="5"/>
  <c r="AV184" i="5"/>
  <c r="AU185" i="5"/>
  <c r="AT184" i="5"/>
  <c r="AS184" i="5"/>
  <c r="AR184" i="5"/>
  <c r="AQ221" i="5"/>
  <c r="T181" i="6"/>
  <c r="V180" i="6"/>
  <c r="G185" i="5"/>
  <c r="AF184" i="5"/>
  <c r="E184" i="5"/>
  <c r="AD183" i="5"/>
  <c r="D185" i="5"/>
  <c r="AC184" i="5"/>
  <c r="B184" i="5"/>
  <c r="AA183" i="5"/>
  <c r="C184" i="5"/>
  <c r="AB183" i="5"/>
  <c r="F184" i="5"/>
  <c r="AE183" i="5"/>
  <c r="I184" i="5"/>
  <c r="AH183" i="5"/>
  <c r="H184" i="5"/>
  <c r="AG183" i="5"/>
  <c r="T180" i="4"/>
  <c r="V179" i="4"/>
  <c r="T180" i="2"/>
  <c r="V179" i="2"/>
  <c r="X1327" i="5" l="1"/>
  <c r="AW1326" i="5"/>
  <c r="BA1326" i="5" s="1"/>
  <c r="AZ162" i="5"/>
  <c r="BB161" i="5"/>
  <c r="BA183" i="5"/>
  <c r="Y293" i="5"/>
  <c r="AX292" i="5"/>
  <c r="AW185" i="5"/>
  <c r="AV185" i="5"/>
  <c r="AU186" i="5"/>
  <c r="AT185" i="5"/>
  <c r="AS185" i="5"/>
  <c r="AR185" i="5"/>
  <c r="AQ222" i="5"/>
  <c r="V181" i="6"/>
  <c r="T182" i="6"/>
  <c r="I185" i="5"/>
  <c r="AH184" i="5"/>
  <c r="D186" i="5"/>
  <c r="AC185" i="5"/>
  <c r="F185" i="5"/>
  <c r="AE184" i="5"/>
  <c r="E185" i="5"/>
  <c r="AD184" i="5"/>
  <c r="H185" i="5"/>
  <c r="AG184" i="5"/>
  <c r="B185" i="5"/>
  <c r="AA184" i="5"/>
  <c r="C185" i="5"/>
  <c r="AB184" i="5"/>
  <c r="G186" i="5"/>
  <c r="AF185" i="5"/>
  <c r="V180" i="4"/>
  <c r="T181" i="4"/>
  <c r="T181" i="2"/>
  <c r="V180" i="2"/>
  <c r="X1328" i="5" l="1"/>
  <c r="AW1327" i="5"/>
  <c r="BA1327" i="5" s="1"/>
  <c r="AZ163" i="5"/>
  <c r="BB162" i="5"/>
  <c r="BA184" i="5"/>
  <c r="Y294" i="5"/>
  <c r="AX293" i="5"/>
  <c r="AW186" i="5"/>
  <c r="AV186" i="5"/>
  <c r="AU187" i="5"/>
  <c r="AT186" i="5"/>
  <c r="AS186" i="5"/>
  <c r="AR186" i="5"/>
  <c r="AQ223" i="5"/>
  <c r="T183" i="6"/>
  <c r="V182" i="6"/>
  <c r="F186" i="5"/>
  <c r="AE185" i="5"/>
  <c r="G187" i="5"/>
  <c r="AF186" i="5"/>
  <c r="B186" i="5"/>
  <c r="AA185" i="5"/>
  <c r="BA185" i="5" s="1"/>
  <c r="D187" i="5"/>
  <c r="AC186" i="5"/>
  <c r="C186" i="5"/>
  <c r="AB185" i="5"/>
  <c r="E186" i="5"/>
  <c r="AD185" i="5"/>
  <c r="H186" i="5"/>
  <c r="AG185" i="5"/>
  <c r="I186" i="5"/>
  <c r="AH185" i="5"/>
  <c r="T182" i="4"/>
  <c r="V181" i="4"/>
  <c r="T182" i="2"/>
  <c r="V181" i="2"/>
  <c r="X1329" i="5" l="1"/>
  <c r="AW1328" i="5"/>
  <c r="BA1328" i="5" s="1"/>
  <c r="AZ164" i="5"/>
  <c r="BB163" i="5"/>
  <c r="Y295" i="5"/>
  <c r="AX294" i="5"/>
  <c r="AW187" i="5"/>
  <c r="AV187" i="5"/>
  <c r="AU188" i="5"/>
  <c r="AT187" i="5"/>
  <c r="AS187" i="5"/>
  <c r="AR187" i="5"/>
  <c r="AQ224" i="5"/>
  <c r="V183" i="6"/>
  <c r="T184" i="6"/>
  <c r="B187" i="5"/>
  <c r="AA186" i="5"/>
  <c r="I187" i="5"/>
  <c r="AH186" i="5"/>
  <c r="D188" i="5"/>
  <c r="AC187" i="5"/>
  <c r="G188" i="5"/>
  <c r="AF187" i="5"/>
  <c r="E187" i="5"/>
  <c r="AD186" i="5"/>
  <c r="H187" i="5"/>
  <c r="AG186" i="5"/>
  <c r="C187" i="5"/>
  <c r="AB186" i="5"/>
  <c r="F187" i="5"/>
  <c r="AE186" i="5"/>
  <c r="V182" i="4"/>
  <c r="T183" i="4"/>
  <c r="T183" i="2"/>
  <c r="V182" i="2"/>
  <c r="X1330" i="5" l="1"/>
  <c r="AW1329" i="5"/>
  <c r="BA1329" i="5" s="1"/>
  <c r="AZ165" i="5"/>
  <c r="BB164" i="5"/>
  <c r="BA186" i="5"/>
  <c r="Y296" i="5"/>
  <c r="AX295" i="5"/>
  <c r="AW188" i="5"/>
  <c r="AV188" i="5"/>
  <c r="AU189" i="5"/>
  <c r="AT188" i="5"/>
  <c r="AS188" i="5"/>
  <c r="AR188" i="5"/>
  <c r="AQ225" i="5"/>
  <c r="V184" i="6"/>
  <c r="T185" i="6"/>
  <c r="D189" i="5"/>
  <c r="AC188" i="5"/>
  <c r="F188" i="5"/>
  <c r="AE187" i="5"/>
  <c r="G189" i="5"/>
  <c r="AF188" i="5"/>
  <c r="I188" i="5"/>
  <c r="AH187" i="5"/>
  <c r="H188" i="5"/>
  <c r="AG187" i="5"/>
  <c r="C188" i="5"/>
  <c r="AB187" i="5"/>
  <c r="E188" i="5"/>
  <c r="AD187" i="5"/>
  <c r="B188" i="5"/>
  <c r="AA187" i="5"/>
  <c r="T184" i="4"/>
  <c r="V183" i="4"/>
  <c r="T184" i="2"/>
  <c r="V183" i="2"/>
  <c r="X1331" i="5" l="1"/>
  <c r="AW1330" i="5"/>
  <c r="BA1330" i="5" s="1"/>
  <c r="BB165" i="5"/>
  <c r="AZ166" i="5"/>
  <c r="BA187" i="5"/>
  <c r="Y297" i="5"/>
  <c r="AX296" i="5"/>
  <c r="AW189" i="5"/>
  <c r="AV189" i="5"/>
  <c r="AU190" i="5"/>
  <c r="AT189" i="5"/>
  <c r="AS189" i="5"/>
  <c r="AR189" i="5"/>
  <c r="AQ226" i="5"/>
  <c r="V185" i="6"/>
  <c r="T186" i="6"/>
  <c r="G190" i="5"/>
  <c r="AF189" i="5"/>
  <c r="B189" i="5"/>
  <c r="AA188" i="5"/>
  <c r="I189" i="5"/>
  <c r="AH188" i="5"/>
  <c r="F189" i="5"/>
  <c r="AE188" i="5"/>
  <c r="C189" i="5"/>
  <c r="AB188" i="5"/>
  <c r="E189" i="5"/>
  <c r="AD188" i="5"/>
  <c r="H189" i="5"/>
  <c r="AG188" i="5"/>
  <c r="D190" i="5"/>
  <c r="AC189" i="5"/>
  <c r="V184" i="4"/>
  <c r="T185" i="4"/>
  <c r="T185" i="2"/>
  <c r="V184" i="2"/>
  <c r="X1332" i="5" l="1"/>
  <c r="AW1331" i="5"/>
  <c r="BA1331" i="5" s="1"/>
  <c r="AZ167" i="5"/>
  <c r="BB166" i="5"/>
  <c r="BA188" i="5"/>
  <c r="Y298" i="5"/>
  <c r="AX297" i="5"/>
  <c r="AW190" i="5"/>
  <c r="AV190" i="5"/>
  <c r="AU191" i="5"/>
  <c r="AT190" i="5"/>
  <c r="AS190" i="5"/>
  <c r="AR190" i="5"/>
  <c r="AQ227" i="5"/>
  <c r="T187" i="6"/>
  <c r="V186" i="6"/>
  <c r="H190" i="5"/>
  <c r="AG189" i="5"/>
  <c r="I190" i="5"/>
  <c r="AH189" i="5"/>
  <c r="D191" i="5"/>
  <c r="AC190" i="5"/>
  <c r="F190" i="5"/>
  <c r="AE189" i="5"/>
  <c r="B190" i="5"/>
  <c r="AA189" i="5"/>
  <c r="E190" i="5"/>
  <c r="AD189" i="5"/>
  <c r="C190" i="5"/>
  <c r="AB189" i="5"/>
  <c r="G191" i="5"/>
  <c r="AF190" i="5"/>
  <c r="T186" i="4"/>
  <c r="V185" i="4"/>
  <c r="T186" i="2"/>
  <c r="V185" i="2"/>
  <c r="X1333" i="5" l="1"/>
  <c r="AW1332" i="5"/>
  <c r="BA1332" i="5" s="1"/>
  <c r="BB167" i="5"/>
  <c r="AZ168" i="5"/>
  <c r="BA189" i="5"/>
  <c r="Y299" i="5"/>
  <c r="AX298" i="5"/>
  <c r="AW191" i="5"/>
  <c r="AV191" i="5"/>
  <c r="AU192" i="5"/>
  <c r="AT191" i="5"/>
  <c r="AS191" i="5"/>
  <c r="AR191" i="5"/>
  <c r="AQ228" i="5"/>
  <c r="T188" i="6"/>
  <c r="V187" i="6"/>
  <c r="D192" i="5"/>
  <c r="AC191" i="5"/>
  <c r="G192" i="5"/>
  <c r="AF191" i="5"/>
  <c r="F191" i="5"/>
  <c r="AE190" i="5"/>
  <c r="I191" i="5"/>
  <c r="AH190" i="5"/>
  <c r="E191" i="5"/>
  <c r="AD190" i="5"/>
  <c r="C191" i="5"/>
  <c r="AB190" i="5"/>
  <c r="B191" i="5"/>
  <c r="AA190" i="5"/>
  <c r="BA190" i="5" s="1"/>
  <c r="H191" i="5"/>
  <c r="AG190" i="5"/>
  <c r="V186" i="4"/>
  <c r="T187" i="4"/>
  <c r="T187" i="2"/>
  <c r="V186" i="2"/>
  <c r="X1334" i="5" l="1"/>
  <c r="AW1333" i="5"/>
  <c r="BA1333" i="5" s="1"/>
  <c r="BB168" i="5"/>
  <c r="AZ169" i="5"/>
  <c r="Y300" i="5"/>
  <c r="AX299" i="5"/>
  <c r="AW192" i="5"/>
  <c r="AV192" i="5"/>
  <c r="AU193" i="5"/>
  <c r="AT192" i="5"/>
  <c r="AS192" i="5"/>
  <c r="AR192" i="5"/>
  <c r="AQ229" i="5"/>
  <c r="T189" i="6"/>
  <c r="V188" i="6"/>
  <c r="F192" i="5"/>
  <c r="AE191" i="5"/>
  <c r="H192" i="5"/>
  <c r="AG191" i="5"/>
  <c r="I192" i="5"/>
  <c r="AH191" i="5"/>
  <c r="G193" i="5"/>
  <c r="AF192" i="5"/>
  <c r="C192" i="5"/>
  <c r="AB191" i="5"/>
  <c r="B192" i="5"/>
  <c r="AA191" i="5"/>
  <c r="E192" i="5"/>
  <c r="AD191" i="5"/>
  <c r="D193" i="5"/>
  <c r="AC192" i="5"/>
  <c r="T188" i="4"/>
  <c r="V187" i="4"/>
  <c r="T188" i="2"/>
  <c r="V187" i="2"/>
  <c r="X1335" i="5" l="1"/>
  <c r="AW1334" i="5"/>
  <c r="BA1334" i="5" s="1"/>
  <c r="BB169" i="5"/>
  <c r="AZ170" i="5"/>
  <c r="BA191" i="5"/>
  <c r="Y301" i="5"/>
  <c r="AX300" i="5"/>
  <c r="AW193" i="5"/>
  <c r="AV193" i="5"/>
  <c r="AU194" i="5"/>
  <c r="AT193" i="5"/>
  <c r="AS193" i="5"/>
  <c r="AR193" i="5"/>
  <c r="AQ230" i="5"/>
  <c r="V189" i="6"/>
  <c r="T190" i="6"/>
  <c r="C193" i="5"/>
  <c r="AB192" i="5"/>
  <c r="F193" i="5"/>
  <c r="AE192" i="5"/>
  <c r="D194" i="5"/>
  <c r="AC193" i="5"/>
  <c r="B193" i="5"/>
  <c r="AA192" i="5"/>
  <c r="H193" i="5"/>
  <c r="AG192" i="5"/>
  <c r="E193" i="5"/>
  <c r="AD192" i="5"/>
  <c r="G194" i="5"/>
  <c r="AF193" i="5"/>
  <c r="I193" i="5"/>
  <c r="AH192" i="5"/>
  <c r="V188" i="4"/>
  <c r="T189" i="4"/>
  <c r="T189" i="2"/>
  <c r="V188" i="2"/>
  <c r="X1336" i="5" l="1"/>
  <c r="AW1335" i="5"/>
  <c r="BA1335" i="5" s="1"/>
  <c r="BB170" i="5"/>
  <c r="AZ171" i="5"/>
  <c r="BA192" i="5"/>
  <c r="Y302" i="5"/>
  <c r="AX301" i="5"/>
  <c r="AW194" i="5"/>
  <c r="AV194" i="5"/>
  <c r="AU195" i="5"/>
  <c r="AT194" i="5"/>
  <c r="AS194" i="5"/>
  <c r="AR194" i="5"/>
  <c r="AQ231" i="5"/>
  <c r="T191" i="6"/>
  <c r="V190" i="6"/>
  <c r="D195" i="5"/>
  <c r="AC194" i="5"/>
  <c r="I194" i="5"/>
  <c r="AH193" i="5"/>
  <c r="B194" i="5"/>
  <c r="AA193" i="5"/>
  <c r="F194" i="5"/>
  <c r="AE193" i="5"/>
  <c r="E194" i="5"/>
  <c r="AD193" i="5"/>
  <c r="G195" i="5"/>
  <c r="AF194" i="5"/>
  <c r="H194" i="5"/>
  <c r="AG193" i="5"/>
  <c r="C194" i="5"/>
  <c r="AB193" i="5"/>
  <c r="T190" i="4"/>
  <c r="V189" i="4"/>
  <c r="T190" i="2"/>
  <c r="V189" i="2"/>
  <c r="X1337" i="5" l="1"/>
  <c r="AW1336" i="5"/>
  <c r="BA1336" i="5" s="1"/>
  <c r="BB171" i="5"/>
  <c r="AZ172" i="5"/>
  <c r="BA193" i="5"/>
  <c r="Y303" i="5"/>
  <c r="AX302" i="5"/>
  <c r="AW195" i="5"/>
  <c r="AV195" i="5"/>
  <c r="AU196" i="5"/>
  <c r="AT195" i="5"/>
  <c r="AS195" i="5"/>
  <c r="AR195" i="5"/>
  <c r="AQ232" i="5"/>
  <c r="V191" i="6"/>
  <c r="T192" i="6"/>
  <c r="B195" i="5"/>
  <c r="AA194" i="5"/>
  <c r="BA194" i="5" s="1"/>
  <c r="C195" i="5"/>
  <c r="AB194" i="5"/>
  <c r="F195" i="5"/>
  <c r="AE194" i="5"/>
  <c r="I195" i="5"/>
  <c r="AH194" i="5"/>
  <c r="G196" i="5"/>
  <c r="AF195" i="5"/>
  <c r="H195" i="5"/>
  <c r="AG194" i="5"/>
  <c r="E195" i="5"/>
  <c r="AD194" i="5"/>
  <c r="D196" i="5"/>
  <c r="AC195" i="5"/>
  <c r="V190" i="4"/>
  <c r="T191" i="4"/>
  <c r="T191" i="2"/>
  <c r="V190" i="2"/>
  <c r="X1338" i="5" l="1"/>
  <c r="AW1337" i="5"/>
  <c r="BA1337" i="5" s="1"/>
  <c r="BB172" i="5"/>
  <c r="AZ173" i="5"/>
  <c r="Y304" i="5"/>
  <c r="AX303" i="5"/>
  <c r="AW196" i="5"/>
  <c r="AV196" i="5"/>
  <c r="AU197" i="5"/>
  <c r="AT196" i="5"/>
  <c r="AS196" i="5"/>
  <c r="AR196" i="5"/>
  <c r="AQ233" i="5"/>
  <c r="V192" i="6"/>
  <c r="T193" i="6"/>
  <c r="G197" i="5"/>
  <c r="AF196" i="5"/>
  <c r="D197" i="5"/>
  <c r="AC196" i="5"/>
  <c r="H196" i="5"/>
  <c r="AG195" i="5"/>
  <c r="C196" i="5"/>
  <c r="AB195" i="5"/>
  <c r="I196" i="5"/>
  <c r="AH195" i="5"/>
  <c r="E196" i="5"/>
  <c r="AD195" i="5"/>
  <c r="F196" i="5"/>
  <c r="AE195" i="5"/>
  <c r="B196" i="5"/>
  <c r="AA195" i="5"/>
  <c r="T192" i="4"/>
  <c r="V191" i="4"/>
  <c r="T192" i="2"/>
  <c r="V191" i="2"/>
  <c r="X1339" i="5" l="1"/>
  <c r="AW1338" i="5"/>
  <c r="BA1338" i="5" s="1"/>
  <c r="AZ174" i="5"/>
  <c r="BB173" i="5"/>
  <c r="BA195" i="5"/>
  <c r="Y305" i="5"/>
  <c r="AX304" i="5"/>
  <c r="AW197" i="5"/>
  <c r="AV197" i="5"/>
  <c r="AU198" i="5"/>
  <c r="AT197" i="5"/>
  <c r="AS197" i="5"/>
  <c r="AR197" i="5"/>
  <c r="AQ234" i="5"/>
  <c r="V193" i="6"/>
  <c r="T194" i="6"/>
  <c r="H197" i="5"/>
  <c r="AG196" i="5"/>
  <c r="B197" i="5"/>
  <c r="AA196" i="5"/>
  <c r="C197" i="5"/>
  <c r="AB196" i="5"/>
  <c r="D198" i="5"/>
  <c r="AC197" i="5"/>
  <c r="E197" i="5"/>
  <c r="AD196" i="5"/>
  <c r="F197" i="5"/>
  <c r="AE196" i="5"/>
  <c r="I197" i="5"/>
  <c r="AH196" i="5"/>
  <c r="G198" i="5"/>
  <c r="AF197" i="5"/>
  <c r="V192" i="4"/>
  <c r="T193" i="4"/>
  <c r="T193" i="2"/>
  <c r="V192" i="2"/>
  <c r="X1340" i="5" l="1"/>
  <c r="AW1339" i="5"/>
  <c r="BA1339" i="5" s="1"/>
  <c r="BB174" i="5"/>
  <c r="AZ175" i="5"/>
  <c r="BA196" i="5"/>
  <c r="Y306" i="5"/>
  <c r="AX305" i="5"/>
  <c r="AW198" i="5"/>
  <c r="AV198" i="5"/>
  <c r="AU199" i="5"/>
  <c r="AT198" i="5"/>
  <c r="AS198" i="5"/>
  <c r="AR198" i="5"/>
  <c r="AQ235" i="5"/>
  <c r="T195" i="6"/>
  <c r="V194" i="6"/>
  <c r="E198" i="5"/>
  <c r="AD197" i="5"/>
  <c r="G199" i="5"/>
  <c r="AF198" i="5"/>
  <c r="F198" i="5"/>
  <c r="AE197" i="5"/>
  <c r="B198" i="5"/>
  <c r="AA197" i="5"/>
  <c r="D199" i="5"/>
  <c r="AC198" i="5"/>
  <c r="I198" i="5"/>
  <c r="AH197" i="5"/>
  <c r="C198" i="5"/>
  <c r="AB197" i="5"/>
  <c r="H198" i="5"/>
  <c r="AG197" i="5"/>
  <c r="T194" i="4"/>
  <c r="V193" i="4"/>
  <c r="T194" i="2"/>
  <c r="V193" i="2"/>
  <c r="X1341" i="5" l="1"/>
  <c r="AW1340" i="5"/>
  <c r="BA1340" i="5" s="1"/>
  <c r="BB175" i="5"/>
  <c r="AZ176" i="5"/>
  <c r="BA197" i="5"/>
  <c r="Y307" i="5"/>
  <c r="AX306" i="5"/>
  <c r="AW199" i="5"/>
  <c r="AV199" i="5"/>
  <c r="AU200" i="5"/>
  <c r="AT199" i="5"/>
  <c r="AS199" i="5"/>
  <c r="AR199" i="5"/>
  <c r="AQ236" i="5"/>
  <c r="T196" i="6"/>
  <c r="V195" i="6"/>
  <c r="F199" i="5"/>
  <c r="AE198" i="5"/>
  <c r="H199" i="5"/>
  <c r="AG198" i="5"/>
  <c r="B199" i="5"/>
  <c r="AA198" i="5"/>
  <c r="BA198" i="5" s="1"/>
  <c r="G200" i="5"/>
  <c r="AF199" i="5"/>
  <c r="I199" i="5"/>
  <c r="AH198" i="5"/>
  <c r="C199" i="5"/>
  <c r="AB198" i="5"/>
  <c r="D200" i="5"/>
  <c r="AC199" i="5"/>
  <c r="E199" i="5"/>
  <c r="AD198" i="5"/>
  <c r="V194" i="4"/>
  <c r="T195" i="4"/>
  <c r="T195" i="2"/>
  <c r="V194" i="2"/>
  <c r="X1342" i="5" l="1"/>
  <c r="AW1341" i="5"/>
  <c r="BA1341" i="5" s="1"/>
  <c r="BB176" i="5"/>
  <c r="AZ177" i="5"/>
  <c r="Y308" i="5"/>
  <c r="AX307" i="5"/>
  <c r="AW200" i="5"/>
  <c r="AV200" i="5"/>
  <c r="AU201" i="5"/>
  <c r="AT200" i="5"/>
  <c r="AS200" i="5"/>
  <c r="AR200" i="5"/>
  <c r="AQ237" i="5"/>
  <c r="V196" i="6"/>
  <c r="T197" i="6"/>
  <c r="D201" i="5"/>
  <c r="AC200" i="5"/>
  <c r="B200" i="5"/>
  <c r="AA199" i="5"/>
  <c r="E200" i="5"/>
  <c r="AD199" i="5"/>
  <c r="G201" i="5"/>
  <c r="AF200" i="5"/>
  <c r="H200" i="5"/>
  <c r="AG199" i="5"/>
  <c r="C200" i="5"/>
  <c r="AB199" i="5"/>
  <c r="I200" i="5"/>
  <c r="AH199" i="5"/>
  <c r="F200" i="5"/>
  <c r="AE199" i="5"/>
  <c r="T196" i="4"/>
  <c r="V195" i="4"/>
  <c r="T196" i="2"/>
  <c r="V195" i="2"/>
  <c r="X1343" i="5" l="1"/>
  <c r="AW1342" i="5"/>
  <c r="BA1342" i="5" s="1"/>
  <c r="BB177" i="5"/>
  <c r="AZ178" i="5"/>
  <c r="BA199" i="5"/>
  <c r="Y309" i="5"/>
  <c r="AX308" i="5"/>
  <c r="AW201" i="5"/>
  <c r="AV201" i="5"/>
  <c r="AU202" i="5"/>
  <c r="AT201" i="5"/>
  <c r="AS201" i="5"/>
  <c r="AR201" i="5"/>
  <c r="AQ238" i="5"/>
  <c r="V197" i="6"/>
  <c r="T198" i="6"/>
  <c r="E201" i="5"/>
  <c r="AD200" i="5"/>
  <c r="F201" i="5"/>
  <c r="AE200" i="5"/>
  <c r="G202" i="5"/>
  <c r="AF201" i="5"/>
  <c r="B201" i="5"/>
  <c r="AA200" i="5"/>
  <c r="C201" i="5"/>
  <c r="AB200" i="5"/>
  <c r="I201" i="5"/>
  <c r="AH200" i="5"/>
  <c r="H201" i="5"/>
  <c r="AG200" i="5"/>
  <c r="D202" i="5"/>
  <c r="AC201" i="5"/>
  <c r="V196" i="4"/>
  <c r="T197" i="4"/>
  <c r="T197" i="2"/>
  <c r="V196" i="2"/>
  <c r="X1344" i="5" l="1"/>
  <c r="AW1343" i="5"/>
  <c r="BA1343" i="5" s="1"/>
  <c r="BB178" i="5"/>
  <c r="AZ179" i="5"/>
  <c r="BA200" i="5"/>
  <c r="Y310" i="5"/>
  <c r="AX309" i="5"/>
  <c r="AW202" i="5"/>
  <c r="AV202" i="5"/>
  <c r="AU203" i="5"/>
  <c r="AT202" i="5"/>
  <c r="AS202" i="5"/>
  <c r="AR202" i="5"/>
  <c r="AQ239" i="5"/>
  <c r="T199" i="6"/>
  <c r="V198" i="6"/>
  <c r="C202" i="5"/>
  <c r="AB201" i="5"/>
  <c r="D203" i="5"/>
  <c r="AC202" i="5"/>
  <c r="B202" i="5"/>
  <c r="AA201" i="5"/>
  <c r="BA201" i="5" s="1"/>
  <c r="F202" i="5"/>
  <c r="AE201" i="5"/>
  <c r="I202" i="5"/>
  <c r="AH201" i="5"/>
  <c r="H202" i="5"/>
  <c r="AG201" i="5"/>
  <c r="G203" i="5"/>
  <c r="AF202" i="5"/>
  <c r="E202" i="5"/>
  <c r="AD201" i="5"/>
  <c r="T198" i="4"/>
  <c r="V197" i="4"/>
  <c r="T198" i="2"/>
  <c r="V197" i="2"/>
  <c r="X1345" i="5" l="1"/>
  <c r="AW1344" i="5"/>
  <c r="BA1344" i="5" s="1"/>
  <c r="AZ180" i="5"/>
  <c r="BB179" i="5"/>
  <c r="Y311" i="5"/>
  <c r="AX310" i="5"/>
  <c r="AW203" i="5"/>
  <c r="AV203" i="5"/>
  <c r="AU204" i="5"/>
  <c r="AT203" i="5"/>
  <c r="AS203" i="5"/>
  <c r="AR203" i="5"/>
  <c r="AQ240" i="5"/>
  <c r="V199" i="6"/>
  <c r="T200" i="6"/>
  <c r="B203" i="5"/>
  <c r="AA202" i="5"/>
  <c r="E203" i="5"/>
  <c r="AD202" i="5"/>
  <c r="F203" i="5"/>
  <c r="AE202" i="5"/>
  <c r="D204" i="5"/>
  <c r="AC203" i="5"/>
  <c r="H203" i="5"/>
  <c r="AG202" i="5"/>
  <c r="G204" i="5"/>
  <c r="AF203" i="5"/>
  <c r="I203" i="5"/>
  <c r="AH202" i="5"/>
  <c r="C203" i="5"/>
  <c r="AB202" i="5"/>
  <c r="V198" i="4"/>
  <c r="T199" i="4"/>
  <c r="T199" i="2"/>
  <c r="V198" i="2"/>
  <c r="X1346" i="5" l="1"/>
  <c r="AW1345" i="5"/>
  <c r="BA1345" i="5" s="1"/>
  <c r="AZ181" i="5"/>
  <c r="BB180" i="5"/>
  <c r="BA202" i="5"/>
  <c r="Y312" i="5"/>
  <c r="AX311" i="5"/>
  <c r="AW204" i="5"/>
  <c r="AV204" i="5"/>
  <c r="AU205" i="5"/>
  <c r="AT204" i="5"/>
  <c r="AS204" i="5"/>
  <c r="AR204" i="5"/>
  <c r="AQ241" i="5"/>
  <c r="T201" i="6"/>
  <c r="V200" i="6"/>
  <c r="I204" i="5"/>
  <c r="AH203" i="5"/>
  <c r="F204" i="5"/>
  <c r="AE203" i="5"/>
  <c r="C204" i="5"/>
  <c r="AB203" i="5"/>
  <c r="D205" i="5"/>
  <c r="AC204" i="5"/>
  <c r="E204" i="5"/>
  <c r="AD203" i="5"/>
  <c r="G205" i="5"/>
  <c r="AF204" i="5"/>
  <c r="H204" i="5"/>
  <c r="AG203" i="5"/>
  <c r="B204" i="5"/>
  <c r="AA203" i="5"/>
  <c r="T200" i="4"/>
  <c r="V199" i="4"/>
  <c r="T200" i="2"/>
  <c r="V199" i="2"/>
  <c r="X1347" i="5" l="1"/>
  <c r="AW1346" i="5"/>
  <c r="BA1346" i="5" s="1"/>
  <c r="BB181" i="5"/>
  <c r="AZ182" i="5"/>
  <c r="BA203" i="5"/>
  <c r="Y313" i="5"/>
  <c r="AX312" i="5"/>
  <c r="AW205" i="5"/>
  <c r="AV205" i="5"/>
  <c r="AU206" i="5"/>
  <c r="AT205" i="5"/>
  <c r="AS205" i="5"/>
  <c r="AR205" i="5"/>
  <c r="AQ242" i="5"/>
  <c r="V201" i="6"/>
  <c r="T202" i="6"/>
  <c r="E205" i="5"/>
  <c r="AD204" i="5"/>
  <c r="I205" i="5"/>
  <c r="AH204" i="5"/>
  <c r="B205" i="5"/>
  <c r="AA204" i="5"/>
  <c r="BA204" i="5" s="1"/>
  <c r="D206" i="5"/>
  <c r="AC205" i="5"/>
  <c r="F205" i="5"/>
  <c r="AE204" i="5"/>
  <c r="H205" i="5"/>
  <c r="AG204" i="5"/>
  <c r="G206" i="5"/>
  <c r="AF205" i="5"/>
  <c r="C205" i="5"/>
  <c r="AB204" i="5"/>
  <c r="V200" i="4"/>
  <c r="T201" i="4"/>
  <c r="T201" i="2"/>
  <c r="V200" i="2"/>
  <c r="X1348" i="5" l="1"/>
  <c r="AW1347" i="5"/>
  <c r="BA1347" i="5" s="1"/>
  <c r="BB182" i="5"/>
  <c r="AZ183" i="5"/>
  <c r="Y314" i="5"/>
  <c r="AX313" i="5"/>
  <c r="AW206" i="5"/>
  <c r="AV206" i="5"/>
  <c r="AU207" i="5"/>
  <c r="AT206" i="5"/>
  <c r="AS206" i="5"/>
  <c r="AR206" i="5"/>
  <c r="AQ243" i="5"/>
  <c r="T203" i="6"/>
  <c r="V202" i="6"/>
  <c r="B206" i="5"/>
  <c r="AA205" i="5"/>
  <c r="C206" i="5"/>
  <c r="AB205" i="5"/>
  <c r="D207" i="5"/>
  <c r="AC206" i="5"/>
  <c r="I206" i="5"/>
  <c r="AH205" i="5"/>
  <c r="H206" i="5"/>
  <c r="AG205" i="5"/>
  <c r="G207" i="5"/>
  <c r="AF206" i="5"/>
  <c r="F206" i="5"/>
  <c r="AE205" i="5"/>
  <c r="E206" i="5"/>
  <c r="AD205" i="5"/>
  <c r="T202" i="4"/>
  <c r="V201" i="4"/>
  <c r="T202" i="2"/>
  <c r="V201" i="2"/>
  <c r="X1349" i="5" l="1"/>
  <c r="AW1348" i="5"/>
  <c r="BA1348" i="5" s="1"/>
  <c r="AZ184" i="5"/>
  <c r="BB183" i="5"/>
  <c r="BA205" i="5"/>
  <c r="Y315" i="5"/>
  <c r="AX314" i="5"/>
  <c r="AW207" i="5"/>
  <c r="AV207" i="5"/>
  <c r="AU208" i="5"/>
  <c r="AT207" i="5"/>
  <c r="AS207" i="5"/>
  <c r="AR207" i="5"/>
  <c r="AQ244" i="5"/>
  <c r="V203" i="6"/>
  <c r="T204" i="6"/>
  <c r="H207" i="5"/>
  <c r="AG206" i="5"/>
  <c r="E207" i="5"/>
  <c r="AD206" i="5"/>
  <c r="I207" i="5"/>
  <c r="AH206" i="5"/>
  <c r="C207" i="5"/>
  <c r="AB206" i="5"/>
  <c r="G208" i="5"/>
  <c r="AF207" i="5"/>
  <c r="F207" i="5"/>
  <c r="AE206" i="5"/>
  <c r="D208" i="5"/>
  <c r="AC207" i="5"/>
  <c r="B207" i="5"/>
  <c r="AA206" i="5"/>
  <c r="V202" i="4"/>
  <c r="T203" i="4"/>
  <c r="T203" i="2"/>
  <c r="V202" i="2"/>
  <c r="X1350" i="5" l="1"/>
  <c r="AW1349" i="5"/>
  <c r="BA1349" i="5" s="1"/>
  <c r="BB184" i="5"/>
  <c r="AZ185" i="5"/>
  <c r="BA206" i="5"/>
  <c r="Y316" i="5"/>
  <c r="AX315" i="5"/>
  <c r="AW208" i="5"/>
  <c r="AV208" i="5"/>
  <c r="AU209" i="5"/>
  <c r="AT208" i="5"/>
  <c r="AS208" i="5"/>
  <c r="AR208" i="5"/>
  <c r="AQ245" i="5"/>
  <c r="T205" i="6"/>
  <c r="V204" i="6"/>
  <c r="G209" i="5"/>
  <c r="AF208" i="5"/>
  <c r="B208" i="5"/>
  <c r="AA207" i="5"/>
  <c r="C208" i="5"/>
  <c r="AB207" i="5"/>
  <c r="E208" i="5"/>
  <c r="AD207" i="5"/>
  <c r="F208" i="5"/>
  <c r="AE207" i="5"/>
  <c r="D209" i="5"/>
  <c r="AC208" i="5"/>
  <c r="I208" i="5"/>
  <c r="AH207" i="5"/>
  <c r="H208" i="5"/>
  <c r="AG207" i="5"/>
  <c r="T204" i="4"/>
  <c r="V203" i="4"/>
  <c r="T204" i="2"/>
  <c r="V203" i="2"/>
  <c r="X1351" i="5" l="1"/>
  <c r="AW1350" i="5"/>
  <c r="BA1350" i="5" s="1"/>
  <c r="BB185" i="5"/>
  <c r="AZ186" i="5"/>
  <c r="BA207" i="5"/>
  <c r="Y317" i="5"/>
  <c r="AX316" i="5"/>
  <c r="AW209" i="5"/>
  <c r="AV209" i="5"/>
  <c r="AU210" i="5"/>
  <c r="AT209" i="5"/>
  <c r="AS209" i="5"/>
  <c r="AR209" i="5"/>
  <c r="AQ246" i="5"/>
  <c r="V205" i="6"/>
  <c r="T206" i="6"/>
  <c r="F209" i="5"/>
  <c r="AE208" i="5"/>
  <c r="D210" i="5"/>
  <c r="AC209" i="5"/>
  <c r="B209" i="5"/>
  <c r="AA208" i="5"/>
  <c r="H209" i="5"/>
  <c r="AG208" i="5"/>
  <c r="E209" i="5"/>
  <c r="AD208" i="5"/>
  <c r="I209" i="5"/>
  <c r="AH208" i="5"/>
  <c r="C209" i="5"/>
  <c r="AB208" i="5"/>
  <c r="G210" i="5"/>
  <c r="AF209" i="5"/>
  <c r="V204" i="4"/>
  <c r="T205" i="4"/>
  <c r="T205" i="2"/>
  <c r="V204" i="2"/>
  <c r="X1352" i="5" l="1"/>
  <c r="AW1351" i="5"/>
  <c r="BA1351" i="5" s="1"/>
  <c r="BB186" i="5"/>
  <c r="AZ187" i="5"/>
  <c r="BA208" i="5"/>
  <c r="Y318" i="5"/>
  <c r="AX317" i="5"/>
  <c r="AW210" i="5"/>
  <c r="AV210" i="5"/>
  <c r="AU211" i="5"/>
  <c r="AT210" i="5"/>
  <c r="AS210" i="5"/>
  <c r="AR210" i="5"/>
  <c r="AQ247" i="5"/>
  <c r="T207" i="6"/>
  <c r="V206" i="6"/>
  <c r="B210" i="5"/>
  <c r="AA209" i="5"/>
  <c r="G211" i="5"/>
  <c r="AF210" i="5"/>
  <c r="H210" i="5"/>
  <c r="AG209" i="5"/>
  <c r="D211" i="5"/>
  <c r="AC210" i="5"/>
  <c r="I210" i="5"/>
  <c r="AH209" i="5"/>
  <c r="C210" i="5"/>
  <c r="AB209" i="5"/>
  <c r="E210" i="5"/>
  <c r="AD209" i="5"/>
  <c r="F210" i="5"/>
  <c r="AE209" i="5"/>
  <c r="T206" i="4"/>
  <c r="V205" i="4"/>
  <c r="T206" i="2"/>
  <c r="V205" i="2"/>
  <c r="X1353" i="5" l="1"/>
  <c r="AW1352" i="5"/>
  <c r="BA1352" i="5" s="1"/>
  <c r="AZ188" i="5"/>
  <c r="BB187" i="5"/>
  <c r="BA209" i="5"/>
  <c r="Y319" i="5"/>
  <c r="AX318" i="5"/>
  <c r="AW211" i="5"/>
  <c r="AV211" i="5"/>
  <c r="AU212" i="5"/>
  <c r="AT211" i="5"/>
  <c r="AS211" i="5"/>
  <c r="AR211" i="5"/>
  <c r="AQ248" i="5"/>
  <c r="T208" i="6"/>
  <c r="V207" i="6"/>
  <c r="H211" i="5"/>
  <c r="AG210" i="5"/>
  <c r="F211" i="5"/>
  <c r="AE210" i="5"/>
  <c r="C211" i="5"/>
  <c r="AB210" i="5"/>
  <c r="G212" i="5"/>
  <c r="AF211" i="5"/>
  <c r="D212" i="5"/>
  <c r="AC211" i="5"/>
  <c r="E211" i="5"/>
  <c r="AD210" i="5"/>
  <c r="I211" i="5"/>
  <c r="AH210" i="5"/>
  <c r="B211" i="5"/>
  <c r="AA210" i="5"/>
  <c r="V206" i="4"/>
  <c r="T207" i="4"/>
  <c r="T207" i="2"/>
  <c r="V206" i="2"/>
  <c r="X1354" i="5" l="1"/>
  <c r="AW1353" i="5"/>
  <c r="BA1353" i="5" s="1"/>
  <c r="AZ189" i="5"/>
  <c r="BB188" i="5"/>
  <c r="BA210" i="5"/>
  <c r="Y320" i="5"/>
  <c r="AX319" i="5"/>
  <c r="AW212" i="5"/>
  <c r="AV212" i="5"/>
  <c r="AU213" i="5"/>
  <c r="AT212" i="5"/>
  <c r="AS212" i="5"/>
  <c r="AR212" i="5"/>
  <c r="AQ249" i="5"/>
  <c r="V208" i="6"/>
  <c r="T209" i="6"/>
  <c r="C212" i="5"/>
  <c r="AB211" i="5"/>
  <c r="B212" i="5"/>
  <c r="AA211" i="5"/>
  <c r="E212" i="5"/>
  <c r="AD211" i="5"/>
  <c r="F212" i="5"/>
  <c r="AE211" i="5"/>
  <c r="G213" i="5"/>
  <c r="AF212" i="5"/>
  <c r="I212" i="5"/>
  <c r="AH211" i="5"/>
  <c r="D213" i="5"/>
  <c r="AC212" i="5"/>
  <c r="H212" i="5"/>
  <c r="AG211" i="5"/>
  <c r="T208" i="4"/>
  <c r="V207" i="4"/>
  <c r="T208" i="2"/>
  <c r="V207" i="2"/>
  <c r="X1355" i="5" l="1"/>
  <c r="AW1354" i="5"/>
  <c r="BA1354" i="5" s="1"/>
  <c r="BB189" i="5"/>
  <c r="AZ190" i="5"/>
  <c r="BA211" i="5"/>
  <c r="Y321" i="5"/>
  <c r="AX320" i="5"/>
  <c r="AW213" i="5"/>
  <c r="AV213" i="5"/>
  <c r="AU214" i="5"/>
  <c r="AT213" i="5"/>
  <c r="AS213" i="5"/>
  <c r="AR213" i="5"/>
  <c r="AQ250" i="5"/>
  <c r="V209" i="6"/>
  <c r="T210" i="6"/>
  <c r="G214" i="5"/>
  <c r="AF213" i="5"/>
  <c r="H213" i="5"/>
  <c r="AG212" i="5"/>
  <c r="I213" i="5"/>
  <c r="AH212" i="5"/>
  <c r="B213" i="5"/>
  <c r="AA212" i="5"/>
  <c r="F213" i="5"/>
  <c r="AE212" i="5"/>
  <c r="D214" i="5"/>
  <c r="AC213" i="5"/>
  <c r="E213" i="5"/>
  <c r="AD212" i="5"/>
  <c r="C213" i="5"/>
  <c r="AB212" i="5"/>
  <c r="V208" i="4"/>
  <c r="T209" i="4"/>
  <c r="T209" i="2"/>
  <c r="V208" i="2"/>
  <c r="X1356" i="5" l="1"/>
  <c r="AW1355" i="5"/>
  <c r="BA1355" i="5" s="1"/>
  <c r="AZ191" i="5"/>
  <c r="BB190" i="5"/>
  <c r="BA212" i="5"/>
  <c r="Y322" i="5"/>
  <c r="AX321" i="5"/>
  <c r="AW214" i="5"/>
  <c r="AV214" i="5"/>
  <c r="AU215" i="5"/>
  <c r="AT214" i="5"/>
  <c r="AS214" i="5"/>
  <c r="AR214" i="5"/>
  <c r="AQ251" i="5"/>
  <c r="T211" i="6"/>
  <c r="V210" i="6"/>
  <c r="F214" i="5"/>
  <c r="AE213" i="5"/>
  <c r="C214" i="5"/>
  <c r="AB213" i="5"/>
  <c r="B214" i="5"/>
  <c r="AA213" i="5"/>
  <c r="BA213" i="5" s="1"/>
  <c r="D215" i="5"/>
  <c r="AC214" i="5"/>
  <c r="H214" i="5"/>
  <c r="AG213" i="5"/>
  <c r="E214" i="5"/>
  <c r="AD213" i="5"/>
  <c r="I214" i="5"/>
  <c r="AH213" i="5"/>
  <c r="G215" i="5"/>
  <c r="AF214" i="5"/>
  <c r="T210" i="4"/>
  <c r="V209" i="4"/>
  <c r="T210" i="2"/>
  <c r="V209" i="2"/>
  <c r="X1357" i="5" l="1"/>
  <c r="AW1356" i="5"/>
  <c r="BA1356" i="5" s="1"/>
  <c r="BB191" i="5"/>
  <c r="AZ192" i="5"/>
  <c r="Y323" i="5"/>
  <c r="AX322" i="5"/>
  <c r="AW215" i="5"/>
  <c r="AV215" i="5"/>
  <c r="AU216" i="5"/>
  <c r="AT215" i="5"/>
  <c r="AS215" i="5"/>
  <c r="AR215" i="5"/>
  <c r="AQ252" i="5"/>
  <c r="T212" i="6"/>
  <c r="V211" i="6"/>
  <c r="I215" i="5"/>
  <c r="AH214" i="5"/>
  <c r="B215" i="5"/>
  <c r="AA214" i="5"/>
  <c r="E215" i="5"/>
  <c r="AD214" i="5"/>
  <c r="C215" i="5"/>
  <c r="AB214" i="5"/>
  <c r="G216" i="5"/>
  <c r="AF215" i="5"/>
  <c r="D216" i="5"/>
  <c r="AC215" i="5"/>
  <c r="H215" i="5"/>
  <c r="AG214" i="5"/>
  <c r="F215" i="5"/>
  <c r="AE214" i="5"/>
  <c r="V210" i="4"/>
  <c r="T211" i="4"/>
  <c r="T211" i="2"/>
  <c r="V210" i="2"/>
  <c r="X1358" i="5" l="1"/>
  <c r="AW1357" i="5"/>
  <c r="BA1357" i="5" s="1"/>
  <c r="BB192" i="5"/>
  <c r="AZ193" i="5"/>
  <c r="BA214" i="5"/>
  <c r="Y324" i="5"/>
  <c r="AX323" i="5"/>
  <c r="AW216" i="5"/>
  <c r="AV216" i="5"/>
  <c r="AU217" i="5"/>
  <c r="AT216" i="5"/>
  <c r="AS216" i="5"/>
  <c r="AR216" i="5"/>
  <c r="AQ253" i="5"/>
  <c r="T213" i="6"/>
  <c r="V212" i="6"/>
  <c r="F216" i="5"/>
  <c r="AE215" i="5"/>
  <c r="D217" i="5"/>
  <c r="AC216" i="5"/>
  <c r="B216" i="5"/>
  <c r="AA215" i="5"/>
  <c r="C216" i="5"/>
  <c r="AB215" i="5"/>
  <c r="H216" i="5"/>
  <c r="AG215" i="5"/>
  <c r="G217" i="5"/>
  <c r="AF216" i="5"/>
  <c r="E216" i="5"/>
  <c r="AD215" i="5"/>
  <c r="I216" i="5"/>
  <c r="AH215" i="5"/>
  <c r="T212" i="4"/>
  <c r="V211" i="4"/>
  <c r="T212" i="2"/>
  <c r="V211" i="2"/>
  <c r="X1359" i="5" l="1"/>
  <c r="AW1358" i="5"/>
  <c r="BA1358" i="5" s="1"/>
  <c r="AZ194" i="5"/>
  <c r="BB193" i="5"/>
  <c r="BA215" i="5"/>
  <c r="Y325" i="5"/>
  <c r="AX324" i="5"/>
  <c r="AW217" i="5"/>
  <c r="AV217" i="5"/>
  <c r="AU218" i="5"/>
  <c r="AT217" i="5"/>
  <c r="AS217" i="5"/>
  <c r="AR217" i="5"/>
  <c r="AQ254" i="5"/>
  <c r="V213" i="6"/>
  <c r="T214" i="6"/>
  <c r="G218" i="5"/>
  <c r="AF217" i="5"/>
  <c r="D218" i="5"/>
  <c r="AC217" i="5"/>
  <c r="C217" i="5"/>
  <c r="AB216" i="5"/>
  <c r="E217" i="5"/>
  <c r="AD216" i="5"/>
  <c r="B217" i="5"/>
  <c r="AA216" i="5"/>
  <c r="BA216" i="5" s="1"/>
  <c r="I217" i="5"/>
  <c r="AH216" i="5"/>
  <c r="H217" i="5"/>
  <c r="AG216" i="5"/>
  <c r="F217" i="5"/>
  <c r="AE216" i="5"/>
  <c r="V212" i="4"/>
  <c r="T213" i="4"/>
  <c r="T213" i="2"/>
  <c r="V212" i="2"/>
  <c r="X1360" i="5" l="1"/>
  <c r="AW1359" i="5"/>
  <c r="BA1359" i="5" s="1"/>
  <c r="BB194" i="5"/>
  <c r="AZ195" i="5"/>
  <c r="Y326" i="5"/>
  <c r="AX325" i="5"/>
  <c r="AW218" i="5"/>
  <c r="AV218" i="5"/>
  <c r="AU219" i="5"/>
  <c r="AT218" i="5"/>
  <c r="AS218" i="5"/>
  <c r="AR218" i="5"/>
  <c r="AQ255" i="5"/>
  <c r="T215" i="6"/>
  <c r="V214" i="6"/>
  <c r="H218" i="5"/>
  <c r="AG217" i="5"/>
  <c r="C218" i="5"/>
  <c r="AB217" i="5"/>
  <c r="I218" i="5"/>
  <c r="AH217" i="5"/>
  <c r="D219" i="5"/>
  <c r="AC218" i="5"/>
  <c r="F218" i="5"/>
  <c r="AE217" i="5"/>
  <c r="E218" i="5"/>
  <c r="AD217" i="5"/>
  <c r="B218" i="5"/>
  <c r="AA217" i="5"/>
  <c r="BA217" i="5" s="1"/>
  <c r="G219" i="5"/>
  <c r="AF218" i="5"/>
  <c r="T214" i="4"/>
  <c r="V213" i="4"/>
  <c r="T214" i="2"/>
  <c r="V213" i="2"/>
  <c r="X1361" i="5" l="1"/>
  <c r="AW1360" i="5"/>
  <c r="BA1360" i="5" s="1"/>
  <c r="BB195" i="5"/>
  <c r="AZ196" i="5"/>
  <c r="Y327" i="5"/>
  <c r="AX326" i="5"/>
  <c r="AW219" i="5"/>
  <c r="AV219" i="5"/>
  <c r="AU220" i="5"/>
  <c r="AT219" i="5"/>
  <c r="AS219" i="5"/>
  <c r="AR219" i="5"/>
  <c r="AQ256" i="5"/>
  <c r="V215" i="6"/>
  <c r="T216" i="6"/>
  <c r="F219" i="5"/>
  <c r="AE218" i="5"/>
  <c r="G220" i="5"/>
  <c r="AF219" i="5"/>
  <c r="D220" i="5"/>
  <c r="AC219" i="5"/>
  <c r="C219" i="5"/>
  <c r="AB218" i="5"/>
  <c r="E219" i="5"/>
  <c r="AD218" i="5"/>
  <c r="B219" i="5"/>
  <c r="AA218" i="5"/>
  <c r="I219" i="5"/>
  <c r="AH218" i="5"/>
  <c r="H219" i="5"/>
  <c r="AG218" i="5"/>
  <c r="V214" i="4"/>
  <c r="T215" i="4"/>
  <c r="T215" i="2"/>
  <c r="V214" i="2"/>
  <c r="X1362" i="5" l="1"/>
  <c r="AW1361" i="5"/>
  <c r="BA1361" i="5" s="1"/>
  <c r="AZ197" i="5"/>
  <c r="BB196" i="5"/>
  <c r="BA218" i="5"/>
  <c r="Y328" i="5"/>
  <c r="AX327" i="5"/>
  <c r="AW220" i="5"/>
  <c r="AV220" i="5"/>
  <c r="AU221" i="5"/>
  <c r="AT220" i="5"/>
  <c r="AS220" i="5"/>
  <c r="AR220" i="5"/>
  <c r="AQ257" i="5"/>
  <c r="T217" i="6"/>
  <c r="V216" i="6"/>
  <c r="I220" i="5"/>
  <c r="AH219" i="5"/>
  <c r="D221" i="5"/>
  <c r="AC220" i="5"/>
  <c r="H220" i="5"/>
  <c r="AG219" i="5"/>
  <c r="C220" i="5"/>
  <c r="AB219" i="5"/>
  <c r="G221" i="5"/>
  <c r="AF220" i="5"/>
  <c r="B220" i="5"/>
  <c r="AA219" i="5"/>
  <c r="E220" i="5"/>
  <c r="AD219" i="5"/>
  <c r="F220" i="5"/>
  <c r="AE219" i="5"/>
  <c r="T216" i="4"/>
  <c r="V215" i="4"/>
  <c r="T216" i="2"/>
  <c r="V215" i="2"/>
  <c r="X1363" i="5" l="1"/>
  <c r="AW1362" i="5"/>
  <c r="BA1362" i="5" s="1"/>
  <c r="AZ198" i="5"/>
  <c r="BB197" i="5"/>
  <c r="BA219" i="5"/>
  <c r="Y329" i="5"/>
  <c r="AX328" i="5"/>
  <c r="AW221" i="5"/>
  <c r="AV221" i="5"/>
  <c r="AU222" i="5"/>
  <c r="AT221" i="5"/>
  <c r="AS221" i="5"/>
  <c r="AR221" i="5"/>
  <c r="AQ258" i="5"/>
  <c r="V217" i="6"/>
  <c r="T218" i="6"/>
  <c r="F221" i="5"/>
  <c r="AE220" i="5"/>
  <c r="G222" i="5"/>
  <c r="AF221" i="5"/>
  <c r="B221" i="5"/>
  <c r="AA220" i="5"/>
  <c r="D222" i="5"/>
  <c r="AC221" i="5"/>
  <c r="C221" i="5"/>
  <c r="AB220" i="5"/>
  <c r="E221" i="5"/>
  <c r="AD220" i="5"/>
  <c r="H221" i="5"/>
  <c r="AG220" i="5"/>
  <c r="I221" i="5"/>
  <c r="AH220" i="5"/>
  <c r="V216" i="4"/>
  <c r="T217" i="4"/>
  <c r="T217" i="2"/>
  <c r="V216" i="2"/>
  <c r="X1364" i="5" l="1"/>
  <c r="AW1363" i="5"/>
  <c r="BA1363" i="5" s="1"/>
  <c r="BB198" i="5"/>
  <c r="AZ199" i="5"/>
  <c r="BA220" i="5"/>
  <c r="Y330" i="5"/>
  <c r="AX329" i="5"/>
  <c r="AW222" i="5"/>
  <c r="AV222" i="5"/>
  <c r="AU223" i="5"/>
  <c r="AT222" i="5"/>
  <c r="AS222" i="5"/>
  <c r="AR222" i="5"/>
  <c r="AQ259" i="5"/>
  <c r="T219" i="6"/>
  <c r="V218" i="6"/>
  <c r="I222" i="5"/>
  <c r="AH221" i="5"/>
  <c r="C222" i="5"/>
  <c r="AB221" i="5"/>
  <c r="E222" i="5"/>
  <c r="AD221" i="5"/>
  <c r="G223" i="5"/>
  <c r="AF222" i="5"/>
  <c r="D223" i="5"/>
  <c r="AC222" i="5"/>
  <c r="H222" i="5"/>
  <c r="AG221" i="5"/>
  <c r="B222" i="5"/>
  <c r="AA221" i="5"/>
  <c r="BA221" i="5" s="1"/>
  <c r="F222" i="5"/>
  <c r="AE221" i="5"/>
  <c r="T218" i="4"/>
  <c r="V217" i="4"/>
  <c r="T218" i="2"/>
  <c r="V217" i="2"/>
  <c r="X1365" i="5" l="1"/>
  <c r="AW1364" i="5"/>
  <c r="BA1364" i="5" s="1"/>
  <c r="BB199" i="5"/>
  <c r="AZ200" i="5"/>
  <c r="Y331" i="5"/>
  <c r="AX330" i="5"/>
  <c r="AW223" i="5"/>
  <c r="AV223" i="5"/>
  <c r="AU224" i="5"/>
  <c r="AT223" i="5"/>
  <c r="AS223" i="5"/>
  <c r="AR223" i="5"/>
  <c r="AQ260" i="5"/>
  <c r="T220" i="6"/>
  <c r="V219" i="6"/>
  <c r="D224" i="5"/>
  <c r="AC223" i="5"/>
  <c r="F223" i="5"/>
  <c r="AE222" i="5"/>
  <c r="G224" i="5"/>
  <c r="AF223" i="5"/>
  <c r="C223" i="5"/>
  <c r="AB222" i="5"/>
  <c r="H223" i="5"/>
  <c r="AG222" i="5"/>
  <c r="B223" i="5"/>
  <c r="AA222" i="5"/>
  <c r="E223" i="5"/>
  <c r="AD222" i="5"/>
  <c r="I223" i="5"/>
  <c r="AH222" i="5"/>
  <c r="V218" i="4"/>
  <c r="T219" i="4"/>
  <c r="T219" i="2"/>
  <c r="V218" i="2"/>
  <c r="X1366" i="5" l="1"/>
  <c r="AW1365" i="5"/>
  <c r="BA1365" i="5" s="1"/>
  <c r="BB200" i="5"/>
  <c r="AZ201" i="5"/>
  <c r="BA222" i="5"/>
  <c r="Y332" i="5"/>
  <c r="AX331" i="5"/>
  <c r="AW224" i="5"/>
  <c r="AV224" i="5"/>
  <c r="AU225" i="5"/>
  <c r="AT224" i="5"/>
  <c r="AS224" i="5"/>
  <c r="AR224" i="5"/>
  <c r="AQ261" i="5"/>
  <c r="T221" i="6"/>
  <c r="V220" i="6"/>
  <c r="I224" i="5"/>
  <c r="AH223" i="5"/>
  <c r="H224" i="5"/>
  <c r="AG223" i="5"/>
  <c r="B224" i="5"/>
  <c r="AA223" i="5"/>
  <c r="F224" i="5"/>
  <c r="AE223" i="5"/>
  <c r="C224" i="5"/>
  <c r="AB223" i="5"/>
  <c r="E224" i="5"/>
  <c r="AD223" i="5"/>
  <c r="G225" i="5"/>
  <c r="AF224" i="5"/>
  <c r="D225" i="5"/>
  <c r="AC224" i="5"/>
  <c r="T220" i="4"/>
  <c r="V219" i="4"/>
  <c r="T220" i="2"/>
  <c r="V219" i="2"/>
  <c r="X1367" i="5" l="1"/>
  <c r="AW1366" i="5"/>
  <c r="BA1366" i="5" s="1"/>
  <c r="AZ202" i="5"/>
  <c r="BB201" i="5"/>
  <c r="BA223" i="5"/>
  <c r="Y333" i="5"/>
  <c r="AX332" i="5"/>
  <c r="AW225" i="5"/>
  <c r="AV225" i="5"/>
  <c r="AU226" i="5"/>
  <c r="AT225" i="5"/>
  <c r="AS225" i="5"/>
  <c r="AR225" i="5"/>
  <c r="AQ262" i="5"/>
  <c r="V221" i="6"/>
  <c r="T222" i="6"/>
  <c r="C225" i="5"/>
  <c r="AB224" i="5"/>
  <c r="D226" i="5"/>
  <c r="AC225" i="5"/>
  <c r="F225" i="5"/>
  <c r="AE224" i="5"/>
  <c r="H225" i="5"/>
  <c r="AG224" i="5"/>
  <c r="E225" i="5"/>
  <c r="AD224" i="5"/>
  <c r="G226" i="5"/>
  <c r="AF225" i="5"/>
  <c r="B225" i="5"/>
  <c r="AA224" i="5"/>
  <c r="BA224" i="5" s="1"/>
  <c r="I225" i="5"/>
  <c r="AH224" i="5"/>
  <c r="V220" i="4"/>
  <c r="T221" i="4"/>
  <c r="T221" i="2"/>
  <c r="V220" i="2"/>
  <c r="X1368" i="5" l="1"/>
  <c r="AW1367" i="5"/>
  <c r="BA1367" i="5" s="1"/>
  <c r="BB202" i="5"/>
  <c r="AZ203" i="5"/>
  <c r="Y334" i="5"/>
  <c r="AX333" i="5"/>
  <c r="AW226" i="5"/>
  <c r="AV226" i="5"/>
  <c r="AU227" i="5"/>
  <c r="AT226" i="5"/>
  <c r="AS226" i="5"/>
  <c r="AR226" i="5"/>
  <c r="AQ263" i="5"/>
  <c r="T223" i="6"/>
  <c r="V222" i="6"/>
  <c r="E226" i="5"/>
  <c r="AD225" i="5"/>
  <c r="I226" i="5"/>
  <c r="AH225" i="5"/>
  <c r="G227" i="5"/>
  <c r="AF226" i="5"/>
  <c r="D227" i="5"/>
  <c r="AC226" i="5"/>
  <c r="H226" i="5"/>
  <c r="AG225" i="5"/>
  <c r="B226" i="5"/>
  <c r="AA225" i="5"/>
  <c r="F226" i="5"/>
  <c r="AE225" i="5"/>
  <c r="C226" i="5"/>
  <c r="AB225" i="5"/>
  <c r="T222" i="4"/>
  <c r="V221" i="4"/>
  <c r="T222" i="2"/>
  <c r="V221" i="2"/>
  <c r="X1369" i="5" l="1"/>
  <c r="AW1368" i="5"/>
  <c r="BA1368" i="5" s="1"/>
  <c r="BB203" i="5"/>
  <c r="AZ204" i="5"/>
  <c r="BA225" i="5"/>
  <c r="Y335" i="5"/>
  <c r="AX334" i="5"/>
  <c r="AW227" i="5"/>
  <c r="AV227" i="5"/>
  <c r="AU228" i="5"/>
  <c r="AT227" i="5"/>
  <c r="AS227" i="5"/>
  <c r="AR227" i="5"/>
  <c r="AQ264" i="5"/>
  <c r="T224" i="6"/>
  <c r="V223" i="6"/>
  <c r="G228" i="5"/>
  <c r="AF227" i="5"/>
  <c r="B227" i="5"/>
  <c r="AA226" i="5"/>
  <c r="I227" i="5"/>
  <c r="AH226" i="5"/>
  <c r="C227" i="5"/>
  <c r="AB226" i="5"/>
  <c r="D228" i="5"/>
  <c r="AC227" i="5"/>
  <c r="F227" i="5"/>
  <c r="AE226" i="5"/>
  <c r="H227" i="5"/>
  <c r="AG226" i="5"/>
  <c r="E227" i="5"/>
  <c r="AD226" i="5"/>
  <c r="T223" i="4"/>
  <c r="V222" i="4"/>
  <c r="T223" i="2"/>
  <c r="V222" i="2"/>
  <c r="X1370" i="5" l="1"/>
  <c r="AW1369" i="5"/>
  <c r="BA1369" i="5" s="1"/>
  <c r="AZ205" i="5"/>
  <c r="BB204" i="5"/>
  <c r="BA226" i="5"/>
  <c r="Y336" i="5"/>
  <c r="AX335" i="5"/>
  <c r="AW228" i="5"/>
  <c r="AV228" i="5"/>
  <c r="AU229" i="5"/>
  <c r="AT228" i="5"/>
  <c r="AS228" i="5"/>
  <c r="AR228" i="5"/>
  <c r="AQ265" i="5"/>
  <c r="V224" i="6"/>
  <c r="T225" i="6"/>
  <c r="D229" i="5"/>
  <c r="AC228" i="5"/>
  <c r="F228" i="5"/>
  <c r="AE227" i="5"/>
  <c r="B228" i="5"/>
  <c r="AA227" i="5"/>
  <c r="BA227" i="5" s="1"/>
  <c r="E228" i="5"/>
  <c r="AD227" i="5"/>
  <c r="C228" i="5"/>
  <c r="AB227" i="5"/>
  <c r="H228" i="5"/>
  <c r="AG227" i="5"/>
  <c r="I228" i="5"/>
  <c r="AH227" i="5"/>
  <c r="G229" i="5"/>
  <c r="AF228" i="5"/>
  <c r="T224" i="4"/>
  <c r="V223" i="4"/>
  <c r="T224" i="2"/>
  <c r="V223" i="2"/>
  <c r="X1371" i="5" l="1"/>
  <c r="AW1370" i="5"/>
  <c r="BA1370" i="5" s="1"/>
  <c r="BB205" i="5"/>
  <c r="AZ206" i="5"/>
  <c r="Y337" i="5"/>
  <c r="AX336" i="5"/>
  <c r="AW229" i="5"/>
  <c r="AV229" i="5"/>
  <c r="AU230" i="5"/>
  <c r="AT229" i="5"/>
  <c r="AS229" i="5"/>
  <c r="AR229" i="5"/>
  <c r="AQ266" i="5"/>
  <c r="V225" i="6"/>
  <c r="T226" i="6"/>
  <c r="I229" i="5"/>
  <c r="AH228" i="5"/>
  <c r="B229" i="5"/>
  <c r="AA228" i="5"/>
  <c r="G230" i="5"/>
  <c r="AF229" i="5"/>
  <c r="E229" i="5"/>
  <c r="AD228" i="5"/>
  <c r="F229" i="5"/>
  <c r="AE228" i="5"/>
  <c r="H229" i="5"/>
  <c r="AG228" i="5"/>
  <c r="C229" i="5"/>
  <c r="AB228" i="5"/>
  <c r="D230" i="5"/>
  <c r="AC229" i="5"/>
  <c r="V224" i="4"/>
  <c r="T225" i="4"/>
  <c r="T225" i="2"/>
  <c r="V224" i="2"/>
  <c r="X1372" i="5" l="1"/>
  <c r="AW1371" i="5"/>
  <c r="BA1371" i="5" s="1"/>
  <c r="BB206" i="5"/>
  <c r="AZ207" i="5"/>
  <c r="BA228" i="5"/>
  <c r="Y338" i="5"/>
  <c r="AX337" i="5"/>
  <c r="AW230" i="5"/>
  <c r="AV230" i="5"/>
  <c r="AU231" i="5"/>
  <c r="AT230" i="5"/>
  <c r="AS230" i="5"/>
  <c r="AR230" i="5"/>
  <c r="AQ267" i="5"/>
  <c r="T227" i="6"/>
  <c r="V226" i="6"/>
  <c r="C230" i="5"/>
  <c r="AB229" i="5"/>
  <c r="G231" i="5"/>
  <c r="AF230" i="5"/>
  <c r="D231" i="5"/>
  <c r="AC230" i="5"/>
  <c r="E230" i="5"/>
  <c r="AD229" i="5"/>
  <c r="B230" i="5"/>
  <c r="AA229" i="5"/>
  <c r="H230" i="5"/>
  <c r="AG229" i="5"/>
  <c r="F230" i="5"/>
  <c r="AE229" i="5"/>
  <c r="I230" i="5"/>
  <c r="AH229" i="5"/>
  <c r="T226" i="4"/>
  <c r="V225" i="4"/>
  <c r="T226" i="2"/>
  <c r="V225" i="2"/>
  <c r="X1373" i="5" l="1"/>
  <c r="AW1372" i="5"/>
  <c r="BA1372" i="5" s="1"/>
  <c r="AZ208" i="5"/>
  <c r="BB207" i="5"/>
  <c r="BA229" i="5"/>
  <c r="Y339" i="5"/>
  <c r="AX338" i="5"/>
  <c r="AW231" i="5"/>
  <c r="AV231" i="5"/>
  <c r="AU232" i="5"/>
  <c r="AT231" i="5"/>
  <c r="AS231" i="5"/>
  <c r="AR231" i="5"/>
  <c r="AQ268" i="5"/>
  <c r="T228" i="6"/>
  <c r="V227" i="6"/>
  <c r="D232" i="5"/>
  <c r="AC231" i="5"/>
  <c r="I231" i="5"/>
  <c r="AH230" i="5"/>
  <c r="E231" i="5"/>
  <c r="AD230" i="5"/>
  <c r="G232" i="5"/>
  <c r="AF231" i="5"/>
  <c r="H231" i="5"/>
  <c r="AG230" i="5"/>
  <c r="F231" i="5"/>
  <c r="AE230" i="5"/>
  <c r="B231" i="5"/>
  <c r="AA230" i="5"/>
  <c r="BA230" i="5" s="1"/>
  <c r="C231" i="5"/>
  <c r="AB230" i="5"/>
  <c r="T227" i="4"/>
  <c r="V226" i="4"/>
  <c r="T227" i="2"/>
  <c r="V226" i="2"/>
  <c r="X1374" i="5" l="1"/>
  <c r="AW1373" i="5"/>
  <c r="BA1373" i="5" s="1"/>
  <c r="BB208" i="5"/>
  <c r="AZ209" i="5"/>
  <c r="Y340" i="5"/>
  <c r="AX339" i="5"/>
  <c r="AW232" i="5"/>
  <c r="AV232" i="5"/>
  <c r="AU233" i="5"/>
  <c r="AT232" i="5"/>
  <c r="AS232" i="5"/>
  <c r="AR232" i="5"/>
  <c r="AQ269" i="5"/>
  <c r="T229" i="6"/>
  <c r="V228" i="6"/>
  <c r="E232" i="5"/>
  <c r="AD231" i="5"/>
  <c r="C232" i="5"/>
  <c r="AB231" i="5"/>
  <c r="G233" i="5"/>
  <c r="AF232" i="5"/>
  <c r="I232" i="5"/>
  <c r="AH231" i="5"/>
  <c r="F232" i="5"/>
  <c r="AE231" i="5"/>
  <c r="B232" i="5"/>
  <c r="AA231" i="5"/>
  <c r="H232" i="5"/>
  <c r="AG231" i="5"/>
  <c r="D233" i="5"/>
  <c r="AC232" i="5"/>
  <c r="T228" i="4"/>
  <c r="V227" i="4"/>
  <c r="T228" i="2"/>
  <c r="V227" i="2"/>
  <c r="X1375" i="5" l="1"/>
  <c r="AW1374" i="5"/>
  <c r="BA1374" i="5" s="1"/>
  <c r="BB209" i="5"/>
  <c r="AZ210" i="5"/>
  <c r="BA231" i="5"/>
  <c r="Y341" i="5"/>
  <c r="AX340" i="5"/>
  <c r="AW233" i="5"/>
  <c r="AV233" i="5"/>
  <c r="AU234" i="5"/>
  <c r="AT233" i="5"/>
  <c r="AS233" i="5"/>
  <c r="AR233" i="5"/>
  <c r="AQ270" i="5"/>
  <c r="V229" i="6"/>
  <c r="T230" i="6"/>
  <c r="G234" i="5"/>
  <c r="AF233" i="5"/>
  <c r="D234" i="5"/>
  <c r="AC233" i="5"/>
  <c r="I233" i="5"/>
  <c r="AH232" i="5"/>
  <c r="C233" i="5"/>
  <c r="AB232" i="5"/>
  <c r="B233" i="5"/>
  <c r="AA232" i="5"/>
  <c r="BA232" i="5" s="1"/>
  <c r="H233" i="5"/>
  <c r="AG232" i="5"/>
  <c r="F233" i="5"/>
  <c r="AE232" i="5"/>
  <c r="E233" i="5"/>
  <c r="AD232" i="5"/>
  <c r="V228" i="4"/>
  <c r="T229" i="4"/>
  <c r="T229" i="2"/>
  <c r="V228" i="2"/>
  <c r="X1376" i="5" l="1"/>
  <c r="AW1375" i="5"/>
  <c r="BA1375" i="5" s="1"/>
  <c r="AZ211" i="5"/>
  <c r="BB210" i="5"/>
  <c r="Y342" i="5"/>
  <c r="AX341" i="5"/>
  <c r="AW234" i="5"/>
  <c r="AV234" i="5"/>
  <c r="AU235" i="5"/>
  <c r="AT234" i="5"/>
  <c r="AS234" i="5"/>
  <c r="AR234" i="5"/>
  <c r="AQ271" i="5"/>
  <c r="T231" i="6"/>
  <c r="V230" i="6"/>
  <c r="I234" i="5"/>
  <c r="AH233" i="5"/>
  <c r="E234" i="5"/>
  <c r="AD233" i="5"/>
  <c r="C234" i="5"/>
  <c r="AB233" i="5"/>
  <c r="D235" i="5"/>
  <c r="AC234" i="5"/>
  <c r="H234" i="5"/>
  <c r="AG233" i="5"/>
  <c r="F234" i="5"/>
  <c r="AE233" i="5"/>
  <c r="B234" i="5"/>
  <c r="AA233" i="5"/>
  <c r="BA233" i="5" s="1"/>
  <c r="G235" i="5"/>
  <c r="AF234" i="5"/>
  <c r="T230" i="4"/>
  <c r="V229" i="4"/>
  <c r="T230" i="2"/>
  <c r="V229" i="2"/>
  <c r="X1377" i="5" l="1"/>
  <c r="AW1376" i="5"/>
  <c r="BA1376" i="5" s="1"/>
  <c r="BB211" i="5"/>
  <c r="AZ212" i="5"/>
  <c r="Y343" i="5"/>
  <c r="AX342" i="5"/>
  <c r="AW235" i="5"/>
  <c r="AV235" i="5"/>
  <c r="AU236" i="5"/>
  <c r="AT235" i="5"/>
  <c r="AS235" i="5"/>
  <c r="AR235" i="5"/>
  <c r="AQ272" i="5"/>
  <c r="V231" i="6"/>
  <c r="T232" i="6"/>
  <c r="F235" i="5"/>
  <c r="AE234" i="5"/>
  <c r="C235" i="5"/>
  <c r="AB234" i="5"/>
  <c r="D236" i="5"/>
  <c r="AC235" i="5"/>
  <c r="E235" i="5"/>
  <c r="AD234" i="5"/>
  <c r="G236" i="5"/>
  <c r="AF235" i="5"/>
  <c r="B235" i="5"/>
  <c r="AA234" i="5"/>
  <c r="H235" i="5"/>
  <c r="AG234" i="5"/>
  <c r="I235" i="5"/>
  <c r="AH234" i="5"/>
  <c r="T231" i="4"/>
  <c r="V230" i="4"/>
  <c r="T231" i="2"/>
  <c r="V230" i="2"/>
  <c r="X1378" i="5" l="1"/>
  <c r="AW1377" i="5"/>
  <c r="BA1377" i="5" s="1"/>
  <c r="AZ213" i="5"/>
  <c r="BB212" i="5"/>
  <c r="BA234" i="5"/>
  <c r="Y344" i="5"/>
  <c r="AX343" i="5"/>
  <c r="AW236" i="5"/>
  <c r="AV236" i="5"/>
  <c r="AU237" i="5"/>
  <c r="AT236" i="5"/>
  <c r="AS236" i="5"/>
  <c r="AR236" i="5"/>
  <c r="AQ273" i="5"/>
  <c r="T233" i="6"/>
  <c r="V232" i="6"/>
  <c r="I236" i="5"/>
  <c r="AH235" i="5"/>
  <c r="B236" i="5"/>
  <c r="AA235" i="5"/>
  <c r="C236" i="5"/>
  <c r="AB235" i="5"/>
  <c r="H236" i="5"/>
  <c r="AG235" i="5"/>
  <c r="E236" i="5"/>
  <c r="AD235" i="5"/>
  <c r="G237" i="5"/>
  <c r="AF236" i="5"/>
  <c r="D237" i="5"/>
  <c r="AC236" i="5"/>
  <c r="F236" i="5"/>
  <c r="AE235" i="5"/>
  <c r="T232" i="4"/>
  <c r="V231" i="4"/>
  <c r="T232" i="2"/>
  <c r="V231" i="2"/>
  <c r="X1379" i="5" l="1"/>
  <c r="AW1378" i="5"/>
  <c r="BA1378" i="5" s="1"/>
  <c r="AZ214" i="5"/>
  <c r="BB213" i="5"/>
  <c r="BA235" i="5"/>
  <c r="Y345" i="5"/>
  <c r="AX344" i="5"/>
  <c r="AW237" i="5"/>
  <c r="AV237" i="5"/>
  <c r="AU238" i="5"/>
  <c r="AT237" i="5"/>
  <c r="AS237" i="5"/>
  <c r="AR237" i="5"/>
  <c r="AQ274" i="5"/>
  <c r="V233" i="6"/>
  <c r="T234" i="6"/>
  <c r="F237" i="5"/>
  <c r="AE236" i="5"/>
  <c r="H237" i="5"/>
  <c r="AG236" i="5"/>
  <c r="B237" i="5"/>
  <c r="AA236" i="5"/>
  <c r="BA236" i="5" s="1"/>
  <c r="G238" i="5"/>
  <c r="AF237" i="5"/>
  <c r="D238" i="5"/>
  <c r="AC237" i="5"/>
  <c r="E237" i="5"/>
  <c r="AD236" i="5"/>
  <c r="C237" i="5"/>
  <c r="AB236" i="5"/>
  <c r="I237" i="5"/>
  <c r="AH236" i="5"/>
  <c r="V232" i="4"/>
  <c r="T233" i="4"/>
  <c r="T233" i="2"/>
  <c r="V232" i="2"/>
  <c r="X1380" i="5" l="1"/>
  <c r="AW1379" i="5"/>
  <c r="BA1379" i="5" s="1"/>
  <c r="BB214" i="5"/>
  <c r="AZ215" i="5"/>
  <c r="Y346" i="5"/>
  <c r="AX345" i="5"/>
  <c r="AW238" i="5"/>
  <c r="AV238" i="5"/>
  <c r="AU239" i="5"/>
  <c r="AT238" i="5"/>
  <c r="AS238" i="5"/>
  <c r="AR238" i="5"/>
  <c r="AQ275" i="5"/>
  <c r="T235" i="6"/>
  <c r="V234" i="6"/>
  <c r="C238" i="5"/>
  <c r="AB237" i="5"/>
  <c r="E238" i="5"/>
  <c r="AD237" i="5"/>
  <c r="H238" i="5"/>
  <c r="AG237" i="5"/>
  <c r="I238" i="5"/>
  <c r="AH237" i="5"/>
  <c r="G239" i="5"/>
  <c r="AF238" i="5"/>
  <c r="D239" i="5"/>
  <c r="AC238" i="5"/>
  <c r="B238" i="5"/>
  <c r="AA237" i="5"/>
  <c r="BA237" i="5" s="1"/>
  <c r="F238" i="5"/>
  <c r="AE237" i="5"/>
  <c r="T234" i="4"/>
  <c r="V233" i="4"/>
  <c r="T234" i="2"/>
  <c r="V233" i="2"/>
  <c r="X1381" i="5" l="1"/>
  <c r="AW1380" i="5"/>
  <c r="BA1380" i="5" s="1"/>
  <c r="AZ216" i="5"/>
  <c r="BB215" i="5"/>
  <c r="Y347" i="5"/>
  <c r="AX346" i="5"/>
  <c r="AW239" i="5"/>
  <c r="AV239" i="5"/>
  <c r="AU240" i="5"/>
  <c r="AT239" i="5"/>
  <c r="AS239" i="5"/>
  <c r="AR239" i="5"/>
  <c r="AQ276" i="5"/>
  <c r="T236" i="6"/>
  <c r="V235" i="6"/>
  <c r="F239" i="5"/>
  <c r="AE238" i="5"/>
  <c r="D240" i="5"/>
  <c r="AC239" i="5"/>
  <c r="E239" i="5"/>
  <c r="AD238" i="5"/>
  <c r="B239" i="5"/>
  <c r="AA238" i="5"/>
  <c r="I239" i="5"/>
  <c r="AH238" i="5"/>
  <c r="G240" i="5"/>
  <c r="AF239" i="5"/>
  <c r="H239" i="5"/>
  <c r="AG238" i="5"/>
  <c r="C239" i="5"/>
  <c r="AB238" i="5"/>
  <c r="T235" i="4"/>
  <c r="V234" i="4"/>
  <c r="T235" i="2"/>
  <c r="V234" i="2"/>
  <c r="X1382" i="5" l="1"/>
  <c r="AW1381" i="5"/>
  <c r="BA1381" i="5" s="1"/>
  <c r="BB216" i="5"/>
  <c r="AZ217" i="5"/>
  <c r="BA238" i="5"/>
  <c r="Y348" i="5"/>
  <c r="AX347" i="5"/>
  <c r="AW240" i="5"/>
  <c r="AV240" i="5"/>
  <c r="AU241" i="5"/>
  <c r="AT240" i="5"/>
  <c r="AS240" i="5"/>
  <c r="AR240" i="5"/>
  <c r="AQ277" i="5"/>
  <c r="T237" i="6"/>
  <c r="V236" i="6"/>
  <c r="C240" i="5"/>
  <c r="AB239" i="5"/>
  <c r="B240" i="5"/>
  <c r="AA239" i="5"/>
  <c r="D241" i="5"/>
  <c r="AC240" i="5"/>
  <c r="G241" i="5"/>
  <c r="AF240" i="5"/>
  <c r="H240" i="5"/>
  <c r="AG239" i="5"/>
  <c r="I240" i="5"/>
  <c r="AH239" i="5"/>
  <c r="E240" i="5"/>
  <c r="AD239" i="5"/>
  <c r="F240" i="5"/>
  <c r="AE239" i="5"/>
  <c r="T236" i="4"/>
  <c r="V235" i="4"/>
  <c r="T236" i="2"/>
  <c r="V235" i="2"/>
  <c r="X1383" i="5" l="1"/>
  <c r="AW1382" i="5"/>
  <c r="BA1382" i="5" s="1"/>
  <c r="BB217" i="5"/>
  <c r="AZ218" i="5"/>
  <c r="BA239" i="5"/>
  <c r="Y349" i="5"/>
  <c r="AX348" i="5"/>
  <c r="AW241" i="5"/>
  <c r="AV241" i="5"/>
  <c r="AU242" i="5"/>
  <c r="AT241" i="5"/>
  <c r="AS241" i="5"/>
  <c r="AR241" i="5"/>
  <c r="AQ278" i="5"/>
  <c r="V237" i="6"/>
  <c r="T238" i="6"/>
  <c r="E241" i="5"/>
  <c r="AD240" i="5"/>
  <c r="I241" i="5"/>
  <c r="AH240" i="5"/>
  <c r="B241" i="5"/>
  <c r="AA240" i="5"/>
  <c r="BA240" i="5" s="1"/>
  <c r="F241" i="5"/>
  <c r="AE240" i="5"/>
  <c r="G242" i="5"/>
  <c r="AF241" i="5"/>
  <c r="H241" i="5"/>
  <c r="AG240" i="5"/>
  <c r="D242" i="5"/>
  <c r="AC241" i="5"/>
  <c r="C241" i="5"/>
  <c r="AB240" i="5"/>
  <c r="V236" i="4"/>
  <c r="T237" i="4"/>
  <c r="T237" i="2"/>
  <c r="V236" i="2"/>
  <c r="X1384" i="5" l="1"/>
  <c r="AW1383" i="5"/>
  <c r="BA1383" i="5" s="1"/>
  <c r="BB218" i="5"/>
  <c r="AZ219" i="5"/>
  <c r="Y350" i="5"/>
  <c r="AX349" i="5"/>
  <c r="AW242" i="5"/>
  <c r="AV242" i="5"/>
  <c r="AU243" i="5"/>
  <c r="AT242" i="5"/>
  <c r="AS242" i="5"/>
  <c r="AR242" i="5"/>
  <c r="AQ279" i="5"/>
  <c r="T239" i="6"/>
  <c r="V238" i="6"/>
  <c r="H242" i="5"/>
  <c r="AG241" i="5"/>
  <c r="F242" i="5"/>
  <c r="AE241" i="5"/>
  <c r="I242" i="5"/>
  <c r="AH241" i="5"/>
  <c r="D243" i="5"/>
  <c r="AC242" i="5"/>
  <c r="C242" i="5"/>
  <c r="AB241" i="5"/>
  <c r="G243" i="5"/>
  <c r="AF242" i="5"/>
  <c r="B242" i="5"/>
  <c r="AA241" i="5"/>
  <c r="BA241" i="5" s="1"/>
  <c r="E242" i="5"/>
  <c r="AD241" i="5"/>
  <c r="T238" i="4"/>
  <c r="V237" i="4"/>
  <c r="T238" i="2"/>
  <c r="V237" i="2"/>
  <c r="X1385" i="5" l="1"/>
  <c r="AW1384" i="5"/>
  <c r="BA1384" i="5" s="1"/>
  <c r="AZ220" i="5"/>
  <c r="BB219" i="5"/>
  <c r="Y351" i="5"/>
  <c r="AX350" i="5"/>
  <c r="AW243" i="5"/>
  <c r="AV243" i="5"/>
  <c r="AU244" i="5"/>
  <c r="AT243" i="5"/>
  <c r="AS243" i="5"/>
  <c r="AR243" i="5"/>
  <c r="AQ280" i="5"/>
  <c r="T240" i="6"/>
  <c r="V239" i="6"/>
  <c r="G244" i="5"/>
  <c r="AF243" i="5"/>
  <c r="D244" i="5"/>
  <c r="AC243" i="5"/>
  <c r="F243" i="5"/>
  <c r="AE242" i="5"/>
  <c r="E243" i="5"/>
  <c r="AD242" i="5"/>
  <c r="B243" i="5"/>
  <c r="AA242" i="5"/>
  <c r="BA242" i="5" s="1"/>
  <c r="C243" i="5"/>
  <c r="AB242" i="5"/>
  <c r="I243" i="5"/>
  <c r="AH242" i="5"/>
  <c r="H243" i="5"/>
  <c r="AG242" i="5"/>
  <c r="V238" i="4"/>
  <c r="T239" i="4"/>
  <c r="T239" i="2"/>
  <c r="V238" i="2"/>
  <c r="X1386" i="5" l="1"/>
  <c r="AW1385" i="5"/>
  <c r="BA1385" i="5" s="1"/>
  <c r="BB220" i="5"/>
  <c r="AZ221" i="5"/>
  <c r="Y352" i="5"/>
  <c r="AX351" i="5"/>
  <c r="AW244" i="5"/>
  <c r="AV244" i="5"/>
  <c r="AU245" i="5"/>
  <c r="AT244" i="5"/>
  <c r="AS244" i="5"/>
  <c r="AR244" i="5"/>
  <c r="AQ281" i="5"/>
  <c r="V240" i="6"/>
  <c r="T241" i="6"/>
  <c r="H244" i="5"/>
  <c r="AG243" i="5"/>
  <c r="E244" i="5"/>
  <c r="AD243" i="5"/>
  <c r="D245" i="5"/>
  <c r="AC244" i="5"/>
  <c r="C244" i="5"/>
  <c r="AB243" i="5"/>
  <c r="I244" i="5"/>
  <c r="AH243" i="5"/>
  <c r="B244" i="5"/>
  <c r="AA243" i="5"/>
  <c r="F244" i="5"/>
  <c r="AE243" i="5"/>
  <c r="G245" i="5"/>
  <c r="AF244" i="5"/>
  <c r="T240" i="4"/>
  <c r="V239" i="4"/>
  <c r="T240" i="2"/>
  <c r="V239" i="2"/>
  <c r="X1387" i="5" l="1"/>
  <c r="AW1386" i="5"/>
  <c r="BA1386" i="5" s="1"/>
  <c r="BB221" i="5"/>
  <c r="AZ222" i="5"/>
  <c r="BA243" i="5"/>
  <c r="Y353" i="5"/>
  <c r="AX352" i="5"/>
  <c r="AW245" i="5"/>
  <c r="AV245" i="5"/>
  <c r="AU246" i="5"/>
  <c r="AT245" i="5"/>
  <c r="AS245" i="5"/>
  <c r="AR245" i="5"/>
  <c r="AQ282" i="5"/>
  <c r="V241" i="6"/>
  <c r="T242" i="6"/>
  <c r="G246" i="5"/>
  <c r="AF245" i="5"/>
  <c r="C245" i="5"/>
  <c r="AB244" i="5"/>
  <c r="E245" i="5"/>
  <c r="AD244" i="5"/>
  <c r="B245" i="5"/>
  <c r="AA244" i="5"/>
  <c r="F245" i="5"/>
  <c r="AE244" i="5"/>
  <c r="I245" i="5"/>
  <c r="AH244" i="5"/>
  <c r="D246" i="5"/>
  <c r="AC245" i="5"/>
  <c r="H245" i="5"/>
  <c r="AG244" i="5"/>
  <c r="V240" i="4"/>
  <c r="T241" i="4"/>
  <c r="T241" i="2"/>
  <c r="V240" i="2"/>
  <c r="X1388" i="5" l="1"/>
  <c r="AW1387" i="5"/>
  <c r="BA1387" i="5" s="1"/>
  <c r="BB222" i="5"/>
  <c r="AZ223" i="5"/>
  <c r="BA244" i="5"/>
  <c r="Y354" i="5"/>
  <c r="AX353" i="5"/>
  <c r="AW246" i="5"/>
  <c r="AV246" i="5"/>
  <c r="AU247" i="5"/>
  <c r="AT246" i="5"/>
  <c r="AS246" i="5"/>
  <c r="AR246" i="5"/>
  <c r="AQ283" i="5"/>
  <c r="T243" i="6"/>
  <c r="V242" i="6"/>
  <c r="I246" i="5"/>
  <c r="AH245" i="5"/>
  <c r="B246" i="5"/>
  <c r="AA245" i="5"/>
  <c r="C246" i="5"/>
  <c r="AB245" i="5"/>
  <c r="H246" i="5"/>
  <c r="AG245" i="5"/>
  <c r="D247" i="5"/>
  <c r="AC246" i="5"/>
  <c r="F246" i="5"/>
  <c r="AE245" i="5"/>
  <c r="E246" i="5"/>
  <c r="AD245" i="5"/>
  <c r="G247" i="5"/>
  <c r="AF246" i="5"/>
  <c r="T242" i="4"/>
  <c r="V241" i="4"/>
  <c r="T242" i="2"/>
  <c r="V241" i="2"/>
  <c r="X1389" i="5" l="1"/>
  <c r="AW1388" i="5"/>
  <c r="BA1388" i="5" s="1"/>
  <c r="AZ224" i="5"/>
  <c r="BB223" i="5"/>
  <c r="BA245" i="5"/>
  <c r="Y355" i="5"/>
  <c r="AX354" i="5"/>
  <c r="AW247" i="5"/>
  <c r="AV247" i="5"/>
  <c r="AU248" i="5"/>
  <c r="AT247" i="5"/>
  <c r="AS247" i="5"/>
  <c r="AR247" i="5"/>
  <c r="AQ284" i="5"/>
  <c r="T244" i="6"/>
  <c r="V243" i="6"/>
  <c r="G248" i="5"/>
  <c r="AF247" i="5"/>
  <c r="F247" i="5"/>
  <c r="AE246" i="5"/>
  <c r="B247" i="5"/>
  <c r="AA246" i="5"/>
  <c r="H247" i="5"/>
  <c r="AG246" i="5"/>
  <c r="E247" i="5"/>
  <c r="AD246" i="5"/>
  <c r="D248" i="5"/>
  <c r="AC247" i="5"/>
  <c r="C247" i="5"/>
  <c r="AB246" i="5"/>
  <c r="I247" i="5"/>
  <c r="AH246" i="5"/>
  <c r="T243" i="4"/>
  <c r="V242" i="4"/>
  <c r="T243" i="2"/>
  <c r="V242" i="2"/>
  <c r="X1390" i="5" l="1"/>
  <c r="AW1389" i="5"/>
  <c r="BA1389" i="5" s="1"/>
  <c r="AZ225" i="5"/>
  <c r="BB224" i="5"/>
  <c r="BA246" i="5"/>
  <c r="Y356" i="5"/>
  <c r="AX355" i="5"/>
  <c r="AW248" i="5"/>
  <c r="AV248" i="5"/>
  <c r="AU249" i="5"/>
  <c r="AT248" i="5"/>
  <c r="AS248" i="5"/>
  <c r="AR248" i="5"/>
  <c r="AQ285" i="5"/>
  <c r="T245" i="6"/>
  <c r="V244" i="6"/>
  <c r="I248" i="5"/>
  <c r="AH247" i="5"/>
  <c r="D249" i="5"/>
  <c r="AC248" i="5"/>
  <c r="F248" i="5"/>
  <c r="AE247" i="5"/>
  <c r="H248" i="5"/>
  <c r="AG247" i="5"/>
  <c r="C248" i="5"/>
  <c r="AB247" i="5"/>
  <c r="E248" i="5"/>
  <c r="AD247" i="5"/>
  <c r="B248" i="5"/>
  <c r="AA247" i="5"/>
  <c r="BA247" i="5" s="1"/>
  <c r="G249" i="5"/>
  <c r="AF248" i="5"/>
  <c r="T244" i="4"/>
  <c r="V243" i="4"/>
  <c r="T244" i="2"/>
  <c r="V243" i="2"/>
  <c r="X1391" i="5" l="1"/>
  <c r="AW1390" i="5"/>
  <c r="BA1390" i="5" s="1"/>
  <c r="AZ226" i="5"/>
  <c r="BB225" i="5"/>
  <c r="Y357" i="5"/>
  <c r="AX356" i="5"/>
  <c r="AW249" i="5"/>
  <c r="AV249" i="5"/>
  <c r="AU250" i="5"/>
  <c r="AT249" i="5"/>
  <c r="AS249" i="5"/>
  <c r="AR249" i="5"/>
  <c r="AQ286" i="5"/>
  <c r="V245" i="6"/>
  <c r="T246" i="6"/>
  <c r="E249" i="5"/>
  <c r="AD248" i="5"/>
  <c r="D250" i="5"/>
  <c r="AC249" i="5"/>
  <c r="G250" i="5"/>
  <c r="AF249" i="5"/>
  <c r="H249" i="5"/>
  <c r="AG248" i="5"/>
  <c r="B249" i="5"/>
  <c r="AA248" i="5"/>
  <c r="BA248" i="5" s="1"/>
  <c r="C249" i="5"/>
  <c r="AB248" i="5"/>
  <c r="F249" i="5"/>
  <c r="AE248" i="5"/>
  <c r="I249" i="5"/>
  <c r="AH248" i="5"/>
  <c r="V244" i="4"/>
  <c r="T245" i="4"/>
  <c r="T245" i="2"/>
  <c r="V244" i="2"/>
  <c r="X1392" i="5" l="1"/>
  <c r="AW1391" i="5"/>
  <c r="BA1391" i="5" s="1"/>
  <c r="AZ227" i="5"/>
  <c r="BB226" i="5"/>
  <c r="Y358" i="5"/>
  <c r="AX357" i="5"/>
  <c r="AW250" i="5"/>
  <c r="AV250" i="5"/>
  <c r="AU251" i="5"/>
  <c r="AT250" i="5"/>
  <c r="AS250" i="5"/>
  <c r="AR250" i="5"/>
  <c r="AQ287" i="5"/>
  <c r="T247" i="6"/>
  <c r="V246" i="6"/>
  <c r="I250" i="5"/>
  <c r="AH249" i="5"/>
  <c r="H250" i="5"/>
  <c r="AG249" i="5"/>
  <c r="D251" i="5"/>
  <c r="AC250" i="5"/>
  <c r="C250" i="5"/>
  <c r="AB249" i="5"/>
  <c r="F250" i="5"/>
  <c r="AE249" i="5"/>
  <c r="B250" i="5"/>
  <c r="AA249" i="5"/>
  <c r="G251" i="5"/>
  <c r="AF250" i="5"/>
  <c r="E250" i="5"/>
  <c r="AD249" i="5"/>
  <c r="T246" i="4"/>
  <c r="V245" i="4"/>
  <c r="T246" i="2"/>
  <c r="V245" i="2"/>
  <c r="X1393" i="5" l="1"/>
  <c r="AW1392" i="5"/>
  <c r="BA1392" i="5" s="1"/>
  <c r="AZ228" i="5"/>
  <c r="BB227" i="5"/>
  <c r="BA249" i="5"/>
  <c r="Y359" i="5"/>
  <c r="AX358" i="5"/>
  <c r="AW251" i="5"/>
  <c r="AV251" i="5"/>
  <c r="AU252" i="5"/>
  <c r="AT251" i="5"/>
  <c r="AS251" i="5"/>
  <c r="AR251" i="5"/>
  <c r="AQ288" i="5"/>
  <c r="V247" i="6"/>
  <c r="T248" i="6"/>
  <c r="B251" i="5"/>
  <c r="AA250" i="5"/>
  <c r="H251" i="5"/>
  <c r="AG250" i="5"/>
  <c r="E251" i="5"/>
  <c r="AD250" i="5"/>
  <c r="C251" i="5"/>
  <c r="AB250" i="5"/>
  <c r="G252" i="5"/>
  <c r="AF251" i="5"/>
  <c r="F251" i="5"/>
  <c r="AE250" i="5"/>
  <c r="D252" i="5"/>
  <c r="AC251" i="5"/>
  <c r="I251" i="5"/>
  <c r="AH250" i="5"/>
  <c r="T247" i="4"/>
  <c r="V246" i="4"/>
  <c r="T247" i="2"/>
  <c r="V246" i="2"/>
  <c r="X1394" i="5" l="1"/>
  <c r="AW1393" i="5"/>
  <c r="BA1393" i="5" s="1"/>
  <c r="BB228" i="5"/>
  <c r="AZ229" i="5"/>
  <c r="BA250" i="5"/>
  <c r="Y360" i="5"/>
  <c r="AX359" i="5"/>
  <c r="AW252" i="5"/>
  <c r="AV252" i="5"/>
  <c r="AU253" i="5"/>
  <c r="AT252" i="5"/>
  <c r="AS252" i="5"/>
  <c r="AR252" i="5"/>
  <c r="AQ289" i="5"/>
  <c r="T249" i="6"/>
  <c r="V248" i="6"/>
  <c r="I252" i="5"/>
  <c r="AH251" i="5"/>
  <c r="F252" i="5"/>
  <c r="AE251" i="5"/>
  <c r="H252" i="5"/>
  <c r="AG251" i="5"/>
  <c r="D253" i="5"/>
  <c r="AC252" i="5"/>
  <c r="C252" i="5"/>
  <c r="AB251" i="5"/>
  <c r="G253" i="5"/>
  <c r="AF252" i="5"/>
  <c r="E252" i="5"/>
  <c r="AD251" i="5"/>
  <c r="B252" i="5"/>
  <c r="AA251" i="5"/>
  <c r="V247" i="4"/>
  <c r="T248" i="4"/>
  <c r="T248" i="2"/>
  <c r="V247" i="2"/>
  <c r="X1395" i="5" l="1"/>
  <c r="AW1394" i="5"/>
  <c r="BA1394" i="5" s="1"/>
  <c r="AZ230" i="5"/>
  <c r="BB229" i="5"/>
  <c r="BA251" i="5"/>
  <c r="Y361" i="5"/>
  <c r="AX360" i="5"/>
  <c r="AW253" i="5"/>
  <c r="AV253" i="5"/>
  <c r="AU254" i="5"/>
  <c r="AT253" i="5"/>
  <c r="AS253" i="5"/>
  <c r="AR253" i="5"/>
  <c r="AQ290" i="5"/>
  <c r="V249" i="6"/>
  <c r="T250" i="6"/>
  <c r="F253" i="5"/>
  <c r="AE252" i="5"/>
  <c r="G254" i="5"/>
  <c r="AF253" i="5"/>
  <c r="D254" i="5"/>
  <c r="AC253" i="5"/>
  <c r="B253" i="5"/>
  <c r="AA252" i="5"/>
  <c r="E253" i="5"/>
  <c r="AD252" i="5"/>
  <c r="C253" i="5"/>
  <c r="AB252" i="5"/>
  <c r="H253" i="5"/>
  <c r="AG252" i="5"/>
  <c r="I253" i="5"/>
  <c r="AH252" i="5"/>
  <c r="V248" i="4"/>
  <c r="T249" i="4"/>
  <c r="T249" i="2"/>
  <c r="V248" i="2"/>
  <c r="X1396" i="5" l="1"/>
  <c r="AW1395" i="5"/>
  <c r="BA1395" i="5" s="1"/>
  <c r="BB230" i="5"/>
  <c r="AZ231" i="5"/>
  <c r="BA252" i="5"/>
  <c r="Y362" i="5"/>
  <c r="AX361" i="5"/>
  <c r="AW254" i="5"/>
  <c r="AV254" i="5"/>
  <c r="AU255" i="5"/>
  <c r="AT254" i="5"/>
  <c r="AS254" i="5"/>
  <c r="AR254" i="5"/>
  <c r="AQ291" i="5"/>
  <c r="T251" i="6"/>
  <c r="V250" i="6"/>
  <c r="I254" i="5"/>
  <c r="AH253" i="5"/>
  <c r="C254" i="5"/>
  <c r="AB253" i="5"/>
  <c r="B254" i="5"/>
  <c r="AA253" i="5"/>
  <c r="BA253" i="5" s="1"/>
  <c r="G255" i="5"/>
  <c r="AF254" i="5"/>
  <c r="H254" i="5"/>
  <c r="AG253" i="5"/>
  <c r="E254" i="5"/>
  <c r="AD253" i="5"/>
  <c r="D255" i="5"/>
  <c r="AC254" i="5"/>
  <c r="F254" i="5"/>
  <c r="AE253" i="5"/>
  <c r="T250" i="4"/>
  <c r="V249" i="4"/>
  <c r="T250" i="2"/>
  <c r="V249" i="2"/>
  <c r="X1397" i="5" l="1"/>
  <c r="AW1396" i="5"/>
  <c r="BA1396" i="5" s="1"/>
  <c r="AZ232" i="5"/>
  <c r="BB231" i="5"/>
  <c r="Y363" i="5"/>
  <c r="AX362" i="5"/>
  <c r="AW255" i="5"/>
  <c r="AV255" i="5"/>
  <c r="AU256" i="5"/>
  <c r="AT255" i="5"/>
  <c r="AS255" i="5"/>
  <c r="AR255" i="5"/>
  <c r="AQ292" i="5"/>
  <c r="T252" i="6"/>
  <c r="V251" i="6"/>
  <c r="F255" i="5"/>
  <c r="AE254" i="5"/>
  <c r="G256" i="5"/>
  <c r="AF255" i="5"/>
  <c r="C255" i="5"/>
  <c r="AB254" i="5"/>
  <c r="E255" i="5"/>
  <c r="AD254" i="5"/>
  <c r="D256" i="5"/>
  <c r="AC255" i="5"/>
  <c r="H255" i="5"/>
  <c r="AG254" i="5"/>
  <c r="B255" i="5"/>
  <c r="AA254" i="5"/>
  <c r="BA254" i="5" s="1"/>
  <c r="I255" i="5"/>
  <c r="AH254" i="5"/>
  <c r="T251" i="4"/>
  <c r="V250" i="4"/>
  <c r="T251" i="2"/>
  <c r="V250" i="2"/>
  <c r="X1398" i="5" l="1"/>
  <c r="AW1397" i="5"/>
  <c r="BA1397" i="5" s="1"/>
  <c r="BB232" i="5"/>
  <c r="AZ233" i="5"/>
  <c r="Y364" i="5"/>
  <c r="AX363" i="5"/>
  <c r="AW256" i="5"/>
  <c r="AV256" i="5"/>
  <c r="AU257" i="5"/>
  <c r="AT256" i="5"/>
  <c r="AS256" i="5"/>
  <c r="AR256" i="5"/>
  <c r="AQ293" i="5"/>
  <c r="T253" i="6"/>
  <c r="V252" i="6"/>
  <c r="I256" i="5"/>
  <c r="AH255" i="5"/>
  <c r="G257" i="5"/>
  <c r="AF256" i="5"/>
  <c r="H256" i="5"/>
  <c r="AG255" i="5"/>
  <c r="E256" i="5"/>
  <c r="AD255" i="5"/>
  <c r="B256" i="5"/>
  <c r="AA255" i="5"/>
  <c r="BA255" i="5" s="1"/>
  <c r="D257" i="5"/>
  <c r="AC256" i="5"/>
  <c r="C256" i="5"/>
  <c r="AB255" i="5"/>
  <c r="F256" i="5"/>
  <c r="AE255" i="5"/>
  <c r="T252" i="4"/>
  <c r="V251" i="4"/>
  <c r="T252" i="2"/>
  <c r="V251" i="2"/>
  <c r="X1399" i="5" l="1"/>
  <c r="AW1398" i="5"/>
  <c r="BA1398" i="5" s="1"/>
  <c r="BB233" i="5"/>
  <c r="AZ234" i="5"/>
  <c r="Y365" i="5"/>
  <c r="AX364" i="5"/>
  <c r="AW257" i="5"/>
  <c r="AV257" i="5"/>
  <c r="AU258" i="5"/>
  <c r="AT257" i="5"/>
  <c r="AS257" i="5"/>
  <c r="AR257" i="5"/>
  <c r="AQ294" i="5"/>
  <c r="V253" i="6"/>
  <c r="T254" i="6"/>
  <c r="D258" i="5"/>
  <c r="AC257" i="5"/>
  <c r="E257" i="5"/>
  <c r="AD256" i="5"/>
  <c r="G258" i="5"/>
  <c r="AF257" i="5"/>
  <c r="F257" i="5"/>
  <c r="AE256" i="5"/>
  <c r="C257" i="5"/>
  <c r="AB256" i="5"/>
  <c r="B257" i="5"/>
  <c r="AA256" i="5"/>
  <c r="H257" i="5"/>
  <c r="AG256" i="5"/>
  <c r="I257" i="5"/>
  <c r="AH256" i="5"/>
  <c r="V252" i="4"/>
  <c r="T253" i="4"/>
  <c r="T253" i="2"/>
  <c r="V252" i="2"/>
  <c r="X1400" i="5" l="1"/>
  <c r="AW1399" i="5"/>
  <c r="BA1399" i="5" s="1"/>
  <c r="BB234" i="5"/>
  <c r="AZ235" i="5"/>
  <c r="BA256" i="5"/>
  <c r="Y366" i="5"/>
  <c r="AX365" i="5"/>
  <c r="AW258" i="5"/>
  <c r="AV258" i="5"/>
  <c r="AU259" i="5"/>
  <c r="AT258" i="5"/>
  <c r="AS258" i="5"/>
  <c r="AR258" i="5"/>
  <c r="AQ295" i="5"/>
  <c r="T255" i="6"/>
  <c r="V254" i="6"/>
  <c r="C258" i="5"/>
  <c r="AB257" i="5"/>
  <c r="I258" i="5"/>
  <c r="AH257" i="5"/>
  <c r="B258" i="5"/>
  <c r="AA257" i="5"/>
  <c r="E258" i="5"/>
  <c r="AD257" i="5"/>
  <c r="F258" i="5"/>
  <c r="AE257" i="5"/>
  <c r="H258" i="5"/>
  <c r="AG257" i="5"/>
  <c r="G259" i="5"/>
  <c r="AF258" i="5"/>
  <c r="D259" i="5"/>
  <c r="AC258" i="5"/>
  <c r="T254" i="4"/>
  <c r="V253" i="4"/>
  <c r="T254" i="2"/>
  <c r="V253" i="2"/>
  <c r="X1401" i="5" l="1"/>
  <c r="AW1400" i="5"/>
  <c r="BA1400" i="5" s="1"/>
  <c r="AZ236" i="5"/>
  <c r="BB235" i="5"/>
  <c r="BA257" i="5"/>
  <c r="Y367" i="5"/>
  <c r="AX366" i="5"/>
  <c r="AW259" i="5"/>
  <c r="AV259" i="5"/>
  <c r="AU260" i="5"/>
  <c r="AT259" i="5"/>
  <c r="AS259" i="5"/>
  <c r="AR259" i="5"/>
  <c r="AQ296" i="5"/>
  <c r="T256" i="6"/>
  <c r="V255" i="6"/>
  <c r="D260" i="5"/>
  <c r="AC259" i="5"/>
  <c r="B259" i="5"/>
  <c r="AA258" i="5"/>
  <c r="H259" i="5"/>
  <c r="AG258" i="5"/>
  <c r="I259" i="5"/>
  <c r="AH258" i="5"/>
  <c r="E259" i="5"/>
  <c r="AD258" i="5"/>
  <c r="G260" i="5"/>
  <c r="AF259" i="5"/>
  <c r="F259" i="5"/>
  <c r="AE258" i="5"/>
  <c r="C259" i="5"/>
  <c r="AB258" i="5"/>
  <c r="V254" i="4"/>
  <c r="T255" i="4"/>
  <c r="T255" i="2"/>
  <c r="V254" i="2"/>
  <c r="X1402" i="5" l="1"/>
  <c r="AW1401" i="5"/>
  <c r="BA1401" i="5" s="1"/>
  <c r="AZ237" i="5"/>
  <c r="BB236" i="5"/>
  <c r="BA258" i="5"/>
  <c r="Y368" i="5"/>
  <c r="AX367" i="5"/>
  <c r="AW260" i="5"/>
  <c r="AV260" i="5"/>
  <c r="AU261" i="5"/>
  <c r="AT260" i="5"/>
  <c r="AS260" i="5"/>
  <c r="AR260" i="5"/>
  <c r="AQ297" i="5"/>
  <c r="V256" i="6"/>
  <c r="T257" i="6"/>
  <c r="H260" i="5"/>
  <c r="AG259" i="5"/>
  <c r="G261" i="5"/>
  <c r="AF260" i="5"/>
  <c r="B260" i="5"/>
  <c r="AA259" i="5"/>
  <c r="C260" i="5"/>
  <c r="AB259" i="5"/>
  <c r="I260" i="5"/>
  <c r="AH259" i="5"/>
  <c r="F260" i="5"/>
  <c r="AE259" i="5"/>
  <c r="E260" i="5"/>
  <c r="AD259" i="5"/>
  <c r="D261" i="5"/>
  <c r="AC260" i="5"/>
  <c r="T256" i="4"/>
  <c r="V255" i="4"/>
  <c r="T256" i="2"/>
  <c r="V255" i="2"/>
  <c r="X1403" i="5" l="1"/>
  <c r="AW1402" i="5"/>
  <c r="BA1402" i="5" s="1"/>
  <c r="AZ238" i="5"/>
  <c r="BB237" i="5"/>
  <c r="BA259" i="5"/>
  <c r="Y369" i="5"/>
  <c r="AX368" i="5"/>
  <c r="AW261" i="5"/>
  <c r="AV261" i="5"/>
  <c r="AU262" i="5"/>
  <c r="AT261" i="5"/>
  <c r="AS261" i="5"/>
  <c r="AR261" i="5"/>
  <c r="AQ298" i="5"/>
  <c r="V257" i="6"/>
  <c r="T258" i="6"/>
  <c r="I261" i="5"/>
  <c r="AH260" i="5"/>
  <c r="F261" i="5"/>
  <c r="AE260" i="5"/>
  <c r="G262" i="5"/>
  <c r="AF261" i="5"/>
  <c r="D262" i="5"/>
  <c r="AC261" i="5"/>
  <c r="C261" i="5"/>
  <c r="AB260" i="5"/>
  <c r="E261" i="5"/>
  <c r="AD260" i="5"/>
  <c r="B261" i="5"/>
  <c r="AA260" i="5"/>
  <c r="BA260" i="5" s="1"/>
  <c r="H261" i="5"/>
  <c r="AG260" i="5"/>
  <c r="V256" i="4"/>
  <c r="T257" i="4"/>
  <c r="T257" i="2"/>
  <c r="V256" i="2"/>
  <c r="X1404" i="5" l="1"/>
  <c r="AW1403" i="5"/>
  <c r="BA1403" i="5" s="1"/>
  <c r="AZ239" i="5"/>
  <c r="BB238" i="5"/>
  <c r="Y370" i="5"/>
  <c r="AX369" i="5"/>
  <c r="AW262" i="5"/>
  <c r="AV262" i="5"/>
  <c r="AU263" i="5"/>
  <c r="AT262" i="5"/>
  <c r="AS262" i="5"/>
  <c r="AR262" i="5"/>
  <c r="AQ299" i="5"/>
  <c r="T259" i="6"/>
  <c r="V258" i="6"/>
  <c r="G263" i="5"/>
  <c r="AF262" i="5"/>
  <c r="E262" i="5"/>
  <c r="AD261" i="5"/>
  <c r="F262" i="5"/>
  <c r="AE261" i="5"/>
  <c r="H262" i="5"/>
  <c r="AG261" i="5"/>
  <c r="D263" i="5"/>
  <c r="AC262" i="5"/>
  <c r="B262" i="5"/>
  <c r="AA261" i="5"/>
  <c r="C262" i="5"/>
  <c r="AB261" i="5"/>
  <c r="I262" i="5"/>
  <c r="AH261" i="5"/>
  <c r="T258" i="4"/>
  <c r="V257" i="4"/>
  <c r="T258" i="2"/>
  <c r="V257" i="2"/>
  <c r="X1405" i="5" l="1"/>
  <c r="AW1404" i="5"/>
  <c r="BA1404" i="5" s="1"/>
  <c r="AZ240" i="5"/>
  <c r="BB239" i="5"/>
  <c r="BA261" i="5"/>
  <c r="Y371" i="5"/>
  <c r="AX370" i="5"/>
  <c r="AW263" i="5"/>
  <c r="AV263" i="5"/>
  <c r="AU264" i="5"/>
  <c r="AT263" i="5"/>
  <c r="AS263" i="5"/>
  <c r="AR263" i="5"/>
  <c r="AQ300" i="5"/>
  <c r="T260" i="6"/>
  <c r="V259" i="6"/>
  <c r="F263" i="5"/>
  <c r="AE262" i="5"/>
  <c r="I263" i="5"/>
  <c r="AH262" i="5"/>
  <c r="H263" i="5"/>
  <c r="AG262" i="5"/>
  <c r="E263" i="5"/>
  <c r="AD262" i="5"/>
  <c r="B263" i="5"/>
  <c r="AA262" i="5"/>
  <c r="BA262" i="5" s="1"/>
  <c r="C263" i="5"/>
  <c r="AB262" i="5"/>
  <c r="D264" i="5"/>
  <c r="AC263" i="5"/>
  <c r="G264" i="5"/>
  <c r="AF263" i="5"/>
  <c r="T259" i="4"/>
  <c r="V258" i="4"/>
  <c r="T259" i="2"/>
  <c r="V258" i="2"/>
  <c r="X1406" i="5" l="1"/>
  <c r="AW1405" i="5"/>
  <c r="BA1405" i="5" s="1"/>
  <c r="BB240" i="5"/>
  <c r="AZ241" i="5"/>
  <c r="Y372" i="5"/>
  <c r="AX371" i="5"/>
  <c r="AW264" i="5"/>
  <c r="AV264" i="5"/>
  <c r="AU265" i="5"/>
  <c r="AT264" i="5"/>
  <c r="AS264" i="5"/>
  <c r="AR264" i="5"/>
  <c r="AQ301" i="5"/>
  <c r="T261" i="6"/>
  <c r="V260" i="6"/>
  <c r="D265" i="5"/>
  <c r="AC264" i="5"/>
  <c r="H264" i="5"/>
  <c r="AG263" i="5"/>
  <c r="G265" i="5"/>
  <c r="AF264" i="5"/>
  <c r="E264" i="5"/>
  <c r="AD263" i="5"/>
  <c r="I264" i="5"/>
  <c r="AH263" i="5"/>
  <c r="C264" i="5"/>
  <c r="AB263" i="5"/>
  <c r="B264" i="5"/>
  <c r="AA263" i="5"/>
  <c r="BA263" i="5" s="1"/>
  <c r="F264" i="5"/>
  <c r="AE263" i="5"/>
  <c r="T260" i="4"/>
  <c r="V259" i="4"/>
  <c r="T260" i="2"/>
  <c r="V259" i="2"/>
  <c r="X1407" i="5" l="1"/>
  <c r="AW1406" i="5"/>
  <c r="BA1406" i="5" s="1"/>
  <c r="AZ242" i="5"/>
  <c r="BB241" i="5"/>
  <c r="Y373" i="5"/>
  <c r="AX372" i="5"/>
  <c r="AW265" i="5"/>
  <c r="AV265" i="5"/>
  <c r="AU266" i="5"/>
  <c r="AT265" i="5"/>
  <c r="AS265" i="5"/>
  <c r="AR265" i="5"/>
  <c r="AQ302" i="5"/>
  <c r="V261" i="6"/>
  <c r="T262" i="6"/>
  <c r="I265" i="5"/>
  <c r="AH264" i="5"/>
  <c r="C265" i="5"/>
  <c r="AB264" i="5"/>
  <c r="E265" i="5"/>
  <c r="AD264" i="5"/>
  <c r="H265" i="5"/>
  <c r="AG264" i="5"/>
  <c r="F265" i="5"/>
  <c r="AE264" i="5"/>
  <c r="B265" i="5"/>
  <c r="AA264" i="5"/>
  <c r="G266" i="5"/>
  <c r="AF265" i="5"/>
  <c r="D266" i="5"/>
  <c r="AC265" i="5"/>
  <c r="V260" i="4"/>
  <c r="T261" i="4"/>
  <c r="T261" i="2"/>
  <c r="V260" i="2"/>
  <c r="X1408" i="5" l="1"/>
  <c r="AW1407" i="5"/>
  <c r="BA1407" i="5" s="1"/>
  <c r="BB242" i="5"/>
  <c r="AZ243" i="5"/>
  <c r="BA264" i="5"/>
  <c r="Y374" i="5"/>
  <c r="AX373" i="5"/>
  <c r="AW266" i="5"/>
  <c r="AV266" i="5"/>
  <c r="AU267" i="5"/>
  <c r="AT266" i="5"/>
  <c r="AS266" i="5"/>
  <c r="AR266" i="5"/>
  <c r="AQ303" i="5"/>
  <c r="T263" i="6"/>
  <c r="V262" i="6"/>
  <c r="E266" i="5"/>
  <c r="AD265" i="5"/>
  <c r="D267" i="5"/>
  <c r="AC266" i="5"/>
  <c r="H266" i="5"/>
  <c r="AG265" i="5"/>
  <c r="C266" i="5"/>
  <c r="AB265" i="5"/>
  <c r="B266" i="5"/>
  <c r="AA265" i="5"/>
  <c r="G267" i="5"/>
  <c r="AF266" i="5"/>
  <c r="F266" i="5"/>
  <c r="AE265" i="5"/>
  <c r="I266" i="5"/>
  <c r="AH265" i="5"/>
  <c r="T262" i="4"/>
  <c r="V261" i="4"/>
  <c r="T262" i="2"/>
  <c r="V261" i="2"/>
  <c r="X1409" i="5" l="1"/>
  <c r="AW1408" i="5"/>
  <c r="BA1408" i="5" s="1"/>
  <c r="BB243" i="5"/>
  <c r="AZ244" i="5"/>
  <c r="BA265" i="5"/>
  <c r="Y375" i="5"/>
  <c r="AX374" i="5"/>
  <c r="AW267" i="5"/>
  <c r="AV267" i="5"/>
  <c r="AU268" i="5"/>
  <c r="AT267" i="5"/>
  <c r="AS267" i="5"/>
  <c r="AR267" i="5"/>
  <c r="AQ304" i="5"/>
  <c r="V263" i="6"/>
  <c r="T264" i="6"/>
  <c r="B267" i="5"/>
  <c r="AA266" i="5"/>
  <c r="G268" i="5"/>
  <c r="AF267" i="5"/>
  <c r="D268" i="5"/>
  <c r="AC267" i="5"/>
  <c r="I267" i="5"/>
  <c r="AH266" i="5"/>
  <c r="C267" i="5"/>
  <c r="AB266" i="5"/>
  <c r="F267" i="5"/>
  <c r="AE266" i="5"/>
  <c r="H267" i="5"/>
  <c r="AG266" i="5"/>
  <c r="E267" i="5"/>
  <c r="AD266" i="5"/>
  <c r="T263" i="4"/>
  <c r="V262" i="4"/>
  <c r="T263" i="2"/>
  <c r="V262" i="2"/>
  <c r="X1410" i="5" l="1"/>
  <c r="AW1409" i="5"/>
  <c r="BA1409" i="5" s="1"/>
  <c r="BB244" i="5"/>
  <c r="AZ245" i="5"/>
  <c r="BA266" i="5"/>
  <c r="Y376" i="5"/>
  <c r="AX375" i="5"/>
  <c r="AW268" i="5"/>
  <c r="AV268" i="5"/>
  <c r="AU269" i="5"/>
  <c r="AT268" i="5"/>
  <c r="AS268" i="5"/>
  <c r="AR268" i="5"/>
  <c r="AQ305" i="5"/>
  <c r="T265" i="6"/>
  <c r="V264" i="6"/>
  <c r="H268" i="5"/>
  <c r="AG267" i="5"/>
  <c r="D269" i="5"/>
  <c r="AC268" i="5"/>
  <c r="E268" i="5"/>
  <c r="AD267" i="5"/>
  <c r="I268" i="5"/>
  <c r="AH267" i="5"/>
  <c r="G269" i="5"/>
  <c r="AF268" i="5"/>
  <c r="F268" i="5"/>
  <c r="AE267" i="5"/>
  <c r="C268" i="5"/>
  <c r="AB267" i="5"/>
  <c r="B268" i="5"/>
  <c r="AA267" i="5"/>
  <c r="V263" i="4"/>
  <c r="T264" i="4"/>
  <c r="T264" i="2"/>
  <c r="V263" i="2"/>
  <c r="X1411" i="5" l="1"/>
  <c r="AW1410" i="5"/>
  <c r="BA1410" i="5" s="1"/>
  <c r="BB245" i="5"/>
  <c r="AZ246" i="5"/>
  <c r="BA267" i="5"/>
  <c r="Y377" i="5"/>
  <c r="AX376" i="5"/>
  <c r="AW269" i="5"/>
  <c r="AV269" i="5"/>
  <c r="AU270" i="5"/>
  <c r="AT269" i="5"/>
  <c r="AS269" i="5"/>
  <c r="AR269" i="5"/>
  <c r="AQ306" i="5"/>
  <c r="V265" i="6"/>
  <c r="T266" i="6"/>
  <c r="G270" i="5"/>
  <c r="AF269" i="5"/>
  <c r="B269" i="5"/>
  <c r="AA268" i="5"/>
  <c r="F269" i="5"/>
  <c r="AE268" i="5"/>
  <c r="I269" i="5"/>
  <c r="AH268" i="5"/>
  <c r="D270" i="5"/>
  <c r="AC269" i="5"/>
  <c r="C269" i="5"/>
  <c r="AB268" i="5"/>
  <c r="E269" i="5"/>
  <c r="AD268" i="5"/>
  <c r="H269" i="5"/>
  <c r="AG268" i="5"/>
  <c r="T265" i="4"/>
  <c r="V264" i="4"/>
  <c r="T265" i="2"/>
  <c r="V264" i="2"/>
  <c r="X1412" i="5" l="1"/>
  <c r="AW1411" i="5"/>
  <c r="BA1411" i="5" s="1"/>
  <c r="BB246" i="5"/>
  <c r="AZ247" i="5"/>
  <c r="BA268" i="5"/>
  <c r="Y378" i="5"/>
  <c r="AX377" i="5"/>
  <c r="AW270" i="5"/>
  <c r="AV270" i="5"/>
  <c r="AU271" i="5"/>
  <c r="AT270" i="5"/>
  <c r="AS270" i="5"/>
  <c r="AR270" i="5"/>
  <c r="AQ307" i="5"/>
  <c r="T267" i="6"/>
  <c r="V266" i="6"/>
  <c r="E270" i="5"/>
  <c r="AD269" i="5"/>
  <c r="F270" i="5"/>
  <c r="AE269" i="5"/>
  <c r="H270" i="5"/>
  <c r="AG269" i="5"/>
  <c r="C270" i="5"/>
  <c r="AB269" i="5"/>
  <c r="B270" i="5"/>
  <c r="AA269" i="5"/>
  <c r="BA269" i="5" s="1"/>
  <c r="I270" i="5"/>
  <c r="AH269" i="5"/>
  <c r="D271" i="5"/>
  <c r="AC270" i="5"/>
  <c r="G271" i="5"/>
  <c r="AF270" i="5"/>
  <c r="T266" i="4"/>
  <c r="V265" i="4"/>
  <c r="T266" i="2"/>
  <c r="V265" i="2"/>
  <c r="X1413" i="5" l="1"/>
  <c r="AW1412" i="5"/>
  <c r="BA1412" i="5" s="1"/>
  <c r="AZ248" i="5"/>
  <c r="BB247" i="5"/>
  <c r="Y379" i="5"/>
  <c r="AX378" i="5"/>
  <c r="AW271" i="5"/>
  <c r="AV271" i="5"/>
  <c r="AU272" i="5"/>
  <c r="AT271" i="5"/>
  <c r="AS271" i="5"/>
  <c r="AR271" i="5"/>
  <c r="AQ308" i="5"/>
  <c r="T268" i="6"/>
  <c r="V267" i="6"/>
  <c r="B271" i="5"/>
  <c r="AA270" i="5"/>
  <c r="G272" i="5"/>
  <c r="AF271" i="5"/>
  <c r="C271" i="5"/>
  <c r="AB270" i="5"/>
  <c r="F271" i="5"/>
  <c r="AE270" i="5"/>
  <c r="I271" i="5"/>
  <c r="AH270" i="5"/>
  <c r="D272" i="5"/>
  <c r="AC271" i="5"/>
  <c r="H271" i="5"/>
  <c r="AG270" i="5"/>
  <c r="E271" i="5"/>
  <c r="AD270" i="5"/>
  <c r="V266" i="4"/>
  <c r="T267" i="4"/>
  <c r="T267" i="2"/>
  <c r="V266" i="2"/>
  <c r="X1414" i="5" l="1"/>
  <c r="AW1413" i="5"/>
  <c r="BA1413" i="5" s="1"/>
  <c r="AZ249" i="5"/>
  <c r="BB248" i="5"/>
  <c r="BA270" i="5"/>
  <c r="Y380" i="5"/>
  <c r="AX379" i="5"/>
  <c r="AW272" i="5"/>
  <c r="AV272" i="5"/>
  <c r="AU273" i="5"/>
  <c r="AT272" i="5"/>
  <c r="AS272" i="5"/>
  <c r="AR272" i="5"/>
  <c r="AQ309" i="5"/>
  <c r="T269" i="6"/>
  <c r="V268" i="6"/>
  <c r="H272" i="5"/>
  <c r="AG271" i="5"/>
  <c r="C272" i="5"/>
  <c r="AB271" i="5"/>
  <c r="E272" i="5"/>
  <c r="AD271" i="5"/>
  <c r="F272" i="5"/>
  <c r="AE271" i="5"/>
  <c r="G273" i="5"/>
  <c r="AF272" i="5"/>
  <c r="D273" i="5"/>
  <c r="AC272" i="5"/>
  <c r="I272" i="5"/>
  <c r="AH271" i="5"/>
  <c r="B272" i="5"/>
  <c r="AA271" i="5"/>
  <c r="V267" i="4"/>
  <c r="T268" i="4"/>
  <c r="T268" i="2"/>
  <c r="V267" i="2"/>
  <c r="X1415" i="5" l="1"/>
  <c r="AW1414" i="5"/>
  <c r="BA1414" i="5" s="1"/>
  <c r="BB249" i="5"/>
  <c r="AZ250" i="5"/>
  <c r="BA271" i="5"/>
  <c r="Y381" i="5"/>
  <c r="AX380" i="5"/>
  <c r="AW273" i="5"/>
  <c r="AV273" i="5"/>
  <c r="AU274" i="5"/>
  <c r="AT273" i="5"/>
  <c r="AS273" i="5"/>
  <c r="AR273" i="5"/>
  <c r="AQ310" i="5"/>
  <c r="V269" i="6"/>
  <c r="T270" i="6"/>
  <c r="G274" i="5"/>
  <c r="AF273" i="5"/>
  <c r="B273" i="5"/>
  <c r="AA272" i="5"/>
  <c r="D274" i="5"/>
  <c r="AC273" i="5"/>
  <c r="C273" i="5"/>
  <c r="AB272" i="5"/>
  <c r="F273" i="5"/>
  <c r="AE272" i="5"/>
  <c r="I273" i="5"/>
  <c r="AH272" i="5"/>
  <c r="E273" i="5"/>
  <c r="AD272" i="5"/>
  <c r="H273" i="5"/>
  <c r="AG272" i="5"/>
  <c r="T269" i="4"/>
  <c r="V268" i="4"/>
  <c r="T269" i="2"/>
  <c r="V268" i="2"/>
  <c r="X1416" i="5" l="1"/>
  <c r="AW1415" i="5"/>
  <c r="BA1415" i="5" s="1"/>
  <c r="AZ251" i="5"/>
  <c r="BB250" i="5"/>
  <c r="BA272" i="5"/>
  <c r="Y382" i="5"/>
  <c r="AX381" i="5"/>
  <c r="AW274" i="5"/>
  <c r="AV274" i="5"/>
  <c r="AU275" i="5"/>
  <c r="AT274" i="5"/>
  <c r="AS274" i="5"/>
  <c r="AR274" i="5"/>
  <c r="AQ311" i="5"/>
  <c r="T271" i="6"/>
  <c r="V270" i="6"/>
  <c r="D275" i="5"/>
  <c r="AC274" i="5"/>
  <c r="I274" i="5"/>
  <c r="AH273" i="5"/>
  <c r="B274" i="5"/>
  <c r="AA273" i="5"/>
  <c r="BA273" i="5" s="1"/>
  <c r="H274" i="5"/>
  <c r="AG273" i="5"/>
  <c r="C274" i="5"/>
  <c r="AB273" i="5"/>
  <c r="E274" i="5"/>
  <c r="AD273" i="5"/>
  <c r="F274" i="5"/>
  <c r="AE273" i="5"/>
  <c r="G275" i="5"/>
  <c r="AF274" i="5"/>
  <c r="T270" i="4"/>
  <c r="V269" i="4"/>
  <c r="T270" i="2"/>
  <c r="V269" i="2"/>
  <c r="X1417" i="5" l="1"/>
  <c r="AW1416" i="5"/>
  <c r="BA1416" i="5" s="1"/>
  <c r="BB251" i="5"/>
  <c r="AZ252" i="5"/>
  <c r="Y383" i="5"/>
  <c r="AX382" i="5"/>
  <c r="AW275" i="5"/>
  <c r="AV275" i="5"/>
  <c r="AU276" i="5"/>
  <c r="AT275" i="5"/>
  <c r="AS275" i="5"/>
  <c r="AR275" i="5"/>
  <c r="AQ312" i="5"/>
  <c r="T272" i="6"/>
  <c r="V271" i="6"/>
  <c r="C275" i="5"/>
  <c r="AB274" i="5"/>
  <c r="E275" i="5"/>
  <c r="AD274" i="5"/>
  <c r="H275" i="5"/>
  <c r="AG274" i="5"/>
  <c r="I275" i="5"/>
  <c r="AH274" i="5"/>
  <c r="G276" i="5"/>
  <c r="AF275" i="5"/>
  <c r="F275" i="5"/>
  <c r="AE274" i="5"/>
  <c r="B275" i="5"/>
  <c r="AA274" i="5"/>
  <c r="BA274" i="5" s="1"/>
  <c r="D276" i="5"/>
  <c r="AC275" i="5"/>
  <c r="T271" i="4"/>
  <c r="V270" i="4"/>
  <c r="T271" i="2"/>
  <c r="V270" i="2"/>
  <c r="X1418" i="5" l="1"/>
  <c r="AW1417" i="5"/>
  <c r="BA1417" i="5" s="1"/>
  <c r="BB252" i="5"/>
  <c r="AZ253" i="5"/>
  <c r="Y384" i="5"/>
  <c r="AX383" i="5"/>
  <c r="AW276" i="5"/>
  <c r="AV276" i="5"/>
  <c r="AU277" i="5"/>
  <c r="AT276" i="5"/>
  <c r="AS276" i="5"/>
  <c r="AR276" i="5"/>
  <c r="AQ313" i="5"/>
  <c r="V272" i="6"/>
  <c r="T273" i="6"/>
  <c r="G277" i="5"/>
  <c r="AF276" i="5"/>
  <c r="D277" i="5"/>
  <c r="AC276" i="5"/>
  <c r="I276" i="5"/>
  <c r="AH275" i="5"/>
  <c r="E276" i="5"/>
  <c r="AD275" i="5"/>
  <c r="F276" i="5"/>
  <c r="AE275" i="5"/>
  <c r="B276" i="5"/>
  <c r="AA275" i="5"/>
  <c r="H276" i="5"/>
  <c r="AG275" i="5"/>
  <c r="C276" i="5"/>
  <c r="AB275" i="5"/>
  <c r="V271" i="4"/>
  <c r="T272" i="4"/>
  <c r="T272" i="2"/>
  <c r="V271" i="2"/>
  <c r="X1419" i="5" l="1"/>
  <c r="AW1418" i="5"/>
  <c r="BA1418" i="5" s="1"/>
  <c r="AZ254" i="5"/>
  <c r="BB253" i="5"/>
  <c r="BA275" i="5"/>
  <c r="Y385" i="5"/>
  <c r="AX384" i="5"/>
  <c r="AW277" i="5"/>
  <c r="AV277" i="5"/>
  <c r="AU278" i="5"/>
  <c r="AT277" i="5"/>
  <c r="AS277" i="5"/>
  <c r="AR277" i="5"/>
  <c r="AQ314" i="5"/>
  <c r="V273" i="6"/>
  <c r="T274" i="6"/>
  <c r="H277" i="5"/>
  <c r="AG276" i="5"/>
  <c r="I277" i="5"/>
  <c r="AH276" i="5"/>
  <c r="C277" i="5"/>
  <c r="AB276" i="5"/>
  <c r="E277" i="5"/>
  <c r="AD276" i="5"/>
  <c r="D278" i="5"/>
  <c r="AC277" i="5"/>
  <c r="B277" i="5"/>
  <c r="AA276" i="5"/>
  <c r="F277" i="5"/>
  <c r="AE276" i="5"/>
  <c r="G278" i="5"/>
  <c r="AF277" i="5"/>
  <c r="T273" i="4"/>
  <c r="V272" i="4"/>
  <c r="T273" i="2"/>
  <c r="V272" i="2"/>
  <c r="X1420" i="5" l="1"/>
  <c r="AW1419" i="5"/>
  <c r="BA1419" i="5" s="1"/>
  <c r="AZ255" i="5"/>
  <c r="BB254" i="5"/>
  <c r="BA276" i="5"/>
  <c r="Y386" i="5"/>
  <c r="AX385" i="5"/>
  <c r="AW278" i="5"/>
  <c r="AV278" i="5"/>
  <c r="AU279" i="5"/>
  <c r="AT278" i="5"/>
  <c r="AS278" i="5"/>
  <c r="AR278" i="5"/>
  <c r="AQ315" i="5"/>
  <c r="T275" i="6"/>
  <c r="V274" i="6"/>
  <c r="D279" i="5"/>
  <c r="AC278" i="5"/>
  <c r="G279" i="5"/>
  <c r="AF278" i="5"/>
  <c r="E278" i="5"/>
  <c r="AD277" i="5"/>
  <c r="I278" i="5"/>
  <c r="AH277" i="5"/>
  <c r="B278" i="5"/>
  <c r="AA277" i="5"/>
  <c r="BA277" i="5" s="1"/>
  <c r="F278" i="5"/>
  <c r="AE277" i="5"/>
  <c r="C278" i="5"/>
  <c r="AB277" i="5"/>
  <c r="H278" i="5"/>
  <c r="AG277" i="5"/>
  <c r="T274" i="4"/>
  <c r="V273" i="4"/>
  <c r="T274" i="2"/>
  <c r="V273" i="2"/>
  <c r="X1421" i="5" l="1"/>
  <c r="AW1420" i="5"/>
  <c r="BA1420" i="5" s="1"/>
  <c r="BB255" i="5"/>
  <c r="AZ256" i="5"/>
  <c r="Y387" i="5"/>
  <c r="AX386" i="5"/>
  <c r="AW279" i="5"/>
  <c r="AV279" i="5"/>
  <c r="AU280" i="5"/>
  <c r="AT279" i="5"/>
  <c r="AS279" i="5"/>
  <c r="AR279" i="5"/>
  <c r="AQ316" i="5"/>
  <c r="T276" i="6"/>
  <c r="V275" i="6"/>
  <c r="C279" i="5"/>
  <c r="AB278" i="5"/>
  <c r="E279" i="5"/>
  <c r="AD278" i="5"/>
  <c r="H279" i="5"/>
  <c r="AG278" i="5"/>
  <c r="I279" i="5"/>
  <c r="AH278" i="5"/>
  <c r="G280" i="5"/>
  <c r="AF279" i="5"/>
  <c r="F279" i="5"/>
  <c r="AE278" i="5"/>
  <c r="B279" i="5"/>
  <c r="AA278" i="5"/>
  <c r="BA278" i="5" s="1"/>
  <c r="D280" i="5"/>
  <c r="AC279" i="5"/>
  <c r="V274" i="4"/>
  <c r="T275" i="4"/>
  <c r="T275" i="2"/>
  <c r="V274" i="2"/>
  <c r="X1422" i="5" l="1"/>
  <c r="AW1421" i="5"/>
  <c r="BA1421" i="5" s="1"/>
  <c r="BB256" i="5"/>
  <c r="AZ257" i="5"/>
  <c r="Y388" i="5"/>
  <c r="AX387" i="5"/>
  <c r="AW280" i="5"/>
  <c r="AV280" i="5"/>
  <c r="AU281" i="5"/>
  <c r="AT280" i="5"/>
  <c r="AS280" i="5"/>
  <c r="AR280" i="5"/>
  <c r="AQ317" i="5"/>
  <c r="T277" i="6"/>
  <c r="V276" i="6"/>
  <c r="D281" i="5"/>
  <c r="AC280" i="5"/>
  <c r="H280" i="5"/>
  <c r="AG279" i="5"/>
  <c r="I280" i="5"/>
  <c r="AH279" i="5"/>
  <c r="E280" i="5"/>
  <c r="AD279" i="5"/>
  <c r="F280" i="5"/>
  <c r="AE279" i="5"/>
  <c r="B280" i="5"/>
  <c r="AA279" i="5"/>
  <c r="G281" i="5"/>
  <c r="AF280" i="5"/>
  <c r="C280" i="5"/>
  <c r="AB279" i="5"/>
  <c r="V275" i="4"/>
  <c r="T276" i="4"/>
  <c r="T276" i="2"/>
  <c r="V275" i="2"/>
  <c r="X1423" i="5" l="1"/>
  <c r="AW1422" i="5"/>
  <c r="BA1422" i="5" s="1"/>
  <c r="AZ258" i="5"/>
  <c r="BB257" i="5"/>
  <c r="BA279" i="5"/>
  <c r="Y389" i="5"/>
  <c r="AX388" i="5"/>
  <c r="AW281" i="5"/>
  <c r="AV281" i="5"/>
  <c r="AU282" i="5"/>
  <c r="AT281" i="5"/>
  <c r="AS281" i="5"/>
  <c r="AR281" i="5"/>
  <c r="AQ318" i="5"/>
  <c r="V277" i="6"/>
  <c r="T278" i="6"/>
  <c r="F281" i="5"/>
  <c r="AE280" i="5"/>
  <c r="I281" i="5"/>
  <c r="AH280" i="5"/>
  <c r="C281" i="5"/>
  <c r="AB280" i="5"/>
  <c r="E281" i="5"/>
  <c r="AD280" i="5"/>
  <c r="H281" i="5"/>
  <c r="AG280" i="5"/>
  <c r="B281" i="5"/>
  <c r="AA280" i="5"/>
  <c r="G282" i="5"/>
  <c r="AF281" i="5"/>
  <c r="D282" i="5"/>
  <c r="AC281" i="5"/>
  <c r="T277" i="4"/>
  <c r="V276" i="4"/>
  <c r="T277" i="2"/>
  <c r="V276" i="2"/>
  <c r="X1424" i="5" l="1"/>
  <c r="AW1423" i="5"/>
  <c r="BA1423" i="5" s="1"/>
  <c r="AZ259" i="5"/>
  <c r="BB258" i="5"/>
  <c r="BA280" i="5"/>
  <c r="Y390" i="5"/>
  <c r="AX389" i="5"/>
  <c r="AW282" i="5"/>
  <c r="AV282" i="5"/>
  <c r="AU283" i="5"/>
  <c r="AT282" i="5"/>
  <c r="AS282" i="5"/>
  <c r="AR282" i="5"/>
  <c r="AQ319" i="5"/>
  <c r="T279" i="6"/>
  <c r="V278" i="6"/>
  <c r="C282" i="5"/>
  <c r="AB281" i="5"/>
  <c r="D283" i="5"/>
  <c r="AC282" i="5"/>
  <c r="B282" i="5"/>
  <c r="AA281" i="5"/>
  <c r="BA281" i="5" s="1"/>
  <c r="I282" i="5"/>
  <c r="AH281" i="5"/>
  <c r="E282" i="5"/>
  <c r="AD281" i="5"/>
  <c r="G283" i="5"/>
  <c r="AF282" i="5"/>
  <c r="H282" i="5"/>
  <c r="AG281" i="5"/>
  <c r="F282" i="5"/>
  <c r="AE281" i="5"/>
  <c r="T278" i="4"/>
  <c r="V277" i="4"/>
  <c r="T278" i="2"/>
  <c r="V277" i="2"/>
  <c r="X1425" i="5" l="1"/>
  <c r="AW1424" i="5"/>
  <c r="BA1424" i="5" s="1"/>
  <c r="BB259" i="5"/>
  <c r="AZ260" i="5"/>
  <c r="Y391" i="5"/>
  <c r="AX390" i="5"/>
  <c r="AW283" i="5"/>
  <c r="AV283" i="5"/>
  <c r="AU284" i="5"/>
  <c r="AT283" i="5"/>
  <c r="AS283" i="5"/>
  <c r="AR283" i="5"/>
  <c r="AQ320" i="5"/>
  <c r="V279" i="6"/>
  <c r="T280" i="6"/>
  <c r="F283" i="5"/>
  <c r="AE282" i="5"/>
  <c r="B283" i="5"/>
  <c r="AA282" i="5"/>
  <c r="G284" i="5"/>
  <c r="AF283" i="5"/>
  <c r="I283" i="5"/>
  <c r="AH282" i="5"/>
  <c r="D284" i="5"/>
  <c r="AC283" i="5"/>
  <c r="H283" i="5"/>
  <c r="AG282" i="5"/>
  <c r="E283" i="5"/>
  <c r="AD282" i="5"/>
  <c r="C283" i="5"/>
  <c r="AB282" i="5"/>
  <c r="T279" i="4"/>
  <c r="V278" i="4"/>
  <c r="T279" i="2"/>
  <c r="V278" i="2"/>
  <c r="X1426" i="5" l="1"/>
  <c r="AW1425" i="5"/>
  <c r="BA1425" i="5" s="1"/>
  <c r="BB260" i="5"/>
  <c r="AZ261" i="5"/>
  <c r="BA282" i="5"/>
  <c r="Y392" i="5"/>
  <c r="AX391" i="5"/>
  <c r="AW284" i="5"/>
  <c r="AV284" i="5"/>
  <c r="AU285" i="5"/>
  <c r="AT284" i="5"/>
  <c r="AS284" i="5"/>
  <c r="AR284" i="5"/>
  <c r="AQ321" i="5"/>
  <c r="T281" i="6"/>
  <c r="V280" i="6"/>
  <c r="G285" i="5"/>
  <c r="AF284" i="5"/>
  <c r="C284" i="5"/>
  <c r="AB283" i="5"/>
  <c r="I284" i="5"/>
  <c r="AH283" i="5"/>
  <c r="B284" i="5"/>
  <c r="AA283" i="5"/>
  <c r="H284" i="5"/>
  <c r="AG283" i="5"/>
  <c r="E284" i="5"/>
  <c r="AD283" i="5"/>
  <c r="D285" i="5"/>
  <c r="AC284" i="5"/>
  <c r="F284" i="5"/>
  <c r="AE283" i="5"/>
  <c r="V279" i="4"/>
  <c r="T280" i="4"/>
  <c r="T280" i="2"/>
  <c r="V279" i="2"/>
  <c r="X1427" i="5" l="1"/>
  <c r="AW1426" i="5"/>
  <c r="BA1426" i="5" s="1"/>
  <c r="AZ262" i="5"/>
  <c r="BB261" i="5"/>
  <c r="BA283" i="5"/>
  <c r="Y393" i="5"/>
  <c r="AX392" i="5"/>
  <c r="AW285" i="5"/>
  <c r="AV285" i="5"/>
  <c r="AU286" i="5"/>
  <c r="AT285" i="5"/>
  <c r="AS285" i="5"/>
  <c r="AR285" i="5"/>
  <c r="AQ322" i="5"/>
  <c r="V281" i="6"/>
  <c r="T282" i="6"/>
  <c r="H285" i="5"/>
  <c r="AG284" i="5"/>
  <c r="I285" i="5"/>
  <c r="AH284" i="5"/>
  <c r="F285" i="5"/>
  <c r="AE284" i="5"/>
  <c r="E285" i="5"/>
  <c r="AD284" i="5"/>
  <c r="C285" i="5"/>
  <c r="AB284" i="5"/>
  <c r="B285" i="5"/>
  <c r="AA284" i="5"/>
  <c r="D286" i="5"/>
  <c r="AC285" i="5"/>
  <c r="G286" i="5"/>
  <c r="AF285" i="5"/>
  <c r="T281" i="4"/>
  <c r="V280" i="4"/>
  <c r="T281" i="2"/>
  <c r="V280" i="2"/>
  <c r="X1428" i="5" l="1"/>
  <c r="AW1427" i="5"/>
  <c r="BA1427" i="5" s="1"/>
  <c r="AZ263" i="5"/>
  <c r="BB262" i="5"/>
  <c r="BA284" i="5"/>
  <c r="Y394" i="5"/>
  <c r="AX393" i="5"/>
  <c r="AW286" i="5"/>
  <c r="AV286" i="5"/>
  <c r="AU287" i="5"/>
  <c r="AT286" i="5"/>
  <c r="AS286" i="5"/>
  <c r="AR286" i="5"/>
  <c r="AQ323" i="5"/>
  <c r="T283" i="6"/>
  <c r="V282" i="6"/>
  <c r="F286" i="5"/>
  <c r="AE285" i="5"/>
  <c r="G287" i="5"/>
  <c r="AF286" i="5"/>
  <c r="E286" i="5"/>
  <c r="AD285" i="5"/>
  <c r="I286" i="5"/>
  <c r="AH285" i="5"/>
  <c r="B286" i="5"/>
  <c r="AA285" i="5"/>
  <c r="BA285" i="5" s="1"/>
  <c r="D287" i="5"/>
  <c r="AC286" i="5"/>
  <c r="C286" i="5"/>
  <c r="AB285" i="5"/>
  <c r="H286" i="5"/>
  <c r="AG285" i="5"/>
  <c r="T282" i="4"/>
  <c r="V281" i="4"/>
  <c r="T282" i="2"/>
  <c r="V281" i="2"/>
  <c r="X1429" i="5" l="1"/>
  <c r="AW1428" i="5"/>
  <c r="BA1428" i="5" s="1"/>
  <c r="BB263" i="5"/>
  <c r="AZ264" i="5"/>
  <c r="Y395" i="5"/>
  <c r="AX394" i="5"/>
  <c r="AW287" i="5"/>
  <c r="AV287" i="5"/>
  <c r="AU288" i="5"/>
  <c r="AT287" i="5"/>
  <c r="AS287" i="5"/>
  <c r="AR287" i="5"/>
  <c r="AQ324" i="5"/>
  <c r="T284" i="6"/>
  <c r="V283" i="6"/>
  <c r="E287" i="5"/>
  <c r="AD286" i="5"/>
  <c r="H287" i="5"/>
  <c r="AG286" i="5"/>
  <c r="I287" i="5"/>
  <c r="AH286" i="5"/>
  <c r="G288" i="5"/>
  <c r="AF287" i="5"/>
  <c r="D288" i="5"/>
  <c r="AC287" i="5"/>
  <c r="C287" i="5"/>
  <c r="AB286" i="5"/>
  <c r="B287" i="5"/>
  <c r="AA286" i="5"/>
  <c r="BA286" i="5" s="1"/>
  <c r="F287" i="5"/>
  <c r="AE286" i="5"/>
  <c r="V282" i="4"/>
  <c r="T283" i="4"/>
  <c r="T283" i="2"/>
  <c r="V282" i="2"/>
  <c r="X1430" i="5" l="1"/>
  <c r="AW1429" i="5"/>
  <c r="BA1429" i="5" s="1"/>
  <c r="BB264" i="5"/>
  <c r="AZ265" i="5"/>
  <c r="Y396" i="5"/>
  <c r="AX395" i="5"/>
  <c r="AW288" i="5"/>
  <c r="AV288" i="5"/>
  <c r="AU289" i="5"/>
  <c r="AT288" i="5"/>
  <c r="AS288" i="5"/>
  <c r="AR288" i="5"/>
  <c r="AQ325" i="5"/>
  <c r="T285" i="6"/>
  <c r="V284" i="6"/>
  <c r="D289" i="5"/>
  <c r="AC288" i="5"/>
  <c r="F288" i="5"/>
  <c r="AE287" i="5"/>
  <c r="G289" i="5"/>
  <c r="AF288" i="5"/>
  <c r="H288" i="5"/>
  <c r="AG287" i="5"/>
  <c r="C288" i="5"/>
  <c r="AB287" i="5"/>
  <c r="B288" i="5"/>
  <c r="AA287" i="5"/>
  <c r="I288" i="5"/>
  <c r="AH287" i="5"/>
  <c r="E288" i="5"/>
  <c r="AD287" i="5"/>
  <c r="T284" i="4"/>
  <c r="V283" i="4"/>
  <c r="T284" i="2"/>
  <c r="V283" i="2"/>
  <c r="X1431" i="5" l="1"/>
  <c r="AW1430" i="5"/>
  <c r="BA1430" i="5" s="1"/>
  <c r="AZ266" i="5"/>
  <c r="BB265" i="5"/>
  <c r="BA287" i="5"/>
  <c r="Y397" i="5"/>
  <c r="AX396" i="5"/>
  <c r="AW289" i="5"/>
  <c r="AV289" i="5"/>
  <c r="AU290" i="5"/>
  <c r="AT289" i="5"/>
  <c r="AS289" i="5"/>
  <c r="AR289" i="5"/>
  <c r="AQ326" i="5"/>
  <c r="V285" i="6"/>
  <c r="T286" i="6"/>
  <c r="C289" i="5"/>
  <c r="AB288" i="5"/>
  <c r="E289" i="5"/>
  <c r="AD288" i="5"/>
  <c r="H289" i="5"/>
  <c r="AG288" i="5"/>
  <c r="F289" i="5"/>
  <c r="AE288" i="5"/>
  <c r="B289" i="5"/>
  <c r="AA288" i="5"/>
  <c r="BA288" i="5" s="1"/>
  <c r="I289" i="5"/>
  <c r="AH288" i="5"/>
  <c r="G290" i="5"/>
  <c r="AF289" i="5"/>
  <c r="D290" i="5"/>
  <c r="AC289" i="5"/>
  <c r="T285" i="4"/>
  <c r="V284" i="4"/>
  <c r="T285" i="2"/>
  <c r="V284" i="2"/>
  <c r="X1432" i="5" l="1"/>
  <c r="AW1431" i="5"/>
  <c r="BA1431" i="5" s="1"/>
  <c r="AZ267" i="5"/>
  <c r="BB266" i="5"/>
  <c r="Y398" i="5"/>
  <c r="AX397" i="5"/>
  <c r="AW290" i="5"/>
  <c r="AV290" i="5"/>
  <c r="AU291" i="5"/>
  <c r="AT290" i="5"/>
  <c r="AS290" i="5"/>
  <c r="AR290" i="5"/>
  <c r="AQ327" i="5"/>
  <c r="T287" i="6"/>
  <c r="V286" i="6"/>
  <c r="B290" i="5"/>
  <c r="AA289" i="5"/>
  <c r="BA289" i="5" s="1"/>
  <c r="I290" i="5"/>
  <c r="AH289" i="5"/>
  <c r="E290" i="5"/>
  <c r="AD289" i="5"/>
  <c r="D291" i="5"/>
  <c r="AC290" i="5"/>
  <c r="F290" i="5"/>
  <c r="AE289" i="5"/>
  <c r="G291" i="5"/>
  <c r="AF290" i="5"/>
  <c r="H290" i="5"/>
  <c r="AG289" i="5"/>
  <c r="C290" i="5"/>
  <c r="AB289" i="5"/>
  <c r="T286" i="4"/>
  <c r="V285" i="4"/>
  <c r="T286" i="2"/>
  <c r="V285" i="2"/>
  <c r="X1433" i="5" l="1"/>
  <c r="AW1432" i="5"/>
  <c r="BA1432" i="5" s="1"/>
  <c r="BB267" i="5"/>
  <c r="AZ268" i="5"/>
  <c r="Y399" i="5"/>
  <c r="AX398" i="5"/>
  <c r="AW291" i="5"/>
  <c r="AV291" i="5"/>
  <c r="AU292" i="5"/>
  <c r="AT291" i="5"/>
  <c r="AS291" i="5"/>
  <c r="AR291" i="5"/>
  <c r="AQ328" i="5"/>
  <c r="T288" i="6"/>
  <c r="V287" i="6"/>
  <c r="C291" i="5"/>
  <c r="AB290" i="5"/>
  <c r="E291" i="5"/>
  <c r="AD290" i="5"/>
  <c r="G292" i="5"/>
  <c r="AF291" i="5"/>
  <c r="D292" i="5"/>
  <c r="AC291" i="5"/>
  <c r="I291" i="5"/>
  <c r="AH290" i="5"/>
  <c r="H291" i="5"/>
  <c r="AG290" i="5"/>
  <c r="F291" i="5"/>
  <c r="AE290" i="5"/>
  <c r="B291" i="5"/>
  <c r="AA290" i="5"/>
  <c r="V286" i="4"/>
  <c r="T287" i="4"/>
  <c r="T287" i="2"/>
  <c r="V286" i="2"/>
  <c r="X1434" i="5" l="1"/>
  <c r="AW1433" i="5"/>
  <c r="BA1433" i="5" s="1"/>
  <c r="AZ269" i="5"/>
  <c r="BB268" i="5"/>
  <c r="BA290" i="5"/>
  <c r="Y400" i="5"/>
  <c r="AX399" i="5"/>
  <c r="AW292" i="5"/>
  <c r="AV292" i="5"/>
  <c r="AU293" i="5"/>
  <c r="AT292" i="5"/>
  <c r="AS292" i="5"/>
  <c r="AR292" i="5"/>
  <c r="AQ329" i="5"/>
  <c r="V288" i="6"/>
  <c r="T289" i="6"/>
  <c r="G293" i="5"/>
  <c r="AF292" i="5"/>
  <c r="B292" i="5"/>
  <c r="AA291" i="5"/>
  <c r="D293" i="5"/>
  <c r="AC292" i="5"/>
  <c r="E292" i="5"/>
  <c r="AD291" i="5"/>
  <c r="H292" i="5"/>
  <c r="AG291" i="5"/>
  <c r="F292" i="5"/>
  <c r="AE291" i="5"/>
  <c r="I292" i="5"/>
  <c r="AH291" i="5"/>
  <c r="C292" i="5"/>
  <c r="AB291" i="5"/>
  <c r="T288" i="4"/>
  <c r="V287" i="4"/>
  <c r="T288" i="2"/>
  <c r="V287" i="2"/>
  <c r="X1435" i="5" l="1"/>
  <c r="AW1434" i="5"/>
  <c r="BA1434" i="5" s="1"/>
  <c r="AZ270" i="5"/>
  <c r="BB269" i="5"/>
  <c r="BA291" i="5"/>
  <c r="Y401" i="5"/>
  <c r="AX400" i="5"/>
  <c r="AW293" i="5"/>
  <c r="AV293" i="5"/>
  <c r="AU294" i="5"/>
  <c r="AT293" i="5"/>
  <c r="AS293" i="5"/>
  <c r="AR293" i="5"/>
  <c r="AQ330" i="5"/>
  <c r="V289" i="6"/>
  <c r="T290" i="6"/>
  <c r="I293" i="5"/>
  <c r="AH292" i="5"/>
  <c r="D294" i="5"/>
  <c r="AC293" i="5"/>
  <c r="C293" i="5"/>
  <c r="AB292" i="5"/>
  <c r="E293" i="5"/>
  <c r="AD292" i="5"/>
  <c r="B293" i="5"/>
  <c r="AA292" i="5"/>
  <c r="BA292" i="5" s="1"/>
  <c r="F293" i="5"/>
  <c r="AE292" i="5"/>
  <c r="H293" i="5"/>
  <c r="AG292" i="5"/>
  <c r="G294" i="5"/>
  <c r="AF293" i="5"/>
  <c r="T289" i="4"/>
  <c r="V288" i="4"/>
  <c r="T289" i="2"/>
  <c r="V288" i="2"/>
  <c r="X1436" i="5" l="1"/>
  <c r="AW1435" i="5"/>
  <c r="BA1435" i="5" s="1"/>
  <c r="BB270" i="5"/>
  <c r="AZ271" i="5"/>
  <c r="Y402" i="5"/>
  <c r="AX401" i="5"/>
  <c r="AW294" i="5"/>
  <c r="AV294" i="5"/>
  <c r="AU295" i="5"/>
  <c r="AT294" i="5"/>
  <c r="AS294" i="5"/>
  <c r="AR294" i="5"/>
  <c r="AQ331" i="5"/>
  <c r="T291" i="6"/>
  <c r="V290" i="6"/>
  <c r="B294" i="5"/>
  <c r="AA293" i="5"/>
  <c r="I294" i="5"/>
  <c r="AH293" i="5"/>
  <c r="H294" i="5"/>
  <c r="AG293" i="5"/>
  <c r="F294" i="5"/>
  <c r="AE293" i="5"/>
  <c r="E294" i="5"/>
  <c r="AD293" i="5"/>
  <c r="D295" i="5"/>
  <c r="AC294" i="5"/>
  <c r="G295" i="5"/>
  <c r="AF294" i="5"/>
  <c r="C294" i="5"/>
  <c r="AB293" i="5"/>
  <c r="T290" i="4"/>
  <c r="V289" i="4"/>
  <c r="T290" i="2"/>
  <c r="V289" i="2"/>
  <c r="X1437" i="5" l="1"/>
  <c r="AW1436" i="5"/>
  <c r="BA1436" i="5" s="1"/>
  <c r="BB271" i="5"/>
  <c r="AZ272" i="5"/>
  <c r="BA293" i="5"/>
  <c r="Y403" i="5"/>
  <c r="AX402" i="5"/>
  <c r="AW295" i="5"/>
  <c r="AV295" i="5"/>
  <c r="AU296" i="5"/>
  <c r="AT295" i="5"/>
  <c r="AS295" i="5"/>
  <c r="AR295" i="5"/>
  <c r="AQ332" i="5"/>
  <c r="T292" i="6"/>
  <c r="V291" i="6"/>
  <c r="H295" i="5"/>
  <c r="AG294" i="5"/>
  <c r="C295" i="5"/>
  <c r="AB294" i="5"/>
  <c r="F295" i="5"/>
  <c r="AE294" i="5"/>
  <c r="I295" i="5"/>
  <c r="AH294" i="5"/>
  <c r="D296" i="5"/>
  <c r="AC295" i="5"/>
  <c r="G296" i="5"/>
  <c r="AF295" i="5"/>
  <c r="E295" i="5"/>
  <c r="AD294" i="5"/>
  <c r="B295" i="5"/>
  <c r="AA294" i="5"/>
  <c r="V290" i="4"/>
  <c r="T291" i="4"/>
  <c r="T291" i="2"/>
  <c r="V290" i="2"/>
  <c r="X1438" i="5" l="1"/>
  <c r="AW1437" i="5"/>
  <c r="BA1437" i="5" s="1"/>
  <c r="AZ273" i="5"/>
  <c r="BB272" i="5"/>
  <c r="BA294" i="5"/>
  <c r="Y404" i="5"/>
  <c r="AX403" i="5"/>
  <c r="AW296" i="5"/>
  <c r="AV296" i="5"/>
  <c r="AU297" i="5"/>
  <c r="AT296" i="5"/>
  <c r="AS296" i="5"/>
  <c r="AR296" i="5"/>
  <c r="AQ333" i="5"/>
  <c r="T293" i="6"/>
  <c r="V292" i="6"/>
  <c r="E296" i="5"/>
  <c r="AD295" i="5"/>
  <c r="F296" i="5"/>
  <c r="AE295" i="5"/>
  <c r="B296" i="5"/>
  <c r="AA295" i="5"/>
  <c r="BA295" i="5" s="1"/>
  <c r="I296" i="5"/>
  <c r="AH295" i="5"/>
  <c r="C296" i="5"/>
  <c r="AB295" i="5"/>
  <c r="G297" i="5"/>
  <c r="AF296" i="5"/>
  <c r="D297" i="5"/>
  <c r="AC296" i="5"/>
  <c r="H296" i="5"/>
  <c r="AG295" i="5"/>
  <c r="T292" i="4"/>
  <c r="V291" i="4"/>
  <c r="T292" i="2"/>
  <c r="V291" i="2"/>
  <c r="X1439" i="5" l="1"/>
  <c r="AW1438" i="5"/>
  <c r="BA1438" i="5" s="1"/>
  <c r="BB273" i="5"/>
  <c r="AZ274" i="5"/>
  <c r="Y405" i="5"/>
  <c r="AX404" i="5"/>
  <c r="AW297" i="5"/>
  <c r="AV297" i="5"/>
  <c r="AU298" i="5"/>
  <c r="AT297" i="5"/>
  <c r="AS297" i="5"/>
  <c r="AR297" i="5"/>
  <c r="AQ334" i="5"/>
  <c r="V293" i="6"/>
  <c r="T294" i="6"/>
  <c r="C297" i="5"/>
  <c r="AB296" i="5"/>
  <c r="H297" i="5"/>
  <c r="AG296" i="5"/>
  <c r="I297" i="5"/>
  <c r="AH296" i="5"/>
  <c r="F297" i="5"/>
  <c r="AE296" i="5"/>
  <c r="G298" i="5"/>
  <c r="AF297" i="5"/>
  <c r="D298" i="5"/>
  <c r="AC297" i="5"/>
  <c r="B297" i="5"/>
  <c r="AA296" i="5"/>
  <c r="BA296" i="5" s="1"/>
  <c r="E297" i="5"/>
  <c r="AD296" i="5"/>
  <c r="T293" i="4"/>
  <c r="V292" i="4"/>
  <c r="T293" i="2"/>
  <c r="V292" i="2"/>
  <c r="X1440" i="5" l="1"/>
  <c r="AW1439" i="5"/>
  <c r="BA1439" i="5" s="1"/>
  <c r="BB274" i="5"/>
  <c r="AZ275" i="5"/>
  <c r="Y406" i="5"/>
  <c r="AX405" i="5"/>
  <c r="AW298" i="5"/>
  <c r="AV298" i="5"/>
  <c r="AU299" i="5"/>
  <c r="AT298" i="5"/>
  <c r="AS298" i="5"/>
  <c r="AR298" i="5"/>
  <c r="AQ335" i="5"/>
  <c r="T295" i="6"/>
  <c r="V294" i="6"/>
  <c r="I298" i="5"/>
  <c r="AH297" i="5"/>
  <c r="E298" i="5"/>
  <c r="AD297" i="5"/>
  <c r="F298" i="5"/>
  <c r="AE297" i="5"/>
  <c r="H298" i="5"/>
  <c r="AG297" i="5"/>
  <c r="D299" i="5"/>
  <c r="AC298" i="5"/>
  <c r="B298" i="5"/>
  <c r="AA297" i="5"/>
  <c r="G299" i="5"/>
  <c r="AF298" i="5"/>
  <c r="C298" i="5"/>
  <c r="AB297" i="5"/>
  <c r="T294" i="4"/>
  <c r="V293" i="4"/>
  <c r="T294" i="2"/>
  <c r="V293" i="2"/>
  <c r="X1441" i="5" l="1"/>
  <c r="AW1440" i="5"/>
  <c r="BA1440" i="5" s="1"/>
  <c r="AZ276" i="5"/>
  <c r="BB275" i="5"/>
  <c r="BA297" i="5"/>
  <c r="Y407" i="5"/>
  <c r="AX406" i="5"/>
  <c r="AW299" i="5"/>
  <c r="AV299" i="5"/>
  <c r="AU300" i="5"/>
  <c r="AT299" i="5"/>
  <c r="AS299" i="5"/>
  <c r="AR299" i="5"/>
  <c r="AQ336" i="5"/>
  <c r="V295" i="6"/>
  <c r="T296" i="6"/>
  <c r="F299" i="5"/>
  <c r="AE298" i="5"/>
  <c r="C299" i="5"/>
  <c r="AB298" i="5"/>
  <c r="H299" i="5"/>
  <c r="AG298" i="5"/>
  <c r="E299" i="5"/>
  <c r="AD298" i="5"/>
  <c r="B299" i="5"/>
  <c r="AA298" i="5"/>
  <c r="BA298" i="5" s="1"/>
  <c r="G300" i="5"/>
  <c r="AF299" i="5"/>
  <c r="D300" i="5"/>
  <c r="AC299" i="5"/>
  <c r="I299" i="5"/>
  <c r="AH298" i="5"/>
  <c r="V294" i="4"/>
  <c r="T295" i="4"/>
  <c r="T295" i="2"/>
  <c r="V294" i="2"/>
  <c r="X1442" i="5" l="1"/>
  <c r="AW1441" i="5"/>
  <c r="BA1441" i="5" s="1"/>
  <c r="AZ277" i="5"/>
  <c r="BB276" i="5"/>
  <c r="Y408" i="5"/>
  <c r="AX407" i="5"/>
  <c r="AW300" i="5"/>
  <c r="AV300" i="5"/>
  <c r="AU301" i="5"/>
  <c r="AT300" i="5"/>
  <c r="AS300" i="5"/>
  <c r="AR300" i="5"/>
  <c r="AQ337" i="5"/>
  <c r="T297" i="6"/>
  <c r="V296" i="6"/>
  <c r="D301" i="5"/>
  <c r="AC300" i="5"/>
  <c r="H300" i="5"/>
  <c r="AG299" i="5"/>
  <c r="I300" i="5"/>
  <c r="AH299" i="5"/>
  <c r="E300" i="5"/>
  <c r="AD299" i="5"/>
  <c r="C300" i="5"/>
  <c r="AB299" i="5"/>
  <c r="G301" i="5"/>
  <c r="AF300" i="5"/>
  <c r="B300" i="5"/>
  <c r="AA299" i="5"/>
  <c r="BA299" i="5" s="1"/>
  <c r="F300" i="5"/>
  <c r="AE299" i="5"/>
  <c r="T296" i="4"/>
  <c r="V295" i="4"/>
  <c r="T296" i="2"/>
  <c r="V295" i="2"/>
  <c r="X1443" i="5" l="1"/>
  <c r="AW1442" i="5"/>
  <c r="BA1442" i="5" s="1"/>
  <c r="AZ278" i="5"/>
  <c r="BB277" i="5"/>
  <c r="Y409" i="5"/>
  <c r="AX408" i="5"/>
  <c r="AW301" i="5"/>
  <c r="AV301" i="5"/>
  <c r="AU302" i="5"/>
  <c r="AT301" i="5"/>
  <c r="AS301" i="5"/>
  <c r="AR301" i="5"/>
  <c r="AQ338" i="5"/>
  <c r="V297" i="6"/>
  <c r="T298" i="6"/>
  <c r="B301" i="5"/>
  <c r="AA300" i="5"/>
  <c r="I301" i="5"/>
  <c r="AH300" i="5"/>
  <c r="F301" i="5"/>
  <c r="AE300" i="5"/>
  <c r="E301" i="5"/>
  <c r="AD300" i="5"/>
  <c r="H301" i="5"/>
  <c r="AG300" i="5"/>
  <c r="G302" i="5"/>
  <c r="AF301" i="5"/>
  <c r="C301" i="5"/>
  <c r="AB300" i="5"/>
  <c r="D302" i="5"/>
  <c r="AC301" i="5"/>
  <c r="T297" i="4"/>
  <c r="V296" i="4"/>
  <c r="T297" i="2"/>
  <c r="V296" i="2"/>
  <c r="X1444" i="5" l="1"/>
  <c r="AW1443" i="5"/>
  <c r="BA1443" i="5" s="1"/>
  <c r="AZ279" i="5"/>
  <c r="BB278" i="5"/>
  <c r="BA300" i="5"/>
  <c r="Y410" i="5"/>
  <c r="AX409" i="5"/>
  <c r="AW302" i="5"/>
  <c r="AV302" i="5"/>
  <c r="AU303" i="5"/>
  <c r="AT302" i="5"/>
  <c r="AS302" i="5"/>
  <c r="AR302" i="5"/>
  <c r="AQ339" i="5"/>
  <c r="T299" i="6"/>
  <c r="V298" i="6"/>
  <c r="F302" i="5"/>
  <c r="AE301" i="5"/>
  <c r="D303" i="5"/>
  <c r="AC302" i="5"/>
  <c r="E302" i="5"/>
  <c r="AD301" i="5"/>
  <c r="I302" i="5"/>
  <c r="AH301" i="5"/>
  <c r="G303" i="5"/>
  <c r="AF302" i="5"/>
  <c r="C302" i="5"/>
  <c r="AB301" i="5"/>
  <c r="H302" i="5"/>
  <c r="AG301" i="5"/>
  <c r="B302" i="5"/>
  <c r="AA301" i="5"/>
  <c r="T298" i="4"/>
  <c r="V297" i="4"/>
  <c r="T298" i="2"/>
  <c r="V297" i="2"/>
  <c r="X1445" i="5" l="1"/>
  <c r="AW1444" i="5"/>
  <c r="BA1444" i="5" s="1"/>
  <c r="AZ280" i="5"/>
  <c r="BB279" i="5"/>
  <c r="BA301" i="5"/>
  <c r="Y411" i="5"/>
  <c r="AX410" i="5"/>
  <c r="AW303" i="5"/>
  <c r="AV303" i="5"/>
  <c r="AU304" i="5"/>
  <c r="AT303" i="5"/>
  <c r="AS303" i="5"/>
  <c r="AR303" i="5"/>
  <c r="AQ340" i="5"/>
  <c r="T300" i="6"/>
  <c r="V299" i="6"/>
  <c r="E303" i="5"/>
  <c r="AD302" i="5"/>
  <c r="B303" i="5"/>
  <c r="AA302" i="5"/>
  <c r="I303" i="5"/>
  <c r="AH302" i="5"/>
  <c r="D304" i="5"/>
  <c r="AC303" i="5"/>
  <c r="C303" i="5"/>
  <c r="AB302" i="5"/>
  <c r="H303" i="5"/>
  <c r="AG302" i="5"/>
  <c r="G304" i="5"/>
  <c r="AF303" i="5"/>
  <c r="F303" i="5"/>
  <c r="AE302" i="5"/>
  <c r="V298" i="4"/>
  <c r="T299" i="4"/>
  <c r="T299" i="2"/>
  <c r="V298" i="2"/>
  <c r="X1446" i="5" l="1"/>
  <c r="AW1445" i="5"/>
  <c r="BA1445" i="5" s="1"/>
  <c r="BB280" i="5"/>
  <c r="AZ281" i="5"/>
  <c r="BA302" i="5"/>
  <c r="Y412" i="5"/>
  <c r="AX411" i="5"/>
  <c r="AW304" i="5"/>
  <c r="AV304" i="5"/>
  <c r="AU305" i="5"/>
  <c r="AT304" i="5"/>
  <c r="AS304" i="5"/>
  <c r="AR304" i="5"/>
  <c r="AQ341" i="5"/>
  <c r="T301" i="6"/>
  <c r="V300" i="6"/>
  <c r="C304" i="5"/>
  <c r="AB303" i="5"/>
  <c r="I304" i="5"/>
  <c r="AH303" i="5"/>
  <c r="H304" i="5"/>
  <c r="AG303" i="5"/>
  <c r="B304" i="5"/>
  <c r="AA303" i="5"/>
  <c r="F304" i="5"/>
  <c r="AE303" i="5"/>
  <c r="D305" i="5"/>
  <c r="AC304" i="5"/>
  <c r="G305" i="5"/>
  <c r="AF304" i="5"/>
  <c r="E304" i="5"/>
  <c r="AD303" i="5"/>
  <c r="T300" i="4"/>
  <c r="V299" i="4"/>
  <c r="T300" i="2"/>
  <c r="V299" i="2"/>
  <c r="X1447" i="5" l="1"/>
  <c r="AW1446" i="5"/>
  <c r="BA1446" i="5" s="1"/>
  <c r="BB281" i="5"/>
  <c r="AZ282" i="5"/>
  <c r="BA303" i="5"/>
  <c r="Y413" i="5"/>
  <c r="AX412" i="5"/>
  <c r="AW305" i="5"/>
  <c r="AV305" i="5"/>
  <c r="AU306" i="5"/>
  <c r="AT305" i="5"/>
  <c r="AS305" i="5"/>
  <c r="AR305" i="5"/>
  <c r="AQ342" i="5"/>
  <c r="V301" i="6"/>
  <c r="T302" i="6"/>
  <c r="E305" i="5"/>
  <c r="AD304" i="5"/>
  <c r="H305" i="5"/>
  <c r="AG304" i="5"/>
  <c r="D306" i="5"/>
  <c r="AC305" i="5"/>
  <c r="B305" i="5"/>
  <c r="AA304" i="5"/>
  <c r="I305" i="5"/>
  <c r="AH304" i="5"/>
  <c r="G306" i="5"/>
  <c r="AF305" i="5"/>
  <c r="F305" i="5"/>
  <c r="AE304" i="5"/>
  <c r="C305" i="5"/>
  <c r="AB304" i="5"/>
  <c r="T301" i="4"/>
  <c r="V300" i="4"/>
  <c r="T301" i="2"/>
  <c r="V300" i="2"/>
  <c r="X1448" i="5" l="1"/>
  <c r="AW1447" i="5"/>
  <c r="BA1447" i="5" s="1"/>
  <c r="BB282" i="5"/>
  <c r="AZ283" i="5"/>
  <c r="BA304" i="5"/>
  <c r="Y414" i="5"/>
  <c r="AX413" i="5"/>
  <c r="AW306" i="5"/>
  <c r="AV306" i="5"/>
  <c r="AU307" i="5"/>
  <c r="AT306" i="5"/>
  <c r="AS306" i="5"/>
  <c r="AR306" i="5"/>
  <c r="AQ343" i="5"/>
  <c r="T303" i="6"/>
  <c r="V302" i="6"/>
  <c r="I306" i="5"/>
  <c r="AH305" i="5"/>
  <c r="D307" i="5"/>
  <c r="AC306" i="5"/>
  <c r="C306" i="5"/>
  <c r="AB305" i="5"/>
  <c r="B306" i="5"/>
  <c r="AA305" i="5"/>
  <c r="H306" i="5"/>
  <c r="AG305" i="5"/>
  <c r="G307" i="5"/>
  <c r="AF306" i="5"/>
  <c r="F306" i="5"/>
  <c r="AE305" i="5"/>
  <c r="E306" i="5"/>
  <c r="AD305" i="5"/>
  <c r="T302" i="4"/>
  <c r="V301" i="4"/>
  <c r="T302" i="2"/>
  <c r="V301" i="2"/>
  <c r="X1449" i="5" l="1"/>
  <c r="AW1448" i="5"/>
  <c r="BA1448" i="5" s="1"/>
  <c r="BB283" i="5"/>
  <c r="AZ284" i="5"/>
  <c r="BA305" i="5"/>
  <c r="Y415" i="5"/>
  <c r="AX414" i="5"/>
  <c r="AW307" i="5"/>
  <c r="AV307" i="5"/>
  <c r="AU308" i="5"/>
  <c r="AT307" i="5"/>
  <c r="AS307" i="5"/>
  <c r="AR307" i="5"/>
  <c r="AQ344" i="5"/>
  <c r="T304" i="6"/>
  <c r="V303" i="6"/>
  <c r="C307" i="5"/>
  <c r="AB306" i="5"/>
  <c r="E307" i="5"/>
  <c r="AD306" i="5"/>
  <c r="G308" i="5"/>
  <c r="AF307" i="5"/>
  <c r="B307" i="5"/>
  <c r="AA306" i="5"/>
  <c r="D308" i="5"/>
  <c r="AC307" i="5"/>
  <c r="F307" i="5"/>
  <c r="AE306" i="5"/>
  <c r="H307" i="5"/>
  <c r="AG306" i="5"/>
  <c r="I307" i="5"/>
  <c r="AH306" i="5"/>
  <c r="V302" i="4"/>
  <c r="T303" i="4"/>
  <c r="T303" i="2"/>
  <c r="V302" i="2"/>
  <c r="X1450" i="5" l="1"/>
  <c r="AW1449" i="5"/>
  <c r="BA1449" i="5" s="1"/>
  <c r="BB284" i="5"/>
  <c r="AZ285" i="5"/>
  <c r="BA306" i="5"/>
  <c r="Y416" i="5"/>
  <c r="AX415" i="5"/>
  <c r="AW308" i="5"/>
  <c r="AV308" i="5"/>
  <c r="AU309" i="5"/>
  <c r="AT308" i="5"/>
  <c r="AS308" i="5"/>
  <c r="AR308" i="5"/>
  <c r="AQ345" i="5"/>
  <c r="V304" i="6"/>
  <c r="T305" i="6"/>
  <c r="H308" i="5"/>
  <c r="AG307" i="5"/>
  <c r="G309" i="5"/>
  <c r="AF308" i="5"/>
  <c r="C308" i="5"/>
  <c r="AB307" i="5"/>
  <c r="D309" i="5"/>
  <c r="AC308" i="5"/>
  <c r="I308" i="5"/>
  <c r="AH307" i="5"/>
  <c r="B308" i="5"/>
  <c r="AA307" i="5"/>
  <c r="E308" i="5"/>
  <c r="AD307" i="5"/>
  <c r="F308" i="5"/>
  <c r="AE307" i="5"/>
  <c r="T304" i="4"/>
  <c r="V303" i="4"/>
  <c r="T304" i="2"/>
  <c r="V303" i="2"/>
  <c r="X1451" i="5" l="1"/>
  <c r="AW1450" i="5"/>
  <c r="BA1450" i="5" s="1"/>
  <c r="BB285" i="5"/>
  <c r="AZ286" i="5"/>
  <c r="BA307" i="5"/>
  <c r="Y417" i="5"/>
  <c r="AX416" i="5"/>
  <c r="AW309" i="5"/>
  <c r="AV309" i="5"/>
  <c r="AU310" i="5"/>
  <c r="AT309" i="5"/>
  <c r="AS309" i="5"/>
  <c r="AR309" i="5"/>
  <c r="AQ346" i="5"/>
  <c r="V305" i="6"/>
  <c r="T306" i="6"/>
  <c r="F309" i="5"/>
  <c r="AE308" i="5"/>
  <c r="C309" i="5"/>
  <c r="AB308" i="5"/>
  <c r="B309" i="5"/>
  <c r="AA308" i="5"/>
  <c r="D310" i="5"/>
  <c r="AC309" i="5"/>
  <c r="G310" i="5"/>
  <c r="AF309" i="5"/>
  <c r="E309" i="5"/>
  <c r="AD308" i="5"/>
  <c r="I309" i="5"/>
  <c r="AH308" i="5"/>
  <c r="H309" i="5"/>
  <c r="AG308" i="5"/>
  <c r="T305" i="4"/>
  <c r="V304" i="4"/>
  <c r="T305" i="2"/>
  <c r="V304" i="2"/>
  <c r="X1452" i="5" l="1"/>
  <c r="AW1451" i="5"/>
  <c r="BA1451" i="5" s="1"/>
  <c r="BB286" i="5"/>
  <c r="AZ287" i="5"/>
  <c r="BA308" i="5"/>
  <c r="Y418" i="5"/>
  <c r="AX417" i="5"/>
  <c r="AW310" i="5"/>
  <c r="AV310" i="5"/>
  <c r="AU311" i="5"/>
  <c r="AT310" i="5"/>
  <c r="AS310" i="5"/>
  <c r="AR310" i="5"/>
  <c r="AQ347" i="5"/>
  <c r="T307" i="6"/>
  <c r="V306" i="6"/>
  <c r="G311" i="5"/>
  <c r="AF310" i="5"/>
  <c r="B310" i="5"/>
  <c r="AA309" i="5"/>
  <c r="E310" i="5"/>
  <c r="AD309" i="5"/>
  <c r="D311" i="5"/>
  <c r="AC310" i="5"/>
  <c r="C310" i="5"/>
  <c r="AB309" i="5"/>
  <c r="H310" i="5"/>
  <c r="AG309" i="5"/>
  <c r="I310" i="5"/>
  <c r="AH309" i="5"/>
  <c r="F310" i="5"/>
  <c r="AE309" i="5"/>
  <c r="T306" i="4"/>
  <c r="V305" i="4"/>
  <c r="T306" i="2"/>
  <c r="V305" i="2"/>
  <c r="X1453" i="5" l="1"/>
  <c r="AW1452" i="5"/>
  <c r="BA1452" i="5" s="1"/>
  <c r="BB287" i="5"/>
  <c r="AZ288" i="5"/>
  <c r="BA309" i="5"/>
  <c r="Y419" i="5"/>
  <c r="AX418" i="5"/>
  <c r="AW311" i="5"/>
  <c r="AV311" i="5"/>
  <c r="AU312" i="5"/>
  <c r="AT311" i="5"/>
  <c r="AS311" i="5"/>
  <c r="AR311" i="5"/>
  <c r="AQ348" i="5"/>
  <c r="T308" i="6"/>
  <c r="V307" i="6"/>
  <c r="E311" i="5"/>
  <c r="AD310" i="5"/>
  <c r="F311" i="5"/>
  <c r="AE310" i="5"/>
  <c r="H311" i="5"/>
  <c r="AG310" i="5"/>
  <c r="B311" i="5"/>
  <c r="AA310" i="5"/>
  <c r="D312" i="5"/>
  <c r="AC311" i="5"/>
  <c r="I311" i="5"/>
  <c r="AH310" i="5"/>
  <c r="C311" i="5"/>
  <c r="AB310" i="5"/>
  <c r="G312" i="5"/>
  <c r="AF311" i="5"/>
  <c r="V306" i="4"/>
  <c r="T307" i="4"/>
  <c r="T307" i="2"/>
  <c r="V306" i="2"/>
  <c r="X1454" i="5" l="1"/>
  <c r="AW1453" i="5"/>
  <c r="BA1453" i="5" s="1"/>
  <c r="BB288" i="5"/>
  <c r="AZ289" i="5"/>
  <c r="BA310" i="5"/>
  <c r="Y420" i="5"/>
  <c r="AX419" i="5"/>
  <c r="AW312" i="5"/>
  <c r="AV312" i="5"/>
  <c r="AU313" i="5"/>
  <c r="AT312" i="5"/>
  <c r="AS312" i="5"/>
  <c r="AR312" i="5"/>
  <c r="AQ349" i="5"/>
  <c r="T309" i="6"/>
  <c r="V308" i="6"/>
  <c r="C312" i="5"/>
  <c r="AB311" i="5"/>
  <c r="H312" i="5"/>
  <c r="AG311" i="5"/>
  <c r="G313" i="5"/>
  <c r="AF312" i="5"/>
  <c r="B312" i="5"/>
  <c r="AA311" i="5"/>
  <c r="F312" i="5"/>
  <c r="AE311" i="5"/>
  <c r="I312" i="5"/>
  <c r="AH311" i="5"/>
  <c r="D313" i="5"/>
  <c r="AC312" i="5"/>
  <c r="E312" i="5"/>
  <c r="AD311" i="5"/>
  <c r="T308" i="4"/>
  <c r="V307" i="4"/>
  <c r="T308" i="2"/>
  <c r="V307" i="2"/>
  <c r="X1455" i="5" l="1"/>
  <c r="AW1454" i="5"/>
  <c r="BA1454" i="5" s="1"/>
  <c r="BB289" i="5"/>
  <c r="AZ290" i="5"/>
  <c r="BA311" i="5"/>
  <c r="Y421" i="5"/>
  <c r="AX420" i="5"/>
  <c r="AW313" i="5"/>
  <c r="AV313" i="5"/>
  <c r="AU314" i="5"/>
  <c r="AT313" i="5"/>
  <c r="AS313" i="5"/>
  <c r="AR313" i="5"/>
  <c r="AQ350" i="5"/>
  <c r="V309" i="6"/>
  <c r="T310" i="6"/>
  <c r="H313" i="5"/>
  <c r="AG312" i="5"/>
  <c r="E313" i="5"/>
  <c r="AD312" i="5"/>
  <c r="B313" i="5"/>
  <c r="AA312" i="5"/>
  <c r="BA312" i="5" s="1"/>
  <c r="F313" i="5"/>
  <c r="AE312" i="5"/>
  <c r="G314" i="5"/>
  <c r="AF313" i="5"/>
  <c r="I313" i="5"/>
  <c r="AH312" i="5"/>
  <c r="D314" i="5"/>
  <c r="AC313" i="5"/>
  <c r="C313" i="5"/>
  <c r="AB312" i="5"/>
  <c r="T309" i="4"/>
  <c r="V308" i="4"/>
  <c r="T309" i="2"/>
  <c r="V308" i="2"/>
  <c r="X1456" i="5" l="1"/>
  <c r="AW1455" i="5"/>
  <c r="BA1455" i="5" s="1"/>
  <c r="BB290" i="5"/>
  <c r="AZ291" i="5"/>
  <c r="Y422" i="5"/>
  <c r="AX421" i="5"/>
  <c r="AW314" i="5"/>
  <c r="AV314" i="5"/>
  <c r="AU315" i="5"/>
  <c r="AT314" i="5"/>
  <c r="AS314" i="5"/>
  <c r="AR314" i="5"/>
  <c r="AQ351" i="5"/>
  <c r="T311" i="6"/>
  <c r="V310" i="6"/>
  <c r="C314" i="5"/>
  <c r="AB313" i="5"/>
  <c r="B314" i="5"/>
  <c r="AA313" i="5"/>
  <c r="I314" i="5"/>
  <c r="AH313" i="5"/>
  <c r="F314" i="5"/>
  <c r="AE313" i="5"/>
  <c r="E314" i="5"/>
  <c r="AD313" i="5"/>
  <c r="D315" i="5"/>
  <c r="AC314" i="5"/>
  <c r="G315" i="5"/>
  <c r="AF314" i="5"/>
  <c r="H314" i="5"/>
  <c r="AG313" i="5"/>
  <c r="V309" i="4"/>
  <c r="T310" i="4"/>
  <c r="T310" i="2"/>
  <c r="V309" i="2"/>
  <c r="X1457" i="5" l="1"/>
  <c r="AW1456" i="5"/>
  <c r="BA1456" i="5" s="1"/>
  <c r="BB291" i="5"/>
  <c r="AZ292" i="5"/>
  <c r="BA313" i="5"/>
  <c r="Y423" i="5"/>
  <c r="AX422" i="5"/>
  <c r="AW315" i="5"/>
  <c r="AV315" i="5"/>
  <c r="AU316" i="5"/>
  <c r="AT315" i="5"/>
  <c r="AS315" i="5"/>
  <c r="AR315" i="5"/>
  <c r="AQ352" i="5"/>
  <c r="V311" i="6"/>
  <c r="T312" i="6"/>
  <c r="G316" i="5"/>
  <c r="AF315" i="5"/>
  <c r="I315" i="5"/>
  <c r="AH314" i="5"/>
  <c r="D316" i="5"/>
  <c r="AC315" i="5"/>
  <c r="F315" i="5"/>
  <c r="AE314" i="5"/>
  <c r="B315" i="5"/>
  <c r="AA314" i="5"/>
  <c r="H315" i="5"/>
  <c r="AG314" i="5"/>
  <c r="E315" i="5"/>
  <c r="AD314" i="5"/>
  <c r="C315" i="5"/>
  <c r="AB314" i="5"/>
  <c r="V310" i="4"/>
  <c r="T311" i="4"/>
  <c r="T311" i="2"/>
  <c r="V310" i="2"/>
  <c r="X1458" i="5" l="1"/>
  <c r="AW1457" i="5"/>
  <c r="BA1457" i="5" s="1"/>
  <c r="AZ293" i="5"/>
  <c r="BB292" i="5"/>
  <c r="BA314" i="5"/>
  <c r="Y424" i="5"/>
  <c r="AX423" i="5"/>
  <c r="AW316" i="5"/>
  <c r="AV316" i="5"/>
  <c r="AU317" i="5"/>
  <c r="AT316" i="5"/>
  <c r="AS316" i="5"/>
  <c r="AR316" i="5"/>
  <c r="AQ353" i="5"/>
  <c r="T313" i="6"/>
  <c r="V312" i="6"/>
  <c r="D317" i="5"/>
  <c r="AC316" i="5"/>
  <c r="C316" i="5"/>
  <c r="AB315" i="5"/>
  <c r="F316" i="5"/>
  <c r="AE315" i="5"/>
  <c r="I316" i="5"/>
  <c r="AH315" i="5"/>
  <c r="H316" i="5"/>
  <c r="AG315" i="5"/>
  <c r="E316" i="5"/>
  <c r="AD315" i="5"/>
  <c r="B316" i="5"/>
  <c r="AA315" i="5"/>
  <c r="BA315" i="5" s="1"/>
  <c r="G317" i="5"/>
  <c r="AF316" i="5"/>
  <c r="T312" i="4"/>
  <c r="V311" i="4"/>
  <c r="T312" i="2"/>
  <c r="V311" i="2"/>
  <c r="X1459" i="5" l="1"/>
  <c r="AW1458" i="5"/>
  <c r="BA1458" i="5" s="1"/>
  <c r="BB293" i="5"/>
  <c r="AZ294" i="5"/>
  <c r="Y425" i="5"/>
  <c r="AX424" i="5"/>
  <c r="AW317" i="5"/>
  <c r="AV317" i="5"/>
  <c r="AU318" i="5"/>
  <c r="AT317" i="5"/>
  <c r="AS317" i="5"/>
  <c r="AR317" i="5"/>
  <c r="AQ354" i="5"/>
  <c r="T314" i="6"/>
  <c r="V313" i="6"/>
  <c r="F317" i="5"/>
  <c r="AE316" i="5"/>
  <c r="G318" i="5"/>
  <c r="AF317" i="5"/>
  <c r="I317" i="5"/>
  <c r="AH316" i="5"/>
  <c r="C317" i="5"/>
  <c r="AB316" i="5"/>
  <c r="E317" i="5"/>
  <c r="AD316" i="5"/>
  <c r="B317" i="5"/>
  <c r="AA316" i="5"/>
  <c r="H317" i="5"/>
  <c r="AG316" i="5"/>
  <c r="D318" i="5"/>
  <c r="AC317" i="5"/>
  <c r="T313" i="4"/>
  <c r="V312" i="4"/>
  <c r="T313" i="2"/>
  <c r="V312" i="2"/>
  <c r="X1460" i="5" l="1"/>
  <c r="AW1459" i="5"/>
  <c r="BA1459" i="5" s="1"/>
  <c r="BB294" i="5"/>
  <c r="AZ295" i="5"/>
  <c r="BA316" i="5"/>
  <c r="Y426" i="5"/>
  <c r="AX425" i="5"/>
  <c r="AW318" i="5"/>
  <c r="AV318" i="5"/>
  <c r="AU319" i="5"/>
  <c r="AT318" i="5"/>
  <c r="AS318" i="5"/>
  <c r="AR318" i="5"/>
  <c r="AQ355" i="5"/>
  <c r="T315" i="6"/>
  <c r="V314" i="6"/>
  <c r="E318" i="5"/>
  <c r="AD317" i="5"/>
  <c r="D319" i="5"/>
  <c r="AC318" i="5"/>
  <c r="C318" i="5"/>
  <c r="AB317" i="5"/>
  <c r="G319" i="5"/>
  <c r="AF318" i="5"/>
  <c r="B318" i="5"/>
  <c r="AA317" i="5"/>
  <c r="H318" i="5"/>
  <c r="AG317" i="5"/>
  <c r="I318" i="5"/>
  <c r="AH317" i="5"/>
  <c r="F318" i="5"/>
  <c r="AE317" i="5"/>
  <c r="T314" i="4"/>
  <c r="V313" i="4"/>
  <c r="T314" i="2"/>
  <c r="V313" i="2"/>
  <c r="X1461" i="5" l="1"/>
  <c r="AW1460" i="5"/>
  <c r="BA1460" i="5" s="1"/>
  <c r="AZ296" i="5"/>
  <c r="BB295" i="5"/>
  <c r="BA317" i="5"/>
  <c r="Y427" i="5"/>
  <c r="AX426" i="5"/>
  <c r="AW319" i="5"/>
  <c r="AV319" i="5"/>
  <c r="AU320" i="5"/>
  <c r="AT319" i="5"/>
  <c r="AS319" i="5"/>
  <c r="AR319" i="5"/>
  <c r="AQ356" i="5"/>
  <c r="V315" i="6"/>
  <c r="T316" i="6"/>
  <c r="B319" i="5"/>
  <c r="AA318" i="5"/>
  <c r="F319" i="5"/>
  <c r="AE318" i="5"/>
  <c r="G320" i="5"/>
  <c r="AF319" i="5"/>
  <c r="D320" i="5"/>
  <c r="AC319" i="5"/>
  <c r="H319" i="5"/>
  <c r="AG318" i="5"/>
  <c r="I319" i="5"/>
  <c r="AH318" i="5"/>
  <c r="C319" i="5"/>
  <c r="AB318" i="5"/>
  <c r="E319" i="5"/>
  <c r="AD318" i="5"/>
  <c r="V314" i="4"/>
  <c r="T315" i="4"/>
  <c r="T315" i="2"/>
  <c r="V314" i="2"/>
  <c r="X1462" i="5" l="1"/>
  <c r="AW1461" i="5"/>
  <c r="BA1461" i="5" s="1"/>
  <c r="BB296" i="5"/>
  <c r="AZ297" i="5"/>
  <c r="BA318" i="5"/>
  <c r="Y428" i="5"/>
  <c r="AX427" i="5"/>
  <c r="AW320" i="5"/>
  <c r="AV320" i="5"/>
  <c r="AU321" i="5"/>
  <c r="AT320" i="5"/>
  <c r="AS320" i="5"/>
  <c r="AR320" i="5"/>
  <c r="AQ357" i="5"/>
  <c r="V316" i="6"/>
  <c r="T317" i="6"/>
  <c r="H320" i="5"/>
  <c r="AG319" i="5"/>
  <c r="E320" i="5"/>
  <c r="AD319" i="5"/>
  <c r="D321" i="5"/>
  <c r="AC320" i="5"/>
  <c r="F320" i="5"/>
  <c r="AE319" i="5"/>
  <c r="I320" i="5"/>
  <c r="AH319" i="5"/>
  <c r="C320" i="5"/>
  <c r="AB319" i="5"/>
  <c r="G321" i="5"/>
  <c r="AF320" i="5"/>
  <c r="B320" i="5"/>
  <c r="AA319" i="5"/>
  <c r="T316" i="4"/>
  <c r="V315" i="4"/>
  <c r="T316" i="2"/>
  <c r="V315" i="2"/>
  <c r="X1463" i="5" l="1"/>
  <c r="AW1462" i="5"/>
  <c r="BA1462" i="5" s="1"/>
  <c r="BB297" i="5"/>
  <c r="AZ298" i="5"/>
  <c r="BA319" i="5"/>
  <c r="Y429" i="5"/>
  <c r="AX428" i="5"/>
  <c r="AW321" i="5"/>
  <c r="AV321" i="5"/>
  <c r="AU322" i="5"/>
  <c r="AT321" i="5"/>
  <c r="AS321" i="5"/>
  <c r="AR321" i="5"/>
  <c r="AQ358" i="5"/>
  <c r="T318" i="6"/>
  <c r="V317" i="6"/>
  <c r="I321" i="5"/>
  <c r="AH320" i="5"/>
  <c r="B321" i="5"/>
  <c r="AA320" i="5"/>
  <c r="F321" i="5"/>
  <c r="AE320" i="5"/>
  <c r="E321" i="5"/>
  <c r="AD320" i="5"/>
  <c r="C321" i="5"/>
  <c r="AB320" i="5"/>
  <c r="G322" i="5"/>
  <c r="AF321" i="5"/>
  <c r="D322" i="5"/>
  <c r="AC321" i="5"/>
  <c r="H321" i="5"/>
  <c r="AG320" i="5"/>
  <c r="V316" i="4"/>
  <c r="T317" i="4"/>
  <c r="T317" i="2"/>
  <c r="V316" i="2"/>
  <c r="X1464" i="5" l="1"/>
  <c r="AW1463" i="5"/>
  <c r="BA1463" i="5" s="1"/>
  <c r="BB298" i="5"/>
  <c r="AZ299" i="5"/>
  <c r="BA320" i="5"/>
  <c r="Y430" i="5"/>
  <c r="AX429" i="5"/>
  <c r="AW322" i="5"/>
  <c r="AV322" i="5"/>
  <c r="AU323" i="5"/>
  <c r="AT322" i="5"/>
  <c r="AS322" i="5"/>
  <c r="AR322" i="5"/>
  <c r="AQ359" i="5"/>
  <c r="T319" i="6"/>
  <c r="V318" i="6"/>
  <c r="C322" i="5"/>
  <c r="AB321" i="5"/>
  <c r="H322" i="5"/>
  <c r="AG321" i="5"/>
  <c r="E322" i="5"/>
  <c r="AD321" i="5"/>
  <c r="B322" i="5"/>
  <c r="AA321" i="5"/>
  <c r="G323" i="5"/>
  <c r="AF322" i="5"/>
  <c r="D323" i="5"/>
  <c r="AC322" i="5"/>
  <c r="F322" i="5"/>
  <c r="AE321" i="5"/>
  <c r="I322" i="5"/>
  <c r="AH321" i="5"/>
  <c r="T318" i="4"/>
  <c r="V317" i="4"/>
  <c r="T318" i="2"/>
  <c r="V317" i="2"/>
  <c r="X1465" i="5" l="1"/>
  <c r="AW1464" i="5"/>
  <c r="BA1464" i="5" s="1"/>
  <c r="BB299" i="5"/>
  <c r="AZ300" i="5"/>
  <c r="BA321" i="5"/>
  <c r="Y431" i="5"/>
  <c r="AX430" i="5"/>
  <c r="AW323" i="5"/>
  <c r="AV323" i="5"/>
  <c r="AU324" i="5"/>
  <c r="AT323" i="5"/>
  <c r="AS323" i="5"/>
  <c r="AR323" i="5"/>
  <c r="AQ360" i="5"/>
  <c r="T320" i="6"/>
  <c r="V319" i="6"/>
  <c r="G324" i="5"/>
  <c r="AF323" i="5"/>
  <c r="I323" i="5"/>
  <c r="AH322" i="5"/>
  <c r="B323" i="5"/>
  <c r="AA322" i="5"/>
  <c r="H323" i="5"/>
  <c r="AG322" i="5"/>
  <c r="D324" i="5"/>
  <c r="AC323" i="5"/>
  <c r="F323" i="5"/>
  <c r="AE322" i="5"/>
  <c r="E323" i="5"/>
  <c r="AD322" i="5"/>
  <c r="C323" i="5"/>
  <c r="AB322" i="5"/>
  <c r="V318" i="4"/>
  <c r="T319" i="4"/>
  <c r="T319" i="2"/>
  <c r="V318" i="2"/>
  <c r="X1466" i="5" l="1"/>
  <c r="AW1465" i="5"/>
  <c r="BA1465" i="5" s="1"/>
  <c r="BB300" i="5"/>
  <c r="AZ301" i="5"/>
  <c r="BA322" i="5"/>
  <c r="Y432" i="5"/>
  <c r="AX431" i="5"/>
  <c r="AW324" i="5"/>
  <c r="AV324" i="5"/>
  <c r="AU325" i="5"/>
  <c r="AT324" i="5"/>
  <c r="AS324" i="5"/>
  <c r="AR324" i="5"/>
  <c r="AQ361" i="5"/>
  <c r="V320" i="6"/>
  <c r="T321" i="6"/>
  <c r="D325" i="5"/>
  <c r="AC324" i="5"/>
  <c r="C324" i="5"/>
  <c r="AB323" i="5"/>
  <c r="H324" i="5"/>
  <c r="AG323" i="5"/>
  <c r="I324" i="5"/>
  <c r="AH323" i="5"/>
  <c r="F324" i="5"/>
  <c r="AE323" i="5"/>
  <c r="E324" i="5"/>
  <c r="AD323" i="5"/>
  <c r="B324" i="5"/>
  <c r="AA323" i="5"/>
  <c r="BA323" i="5" s="1"/>
  <c r="G325" i="5"/>
  <c r="AF324" i="5"/>
  <c r="T320" i="4"/>
  <c r="V319" i="4"/>
  <c r="T320" i="2"/>
  <c r="V319" i="2"/>
  <c r="X1467" i="5" l="1"/>
  <c r="AW1466" i="5"/>
  <c r="BA1466" i="5" s="1"/>
  <c r="BB301" i="5"/>
  <c r="AZ302" i="5"/>
  <c r="Y433" i="5"/>
  <c r="AX432" i="5"/>
  <c r="AW325" i="5"/>
  <c r="AV325" i="5"/>
  <c r="AU326" i="5"/>
  <c r="AT325" i="5"/>
  <c r="AS325" i="5"/>
  <c r="AR325" i="5"/>
  <c r="AQ362" i="5"/>
  <c r="T322" i="6"/>
  <c r="V321" i="6"/>
  <c r="F325" i="5"/>
  <c r="AE324" i="5"/>
  <c r="G326" i="5"/>
  <c r="AF325" i="5"/>
  <c r="I325" i="5"/>
  <c r="AH324" i="5"/>
  <c r="C325" i="5"/>
  <c r="AB324" i="5"/>
  <c r="E325" i="5"/>
  <c r="AD324" i="5"/>
  <c r="B325" i="5"/>
  <c r="AA324" i="5"/>
  <c r="H325" i="5"/>
  <c r="AG324" i="5"/>
  <c r="D326" i="5"/>
  <c r="AC325" i="5"/>
  <c r="T321" i="4"/>
  <c r="V320" i="4"/>
  <c r="T321" i="2"/>
  <c r="V320" i="2"/>
  <c r="X1468" i="5" l="1"/>
  <c r="AW1467" i="5"/>
  <c r="BA1467" i="5" s="1"/>
  <c r="AZ303" i="5"/>
  <c r="BB302" i="5"/>
  <c r="BA324" i="5"/>
  <c r="Y434" i="5"/>
  <c r="AX433" i="5"/>
  <c r="AW326" i="5"/>
  <c r="AV326" i="5"/>
  <c r="AU327" i="5"/>
  <c r="AT326" i="5"/>
  <c r="AS326" i="5"/>
  <c r="AR326" i="5"/>
  <c r="AQ363" i="5"/>
  <c r="V322" i="6"/>
  <c r="T323" i="6"/>
  <c r="I326" i="5"/>
  <c r="AH325" i="5"/>
  <c r="D327" i="5"/>
  <c r="AC326" i="5"/>
  <c r="B326" i="5"/>
  <c r="AA325" i="5"/>
  <c r="G327" i="5"/>
  <c r="AF326" i="5"/>
  <c r="C326" i="5"/>
  <c r="AB325" i="5"/>
  <c r="H326" i="5"/>
  <c r="AG325" i="5"/>
  <c r="E326" i="5"/>
  <c r="AD325" i="5"/>
  <c r="F326" i="5"/>
  <c r="AE325" i="5"/>
  <c r="T322" i="4"/>
  <c r="V321" i="4"/>
  <c r="T322" i="2"/>
  <c r="V321" i="2"/>
  <c r="X1469" i="5" l="1"/>
  <c r="AW1468" i="5"/>
  <c r="BA1468" i="5" s="1"/>
  <c r="BB303" i="5"/>
  <c r="AZ304" i="5"/>
  <c r="BA325" i="5"/>
  <c r="Y435" i="5"/>
  <c r="AX434" i="5"/>
  <c r="AW327" i="5"/>
  <c r="AV327" i="5"/>
  <c r="AU328" i="5"/>
  <c r="AT327" i="5"/>
  <c r="AS327" i="5"/>
  <c r="AR327" i="5"/>
  <c r="AQ364" i="5"/>
  <c r="T324" i="6"/>
  <c r="V323" i="6"/>
  <c r="B327" i="5"/>
  <c r="AA326" i="5"/>
  <c r="F327" i="5"/>
  <c r="AE326" i="5"/>
  <c r="G328" i="5"/>
  <c r="AF327" i="5"/>
  <c r="D328" i="5"/>
  <c r="AC327" i="5"/>
  <c r="H327" i="5"/>
  <c r="AG326" i="5"/>
  <c r="E327" i="5"/>
  <c r="AD326" i="5"/>
  <c r="C327" i="5"/>
  <c r="AB326" i="5"/>
  <c r="I327" i="5"/>
  <c r="AH326" i="5"/>
  <c r="V322" i="4"/>
  <c r="T323" i="4"/>
  <c r="T323" i="2"/>
  <c r="V322" i="2"/>
  <c r="X1470" i="5" l="1"/>
  <c r="AW1469" i="5"/>
  <c r="BA1469" i="5" s="1"/>
  <c r="AZ305" i="5"/>
  <c r="BB304" i="5"/>
  <c r="BA326" i="5"/>
  <c r="Y436" i="5"/>
  <c r="AX435" i="5"/>
  <c r="AW328" i="5"/>
  <c r="AV328" i="5"/>
  <c r="AU329" i="5"/>
  <c r="AT328" i="5"/>
  <c r="AS328" i="5"/>
  <c r="AR328" i="5"/>
  <c r="AQ365" i="5"/>
  <c r="V324" i="6"/>
  <c r="T325" i="6"/>
  <c r="H328" i="5"/>
  <c r="AG327" i="5"/>
  <c r="G329" i="5"/>
  <c r="AF328" i="5"/>
  <c r="I328" i="5"/>
  <c r="AH327" i="5"/>
  <c r="D329" i="5"/>
  <c r="AC328" i="5"/>
  <c r="F328" i="5"/>
  <c r="AE327" i="5"/>
  <c r="E328" i="5"/>
  <c r="AD327" i="5"/>
  <c r="C328" i="5"/>
  <c r="AB327" i="5"/>
  <c r="B328" i="5"/>
  <c r="AA327" i="5"/>
  <c r="T324" i="4"/>
  <c r="V323" i="4"/>
  <c r="T324" i="2"/>
  <c r="V323" i="2"/>
  <c r="X1471" i="5" l="1"/>
  <c r="AW1470" i="5"/>
  <c r="BA1470" i="5" s="1"/>
  <c r="AZ306" i="5"/>
  <c r="BB305" i="5"/>
  <c r="BA327" i="5"/>
  <c r="Y437" i="5"/>
  <c r="AX436" i="5"/>
  <c r="AW329" i="5"/>
  <c r="AV329" i="5"/>
  <c r="AU330" i="5"/>
  <c r="AT329" i="5"/>
  <c r="AS329" i="5"/>
  <c r="AR329" i="5"/>
  <c r="AQ366" i="5"/>
  <c r="T326" i="6"/>
  <c r="V325" i="6"/>
  <c r="C329" i="5"/>
  <c r="AB328" i="5"/>
  <c r="I329" i="5"/>
  <c r="AH328" i="5"/>
  <c r="E329" i="5"/>
  <c r="AD328" i="5"/>
  <c r="D330" i="5"/>
  <c r="AC329" i="5"/>
  <c r="G330" i="5"/>
  <c r="AF329" i="5"/>
  <c r="B329" i="5"/>
  <c r="AA328" i="5"/>
  <c r="F329" i="5"/>
  <c r="AE328" i="5"/>
  <c r="H329" i="5"/>
  <c r="AG328" i="5"/>
  <c r="T325" i="4"/>
  <c r="V324" i="4"/>
  <c r="T325" i="2"/>
  <c r="V324" i="2"/>
  <c r="X1472" i="5" l="1"/>
  <c r="AW1471" i="5"/>
  <c r="BA1471" i="5" s="1"/>
  <c r="AZ307" i="5"/>
  <c r="BB306" i="5"/>
  <c r="BA328" i="5"/>
  <c r="Y438" i="5"/>
  <c r="AX437" i="5"/>
  <c r="AW330" i="5"/>
  <c r="AV330" i="5"/>
  <c r="AU331" i="5"/>
  <c r="AT330" i="5"/>
  <c r="AS330" i="5"/>
  <c r="AR330" i="5"/>
  <c r="AQ367" i="5"/>
  <c r="T327" i="6"/>
  <c r="V326" i="6"/>
  <c r="F330" i="5"/>
  <c r="AE329" i="5"/>
  <c r="E330" i="5"/>
  <c r="AD329" i="5"/>
  <c r="C330" i="5"/>
  <c r="AB329" i="5"/>
  <c r="G331" i="5"/>
  <c r="AF330" i="5"/>
  <c r="H330" i="5"/>
  <c r="AG329" i="5"/>
  <c r="B330" i="5"/>
  <c r="AA329" i="5"/>
  <c r="I330" i="5"/>
  <c r="AH329" i="5"/>
  <c r="D331" i="5"/>
  <c r="AC330" i="5"/>
  <c r="V325" i="4"/>
  <c r="T326" i="4"/>
  <c r="T326" i="2"/>
  <c r="V325" i="2"/>
  <c r="X1473" i="5" l="1"/>
  <c r="AW1472" i="5"/>
  <c r="BA1472" i="5" s="1"/>
  <c r="AZ308" i="5"/>
  <c r="BB307" i="5"/>
  <c r="BA329" i="5"/>
  <c r="Y439" i="5"/>
  <c r="AX438" i="5"/>
  <c r="AW331" i="5"/>
  <c r="AV331" i="5"/>
  <c r="AU332" i="5"/>
  <c r="AT331" i="5"/>
  <c r="AS331" i="5"/>
  <c r="AR331" i="5"/>
  <c r="AQ368" i="5"/>
  <c r="T328" i="6"/>
  <c r="V327" i="6"/>
  <c r="I331" i="5"/>
  <c r="AH330" i="5"/>
  <c r="C331" i="5"/>
  <c r="AB330" i="5"/>
  <c r="D332" i="5"/>
  <c r="AC331" i="5"/>
  <c r="G332" i="5"/>
  <c r="AF331" i="5"/>
  <c r="E331" i="5"/>
  <c r="AD330" i="5"/>
  <c r="B331" i="5"/>
  <c r="AA330" i="5"/>
  <c r="H331" i="5"/>
  <c r="AG330" i="5"/>
  <c r="F331" i="5"/>
  <c r="AE330" i="5"/>
  <c r="V326" i="4"/>
  <c r="T327" i="4"/>
  <c r="T327" i="2"/>
  <c r="V326" i="2"/>
  <c r="X1474" i="5" l="1"/>
  <c r="AW1473" i="5"/>
  <c r="BA1473" i="5" s="1"/>
  <c r="AZ309" i="5"/>
  <c r="BB308" i="5"/>
  <c r="BA330" i="5"/>
  <c r="Y440" i="5"/>
  <c r="AX439" i="5"/>
  <c r="AW332" i="5"/>
  <c r="AV332" i="5"/>
  <c r="AU333" i="5"/>
  <c r="AT332" i="5"/>
  <c r="AS332" i="5"/>
  <c r="AR332" i="5"/>
  <c r="AQ369" i="5"/>
  <c r="V328" i="6"/>
  <c r="T329" i="6"/>
  <c r="E332" i="5"/>
  <c r="AD331" i="5"/>
  <c r="D333" i="5"/>
  <c r="AC332" i="5"/>
  <c r="B332" i="5"/>
  <c r="AA331" i="5"/>
  <c r="BA331" i="5" s="1"/>
  <c r="G333" i="5"/>
  <c r="AF332" i="5"/>
  <c r="C332" i="5"/>
  <c r="AB331" i="5"/>
  <c r="F332" i="5"/>
  <c r="AE331" i="5"/>
  <c r="H332" i="5"/>
  <c r="AG331" i="5"/>
  <c r="I332" i="5"/>
  <c r="AH331" i="5"/>
  <c r="T328" i="4"/>
  <c r="V327" i="4"/>
  <c r="T328" i="2"/>
  <c r="V327" i="2"/>
  <c r="X1475" i="5" l="1"/>
  <c r="AW1474" i="5"/>
  <c r="BA1474" i="5" s="1"/>
  <c r="AZ310" i="5"/>
  <c r="BB309" i="5"/>
  <c r="Y441" i="5"/>
  <c r="AX440" i="5"/>
  <c r="AW333" i="5"/>
  <c r="AV333" i="5"/>
  <c r="AU334" i="5"/>
  <c r="AT333" i="5"/>
  <c r="AS333" i="5"/>
  <c r="AR333" i="5"/>
  <c r="AQ370" i="5"/>
  <c r="T330" i="6"/>
  <c r="V329" i="6"/>
  <c r="C333" i="5"/>
  <c r="AB332" i="5"/>
  <c r="B333" i="5"/>
  <c r="AA332" i="5"/>
  <c r="F333" i="5"/>
  <c r="AE332" i="5"/>
  <c r="G334" i="5"/>
  <c r="AF333" i="5"/>
  <c r="D334" i="5"/>
  <c r="AC333" i="5"/>
  <c r="I333" i="5"/>
  <c r="AH332" i="5"/>
  <c r="H333" i="5"/>
  <c r="AG332" i="5"/>
  <c r="E333" i="5"/>
  <c r="AD332" i="5"/>
  <c r="T329" i="4"/>
  <c r="V328" i="4"/>
  <c r="T329" i="2"/>
  <c r="V328" i="2"/>
  <c r="X1476" i="5" l="1"/>
  <c r="AW1475" i="5"/>
  <c r="BA1475" i="5" s="1"/>
  <c r="AZ311" i="5"/>
  <c r="BB310" i="5"/>
  <c r="BA332" i="5"/>
  <c r="Y442" i="5"/>
  <c r="AX441" i="5"/>
  <c r="AW334" i="5"/>
  <c r="AV334" i="5"/>
  <c r="AU335" i="5"/>
  <c r="AT334" i="5"/>
  <c r="AS334" i="5"/>
  <c r="AR334" i="5"/>
  <c r="AQ371" i="5"/>
  <c r="T331" i="6"/>
  <c r="V330" i="6"/>
  <c r="H334" i="5"/>
  <c r="AG333" i="5"/>
  <c r="F334" i="5"/>
  <c r="AE333" i="5"/>
  <c r="I334" i="5"/>
  <c r="AH333" i="5"/>
  <c r="G335" i="5"/>
  <c r="AF334" i="5"/>
  <c r="B334" i="5"/>
  <c r="AA333" i="5"/>
  <c r="BA333" i="5" s="1"/>
  <c r="E334" i="5"/>
  <c r="AD333" i="5"/>
  <c r="D335" i="5"/>
  <c r="AC334" i="5"/>
  <c r="C334" i="5"/>
  <c r="AB333" i="5"/>
  <c r="T330" i="4"/>
  <c r="V329" i="4"/>
  <c r="T330" i="2"/>
  <c r="V329" i="2"/>
  <c r="X1477" i="5" l="1"/>
  <c r="AW1476" i="5"/>
  <c r="BA1476" i="5" s="1"/>
  <c r="AZ312" i="5"/>
  <c r="BB311" i="5"/>
  <c r="Y443" i="5"/>
  <c r="AX442" i="5"/>
  <c r="AW335" i="5"/>
  <c r="AV335" i="5"/>
  <c r="AU336" i="5"/>
  <c r="AT335" i="5"/>
  <c r="AS335" i="5"/>
  <c r="AR335" i="5"/>
  <c r="AQ372" i="5"/>
  <c r="V331" i="6"/>
  <c r="T332" i="6"/>
  <c r="D336" i="5"/>
  <c r="AC335" i="5"/>
  <c r="I335" i="5"/>
  <c r="AH334" i="5"/>
  <c r="H335" i="5"/>
  <c r="AG334" i="5"/>
  <c r="B335" i="5"/>
  <c r="AA334" i="5"/>
  <c r="E335" i="5"/>
  <c r="AD334" i="5"/>
  <c r="G336" i="5"/>
  <c r="AF335" i="5"/>
  <c r="F335" i="5"/>
  <c r="AE334" i="5"/>
  <c r="C335" i="5"/>
  <c r="AB334" i="5"/>
  <c r="V330" i="4"/>
  <c r="T331" i="4"/>
  <c r="T331" i="2"/>
  <c r="V330" i="2"/>
  <c r="X1478" i="5" l="1"/>
  <c r="AW1477" i="5"/>
  <c r="BA1477" i="5" s="1"/>
  <c r="BB312" i="5"/>
  <c r="AZ313" i="5"/>
  <c r="BA334" i="5"/>
  <c r="Y444" i="5"/>
  <c r="AX443" i="5"/>
  <c r="AW336" i="5"/>
  <c r="AV336" i="5"/>
  <c r="AU337" i="5"/>
  <c r="AT336" i="5"/>
  <c r="AS336" i="5"/>
  <c r="AR336" i="5"/>
  <c r="AQ373" i="5"/>
  <c r="V332" i="6"/>
  <c r="T333" i="6"/>
  <c r="F336" i="5"/>
  <c r="AE335" i="5"/>
  <c r="H336" i="5"/>
  <c r="AG335" i="5"/>
  <c r="G337" i="5"/>
  <c r="AF336" i="5"/>
  <c r="B336" i="5"/>
  <c r="AA335" i="5"/>
  <c r="I336" i="5"/>
  <c r="AH335" i="5"/>
  <c r="C336" i="5"/>
  <c r="AB335" i="5"/>
  <c r="E336" i="5"/>
  <c r="AD335" i="5"/>
  <c r="D337" i="5"/>
  <c r="AC336" i="5"/>
  <c r="T332" i="4"/>
  <c r="V331" i="4"/>
  <c r="T332" i="2"/>
  <c r="V331" i="2"/>
  <c r="X1479" i="5" l="1"/>
  <c r="AW1478" i="5"/>
  <c r="BA1478" i="5" s="1"/>
  <c r="BB313" i="5"/>
  <c r="AZ314" i="5"/>
  <c r="BA335" i="5"/>
  <c r="Y445" i="5"/>
  <c r="AX444" i="5"/>
  <c r="AW337" i="5"/>
  <c r="AV337" i="5"/>
  <c r="AU338" i="5"/>
  <c r="AT337" i="5"/>
  <c r="AS337" i="5"/>
  <c r="AR337" i="5"/>
  <c r="AQ374" i="5"/>
  <c r="T334" i="6"/>
  <c r="V333" i="6"/>
  <c r="G338" i="5"/>
  <c r="AF337" i="5"/>
  <c r="E337" i="5"/>
  <c r="AD336" i="5"/>
  <c r="C337" i="5"/>
  <c r="AB336" i="5"/>
  <c r="B337" i="5"/>
  <c r="AA336" i="5"/>
  <c r="H337" i="5"/>
  <c r="AG336" i="5"/>
  <c r="D338" i="5"/>
  <c r="AC337" i="5"/>
  <c r="I337" i="5"/>
  <c r="AH336" i="5"/>
  <c r="F337" i="5"/>
  <c r="AE336" i="5"/>
  <c r="V332" i="4"/>
  <c r="T333" i="4"/>
  <c r="T333" i="2"/>
  <c r="V332" i="2"/>
  <c r="X1480" i="5" l="1"/>
  <c r="AW1479" i="5"/>
  <c r="BA1479" i="5" s="1"/>
  <c r="BB314" i="5"/>
  <c r="AZ315" i="5"/>
  <c r="BA336" i="5"/>
  <c r="Y446" i="5"/>
  <c r="AX445" i="5"/>
  <c r="AW338" i="5"/>
  <c r="AV338" i="5"/>
  <c r="AU339" i="5"/>
  <c r="AT338" i="5"/>
  <c r="AS338" i="5"/>
  <c r="AR338" i="5"/>
  <c r="AQ375" i="5"/>
  <c r="T335" i="6"/>
  <c r="V334" i="6"/>
  <c r="D339" i="5"/>
  <c r="AC338" i="5"/>
  <c r="E338" i="5"/>
  <c r="AD337" i="5"/>
  <c r="F338" i="5"/>
  <c r="AE337" i="5"/>
  <c r="B338" i="5"/>
  <c r="AA337" i="5"/>
  <c r="I338" i="5"/>
  <c r="AH337" i="5"/>
  <c r="H338" i="5"/>
  <c r="AG337" i="5"/>
  <c r="C338" i="5"/>
  <c r="AB337" i="5"/>
  <c r="G339" i="5"/>
  <c r="AF338" i="5"/>
  <c r="T334" i="4"/>
  <c r="V333" i="4"/>
  <c r="T334" i="2"/>
  <c r="V333" i="2"/>
  <c r="X1481" i="5" l="1"/>
  <c r="AW1480" i="5"/>
  <c r="BA1480" i="5" s="1"/>
  <c r="BB315" i="5"/>
  <c r="AZ316" i="5"/>
  <c r="BA337" i="5"/>
  <c r="Y447" i="5"/>
  <c r="AX446" i="5"/>
  <c r="AW339" i="5"/>
  <c r="AV339" i="5"/>
  <c r="AU340" i="5"/>
  <c r="AT339" i="5"/>
  <c r="AS339" i="5"/>
  <c r="AR339" i="5"/>
  <c r="AQ376" i="5"/>
  <c r="T336" i="6"/>
  <c r="V335" i="6"/>
  <c r="C339" i="5"/>
  <c r="AB338" i="5"/>
  <c r="F339" i="5"/>
  <c r="AE338" i="5"/>
  <c r="G340" i="5"/>
  <c r="AF339" i="5"/>
  <c r="B339" i="5"/>
  <c r="AA338" i="5"/>
  <c r="E339" i="5"/>
  <c r="AD338" i="5"/>
  <c r="H339" i="5"/>
  <c r="AG338" i="5"/>
  <c r="I339" i="5"/>
  <c r="AH338" i="5"/>
  <c r="D340" i="5"/>
  <c r="AC339" i="5"/>
  <c r="V334" i="4"/>
  <c r="T335" i="4"/>
  <c r="T335" i="2"/>
  <c r="V334" i="2"/>
  <c r="X1482" i="5" l="1"/>
  <c r="AW1481" i="5"/>
  <c r="BA1481" i="5" s="1"/>
  <c r="AZ317" i="5"/>
  <c r="BB316" i="5"/>
  <c r="BA338" i="5"/>
  <c r="Y448" i="5"/>
  <c r="AX447" i="5"/>
  <c r="AW340" i="5"/>
  <c r="AV340" i="5"/>
  <c r="AU341" i="5"/>
  <c r="AT340" i="5"/>
  <c r="AS340" i="5"/>
  <c r="AR340" i="5"/>
  <c r="AQ377" i="5"/>
  <c r="V336" i="6"/>
  <c r="T337" i="6"/>
  <c r="I340" i="5"/>
  <c r="AH339" i="5"/>
  <c r="G341" i="5"/>
  <c r="AF340" i="5"/>
  <c r="D341" i="5"/>
  <c r="AC340" i="5"/>
  <c r="B340" i="5"/>
  <c r="AA339" i="5"/>
  <c r="F340" i="5"/>
  <c r="AE339" i="5"/>
  <c r="H340" i="5"/>
  <c r="AG339" i="5"/>
  <c r="E340" i="5"/>
  <c r="AD339" i="5"/>
  <c r="C340" i="5"/>
  <c r="AB339" i="5"/>
  <c r="T336" i="4"/>
  <c r="V335" i="4"/>
  <c r="T336" i="2"/>
  <c r="V335" i="2"/>
  <c r="X1483" i="5" l="1"/>
  <c r="AW1482" i="5"/>
  <c r="BA1482" i="5" s="1"/>
  <c r="BB317" i="5"/>
  <c r="AZ318" i="5"/>
  <c r="BA339" i="5"/>
  <c r="Y449" i="5"/>
  <c r="AX448" i="5"/>
  <c r="AW341" i="5"/>
  <c r="AV341" i="5"/>
  <c r="AU342" i="5"/>
  <c r="AT341" i="5"/>
  <c r="AS341" i="5"/>
  <c r="AR341" i="5"/>
  <c r="AQ378" i="5"/>
  <c r="T338" i="6"/>
  <c r="V337" i="6"/>
  <c r="F341" i="5"/>
  <c r="AE340" i="5"/>
  <c r="C341" i="5"/>
  <c r="AB340" i="5"/>
  <c r="B341" i="5"/>
  <c r="AA340" i="5"/>
  <c r="G342" i="5"/>
  <c r="AF341" i="5"/>
  <c r="H341" i="5"/>
  <c r="AG340" i="5"/>
  <c r="E341" i="5"/>
  <c r="AD340" i="5"/>
  <c r="D342" i="5"/>
  <c r="AC341" i="5"/>
  <c r="I341" i="5"/>
  <c r="AH340" i="5"/>
  <c r="T337" i="4"/>
  <c r="V336" i="4"/>
  <c r="T337" i="2"/>
  <c r="V336" i="2"/>
  <c r="X1484" i="5" l="1"/>
  <c r="AW1483" i="5"/>
  <c r="BA1483" i="5" s="1"/>
  <c r="BB318" i="5"/>
  <c r="AZ319" i="5"/>
  <c r="BA340" i="5"/>
  <c r="Y450" i="5"/>
  <c r="AX449" i="5"/>
  <c r="AW342" i="5"/>
  <c r="AV342" i="5"/>
  <c r="AU343" i="5"/>
  <c r="AT342" i="5"/>
  <c r="AS342" i="5"/>
  <c r="AR342" i="5"/>
  <c r="AQ379" i="5"/>
  <c r="V338" i="6"/>
  <c r="T339" i="6"/>
  <c r="H342" i="5"/>
  <c r="AG341" i="5"/>
  <c r="E342" i="5"/>
  <c r="AD341" i="5"/>
  <c r="G343" i="5"/>
  <c r="AF342" i="5"/>
  <c r="C342" i="5"/>
  <c r="AB341" i="5"/>
  <c r="I342" i="5"/>
  <c r="AH341" i="5"/>
  <c r="D343" i="5"/>
  <c r="AC342" i="5"/>
  <c r="B342" i="5"/>
  <c r="AA341" i="5"/>
  <c r="BA341" i="5" s="1"/>
  <c r="F342" i="5"/>
  <c r="AE341" i="5"/>
  <c r="T338" i="4"/>
  <c r="V337" i="4"/>
  <c r="T338" i="2"/>
  <c r="V337" i="2"/>
  <c r="X1485" i="5" l="1"/>
  <c r="AW1484" i="5"/>
  <c r="BA1484" i="5" s="1"/>
  <c r="BB319" i="5"/>
  <c r="AZ320" i="5"/>
  <c r="Y451" i="5"/>
  <c r="AX450" i="5"/>
  <c r="AW343" i="5"/>
  <c r="AV343" i="5"/>
  <c r="AU344" i="5"/>
  <c r="AT343" i="5"/>
  <c r="AS343" i="5"/>
  <c r="AR343" i="5"/>
  <c r="AQ380" i="5"/>
  <c r="V339" i="6"/>
  <c r="T340" i="6"/>
  <c r="G344" i="5"/>
  <c r="AF343" i="5"/>
  <c r="D344" i="5"/>
  <c r="AC343" i="5"/>
  <c r="C343" i="5"/>
  <c r="AB342" i="5"/>
  <c r="E343" i="5"/>
  <c r="AD342" i="5"/>
  <c r="F343" i="5"/>
  <c r="AE342" i="5"/>
  <c r="B343" i="5"/>
  <c r="AA342" i="5"/>
  <c r="I343" i="5"/>
  <c r="AH342" i="5"/>
  <c r="H343" i="5"/>
  <c r="AG342" i="5"/>
  <c r="V338" i="4"/>
  <c r="T339" i="4"/>
  <c r="T339" i="2"/>
  <c r="V338" i="2"/>
  <c r="X1486" i="5" l="1"/>
  <c r="AW1485" i="5"/>
  <c r="BA1485" i="5" s="1"/>
  <c r="BB320" i="5"/>
  <c r="AZ321" i="5"/>
  <c r="BA342" i="5"/>
  <c r="Y452" i="5"/>
  <c r="AX451" i="5"/>
  <c r="AW344" i="5"/>
  <c r="AV344" i="5"/>
  <c r="AU345" i="5"/>
  <c r="AT344" i="5"/>
  <c r="AS344" i="5"/>
  <c r="AR344" i="5"/>
  <c r="AQ381" i="5"/>
  <c r="V340" i="6"/>
  <c r="T341" i="6"/>
  <c r="F344" i="5"/>
  <c r="AE343" i="5"/>
  <c r="H344" i="5"/>
  <c r="AG343" i="5"/>
  <c r="E344" i="5"/>
  <c r="AD343" i="5"/>
  <c r="D345" i="5"/>
  <c r="AC344" i="5"/>
  <c r="B344" i="5"/>
  <c r="AA343" i="5"/>
  <c r="I344" i="5"/>
  <c r="AH343" i="5"/>
  <c r="C344" i="5"/>
  <c r="AB343" i="5"/>
  <c r="G345" i="5"/>
  <c r="AF344" i="5"/>
  <c r="T340" i="4"/>
  <c r="V339" i="4"/>
  <c r="T340" i="2"/>
  <c r="V339" i="2"/>
  <c r="X1487" i="5" l="1"/>
  <c r="AW1486" i="5"/>
  <c r="BA1486" i="5" s="1"/>
  <c r="BB321" i="5"/>
  <c r="AZ322" i="5"/>
  <c r="BA343" i="5"/>
  <c r="Y453" i="5"/>
  <c r="AX452" i="5"/>
  <c r="AW345" i="5"/>
  <c r="AV345" i="5"/>
  <c r="AU346" i="5"/>
  <c r="AT345" i="5"/>
  <c r="AS345" i="5"/>
  <c r="AR345" i="5"/>
  <c r="AQ382" i="5"/>
  <c r="T342" i="6"/>
  <c r="V341" i="6"/>
  <c r="E345" i="5"/>
  <c r="AD344" i="5"/>
  <c r="G346" i="5"/>
  <c r="AF345" i="5"/>
  <c r="D346" i="5"/>
  <c r="AC345" i="5"/>
  <c r="H345" i="5"/>
  <c r="AG344" i="5"/>
  <c r="I345" i="5"/>
  <c r="AH344" i="5"/>
  <c r="C345" i="5"/>
  <c r="AB344" i="5"/>
  <c r="B345" i="5"/>
  <c r="AA344" i="5"/>
  <c r="BA344" i="5" s="1"/>
  <c r="F345" i="5"/>
  <c r="AE344" i="5"/>
  <c r="T341" i="4"/>
  <c r="V340" i="4"/>
  <c r="T341" i="2"/>
  <c r="V340" i="2"/>
  <c r="X1488" i="5" l="1"/>
  <c r="AW1487" i="5"/>
  <c r="BA1487" i="5" s="1"/>
  <c r="AZ323" i="5"/>
  <c r="BB322" i="5"/>
  <c r="Y454" i="5"/>
  <c r="AX453" i="5"/>
  <c r="AW346" i="5"/>
  <c r="AV346" i="5"/>
  <c r="AU347" i="5"/>
  <c r="AT346" i="5"/>
  <c r="AS346" i="5"/>
  <c r="AR346" i="5"/>
  <c r="AQ383" i="5"/>
  <c r="T343" i="6"/>
  <c r="V342" i="6"/>
  <c r="I346" i="5"/>
  <c r="AH345" i="5"/>
  <c r="F346" i="5"/>
  <c r="AE345" i="5"/>
  <c r="C346" i="5"/>
  <c r="AB345" i="5"/>
  <c r="G347" i="5"/>
  <c r="AF346" i="5"/>
  <c r="H346" i="5"/>
  <c r="AG345" i="5"/>
  <c r="B346" i="5"/>
  <c r="AA345" i="5"/>
  <c r="D347" i="5"/>
  <c r="AC346" i="5"/>
  <c r="E346" i="5"/>
  <c r="AD345" i="5"/>
  <c r="V341" i="4"/>
  <c r="T342" i="4"/>
  <c r="T342" i="2"/>
  <c r="V341" i="2"/>
  <c r="X1489" i="5" l="1"/>
  <c r="AW1488" i="5"/>
  <c r="BA1488" i="5" s="1"/>
  <c r="AZ324" i="5"/>
  <c r="BB323" i="5"/>
  <c r="BA345" i="5"/>
  <c r="Y455" i="5"/>
  <c r="AX454" i="5"/>
  <c r="AW347" i="5"/>
  <c r="AV347" i="5"/>
  <c r="AU348" i="5"/>
  <c r="AT347" i="5"/>
  <c r="AS347" i="5"/>
  <c r="AR347" i="5"/>
  <c r="AQ384" i="5"/>
  <c r="T344" i="6"/>
  <c r="V343" i="6"/>
  <c r="E347" i="5"/>
  <c r="AD346" i="5"/>
  <c r="C347" i="5"/>
  <c r="AB346" i="5"/>
  <c r="B347" i="5"/>
  <c r="AA346" i="5"/>
  <c r="G348" i="5"/>
  <c r="AF347" i="5"/>
  <c r="F347" i="5"/>
  <c r="AE346" i="5"/>
  <c r="D348" i="5"/>
  <c r="AC347" i="5"/>
  <c r="H347" i="5"/>
  <c r="AG346" i="5"/>
  <c r="I347" i="5"/>
  <c r="AH346" i="5"/>
  <c r="V342" i="4"/>
  <c r="T343" i="4"/>
  <c r="T343" i="2"/>
  <c r="V342" i="2"/>
  <c r="X1490" i="5" l="1"/>
  <c r="AW1489" i="5"/>
  <c r="BA1489" i="5" s="1"/>
  <c r="BB324" i="5"/>
  <c r="AZ325" i="5"/>
  <c r="BA346" i="5"/>
  <c r="Y456" i="5"/>
  <c r="AX455" i="5"/>
  <c r="AW348" i="5"/>
  <c r="AV348" i="5"/>
  <c r="AU349" i="5"/>
  <c r="AT348" i="5"/>
  <c r="AS348" i="5"/>
  <c r="AR348" i="5"/>
  <c r="AQ385" i="5"/>
  <c r="V344" i="6"/>
  <c r="T345" i="6"/>
  <c r="F348" i="5"/>
  <c r="AE347" i="5"/>
  <c r="B348" i="5"/>
  <c r="AA347" i="5"/>
  <c r="I348" i="5"/>
  <c r="AH347" i="5"/>
  <c r="G349" i="5"/>
  <c r="AF348" i="5"/>
  <c r="C348" i="5"/>
  <c r="AB347" i="5"/>
  <c r="D349" i="5"/>
  <c r="AC348" i="5"/>
  <c r="H348" i="5"/>
  <c r="AG347" i="5"/>
  <c r="E348" i="5"/>
  <c r="AD347" i="5"/>
  <c r="T344" i="4"/>
  <c r="V343" i="4"/>
  <c r="T344" i="2"/>
  <c r="V343" i="2"/>
  <c r="X1491" i="5" l="1"/>
  <c r="AW1490" i="5"/>
  <c r="BA1490" i="5" s="1"/>
  <c r="BB325" i="5"/>
  <c r="AZ326" i="5"/>
  <c r="BA347" i="5"/>
  <c r="Y457" i="5"/>
  <c r="AX456" i="5"/>
  <c r="AW349" i="5"/>
  <c r="AV349" i="5"/>
  <c r="AU350" i="5"/>
  <c r="AT349" i="5"/>
  <c r="AS349" i="5"/>
  <c r="AR349" i="5"/>
  <c r="AQ386" i="5"/>
  <c r="T346" i="6"/>
  <c r="V345" i="6"/>
  <c r="C349" i="5"/>
  <c r="AB348" i="5"/>
  <c r="F349" i="5"/>
  <c r="AE348" i="5"/>
  <c r="H349" i="5"/>
  <c r="AG348" i="5"/>
  <c r="D350" i="5"/>
  <c r="AC349" i="5"/>
  <c r="G350" i="5"/>
  <c r="AF349" i="5"/>
  <c r="B349" i="5"/>
  <c r="AA348" i="5"/>
  <c r="E349" i="5"/>
  <c r="AD348" i="5"/>
  <c r="I349" i="5"/>
  <c r="AH348" i="5"/>
  <c r="T345" i="4"/>
  <c r="V344" i="4"/>
  <c r="T345" i="2"/>
  <c r="V344" i="2"/>
  <c r="X1492" i="5" l="1"/>
  <c r="AW1491" i="5"/>
  <c r="BA1491" i="5" s="1"/>
  <c r="BB326" i="5"/>
  <c r="AZ327" i="5"/>
  <c r="BA348" i="5"/>
  <c r="Y458" i="5"/>
  <c r="AX457" i="5"/>
  <c r="AW350" i="5"/>
  <c r="AV350" i="5"/>
  <c r="AU351" i="5"/>
  <c r="AT350" i="5"/>
  <c r="AS350" i="5"/>
  <c r="AR350" i="5"/>
  <c r="AQ387" i="5"/>
  <c r="V346" i="6"/>
  <c r="T347" i="6"/>
  <c r="H350" i="5"/>
  <c r="AG349" i="5"/>
  <c r="I350" i="5"/>
  <c r="AH349" i="5"/>
  <c r="D351" i="5"/>
  <c r="AC350" i="5"/>
  <c r="F350" i="5"/>
  <c r="AE349" i="5"/>
  <c r="B350" i="5"/>
  <c r="AA349" i="5"/>
  <c r="BA349" i="5" s="1"/>
  <c r="E350" i="5"/>
  <c r="AD349" i="5"/>
  <c r="G351" i="5"/>
  <c r="AF350" i="5"/>
  <c r="C350" i="5"/>
  <c r="AB349" i="5"/>
  <c r="T346" i="4"/>
  <c r="V345" i="4"/>
  <c r="T346" i="2"/>
  <c r="V345" i="2"/>
  <c r="X1493" i="5" l="1"/>
  <c r="AW1492" i="5"/>
  <c r="BA1492" i="5" s="1"/>
  <c r="BB327" i="5"/>
  <c r="AZ328" i="5"/>
  <c r="Y459" i="5"/>
  <c r="AX458" i="5"/>
  <c r="AW351" i="5"/>
  <c r="AV351" i="5"/>
  <c r="AU352" i="5"/>
  <c r="AT351" i="5"/>
  <c r="AS351" i="5"/>
  <c r="AR351" i="5"/>
  <c r="AQ388" i="5"/>
  <c r="V347" i="6"/>
  <c r="T348" i="6"/>
  <c r="G352" i="5"/>
  <c r="AF351" i="5"/>
  <c r="D352" i="5"/>
  <c r="AC351" i="5"/>
  <c r="C351" i="5"/>
  <c r="AB350" i="5"/>
  <c r="F351" i="5"/>
  <c r="AE350" i="5"/>
  <c r="I351" i="5"/>
  <c r="AH350" i="5"/>
  <c r="E351" i="5"/>
  <c r="AD350" i="5"/>
  <c r="B351" i="5"/>
  <c r="AA350" i="5"/>
  <c r="BA350" i="5" s="1"/>
  <c r="H351" i="5"/>
  <c r="AG350" i="5"/>
  <c r="V346" i="4"/>
  <c r="T347" i="4"/>
  <c r="T347" i="2"/>
  <c r="V346" i="2"/>
  <c r="X1494" i="5" l="1"/>
  <c r="AW1493" i="5"/>
  <c r="BA1493" i="5" s="1"/>
  <c r="BB328" i="5"/>
  <c r="AZ329" i="5"/>
  <c r="Y460" i="5"/>
  <c r="AX459" i="5"/>
  <c r="AW352" i="5"/>
  <c r="AV352" i="5"/>
  <c r="AU353" i="5"/>
  <c r="AT352" i="5"/>
  <c r="AS352" i="5"/>
  <c r="AR352" i="5"/>
  <c r="AQ389" i="5"/>
  <c r="V348" i="6"/>
  <c r="T349" i="6"/>
  <c r="B352" i="5"/>
  <c r="AA351" i="5"/>
  <c r="C352" i="5"/>
  <c r="AB351" i="5"/>
  <c r="E352" i="5"/>
  <c r="AD351" i="5"/>
  <c r="F352" i="5"/>
  <c r="AE351" i="5"/>
  <c r="D353" i="5"/>
  <c r="AC352" i="5"/>
  <c r="H352" i="5"/>
  <c r="AG351" i="5"/>
  <c r="I352" i="5"/>
  <c r="AH351" i="5"/>
  <c r="G353" i="5"/>
  <c r="AF352" i="5"/>
  <c r="T348" i="4"/>
  <c r="V347" i="4"/>
  <c r="T348" i="2"/>
  <c r="V347" i="2"/>
  <c r="X1495" i="5" l="1"/>
  <c r="AW1494" i="5"/>
  <c r="BA1494" i="5" s="1"/>
  <c r="BB329" i="5"/>
  <c r="AZ330" i="5"/>
  <c r="BA351" i="5"/>
  <c r="Y461" i="5"/>
  <c r="AX460" i="5"/>
  <c r="AW353" i="5"/>
  <c r="AV353" i="5"/>
  <c r="AU354" i="5"/>
  <c r="AT353" i="5"/>
  <c r="AS353" i="5"/>
  <c r="AR353" i="5"/>
  <c r="AQ390" i="5"/>
  <c r="T350" i="6"/>
  <c r="V349" i="6"/>
  <c r="D354" i="5"/>
  <c r="AC353" i="5"/>
  <c r="E353" i="5"/>
  <c r="AD352" i="5"/>
  <c r="H353" i="5"/>
  <c r="AG352" i="5"/>
  <c r="F353" i="5"/>
  <c r="AE352" i="5"/>
  <c r="C353" i="5"/>
  <c r="AB352" i="5"/>
  <c r="G354" i="5"/>
  <c r="AF353" i="5"/>
  <c r="I353" i="5"/>
  <c r="AH352" i="5"/>
  <c r="B353" i="5"/>
  <c r="AA352" i="5"/>
  <c r="V348" i="4"/>
  <c r="T349" i="4"/>
  <c r="T349" i="2"/>
  <c r="V348" i="2"/>
  <c r="X1496" i="5" l="1"/>
  <c r="AW1495" i="5"/>
  <c r="BA1495" i="5" s="1"/>
  <c r="AZ331" i="5"/>
  <c r="BB330" i="5"/>
  <c r="BA352" i="5"/>
  <c r="Y462" i="5"/>
  <c r="AX461" i="5"/>
  <c r="AW354" i="5"/>
  <c r="AV354" i="5"/>
  <c r="AU355" i="5"/>
  <c r="AT354" i="5"/>
  <c r="AS354" i="5"/>
  <c r="AR354" i="5"/>
  <c r="AQ391" i="5"/>
  <c r="T351" i="6"/>
  <c r="V350" i="6"/>
  <c r="C354" i="5"/>
  <c r="AB353" i="5"/>
  <c r="D355" i="5"/>
  <c r="AC354" i="5"/>
  <c r="G355" i="5"/>
  <c r="AF354" i="5"/>
  <c r="F354" i="5"/>
  <c r="AE353" i="5"/>
  <c r="E354" i="5"/>
  <c r="AD353" i="5"/>
  <c r="B354" i="5"/>
  <c r="AA353" i="5"/>
  <c r="I354" i="5"/>
  <c r="AH353" i="5"/>
  <c r="H354" i="5"/>
  <c r="AG353" i="5"/>
  <c r="T350" i="4"/>
  <c r="V349" i="4"/>
  <c r="T350" i="2"/>
  <c r="V349" i="2"/>
  <c r="X1497" i="5" l="1"/>
  <c r="AW1496" i="5"/>
  <c r="BA1496" i="5" s="1"/>
  <c r="AZ332" i="5"/>
  <c r="BB331" i="5"/>
  <c r="BA353" i="5"/>
  <c r="Y463" i="5"/>
  <c r="AX462" i="5"/>
  <c r="AW355" i="5"/>
  <c r="AV355" i="5"/>
  <c r="AU356" i="5"/>
  <c r="AT355" i="5"/>
  <c r="AS355" i="5"/>
  <c r="AR355" i="5"/>
  <c r="AQ392" i="5"/>
  <c r="T352" i="6"/>
  <c r="V351" i="6"/>
  <c r="E355" i="5"/>
  <c r="AD354" i="5"/>
  <c r="G356" i="5"/>
  <c r="AF355" i="5"/>
  <c r="B355" i="5"/>
  <c r="AA354" i="5"/>
  <c r="F355" i="5"/>
  <c r="AE354" i="5"/>
  <c r="D356" i="5"/>
  <c r="AC355" i="5"/>
  <c r="H355" i="5"/>
  <c r="AG354" i="5"/>
  <c r="I355" i="5"/>
  <c r="AH354" i="5"/>
  <c r="C355" i="5"/>
  <c r="AB354" i="5"/>
  <c r="V350" i="4"/>
  <c r="T351" i="4"/>
  <c r="T351" i="2"/>
  <c r="V350" i="2"/>
  <c r="X1498" i="5" l="1"/>
  <c r="AW1497" i="5"/>
  <c r="BA1497" i="5" s="1"/>
  <c r="BB332" i="5"/>
  <c r="AZ333" i="5"/>
  <c r="BA354" i="5"/>
  <c r="Y464" i="5"/>
  <c r="AX463" i="5"/>
  <c r="AW356" i="5"/>
  <c r="AV356" i="5"/>
  <c r="AU357" i="5"/>
  <c r="AT356" i="5"/>
  <c r="AS356" i="5"/>
  <c r="AR356" i="5"/>
  <c r="AQ393" i="5"/>
  <c r="V352" i="6"/>
  <c r="T353" i="6"/>
  <c r="I356" i="5"/>
  <c r="AH355" i="5"/>
  <c r="B356" i="5"/>
  <c r="AA355" i="5"/>
  <c r="H356" i="5"/>
  <c r="AG355" i="5"/>
  <c r="F356" i="5"/>
  <c r="AE355" i="5"/>
  <c r="G357" i="5"/>
  <c r="AF356" i="5"/>
  <c r="C356" i="5"/>
  <c r="AB355" i="5"/>
  <c r="D357" i="5"/>
  <c r="AC356" i="5"/>
  <c r="E356" i="5"/>
  <c r="AD355" i="5"/>
  <c r="T352" i="4"/>
  <c r="V351" i="4"/>
  <c r="T352" i="2"/>
  <c r="V351" i="2"/>
  <c r="X1499" i="5" l="1"/>
  <c r="AW1498" i="5"/>
  <c r="BA1498" i="5" s="1"/>
  <c r="BB333" i="5"/>
  <c r="AZ334" i="5"/>
  <c r="BA355" i="5"/>
  <c r="Y465" i="5"/>
  <c r="AX464" i="5"/>
  <c r="AW357" i="5"/>
  <c r="AV357" i="5"/>
  <c r="AU358" i="5"/>
  <c r="AT357" i="5"/>
  <c r="AS357" i="5"/>
  <c r="AR357" i="5"/>
  <c r="AQ394" i="5"/>
  <c r="T354" i="6"/>
  <c r="V353" i="6"/>
  <c r="D358" i="5"/>
  <c r="AC357" i="5"/>
  <c r="H357" i="5"/>
  <c r="AG356" i="5"/>
  <c r="C357" i="5"/>
  <c r="AB356" i="5"/>
  <c r="F357" i="5"/>
  <c r="AE356" i="5"/>
  <c r="B357" i="5"/>
  <c r="AA356" i="5"/>
  <c r="BA356" i="5" s="1"/>
  <c r="E357" i="5"/>
  <c r="AD356" i="5"/>
  <c r="G358" i="5"/>
  <c r="AF357" i="5"/>
  <c r="I357" i="5"/>
  <c r="AH356" i="5"/>
  <c r="T353" i="4"/>
  <c r="V352" i="4"/>
  <c r="T353" i="2"/>
  <c r="V352" i="2"/>
  <c r="X1500" i="5" l="1"/>
  <c r="AW1499" i="5"/>
  <c r="BA1499" i="5" s="1"/>
  <c r="BB334" i="5"/>
  <c r="AZ335" i="5"/>
  <c r="Y466" i="5"/>
  <c r="AX465" i="5"/>
  <c r="AW358" i="5"/>
  <c r="AV358" i="5"/>
  <c r="AU359" i="5"/>
  <c r="AT358" i="5"/>
  <c r="AS358" i="5"/>
  <c r="AR358" i="5"/>
  <c r="AQ395" i="5"/>
  <c r="V354" i="6"/>
  <c r="T355" i="6"/>
  <c r="B358" i="5"/>
  <c r="AA357" i="5"/>
  <c r="C358" i="5"/>
  <c r="AB357" i="5"/>
  <c r="E358" i="5"/>
  <c r="AD357" i="5"/>
  <c r="F358" i="5"/>
  <c r="AE357" i="5"/>
  <c r="H358" i="5"/>
  <c r="AG357" i="5"/>
  <c r="I358" i="5"/>
  <c r="AH357" i="5"/>
  <c r="G359" i="5"/>
  <c r="AF358" i="5"/>
  <c r="D359" i="5"/>
  <c r="AC358" i="5"/>
  <c r="T354" i="4"/>
  <c r="V353" i="4"/>
  <c r="T354" i="2"/>
  <c r="V353" i="2"/>
  <c r="X1501" i="5" l="1"/>
  <c r="AW1500" i="5"/>
  <c r="BA1500" i="5" s="1"/>
  <c r="BB335" i="5"/>
  <c r="AZ336" i="5"/>
  <c r="BA357" i="5"/>
  <c r="Y467" i="5"/>
  <c r="AX466" i="5"/>
  <c r="AW359" i="5"/>
  <c r="AV359" i="5"/>
  <c r="AU360" i="5"/>
  <c r="AT359" i="5"/>
  <c r="AS359" i="5"/>
  <c r="AR359" i="5"/>
  <c r="AQ396" i="5"/>
  <c r="T356" i="6"/>
  <c r="V355" i="6"/>
  <c r="H359" i="5"/>
  <c r="AG358" i="5"/>
  <c r="E359" i="5"/>
  <c r="AD358" i="5"/>
  <c r="I359" i="5"/>
  <c r="AH358" i="5"/>
  <c r="F359" i="5"/>
  <c r="AE358" i="5"/>
  <c r="C359" i="5"/>
  <c r="AB358" i="5"/>
  <c r="D360" i="5"/>
  <c r="AC359" i="5"/>
  <c r="G360" i="5"/>
  <c r="AF359" i="5"/>
  <c r="B359" i="5"/>
  <c r="AA358" i="5"/>
  <c r="V354" i="4"/>
  <c r="T355" i="4"/>
  <c r="T355" i="2"/>
  <c r="V354" i="2"/>
  <c r="X1502" i="5" l="1"/>
  <c r="AW1501" i="5"/>
  <c r="BA1501" i="5" s="1"/>
  <c r="BB336" i="5"/>
  <c r="AZ337" i="5"/>
  <c r="BA358" i="5"/>
  <c r="Y468" i="5"/>
  <c r="AX467" i="5"/>
  <c r="AW360" i="5"/>
  <c r="AV360" i="5"/>
  <c r="AU361" i="5"/>
  <c r="AT360" i="5"/>
  <c r="AS360" i="5"/>
  <c r="AR360" i="5"/>
  <c r="AQ397" i="5"/>
  <c r="T357" i="6"/>
  <c r="V356" i="6"/>
  <c r="G361" i="5"/>
  <c r="AF360" i="5"/>
  <c r="I360" i="5"/>
  <c r="AH359" i="5"/>
  <c r="D361" i="5"/>
  <c r="AC360" i="5"/>
  <c r="F360" i="5"/>
  <c r="AE359" i="5"/>
  <c r="E360" i="5"/>
  <c r="AD359" i="5"/>
  <c r="B360" i="5"/>
  <c r="AA359" i="5"/>
  <c r="C360" i="5"/>
  <c r="AB359" i="5"/>
  <c r="H360" i="5"/>
  <c r="AG359" i="5"/>
  <c r="T356" i="4"/>
  <c r="V355" i="4"/>
  <c r="T356" i="2"/>
  <c r="V355" i="2"/>
  <c r="X1503" i="5" l="1"/>
  <c r="AW1502" i="5"/>
  <c r="BA1502" i="5" s="1"/>
  <c r="BB337" i="5"/>
  <c r="AZ338" i="5"/>
  <c r="BA359" i="5"/>
  <c r="Y469" i="5"/>
  <c r="AX468" i="5"/>
  <c r="AW361" i="5"/>
  <c r="AV361" i="5"/>
  <c r="AU362" i="5"/>
  <c r="AT361" i="5"/>
  <c r="AS361" i="5"/>
  <c r="AR361" i="5"/>
  <c r="AQ398" i="5"/>
  <c r="V357" i="6"/>
  <c r="T358" i="6"/>
  <c r="C361" i="5"/>
  <c r="AB360" i="5"/>
  <c r="D362" i="5"/>
  <c r="AC361" i="5"/>
  <c r="B361" i="5"/>
  <c r="AA360" i="5"/>
  <c r="F361" i="5"/>
  <c r="AE360" i="5"/>
  <c r="I361" i="5"/>
  <c r="AH360" i="5"/>
  <c r="H361" i="5"/>
  <c r="AG360" i="5"/>
  <c r="E361" i="5"/>
  <c r="AD360" i="5"/>
  <c r="G362" i="5"/>
  <c r="AF361" i="5"/>
  <c r="T357" i="4"/>
  <c r="V356" i="4"/>
  <c r="T357" i="2"/>
  <c r="V356" i="2"/>
  <c r="X1504" i="5" l="1"/>
  <c r="AW1503" i="5"/>
  <c r="BA1503" i="5" s="1"/>
  <c r="BB338" i="5"/>
  <c r="AZ339" i="5"/>
  <c r="BA360" i="5"/>
  <c r="Y470" i="5"/>
  <c r="AX469" i="5"/>
  <c r="AW362" i="5"/>
  <c r="AV362" i="5"/>
  <c r="AU363" i="5"/>
  <c r="AT362" i="5"/>
  <c r="AS362" i="5"/>
  <c r="AR362" i="5"/>
  <c r="AQ399" i="5"/>
  <c r="V358" i="6"/>
  <c r="T359" i="6"/>
  <c r="E362" i="5"/>
  <c r="AD361" i="5"/>
  <c r="B362" i="5"/>
  <c r="AA361" i="5"/>
  <c r="H362" i="5"/>
  <c r="AG361" i="5"/>
  <c r="F362" i="5"/>
  <c r="AE361" i="5"/>
  <c r="D363" i="5"/>
  <c r="AC362" i="5"/>
  <c r="G363" i="5"/>
  <c r="AF362" i="5"/>
  <c r="I362" i="5"/>
  <c r="AH361" i="5"/>
  <c r="C362" i="5"/>
  <c r="AB361" i="5"/>
  <c r="V357" i="4"/>
  <c r="T358" i="4"/>
  <c r="T358" i="2"/>
  <c r="V357" i="2"/>
  <c r="X1505" i="5" l="1"/>
  <c r="AW1504" i="5"/>
  <c r="BA1504" i="5" s="1"/>
  <c r="BB339" i="5"/>
  <c r="AZ340" i="5"/>
  <c r="BA361" i="5"/>
  <c r="Y471" i="5"/>
  <c r="AX470" i="5"/>
  <c r="AW363" i="5"/>
  <c r="AV363" i="5"/>
  <c r="AU364" i="5"/>
  <c r="AT363" i="5"/>
  <c r="AS363" i="5"/>
  <c r="AR363" i="5"/>
  <c r="AQ400" i="5"/>
  <c r="T360" i="6"/>
  <c r="V359" i="6"/>
  <c r="D364" i="5"/>
  <c r="AC363" i="5"/>
  <c r="H363" i="5"/>
  <c r="AG362" i="5"/>
  <c r="G364" i="5"/>
  <c r="AF363" i="5"/>
  <c r="F363" i="5"/>
  <c r="AE362" i="5"/>
  <c r="B363" i="5"/>
  <c r="AA362" i="5"/>
  <c r="BA362" i="5" s="1"/>
  <c r="C363" i="5"/>
  <c r="AB362" i="5"/>
  <c r="I363" i="5"/>
  <c r="AH362" i="5"/>
  <c r="E363" i="5"/>
  <c r="AD362" i="5"/>
  <c r="V358" i="4"/>
  <c r="T359" i="4"/>
  <c r="T359" i="2"/>
  <c r="V358" i="2"/>
  <c r="X1506" i="5" l="1"/>
  <c r="AW1505" i="5"/>
  <c r="BA1505" i="5" s="1"/>
  <c r="BB340" i="5"/>
  <c r="AZ341" i="5"/>
  <c r="Y472" i="5"/>
  <c r="AX471" i="5"/>
  <c r="AW364" i="5"/>
  <c r="AV364" i="5"/>
  <c r="AU365" i="5"/>
  <c r="AT364" i="5"/>
  <c r="AS364" i="5"/>
  <c r="AR364" i="5"/>
  <c r="AQ401" i="5"/>
  <c r="T361" i="6"/>
  <c r="V360" i="6"/>
  <c r="I364" i="5"/>
  <c r="AH363" i="5"/>
  <c r="B364" i="5"/>
  <c r="AA363" i="5"/>
  <c r="G365" i="5"/>
  <c r="AF364" i="5"/>
  <c r="D365" i="5"/>
  <c r="AC364" i="5"/>
  <c r="E364" i="5"/>
  <c r="AD363" i="5"/>
  <c r="C364" i="5"/>
  <c r="AB363" i="5"/>
  <c r="F364" i="5"/>
  <c r="AE363" i="5"/>
  <c r="H364" i="5"/>
  <c r="AG363" i="5"/>
  <c r="T360" i="4"/>
  <c r="V359" i="4"/>
  <c r="T360" i="2"/>
  <c r="V359" i="2"/>
  <c r="X1507" i="5" l="1"/>
  <c r="AW1506" i="5"/>
  <c r="BA1506" i="5" s="1"/>
  <c r="AZ342" i="5"/>
  <c r="BB341" i="5"/>
  <c r="BA363" i="5"/>
  <c r="Y473" i="5"/>
  <c r="AX472" i="5"/>
  <c r="AW365" i="5"/>
  <c r="AV365" i="5"/>
  <c r="AU366" i="5"/>
  <c r="AT365" i="5"/>
  <c r="AS365" i="5"/>
  <c r="AR365" i="5"/>
  <c r="AQ402" i="5"/>
  <c r="T362" i="6"/>
  <c r="V361" i="6"/>
  <c r="H365" i="5"/>
  <c r="AG364" i="5"/>
  <c r="C365" i="5"/>
  <c r="AB364" i="5"/>
  <c r="D366" i="5"/>
  <c r="AC365" i="5"/>
  <c r="B365" i="5"/>
  <c r="AA364" i="5"/>
  <c r="F365" i="5"/>
  <c r="AE364" i="5"/>
  <c r="E365" i="5"/>
  <c r="AD364" i="5"/>
  <c r="G366" i="5"/>
  <c r="AF365" i="5"/>
  <c r="I365" i="5"/>
  <c r="AH364" i="5"/>
  <c r="T361" i="4"/>
  <c r="V360" i="4"/>
  <c r="T361" i="2"/>
  <c r="V360" i="2"/>
  <c r="X1508" i="5" l="1"/>
  <c r="AW1507" i="5"/>
  <c r="BA1507" i="5" s="1"/>
  <c r="BB342" i="5"/>
  <c r="AZ343" i="5"/>
  <c r="BA364" i="5"/>
  <c r="Y474" i="5"/>
  <c r="AX473" i="5"/>
  <c r="AW366" i="5"/>
  <c r="AV366" i="5"/>
  <c r="AU367" i="5"/>
  <c r="AT366" i="5"/>
  <c r="AS366" i="5"/>
  <c r="AR366" i="5"/>
  <c r="AQ403" i="5"/>
  <c r="V362" i="6"/>
  <c r="T363" i="6"/>
  <c r="I366" i="5"/>
  <c r="AH365" i="5"/>
  <c r="E366" i="5"/>
  <c r="AD365" i="5"/>
  <c r="C366" i="5"/>
  <c r="AB365" i="5"/>
  <c r="B366" i="5"/>
  <c r="AA365" i="5"/>
  <c r="G367" i="5"/>
  <c r="AF366" i="5"/>
  <c r="F366" i="5"/>
  <c r="AE365" i="5"/>
  <c r="D367" i="5"/>
  <c r="AC366" i="5"/>
  <c r="H366" i="5"/>
  <c r="AG365" i="5"/>
  <c r="T362" i="4"/>
  <c r="V361" i="4"/>
  <c r="T362" i="2"/>
  <c r="V361" i="2"/>
  <c r="X1509" i="5" l="1"/>
  <c r="AW1508" i="5"/>
  <c r="BA1508" i="5" s="1"/>
  <c r="BB343" i="5"/>
  <c r="AZ344" i="5"/>
  <c r="BA365" i="5"/>
  <c r="Y475" i="5"/>
  <c r="AX474" i="5"/>
  <c r="AW367" i="5"/>
  <c r="AV367" i="5"/>
  <c r="AU368" i="5"/>
  <c r="AT367" i="5"/>
  <c r="AS367" i="5"/>
  <c r="AR367" i="5"/>
  <c r="AQ404" i="5"/>
  <c r="T364" i="6"/>
  <c r="V363" i="6"/>
  <c r="H367" i="5"/>
  <c r="AG366" i="5"/>
  <c r="F367" i="5"/>
  <c r="AE366" i="5"/>
  <c r="E367" i="5"/>
  <c r="AD366" i="5"/>
  <c r="B367" i="5"/>
  <c r="AA366" i="5"/>
  <c r="D368" i="5"/>
  <c r="AC367" i="5"/>
  <c r="G368" i="5"/>
  <c r="AF367" i="5"/>
  <c r="C367" i="5"/>
  <c r="AB366" i="5"/>
  <c r="I367" i="5"/>
  <c r="AH366" i="5"/>
  <c r="V362" i="4"/>
  <c r="T363" i="4"/>
  <c r="T363" i="2"/>
  <c r="V362" i="2"/>
  <c r="X1510" i="5" l="1"/>
  <c r="AW1509" i="5"/>
  <c r="BA1509" i="5" s="1"/>
  <c r="BB344" i="5"/>
  <c r="AZ345" i="5"/>
  <c r="BA366" i="5"/>
  <c r="Y476" i="5"/>
  <c r="AX475" i="5"/>
  <c r="AW368" i="5"/>
  <c r="AV368" i="5"/>
  <c r="AU369" i="5"/>
  <c r="AT368" i="5"/>
  <c r="AS368" i="5"/>
  <c r="AR368" i="5"/>
  <c r="AQ405" i="5"/>
  <c r="V364" i="6"/>
  <c r="T365" i="6"/>
  <c r="I368" i="5"/>
  <c r="AH367" i="5"/>
  <c r="B368" i="5"/>
  <c r="AA367" i="5"/>
  <c r="F368" i="5"/>
  <c r="AE367" i="5"/>
  <c r="G369" i="5"/>
  <c r="AF368" i="5"/>
  <c r="C368" i="5"/>
  <c r="AB367" i="5"/>
  <c r="D369" i="5"/>
  <c r="AC368" i="5"/>
  <c r="E368" i="5"/>
  <c r="AD367" i="5"/>
  <c r="H368" i="5"/>
  <c r="AG367" i="5"/>
  <c r="T364" i="4"/>
  <c r="V363" i="4"/>
  <c r="T364" i="2"/>
  <c r="V363" i="2"/>
  <c r="X1511" i="5" l="1"/>
  <c r="AW1510" i="5"/>
  <c r="BA1510" i="5" s="1"/>
  <c r="BB345" i="5"/>
  <c r="AZ346" i="5"/>
  <c r="BA367" i="5"/>
  <c r="Y477" i="5"/>
  <c r="AX476" i="5"/>
  <c r="AW369" i="5"/>
  <c r="AV369" i="5"/>
  <c r="AU370" i="5"/>
  <c r="AT369" i="5"/>
  <c r="AS369" i="5"/>
  <c r="AR369" i="5"/>
  <c r="AQ406" i="5"/>
  <c r="T366" i="6"/>
  <c r="V365" i="6"/>
  <c r="H369" i="5"/>
  <c r="AG368" i="5"/>
  <c r="G370" i="5"/>
  <c r="AF369" i="5"/>
  <c r="D370" i="5"/>
  <c r="AC369" i="5"/>
  <c r="B369" i="5"/>
  <c r="AA368" i="5"/>
  <c r="E369" i="5"/>
  <c r="AD368" i="5"/>
  <c r="C369" i="5"/>
  <c r="AB368" i="5"/>
  <c r="F369" i="5"/>
  <c r="AE368" i="5"/>
  <c r="I369" i="5"/>
  <c r="AH368" i="5"/>
  <c r="V364" i="4"/>
  <c r="T365" i="4"/>
  <c r="T365" i="2"/>
  <c r="V364" i="2"/>
  <c r="X1512" i="5" l="1"/>
  <c r="AW1511" i="5"/>
  <c r="BA1511" i="5" s="1"/>
  <c r="BB346" i="5"/>
  <c r="AZ347" i="5"/>
  <c r="BA368" i="5"/>
  <c r="Y478" i="5"/>
  <c r="AX477" i="5"/>
  <c r="AW370" i="5"/>
  <c r="AV370" i="5"/>
  <c r="AU371" i="5"/>
  <c r="AT370" i="5"/>
  <c r="AS370" i="5"/>
  <c r="AR370" i="5"/>
  <c r="AQ407" i="5"/>
  <c r="V366" i="6"/>
  <c r="T367" i="6"/>
  <c r="C370" i="5"/>
  <c r="AB369" i="5"/>
  <c r="G371" i="5"/>
  <c r="AF370" i="5"/>
  <c r="I370" i="5"/>
  <c r="AH369" i="5"/>
  <c r="B370" i="5"/>
  <c r="AA369" i="5"/>
  <c r="F370" i="5"/>
  <c r="AE369" i="5"/>
  <c r="E370" i="5"/>
  <c r="AD369" i="5"/>
  <c r="D371" i="5"/>
  <c r="AC370" i="5"/>
  <c r="H370" i="5"/>
  <c r="AG369" i="5"/>
  <c r="T366" i="4"/>
  <c r="V365" i="4"/>
  <c r="T366" i="2"/>
  <c r="V365" i="2"/>
  <c r="X1513" i="5" l="1"/>
  <c r="AW1512" i="5"/>
  <c r="BA1512" i="5" s="1"/>
  <c r="BB347" i="5"/>
  <c r="AZ348" i="5"/>
  <c r="BA369" i="5"/>
  <c r="Y479" i="5"/>
  <c r="AX478" i="5"/>
  <c r="AW371" i="5"/>
  <c r="AV371" i="5"/>
  <c r="AU372" i="5"/>
  <c r="AT371" i="5"/>
  <c r="AS371" i="5"/>
  <c r="AR371" i="5"/>
  <c r="AQ408" i="5"/>
  <c r="T368" i="6"/>
  <c r="V367" i="6"/>
  <c r="H371" i="5"/>
  <c r="AG370" i="5"/>
  <c r="B371" i="5"/>
  <c r="AA370" i="5"/>
  <c r="D372" i="5"/>
  <c r="AC371" i="5"/>
  <c r="I371" i="5"/>
  <c r="AH370" i="5"/>
  <c r="E371" i="5"/>
  <c r="AD370" i="5"/>
  <c r="G372" i="5"/>
  <c r="AF371" i="5"/>
  <c r="F371" i="5"/>
  <c r="AE370" i="5"/>
  <c r="C371" i="5"/>
  <c r="AB370" i="5"/>
  <c r="V366" i="4"/>
  <c r="T367" i="4"/>
  <c r="T367" i="2"/>
  <c r="V366" i="2"/>
  <c r="X1514" i="5" l="1"/>
  <c r="AW1513" i="5"/>
  <c r="BA1513" i="5" s="1"/>
  <c r="BB348" i="5"/>
  <c r="AZ349" i="5"/>
  <c r="BA370" i="5"/>
  <c r="Y480" i="5"/>
  <c r="AX479" i="5"/>
  <c r="AW372" i="5"/>
  <c r="AV372" i="5"/>
  <c r="AU373" i="5"/>
  <c r="AT372" i="5"/>
  <c r="AS372" i="5"/>
  <c r="AR372" i="5"/>
  <c r="AQ409" i="5"/>
  <c r="T369" i="6"/>
  <c r="V368" i="6"/>
  <c r="G373" i="5"/>
  <c r="AF372" i="5"/>
  <c r="I372" i="5"/>
  <c r="AH371" i="5"/>
  <c r="B372" i="5"/>
  <c r="AA371" i="5"/>
  <c r="C372" i="5"/>
  <c r="AB371" i="5"/>
  <c r="F372" i="5"/>
  <c r="AE371" i="5"/>
  <c r="E372" i="5"/>
  <c r="AD371" i="5"/>
  <c r="D373" i="5"/>
  <c r="AC372" i="5"/>
  <c r="H372" i="5"/>
  <c r="AG371" i="5"/>
  <c r="T368" i="4"/>
  <c r="V367" i="4"/>
  <c r="T368" i="2"/>
  <c r="V367" i="2"/>
  <c r="X1515" i="5" l="1"/>
  <c r="AW1514" i="5"/>
  <c r="BA1514" i="5" s="1"/>
  <c r="BB349" i="5"/>
  <c r="AZ350" i="5"/>
  <c r="BA371" i="5"/>
  <c r="Y481" i="5"/>
  <c r="AX480" i="5"/>
  <c r="AW373" i="5"/>
  <c r="AV373" i="5"/>
  <c r="AU374" i="5"/>
  <c r="AT373" i="5"/>
  <c r="AS373" i="5"/>
  <c r="AR373" i="5"/>
  <c r="AQ410" i="5"/>
  <c r="T370" i="6"/>
  <c r="V369" i="6"/>
  <c r="H373" i="5"/>
  <c r="AG372" i="5"/>
  <c r="E373" i="5"/>
  <c r="AD372" i="5"/>
  <c r="I373" i="5"/>
  <c r="AH372" i="5"/>
  <c r="D374" i="5"/>
  <c r="AC373" i="5"/>
  <c r="C373" i="5"/>
  <c r="AB372" i="5"/>
  <c r="F373" i="5"/>
  <c r="AE372" i="5"/>
  <c r="B373" i="5"/>
  <c r="AA372" i="5"/>
  <c r="BA372" i="5" s="1"/>
  <c r="G374" i="5"/>
  <c r="AF373" i="5"/>
  <c r="V368" i="4"/>
  <c r="T369" i="4"/>
  <c r="T369" i="2"/>
  <c r="V368" i="2"/>
  <c r="X1516" i="5" l="1"/>
  <c r="AW1515" i="5"/>
  <c r="BA1515" i="5" s="1"/>
  <c r="BB350" i="5"/>
  <c r="AZ351" i="5"/>
  <c r="Y482" i="5"/>
  <c r="AX481" i="5"/>
  <c r="AW374" i="5"/>
  <c r="AV374" i="5"/>
  <c r="AU375" i="5"/>
  <c r="AT374" i="5"/>
  <c r="AS374" i="5"/>
  <c r="AR374" i="5"/>
  <c r="AQ411" i="5"/>
  <c r="V370" i="6"/>
  <c r="T371" i="6"/>
  <c r="C374" i="5"/>
  <c r="AB373" i="5"/>
  <c r="H374" i="5"/>
  <c r="AG373" i="5"/>
  <c r="F374" i="5"/>
  <c r="AE373" i="5"/>
  <c r="D375" i="5"/>
  <c r="AC374" i="5"/>
  <c r="E374" i="5"/>
  <c r="AD373" i="5"/>
  <c r="G375" i="5"/>
  <c r="AF374" i="5"/>
  <c r="B374" i="5"/>
  <c r="AA373" i="5"/>
  <c r="BA373" i="5" s="1"/>
  <c r="I374" i="5"/>
  <c r="AH373" i="5"/>
  <c r="T370" i="4"/>
  <c r="V369" i="4"/>
  <c r="T370" i="2"/>
  <c r="V369" i="2"/>
  <c r="X1517" i="5" l="1"/>
  <c r="AW1516" i="5"/>
  <c r="BA1516" i="5" s="1"/>
  <c r="AZ352" i="5"/>
  <c r="BB351" i="5"/>
  <c r="Y483" i="5"/>
  <c r="AX482" i="5"/>
  <c r="AW375" i="5"/>
  <c r="AV375" i="5"/>
  <c r="AU376" i="5"/>
  <c r="AT375" i="5"/>
  <c r="AS375" i="5"/>
  <c r="AR375" i="5"/>
  <c r="AQ412" i="5"/>
  <c r="T372" i="6"/>
  <c r="V371" i="6"/>
  <c r="B375" i="5"/>
  <c r="AA374" i="5"/>
  <c r="F375" i="5"/>
  <c r="AE374" i="5"/>
  <c r="G376" i="5"/>
  <c r="AF375" i="5"/>
  <c r="D376" i="5"/>
  <c r="AC375" i="5"/>
  <c r="H375" i="5"/>
  <c r="AG374" i="5"/>
  <c r="I375" i="5"/>
  <c r="AH374" i="5"/>
  <c r="E375" i="5"/>
  <c r="AD374" i="5"/>
  <c r="C375" i="5"/>
  <c r="AB374" i="5"/>
  <c r="V370" i="4"/>
  <c r="T371" i="4"/>
  <c r="T371" i="2"/>
  <c r="V370" i="2"/>
  <c r="X1518" i="5" l="1"/>
  <c r="AW1517" i="5"/>
  <c r="BA1517" i="5" s="1"/>
  <c r="BB352" i="5"/>
  <c r="AZ353" i="5"/>
  <c r="BA374" i="5"/>
  <c r="Y484" i="5"/>
  <c r="AX483" i="5"/>
  <c r="AW376" i="5"/>
  <c r="AV376" i="5"/>
  <c r="AU377" i="5"/>
  <c r="AT376" i="5"/>
  <c r="AS376" i="5"/>
  <c r="AR376" i="5"/>
  <c r="AQ413" i="5"/>
  <c r="T373" i="6"/>
  <c r="V372" i="6"/>
  <c r="E376" i="5"/>
  <c r="AD375" i="5"/>
  <c r="G377" i="5"/>
  <c r="AF376" i="5"/>
  <c r="I376" i="5"/>
  <c r="AH375" i="5"/>
  <c r="D377" i="5"/>
  <c r="AC376" i="5"/>
  <c r="F376" i="5"/>
  <c r="AE375" i="5"/>
  <c r="C376" i="5"/>
  <c r="AB375" i="5"/>
  <c r="H376" i="5"/>
  <c r="AG375" i="5"/>
  <c r="B376" i="5"/>
  <c r="AA375" i="5"/>
  <c r="T372" i="4"/>
  <c r="V371" i="4"/>
  <c r="T372" i="2"/>
  <c r="V371" i="2"/>
  <c r="X1519" i="5" l="1"/>
  <c r="AW1518" i="5"/>
  <c r="BA1518" i="5" s="1"/>
  <c r="BB353" i="5"/>
  <c r="AZ354" i="5"/>
  <c r="BA375" i="5"/>
  <c r="Y485" i="5"/>
  <c r="AX484" i="5"/>
  <c r="AW377" i="5"/>
  <c r="AV377" i="5"/>
  <c r="AU378" i="5"/>
  <c r="AT377" i="5"/>
  <c r="AS377" i="5"/>
  <c r="AR377" i="5"/>
  <c r="AQ414" i="5"/>
  <c r="V373" i="6"/>
  <c r="T374" i="6"/>
  <c r="F377" i="5"/>
  <c r="AE376" i="5"/>
  <c r="I377" i="5"/>
  <c r="AH376" i="5"/>
  <c r="C377" i="5"/>
  <c r="AB376" i="5"/>
  <c r="D378" i="5"/>
  <c r="AC377" i="5"/>
  <c r="G378" i="5"/>
  <c r="AF377" i="5"/>
  <c r="B377" i="5"/>
  <c r="AA376" i="5"/>
  <c r="H377" i="5"/>
  <c r="AG376" i="5"/>
  <c r="E377" i="5"/>
  <c r="AD376" i="5"/>
  <c r="V372" i="4"/>
  <c r="T373" i="4"/>
  <c r="T373" i="2"/>
  <c r="V372" i="2"/>
  <c r="X1520" i="5" l="1"/>
  <c r="AW1519" i="5"/>
  <c r="BA1519" i="5" s="1"/>
  <c r="BB354" i="5"/>
  <c r="AZ355" i="5"/>
  <c r="BA376" i="5"/>
  <c r="Y486" i="5"/>
  <c r="AX485" i="5"/>
  <c r="AW378" i="5"/>
  <c r="AV378" i="5"/>
  <c r="AU379" i="5"/>
  <c r="AT378" i="5"/>
  <c r="AS378" i="5"/>
  <c r="AR378" i="5"/>
  <c r="AQ415" i="5"/>
  <c r="T375" i="6"/>
  <c r="V374" i="6"/>
  <c r="G379" i="5"/>
  <c r="AF378" i="5"/>
  <c r="C378" i="5"/>
  <c r="AB377" i="5"/>
  <c r="B378" i="5"/>
  <c r="AA377" i="5"/>
  <c r="D379" i="5"/>
  <c r="AC378" i="5"/>
  <c r="I378" i="5"/>
  <c r="AH377" i="5"/>
  <c r="E378" i="5"/>
  <c r="AD377" i="5"/>
  <c r="H378" i="5"/>
  <c r="AG377" i="5"/>
  <c r="F378" i="5"/>
  <c r="AE377" i="5"/>
  <c r="T374" i="4"/>
  <c r="V373" i="4"/>
  <c r="T374" i="2"/>
  <c r="V373" i="2"/>
  <c r="X1521" i="5" l="1"/>
  <c r="AW1520" i="5"/>
  <c r="BA1520" i="5" s="1"/>
  <c r="BB355" i="5"/>
  <c r="AZ356" i="5"/>
  <c r="BA377" i="5"/>
  <c r="Y487" i="5"/>
  <c r="AX486" i="5"/>
  <c r="AW379" i="5"/>
  <c r="AV379" i="5"/>
  <c r="AU380" i="5"/>
  <c r="AT379" i="5"/>
  <c r="AS379" i="5"/>
  <c r="AR379" i="5"/>
  <c r="AQ416" i="5"/>
  <c r="V375" i="6"/>
  <c r="T376" i="6"/>
  <c r="B379" i="5"/>
  <c r="AA378" i="5"/>
  <c r="F379" i="5"/>
  <c r="AE378" i="5"/>
  <c r="E379" i="5"/>
  <c r="AD378" i="5"/>
  <c r="D380" i="5"/>
  <c r="AC379" i="5"/>
  <c r="C379" i="5"/>
  <c r="AB378" i="5"/>
  <c r="H379" i="5"/>
  <c r="AG378" i="5"/>
  <c r="I379" i="5"/>
  <c r="AH378" i="5"/>
  <c r="G380" i="5"/>
  <c r="AF379" i="5"/>
  <c r="V374" i="4"/>
  <c r="T375" i="4"/>
  <c r="T375" i="2"/>
  <c r="V374" i="2"/>
  <c r="X1522" i="5" l="1"/>
  <c r="AW1521" i="5"/>
  <c r="BA1521" i="5" s="1"/>
  <c r="AZ357" i="5"/>
  <c r="BB356" i="5"/>
  <c r="BA378" i="5"/>
  <c r="Y488" i="5"/>
  <c r="AX487" i="5"/>
  <c r="AW380" i="5"/>
  <c r="AV380" i="5"/>
  <c r="AU381" i="5"/>
  <c r="AT380" i="5"/>
  <c r="AS380" i="5"/>
  <c r="AR380" i="5"/>
  <c r="AQ417" i="5"/>
  <c r="T377" i="6"/>
  <c r="V376" i="6"/>
  <c r="C380" i="5"/>
  <c r="AB379" i="5"/>
  <c r="E380" i="5"/>
  <c r="AD379" i="5"/>
  <c r="G381" i="5"/>
  <c r="AF380" i="5"/>
  <c r="D381" i="5"/>
  <c r="AC380" i="5"/>
  <c r="F380" i="5"/>
  <c r="AE379" i="5"/>
  <c r="H380" i="5"/>
  <c r="AG379" i="5"/>
  <c r="I380" i="5"/>
  <c r="AH379" i="5"/>
  <c r="B380" i="5"/>
  <c r="AA379" i="5"/>
  <c r="T376" i="4"/>
  <c r="V375" i="4"/>
  <c r="T376" i="2"/>
  <c r="V375" i="2"/>
  <c r="X1523" i="5" l="1"/>
  <c r="AW1522" i="5"/>
  <c r="BA1522" i="5" s="1"/>
  <c r="BB357" i="5"/>
  <c r="AZ358" i="5"/>
  <c r="BA379" i="5"/>
  <c r="Y489" i="5"/>
  <c r="AX488" i="5"/>
  <c r="AW381" i="5"/>
  <c r="AV381" i="5"/>
  <c r="AU382" i="5"/>
  <c r="AT381" i="5"/>
  <c r="AS381" i="5"/>
  <c r="AR381" i="5"/>
  <c r="AQ418" i="5"/>
  <c r="T378" i="6"/>
  <c r="V377" i="6"/>
  <c r="F381" i="5"/>
  <c r="AE380" i="5"/>
  <c r="G382" i="5"/>
  <c r="AF381" i="5"/>
  <c r="H381" i="5"/>
  <c r="AG380" i="5"/>
  <c r="D382" i="5"/>
  <c r="AC381" i="5"/>
  <c r="E381" i="5"/>
  <c r="AD380" i="5"/>
  <c r="B381" i="5"/>
  <c r="AA380" i="5"/>
  <c r="I381" i="5"/>
  <c r="AH380" i="5"/>
  <c r="C381" i="5"/>
  <c r="AB380" i="5"/>
  <c r="T377" i="4"/>
  <c r="V376" i="4"/>
  <c r="T377" i="2"/>
  <c r="V376" i="2"/>
  <c r="X1524" i="5" l="1"/>
  <c r="AW1523" i="5"/>
  <c r="BA1523" i="5" s="1"/>
  <c r="BB358" i="5"/>
  <c r="AZ359" i="5"/>
  <c r="BA380" i="5"/>
  <c r="Y490" i="5"/>
  <c r="AX489" i="5"/>
  <c r="AW382" i="5"/>
  <c r="AV382" i="5"/>
  <c r="AU383" i="5"/>
  <c r="AT382" i="5"/>
  <c r="AS382" i="5"/>
  <c r="AR382" i="5"/>
  <c r="AQ419" i="5"/>
  <c r="V378" i="6"/>
  <c r="T379" i="6"/>
  <c r="E382" i="5"/>
  <c r="AD381" i="5"/>
  <c r="H382" i="5"/>
  <c r="AG381" i="5"/>
  <c r="B382" i="5"/>
  <c r="AA381" i="5"/>
  <c r="D383" i="5"/>
  <c r="AC382" i="5"/>
  <c r="G383" i="5"/>
  <c r="AF382" i="5"/>
  <c r="C382" i="5"/>
  <c r="AB381" i="5"/>
  <c r="I382" i="5"/>
  <c r="AH381" i="5"/>
  <c r="F382" i="5"/>
  <c r="AE381" i="5"/>
  <c r="T378" i="4"/>
  <c r="V377" i="4"/>
  <c r="T378" i="2"/>
  <c r="V377" i="2"/>
  <c r="X1525" i="5" l="1"/>
  <c r="AW1524" i="5"/>
  <c r="BA1524" i="5" s="1"/>
  <c r="BB359" i="5"/>
  <c r="AZ360" i="5"/>
  <c r="BA381" i="5"/>
  <c r="Y491" i="5"/>
  <c r="AX490" i="5"/>
  <c r="AW383" i="5"/>
  <c r="AV383" i="5"/>
  <c r="AU384" i="5"/>
  <c r="AT383" i="5"/>
  <c r="AS383" i="5"/>
  <c r="AR383" i="5"/>
  <c r="AQ420" i="5"/>
  <c r="V379" i="6"/>
  <c r="T380" i="6"/>
  <c r="G384" i="5"/>
  <c r="AF383" i="5"/>
  <c r="E383" i="5"/>
  <c r="AD382" i="5"/>
  <c r="C383" i="5"/>
  <c r="AB382" i="5"/>
  <c r="D384" i="5"/>
  <c r="AC383" i="5"/>
  <c r="H383" i="5"/>
  <c r="AG382" i="5"/>
  <c r="F383" i="5"/>
  <c r="AE382" i="5"/>
  <c r="I383" i="5"/>
  <c r="AH382" i="5"/>
  <c r="B383" i="5"/>
  <c r="AA382" i="5"/>
  <c r="V378" i="4"/>
  <c r="T379" i="4"/>
  <c r="T379" i="2"/>
  <c r="V378" i="2"/>
  <c r="X1526" i="5" l="1"/>
  <c r="AW1525" i="5"/>
  <c r="BA1525" i="5" s="1"/>
  <c r="BB360" i="5"/>
  <c r="AZ361" i="5"/>
  <c r="BA382" i="5"/>
  <c r="Y492" i="5"/>
  <c r="AX491" i="5"/>
  <c r="AW384" i="5"/>
  <c r="AV384" i="5"/>
  <c r="AU385" i="5"/>
  <c r="AT384" i="5"/>
  <c r="AS384" i="5"/>
  <c r="AR384" i="5"/>
  <c r="AQ421" i="5"/>
  <c r="T381" i="6"/>
  <c r="V380" i="6"/>
  <c r="H384" i="5"/>
  <c r="AG383" i="5"/>
  <c r="G385" i="5"/>
  <c r="AF384" i="5"/>
  <c r="F384" i="5"/>
  <c r="AE383" i="5"/>
  <c r="D385" i="5"/>
  <c r="AC384" i="5"/>
  <c r="E384" i="5"/>
  <c r="AD383" i="5"/>
  <c r="B384" i="5"/>
  <c r="AA383" i="5"/>
  <c r="I384" i="5"/>
  <c r="AH383" i="5"/>
  <c r="C384" i="5"/>
  <c r="AB383" i="5"/>
  <c r="T380" i="4"/>
  <c r="V379" i="4"/>
  <c r="T380" i="2"/>
  <c r="V379" i="2"/>
  <c r="X1527" i="5" l="1"/>
  <c r="AW1526" i="5"/>
  <c r="BA1526" i="5" s="1"/>
  <c r="BB361" i="5"/>
  <c r="AZ362" i="5"/>
  <c r="BA383" i="5"/>
  <c r="Y493" i="5"/>
  <c r="AX492" i="5"/>
  <c r="AW385" i="5"/>
  <c r="AV385" i="5"/>
  <c r="AU386" i="5"/>
  <c r="AT385" i="5"/>
  <c r="AS385" i="5"/>
  <c r="AR385" i="5"/>
  <c r="AQ422" i="5"/>
  <c r="T382" i="6"/>
  <c r="V381" i="6"/>
  <c r="E385" i="5"/>
  <c r="AD384" i="5"/>
  <c r="F385" i="5"/>
  <c r="AE384" i="5"/>
  <c r="B385" i="5"/>
  <c r="AA384" i="5"/>
  <c r="D386" i="5"/>
  <c r="AC385" i="5"/>
  <c r="G386" i="5"/>
  <c r="AF385" i="5"/>
  <c r="C385" i="5"/>
  <c r="AB384" i="5"/>
  <c r="I385" i="5"/>
  <c r="AH384" i="5"/>
  <c r="H385" i="5"/>
  <c r="AG384" i="5"/>
  <c r="T381" i="4"/>
  <c r="V380" i="4"/>
  <c r="T381" i="2"/>
  <c r="V380" i="2"/>
  <c r="X1528" i="5" l="1"/>
  <c r="AW1527" i="5"/>
  <c r="BA1527" i="5" s="1"/>
  <c r="BB362" i="5"/>
  <c r="AZ363" i="5"/>
  <c r="BA384" i="5"/>
  <c r="Y494" i="5"/>
  <c r="AX493" i="5"/>
  <c r="AW386" i="5"/>
  <c r="AV386" i="5"/>
  <c r="AU387" i="5"/>
  <c r="AT386" i="5"/>
  <c r="AS386" i="5"/>
  <c r="AR386" i="5"/>
  <c r="AQ423" i="5"/>
  <c r="T383" i="6"/>
  <c r="V382" i="6"/>
  <c r="I386" i="5"/>
  <c r="AH385" i="5"/>
  <c r="B386" i="5"/>
  <c r="AA385" i="5"/>
  <c r="C386" i="5"/>
  <c r="AB385" i="5"/>
  <c r="D387" i="5"/>
  <c r="AC386" i="5"/>
  <c r="F386" i="5"/>
  <c r="AE385" i="5"/>
  <c r="H386" i="5"/>
  <c r="AG385" i="5"/>
  <c r="G387" i="5"/>
  <c r="AF386" i="5"/>
  <c r="E386" i="5"/>
  <c r="AD385" i="5"/>
  <c r="V381" i="4"/>
  <c r="T382" i="4"/>
  <c r="T382" i="2"/>
  <c r="V381" i="2"/>
  <c r="X1529" i="5" l="1"/>
  <c r="AW1528" i="5"/>
  <c r="BA1528" i="5" s="1"/>
  <c r="AZ364" i="5"/>
  <c r="BB363" i="5"/>
  <c r="BA385" i="5"/>
  <c r="Y495" i="5"/>
  <c r="AX494" i="5"/>
  <c r="AW387" i="5"/>
  <c r="AV387" i="5"/>
  <c r="AU388" i="5"/>
  <c r="AT387" i="5"/>
  <c r="AS387" i="5"/>
  <c r="AR387" i="5"/>
  <c r="AQ424" i="5"/>
  <c r="V383" i="6"/>
  <c r="T384" i="6"/>
  <c r="F387" i="5"/>
  <c r="AE386" i="5"/>
  <c r="C387" i="5"/>
  <c r="AB386" i="5"/>
  <c r="H387" i="5"/>
  <c r="AG386" i="5"/>
  <c r="D388" i="5"/>
  <c r="AC387" i="5"/>
  <c r="B387" i="5"/>
  <c r="AA386" i="5"/>
  <c r="BA386" i="5" s="1"/>
  <c r="E387" i="5"/>
  <c r="AD386" i="5"/>
  <c r="G388" i="5"/>
  <c r="AF387" i="5"/>
  <c r="I387" i="5"/>
  <c r="AH386" i="5"/>
  <c r="V382" i="4"/>
  <c r="T383" i="4"/>
  <c r="T383" i="2"/>
  <c r="V382" i="2"/>
  <c r="X1530" i="5" l="1"/>
  <c r="AW1529" i="5"/>
  <c r="BA1529" i="5" s="1"/>
  <c r="BB364" i="5"/>
  <c r="AZ365" i="5"/>
  <c r="Y496" i="5"/>
  <c r="AX495" i="5"/>
  <c r="AW388" i="5"/>
  <c r="AV388" i="5"/>
  <c r="AU389" i="5"/>
  <c r="AT388" i="5"/>
  <c r="AS388" i="5"/>
  <c r="AR388" i="5"/>
  <c r="AQ425" i="5"/>
  <c r="T385" i="6"/>
  <c r="V384" i="6"/>
  <c r="B388" i="5"/>
  <c r="AA387" i="5"/>
  <c r="H388" i="5"/>
  <c r="AG387" i="5"/>
  <c r="E388" i="5"/>
  <c r="AD387" i="5"/>
  <c r="D389" i="5"/>
  <c r="AC388" i="5"/>
  <c r="C388" i="5"/>
  <c r="AB387" i="5"/>
  <c r="I388" i="5"/>
  <c r="AH387" i="5"/>
  <c r="G389" i="5"/>
  <c r="AF388" i="5"/>
  <c r="F388" i="5"/>
  <c r="AE387" i="5"/>
  <c r="T384" i="4"/>
  <c r="V383" i="4"/>
  <c r="T384" i="2"/>
  <c r="V383" i="2"/>
  <c r="X1531" i="5" l="1"/>
  <c r="AW1530" i="5"/>
  <c r="BA1530" i="5" s="1"/>
  <c r="AZ366" i="5"/>
  <c r="BB365" i="5"/>
  <c r="BA387" i="5"/>
  <c r="Y497" i="5"/>
  <c r="AX496" i="5"/>
  <c r="AW389" i="5"/>
  <c r="AV389" i="5"/>
  <c r="AU390" i="5"/>
  <c r="AT389" i="5"/>
  <c r="AS389" i="5"/>
  <c r="AR389" i="5"/>
  <c r="AQ426" i="5"/>
  <c r="V385" i="6"/>
  <c r="T386" i="6"/>
  <c r="G390" i="5"/>
  <c r="AF389" i="5"/>
  <c r="E389" i="5"/>
  <c r="AD388" i="5"/>
  <c r="I389" i="5"/>
  <c r="AH388" i="5"/>
  <c r="D390" i="5"/>
  <c r="AC389" i="5"/>
  <c r="H389" i="5"/>
  <c r="AG388" i="5"/>
  <c r="F389" i="5"/>
  <c r="AE388" i="5"/>
  <c r="C389" i="5"/>
  <c r="AB388" i="5"/>
  <c r="B389" i="5"/>
  <c r="AA388" i="5"/>
  <c r="T385" i="4"/>
  <c r="V384" i="4"/>
  <c r="T385" i="2"/>
  <c r="V384" i="2"/>
  <c r="X1532" i="5" l="1"/>
  <c r="AW1531" i="5"/>
  <c r="BA1531" i="5" s="1"/>
  <c r="BB366" i="5"/>
  <c r="AZ367" i="5"/>
  <c r="BA388" i="5"/>
  <c r="Y498" i="5"/>
  <c r="AX497" i="5"/>
  <c r="AW390" i="5"/>
  <c r="AV390" i="5"/>
  <c r="AU391" i="5"/>
  <c r="AT390" i="5"/>
  <c r="AS390" i="5"/>
  <c r="AR390" i="5"/>
  <c r="AQ427" i="5"/>
  <c r="T387" i="6"/>
  <c r="V386" i="6"/>
  <c r="H390" i="5"/>
  <c r="AG389" i="5"/>
  <c r="I390" i="5"/>
  <c r="AH389" i="5"/>
  <c r="F390" i="5"/>
  <c r="AE389" i="5"/>
  <c r="D391" i="5"/>
  <c r="AC390" i="5"/>
  <c r="E390" i="5"/>
  <c r="AD389" i="5"/>
  <c r="B390" i="5"/>
  <c r="AA389" i="5"/>
  <c r="C390" i="5"/>
  <c r="AB389" i="5"/>
  <c r="G391" i="5"/>
  <c r="AF390" i="5"/>
  <c r="V385" i="4"/>
  <c r="T386" i="4"/>
  <c r="T386" i="2"/>
  <c r="V385" i="2"/>
  <c r="X1533" i="5" l="1"/>
  <c r="AW1532" i="5"/>
  <c r="BA1532" i="5" s="1"/>
  <c r="AZ368" i="5"/>
  <c r="BB367" i="5"/>
  <c r="BA389" i="5"/>
  <c r="Y499" i="5"/>
  <c r="AX498" i="5"/>
  <c r="AW391" i="5"/>
  <c r="AV391" i="5"/>
  <c r="AU392" i="5"/>
  <c r="AT391" i="5"/>
  <c r="AS391" i="5"/>
  <c r="AR391" i="5"/>
  <c r="AQ428" i="5"/>
  <c r="V387" i="6"/>
  <c r="T388" i="6"/>
  <c r="C391" i="5"/>
  <c r="AB390" i="5"/>
  <c r="F391" i="5"/>
  <c r="AE390" i="5"/>
  <c r="H391" i="5"/>
  <c r="AG390" i="5"/>
  <c r="E391" i="5"/>
  <c r="AD390" i="5"/>
  <c r="B391" i="5"/>
  <c r="AA390" i="5"/>
  <c r="D392" i="5"/>
  <c r="AC391" i="5"/>
  <c r="I391" i="5"/>
  <c r="AH390" i="5"/>
  <c r="G392" i="5"/>
  <c r="AF391" i="5"/>
  <c r="V386" i="4"/>
  <c r="T387" i="4"/>
  <c r="T387" i="2"/>
  <c r="V386" i="2"/>
  <c r="X1534" i="5" l="1"/>
  <c r="AW1533" i="5"/>
  <c r="BA1533" i="5" s="1"/>
  <c r="BB368" i="5"/>
  <c r="AZ369" i="5"/>
  <c r="BA390" i="5"/>
  <c r="Y500" i="5"/>
  <c r="AX499" i="5"/>
  <c r="AW392" i="5"/>
  <c r="AV392" i="5"/>
  <c r="AU393" i="5"/>
  <c r="AT392" i="5"/>
  <c r="AS392" i="5"/>
  <c r="AR392" i="5"/>
  <c r="AQ429" i="5"/>
  <c r="T389" i="6"/>
  <c r="V388" i="6"/>
  <c r="H392" i="5"/>
  <c r="AG391" i="5"/>
  <c r="G393" i="5"/>
  <c r="AF392" i="5"/>
  <c r="D393" i="5"/>
  <c r="AC392" i="5"/>
  <c r="E392" i="5"/>
  <c r="AD391" i="5"/>
  <c r="F392" i="5"/>
  <c r="AE391" i="5"/>
  <c r="I392" i="5"/>
  <c r="AH391" i="5"/>
  <c r="B392" i="5"/>
  <c r="AA391" i="5"/>
  <c r="BA391" i="5" s="1"/>
  <c r="C392" i="5"/>
  <c r="AB391" i="5"/>
  <c r="T388" i="4"/>
  <c r="V387" i="4"/>
  <c r="T388" i="2"/>
  <c r="V387" i="2"/>
  <c r="X1535" i="5" l="1"/>
  <c r="AW1534" i="5"/>
  <c r="BA1534" i="5" s="1"/>
  <c r="AZ370" i="5"/>
  <c r="BB369" i="5"/>
  <c r="Y501" i="5"/>
  <c r="AX500" i="5"/>
  <c r="AW393" i="5"/>
  <c r="AV393" i="5"/>
  <c r="AU394" i="5"/>
  <c r="AT393" i="5"/>
  <c r="AS393" i="5"/>
  <c r="AR393" i="5"/>
  <c r="AQ430" i="5"/>
  <c r="T390" i="6"/>
  <c r="V389" i="6"/>
  <c r="F393" i="5"/>
  <c r="AE392" i="5"/>
  <c r="D394" i="5"/>
  <c r="AC393" i="5"/>
  <c r="I393" i="5"/>
  <c r="AH392" i="5"/>
  <c r="E393" i="5"/>
  <c r="AD392" i="5"/>
  <c r="G394" i="5"/>
  <c r="AF393" i="5"/>
  <c r="C393" i="5"/>
  <c r="AB392" i="5"/>
  <c r="B393" i="5"/>
  <c r="AA392" i="5"/>
  <c r="BA392" i="5" s="1"/>
  <c r="H393" i="5"/>
  <c r="AG392" i="5"/>
  <c r="T389" i="4"/>
  <c r="V388" i="4"/>
  <c r="T389" i="2"/>
  <c r="V388" i="2"/>
  <c r="X1536" i="5" l="1"/>
  <c r="AW1535" i="5"/>
  <c r="BA1535" i="5" s="1"/>
  <c r="BB370" i="5"/>
  <c r="AZ371" i="5"/>
  <c r="Y502" i="5"/>
  <c r="AX501" i="5"/>
  <c r="AW394" i="5"/>
  <c r="AV394" i="5"/>
  <c r="AU395" i="5"/>
  <c r="AT394" i="5"/>
  <c r="AS394" i="5"/>
  <c r="AR394" i="5"/>
  <c r="AQ431" i="5"/>
  <c r="T391" i="6"/>
  <c r="V390" i="6"/>
  <c r="I394" i="5"/>
  <c r="AH393" i="5"/>
  <c r="H394" i="5"/>
  <c r="AG393" i="5"/>
  <c r="C394" i="5"/>
  <c r="AB393" i="5"/>
  <c r="E394" i="5"/>
  <c r="AD393" i="5"/>
  <c r="D395" i="5"/>
  <c r="AC394" i="5"/>
  <c r="B394" i="5"/>
  <c r="AA393" i="5"/>
  <c r="G395" i="5"/>
  <c r="AF394" i="5"/>
  <c r="F394" i="5"/>
  <c r="AE393" i="5"/>
  <c r="V389" i="4"/>
  <c r="T390" i="4"/>
  <c r="T390" i="2"/>
  <c r="V389" i="2"/>
  <c r="X1537" i="5" l="1"/>
  <c r="AW1536" i="5"/>
  <c r="BA1536" i="5" s="1"/>
  <c r="BB371" i="5"/>
  <c r="AZ372" i="5"/>
  <c r="BA393" i="5"/>
  <c r="Y503" i="5"/>
  <c r="AX502" i="5"/>
  <c r="AW395" i="5"/>
  <c r="AV395" i="5"/>
  <c r="AU396" i="5"/>
  <c r="AT395" i="5"/>
  <c r="AS395" i="5"/>
  <c r="AR395" i="5"/>
  <c r="AQ432" i="5"/>
  <c r="V391" i="6"/>
  <c r="T392" i="6"/>
  <c r="G396" i="5"/>
  <c r="AF395" i="5"/>
  <c r="C395" i="5"/>
  <c r="AB394" i="5"/>
  <c r="B395" i="5"/>
  <c r="AA394" i="5"/>
  <c r="E395" i="5"/>
  <c r="AD394" i="5"/>
  <c r="H395" i="5"/>
  <c r="AG394" i="5"/>
  <c r="F395" i="5"/>
  <c r="AE394" i="5"/>
  <c r="D396" i="5"/>
  <c r="AC395" i="5"/>
  <c r="I395" i="5"/>
  <c r="AH394" i="5"/>
  <c r="V390" i="4"/>
  <c r="T391" i="4"/>
  <c r="T391" i="2"/>
  <c r="V390" i="2"/>
  <c r="X1538" i="5" l="1"/>
  <c r="AW1537" i="5"/>
  <c r="BA1537" i="5" s="1"/>
  <c r="BB372" i="5"/>
  <c r="AZ373" i="5"/>
  <c r="BA394" i="5"/>
  <c r="Y504" i="5"/>
  <c r="AX503" i="5"/>
  <c r="AW396" i="5"/>
  <c r="AV396" i="5"/>
  <c r="AU397" i="5"/>
  <c r="AT396" i="5"/>
  <c r="AS396" i="5"/>
  <c r="AR396" i="5"/>
  <c r="AQ433" i="5"/>
  <c r="T393" i="6"/>
  <c r="V392" i="6"/>
  <c r="D397" i="5"/>
  <c r="AC396" i="5"/>
  <c r="B396" i="5"/>
  <c r="AA395" i="5"/>
  <c r="G397" i="5"/>
  <c r="AF396" i="5"/>
  <c r="H396" i="5"/>
  <c r="AG395" i="5"/>
  <c r="F396" i="5"/>
  <c r="AE395" i="5"/>
  <c r="E396" i="5"/>
  <c r="AD395" i="5"/>
  <c r="C396" i="5"/>
  <c r="AB395" i="5"/>
  <c r="I396" i="5"/>
  <c r="AH395" i="5"/>
  <c r="T392" i="4"/>
  <c r="V391" i="4"/>
  <c r="T392" i="2"/>
  <c r="V391" i="2"/>
  <c r="X1539" i="5" l="1"/>
  <c r="AW1538" i="5"/>
  <c r="BA1538" i="5" s="1"/>
  <c r="BB373" i="5"/>
  <c r="AZ374" i="5"/>
  <c r="BA395" i="5"/>
  <c r="Y505" i="5"/>
  <c r="AX504" i="5"/>
  <c r="AW397" i="5"/>
  <c r="AV397" i="5"/>
  <c r="AU398" i="5"/>
  <c r="AT397" i="5"/>
  <c r="AS397" i="5"/>
  <c r="AR397" i="5"/>
  <c r="AQ434" i="5"/>
  <c r="T394" i="6"/>
  <c r="V393" i="6"/>
  <c r="G398" i="5"/>
  <c r="AF397" i="5"/>
  <c r="I397" i="5"/>
  <c r="AH396" i="5"/>
  <c r="E397" i="5"/>
  <c r="AD396" i="5"/>
  <c r="H397" i="5"/>
  <c r="AG396" i="5"/>
  <c r="B397" i="5"/>
  <c r="AA396" i="5"/>
  <c r="C397" i="5"/>
  <c r="AB396" i="5"/>
  <c r="F397" i="5"/>
  <c r="AE396" i="5"/>
  <c r="D398" i="5"/>
  <c r="AC397" i="5"/>
  <c r="T393" i="4"/>
  <c r="V392" i="4"/>
  <c r="T393" i="2"/>
  <c r="V392" i="2"/>
  <c r="X1540" i="5" l="1"/>
  <c r="AW1539" i="5"/>
  <c r="BA1539" i="5" s="1"/>
  <c r="BB374" i="5"/>
  <c r="AZ375" i="5"/>
  <c r="BA396" i="5"/>
  <c r="Y506" i="5"/>
  <c r="AX505" i="5"/>
  <c r="AW398" i="5"/>
  <c r="AV398" i="5"/>
  <c r="AU399" i="5"/>
  <c r="AT398" i="5"/>
  <c r="AS398" i="5"/>
  <c r="AR398" i="5"/>
  <c r="AQ435" i="5"/>
  <c r="V394" i="6"/>
  <c r="T395" i="6"/>
  <c r="B398" i="5"/>
  <c r="AA397" i="5"/>
  <c r="E398" i="5"/>
  <c r="AD397" i="5"/>
  <c r="C398" i="5"/>
  <c r="AB397" i="5"/>
  <c r="H398" i="5"/>
  <c r="AG397" i="5"/>
  <c r="I398" i="5"/>
  <c r="AH397" i="5"/>
  <c r="D399" i="5"/>
  <c r="AC398" i="5"/>
  <c r="F398" i="5"/>
  <c r="AE397" i="5"/>
  <c r="G399" i="5"/>
  <c r="AF398" i="5"/>
  <c r="V393" i="4"/>
  <c r="T394" i="4"/>
  <c r="T394" i="2"/>
  <c r="V393" i="2"/>
  <c r="X1541" i="5" l="1"/>
  <c r="AW1540" i="5"/>
  <c r="BA1540" i="5" s="1"/>
  <c r="BB375" i="5"/>
  <c r="AZ376" i="5"/>
  <c r="BA397" i="5"/>
  <c r="Y507" i="5"/>
  <c r="AX506" i="5"/>
  <c r="AW399" i="5"/>
  <c r="AV399" i="5"/>
  <c r="AU400" i="5"/>
  <c r="AT399" i="5"/>
  <c r="AS399" i="5"/>
  <c r="AR399" i="5"/>
  <c r="AQ436" i="5"/>
  <c r="V395" i="6"/>
  <c r="T396" i="6"/>
  <c r="C399" i="5"/>
  <c r="AB398" i="5"/>
  <c r="G400" i="5"/>
  <c r="AF399" i="5"/>
  <c r="D400" i="5"/>
  <c r="AC399" i="5"/>
  <c r="H399" i="5"/>
  <c r="AG398" i="5"/>
  <c r="E399" i="5"/>
  <c r="AD398" i="5"/>
  <c r="F399" i="5"/>
  <c r="AE398" i="5"/>
  <c r="I399" i="5"/>
  <c r="AH398" i="5"/>
  <c r="B399" i="5"/>
  <c r="AA398" i="5"/>
  <c r="V394" i="4"/>
  <c r="T395" i="4"/>
  <c r="T395" i="2"/>
  <c r="V394" i="2"/>
  <c r="X1542" i="5" l="1"/>
  <c r="AW1541" i="5"/>
  <c r="BA1541" i="5" s="1"/>
  <c r="BB376" i="5"/>
  <c r="AZ377" i="5"/>
  <c r="BA398" i="5"/>
  <c r="Y508" i="5"/>
  <c r="AX507" i="5"/>
  <c r="AW400" i="5"/>
  <c r="AV400" i="5"/>
  <c r="AU401" i="5"/>
  <c r="AT400" i="5"/>
  <c r="AS400" i="5"/>
  <c r="AR400" i="5"/>
  <c r="AQ437" i="5"/>
  <c r="T397" i="6"/>
  <c r="V396" i="6"/>
  <c r="I400" i="5"/>
  <c r="AH399" i="5"/>
  <c r="D401" i="5"/>
  <c r="AC400" i="5"/>
  <c r="F400" i="5"/>
  <c r="AE399" i="5"/>
  <c r="H400" i="5"/>
  <c r="AG399" i="5"/>
  <c r="G401" i="5"/>
  <c r="AF400" i="5"/>
  <c r="B400" i="5"/>
  <c r="AA399" i="5"/>
  <c r="E400" i="5"/>
  <c r="AD399" i="5"/>
  <c r="C400" i="5"/>
  <c r="AB399" i="5"/>
  <c r="T396" i="4"/>
  <c r="V395" i="4"/>
  <c r="T396" i="2"/>
  <c r="V395" i="2"/>
  <c r="X1543" i="5" l="1"/>
  <c r="AW1542" i="5"/>
  <c r="BA1542" i="5" s="1"/>
  <c r="BB377" i="5"/>
  <c r="AZ378" i="5"/>
  <c r="BA399" i="5"/>
  <c r="Y509" i="5"/>
  <c r="AX508" i="5"/>
  <c r="AW401" i="5"/>
  <c r="AV401" i="5"/>
  <c r="AU402" i="5"/>
  <c r="AT401" i="5"/>
  <c r="AS401" i="5"/>
  <c r="AR401" i="5"/>
  <c r="AQ438" i="5"/>
  <c r="T398" i="6"/>
  <c r="V397" i="6"/>
  <c r="E401" i="5"/>
  <c r="AD400" i="5"/>
  <c r="F401" i="5"/>
  <c r="AE400" i="5"/>
  <c r="B401" i="5"/>
  <c r="AA400" i="5"/>
  <c r="BA400" i="5" s="1"/>
  <c r="H401" i="5"/>
  <c r="AG400" i="5"/>
  <c r="D402" i="5"/>
  <c r="AC401" i="5"/>
  <c r="C401" i="5"/>
  <c r="AB400" i="5"/>
  <c r="G402" i="5"/>
  <c r="AF401" i="5"/>
  <c r="I401" i="5"/>
  <c r="AH400" i="5"/>
  <c r="T397" i="4"/>
  <c r="V396" i="4"/>
  <c r="T397" i="2"/>
  <c r="V396" i="2"/>
  <c r="X1544" i="5" l="1"/>
  <c r="AW1543" i="5"/>
  <c r="BA1543" i="5" s="1"/>
  <c r="BB378" i="5"/>
  <c r="AZ379" i="5"/>
  <c r="Y510" i="5"/>
  <c r="AX509" i="5"/>
  <c r="AW402" i="5"/>
  <c r="AV402" i="5"/>
  <c r="AU403" i="5"/>
  <c r="AT402" i="5"/>
  <c r="AS402" i="5"/>
  <c r="AR402" i="5"/>
  <c r="AQ439" i="5"/>
  <c r="T399" i="6"/>
  <c r="V398" i="6"/>
  <c r="G403" i="5"/>
  <c r="AF402" i="5"/>
  <c r="B402" i="5"/>
  <c r="AA401" i="5"/>
  <c r="E402" i="5"/>
  <c r="AD401" i="5"/>
  <c r="D403" i="5"/>
  <c r="AC402" i="5"/>
  <c r="C402" i="5"/>
  <c r="AB401" i="5"/>
  <c r="H402" i="5"/>
  <c r="AG401" i="5"/>
  <c r="F402" i="5"/>
  <c r="AE401" i="5"/>
  <c r="I402" i="5"/>
  <c r="AH401" i="5"/>
  <c r="V397" i="4"/>
  <c r="T398" i="4"/>
  <c r="T398" i="2"/>
  <c r="V397" i="2"/>
  <c r="X1545" i="5" l="1"/>
  <c r="AW1544" i="5"/>
  <c r="BA1544" i="5" s="1"/>
  <c r="AZ380" i="5"/>
  <c r="BB379" i="5"/>
  <c r="BA401" i="5"/>
  <c r="Y511" i="5"/>
  <c r="AX510" i="5"/>
  <c r="AW403" i="5"/>
  <c r="AV403" i="5"/>
  <c r="AU404" i="5"/>
  <c r="AT403" i="5"/>
  <c r="AS403" i="5"/>
  <c r="AR403" i="5"/>
  <c r="AQ440" i="5"/>
  <c r="V399" i="6"/>
  <c r="T400" i="6"/>
  <c r="E403" i="5"/>
  <c r="AD402" i="5"/>
  <c r="C403" i="5"/>
  <c r="AB402" i="5"/>
  <c r="H403" i="5"/>
  <c r="AG402" i="5"/>
  <c r="B403" i="5"/>
  <c r="AA402" i="5"/>
  <c r="I403" i="5"/>
  <c r="AH402" i="5"/>
  <c r="D404" i="5"/>
  <c r="AC403" i="5"/>
  <c r="F403" i="5"/>
  <c r="AE402" i="5"/>
  <c r="G404" i="5"/>
  <c r="AF403" i="5"/>
  <c r="V398" i="4"/>
  <c r="T399" i="4"/>
  <c r="T399" i="2"/>
  <c r="V398" i="2"/>
  <c r="X1546" i="5" l="1"/>
  <c r="AW1545" i="5"/>
  <c r="BA1545" i="5" s="1"/>
  <c r="BB380" i="5"/>
  <c r="AZ381" i="5"/>
  <c r="BA402" i="5"/>
  <c r="Y512" i="5"/>
  <c r="AX511" i="5"/>
  <c r="AW404" i="5"/>
  <c r="AV404" i="5"/>
  <c r="AU405" i="5"/>
  <c r="AT404" i="5"/>
  <c r="AS404" i="5"/>
  <c r="AR404" i="5"/>
  <c r="AQ441" i="5"/>
  <c r="T401" i="6"/>
  <c r="V400" i="6"/>
  <c r="H404" i="5"/>
  <c r="AG403" i="5"/>
  <c r="G405" i="5"/>
  <c r="AF404" i="5"/>
  <c r="D405" i="5"/>
  <c r="AC404" i="5"/>
  <c r="B404" i="5"/>
  <c r="AA403" i="5"/>
  <c r="C404" i="5"/>
  <c r="AB403" i="5"/>
  <c r="F404" i="5"/>
  <c r="AE403" i="5"/>
  <c r="I404" i="5"/>
  <c r="AH403" i="5"/>
  <c r="E404" i="5"/>
  <c r="AD403" i="5"/>
  <c r="T400" i="4"/>
  <c r="V399" i="4"/>
  <c r="T400" i="2"/>
  <c r="V399" i="2"/>
  <c r="X1547" i="5" l="1"/>
  <c r="AW1546" i="5"/>
  <c r="BA1546" i="5" s="1"/>
  <c r="AZ382" i="5"/>
  <c r="BB381" i="5"/>
  <c r="BA403" i="5"/>
  <c r="Y513" i="5"/>
  <c r="AX512" i="5"/>
  <c r="AW405" i="5"/>
  <c r="AV405" i="5"/>
  <c r="AU406" i="5"/>
  <c r="AT405" i="5"/>
  <c r="AS405" i="5"/>
  <c r="AR405" i="5"/>
  <c r="AQ442" i="5"/>
  <c r="V401" i="6"/>
  <c r="T402" i="6"/>
  <c r="C405" i="5"/>
  <c r="AB404" i="5"/>
  <c r="D406" i="5"/>
  <c r="AC405" i="5"/>
  <c r="F405" i="5"/>
  <c r="AE404" i="5"/>
  <c r="B405" i="5"/>
  <c r="AA404" i="5"/>
  <c r="G406" i="5"/>
  <c r="AF405" i="5"/>
  <c r="E405" i="5"/>
  <c r="AD404" i="5"/>
  <c r="I405" i="5"/>
  <c r="AH404" i="5"/>
  <c r="H405" i="5"/>
  <c r="AG404" i="5"/>
  <c r="T401" i="4"/>
  <c r="V400" i="4"/>
  <c r="T401" i="2"/>
  <c r="V400" i="2"/>
  <c r="X1548" i="5" l="1"/>
  <c r="AW1547" i="5"/>
  <c r="BA1547" i="5" s="1"/>
  <c r="BB382" i="5"/>
  <c r="AZ383" i="5"/>
  <c r="BA404" i="5"/>
  <c r="Y514" i="5"/>
  <c r="AX513" i="5"/>
  <c r="AW406" i="5"/>
  <c r="AV406" i="5"/>
  <c r="AU407" i="5"/>
  <c r="AT406" i="5"/>
  <c r="AS406" i="5"/>
  <c r="AR406" i="5"/>
  <c r="AQ443" i="5"/>
  <c r="V402" i="6"/>
  <c r="T403" i="6"/>
  <c r="G407" i="5"/>
  <c r="AF406" i="5"/>
  <c r="F406" i="5"/>
  <c r="AE405" i="5"/>
  <c r="E406" i="5"/>
  <c r="AD405" i="5"/>
  <c r="B406" i="5"/>
  <c r="AA405" i="5"/>
  <c r="D407" i="5"/>
  <c r="AC406" i="5"/>
  <c r="H406" i="5"/>
  <c r="AG405" i="5"/>
  <c r="I406" i="5"/>
  <c r="AH405" i="5"/>
  <c r="C406" i="5"/>
  <c r="AB405" i="5"/>
  <c r="V401" i="4"/>
  <c r="T402" i="4"/>
  <c r="T402" i="2"/>
  <c r="V401" i="2"/>
  <c r="X1549" i="5" l="1"/>
  <c r="AW1548" i="5"/>
  <c r="BA1548" i="5" s="1"/>
  <c r="AZ384" i="5"/>
  <c r="BB383" i="5"/>
  <c r="BA405" i="5"/>
  <c r="Y515" i="5"/>
  <c r="AX514" i="5"/>
  <c r="AW407" i="5"/>
  <c r="AV407" i="5"/>
  <c r="AU408" i="5"/>
  <c r="AT407" i="5"/>
  <c r="AS407" i="5"/>
  <c r="AR407" i="5"/>
  <c r="AQ444" i="5"/>
  <c r="V403" i="6"/>
  <c r="T404" i="6"/>
  <c r="I407" i="5"/>
  <c r="AH406" i="5"/>
  <c r="E407" i="5"/>
  <c r="AD406" i="5"/>
  <c r="G408" i="5"/>
  <c r="AF407" i="5"/>
  <c r="D408" i="5"/>
  <c r="AC407" i="5"/>
  <c r="H407" i="5"/>
  <c r="AG406" i="5"/>
  <c r="B407" i="5"/>
  <c r="AA406" i="5"/>
  <c r="F407" i="5"/>
  <c r="AE406" i="5"/>
  <c r="C407" i="5"/>
  <c r="AB406" i="5"/>
  <c r="V402" i="4"/>
  <c r="T403" i="4"/>
  <c r="T403" i="2"/>
  <c r="V402" i="2"/>
  <c r="X1550" i="5" l="1"/>
  <c r="AW1549" i="5"/>
  <c r="BA1549" i="5" s="1"/>
  <c r="AZ385" i="5"/>
  <c r="BB384" i="5"/>
  <c r="BA406" i="5"/>
  <c r="Y516" i="5"/>
  <c r="AX515" i="5"/>
  <c r="AW408" i="5"/>
  <c r="AV408" i="5"/>
  <c r="AU409" i="5"/>
  <c r="AT408" i="5"/>
  <c r="AS408" i="5"/>
  <c r="AR408" i="5"/>
  <c r="AQ445" i="5"/>
  <c r="T405" i="6"/>
  <c r="V404" i="6"/>
  <c r="F408" i="5"/>
  <c r="AE407" i="5"/>
  <c r="G409" i="5"/>
  <c r="AF408" i="5"/>
  <c r="B408" i="5"/>
  <c r="AA407" i="5"/>
  <c r="D409" i="5"/>
  <c r="AC408" i="5"/>
  <c r="E408" i="5"/>
  <c r="AD407" i="5"/>
  <c r="C408" i="5"/>
  <c r="AB407" i="5"/>
  <c r="H408" i="5"/>
  <c r="AG407" i="5"/>
  <c r="I408" i="5"/>
  <c r="AH407" i="5"/>
  <c r="T404" i="4"/>
  <c r="V403" i="4"/>
  <c r="T404" i="2"/>
  <c r="V403" i="2"/>
  <c r="X1551" i="5" l="1"/>
  <c r="AW1550" i="5"/>
  <c r="BA1550" i="5" s="1"/>
  <c r="AZ386" i="5"/>
  <c r="BB385" i="5"/>
  <c r="BA407" i="5"/>
  <c r="Y517" i="5"/>
  <c r="AX516" i="5"/>
  <c r="AW409" i="5"/>
  <c r="AV409" i="5"/>
  <c r="AU410" i="5"/>
  <c r="AT409" i="5"/>
  <c r="AS409" i="5"/>
  <c r="AR409" i="5"/>
  <c r="AQ446" i="5"/>
  <c r="T406" i="6"/>
  <c r="V405" i="6"/>
  <c r="H409" i="5"/>
  <c r="AG408" i="5"/>
  <c r="B409" i="5"/>
  <c r="AA408" i="5"/>
  <c r="F409" i="5"/>
  <c r="AE408" i="5"/>
  <c r="E409" i="5"/>
  <c r="AD408" i="5"/>
  <c r="C409" i="5"/>
  <c r="AB408" i="5"/>
  <c r="D410" i="5"/>
  <c r="AC409" i="5"/>
  <c r="G410" i="5"/>
  <c r="AF409" i="5"/>
  <c r="I409" i="5"/>
  <c r="AH408" i="5"/>
  <c r="T405" i="4"/>
  <c r="V404" i="4"/>
  <c r="T405" i="2"/>
  <c r="V404" i="2"/>
  <c r="X1552" i="5" l="1"/>
  <c r="AW1551" i="5"/>
  <c r="BA1551" i="5" s="1"/>
  <c r="AZ387" i="5"/>
  <c r="BB386" i="5"/>
  <c r="BA408" i="5"/>
  <c r="Y518" i="5"/>
  <c r="AX517" i="5"/>
  <c r="AW410" i="5"/>
  <c r="AV410" i="5"/>
  <c r="AU411" i="5"/>
  <c r="AT410" i="5"/>
  <c r="AS410" i="5"/>
  <c r="AR410" i="5"/>
  <c r="AQ447" i="5"/>
  <c r="T407" i="6"/>
  <c r="V406" i="6"/>
  <c r="C410" i="5"/>
  <c r="AB409" i="5"/>
  <c r="D411" i="5"/>
  <c r="AC410" i="5"/>
  <c r="E410" i="5"/>
  <c r="AD409" i="5"/>
  <c r="B410" i="5"/>
  <c r="AA409" i="5"/>
  <c r="I410" i="5"/>
  <c r="AH409" i="5"/>
  <c r="G411" i="5"/>
  <c r="AF410" i="5"/>
  <c r="F410" i="5"/>
  <c r="AE409" i="5"/>
  <c r="H410" i="5"/>
  <c r="AG409" i="5"/>
  <c r="V405" i="4"/>
  <c r="T406" i="4"/>
  <c r="T406" i="2"/>
  <c r="V405" i="2"/>
  <c r="X1553" i="5" l="1"/>
  <c r="AW1552" i="5"/>
  <c r="BA1552" i="5" s="1"/>
  <c r="AZ388" i="5"/>
  <c r="BB387" i="5"/>
  <c r="BA409" i="5"/>
  <c r="Y519" i="5"/>
  <c r="AX518" i="5"/>
  <c r="AW411" i="5"/>
  <c r="AV411" i="5"/>
  <c r="AU412" i="5"/>
  <c r="AT411" i="5"/>
  <c r="AS411" i="5"/>
  <c r="AR411" i="5"/>
  <c r="AQ448" i="5"/>
  <c r="V407" i="6"/>
  <c r="T408" i="6"/>
  <c r="E411" i="5"/>
  <c r="AD410" i="5"/>
  <c r="H411" i="5"/>
  <c r="AG410" i="5"/>
  <c r="G412" i="5"/>
  <c r="AF411" i="5"/>
  <c r="D412" i="5"/>
  <c r="AC411" i="5"/>
  <c r="B411" i="5"/>
  <c r="AA410" i="5"/>
  <c r="F411" i="5"/>
  <c r="AE410" i="5"/>
  <c r="I411" i="5"/>
  <c r="AH410" i="5"/>
  <c r="C411" i="5"/>
  <c r="AB410" i="5"/>
  <c r="V406" i="4"/>
  <c r="T407" i="4"/>
  <c r="T407" i="2"/>
  <c r="V406" i="2"/>
  <c r="X1554" i="5" l="1"/>
  <c r="AW1553" i="5"/>
  <c r="BA1553" i="5" s="1"/>
  <c r="AZ389" i="5"/>
  <c r="BB388" i="5"/>
  <c r="BA410" i="5"/>
  <c r="Y520" i="5"/>
  <c r="AX519" i="5"/>
  <c r="AW412" i="5"/>
  <c r="AV412" i="5"/>
  <c r="AU413" i="5"/>
  <c r="AT412" i="5"/>
  <c r="AS412" i="5"/>
  <c r="AR412" i="5"/>
  <c r="AQ449" i="5"/>
  <c r="T409" i="6"/>
  <c r="V408" i="6"/>
  <c r="C412" i="5"/>
  <c r="AB411" i="5"/>
  <c r="G413" i="5"/>
  <c r="AF412" i="5"/>
  <c r="F412" i="5"/>
  <c r="AE411" i="5"/>
  <c r="D413" i="5"/>
  <c r="AC412" i="5"/>
  <c r="H412" i="5"/>
  <c r="AG411" i="5"/>
  <c r="I412" i="5"/>
  <c r="AH411" i="5"/>
  <c r="B412" i="5"/>
  <c r="AA411" i="5"/>
  <c r="BA411" i="5" s="1"/>
  <c r="E412" i="5"/>
  <c r="AD411" i="5"/>
  <c r="T408" i="4"/>
  <c r="V407" i="4"/>
  <c r="T408" i="2"/>
  <c r="V407" i="2"/>
  <c r="X1555" i="5" l="1"/>
  <c r="AW1554" i="5"/>
  <c r="BA1554" i="5" s="1"/>
  <c r="AZ390" i="5"/>
  <c r="BB389" i="5"/>
  <c r="Y521" i="5"/>
  <c r="AX520" i="5"/>
  <c r="AW413" i="5"/>
  <c r="AV413" i="5"/>
  <c r="AU414" i="5"/>
  <c r="AT413" i="5"/>
  <c r="AS413" i="5"/>
  <c r="AR413" i="5"/>
  <c r="AQ450" i="5"/>
  <c r="V409" i="6"/>
  <c r="T410" i="6"/>
  <c r="E413" i="5"/>
  <c r="AD412" i="5"/>
  <c r="I413" i="5"/>
  <c r="AH412" i="5"/>
  <c r="H413" i="5"/>
  <c r="AG412" i="5"/>
  <c r="D414" i="5"/>
  <c r="AC413" i="5"/>
  <c r="G414" i="5"/>
  <c r="AF413" i="5"/>
  <c r="B413" i="5"/>
  <c r="AA412" i="5"/>
  <c r="F413" i="5"/>
  <c r="AE412" i="5"/>
  <c r="C413" i="5"/>
  <c r="AB412" i="5"/>
  <c r="T409" i="4"/>
  <c r="V408" i="4"/>
  <c r="T409" i="2"/>
  <c r="V408" i="2"/>
  <c r="X1556" i="5" l="1"/>
  <c r="AW1555" i="5"/>
  <c r="BA1555" i="5" s="1"/>
  <c r="AZ391" i="5"/>
  <c r="BB390" i="5"/>
  <c r="BA412" i="5"/>
  <c r="Y522" i="5"/>
  <c r="AX521" i="5"/>
  <c r="AW414" i="5"/>
  <c r="AV414" i="5"/>
  <c r="AU415" i="5"/>
  <c r="AT414" i="5"/>
  <c r="AS414" i="5"/>
  <c r="AR414" i="5"/>
  <c r="AQ451" i="5"/>
  <c r="V410" i="6"/>
  <c r="T411" i="6"/>
  <c r="C414" i="5"/>
  <c r="AB413" i="5"/>
  <c r="H414" i="5"/>
  <c r="AG413" i="5"/>
  <c r="B414" i="5"/>
  <c r="AA413" i="5"/>
  <c r="D415" i="5"/>
  <c r="AC414" i="5"/>
  <c r="I414" i="5"/>
  <c r="AH413" i="5"/>
  <c r="F414" i="5"/>
  <c r="AE413" i="5"/>
  <c r="G415" i="5"/>
  <c r="AF414" i="5"/>
  <c r="E414" i="5"/>
  <c r="AD413" i="5"/>
  <c r="V409" i="4"/>
  <c r="T410" i="4"/>
  <c r="T410" i="2"/>
  <c r="V409" i="2"/>
  <c r="X1557" i="5" l="1"/>
  <c r="AW1556" i="5"/>
  <c r="BA1556" i="5" s="1"/>
  <c r="BB391" i="5"/>
  <c r="AZ392" i="5"/>
  <c r="BA413" i="5"/>
  <c r="Y523" i="5"/>
  <c r="AX522" i="5"/>
  <c r="AW415" i="5"/>
  <c r="AV415" i="5"/>
  <c r="AU416" i="5"/>
  <c r="AT415" i="5"/>
  <c r="AS415" i="5"/>
  <c r="AR415" i="5"/>
  <c r="AQ452" i="5"/>
  <c r="V411" i="6"/>
  <c r="T412" i="6"/>
  <c r="G416" i="5"/>
  <c r="AF415" i="5"/>
  <c r="B415" i="5"/>
  <c r="AA414" i="5"/>
  <c r="F415" i="5"/>
  <c r="AE414" i="5"/>
  <c r="D416" i="5"/>
  <c r="AC415" i="5"/>
  <c r="H415" i="5"/>
  <c r="AG414" i="5"/>
  <c r="E415" i="5"/>
  <c r="AD414" i="5"/>
  <c r="I415" i="5"/>
  <c r="AH414" i="5"/>
  <c r="C415" i="5"/>
  <c r="AB414" i="5"/>
  <c r="V410" i="4"/>
  <c r="T411" i="4"/>
  <c r="T411" i="2"/>
  <c r="V410" i="2"/>
  <c r="X1558" i="5" l="1"/>
  <c r="AW1557" i="5"/>
  <c r="BA1557" i="5" s="1"/>
  <c r="AZ393" i="5"/>
  <c r="BB392" i="5"/>
  <c r="BA414" i="5"/>
  <c r="Y524" i="5"/>
  <c r="AX523" i="5"/>
  <c r="AW416" i="5"/>
  <c r="AV416" i="5"/>
  <c r="AU417" i="5"/>
  <c r="AT416" i="5"/>
  <c r="AS416" i="5"/>
  <c r="AR416" i="5"/>
  <c r="AQ453" i="5"/>
  <c r="T413" i="6"/>
  <c r="V412" i="6"/>
  <c r="I416" i="5"/>
  <c r="AH415" i="5"/>
  <c r="F416" i="5"/>
  <c r="AE415" i="5"/>
  <c r="G417" i="5"/>
  <c r="AF416" i="5"/>
  <c r="H416" i="5"/>
  <c r="AG415" i="5"/>
  <c r="E416" i="5"/>
  <c r="AD415" i="5"/>
  <c r="D417" i="5"/>
  <c r="AC416" i="5"/>
  <c r="B416" i="5"/>
  <c r="AA415" i="5"/>
  <c r="BA415" i="5" s="1"/>
  <c r="C416" i="5"/>
  <c r="AB415" i="5"/>
  <c r="T412" i="4"/>
  <c r="V411" i="4"/>
  <c r="T412" i="2"/>
  <c r="V411" i="2"/>
  <c r="X1559" i="5" l="1"/>
  <c r="AW1558" i="5"/>
  <c r="BA1558" i="5" s="1"/>
  <c r="AZ394" i="5"/>
  <c r="BB393" i="5"/>
  <c r="Y525" i="5"/>
  <c r="AX524" i="5"/>
  <c r="AW417" i="5"/>
  <c r="AV417" i="5"/>
  <c r="AU418" i="5"/>
  <c r="AT417" i="5"/>
  <c r="AS417" i="5"/>
  <c r="AR417" i="5"/>
  <c r="AQ454" i="5"/>
  <c r="T414" i="6"/>
  <c r="V413" i="6"/>
  <c r="B417" i="5"/>
  <c r="AA416" i="5"/>
  <c r="G418" i="5"/>
  <c r="AF417" i="5"/>
  <c r="D418" i="5"/>
  <c r="AC417" i="5"/>
  <c r="H417" i="5"/>
  <c r="AG416" i="5"/>
  <c r="F417" i="5"/>
  <c r="AE416" i="5"/>
  <c r="C417" i="5"/>
  <c r="AB416" i="5"/>
  <c r="E417" i="5"/>
  <c r="AD416" i="5"/>
  <c r="I417" i="5"/>
  <c r="AH416" i="5"/>
  <c r="T413" i="4"/>
  <c r="V412" i="4"/>
  <c r="T413" i="2"/>
  <c r="V412" i="2"/>
  <c r="X1560" i="5" l="1"/>
  <c r="AW1559" i="5"/>
  <c r="BA1559" i="5" s="1"/>
  <c r="BB394" i="5"/>
  <c r="AZ395" i="5"/>
  <c r="BA416" i="5"/>
  <c r="Y526" i="5"/>
  <c r="AX525" i="5"/>
  <c r="AW418" i="5"/>
  <c r="AV418" i="5"/>
  <c r="AU419" i="5"/>
  <c r="AT418" i="5"/>
  <c r="AS418" i="5"/>
  <c r="AR418" i="5"/>
  <c r="AQ455" i="5"/>
  <c r="V414" i="6"/>
  <c r="T415" i="6"/>
  <c r="E418" i="5"/>
  <c r="AD417" i="5"/>
  <c r="D419" i="5"/>
  <c r="AC418" i="5"/>
  <c r="B418" i="5"/>
  <c r="AA417" i="5"/>
  <c r="F418" i="5"/>
  <c r="AE417" i="5"/>
  <c r="C418" i="5"/>
  <c r="AB417" i="5"/>
  <c r="H418" i="5"/>
  <c r="AG417" i="5"/>
  <c r="G419" i="5"/>
  <c r="AF418" i="5"/>
  <c r="I418" i="5"/>
  <c r="AH417" i="5"/>
  <c r="V413" i="4"/>
  <c r="T414" i="4"/>
  <c r="T414" i="2"/>
  <c r="V413" i="2"/>
  <c r="X1561" i="5" l="1"/>
  <c r="AW1560" i="5"/>
  <c r="BA1560" i="5" s="1"/>
  <c r="BB395" i="5"/>
  <c r="AZ396" i="5"/>
  <c r="BA417" i="5"/>
  <c r="Y527" i="5"/>
  <c r="AX526" i="5"/>
  <c r="AW419" i="5"/>
  <c r="AV419" i="5"/>
  <c r="AU420" i="5"/>
  <c r="AT419" i="5"/>
  <c r="AS419" i="5"/>
  <c r="AR419" i="5"/>
  <c r="AQ456" i="5"/>
  <c r="V415" i="6"/>
  <c r="T416" i="6"/>
  <c r="C419" i="5"/>
  <c r="AB418" i="5"/>
  <c r="H419" i="5"/>
  <c r="AG418" i="5"/>
  <c r="F419" i="5"/>
  <c r="AE418" i="5"/>
  <c r="D420" i="5"/>
  <c r="AC419" i="5"/>
  <c r="I419" i="5"/>
  <c r="AH418" i="5"/>
  <c r="G420" i="5"/>
  <c r="AF419" i="5"/>
  <c r="B419" i="5"/>
  <c r="AA418" i="5"/>
  <c r="BA418" i="5" s="1"/>
  <c r="E419" i="5"/>
  <c r="AD418" i="5"/>
  <c r="V414" i="4"/>
  <c r="T415" i="4"/>
  <c r="T415" i="2"/>
  <c r="V414" i="2"/>
  <c r="X1562" i="5" l="1"/>
  <c r="AW1561" i="5"/>
  <c r="BA1561" i="5" s="1"/>
  <c r="BB396" i="5"/>
  <c r="AZ397" i="5"/>
  <c r="Y528" i="5"/>
  <c r="AX527" i="5"/>
  <c r="AW420" i="5"/>
  <c r="AV420" i="5"/>
  <c r="AU421" i="5"/>
  <c r="AT420" i="5"/>
  <c r="AS420" i="5"/>
  <c r="AR420" i="5"/>
  <c r="AQ457" i="5"/>
  <c r="T417" i="6"/>
  <c r="V416" i="6"/>
  <c r="I420" i="5"/>
  <c r="AH419" i="5"/>
  <c r="G421" i="5"/>
  <c r="AF420" i="5"/>
  <c r="D421" i="5"/>
  <c r="AC420" i="5"/>
  <c r="H420" i="5"/>
  <c r="AG419" i="5"/>
  <c r="E420" i="5"/>
  <c r="AD419" i="5"/>
  <c r="B420" i="5"/>
  <c r="AA419" i="5"/>
  <c r="F420" i="5"/>
  <c r="AE419" i="5"/>
  <c r="C420" i="5"/>
  <c r="AB419" i="5"/>
  <c r="T416" i="4"/>
  <c r="V415" i="4"/>
  <c r="T416" i="2"/>
  <c r="V415" i="2"/>
  <c r="X1563" i="5" l="1"/>
  <c r="AW1562" i="5"/>
  <c r="BA1562" i="5" s="1"/>
  <c r="BB397" i="5"/>
  <c r="AZ398" i="5"/>
  <c r="BA419" i="5"/>
  <c r="Y529" i="5"/>
  <c r="AX528" i="5"/>
  <c r="AW421" i="5"/>
  <c r="AV421" i="5"/>
  <c r="AU422" i="5"/>
  <c r="AT421" i="5"/>
  <c r="AS421" i="5"/>
  <c r="AR421" i="5"/>
  <c r="AQ458" i="5"/>
  <c r="V417" i="6"/>
  <c r="T418" i="6"/>
  <c r="E421" i="5"/>
  <c r="AD420" i="5"/>
  <c r="C421" i="5"/>
  <c r="AB420" i="5"/>
  <c r="B421" i="5"/>
  <c r="AA420" i="5"/>
  <c r="G422" i="5"/>
  <c r="AF421" i="5"/>
  <c r="H421" i="5"/>
  <c r="AG420" i="5"/>
  <c r="F421" i="5"/>
  <c r="AE420" i="5"/>
  <c r="D422" i="5"/>
  <c r="AC421" i="5"/>
  <c r="I421" i="5"/>
  <c r="AH420" i="5"/>
  <c r="T417" i="4"/>
  <c r="V416" i="4"/>
  <c r="T417" i="2"/>
  <c r="V416" i="2"/>
  <c r="X1564" i="5" l="1"/>
  <c r="AW1563" i="5"/>
  <c r="BA1563" i="5" s="1"/>
  <c r="BB398" i="5"/>
  <c r="AZ399" i="5"/>
  <c r="BA420" i="5"/>
  <c r="Y530" i="5"/>
  <c r="AX529" i="5"/>
  <c r="AW422" i="5"/>
  <c r="AV422" i="5"/>
  <c r="AU423" i="5"/>
  <c r="AT422" i="5"/>
  <c r="AS422" i="5"/>
  <c r="AR422" i="5"/>
  <c r="AQ459" i="5"/>
  <c r="V418" i="6"/>
  <c r="T419" i="6"/>
  <c r="I422" i="5"/>
  <c r="AH421" i="5"/>
  <c r="B422" i="5"/>
  <c r="AA421" i="5"/>
  <c r="F422" i="5"/>
  <c r="AE421" i="5"/>
  <c r="G423" i="5"/>
  <c r="AF422" i="5"/>
  <c r="C422" i="5"/>
  <c r="AB421" i="5"/>
  <c r="D423" i="5"/>
  <c r="AC422" i="5"/>
  <c r="H422" i="5"/>
  <c r="AG421" i="5"/>
  <c r="E422" i="5"/>
  <c r="AD421" i="5"/>
  <c r="V417" i="4"/>
  <c r="T418" i="4"/>
  <c r="T418" i="2"/>
  <c r="V417" i="2"/>
  <c r="X1565" i="5" l="1"/>
  <c r="AW1564" i="5"/>
  <c r="BA1564" i="5" s="1"/>
  <c r="AZ400" i="5"/>
  <c r="BB399" i="5"/>
  <c r="BA421" i="5"/>
  <c r="Y531" i="5"/>
  <c r="AX530" i="5"/>
  <c r="AW423" i="5"/>
  <c r="AV423" i="5"/>
  <c r="AU424" i="5"/>
  <c r="AT423" i="5"/>
  <c r="AS423" i="5"/>
  <c r="AR423" i="5"/>
  <c r="AQ460" i="5"/>
  <c r="V419" i="6"/>
  <c r="T420" i="6"/>
  <c r="E423" i="5"/>
  <c r="AD422" i="5"/>
  <c r="D424" i="5"/>
  <c r="AC423" i="5"/>
  <c r="C423" i="5"/>
  <c r="AB422" i="5"/>
  <c r="G424" i="5"/>
  <c r="AF423" i="5"/>
  <c r="B423" i="5"/>
  <c r="AA422" i="5"/>
  <c r="BA422" i="5" s="1"/>
  <c r="H423" i="5"/>
  <c r="AG422" i="5"/>
  <c r="F423" i="5"/>
  <c r="AE422" i="5"/>
  <c r="I423" i="5"/>
  <c r="AH422" i="5"/>
  <c r="V418" i="4"/>
  <c r="T419" i="4"/>
  <c r="T419" i="2"/>
  <c r="V418" i="2"/>
  <c r="X1566" i="5" l="1"/>
  <c r="AW1565" i="5"/>
  <c r="BA1565" i="5" s="1"/>
  <c r="BB400" i="5"/>
  <c r="AZ401" i="5"/>
  <c r="Y532" i="5"/>
  <c r="AX531" i="5"/>
  <c r="AW424" i="5"/>
  <c r="AV424" i="5"/>
  <c r="AU425" i="5"/>
  <c r="AT424" i="5"/>
  <c r="AS424" i="5"/>
  <c r="AR424" i="5"/>
  <c r="AQ461" i="5"/>
  <c r="T421" i="6"/>
  <c r="V420" i="6"/>
  <c r="F424" i="5"/>
  <c r="AE423" i="5"/>
  <c r="C424" i="5"/>
  <c r="AB423" i="5"/>
  <c r="H424" i="5"/>
  <c r="AG423" i="5"/>
  <c r="G425" i="5"/>
  <c r="AF424" i="5"/>
  <c r="D425" i="5"/>
  <c r="AC424" i="5"/>
  <c r="I424" i="5"/>
  <c r="AH423" i="5"/>
  <c r="B424" i="5"/>
  <c r="AA423" i="5"/>
  <c r="BA423" i="5" s="1"/>
  <c r="E424" i="5"/>
  <c r="AD423" i="5"/>
  <c r="T420" i="4"/>
  <c r="V419" i="4"/>
  <c r="T420" i="2"/>
  <c r="V419" i="2"/>
  <c r="X1567" i="5" l="1"/>
  <c r="AW1566" i="5"/>
  <c r="BA1566" i="5" s="1"/>
  <c r="AZ402" i="5"/>
  <c r="BB401" i="5"/>
  <c r="Y533" i="5"/>
  <c r="AX532" i="5"/>
  <c r="AW425" i="5"/>
  <c r="AV425" i="5"/>
  <c r="AU426" i="5"/>
  <c r="AT425" i="5"/>
  <c r="AS425" i="5"/>
  <c r="AR425" i="5"/>
  <c r="AQ462" i="5"/>
  <c r="V421" i="6"/>
  <c r="T422" i="6"/>
  <c r="B425" i="5"/>
  <c r="AA424" i="5"/>
  <c r="H425" i="5"/>
  <c r="AG424" i="5"/>
  <c r="I425" i="5"/>
  <c r="AH424" i="5"/>
  <c r="G426" i="5"/>
  <c r="AF425" i="5"/>
  <c r="C425" i="5"/>
  <c r="AB424" i="5"/>
  <c r="E425" i="5"/>
  <c r="AD424" i="5"/>
  <c r="D426" i="5"/>
  <c r="AC425" i="5"/>
  <c r="F425" i="5"/>
  <c r="AE424" i="5"/>
  <c r="T421" i="4"/>
  <c r="V420" i="4"/>
  <c r="T421" i="2"/>
  <c r="V420" i="2"/>
  <c r="X1568" i="5" l="1"/>
  <c r="AW1567" i="5"/>
  <c r="BA1567" i="5" s="1"/>
  <c r="BB402" i="5"/>
  <c r="AZ403" i="5"/>
  <c r="BA424" i="5"/>
  <c r="Y534" i="5"/>
  <c r="AX533" i="5"/>
  <c r="AW426" i="5"/>
  <c r="AV426" i="5"/>
  <c r="AU427" i="5"/>
  <c r="AT426" i="5"/>
  <c r="AS426" i="5"/>
  <c r="AR426" i="5"/>
  <c r="AQ463" i="5"/>
  <c r="T423" i="6"/>
  <c r="V422" i="6"/>
  <c r="D427" i="5"/>
  <c r="AC426" i="5"/>
  <c r="I426" i="5"/>
  <c r="AH425" i="5"/>
  <c r="B426" i="5"/>
  <c r="AA425" i="5"/>
  <c r="C426" i="5"/>
  <c r="AB425" i="5"/>
  <c r="E426" i="5"/>
  <c r="AD425" i="5"/>
  <c r="G427" i="5"/>
  <c r="AF426" i="5"/>
  <c r="H426" i="5"/>
  <c r="AG425" i="5"/>
  <c r="F426" i="5"/>
  <c r="AE425" i="5"/>
  <c r="V421" i="4"/>
  <c r="T422" i="4"/>
  <c r="T422" i="2"/>
  <c r="V421" i="2"/>
  <c r="X1569" i="5" l="1"/>
  <c r="AW1568" i="5"/>
  <c r="BA1568" i="5" s="1"/>
  <c r="BB403" i="5"/>
  <c r="AZ404" i="5"/>
  <c r="BA425" i="5"/>
  <c r="Y535" i="5"/>
  <c r="AX534" i="5"/>
  <c r="AW427" i="5"/>
  <c r="AV427" i="5"/>
  <c r="AU428" i="5"/>
  <c r="AT427" i="5"/>
  <c r="AS427" i="5"/>
  <c r="AR427" i="5"/>
  <c r="AQ464" i="5"/>
  <c r="V423" i="6"/>
  <c r="T424" i="6"/>
  <c r="E427" i="5"/>
  <c r="AD426" i="5"/>
  <c r="G428" i="5"/>
  <c r="AF427" i="5"/>
  <c r="C427" i="5"/>
  <c r="AB426" i="5"/>
  <c r="I427" i="5"/>
  <c r="AH426" i="5"/>
  <c r="F427" i="5"/>
  <c r="AE426" i="5"/>
  <c r="H427" i="5"/>
  <c r="AG426" i="5"/>
  <c r="B427" i="5"/>
  <c r="AA426" i="5"/>
  <c r="BA426" i="5" s="1"/>
  <c r="D428" i="5"/>
  <c r="AC427" i="5"/>
  <c r="V422" i="4"/>
  <c r="T423" i="4"/>
  <c r="T423" i="2"/>
  <c r="V422" i="2"/>
  <c r="X1570" i="5" l="1"/>
  <c r="AW1569" i="5"/>
  <c r="BA1569" i="5" s="1"/>
  <c r="BB404" i="5"/>
  <c r="AZ405" i="5"/>
  <c r="Y536" i="5"/>
  <c r="AX535" i="5"/>
  <c r="AW428" i="5"/>
  <c r="AV428" i="5"/>
  <c r="AU429" i="5"/>
  <c r="AT428" i="5"/>
  <c r="AS428" i="5"/>
  <c r="AR428" i="5"/>
  <c r="AQ465" i="5"/>
  <c r="T425" i="6"/>
  <c r="V424" i="6"/>
  <c r="F428" i="5"/>
  <c r="AE427" i="5"/>
  <c r="H428" i="5"/>
  <c r="AG427" i="5"/>
  <c r="I428" i="5"/>
  <c r="AH427" i="5"/>
  <c r="G429" i="5"/>
  <c r="AF428" i="5"/>
  <c r="D429" i="5"/>
  <c r="AC428" i="5"/>
  <c r="B428" i="5"/>
  <c r="AA427" i="5"/>
  <c r="C428" i="5"/>
  <c r="AB427" i="5"/>
  <c r="E428" i="5"/>
  <c r="AD427" i="5"/>
  <c r="T424" i="4"/>
  <c r="V423" i="4"/>
  <c r="T424" i="2"/>
  <c r="V423" i="2"/>
  <c r="X1571" i="5" l="1"/>
  <c r="AW1570" i="5"/>
  <c r="BA1570" i="5" s="1"/>
  <c r="BB405" i="5"/>
  <c r="AZ406" i="5"/>
  <c r="BA427" i="5"/>
  <c r="Y537" i="5"/>
  <c r="AX536" i="5"/>
  <c r="AW429" i="5"/>
  <c r="AV429" i="5"/>
  <c r="AU430" i="5"/>
  <c r="AT429" i="5"/>
  <c r="AS429" i="5"/>
  <c r="AR429" i="5"/>
  <c r="AQ466" i="5"/>
  <c r="V425" i="6"/>
  <c r="T426" i="6"/>
  <c r="I429" i="5"/>
  <c r="AH428" i="5"/>
  <c r="B429" i="5"/>
  <c r="AA428" i="5"/>
  <c r="G430" i="5"/>
  <c r="AF429" i="5"/>
  <c r="H429" i="5"/>
  <c r="AG428" i="5"/>
  <c r="E429" i="5"/>
  <c r="AD428" i="5"/>
  <c r="C429" i="5"/>
  <c r="AB428" i="5"/>
  <c r="D430" i="5"/>
  <c r="AC429" i="5"/>
  <c r="F429" i="5"/>
  <c r="AE428" i="5"/>
  <c r="T425" i="4"/>
  <c r="V424" i="4"/>
  <c r="T425" i="2"/>
  <c r="V424" i="2"/>
  <c r="X1572" i="5" l="1"/>
  <c r="AW1571" i="5"/>
  <c r="BA1571" i="5" s="1"/>
  <c r="AZ407" i="5"/>
  <c r="BB406" i="5"/>
  <c r="BA428" i="5"/>
  <c r="Y538" i="5"/>
  <c r="AX537" i="5"/>
  <c r="AW430" i="5"/>
  <c r="AV430" i="5"/>
  <c r="AU431" i="5"/>
  <c r="AT430" i="5"/>
  <c r="AS430" i="5"/>
  <c r="AR430" i="5"/>
  <c r="AQ467" i="5"/>
  <c r="V426" i="6"/>
  <c r="T427" i="6"/>
  <c r="G431" i="5"/>
  <c r="AF430" i="5"/>
  <c r="C430" i="5"/>
  <c r="AB429" i="5"/>
  <c r="H430" i="5"/>
  <c r="AG429" i="5"/>
  <c r="B430" i="5"/>
  <c r="AA429" i="5"/>
  <c r="F430" i="5"/>
  <c r="AE429" i="5"/>
  <c r="D431" i="5"/>
  <c r="AC430" i="5"/>
  <c r="E430" i="5"/>
  <c r="AD429" i="5"/>
  <c r="I430" i="5"/>
  <c r="AH429" i="5"/>
  <c r="V425" i="4"/>
  <c r="T426" i="4"/>
  <c r="T426" i="2"/>
  <c r="V425" i="2"/>
  <c r="X1573" i="5" l="1"/>
  <c r="AW1572" i="5"/>
  <c r="BA1572" i="5" s="1"/>
  <c r="AZ408" i="5"/>
  <c r="BB407" i="5"/>
  <c r="BA429" i="5"/>
  <c r="Y539" i="5"/>
  <c r="AX538" i="5"/>
  <c r="AW431" i="5"/>
  <c r="AV431" i="5"/>
  <c r="AU432" i="5"/>
  <c r="AT431" i="5"/>
  <c r="AS431" i="5"/>
  <c r="AR431" i="5"/>
  <c r="AQ468" i="5"/>
  <c r="V427" i="6"/>
  <c r="T428" i="6"/>
  <c r="H431" i="5"/>
  <c r="AG430" i="5"/>
  <c r="D432" i="5"/>
  <c r="AC431" i="5"/>
  <c r="B431" i="5"/>
  <c r="AA430" i="5"/>
  <c r="C431" i="5"/>
  <c r="AB430" i="5"/>
  <c r="I431" i="5"/>
  <c r="AH430" i="5"/>
  <c r="E431" i="5"/>
  <c r="AD430" i="5"/>
  <c r="F431" i="5"/>
  <c r="AE430" i="5"/>
  <c r="G432" i="5"/>
  <c r="AF431" i="5"/>
  <c r="V426" i="4"/>
  <c r="T427" i="4"/>
  <c r="T427" i="2"/>
  <c r="V426" i="2"/>
  <c r="X1574" i="5" l="1"/>
  <c r="AW1573" i="5"/>
  <c r="BA1573" i="5" s="1"/>
  <c r="BB408" i="5"/>
  <c r="AZ409" i="5"/>
  <c r="BA430" i="5"/>
  <c r="Y540" i="5"/>
  <c r="AX539" i="5"/>
  <c r="AW432" i="5"/>
  <c r="AV432" i="5"/>
  <c r="AU433" i="5"/>
  <c r="AT432" i="5"/>
  <c r="AS432" i="5"/>
  <c r="AR432" i="5"/>
  <c r="AQ469" i="5"/>
  <c r="T429" i="6"/>
  <c r="V428" i="6"/>
  <c r="B432" i="5"/>
  <c r="AA431" i="5"/>
  <c r="E432" i="5"/>
  <c r="AD431" i="5"/>
  <c r="C432" i="5"/>
  <c r="AB431" i="5"/>
  <c r="D433" i="5"/>
  <c r="AC432" i="5"/>
  <c r="G433" i="5"/>
  <c r="AF432" i="5"/>
  <c r="F432" i="5"/>
  <c r="AE431" i="5"/>
  <c r="I432" i="5"/>
  <c r="AH431" i="5"/>
  <c r="H432" i="5"/>
  <c r="AG431" i="5"/>
  <c r="T428" i="4"/>
  <c r="V427" i="4"/>
  <c r="T428" i="2"/>
  <c r="V427" i="2"/>
  <c r="X1575" i="5" l="1"/>
  <c r="AW1574" i="5"/>
  <c r="BA1574" i="5" s="1"/>
  <c r="BB409" i="5"/>
  <c r="AZ410" i="5"/>
  <c r="BA431" i="5"/>
  <c r="Y541" i="5"/>
  <c r="AX540" i="5"/>
  <c r="AW433" i="5"/>
  <c r="AV433" i="5"/>
  <c r="AU434" i="5"/>
  <c r="AT433" i="5"/>
  <c r="AS433" i="5"/>
  <c r="AR433" i="5"/>
  <c r="AQ470" i="5"/>
  <c r="T430" i="6"/>
  <c r="V429" i="6"/>
  <c r="C433" i="5"/>
  <c r="AB432" i="5"/>
  <c r="F433" i="5"/>
  <c r="AE432" i="5"/>
  <c r="D434" i="5"/>
  <c r="AC433" i="5"/>
  <c r="E433" i="5"/>
  <c r="AD432" i="5"/>
  <c r="H433" i="5"/>
  <c r="AG432" i="5"/>
  <c r="I433" i="5"/>
  <c r="AH432" i="5"/>
  <c r="G434" i="5"/>
  <c r="AF433" i="5"/>
  <c r="B433" i="5"/>
  <c r="AA432" i="5"/>
  <c r="T429" i="4"/>
  <c r="V428" i="4"/>
  <c r="T429" i="2"/>
  <c r="V428" i="2"/>
  <c r="X1576" i="5" l="1"/>
  <c r="AW1575" i="5"/>
  <c r="BA1575" i="5" s="1"/>
  <c r="BB410" i="5"/>
  <c r="AZ411" i="5"/>
  <c r="BA432" i="5"/>
  <c r="Y542" i="5"/>
  <c r="AX541" i="5"/>
  <c r="AW434" i="5"/>
  <c r="AV434" i="5"/>
  <c r="AU435" i="5"/>
  <c r="AT434" i="5"/>
  <c r="AS434" i="5"/>
  <c r="AR434" i="5"/>
  <c r="AQ471" i="5"/>
  <c r="V430" i="6"/>
  <c r="T431" i="6"/>
  <c r="H434" i="5"/>
  <c r="AG433" i="5"/>
  <c r="I434" i="5"/>
  <c r="AH433" i="5"/>
  <c r="E434" i="5"/>
  <c r="AD433" i="5"/>
  <c r="F434" i="5"/>
  <c r="AE433" i="5"/>
  <c r="B434" i="5"/>
  <c r="AA433" i="5"/>
  <c r="BA433" i="5" s="1"/>
  <c r="G435" i="5"/>
  <c r="AF434" i="5"/>
  <c r="D435" i="5"/>
  <c r="AC434" i="5"/>
  <c r="C434" i="5"/>
  <c r="AB433" i="5"/>
  <c r="V429" i="4"/>
  <c r="T430" i="4"/>
  <c r="T430" i="2"/>
  <c r="V429" i="2"/>
  <c r="X1577" i="5" l="1"/>
  <c r="AW1576" i="5"/>
  <c r="BA1576" i="5" s="1"/>
  <c r="AZ412" i="5"/>
  <c r="BB411" i="5"/>
  <c r="Y543" i="5"/>
  <c r="AX542" i="5"/>
  <c r="AW435" i="5"/>
  <c r="AV435" i="5"/>
  <c r="AU436" i="5"/>
  <c r="AT435" i="5"/>
  <c r="AS435" i="5"/>
  <c r="AR435" i="5"/>
  <c r="AQ472" i="5"/>
  <c r="V431" i="6"/>
  <c r="T432" i="6"/>
  <c r="E435" i="5"/>
  <c r="AD434" i="5"/>
  <c r="G436" i="5"/>
  <c r="AF435" i="5"/>
  <c r="F435" i="5"/>
  <c r="AE434" i="5"/>
  <c r="I435" i="5"/>
  <c r="AH434" i="5"/>
  <c r="C435" i="5"/>
  <c r="AB434" i="5"/>
  <c r="D436" i="5"/>
  <c r="AC435" i="5"/>
  <c r="B435" i="5"/>
  <c r="AA434" i="5"/>
  <c r="BA434" i="5" s="1"/>
  <c r="H435" i="5"/>
  <c r="AG434" i="5"/>
  <c r="V430" i="4"/>
  <c r="T431" i="4"/>
  <c r="T431" i="2"/>
  <c r="V430" i="2"/>
  <c r="X1578" i="5" l="1"/>
  <c r="AW1577" i="5"/>
  <c r="BA1577" i="5" s="1"/>
  <c r="AZ413" i="5"/>
  <c r="BB412" i="5"/>
  <c r="Y544" i="5"/>
  <c r="AX543" i="5"/>
  <c r="AW436" i="5"/>
  <c r="AV436" i="5"/>
  <c r="AU437" i="5"/>
  <c r="AT436" i="5"/>
  <c r="AS436" i="5"/>
  <c r="AR436" i="5"/>
  <c r="AQ473" i="5"/>
  <c r="T433" i="6"/>
  <c r="V432" i="6"/>
  <c r="C436" i="5"/>
  <c r="AB435" i="5"/>
  <c r="D437" i="5"/>
  <c r="AC436" i="5"/>
  <c r="I436" i="5"/>
  <c r="AH435" i="5"/>
  <c r="G437" i="5"/>
  <c r="AF436" i="5"/>
  <c r="H436" i="5"/>
  <c r="AG435" i="5"/>
  <c r="B436" i="5"/>
  <c r="AA435" i="5"/>
  <c r="F436" i="5"/>
  <c r="AE435" i="5"/>
  <c r="E436" i="5"/>
  <c r="AD435" i="5"/>
  <c r="T432" i="4"/>
  <c r="V431" i="4"/>
  <c r="T432" i="2"/>
  <c r="V431" i="2"/>
  <c r="X1579" i="5" l="1"/>
  <c r="AW1578" i="5"/>
  <c r="BA1578" i="5" s="1"/>
  <c r="BB413" i="5"/>
  <c r="AZ414" i="5"/>
  <c r="BA435" i="5"/>
  <c r="Y545" i="5"/>
  <c r="AX544" i="5"/>
  <c r="AW437" i="5"/>
  <c r="AV437" i="5"/>
  <c r="AU438" i="5"/>
  <c r="AT437" i="5"/>
  <c r="AS437" i="5"/>
  <c r="AR437" i="5"/>
  <c r="AQ474" i="5"/>
  <c r="V433" i="6"/>
  <c r="T434" i="6"/>
  <c r="H437" i="5"/>
  <c r="AG436" i="5"/>
  <c r="B437" i="5"/>
  <c r="AA436" i="5"/>
  <c r="G438" i="5"/>
  <c r="AF437" i="5"/>
  <c r="D438" i="5"/>
  <c r="AC437" i="5"/>
  <c r="E437" i="5"/>
  <c r="AD436" i="5"/>
  <c r="F437" i="5"/>
  <c r="AE436" i="5"/>
  <c r="I437" i="5"/>
  <c r="AH436" i="5"/>
  <c r="C437" i="5"/>
  <c r="AB436" i="5"/>
  <c r="T433" i="4"/>
  <c r="V432" i="4"/>
  <c r="T433" i="2"/>
  <c r="V432" i="2"/>
  <c r="X1580" i="5" l="1"/>
  <c r="AW1579" i="5"/>
  <c r="BA1579" i="5" s="1"/>
  <c r="AZ415" i="5"/>
  <c r="BB414" i="5"/>
  <c r="BA436" i="5"/>
  <c r="Y546" i="5"/>
  <c r="AX545" i="5"/>
  <c r="AW438" i="5"/>
  <c r="AV438" i="5"/>
  <c r="AU439" i="5"/>
  <c r="AT438" i="5"/>
  <c r="AS438" i="5"/>
  <c r="AR438" i="5"/>
  <c r="AQ475" i="5"/>
  <c r="T435" i="6"/>
  <c r="V434" i="6"/>
  <c r="G439" i="5"/>
  <c r="AF438" i="5"/>
  <c r="F438" i="5"/>
  <c r="AE437" i="5"/>
  <c r="D439" i="5"/>
  <c r="AC438" i="5"/>
  <c r="B438" i="5"/>
  <c r="AA437" i="5"/>
  <c r="C438" i="5"/>
  <c r="AB437" i="5"/>
  <c r="I438" i="5"/>
  <c r="AH437" i="5"/>
  <c r="E438" i="5"/>
  <c r="AD437" i="5"/>
  <c r="H438" i="5"/>
  <c r="AG437" i="5"/>
  <c r="V433" i="4"/>
  <c r="T434" i="4"/>
  <c r="T434" i="2"/>
  <c r="V433" i="2"/>
  <c r="X1581" i="5" l="1"/>
  <c r="AW1580" i="5"/>
  <c r="BA1580" i="5" s="1"/>
  <c r="BB415" i="5"/>
  <c r="AZ416" i="5"/>
  <c r="BA437" i="5"/>
  <c r="Y547" i="5"/>
  <c r="AX546" i="5"/>
  <c r="AW439" i="5"/>
  <c r="AV439" i="5"/>
  <c r="AU440" i="5"/>
  <c r="AT439" i="5"/>
  <c r="AS439" i="5"/>
  <c r="AR439" i="5"/>
  <c r="AQ476" i="5"/>
  <c r="V435" i="6"/>
  <c r="T436" i="6"/>
  <c r="D440" i="5"/>
  <c r="AC439" i="5"/>
  <c r="I439" i="5"/>
  <c r="AH438" i="5"/>
  <c r="B439" i="5"/>
  <c r="AA438" i="5"/>
  <c r="F439" i="5"/>
  <c r="AE438" i="5"/>
  <c r="H439" i="5"/>
  <c r="AG438" i="5"/>
  <c r="E439" i="5"/>
  <c r="AD438" i="5"/>
  <c r="C439" i="5"/>
  <c r="AB438" i="5"/>
  <c r="G440" i="5"/>
  <c r="AF439" i="5"/>
  <c r="V434" i="4"/>
  <c r="T435" i="4"/>
  <c r="T435" i="2"/>
  <c r="V434" i="2"/>
  <c r="X1582" i="5" l="1"/>
  <c r="AW1581" i="5"/>
  <c r="BA1581" i="5" s="1"/>
  <c r="AZ417" i="5"/>
  <c r="BB416" i="5"/>
  <c r="BA438" i="5"/>
  <c r="Y548" i="5"/>
  <c r="AX547" i="5"/>
  <c r="AW440" i="5"/>
  <c r="AV440" i="5"/>
  <c r="AU441" i="5"/>
  <c r="AT440" i="5"/>
  <c r="AS440" i="5"/>
  <c r="AR440" i="5"/>
  <c r="AQ477" i="5"/>
  <c r="T437" i="6"/>
  <c r="V436" i="6"/>
  <c r="H440" i="5"/>
  <c r="AG439" i="5"/>
  <c r="E440" i="5"/>
  <c r="AD439" i="5"/>
  <c r="F440" i="5"/>
  <c r="AE439" i="5"/>
  <c r="I440" i="5"/>
  <c r="AH439" i="5"/>
  <c r="G441" i="5"/>
  <c r="AF440" i="5"/>
  <c r="C440" i="5"/>
  <c r="AB439" i="5"/>
  <c r="B440" i="5"/>
  <c r="AA439" i="5"/>
  <c r="BA439" i="5" s="1"/>
  <c r="D441" i="5"/>
  <c r="AC440" i="5"/>
  <c r="T436" i="4"/>
  <c r="V435" i="4"/>
  <c r="T436" i="2"/>
  <c r="V435" i="2"/>
  <c r="X1583" i="5" l="1"/>
  <c r="AW1582" i="5"/>
  <c r="BA1582" i="5" s="1"/>
  <c r="AZ418" i="5"/>
  <c r="BB417" i="5"/>
  <c r="Y549" i="5"/>
  <c r="AX548" i="5"/>
  <c r="AW441" i="5"/>
  <c r="AV441" i="5"/>
  <c r="AU442" i="5"/>
  <c r="AT441" i="5"/>
  <c r="AS441" i="5"/>
  <c r="AR441" i="5"/>
  <c r="AQ478" i="5"/>
  <c r="V437" i="6"/>
  <c r="T438" i="6"/>
  <c r="F441" i="5"/>
  <c r="AE440" i="5"/>
  <c r="C441" i="5"/>
  <c r="AB440" i="5"/>
  <c r="I441" i="5"/>
  <c r="AH440" i="5"/>
  <c r="E441" i="5"/>
  <c r="AD440" i="5"/>
  <c r="D442" i="5"/>
  <c r="AC441" i="5"/>
  <c r="B441" i="5"/>
  <c r="AA440" i="5"/>
  <c r="G442" i="5"/>
  <c r="AF441" i="5"/>
  <c r="H441" i="5"/>
  <c r="AG440" i="5"/>
  <c r="T437" i="4"/>
  <c r="V436" i="4"/>
  <c r="T437" i="2"/>
  <c r="V436" i="2"/>
  <c r="X1584" i="5" l="1"/>
  <c r="AW1583" i="5"/>
  <c r="BA1583" i="5" s="1"/>
  <c r="BB418" i="5"/>
  <c r="AZ419" i="5"/>
  <c r="BA440" i="5"/>
  <c r="Y550" i="5"/>
  <c r="AX549" i="5"/>
  <c r="AW442" i="5"/>
  <c r="AV442" i="5"/>
  <c r="AU443" i="5"/>
  <c r="AT442" i="5"/>
  <c r="AS442" i="5"/>
  <c r="AR442" i="5"/>
  <c r="AQ479" i="5"/>
  <c r="T439" i="6"/>
  <c r="V438" i="6"/>
  <c r="D443" i="5"/>
  <c r="AC442" i="5"/>
  <c r="B442" i="5"/>
  <c r="AA441" i="5"/>
  <c r="E442" i="5"/>
  <c r="AD441" i="5"/>
  <c r="C442" i="5"/>
  <c r="AB441" i="5"/>
  <c r="H442" i="5"/>
  <c r="AG441" i="5"/>
  <c r="G443" i="5"/>
  <c r="AF442" i="5"/>
  <c r="I442" i="5"/>
  <c r="AH441" i="5"/>
  <c r="F442" i="5"/>
  <c r="AE441" i="5"/>
  <c r="V437" i="4"/>
  <c r="T438" i="4"/>
  <c r="T438" i="2"/>
  <c r="V437" i="2"/>
  <c r="X1585" i="5" l="1"/>
  <c r="AW1584" i="5"/>
  <c r="BA1584" i="5" s="1"/>
  <c r="BB419" i="5"/>
  <c r="AZ420" i="5"/>
  <c r="BA441" i="5"/>
  <c r="Y551" i="5"/>
  <c r="AX550" i="5"/>
  <c r="AW443" i="5"/>
  <c r="AV443" i="5"/>
  <c r="AU444" i="5"/>
  <c r="AT443" i="5"/>
  <c r="AS443" i="5"/>
  <c r="AR443" i="5"/>
  <c r="AQ480" i="5"/>
  <c r="V439" i="6"/>
  <c r="T440" i="6"/>
  <c r="E443" i="5"/>
  <c r="AD442" i="5"/>
  <c r="G444" i="5"/>
  <c r="AF443" i="5"/>
  <c r="C443" i="5"/>
  <c r="AB442" i="5"/>
  <c r="B443" i="5"/>
  <c r="AA442" i="5"/>
  <c r="F443" i="5"/>
  <c r="AE442" i="5"/>
  <c r="I443" i="5"/>
  <c r="AH442" i="5"/>
  <c r="H443" i="5"/>
  <c r="AG442" i="5"/>
  <c r="D444" i="5"/>
  <c r="AC443" i="5"/>
  <c r="V438" i="4"/>
  <c r="T439" i="4"/>
  <c r="T439" i="2"/>
  <c r="V438" i="2"/>
  <c r="X1586" i="5" l="1"/>
  <c r="AW1585" i="5"/>
  <c r="BA1585" i="5" s="1"/>
  <c r="BB420" i="5"/>
  <c r="AZ421" i="5"/>
  <c r="BA442" i="5"/>
  <c r="Y552" i="5"/>
  <c r="AX551" i="5"/>
  <c r="AW444" i="5"/>
  <c r="AV444" i="5"/>
  <c r="AU445" i="5"/>
  <c r="AT444" i="5"/>
  <c r="AS444" i="5"/>
  <c r="AR444" i="5"/>
  <c r="AQ481" i="5"/>
  <c r="T441" i="6"/>
  <c r="V440" i="6"/>
  <c r="C444" i="5"/>
  <c r="AB443" i="5"/>
  <c r="I444" i="5"/>
  <c r="AH443" i="5"/>
  <c r="B444" i="5"/>
  <c r="AA443" i="5"/>
  <c r="G445" i="5"/>
  <c r="AF444" i="5"/>
  <c r="D445" i="5"/>
  <c r="AC444" i="5"/>
  <c r="H444" i="5"/>
  <c r="AG443" i="5"/>
  <c r="F444" i="5"/>
  <c r="AE443" i="5"/>
  <c r="E444" i="5"/>
  <c r="AD443" i="5"/>
  <c r="T440" i="4"/>
  <c r="V439" i="4"/>
  <c r="T440" i="2"/>
  <c r="V439" i="2"/>
  <c r="X1587" i="5" l="1"/>
  <c r="AW1586" i="5"/>
  <c r="BA1586" i="5" s="1"/>
  <c r="AZ422" i="5"/>
  <c r="BB421" i="5"/>
  <c r="BA443" i="5"/>
  <c r="Y553" i="5"/>
  <c r="AX552" i="5"/>
  <c r="AW445" i="5"/>
  <c r="AV445" i="5"/>
  <c r="AU446" i="5"/>
  <c r="AT445" i="5"/>
  <c r="AS445" i="5"/>
  <c r="AR445" i="5"/>
  <c r="AQ482" i="5"/>
  <c r="T442" i="6"/>
  <c r="V441" i="6"/>
  <c r="B445" i="5"/>
  <c r="AA444" i="5"/>
  <c r="H445" i="5"/>
  <c r="AG444" i="5"/>
  <c r="G446" i="5"/>
  <c r="AF445" i="5"/>
  <c r="I445" i="5"/>
  <c r="AH444" i="5"/>
  <c r="E445" i="5"/>
  <c r="AD444" i="5"/>
  <c r="F445" i="5"/>
  <c r="AE444" i="5"/>
  <c r="D446" i="5"/>
  <c r="AC445" i="5"/>
  <c r="C445" i="5"/>
  <c r="AB444" i="5"/>
  <c r="T441" i="4"/>
  <c r="V440" i="4"/>
  <c r="T441" i="2"/>
  <c r="V440" i="2"/>
  <c r="X1588" i="5" l="1"/>
  <c r="AW1587" i="5"/>
  <c r="BA1587" i="5" s="1"/>
  <c r="AZ423" i="5"/>
  <c r="BB422" i="5"/>
  <c r="BA444" i="5"/>
  <c r="Y554" i="5"/>
  <c r="AX553" i="5"/>
  <c r="AW446" i="5"/>
  <c r="AV446" i="5"/>
  <c r="AU447" i="5"/>
  <c r="AT446" i="5"/>
  <c r="AS446" i="5"/>
  <c r="AR446" i="5"/>
  <c r="AQ483" i="5"/>
  <c r="V442" i="6"/>
  <c r="T443" i="6"/>
  <c r="G447" i="5"/>
  <c r="AF446" i="5"/>
  <c r="F446" i="5"/>
  <c r="AE445" i="5"/>
  <c r="I446" i="5"/>
  <c r="AH445" i="5"/>
  <c r="H446" i="5"/>
  <c r="AG445" i="5"/>
  <c r="C446" i="5"/>
  <c r="AB445" i="5"/>
  <c r="D447" i="5"/>
  <c r="AC446" i="5"/>
  <c r="E446" i="5"/>
  <c r="AD445" i="5"/>
  <c r="B446" i="5"/>
  <c r="AA445" i="5"/>
  <c r="V441" i="4"/>
  <c r="T442" i="4"/>
  <c r="T442" i="2"/>
  <c r="V441" i="2"/>
  <c r="X1589" i="5" l="1"/>
  <c r="AW1588" i="5"/>
  <c r="BA1588" i="5" s="1"/>
  <c r="AZ424" i="5"/>
  <c r="BB423" i="5"/>
  <c r="BA445" i="5"/>
  <c r="Y555" i="5"/>
  <c r="AX554" i="5"/>
  <c r="AW447" i="5"/>
  <c r="AV447" i="5"/>
  <c r="AU448" i="5"/>
  <c r="AT447" i="5"/>
  <c r="AS447" i="5"/>
  <c r="AR447" i="5"/>
  <c r="AQ484" i="5"/>
  <c r="V443" i="6"/>
  <c r="T444" i="6"/>
  <c r="C447" i="5"/>
  <c r="AB446" i="5"/>
  <c r="D448" i="5"/>
  <c r="AC447" i="5"/>
  <c r="H447" i="5"/>
  <c r="AG446" i="5"/>
  <c r="F447" i="5"/>
  <c r="AE446" i="5"/>
  <c r="B447" i="5"/>
  <c r="AA446" i="5"/>
  <c r="E447" i="5"/>
  <c r="AD446" i="5"/>
  <c r="I447" i="5"/>
  <c r="AH446" i="5"/>
  <c r="G448" i="5"/>
  <c r="AF447" i="5"/>
  <c r="V442" i="4"/>
  <c r="T443" i="4"/>
  <c r="T443" i="2"/>
  <c r="V442" i="2"/>
  <c r="X1590" i="5" l="1"/>
  <c r="AW1589" i="5"/>
  <c r="BA1589" i="5" s="1"/>
  <c r="BB424" i="5"/>
  <c r="AZ425" i="5"/>
  <c r="BA446" i="5"/>
  <c r="Y556" i="5"/>
  <c r="AX555" i="5"/>
  <c r="AW448" i="5"/>
  <c r="AV448" i="5"/>
  <c r="AU449" i="5"/>
  <c r="AT448" i="5"/>
  <c r="AS448" i="5"/>
  <c r="AR448" i="5"/>
  <c r="AQ485" i="5"/>
  <c r="T445" i="6"/>
  <c r="V444" i="6"/>
  <c r="B448" i="5"/>
  <c r="AA447" i="5"/>
  <c r="E448" i="5"/>
  <c r="AD447" i="5"/>
  <c r="F448" i="5"/>
  <c r="AE447" i="5"/>
  <c r="D449" i="5"/>
  <c r="AC448" i="5"/>
  <c r="G449" i="5"/>
  <c r="AF448" i="5"/>
  <c r="I448" i="5"/>
  <c r="AH447" i="5"/>
  <c r="H448" i="5"/>
  <c r="AG447" i="5"/>
  <c r="C448" i="5"/>
  <c r="AB447" i="5"/>
  <c r="T444" i="4"/>
  <c r="V443" i="4"/>
  <c r="T444" i="2"/>
  <c r="V443" i="2"/>
  <c r="X1591" i="5" l="1"/>
  <c r="AW1590" i="5"/>
  <c r="BA1590" i="5" s="1"/>
  <c r="BB425" i="5"/>
  <c r="AZ426" i="5"/>
  <c r="BA447" i="5"/>
  <c r="Y557" i="5"/>
  <c r="AX556" i="5"/>
  <c r="AW449" i="5"/>
  <c r="AV449" i="5"/>
  <c r="AU450" i="5"/>
  <c r="AT449" i="5"/>
  <c r="AS449" i="5"/>
  <c r="AR449" i="5"/>
  <c r="AQ486" i="5"/>
  <c r="T446" i="6"/>
  <c r="V445" i="6"/>
  <c r="F449" i="5"/>
  <c r="AE448" i="5"/>
  <c r="I449" i="5"/>
  <c r="AH448" i="5"/>
  <c r="D450" i="5"/>
  <c r="AC449" i="5"/>
  <c r="E449" i="5"/>
  <c r="AD448" i="5"/>
  <c r="C449" i="5"/>
  <c r="AB448" i="5"/>
  <c r="H449" i="5"/>
  <c r="AG448" i="5"/>
  <c r="G450" i="5"/>
  <c r="AF449" i="5"/>
  <c r="B449" i="5"/>
  <c r="AA448" i="5"/>
  <c r="T445" i="4"/>
  <c r="V444" i="4"/>
  <c r="T445" i="2"/>
  <c r="V444" i="2"/>
  <c r="X1592" i="5" l="1"/>
  <c r="AW1591" i="5"/>
  <c r="BA1591" i="5" s="1"/>
  <c r="BB426" i="5"/>
  <c r="AZ427" i="5"/>
  <c r="BA448" i="5"/>
  <c r="Y558" i="5"/>
  <c r="AX557" i="5"/>
  <c r="AW450" i="5"/>
  <c r="AV450" i="5"/>
  <c r="AU451" i="5"/>
  <c r="AT450" i="5"/>
  <c r="AS450" i="5"/>
  <c r="AR450" i="5"/>
  <c r="AQ487" i="5"/>
  <c r="T447" i="6"/>
  <c r="V446" i="6"/>
  <c r="D451" i="5"/>
  <c r="AC450" i="5"/>
  <c r="H450" i="5"/>
  <c r="AG449" i="5"/>
  <c r="E450" i="5"/>
  <c r="AD449" i="5"/>
  <c r="I450" i="5"/>
  <c r="AH449" i="5"/>
  <c r="B450" i="5"/>
  <c r="AA449" i="5"/>
  <c r="G451" i="5"/>
  <c r="AF450" i="5"/>
  <c r="C450" i="5"/>
  <c r="AB449" i="5"/>
  <c r="F450" i="5"/>
  <c r="AE449" i="5"/>
  <c r="V445" i="4"/>
  <c r="T446" i="4"/>
  <c r="T446" i="2"/>
  <c r="V445" i="2"/>
  <c r="X1593" i="5" l="1"/>
  <c r="AW1592" i="5"/>
  <c r="BA1592" i="5" s="1"/>
  <c r="AZ428" i="5"/>
  <c r="BB427" i="5"/>
  <c r="BA449" i="5"/>
  <c r="Y559" i="5"/>
  <c r="AX558" i="5"/>
  <c r="AW451" i="5"/>
  <c r="AV451" i="5"/>
  <c r="AU452" i="5"/>
  <c r="AT451" i="5"/>
  <c r="AS451" i="5"/>
  <c r="AR451" i="5"/>
  <c r="AQ488" i="5"/>
  <c r="V447" i="6"/>
  <c r="T448" i="6"/>
  <c r="E451" i="5"/>
  <c r="AD450" i="5"/>
  <c r="G452" i="5"/>
  <c r="AF451" i="5"/>
  <c r="I451" i="5"/>
  <c r="AH450" i="5"/>
  <c r="H451" i="5"/>
  <c r="AG450" i="5"/>
  <c r="F451" i="5"/>
  <c r="AE450" i="5"/>
  <c r="C451" i="5"/>
  <c r="AB450" i="5"/>
  <c r="B451" i="5"/>
  <c r="AA450" i="5"/>
  <c r="BA450" i="5" s="1"/>
  <c r="D452" i="5"/>
  <c r="AC451" i="5"/>
  <c r="V446" i="4"/>
  <c r="T447" i="4"/>
  <c r="T447" i="2"/>
  <c r="V446" i="2"/>
  <c r="X1594" i="5" l="1"/>
  <c r="AW1593" i="5"/>
  <c r="BA1593" i="5" s="1"/>
  <c r="BB428" i="5"/>
  <c r="AZ429" i="5"/>
  <c r="Y560" i="5"/>
  <c r="AX559" i="5"/>
  <c r="AW452" i="5"/>
  <c r="AV452" i="5"/>
  <c r="AU453" i="5"/>
  <c r="AT452" i="5"/>
  <c r="AS452" i="5"/>
  <c r="AR452" i="5"/>
  <c r="AQ489" i="5"/>
  <c r="T449" i="6"/>
  <c r="V448" i="6"/>
  <c r="F452" i="5"/>
  <c r="AE451" i="5"/>
  <c r="C452" i="5"/>
  <c r="AB451" i="5"/>
  <c r="H452" i="5"/>
  <c r="AG451" i="5"/>
  <c r="G453" i="5"/>
  <c r="AF452" i="5"/>
  <c r="D453" i="5"/>
  <c r="AC452" i="5"/>
  <c r="B452" i="5"/>
  <c r="AA451" i="5"/>
  <c r="I452" i="5"/>
  <c r="AH451" i="5"/>
  <c r="E452" i="5"/>
  <c r="AD451" i="5"/>
  <c r="T448" i="4"/>
  <c r="V447" i="4"/>
  <c r="T448" i="2"/>
  <c r="V447" i="2"/>
  <c r="X1595" i="5" l="1"/>
  <c r="AW1594" i="5"/>
  <c r="BA1594" i="5" s="1"/>
  <c r="BB429" i="5"/>
  <c r="AZ430" i="5"/>
  <c r="BA451" i="5"/>
  <c r="Y561" i="5"/>
  <c r="AX560" i="5"/>
  <c r="AW453" i="5"/>
  <c r="AV453" i="5"/>
  <c r="AU454" i="5"/>
  <c r="AT453" i="5"/>
  <c r="AS453" i="5"/>
  <c r="AR453" i="5"/>
  <c r="AQ490" i="5"/>
  <c r="V449" i="6"/>
  <c r="T450" i="6"/>
  <c r="D454" i="5"/>
  <c r="AC453" i="5"/>
  <c r="B453" i="5"/>
  <c r="AA452" i="5"/>
  <c r="G454" i="5"/>
  <c r="AF453" i="5"/>
  <c r="C453" i="5"/>
  <c r="AB452" i="5"/>
  <c r="E453" i="5"/>
  <c r="AD452" i="5"/>
  <c r="I453" i="5"/>
  <c r="AH452" i="5"/>
  <c r="H453" i="5"/>
  <c r="AG452" i="5"/>
  <c r="F453" i="5"/>
  <c r="AE452" i="5"/>
  <c r="T449" i="4"/>
  <c r="V448" i="4"/>
  <c r="T449" i="2"/>
  <c r="V448" i="2"/>
  <c r="X1596" i="5" l="1"/>
  <c r="AW1595" i="5"/>
  <c r="BA1595" i="5" s="1"/>
  <c r="AZ431" i="5"/>
  <c r="BB430" i="5"/>
  <c r="BA452" i="5"/>
  <c r="Y562" i="5"/>
  <c r="AX561" i="5"/>
  <c r="AW454" i="5"/>
  <c r="AV454" i="5"/>
  <c r="AU455" i="5"/>
  <c r="AT454" i="5"/>
  <c r="AS454" i="5"/>
  <c r="AR454" i="5"/>
  <c r="AQ491" i="5"/>
  <c r="T451" i="6"/>
  <c r="V450" i="6"/>
  <c r="G455" i="5"/>
  <c r="AF454" i="5"/>
  <c r="I454" i="5"/>
  <c r="AH453" i="5"/>
  <c r="C454" i="5"/>
  <c r="AB453" i="5"/>
  <c r="B454" i="5"/>
  <c r="AA453" i="5"/>
  <c r="F454" i="5"/>
  <c r="AE453" i="5"/>
  <c r="H454" i="5"/>
  <c r="AG453" i="5"/>
  <c r="E454" i="5"/>
  <c r="AD453" i="5"/>
  <c r="D455" i="5"/>
  <c r="AC454" i="5"/>
  <c r="V449" i="4"/>
  <c r="T450" i="4"/>
  <c r="T450" i="2"/>
  <c r="V449" i="2"/>
  <c r="X1597" i="5" l="1"/>
  <c r="AW1596" i="5"/>
  <c r="BA1596" i="5" s="1"/>
  <c r="AZ432" i="5"/>
  <c r="BB431" i="5"/>
  <c r="BA453" i="5"/>
  <c r="Y563" i="5"/>
  <c r="AX562" i="5"/>
  <c r="AW455" i="5"/>
  <c r="AV455" i="5"/>
  <c r="AU456" i="5"/>
  <c r="AT455" i="5"/>
  <c r="AS455" i="5"/>
  <c r="AR455" i="5"/>
  <c r="AQ492" i="5"/>
  <c r="V451" i="6"/>
  <c r="T452" i="6"/>
  <c r="C455" i="5"/>
  <c r="AB454" i="5"/>
  <c r="H455" i="5"/>
  <c r="AG454" i="5"/>
  <c r="B455" i="5"/>
  <c r="AA454" i="5"/>
  <c r="I455" i="5"/>
  <c r="AH454" i="5"/>
  <c r="D456" i="5"/>
  <c r="AC455" i="5"/>
  <c r="E455" i="5"/>
  <c r="AD454" i="5"/>
  <c r="F455" i="5"/>
  <c r="AE454" i="5"/>
  <c r="G456" i="5"/>
  <c r="AF455" i="5"/>
  <c r="V450" i="4"/>
  <c r="T451" i="4"/>
  <c r="T451" i="2"/>
  <c r="V450" i="2"/>
  <c r="X1598" i="5" l="1"/>
  <c r="AW1597" i="5"/>
  <c r="BA1597" i="5" s="1"/>
  <c r="BB432" i="5"/>
  <c r="AZ433" i="5"/>
  <c r="BA454" i="5"/>
  <c r="Y564" i="5"/>
  <c r="AX563" i="5"/>
  <c r="AW456" i="5"/>
  <c r="AV456" i="5"/>
  <c r="AU457" i="5"/>
  <c r="AT456" i="5"/>
  <c r="AS456" i="5"/>
  <c r="AR456" i="5"/>
  <c r="AQ493" i="5"/>
  <c r="T453" i="6"/>
  <c r="V452" i="6"/>
  <c r="D457" i="5"/>
  <c r="AC456" i="5"/>
  <c r="E456" i="5"/>
  <c r="AD455" i="5"/>
  <c r="I456" i="5"/>
  <c r="AH455" i="5"/>
  <c r="H456" i="5"/>
  <c r="AG455" i="5"/>
  <c r="G457" i="5"/>
  <c r="AF456" i="5"/>
  <c r="F456" i="5"/>
  <c r="AE455" i="5"/>
  <c r="B456" i="5"/>
  <c r="AA455" i="5"/>
  <c r="BA455" i="5" s="1"/>
  <c r="C456" i="5"/>
  <c r="AB455" i="5"/>
  <c r="T452" i="4"/>
  <c r="V451" i="4"/>
  <c r="T452" i="2"/>
  <c r="V451" i="2"/>
  <c r="X1599" i="5" l="1"/>
  <c r="AW1598" i="5"/>
  <c r="BA1598" i="5" s="1"/>
  <c r="BB433" i="5"/>
  <c r="AZ434" i="5"/>
  <c r="Y565" i="5"/>
  <c r="AX564" i="5"/>
  <c r="AW457" i="5"/>
  <c r="AV457" i="5"/>
  <c r="AU458" i="5"/>
  <c r="AT457" i="5"/>
  <c r="AS457" i="5"/>
  <c r="AR457" i="5"/>
  <c r="AQ494" i="5"/>
  <c r="T454" i="6"/>
  <c r="V453" i="6"/>
  <c r="G458" i="5"/>
  <c r="AF457" i="5"/>
  <c r="F457" i="5"/>
  <c r="AE456" i="5"/>
  <c r="H457" i="5"/>
  <c r="AG456" i="5"/>
  <c r="E457" i="5"/>
  <c r="AD456" i="5"/>
  <c r="C457" i="5"/>
  <c r="AB456" i="5"/>
  <c r="B457" i="5"/>
  <c r="AA456" i="5"/>
  <c r="I457" i="5"/>
  <c r="AH456" i="5"/>
  <c r="D458" i="5"/>
  <c r="AC457" i="5"/>
  <c r="T453" i="4"/>
  <c r="V452" i="4"/>
  <c r="T453" i="2"/>
  <c r="V452" i="2"/>
  <c r="X1600" i="5" l="1"/>
  <c r="AW1599" i="5"/>
  <c r="BA1599" i="5" s="1"/>
  <c r="AZ435" i="5"/>
  <c r="BB434" i="5"/>
  <c r="BA456" i="5"/>
  <c r="Y566" i="5"/>
  <c r="AX565" i="5"/>
  <c r="AW458" i="5"/>
  <c r="AV458" i="5"/>
  <c r="AU459" i="5"/>
  <c r="AT458" i="5"/>
  <c r="AS458" i="5"/>
  <c r="AR458" i="5"/>
  <c r="AQ495" i="5"/>
  <c r="V454" i="6"/>
  <c r="T455" i="6"/>
  <c r="H458" i="5"/>
  <c r="AG457" i="5"/>
  <c r="B458" i="5"/>
  <c r="AA457" i="5"/>
  <c r="E458" i="5"/>
  <c r="AD457" i="5"/>
  <c r="F458" i="5"/>
  <c r="AE457" i="5"/>
  <c r="D459" i="5"/>
  <c r="AC458" i="5"/>
  <c r="I458" i="5"/>
  <c r="AH457" i="5"/>
  <c r="C458" i="5"/>
  <c r="AB457" i="5"/>
  <c r="G459" i="5"/>
  <c r="AF458" i="5"/>
  <c r="V453" i="4"/>
  <c r="T454" i="4"/>
  <c r="T454" i="2"/>
  <c r="V453" i="2"/>
  <c r="X1601" i="5" l="1"/>
  <c r="AW1600" i="5"/>
  <c r="BA1600" i="5" s="1"/>
  <c r="BB435" i="5"/>
  <c r="AZ436" i="5"/>
  <c r="BA457" i="5"/>
  <c r="Y567" i="5"/>
  <c r="AX566" i="5"/>
  <c r="AW459" i="5"/>
  <c r="AV459" i="5"/>
  <c r="AU460" i="5"/>
  <c r="AT459" i="5"/>
  <c r="AS459" i="5"/>
  <c r="AR459" i="5"/>
  <c r="AQ496" i="5"/>
  <c r="V455" i="6"/>
  <c r="T456" i="6"/>
  <c r="E459" i="5"/>
  <c r="AD458" i="5"/>
  <c r="I459" i="5"/>
  <c r="AH458" i="5"/>
  <c r="F459" i="5"/>
  <c r="AE458" i="5"/>
  <c r="B459" i="5"/>
  <c r="AA458" i="5"/>
  <c r="G460" i="5"/>
  <c r="AF459" i="5"/>
  <c r="C459" i="5"/>
  <c r="AB458" i="5"/>
  <c r="D460" i="5"/>
  <c r="AC459" i="5"/>
  <c r="H459" i="5"/>
  <c r="AG458" i="5"/>
  <c r="V454" i="4"/>
  <c r="T455" i="4"/>
  <c r="T455" i="2"/>
  <c r="V454" i="2"/>
  <c r="X1602" i="5" l="1"/>
  <c r="AW1601" i="5"/>
  <c r="BA1601" i="5" s="1"/>
  <c r="AZ437" i="5"/>
  <c r="BB436" i="5"/>
  <c r="BA458" i="5"/>
  <c r="Y568" i="5"/>
  <c r="AX567" i="5"/>
  <c r="AW460" i="5"/>
  <c r="AV460" i="5"/>
  <c r="AU461" i="5"/>
  <c r="AT460" i="5"/>
  <c r="AS460" i="5"/>
  <c r="AR460" i="5"/>
  <c r="AQ497" i="5"/>
  <c r="T457" i="6"/>
  <c r="V456" i="6"/>
  <c r="F460" i="5"/>
  <c r="AE459" i="5"/>
  <c r="C460" i="5"/>
  <c r="AB459" i="5"/>
  <c r="B460" i="5"/>
  <c r="AA459" i="5"/>
  <c r="I460" i="5"/>
  <c r="AH459" i="5"/>
  <c r="H460" i="5"/>
  <c r="AG459" i="5"/>
  <c r="D461" i="5"/>
  <c r="AC460" i="5"/>
  <c r="G461" i="5"/>
  <c r="AF460" i="5"/>
  <c r="E460" i="5"/>
  <c r="AD459" i="5"/>
  <c r="T456" i="4"/>
  <c r="V455" i="4"/>
  <c r="T456" i="2"/>
  <c r="V455" i="2"/>
  <c r="X1603" i="5" l="1"/>
  <c r="AW1602" i="5"/>
  <c r="BA1602" i="5" s="1"/>
  <c r="BB437" i="5"/>
  <c r="AZ438" i="5"/>
  <c r="BA459" i="5"/>
  <c r="Y569" i="5"/>
  <c r="AX568" i="5"/>
  <c r="AW461" i="5"/>
  <c r="AV461" i="5"/>
  <c r="AU462" i="5"/>
  <c r="AT461" i="5"/>
  <c r="AS461" i="5"/>
  <c r="AR461" i="5"/>
  <c r="AQ498" i="5"/>
  <c r="T458" i="6"/>
  <c r="V457" i="6"/>
  <c r="H461" i="5"/>
  <c r="AG460" i="5"/>
  <c r="D462" i="5"/>
  <c r="AC461" i="5"/>
  <c r="I461" i="5"/>
  <c r="AH460" i="5"/>
  <c r="C461" i="5"/>
  <c r="AB460" i="5"/>
  <c r="E461" i="5"/>
  <c r="AD460" i="5"/>
  <c r="G462" i="5"/>
  <c r="AF461" i="5"/>
  <c r="B461" i="5"/>
  <c r="AA460" i="5"/>
  <c r="BA460" i="5" s="1"/>
  <c r="F461" i="5"/>
  <c r="AE460" i="5"/>
  <c r="T457" i="4"/>
  <c r="V456" i="4"/>
  <c r="T457" i="2"/>
  <c r="V456" i="2"/>
  <c r="X1604" i="5" l="1"/>
  <c r="AW1603" i="5"/>
  <c r="BA1603" i="5" s="1"/>
  <c r="AZ439" i="5"/>
  <c r="BB438" i="5"/>
  <c r="Y570" i="5"/>
  <c r="AX569" i="5"/>
  <c r="AW462" i="5"/>
  <c r="AV462" i="5"/>
  <c r="AU463" i="5"/>
  <c r="AT462" i="5"/>
  <c r="AS462" i="5"/>
  <c r="AR462" i="5"/>
  <c r="AQ499" i="5"/>
  <c r="T459" i="6"/>
  <c r="V458" i="6"/>
  <c r="B462" i="5"/>
  <c r="AA461" i="5"/>
  <c r="I462" i="5"/>
  <c r="AH461" i="5"/>
  <c r="H462" i="5"/>
  <c r="AG461" i="5"/>
  <c r="E462" i="5"/>
  <c r="AD461" i="5"/>
  <c r="G463" i="5"/>
  <c r="AF462" i="5"/>
  <c r="C462" i="5"/>
  <c r="AB461" i="5"/>
  <c r="D463" i="5"/>
  <c r="AC462" i="5"/>
  <c r="F462" i="5"/>
  <c r="AE461" i="5"/>
  <c r="V457" i="4"/>
  <c r="T458" i="4"/>
  <c r="T458" i="2"/>
  <c r="V457" i="2"/>
  <c r="X1605" i="5" l="1"/>
  <c r="AW1604" i="5"/>
  <c r="BA1604" i="5" s="1"/>
  <c r="BB439" i="5"/>
  <c r="AZ440" i="5"/>
  <c r="BA461" i="5"/>
  <c r="Y571" i="5"/>
  <c r="AX570" i="5"/>
  <c r="AW463" i="5"/>
  <c r="AV463" i="5"/>
  <c r="AU464" i="5"/>
  <c r="AT463" i="5"/>
  <c r="AS463" i="5"/>
  <c r="AR463" i="5"/>
  <c r="AQ500" i="5"/>
  <c r="V459" i="6"/>
  <c r="T460" i="6"/>
  <c r="G464" i="5"/>
  <c r="AF463" i="5"/>
  <c r="C463" i="5"/>
  <c r="AB462" i="5"/>
  <c r="E463" i="5"/>
  <c r="AD462" i="5"/>
  <c r="I463" i="5"/>
  <c r="AH462" i="5"/>
  <c r="F463" i="5"/>
  <c r="AE462" i="5"/>
  <c r="D464" i="5"/>
  <c r="AC463" i="5"/>
  <c r="H463" i="5"/>
  <c r="AG462" i="5"/>
  <c r="B463" i="5"/>
  <c r="AA462" i="5"/>
  <c r="V458" i="4"/>
  <c r="T459" i="4"/>
  <c r="T459" i="2"/>
  <c r="V458" i="2"/>
  <c r="X1606" i="5" l="1"/>
  <c r="AW1605" i="5"/>
  <c r="BA1605" i="5" s="1"/>
  <c r="BB440" i="5"/>
  <c r="AZ441" i="5"/>
  <c r="BA462" i="5"/>
  <c r="Y572" i="5"/>
  <c r="AX571" i="5"/>
  <c r="AW464" i="5"/>
  <c r="AV464" i="5"/>
  <c r="AU465" i="5"/>
  <c r="AT464" i="5"/>
  <c r="AS464" i="5"/>
  <c r="AR464" i="5"/>
  <c r="AQ501" i="5"/>
  <c r="T461" i="6"/>
  <c r="V460" i="6"/>
  <c r="H464" i="5"/>
  <c r="AG463" i="5"/>
  <c r="E464" i="5"/>
  <c r="AD463" i="5"/>
  <c r="D465" i="5"/>
  <c r="AC464" i="5"/>
  <c r="I464" i="5"/>
  <c r="AH463" i="5"/>
  <c r="C464" i="5"/>
  <c r="AB463" i="5"/>
  <c r="B464" i="5"/>
  <c r="AA463" i="5"/>
  <c r="F464" i="5"/>
  <c r="AE463" i="5"/>
  <c r="G465" i="5"/>
  <c r="AF464" i="5"/>
  <c r="T460" i="4"/>
  <c r="V459" i="4"/>
  <c r="T460" i="2"/>
  <c r="V459" i="2"/>
  <c r="X1607" i="5" l="1"/>
  <c r="AW1606" i="5"/>
  <c r="BA1606" i="5" s="1"/>
  <c r="BB441" i="5"/>
  <c r="AZ442" i="5"/>
  <c r="BA463" i="5"/>
  <c r="Y573" i="5"/>
  <c r="AX572" i="5"/>
  <c r="AW465" i="5"/>
  <c r="AV465" i="5"/>
  <c r="AU466" i="5"/>
  <c r="AT465" i="5"/>
  <c r="AS465" i="5"/>
  <c r="AR465" i="5"/>
  <c r="AQ502" i="5"/>
  <c r="V461" i="6"/>
  <c r="T462" i="6"/>
  <c r="F465" i="5"/>
  <c r="AE464" i="5"/>
  <c r="D466" i="5"/>
  <c r="AC465" i="5"/>
  <c r="H465" i="5"/>
  <c r="AG464" i="5"/>
  <c r="C465" i="5"/>
  <c r="AB464" i="5"/>
  <c r="B465" i="5"/>
  <c r="AA464" i="5"/>
  <c r="I465" i="5"/>
  <c r="AH464" i="5"/>
  <c r="E465" i="5"/>
  <c r="AD464" i="5"/>
  <c r="G466" i="5"/>
  <c r="AF465" i="5"/>
  <c r="T461" i="4"/>
  <c r="V460" i="4"/>
  <c r="T461" i="2"/>
  <c r="V460" i="2"/>
  <c r="X1608" i="5" l="1"/>
  <c r="AW1607" i="5"/>
  <c r="BA1607" i="5" s="1"/>
  <c r="BB442" i="5"/>
  <c r="AZ443" i="5"/>
  <c r="BA464" i="5"/>
  <c r="Y574" i="5"/>
  <c r="AX573" i="5"/>
  <c r="AW466" i="5"/>
  <c r="AV466" i="5"/>
  <c r="AU467" i="5"/>
  <c r="AT466" i="5"/>
  <c r="AS466" i="5"/>
  <c r="AR466" i="5"/>
  <c r="AQ503" i="5"/>
  <c r="T463" i="6"/>
  <c r="V462" i="6"/>
  <c r="B466" i="5"/>
  <c r="AA465" i="5"/>
  <c r="I466" i="5"/>
  <c r="AH465" i="5"/>
  <c r="C466" i="5"/>
  <c r="AB465" i="5"/>
  <c r="D467" i="5"/>
  <c r="AC466" i="5"/>
  <c r="G467" i="5"/>
  <c r="AF466" i="5"/>
  <c r="E466" i="5"/>
  <c r="AD465" i="5"/>
  <c r="H466" i="5"/>
  <c r="AG465" i="5"/>
  <c r="F466" i="5"/>
  <c r="AE465" i="5"/>
  <c r="V461" i="4"/>
  <c r="T462" i="4"/>
  <c r="T462" i="2"/>
  <c r="V461" i="2"/>
  <c r="X1609" i="5" l="1"/>
  <c r="AW1608" i="5"/>
  <c r="BA1608" i="5" s="1"/>
  <c r="BB443" i="5"/>
  <c r="AZ444" i="5"/>
  <c r="BA465" i="5"/>
  <c r="Y575" i="5"/>
  <c r="AX574" i="5"/>
  <c r="AW467" i="5"/>
  <c r="AV467" i="5"/>
  <c r="AU468" i="5"/>
  <c r="AT467" i="5"/>
  <c r="AS467" i="5"/>
  <c r="AR467" i="5"/>
  <c r="AQ504" i="5"/>
  <c r="V463" i="6"/>
  <c r="T464" i="6"/>
  <c r="G468" i="5"/>
  <c r="AF467" i="5"/>
  <c r="E467" i="5"/>
  <c r="AD466" i="5"/>
  <c r="D468" i="5"/>
  <c r="AC467" i="5"/>
  <c r="I467" i="5"/>
  <c r="AH466" i="5"/>
  <c r="F467" i="5"/>
  <c r="AE466" i="5"/>
  <c r="H467" i="5"/>
  <c r="AG466" i="5"/>
  <c r="C467" i="5"/>
  <c r="AB466" i="5"/>
  <c r="B467" i="5"/>
  <c r="AA466" i="5"/>
  <c r="V462" i="4"/>
  <c r="T463" i="4"/>
  <c r="T463" i="2"/>
  <c r="V462" i="2"/>
  <c r="X1610" i="5" l="1"/>
  <c r="AW1609" i="5"/>
  <c r="BA1609" i="5" s="1"/>
  <c r="BB444" i="5"/>
  <c r="AZ445" i="5"/>
  <c r="BA466" i="5"/>
  <c r="Y576" i="5"/>
  <c r="AX575" i="5"/>
  <c r="AW468" i="5"/>
  <c r="AV468" i="5"/>
  <c r="AU469" i="5"/>
  <c r="AT468" i="5"/>
  <c r="AS468" i="5"/>
  <c r="AR468" i="5"/>
  <c r="AQ505" i="5"/>
  <c r="T465" i="6"/>
  <c r="V464" i="6"/>
  <c r="C468" i="5"/>
  <c r="AB467" i="5"/>
  <c r="D469" i="5"/>
  <c r="AC468" i="5"/>
  <c r="G469" i="5"/>
  <c r="AF468" i="5"/>
  <c r="F468" i="5"/>
  <c r="AE467" i="5"/>
  <c r="H468" i="5"/>
  <c r="AG467" i="5"/>
  <c r="I468" i="5"/>
  <c r="AH467" i="5"/>
  <c r="E468" i="5"/>
  <c r="AD467" i="5"/>
  <c r="B468" i="5"/>
  <c r="AA467" i="5"/>
  <c r="T464" i="4"/>
  <c r="V463" i="4"/>
  <c r="T464" i="2"/>
  <c r="V463" i="2"/>
  <c r="X1611" i="5" l="1"/>
  <c r="AW1610" i="5"/>
  <c r="BA1610" i="5" s="1"/>
  <c r="AZ446" i="5"/>
  <c r="BB445" i="5"/>
  <c r="BA467" i="5"/>
  <c r="Y577" i="5"/>
  <c r="AX576" i="5"/>
  <c r="AW469" i="5"/>
  <c r="AV469" i="5"/>
  <c r="AU470" i="5"/>
  <c r="AT469" i="5"/>
  <c r="AS469" i="5"/>
  <c r="AR469" i="5"/>
  <c r="AQ506" i="5"/>
  <c r="T466" i="6"/>
  <c r="V465" i="6"/>
  <c r="C6" i="6" s="1"/>
  <c r="H469" i="5"/>
  <c r="AG468" i="5"/>
  <c r="I469" i="5"/>
  <c r="AH468" i="5"/>
  <c r="F469" i="5"/>
  <c r="AE468" i="5"/>
  <c r="D470" i="5"/>
  <c r="AC469" i="5"/>
  <c r="B469" i="5"/>
  <c r="AA468" i="5"/>
  <c r="E469" i="5"/>
  <c r="AD468" i="5"/>
  <c r="G470" i="5"/>
  <c r="AF469" i="5"/>
  <c r="C469" i="5"/>
  <c r="AB468" i="5"/>
  <c r="T465" i="4"/>
  <c r="V464" i="4"/>
  <c r="T465" i="2"/>
  <c r="V464" i="2"/>
  <c r="X1612" i="5" l="1"/>
  <c r="AW1611" i="5"/>
  <c r="BA1611" i="5" s="1"/>
  <c r="BB446" i="5"/>
  <c r="AZ447" i="5"/>
  <c r="BA468" i="5"/>
  <c r="Y578" i="5"/>
  <c r="AX577" i="5"/>
  <c r="AW470" i="5"/>
  <c r="AV470" i="5"/>
  <c r="AU471" i="5"/>
  <c r="AT470" i="5"/>
  <c r="AS470" i="5"/>
  <c r="AR470" i="5"/>
  <c r="AQ507" i="5"/>
  <c r="T467" i="6"/>
  <c r="V466" i="6"/>
  <c r="B470" i="5"/>
  <c r="AA469" i="5"/>
  <c r="C470" i="5"/>
  <c r="AB469" i="5"/>
  <c r="E470" i="5"/>
  <c r="AD469" i="5"/>
  <c r="D471" i="5"/>
  <c r="AC470" i="5"/>
  <c r="I470" i="5"/>
  <c r="AH469" i="5"/>
  <c r="G471" i="5"/>
  <c r="AF470" i="5"/>
  <c r="F470" i="5"/>
  <c r="AE469" i="5"/>
  <c r="H470" i="5"/>
  <c r="AG469" i="5"/>
  <c r="V465" i="4"/>
  <c r="T466" i="4"/>
  <c r="T466" i="2"/>
  <c r="V465" i="2"/>
  <c r="X1613" i="5" l="1"/>
  <c r="AW1612" i="5"/>
  <c r="BA1612" i="5" s="1"/>
  <c r="BB447" i="5"/>
  <c r="AZ448" i="5"/>
  <c r="BA469" i="5"/>
  <c r="Y579" i="5"/>
  <c r="AX578" i="5"/>
  <c r="AW471" i="5"/>
  <c r="AV471" i="5"/>
  <c r="AU472" i="5"/>
  <c r="AT471" i="5"/>
  <c r="AS471" i="5"/>
  <c r="AR471" i="5"/>
  <c r="AQ508" i="5"/>
  <c r="V467" i="6"/>
  <c r="T468" i="6"/>
  <c r="E471" i="5"/>
  <c r="AD470" i="5"/>
  <c r="G472" i="5"/>
  <c r="AF471" i="5"/>
  <c r="D472" i="5"/>
  <c r="AC471" i="5"/>
  <c r="C471" i="5"/>
  <c r="AB470" i="5"/>
  <c r="H471" i="5"/>
  <c r="AG470" i="5"/>
  <c r="F471" i="5"/>
  <c r="AE470" i="5"/>
  <c r="I471" i="5"/>
  <c r="AH470" i="5"/>
  <c r="B471" i="5"/>
  <c r="AA470" i="5"/>
  <c r="V466" i="4"/>
  <c r="T467" i="4"/>
  <c r="T467" i="2"/>
  <c r="V466" i="2"/>
  <c r="X1614" i="5" l="1"/>
  <c r="AW1613" i="5"/>
  <c r="BA1613" i="5" s="1"/>
  <c r="AZ449" i="5"/>
  <c r="BB448" i="5"/>
  <c r="BA470" i="5"/>
  <c r="Y580" i="5"/>
  <c r="AX579" i="5"/>
  <c r="AW472" i="5"/>
  <c r="AV472" i="5"/>
  <c r="AU473" i="5"/>
  <c r="AT472" i="5"/>
  <c r="AS472" i="5"/>
  <c r="AR472" i="5"/>
  <c r="AQ509" i="5"/>
  <c r="T469" i="6"/>
  <c r="V468" i="6"/>
  <c r="I472" i="5"/>
  <c r="AH471" i="5"/>
  <c r="D473" i="5"/>
  <c r="AC472" i="5"/>
  <c r="E472" i="5"/>
  <c r="AD471" i="5"/>
  <c r="H472" i="5"/>
  <c r="AG471" i="5"/>
  <c r="F472" i="5"/>
  <c r="AE471" i="5"/>
  <c r="C472" i="5"/>
  <c r="AB471" i="5"/>
  <c r="G473" i="5"/>
  <c r="AF472" i="5"/>
  <c r="B472" i="5"/>
  <c r="AA471" i="5"/>
  <c r="T468" i="4"/>
  <c r="V467" i="4"/>
  <c r="T468" i="2"/>
  <c r="V467" i="2"/>
  <c r="X1615" i="5" l="1"/>
  <c r="AW1614" i="5"/>
  <c r="BA1614" i="5" s="1"/>
  <c r="BB449" i="5"/>
  <c r="AZ450" i="5"/>
  <c r="BA471" i="5"/>
  <c r="Y581" i="5"/>
  <c r="AX580" i="5"/>
  <c r="AW473" i="5"/>
  <c r="AV473" i="5"/>
  <c r="AU474" i="5"/>
  <c r="AT473" i="5"/>
  <c r="AS473" i="5"/>
  <c r="AR473" i="5"/>
  <c r="AQ510" i="5"/>
  <c r="T470" i="6"/>
  <c r="V469" i="6"/>
  <c r="G474" i="5"/>
  <c r="AF473" i="5"/>
  <c r="E473" i="5"/>
  <c r="AD472" i="5"/>
  <c r="C473" i="5"/>
  <c r="AB472" i="5"/>
  <c r="H473" i="5"/>
  <c r="AG472" i="5"/>
  <c r="D474" i="5"/>
  <c r="AC473" i="5"/>
  <c r="B473" i="5"/>
  <c r="AA472" i="5"/>
  <c r="F473" i="5"/>
  <c r="AE472" i="5"/>
  <c r="I473" i="5"/>
  <c r="AH472" i="5"/>
  <c r="T469" i="4"/>
  <c r="V468" i="4"/>
  <c r="T469" i="2"/>
  <c r="V468" i="2"/>
  <c r="X1616" i="5" l="1"/>
  <c r="AW1615" i="5"/>
  <c r="BA1615" i="5" s="1"/>
  <c r="BB450" i="5"/>
  <c r="AZ451" i="5"/>
  <c r="BA472" i="5"/>
  <c r="AX581" i="5"/>
  <c r="Y582" i="5"/>
  <c r="AW474" i="5"/>
  <c r="AV474" i="5"/>
  <c r="AU475" i="5"/>
  <c r="AT474" i="5"/>
  <c r="AS474" i="5"/>
  <c r="AR474" i="5"/>
  <c r="AQ511" i="5"/>
  <c r="V470" i="6"/>
  <c r="T471" i="6"/>
  <c r="F474" i="5"/>
  <c r="AE473" i="5"/>
  <c r="C474" i="5"/>
  <c r="AB473" i="5"/>
  <c r="G475" i="5"/>
  <c r="AF474" i="5"/>
  <c r="D475" i="5"/>
  <c r="AC474" i="5"/>
  <c r="B474" i="5"/>
  <c r="AA473" i="5"/>
  <c r="H474" i="5"/>
  <c r="AG473" i="5"/>
  <c r="E474" i="5"/>
  <c r="AD473" i="5"/>
  <c r="I474" i="5"/>
  <c r="AH473" i="5"/>
  <c r="V469" i="4"/>
  <c r="T470" i="4"/>
  <c r="T470" i="2"/>
  <c r="V469" i="2"/>
  <c r="X1617" i="5" l="1"/>
  <c r="AW1616" i="5"/>
  <c r="BA1616" i="5" s="1"/>
  <c r="AZ452" i="5"/>
  <c r="BB451" i="5"/>
  <c r="BA473" i="5"/>
  <c r="Y583" i="5"/>
  <c r="AX582" i="5"/>
  <c r="AW475" i="5"/>
  <c r="AV475" i="5"/>
  <c r="AU476" i="5"/>
  <c r="AT475" i="5"/>
  <c r="AS475" i="5"/>
  <c r="AR475" i="5"/>
  <c r="AQ512" i="5"/>
  <c r="V471" i="6"/>
  <c r="T472" i="6"/>
  <c r="G476" i="5"/>
  <c r="AF475" i="5"/>
  <c r="I475" i="5"/>
  <c r="AH474" i="5"/>
  <c r="H475" i="5"/>
  <c r="AG474" i="5"/>
  <c r="D476" i="5"/>
  <c r="AC475" i="5"/>
  <c r="C475" i="5"/>
  <c r="AB474" i="5"/>
  <c r="E475" i="5"/>
  <c r="AD474" i="5"/>
  <c r="B475" i="5"/>
  <c r="AA474" i="5"/>
  <c r="BA474" i="5" s="1"/>
  <c r="F475" i="5"/>
  <c r="AE474" i="5"/>
  <c r="V470" i="4"/>
  <c r="T471" i="4"/>
  <c r="T471" i="2"/>
  <c r="V470" i="2"/>
  <c r="X1618" i="5" l="1"/>
  <c r="AW1618" i="5" s="1"/>
  <c r="BA1618" i="5" s="1"/>
  <c r="AW1617" i="5"/>
  <c r="BA1617" i="5" s="1"/>
  <c r="AZ453" i="5"/>
  <c r="BB452" i="5"/>
  <c r="Y584" i="5"/>
  <c r="AX583" i="5"/>
  <c r="AW476" i="5"/>
  <c r="AV476" i="5"/>
  <c r="AU477" i="5"/>
  <c r="AT476" i="5"/>
  <c r="AS476" i="5"/>
  <c r="AR476" i="5"/>
  <c r="AQ513" i="5"/>
  <c r="T473" i="6"/>
  <c r="V472" i="6"/>
  <c r="C476" i="5"/>
  <c r="AB475" i="5"/>
  <c r="H476" i="5"/>
  <c r="AG475" i="5"/>
  <c r="E476" i="5"/>
  <c r="AD475" i="5"/>
  <c r="D477" i="5"/>
  <c r="AC476" i="5"/>
  <c r="I476" i="5"/>
  <c r="AH475" i="5"/>
  <c r="F476" i="5"/>
  <c r="AE475" i="5"/>
  <c r="B476" i="5"/>
  <c r="AA475" i="5"/>
  <c r="BA475" i="5" s="1"/>
  <c r="G477" i="5"/>
  <c r="AF476" i="5"/>
  <c r="T472" i="4"/>
  <c r="V471" i="4"/>
  <c r="T472" i="2"/>
  <c r="V471" i="2"/>
  <c r="AZ454" i="5" l="1"/>
  <c r="BB453" i="5"/>
  <c r="AX584" i="5"/>
  <c r="Y585" i="5"/>
  <c r="AW477" i="5"/>
  <c r="AV477" i="5"/>
  <c r="AU478" i="5"/>
  <c r="AT477" i="5"/>
  <c r="AS477" i="5"/>
  <c r="AR477" i="5"/>
  <c r="AQ514" i="5"/>
  <c r="T474" i="6"/>
  <c r="V473" i="6"/>
  <c r="B477" i="5"/>
  <c r="AA476" i="5"/>
  <c r="E477" i="5"/>
  <c r="AD476" i="5"/>
  <c r="F477" i="5"/>
  <c r="AE476" i="5"/>
  <c r="D478" i="5"/>
  <c r="AC477" i="5"/>
  <c r="H477" i="5"/>
  <c r="AG476" i="5"/>
  <c r="G478" i="5"/>
  <c r="AF477" i="5"/>
  <c r="I477" i="5"/>
  <c r="AH476" i="5"/>
  <c r="C477" i="5"/>
  <c r="AB476" i="5"/>
  <c r="T473" i="4"/>
  <c r="V472" i="4"/>
  <c r="T473" i="2"/>
  <c r="V472" i="2"/>
  <c r="AZ455" i="5" l="1"/>
  <c r="BB454" i="5"/>
  <c r="BA476" i="5"/>
  <c r="Y586" i="5"/>
  <c r="AX585" i="5"/>
  <c r="AW478" i="5"/>
  <c r="AV478" i="5"/>
  <c r="AU479" i="5"/>
  <c r="AT478" i="5"/>
  <c r="AS478" i="5"/>
  <c r="AR478" i="5"/>
  <c r="AQ515" i="5"/>
  <c r="T475" i="6"/>
  <c r="V474" i="6"/>
  <c r="I478" i="5"/>
  <c r="AH477" i="5"/>
  <c r="F478" i="5"/>
  <c r="AE477" i="5"/>
  <c r="B478" i="5"/>
  <c r="AA477" i="5"/>
  <c r="H478" i="5"/>
  <c r="AG477" i="5"/>
  <c r="G479" i="5"/>
  <c r="AF478" i="5"/>
  <c r="D479" i="5"/>
  <c r="AC478" i="5"/>
  <c r="E478" i="5"/>
  <c r="AD477" i="5"/>
  <c r="C478" i="5"/>
  <c r="AB477" i="5"/>
  <c r="V473" i="4"/>
  <c r="T474" i="4"/>
  <c r="T474" i="2"/>
  <c r="V473" i="2"/>
  <c r="AZ456" i="5" l="1"/>
  <c r="BB455" i="5"/>
  <c r="BA477" i="5"/>
  <c r="Y587" i="5"/>
  <c r="AX586" i="5"/>
  <c r="AW479" i="5"/>
  <c r="AV479" i="5"/>
  <c r="AU480" i="5"/>
  <c r="AT479" i="5"/>
  <c r="AS479" i="5"/>
  <c r="AR479" i="5"/>
  <c r="AQ516" i="5"/>
  <c r="V475" i="6"/>
  <c r="T476" i="6"/>
  <c r="E479" i="5"/>
  <c r="AD478" i="5"/>
  <c r="B479" i="5"/>
  <c r="AA478" i="5"/>
  <c r="D480" i="5"/>
  <c r="AC479" i="5"/>
  <c r="H479" i="5"/>
  <c r="AG478" i="5"/>
  <c r="F479" i="5"/>
  <c r="AE478" i="5"/>
  <c r="C479" i="5"/>
  <c r="AB478" i="5"/>
  <c r="G480" i="5"/>
  <c r="AF479" i="5"/>
  <c r="I479" i="5"/>
  <c r="AH478" i="5"/>
  <c r="V474" i="4"/>
  <c r="T475" i="4"/>
  <c r="T475" i="2"/>
  <c r="V474" i="2"/>
  <c r="BB456" i="5" l="1"/>
  <c r="AZ457" i="5"/>
  <c r="BA478" i="5"/>
  <c r="Y588" i="5"/>
  <c r="AX587" i="5"/>
  <c r="AW480" i="5"/>
  <c r="AV480" i="5"/>
  <c r="AU481" i="5"/>
  <c r="AT480" i="5"/>
  <c r="AS480" i="5"/>
  <c r="AR480" i="5"/>
  <c r="AQ517" i="5"/>
  <c r="T477" i="6"/>
  <c r="V476" i="6"/>
  <c r="G481" i="5"/>
  <c r="AF480" i="5"/>
  <c r="D481" i="5"/>
  <c r="AC480" i="5"/>
  <c r="C480" i="5"/>
  <c r="AB479" i="5"/>
  <c r="H480" i="5"/>
  <c r="AG479" i="5"/>
  <c r="B480" i="5"/>
  <c r="AA479" i="5"/>
  <c r="I480" i="5"/>
  <c r="AH479" i="5"/>
  <c r="F480" i="5"/>
  <c r="AE479" i="5"/>
  <c r="E480" i="5"/>
  <c r="AD479" i="5"/>
  <c r="T476" i="4"/>
  <c r="V475" i="4"/>
  <c r="T476" i="2"/>
  <c r="V475" i="2"/>
  <c r="BB457" i="5" l="1"/>
  <c r="AZ458" i="5"/>
  <c r="BA479" i="5"/>
  <c r="AX588" i="5"/>
  <c r="Y589" i="5"/>
  <c r="AW481" i="5"/>
  <c r="AV481" i="5"/>
  <c r="AU482" i="5"/>
  <c r="AT481" i="5"/>
  <c r="AS481" i="5"/>
  <c r="AR481" i="5"/>
  <c r="AQ518" i="5"/>
  <c r="V477" i="6"/>
  <c r="T478" i="6"/>
  <c r="C481" i="5"/>
  <c r="AB480" i="5"/>
  <c r="G482" i="5"/>
  <c r="AF481" i="5"/>
  <c r="B481" i="5"/>
  <c r="AA480" i="5"/>
  <c r="I481" i="5"/>
  <c r="AH480" i="5"/>
  <c r="H481" i="5"/>
  <c r="AG480" i="5"/>
  <c r="D482" i="5"/>
  <c r="AC481" i="5"/>
  <c r="E481" i="5"/>
  <c r="AD480" i="5"/>
  <c r="F481" i="5"/>
  <c r="AE480" i="5"/>
  <c r="T477" i="4"/>
  <c r="V476" i="4"/>
  <c r="T477" i="2"/>
  <c r="V476" i="2"/>
  <c r="BB458" i="5" l="1"/>
  <c r="AZ459" i="5"/>
  <c r="BA480" i="5"/>
  <c r="AX589" i="5"/>
  <c r="Y590" i="5"/>
  <c r="AW482" i="5"/>
  <c r="AV482" i="5"/>
  <c r="AU483" i="5"/>
  <c r="AT482" i="5"/>
  <c r="AS482" i="5"/>
  <c r="AR482" i="5"/>
  <c r="AQ519" i="5"/>
  <c r="T479" i="6"/>
  <c r="V478" i="6"/>
  <c r="B482" i="5"/>
  <c r="AA481" i="5"/>
  <c r="D483" i="5"/>
  <c r="AC482" i="5"/>
  <c r="I482" i="5"/>
  <c r="AH481" i="5"/>
  <c r="G483" i="5"/>
  <c r="AF482" i="5"/>
  <c r="F482" i="5"/>
  <c r="AE481" i="5"/>
  <c r="E482" i="5"/>
  <c r="AD481" i="5"/>
  <c r="H482" i="5"/>
  <c r="AG481" i="5"/>
  <c r="C482" i="5"/>
  <c r="AB481" i="5"/>
  <c r="V477" i="4"/>
  <c r="T478" i="4"/>
  <c r="T478" i="2"/>
  <c r="V477" i="2"/>
  <c r="AZ460" i="5" l="1"/>
  <c r="BB459" i="5"/>
  <c r="BA481" i="5"/>
  <c r="AX590" i="5"/>
  <c r="Y591" i="5"/>
  <c r="AW483" i="5"/>
  <c r="AV483" i="5"/>
  <c r="AU484" i="5"/>
  <c r="AT483" i="5"/>
  <c r="AS483" i="5"/>
  <c r="AR483" i="5"/>
  <c r="AQ520" i="5"/>
  <c r="V479" i="6"/>
  <c r="T480" i="6"/>
  <c r="H483" i="5"/>
  <c r="AG482" i="5"/>
  <c r="I483" i="5"/>
  <c r="AH482" i="5"/>
  <c r="B483" i="5"/>
  <c r="AA482" i="5"/>
  <c r="F483" i="5"/>
  <c r="AE482" i="5"/>
  <c r="E483" i="5"/>
  <c r="AD482" i="5"/>
  <c r="G484" i="5"/>
  <c r="AF483" i="5"/>
  <c r="D484" i="5"/>
  <c r="AC483" i="5"/>
  <c r="C483" i="5"/>
  <c r="AB482" i="5"/>
  <c r="V478" i="4"/>
  <c r="T479" i="4"/>
  <c r="T479" i="2"/>
  <c r="V478" i="2"/>
  <c r="AZ461" i="5" l="1"/>
  <c r="BB460" i="5"/>
  <c r="BA482" i="5"/>
  <c r="AX591" i="5"/>
  <c r="Y592" i="5"/>
  <c r="AW484" i="5"/>
  <c r="AV484" i="5"/>
  <c r="AU485" i="5"/>
  <c r="AT484" i="5"/>
  <c r="AS484" i="5"/>
  <c r="AR484" i="5"/>
  <c r="AQ521" i="5"/>
  <c r="T481" i="6"/>
  <c r="V480" i="6"/>
  <c r="B484" i="5"/>
  <c r="AA483" i="5"/>
  <c r="C484" i="5"/>
  <c r="AB483" i="5"/>
  <c r="G485" i="5"/>
  <c r="AF484" i="5"/>
  <c r="F484" i="5"/>
  <c r="AE483" i="5"/>
  <c r="I484" i="5"/>
  <c r="AH483" i="5"/>
  <c r="D485" i="5"/>
  <c r="AC484" i="5"/>
  <c r="E484" i="5"/>
  <c r="AD483" i="5"/>
  <c r="H484" i="5"/>
  <c r="AG483" i="5"/>
  <c r="T480" i="4"/>
  <c r="V479" i="4"/>
  <c r="T480" i="2"/>
  <c r="V479" i="2"/>
  <c r="BB461" i="5" l="1"/>
  <c r="AZ462" i="5"/>
  <c r="BA483" i="5"/>
  <c r="AX592" i="5"/>
  <c r="Y593" i="5"/>
  <c r="AW485" i="5"/>
  <c r="AV485" i="5"/>
  <c r="AU486" i="5"/>
  <c r="AT485" i="5"/>
  <c r="AS485" i="5"/>
  <c r="AR485" i="5"/>
  <c r="AQ522" i="5"/>
  <c r="T482" i="6"/>
  <c r="V481" i="6"/>
  <c r="H485" i="5"/>
  <c r="AG484" i="5"/>
  <c r="I485" i="5"/>
  <c r="AH484" i="5"/>
  <c r="D486" i="5"/>
  <c r="AC485" i="5"/>
  <c r="F485" i="5"/>
  <c r="AE484" i="5"/>
  <c r="C485" i="5"/>
  <c r="AB484" i="5"/>
  <c r="E485" i="5"/>
  <c r="AD484" i="5"/>
  <c r="G486" i="5"/>
  <c r="AF485" i="5"/>
  <c r="B485" i="5"/>
  <c r="AA484" i="5"/>
  <c r="BA484" i="5" s="1"/>
  <c r="T481" i="4"/>
  <c r="V480" i="4"/>
  <c r="T481" i="2"/>
  <c r="V480" i="2"/>
  <c r="BB462" i="5" l="1"/>
  <c r="AZ463" i="5"/>
  <c r="AX593" i="5"/>
  <c r="Y594" i="5"/>
  <c r="AW486" i="5"/>
  <c r="AV486" i="5"/>
  <c r="AU487" i="5"/>
  <c r="AT486" i="5"/>
  <c r="AS486" i="5"/>
  <c r="AR486" i="5"/>
  <c r="AQ523" i="5"/>
  <c r="T483" i="6"/>
  <c r="V482" i="6"/>
  <c r="D487" i="5"/>
  <c r="AC486" i="5"/>
  <c r="E486" i="5"/>
  <c r="AD485" i="5"/>
  <c r="F486" i="5"/>
  <c r="AE485" i="5"/>
  <c r="I486" i="5"/>
  <c r="AH485" i="5"/>
  <c r="B486" i="5"/>
  <c r="AA485" i="5"/>
  <c r="G487" i="5"/>
  <c r="AF486" i="5"/>
  <c r="C486" i="5"/>
  <c r="AB485" i="5"/>
  <c r="H486" i="5"/>
  <c r="AG485" i="5"/>
  <c r="V481" i="4"/>
  <c r="T482" i="4"/>
  <c r="T482" i="2"/>
  <c r="V481" i="2"/>
  <c r="BB463" i="5" l="1"/>
  <c r="AZ464" i="5"/>
  <c r="BA485" i="5"/>
  <c r="AX594" i="5"/>
  <c r="Y595" i="5"/>
  <c r="AW487" i="5"/>
  <c r="AV487" i="5"/>
  <c r="AU488" i="5"/>
  <c r="AT487" i="5"/>
  <c r="AS487" i="5"/>
  <c r="AR487" i="5"/>
  <c r="AQ524" i="5"/>
  <c r="V483" i="6"/>
  <c r="T484" i="6"/>
  <c r="F487" i="5"/>
  <c r="AE486" i="5"/>
  <c r="G488" i="5"/>
  <c r="AF487" i="5"/>
  <c r="I487" i="5"/>
  <c r="AH486" i="5"/>
  <c r="E487" i="5"/>
  <c r="AD486" i="5"/>
  <c r="H487" i="5"/>
  <c r="AG486" i="5"/>
  <c r="C487" i="5"/>
  <c r="AB486" i="5"/>
  <c r="B487" i="5"/>
  <c r="AA486" i="5"/>
  <c r="D488" i="5"/>
  <c r="AC487" i="5"/>
  <c r="V482" i="4"/>
  <c r="T483" i="4"/>
  <c r="T483" i="2"/>
  <c r="V482" i="2"/>
  <c r="BB464" i="5" l="1"/>
  <c r="AZ465" i="5"/>
  <c r="BA486" i="5"/>
  <c r="AX595" i="5"/>
  <c r="Y596" i="5"/>
  <c r="AW488" i="5"/>
  <c r="AV488" i="5"/>
  <c r="AU489" i="5"/>
  <c r="AT488" i="5"/>
  <c r="AS488" i="5"/>
  <c r="AR488" i="5"/>
  <c r="AQ525" i="5"/>
  <c r="T485" i="6"/>
  <c r="V484" i="6"/>
  <c r="I488" i="5"/>
  <c r="AH487" i="5"/>
  <c r="D489" i="5"/>
  <c r="AC488" i="5"/>
  <c r="C488" i="5"/>
  <c r="AB487" i="5"/>
  <c r="G489" i="5"/>
  <c r="AF488" i="5"/>
  <c r="E488" i="5"/>
  <c r="AD487" i="5"/>
  <c r="B488" i="5"/>
  <c r="AA487" i="5"/>
  <c r="H488" i="5"/>
  <c r="AG487" i="5"/>
  <c r="F488" i="5"/>
  <c r="AE487" i="5"/>
  <c r="T484" i="4"/>
  <c r="V483" i="4"/>
  <c r="T484" i="2"/>
  <c r="V483" i="2"/>
  <c r="BB465" i="5" l="1"/>
  <c r="AZ466" i="5"/>
  <c r="BA487" i="5"/>
  <c r="Y597" i="5"/>
  <c r="AX596" i="5"/>
  <c r="AW489" i="5"/>
  <c r="AV489" i="5"/>
  <c r="AU490" i="5"/>
  <c r="AT489" i="5"/>
  <c r="AS489" i="5"/>
  <c r="AR489" i="5"/>
  <c r="AQ526" i="5"/>
  <c r="T486" i="6"/>
  <c r="V485" i="6"/>
  <c r="F489" i="5"/>
  <c r="AE488" i="5"/>
  <c r="C489" i="5"/>
  <c r="AB488" i="5"/>
  <c r="B489" i="5"/>
  <c r="AA488" i="5"/>
  <c r="G490" i="5"/>
  <c r="AF489" i="5"/>
  <c r="D490" i="5"/>
  <c r="AC489" i="5"/>
  <c r="H489" i="5"/>
  <c r="AG488" i="5"/>
  <c r="E489" i="5"/>
  <c r="AD488" i="5"/>
  <c r="I489" i="5"/>
  <c r="AH488" i="5"/>
  <c r="T485" i="4"/>
  <c r="V484" i="4"/>
  <c r="T485" i="2"/>
  <c r="V484" i="2"/>
  <c r="V486" i="6" l="1"/>
  <c r="T487" i="6"/>
  <c r="BB466" i="5"/>
  <c r="AZ467" i="5"/>
  <c r="BA488" i="5"/>
  <c r="Y598" i="5"/>
  <c r="AX597" i="5"/>
  <c r="AW490" i="5"/>
  <c r="AV490" i="5"/>
  <c r="AU491" i="5"/>
  <c r="AT490" i="5"/>
  <c r="AS490" i="5"/>
  <c r="AR490" i="5"/>
  <c r="AQ527" i="5"/>
  <c r="I490" i="5"/>
  <c r="AH489" i="5"/>
  <c r="H490" i="5"/>
  <c r="AG489" i="5"/>
  <c r="G491" i="5"/>
  <c r="AF490" i="5"/>
  <c r="C490" i="5"/>
  <c r="AB489" i="5"/>
  <c r="B490" i="5"/>
  <c r="AA489" i="5"/>
  <c r="E490" i="5"/>
  <c r="AD489" i="5"/>
  <c r="D491" i="5"/>
  <c r="AC490" i="5"/>
  <c r="F490" i="5"/>
  <c r="AE489" i="5"/>
  <c r="T486" i="4"/>
  <c r="T487" i="4" s="1"/>
  <c r="V485" i="4"/>
  <c r="T486" i="2"/>
  <c r="V485" i="2"/>
  <c r="T488" i="6" l="1"/>
  <c r="V487" i="6"/>
  <c r="BB467" i="5"/>
  <c r="AZ468" i="5"/>
  <c r="BA489" i="5"/>
  <c r="AX598" i="5"/>
  <c r="Y599" i="5"/>
  <c r="AW491" i="5"/>
  <c r="AV491" i="5"/>
  <c r="AU492" i="5"/>
  <c r="AT491" i="5"/>
  <c r="AS491" i="5"/>
  <c r="AR491" i="5"/>
  <c r="AQ528" i="5"/>
  <c r="D492" i="5"/>
  <c r="AC491" i="5"/>
  <c r="G492" i="5"/>
  <c r="AF491" i="5"/>
  <c r="F491" i="5"/>
  <c r="AE490" i="5"/>
  <c r="E491" i="5"/>
  <c r="AD490" i="5"/>
  <c r="C491" i="5"/>
  <c r="AB490" i="5"/>
  <c r="H491" i="5"/>
  <c r="AG490" i="5"/>
  <c r="B491" i="5"/>
  <c r="AA490" i="5"/>
  <c r="BA490" i="5" s="1"/>
  <c r="I491" i="5"/>
  <c r="AH490" i="5"/>
  <c r="T488" i="4"/>
  <c r="V487" i="4"/>
  <c r="V486" i="4"/>
  <c r="V486" i="2"/>
  <c r="C4" i="2"/>
  <c r="C5" i="2" s="1"/>
  <c r="C7" i="2" s="1"/>
  <c r="V488" i="6" l="1"/>
  <c r="T489" i="6"/>
  <c r="BB468" i="5"/>
  <c r="AZ469" i="5"/>
  <c r="Y600" i="5"/>
  <c r="AX599" i="5"/>
  <c r="AW492" i="5"/>
  <c r="AV492" i="5"/>
  <c r="AU493" i="5"/>
  <c r="AT492" i="5"/>
  <c r="AS492" i="5"/>
  <c r="AR492" i="5"/>
  <c r="AQ529" i="5"/>
  <c r="F492" i="5"/>
  <c r="AE491" i="5"/>
  <c r="I492" i="5"/>
  <c r="AH491" i="5"/>
  <c r="H492" i="5"/>
  <c r="AG491" i="5"/>
  <c r="G493" i="5"/>
  <c r="AF492" i="5"/>
  <c r="B492" i="5"/>
  <c r="AA491" i="5"/>
  <c r="E492" i="5"/>
  <c r="AD491" i="5"/>
  <c r="C492" i="5"/>
  <c r="AB491" i="5"/>
  <c r="D493" i="5"/>
  <c r="AC492" i="5"/>
  <c r="V488" i="4"/>
  <c r="T489" i="4"/>
  <c r="T490" i="6" l="1"/>
  <c r="V489" i="6"/>
  <c r="AZ470" i="5"/>
  <c r="BB469" i="5"/>
  <c r="BA491" i="5"/>
  <c r="Y601" i="5"/>
  <c r="AX600" i="5"/>
  <c r="AW493" i="5"/>
  <c r="AV493" i="5"/>
  <c r="AU494" i="5"/>
  <c r="AT493" i="5"/>
  <c r="AS493" i="5"/>
  <c r="AR493" i="5"/>
  <c r="AQ530" i="5"/>
  <c r="D494" i="5"/>
  <c r="AC493" i="5"/>
  <c r="E493" i="5"/>
  <c r="AD492" i="5"/>
  <c r="G494" i="5"/>
  <c r="AF493" i="5"/>
  <c r="I493" i="5"/>
  <c r="AH492" i="5"/>
  <c r="C493" i="5"/>
  <c r="AB492" i="5"/>
  <c r="B493" i="5"/>
  <c r="AA492" i="5"/>
  <c r="H493" i="5"/>
  <c r="AG492" i="5"/>
  <c r="F493" i="5"/>
  <c r="AE492" i="5"/>
  <c r="T490" i="4"/>
  <c r="V489" i="4"/>
  <c r="T491" i="6" l="1"/>
  <c r="V490" i="6"/>
  <c r="AZ471" i="5"/>
  <c r="BB470" i="5"/>
  <c r="BA492" i="5"/>
  <c r="Y602" i="5"/>
  <c r="AX601" i="5"/>
  <c r="AW494" i="5"/>
  <c r="AV494" i="5"/>
  <c r="AU495" i="5"/>
  <c r="AT494" i="5"/>
  <c r="AS494" i="5"/>
  <c r="AR494" i="5"/>
  <c r="AQ531" i="5"/>
  <c r="G495" i="5"/>
  <c r="AF494" i="5"/>
  <c r="F494" i="5"/>
  <c r="AE493" i="5"/>
  <c r="B494" i="5"/>
  <c r="AA493" i="5"/>
  <c r="E494" i="5"/>
  <c r="AD493" i="5"/>
  <c r="H494" i="5"/>
  <c r="AG493" i="5"/>
  <c r="I494" i="5"/>
  <c r="AH493" i="5"/>
  <c r="C494" i="5"/>
  <c r="AB493" i="5"/>
  <c r="D495" i="5"/>
  <c r="AC494" i="5"/>
  <c r="T491" i="4"/>
  <c r="V490" i="4"/>
  <c r="T492" i="6" l="1"/>
  <c r="V491" i="6"/>
  <c r="BB471" i="5"/>
  <c r="AZ472" i="5"/>
  <c r="BA493" i="5"/>
  <c r="Y603" i="5"/>
  <c r="AX602" i="5"/>
  <c r="AW495" i="5"/>
  <c r="AV495" i="5"/>
  <c r="AU496" i="5"/>
  <c r="AT495" i="5"/>
  <c r="AS495" i="5"/>
  <c r="AR495" i="5"/>
  <c r="AQ532" i="5"/>
  <c r="H495" i="5"/>
  <c r="AG494" i="5"/>
  <c r="G496" i="5"/>
  <c r="AF495" i="5"/>
  <c r="B495" i="5"/>
  <c r="AA494" i="5"/>
  <c r="I495" i="5"/>
  <c r="AH494" i="5"/>
  <c r="F495" i="5"/>
  <c r="AE494" i="5"/>
  <c r="C495" i="5"/>
  <c r="AB494" i="5"/>
  <c r="D496" i="5"/>
  <c r="AC495" i="5"/>
  <c r="E495" i="5"/>
  <c r="AD494" i="5"/>
  <c r="T492" i="4"/>
  <c r="V491" i="4"/>
  <c r="V492" i="6" l="1"/>
  <c r="T493" i="6"/>
  <c r="BB472" i="5"/>
  <c r="AZ473" i="5"/>
  <c r="BA494" i="5"/>
  <c r="Y604" i="5"/>
  <c r="AX603" i="5"/>
  <c r="AW496" i="5"/>
  <c r="AV496" i="5"/>
  <c r="AU497" i="5"/>
  <c r="AT496" i="5"/>
  <c r="AS496" i="5"/>
  <c r="AR496" i="5"/>
  <c r="AQ533" i="5"/>
  <c r="B496" i="5"/>
  <c r="AA495" i="5"/>
  <c r="E496" i="5"/>
  <c r="AD495" i="5"/>
  <c r="C496" i="5"/>
  <c r="AB495" i="5"/>
  <c r="G497" i="5"/>
  <c r="AF496" i="5"/>
  <c r="D497" i="5"/>
  <c r="AC496" i="5"/>
  <c r="I496" i="5"/>
  <c r="AH495" i="5"/>
  <c r="F496" i="5"/>
  <c r="AE495" i="5"/>
  <c r="H496" i="5"/>
  <c r="AG495" i="5"/>
  <c r="V492" i="4"/>
  <c r="T493" i="4"/>
  <c r="T494" i="6" l="1"/>
  <c r="V493" i="6"/>
  <c r="BB473" i="5"/>
  <c r="AZ474" i="5"/>
  <c r="BA495" i="5"/>
  <c r="Y605" i="5"/>
  <c r="AX604" i="5"/>
  <c r="AW497" i="5"/>
  <c r="AV497" i="5"/>
  <c r="AU498" i="5"/>
  <c r="AT497" i="5"/>
  <c r="AS497" i="5"/>
  <c r="AR497" i="5"/>
  <c r="AQ534" i="5"/>
  <c r="F497" i="5"/>
  <c r="AE496" i="5"/>
  <c r="C497" i="5"/>
  <c r="AB496" i="5"/>
  <c r="D498" i="5"/>
  <c r="AC497" i="5"/>
  <c r="I497" i="5"/>
  <c r="AH496" i="5"/>
  <c r="E497" i="5"/>
  <c r="AD496" i="5"/>
  <c r="H497" i="5"/>
  <c r="AG496" i="5"/>
  <c r="G498" i="5"/>
  <c r="AF497" i="5"/>
  <c r="B497" i="5"/>
  <c r="AA496" i="5"/>
  <c r="BA496" i="5" s="1"/>
  <c r="T494" i="4"/>
  <c r="V493" i="4"/>
  <c r="T495" i="6" l="1"/>
  <c r="V494" i="6"/>
  <c r="BB474" i="5"/>
  <c r="AZ475" i="5"/>
  <c r="AX605" i="5"/>
  <c r="Y606" i="5"/>
  <c r="AW498" i="5"/>
  <c r="AV498" i="5"/>
  <c r="AU499" i="5"/>
  <c r="AT498" i="5"/>
  <c r="AS498" i="5"/>
  <c r="AR498" i="5"/>
  <c r="AQ535" i="5"/>
  <c r="D499" i="5"/>
  <c r="AC498" i="5"/>
  <c r="H498" i="5"/>
  <c r="AG497" i="5"/>
  <c r="C498" i="5"/>
  <c r="AB497" i="5"/>
  <c r="B498" i="5"/>
  <c r="AA497" i="5"/>
  <c r="I498" i="5"/>
  <c r="AH497" i="5"/>
  <c r="G499" i="5"/>
  <c r="AF498" i="5"/>
  <c r="E498" i="5"/>
  <c r="AD497" i="5"/>
  <c r="F498" i="5"/>
  <c r="AE497" i="5"/>
  <c r="T495" i="4"/>
  <c r="V494" i="4"/>
  <c r="T496" i="6" l="1"/>
  <c r="V495" i="6"/>
  <c r="AZ476" i="5"/>
  <c r="BB475" i="5"/>
  <c r="BA497" i="5"/>
  <c r="AX606" i="5"/>
  <c r="Y607" i="5"/>
  <c r="AW499" i="5"/>
  <c r="AV499" i="5"/>
  <c r="AU500" i="5"/>
  <c r="AT499" i="5"/>
  <c r="AS499" i="5"/>
  <c r="AR499" i="5"/>
  <c r="AQ536" i="5"/>
  <c r="C499" i="5"/>
  <c r="AB498" i="5"/>
  <c r="E499" i="5"/>
  <c r="AD498" i="5"/>
  <c r="G500" i="5"/>
  <c r="AF499" i="5"/>
  <c r="H499" i="5"/>
  <c r="AG498" i="5"/>
  <c r="F499" i="5"/>
  <c r="AE498" i="5"/>
  <c r="B499" i="5"/>
  <c r="AA498" i="5"/>
  <c r="I499" i="5"/>
  <c r="AH498" i="5"/>
  <c r="D500" i="5"/>
  <c r="AC499" i="5"/>
  <c r="T496" i="4"/>
  <c r="V495" i="4"/>
  <c r="V496" i="6" l="1"/>
  <c r="T497" i="6"/>
  <c r="BB476" i="5"/>
  <c r="AZ477" i="5"/>
  <c r="BA498" i="5"/>
  <c r="AX607" i="5"/>
  <c r="Y608" i="5"/>
  <c r="AW500" i="5"/>
  <c r="AV500" i="5"/>
  <c r="AU501" i="5"/>
  <c r="AT500" i="5"/>
  <c r="AS500" i="5"/>
  <c r="AR500" i="5"/>
  <c r="AQ537" i="5"/>
  <c r="I500" i="5"/>
  <c r="AH499" i="5"/>
  <c r="C500" i="5"/>
  <c r="AB499" i="5"/>
  <c r="F500" i="5"/>
  <c r="AE499" i="5"/>
  <c r="B500" i="5"/>
  <c r="AA499" i="5"/>
  <c r="E500" i="5"/>
  <c r="AD499" i="5"/>
  <c r="D501" i="5"/>
  <c r="AC500" i="5"/>
  <c r="H500" i="5"/>
  <c r="AG499" i="5"/>
  <c r="G501" i="5"/>
  <c r="AF500" i="5"/>
  <c r="V496" i="4"/>
  <c r="T497" i="4"/>
  <c r="T498" i="6" l="1"/>
  <c r="V497" i="6"/>
  <c r="BB477" i="5"/>
  <c r="AZ478" i="5"/>
  <c r="BA499" i="5"/>
  <c r="AX608" i="5"/>
  <c r="Y609" i="5"/>
  <c r="AW501" i="5"/>
  <c r="AV501" i="5"/>
  <c r="AU502" i="5"/>
  <c r="AT501" i="5"/>
  <c r="AS501" i="5"/>
  <c r="AR501" i="5"/>
  <c r="AQ538" i="5"/>
  <c r="E501" i="5"/>
  <c r="AD500" i="5"/>
  <c r="G502" i="5"/>
  <c r="AF501" i="5"/>
  <c r="D502" i="5"/>
  <c r="AC501" i="5"/>
  <c r="C501" i="5"/>
  <c r="AB500" i="5"/>
  <c r="H501" i="5"/>
  <c r="AG500" i="5"/>
  <c r="B501" i="5"/>
  <c r="AA500" i="5"/>
  <c r="F501" i="5"/>
  <c r="AE500" i="5"/>
  <c r="I501" i="5"/>
  <c r="AH500" i="5"/>
  <c r="T498" i="4"/>
  <c r="V497" i="4"/>
  <c r="T499" i="6" l="1"/>
  <c r="V498" i="6"/>
  <c r="AZ479" i="5"/>
  <c r="BB478" i="5"/>
  <c r="BA500" i="5"/>
  <c r="AX609" i="5"/>
  <c r="Y610" i="5"/>
  <c r="AW502" i="5"/>
  <c r="AV502" i="5"/>
  <c r="AU503" i="5"/>
  <c r="AT502" i="5"/>
  <c r="AS502" i="5"/>
  <c r="AR502" i="5"/>
  <c r="AQ539" i="5"/>
  <c r="D503" i="5"/>
  <c r="AC502" i="5"/>
  <c r="B502" i="5"/>
  <c r="AA501" i="5"/>
  <c r="G503" i="5"/>
  <c r="AF502" i="5"/>
  <c r="I502" i="5"/>
  <c r="AH501" i="5"/>
  <c r="C502" i="5"/>
  <c r="AB501" i="5"/>
  <c r="F502" i="5"/>
  <c r="AE501" i="5"/>
  <c r="H502" i="5"/>
  <c r="AG501" i="5"/>
  <c r="E502" i="5"/>
  <c r="AD501" i="5"/>
  <c r="T499" i="4"/>
  <c r="V498" i="4"/>
  <c r="T500" i="6" l="1"/>
  <c r="V499" i="6"/>
  <c r="BB479" i="5"/>
  <c r="AZ480" i="5"/>
  <c r="BA501" i="5"/>
  <c r="AX610" i="5"/>
  <c r="Y611" i="5"/>
  <c r="AW503" i="5"/>
  <c r="AV503" i="5"/>
  <c r="AU504" i="5"/>
  <c r="AT503" i="5"/>
  <c r="AS503" i="5"/>
  <c r="AR503" i="5"/>
  <c r="AQ540" i="5"/>
  <c r="E503" i="5"/>
  <c r="AD502" i="5"/>
  <c r="G504" i="5"/>
  <c r="AF503" i="5"/>
  <c r="F503" i="5"/>
  <c r="AE502" i="5"/>
  <c r="I503" i="5"/>
  <c r="AH502" i="5"/>
  <c r="B503" i="5"/>
  <c r="AA502" i="5"/>
  <c r="H503" i="5"/>
  <c r="AG502" i="5"/>
  <c r="C503" i="5"/>
  <c r="AB502" i="5"/>
  <c r="D504" i="5"/>
  <c r="AC503" i="5"/>
  <c r="T500" i="4"/>
  <c r="V499" i="4"/>
  <c r="V500" i="6" l="1"/>
  <c r="T501" i="6"/>
  <c r="BB480" i="5"/>
  <c r="AZ481" i="5"/>
  <c r="BA502" i="5"/>
  <c r="AX611" i="5"/>
  <c r="Y612" i="5"/>
  <c r="AW504" i="5"/>
  <c r="AV504" i="5"/>
  <c r="AU505" i="5"/>
  <c r="AT504" i="5"/>
  <c r="AS504" i="5"/>
  <c r="AR504" i="5"/>
  <c r="AQ541" i="5"/>
  <c r="F504" i="5"/>
  <c r="AE503" i="5"/>
  <c r="H504" i="5"/>
  <c r="AG503" i="5"/>
  <c r="I504" i="5"/>
  <c r="AH503" i="5"/>
  <c r="G505" i="5"/>
  <c r="AF504" i="5"/>
  <c r="D505" i="5"/>
  <c r="AC504" i="5"/>
  <c r="C504" i="5"/>
  <c r="AB503" i="5"/>
  <c r="B504" i="5"/>
  <c r="AA503" i="5"/>
  <c r="BA503" i="5" s="1"/>
  <c r="E504" i="5"/>
  <c r="AD503" i="5"/>
  <c r="V500" i="4"/>
  <c r="T501" i="4"/>
  <c r="T502" i="6" l="1"/>
  <c r="V501" i="6"/>
  <c r="AZ482" i="5"/>
  <c r="BB481" i="5"/>
  <c r="AX612" i="5"/>
  <c r="Y613" i="5"/>
  <c r="AW505" i="5"/>
  <c r="AV505" i="5"/>
  <c r="AU506" i="5"/>
  <c r="AT505" i="5"/>
  <c r="AS505" i="5"/>
  <c r="AR505" i="5"/>
  <c r="AQ542" i="5"/>
  <c r="I505" i="5"/>
  <c r="AH504" i="5"/>
  <c r="B505" i="5"/>
  <c r="AA504" i="5"/>
  <c r="C505" i="5"/>
  <c r="AB504" i="5"/>
  <c r="H505" i="5"/>
  <c r="AG504" i="5"/>
  <c r="E505" i="5"/>
  <c r="AD504" i="5"/>
  <c r="G506" i="5"/>
  <c r="AF505" i="5"/>
  <c r="D506" i="5"/>
  <c r="AC505" i="5"/>
  <c r="F505" i="5"/>
  <c r="AE504" i="5"/>
  <c r="T502" i="4"/>
  <c r="V501" i="4"/>
  <c r="T503" i="6" l="1"/>
  <c r="V502" i="6"/>
  <c r="BB482" i="5"/>
  <c r="AZ483" i="5"/>
  <c r="BA504" i="5"/>
  <c r="Y614" i="5"/>
  <c r="AX613" i="5"/>
  <c r="AW506" i="5"/>
  <c r="AV506" i="5"/>
  <c r="AU507" i="5"/>
  <c r="AT506" i="5"/>
  <c r="AS506" i="5"/>
  <c r="AR506" i="5"/>
  <c r="AQ543" i="5"/>
  <c r="C506" i="5"/>
  <c r="AB505" i="5"/>
  <c r="G507" i="5"/>
  <c r="AF506" i="5"/>
  <c r="B506" i="5"/>
  <c r="AA505" i="5"/>
  <c r="F506" i="5"/>
  <c r="AE505" i="5"/>
  <c r="H506" i="5"/>
  <c r="AG505" i="5"/>
  <c r="D507" i="5"/>
  <c r="AC506" i="5"/>
  <c r="E506" i="5"/>
  <c r="AD505" i="5"/>
  <c r="I506" i="5"/>
  <c r="AH505" i="5"/>
  <c r="T503" i="4"/>
  <c r="V502" i="4"/>
  <c r="T504" i="6" l="1"/>
  <c r="V503" i="6"/>
  <c r="BB483" i="5"/>
  <c r="AZ484" i="5"/>
  <c r="BA505" i="5"/>
  <c r="Y615" i="5"/>
  <c r="AX614" i="5"/>
  <c r="AW507" i="5"/>
  <c r="AV507" i="5"/>
  <c r="AU508" i="5"/>
  <c r="AT507" i="5"/>
  <c r="AS507" i="5"/>
  <c r="AR507" i="5"/>
  <c r="AQ544" i="5"/>
  <c r="I507" i="5"/>
  <c r="AH506" i="5"/>
  <c r="B507" i="5"/>
  <c r="AA506" i="5"/>
  <c r="D508" i="5"/>
  <c r="AC507" i="5"/>
  <c r="F507" i="5"/>
  <c r="AE506" i="5"/>
  <c r="G508" i="5"/>
  <c r="AF507" i="5"/>
  <c r="E507" i="5"/>
  <c r="AD506" i="5"/>
  <c r="H507" i="5"/>
  <c r="AG506" i="5"/>
  <c r="C507" i="5"/>
  <c r="AB506" i="5"/>
  <c r="T504" i="4"/>
  <c r="V503" i="4"/>
  <c r="V504" i="6" l="1"/>
  <c r="T505" i="6"/>
  <c r="AZ485" i="5"/>
  <c r="BB484" i="5"/>
  <c r="BA506" i="5"/>
  <c r="Y616" i="5"/>
  <c r="AX615" i="5"/>
  <c r="AW508" i="5"/>
  <c r="AV508" i="5"/>
  <c r="AU509" i="5"/>
  <c r="AT508" i="5"/>
  <c r="AS508" i="5"/>
  <c r="AR508" i="5"/>
  <c r="AQ545" i="5"/>
  <c r="D509" i="5"/>
  <c r="AC508" i="5"/>
  <c r="E508" i="5"/>
  <c r="AD507" i="5"/>
  <c r="F508" i="5"/>
  <c r="AE507" i="5"/>
  <c r="B508" i="5"/>
  <c r="AA507" i="5"/>
  <c r="BA507" i="5" s="1"/>
  <c r="C508" i="5"/>
  <c r="AB507" i="5"/>
  <c r="H508" i="5"/>
  <c r="AG507" i="5"/>
  <c r="G509" i="5"/>
  <c r="AF508" i="5"/>
  <c r="I508" i="5"/>
  <c r="AH507" i="5"/>
  <c r="V504" i="4"/>
  <c r="T505" i="4"/>
  <c r="T506" i="6" l="1"/>
  <c r="V505" i="6"/>
  <c r="AZ486" i="5"/>
  <c r="BB485" i="5"/>
  <c r="Y617" i="5"/>
  <c r="AX616" i="5"/>
  <c r="AW509" i="5"/>
  <c r="AV509" i="5"/>
  <c r="AU510" i="5"/>
  <c r="AT509" i="5"/>
  <c r="AS509" i="5"/>
  <c r="AR509" i="5"/>
  <c r="AQ546" i="5"/>
  <c r="F509" i="5"/>
  <c r="AE508" i="5"/>
  <c r="I509" i="5"/>
  <c r="AH508" i="5"/>
  <c r="B509" i="5"/>
  <c r="AA508" i="5"/>
  <c r="E509" i="5"/>
  <c r="AD508" i="5"/>
  <c r="H509" i="5"/>
  <c r="AG508" i="5"/>
  <c r="G510" i="5"/>
  <c r="AF509" i="5"/>
  <c r="C509" i="5"/>
  <c r="AB508" i="5"/>
  <c r="D510" i="5"/>
  <c r="AC509" i="5"/>
  <c r="T506" i="4"/>
  <c r="V505" i="4"/>
  <c r="T507" i="6" l="1"/>
  <c r="V506" i="6"/>
  <c r="BB486" i="5"/>
  <c r="AZ487" i="5"/>
  <c r="BA508" i="5"/>
  <c r="AX617" i="5"/>
  <c r="Y618" i="5"/>
  <c r="AW510" i="5"/>
  <c r="AV510" i="5"/>
  <c r="AU511" i="5"/>
  <c r="AT510" i="5"/>
  <c r="AS510" i="5"/>
  <c r="AR510" i="5"/>
  <c r="AQ547" i="5"/>
  <c r="B510" i="5"/>
  <c r="AA509" i="5"/>
  <c r="D511" i="5"/>
  <c r="AC510" i="5"/>
  <c r="E510" i="5"/>
  <c r="AD509" i="5"/>
  <c r="I510" i="5"/>
  <c r="AH509" i="5"/>
  <c r="G511" i="5"/>
  <c r="AF510" i="5"/>
  <c r="C510" i="5"/>
  <c r="AB509" i="5"/>
  <c r="H510" i="5"/>
  <c r="AG509" i="5"/>
  <c r="F510" i="5"/>
  <c r="AE509" i="5"/>
  <c r="T507" i="4"/>
  <c r="V506" i="4"/>
  <c r="T508" i="6" l="1"/>
  <c r="V507" i="6"/>
  <c r="BB487" i="5"/>
  <c r="AZ488" i="5"/>
  <c r="BA509" i="5"/>
  <c r="Y619" i="5"/>
  <c r="AX618" i="5"/>
  <c r="AW511" i="5"/>
  <c r="AV511" i="5"/>
  <c r="AU512" i="5"/>
  <c r="AT511" i="5"/>
  <c r="AS511" i="5"/>
  <c r="AR511" i="5"/>
  <c r="AQ548" i="5"/>
  <c r="E511" i="5"/>
  <c r="AD510" i="5"/>
  <c r="F511" i="5"/>
  <c r="AE510" i="5"/>
  <c r="I511" i="5"/>
  <c r="AH510" i="5"/>
  <c r="D512" i="5"/>
  <c r="AC511" i="5"/>
  <c r="C511" i="5"/>
  <c r="AB510" i="5"/>
  <c r="H511" i="5"/>
  <c r="AG510" i="5"/>
  <c r="G512" i="5"/>
  <c r="AF511" i="5"/>
  <c r="B511" i="5"/>
  <c r="AA510" i="5"/>
  <c r="BA510" i="5" s="1"/>
  <c r="T508" i="4"/>
  <c r="V507" i="4"/>
  <c r="V508" i="6" l="1"/>
  <c r="T509" i="6"/>
  <c r="AZ489" i="5"/>
  <c r="BB488" i="5"/>
  <c r="AX619" i="5"/>
  <c r="Y620" i="5"/>
  <c r="AW512" i="5"/>
  <c r="AV512" i="5"/>
  <c r="AU513" i="5"/>
  <c r="AT512" i="5"/>
  <c r="AS512" i="5"/>
  <c r="AR512" i="5"/>
  <c r="AQ549" i="5"/>
  <c r="I512" i="5"/>
  <c r="AH511" i="5"/>
  <c r="B512" i="5"/>
  <c r="AA511" i="5"/>
  <c r="D513" i="5"/>
  <c r="AC512" i="5"/>
  <c r="F512" i="5"/>
  <c r="AE511" i="5"/>
  <c r="H512" i="5"/>
  <c r="AG511" i="5"/>
  <c r="G513" i="5"/>
  <c r="AF512" i="5"/>
  <c r="C512" i="5"/>
  <c r="AB511" i="5"/>
  <c r="E512" i="5"/>
  <c r="AD511" i="5"/>
  <c r="V508" i="4"/>
  <c r="T509" i="4"/>
  <c r="T510" i="6" l="1"/>
  <c r="V509" i="6"/>
  <c r="BB489" i="5"/>
  <c r="AZ490" i="5"/>
  <c r="BA511" i="5"/>
  <c r="Y621" i="5"/>
  <c r="AX620" i="5"/>
  <c r="AW513" i="5"/>
  <c r="AV513" i="5"/>
  <c r="AU514" i="5"/>
  <c r="AT513" i="5"/>
  <c r="AS513" i="5"/>
  <c r="AR513" i="5"/>
  <c r="AQ550" i="5"/>
  <c r="D514" i="5"/>
  <c r="AC513" i="5"/>
  <c r="E513" i="5"/>
  <c r="AD512" i="5"/>
  <c r="F513" i="5"/>
  <c r="AE512" i="5"/>
  <c r="B513" i="5"/>
  <c r="AA512" i="5"/>
  <c r="G514" i="5"/>
  <c r="AF513" i="5"/>
  <c r="C513" i="5"/>
  <c r="AB512" i="5"/>
  <c r="H513" i="5"/>
  <c r="AG512" i="5"/>
  <c r="I513" i="5"/>
  <c r="AH512" i="5"/>
  <c r="T510" i="4"/>
  <c r="V509" i="4"/>
  <c r="T511" i="6" l="1"/>
  <c r="V510" i="6"/>
  <c r="BB490" i="5"/>
  <c r="AZ491" i="5"/>
  <c r="BA512" i="5"/>
  <c r="AX621" i="5"/>
  <c r="Y622" i="5"/>
  <c r="AW514" i="5"/>
  <c r="AV514" i="5"/>
  <c r="AU515" i="5"/>
  <c r="AT514" i="5"/>
  <c r="AS514" i="5"/>
  <c r="AR514" i="5"/>
  <c r="AQ551" i="5"/>
  <c r="F514" i="5"/>
  <c r="AE513" i="5"/>
  <c r="I514" i="5"/>
  <c r="AH513" i="5"/>
  <c r="B514" i="5"/>
  <c r="AA513" i="5"/>
  <c r="E514" i="5"/>
  <c r="AD513" i="5"/>
  <c r="C514" i="5"/>
  <c r="AB513" i="5"/>
  <c r="H514" i="5"/>
  <c r="AG513" i="5"/>
  <c r="G515" i="5"/>
  <c r="AF514" i="5"/>
  <c r="D515" i="5"/>
  <c r="AC514" i="5"/>
  <c r="T511" i="4"/>
  <c r="V510" i="4"/>
  <c r="T512" i="6" l="1"/>
  <c r="V511" i="6"/>
  <c r="AZ492" i="5"/>
  <c r="BB491" i="5"/>
  <c r="BA513" i="5"/>
  <c r="Y623" i="5"/>
  <c r="AX622" i="5"/>
  <c r="AW515" i="5"/>
  <c r="AV515" i="5"/>
  <c r="AU516" i="5"/>
  <c r="AT515" i="5"/>
  <c r="AS515" i="5"/>
  <c r="AR515" i="5"/>
  <c r="AQ552" i="5"/>
  <c r="B515" i="5"/>
  <c r="AA514" i="5"/>
  <c r="D516" i="5"/>
  <c r="AC515" i="5"/>
  <c r="E515" i="5"/>
  <c r="AD514" i="5"/>
  <c r="I515" i="5"/>
  <c r="AH514" i="5"/>
  <c r="H515" i="5"/>
  <c r="AG514" i="5"/>
  <c r="G516" i="5"/>
  <c r="AF515" i="5"/>
  <c r="C515" i="5"/>
  <c r="AB514" i="5"/>
  <c r="F515" i="5"/>
  <c r="AE514" i="5"/>
  <c r="T512" i="4"/>
  <c r="V511" i="4"/>
  <c r="V512" i="6" l="1"/>
  <c r="T513" i="6"/>
  <c r="BB492" i="5"/>
  <c r="AZ493" i="5"/>
  <c r="BA514" i="5"/>
  <c r="AX623" i="5"/>
  <c r="Y624" i="5"/>
  <c r="AW516" i="5"/>
  <c r="AV516" i="5"/>
  <c r="AU517" i="5"/>
  <c r="AT516" i="5"/>
  <c r="AS516" i="5"/>
  <c r="AR516" i="5"/>
  <c r="AQ553" i="5"/>
  <c r="E516" i="5"/>
  <c r="AD515" i="5"/>
  <c r="F516" i="5"/>
  <c r="AE515" i="5"/>
  <c r="I516" i="5"/>
  <c r="AH515" i="5"/>
  <c r="D517" i="5"/>
  <c r="AC516" i="5"/>
  <c r="G517" i="5"/>
  <c r="AF516" i="5"/>
  <c r="C516" i="5"/>
  <c r="AB515" i="5"/>
  <c r="H516" i="5"/>
  <c r="AG515" i="5"/>
  <c r="B516" i="5"/>
  <c r="AA515" i="5"/>
  <c r="BA515" i="5" s="1"/>
  <c r="V512" i="4"/>
  <c r="T513" i="4"/>
  <c r="T514" i="6" l="1"/>
  <c r="V513" i="6"/>
  <c r="AZ494" i="5"/>
  <c r="BB493" i="5"/>
  <c r="Y625" i="5"/>
  <c r="AX624" i="5"/>
  <c r="AW517" i="5"/>
  <c r="AV517" i="5"/>
  <c r="AU518" i="5"/>
  <c r="AT517" i="5"/>
  <c r="AS517" i="5"/>
  <c r="AR517" i="5"/>
  <c r="AQ554" i="5"/>
  <c r="I517" i="5"/>
  <c r="AH516" i="5"/>
  <c r="B517" i="5"/>
  <c r="AA516" i="5"/>
  <c r="D518" i="5"/>
  <c r="AC517" i="5"/>
  <c r="F517" i="5"/>
  <c r="AE516" i="5"/>
  <c r="C517" i="5"/>
  <c r="AB516" i="5"/>
  <c r="H517" i="5"/>
  <c r="AG516" i="5"/>
  <c r="G518" i="5"/>
  <c r="AF517" i="5"/>
  <c r="E517" i="5"/>
  <c r="AD516" i="5"/>
  <c r="T514" i="4"/>
  <c r="V513" i="4"/>
  <c r="T515" i="6" l="1"/>
  <c r="V514" i="6"/>
  <c r="AZ495" i="5"/>
  <c r="BB494" i="5"/>
  <c r="BA516" i="5"/>
  <c r="AX625" i="5"/>
  <c r="Y626" i="5"/>
  <c r="AW518" i="5"/>
  <c r="AV518" i="5"/>
  <c r="AU519" i="5"/>
  <c r="AT518" i="5"/>
  <c r="AS518" i="5"/>
  <c r="AR518" i="5"/>
  <c r="AQ555" i="5"/>
  <c r="D519" i="5"/>
  <c r="AC518" i="5"/>
  <c r="E518" i="5"/>
  <c r="AD517" i="5"/>
  <c r="F518" i="5"/>
  <c r="AE517" i="5"/>
  <c r="B518" i="5"/>
  <c r="AA517" i="5"/>
  <c r="H518" i="5"/>
  <c r="AG517" i="5"/>
  <c r="G519" i="5"/>
  <c r="AF518" i="5"/>
  <c r="C518" i="5"/>
  <c r="AB517" i="5"/>
  <c r="I518" i="5"/>
  <c r="AH517" i="5"/>
  <c r="T515" i="4"/>
  <c r="V514" i="4"/>
  <c r="T516" i="6" l="1"/>
  <c r="V515" i="6"/>
  <c r="AZ496" i="5"/>
  <c r="BB495" i="5"/>
  <c r="BA517" i="5"/>
  <c r="Y627" i="5"/>
  <c r="AX626" i="5"/>
  <c r="AW519" i="5"/>
  <c r="AV519" i="5"/>
  <c r="AU520" i="5"/>
  <c r="AT519" i="5"/>
  <c r="AS519" i="5"/>
  <c r="AR519" i="5"/>
  <c r="AQ556" i="5"/>
  <c r="F519" i="5"/>
  <c r="AE518" i="5"/>
  <c r="I519" i="5"/>
  <c r="AH518" i="5"/>
  <c r="B519" i="5"/>
  <c r="AA518" i="5"/>
  <c r="E519" i="5"/>
  <c r="AD518" i="5"/>
  <c r="G520" i="5"/>
  <c r="AF519" i="5"/>
  <c r="C519" i="5"/>
  <c r="AB518" i="5"/>
  <c r="H519" i="5"/>
  <c r="AG518" i="5"/>
  <c r="D520" i="5"/>
  <c r="AC519" i="5"/>
  <c r="T516" i="4"/>
  <c r="V515" i="4"/>
  <c r="V516" i="6" l="1"/>
  <c r="T517" i="6"/>
  <c r="AZ497" i="5"/>
  <c r="BB496" i="5"/>
  <c r="BA518" i="5"/>
  <c r="AX627" i="5"/>
  <c r="Y628" i="5"/>
  <c r="AW520" i="5"/>
  <c r="AV520" i="5"/>
  <c r="AU521" i="5"/>
  <c r="AT520" i="5"/>
  <c r="AS520" i="5"/>
  <c r="AR520" i="5"/>
  <c r="AQ557" i="5"/>
  <c r="B520" i="5"/>
  <c r="AA519" i="5"/>
  <c r="D521" i="5"/>
  <c r="AC520" i="5"/>
  <c r="E520" i="5"/>
  <c r="AD519" i="5"/>
  <c r="I520" i="5"/>
  <c r="AH519" i="5"/>
  <c r="C520" i="5"/>
  <c r="AB519" i="5"/>
  <c r="H520" i="5"/>
  <c r="AG519" i="5"/>
  <c r="G521" i="5"/>
  <c r="AF520" i="5"/>
  <c r="F520" i="5"/>
  <c r="AE519" i="5"/>
  <c r="V516" i="4"/>
  <c r="T517" i="4"/>
  <c r="T518" i="6" l="1"/>
  <c r="V517" i="6"/>
  <c r="AZ498" i="5"/>
  <c r="BB497" i="5"/>
  <c r="BA519" i="5"/>
  <c r="AX628" i="5"/>
  <c r="Y629" i="5"/>
  <c r="AW521" i="5"/>
  <c r="AV521" i="5"/>
  <c r="AU522" i="5"/>
  <c r="AT521" i="5"/>
  <c r="AS521" i="5"/>
  <c r="AR521" i="5"/>
  <c r="AQ558" i="5"/>
  <c r="E521" i="5"/>
  <c r="AD520" i="5"/>
  <c r="F521" i="5"/>
  <c r="AE520" i="5"/>
  <c r="I521" i="5"/>
  <c r="AH520" i="5"/>
  <c r="D522" i="5"/>
  <c r="AC521" i="5"/>
  <c r="H521" i="5"/>
  <c r="AG520" i="5"/>
  <c r="G522" i="5"/>
  <c r="AF521" i="5"/>
  <c r="C521" i="5"/>
  <c r="AB520" i="5"/>
  <c r="B521" i="5"/>
  <c r="AA520" i="5"/>
  <c r="T518" i="4"/>
  <c r="V517" i="4"/>
  <c r="T519" i="6" l="1"/>
  <c r="V518" i="6"/>
  <c r="AZ499" i="5"/>
  <c r="BB498" i="5"/>
  <c r="BA520" i="5"/>
  <c r="AX629" i="5"/>
  <c r="Y630" i="5"/>
  <c r="AW522" i="5"/>
  <c r="AV522" i="5"/>
  <c r="AU523" i="5"/>
  <c r="AT522" i="5"/>
  <c r="AS522" i="5"/>
  <c r="AR522" i="5"/>
  <c r="AQ559" i="5"/>
  <c r="I522" i="5"/>
  <c r="AH521" i="5"/>
  <c r="B522" i="5"/>
  <c r="AA521" i="5"/>
  <c r="D523" i="5"/>
  <c r="AC522" i="5"/>
  <c r="F522" i="5"/>
  <c r="AE521" i="5"/>
  <c r="G523" i="5"/>
  <c r="AF522" i="5"/>
  <c r="C522" i="5"/>
  <c r="AB521" i="5"/>
  <c r="H522" i="5"/>
  <c r="AG521" i="5"/>
  <c r="E522" i="5"/>
  <c r="AD521" i="5"/>
  <c r="T519" i="4"/>
  <c r="V518" i="4"/>
  <c r="T520" i="6" l="1"/>
  <c r="V519" i="6"/>
  <c r="BB499" i="5"/>
  <c r="AZ500" i="5"/>
  <c r="BA521" i="5"/>
  <c r="Y631" i="5"/>
  <c r="AX630" i="5"/>
  <c r="AW523" i="5"/>
  <c r="AV523" i="5"/>
  <c r="AU524" i="5"/>
  <c r="AT523" i="5"/>
  <c r="AS523" i="5"/>
  <c r="AR523" i="5"/>
  <c r="AQ560" i="5"/>
  <c r="D524" i="5"/>
  <c r="AC523" i="5"/>
  <c r="C523" i="5"/>
  <c r="AB522" i="5"/>
  <c r="B523" i="5"/>
  <c r="AA522" i="5"/>
  <c r="E523" i="5"/>
  <c r="AD522" i="5"/>
  <c r="F523" i="5"/>
  <c r="AE522" i="5"/>
  <c r="H523" i="5"/>
  <c r="AG522" i="5"/>
  <c r="G524" i="5"/>
  <c r="AF523" i="5"/>
  <c r="I523" i="5"/>
  <c r="AH522" i="5"/>
  <c r="T520" i="4"/>
  <c r="V519" i="4"/>
  <c r="V520" i="6" l="1"/>
  <c r="T521" i="6"/>
  <c r="BB500" i="5"/>
  <c r="AZ501" i="5"/>
  <c r="BA522" i="5"/>
  <c r="AX631" i="5"/>
  <c r="Y632" i="5"/>
  <c r="AW524" i="5"/>
  <c r="AV524" i="5"/>
  <c r="AU525" i="5"/>
  <c r="AT524" i="5"/>
  <c r="AS524" i="5"/>
  <c r="AR524" i="5"/>
  <c r="AQ561" i="5"/>
  <c r="B524" i="5"/>
  <c r="AA523" i="5"/>
  <c r="G525" i="5"/>
  <c r="AF524" i="5"/>
  <c r="H524" i="5"/>
  <c r="AG523" i="5"/>
  <c r="C524" i="5"/>
  <c r="AB523" i="5"/>
  <c r="I524" i="5"/>
  <c r="AH523" i="5"/>
  <c r="E524" i="5"/>
  <c r="AD523" i="5"/>
  <c r="F524" i="5"/>
  <c r="AE523" i="5"/>
  <c r="D525" i="5"/>
  <c r="AC524" i="5"/>
  <c r="V520" i="4"/>
  <c r="T521" i="4"/>
  <c r="T522" i="6" l="1"/>
  <c r="V521" i="6"/>
  <c r="AZ502" i="5"/>
  <c r="BB501" i="5"/>
  <c r="BA523" i="5"/>
  <c r="Y633" i="5"/>
  <c r="AX632" i="5"/>
  <c r="AW525" i="5"/>
  <c r="AV525" i="5"/>
  <c r="AU526" i="5"/>
  <c r="AT525" i="5"/>
  <c r="AS525" i="5"/>
  <c r="AR525" i="5"/>
  <c r="AQ562" i="5"/>
  <c r="H525" i="5"/>
  <c r="AG524" i="5"/>
  <c r="E525" i="5"/>
  <c r="AD524" i="5"/>
  <c r="G526" i="5"/>
  <c r="AF525" i="5"/>
  <c r="D526" i="5"/>
  <c r="AC525" i="5"/>
  <c r="C525" i="5"/>
  <c r="AB524" i="5"/>
  <c r="F525" i="5"/>
  <c r="AE524" i="5"/>
  <c r="I525" i="5"/>
  <c r="AH524" i="5"/>
  <c r="B525" i="5"/>
  <c r="AA524" i="5"/>
  <c r="BA524" i="5" s="1"/>
  <c r="T522" i="4"/>
  <c r="V521" i="4"/>
  <c r="T523" i="6" l="1"/>
  <c r="V522" i="6"/>
  <c r="BB502" i="5"/>
  <c r="AZ503" i="5"/>
  <c r="AX633" i="5"/>
  <c r="Y634" i="5"/>
  <c r="AW526" i="5"/>
  <c r="AV526" i="5"/>
  <c r="AU527" i="5"/>
  <c r="AT526" i="5"/>
  <c r="AS526" i="5"/>
  <c r="AR526" i="5"/>
  <c r="AQ563" i="5"/>
  <c r="G527" i="5"/>
  <c r="AF526" i="5"/>
  <c r="I526" i="5"/>
  <c r="AH525" i="5"/>
  <c r="F526" i="5"/>
  <c r="AE525" i="5"/>
  <c r="E526" i="5"/>
  <c r="AD525" i="5"/>
  <c r="B526" i="5"/>
  <c r="AA525" i="5"/>
  <c r="D527" i="5"/>
  <c r="AC526" i="5"/>
  <c r="C526" i="5"/>
  <c r="AB525" i="5"/>
  <c r="H526" i="5"/>
  <c r="AG525" i="5"/>
  <c r="T523" i="4"/>
  <c r="V522" i="4"/>
  <c r="T524" i="6" l="1"/>
  <c r="V523" i="6"/>
  <c r="AZ504" i="5"/>
  <c r="BB503" i="5"/>
  <c r="BA525" i="5"/>
  <c r="Y635" i="5"/>
  <c r="AX634" i="5"/>
  <c r="AW527" i="5"/>
  <c r="AV527" i="5"/>
  <c r="AU528" i="5"/>
  <c r="AT527" i="5"/>
  <c r="AS527" i="5"/>
  <c r="AR527" i="5"/>
  <c r="AQ564" i="5"/>
  <c r="F527" i="5"/>
  <c r="AE526" i="5"/>
  <c r="C527" i="5"/>
  <c r="AB526" i="5"/>
  <c r="D528" i="5"/>
  <c r="AC527" i="5"/>
  <c r="I527" i="5"/>
  <c r="AH526" i="5"/>
  <c r="H527" i="5"/>
  <c r="AG526" i="5"/>
  <c r="E527" i="5"/>
  <c r="AD526" i="5"/>
  <c r="B527" i="5"/>
  <c r="AA526" i="5"/>
  <c r="G528" i="5"/>
  <c r="AF527" i="5"/>
  <c r="T524" i="4"/>
  <c r="V523" i="4"/>
  <c r="V524" i="6" l="1"/>
  <c r="T525" i="6"/>
  <c r="AZ505" i="5"/>
  <c r="BB504" i="5"/>
  <c r="BA526" i="5"/>
  <c r="Y636" i="5"/>
  <c r="AX635" i="5"/>
  <c r="AW528" i="5"/>
  <c r="AV528" i="5"/>
  <c r="AU529" i="5"/>
  <c r="AT528" i="5"/>
  <c r="AS528" i="5"/>
  <c r="AR528" i="5"/>
  <c r="AQ565" i="5"/>
  <c r="H528" i="5"/>
  <c r="AG527" i="5"/>
  <c r="F528" i="5"/>
  <c r="AE527" i="5"/>
  <c r="D529" i="5"/>
  <c r="AC528" i="5"/>
  <c r="E528" i="5"/>
  <c r="AD527" i="5"/>
  <c r="C528" i="5"/>
  <c r="AB527" i="5"/>
  <c r="B528" i="5"/>
  <c r="AA527" i="5"/>
  <c r="G529" i="5"/>
  <c r="AF528" i="5"/>
  <c r="I528" i="5"/>
  <c r="AH527" i="5"/>
  <c r="V524" i="4"/>
  <c r="T525" i="4"/>
  <c r="T526" i="6" l="1"/>
  <c r="V525" i="6"/>
  <c r="AZ506" i="5"/>
  <c r="BB505" i="5"/>
  <c r="BA527" i="5"/>
  <c r="Y637" i="5"/>
  <c r="AX636" i="5"/>
  <c r="AW529" i="5"/>
  <c r="AV529" i="5"/>
  <c r="AU530" i="5"/>
  <c r="AT529" i="5"/>
  <c r="AS529" i="5"/>
  <c r="AR529" i="5"/>
  <c r="AQ566" i="5"/>
  <c r="D530" i="5"/>
  <c r="AC529" i="5"/>
  <c r="I529" i="5"/>
  <c r="AH528" i="5"/>
  <c r="B529" i="5"/>
  <c r="AA528" i="5"/>
  <c r="F529" i="5"/>
  <c r="AE528" i="5"/>
  <c r="G530" i="5"/>
  <c r="AF529" i="5"/>
  <c r="E529" i="5"/>
  <c r="AD528" i="5"/>
  <c r="C529" i="5"/>
  <c r="AB528" i="5"/>
  <c r="H529" i="5"/>
  <c r="AG528" i="5"/>
  <c r="T526" i="4"/>
  <c r="V525" i="4"/>
  <c r="T527" i="6" l="1"/>
  <c r="V526" i="6"/>
  <c r="BB506" i="5"/>
  <c r="AZ507" i="5"/>
  <c r="BA528" i="5"/>
  <c r="Y638" i="5"/>
  <c r="AX637" i="5"/>
  <c r="AW530" i="5"/>
  <c r="AV530" i="5"/>
  <c r="AU531" i="5"/>
  <c r="AT530" i="5"/>
  <c r="AS530" i="5"/>
  <c r="AR530" i="5"/>
  <c r="AQ567" i="5"/>
  <c r="B530" i="5"/>
  <c r="AA529" i="5"/>
  <c r="C530" i="5"/>
  <c r="AB529" i="5"/>
  <c r="E530" i="5"/>
  <c r="AD529" i="5"/>
  <c r="I530" i="5"/>
  <c r="AH529" i="5"/>
  <c r="H530" i="5"/>
  <c r="AG529" i="5"/>
  <c r="F530" i="5"/>
  <c r="AE529" i="5"/>
  <c r="G531" i="5"/>
  <c r="AF530" i="5"/>
  <c r="D531" i="5"/>
  <c r="AC530" i="5"/>
  <c r="T527" i="4"/>
  <c r="V526" i="4"/>
  <c r="T528" i="6" l="1"/>
  <c r="V527" i="6"/>
  <c r="AZ508" i="5"/>
  <c r="BB507" i="5"/>
  <c r="BA529" i="5"/>
  <c r="Y639" i="5"/>
  <c r="AX638" i="5"/>
  <c r="AW531" i="5"/>
  <c r="AV531" i="5"/>
  <c r="AU532" i="5"/>
  <c r="AT531" i="5"/>
  <c r="AS531" i="5"/>
  <c r="AR531" i="5"/>
  <c r="AQ568" i="5"/>
  <c r="H531" i="5"/>
  <c r="AG530" i="5"/>
  <c r="F531" i="5"/>
  <c r="AE530" i="5"/>
  <c r="C531" i="5"/>
  <c r="AB530" i="5"/>
  <c r="D532" i="5"/>
  <c r="AC531" i="5"/>
  <c r="I531" i="5"/>
  <c r="AH530" i="5"/>
  <c r="G532" i="5"/>
  <c r="AF531" i="5"/>
  <c r="E531" i="5"/>
  <c r="AD530" i="5"/>
  <c r="B531" i="5"/>
  <c r="AA530" i="5"/>
  <c r="BA530" i="5" s="1"/>
  <c r="T528" i="4"/>
  <c r="V527" i="4"/>
  <c r="V528" i="6" l="1"/>
  <c r="T529" i="6"/>
  <c r="BB508" i="5"/>
  <c r="AZ509" i="5"/>
  <c r="Y640" i="5"/>
  <c r="AX639" i="5"/>
  <c r="AW532" i="5"/>
  <c r="AV532" i="5"/>
  <c r="AU533" i="5"/>
  <c r="AT532" i="5"/>
  <c r="AS532" i="5"/>
  <c r="AR532" i="5"/>
  <c r="AQ569" i="5"/>
  <c r="C532" i="5"/>
  <c r="AB531" i="5"/>
  <c r="E532" i="5"/>
  <c r="AD531" i="5"/>
  <c r="G533" i="5"/>
  <c r="AF532" i="5"/>
  <c r="F532" i="5"/>
  <c r="AE531" i="5"/>
  <c r="B532" i="5"/>
  <c r="AA531" i="5"/>
  <c r="D533" i="5"/>
  <c r="AC532" i="5"/>
  <c r="I532" i="5"/>
  <c r="AH531" i="5"/>
  <c r="H532" i="5"/>
  <c r="AG531" i="5"/>
  <c r="V528" i="4"/>
  <c r="T529" i="4"/>
  <c r="T530" i="6" l="1"/>
  <c r="V529" i="6"/>
  <c r="AZ510" i="5"/>
  <c r="BB509" i="5"/>
  <c r="BA531" i="5"/>
  <c r="Y641" i="5"/>
  <c r="AX640" i="5"/>
  <c r="AW533" i="5"/>
  <c r="AV533" i="5"/>
  <c r="AU534" i="5"/>
  <c r="AT533" i="5"/>
  <c r="AS533" i="5"/>
  <c r="AR533" i="5"/>
  <c r="AQ570" i="5"/>
  <c r="G534" i="5"/>
  <c r="AF533" i="5"/>
  <c r="D534" i="5"/>
  <c r="AC533" i="5"/>
  <c r="E533" i="5"/>
  <c r="AD532" i="5"/>
  <c r="H533" i="5"/>
  <c r="AG532" i="5"/>
  <c r="F533" i="5"/>
  <c r="AE532" i="5"/>
  <c r="I533" i="5"/>
  <c r="AH532" i="5"/>
  <c r="B533" i="5"/>
  <c r="AA532" i="5"/>
  <c r="C533" i="5"/>
  <c r="AB532" i="5"/>
  <c r="T530" i="4"/>
  <c r="V529" i="4"/>
  <c r="T531" i="6" l="1"/>
  <c r="V530" i="6"/>
  <c r="AZ511" i="5"/>
  <c r="BB510" i="5"/>
  <c r="BA532" i="5"/>
  <c r="Y642" i="5"/>
  <c r="AX641" i="5"/>
  <c r="AW534" i="5"/>
  <c r="AV534" i="5"/>
  <c r="AU535" i="5"/>
  <c r="AT534" i="5"/>
  <c r="AS534" i="5"/>
  <c r="AR534" i="5"/>
  <c r="AQ571" i="5"/>
  <c r="C534" i="5"/>
  <c r="AB533" i="5"/>
  <c r="E534" i="5"/>
  <c r="AD533" i="5"/>
  <c r="I534" i="5"/>
  <c r="AH533" i="5"/>
  <c r="H534" i="5"/>
  <c r="AG533" i="5"/>
  <c r="D535" i="5"/>
  <c r="AC534" i="5"/>
  <c r="B534" i="5"/>
  <c r="AA533" i="5"/>
  <c r="BA533" i="5" s="1"/>
  <c r="F534" i="5"/>
  <c r="AE533" i="5"/>
  <c r="G535" i="5"/>
  <c r="AF534" i="5"/>
  <c r="T531" i="4"/>
  <c r="V530" i="4"/>
  <c r="T532" i="6" l="1"/>
  <c r="V531" i="6"/>
  <c r="BB511" i="5"/>
  <c r="AZ512" i="5"/>
  <c r="Y643" i="5"/>
  <c r="AX642" i="5"/>
  <c r="AW535" i="5"/>
  <c r="AV535" i="5"/>
  <c r="AU536" i="5"/>
  <c r="AT535" i="5"/>
  <c r="AS535" i="5"/>
  <c r="AR535" i="5"/>
  <c r="AQ572" i="5"/>
  <c r="I535" i="5"/>
  <c r="AH534" i="5"/>
  <c r="B535" i="5"/>
  <c r="AA534" i="5"/>
  <c r="H535" i="5"/>
  <c r="AG534" i="5"/>
  <c r="E535" i="5"/>
  <c r="AD534" i="5"/>
  <c r="G536" i="5"/>
  <c r="AF535" i="5"/>
  <c r="F535" i="5"/>
  <c r="AE534" i="5"/>
  <c r="D536" i="5"/>
  <c r="AC535" i="5"/>
  <c r="C535" i="5"/>
  <c r="AB534" i="5"/>
  <c r="T532" i="4"/>
  <c r="V531" i="4"/>
  <c r="V532" i="6" l="1"/>
  <c r="T533" i="6"/>
  <c r="BB512" i="5"/>
  <c r="AZ513" i="5"/>
  <c r="BA534" i="5"/>
  <c r="Y644" i="5"/>
  <c r="AX643" i="5"/>
  <c r="AW536" i="5"/>
  <c r="AV536" i="5"/>
  <c r="AU537" i="5"/>
  <c r="AT536" i="5"/>
  <c r="AS536" i="5"/>
  <c r="AR536" i="5"/>
  <c r="AQ573" i="5"/>
  <c r="H536" i="5"/>
  <c r="AG535" i="5"/>
  <c r="D537" i="5"/>
  <c r="AC536" i="5"/>
  <c r="F536" i="5"/>
  <c r="AE535" i="5"/>
  <c r="B536" i="5"/>
  <c r="AA535" i="5"/>
  <c r="C536" i="5"/>
  <c r="AB535" i="5"/>
  <c r="E536" i="5"/>
  <c r="AD535" i="5"/>
  <c r="G537" i="5"/>
  <c r="AF536" i="5"/>
  <c r="I536" i="5"/>
  <c r="AH535" i="5"/>
  <c r="V532" i="4"/>
  <c r="T533" i="4"/>
  <c r="T534" i="6" l="1"/>
  <c r="V533" i="6"/>
  <c r="AZ514" i="5"/>
  <c r="BB513" i="5"/>
  <c r="BA535" i="5"/>
  <c r="AX644" i="5"/>
  <c r="Y645" i="5"/>
  <c r="AW537" i="5"/>
  <c r="AV537" i="5"/>
  <c r="AU538" i="5"/>
  <c r="AT537" i="5"/>
  <c r="AS537" i="5"/>
  <c r="AR537" i="5"/>
  <c r="AQ574" i="5"/>
  <c r="F537" i="5"/>
  <c r="AE536" i="5"/>
  <c r="E537" i="5"/>
  <c r="AD536" i="5"/>
  <c r="D538" i="5"/>
  <c r="AC537" i="5"/>
  <c r="I537" i="5"/>
  <c r="AH536" i="5"/>
  <c r="B537" i="5"/>
  <c r="AA536" i="5"/>
  <c r="G538" i="5"/>
  <c r="AF537" i="5"/>
  <c r="C537" i="5"/>
  <c r="AB536" i="5"/>
  <c r="H537" i="5"/>
  <c r="AG536" i="5"/>
  <c r="T534" i="4"/>
  <c r="V533" i="4"/>
  <c r="T535" i="6" l="1"/>
  <c r="V534" i="6"/>
  <c r="BB514" i="5"/>
  <c r="AZ515" i="5"/>
  <c r="BA536" i="5"/>
  <c r="AX645" i="5"/>
  <c r="Y646" i="5"/>
  <c r="AW538" i="5"/>
  <c r="AV538" i="5"/>
  <c r="AU539" i="5"/>
  <c r="AT538" i="5"/>
  <c r="AS538" i="5"/>
  <c r="AR538" i="5"/>
  <c r="AQ575" i="5"/>
  <c r="H538" i="5"/>
  <c r="AG537" i="5"/>
  <c r="D539" i="5"/>
  <c r="AC538" i="5"/>
  <c r="G539" i="5"/>
  <c r="AF538" i="5"/>
  <c r="I538" i="5"/>
  <c r="AH537" i="5"/>
  <c r="E538" i="5"/>
  <c r="AD537" i="5"/>
  <c r="C538" i="5"/>
  <c r="AB537" i="5"/>
  <c r="B538" i="5"/>
  <c r="AA537" i="5"/>
  <c r="F538" i="5"/>
  <c r="AE537" i="5"/>
  <c r="T535" i="4"/>
  <c r="V534" i="4"/>
  <c r="T536" i="6" l="1"/>
  <c r="V535" i="6"/>
  <c r="BB515" i="5"/>
  <c r="AZ516" i="5"/>
  <c r="BA537" i="5"/>
  <c r="Y647" i="5"/>
  <c r="AX646" i="5"/>
  <c r="AW539" i="5"/>
  <c r="AV539" i="5"/>
  <c r="AU540" i="5"/>
  <c r="AT539" i="5"/>
  <c r="AS539" i="5"/>
  <c r="AR539" i="5"/>
  <c r="AQ576" i="5"/>
  <c r="G540" i="5"/>
  <c r="AF539" i="5"/>
  <c r="C539" i="5"/>
  <c r="AB538" i="5"/>
  <c r="I539" i="5"/>
  <c r="AH538" i="5"/>
  <c r="D540" i="5"/>
  <c r="AC539" i="5"/>
  <c r="F539" i="5"/>
  <c r="AE538" i="5"/>
  <c r="B539" i="5"/>
  <c r="AA538" i="5"/>
  <c r="E539" i="5"/>
  <c r="AD538" i="5"/>
  <c r="H539" i="5"/>
  <c r="AG538" i="5"/>
  <c r="T536" i="4"/>
  <c r="V535" i="4"/>
  <c r="V536" i="6" l="1"/>
  <c r="T537" i="6"/>
  <c r="AZ517" i="5"/>
  <c r="BB516" i="5"/>
  <c r="BA538" i="5"/>
  <c r="AX647" i="5"/>
  <c r="Y648" i="5"/>
  <c r="AW540" i="5"/>
  <c r="AV540" i="5"/>
  <c r="AU541" i="5"/>
  <c r="AT540" i="5"/>
  <c r="AS540" i="5"/>
  <c r="AR540" i="5"/>
  <c r="AQ577" i="5"/>
  <c r="I540" i="5"/>
  <c r="AH539" i="5"/>
  <c r="H540" i="5"/>
  <c r="AG539" i="5"/>
  <c r="D541" i="5"/>
  <c r="AC540" i="5"/>
  <c r="C540" i="5"/>
  <c r="AB539" i="5"/>
  <c r="B540" i="5"/>
  <c r="AA539" i="5"/>
  <c r="E540" i="5"/>
  <c r="AD539" i="5"/>
  <c r="F540" i="5"/>
  <c r="AE539" i="5"/>
  <c r="G541" i="5"/>
  <c r="AF540" i="5"/>
  <c r="V536" i="4"/>
  <c r="T537" i="4"/>
  <c r="T538" i="6" l="1"/>
  <c r="V537" i="6"/>
  <c r="AZ518" i="5"/>
  <c r="BB517" i="5"/>
  <c r="BA539" i="5"/>
  <c r="AX648" i="5"/>
  <c r="Y649" i="5"/>
  <c r="AW541" i="5"/>
  <c r="AV541" i="5"/>
  <c r="AU542" i="5"/>
  <c r="AT541" i="5"/>
  <c r="AS541" i="5"/>
  <c r="AR541" i="5"/>
  <c r="AQ578" i="5"/>
  <c r="D542" i="5"/>
  <c r="AC541" i="5"/>
  <c r="G542" i="5"/>
  <c r="AF541" i="5"/>
  <c r="C541" i="5"/>
  <c r="AB540" i="5"/>
  <c r="H541" i="5"/>
  <c r="AG540" i="5"/>
  <c r="E541" i="5"/>
  <c r="AD540" i="5"/>
  <c r="F541" i="5"/>
  <c r="AE540" i="5"/>
  <c r="B541" i="5"/>
  <c r="AA540" i="5"/>
  <c r="I541" i="5"/>
  <c r="AH540" i="5"/>
  <c r="T538" i="4"/>
  <c r="V537" i="4"/>
  <c r="T539" i="6" l="1"/>
  <c r="V538" i="6"/>
  <c r="BB518" i="5"/>
  <c r="AZ519" i="5"/>
  <c r="BA540" i="5"/>
  <c r="AX649" i="5"/>
  <c r="Y650" i="5"/>
  <c r="AW542" i="5"/>
  <c r="AV542" i="5"/>
  <c r="AU543" i="5"/>
  <c r="AT542" i="5"/>
  <c r="AS542" i="5"/>
  <c r="AR542" i="5"/>
  <c r="AQ579" i="5"/>
  <c r="C542" i="5"/>
  <c r="AB541" i="5"/>
  <c r="I542" i="5"/>
  <c r="AH541" i="5"/>
  <c r="H542" i="5"/>
  <c r="AG541" i="5"/>
  <c r="G543" i="5"/>
  <c r="AF542" i="5"/>
  <c r="F542" i="5"/>
  <c r="AE541" i="5"/>
  <c r="B542" i="5"/>
  <c r="AA541" i="5"/>
  <c r="BA541" i="5" s="1"/>
  <c r="E542" i="5"/>
  <c r="AD541" i="5"/>
  <c r="D543" i="5"/>
  <c r="AC542" i="5"/>
  <c r="T539" i="4"/>
  <c r="V538" i="4"/>
  <c r="T540" i="6" l="1"/>
  <c r="V539" i="6"/>
  <c r="AZ520" i="5"/>
  <c r="BB519" i="5"/>
  <c r="AX650" i="5"/>
  <c r="Y651" i="5"/>
  <c r="AW543" i="5"/>
  <c r="AV543" i="5"/>
  <c r="AU544" i="5"/>
  <c r="AT543" i="5"/>
  <c r="AS543" i="5"/>
  <c r="AR543" i="5"/>
  <c r="AQ580" i="5"/>
  <c r="H543" i="5"/>
  <c r="AG542" i="5"/>
  <c r="D544" i="5"/>
  <c r="AC543" i="5"/>
  <c r="G544" i="5"/>
  <c r="AF543" i="5"/>
  <c r="I543" i="5"/>
  <c r="AH542" i="5"/>
  <c r="B543" i="5"/>
  <c r="AA542" i="5"/>
  <c r="E543" i="5"/>
  <c r="AD542" i="5"/>
  <c r="F543" i="5"/>
  <c r="AE542" i="5"/>
  <c r="C543" i="5"/>
  <c r="AB542" i="5"/>
  <c r="T540" i="4"/>
  <c r="V539" i="4"/>
  <c r="V540" i="6" l="1"/>
  <c r="T541" i="6"/>
  <c r="AZ521" i="5"/>
  <c r="BB520" i="5"/>
  <c r="BA542" i="5"/>
  <c r="AX651" i="5"/>
  <c r="Y652" i="5"/>
  <c r="AW544" i="5"/>
  <c r="AV544" i="5"/>
  <c r="AU545" i="5"/>
  <c r="AT544" i="5"/>
  <c r="AS544" i="5"/>
  <c r="AR544" i="5"/>
  <c r="AQ581" i="5"/>
  <c r="G545" i="5"/>
  <c r="AF544" i="5"/>
  <c r="C544" i="5"/>
  <c r="AB543" i="5"/>
  <c r="I544" i="5"/>
  <c r="AH543" i="5"/>
  <c r="D545" i="5"/>
  <c r="AC544" i="5"/>
  <c r="E544" i="5"/>
  <c r="AD543" i="5"/>
  <c r="F544" i="5"/>
  <c r="AE543" i="5"/>
  <c r="B544" i="5"/>
  <c r="AA543" i="5"/>
  <c r="H544" i="5"/>
  <c r="AG543" i="5"/>
  <c r="V540" i="4"/>
  <c r="T541" i="4"/>
  <c r="T542" i="6" l="1"/>
  <c r="V541" i="6"/>
  <c r="AZ522" i="5"/>
  <c r="BB521" i="5"/>
  <c r="BA543" i="5"/>
  <c r="AX652" i="5"/>
  <c r="Y653" i="5"/>
  <c r="AW545" i="5"/>
  <c r="AV545" i="5"/>
  <c r="AU546" i="5"/>
  <c r="AT545" i="5"/>
  <c r="AS545" i="5"/>
  <c r="AR545" i="5"/>
  <c r="AQ582" i="5"/>
  <c r="I545" i="5"/>
  <c r="AH544" i="5"/>
  <c r="H545" i="5"/>
  <c r="AG544" i="5"/>
  <c r="D546" i="5"/>
  <c r="AC545" i="5"/>
  <c r="C545" i="5"/>
  <c r="AB544" i="5"/>
  <c r="F545" i="5"/>
  <c r="AE544" i="5"/>
  <c r="B545" i="5"/>
  <c r="AA544" i="5"/>
  <c r="BA544" i="5" s="1"/>
  <c r="E545" i="5"/>
  <c r="AD544" i="5"/>
  <c r="G546" i="5"/>
  <c r="AF545" i="5"/>
  <c r="T542" i="4"/>
  <c r="V541" i="4"/>
  <c r="T543" i="6" l="1"/>
  <c r="V542" i="6"/>
  <c r="BB522" i="5"/>
  <c r="AZ523" i="5"/>
  <c r="Y654" i="5"/>
  <c r="AX653" i="5"/>
  <c r="AW546" i="5"/>
  <c r="AV546" i="5"/>
  <c r="AU547" i="5"/>
  <c r="AT546" i="5"/>
  <c r="AS546" i="5"/>
  <c r="AR546" i="5"/>
  <c r="AQ583" i="5"/>
  <c r="D547" i="5"/>
  <c r="AC546" i="5"/>
  <c r="G547" i="5"/>
  <c r="AF546" i="5"/>
  <c r="B546" i="5"/>
  <c r="AA545" i="5"/>
  <c r="H546" i="5"/>
  <c r="AG545" i="5"/>
  <c r="C546" i="5"/>
  <c r="AB545" i="5"/>
  <c r="E546" i="5"/>
  <c r="AD545" i="5"/>
  <c r="F546" i="5"/>
  <c r="AE545" i="5"/>
  <c r="I546" i="5"/>
  <c r="AH545" i="5"/>
  <c r="T543" i="4"/>
  <c r="V542" i="4"/>
  <c r="T544" i="6" l="1"/>
  <c r="V543" i="6"/>
  <c r="BB523" i="5"/>
  <c r="AZ524" i="5"/>
  <c r="BA545" i="5"/>
  <c r="AX654" i="5"/>
  <c r="Y655" i="5"/>
  <c r="AW547" i="5"/>
  <c r="AV547" i="5"/>
  <c r="AU548" i="5"/>
  <c r="AT547" i="5"/>
  <c r="AS547" i="5"/>
  <c r="AR547" i="5"/>
  <c r="AQ584" i="5"/>
  <c r="B547" i="5"/>
  <c r="AA546" i="5"/>
  <c r="E547" i="5"/>
  <c r="AD546" i="5"/>
  <c r="G548" i="5"/>
  <c r="AF547" i="5"/>
  <c r="I547" i="5"/>
  <c r="AH546" i="5"/>
  <c r="H547" i="5"/>
  <c r="AG546" i="5"/>
  <c r="F547" i="5"/>
  <c r="AE546" i="5"/>
  <c r="C547" i="5"/>
  <c r="AB546" i="5"/>
  <c r="D548" i="5"/>
  <c r="AC547" i="5"/>
  <c r="T544" i="4"/>
  <c r="V543" i="4"/>
  <c r="V544" i="6" l="1"/>
  <c r="T545" i="6"/>
  <c r="BB524" i="5"/>
  <c r="AZ525" i="5"/>
  <c r="BA546" i="5"/>
  <c r="Y656" i="5"/>
  <c r="AX655" i="5"/>
  <c r="AW548" i="5"/>
  <c r="AV548" i="5"/>
  <c r="AU549" i="5"/>
  <c r="AT548" i="5"/>
  <c r="AS548" i="5"/>
  <c r="AR548" i="5"/>
  <c r="AQ585" i="5"/>
  <c r="H548" i="5"/>
  <c r="AG547" i="5"/>
  <c r="F548" i="5"/>
  <c r="AE547" i="5"/>
  <c r="E548" i="5"/>
  <c r="AD547" i="5"/>
  <c r="D549" i="5"/>
  <c r="AC548" i="5"/>
  <c r="I548" i="5"/>
  <c r="AH547" i="5"/>
  <c r="C548" i="5"/>
  <c r="AB547" i="5"/>
  <c r="G549" i="5"/>
  <c r="AF548" i="5"/>
  <c r="B548" i="5"/>
  <c r="AA547" i="5"/>
  <c r="BA547" i="5" s="1"/>
  <c r="V544" i="4"/>
  <c r="T545" i="4"/>
  <c r="T546" i="6" l="1"/>
  <c r="V545" i="6"/>
  <c r="BB525" i="5"/>
  <c r="AZ526" i="5"/>
  <c r="AX656" i="5"/>
  <c r="Y657" i="5"/>
  <c r="AW549" i="5"/>
  <c r="AV549" i="5"/>
  <c r="AU550" i="5"/>
  <c r="AT549" i="5"/>
  <c r="AS549" i="5"/>
  <c r="AR549" i="5"/>
  <c r="AQ586" i="5"/>
  <c r="B549" i="5"/>
  <c r="AA548" i="5"/>
  <c r="E549" i="5"/>
  <c r="AD548" i="5"/>
  <c r="C549" i="5"/>
  <c r="AB548" i="5"/>
  <c r="D550" i="5"/>
  <c r="AC549" i="5"/>
  <c r="F549" i="5"/>
  <c r="AE548" i="5"/>
  <c r="G550" i="5"/>
  <c r="AF549" i="5"/>
  <c r="I549" i="5"/>
  <c r="AH548" i="5"/>
  <c r="H549" i="5"/>
  <c r="AG548" i="5"/>
  <c r="T546" i="4"/>
  <c r="V545" i="4"/>
  <c r="T547" i="6" l="1"/>
  <c r="V546" i="6"/>
  <c r="AZ527" i="5"/>
  <c r="BB526" i="5"/>
  <c r="BA548" i="5"/>
  <c r="AX657" i="5"/>
  <c r="Y658" i="5"/>
  <c r="AW550" i="5"/>
  <c r="AV550" i="5"/>
  <c r="AU551" i="5"/>
  <c r="AT550" i="5"/>
  <c r="AS550" i="5"/>
  <c r="AR550" i="5"/>
  <c r="AQ587" i="5"/>
  <c r="C550" i="5"/>
  <c r="AB549" i="5"/>
  <c r="G551" i="5"/>
  <c r="AF550" i="5"/>
  <c r="D551" i="5"/>
  <c r="AC550" i="5"/>
  <c r="E550" i="5"/>
  <c r="AD549" i="5"/>
  <c r="H550" i="5"/>
  <c r="AG549" i="5"/>
  <c r="I550" i="5"/>
  <c r="AH549" i="5"/>
  <c r="F550" i="5"/>
  <c r="AE549" i="5"/>
  <c r="B550" i="5"/>
  <c r="AA549" i="5"/>
  <c r="BA549" i="5" s="1"/>
  <c r="T547" i="4"/>
  <c r="V546" i="4"/>
  <c r="T548" i="6" l="1"/>
  <c r="V547" i="6"/>
  <c r="BB527" i="5"/>
  <c r="AZ528" i="5"/>
  <c r="AX658" i="5"/>
  <c r="Y659" i="5"/>
  <c r="AW551" i="5"/>
  <c r="AV551" i="5"/>
  <c r="AU552" i="5"/>
  <c r="AT551" i="5"/>
  <c r="AS551" i="5"/>
  <c r="AR551" i="5"/>
  <c r="AQ588" i="5"/>
  <c r="D552" i="5"/>
  <c r="AC551" i="5"/>
  <c r="F551" i="5"/>
  <c r="AE550" i="5"/>
  <c r="I551" i="5"/>
  <c r="AH550" i="5"/>
  <c r="G552" i="5"/>
  <c r="AF551" i="5"/>
  <c r="B551" i="5"/>
  <c r="AA550" i="5"/>
  <c r="E551" i="5"/>
  <c r="AD550" i="5"/>
  <c r="H551" i="5"/>
  <c r="AG550" i="5"/>
  <c r="C551" i="5"/>
  <c r="AB550" i="5"/>
  <c r="T548" i="4"/>
  <c r="V547" i="4"/>
  <c r="V548" i="6" l="1"/>
  <c r="T549" i="6"/>
  <c r="BB528" i="5"/>
  <c r="AZ529" i="5"/>
  <c r="BA550" i="5"/>
  <c r="Y660" i="5"/>
  <c r="AX659" i="5"/>
  <c r="AW552" i="5"/>
  <c r="AV552" i="5"/>
  <c r="AU553" i="5"/>
  <c r="AT552" i="5"/>
  <c r="AS552" i="5"/>
  <c r="AR552" i="5"/>
  <c r="AQ589" i="5"/>
  <c r="I552" i="5"/>
  <c r="AH551" i="5"/>
  <c r="E552" i="5"/>
  <c r="AD551" i="5"/>
  <c r="F552" i="5"/>
  <c r="AE551" i="5"/>
  <c r="C552" i="5"/>
  <c r="AB551" i="5"/>
  <c r="G553" i="5"/>
  <c r="AF552" i="5"/>
  <c r="H552" i="5"/>
  <c r="AG551" i="5"/>
  <c r="B552" i="5"/>
  <c r="AA551" i="5"/>
  <c r="D553" i="5"/>
  <c r="AC552" i="5"/>
  <c r="V548" i="4"/>
  <c r="T549" i="4"/>
  <c r="T550" i="6" l="1"/>
  <c r="V549" i="6"/>
  <c r="BB529" i="5"/>
  <c r="AZ530" i="5"/>
  <c r="BA551" i="5"/>
  <c r="Y661" i="5"/>
  <c r="AX660" i="5"/>
  <c r="AW553" i="5"/>
  <c r="AV553" i="5"/>
  <c r="AU554" i="5"/>
  <c r="AT553" i="5"/>
  <c r="AS553" i="5"/>
  <c r="AR553" i="5"/>
  <c r="AQ590" i="5"/>
  <c r="B553" i="5"/>
  <c r="AA552" i="5"/>
  <c r="F553" i="5"/>
  <c r="AE552" i="5"/>
  <c r="C553" i="5"/>
  <c r="AB552" i="5"/>
  <c r="E553" i="5"/>
  <c r="AD552" i="5"/>
  <c r="H553" i="5"/>
  <c r="AG552" i="5"/>
  <c r="D554" i="5"/>
  <c r="AC553" i="5"/>
  <c r="G554" i="5"/>
  <c r="AF553" i="5"/>
  <c r="I553" i="5"/>
  <c r="AH552" i="5"/>
  <c r="T550" i="4"/>
  <c r="V549" i="4"/>
  <c r="T551" i="6" l="1"/>
  <c r="V550" i="6"/>
  <c r="BB530" i="5"/>
  <c r="AZ531" i="5"/>
  <c r="BA552" i="5"/>
  <c r="AX661" i="5"/>
  <c r="Y662" i="5"/>
  <c r="AW554" i="5"/>
  <c r="AV554" i="5"/>
  <c r="AU555" i="5"/>
  <c r="AT554" i="5"/>
  <c r="AS554" i="5"/>
  <c r="AR554" i="5"/>
  <c r="AQ591" i="5"/>
  <c r="C554" i="5"/>
  <c r="AB553" i="5"/>
  <c r="I554" i="5"/>
  <c r="AH553" i="5"/>
  <c r="E554" i="5"/>
  <c r="AD553" i="5"/>
  <c r="F554" i="5"/>
  <c r="AE553" i="5"/>
  <c r="D555" i="5"/>
  <c r="AC554" i="5"/>
  <c r="G555" i="5"/>
  <c r="AF554" i="5"/>
  <c r="H554" i="5"/>
  <c r="AG553" i="5"/>
  <c r="B554" i="5"/>
  <c r="AA553" i="5"/>
  <c r="BA553" i="5" s="1"/>
  <c r="T551" i="4"/>
  <c r="V550" i="4"/>
  <c r="T552" i="6" l="1"/>
  <c r="V551" i="6"/>
  <c r="AZ532" i="5"/>
  <c r="BB531" i="5"/>
  <c r="AX662" i="5"/>
  <c r="Y663" i="5"/>
  <c r="AW555" i="5"/>
  <c r="AV555" i="5"/>
  <c r="AU556" i="5"/>
  <c r="AT555" i="5"/>
  <c r="AS555" i="5"/>
  <c r="AR555" i="5"/>
  <c r="AQ592" i="5"/>
  <c r="D556" i="5"/>
  <c r="AC555" i="5"/>
  <c r="B555" i="5"/>
  <c r="AA554" i="5"/>
  <c r="F555" i="5"/>
  <c r="AE554" i="5"/>
  <c r="I555" i="5"/>
  <c r="AH554" i="5"/>
  <c r="G556" i="5"/>
  <c r="AF555" i="5"/>
  <c r="H555" i="5"/>
  <c r="AG554" i="5"/>
  <c r="E555" i="5"/>
  <c r="AD554" i="5"/>
  <c r="C555" i="5"/>
  <c r="AB554" i="5"/>
  <c r="T552" i="4"/>
  <c r="V551" i="4"/>
  <c r="V552" i="6" l="1"/>
  <c r="T553" i="6"/>
  <c r="AZ533" i="5"/>
  <c r="BB532" i="5"/>
  <c r="BA554" i="5"/>
  <c r="AX663" i="5"/>
  <c r="Y664" i="5"/>
  <c r="AW556" i="5"/>
  <c r="AV556" i="5"/>
  <c r="AU557" i="5"/>
  <c r="AT556" i="5"/>
  <c r="AS556" i="5"/>
  <c r="AR556" i="5"/>
  <c r="AQ593" i="5"/>
  <c r="G557" i="5"/>
  <c r="AF556" i="5"/>
  <c r="H556" i="5"/>
  <c r="AG555" i="5"/>
  <c r="I556" i="5"/>
  <c r="AH555" i="5"/>
  <c r="B556" i="5"/>
  <c r="AA555" i="5"/>
  <c r="C556" i="5"/>
  <c r="AB555" i="5"/>
  <c r="E556" i="5"/>
  <c r="AD555" i="5"/>
  <c r="F556" i="5"/>
  <c r="AE555" i="5"/>
  <c r="D557" i="5"/>
  <c r="AC556" i="5"/>
  <c r="V552" i="4"/>
  <c r="T553" i="4"/>
  <c r="T554" i="6" l="1"/>
  <c r="V553" i="6"/>
  <c r="BB533" i="5"/>
  <c r="AZ534" i="5"/>
  <c r="BA555" i="5"/>
  <c r="Y665" i="5"/>
  <c r="AX664" i="5"/>
  <c r="AW557" i="5"/>
  <c r="AV557" i="5"/>
  <c r="AU558" i="5"/>
  <c r="AT557" i="5"/>
  <c r="AS557" i="5"/>
  <c r="AR557" i="5"/>
  <c r="AQ594" i="5"/>
  <c r="I557" i="5"/>
  <c r="AH556" i="5"/>
  <c r="D558" i="5"/>
  <c r="AC557" i="5"/>
  <c r="B557" i="5"/>
  <c r="AA556" i="5"/>
  <c r="H557" i="5"/>
  <c r="AG556" i="5"/>
  <c r="E557" i="5"/>
  <c r="AD556" i="5"/>
  <c r="F557" i="5"/>
  <c r="AE556" i="5"/>
  <c r="C557" i="5"/>
  <c r="AB556" i="5"/>
  <c r="G558" i="5"/>
  <c r="AF557" i="5"/>
  <c r="T554" i="4"/>
  <c r="V553" i="4"/>
  <c r="T555" i="6" l="1"/>
  <c r="V554" i="6"/>
  <c r="BB534" i="5"/>
  <c r="AZ535" i="5"/>
  <c r="BA556" i="5"/>
  <c r="Y666" i="5"/>
  <c r="AX665" i="5"/>
  <c r="AW558" i="5"/>
  <c r="AV558" i="5"/>
  <c r="AU559" i="5"/>
  <c r="AT558" i="5"/>
  <c r="AS558" i="5"/>
  <c r="AR558" i="5"/>
  <c r="AQ595" i="5"/>
  <c r="B558" i="5"/>
  <c r="AA557" i="5"/>
  <c r="G559" i="5"/>
  <c r="AF558" i="5"/>
  <c r="H558" i="5"/>
  <c r="AG557" i="5"/>
  <c r="D559" i="5"/>
  <c r="AC558" i="5"/>
  <c r="F558" i="5"/>
  <c r="AE557" i="5"/>
  <c r="C558" i="5"/>
  <c r="AB557" i="5"/>
  <c r="E558" i="5"/>
  <c r="AD557" i="5"/>
  <c r="I558" i="5"/>
  <c r="AH557" i="5"/>
  <c r="T555" i="4"/>
  <c r="V554" i="4"/>
  <c r="T556" i="6" l="1"/>
  <c r="V555" i="6"/>
  <c r="AZ536" i="5"/>
  <c r="BB535" i="5"/>
  <c r="BA557" i="5"/>
  <c r="AX666" i="5"/>
  <c r="AX667" i="5"/>
  <c r="AW559" i="5"/>
  <c r="AV559" i="5"/>
  <c r="AU560" i="5"/>
  <c r="AT559" i="5"/>
  <c r="AS559" i="5"/>
  <c r="AR559" i="5"/>
  <c r="AQ596" i="5"/>
  <c r="F559" i="5"/>
  <c r="AE558" i="5"/>
  <c r="I559" i="5"/>
  <c r="AH558" i="5"/>
  <c r="D560" i="5"/>
  <c r="AC559" i="5"/>
  <c r="G560" i="5"/>
  <c r="AF559" i="5"/>
  <c r="C559" i="5"/>
  <c r="AB558" i="5"/>
  <c r="E559" i="5"/>
  <c r="AD558" i="5"/>
  <c r="H559" i="5"/>
  <c r="AG558" i="5"/>
  <c r="B559" i="5"/>
  <c r="AA558" i="5"/>
  <c r="BA558" i="5" s="1"/>
  <c r="T556" i="4"/>
  <c r="V555" i="4"/>
  <c r="V556" i="6" l="1"/>
  <c r="T557" i="6"/>
  <c r="BB536" i="5"/>
  <c r="AZ537" i="5"/>
  <c r="AW560" i="5"/>
  <c r="AV560" i="5"/>
  <c r="AU561" i="5"/>
  <c r="AT560" i="5"/>
  <c r="AS560" i="5"/>
  <c r="AR560" i="5"/>
  <c r="AQ597" i="5"/>
  <c r="D561" i="5"/>
  <c r="AC560" i="5"/>
  <c r="B560" i="5"/>
  <c r="AA559" i="5"/>
  <c r="G561" i="5"/>
  <c r="AF560" i="5"/>
  <c r="I560" i="5"/>
  <c r="AH559" i="5"/>
  <c r="E560" i="5"/>
  <c r="AD559" i="5"/>
  <c r="H560" i="5"/>
  <c r="AG559" i="5"/>
  <c r="C560" i="5"/>
  <c r="AB559" i="5"/>
  <c r="F560" i="5"/>
  <c r="AE559" i="5"/>
  <c r="V556" i="4"/>
  <c r="T557" i="4"/>
  <c r="T558" i="6" l="1"/>
  <c r="V557" i="6"/>
  <c r="AZ538" i="5"/>
  <c r="BB537" i="5"/>
  <c r="BA559" i="5"/>
  <c r="AW561" i="5"/>
  <c r="AV561" i="5"/>
  <c r="AU562" i="5"/>
  <c r="AT561" i="5"/>
  <c r="AS561" i="5"/>
  <c r="AR561" i="5"/>
  <c r="AQ598" i="5"/>
  <c r="G562" i="5"/>
  <c r="AF561" i="5"/>
  <c r="F561" i="5"/>
  <c r="AE560" i="5"/>
  <c r="I561" i="5"/>
  <c r="AH560" i="5"/>
  <c r="B561" i="5"/>
  <c r="AA560" i="5"/>
  <c r="H561" i="5"/>
  <c r="AG560" i="5"/>
  <c r="C561" i="5"/>
  <c r="AB560" i="5"/>
  <c r="E561" i="5"/>
  <c r="AD560" i="5"/>
  <c r="D562" i="5"/>
  <c r="AC561" i="5"/>
  <c r="T558" i="4"/>
  <c r="V557" i="4"/>
  <c r="T559" i="6" l="1"/>
  <c r="V558" i="6"/>
  <c r="BB538" i="5"/>
  <c r="AZ539" i="5"/>
  <c r="BA560" i="5"/>
  <c r="AW562" i="5"/>
  <c r="AV562" i="5"/>
  <c r="AU563" i="5"/>
  <c r="AT562" i="5"/>
  <c r="AS562" i="5"/>
  <c r="AR562" i="5"/>
  <c r="AQ599" i="5"/>
  <c r="I562" i="5"/>
  <c r="AH561" i="5"/>
  <c r="D563" i="5"/>
  <c r="AC562" i="5"/>
  <c r="B562" i="5"/>
  <c r="AA561" i="5"/>
  <c r="F562" i="5"/>
  <c r="AE561" i="5"/>
  <c r="C562" i="5"/>
  <c r="AB561" i="5"/>
  <c r="E562" i="5"/>
  <c r="AD561" i="5"/>
  <c r="H562" i="5"/>
  <c r="AG561" i="5"/>
  <c r="G563" i="5"/>
  <c r="AF562" i="5"/>
  <c r="T559" i="4"/>
  <c r="V558" i="4"/>
  <c r="T560" i="6" l="1"/>
  <c r="V559" i="6"/>
  <c r="BB539" i="5"/>
  <c r="AZ540" i="5"/>
  <c r="BA561" i="5"/>
  <c r="AW563" i="5"/>
  <c r="AV563" i="5"/>
  <c r="AU564" i="5"/>
  <c r="AT563" i="5"/>
  <c r="AS563" i="5"/>
  <c r="AR563" i="5"/>
  <c r="AQ600" i="5"/>
  <c r="B563" i="5"/>
  <c r="AA562" i="5"/>
  <c r="G564" i="5"/>
  <c r="AF563" i="5"/>
  <c r="F563" i="5"/>
  <c r="AE562" i="5"/>
  <c r="D564" i="5"/>
  <c r="AC563" i="5"/>
  <c r="E563" i="5"/>
  <c r="AD562" i="5"/>
  <c r="H563" i="5"/>
  <c r="AG562" i="5"/>
  <c r="C563" i="5"/>
  <c r="AB562" i="5"/>
  <c r="I563" i="5"/>
  <c r="AH562" i="5"/>
  <c r="T560" i="4"/>
  <c r="V559" i="4"/>
  <c r="V560" i="6" l="1"/>
  <c r="T561" i="6"/>
  <c r="AZ541" i="5"/>
  <c r="BB540" i="5"/>
  <c r="BA562" i="5"/>
  <c r="AW564" i="5"/>
  <c r="AV564" i="5"/>
  <c r="AU565" i="5"/>
  <c r="AT564" i="5"/>
  <c r="AS564" i="5"/>
  <c r="AR564" i="5"/>
  <c r="AQ601" i="5"/>
  <c r="F564" i="5"/>
  <c r="AE563" i="5"/>
  <c r="I564" i="5"/>
  <c r="AH563" i="5"/>
  <c r="D565" i="5"/>
  <c r="AC564" i="5"/>
  <c r="G565" i="5"/>
  <c r="AF564" i="5"/>
  <c r="H564" i="5"/>
  <c r="AG563" i="5"/>
  <c r="C564" i="5"/>
  <c r="AB563" i="5"/>
  <c r="E564" i="5"/>
  <c r="AD563" i="5"/>
  <c r="B564" i="5"/>
  <c r="AA563" i="5"/>
  <c r="V560" i="4"/>
  <c r="T561" i="4"/>
  <c r="T562" i="6" l="1"/>
  <c r="V561" i="6"/>
  <c r="BB541" i="5"/>
  <c r="AZ542" i="5"/>
  <c r="BA563" i="5"/>
  <c r="AW565" i="5"/>
  <c r="AV565" i="5"/>
  <c r="AU566" i="5"/>
  <c r="AT565" i="5"/>
  <c r="AS565" i="5"/>
  <c r="AR565" i="5"/>
  <c r="AQ602" i="5"/>
  <c r="D566" i="5"/>
  <c r="AC565" i="5"/>
  <c r="B565" i="5"/>
  <c r="AA564" i="5"/>
  <c r="G566" i="5"/>
  <c r="AF565" i="5"/>
  <c r="I565" i="5"/>
  <c r="AH564" i="5"/>
  <c r="C565" i="5"/>
  <c r="AB564" i="5"/>
  <c r="E565" i="5"/>
  <c r="AD564" i="5"/>
  <c r="H565" i="5"/>
  <c r="AG564" i="5"/>
  <c r="F565" i="5"/>
  <c r="AE564" i="5"/>
  <c r="T562" i="4"/>
  <c r="V561" i="4"/>
  <c r="T563" i="6" l="1"/>
  <c r="V562" i="6"/>
  <c r="BB542" i="5"/>
  <c r="AZ543" i="5"/>
  <c r="BA564" i="5"/>
  <c r="AW566" i="5"/>
  <c r="AV566" i="5"/>
  <c r="AU567" i="5"/>
  <c r="AT566" i="5"/>
  <c r="AS566" i="5"/>
  <c r="AR566" i="5"/>
  <c r="AQ603" i="5"/>
  <c r="G567" i="5"/>
  <c r="AF566" i="5"/>
  <c r="F566" i="5"/>
  <c r="AE565" i="5"/>
  <c r="I566" i="5"/>
  <c r="AH565" i="5"/>
  <c r="B566" i="5"/>
  <c r="AA565" i="5"/>
  <c r="E566" i="5"/>
  <c r="AD565" i="5"/>
  <c r="H566" i="5"/>
  <c r="AG565" i="5"/>
  <c r="C566" i="5"/>
  <c r="AB565" i="5"/>
  <c r="D567" i="5"/>
  <c r="AC566" i="5"/>
  <c r="T563" i="4"/>
  <c r="V562" i="4"/>
  <c r="T564" i="6" l="1"/>
  <c r="V563" i="6"/>
  <c r="BB543" i="5"/>
  <c r="AZ544" i="5"/>
  <c r="BA565" i="5"/>
  <c r="AW567" i="5"/>
  <c r="AV567" i="5"/>
  <c r="AU568" i="5"/>
  <c r="AT567" i="5"/>
  <c r="AS567" i="5"/>
  <c r="AR567" i="5"/>
  <c r="AQ604" i="5"/>
  <c r="I567" i="5"/>
  <c r="AH566" i="5"/>
  <c r="D568" i="5"/>
  <c r="AC567" i="5"/>
  <c r="B567" i="5"/>
  <c r="AA566" i="5"/>
  <c r="F567" i="5"/>
  <c r="AE566" i="5"/>
  <c r="H567" i="5"/>
  <c r="AG566" i="5"/>
  <c r="C567" i="5"/>
  <c r="AB566" i="5"/>
  <c r="E567" i="5"/>
  <c r="AD566" i="5"/>
  <c r="G568" i="5"/>
  <c r="AF567" i="5"/>
  <c r="T564" i="4"/>
  <c r="V563" i="4"/>
  <c r="V564" i="6" l="1"/>
  <c r="T565" i="6"/>
  <c r="AZ545" i="5"/>
  <c r="BB544" i="5"/>
  <c r="BA566" i="5"/>
  <c r="AW568" i="5"/>
  <c r="AV568" i="5"/>
  <c r="AU569" i="5"/>
  <c r="AT568" i="5"/>
  <c r="AS568" i="5"/>
  <c r="AR568" i="5"/>
  <c r="AQ605" i="5"/>
  <c r="B568" i="5"/>
  <c r="AA567" i="5"/>
  <c r="G569" i="5"/>
  <c r="AF568" i="5"/>
  <c r="F568" i="5"/>
  <c r="AE567" i="5"/>
  <c r="D569" i="5"/>
  <c r="AC568" i="5"/>
  <c r="C568" i="5"/>
  <c r="AB567" i="5"/>
  <c r="E568" i="5"/>
  <c r="AD567" i="5"/>
  <c r="H568" i="5"/>
  <c r="AG567" i="5"/>
  <c r="I568" i="5"/>
  <c r="AH567" i="5"/>
  <c r="V564" i="4"/>
  <c r="T565" i="4"/>
  <c r="T566" i="6" l="1"/>
  <c r="V565" i="6"/>
  <c r="BB545" i="5"/>
  <c r="AZ546" i="5"/>
  <c r="BA567" i="5"/>
  <c r="AW569" i="5"/>
  <c r="AV569" i="5"/>
  <c r="AU570" i="5"/>
  <c r="AT569" i="5"/>
  <c r="AS569" i="5"/>
  <c r="AR569" i="5"/>
  <c r="AQ606" i="5"/>
  <c r="F569" i="5"/>
  <c r="AE568" i="5"/>
  <c r="E569" i="5"/>
  <c r="AD568" i="5"/>
  <c r="D570" i="5"/>
  <c r="AC569" i="5"/>
  <c r="G570" i="5"/>
  <c r="AF569" i="5"/>
  <c r="I569" i="5"/>
  <c r="AH568" i="5"/>
  <c r="H569" i="5"/>
  <c r="AG568" i="5"/>
  <c r="C569" i="5"/>
  <c r="AB568" i="5"/>
  <c r="B569" i="5"/>
  <c r="AA568" i="5"/>
  <c r="T566" i="4"/>
  <c r="V565" i="4"/>
  <c r="T567" i="6" l="1"/>
  <c r="V566" i="6"/>
  <c r="BB546" i="5"/>
  <c r="AZ547" i="5"/>
  <c r="BA568" i="5"/>
  <c r="AW570" i="5"/>
  <c r="AV570" i="5"/>
  <c r="AU571" i="5"/>
  <c r="AT570" i="5"/>
  <c r="AS570" i="5"/>
  <c r="AR570" i="5"/>
  <c r="AQ607" i="5"/>
  <c r="D571" i="5"/>
  <c r="AC570" i="5"/>
  <c r="B570" i="5"/>
  <c r="AA569" i="5"/>
  <c r="G571" i="5"/>
  <c r="AF570" i="5"/>
  <c r="E570" i="5"/>
  <c r="AD569" i="5"/>
  <c r="H570" i="5"/>
  <c r="AG569" i="5"/>
  <c r="C570" i="5"/>
  <c r="AB569" i="5"/>
  <c r="I570" i="5"/>
  <c r="AH569" i="5"/>
  <c r="F570" i="5"/>
  <c r="AE569" i="5"/>
  <c r="T567" i="4"/>
  <c r="V566" i="4"/>
  <c r="T568" i="6" l="1"/>
  <c r="V567" i="6"/>
  <c r="AZ548" i="5"/>
  <c r="BB547" i="5"/>
  <c r="BA569" i="5"/>
  <c r="AW571" i="5"/>
  <c r="AV571" i="5"/>
  <c r="AU572" i="5"/>
  <c r="AT571" i="5"/>
  <c r="AS571" i="5"/>
  <c r="AR571" i="5"/>
  <c r="AQ608" i="5"/>
  <c r="G572" i="5"/>
  <c r="AF571" i="5"/>
  <c r="C571" i="5"/>
  <c r="AB570" i="5"/>
  <c r="E571" i="5"/>
  <c r="AD570" i="5"/>
  <c r="B571" i="5"/>
  <c r="AA570" i="5"/>
  <c r="F571" i="5"/>
  <c r="AE570" i="5"/>
  <c r="I571" i="5"/>
  <c r="AH570" i="5"/>
  <c r="H571" i="5"/>
  <c r="AG570" i="5"/>
  <c r="D572" i="5"/>
  <c r="AC571" i="5"/>
  <c r="T568" i="4"/>
  <c r="V567" i="4"/>
  <c r="V568" i="6" l="1"/>
  <c r="T569" i="6"/>
  <c r="BB548" i="5"/>
  <c r="AZ549" i="5"/>
  <c r="BA570" i="5"/>
  <c r="AW572" i="5"/>
  <c r="AV572" i="5"/>
  <c r="AU573" i="5"/>
  <c r="AT572" i="5"/>
  <c r="AS572" i="5"/>
  <c r="AR572" i="5"/>
  <c r="AQ609" i="5"/>
  <c r="E572" i="5"/>
  <c r="AD571" i="5"/>
  <c r="D573" i="5"/>
  <c r="AC572" i="5"/>
  <c r="B572" i="5"/>
  <c r="AA571" i="5"/>
  <c r="BA571" i="5" s="1"/>
  <c r="C572" i="5"/>
  <c r="AB571" i="5"/>
  <c r="I572" i="5"/>
  <c r="AH571" i="5"/>
  <c r="H572" i="5"/>
  <c r="AG571" i="5"/>
  <c r="F572" i="5"/>
  <c r="AE571" i="5"/>
  <c r="G573" i="5"/>
  <c r="AF572" i="5"/>
  <c r="V568" i="4"/>
  <c r="T569" i="4"/>
  <c r="T570" i="6" l="1"/>
  <c r="V569" i="6"/>
  <c r="BB549" i="5"/>
  <c r="AZ550" i="5"/>
  <c r="AW573" i="5"/>
  <c r="AV573" i="5"/>
  <c r="AU574" i="5"/>
  <c r="AT573" i="5"/>
  <c r="AS573" i="5"/>
  <c r="AR573" i="5"/>
  <c r="AQ610" i="5"/>
  <c r="B573" i="5"/>
  <c r="AA572" i="5"/>
  <c r="G574" i="5"/>
  <c r="AF573" i="5"/>
  <c r="C573" i="5"/>
  <c r="AB572" i="5"/>
  <c r="D574" i="5"/>
  <c r="AC573" i="5"/>
  <c r="H573" i="5"/>
  <c r="AG572" i="5"/>
  <c r="F573" i="5"/>
  <c r="AE572" i="5"/>
  <c r="I573" i="5"/>
  <c r="AH572" i="5"/>
  <c r="E573" i="5"/>
  <c r="AD572" i="5"/>
  <c r="T570" i="4"/>
  <c r="V569" i="4"/>
  <c r="T571" i="6" l="1"/>
  <c r="V570" i="6"/>
  <c r="BB550" i="5"/>
  <c r="AZ551" i="5"/>
  <c r="BA572" i="5"/>
  <c r="AW574" i="5"/>
  <c r="AV574" i="5"/>
  <c r="AU575" i="5"/>
  <c r="AT574" i="5"/>
  <c r="AS574" i="5"/>
  <c r="AR574" i="5"/>
  <c r="AQ611" i="5"/>
  <c r="C574" i="5"/>
  <c r="AB573" i="5"/>
  <c r="E574" i="5"/>
  <c r="AD573" i="5"/>
  <c r="D575" i="5"/>
  <c r="AC574" i="5"/>
  <c r="G575" i="5"/>
  <c r="AF574" i="5"/>
  <c r="F574" i="5"/>
  <c r="AE573" i="5"/>
  <c r="I574" i="5"/>
  <c r="AH573" i="5"/>
  <c r="H574" i="5"/>
  <c r="AG573" i="5"/>
  <c r="B574" i="5"/>
  <c r="AA573" i="5"/>
  <c r="T571" i="4"/>
  <c r="V570" i="4"/>
  <c r="T572" i="6" l="1"/>
  <c r="V571" i="6"/>
  <c r="AZ552" i="5"/>
  <c r="BB551" i="5"/>
  <c r="BA573" i="5"/>
  <c r="AW575" i="5"/>
  <c r="AV575" i="5"/>
  <c r="AU576" i="5"/>
  <c r="AT575" i="5"/>
  <c r="AS575" i="5"/>
  <c r="AR575" i="5"/>
  <c r="AQ612" i="5"/>
  <c r="D576" i="5"/>
  <c r="AC575" i="5"/>
  <c r="B575" i="5"/>
  <c r="AA574" i="5"/>
  <c r="G576" i="5"/>
  <c r="AF575" i="5"/>
  <c r="E575" i="5"/>
  <c r="AD574" i="5"/>
  <c r="I575" i="5"/>
  <c r="AH574" i="5"/>
  <c r="H575" i="5"/>
  <c r="AG574" i="5"/>
  <c r="F575" i="5"/>
  <c r="AE574" i="5"/>
  <c r="C575" i="5"/>
  <c r="AB574" i="5"/>
  <c r="T572" i="4"/>
  <c r="V571" i="4"/>
  <c r="V572" i="6" l="1"/>
  <c r="T573" i="6"/>
  <c r="AZ553" i="5"/>
  <c r="BB552" i="5"/>
  <c r="BA574" i="5"/>
  <c r="AW576" i="5"/>
  <c r="AV576" i="5"/>
  <c r="AU577" i="5"/>
  <c r="AT576" i="5"/>
  <c r="AS576" i="5"/>
  <c r="AR576" i="5"/>
  <c r="AQ613" i="5"/>
  <c r="G577" i="5"/>
  <c r="AF576" i="5"/>
  <c r="C576" i="5"/>
  <c r="AB575" i="5"/>
  <c r="E576" i="5"/>
  <c r="AD575" i="5"/>
  <c r="B576" i="5"/>
  <c r="AA575" i="5"/>
  <c r="H576" i="5"/>
  <c r="AG575" i="5"/>
  <c r="F576" i="5"/>
  <c r="AE575" i="5"/>
  <c r="I576" i="5"/>
  <c r="AH575" i="5"/>
  <c r="D577" i="5"/>
  <c r="AC576" i="5"/>
  <c r="V572" i="4"/>
  <c r="T573" i="4"/>
  <c r="T574" i="6" l="1"/>
  <c r="V573" i="6"/>
  <c r="AZ554" i="5"/>
  <c r="BB553" i="5"/>
  <c r="BA575" i="5"/>
  <c r="AW577" i="5"/>
  <c r="AV577" i="5"/>
  <c r="AU578" i="5"/>
  <c r="AT577" i="5"/>
  <c r="AS577" i="5"/>
  <c r="AR577" i="5"/>
  <c r="AQ614" i="5"/>
  <c r="E577" i="5"/>
  <c r="AD576" i="5"/>
  <c r="D578" i="5"/>
  <c r="AC577" i="5"/>
  <c r="B577" i="5"/>
  <c r="AA576" i="5"/>
  <c r="C577" i="5"/>
  <c r="AB576" i="5"/>
  <c r="F577" i="5"/>
  <c r="AE576" i="5"/>
  <c r="I577" i="5"/>
  <c r="AH576" i="5"/>
  <c r="H577" i="5"/>
  <c r="AG576" i="5"/>
  <c r="G578" i="5"/>
  <c r="AF577" i="5"/>
  <c r="T574" i="4"/>
  <c r="V573" i="4"/>
  <c r="T575" i="6" l="1"/>
  <c r="V574" i="6"/>
  <c r="AZ555" i="5"/>
  <c r="BB554" i="5"/>
  <c r="BA576" i="5"/>
  <c r="AW578" i="5"/>
  <c r="AV578" i="5"/>
  <c r="AU579" i="5"/>
  <c r="AT578" i="5"/>
  <c r="AS578" i="5"/>
  <c r="AR578" i="5"/>
  <c r="AQ615" i="5"/>
  <c r="B578" i="5"/>
  <c r="AA577" i="5"/>
  <c r="G579" i="5"/>
  <c r="AF578" i="5"/>
  <c r="C578" i="5"/>
  <c r="AB577" i="5"/>
  <c r="D579" i="5"/>
  <c r="AC578" i="5"/>
  <c r="I578" i="5"/>
  <c r="AH577" i="5"/>
  <c r="H578" i="5"/>
  <c r="AG577" i="5"/>
  <c r="F578" i="5"/>
  <c r="AE577" i="5"/>
  <c r="E578" i="5"/>
  <c r="AD577" i="5"/>
  <c r="T575" i="4"/>
  <c r="V574" i="4"/>
  <c r="T576" i="6" l="1"/>
  <c r="V575" i="6"/>
  <c r="BB555" i="5"/>
  <c r="AZ556" i="5"/>
  <c r="BA577" i="5"/>
  <c r="AW579" i="5"/>
  <c r="AV579" i="5"/>
  <c r="AU580" i="5"/>
  <c r="AT579" i="5"/>
  <c r="AS579" i="5"/>
  <c r="AR579" i="5"/>
  <c r="AQ616" i="5"/>
  <c r="C579" i="5"/>
  <c r="AB578" i="5"/>
  <c r="F579" i="5"/>
  <c r="AE578" i="5"/>
  <c r="H579" i="5"/>
  <c r="AG578" i="5"/>
  <c r="G580" i="5"/>
  <c r="AF579" i="5"/>
  <c r="E579" i="5"/>
  <c r="AD578" i="5"/>
  <c r="D580" i="5"/>
  <c r="AC579" i="5"/>
  <c r="I579" i="5"/>
  <c r="AH578" i="5"/>
  <c r="B579" i="5"/>
  <c r="AA578" i="5"/>
  <c r="BA578" i="5" s="1"/>
  <c r="T576" i="4"/>
  <c r="V575" i="4"/>
  <c r="V576" i="6" l="1"/>
  <c r="T577" i="6"/>
  <c r="BB556" i="5"/>
  <c r="AZ557" i="5"/>
  <c r="AW580" i="5"/>
  <c r="AV580" i="5"/>
  <c r="AU581" i="5"/>
  <c r="AT580" i="5"/>
  <c r="AS580" i="5"/>
  <c r="AR580" i="5"/>
  <c r="AQ617" i="5"/>
  <c r="H580" i="5"/>
  <c r="AG579" i="5"/>
  <c r="D581" i="5"/>
  <c r="AC580" i="5"/>
  <c r="F580" i="5"/>
  <c r="AE579" i="5"/>
  <c r="B580" i="5"/>
  <c r="AA579" i="5"/>
  <c r="G581" i="5"/>
  <c r="AF580" i="5"/>
  <c r="I580" i="5"/>
  <c r="AH579" i="5"/>
  <c r="E580" i="5"/>
  <c r="AD579" i="5"/>
  <c r="C580" i="5"/>
  <c r="AB579" i="5"/>
  <c r="V576" i="4"/>
  <c r="T577" i="4"/>
  <c r="T578" i="6" l="1"/>
  <c r="V577" i="6"/>
  <c r="AZ558" i="5"/>
  <c r="BB557" i="5"/>
  <c r="BA579" i="5"/>
  <c r="AW581" i="5"/>
  <c r="AV581" i="5"/>
  <c r="AU582" i="5"/>
  <c r="AT581" i="5"/>
  <c r="AS581" i="5"/>
  <c r="AR581" i="5"/>
  <c r="AQ618" i="5"/>
  <c r="C581" i="5"/>
  <c r="AB580" i="5"/>
  <c r="F581" i="5"/>
  <c r="AE580" i="5"/>
  <c r="I581" i="5"/>
  <c r="AH580" i="5"/>
  <c r="B581" i="5"/>
  <c r="AA580" i="5"/>
  <c r="D582" i="5"/>
  <c r="AC581" i="5"/>
  <c r="E581" i="5"/>
  <c r="AD580" i="5"/>
  <c r="G582" i="5"/>
  <c r="AF581" i="5"/>
  <c r="H581" i="5"/>
  <c r="AG580" i="5"/>
  <c r="T578" i="4"/>
  <c r="V577" i="4"/>
  <c r="T579" i="6" l="1"/>
  <c r="V578" i="6"/>
  <c r="BB558" i="5"/>
  <c r="AZ559" i="5"/>
  <c r="BA580" i="5"/>
  <c r="AW582" i="5"/>
  <c r="AV582" i="5"/>
  <c r="AU583" i="5"/>
  <c r="AT582" i="5"/>
  <c r="AS582" i="5"/>
  <c r="AR582" i="5"/>
  <c r="AQ619" i="5"/>
  <c r="I582" i="5"/>
  <c r="AH581" i="5"/>
  <c r="H582" i="5"/>
  <c r="AG581" i="5"/>
  <c r="B582" i="5"/>
  <c r="AA581" i="5"/>
  <c r="F582" i="5"/>
  <c r="AE581" i="5"/>
  <c r="E582" i="5"/>
  <c r="AD581" i="5"/>
  <c r="G583" i="5"/>
  <c r="AF582" i="5"/>
  <c r="D583" i="5"/>
  <c r="AC582" i="5"/>
  <c r="C582" i="5"/>
  <c r="AB581" i="5"/>
  <c r="T579" i="4"/>
  <c r="V578" i="4"/>
  <c r="T580" i="6" l="1"/>
  <c r="V579" i="6"/>
  <c r="AZ560" i="5"/>
  <c r="BB559" i="5"/>
  <c r="BA581" i="5"/>
  <c r="AW583" i="5"/>
  <c r="AV583" i="5"/>
  <c r="AU584" i="5"/>
  <c r="AT583" i="5"/>
  <c r="AS583" i="5"/>
  <c r="AR583" i="5"/>
  <c r="AQ620" i="5"/>
  <c r="B583" i="5"/>
  <c r="AA582" i="5"/>
  <c r="C583" i="5"/>
  <c r="AB582" i="5"/>
  <c r="F583" i="5"/>
  <c r="AE582" i="5"/>
  <c r="H583" i="5"/>
  <c r="AG582" i="5"/>
  <c r="G584" i="5"/>
  <c r="AF583" i="5"/>
  <c r="D584" i="5"/>
  <c r="AC583" i="5"/>
  <c r="E583" i="5"/>
  <c r="AD582" i="5"/>
  <c r="I583" i="5"/>
  <c r="AH582" i="5"/>
  <c r="T580" i="4"/>
  <c r="V579" i="4"/>
  <c r="V580" i="6" l="1"/>
  <c r="T581" i="6"/>
  <c r="BB560" i="5"/>
  <c r="AZ561" i="5"/>
  <c r="BA582" i="5"/>
  <c r="AW584" i="5"/>
  <c r="AV584" i="5"/>
  <c r="AU585" i="5"/>
  <c r="AT584" i="5"/>
  <c r="AS584" i="5"/>
  <c r="AR584" i="5"/>
  <c r="AQ621" i="5"/>
  <c r="F584" i="5"/>
  <c r="AE583" i="5"/>
  <c r="I584" i="5"/>
  <c r="AH583" i="5"/>
  <c r="H584" i="5"/>
  <c r="AG583" i="5"/>
  <c r="C584" i="5"/>
  <c r="AB583" i="5"/>
  <c r="D585" i="5"/>
  <c r="AC584" i="5"/>
  <c r="E584" i="5"/>
  <c r="AD583" i="5"/>
  <c r="G585" i="5"/>
  <c r="AF584" i="5"/>
  <c r="B584" i="5"/>
  <c r="AA583" i="5"/>
  <c r="BA583" i="5" s="1"/>
  <c r="V580" i="4"/>
  <c r="T581" i="4"/>
  <c r="T582" i="6" l="1"/>
  <c r="V581" i="6"/>
  <c r="BB561" i="5"/>
  <c r="AZ562" i="5"/>
  <c r="AW585" i="5"/>
  <c r="AV585" i="5"/>
  <c r="AU586" i="5"/>
  <c r="AT585" i="5"/>
  <c r="AS585" i="5"/>
  <c r="AR585" i="5"/>
  <c r="AQ622" i="5"/>
  <c r="H585" i="5"/>
  <c r="AG584" i="5"/>
  <c r="B585" i="5"/>
  <c r="AA584" i="5"/>
  <c r="C585" i="5"/>
  <c r="AB584" i="5"/>
  <c r="I585" i="5"/>
  <c r="AH584" i="5"/>
  <c r="E585" i="5"/>
  <c r="AD584" i="5"/>
  <c r="G586" i="5"/>
  <c r="AF585" i="5"/>
  <c r="D586" i="5"/>
  <c r="AC585" i="5"/>
  <c r="F585" i="5"/>
  <c r="AE584" i="5"/>
  <c r="T582" i="4"/>
  <c r="V581" i="4"/>
  <c r="T583" i="6" l="1"/>
  <c r="V582" i="6"/>
  <c r="BB562" i="5"/>
  <c r="AZ563" i="5"/>
  <c r="BA584" i="5"/>
  <c r="AW586" i="5"/>
  <c r="AV586" i="5"/>
  <c r="AU587" i="5"/>
  <c r="AT586" i="5"/>
  <c r="AS586" i="5"/>
  <c r="AR586" i="5"/>
  <c r="AQ623" i="5"/>
  <c r="C586" i="5"/>
  <c r="AB585" i="5"/>
  <c r="F586" i="5"/>
  <c r="AE585" i="5"/>
  <c r="I586" i="5"/>
  <c r="AH585" i="5"/>
  <c r="B586" i="5"/>
  <c r="AA585" i="5"/>
  <c r="G587" i="5"/>
  <c r="AF586" i="5"/>
  <c r="D587" i="5"/>
  <c r="AC586" i="5"/>
  <c r="E586" i="5"/>
  <c r="AD585" i="5"/>
  <c r="H586" i="5"/>
  <c r="AG585" i="5"/>
  <c r="T583" i="4"/>
  <c r="V582" i="4"/>
  <c r="T584" i="6" l="1"/>
  <c r="V583" i="6"/>
  <c r="BB563" i="5"/>
  <c r="AZ564" i="5"/>
  <c r="BA585" i="5"/>
  <c r="AW587" i="5"/>
  <c r="AV587" i="5"/>
  <c r="AU588" i="5"/>
  <c r="AT587" i="5"/>
  <c r="AS587" i="5"/>
  <c r="AR587" i="5"/>
  <c r="AQ624" i="5"/>
  <c r="I587" i="5"/>
  <c r="AH586" i="5"/>
  <c r="H587" i="5"/>
  <c r="AG586" i="5"/>
  <c r="B587" i="5"/>
  <c r="AA586" i="5"/>
  <c r="F587" i="5"/>
  <c r="AE586" i="5"/>
  <c r="D588" i="5"/>
  <c r="AC587" i="5"/>
  <c r="E587" i="5"/>
  <c r="AD586" i="5"/>
  <c r="G588" i="5"/>
  <c r="AF587" i="5"/>
  <c r="C587" i="5"/>
  <c r="AB586" i="5"/>
  <c r="T584" i="4"/>
  <c r="V583" i="4"/>
  <c r="V584" i="6" l="1"/>
  <c r="T585" i="6"/>
  <c r="BB564" i="5"/>
  <c r="AZ565" i="5"/>
  <c r="BA586" i="5"/>
  <c r="AW588" i="5"/>
  <c r="AV588" i="5"/>
  <c r="AU589" i="5"/>
  <c r="AT588" i="5"/>
  <c r="AS588" i="5"/>
  <c r="AR588" i="5"/>
  <c r="AQ625" i="5"/>
  <c r="B588" i="5"/>
  <c r="AA587" i="5"/>
  <c r="C588" i="5"/>
  <c r="AB587" i="5"/>
  <c r="F588" i="5"/>
  <c r="AE587" i="5"/>
  <c r="H588" i="5"/>
  <c r="AG587" i="5"/>
  <c r="E588" i="5"/>
  <c r="AD587" i="5"/>
  <c r="G589" i="5"/>
  <c r="AF588" i="5"/>
  <c r="D589" i="5"/>
  <c r="AC588" i="5"/>
  <c r="I588" i="5"/>
  <c r="AH587" i="5"/>
  <c r="V584" i="4"/>
  <c r="T585" i="4"/>
  <c r="T586" i="6" l="1"/>
  <c r="V585" i="6"/>
  <c r="AZ566" i="5"/>
  <c r="BB565" i="5"/>
  <c r="BA587" i="5"/>
  <c r="AW589" i="5"/>
  <c r="AV589" i="5"/>
  <c r="AU590" i="5"/>
  <c r="AT589" i="5"/>
  <c r="AS589" i="5"/>
  <c r="AR589" i="5"/>
  <c r="AQ626" i="5"/>
  <c r="F589" i="5"/>
  <c r="AE588" i="5"/>
  <c r="I589" i="5"/>
  <c r="AH588" i="5"/>
  <c r="H589" i="5"/>
  <c r="AG588" i="5"/>
  <c r="C589" i="5"/>
  <c r="AB588" i="5"/>
  <c r="G590" i="5"/>
  <c r="AF589" i="5"/>
  <c r="D590" i="5"/>
  <c r="AC589" i="5"/>
  <c r="E589" i="5"/>
  <c r="AD588" i="5"/>
  <c r="B589" i="5"/>
  <c r="AA588" i="5"/>
  <c r="T586" i="4"/>
  <c r="V585" i="4"/>
  <c r="T587" i="6" l="1"/>
  <c r="V586" i="6"/>
  <c r="AZ567" i="5"/>
  <c r="BB566" i="5"/>
  <c r="BA588" i="5"/>
  <c r="AW590" i="5"/>
  <c r="AV590" i="5"/>
  <c r="AU591" i="5"/>
  <c r="AT590" i="5"/>
  <c r="AS590" i="5"/>
  <c r="AR590" i="5"/>
  <c r="AQ627" i="5"/>
  <c r="H590" i="5"/>
  <c r="AG589" i="5"/>
  <c r="B590" i="5"/>
  <c r="AA589" i="5"/>
  <c r="C590" i="5"/>
  <c r="AB589" i="5"/>
  <c r="I590" i="5"/>
  <c r="AH589" i="5"/>
  <c r="D591" i="5"/>
  <c r="AC590" i="5"/>
  <c r="E590" i="5"/>
  <c r="AD589" i="5"/>
  <c r="G591" i="5"/>
  <c r="AF590" i="5"/>
  <c r="F590" i="5"/>
  <c r="AE589" i="5"/>
  <c r="T587" i="4"/>
  <c r="V586" i="4"/>
  <c r="T588" i="6" l="1"/>
  <c r="V587" i="6"/>
  <c r="AZ568" i="5"/>
  <c r="BB567" i="5"/>
  <c r="BA589" i="5"/>
  <c r="AW591" i="5"/>
  <c r="AV591" i="5"/>
  <c r="AU592" i="5"/>
  <c r="AT591" i="5"/>
  <c r="AS591" i="5"/>
  <c r="AR591" i="5"/>
  <c r="AQ628" i="5"/>
  <c r="C591" i="5"/>
  <c r="AB590" i="5"/>
  <c r="F591" i="5"/>
  <c r="AE590" i="5"/>
  <c r="I591" i="5"/>
  <c r="AH590" i="5"/>
  <c r="B591" i="5"/>
  <c r="AA590" i="5"/>
  <c r="E591" i="5"/>
  <c r="AD590" i="5"/>
  <c r="G592" i="5"/>
  <c r="AF591" i="5"/>
  <c r="D592" i="5"/>
  <c r="AC591" i="5"/>
  <c r="H591" i="5"/>
  <c r="AG590" i="5"/>
  <c r="T588" i="4"/>
  <c r="V587" i="4"/>
  <c r="V588" i="6" l="1"/>
  <c r="T589" i="6"/>
  <c r="AZ569" i="5"/>
  <c r="BB568" i="5"/>
  <c r="BA590" i="5"/>
  <c r="AW592" i="5"/>
  <c r="AV592" i="5"/>
  <c r="AU593" i="5"/>
  <c r="AT592" i="5"/>
  <c r="AS592" i="5"/>
  <c r="AR592" i="5"/>
  <c r="AQ629" i="5"/>
  <c r="I592" i="5"/>
  <c r="AH591" i="5"/>
  <c r="H592" i="5"/>
  <c r="AG591" i="5"/>
  <c r="B592" i="5"/>
  <c r="AA591" i="5"/>
  <c r="F592" i="5"/>
  <c r="AE591" i="5"/>
  <c r="G593" i="5"/>
  <c r="AF592" i="5"/>
  <c r="D593" i="5"/>
  <c r="AC592" i="5"/>
  <c r="E592" i="5"/>
  <c r="AD591" i="5"/>
  <c r="C592" i="5"/>
  <c r="AB591" i="5"/>
  <c r="V588" i="4"/>
  <c r="T589" i="4"/>
  <c r="T590" i="6" l="1"/>
  <c r="V589" i="6"/>
  <c r="AZ570" i="5"/>
  <c r="BB569" i="5"/>
  <c r="BA591" i="5"/>
  <c r="AW593" i="5"/>
  <c r="AV593" i="5"/>
  <c r="AU594" i="5"/>
  <c r="AT593" i="5"/>
  <c r="AS593" i="5"/>
  <c r="AR593" i="5"/>
  <c r="AQ630" i="5"/>
  <c r="E593" i="5"/>
  <c r="AD592" i="5"/>
  <c r="B593" i="5"/>
  <c r="AA592" i="5"/>
  <c r="D594" i="5"/>
  <c r="AC593" i="5"/>
  <c r="H593" i="5"/>
  <c r="AG592" i="5"/>
  <c r="C593" i="5"/>
  <c r="AB592" i="5"/>
  <c r="F593" i="5"/>
  <c r="AE592" i="5"/>
  <c r="G594" i="5"/>
  <c r="AF593" i="5"/>
  <c r="I593" i="5"/>
  <c r="AH592" i="5"/>
  <c r="T590" i="4"/>
  <c r="V589" i="4"/>
  <c r="T591" i="6" l="1"/>
  <c r="V590" i="6"/>
  <c r="AZ571" i="5"/>
  <c r="BB570" i="5"/>
  <c r="BA592" i="5"/>
  <c r="AW594" i="5"/>
  <c r="AV594" i="5"/>
  <c r="AU595" i="5"/>
  <c r="AT594" i="5"/>
  <c r="AS594" i="5"/>
  <c r="AR594" i="5"/>
  <c r="AQ631" i="5"/>
  <c r="D595" i="5"/>
  <c r="AC594" i="5"/>
  <c r="C594" i="5"/>
  <c r="AB593" i="5"/>
  <c r="F594" i="5"/>
  <c r="AE593" i="5"/>
  <c r="B594" i="5"/>
  <c r="AA593" i="5"/>
  <c r="I594" i="5"/>
  <c r="AH593" i="5"/>
  <c r="H594" i="5"/>
  <c r="AG593" i="5"/>
  <c r="G595" i="5"/>
  <c r="AF594" i="5"/>
  <c r="E594" i="5"/>
  <c r="AD593" i="5"/>
  <c r="T591" i="4"/>
  <c r="V590" i="4"/>
  <c r="V591" i="6" l="1"/>
  <c r="T592" i="6"/>
  <c r="AZ572" i="5"/>
  <c r="BB571" i="5"/>
  <c r="BA593" i="5"/>
  <c r="AW595" i="5"/>
  <c r="AV595" i="5"/>
  <c r="AU596" i="5"/>
  <c r="AT595" i="5"/>
  <c r="AS595" i="5"/>
  <c r="AR595" i="5"/>
  <c r="AQ632" i="5"/>
  <c r="F595" i="5"/>
  <c r="AE594" i="5"/>
  <c r="G596" i="5"/>
  <c r="AF595" i="5"/>
  <c r="H595" i="5"/>
  <c r="AG594" i="5"/>
  <c r="C595" i="5"/>
  <c r="AB594" i="5"/>
  <c r="E595" i="5"/>
  <c r="AD594" i="5"/>
  <c r="B595" i="5"/>
  <c r="AA594" i="5"/>
  <c r="I595" i="5"/>
  <c r="AH594" i="5"/>
  <c r="D596" i="5"/>
  <c r="AC595" i="5"/>
  <c r="T592" i="4"/>
  <c r="V591" i="4"/>
  <c r="V592" i="6" l="1"/>
  <c r="T593" i="6"/>
  <c r="AZ573" i="5"/>
  <c r="BB572" i="5"/>
  <c r="BA594" i="5"/>
  <c r="AW596" i="5"/>
  <c r="AV596" i="5"/>
  <c r="AU597" i="5"/>
  <c r="AT596" i="5"/>
  <c r="AS596" i="5"/>
  <c r="AR596" i="5"/>
  <c r="AQ633" i="5"/>
  <c r="H596" i="5"/>
  <c r="AG595" i="5"/>
  <c r="B596" i="5"/>
  <c r="AA595" i="5"/>
  <c r="G597" i="5"/>
  <c r="AF596" i="5"/>
  <c r="D597" i="5"/>
  <c r="AC596" i="5"/>
  <c r="C596" i="5"/>
  <c r="AB595" i="5"/>
  <c r="I596" i="5"/>
  <c r="AH595" i="5"/>
  <c r="E596" i="5"/>
  <c r="AD595" i="5"/>
  <c r="F596" i="5"/>
  <c r="AE595" i="5"/>
  <c r="V592" i="4"/>
  <c r="T593" i="4"/>
  <c r="T594" i="6" l="1"/>
  <c r="V593" i="6"/>
  <c r="BB573" i="5"/>
  <c r="AZ574" i="5"/>
  <c r="BA595" i="5"/>
  <c r="AW597" i="5"/>
  <c r="AV597" i="5"/>
  <c r="AU598" i="5"/>
  <c r="AT597" i="5"/>
  <c r="AS597" i="5"/>
  <c r="AR597" i="5"/>
  <c r="AQ634" i="5"/>
  <c r="G598" i="5"/>
  <c r="AF597" i="5"/>
  <c r="I597" i="5"/>
  <c r="AH596" i="5"/>
  <c r="B597" i="5"/>
  <c r="AA596" i="5"/>
  <c r="F597" i="5"/>
  <c r="AE596" i="5"/>
  <c r="D598" i="5"/>
  <c r="AC597" i="5"/>
  <c r="E597" i="5"/>
  <c r="AD596" i="5"/>
  <c r="C597" i="5"/>
  <c r="AB596" i="5"/>
  <c r="H597" i="5"/>
  <c r="AG596" i="5"/>
  <c r="T594" i="4"/>
  <c r="V593" i="4"/>
  <c r="T595" i="6" l="1"/>
  <c r="V594" i="6"/>
  <c r="BB574" i="5"/>
  <c r="AZ575" i="5"/>
  <c r="BA596" i="5"/>
  <c r="AW598" i="5"/>
  <c r="AV598" i="5"/>
  <c r="AU599" i="5"/>
  <c r="AT598" i="5"/>
  <c r="AS598" i="5"/>
  <c r="AR598" i="5"/>
  <c r="AQ635" i="5"/>
  <c r="B598" i="5"/>
  <c r="AA597" i="5"/>
  <c r="C598" i="5"/>
  <c r="AB597" i="5"/>
  <c r="E598" i="5"/>
  <c r="AD597" i="5"/>
  <c r="I598" i="5"/>
  <c r="AH597" i="5"/>
  <c r="H598" i="5"/>
  <c r="AG597" i="5"/>
  <c r="F598" i="5"/>
  <c r="AE597" i="5"/>
  <c r="D599" i="5"/>
  <c r="AC598" i="5"/>
  <c r="G599" i="5"/>
  <c r="AF598" i="5"/>
  <c r="T595" i="4"/>
  <c r="V594" i="4"/>
  <c r="T596" i="6" l="1"/>
  <c r="V595" i="6"/>
  <c r="BB575" i="5"/>
  <c r="AZ576" i="5"/>
  <c r="BA597" i="5"/>
  <c r="AW599" i="5"/>
  <c r="AV599" i="5"/>
  <c r="AU600" i="5"/>
  <c r="AT599" i="5"/>
  <c r="AS599" i="5"/>
  <c r="AR599" i="5"/>
  <c r="AQ636" i="5"/>
  <c r="E599" i="5"/>
  <c r="AD598" i="5"/>
  <c r="F599" i="5"/>
  <c r="AE598" i="5"/>
  <c r="C599" i="5"/>
  <c r="AB598" i="5"/>
  <c r="G600" i="5"/>
  <c r="AF599" i="5"/>
  <c r="I599" i="5"/>
  <c r="AH598" i="5"/>
  <c r="D600" i="5"/>
  <c r="AC599" i="5"/>
  <c r="H599" i="5"/>
  <c r="AG598" i="5"/>
  <c r="B599" i="5"/>
  <c r="AA598" i="5"/>
  <c r="T596" i="4"/>
  <c r="V595" i="4"/>
  <c r="V596" i="6" l="1"/>
  <c r="T597" i="6"/>
  <c r="BB576" i="5"/>
  <c r="AZ577" i="5"/>
  <c r="BA598" i="5"/>
  <c r="AW600" i="5"/>
  <c r="AV600" i="5"/>
  <c r="AU601" i="5"/>
  <c r="AT600" i="5"/>
  <c r="AS600" i="5"/>
  <c r="AR600" i="5"/>
  <c r="AQ637" i="5"/>
  <c r="C600" i="5"/>
  <c r="AB599" i="5"/>
  <c r="H600" i="5"/>
  <c r="AG599" i="5"/>
  <c r="D601" i="5"/>
  <c r="AC600" i="5"/>
  <c r="F600" i="5"/>
  <c r="AE599" i="5"/>
  <c r="B600" i="5"/>
  <c r="AA599" i="5"/>
  <c r="G601" i="5"/>
  <c r="AF600" i="5"/>
  <c r="I600" i="5"/>
  <c r="AH599" i="5"/>
  <c r="E600" i="5"/>
  <c r="AD599" i="5"/>
  <c r="V596" i="4"/>
  <c r="T597" i="4"/>
  <c r="T598" i="6" l="1"/>
  <c r="V597" i="6"/>
  <c r="AZ578" i="5"/>
  <c r="BB577" i="5"/>
  <c r="BA599" i="5"/>
  <c r="AW601" i="5"/>
  <c r="AV601" i="5"/>
  <c r="AU602" i="5"/>
  <c r="AT601" i="5"/>
  <c r="AS601" i="5"/>
  <c r="AR601" i="5"/>
  <c r="AQ638" i="5"/>
  <c r="E601" i="5"/>
  <c r="AD600" i="5"/>
  <c r="D602" i="5"/>
  <c r="AC601" i="5"/>
  <c r="G602" i="5"/>
  <c r="AF601" i="5"/>
  <c r="F601" i="5"/>
  <c r="AE600" i="5"/>
  <c r="H601" i="5"/>
  <c r="AG600" i="5"/>
  <c r="I601" i="5"/>
  <c r="AH600" i="5"/>
  <c r="B601" i="5"/>
  <c r="AA600" i="5"/>
  <c r="BA600" i="5" s="1"/>
  <c r="C601" i="5"/>
  <c r="AB600" i="5"/>
  <c r="T598" i="4"/>
  <c r="V597" i="4"/>
  <c r="T599" i="6" l="1"/>
  <c r="V598" i="6"/>
  <c r="BB578" i="5"/>
  <c r="AZ579" i="5"/>
  <c r="AW602" i="5"/>
  <c r="AV602" i="5"/>
  <c r="AU603" i="5"/>
  <c r="AT602" i="5"/>
  <c r="AS602" i="5"/>
  <c r="AR602" i="5"/>
  <c r="AQ639" i="5"/>
  <c r="G603" i="5"/>
  <c r="AF602" i="5"/>
  <c r="I602" i="5"/>
  <c r="AH601" i="5"/>
  <c r="F602" i="5"/>
  <c r="AE601" i="5"/>
  <c r="D603" i="5"/>
  <c r="AC602" i="5"/>
  <c r="C602" i="5"/>
  <c r="AB601" i="5"/>
  <c r="B602" i="5"/>
  <c r="AA601" i="5"/>
  <c r="H602" i="5"/>
  <c r="AG601" i="5"/>
  <c r="E602" i="5"/>
  <c r="AD601" i="5"/>
  <c r="T599" i="4"/>
  <c r="V598" i="4"/>
  <c r="T600" i="6" l="1"/>
  <c r="V599" i="6"/>
  <c r="AZ580" i="5"/>
  <c r="BB579" i="5"/>
  <c r="BA601" i="5"/>
  <c r="AW603" i="5"/>
  <c r="AV603" i="5"/>
  <c r="AU604" i="5"/>
  <c r="AT603" i="5"/>
  <c r="AS603" i="5"/>
  <c r="AR603" i="5"/>
  <c r="AQ640" i="5"/>
  <c r="F603" i="5"/>
  <c r="AE602" i="5"/>
  <c r="H603" i="5"/>
  <c r="AG602" i="5"/>
  <c r="B603" i="5"/>
  <c r="AA602" i="5"/>
  <c r="I603" i="5"/>
  <c r="AH602" i="5"/>
  <c r="E603" i="5"/>
  <c r="AD602" i="5"/>
  <c r="D604" i="5"/>
  <c r="AC603" i="5"/>
  <c r="C603" i="5"/>
  <c r="AB602" i="5"/>
  <c r="G604" i="5"/>
  <c r="AF603" i="5"/>
  <c r="T600" i="4"/>
  <c r="V599" i="4"/>
  <c r="V600" i="6" l="1"/>
  <c r="T601" i="6"/>
  <c r="AZ581" i="5"/>
  <c r="BB580" i="5"/>
  <c r="BA602" i="5"/>
  <c r="AW604" i="5"/>
  <c r="AV604" i="5"/>
  <c r="AU605" i="5"/>
  <c r="AT604" i="5"/>
  <c r="AS604" i="5"/>
  <c r="AR604" i="5"/>
  <c r="AQ641" i="5"/>
  <c r="E604" i="5"/>
  <c r="AD603" i="5"/>
  <c r="D605" i="5"/>
  <c r="AC604" i="5"/>
  <c r="H604" i="5"/>
  <c r="AG603" i="5"/>
  <c r="G605" i="5"/>
  <c r="AF604" i="5"/>
  <c r="I604" i="5"/>
  <c r="AH603" i="5"/>
  <c r="C604" i="5"/>
  <c r="AB603" i="5"/>
  <c r="B604" i="5"/>
  <c r="AA603" i="5"/>
  <c r="BA603" i="5" s="1"/>
  <c r="F604" i="5"/>
  <c r="AE603" i="5"/>
  <c r="V600" i="4"/>
  <c r="T601" i="4"/>
  <c r="T602" i="6" l="1"/>
  <c r="V601" i="6"/>
  <c r="BB581" i="5"/>
  <c r="AZ582" i="5"/>
  <c r="AW605" i="5"/>
  <c r="AV605" i="5"/>
  <c r="AU606" i="5"/>
  <c r="AT605" i="5"/>
  <c r="AS605" i="5"/>
  <c r="AR605" i="5"/>
  <c r="AQ642" i="5"/>
  <c r="F605" i="5"/>
  <c r="AE604" i="5"/>
  <c r="H605" i="5"/>
  <c r="AG604" i="5"/>
  <c r="C605" i="5"/>
  <c r="AB604" i="5"/>
  <c r="G606" i="5"/>
  <c r="AF605" i="5"/>
  <c r="D606" i="5"/>
  <c r="AC605" i="5"/>
  <c r="B605" i="5"/>
  <c r="AA604" i="5"/>
  <c r="I605" i="5"/>
  <c r="AH604" i="5"/>
  <c r="E605" i="5"/>
  <c r="AD604" i="5"/>
  <c r="T602" i="4"/>
  <c r="V601" i="4"/>
  <c r="T603" i="6" l="1"/>
  <c r="V602" i="6"/>
  <c r="AZ583" i="5"/>
  <c r="BB582" i="5"/>
  <c r="BA604" i="5"/>
  <c r="AW606" i="5"/>
  <c r="AV606" i="5"/>
  <c r="AU607" i="5"/>
  <c r="AT606" i="5"/>
  <c r="AS606" i="5"/>
  <c r="AR606" i="5"/>
  <c r="AQ643" i="5"/>
  <c r="C606" i="5"/>
  <c r="AB605" i="5"/>
  <c r="B606" i="5"/>
  <c r="AA605" i="5"/>
  <c r="G607" i="5"/>
  <c r="AF606" i="5"/>
  <c r="H606" i="5"/>
  <c r="AG605" i="5"/>
  <c r="E606" i="5"/>
  <c r="AD605" i="5"/>
  <c r="I606" i="5"/>
  <c r="AH605" i="5"/>
  <c r="D607" i="5"/>
  <c r="AC606" i="5"/>
  <c r="F606" i="5"/>
  <c r="AE605" i="5"/>
  <c r="T603" i="4"/>
  <c r="V602" i="4"/>
  <c r="T604" i="6" l="1"/>
  <c r="V603" i="6"/>
  <c r="AZ584" i="5"/>
  <c r="BB583" i="5"/>
  <c r="BA605" i="5"/>
  <c r="AW607" i="5"/>
  <c r="AV607" i="5"/>
  <c r="AU608" i="5"/>
  <c r="AT607" i="5"/>
  <c r="AS607" i="5"/>
  <c r="AR607" i="5"/>
  <c r="AQ644" i="5"/>
  <c r="G608" i="5"/>
  <c r="AF607" i="5"/>
  <c r="F607" i="5"/>
  <c r="AE606" i="5"/>
  <c r="H607" i="5"/>
  <c r="AG606" i="5"/>
  <c r="B607" i="5"/>
  <c r="AA606" i="5"/>
  <c r="I607" i="5"/>
  <c r="AH606" i="5"/>
  <c r="D608" i="5"/>
  <c r="AC607" i="5"/>
  <c r="E607" i="5"/>
  <c r="AD606" i="5"/>
  <c r="C607" i="5"/>
  <c r="AB606" i="5"/>
  <c r="T604" i="4"/>
  <c r="V603" i="4"/>
  <c r="V604" i="6" l="1"/>
  <c r="T605" i="6"/>
  <c r="AZ585" i="5"/>
  <c r="BB584" i="5"/>
  <c r="BA606" i="5"/>
  <c r="AW608" i="5"/>
  <c r="AV608" i="5"/>
  <c r="AU609" i="5"/>
  <c r="AT608" i="5"/>
  <c r="AS608" i="5"/>
  <c r="AR608" i="5"/>
  <c r="AQ645" i="5"/>
  <c r="H608" i="5"/>
  <c r="AG607" i="5"/>
  <c r="C608" i="5"/>
  <c r="AB607" i="5"/>
  <c r="B608" i="5"/>
  <c r="AA607" i="5"/>
  <c r="F608" i="5"/>
  <c r="AE607" i="5"/>
  <c r="D609" i="5"/>
  <c r="AC608" i="5"/>
  <c r="E608" i="5"/>
  <c r="AD607" i="5"/>
  <c r="I608" i="5"/>
  <c r="AH607" i="5"/>
  <c r="G609" i="5"/>
  <c r="AF608" i="5"/>
  <c r="V604" i="4"/>
  <c r="T605" i="4"/>
  <c r="T606" i="6" l="1"/>
  <c r="V605" i="6"/>
  <c r="BB585" i="5"/>
  <c r="AZ586" i="5"/>
  <c r="BA607" i="5"/>
  <c r="AW609" i="5"/>
  <c r="AV609" i="5"/>
  <c r="AU610" i="5"/>
  <c r="AT609" i="5"/>
  <c r="AS609" i="5"/>
  <c r="AR609" i="5"/>
  <c r="AQ646" i="5"/>
  <c r="B609" i="5"/>
  <c r="AA608" i="5"/>
  <c r="G610" i="5"/>
  <c r="AF609" i="5"/>
  <c r="F609" i="5"/>
  <c r="AE608" i="5"/>
  <c r="C609" i="5"/>
  <c r="AB608" i="5"/>
  <c r="E609" i="5"/>
  <c r="AD608" i="5"/>
  <c r="I609" i="5"/>
  <c r="AH608" i="5"/>
  <c r="D610" i="5"/>
  <c r="AC609" i="5"/>
  <c r="H609" i="5"/>
  <c r="AG608" i="5"/>
  <c r="T606" i="4"/>
  <c r="V605" i="4"/>
  <c r="T607" i="6" l="1"/>
  <c r="V606" i="6"/>
  <c r="BB586" i="5"/>
  <c r="AZ587" i="5"/>
  <c r="BA608" i="5"/>
  <c r="AW610" i="5"/>
  <c r="AV610" i="5"/>
  <c r="AU611" i="5"/>
  <c r="AT610" i="5"/>
  <c r="AS610" i="5"/>
  <c r="AR610" i="5"/>
  <c r="AQ647" i="5"/>
  <c r="F610" i="5"/>
  <c r="AE609" i="5"/>
  <c r="H610" i="5"/>
  <c r="AG609" i="5"/>
  <c r="C610" i="5"/>
  <c r="AB609" i="5"/>
  <c r="G611" i="5"/>
  <c r="AF610" i="5"/>
  <c r="I610" i="5"/>
  <c r="AH609" i="5"/>
  <c r="D611" i="5"/>
  <c r="AC610" i="5"/>
  <c r="E610" i="5"/>
  <c r="AD609" i="5"/>
  <c r="B610" i="5"/>
  <c r="AA609" i="5"/>
  <c r="T607" i="4"/>
  <c r="V606" i="4"/>
  <c r="T608" i="6" l="1"/>
  <c r="V607" i="6"/>
  <c r="BB587" i="5"/>
  <c r="AZ588" i="5"/>
  <c r="BA609" i="5"/>
  <c r="AW611" i="5"/>
  <c r="AV611" i="5"/>
  <c r="AU612" i="5"/>
  <c r="AT611" i="5"/>
  <c r="AS611" i="5"/>
  <c r="AR611" i="5"/>
  <c r="AQ648" i="5"/>
  <c r="C611" i="5"/>
  <c r="AB610" i="5"/>
  <c r="B611" i="5"/>
  <c r="AA610" i="5"/>
  <c r="G612" i="5"/>
  <c r="AF611" i="5"/>
  <c r="H611" i="5"/>
  <c r="AG610" i="5"/>
  <c r="D612" i="5"/>
  <c r="AC611" i="5"/>
  <c r="E611" i="5"/>
  <c r="AD610" i="5"/>
  <c r="I611" i="5"/>
  <c r="AH610" i="5"/>
  <c r="F611" i="5"/>
  <c r="AE610" i="5"/>
  <c r="T608" i="4"/>
  <c r="V607" i="4"/>
  <c r="V608" i="6" l="1"/>
  <c r="T609" i="6"/>
  <c r="BB588" i="5"/>
  <c r="AZ589" i="5"/>
  <c r="BA610" i="5"/>
  <c r="AW612" i="5"/>
  <c r="AV612" i="5"/>
  <c r="AU613" i="5"/>
  <c r="AT612" i="5"/>
  <c r="AS612" i="5"/>
  <c r="AR612" i="5"/>
  <c r="AQ649" i="5"/>
  <c r="G613" i="5"/>
  <c r="AF612" i="5"/>
  <c r="F612" i="5"/>
  <c r="AE611" i="5"/>
  <c r="H612" i="5"/>
  <c r="AG611" i="5"/>
  <c r="B612" i="5"/>
  <c r="AA611" i="5"/>
  <c r="E612" i="5"/>
  <c r="AD611" i="5"/>
  <c r="I612" i="5"/>
  <c r="AH611" i="5"/>
  <c r="D613" i="5"/>
  <c r="AC612" i="5"/>
  <c r="C612" i="5"/>
  <c r="AB611" i="5"/>
  <c r="V608" i="4"/>
  <c r="T609" i="4"/>
  <c r="T610" i="6" l="1"/>
  <c r="V609" i="6"/>
  <c r="BB589" i="5"/>
  <c r="AZ590" i="5"/>
  <c r="BA611" i="5"/>
  <c r="AW613" i="5"/>
  <c r="AV613" i="5"/>
  <c r="AU614" i="5"/>
  <c r="AT613" i="5"/>
  <c r="AS613" i="5"/>
  <c r="AR613" i="5"/>
  <c r="AQ650" i="5"/>
  <c r="H613" i="5"/>
  <c r="AG612" i="5"/>
  <c r="C613" i="5"/>
  <c r="AB612" i="5"/>
  <c r="B613" i="5"/>
  <c r="AA612" i="5"/>
  <c r="F613" i="5"/>
  <c r="AE612" i="5"/>
  <c r="I613" i="5"/>
  <c r="AH612" i="5"/>
  <c r="D614" i="5"/>
  <c r="AC613" i="5"/>
  <c r="E613" i="5"/>
  <c r="AD612" i="5"/>
  <c r="G614" i="5"/>
  <c r="AF613" i="5"/>
  <c r="T610" i="4"/>
  <c r="V609" i="4"/>
  <c r="T611" i="6" l="1"/>
  <c r="V610" i="6"/>
  <c r="BB590" i="5"/>
  <c r="AZ591" i="5"/>
  <c r="BA612" i="5"/>
  <c r="AW614" i="5"/>
  <c r="AV614" i="5"/>
  <c r="AU615" i="5"/>
  <c r="AT614" i="5"/>
  <c r="AS614" i="5"/>
  <c r="AR614" i="5"/>
  <c r="AQ651" i="5"/>
  <c r="B614" i="5"/>
  <c r="AA613" i="5"/>
  <c r="G615" i="5"/>
  <c r="AF614" i="5"/>
  <c r="F614" i="5"/>
  <c r="AE613" i="5"/>
  <c r="C614" i="5"/>
  <c r="AB613" i="5"/>
  <c r="D615" i="5"/>
  <c r="AC614" i="5"/>
  <c r="E614" i="5"/>
  <c r="AD613" i="5"/>
  <c r="I614" i="5"/>
  <c r="AH613" i="5"/>
  <c r="H614" i="5"/>
  <c r="AG613" i="5"/>
  <c r="T611" i="4"/>
  <c r="V610" i="4"/>
  <c r="T612" i="6" l="1"/>
  <c r="V611" i="6"/>
  <c r="BB591" i="5"/>
  <c r="AZ592" i="5"/>
  <c r="BA613" i="5"/>
  <c r="AW615" i="5"/>
  <c r="AV615" i="5"/>
  <c r="AU616" i="5"/>
  <c r="AT615" i="5"/>
  <c r="AS615" i="5"/>
  <c r="AR615" i="5"/>
  <c r="AQ652" i="5"/>
  <c r="F615" i="5"/>
  <c r="AE614" i="5"/>
  <c r="H615" i="5"/>
  <c r="AG614" i="5"/>
  <c r="C615" i="5"/>
  <c r="AB614" i="5"/>
  <c r="G616" i="5"/>
  <c r="AF615" i="5"/>
  <c r="E615" i="5"/>
  <c r="AD614" i="5"/>
  <c r="I615" i="5"/>
  <c r="AH614" i="5"/>
  <c r="D616" i="5"/>
  <c r="AC615" i="5"/>
  <c r="B615" i="5"/>
  <c r="AA614" i="5"/>
  <c r="BA614" i="5" s="1"/>
  <c r="T612" i="4"/>
  <c r="V611" i="4"/>
  <c r="V612" i="6" l="1"/>
  <c r="T613" i="6"/>
  <c r="AZ593" i="5"/>
  <c r="BB592" i="5"/>
  <c r="AW616" i="5"/>
  <c r="AV616" i="5"/>
  <c r="AU617" i="5"/>
  <c r="AT616" i="5"/>
  <c r="AS616" i="5"/>
  <c r="AR616" i="5"/>
  <c r="AQ653" i="5"/>
  <c r="E616" i="5"/>
  <c r="AD615" i="5"/>
  <c r="B616" i="5"/>
  <c r="AA615" i="5"/>
  <c r="I616" i="5"/>
  <c r="AH615" i="5"/>
  <c r="H616" i="5"/>
  <c r="AG615" i="5"/>
  <c r="G617" i="5"/>
  <c r="AF616" i="5"/>
  <c r="D617" i="5"/>
  <c r="AC616" i="5"/>
  <c r="C616" i="5"/>
  <c r="AB615" i="5"/>
  <c r="F616" i="5"/>
  <c r="AE615" i="5"/>
  <c r="V612" i="4"/>
  <c r="T613" i="4"/>
  <c r="T614" i="6" l="1"/>
  <c r="V613" i="6"/>
  <c r="BB593" i="5"/>
  <c r="AZ594" i="5"/>
  <c r="BA615" i="5"/>
  <c r="AW617" i="5"/>
  <c r="AV617" i="5"/>
  <c r="AU618" i="5"/>
  <c r="AT617" i="5"/>
  <c r="AS617" i="5"/>
  <c r="AR617" i="5"/>
  <c r="AQ654" i="5"/>
  <c r="I617" i="5"/>
  <c r="AH616" i="5"/>
  <c r="D618" i="5"/>
  <c r="AC617" i="5"/>
  <c r="B617" i="5"/>
  <c r="AA616" i="5"/>
  <c r="F617" i="5"/>
  <c r="AE616" i="5"/>
  <c r="H617" i="5"/>
  <c r="AG616" i="5"/>
  <c r="C617" i="5"/>
  <c r="AB616" i="5"/>
  <c r="G618" i="5"/>
  <c r="AF617" i="5"/>
  <c r="E617" i="5"/>
  <c r="AD616" i="5"/>
  <c r="T614" i="4"/>
  <c r="V613" i="4"/>
  <c r="T615" i="6" l="1"/>
  <c r="V614" i="6"/>
  <c r="BB594" i="5"/>
  <c r="AZ595" i="5"/>
  <c r="BA616" i="5"/>
  <c r="AW618" i="5"/>
  <c r="AV618" i="5"/>
  <c r="AU619" i="5"/>
  <c r="AT618" i="5"/>
  <c r="AS618" i="5"/>
  <c r="AR618" i="5"/>
  <c r="AQ655" i="5"/>
  <c r="B618" i="5"/>
  <c r="AA617" i="5"/>
  <c r="C618" i="5"/>
  <c r="AB617" i="5"/>
  <c r="D619" i="5"/>
  <c r="AC618" i="5"/>
  <c r="E618" i="5"/>
  <c r="AD617" i="5"/>
  <c r="F618" i="5"/>
  <c r="AE617" i="5"/>
  <c r="G619" i="5"/>
  <c r="AF618" i="5"/>
  <c r="H618" i="5"/>
  <c r="AG617" i="5"/>
  <c r="I618" i="5"/>
  <c r="AH617" i="5"/>
  <c r="T615" i="4"/>
  <c r="V614" i="4"/>
  <c r="T616" i="6" l="1"/>
  <c r="V615" i="6"/>
  <c r="BB595" i="5"/>
  <c r="AZ596" i="5"/>
  <c r="BA617" i="5"/>
  <c r="AW619" i="5"/>
  <c r="AV619" i="5"/>
  <c r="AU620" i="5"/>
  <c r="AT619" i="5"/>
  <c r="AS619" i="5"/>
  <c r="AR619" i="5"/>
  <c r="AQ656" i="5"/>
  <c r="D620" i="5"/>
  <c r="AC619" i="5"/>
  <c r="G620" i="5"/>
  <c r="AF619" i="5"/>
  <c r="C619" i="5"/>
  <c r="AB618" i="5"/>
  <c r="I619" i="5"/>
  <c r="AH618" i="5"/>
  <c r="E619" i="5"/>
  <c r="AD618" i="5"/>
  <c r="H619" i="5"/>
  <c r="AG618" i="5"/>
  <c r="F619" i="5"/>
  <c r="AE618" i="5"/>
  <c r="B619" i="5"/>
  <c r="AA618" i="5"/>
  <c r="BA618" i="5" s="1"/>
  <c r="T616" i="4"/>
  <c r="V615" i="4"/>
  <c r="V616" i="6" l="1"/>
  <c r="T617" i="6"/>
  <c r="BB596" i="5"/>
  <c r="AZ597" i="5"/>
  <c r="AW620" i="5"/>
  <c r="AV620" i="5"/>
  <c r="AU621" i="5"/>
  <c r="AT620" i="5"/>
  <c r="AS620" i="5"/>
  <c r="AR620" i="5"/>
  <c r="AQ657" i="5"/>
  <c r="C620" i="5"/>
  <c r="AB619" i="5"/>
  <c r="F620" i="5"/>
  <c r="AE619" i="5"/>
  <c r="H620" i="5"/>
  <c r="AG619" i="5"/>
  <c r="G621" i="5"/>
  <c r="AF620" i="5"/>
  <c r="B620" i="5"/>
  <c r="AA619" i="5"/>
  <c r="I620" i="5"/>
  <c r="AH619" i="5"/>
  <c r="E620" i="5"/>
  <c r="AD619" i="5"/>
  <c r="D621" i="5"/>
  <c r="AC620" i="5"/>
  <c r="V616" i="4"/>
  <c r="T617" i="4"/>
  <c r="T618" i="6" l="1"/>
  <c r="V617" i="6"/>
  <c r="AZ598" i="5"/>
  <c r="BB597" i="5"/>
  <c r="BA619" i="5"/>
  <c r="AW621" i="5"/>
  <c r="AV621" i="5"/>
  <c r="AU622" i="5"/>
  <c r="AT621" i="5"/>
  <c r="AS621" i="5"/>
  <c r="AR621" i="5"/>
  <c r="AQ658" i="5"/>
  <c r="E621" i="5"/>
  <c r="AD620" i="5"/>
  <c r="C621" i="5"/>
  <c r="AB620" i="5"/>
  <c r="B621" i="5"/>
  <c r="AA620" i="5"/>
  <c r="I621" i="5"/>
  <c r="AH620" i="5"/>
  <c r="F621" i="5"/>
  <c r="AE620" i="5"/>
  <c r="D622" i="5"/>
  <c r="AC621" i="5"/>
  <c r="G622" i="5"/>
  <c r="AF621" i="5"/>
  <c r="H621" i="5"/>
  <c r="AG620" i="5"/>
  <c r="T618" i="4"/>
  <c r="V617" i="4"/>
  <c r="V618" i="6" l="1"/>
  <c r="T619" i="6"/>
  <c r="AZ599" i="5"/>
  <c r="BB598" i="5"/>
  <c r="BA620" i="5"/>
  <c r="AW622" i="5"/>
  <c r="AV622" i="5"/>
  <c r="AU623" i="5"/>
  <c r="AT622" i="5"/>
  <c r="AS622" i="5"/>
  <c r="AR622" i="5"/>
  <c r="AQ659" i="5"/>
  <c r="B622" i="5"/>
  <c r="AA621" i="5"/>
  <c r="F622" i="5"/>
  <c r="AE621" i="5"/>
  <c r="D623" i="5"/>
  <c r="AC622" i="5"/>
  <c r="C622" i="5"/>
  <c r="AB621" i="5"/>
  <c r="H622" i="5"/>
  <c r="AG621" i="5"/>
  <c r="I622" i="5"/>
  <c r="AH621" i="5"/>
  <c r="G623" i="5"/>
  <c r="AF622" i="5"/>
  <c r="E622" i="5"/>
  <c r="AD621" i="5"/>
  <c r="T619" i="4"/>
  <c r="V618" i="4"/>
  <c r="T620" i="6" l="1"/>
  <c r="V619" i="6"/>
  <c r="BB599" i="5"/>
  <c r="AZ600" i="5"/>
  <c r="BA621" i="5"/>
  <c r="AW623" i="5"/>
  <c r="AV623" i="5"/>
  <c r="AU624" i="5"/>
  <c r="AT623" i="5"/>
  <c r="AS623" i="5"/>
  <c r="AR623" i="5"/>
  <c r="AQ660" i="5"/>
  <c r="D624" i="5"/>
  <c r="AC623" i="5"/>
  <c r="G624" i="5"/>
  <c r="AF623" i="5"/>
  <c r="I623" i="5"/>
  <c r="AH622" i="5"/>
  <c r="F623" i="5"/>
  <c r="AE622" i="5"/>
  <c r="E623" i="5"/>
  <c r="AD622" i="5"/>
  <c r="C623" i="5"/>
  <c r="AB622" i="5"/>
  <c r="H623" i="5"/>
  <c r="AG622" i="5"/>
  <c r="B623" i="5"/>
  <c r="AA622" i="5"/>
  <c r="BA622" i="5" s="1"/>
  <c r="T620" i="4"/>
  <c r="V619" i="4"/>
  <c r="V620" i="6" l="1"/>
  <c r="T621" i="6"/>
  <c r="BB600" i="5"/>
  <c r="AZ601" i="5"/>
  <c r="AW624" i="5"/>
  <c r="AV624" i="5"/>
  <c r="AU625" i="5"/>
  <c r="AT624" i="5"/>
  <c r="AS624" i="5"/>
  <c r="AR624" i="5"/>
  <c r="AQ661" i="5"/>
  <c r="I624" i="5"/>
  <c r="AH623" i="5"/>
  <c r="C624" i="5"/>
  <c r="AB623" i="5"/>
  <c r="G625" i="5"/>
  <c r="AF624" i="5"/>
  <c r="B624" i="5"/>
  <c r="AA623" i="5"/>
  <c r="F624" i="5"/>
  <c r="AE623" i="5"/>
  <c r="H624" i="5"/>
  <c r="AG623" i="5"/>
  <c r="E624" i="5"/>
  <c r="AD623" i="5"/>
  <c r="D625" i="5"/>
  <c r="AC624" i="5"/>
  <c r="V620" i="4"/>
  <c r="T621" i="4"/>
  <c r="T622" i="6" l="1"/>
  <c r="V621" i="6"/>
  <c r="BB601" i="5"/>
  <c r="AZ602" i="5"/>
  <c r="BA623" i="5"/>
  <c r="AW625" i="5"/>
  <c r="AV625" i="5"/>
  <c r="AU626" i="5"/>
  <c r="AT625" i="5"/>
  <c r="AS625" i="5"/>
  <c r="AR625" i="5"/>
  <c r="AQ662" i="5"/>
  <c r="G626" i="5"/>
  <c r="AF625" i="5"/>
  <c r="E625" i="5"/>
  <c r="AD624" i="5"/>
  <c r="H625" i="5"/>
  <c r="AG624" i="5"/>
  <c r="C625" i="5"/>
  <c r="AB624" i="5"/>
  <c r="D626" i="5"/>
  <c r="AC625" i="5"/>
  <c r="B625" i="5"/>
  <c r="AA624" i="5"/>
  <c r="BA624" i="5" s="1"/>
  <c r="F625" i="5"/>
  <c r="AE624" i="5"/>
  <c r="I625" i="5"/>
  <c r="AH624" i="5"/>
  <c r="T622" i="4"/>
  <c r="V621" i="4"/>
  <c r="V622" i="6" l="1"/>
  <c r="T623" i="6"/>
  <c r="AZ603" i="5"/>
  <c r="BB602" i="5"/>
  <c r="AW626" i="5"/>
  <c r="AV626" i="5"/>
  <c r="AU627" i="5"/>
  <c r="AT626" i="5"/>
  <c r="AS626" i="5"/>
  <c r="AR626" i="5"/>
  <c r="AQ663" i="5"/>
  <c r="H626" i="5"/>
  <c r="AG625" i="5"/>
  <c r="B626" i="5"/>
  <c r="AA625" i="5"/>
  <c r="E626" i="5"/>
  <c r="AD625" i="5"/>
  <c r="I626" i="5"/>
  <c r="AH625" i="5"/>
  <c r="C626" i="5"/>
  <c r="AB625" i="5"/>
  <c r="F626" i="5"/>
  <c r="AE625" i="5"/>
  <c r="D627" i="5"/>
  <c r="AC626" i="5"/>
  <c r="G627" i="5"/>
  <c r="AF626" i="5"/>
  <c r="T623" i="4"/>
  <c r="V622" i="4"/>
  <c r="T624" i="6" l="1"/>
  <c r="V623" i="6"/>
  <c r="BB603" i="5"/>
  <c r="AZ604" i="5"/>
  <c r="BA625" i="5"/>
  <c r="AW627" i="5"/>
  <c r="AV627" i="5"/>
  <c r="AU628" i="5"/>
  <c r="AT627" i="5"/>
  <c r="AS627" i="5"/>
  <c r="AR627" i="5"/>
  <c r="AQ664" i="5"/>
  <c r="E627" i="5"/>
  <c r="AD626" i="5"/>
  <c r="G628" i="5"/>
  <c r="AF627" i="5"/>
  <c r="F627" i="5"/>
  <c r="AE626" i="5"/>
  <c r="B627" i="5"/>
  <c r="AA626" i="5"/>
  <c r="D628" i="5"/>
  <c r="AC627" i="5"/>
  <c r="I627" i="5"/>
  <c r="AH626" i="5"/>
  <c r="C627" i="5"/>
  <c r="AB626" i="5"/>
  <c r="H627" i="5"/>
  <c r="AG626" i="5"/>
  <c r="T624" i="4"/>
  <c r="V623" i="4"/>
  <c r="V624" i="6" l="1"/>
  <c r="T625" i="6"/>
  <c r="BB604" i="5"/>
  <c r="AZ605" i="5"/>
  <c r="BA626" i="5"/>
  <c r="AW628" i="5"/>
  <c r="AV628" i="5"/>
  <c r="AU629" i="5"/>
  <c r="AT628" i="5"/>
  <c r="AS628" i="5"/>
  <c r="AR628" i="5"/>
  <c r="AQ665" i="5"/>
  <c r="F628" i="5"/>
  <c r="AE627" i="5"/>
  <c r="I628" i="5"/>
  <c r="AH627" i="5"/>
  <c r="G629" i="5"/>
  <c r="AF628" i="5"/>
  <c r="H628" i="5"/>
  <c r="AG627" i="5"/>
  <c r="B628" i="5"/>
  <c r="AA627" i="5"/>
  <c r="BA627" i="5" s="1"/>
  <c r="C628" i="5"/>
  <c r="AB627" i="5"/>
  <c r="D629" i="5"/>
  <c r="AC628" i="5"/>
  <c r="E628" i="5"/>
  <c r="AD627" i="5"/>
  <c r="V624" i="4"/>
  <c r="T625" i="4"/>
  <c r="T626" i="6" l="1"/>
  <c r="V625" i="6"/>
  <c r="BB605" i="5"/>
  <c r="AZ606" i="5"/>
  <c r="AW629" i="5"/>
  <c r="AV629" i="5"/>
  <c r="AU630" i="5"/>
  <c r="AT629" i="5"/>
  <c r="AS629" i="5"/>
  <c r="AR629" i="5"/>
  <c r="AQ666" i="5"/>
  <c r="AQ667" i="5"/>
  <c r="E629" i="5"/>
  <c r="AD628" i="5"/>
  <c r="G630" i="5"/>
  <c r="AF629" i="5"/>
  <c r="C629" i="5"/>
  <c r="AB628" i="5"/>
  <c r="H629" i="5"/>
  <c r="AG628" i="5"/>
  <c r="I629" i="5"/>
  <c r="AH628" i="5"/>
  <c r="D630" i="5"/>
  <c r="AC629" i="5"/>
  <c r="B629" i="5"/>
  <c r="AA628" i="5"/>
  <c r="BA628" i="5" s="1"/>
  <c r="F629" i="5"/>
  <c r="AE628" i="5"/>
  <c r="T626" i="4"/>
  <c r="V625" i="4"/>
  <c r="V626" i="6" l="1"/>
  <c r="T627" i="6"/>
  <c r="AZ607" i="5"/>
  <c r="BB606" i="5"/>
  <c r="AW630" i="5"/>
  <c r="AV630" i="5"/>
  <c r="AU631" i="5"/>
  <c r="AT630" i="5"/>
  <c r="AS630" i="5"/>
  <c r="AR630" i="5"/>
  <c r="C630" i="5"/>
  <c r="AB629" i="5"/>
  <c r="D631" i="5"/>
  <c r="AC630" i="5"/>
  <c r="H630" i="5"/>
  <c r="AG629" i="5"/>
  <c r="G631" i="5"/>
  <c r="AF630" i="5"/>
  <c r="F630" i="5"/>
  <c r="AE629" i="5"/>
  <c r="B630" i="5"/>
  <c r="AA629" i="5"/>
  <c r="I630" i="5"/>
  <c r="AH629" i="5"/>
  <c r="E630" i="5"/>
  <c r="AD629" i="5"/>
  <c r="T627" i="4"/>
  <c r="V626" i="4"/>
  <c r="T628" i="6" l="1"/>
  <c r="V627" i="6"/>
  <c r="BB607" i="5"/>
  <c r="AZ608" i="5"/>
  <c r="BA629" i="5"/>
  <c r="AW631" i="5"/>
  <c r="AV631" i="5"/>
  <c r="AU632" i="5"/>
  <c r="AT631" i="5"/>
  <c r="AS631" i="5"/>
  <c r="AR631" i="5"/>
  <c r="H631" i="5"/>
  <c r="AG630" i="5"/>
  <c r="I631" i="5"/>
  <c r="AH630" i="5"/>
  <c r="B631" i="5"/>
  <c r="AA630" i="5"/>
  <c r="D632" i="5"/>
  <c r="AC631" i="5"/>
  <c r="E631" i="5"/>
  <c r="AD630" i="5"/>
  <c r="G632" i="5"/>
  <c r="AF631" i="5"/>
  <c r="F631" i="5"/>
  <c r="AE630" i="5"/>
  <c r="C631" i="5"/>
  <c r="AB630" i="5"/>
  <c r="T628" i="4"/>
  <c r="V627" i="4"/>
  <c r="V628" i="6" l="1"/>
  <c r="T629" i="6"/>
  <c r="AZ609" i="5"/>
  <c r="BB608" i="5"/>
  <c r="BA630" i="5"/>
  <c r="AW632" i="5"/>
  <c r="AV632" i="5"/>
  <c r="AU633" i="5"/>
  <c r="AT632" i="5"/>
  <c r="AS632" i="5"/>
  <c r="AR632" i="5"/>
  <c r="B632" i="5"/>
  <c r="AA631" i="5"/>
  <c r="G633" i="5"/>
  <c r="AF632" i="5"/>
  <c r="I632" i="5"/>
  <c r="AH631" i="5"/>
  <c r="C632" i="5"/>
  <c r="AB631" i="5"/>
  <c r="D633" i="5"/>
  <c r="AC632" i="5"/>
  <c r="F632" i="5"/>
  <c r="AE631" i="5"/>
  <c r="E632" i="5"/>
  <c r="AD631" i="5"/>
  <c r="H632" i="5"/>
  <c r="AG631" i="5"/>
  <c r="V628" i="4"/>
  <c r="T629" i="4"/>
  <c r="T630" i="6" l="1"/>
  <c r="V629" i="6"/>
  <c r="BB609" i="5"/>
  <c r="AZ610" i="5"/>
  <c r="BA631" i="5"/>
  <c r="AW633" i="5"/>
  <c r="AV633" i="5"/>
  <c r="AU634" i="5"/>
  <c r="AT633" i="5"/>
  <c r="AS633" i="5"/>
  <c r="AR633" i="5"/>
  <c r="H633" i="5"/>
  <c r="AG632" i="5"/>
  <c r="I633" i="5"/>
  <c r="AH632" i="5"/>
  <c r="F633" i="5"/>
  <c r="AE632" i="5"/>
  <c r="C633" i="5"/>
  <c r="AB632" i="5"/>
  <c r="G634" i="5"/>
  <c r="AF633" i="5"/>
  <c r="E633" i="5"/>
  <c r="AD632" i="5"/>
  <c r="D634" i="5"/>
  <c r="AC633" i="5"/>
  <c r="B633" i="5"/>
  <c r="AA632" i="5"/>
  <c r="T630" i="4"/>
  <c r="V629" i="4"/>
  <c r="V630" i="6" l="1"/>
  <c r="T631" i="6"/>
  <c r="AZ611" i="5"/>
  <c r="BB610" i="5"/>
  <c r="BA632" i="5"/>
  <c r="AW634" i="5"/>
  <c r="AV634" i="5"/>
  <c r="AU635" i="5"/>
  <c r="AT634" i="5"/>
  <c r="AS634" i="5"/>
  <c r="AR634" i="5"/>
  <c r="F634" i="5"/>
  <c r="AE633" i="5"/>
  <c r="E634" i="5"/>
  <c r="AD633" i="5"/>
  <c r="C634" i="5"/>
  <c r="AB633" i="5"/>
  <c r="I634" i="5"/>
  <c r="AH633" i="5"/>
  <c r="B634" i="5"/>
  <c r="AA633" i="5"/>
  <c r="BA633" i="5" s="1"/>
  <c r="D635" i="5"/>
  <c r="AC634" i="5"/>
  <c r="G635" i="5"/>
  <c r="AF634" i="5"/>
  <c r="H634" i="5"/>
  <c r="AG633" i="5"/>
  <c r="T631" i="4"/>
  <c r="V630" i="4"/>
  <c r="T632" i="6" l="1"/>
  <c r="V631" i="6"/>
  <c r="BB611" i="5"/>
  <c r="AZ612" i="5"/>
  <c r="AW635" i="5"/>
  <c r="AV635" i="5"/>
  <c r="AU636" i="5"/>
  <c r="AT635" i="5"/>
  <c r="AS635" i="5"/>
  <c r="AR635" i="5"/>
  <c r="C635" i="5"/>
  <c r="AB634" i="5"/>
  <c r="H635" i="5"/>
  <c r="AG634" i="5"/>
  <c r="I635" i="5"/>
  <c r="AH634" i="5"/>
  <c r="E635" i="5"/>
  <c r="AD634" i="5"/>
  <c r="D636" i="5"/>
  <c r="AC635" i="5"/>
  <c r="G636" i="5"/>
  <c r="AF635" i="5"/>
  <c r="B635" i="5"/>
  <c r="AA634" i="5"/>
  <c r="F635" i="5"/>
  <c r="AE634" i="5"/>
  <c r="T632" i="4"/>
  <c r="V631" i="4"/>
  <c r="V632" i="6" l="1"/>
  <c r="T633" i="6"/>
  <c r="BB612" i="5"/>
  <c r="AZ613" i="5"/>
  <c r="BA634" i="5"/>
  <c r="AW636" i="5"/>
  <c r="AV636" i="5"/>
  <c r="AU637" i="5"/>
  <c r="AT636" i="5"/>
  <c r="AS636" i="5"/>
  <c r="AR636" i="5"/>
  <c r="I636" i="5"/>
  <c r="AH635" i="5"/>
  <c r="F636" i="5"/>
  <c r="AE635" i="5"/>
  <c r="E636" i="5"/>
  <c r="AD635" i="5"/>
  <c r="H636" i="5"/>
  <c r="AG635" i="5"/>
  <c r="G637" i="5"/>
  <c r="AF636" i="5"/>
  <c r="B636" i="5"/>
  <c r="AA635" i="5"/>
  <c r="D637" i="5"/>
  <c r="AC636" i="5"/>
  <c r="C636" i="5"/>
  <c r="AB635" i="5"/>
  <c r="V632" i="4"/>
  <c r="T633" i="4"/>
  <c r="T634" i="6" l="1"/>
  <c r="V633" i="6"/>
  <c r="AZ614" i="5"/>
  <c r="BB613" i="5"/>
  <c r="BA635" i="5"/>
  <c r="AW637" i="5"/>
  <c r="AV637" i="5"/>
  <c r="AU638" i="5"/>
  <c r="AT637" i="5"/>
  <c r="AS637" i="5"/>
  <c r="AR637" i="5"/>
  <c r="D638" i="5"/>
  <c r="AC637" i="5"/>
  <c r="C637" i="5"/>
  <c r="AB636" i="5"/>
  <c r="H637" i="5"/>
  <c r="AG636" i="5"/>
  <c r="F637" i="5"/>
  <c r="AE636" i="5"/>
  <c r="G638" i="5"/>
  <c r="AF637" i="5"/>
  <c r="B637" i="5"/>
  <c r="AA636" i="5"/>
  <c r="E637" i="5"/>
  <c r="AD636" i="5"/>
  <c r="I637" i="5"/>
  <c r="AH636" i="5"/>
  <c r="T634" i="4"/>
  <c r="V633" i="4"/>
  <c r="V634" i="6" l="1"/>
  <c r="T635" i="6"/>
  <c r="BB614" i="5"/>
  <c r="AZ615" i="5"/>
  <c r="BA636" i="5"/>
  <c r="AW638" i="5"/>
  <c r="AV638" i="5"/>
  <c r="AU639" i="5"/>
  <c r="AT638" i="5"/>
  <c r="AS638" i="5"/>
  <c r="AR638" i="5"/>
  <c r="H638" i="5"/>
  <c r="AG637" i="5"/>
  <c r="I638" i="5"/>
  <c r="AH637" i="5"/>
  <c r="B638" i="5"/>
  <c r="AA637" i="5"/>
  <c r="BA637" i="5" s="1"/>
  <c r="C638" i="5"/>
  <c r="AB637" i="5"/>
  <c r="E638" i="5"/>
  <c r="AD637" i="5"/>
  <c r="F638" i="5"/>
  <c r="AE637" i="5"/>
  <c r="G639" i="5"/>
  <c r="AF638" i="5"/>
  <c r="D639" i="5"/>
  <c r="AC638" i="5"/>
  <c r="T635" i="4"/>
  <c r="V634" i="4"/>
  <c r="T636" i="6" l="1"/>
  <c r="V635" i="6"/>
  <c r="AZ616" i="5"/>
  <c r="BB615" i="5"/>
  <c r="AW639" i="5"/>
  <c r="AV639" i="5"/>
  <c r="AU640" i="5"/>
  <c r="AT639" i="5"/>
  <c r="AS639" i="5"/>
  <c r="AR639" i="5"/>
  <c r="E639" i="5"/>
  <c r="AD638" i="5"/>
  <c r="H639" i="5"/>
  <c r="AG638" i="5"/>
  <c r="B639" i="5"/>
  <c r="AA638" i="5"/>
  <c r="F639" i="5"/>
  <c r="AE638" i="5"/>
  <c r="I639" i="5"/>
  <c r="AH638" i="5"/>
  <c r="G640" i="5"/>
  <c r="AF639" i="5"/>
  <c r="D640" i="5"/>
  <c r="AC639" i="5"/>
  <c r="C639" i="5"/>
  <c r="AB638" i="5"/>
  <c r="T636" i="4"/>
  <c r="V635" i="4"/>
  <c r="V636" i="6" l="1"/>
  <c r="T637" i="6"/>
  <c r="AZ617" i="5"/>
  <c r="BB616" i="5"/>
  <c r="BA638" i="5"/>
  <c r="AW640" i="5"/>
  <c r="AV640" i="5"/>
  <c r="AU641" i="5"/>
  <c r="AT640" i="5"/>
  <c r="AS640" i="5"/>
  <c r="AR640" i="5"/>
  <c r="B640" i="5"/>
  <c r="AA639" i="5"/>
  <c r="D641" i="5"/>
  <c r="AC640" i="5"/>
  <c r="G641" i="5"/>
  <c r="AF640" i="5"/>
  <c r="H640" i="5"/>
  <c r="AG639" i="5"/>
  <c r="C640" i="5"/>
  <c r="AB639" i="5"/>
  <c r="F640" i="5"/>
  <c r="AE639" i="5"/>
  <c r="I640" i="5"/>
  <c r="AH639" i="5"/>
  <c r="E640" i="5"/>
  <c r="AD639" i="5"/>
  <c r="V636" i="4"/>
  <c r="T637" i="4"/>
  <c r="T638" i="6" l="1"/>
  <c r="V637" i="6"/>
  <c r="AZ618" i="5"/>
  <c r="BB617" i="5"/>
  <c r="BA639" i="5"/>
  <c r="AW641" i="5"/>
  <c r="AV641" i="5"/>
  <c r="AU642" i="5"/>
  <c r="AT641" i="5"/>
  <c r="AS641" i="5"/>
  <c r="AR641" i="5"/>
  <c r="G642" i="5"/>
  <c r="AF641" i="5"/>
  <c r="I641" i="5"/>
  <c r="AH640" i="5"/>
  <c r="F641" i="5"/>
  <c r="AE640" i="5"/>
  <c r="D642" i="5"/>
  <c r="AC641" i="5"/>
  <c r="E641" i="5"/>
  <c r="AD640" i="5"/>
  <c r="H641" i="5"/>
  <c r="AG640" i="5"/>
  <c r="C641" i="5"/>
  <c r="AB640" i="5"/>
  <c r="B641" i="5"/>
  <c r="AA640" i="5"/>
  <c r="T638" i="4"/>
  <c r="V637" i="4"/>
  <c r="V638" i="6" l="1"/>
  <c r="T639" i="6"/>
  <c r="AZ619" i="5"/>
  <c r="BB618" i="5"/>
  <c r="BA640" i="5"/>
  <c r="AW642" i="5"/>
  <c r="AV642" i="5"/>
  <c r="AU643" i="5"/>
  <c r="AT642" i="5"/>
  <c r="AS642" i="5"/>
  <c r="AR642" i="5"/>
  <c r="F642" i="5"/>
  <c r="AE641" i="5"/>
  <c r="H642" i="5"/>
  <c r="AG641" i="5"/>
  <c r="I642" i="5"/>
  <c r="AH641" i="5"/>
  <c r="B642" i="5"/>
  <c r="AA641" i="5"/>
  <c r="D643" i="5"/>
  <c r="AC642" i="5"/>
  <c r="C642" i="5"/>
  <c r="AB641" i="5"/>
  <c r="E642" i="5"/>
  <c r="AD641" i="5"/>
  <c r="G643" i="5"/>
  <c r="AF642" i="5"/>
  <c r="T639" i="4"/>
  <c r="V638" i="4"/>
  <c r="T640" i="6" l="1"/>
  <c r="V639" i="6"/>
  <c r="AZ620" i="5"/>
  <c r="BB619" i="5"/>
  <c r="BA641" i="5"/>
  <c r="AW643" i="5"/>
  <c r="AV643" i="5"/>
  <c r="AU644" i="5"/>
  <c r="AT643" i="5"/>
  <c r="AS643" i="5"/>
  <c r="AR643" i="5"/>
  <c r="I643" i="5"/>
  <c r="AH642" i="5"/>
  <c r="E643" i="5"/>
  <c r="AD642" i="5"/>
  <c r="C643" i="5"/>
  <c r="AB642" i="5"/>
  <c r="H643" i="5"/>
  <c r="AG642" i="5"/>
  <c r="G644" i="5"/>
  <c r="AF643" i="5"/>
  <c r="B643" i="5"/>
  <c r="AA642" i="5"/>
  <c r="D644" i="5"/>
  <c r="AC643" i="5"/>
  <c r="F643" i="5"/>
  <c r="AE642" i="5"/>
  <c r="T640" i="4"/>
  <c r="V639" i="4"/>
  <c r="V640" i="6" l="1"/>
  <c r="T641" i="6"/>
  <c r="AZ621" i="5"/>
  <c r="BB620" i="5"/>
  <c r="BA642" i="5"/>
  <c r="AW644" i="5"/>
  <c r="AV644" i="5"/>
  <c r="AU645" i="5"/>
  <c r="AT644" i="5"/>
  <c r="AS644" i="5"/>
  <c r="AR644" i="5"/>
  <c r="C644" i="5"/>
  <c r="AB643" i="5"/>
  <c r="B644" i="5"/>
  <c r="AA643" i="5"/>
  <c r="E644" i="5"/>
  <c r="AD643" i="5"/>
  <c r="F644" i="5"/>
  <c r="AE643" i="5"/>
  <c r="H644" i="5"/>
  <c r="AG643" i="5"/>
  <c r="D645" i="5"/>
  <c r="AC644" i="5"/>
  <c r="G645" i="5"/>
  <c r="AF644" i="5"/>
  <c r="I644" i="5"/>
  <c r="AH643" i="5"/>
  <c r="V640" i="4"/>
  <c r="T641" i="4"/>
  <c r="T642" i="6" l="1"/>
  <c r="V641" i="6"/>
  <c r="BB621" i="5"/>
  <c r="AZ622" i="5"/>
  <c r="BA643" i="5"/>
  <c r="AW645" i="5"/>
  <c r="AV645" i="5"/>
  <c r="AU646" i="5"/>
  <c r="AT645" i="5"/>
  <c r="AS645" i="5"/>
  <c r="AR645" i="5"/>
  <c r="E645" i="5"/>
  <c r="AD644" i="5"/>
  <c r="I645" i="5"/>
  <c r="AH644" i="5"/>
  <c r="D646" i="5"/>
  <c r="AC645" i="5"/>
  <c r="B645" i="5"/>
  <c r="AA644" i="5"/>
  <c r="G646" i="5"/>
  <c r="AF645" i="5"/>
  <c r="F645" i="5"/>
  <c r="AE644" i="5"/>
  <c r="H645" i="5"/>
  <c r="AG644" i="5"/>
  <c r="C645" i="5"/>
  <c r="AB644" i="5"/>
  <c r="T642" i="4"/>
  <c r="V641" i="4"/>
  <c r="V642" i="6" l="1"/>
  <c r="T643" i="6"/>
  <c r="AZ623" i="5"/>
  <c r="BB622" i="5"/>
  <c r="BA644" i="5"/>
  <c r="AW646" i="5"/>
  <c r="AV646" i="5"/>
  <c r="AU647" i="5"/>
  <c r="AT646" i="5"/>
  <c r="AS646" i="5"/>
  <c r="AR646" i="5"/>
  <c r="D647" i="5"/>
  <c r="AC646" i="5"/>
  <c r="F646" i="5"/>
  <c r="AE645" i="5"/>
  <c r="I646" i="5"/>
  <c r="AH645" i="5"/>
  <c r="C646" i="5"/>
  <c r="AB645" i="5"/>
  <c r="B646" i="5"/>
  <c r="AA645" i="5"/>
  <c r="BA645" i="5" s="1"/>
  <c r="H646" i="5"/>
  <c r="AG645" i="5"/>
  <c r="G647" i="5"/>
  <c r="AF646" i="5"/>
  <c r="E646" i="5"/>
  <c r="AD645" i="5"/>
  <c r="T643" i="4"/>
  <c r="V642" i="4"/>
  <c r="T644" i="6" l="1"/>
  <c r="V643" i="6"/>
  <c r="BB623" i="5"/>
  <c r="AZ624" i="5"/>
  <c r="AW647" i="5"/>
  <c r="AV647" i="5"/>
  <c r="AU648" i="5"/>
  <c r="AT647" i="5"/>
  <c r="AS647" i="5"/>
  <c r="AR647" i="5"/>
  <c r="E647" i="5"/>
  <c r="AD646" i="5"/>
  <c r="I647" i="5"/>
  <c r="AH646" i="5"/>
  <c r="H647" i="5"/>
  <c r="AG646" i="5"/>
  <c r="C647" i="5"/>
  <c r="AB646" i="5"/>
  <c r="F647" i="5"/>
  <c r="AE646" i="5"/>
  <c r="G648" i="5"/>
  <c r="AF647" i="5"/>
  <c r="B647" i="5"/>
  <c r="AA646" i="5"/>
  <c r="D648" i="5"/>
  <c r="AC647" i="5"/>
  <c r="T644" i="4"/>
  <c r="V643" i="4"/>
  <c r="V644" i="6" l="1"/>
  <c r="T645" i="6"/>
  <c r="AZ625" i="5"/>
  <c r="BB624" i="5"/>
  <c r="BA646" i="5"/>
  <c r="AW648" i="5"/>
  <c r="AV648" i="5"/>
  <c r="AU649" i="5"/>
  <c r="AT648" i="5"/>
  <c r="AS648" i="5"/>
  <c r="AR648" i="5"/>
  <c r="H648" i="5"/>
  <c r="AG647" i="5"/>
  <c r="G649" i="5"/>
  <c r="AF648" i="5"/>
  <c r="C648" i="5"/>
  <c r="AB647" i="5"/>
  <c r="I648" i="5"/>
  <c r="AH647" i="5"/>
  <c r="D649" i="5"/>
  <c r="AC648" i="5"/>
  <c r="B648" i="5"/>
  <c r="AA647" i="5"/>
  <c r="F648" i="5"/>
  <c r="AE647" i="5"/>
  <c r="E648" i="5"/>
  <c r="AD647" i="5"/>
  <c r="V644" i="4"/>
  <c r="T645" i="4"/>
  <c r="T646" i="6" l="1"/>
  <c r="V645" i="6"/>
  <c r="BB625" i="5"/>
  <c r="AZ626" i="5"/>
  <c r="BA647" i="5"/>
  <c r="AW649" i="5"/>
  <c r="AV649" i="5"/>
  <c r="AU650" i="5"/>
  <c r="AT649" i="5"/>
  <c r="AS649" i="5"/>
  <c r="AR649" i="5"/>
  <c r="C649" i="5"/>
  <c r="AB648" i="5"/>
  <c r="F649" i="5"/>
  <c r="AE648" i="5"/>
  <c r="B649" i="5"/>
  <c r="AA648" i="5"/>
  <c r="G650" i="5"/>
  <c r="AF649" i="5"/>
  <c r="E649" i="5"/>
  <c r="AD648" i="5"/>
  <c r="I649" i="5"/>
  <c r="AH648" i="5"/>
  <c r="D650" i="5"/>
  <c r="AC649" i="5"/>
  <c r="H649" i="5"/>
  <c r="AG648" i="5"/>
  <c r="T646" i="4"/>
  <c r="V645" i="4"/>
  <c r="V646" i="6" l="1"/>
  <c r="T647" i="6"/>
  <c r="AZ627" i="5"/>
  <c r="BB626" i="5"/>
  <c r="BA648" i="5"/>
  <c r="AW650" i="5"/>
  <c r="AV650" i="5"/>
  <c r="AU651" i="5"/>
  <c r="AT650" i="5"/>
  <c r="AS650" i="5"/>
  <c r="AR650" i="5"/>
  <c r="B650" i="5"/>
  <c r="AA649" i="5"/>
  <c r="I650" i="5"/>
  <c r="AH649" i="5"/>
  <c r="F650" i="5"/>
  <c r="AE649" i="5"/>
  <c r="H650" i="5"/>
  <c r="AG649" i="5"/>
  <c r="G651" i="5"/>
  <c r="AF650" i="5"/>
  <c r="D651" i="5"/>
  <c r="AC650" i="5"/>
  <c r="E650" i="5"/>
  <c r="AD649" i="5"/>
  <c r="C650" i="5"/>
  <c r="AB649" i="5"/>
  <c r="T647" i="4"/>
  <c r="V646" i="4"/>
  <c r="T648" i="6" l="1"/>
  <c r="V647" i="6"/>
  <c r="AZ628" i="5"/>
  <c r="BB627" i="5"/>
  <c r="BA649" i="5"/>
  <c r="AW651" i="5"/>
  <c r="AV651" i="5"/>
  <c r="AU652" i="5"/>
  <c r="AT651" i="5"/>
  <c r="AS651" i="5"/>
  <c r="AR651" i="5"/>
  <c r="C651" i="5"/>
  <c r="AB650" i="5"/>
  <c r="F651" i="5"/>
  <c r="AE650" i="5"/>
  <c r="D652" i="5"/>
  <c r="AC651" i="5"/>
  <c r="H651" i="5"/>
  <c r="AG650" i="5"/>
  <c r="I651" i="5"/>
  <c r="AH650" i="5"/>
  <c r="E651" i="5"/>
  <c r="AD650" i="5"/>
  <c r="G652" i="5"/>
  <c r="AF651" i="5"/>
  <c r="B651" i="5"/>
  <c r="AA650" i="5"/>
  <c r="T648" i="4"/>
  <c r="V647" i="4"/>
  <c r="V648" i="6" l="1"/>
  <c r="T649" i="6"/>
  <c r="AZ629" i="5"/>
  <c r="BB628" i="5"/>
  <c r="BA650" i="5"/>
  <c r="AW652" i="5"/>
  <c r="AV652" i="5"/>
  <c r="AU653" i="5"/>
  <c r="AT652" i="5"/>
  <c r="AS652" i="5"/>
  <c r="AR652" i="5"/>
  <c r="D653" i="5"/>
  <c r="AC652" i="5"/>
  <c r="E652" i="5"/>
  <c r="AD651" i="5"/>
  <c r="H652" i="5"/>
  <c r="AG651" i="5"/>
  <c r="F652" i="5"/>
  <c r="AE651" i="5"/>
  <c r="B652" i="5"/>
  <c r="AA651" i="5"/>
  <c r="G653" i="5"/>
  <c r="AF652" i="5"/>
  <c r="I652" i="5"/>
  <c r="AH651" i="5"/>
  <c r="C652" i="5"/>
  <c r="AB651" i="5"/>
  <c r="V648" i="4"/>
  <c r="T649" i="4"/>
  <c r="T650" i="6" l="1"/>
  <c r="V649" i="6"/>
  <c r="AZ630" i="5"/>
  <c r="BB629" i="5"/>
  <c r="BA651" i="5"/>
  <c r="AW653" i="5"/>
  <c r="AV653" i="5"/>
  <c r="AU654" i="5"/>
  <c r="AT653" i="5"/>
  <c r="AS653" i="5"/>
  <c r="AR653" i="5"/>
  <c r="H653" i="5"/>
  <c r="AG652" i="5"/>
  <c r="C653" i="5"/>
  <c r="AB652" i="5"/>
  <c r="F653" i="5"/>
  <c r="AE652" i="5"/>
  <c r="E653" i="5"/>
  <c r="AD652" i="5"/>
  <c r="G654" i="5"/>
  <c r="AF653" i="5"/>
  <c r="I653" i="5"/>
  <c r="AH652" i="5"/>
  <c r="B653" i="5"/>
  <c r="AA652" i="5"/>
  <c r="BA652" i="5" s="1"/>
  <c r="D654" i="5"/>
  <c r="AC653" i="5"/>
  <c r="T650" i="4"/>
  <c r="V649" i="4"/>
  <c r="V650" i="6" l="1"/>
  <c r="T651" i="6"/>
  <c r="BB630" i="5"/>
  <c r="AZ631" i="5"/>
  <c r="AW654" i="5"/>
  <c r="AV654" i="5"/>
  <c r="AU655" i="5"/>
  <c r="AT654" i="5"/>
  <c r="AS654" i="5"/>
  <c r="AR654" i="5"/>
  <c r="F654" i="5"/>
  <c r="AE653" i="5"/>
  <c r="D655" i="5"/>
  <c r="AC654" i="5"/>
  <c r="E654" i="5"/>
  <c r="AD653" i="5"/>
  <c r="C654" i="5"/>
  <c r="AB653" i="5"/>
  <c r="I654" i="5"/>
  <c r="AH653" i="5"/>
  <c r="B654" i="5"/>
  <c r="AA653" i="5"/>
  <c r="G655" i="5"/>
  <c r="AF654" i="5"/>
  <c r="H654" i="5"/>
  <c r="AG653" i="5"/>
  <c r="T651" i="4"/>
  <c r="V650" i="4"/>
  <c r="T652" i="6" l="1"/>
  <c r="V651" i="6"/>
  <c r="BB631" i="5"/>
  <c r="AZ632" i="5"/>
  <c r="BA653" i="5"/>
  <c r="AW655" i="5"/>
  <c r="AV655" i="5"/>
  <c r="AU656" i="5"/>
  <c r="AT655" i="5"/>
  <c r="AS655" i="5"/>
  <c r="AR655" i="5"/>
  <c r="E655" i="5"/>
  <c r="AD654" i="5"/>
  <c r="H655" i="5"/>
  <c r="AG654" i="5"/>
  <c r="C655" i="5"/>
  <c r="AB654" i="5"/>
  <c r="D656" i="5"/>
  <c r="AC655" i="5"/>
  <c r="B655" i="5"/>
  <c r="AA654" i="5"/>
  <c r="G656" i="5"/>
  <c r="AF655" i="5"/>
  <c r="I655" i="5"/>
  <c r="AH654" i="5"/>
  <c r="F655" i="5"/>
  <c r="AE654" i="5"/>
  <c r="T652" i="4"/>
  <c r="V651" i="4"/>
  <c r="V652" i="6" l="1"/>
  <c r="T653" i="6"/>
  <c r="BB632" i="5"/>
  <c r="AZ633" i="5"/>
  <c r="BA654" i="5"/>
  <c r="AW656" i="5"/>
  <c r="AV656" i="5"/>
  <c r="AU657" i="5"/>
  <c r="AT656" i="5"/>
  <c r="AS656" i="5"/>
  <c r="AR656" i="5"/>
  <c r="C656" i="5"/>
  <c r="AB655" i="5"/>
  <c r="F656" i="5"/>
  <c r="AE655" i="5"/>
  <c r="D657" i="5"/>
  <c r="AC656" i="5"/>
  <c r="H656" i="5"/>
  <c r="AG655" i="5"/>
  <c r="G657" i="5"/>
  <c r="AF656" i="5"/>
  <c r="I656" i="5"/>
  <c r="AH655" i="5"/>
  <c r="B656" i="5"/>
  <c r="AA655" i="5"/>
  <c r="BA655" i="5" s="1"/>
  <c r="E656" i="5"/>
  <c r="AD655" i="5"/>
  <c r="V652" i="4"/>
  <c r="T653" i="4"/>
  <c r="T654" i="6" l="1"/>
  <c r="V653" i="6"/>
  <c r="BB633" i="5"/>
  <c r="AZ634" i="5"/>
  <c r="AW657" i="5"/>
  <c r="AV657" i="5"/>
  <c r="AU658" i="5"/>
  <c r="AT657" i="5"/>
  <c r="AS657" i="5"/>
  <c r="AR657" i="5"/>
  <c r="D658" i="5"/>
  <c r="AC657" i="5"/>
  <c r="E657" i="5"/>
  <c r="AD656" i="5"/>
  <c r="H657" i="5"/>
  <c r="AG656" i="5"/>
  <c r="F657" i="5"/>
  <c r="AE656" i="5"/>
  <c r="I657" i="5"/>
  <c r="AH656" i="5"/>
  <c r="B657" i="5"/>
  <c r="AA656" i="5"/>
  <c r="G658" i="5"/>
  <c r="AF657" i="5"/>
  <c r="C657" i="5"/>
  <c r="AB656" i="5"/>
  <c r="T654" i="4"/>
  <c r="V653" i="4"/>
  <c r="V654" i="6" l="1"/>
  <c r="T655" i="6"/>
  <c r="BB634" i="5"/>
  <c r="AZ635" i="5"/>
  <c r="BA656" i="5"/>
  <c r="AW658" i="5"/>
  <c r="AV658" i="5"/>
  <c r="AU659" i="5"/>
  <c r="AT658" i="5"/>
  <c r="AS658" i="5"/>
  <c r="AR658" i="5"/>
  <c r="H658" i="5"/>
  <c r="AG657" i="5"/>
  <c r="C658" i="5"/>
  <c r="AB657" i="5"/>
  <c r="F658" i="5"/>
  <c r="AE657" i="5"/>
  <c r="E658" i="5"/>
  <c r="AD657" i="5"/>
  <c r="B658" i="5"/>
  <c r="AA657" i="5"/>
  <c r="G659" i="5"/>
  <c r="AF658" i="5"/>
  <c r="I658" i="5"/>
  <c r="AH657" i="5"/>
  <c r="D659" i="5"/>
  <c r="AC658" i="5"/>
  <c r="T655" i="4"/>
  <c r="V654" i="4"/>
  <c r="T656" i="6" l="1"/>
  <c r="V655" i="6"/>
  <c r="AZ636" i="5"/>
  <c r="BB635" i="5"/>
  <c r="BA657" i="5"/>
  <c r="AW659" i="5"/>
  <c r="AV659" i="5"/>
  <c r="AU660" i="5"/>
  <c r="AT659" i="5"/>
  <c r="AS659" i="5"/>
  <c r="AR659" i="5"/>
  <c r="F659" i="5"/>
  <c r="AE658" i="5"/>
  <c r="G660" i="5"/>
  <c r="AF659" i="5"/>
  <c r="E659" i="5"/>
  <c r="AD658" i="5"/>
  <c r="C659" i="5"/>
  <c r="AB658" i="5"/>
  <c r="D660" i="5"/>
  <c r="AC659" i="5"/>
  <c r="I659" i="5"/>
  <c r="AH658" i="5"/>
  <c r="B659" i="5"/>
  <c r="AA658" i="5"/>
  <c r="BA658" i="5" s="1"/>
  <c r="H659" i="5"/>
  <c r="AG658" i="5"/>
  <c r="T656" i="4"/>
  <c r="V655" i="4"/>
  <c r="V656" i="6" l="1"/>
  <c r="T657" i="6"/>
  <c r="AZ637" i="5"/>
  <c r="BB636" i="5"/>
  <c r="AW660" i="5"/>
  <c r="AV660" i="5"/>
  <c r="AU661" i="5"/>
  <c r="AT660" i="5"/>
  <c r="AS660" i="5"/>
  <c r="AR660" i="5"/>
  <c r="E660" i="5"/>
  <c r="AD659" i="5"/>
  <c r="H660" i="5"/>
  <c r="AG659" i="5"/>
  <c r="C660" i="5"/>
  <c r="AB659" i="5"/>
  <c r="G661" i="5"/>
  <c r="AF660" i="5"/>
  <c r="I660" i="5"/>
  <c r="AH659" i="5"/>
  <c r="B660" i="5"/>
  <c r="AA659" i="5"/>
  <c r="D661" i="5"/>
  <c r="AC660" i="5"/>
  <c r="F660" i="5"/>
  <c r="AE659" i="5"/>
  <c r="V656" i="4"/>
  <c r="T657" i="4"/>
  <c r="T658" i="6" l="1"/>
  <c r="V657" i="6"/>
  <c r="AZ638" i="5"/>
  <c r="BB637" i="5"/>
  <c r="BA659" i="5"/>
  <c r="AW661" i="5"/>
  <c r="AV661" i="5"/>
  <c r="AU662" i="5"/>
  <c r="AT661" i="5"/>
  <c r="AS661" i="5"/>
  <c r="AR661" i="5"/>
  <c r="C661" i="5"/>
  <c r="AB660" i="5"/>
  <c r="B661" i="5"/>
  <c r="AA660" i="5"/>
  <c r="G662" i="5"/>
  <c r="AF661" i="5"/>
  <c r="H661" i="5"/>
  <c r="AG660" i="5"/>
  <c r="F661" i="5"/>
  <c r="AE660" i="5"/>
  <c r="D662" i="5"/>
  <c r="AC661" i="5"/>
  <c r="I661" i="5"/>
  <c r="AH660" i="5"/>
  <c r="E661" i="5"/>
  <c r="AD660" i="5"/>
  <c r="T658" i="4"/>
  <c r="V657" i="4"/>
  <c r="V658" i="6" l="1"/>
  <c r="T659" i="6"/>
  <c r="BB638" i="5"/>
  <c r="AZ639" i="5"/>
  <c r="BA660" i="5"/>
  <c r="AW662" i="5"/>
  <c r="AV662" i="5"/>
  <c r="AU663" i="5"/>
  <c r="AT662" i="5"/>
  <c r="AS662" i="5"/>
  <c r="AR662" i="5"/>
  <c r="G663" i="5"/>
  <c r="AF662" i="5"/>
  <c r="E662" i="5"/>
  <c r="AD661" i="5"/>
  <c r="H662" i="5"/>
  <c r="AG661" i="5"/>
  <c r="B662" i="5"/>
  <c r="AA661" i="5"/>
  <c r="D663" i="5"/>
  <c r="AC662" i="5"/>
  <c r="I662" i="5"/>
  <c r="AH661" i="5"/>
  <c r="F662" i="5"/>
  <c r="AE661" i="5"/>
  <c r="C662" i="5"/>
  <c r="AB661" i="5"/>
  <c r="T659" i="4"/>
  <c r="V658" i="4"/>
  <c r="T660" i="6" l="1"/>
  <c r="V659" i="6"/>
  <c r="AZ640" i="5"/>
  <c r="BB639" i="5"/>
  <c r="BA661" i="5"/>
  <c r="AW663" i="5"/>
  <c r="AV663" i="5"/>
  <c r="AU664" i="5"/>
  <c r="AT663" i="5"/>
  <c r="AS663" i="5"/>
  <c r="AR663" i="5"/>
  <c r="H663" i="5"/>
  <c r="AG662" i="5"/>
  <c r="C663" i="5"/>
  <c r="AB662" i="5"/>
  <c r="B663" i="5"/>
  <c r="AA662" i="5"/>
  <c r="E663" i="5"/>
  <c r="AD662" i="5"/>
  <c r="I663" i="5"/>
  <c r="AH662" i="5"/>
  <c r="F663" i="5"/>
  <c r="AE662" i="5"/>
  <c r="D664" i="5"/>
  <c r="AC663" i="5"/>
  <c r="G664" i="5"/>
  <c r="AF663" i="5"/>
  <c r="T660" i="4"/>
  <c r="V659" i="4"/>
  <c r="V660" i="6" l="1"/>
  <c r="T661" i="6"/>
  <c r="AZ641" i="5"/>
  <c r="BB640" i="5"/>
  <c r="BA662" i="5"/>
  <c r="AW664" i="5"/>
  <c r="AV664" i="5"/>
  <c r="AU665" i="5"/>
  <c r="AT664" i="5"/>
  <c r="AS664" i="5"/>
  <c r="AR664" i="5"/>
  <c r="B664" i="5"/>
  <c r="AA663" i="5"/>
  <c r="G665" i="5"/>
  <c r="AF664" i="5"/>
  <c r="E664" i="5"/>
  <c r="AD663" i="5"/>
  <c r="C664" i="5"/>
  <c r="AB663" i="5"/>
  <c r="F664" i="5"/>
  <c r="AE663" i="5"/>
  <c r="D665" i="5"/>
  <c r="AC664" i="5"/>
  <c r="I664" i="5"/>
  <c r="AH663" i="5"/>
  <c r="H664" i="5"/>
  <c r="AG663" i="5"/>
  <c r="V660" i="4"/>
  <c r="T661" i="4"/>
  <c r="T662" i="6" l="1"/>
  <c r="V661" i="6"/>
  <c r="BB641" i="5"/>
  <c r="AZ642" i="5"/>
  <c r="BA663" i="5"/>
  <c r="AW665" i="5"/>
  <c r="AV665" i="5"/>
  <c r="AU667" i="5"/>
  <c r="AU666" i="5"/>
  <c r="AT665" i="5"/>
  <c r="AS665" i="5"/>
  <c r="AR665" i="5"/>
  <c r="E665" i="5"/>
  <c r="AD664" i="5"/>
  <c r="H665" i="5"/>
  <c r="AG664" i="5"/>
  <c r="C665" i="5"/>
  <c r="AB664" i="5"/>
  <c r="G666" i="5"/>
  <c r="AF665" i="5"/>
  <c r="D666" i="5"/>
  <c r="AC665" i="5"/>
  <c r="I665" i="5"/>
  <c r="AH664" i="5"/>
  <c r="F665" i="5"/>
  <c r="AE664" i="5"/>
  <c r="B665" i="5"/>
  <c r="AA664" i="5"/>
  <c r="T662" i="4"/>
  <c r="V661" i="4"/>
  <c r="V662" i="6" l="1"/>
  <c r="T663" i="6"/>
  <c r="BB642" i="5"/>
  <c r="AZ643" i="5"/>
  <c r="BA664" i="5"/>
  <c r="AW666" i="5"/>
  <c r="AW667" i="5"/>
  <c r="AV667" i="5"/>
  <c r="AV666" i="5"/>
  <c r="AT667" i="5"/>
  <c r="AT666" i="5"/>
  <c r="AS667" i="5"/>
  <c r="AS666" i="5"/>
  <c r="AR666" i="5"/>
  <c r="AR667" i="5"/>
  <c r="C666" i="5"/>
  <c r="AB665" i="5"/>
  <c r="B666" i="5"/>
  <c r="AA665" i="5"/>
  <c r="G667" i="5"/>
  <c r="AF666" i="5"/>
  <c r="H666" i="5"/>
  <c r="AG665" i="5"/>
  <c r="I666" i="5"/>
  <c r="AH665" i="5"/>
  <c r="F666" i="5"/>
  <c r="AE665" i="5"/>
  <c r="D667" i="5"/>
  <c r="AC666" i="5"/>
  <c r="E666" i="5"/>
  <c r="AD665" i="5"/>
  <c r="T663" i="4"/>
  <c r="V662" i="4"/>
  <c r="T664" i="6" l="1"/>
  <c r="V663" i="6"/>
  <c r="BB643" i="5"/>
  <c r="AZ644" i="5"/>
  <c r="BA665" i="5"/>
  <c r="G668" i="5"/>
  <c r="AF667" i="5"/>
  <c r="E667" i="5"/>
  <c r="AD666" i="5"/>
  <c r="H667" i="5"/>
  <c r="AG666" i="5"/>
  <c r="B667" i="5"/>
  <c r="AA666" i="5"/>
  <c r="F667" i="5"/>
  <c r="AE666" i="5"/>
  <c r="D668" i="5"/>
  <c r="AC667" i="5"/>
  <c r="I667" i="5"/>
  <c r="AH666" i="5"/>
  <c r="C667" i="5"/>
  <c r="AB666" i="5"/>
  <c r="T664" i="4"/>
  <c r="V663" i="4"/>
  <c r="V664" i="6" l="1"/>
  <c r="T665" i="6"/>
  <c r="AZ645" i="5"/>
  <c r="BB644" i="5"/>
  <c r="BA666" i="5"/>
  <c r="H668" i="5"/>
  <c r="AG667" i="5"/>
  <c r="C668" i="5"/>
  <c r="AB667" i="5"/>
  <c r="B668" i="5"/>
  <c r="AA667" i="5"/>
  <c r="E668" i="5"/>
  <c r="AD667" i="5"/>
  <c r="D669" i="5"/>
  <c r="AC668" i="5"/>
  <c r="I668" i="5"/>
  <c r="AH667" i="5"/>
  <c r="F668" i="5"/>
  <c r="AE667" i="5"/>
  <c r="G669" i="5"/>
  <c r="AF668" i="5"/>
  <c r="V664" i="4"/>
  <c r="T665" i="4"/>
  <c r="T666" i="6" l="1"/>
  <c r="V665" i="6"/>
  <c r="BB645" i="5"/>
  <c r="AZ646" i="5"/>
  <c r="BA667" i="5"/>
  <c r="B669" i="5"/>
  <c r="AA668" i="5"/>
  <c r="G670" i="5"/>
  <c r="AF669" i="5"/>
  <c r="E669" i="5"/>
  <c r="AD668" i="5"/>
  <c r="C669" i="5"/>
  <c r="AB668" i="5"/>
  <c r="I669" i="5"/>
  <c r="AH668" i="5"/>
  <c r="F669" i="5"/>
  <c r="AE668" i="5"/>
  <c r="D670" i="5"/>
  <c r="AC669" i="5"/>
  <c r="H669" i="5"/>
  <c r="AG668" i="5"/>
  <c r="T666" i="4"/>
  <c r="V665" i="4"/>
  <c r="V666" i="6" l="1"/>
  <c r="T667" i="6"/>
  <c r="BB646" i="5"/>
  <c r="AZ647" i="5"/>
  <c r="BA668" i="5"/>
  <c r="E670" i="5"/>
  <c r="AD669" i="5"/>
  <c r="H670" i="5"/>
  <c r="AG669" i="5"/>
  <c r="C670" i="5"/>
  <c r="AB669" i="5"/>
  <c r="G671" i="5"/>
  <c r="AF670" i="5"/>
  <c r="F670" i="5"/>
  <c r="AE669" i="5"/>
  <c r="D671" i="5"/>
  <c r="AC670" i="5"/>
  <c r="I670" i="5"/>
  <c r="AH669" i="5"/>
  <c r="B670" i="5"/>
  <c r="AA669" i="5"/>
  <c r="T667" i="4"/>
  <c r="V666" i="4"/>
  <c r="T668" i="6" l="1"/>
  <c r="V667" i="6"/>
  <c r="BB647" i="5"/>
  <c r="AZ648" i="5"/>
  <c r="BA669" i="5"/>
  <c r="F671" i="5"/>
  <c r="AE670" i="5"/>
  <c r="B671" i="5"/>
  <c r="AA670" i="5"/>
  <c r="G672" i="5"/>
  <c r="AF671" i="5"/>
  <c r="H671" i="5"/>
  <c r="AG670" i="5"/>
  <c r="D672" i="5"/>
  <c r="AC671" i="5"/>
  <c r="I671" i="5"/>
  <c r="AH670" i="5"/>
  <c r="C671" i="5"/>
  <c r="AB670" i="5"/>
  <c r="E671" i="5"/>
  <c r="AD670" i="5"/>
  <c r="T668" i="4"/>
  <c r="V667" i="4"/>
  <c r="V668" i="6" l="1"/>
  <c r="T669" i="6"/>
  <c r="BB648" i="5"/>
  <c r="AZ649" i="5"/>
  <c r="BA670" i="5"/>
  <c r="G673" i="5"/>
  <c r="AF672" i="5"/>
  <c r="E672" i="5"/>
  <c r="AD671" i="5"/>
  <c r="H672" i="5"/>
  <c r="AG671" i="5"/>
  <c r="B672" i="5"/>
  <c r="AA671" i="5"/>
  <c r="I672" i="5"/>
  <c r="AH671" i="5"/>
  <c r="C672" i="5"/>
  <c r="AB671" i="5"/>
  <c r="D673" i="5"/>
  <c r="AC672" i="5"/>
  <c r="F672" i="5"/>
  <c r="AE671" i="5"/>
  <c r="V668" i="4"/>
  <c r="T669" i="4"/>
  <c r="T670" i="6" l="1"/>
  <c r="V669" i="6"/>
  <c r="AZ650" i="5"/>
  <c r="BB649" i="5"/>
  <c r="BA671" i="5"/>
  <c r="H673" i="5"/>
  <c r="AG672" i="5"/>
  <c r="F673" i="5"/>
  <c r="AE672" i="5"/>
  <c r="B673" i="5"/>
  <c r="AA672" i="5"/>
  <c r="E673" i="5"/>
  <c r="AD672" i="5"/>
  <c r="C673" i="5"/>
  <c r="AB672" i="5"/>
  <c r="D674" i="5"/>
  <c r="AC673" i="5"/>
  <c r="I673" i="5"/>
  <c r="AH672" i="5"/>
  <c r="G674" i="5"/>
  <c r="AF673" i="5"/>
  <c r="T670" i="4"/>
  <c r="V669" i="4"/>
  <c r="V670" i="6" l="1"/>
  <c r="T671" i="6"/>
  <c r="BB650" i="5"/>
  <c r="AZ651" i="5"/>
  <c r="BA672" i="5"/>
  <c r="B674" i="5"/>
  <c r="AA673" i="5"/>
  <c r="G675" i="5"/>
  <c r="AF674" i="5"/>
  <c r="E674" i="5"/>
  <c r="AD673" i="5"/>
  <c r="F674" i="5"/>
  <c r="AE673" i="5"/>
  <c r="D675" i="5"/>
  <c r="AC674" i="5"/>
  <c r="I674" i="5"/>
  <c r="AH673" i="5"/>
  <c r="C674" i="5"/>
  <c r="AB673" i="5"/>
  <c r="H674" i="5"/>
  <c r="AG673" i="5"/>
  <c r="T671" i="4"/>
  <c r="V670" i="4"/>
  <c r="T672" i="6" l="1"/>
  <c r="V671" i="6"/>
  <c r="BB651" i="5"/>
  <c r="AZ652" i="5"/>
  <c r="BA673" i="5"/>
  <c r="E675" i="5"/>
  <c r="AD674" i="5"/>
  <c r="H675" i="5"/>
  <c r="AG674" i="5"/>
  <c r="F675" i="5"/>
  <c r="AE674" i="5"/>
  <c r="G676" i="5"/>
  <c r="AF675" i="5"/>
  <c r="I675" i="5"/>
  <c r="AH674" i="5"/>
  <c r="C675" i="5"/>
  <c r="AB674" i="5"/>
  <c r="D676" i="5"/>
  <c r="AC675" i="5"/>
  <c r="B675" i="5"/>
  <c r="AA674" i="5"/>
  <c r="BA674" i="5" s="1"/>
  <c r="T672" i="4"/>
  <c r="V671" i="4"/>
  <c r="V672" i="6" l="1"/>
  <c r="T673" i="6"/>
  <c r="BB652" i="5"/>
  <c r="AZ653" i="5"/>
  <c r="F676" i="5"/>
  <c r="AE675" i="5"/>
  <c r="B676" i="5"/>
  <c r="AA675" i="5"/>
  <c r="G677" i="5"/>
  <c r="AF676" i="5"/>
  <c r="H676" i="5"/>
  <c r="AG675" i="5"/>
  <c r="C676" i="5"/>
  <c r="AB675" i="5"/>
  <c r="D677" i="5"/>
  <c r="AC676" i="5"/>
  <c r="I676" i="5"/>
  <c r="AH675" i="5"/>
  <c r="E676" i="5"/>
  <c r="AD675" i="5"/>
  <c r="V672" i="4"/>
  <c r="T673" i="4"/>
  <c r="T674" i="6" l="1"/>
  <c r="V673" i="6"/>
  <c r="BB653" i="5"/>
  <c r="AZ654" i="5"/>
  <c r="BA675" i="5"/>
  <c r="G678" i="5"/>
  <c r="AF677" i="5"/>
  <c r="E677" i="5"/>
  <c r="AD676" i="5"/>
  <c r="H677" i="5"/>
  <c r="AG676" i="5"/>
  <c r="B677" i="5"/>
  <c r="AA676" i="5"/>
  <c r="D678" i="5"/>
  <c r="AC677" i="5"/>
  <c r="I677" i="5"/>
  <c r="AH676" i="5"/>
  <c r="C677" i="5"/>
  <c r="AB676" i="5"/>
  <c r="F677" i="5"/>
  <c r="AE676" i="5"/>
  <c r="T674" i="4"/>
  <c r="V673" i="4"/>
  <c r="V674" i="6" l="1"/>
  <c r="T675" i="6"/>
  <c r="AZ655" i="5"/>
  <c r="BB654" i="5"/>
  <c r="BA676" i="5"/>
  <c r="H678" i="5"/>
  <c r="AG677" i="5"/>
  <c r="F678" i="5"/>
  <c r="AE677" i="5"/>
  <c r="B678" i="5"/>
  <c r="AA677" i="5"/>
  <c r="E678" i="5"/>
  <c r="AD677" i="5"/>
  <c r="I678" i="5"/>
  <c r="AH677" i="5"/>
  <c r="C678" i="5"/>
  <c r="AB677" i="5"/>
  <c r="D679" i="5"/>
  <c r="AC678" i="5"/>
  <c r="G679" i="5"/>
  <c r="AF678" i="5"/>
  <c r="T675" i="4"/>
  <c r="V674" i="4"/>
  <c r="T676" i="6" l="1"/>
  <c r="V675" i="6"/>
  <c r="AZ656" i="5"/>
  <c r="BB655" i="5"/>
  <c r="BA677" i="5"/>
  <c r="B679" i="5"/>
  <c r="AA678" i="5"/>
  <c r="G680" i="5"/>
  <c r="AF679" i="5"/>
  <c r="E679" i="5"/>
  <c r="AD678" i="5"/>
  <c r="F679" i="5"/>
  <c r="AE678" i="5"/>
  <c r="C679" i="5"/>
  <c r="AB678" i="5"/>
  <c r="D680" i="5"/>
  <c r="AC679" i="5"/>
  <c r="I679" i="5"/>
  <c r="AH678" i="5"/>
  <c r="H679" i="5"/>
  <c r="AG678" i="5"/>
  <c r="T676" i="4"/>
  <c r="V675" i="4"/>
  <c r="V676" i="6" l="1"/>
  <c r="T677" i="6"/>
  <c r="AZ657" i="5"/>
  <c r="BB656" i="5"/>
  <c r="BA678" i="5"/>
  <c r="E680" i="5"/>
  <c r="AD679" i="5"/>
  <c r="H680" i="5"/>
  <c r="AG679" i="5"/>
  <c r="F680" i="5"/>
  <c r="AE679" i="5"/>
  <c r="G681" i="5"/>
  <c r="AF680" i="5"/>
  <c r="D681" i="5"/>
  <c r="AC680" i="5"/>
  <c r="I680" i="5"/>
  <c r="AH679" i="5"/>
  <c r="C680" i="5"/>
  <c r="AB679" i="5"/>
  <c r="B680" i="5"/>
  <c r="AA679" i="5"/>
  <c r="BA679" i="5" s="1"/>
  <c r="V676" i="4"/>
  <c r="T677" i="4"/>
  <c r="T678" i="6" l="1"/>
  <c r="V677" i="6"/>
  <c r="BB657" i="5"/>
  <c r="AZ658" i="5"/>
  <c r="F681" i="5"/>
  <c r="AE680" i="5"/>
  <c r="B681" i="5"/>
  <c r="AA680" i="5"/>
  <c r="G682" i="5"/>
  <c r="AF681" i="5"/>
  <c r="H681" i="5"/>
  <c r="AG680" i="5"/>
  <c r="I681" i="5"/>
  <c r="AH680" i="5"/>
  <c r="C681" i="5"/>
  <c r="AB680" i="5"/>
  <c r="D682" i="5"/>
  <c r="AC681" i="5"/>
  <c r="E681" i="5"/>
  <c r="AD680" i="5"/>
  <c r="T678" i="4"/>
  <c r="V677" i="4"/>
  <c r="V678" i="6" l="1"/>
  <c r="T679" i="6"/>
  <c r="AZ659" i="5"/>
  <c r="BB658" i="5"/>
  <c r="BA680" i="5"/>
  <c r="G683" i="5"/>
  <c r="AF682" i="5"/>
  <c r="E682" i="5"/>
  <c r="AD681" i="5"/>
  <c r="H682" i="5"/>
  <c r="AG681" i="5"/>
  <c r="B682" i="5"/>
  <c r="AA681" i="5"/>
  <c r="C682" i="5"/>
  <c r="AB681" i="5"/>
  <c r="D683" i="5"/>
  <c r="AC682" i="5"/>
  <c r="I682" i="5"/>
  <c r="AH681" i="5"/>
  <c r="F682" i="5"/>
  <c r="AE681" i="5"/>
  <c r="T679" i="4"/>
  <c r="V678" i="4"/>
  <c r="T680" i="6" l="1"/>
  <c r="V679" i="6"/>
  <c r="AZ660" i="5"/>
  <c r="BB659" i="5"/>
  <c r="BA681" i="5"/>
  <c r="H683" i="5"/>
  <c r="AG682" i="5"/>
  <c r="F683" i="5"/>
  <c r="AE682" i="5"/>
  <c r="B683" i="5"/>
  <c r="AA682" i="5"/>
  <c r="E683" i="5"/>
  <c r="AD682" i="5"/>
  <c r="D684" i="5"/>
  <c r="AC683" i="5"/>
  <c r="I683" i="5"/>
  <c r="AH682" i="5"/>
  <c r="C683" i="5"/>
  <c r="AB682" i="5"/>
  <c r="G684" i="5"/>
  <c r="AF683" i="5"/>
  <c r="T680" i="4"/>
  <c r="V679" i="4"/>
  <c r="V680" i="6" l="1"/>
  <c r="T681" i="6"/>
  <c r="BB660" i="5"/>
  <c r="AZ661" i="5"/>
  <c r="BA682" i="5"/>
  <c r="B684" i="5"/>
  <c r="AA683" i="5"/>
  <c r="G685" i="5"/>
  <c r="AF684" i="5"/>
  <c r="E684" i="5"/>
  <c r="AD683" i="5"/>
  <c r="F684" i="5"/>
  <c r="AE683" i="5"/>
  <c r="I684" i="5"/>
  <c r="AH683" i="5"/>
  <c r="C684" i="5"/>
  <c r="AB683" i="5"/>
  <c r="D685" i="5"/>
  <c r="AC684" i="5"/>
  <c r="H684" i="5"/>
  <c r="AG683" i="5"/>
  <c r="V680" i="4"/>
  <c r="T681" i="4"/>
  <c r="T682" i="6" l="1"/>
  <c r="V681" i="6"/>
  <c r="BB661" i="5"/>
  <c r="AZ662" i="5"/>
  <c r="BA683" i="5"/>
  <c r="E685" i="5"/>
  <c r="AD684" i="5"/>
  <c r="H685" i="5"/>
  <c r="AG684" i="5"/>
  <c r="F685" i="5"/>
  <c r="AE684" i="5"/>
  <c r="G686" i="5"/>
  <c r="AF685" i="5"/>
  <c r="C685" i="5"/>
  <c r="AB684" i="5"/>
  <c r="D686" i="5"/>
  <c r="AC685" i="5"/>
  <c r="I685" i="5"/>
  <c r="AH684" i="5"/>
  <c r="B685" i="5"/>
  <c r="AA684" i="5"/>
  <c r="BA684" i="5" s="1"/>
  <c r="T682" i="4"/>
  <c r="V681" i="4"/>
  <c r="V682" i="6" l="1"/>
  <c r="T683" i="6"/>
  <c r="BB662" i="5"/>
  <c r="AZ663" i="5"/>
  <c r="F686" i="5"/>
  <c r="AE685" i="5"/>
  <c r="B686" i="5"/>
  <c r="AA685" i="5"/>
  <c r="G687" i="5"/>
  <c r="AF686" i="5"/>
  <c r="H686" i="5"/>
  <c r="AG685" i="5"/>
  <c r="D687" i="5"/>
  <c r="AC686" i="5"/>
  <c r="I686" i="5"/>
  <c r="AH685" i="5"/>
  <c r="C686" i="5"/>
  <c r="AB685" i="5"/>
  <c r="E686" i="5"/>
  <c r="AD685" i="5"/>
  <c r="T683" i="4"/>
  <c r="V682" i="4"/>
  <c r="T684" i="6" l="1"/>
  <c r="V683" i="6"/>
  <c r="AZ664" i="5"/>
  <c r="BB663" i="5"/>
  <c r="BA685" i="5"/>
  <c r="G688" i="5"/>
  <c r="AF687" i="5"/>
  <c r="E687" i="5"/>
  <c r="AD686" i="5"/>
  <c r="H687" i="5"/>
  <c r="AG686" i="5"/>
  <c r="B687" i="5"/>
  <c r="AA686" i="5"/>
  <c r="I687" i="5"/>
  <c r="AH686" i="5"/>
  <c r="C687" i="5"/>
  <c r="AB686" i="5"/>
  <c r="D688" i="5"/>
  <c r="AC687" i="5"/>
  <c r="F687" i="5"/>
  <c r="AE686" i="5"/>
  <c r="T684" i="4"/>
  <c r="V683" i="4"/>
  <c r="V684" i="6" l="1"/>
  <c r="T685" i="6"/>
  <c r="BB664" i="5"/>
  <c r="AZ665" i="5"/>
  <c r="BA686" i="5"/>
  <c r="H688" i="5"/>
  <c r="AG687" i="5"/>
  <c r="F688" i="5"/>
  <c r="AE687" i="5"/>
  <c r="C688" i="5"/>
  <c r="AB687" i="5"/>
  <c r="E688" i="5"/>
  <c r="AD687" i="5"/>
  <c r="B688" i="5"/>
  <c r="AA687" i="5"/>
  <c r="D689" i="5"/>
  <c r="AC688" i="5"/>
  <c r="I688" i="5"/>
  <c r="AH687" i="5"/>
  <c r="G689" i="5"/>
  <c r="AF688" i="5"/>
  <c r="V684" i="4"/>
  <c r="T685" i="4"/>
  <c r="T686" i="6" l="1"/>
  <c r="V685" i="6"/>
  <c r="BB665" i="5"/>
  <c r="AZ666" i="5"/>
  <c r="BA687" i="5"/>
  <c r="C689" i="5"/>
  <c r="AB688" i="5"/>
  <c r="D690" i="5"/>
  <c r="AC689" i="5"/>
  <c r="F689" i="5"/>
  <c r="AE688" i="5"/>
  <c r="G690" i="5"/>
  <c r="AF689" i="5"/>
  <c r="E689" i="5"/>
  <c r="AD688" i="5"/>
  <c r="I689" i="5"/>
  <c r="AH688" i="5"/>
  <c r="B689" i="5"/>
  <c r="AA688" i="5"/>
  <c r="H689" i="5"/>
  <c r="AG688" i="5"/>
  <c r="T686" i="4"/>
  <c r="V685" i="4"/>
  <c r="V686" i="6" l="1"/>
  <c r="T687" i="6"/>
  <c r="BB666" i="5"/>
  <c r="AZ667" i="5"/>
  <c r="BA688" i="5"/>
  <c r="F690" i="5"/>
  <c r="AE689" i="5"/>
  <c r="I690" i="5"/>
  <c r="AH689" i="5"/>
  <c r="D691" i="5"/>
  <c r="AC690" i="5"/>
  <c r="H690" i="5"/>
  <c r="AG689" i="5"/>
  <c r="G691" i="5"/>
  <c r="AF690" i="5"/>
  <c r="B690" i="5"/>
  <c r="AA689" i="5"/>
  <c r="E690" i="5"/>
  <c r="AD689" i="5"/>
  <c r="C690" i="5"/>
  <c r="AB689" i="5"/>
  <c r="T687" i="4"/>
  <c r="V686" i="4"/>
  <c r="T688" i="6" l="1"/>
  <c r="V687" i="6"/>
  <c r="BB667" i="5"/>
  <c r="AZ668" i="5"/>
  <c r="BA689" i="5"/>
  <c r="D692" i="5"/>
  <c r="AC691" i="5"/>
  <c r="E691" i="5"/>
  <c r="AD690" i="5"/>
  <c r="B691" i="5"/>
  <c r="AA690" i="5"/>
  <c r="I691" i="5"/>
  <c r="AH690" i="5"/>
  <c r="C691" i="5"/>
  <c r="AB690" i="5"/>
  <c r="H691" i="5"/>
  <c r="AG690" i="5"/>
  <c r="G692" i="5"/>
  <c r="AF691" i="5"/>
  <c r="F691" i="5"/>
  <c r="AE690" i="5"/>
  <c r="T688" i="4"/>
  <c r="V687" i="4"/>
  <c r="T689" i="6" l="1"/>
  <c r="V688" i="6"/>
  <c r="BB668" i="5"/>
  <c r="AZ669" i="5"/>
  <c r="BA690" i="5"/>
  <c r="G693" i="5"/>
  <c r="AF692" i="5"/>
  <c r="D693" i="5"/>
  <c r="AC692" i="5"/>
  <c r="C692" i="5"/>
  <c r="AB691" i="5"/>
  <c r="H692" i="5"/>
  <c r="AG691" i="5"/>
  <c r="E692" i="5"/>
  <c r="AD691" i="5"/>
  <c r="F692" i="5"/>
  <c r="AE691" i="5"/>
  <c r="I692" i="5"/>
  <c r="AH691" i="5"/>
  <c r="B692" i="5"/>
  <c r="AA691" i="5"/>
  <c r="BA691" i="5" s="1"/>
  <c r="V688" i="4"/>
  <c r="T689" i="4"/>
  <c r="T690" i="6" l="1"/>
  <c r="V689" i="6"/>
  <c r="AZ670" i="5"/>
  <c r="BB669" i="5"/>
  <c r="C693" i="5"/>
  <c r="AB692" i="5"/>
  <c r="F693" i="5"/>
  <c r="AE692" i="5"/>
  <c r="D694" i="5"/>
  <c r="AC693" i="5"/>
  <c r="B693" i="5"/>
  <c r="AA692" i="5"/>
  <c r="H693" i="5"/>
  <c r="AG692" i="5"/>
  <c r="I693" i="5"/>
  <c r="AH692" i="5"/>
  <c r="E693" i="5"/>
  <c r="AD692" i="5"/>
  <c r="G694" i="5"/>
  <c r="AF693" i="5"/>
  <c r="T690" i="4"/>
  <c r="V689" i="4"/>
  <c r="V690" i="6" l="1"/>
  <c r="T691" i="6"/>
  <c r="BB670" i="5"/>
  <c r="AZ671" i="5"/>
  <c r="BA692" i="5"/>
  <c r="D695" i="5"/>
  <c r="AC694" i="5"/>
  <c r="G695" i="5"/>
  <c r="AF694" i="5"/>
  <c r="I694" i="5"/>
  <c r="AH693" i="5"/>
  <c r="F694" i="5"/>
  <c r="AE693" i="5"/>
  <c r="E694" i="5"/>
  <c r="AD693" i="5"/>
  <c r="B694" i="5"/>
  <c r="AA693" i="5"/>
  <c r="H694" i="5"/>
  <c r="AG693" i="5"/>
  <c r="C694" i="5"/>
  <c r="AB693" i="5"/>
  <c r="T691" i="4"/>
  <c r="V690" i="4"/>
  <c r="T692" i="6" l="1"/>
  <c r="V691" i="6"/>
  <c r="AZ672" i="5"/>
  <c r="BB671" i="5"/>
  <c r="BA693" i="5"/>
  <c r="E695" i="5"/>
  <c r="AD694" i="5"/>
  <c r="D696" i="5"/>
  <c r="AC695" i="5"/>
  <c r="I695" i="5"/>
  <c r="AH694" i="5"/>
  <c r="B695" i="5"/>
  <c r="AA694" i="5"/>
  <c r="G696" i="5"/>
  <c r="AF695" i="5"/>
  <c r="H695" i="5"/>
  <c r="AG694" i="5"/>
  <c r="C695" i="5"/>
  <c r="AB694" i="5"/>
  <c r="F695" i="5"/>
  <c r="AE694" i="5"/>
  <c r="T692" i="4"/>
  <c r="V691" i="4"/>
  <c r="T693" i="6" l="1"/>
  <c r="V692" i="6"/>
  <c r="AZ673" i="5"/>
  <c r="BB672" i="5"/>
  <c r="BA694" i="5"/>
  <c r="I696" i="5"/>
  <c r="AH695" i="5"/>
  <c r="C696" i="5"/>
  <c r="AB695" i="5"/>
  <c r="H696" i="5"/>
  <c r="AG695" i="5"/>
  <c r="D697" i="5"/>
  <c r="AC696" i="5"/>
  <c r="F696" i="5"/>
  <c r="AE695" i="5"/>
  <c r="B696" i="5"/>
  <c r="AA695" i="5"/>
  <c r="G697" i="5"/>
  <c r="AF696" i="5"/>
  <c r="E696" i="5"/>
  <c r="AD695" i="5"/>
  <c r="V692" i="4"/>
  <c r="T693" i="4"/>
  <c r="T694" i="6" l="1"/>
  <c r="V693" i="6"/>
  <c r="BB673" i="5"/>
  <c r="AZ674" i="5"/>
  <c r="BA695" i="5"/>
  <c r="H697" i="5"/>
  <c r="AG696" i="5"/>
  <c r="G698" i="5"/>
  <c r="AF697" i="5"/>
  <c r="B697" i="5"/>
  <c r="AA696" i="5"/>
  <c r="C697" i="5"/>
  <c r="AB696" i="5"/>
  <c r="E697" i="5"/>
  <c r="AD696" i="5"/>
  <c r="D698" i="5"/>
  <c r="AC697" i="5"/>
  <c r="F697" i="5"/>
  <c r="AE696" i="5"/>
  <c r="I697" i="5"/>
  <c r="AH696" i="5"/>
  <c r="T694" i="4"/>
  <c r="V693" i="4"/>
  <c r="V694" i="6" l="1"/>
  <c r="T695" i="6"/>
  <c r="AZ675" i="5"/>
  <c r="BB674" i="5"/>
  <c r="BA696" i="5"/>
  <c r="B698" i="5"/>
  <c r="AA697" i="5"/>
  <c r="D699" i="5"/>
  <c r="AC698" i="5"/>
  <c r="G699" i="5"/>
  <c r="AF698" i="5"/>
  <c r="I698" i="5"/>
  <c r="AH697" i="5"/>
  <c r="C698" i="5"/>
  <c r="AB697" i="5"/>
  <c r="F698" i="5"/>
  <c r="AE697" i="5"/>
  <c r="E698" i="5"/>
  <c r="AD697" i="5"/>
  <c r="H698" i="5"/>
  <c r="AG697" i="5"/>
  <c r="T695" i="4"/>
  <c r="V694" i="4"/>
  <c r="T696" i="6" l="1"/>
  <c r="V695" i="6"/>
  <c r="BB675" i="5"/>
  <c r="AZ676" i="5"/>
  <c r="BA697" i="5"/>
  <c r="G700" i="5"/>
  <c r="AF699" i="5"/>
  <c r="E699" i="5"/>
  <c r="AD698" i="5"/>
  <c r="F699" i="5"/>
  <c r="AE698" i="5"/>
  <c r="D700" i="5"/>
  <c r="AC699" i="5"/>
  <c r="H699" i="5"/>
  <c r="AG698" i="5"/>
  <c r="I699" i="5"/>
  <c r="AH698" i="5"/>
  <c r="C699" i="5"/>
  <c r="AB698" i="5"/>
  <c r="B699" i="5"/>
  <c r="AA698" i="5"/>
  <c r="BA698" i="5" s="1"/>
  <c r="T696" i="4"/>
  <c r="V695" i="4"/>
  <c r="T697" i="6" l="1"/>
  <c r="V696" i="6"/>
  <c r="AZ677" i="5"/>
  <c r="BB676" i="5"/>
  <c r="F700" i="5"/>
  <c r="AE699" i="5"/>
  <c r="I700" i="5"/>
  <c r="AH699" i="5"/>
  <c r="E700" i="5"/>
  <c r="AD699" i="5"/>
  <c r="B700" i="5"/>
  <c r="AA699" i="5"/>
  <c r="D701" i="5"/>
  <c r="AC700" i="5"/>
  <c r="C700" i="5"/>
  <c r="AB699" i="5"/>
  <c r="H700" i="5"/>
  <c r="AG699" i="5"/>
  <c r="G701" i="5"/>
  <c r="AF700" i="5"/>
  <c r="V696" i="4"/>
  <c r="T697" i="4"/>
  <c r="T698" i="6" l="1"/>
  <c r="V697" i="6"/>
  <c r="BB677" i="5"/>
  <c r="AZ678" i="5"/>
  <c r="BA699" i="5"/>
  <c r="H701" i="5"/>
  <c r="AG700" i="5"/>
  <c r="E701" i="5"/>
  <c r="AD700" i="5"/>
  <c r="C701" i="5"/>
  <c r="AB700" i="5"/>
  <c r="B701" i="5"/>
  <c r="AA700" i="5"/>
  <c r="BA700" i="5" s="1"/>
  <c r="I701" i="5"/>
  <c r="AH700" i="5"/>
  <c r="G702" i="5"/>
  <c r="AF701" i="5"/>
  <c r="D702" i="5"/>
  <c r="AC701" i="5"/>
  <c r="F701" i="5"/>
  <c r="AE700" i="5"/>
  <c r="T698" i="4"/>
  <c r="V697" i="4"/>
  <c r="V698" i="6" l="1"/>
  <c r="T699" i="6"/>
  <c r="BB678" i="5"/>
  <c r="AZ679" i="5"/>
  <c r="C702" i="5"/>
  <c r="AB701" i="5"/>
  <c r="F702" i="5"/>
  <c r="AE701" i="5"/>
  <c r="B702" i="5"/>
  <c r="AA701" i="5"/>
  <c r="E702" i="5"/>
  <c r="AD701" i="5"/>
  <c r="G703" i="5"/>
  <c r="AF702" i="5"/>
  <c r="D703" i="5"/>
  <c r="AC702" i="5"/>
  <c r="I702" i="5"/>
  <c r="AH701" i="5"/>
  <c r="H702" i="5"/>
  <c r="AG701" i="5"/>
  <c r="T699" i="4"/>
  <c r="V698" i="4"/>
  <c r="T700" i="6" l="1"/>
  <c r="V699" i="6"/>
  <c r="BB679" i="5"/>
  <c r="AZ680" i="5"/>
  <c r="BA701" i="5"/>
  <c r="B703" i="5"/>
  <c r="AA702" i="5"/>
  <c r="H703" i="5"/>
  <c r="AG702" i="5"/>
  <c r="E703" i="5"/>
  <c r="AD702" i="5"/>
  <c r="F703" i="5"/>
  <c r="AE702" i="5"/>
  <c r="D704" i="5"/>
  <c r="AC703" i="5"/>
  <c r="I703" i="5"/>
  <c r="AH702" i="5"/>
  <c r="G704" i="5"/>
  <c r="AF703" i="5"/>
  <c r="C703" i="5"/>
  <c r="AB702" i="5"/>
  <c r="T700" i="4"/>
  <c r="V699" i="4"/>
  <c r="T701" i="6" l="1"/>
  <c r="V700" i="6"/>
  <c r="AZ681" i="5"/>
  <c r="BB680" i="5"/>
  <c r="BA702" i="5"/>
  <c r="E704" i="5"/>
  <c r="AD703" i="5"/>
  <c r="C704" i="5"/>
  <c r="AB703" i="5"/>
  <c r="F704" i="5"/>
  <c r="AE703" i="5"/>
  <c r="H704" i="5"/>
  <c r="AG703" i="5"/>
  <c r="I704" i="5"/>
  <c r="AH703" i="5"/>
  <c r="G705" i="5"/>
  <c r="AF704" i="5"/>
  <c r="D705" i="5"/>
  <c r="AC704" i="5"/>
  <c r="B704" i="5"/>
  <c r="AA703" i="5"/>
  <c r="BA703" i="5" s="1"/>
  <c r="V700" i="4"/>
  <c r="T701" i="4"/>
  <c r="T702" i="6" l="1"/>
  <c r="V701" i="6"/>
  <c r="AZ682" i="5"/>
  <c r="BB681" i="5"/>
  <c r="F705" i="5"/>
  <c r="AE704" i="5"/>
  <c r="B705" i="5"/>
  <c r="AA704" i="5"/>
  <c r="H705" i="5"/>
  <c r="AG704" i="5"/>
  <c r="C705" i="5"/>
  <c r="AB704" i="5"/>
  <c r="G706" i="5"/>
  <c r="AF705" i="5"/>
  <c r="D706" i="5"/>
  <c r="AC705" i="5"/>
  <c r="I705" i="5"/>
  <c r="AH704" i="5"/>
  <c r="E705" i="5"/>
  <c r="AD704" i="5"/>
  <c r="T702" i="4"/>
  <c r="V701" i="4"/>
  <c r="V702" i="6" l="1"/>
  <c r="T703" i="6"/>
  <c r="BB682" i="5"/>
  <c r="AZ683" i="5"/>
  <c r="BA704" i="5"/>
  <c r="H706" i="5"/>
  <c r="AG705" i="5"/>
  <c r="E706" i="5"/>
  <c r="AD705" i="5"/>
  <c r="C706" i="5"/>
  <c r="AB705" i="5"/>
  <c r="B706" i="5"/>
  <c r="AA705" i="5"/>
  <c r="BA705" i="5" s="1"/>
  <c r="D707" i="5"/>
  <c r="AC706" i="5"/>
  <c r="I706" i="5"/>
  <c r="AH705" i="5"/>
  <c r="G707" i="5"/>
  <c r="AF706" i="5"/>
  <c r="F706" i="5"/>
  <c r="AE705" i="5"/>
  <c r="T703" i="4"/>
  <c r="V702" i="4"/>
  <c r="T704" i="6" l="1"/>
  <c r="V703" i="6"/>
  <c r="BB683" i="5"/>
  <c r="AZ684" i="5"/>
  <c r="C707" i="5"/>
  <c r="AB706" i="5"/>
  <c r="F707" i="5"/>
  <c r="AE706" i="5"/>
  <c r="B707" i="5"/>
  <c r="AA706" i="5"/>
  <c r="E707" i="5"/>
  <c r="AD706" i="5"/>
  <c r="I707" i="5"/>
  <c r="AH706" i="5"/>
  <c r="G708" i="5"/>
  <c r="AF707" i="5"/>
  <c r="D708" i="5"/>
  <c r="AC707" i="5"/>
  <c r="H707" i="5"/>
  <c r="AG706" i="5"/>
  <c r="T704" i="4"/>
  <c r="V703" i="4"/>
  <c r="T705" i="6" l="1"/>
  <c r="V704" i="6"/>
  <c r="BB684" i="5"/>
  <c r="AZ685" i="5"/>
  <c r="BA706" i="5"/>
  <c r="B708" i="5"/>
  <c r="AA707" i="5"/>
  <c r="H708" i="5"/>
  <c r="AG707" i="5"/>
  <c r="E708" i="5"/>
  <c r="AD707" i="5"/>
  <c r="F708" i="5"/>
  <c r="AE707" i="5"/>
  <c r="G709" i="5"/>
  <c r="AF708" i="5"/>
  <c r="D709" i="5"/>
  <c r="AC708" i="5"/>
  <c r="I708" i="5"/>
  <c r="AH707" i="5"/>
  <c r="C708" i="5"/>
  <c r="AB707" i="5"/>
  <c r="V704" i="4"/>
  <c r="T705" i="4"/>
  <c r="T706" i="6" l="1"/>
  <c r="V705" i="6"/>
  <c r="BB685" i="5"/>
  <c r="AZ686" i="5"/>
  <c r="BA707" i="5"/>
  <c r="G710" i="5"/>
  <c r="AF709" i="5"/>
  <c r="C709" i="5"/>
  <c r="AB708" i="5"/>
  <c r="F709" i="5"/>
  <c r="AE708" i="5"/>
  <c r="H709" i="5"/>
  <c r="AG708" i="5"/>
  <c r="D710" i="5"/>
  <c r="AC709" i="5"/>
  <c r="I709" i="5"/>
  <c r="AH708" i="5"/>
  <c r="E709" i="5"/>
  <c r="AD708" i="5"/>
  <c r="B709" i="5"/>
  <c r="AA708" i="5"/>
  <c r="BA708" i="5" s="1"/>
  <c r="T706" i="4"/>
  <c r="V705" i="4"/>
  <c r="V706" i="6" l="1"/>
  <c r="T707" i="6"/>
  <c r="BB686" i="5"/>
  <c r="AZ687" i="5"/>
  <c r="F710" i="5"/>
  <c r="AE709" i="5"/>
  <c r="B710" i="5"/>
  <c r="AA709" i="5"/>
  <c r="H710" i="5"/>
  <c r="AG709" i="5"/>
  <c r="C710" i="5"/>
  <c r="AB709" i="5"/>
  <c r="I710" i="5"/>
  <c r="AH709" i="5"/>
  <c r="E710" i="5"/>
  <c r="AD709" i="5"/>
  <c r="D711" i="5"/>
  <c r="AC710" i="5"/>
  <c r="G711" i="5"/>
  <c r="AF710" i="5"/>
  <c r="T707" i="4"/>
  <c r="V706" i="4"/>
  <c r="T708" i="6" l="1"/>
  <c r="V707" i="6"/>
  <c r="AZ688" i="5"/>
  <c r="BB687" i="5"/>
  <c r="BA709" i="5"/>
  <c r="I711" i="5"/>
  <c r="AH710" i="5"/>
  <c r="G712" i="5"/>
  <c r="AF711" i="5"/>
  <c r="C711" i="5"/>
  <c r="AB710" i="5"/>
  <c r="B711" i="5"/>
  <c r="AA710" i="5"/>
  <c r="E711" i="5"/>
  <c r="AD710" i="5"/>
  <c r="D712" i="5"/>
  <c r="AC711" i="5"/>
  <c r="H711" i="5"/>
  <c r="AG710" i="5"/>
  <c r="F711" i="5"/>
  <c r="AE710" i="5"/>
  <c r="T708" i="4"/>
  <c r="V707" i="4"/>
  <c r="T709" i="6" l="1"/>
  <c r="V708" i="6"/>
  <c r="AZ689" i="5"/>
  <c r="BB688" i="5"/>
  <c r="BA710" i="5"/>
  <c r="C712" i="5"/>
  <c r="AB711" i="5"/>
  <c r="F712" i="5"/>
  <c r="AE711" i="5"/>
  <c r="B712" i="5"/>
  <c r="AA711" i="5"/>
  <c r="G713" i="5"/>
  <c r="AF712" i="5"/>
  <c r="D713" i="5"/>
  <c r="AC712" i="5"/>
  <c r="H712" i="5"/>
  <c r="AG711" i="5"/>
  <c r="E712" i="5"/>
  <c r="AD711" i="5"/>
  <c r="I712" i="5"/>
  <c r="AH711" i="5"/>
  <c r="V708" i="4"/>
  <c r="T709" i="4"/>
  <c r="T710" i="6" l="1"/>
  <c r="V709" i="6"/>
  <c r="AZ690" i="5"/>
  <c r="BB689" i="5"/>
  <c r="BA711" i="5"/>
  <c r="B713" i="5"/>
  <c r="AA712" i="5"/>
  <c r="I713" i="5"/>
  <c r="AH712" i="5"/>
  <c r="G714" i="5"/>
  <c r="AF713" i="5"/>
  <c r="F713" i="5"/>
  <c r="AE712" i="5"/>
  <c r="H713" i="5"/>
  <c r="AG712" i="5"/>
  <c r="E713" i="5"/>
  <c r="AD712" i="5"/>
  <c r="D714" i="5"/>
  <c r="AC713" i="5"/>
  <c r="C713" i="5"/>
  <c r="AB712" i="5"/>
  <c r="T710" i="4"/>
  <c r="V709" i="4"/>
  <c r="V710" i="6" l="1"/>
  <c r="T711" i="6"/>
  <c r="AZ691" i="5"/>
  <c r="BB690" i="5"/>
  <c r="BA712" i="5"/>
  <c r="H714" i="5"/>
  <c r="AG713" i="5"/>
  <c r="C714" i="5"/>
  <c r="AB713" i="5"/>
  <c r="F714" i="5"/>
  <c r="AE713" i="5"/>
  <c r="I714" i="5"/>
  <c r="AH713" i="5"/>
  <c r="E714" i="5"/>
  <c r="AD713" i="5"/>
  <c r="D715" i="5"/>
  <c r="AC714" i="5"/>
  <c r="G715" i="5"/>
  <c r="AF714" i="5"/>
  <c r="B714" i="5"/>
  <c r="AA713" i="5"/>
  <c r="BA713" i="5" s="1"/>
  <c r="T711" i="4"/>
  <c r="V710" i="4"/>
  <c r="T712" i="6" l="1"/>
  <c r="V711" i="6"/>
  <c r="AZ692" i="5"/>
  <c r="BB691" i="5"/>
  <c r="F715" i="5"/>
  <c r="AE714" i="5"/>
  <c r="B715" i="5"/>
  <c r="AA714" i="5"/>
  <c r="I715" i="5"/>
  <c r="AH714" i="5"/>
  <c r="C715" i="5"/>
  <c r="AB714" i="5"/>
  <c r="D716" i="5"/>
  <c r="AC715" i="5"/>
  <c r="G716" i="5"/>
  <c r="AF715" i="5"/>
  <c r="E715" i="5"/>
  <c r="AD714" i="5"/>
  <c r="H715" i="5"/>
  <c r="AG714" i="5"/>
  <c r="T712" i="4"/>
  <c r="V711" i="4"/>
  <c r="T713" i="6" l="1"/>
  <c r="V712" i="6"/>
  <c r="AZ693" i="5"/>
  <c r="BB692" i="5"/>
  <c r="BA714" i="5"/>
  <c r="I716" i="5"/>
  <c r="AH715" i="5"/>
  <c r="H716" i="5"/>
  <c r="AG715" i="5"/>
  <c r="C716" i="5"/>
  <c r="AB715" i="5"/>
  <c r="B716" i="5"/>
  <c r="AA715" i="5"/>
  <c r="G717" i="5"/>
  <c r="AF716" i="5"/>
  <c r="E716" i="5"/>
  <c r="AD715" i="5"/>
  <c r="D717" i="5"/>
  <c r="AC716" i="5"/>
  <c r="F716" i="5"/>
  <c r="AE715" i="5"/>
  <c r="V712" i="4"/>
  <c r="T713" i="4"/>
  <c r="T714" i="6" l="1"/>
  <c r="V713" i="6"/>
  <c r="AZ694" i="5"/>
  <c r="BB693" i="5"/>
  <c r="BA715" i="5"/>
  <c r="C717" i="5"/>
  <c r="AB716" i="5"/>
  <c r="F717" i="5"/>
  <c r="AE716" i="5"/>
  <c r="B717" i="5"/>
  <c r="AA716" i="5"/>
  <c r="H717" i="5"/>
  <c r="AG716" i="5"/>
  <c r="E717" i="5"/>
  <c r="AD716" i="5"/>
  <c r="D718" i="5"/>
  <c r="AC717" i="5"/>
  <c r="G718" i="5"/>
  <c r="AF717" i="5"/>
  <c r="I717" i="5"/>
  <c r="AH716" i="5"/>
  <c r="T714" i="4"/>
  <c r="V713" i="4"/>
  <c r="V714" i="6" l="1"/>
  <c r="T715" i="6"/>
  <c r="AZ695" i="5"/>
  <c r="BB694" i="5"/>
  <c r="BA716" i="5"/>
  <c r="B718" i="5"/>
  <c r="AA717" i="5"/>
  <c r="I718" i="5"/>
  <c r="AH717" i="5"/>
  <c r="H718" i="5"/>
  <c r="AG717" i="5"/>
  <c r="F718" i="5"/>
  <c r="AE717" i="5"/>
  <c r="D719" i="5"/>
  <c r="AC718" i="5"/>
  <c r="G719" i="5"/>
  <c r="AF718" i="5"/>
  <c r="E718" i="5"/>
  <c r="AD717" i="5"/>
  <c r="C718" i="5"/>
  <c r="AB717" i="5"/>
  <c r="T715" i="4"/>
  <c r="V714" i="4"/>
  <c r="T716" i="6" l="1"/>
  <c r="V715" i="6"/>
  <c r="AZ696" i="5"/>
  <c r="BB695" i="5"/>
  <c r="BA717" i="5"/>
  <c r="H719" i="5"/>
  <c r="AG718" i="5"/>
  <c r="C719" i="5"/>
  <c r="AB718" i="5"/>
  <c r="F719" i="5"/>
  <c r="AE718" i="5"/>
  <c r="I719" i="5"/>
  <c r="AH718" i="5"/>
  <c r="G720" i="5"/>
  <c r="AF719" i="5"/>
  <c r="E719" i="5"/>
  <c r="AD718" i="5"/>
  <c r="D720" i="5"/>
  <c r="AC719" i="5"/>
  <c r="B719" i="5"/>
  <c r="AA718" i="5"/>
  <c r="BA718" i="5" s="1"/>
  <c r="T716" i="4"/>
  <c r="V715" i="4"/>
  <c r="T717" i="6" l="1"/>
  <c r="V716" i="6"/>
  <c r="AZ697" i="5"/>
  <c r="BB696" i="5"/>
  <c r="F720" i="5"/>
  <c r="AE719" i="5"/>
  <c r="B720" i="5"/>
  <c r="AA719" i="5"/>
  <c r="I720" i="5"/>
  <c r="AH719" i="5"/>
  <c r="C720" i="5"/>
  <c r="AB719" i="5"/>
  <c r="E720" i="5"/>
  <c r="AD719" i="5"/>
  <c r="D721" i="5"/>
  <c r="AC720" i="5"/>
  <c r="G721" i="5"/>
  <c r="AF720" i="5"/>
  <c r="H720" i="5"/>
  <c r="AG719" i="5"/>
  <c r="V716" i="4"/>
  <c r="T717" i="4"/>
  <c r="T718" i="6" l="1"/>
  <c r="V717" i="6"/>
  <c r="AZ698" i="5"/>
  <c r="BB697" i="5"/>
  <c r="BA719" i="5"/>
  <c r="I721" i="5"/>
  <c r="AH720" i="5"/>
  <c r="H721" i="5"/>
  <c r="AG720" i="5"/>
  <c r="C721" i="5"/>
  <c r="AB720" i="5"/>
  <c r="B721" i="5"/>
  <c r="AA720" i="5"/>
  <c r="D722" i="5"/>
  <c r="AC721" i="5"/>
  <c r="G722" i="5"/>
  <c r="AF721" i="5"/>
  <c r="E721" i="5"/>
  <c r="AD720" i="5"/>
  <c r="F721" i="5"/>
  <c r="AE720" i="5"/>
  <c r="T718" i="4"/>
  <c r="V717" i="4"/>
  <c r="V718" i="6" l="1"/>
  <c r="T719" i="6"/>
  <c r="AZ699" i="5"/>
  <c r="BB698" i="5"/>
  <c r="BA720" i="5"/>
  <c r="C722" i="5"/>
  <c r="AB721" i="5"/>
  <c r="F722" i="5"/>
  <c r="AE721" i="5"/>
  <c r="B722" i="5"/>
  <c r="AA721" i="5"/>
  <c r="H722" i="5"/>
  <c r="AG721" i="5"/>
  <c r="G723" i="5"/>
  <c r="AF722" i="5"/>
  <c r="E722" i="5"/>
  <c r="AD721" i="5"/>
  <c r="D723" i="5"/>
  <c r="AC722" i="5"/>
  <c r="I722" i="5"/>
  <c r="AH721" i="5"/>
  <c r="T719" i="4"/>
  <c r="V718" i="4"/>
  <c r="T720" i="6" l="1"/>
  <c r="V719" i="6"/>
  <c r="BB699" i="5"/>
  <c r="AZ700" i="5"/>
  <c r="BA721" i="5"/>
  <c r="B723" i="5"/>
  <c r="AA722" i="5"/>
  <c r="I723" i="5"/>
  <c r="AH722" i="5"/>
  <c r="H723" i="5"/>
  <c r="AG722" i="5"/>
  <c r="F723" i="5"/>
  <c r="AE722" i="5"/>
  <c r="E723" i="5"/>
  <c r="AD722" i="5"/>
  <c r="D724" i="5"/>
  <c r="AC723" i="5"/>
  <c r="G724" i="5"/>
  <c r="AF723" i="5"/>
  <c r="C723" i="5"/>
  <c r="AB722" i="5"/>
  <c r="T720" i="4"/>
  <c r="V719" i="4"/>
  <c r="T721" i="6" l="1"/>
  <c r="V720" i="6"/>
  <c r="AZ701" i="5"/>
  <c r="BB700" i="5"/>
  <c r="BA722" i="5"/>
  <c r="H724" i="5"/>
  <c r="AG723" i="5"/>
  <c r="C724" i="5"/>
  <c r="AB723" i="5"/>
  <c r="F724" i="5"/>
  <c r="AE723" i="5"/>
  <c r="I724" i="5"/>
  <c r="AH723" i="5"/>
  <c r="D725" i="5"/>
  <c r="AC724" i="5"/>
  <c r="G725" i="5"/>
  <c r="AF724" i="5"/>
  <c r="E724" i="5"/>
  <c r="AD723" i="5"/>
  <c r="B724" i="5"/>
  <c r="AA723" i="5"/>
  <c r="BA723" i="5" s="1"/>
  <c r="V720" i="4"/>
  <c r="T721" i="4"/>
  <c r="T722" i="6" l="1"/>
  <c r="V721" i="6"/>
  <c r="AZ702" i="5"/>
  <c r="BB701" i="5"/>
  <c r="F725" i="5"/>
  <c r="AE724" i="5"/>
  <c r="B725" i="5"/>
  <c r="AA724" i="5"/>
  <c r="I725" i="5"/>
  <c r="AH724" i="5"/>
  <c r="C725" i="5"/>
  <c r="AB724" i="5"/>
  <c r="G726" i="5"/>
  <c r="AF725" i="5"/>
  <c r="E725" i="5"/>
  <c r="AD724" i="5"/>
  <c r="D726" i="5"/>
  <c r="AC725" i="5"/>
  <c r="H725" i="5"/>
  <c r="AG724" i="5"/>
  <c r="T722" i="4"/>
  <c r="V721" i="4"/>
  <c r="V722" i="6" l="1"/>
  <c r="T723" i="6"/>
  <c r="AZ703" i="5"/>
  <c r="BB702" i="5"/>
  <c r="BA724" i="5"/>
  <c r="I726" i="5"/>
  <c r="AH725" i="5"/>
  <c r="H726" i="5"/>
  <c r="AG725" i="5"/>
  <c r="C726" i="5"/>
  <c r="AB725" i="5"/>
  <c r="B726" i="5"/>
  <c r="AA725" i="5"/>
  <c r="BA725" i="5" s="1"/>
  <c r="E726" i="5"/>
  <c r="AD725" i="5"/>
  <c r="D727" i="5"/>
  <c r="AC726" i="5"/>
  <c r="G727" i="5"/>
  <c r="AF726" i="5"/>
  <c r="F726" i="5"/>
  <c r="AE725" i="5"/>
  <c r="T723" i="4"/>
  <c r="V722" i="4"/>
  <c r="T724" i="6" l="1"/>
  <c r="V723" i="6"/>
  <c r="BB703" i="5"/>
  <c r="AZ704" i="5"/>
  <c r="C727" i="5"/>
  <c r="AB726" i="5"/>
  <c r="F727" i="5"/>
  <c r="AE726" i="5"/>
  <c r="B727" i="5"/>
  <c r="AA726" i="5"/>
  <c r="H727" i="5"/>
  <c r="AG726" i="5"/>
  <c r="D728" i="5"/>
  <c r="AC727" i="5"/>
  <c r="G728" i="5"/>
  <c r="AF727" i="5"/>
  <c r="E727" i="5"/>
  <c r="AD726" i="5"/>
  <c r="I727" i="5"/>
  <c r="AH726" i="5"/>
  <c r="T724" i="4"/>
  <c r="V723" i="4"/>
  <c r="T725" i="6" l="1"/>
  <c r="V724" i="6"/>
  <c r="AZ705" i="5"/>
  <c r="BB704" i="5"/>
  <c r="BA726" i="5"/>
  <c r="B728" i="5"/>
  <c r="AA727" i="5"/>
  <c r="I728" i="5"/>
  <c r="AH727" i="5"/>
  <c r="H728" i="5"/>
  <c r="AG727" i="5"/>
  <c r="F728" i="5"/>
  <c r="AE727" i="5"/>
  <c r="G729" i="5"/>
  <c r="AF728" i="5"/>
  <c r="E728" i="5"/>
  <c r="AD727" i="5"/>
  <c r="D729" i="5"/>
  <c r="AC728" i="5"/>
  <c r="C728" i="5"/>
  <c r="AB727" i="5"/>
  <c r="V724" i="4"/>
  <c r="T725" i="4"/>
  <c r="T726" i="6" l="1"/>
  <c r="V725" i="6"/>
  <c r="BB705" i="5"/>
  <c r="AZ706" i="5"/>
  <c r="BA727" i="5"/>
  <c r="H729" i="5"/>
  <c r="AG728" i="5"/>
  <c r="C729" i="5"/>
  <c r="AB728" i="5"/>
  <c r="F729" i="5"/>
  <c r="AE728" i="5"/>
  <c r="I729" i="5"/>
  <c r="AH728" i="5"/>
  <c r="E729" i="5"/>
  <c r="AD728" i="5"/>
  <c r="D730" i="5"/>
  <c r="AC729" i="5"/>
  <c r="G730" i="5"/>
  <c r="AF729" i="5"/>
  <c r="B729" i="5"/>
  <c r="AA728" i="5"/>
  <c r="BA728" i="5" s="1"/>
  <c r="T726" i="4"/>
  <c r="V725" i="4"/>
  <c r="V726" i="6" l="1"/>
  <c r="T727" i="6"/>
  <c r="AZ707" i="5"/>
  <c r="BB706" i="5"/>
  <c r="F730" i="5"/>
  <c r="AE729" i="5"/>
  <c r="B730" i="5"/>
  <c r="AA729" i="5"/>
  <c r="I730" i="5"/>
  <c r="AH729" i="5"/>
  <c r="C730" i="5"/>
  <c r="AB729" i="5"/>
  <c r="D731" i="5"/>
  <c r="AC730" i="5"/>
  <c r="G731" i="5"/>
  <c r="AF730" i="5"/>
  <c r="E730" i="5"/>
  <c r="AD729" i="5"/>
  <c r="H730" i="5"/>
  <c r="AG729" i="5"/>
  <c r="T727" i="4"/>
  <c r="V726" i="4"/>
  <c r="T728" i="6" l="1"/>
  <c r="V727" i="6"/>
  <c r="AZ708" i="5"/>
  <c r="BB707" i="5"/>
  <c r="BA729" i="5"/>
  <c r="I731" i="5"/>
  <c r="AH730" i="5"/>
  <c r="H731" i="5"/>
  <c r="AG730" i="5"/>
  <c r="C731" i="5"/>
  <c r="AB730" i="5"/>
  <c r="B731" i="5"/>
  <c r="AA730" i="5"/>
  <c r="G732" i="5"/>
  <c r="AF731" i="5"/>
  <c r="E731" i="5"/>
  <c r="AD730" i="5"/>
  <c r="D732" i="5"/>
  <c r="AC731" i="5"/>
  <c r="F731" i="5"/>
  <c r="AE730" i="5"/>
  <c r="T728" i="4"/>
  <c r="V727" i="4"/>
  <c r="T729" i="6" l="1"/>
  <c r="V728" i="6"/>
  <c r="BB708" i="5"/>
  <c r="AZ709" i="5"/>
  <c r="BA730" i="5"/>
  <c r="C732" i="5"/>
  <c r="AB731" i="5"/>
  <c r="F732" i="5"/>
  <c r="AE731" i="5"/>
  <c r="B732" i="5"/>
  <c r="AA731" i="5"/>
  <c r="H732" i="5"/>
  <c r="AG731" i="5"/>
  <c r="E732" i="5"/>
  <c r="AD731" i="5"/>
  <c r="D733" i="5"/>
  <c r="AC732" i="5"/>
  <c r="G733" i="5"/>
  <c r="AF732" i="5"/>
  <c r="I732" i="5"/>
  <c r="AH731" i="5"/>
  <c r="V728" i="4"/>
  <c r="T729" i="4"/>
  <c r="T730" i="6" l="1"/>
  <c r="V729" i="6"/>
  <c r="AZ710" i="5"/>
  <c r="BB709" i="5"/>
  <c r="BA731" i="5"/>
  <c r="B733" i="5"/>
  <c r="AA732" i="5"/>
  <c r="D734" i="5"/>
  <c r="AC733" i="5"/>
  <c r="H733" i="5"/>
  <c r="AG732" i="5"/>
  <c r="F733" i="5"/>
  <c r="AE732" i="5"/>
  <c r="I733" i="5"/>
  <c r="AH732" i="5"/>
  <c r="G734" i="5"/>
  <c r="AF733" i="5"/>
  <c r="E733" i="5"/>
  <c r="AD732" i="5"/>
  <c r="C733" i="5"/>
  <c r="AB732" i="5"/>
  <c r="T730" i="4"/>
  <c r="V729" i="4"/>
  <c r="V730" i="6" l="1"/>
  <c r="T731" i="6"/>
  <c r="BB710" i="5"/>
  <c r="AZ711" i="5"/>
  <c r="BA732" i="5"/>
  <c r="H734" i="5"/>
  <c r="AG733" i="5"/>
  <c r="C734" i="5"/>
  <c r="AB733" i="5"/>
  <c r="F734" i="5"/>
  <c r="AE733" i="5"/>
  <c r="D735" i="5"/>
  <c r="AC734" i="5"/>
  <c r="G735" i="5"/>
  <c r="AF734" i="5"/>
  <c r="E734" i="5"/>
  <c r="AD733" i="5"/>
  <c r="I734" i="5"/>
  <c r="AH733" i="5"/>
  <c r="B734" i="5"/>
  <c r="AA733" i="5"/>
  <c r="BA733" i="5" s="1"/>
  <c r="T731" i="4"/>
  <c r="V730" i="4"/>
  <c r="T732" i="6" l="1"/>
  <c r="V731" i="6"/>
  <c r="AZ712" i="5"/>
  <c r="BB711" i="5"/>
  <c r="F735" i="5"/>
  <c r="AE734" i="5"/>
  <c r="B735" i="5"/>
  <c r="AA734" i="5"/>
  <c r="D736" i="5"/>
  <c r="AC735" i="5"/>
  <c r="C735" i="5"/>
  <c r="AB734" i="5"/>
  <c r="E735" i="5"/>
  <c r="AD734" i="5"/>
  <c r="I735" i="5"/>
  <c r="AH734" i="5"/>
  <c r="G736" i="5"/>
  <c r="AF735" i="5"/>
  <c r="H735" i="5"/>
  <c r="AG734" i="5"/>
  <c r="T732" i="4"/>
  <c r="V731" i="4"/>
  <c r="T733" i="6" l="1"/>
  <c r="V732" i="6"/>
  <c r="AZ713" i="5"/>
  <c r="BB712" i="5"/>
  <c r="BA734" i="5"/>
  <c r="D737" i="5"/>
  <c r="AC736" i="5"/>
  <c r="H736" i="5"/>
  <c r="AG735" i="5"/>
  <c r="C736" i="5"/>
  <c r="AB735" i="5"/>
  <c r="B736" i="5"/>
  <c r="AA735" i="5"/>
  <c r="I736" i="5"/>
  <c r="AH735" i="5"/>
  <c r="G737" i="5"/>
  <c r="AF736" i="5"/>
  <c r="E736" i="5"/>
  <c r="AD735" i="5"/>
  <c r="F736" i="5"/>
  <c r="AE735" i="5"/>
  <c r="V732" i="4"/>
  <c r="T733" i="4"/>
  <c r="T734" i="6" l="1"/>
  <c r="V733" i="6"/>
  <c r="AZ714" i="5"/>
  <c r="BB713" i="5"/>
  <c r="BA735" i="5"/>
  <c r="C737" i="5"/>
  <c r="AB736" i="5"/>
  <c r="F737" i="5"/>
  <c r="AE736" i="5"/>
  <c r="B737" i="5"/>
  <c r="AA736" i="5"/>
  <c r="H737" i="5"/>
  <c r="AG736" i="5"/>
  <c r="G738" i="5"/>
  <c r="AF737" i="5"/>
  <c r="E737" i="5"/>
  <c r="AD736" i="5"/>
  <c r="I737" i="5"/>
  <c r="AH736" i="5"/>
  <c r="D738" i="5"/>
  <c r="AC737" i="5"/>
  <c r="T734" i="4"/>
  <c r="V733" i="4"/>
  <c r="V734" i="6" l="1"/>
  <c r="T735" i="6"/>
  <c r="AZ715" i="5"/>
  <c r="BB714" i="5"/>
  <c r="BA736" i="5"/>
  <c r="B738" i="5"/>
  <c r="AA737" i="5"/>
  <c r="D739" i="5"/>
  <c r="AC738" i="5"/>
  <c r="H738" i="5"/>
  <c r="AG737" i="5"/>
  <c r="F738" i="5"/>
  <c r="AE737" i="5"/>
  <c r="E738" i="5"/>
  <c r="AD737" i="5"/>
  <c r="I738" i="5"/>
  <c r="AH737" i="5"/>
  <c r="G739" i="5"/>
  <c r="AF738" i="5"/>
  <c r="C738" i="5"/>
  <c r="AB737" i="5"/>
  <c r="T735" i="4"/>
  <c r="V734" i="4"/>
  <c r="T736" i="6" l="1"/>
  <c r="V735" i="6"/>
  <c r="AZ716" i="5"/>
  <c r="BB715" i="5"/>
  <c r="BA737" i="5"/>
  <c r="H739" i="5"/>
  <c r="AG738" i="5"/>
  <c r="C739" i="5"/>
  <c r="AB738" i="5"/>
  <c r="F739" i="5"/>
  <c r="AE738" i="5"/>
  <c r="D740" i="5"/>
  <c r="AC739" i="5"/>
  <c r="I739" i="5"/>
  <c r="AH738" i="5"/>
  <c r="G740" i="5"/>
  <c r="AF739" i="5"/>
  <c r="E739" i="5"/>
  <c r="AD738" i="5"/>
  <c r="B739" i="5"/>
  <c r="AA738" i="5"/>
  <c r="BA738" i="5" s="1"/>
  <c r="T736" i="4"/>
  <c r="V735" i="4"/>
  <c r="T737" i="6" l="1"/>
  <c r="V736" i="6"/>
  <c r="AZ717" i="5"/>
  <c r="BB716" i="5"/>
  <c r="F740" i="5"/>
  <c r="AE739" i="5"/>
  <c r="G741" i="5"/>
  <c r="AF740" i="5"/>
  <c r="D741" i="5"/>
  <c r="AC740" i="5"/>
  <c r="C740" i="5"/>
  <c r="AB739" i="5"/>
  <c r="B740" i="5"/>
  <c r="AA739" i="5"/>
  <c r="E740" i="5"/>
  <c r="AD739" i="5"/>
  <c r="I740" i="5"/>
  <c r="AH739" i="5"/>
  <c r="H740" i="5"/>
  <c r="AG739" i="5"/>
  <c r="V736" i="4"/>
  <c r="T737" i="4"/>
  <c r="T738" i="6" l="1"/>
  <c r="V737" i="6"/>
  <c r="AZ718" i="5"/>
  <c r="BB717" i="5"/>
  <c r="BA739" i="5"/>
  <c r="D742" i="5"/>
  <c r="AC741" i="5"/>
  <c r="H741" i="5"/>
  <c r="AG740" i="5"/>
  <c r="C741" i="5"/>
  <c r="AB740" i="5"/>
  <c r="G742" i="5"/>
  <c r="AF741" i="5"/>
  <c r="E741" i="5"/>
  <c r="AD740" i="5"/>
  <c r="I741" i="5"/>
  <c r="AH740" i="5"/>
  <c r="B741" i="5"/>
  <c r="AA740" i="5"/>
  <c r="F741" i="5"/>
  <c r="AE740" i="5"/>
  <c r="T738" i="4"/>
  <c r="V737" i="4"/>
  <c r="V738" i="6" l="1"/>
  <c r="T739" i="6"/>
  <c r="BB718" i="5"/>
  <c r="AZ719" i="5"/>
  <c r="BA740" i="5"/>
  <c r="C742" i="5"/>
  <c r="AB741" i="5"/>
  <c r="F742" i="5"/>
  <c r="AE741" i="5"/>
  <c r="G743" i="5"/>
  <c r="AF742" i="5"/>
  <c r="H742" i="5"/>
  <c r="AG741" i="5"/>
  <c r="I742" i="5"/>
  <c r="AH741" i="5"/>
  <c r="B742" i="5"/>
  <c r="AA741" i="5"/>
  <c r="BA741" i="5" s="1"/>
  <c r="E742" i="5"/>
  <c r="AD741" i="5"/>
  <c r="D743" i="5"/>
  <c r="AC742" i="5"/>
  <c r="T739" i="4"/>
  <c r="V738" i="4"/>
  <c r="T740" i="6" l="1"/>
  <c r="V739" i="6"/>
  <c r="AZ720" i="5"/>
  <c r="BB719" i="5"/>
  <c r="G744" i="5"/>
  <c r="AF743" i="5"/>
  <c r="B743" i="5"/>
  <c r="AA742" i="5"/>
  <c r="H743" i="5"/>
  <c r="AG742" i="5"/>
  <c r="F743" i="5"/>
  <c r="AE742" i="5"/>
  <c r="D744" i="5"/>
  <c r="AC743" i="5"/>
  <c r="E743" i="5"/>
  <c r="AD742" i="5"/>
  <c r="I743" i="5"/>
  <c r="AH742" i="5"/>
  <c r="C743" i="5"/>
  <c r="AB742" i="5"/>
  <c r="T740" i="4"/>
  <c r="V739" i="4"/>
  <c r="T741" i="6" l="1"/>
  <c r="V740" i="6"/>
  <c r="BB720" i="5"/>
  <c r="AZ721" i="5"/>
  <c r="BA742" i="5"/>
  <c r="H744" i="5"/>
  <c r="AG743" i="5"/>
  <c r="C744" i="5"/>
  <c r="AB743" i="5"/>
  <c r="F744" i="5"/>
  <c r="AE743" i="5"/>
  <c r="B744" i="5"/>
  <c r="AA743" i="5"/>
  <c r="BA743" i="5" s="1"/>
  <c r="E744" i="5"/>
  <c r="AD743" i="5"/>
  <c r="I744" i="5"/>
  <c r="AH743" i="5"/>
  <c r="D745" i="5"/>
  <c r="AC744" i="5"/>
  <c r="G745" i="5"/>
  <c r="AF744" i="5"/>
  <c r="V740" i="4"/>
  <c r="T741" i="4"/>
  <c r="T742" i="6" l="1"/>
  <c r="V741" i="6"/>
  <c r="BB721" i="5"/>
  <c r="AZ722" i="5"/>
  <c r="F745" i="5"/>
  <c r="AE744" i="5"/>
  <c r="G746" i="5"/>
  <c r="AF745" i="5"/>
  <c r="I745" i="5"/>
  <c r="AH744" i="5"/>
  <c r="C745" i="5"/>
  <c r="AB744" i="5"/>
  <c r="B745" i="5"/>
  <c r="AA744" i="5"/>
  <c r="D746" i="5"/>
  <c r="AC745" i="5"/>
  <c r="E745" i="5"/>
  <c r="AD744" i="5"/>
  <c r="H745" i="5"/>
  <c r="AG744" i="5"/>
  <c r="T742" i="4"/>
  <c r="V741" i="4"/>
  <c r="V742" i="6" l="1"/>
  <c r="T743" i="6"/>
  <c r="BB722" i="5"/>
  <c r="AZ723" i="5"/>
  <c r="BA744" i="5"/>
  <c r="I746" i="5"/>
  <c r="AH745" i="5"/>
  <c r="D747" i="5"/>
  <c r="AC746" i="5"/>
  <c r="G747" i="5"/>
  <c r="AF746" i="5"/>
  <c r="H746" i="5"/>
  <c r="AG745" i="5"/>
  <c r="C746" i="5"/>
  <c r="AB745" i="5"/>
  <c r="E746" i="5"/>
  <c r="AD745" i="5"/>
  <c r="B746" i="5"/>
  <c r="AA745" i="5"/>
  <c r="F746" i="5"/>
  <c r="AE745" i="5"/>
  <c r="T743" i="4"/>
  <c r="V742" i="4"/>
  <c r="T744" i="6" l="1"/>
  <c r="V743" i="6"/>
  <c r="AZ724" i="5"/>
  <c r="BB723" i="5"/>
  <c r="BA745" i="5"/>
  <c r="G748" i="5"/>
  <c r="AF747" i="5"/>
  <c r="E747" i="5"/>
  <c r="AD746" i="5"/>
  <c r="D748" i="5"/>
  <c r="AC747" i="5"/>
  <c r="F747" i="5"/>
  <c r="AE746" i="5"/>
  <c r="H747" i="5"/>
  <c r="AG746" i="5"/>
  <c r="B747" i="5"/>
  <c r="AA746" i="5"/>
  <c r="C747" i="5"/>
  <c r="AB746" i="5"/>
  <c r="I747" i="5"/>
  <c r="AH746" i="5"/>
  <c r="T744" i="4"/>
  <c r="V743" i="4"/>
  <c r="T745" i="6" l="1"/>
  <c r="V744" i="6"/>
  <c r="AZ725" i="5"/>
  <c r="BB724" i="5"/>
  <c r="BA746" i="5"/>
  <c r="D749" i="5"/>
  <c r="AC748" i="5"/>
  <c r="C748" i="5"/>
  <c r="AB747" i="5"/>
  <c r="B748" i="5"/>
  <c r="AA747" i="5"/>
  <c r="E748" i="5"/>
  <c r="AD747" i="5"/>
  <c r="I748" i="5"/>
  <c r="AH747" i="5"/>
  <c r="F748" i="5"/>
  <c r="AE747" i="5"/>
  <c r="H748" i="5"/>
  <c r="AG747" i="5"/>
  <c r="G749" i="5"/>
  <c r="AF748" i="5"/>
  <c r="V744" i="4"/>
  <c r="T745" i="4"/>
  <c r="T746" i="6" l="1"/>
  <c r="V745" i="6"/>
  <c r="BB725" i="5"/>
  <c r="AZ726" i="5"/>
  <c r="BA747" i="5"/>
  <c r="H749" i="5"/>
  <c r="AG748" i="5"/>
  <c r="D750" i="5"/>
  <c r="AC749" i="5"/>
  <c r="I749" i="5"/>
  <c r="AH748" i="5"/>
  <c r="F749" i="5"/>
  <c r="AE748" i="5"/>
  <c r="C749" i="5"/>
  <c r="AB748" i="5"/>
  <c r="G750" i="5"/>
  <c r="AF749" i="5"/>
  <c r="E749" i="5"/>
  <c r="AD748" i="5"/>
  <c r="B749" i="5"/>
  <c r="AA748" i="5"/>
  <c r="BA748" i="5" s="1"/>
  <c r="T746" i="4"/>
  <c r="V745" i="4"/>
  <c r="V746" i="6" l="1"/>
  <c r="T747" i="6"/>
  <c r="AZ727" i="5"/>
  <c r="BB726" i="5"/>
  <c r="I750" i="5"/>
  <c r="AH749" i="5"/>
  <c r="G751" i="5"/>
  <c r="AF750" i="5"/>
  <c r="D751" i="5"/>
  <c r="AC750" i="5"/>
  <c r="B750" i="5"/>
  <c r="AA749" i="5"/>
  <c r="F750" i="5"/>
  <c r="AE749" i="5"/>
  <c r="E750" i="5"/>
  <c r="AD749" i="5"/>
  <c r="C750" i="5"/>
  <c r="AB749" i="5"/>
  <c r="H750" i="5"/>
  <c r="AG749" i="5"/>
  <c r="T747" i="4"/>
  <c r="V746" i="4"/>
  <c r="T748" i="6" l="1"/>
  <c r="V747" i="6"/>
  <c r="BB727" i="5"/>
  <c r="AZ728" i="5"/>
  <c r="BA749" i="5"/>
  <c r="D752" i="5"/>
  <c r="AC751" i="5"/>
  <c r="H751" i="5"/>
  <c r="AG750" i="5"/>
  <c r="E751" i="5"/>
  <c r="AD750" i="5"/>
  <c r="G752" i="5"/>
  <c r="AF751" i="5"/>
  <c r="C751" i="5"/>
  <c r="AB750" i="5"/>
  <c r="B751" i="5"/>
  <c r="AA750" i="5"/>
  <c r="BA750" i="5" s="1"/>
  <c r="F751" i="5"/>
  <c r="AE750" i="5"/>
  <c r="I751" i="5"/>
  <c r="AH750" i="5"/>
  <c r="T748" i="4"/>
  <c r="V747" i="4"/>
  <c r="T749" i="6" l="1"/>
  <c r="V748" i="6"/>
  <c r="AZ729" i="5"/>
  <c r="BB728" i="5"/>
  <c r="E752" i="5"/>
  <c r="AD751" i="5"/>
  <c r="C752" i="5"/>
  <c r="AB751" i="5"/>
  <c r="B752" i="5"/>
  <c r="AA751" i="5"/>
  <c r="H752" i="5"/>
  <c r="AG751" i="5"/>
  <c r="I752" i="5"/>
  <c r="AH751" i="5"/>
  <c r="G753" i="5"/>
  <c r="AF752" i="5"/>
  <c r="F752" i="5"/>
  <c r="AE751" i="5"/>
  <c r="D753" i="5"/>
  <c r="AC752" i="5"/>
  <c r="V748" i="4"/>
  <c r="T749" i="4"/>
  <c r="T750" i="6" l="1"/>
  <c r="V749" i="6"/>
  <c r="AZ730" i="5"/>
  <c r="BB729" i="5"/>
  <c r="BA751" i="5"/>
  <c r="B753" i="5"/>
  <c r="AA752" i="5"/>
  <c r="F753" i="5"/>
  <c r="AE752" i="5"/>
  <c r="G754" i="5"/>
  <c r="AF753" i="5"/>
  <c r="C753" i="5"/>
  <c r="AB752" i="5"/>
  <c r="D754" i="5"/>
  <c r="AC753" i="5"/>
  <c r="H753" i="5"/>
  <c r="AG752" i="5"/>
  <c r="I753" i="5"/>
  <c r="AH752" i="5"/>
  <c r="E753" i="5"/>
  <c r="AD752" i="5"/>
  <c r="T750" i="4"/>
  <c r="V749" i="4"/>
  <c r="V750" i="6" l="1"/>
  <c r="T751" i="6"/>
  <c r="BB730" i="5"/>
  <c r="AZ731" i="5"/>
  <c r="BA752" i="5"/>
  <c r="G755" i="5"/>
  <c r="AF754" i="5"/>
  <c r="H754" i="5"/>
  <c r="AG753" i="5"/>
  <c r="F754" i="5"/>
  <c r="AE753" i="5"/>
  <c r="E754" i="5"/>
  <c r="AD753" i="5"/>
  <c r="C754" i="5"/>
  <c r="AB753" i="5"/>
  <c r="I754" i="5"/>
  <c r="AH753" i="5"/>
  <c r="D755" i="5"/>
  <c r="AC754" i="5"/>
  <c r="B754" i="5"/>
  <c r="AA753" i="5"/>
  <c r="BA753" i="5" s="1"/>
  <c r="T751" i="4"/>
  <c r="V750" i="4"/>
  <c r="T752" i="6" l="1"/>
  <c r="V751" i="6"/>
  <c r="AZ732" i="5"/>
  <c r="BB731" i="5"/>
  <c r="B755" i="5"/>
  <c r="AA754" i="5"/>
  <c r="F755" i="5"/>
  <c r="AE754" i="5"/>
  <c r="I755" i="5"/>
  <c r="AH754" i="5"/>
  <c r="E755" i="5"/>
  <c r="AD754" i="5"/>
  <c r="H755" i="5"/>
  <c r="AG754" i="5"/>
  <c r="D756" i="5"/>
  <c r="AC755" i="5"/>
  <c r="C755" i="5"/>
  <c r="AB754" i="5"/>
  <c r="G756" i="5"/>
  <c r="AF755" i="5"/>
  <c r="T752" i="4"/>
  <c r="V751" i="4"/>
  <c r="T753" i="6" l="1"/>
  <c r="V752" i="6"/>
  <c r="BB732" i="5"/>
  <c r="AZ733" i="5"/>
  <c r="BA754" i="5"/>
  <c r="H756" i="5"/>
  <c r="AG755" i="5"/>
  <c r="B756" i="5"/>
  <c r="AA755" i="5"/>
  <c r="I756" i="5"/>
  <c r="AH755" i="5"/>
  <c r="D757" i="5"/>
  <c r="AC756" i="5"/>
  <c r="F756" i="5"/>
  <c r="AE755" i="5"/>
  <c r="C756" i="5"/>
  <c r="AB755" i="5"/>
  <c r="G757" i="5"/>
  <c r="AF756" i="5"/>
  <c r="E756" i="5"/>
  <c r="AD755" i="5"/>
  <c r="V752" i="4"/>
  <c r="T753" i="4"/>
  <c r="T754" i="6" l="1"/>
  <c r="V753" i="6"/>
  <c r="AZ734" i="5"/>
  <c r="BB733" i="5"/>
  <c r="BA755" i="5"/>
  <c r="F757" i="5"/>
  <c r="AE756" i="5"/>
  <c r="H757" i="5"/>
  <c r="AG756" i="5"/>
  <c r="I757" i="5"/>
  <c r="AH756" i="5"/>
  <c r="C757" i="5"/>
  <c r="AB756" i="5"/>
  <c r="B757" i="5"/>
  <c r="AA756" i="5"/>
  <c r="G758" i="5"/>
  <c r="AF757" i="5"/>
  <c r="E757" i="5"/>
  <c r="AD756" i="5"/>
  <c r="D758" i="5"/>
  <c r="AC757" i="5"/>
  <c r="T754" i="4"/>
  <c r="V753" i="4"/>
  <c r="V754" i="6" l="1"/>
  <c r="T755" i="6"/>
  <c r="AZ735" i="5"/>
  <c r="BB734" i="5"/>
  <c r="BA756" i="5"/>
  <c r="I758" i="5"/>
  <c r="AH757" i="5"/>
  <c r="G759" i="5"/>
  <c r="AF758" i="5"/>
  <c r="C758" i="5"/>
  <c r="AB757" i="5"/>
  <c r="H758" i="5"/>
  <c r="AG757" i="5"/>
  <c r="D759" i="5"/>
  <c r="AC758" i="5"/>
  <c r="E758" i="5"/>
  <c r="AD757" i="5"/>
  <c r="B758" i="5"/>
  <c r="AA757" i="5"/>
  <c r="F758" i="5"/>
  <c r="AE757" i="5"/>
  <c r="T755" i="4"/>
  <c r="V754" i="4"/>
  <c r="T756" i="6" l="1"/>
  <c r="V755" i="6"/>
  <c r="AZ736" i="5"/>
  <c r="BB735" i="5"/>
  <c r="BA757" i="5"/>
  <c r="C759" i="5"/>
  <c r="AB758" i="5"/>
  <c r="B759" i="5"/>
  <c r="AA758" i="5"/>
  <c r="E759" i="5"/>
  <c r="AD758" i="5"/>
  <c r="G760" i="5"/>
  <c r="AF759" i="5"/>
  <c r="F759" i="5"/>
  <c r="AE758" i="5"/>
  <c r="H759" i="5"/>
  <c r="AG758" i="5"/>
  <c r="D760" i="5"/>
  <c r="AC759" i="5"/>
  <c r="I759" i="5"/>
  <c r="AH758" i="5"/>
  <c r="T756" i="4"/>
  <c r="V755" i="4"/>
  <c r="T757" i="6" l="1"/>
  <c r="V756" i="6"/>
  <c r="AZ737" i="5"/>
  <c r="BB736" i="5"/>
  <c r="BA758" i="5"/>
  <c r="E760" i="5"/>
  <c r="AD759" i="5"/>
  <c r="H760" i="5"/>
  <c r="AG759" i="5"/>
  <c r="B760" i="5"/>
  <c r="AA759" i="5"/>
  <c r="I760" i="5"/>
  <c r="AH759" i="5"/>
  <c r="G761" i="5"/>
  <c r="AF760" i="5"/>
  <c r="D761" i="5"/>
  <c r="AC760" i="5"/>
  <c r="F760" i="5"/>
  <c r="AE759" i="5"/>
  <c r="C760" i="5"/>
  <c r="AB759" i="5"/>
  <c r="V756" i="4"/>
  <c r="T757" i="4"/>
  <c r="T758" i="6" l="1"/>
  <c r="V757" i="6"/>
  <c r="BB737" i="5"/>
  <c r="AZ738" i="5"/>
  <c r="BA759" i="5"/>
  <c r="C761" i="5"/>
  <c r="AB760" i="5"/>
  <c r="B761" i="5"/>
  <c r="AA760" i="5"/>
  <c r="D762" i="5"/>
  <c r="AC761" i="5"/>
  <c r="I761" i="5"/>
  <c r="AH760" i="5"/>
  <c r="H761" i="5"/>
  <c r="AG760" i="5"/>
  <c r="F761" i="5"/>
  <c r="AE760" i="5"/>
  <c r="G762" i="5"/>
  <c r="AF761" i="5"/>
  <c r="E761" i="5"/>
  <c r="AD760" i="5"/>
  <c r="T758" i="4"/>
  <c r="V757" i="4"/>
  <c r="V758" i="6" l="1"/>
  <c r="T759" i="6"/>
  <c r="AZ739" i="5"/>
  <c r="BB738" i="5"/>
  <c r="BA760" i="5"/>
  <c r="D763" i="5"/>
  <c r="AC762" i="5"/>
  <c r="F762" i="5"/>
  <c r="AE761" i="5"/>
  <c r="I762" i="5"/>
  <c r="AH761" i="5"/>
  <c r="B762" i="5"/>
  <c r="AA761" i="5"/>
  <c r="E762" i="5"/>
  <c r="AD761" i="5"/>
  <c r="G763" i="5"/>
  <c r="AF762" i="5"/>
  <c r="H762" i="5"/>
  <c r="AG761" i="5"/>
  <c r="C762" i="5"/>
  <c r="AB761" i="5"/>
  <c r="T759" i="4"/>
  <c r="V758" i="4"/>
  <c r="T760" i="6" l="1"/>
  <c r="V759" i="6"/>
  <c r="AZ740" i="5"/>
  <c r="BB739" i="5"/>
  <c r="BA761" i="5"/>
  <c r="I763" i="5"/>
  <c r="AH762" i="5"/>
  <c r="C763" i="5"/>
  <c r="AB762" i="5"/>
  <c r="B763" i="5"/>
  <c r="AA762" i="5"/>
  <c r="F763" i="5"/>
  <c r="AE762" i="5"/>
  <c r="G764" i="5"/>
  <c r="AF763" i="5"/>
  <c r="H763" i="5"/>
  <c r="AG762" i="5"/>
  <c r="E763" i="5"/>
  <c r="AD762" i="5"/>
  <c r="D764" i="5"/>
  <c r="AC763" i="5"/>
  <c r="T760" i="4"/>
  <c r="V759" i="4"/>
  <c r="T761" i="6" l="1"/>
  <c r="V760" i="6"/>
  <c r="AZ741" i="5"/>
  <c r="BB740" i="5"/>
  <c r="BA762" i="5"/>
  <c r="B764" i="5"/>
  <c r="AA763" i="5"/>
  <c r="D765" i="5"/>
  <c r="AC764" i="5"/>
  <c r="F764" i="5"/>
  <c r="AE763" i="5"/>
  <c r="C764" i="5"/>
  <c r="AB763" i="5"/>
  <c r="H764" i="5"/>
  <c r="AG763" i="5"/>
  <c r="E764" i="5"/>
  <c r="AD763" i="5"/>
  <c r="G765" i="5"/>
  <c r="AF764" i="5"/>
  <c r="I764" i="5"/>
  <c r="AH763" i="5"/>
  <c r="V760" i="4"/>
  <c r="T761" i="4"/>
  <c r="T762" i="6" l="1"/>
  <c r="V761" i="6"/>
  <c r="BB741" i="5"/>
  <c r="AZ742" i="5"/>
  <c r="BA763" i="5"/>
  <c r="F765" i="5"/>
  <c r="AE764" i="5"/>
  <c r="I765" i="5"/>
  <c r="AH764" i="5"/>
  <c r="C765" i="5"/>
  <c r="AB764" i="5"/>
  <c r="D766" i="5"/>
  <c r="AC765" i="5"/>
  <c r="E765" i="5"/>
  <c r="AD764" i="5"/>
  <c r="G766" i="5"/>
  <c r="AF765" i="5"/>
  <c r="H765" i="5"/>
  <c r="AG764" i="5"/>
  <c r="B765" i="5"/>
  <c r="AA764" i="5"/>
  <c r="BA764" i="5" s="1"/>
  <c r="T762" i="4"/>
  <c r="V761" i="4"/>
  <c r="V762" i="6" l="1"/>
  <c r="T763" i="6"/>
  <c r="AZ743" i="5"/>
  <c r="BB742" i="5"/>
  <c r="C766" i="5"/>
  <c r="AB765" i="5"/>
  <c r="B766" i="5"/>
  <c r="AA765" i="5"/>
  <c r="D767" i="5"/>
  <c r="AC766" i="5"/>
  <c r="I766" i="5"/>
  <c r="AH765" i="5"/>
  <c r="G767" i="5"/>
  <c r="AF766" i="5"/>
  <c r="H766" i="5"/>
  <c r="AG765" i="5"/>
  <c r="E766" i="5"/>
  <c r="AD765" i="5"/>
  <c r="F766" i="5"/>
  <c r="AE765" i="5"/>
  <c r="T763" i="4"/>
  <c r="V762" i="4"/>
  <c r="T764" i="6" l="1"/>
  <c r="V763" i="6"/>
  <c r="BB743" i="5"/>
  <c r="AZ744" i="5"/>
  <c r="BA765" i="5"/>
  <c r="G768" i="5"/>
  <c r="AF767" i="5"/>
  <c r="F767" i="5"/>
  <c r="AE766" i="5"/>
  <c r="I767" i="5"/>
  <c r="AH766" i="5"/>
  <c r="B767" i="5"/>
  <c r="AA766" i="5"/>
  <c r="H767" i="5"/>
  <c r="AG766" i="5"/>
  <c r="E767" i="5"/>
  <c r="AD766" i="5"/>
  <c r="D768" i="5"/>
  <c r="AC767" i="5"/>
  <c r="C767" i="5"/>
  <c r="AB766" i="5"/>
  <c r="T764" i="4"/>
  <c r="V763" i="4"/>
  <c r="T765" i="6" l="1"/>
  <c r="V764" i="6"/>
  <c r="AZ745" i="5"/>
  <c r="BB744" i="5"/>
  <c r="BA766" i="5"/>
  <c r="I768" i="5"/>
  <c r="AH767" i="5"/>
  <c r="C768" i="5"/>
  <c r="AB767" i="5"/>
  <c r="E768" i="5"/>
  <c r="AD767" i="5"/>
  <c r="F768" i="5"/>
  <c r="AE767" i="5"/>
  <c r="B768" i="5"/>
  <c r="AA767" i="5"/>
  <c r="D769" i="5"/>
  <c r="AC768" i="5"/>
  <c r="H768" i="5"/>
  <c r="AG767" i="5"/>
  <c r="G769" i="5"/>
  <c r="AF768" i="5"/>
  <c r="V764" i="4"/>
  <c r="T765" i="4"/>
  <c r="T766" i="6" l="1"/>
  <c r="V765" i="6"/>
  <c r="BB745" i="5"/>
  <c r="AZ746" i="5"/>
  <c r="BA767" i="5"/>
  <c r="E769" i="5"/>
  <c r="AD768" i="5"/>
  <c r="D770" i="5"/>
  <c r="AC769" i="5"/>
  <c r="C769" i="5"/>
  <c r="AB768" i="5"/>
  <c r="G770" i="5"/>
  <c r="AF769" i="5"/>
  <c r="F769" i="5"/>
  <c r="AE768" i="5"/>
  <c r="H769" i="5"/>
  <c r="AG768" i="5"/>
  <c r="B769" i="5"/>
  <c r="AA768" i="5"/>
  <c r="I769" i="5"/>
  <c r="AH768" i="5"/>
  <c r="T766" i="4"/>
  <c r="V765" i="4"/>
  <c r="V766" i="6" l="1"/>
  <c r="T767" i="6"/>
  <c r="AZ747" i="5"/>
  <c r="BB746" i="5"/>
  <c r="BA768" i="5"/>
  <c r="F770" i="5"/>
  <c r="AE769" i="5"/>
  <c r="H770" i="5"/>
  <c r="AG769" i="5"/>
  <c r="D771" i="5"/>
  <c r="AC770" i="5"/>
  <c r="I770" i="5"/>
  <c r="AH769" i="5"/>
  <c r="G771" i="5"/>
  <c r="AF770" i="5"/>
  <c r="B770" i="5"/>
  <c r="AA769" i="5"/>
  <c r="BA769" i="5" s="1"/>
  <c r="C770" i="5"/>
  <c r="AB769" i="5"/>
  <c r="E770" i="5"/>
  <c r="AD769" i="5"/>
  <c r="T767" i="4"/>
  <c r="V766" i="4"/>
  <c r="T768" i="6" l="1"/>
  <c r="V767" i="6"/>
  <c r="BB747" i="5"/>
  <c r="AZ748" i="5"/>
  <c r="D772" i="5"/>
  <c r="AC771" i="5"/>
  <c r="C771" i="5"/>
  <c r="AB770" i="5"/>
  <c r="B771" i="5"/>
  <c r="AA770" i="5"/>
  <c r="H771" i="5"/>
  <c r="AG770" i="5"/>
  <c r="E771" i="5"/>
  <c r="AD770" i="5"/>
  <c r="I771" i="5"/>
  <c r="AH770" i="5"/>
  <c r="G772" i="5"/>
  <c r="AF771" i="5"/>
  <c r="F771" i="5"/>
  <c r="AE770" i="5"/>
  <c r="T768" i="4"/>
  <c r="V767" i="4"/>
  <c r="T769" i="6" l="1"/>
  <c r="V768" i="6"/>
  <c r="AZ749" i="5"/>
  <c r="BB748" i="5"/>
  <c r="BA770" i="5"/>
  <c r="B772" i="5"/>
  <c r="AA771" i="5"/>
  <c r="I772" i="5"/>
  <c r="AH771" i="5"/>
  <c r="C772" i="5"/>
  <c r="AB771" i="5"/>
  <c r="F772" i="5"/>
  <c r="AE771" i="5"/>
  <c r="H772" i="5"/>
  <c r="AG771" i="5"/>
  <c r="G773" i="5"/>
  <c r="AF772" i="5"/>
  <c r="E772" i="5"/>
  <c r="AD771" i="5"/>
  <c r="D773" i="5"/>
  <c r="AC772" i="5"/>
  <c r="V768" i="4"/>
  <c r="T769" i="4"/>
  <c r="T770" i="6" l="1"/>
  <c r="V769" i="6"/>
  <c r="AZ750" i="5"/>
  <c r="BB749" i="5"/>
  <c r="BA771" i="5"/>
  <c r="C773" i="5"/>
  <c r="AB772" i="5"/>
  <c r="G774" i="5"/>
  <c r="AF773" i="5"/>
  <c r="I773" i="5"/>
  <c r="AH772" i="5"/>
  <c r="D774" i="5"/>
  <c r="AC773" i="5"/>
  <c r="F773" i="5"/>
  <c r="AE772" i="5"/>
  <c r="E773" i="5"/>
  <c r="AD772" i="5"/>
  <c r="H773" i="5"/>
  <c r="AG772" i="5"/>
  <c r="B773" i="5"/>
  <c r="AA772" i="5"/>
  <c r="BA772" i="5" s="1"/>
  <c r="T770" i="4"/>
  <c r="V769" i="4"/>
  <c r="V770" i="6" l="1"/>
  <c r="T771" i="6"/>
  <c r="BB750" i="5"/>
  <c r="AZ751" i="5"/>
  <c r="B774" i="5"/>
  <c r="AA773" i="5"/>
  <c r="I774" i="5"/>
  <c r="AH773" i="5"/>
  <c r="E774" i="5"/>
  <c r="AD773" i="5"/>
  <c r="D775" i="5"/>
  <c r="AC774" i="5"/>
  <c r="G775" i="5"/>
  <c r="AF774" i="5"/>
  <c r="H774" i="5"/>
  <c r="AG773" i="5"/>
  <c r="F774" i="5"/>
  <c r="AE773" i="5"/>
  <c r="C774" i="5"/>
  <c r="AB773" i="5"/>
  <c r="T771" i="4"/>
  <c r="V770" i="4"/>
  <c r="T772" i="6" l="1"/>
  <c r="V771" i="6"/>
  <c r="AZ752" i="5"/>
  <c r="BB751" i="5"/>
  <c r="BA773" i="5"/>
  <c r="E775" i="5"/>
  <c r="AD774" i="5"/>
  <c r="H775" i="5"/>
  <c r="AG774" i="5"/>
  <c r="D776" i="5"/>
  <c r="AC775" i="5"/>
  <c r="I775" i="5"/>
  <c r="AH774" i="5"/>
  <c r="C775" i="5"/>
  <c r="AB774" i="5"/>
  <c r="F775" i="5"/>
  <c r="AE774" i="5"/>
  <c r="G776" i="5"/>
  <c r="AF775" i="5"/>
  <c r="B775" i="5"/>
  <c r="AA774" i="5"/>
  <c r="BA774" i="5" s="1"/>
  <c r="T772" i="4"/>
  <c r="V771" i="4"/>
  <c r="T773" i="6" l="1"/>
  <c r="V772" i="6"/>
  <c r="AZ753" i="5"/>
  <c r="BB752" i="5"/>
  <c r="D777" i="5"/>
  <c r="AC776" i="5"/>
  <c r="B776" i="5"/>
  <c r="AA775" i="5"/>
  <c r="I776" i="5"/>
  <c r="AH775" i="5"/>
  <c r="H776" i="5"/>
  <c r="AG775" i="5"/>
  <c r="F776" i="5"/>
  <c r="AE775" i="5"/>
  <c r="G777" i="5"/>
  <c r="AF776" i="5"/>
  <c r="C776" i="5"/>
  <c r="AB775" i="5"/>
  <c r="E776" i="5"/>
  <c r="AD775" i="5"/>
  <c r="V772" i="4"/>
  <c r="T773" i="4"/>
  <c r="V773" i="6" l="1"/>
  <c r="T774" i="6"/>
  <c r="BB753" i="5"/>
  <c r="AZ754" i="5"/>
  <c r="BA775" i="5"/>
  <c r="I777" i="5"/>
  <c r="AH776" i="5"/>
  <c r="E777" i="5"/>
  <c r="AD776" i="5"/>
  <c r="H777" i="5"/>
  <c r="AG776" i="5"/>
  <c r="B777" i="5"/>
  <c r="AA776" i="5"/>
  <c r="BA776" i="5" s="1"/>
  <c r="G778" i="5"/>
  <c r="AF777" i="5"/>
  <c r="C777" i="5"/>
  <c r="AB776" i="5"/>
  <c r="F777" i="5"/>
  <c r="AE776" i="5"/>
  <c r="D778" i="5"/>
  <c r="AC777" i="5"/>
  <c r="T774" i="4"/>
  <c r="V773" i="4"/>
  <c r="T775" i="6" l="1"/>
  <c r="V774" i="6"/>
  <c r="BB754" i="5"/>
  <c r="AZ755" i="5"/>
  <c r="H778" i="5"/>
  <c r="AG777" i="5"/>
  <c r="D779" i="5"/>
  <c r="AC778" i="5"/>
  <c r="B778" i="5"/>
  <c r="AA777" i="5"/>
  <c r="E778" i="5"/>
  <c r="AD777" i="5"/>
  <c r="C778" i="5"/>
  <c r="AB777" i="5"/>
  <c r="F778" i="5"/>
  <c r="AE777" i="5"/>
  <c r="G779" i="5"/>
  <c r="AF778" i="5"/>
  <c r="I778" i="5"/>
  <c r="AH777" i="5"/>
  <c r="T775" i="4"/>
  <c r="V774" i="4"/>
  <c r="T776" i="6" l="1"/>
  <c r="V775" i="6"/>
  <c r="BB755" i="5"/>
  <c r="AZ756" i="5"/>
  <c r="BA777" i="5"/>
  <c r="B779" i="5"/>
  <c r="AA778" i="5"/>
  <c r="I779" i="5"/>
  <c r="AH778" i="5"/>
  <c r="E779" i="5"/>
  <c r="AD778" i="5"/>
  <c r="D780" i="5"/>
  <c r="AC779" i="5"/>
  <c r="F779" i="5"/>
  <c r="AE778" i="5"/>
  <c r="G780" i="5"/>
  <c r="AF779" i="5"/>
  <c r="C779" i="5"/>
  <c r="AB778" i="5"/>
  <c r="H779" i="5"/>
  <c r="AG778" i="5"/>
  <c r="T776" i="4"/>
  <c r="V775" i="4"/>
  <c r="T777" i="6" l="1"/>
  <c r="V776" i="6"/>
  <c r="BB756" i="5"/>
  <c r="AZ757" i="5"/>
  <c r="BA778" i="5"/>
  <c r="E780" i="5"/>
  <c r="AD779" i="5"/>
  <c r="H780" i="5"/>
  <c r="AG779" i="5"/>
  <c r="D781" i="5"/>
  <c r="AC780" i="5"/>
  <c r="I780" i="5"/>
  <c r="AH779" i="5"/>
  <c r="G781" i="5"/>
  <c r="AF780" i="5"/>
  <c r="C780" i="5"/>
  <c r="AB779" i="5"/>
  <c r="F780" i="5"/>
  <c r="AE779" i="5"/>
  <c r="B780" i="5"/>
  <c r="AA779" i="5"/>
  <c r="BA779" i="5" s="1"/>
  <c r="V776" i="4"/>
  <c r="T777" i="4"/>
  <c r="V777" i="6" l="1"/>
  <c r="T778" i="6"/>
  <c r="AZ758" i="5"/>
  <c r="BB757" i="5"/>
  <c r="D782" i="5"/>
  <c r="AC781" i="5"/>
  <c r="C781" i="5"/>
  <c r="AB780" i="5"/>
  <c r="I781" i="5"/>
  <c r="AH780" i="5"/>
  <c r="H781" i="5"/>
  <c r="AG780" i="5"/>
  <c r="B781" i="5"/>
  <c r="AA780" i="5"/>
  <c r="F781" i="5"/>
  <c r="AE780" i="5"/>
  <c r="G782" i="5"/>
  <c r="AF781" i="5"/>
  <c r="E781" i="5"/>
  <c r="AD780" i="5"/>
  <c r="T778" i="4"/>
  <c r="V777" i="4"/>
  <c r="T779" i="6" l="1"/>
  <c r="V778" i="6"/>
  <c r="BB758" i="5"/>
  <c r="AZ759" i="5"/>
  <c r="BA780" i="5"/>
  <c r="I782" i="5"/>
  <c r="AH781" i="5"/>
  <c r="E782" i="5"/>
  <c r="AD781" i="5"/>
  <c r="H782" i="5"/>
  <c r="AG781" i="5"/>
  <c r="C782" i="5"/>
  <c r="AB781" i="5"/>
  <c r="F782" i="5"/>
  <c r="AE781" i="5"/>
  <c r="G783" i="5"/>
  <c r="AF782" i="5"/>
  <c r="B782" i="5"/>
  <c r="AA781" i="5"/>
  <c r="D783" i="5"/>
  <c r="AC782" i="5"/>
  <c r="T779" i="4"/>
  <c r="V778" i="4"/>
  <c r="T780" i="6" l="1"/>
  <c r="V779" i="6"/>
  <c r="AZ760" i="5"/>
  <c r="BB759" i="5"/>
  <c r="BA781" i="5"/>
  <c r="H783" i="5"/>
  <c r="AG782" i="5"/>
  <c r="D784" i="5"/>
  <c r="AC783" i="5"/>
  <c r="C783" i="5"/>
  <c r="AB782" i="5"/>
  <c r="E783" i="5"/>
  <c r="AD782" i="5"/>
  <c r="G784" i="5"/>
  <c r="AF783" i="5"/>
  <c r="B783" i="5"/>
  <c r="AA782" i="5"/>
  <c r="F783" i="5"/>
  <c r="AE782" i="5"/>
  <c r="I783" i="5"/>
  <c r="AH782" i="5"/>
  <c r="T780" i="4"/>
  <c r="V779" i="4"/>
  <c r="T781" i="6" l="1"/>
  <c r="V780" i="6"/>
  <c r="AZ761" i="5"/>
  <c r="BB760" i="5"/>
  <c r="BA782" i="5"/>
  <c r="C784" i="5"/>
  <c r="AB783" i="5"/>
  <c r="I784" i="5"/>
  <c r="AH783" i="5"/>
  <c r="E784" i="5"/>
  <c r="AD783" i="5"/>
  <c r="D785" i="5"/>
  <c r="AC784" i="5"/>
  <c r="B784" i="5"/>
  <c r="AA783" i="5"/>
  <c r="F784" i="5"/>
  <c r="AE783" i="5"/>
  <c r="G785" i="5"/>
  <c r="AF784" i="5"/>
  <c r="H784" i="5"/>
  <c r="AG783" i="5"/>
  <c r="V780" i="4"/>
  <c r="T781" i="4"/>
  <c r="V781" i="6" l="1"/>
  <c r="T782" i="6"/>
  <c r="BB761" i="5"/>
  <c r="AZ762" i="5"/>
  <c r="BA783" i="5"/>
  <c r="E785" i="5"/>
  <c r="AD784" i="5"/>
  <c r="H785" i="5"/>
  <c r="AG784" i="5"/>
  <c r="D786" i="5"/>
  <c r="AC785" i="5"/>
  <c r="I785" i="5"/>
  <c r="AH784" i="5"/>
  <c r="F785" i="5"/>
  <c r="AE784" i="5"/>
  <c r="G786" i="5"/>
  <c r="AF785" i="5"/>
  <c r="B785" i="5"/>
  <c r="AA784" i="5"/>
  <c r="C785" i="5"/>
  <c r="AB784" i="5"/>
  <c r="T782" i="4"/>
  <c r="V781" i="4"/>
  <c r="T783" i="6" l="1"/>
  <c r="V782" i="6"/>
  <c r="AZ763" i="5"/>
  <c r="BB762" i="5"/>
  <c r="BA784" i="5"/>
  <c r="D787" i="5"/>
  <c r="AC786" i="5"/>
  <c r="C786" i="5"/>
  <c r="AB785" i="5"/>
  <c r="I786" i="5"/>
  <c r="AH785" i="5"/>
  <c r="H786" i="5"/>
  <c r="AG785" i="5"/>
  <c r="G787" i="5"/>
  <c r="AF786" i="5"/>
  <c r="B786" i="5"/>
  <c r="AA785" i="5"/>
  <c r="F786" i="5"/>
  <c r="AE785" i="5"/>
  <c r="E786" i="5"/>
  <c r="AD785" i="5"/>
  <c r="T783" i="4"/>
  <c r="V782" i="4"/>
  <c r="T784" i="6" l="1"/>
  <c r="V783" i="6"/>
  <c r="BB763" i="5"/>
  <c r="AZ764" i="5"/>
  <c r="BA785" i="5"/>
  <c r="I787" i="5"/>
  <c r="AH786" i="5"/>
  <c r="E787" i="5"/>
  <c r="AD786" i="5"/>
  <c r="H787" i="5"/>
  <c r="AG786" i="5"/>
  <c r="C787" i="5"/>
  <c r="AB786" i="5"/>
  <c r="B787" i="5"/>
  <c r="AA786" i="5"/>
  <c r="BA786" i="5" s="1"/>
  <c r="F787" i="5"/>
  <c r="AE786" i="5"/>
  <c r="G788" i="5"/>
  <c r="AF787" i="5"/>
  <c r="D788" i="5"/>
  <c r="AC787" i="5"/>
  <c r="T784" i="4"/>
  <c r="V783" i="4"/>
  <c r="T785" i="6" l="1"/>
  <c r="V784" i="6"/>
  <c r="AZ765" i="5"/>
  <c r="BB764" i="5"/>
  <c r="H788" i="5"/>
  <c r="AG787" i="5"/>
  <c r="D789" i="5"/>
  <c r="AC788" i="5"/>
  <c r="C788" i="5"/>
  <c r="AB787" i="5"/>
  <c r="E788" i="5"/>
  <c r="AD787" i="5"/>
  <c r="F788" i="5"/>
  <c r="AE787" i="5"/>
  <c r="G789" i="5"/>
  <c r="AF788" i="5"/>
  <c r="B788" i="5"/>
  <c r="AA787" i="5"/>
  <c r="I788" i="5"/>
  <c r="AH787" i="5"/>
  <c r="V784" i="4"/>
  <c r="T785" i="4"/>
  <c r="V785" i="6" l="1"/>
  <c r="T786" i="6"/>
  <c r="AZ766" i="5"/>
  <c r="BB765" i="5"/>
  <c r="BA787" i="5"/>
  <c r="F789" i="5"/>
  <c r="AE788" i="5"/>
  <c r="I789" i="5"/>
  <c r="AH788" i="5"/>
  <c r="E789" i="5"/>
  <c r="AD788" i="5"/>
  <c r="D790" i="5"/>
  <c r="AC789" i="5"/>
  <c r="G790" i="5"/>
  <c r="AF789" i="5"/>
  <c r="B789" i="5"/>
  <c r="AA788" i="5"/>
  <c r="C789" i="5"/>
  <c r="AB788" i="5"/>
  <c r="H789" i="5"/>
  <c r="AG788" i="5"/>
  <c r="T786" i="4"/>
  <c r="V785" i="4"/>
  <c r="T787" i="6" l="1"/>
  <c r="V786" i="6"/>
  <c r="BB766" i="5"/>
  <c r="AZ767" i="5"/>
  <c r="BA788" i="5"/>
  <c r="E790" i="5"/>
  <c r="AD789" i="5"/>
  <c r="H790" i="5"/>
  <c r="AG789" i="5"/>
  <c r="B790" i="5"/>
  <c r="AA789" i="5"/>
  <c r="I790" i="5"/>
  <c r="AH789" i="5"/>
  <c r="D791" i="5"/>
  <c r="AC790" i="5"/>
  <c r="C790" i="5"/>
  <c r="AB789" i="5"/>
  <c r="G791" i="5"/>
  <c r="AF790" i="5"/>
  <c r="F790" i="5"/>
  <c r="AE789" i="5"/>
  <c r="T787" i="4"/>
  <c r="V786" i="4"/>
  <c r="T788" i="6" l="1"/>
  <c r="V787" i="6"/>
  <c r="AZ768" i="5"/>
  <c r="BB767" i="5"/>
  <c r="BA789" i="5"/>
  <c r="B791" i="5"/>
  <c r="AA790" i="5"/>
  <c r="C791" i="5"/>
  <c r="AB790" i="5"/>
  <c r="H791" i="5"/>
  <c r="AG790" i="5"/>
  <c r="F791" i="5"/>
  <c r="AE790" i="5"/>
  <c r="I791" i="5"/>
  <c r="AH790" i="5"/>
  <c r="G792" i="5"/>
  <c r="AF791" i="5"/>
  <c r="D792" i="5"/>
  <c r="AC791" i="5"/>
  <c r="E791" i="5"/>
  <c r="AD790" i="5"/>
  <c r="T788" i="4"/>
  <c r="V787" i="4"/>
  <c r="T789" i="6" l="1"/>
  <c r="V788" i="6"/>
  <c r="BB768" i="5"/>
  <c r="AZ769" i="5"/>
  <c r="BA790" i="5"/>
  <c r="G793" i="5"/>
  <c r="AF792" i="5"/>
  <c r="F792" i="5"/>
  <c r="AE791" i="5"/>
  <c r="C792" i="5"/>
  <c r="AB791" i="5"/>
  <c r="E792" i="5"/>
  <c r="AD791" i="5"/>
  <c r="D793" i="5"/>
  <c r="AC792" i="5"/>
  <c r="I792" i="5"/>
  <c r="AH791" i="5"/>
  <c r="H792" i="5"/>
  <c r="AG791" i="5"/>
  <c r="B792" i="5"/>
  <c r="AA791" i="5"/>
  <c r="BA791" i="5" s="1"/>
  <c r="V788" i="4"/>
  <c r="T789" i="4"/>
  <c r="V789" i="6" l="1"/>
  <c r="T790" i="6"/>
  <c r="BB769" i="5"/>
  <c r="AZ770" i="5"/>
  <c r="H793" i="5"/>
  <c r="AG792" i="5"/>
  <c r="I793" i="5"/>
  <c r="AH792" i="5"/>
  <c r="F793" i="5"/>
  <c r="AE792" i="5"/>
  <c r="D794" i="5"/>
  <c r="AC793" i="5"/>
  <c r="B793" i="5"/>
  <c r="AA792" i="5"/>
  <c r="E793" i="5"/>
  <c r="AD792" i="5"/>
  <c r="C793" i="5"/>
  <c r="AB792" i="5"/>
  <c r="G794" i="5"/>
  <c r="AF793" i="5"/>
  <c r="T790" i="4"/>
  <c r="V789" i="4"/>
  <c r="T791" i="6" l="1"/>
  <c r="V790" i="6"/>
  <c r="BB770" i="5"/>
  <c r="AZ771" i="5"/>
  <c r="BA792" i="5"/>
  <c r="B794" i="5"/>
  <c r="AA793" i="5"/>
  <c r="E794" i="5"/>
  <c r="AD793" i="5"/>
  <c r="I794" i="5"/>
  <c r="AH793" i="5"/>
  <c r="G795" i="5"/>
  <c r="AF794" i="5"/>
  <c r="D795" i="5"/>
  <c r="AC794" i="5"/>
  <c r="C794" i="5"/>
  <c r="AB793" i="5"/>
  <c r="F794" i="5"/>
  <c r="AE793" i="5"/>
  <c r="H794" i="5"/>
  <c r="AG793" i="5"/>
  <c r="T791" i="4"/>
  <c r="V790" i="4"/>
  <c r="T792" i="6" l="1"/>
  <c r="V791" i="6"/>
  <c r="AZ772" i="5"/>
  <c r="BB771" i="5"/>
  <c r="BA793" i="5"/>
  <c r="I795" i="5"/>
  <c r="AH794" i="5"/>
  <c r="F795" i="5"/>
  <c r="AE794" i="5"/>
  <c r="C795" i="5"/>
  <c r="AB794" i="5"/>
  <c r="E795" i="5"/>
  <c r="AD794" i="5"/>
  <c r="H795" i="5"/>
  <c r="AG794" i="5"/>
  <c r="G796" i="5"/>
  <c r="AF795" i="5"/>
  <c r="D796" i="5"/>
  <c r="AC795" i="5"/>
  <c r="B795" i="5"/>
  <c r="AA794" i="5"/>
  <c r="BA794" i="5" s="1"/>
  <c r="T792" i="4"/>
  <c r="V791" i="4"/>
  <c r="T793" i="6" l="1"/>
  <c r="V792" i="6"/>
  <c r="BB772" i="5"/>
  <c r="AZ773" i="5"/>
  <c r="H796" i="5"/>
  <c r="AG795" i="5"/>
  <c r="G797" i="5"/>
  <c r="AF796" i="5"/>
  <c r="F796" i="5"/>
  <c r="AE795" i="5"/>
  <c r="B796" i="5"/>
  <c r="AA795" i="5"/>
  <c r="E796" i="5"/>
  <c r="AD795" i="5"/>
  <c r="D797" i="5"/>
  <c r="AC796" i="5"/>
  <c r="C796" i="5"/>
  <c r="AB795" i="5"/>
  <c r="I796" i="5"/>
  <c r="AH795" i="5"/>
  <c r="V792" i="4"/>
  <c r="T793" i="4"/>
  <c r="V793" i="6" l="1"/>
  <c r="T794" i="6"/>
  <c r="BB773" i="5"/>
  <c r="AZ774" i="5"/>
  <c r="BA795" i="5"/>
  <c r="F797" i="5"/>
  <c r="AE796" i="5"/>
  <c r="I797" i="5"/>
  <c r="AH796" i="5"/>
  <c r="B797" i="5"/>
  <c r="AA796" i="5"/>
  <c r="D798" i="5"/>
  <c r="AC797" i="5"/>
  <c r="G798" i="5"/>
  <c r="AF797" i="5"/>
  <c r="C797" i="5"/>
  <c r="AB796" i="5"/>
  <c r="E797" i="5"/>
  <c r="AD796" i="5"/>
  <c r="H797" i="5"/>
  <c r="AG796" i="5"/>
  <c r="T794" i="4"/>
  <c r="V793" i="4"/>
  <c r="T795" i="6" l="1"/>
  <c r="V794" i="6"/>
  <c r="AZ775" i="5"/>
  <c r="BB774" i="5"/>
  <c r="BA796" i="5"/>
  <c r="E798" i="5"/>
  <c r="AD797" i="5"/>
  <c r="B798" i="5"/>
  <c r="AA797" i="5"/>
  <c r="H798" i="5"/>
  <c r="AG797" i="5"/>
  <c r="I798" i="5"/>
  <c r="AH797" i="5"/>
  <c r="C798" i="5"/>
  <c r="AB797" i="5"/>
  <c r="D799" i="5"/>
  <c r="AC798" i="5"/>
  <c r="G799" i="5"/>
  <c r="AF798" i="5"/>
  <c r="F798" i="5"/>
  <c r="AE797" i="5"/>
  <c r="T795" i="4"/>
  <c r="V794" i="4"/>
  <c r="T796" i="6" l="1"/>
  <c r="V795" i="6"/>
  <c r="BB775" i="5"/>
  <c r="AZ776" i="5"/>
  <c r="BA797" i="5"/>
  <c r="C799" i="5"/>
  <c r="AB798" i="5"/>
  <c r="F799" i="5"/>
  <c r="AE798" i="5"/>
  <c r="D800" i="5"/>
  <c r="AC799" i="5"/>
  <c r="B799" i="5"/>
  <c r="AA798" i="5"/>
  <c r="I799" i="5"/>
  <c r="AH798" i="5"/>
  <c r="G800" i="5"/>
  <c r="AF799" i="5"/>
  <c r="H799" i="5"/>
  <c r="AG798" i="5"/>
  <c r="E799" i="5"/>
  <c r="AD798" i="5"/>
  <c r="T796" i="4"/>
  <c r="V795" i="4"/>
  <c r="T797" i="6" l="1"/>
  <c r="V796" i="6"/>
  <c r="BB776" i="5"/>
  <c r="AZ777" i="5"/>
  <c r="BA798" i="5"/>
  <c r="H800" i="5"/>
  <c r="AG799" i="5"/>
  <c r="D801" i="5"/>
  <c r="AC800" i="5"/>
  <c r="G801" i="5"/>
  <c r="AF800" i="5"/>
  <c r="F800" i="5"/>
  <c r="AE799" i="5"/>
  <c r="E800" i="5"/>
  <c r="AD799" i="5"/>
  <c r="B800" i="5"/>
  <c r="AA799" i="5"/>
  <c r="I800" i="5"/>
  <c r="AH799" i="5"/>
  <c r="C800" i="5"/>
  <c r="AB799" i="5"/>
  <c r="V796" i="4"/>
  <c r="T797" i="4"/>
  <c r="V797" i="6" l="1"/>
  <c r="T798" i="6"/>
  <c r="AZ778" i="5"/>
  <c r="BB777" i="5"/>
  <c r="BA799" i="5"/>
  <c r="E801" i="5"/>
  <c r="AD800" i="5"/>
  <c r="C801" i="5"/>
  <c r="AB800" i="5"/>
  <c r="B801" i="5"/>
  <c r="AA800" i="5"/>
  <c r="D802" i="5"/>
  <c r="AC801" i="5"/>
  <c r="F801" i="5"/>
  <c r="AE800" i="5"/>
  <c r="I801" i="5"/>
  <c r="AH800" i="5"/>
  <c r="G802" i="5"/>
  <c r="AF801" i="5"/>
  <c r="H801" i="5"/>
  <c r="AG800" i="5"/>
  <c r="T798" i="4"/>
  <c r="V797" i="4"/>
  <c r="T799" i="6" l="1"/>
  <c r="V798" i="6"/>
  <c r="BB778" i="5"/>
  <c r="AZ779" i="5"/>
  <c r="BA800" i="5"/>
  <c r="H802" i="5"/>
  <c r="AG801" i="5"/>
  <c r="F802" i="5"/>
  <c r="AE801" i="5"/>
  <c r="I802" i="5"/>
  <c r="AH801" i="5"/>
  <c r="C802" i="5"/>
  <c r="AB801" i="5"/>
  <c r="D803" i="5"/>
  <c r="AC802" i="5"/>
  <c r="G803" i="5"/>
  <c r="AF802" i="5"/>
  <c r="B802" i="5"/>
  <c r="AA801" i="5"/>
  <c r="E802" i="5"/>
  <c r="AD801" i="5"/>
  <c r="T799" i="4"/>
  <c r="V798" i="4"/>
  <c r="T800" i="6" l="1"/>
  <c r="V799" i="6"/>
  <c r="AZ780" i="5"/>
  <c r="BB779" i="5"/>
  <c r="BA801" i="5"/>
  <c r="I803" i="5"/>
  <c r="AH802" i="5"/>
  <c r="G804" i="5"/>
  <c r="AF803" i="5"/>
  <c r="F803" i="5"/>
  <c r="AE802" i="5"/>
  <c r="E803" i="5"/>
  <c r="AD802" i="5"/>
  <c r="C803" i="5"/>
  <c r="AB802" i="5"/>
  <c r="B803" i="5"/>
  <c r="AA802" i="5"/>
  <c r="D804" i="5"/>
  <c r="AC803" i="5"/>
  <c r="H803" i="5"/>
  <c r="AG802" i="5"/>
  <c r="T800" i="4"/>
  <c r="V799" i="4"/>
  <c r="T801" i="6" l="1"/>
  <c r="V800" i="6"/>
  <c r="BB780" i="5"/>
  <c r="AZ781" i="5"/>
  <c r="BA802" i="5"/>
  <c r="F804" i="5"/>
  <c r="AE803" i="5"/>
  <c r="B804" i="5"/>
  <c r="AA803" i="5"/>
  <c r="G805" i="5"/>
  <c r="AF804" i="5"/>
  <c r="H804" i="5"/>
  <c r="AG803" i="5"/>
  <c r="E804" i="5"/>
  <c r="AD803" i="5"/>
  <c r="D805" i="5"/>
  <c r="AC804" i="5"/>
  <c r="C804" i="5"/>
  <c r="AB803" i="5"/>
  <c r="I804" i="5"/>
  <c r="AH803" i="5"/>
  <c r="V800" i="4"/>
  <c r="T801" i="4"/>
  <c r="V801" i="6" l="1"/>
  <c r="T802" i="6"/>
  <c r="BB781" i="5"/>
  <c r="AZ782" i="5"/>
  <c r="BA803" i="5"/>
  <c r="I805" i="5"/>
  <c r="AH804" i="5"/>
  <c r="D806" i="5"/>
  <c r="AC805" i="5"/>
  <c r="B805" i="5"/>
  <c r="AA804" i="5"/>
  <c r="H805" i="5"/>
  <c r="AG804" i="5"/>
  <c r="C805" i="5"/>
  <c r="AB804" i="5"/>
  <c r="E805" i="5"/>
  <c r="AD804" i="5"/>
  <c r="G806" i="5"/>
  <c r="AF805" i="5"/>
  <c r="F805" i="5"/>
  <c r="AE804" i="5"/>
  <c r="T802" i="4"/>
  <c r="V801" i="4"/>
  <c r="T803" i="6" l="1"/>
  <c r="V802" i="6"/>
  <c r="AZ783" i="5"/>
  <c r="BB782" i="5"/>
  <c r="BA804" i="5"/>
  <c r="F806" i="5"/>
  <c r="AE805" i="5"/>
  <c r="H806" i="5"/>
  <c r="AG805" i="5"/>
  <c r="G807" i="5"/>
  <c r="AF806" i="5"/>
  <c r="E806" i="5"/>
  <c r="AD805" i="5"/>
  <c r="D807" i="5"/>
  <c r="AC806" i="5"/>
  <c r="C806" i="5"/>
  <c r="AB805" i="5"/>
  <c r="B806" i="5"/>
  <c r="AA805" i="5"/>
  <c r="I806" i="5"/>
  <c r="AH805" i="5"/>
  <c r="T803" i="4"/>
  <c r="V802" i="4"/>
  <c r="T804" i="6" l="1"/>
  <c r="V803" i="6"/>
  <c r="BB783" i="5"/>
  <c r="AZ784" i="5"/>
  <c r="BA805" i="5"/>
  <c r="B807" i="5"/>
  <c r="AA806" i="5"/>
  <c r="C807" i="5"/>
  <c r="AB806" i="5"/>
  <c r="H807" i="5"/>
  <c r="AG806" i="5"/>
  <c r="I807" i="5"/>
  <c r="AH806" i="5"/>
  <c r="E807" i="5"/>
  <c r="AD806" i="5"/>
  <c r="D808" i="5"/>
  <c r="AC807" i="5"/>
  <c r="G808" i="5"/>
  <c r="AF807" i="5"/>
  <c r="F807" i="5"/>
  <c r="AE806" i="5"/>
  <c r="T804" i="4"/>
  <c r="V803" i="4"/>
  <c r="T805" i="6" l="1"/>
  <c r="V804" i="6"/>
  <c r="AZ785" i="5"/>
  <c r="BB784" i="5"/>
  <c r="BA806" i="5"/>
  <c r="F808" i="5"/>
  <c r="AE807" i="5"/>
  <c r="I808" i="5"/>
  <c r="AH807" i="5"/>
  <c r="G809" i="5"/>
  <c r="AF808" i="5"/>
  <c r="D809" i="5"/>
  <c r="AC808" i="5"/>
  <c r="C808" i="5"/>
  <c r="AB807" i="5"/>
  <c r="E808" i="5"/>
  <c r="AD807" i="5"/>
  <c r="H808" i="5"/>
  <c r="AG807" i="5"/>
  <c r="B808" i="5"/>
  <c r="AA807" i="5"/>
  <c r="BA807" i="5" s="1"/>
  <c r="V804" i="4"/>
  <c r="T805" i="4"/>
  <c r="V805" i="6" l="1"/>
  <c r="T806" i="6"/>
  <c r="AZ786" i="5"/>
  <c r="BB785" i="5"/>
  <c r="B809" i="5"/>
  <c r="AA808" i="5"/>
  <c r="I809" i="5"/>
  <c r="AH808" i="5"/>
  <c r="H809" i="5"/>
  <c r="AG808" i="5"/>
  <c r="E809" i="5"/>
  <c r="AD808" i="5"/>
  <c r="D810" i="5"/>
  <c r="AC809" i="5"/>
  <c r="C809" i="5"/>
  <c r="AB808" i="5"/>
  <c r="G810" i="5"/>
  <c r="AF809" i="5"/>
  <c r="F809" i="5"/>
  <c r="AE808" i="5"/>
  <c r="T806" i="4"/>
  <c r="V805" i="4"/>
  <c r="T807" i="6" l="1"/>
  <c r="V806" i="6"/>
  <c r="AZ787" i="5"/>
  <c r="BB786" i="5"/>
  <c r="BA808" i="5"/>
  <c r="F810" i="5"/>
  <c r="AE809" i="5"/>
  <c r="E810" i="5"/>
  <c r="AD809" i="5"/>
  <c r="G811" i="5"/>
  <c r="AF810" i="5"/>
  <c r="C810" i="5"/>
  <c r="AB809" i="5"/>
  <c r="I810" i="5"/>
  <c r="AH809" i="5"/>
  <c r="D811" i="5"/>
  <c r="AC810" i="5"/>
  <c r="H810" i="5"/>
  <c r="AG809" i="5"/>
  <c r="B810" i="5"/>
  <c r="AA809" i="5"/>
  <c r="BA809" i="5" s="1"/>
  <c r="T807" i="4"/>
  <c r="V806" i="4"/>
  <c r="T808" i="6" l="1"/>
  <c r="V807" i="6"/>
  <c r="BB787" i="5"/>
  <c r="AZ788" i="5"/>
  <c r="B811" i="5"/>
  <c r="AA810" i="5"/>
  <c r="C811" i="5"/>
  <c r="AB810" i="5"/>
  <c r="D812" i="5"/>
  <c r="AC811" i="5"/>
  <c r="E811" i="5"/>
  <c r="AD810" i="5"/>
  <c r="H811" i="5"/>
  <c r="AG810" i="5"/>
  <c r="I811" i="5"/>
  <c r="AH810" i="5"/>
  <c r="G812" i="5"/>
  <c r="AF811" i="5"/>
  <c r="F811" i="5"/>
  <c r="AE810" i="5"/>
  <c r="T808" i="4"/>
  <c r="V807" i="4"/>
  <c r="T809" i="6" l="1"/>
  <c r="V808" i="6"/>
  <c r="AZ789" i="5"/>
  <c r="BB788" i="5"/>
  <c r="BA810" i="5"/>
  <c r="F812" i="5"/>
  <c r="AE811" i="5"/>
  <c r="E812" i="5"/>
  <c r="AD811" i="5"/>
  <c r="G813" i="5"/>
  <c r="AF812" i="5"/>
  <c r="I812" i="5"/>
  <c r="AH811" i="5"/>
  <c r="C812" i="5"/>
  <c r="AB811" i="5"/>
  <c r="H812" i="5"/>
  <c r="AG811" i="5"/>
  <c r="D813" i="5"/>
  <c r="AC812" i="5"/>
  <c r="B812" i="5"/>
  <c r="AA811" i="5"/>
  <c r="BA811" i="5" s="1"/>
  <c r="V808" i="4"/>
  <c r="T809" i="4"/>
  <c r="V809" i="6" l="1"/>
  <c r="T810" i="6"/>
  <c r="AZ790" i="5"/>
  <c r="BB789" i="5"/>
  <c r="B813" i="5"/>
  <c r="AA812" i="5"/>
  <c r="E813" i="5"/>
  <c r="AD812" i="5"/>
  <c r="D814" i="5"/>
  <c r="AC813" i="5"/>
  <c r="H813" i="5"/>
  <c r="AG812" i="5"/>
  <c r="I813" i="5"/>
  <c r="AH812" i="5"/>
  <c r="C813" i="5"/>
  <c r="AB812" i="5"/>
  <c r="G814" i="5"/>
  <c r="AF813" i="5"/>
  <c r="F813" i="5"/>
  <c r="AE812" i="5"/>
  <c r="T810" i="4"/>
  <c r="V809" i="4"/>
  <c r="T811" i="6" l="1"/>
  <c r="V810" i="6"/>
  <c r="AZ791" i="5"/>
  <c r="BB790" i="5"/>
  <c r="BA812" i="5"/>
  <c r="G815" i="5"/>
  <c r="AF814" i="5"/>
  <c r="F814" i="5"/>
  <c r="AE813" i="5"/>
  <c r="H814" i="5"/>
  <c r="AG813" i="5"/>
  <c r="C814" i="5"/>
  <c r="AB813" i="5"/>
  <c r="E814" i="5"/>
  <c r="AD813" i="5"/>
  <c r="I814" i="5"/>
  <c r="AH813" i="5"/>
  <c r="D815" i="5"/>
  <c r="AC814" i="5"/>
  <c r="B814" i="5"/>
  <c r="AA813" i="5"/>
  <c r="BA813" i="5" s="1"/>
  <c r="T811" i="4"/>
  <c r="V810" i="4"/>
  <c r="T812" i="6" l="1"/>
  <c r="V811" i="6"/>
  <c r="BB791" i="5"/>
  <c r="AZ792" i="5"/>
  <c r="B815" i="5"/>
  <c r="AA814" i="5"/>
  <c r="C815" i="5"/>
  <c r="AB814" i="5"/>
  <c r="D816" i="5"/>
  <c r="AC815" i="5"/>
  <c r="I815" i="5"/>
  <c r="AH814" i="5"/>
  <c r="F815" i="5"/>
  <c r="AE814" i="5"/>
  <c r="E815" i="5"/>
  <c r="AD814" i="5"/>
  <c r="H815" i="5"/>
  <c r="AG814" i="5"/>
  <c r="G816" i="5"/>
  <c r="AF815" i="5"/>
  <c r="T812" i="4"/>
  <c r="V811" i="4"/>
  <c r="T813" i="6" l="1"/>
  <c r="V812" i="6"/>
  <c r="AZ793" i="5"/>
  <c r="BB792" i="5"/>
  <c r="BA814" i="5"/>
  <c r="G817" i="5"/>
  <c r="AF816" i="5"/>
  <c r="I816" i="5"/>
  <c r="AH815" i="5"/>
  <c r="H816" i="5"/>
  <c r="AG815" i="5"/>
  <c r="E816" i="5"/>
  <c r="AD815" i="5"/>
  <c r="C816" i="5"/>
  <c r="AB815" i="5"/>
  <c r="F816" i="5"/>
  <c r="AE815" i="5"/>
  <c r="D817" i="5"/>
  <c r="AC816" i="5"/>
  <c r="B816" i="5"/>
  <c r="AA815" i="5"/>
  <c r="BA815" i="5" s="1"/>
  <c r="V812" i="4"/>
  <c r="T813" i="4"/>
  <c r="V813" i="6" l="1"/>
  <c r="T814" i="6"/>
  <c r="BB793" i="5"/>
  <c r="AZ794" i="5"/>
  <c r="B817" i="5"/>
  <c r="AA816" i="5"/>
  <c r="E817" i="5"/>
  <c r="AD816" i="5"/>
  <c r="D818" i="5"/>
  <c r="AC817" i="5"/>
  <c r="F817" i="5"/>
  <c r="AE816" i="5"/>
  <c r="I817" i="5"/>
  <c r="AH816" i="5"/>
  <c r="C817" i="5"/>
  <c r="AB816" i="5"/>
  <c r="H817" i="5"/>
  <c r="AG816" i="5"/>
  <c r="G818" i="5"/>
  <c r="AF817" i="5"/>
  <c r="T814" i="4"/>
  <c r="V813" i="4"/>
  <c r="T815" i="6" l="1"/>
  <c r="V814" i="6"/>
  <c r="AZ795" i="5"/>
  <c r="BB794" i="5"/>
  <c r="BA816" i="5"/>
  <c r="G819" i="5"/>
  <c r="AF818" i="5"/>
  <c r="F818" i="5"/>
  <c r="AE817" i="5"/>
  <c r="H818" i="5"/>
  <c r="AG817" i="5"/>
  <c r="C818" i="5"/>
  <c r="AB817" i="5"/>
  <c r="E818" i="5"/>
  <c r="AD817" i="5"/>
  <c r="I818" i="5"/>
  <c r="AH817" i="5"/>
  <c r="D819" i="5"/>
  <c r="AC818" i="5"/>
  <c r="B818" i="5"/>
  <c r="AA817" i="5"/>
  <c r="BA817" i="5" s="1"/>
  <c r="T815" i="4"/>
  <c r="V814" i="4"/>
  <c r="T816" i="6" l="1"/>
  <c r="V815" i="6"/>
  <c r="AZ796" i="5"/>
  <c r="BB795" i="5"/>
  <c r="B819" i="5"/>
  <c r="AA818" i="5"/>
  <c r="C819" i="5"/>
  <c r="AB818" i="5"/>
  <c r="D820" i="5"/>
  <c r="AC819" i="5"/>
  <c r="I819" i="5"/>
  <c r="AH818" i="5"/>
  <c r="F819" i="5"/>
  <c r="AE818" i="5"/>
  <c r="E819" i="5"/>
  <c r="AD818" i="5"/>
  <c r="H819" i="5"/>
  <c r="AG818" i="5"/>
  <c r="G820" i="5"/>
  <c r="AF819" i="5"/>
  <c r="T816" i="4"/>
  <c r="V815" i="4"/>
  <c r="T817" i="6" l="1"/>
  <c r="V816" i="6"/>
  <c r="AZ797" i="5"/>
  <c r="BB796" i="5"/>
  <c r="BA818" i="5"/>
  <c r="G821" i="5"/>
  <c r="AF820" i="5"/>
  <c r="I820" i="5"/>
  <c r="AH819" i="5"/>
  <c r="H820" i="5"/>
  <c r="AG819" i="5"/>
  <c r="E820" i="5"/>
  <c r="AD819" i="5"/>
  <c r="C820" i="5"/>
  <c r="AB819" i="5"/>
  <c r="F820" i="5"/>
  <c r="AE819" i="5"/>
  <c r="D821" i="5"/>
  <c r="AC820" i="5"/>
  <c r="B820" i="5"/>
  <c r="AA819" i="5"/>
  <c r="BA819" i="5" s="1"/>
  <c r="V816" i="4"/>
  <c r="T817" i="4"/>
  <c r="V817" i="6" l="1"/>
  <c r="T818" i="6"/>
  <c r="BB797" i="5"/>
  <c r="AZ798" i="5"/>
  <c r="B821" i="5"/>
  <c r="AA820" i="5"/>
  <c r="I821" i="5"/>
  <c r="AH820" i="5"/>
  <c r="D822" i="5"/>
  <c r="AC821" i="5"/>
  <c r="F821" i="5"/>
  <c r="AE820" i="5"/>
  <c r="E821" i="5"/>
  <c r="AD820" i="5"/>
  <c r="C821" i="5"/>
  <c r="AB820" i="5"/>
  <c r="H821" i="5"/>
  <c r="AG820" i="5"/>
  <c r="G822" i="5"/>
  <c r="AF821" i="5"/>
  <c r="T818" i="4"/>
  <c r="V817" i="4"/>
  <c r="T819" i="6" l="1"/>
  <c r="V818" i="6"/>
  <c r="AZ799" i="5"/>
  <c r="BB798" i="5"/>
  <c r="BA820" i="5"/>
  <c r="G823" i="5"/>
  <c r="AF822" i="5"/>
  <c r="F822" i="5"/>
  <c r="AE821" i="5"/>
  <c r="H822" i="5"/>
  <c r="AG821" i="5"/>
  <c r="C822" i="5"/>
  <c r="AB821" i="5"/>
  <c r="I822" i="5"/>
  <c r="AH821" i="5"/>
  <c r="E822" i="5"/>
  <c r="AD821" i="5"/>
  <c r="D823" i="5"/>
  <c r="AC822" i="5"/>
  <c r="B822" i="5"/>
  <c r="AA821" i="5"/>
  <c r="BA821" i="5" s="1"/>
  <c r="T819" i="4"/>
  <c r="V818" i="4"/>
  <c r="T820" i="6" l="1"/>
  <c r="V819" i="6"/>
  <c r="AZ800" i="5"/>
  <c r="BB799" i="5"/>
  <c r="B823" i="5"/>
  <c r="AA822" i="5"/>
  <c r="C823" i="5"/>
  <c r="AB822" i="5"/>
  <c r="D824" i="5"/>
  <c r="AC823" i="5"/>
  <c r="E823" i="5"/>
  <c r="AD822" i="5"/>
  <c r="F823" i="5"/>
  <c r="AE822" i="5"/>
  <c r="I823" i="5"/>
  <c r="AH822" i="5"/>
  <c r="H823" i="5"/>
  <c r="AG822" i="5"/>
  <c r="G824" i="5"/>
  <c r="AF823" i="5"/>
  <c r="T820" i="4"/>
  <c r="V819" i="4"/>
  <c r="T821" i="6" l="1"/>
  <c r="V820" i="6"/>
  <c r="AZ801" i="5"/>
  <c r="BB800" i="5"/>
  <c r="BA822" i="5"/>
  <c r="G825" i="5"/>
  <c r="AF824" i="5"/>
  <c r="E824" i="5"/>
  <c r="AD823" i="5"/>
  <c r="H824" i="5"/>
  <c r="AG823" i="5"/>
  <c r="I824" i="5"/>
  <c r="AH823" i="5"/>
  <c r="C824" i="5"/>
  <c r="AB823" i="5"/>
  <c r="F824" i="5"/>
  <c r="AE823" i="5"/>
  <c r="D825" i="5"/>
  <c r="AC824" i="5"/>
  <c r="B824" i="5"/>
  <c r="AA823" i="5"/>
  <c r="BA823" i="5" s="1"/>
  <c r="V820" i="4"/>
  <c r="T821" i="4"/>
  <c r="V821" i="6" l="1"/>
  <c r="T822" i="6"/>
  <c r="BB801" i="5"/>
  <c r="AZ802" i="5"/>
  <c r="B825" i="5"/>
  <c r="AA824" i="5"/>
  <c r="I825" i="5"/>
  <c r="AH824" i="5"/>
  <c r="D826" i="5"/>
  <c r="AC825" i="5"/>
  <c r="F825" i="5"/>
  <c r="AE824" i="5"/>
  <c r="E825" i="5"/>
  <c r="AD824" i="5"/>
  <c r="C825" i="5"/>
  <c r="AB824" i="5"/>
  <c r="H825" i="5"/>
  <c r="AG824" i="5"/>
  <c r="G826" i="5"/>
  <c r="AF825" i="5"/>
  <c r="T822" i="4"/>
  <c r="V821" i="4"/>
  <c r="T823" i="6" l="1"/>
  <c r="V822" i="6"/>
  <c r="AZ803" i="5"/>
  <c r="BB802" i="5"/>
  <c r="BA824" i="5"/>
  <c r="H826" i="5"/>
  <c r="AG825" i="5"/>
  <c r="G827" i="5"/>
  <c r="AF826" i="5"/>
  <c r="F826" i="5"/>
  <c r="AE825" i="5"/>
  <c r="C826" i="5"/>
  <c r="AB825" i="5"/>
  <c r="I826" i="5"/>
  <c r="AH825" i="5"/>
  <c r="E826" i="5"/>
  <c r="AD825" i="5"/>
  <c r="D827" i="5"/>
  <c r="AC826" i="5"/>
  <c r="B826" i="5"/>
  <c r="AA825" i="5"/>
  <c r="BA825" i="5" s="1"/>
  <c r="T823" i="4"/>
  <c r="V822" i="4"/>
  <c r="T824" i="6" l="1"/>
  <c r="V823" i="6"/>
  <c r="AZ804" i="5"/>
  <c r="BB803" i="5"/>
  <c r="B827" i="5"/>
  <c r="AA826" i="5"/>
  <c r="C827" i="5"/>
  <c r="AB826" i="5"/>
  <c r="D828" i="5"/>
  <c r="AC827" i="5"/>
  <c r="E827" i="5"/>
  <c r="AD826" i="5"/>
  <c r="G828" i="5"/>
  <c r="AF827" i="5"/>
  <c r="I827" i="5"/>
  <c r="AH826" i="5"/>
  <c r="F827" i="5"/>
  <c r="AE826" i="5"/>
  <c r="H827" i="5"/>
  <c r="AG826" i="5"/>
  <c r="T824" i="4"/>
  <c r="V823" i="4"/>
  <c r="T825" i="6" l="1"/>
  <c r="V824" i="6"/>
  <c r="AZ805" i="5"/>
  <c r="BB804" i="5"/>
  <c r="BA826" i="5"/>
  <c r="H828" i="5"/>
  <c r="AG827" i="5"/>
  <c r="E828" i="5"/>
  <c r="AD827" i="5"/>
  <c r="F828" i="5"/>
  <c r="AE827" i="5"/>
  <c r="I828" i="5"/>
  <c r="AH827" i="5"/>
  <c r="C828" i="5"/>
  <c r="AB827" i="5"/>
  <c r="G829" i="5"/>
  <c r="AF828" i="5"/>
  <c r="D829" i="5"/>
  <c r="AC828" i="5"/>
  <c r="B828" i="5"/>
  <c r="AA827" i="5"/>
  <c r="BA827" i="5" s="1"/>
  <c r="V824" i="4"/>
  <c r="T825" i="4"/>
  <c r="V825" i="6" l="1"/>
  <c r="T826" i="6"/>
  <c r="AZ806" i="5"/>
  <c r="BB805" i="5"/>
  <c r="D830" i="5"/>
  <c r="AC829" i="5"/>
  <c r="C829" i="5"/>
  <c r="AB828" i="5"/>
  <c r="B829" i="5"/>
  <c r="AA828" i="5"/>
  <c r="I829" i="5"/>
  <c r="AH828" i="5"/>
  <c r="F829" i="5"/>
  <c r="AE828" i="5"/>
  <c r="G830" i="5"/>
  <c r="AF829" i="5"/>
  <c r="E829" i="5"/>
  <c r="AD828" i="5"/>
  <c r="H829" i="5"/>
  <c r="AG828" i="5"/>
  <c r="T826" i="4"/>
  <c r="V825" i="4"/>
  <c r="T827" i="6" l="1"/>
  <c r="V826" i="6"/>
  <c r="AZ807" i="5"/>
  <c r="BB806" i="5"/>
  <c r="BA828" i="5"/>
  <c r="G831" i="5"/>
  <c r="AF830" i="5"/>
  <c r="I830" i="5"/>
  <c r="AH829" i="5"/>
  <c r="C830" i="5"/>
  <c r="AB829" i="5"/>
  <c r="H830" i="5"/>
  <c r="AG829" i="5"/>
  <c r="E830" i="5"/>
  <c r="AD829" i="5"/>
  <c r="F830" i="5"/>
  <c r="AE829" i="5"/>
  <c r="B830" i="5"/>
  <c r="AA829" i="5"/>
  <c r="D831" i="5"/>
  <c r="AC830" i="5"/>
  <c r="T827" i="4"/>
  <c r="V826" i="4"/>
  <c r="T828" i="6" l="1"/>
  <c r="V827" i="6"/>
  <c r="BB807" i="5"/>
  <c r="AZ808" i="5"/>
  <c r="BA829" i="5"/>
  <c r="F831" i="5"/>
  <c r="AE830" i="5"/>
  <c r="H831" i="5"/>
  <c r="AG830" i="5"/>
  <c r="I831" i="5"/>
  <c r="AH830" i="5"/>
  <c r="D832" i="5"/>
  <c r="AC831" i="5"/>
  <c r="B831" i="5"/>
  <c r="AA830" i="5"/>
  <c r="E831" i="5"/>
  <c r="AD830" i="5"/>
  <c r="C831" i="5"/>
  <c r="AB830" i="5"/>
  <c r="G832" i="5"/>
  <c r="AF831" i="5"/>
  <c r="T828" i="4"/>
  <c r="V827" i="4"/>
  <c r="T829" i="6" l="1"/>
  <c r="V828" i="6"/>
  <c r="AZ809" i="5"/>
  <c r="BB808" i="5"/>
  <c r="BA830" i="5"/>
  <c r="E832" i="5"/>
  <c r="AD831" i="5"/>
  <c r="G833" i="5"/>
  <c r="AF832" i="5"/>
  <c r="D833" i="5"/>
  <c r="AC832" i="5"/>
  <c r="H832" i="5"/>
  <c r="AG831" i="5"/>
  <c r="C832" i="5"/>
  <c r="AB831" i="5"/>
  <c r="B832" i="5"/>
  <c r="AA831" i="5"/>
  <c r="I832" i="5"/>
  <c r="AH831" i="5"/>
  <c r="F832" i="5"/>
  <c r="AE831" i="5"/>
  <c r="T829" i="4"/>
  <c r="V828" i="4"/>
  <c r="V829" i="6" l="1"/>
  <c r="T830" i="6"/>
  <c r="BB809" i="5"/>
  <c r="AZ810" i="5"/>
  <c r="BA831" i="5"/>
  <c r="F833" i="5"/>
  <c r="AE832" i="5"/>
  <c r="H833" i="5"/>
  <c r="AG832" i="5"/>
  <c r="I833" i="5"/>
  <c r="AH832" i="5"/>
  <c r="B833" i="5"/>
  <c r="AA832" i="5"/>
  <c r="G834" i="5"/>
  <c r="AF833" i="5"/>
  <c r="C833" i="5"/>
  <c r="AB832" i="5"/>
  <c r="D834" i="5"/>
  <c r="AC833" i="5"/>
  <c r="E833" i="5"/>
  <c r="AD832" i="5"/>
  <c r="V829" i="4"/>
  <c r="T830" i="4"/>
  <c r="T831" i="6" l="1"/>
  <c r="V830" i="6"/>
  <c r="AZ811" i="5"/>
  <c r="BB810" i="5"/>
  <c r="BA832" i="5"/>
  <c r="E834" i="5"/>
  <c r="AD833" i="5"/>
  <c r="B834" i="5"/>
  <c r="AA833" i="5"/>
  <c r="D835" i="5"/>
  <c r="AC834" i="5"/>
  <c r="C834" i="5"/>
  <c r="AB833" i="5"/>
  <c r="H834" i="5"/>
  <c r="AG833" i="5"/>
  <c r="G835" i="5"/>
  <c r="AF834" i="5"/>
  <c r="I834" i="5"/>
  <c r="AH833" i="5"/>
  <c r="F834" i="5"/>
  <c r="AE833" i="5"/>
  <c r="T831" i="4"/>
  <c r="V830" i="4"/>
  <c r="T832" i="6" l="1"/>
  <c r="V831" i="6"/>
  <c r="BB811" i="5"/>
  <c r="AZ812" i="5"/>
  <c r="BA833" i="5"/>
  <c r="F835" i="5"/>
  <c r="AE834" i="5"/>
  <c r="C835" i="5"/>
  <c r="AB834" i="5"/>
  <c r="G836" i="5"/>
  <c r="AF835" i="5"/>
  <c r="B835" i="5"/>
  <c r="AA834" i="5"/>
  <c r="I835" i="5"/>
  <c r="AH834" i="5"/>
  <c r="H835" i="5"/>
  <c r="AG834" i="5"/>
  <c r="D836" i="5"/>
  <c r="AC835" i="5"/>
  <c r="E835" i="5"/>
  <c r="AD834" i="5"/>
  <c r="T832" i="4"/>
  <c r="V831" i="4"/>
  <c r="T833" i="6" l="1"/>
  <c r="V832" i="6"/>
  <c r="AZ813" i="5"/>
  <c r="BB812" i="5"/>
  <c r="BA834" i="5"/>
  <c r="E836" i="5"/>
  <c r="AD835" i="5"/>
  <c r="H836" i="5"/>
  <c r="AG835" i="5"/>
  <c r="B836" i="5"/>
  <c r="AA835" i="5"/>
  <c r="C836" i="5"/>
  <c r="AB835" i="5"/>
  <c r="D837" i="5"/>
  <c r="AC836" i="5"/>
  <c r="I836" i="5"/>
  <c r="AH835" i="5"/>
  <c r="G837" i="5"/>
  <c r="AF836" i="5"/>
  <c r="F836" i="5"/>
  <c r="AE835" i="5"/>
  <c r="T833" i="4"/>
  <c r="V832" i="4"/>
  <c r="V833" i="6" l="1"/>
  <c r="T834" i="6"/>
  <c r="AZ814" i="5"/>
  <c r="BB813" i="5"/>
  <c r="BA835" i="5"/>
  <c r="F837" i="5"/>
  <c r="AE836" i="5"/>
  <c r="I837" i="5"/>
  <c r="AH836" i="5"/>
  <c r="C837" i="5"/>
  <c r="AB836" i="5"/>
  <c r="H837" i="5"/>
  <c r="AG836" i="5"/>
  <c r="G838" i="5"/>
  <c r="AF837" i="5"/>
  <c r="D838" i="5"/>
  <c r="AC837" i="5"/>
  <c r="B837" i="5"/>
  <c r="AA836" i="5"/>
  <c r="E837" i="5"/>
  <c r="AD836" i="5"/>
  <c r="V833" i="4"/>
  <c r="T834" i="4"/>
  <c r="T835" i="6" l="1"/>
  <c r="V834" i="6"/>
  <c r="AZ815" i="5"/>
  <c r="BB814" i="5"/>
  <c r="BA836" i="5"/>
  <c r="E838" i="5"/>
  <c r="AD837" i="5"/>
  <c r="H838" i="5"/>
  <c r="AG837" i="5"/>
  <c r="B838" i="5"/>
  <c r="AA837" i="5"/>
  <c r="D839" i="5"/>
  <c r="AC838" i="5"/>
  <c r="I838" i="5"/>
  <c r="AH837" i="5"/>
  <c r="G839" i="5"/>
  <c r="AF838" i="5"/>
  <c r="C838" i="5"/>
  <c r="AB837" i="5"/>
  <c r="F838" i="5"/>
  <c r="AE837" i="5"/>
  <c r="T835" i="4"/>
  <c r="V834" i="4"/>
  <c r="T836" i="6" l="1"/>
  <c r="V835" i="6"/>
  <c r="AZ816" i="5"/>
  <c r="BB815" i="5"/>
  <c r="BA837" i="5"/>
  <c r="G840" i="5"/>
  <c r="AF839" i="5"/>
  <c r="F839" i="5"/>
  <c r="AE838" i="5"/>
  <c r="D840" i="5"/>
  <c r="AC839" i="5"/>
  <c r="H839" i="5"/>
  <c r="AG838" i="5"/>
  <c r="C839" i="5"/>
  <c r="AB838" i="5"/>
  <c r="I839" i="5"/>
  <c r="AH838" i="5"/>
  <c r="B839" i="5"/>
  <c r="AA838" i="5"/>
  <c r="E839" i="5"/>
  <c r="AD838" i="5"/>
  <c r="T836" i="4"/>
  <c r="V835" i="4"/>
  <c r="T837" i="6" l="1"/>
  <c r="V836" i="6"/>
  <c r="AZ817" i="5"/>
  <c r="BB816" i="5"/>
  <c r="BA838" i="5"/>
  <c r="B840" i="5"/>
  <c r="AA839" i="5"/>
  <c r="D841" i="5"/>
  <c r="AC840" i="5"/>
  <c r="I840" i="5"/>
  <c r="AH839" i="5"/>
  <c r="F840" i="5"/>
  <c r="AE839" i="5"/>
  <c r="E840" i="5"/>
  <c r="AD839" i="5"/>
  <c r="H840" i="5"/>
  <c r="AG839" i="5"/>
  <c r="C840" i="5"/>
  <c r="AB839" i="5"/>
  <c r="G841" i="5"/>
  <c r="AF840" i="5"/>
  <c r="T837" i="4"/>
  <c r="V836" i="4"/>
  <c r="V837" i="6" l="1"/>
  <c r="T838" i="6"/>
  <c r="BB817" i="5"/>
  <c r="AZ818" i="5"/>
  <c r="BA839" i="5"/>
  <c r="E841" i="5"/>
  <c r="AD840" i="5"/>
  <c r="G842" i="5"/>
  <c r="AF841" i="5"/>
  <c r="H841" i="5"/>
  <c r="AG840" i="5"/>
  <c r="D842" i="5"/>
  <c r="AC841" i="5"/>
  <c r="F841" i="5"/>
  <c r="AE840" i="5"/>
  <c r="C841" i="5"/>
  <c r="AB840" i="5"/>
  <c r="I841" i="5"/>
  <c r="AH840" i="5"/>
  <c r="B841" i="5"/>
  <c r="AA840" i="5"/>
  <c r="BA840" i="5" s="1"/>
  <c r="V837" i="4"/>
  <c r="T838" i="4"/>
  <c r="T839" i="6" l="1"/>
  <c r="V838" i="6"/>
  <c r="BB818" i="5"/>
  <c r="AZ819" i="5"/>
  <c r="I842" i="5"/>
  <c r="AH841" i="5"/>
  <c r="H842" i="5"/>
  <c r="AG841" i="5"/>
  <c r="C842" i="5"/>
  <c r="AB841" i="5"/>
  <c r="G843" i="5"/>
  <c r="AF842" i="5"/>
  <c r="B842" i="5"/>
  <c r="AA841" i="5"/>
  <c r="D843" i="5"/>
  <c r="AC842" i="5"/>
  <c r="F842" i="5"/>
  <c r="AE841" i="5"/>
  <c r="E842" i="5"/>
  <c r="AD841" i="5"/>
  <c r="T839" i="4"/>
  <c r="V838" i="4"/>
  <c r="T840" i="6" l="1"/>
  <c r="V839" i="6"/>
  <c r="BB819" i="5"/>
  <c r="AZ820" i="5"/>
  <c r="BA841" i="5"/>
  <c r="B843" i="5"/>
  <c r="AA842" i="5"/>
  <c r="D844" i="5"/>
  <c r="AC843" i="5"/>
  <c r="H843" i="5"/>
  <c r="AG842" i="5"/>
  <c r="E843" i="5"/>
  <c r="AD842" i="5"/>
  <c r="G844" i="5"/>
  <c r="AF843" i="5"/>
  <c r="F843" i="5"/>
  <c r="AE842" i="5"/>
  <c r="C843" i="5"/>
  <c r="AB842" i="5"/>
  <c r="I843" i="5"/>
  <c r="AH842" i="5"/>
  <c r="T840" i="4"/>
  <c r="V839" i="4"/>
  <c r="T841" i="6" l="1"/>
  <c r="V840" i="6"/>
  <c r="AZ821" i="5"/>
  <c r="BB820" i="5"/>
  <c r="BA842" i="5"/>
  <c r="C844" i="5"/>
  <c r="AB843" i="5"/>
  <c r="H844" i="5"/>
  <c r="AG843" i="5"/>
  <c r="F844" i="5"/>
  <c r="AE843" i="5"/>
  <c r="D845" i="5"/>
  <c r="AC844" i="5"/>
  <c r="I844" i="5"/>
  <c r="AH843" i="5"/>
  <c r="E844" i="5"/>
  <c r="AD843" i="5"/>
  <c r="G845" i="5"/>
  <c r="AF844" i="5"/>
  <c r="B844" i="5"/>
  <c r="AA843" i="5"/>
  <c r="BA843" i="5" s="1"/>
  <c r="T841" i="4"/>
  <c r="V840" i="4"/>
  <c r="V841" i="6" l="1"/>
  <c r="T842" i="6"/>
  <c r="BB821" i="5"/>
  <c r="AZ822" i="5"/>
  <c r="I845" i="5"/>
  <c r="AH844" i="5"/>
  <c r="E845" i="5"/>
  <c r="AD844" i="5"/>
  <c r="H845" i="5"/>
  <c r="AG844" i="5"/>
  <c r="B845" i="5"/>
  <c r="AA844" i="5"/>
  <c r="D846" i="5"/>
  <c r="AC845" i="5"/>
  <c r="G846" i="5"/>
  <c r="AF845" i="5"/>
  <c r="F845" i="5"/>
  <c r="AE844" i="5"/>
  <c r="C845" i="5"/>
  <c r="AB844" i="5"/>
  <c r="V841" i="4"/>
  <c r="T842" i="4"/>
  <c r="T843" i="6" l="1"/>
  <c r="V842" i="6"/>
  <c r="AZ823" i="5"/>
  <c r="BB822" i="5"/>
  <c r="BA844" i="5"/>
  <c r="H846" i="5"/>
  <c r="AG845" i="5"/>
  <c r="C846" i="5"/>
  <c r="AB845" i="5"/>
  <c r="G847" i="5"/>
  <c r="AF846" i="5"/>
  <c r="E846" i="5"/>
  <c r="AD845" i="5"/>
  <c r="F846" i="5"/>
  <c r="AE845" i="5"/>
  <c r="B846" i="5"/>
  <c r="AA845" i="5"/>
  <c r="BA845" i="5" s="1"/>
  <c r="D847" i="5"/>
  <c r="AC846" i="5"/>
  <c r="I846" i="5"/>
  <c r="AH845" i="5"/>
  <c r="T843" i="4"/>
  <c r="V842" i="4"/>
  <c r="T844" i="6" l="1"/>
  <c r="V843" i="6"/>
  <c r="AZ824" i="5"/>
  <c r="BB823" i="5"/>
  <c r="G848" i="5"/>
  <c r="AF847" i="5"/>
  <c r="B847" i="5"/>
  <c r="AA846" i="5"/>
  <c r="C847" i="5"/>
  <c r="AB846" i="5"/>
  <c r="I847" i="5"/>
  <c r="AH846" i="5"/>
  <c r="E847" i="5"/>
  <c r="AD846" i="5"/>
  <c r="D848" i="5"/>
  <c r="AC847" i="5"/>
  <c r="F847" i="5"/>
  <c r="AE846" i="5"/>
  <c r="H847" i="5"/>
  <c r="AG846" i="5"/>
  <c r="T844" i="4"/>
  <c r="V843" i="4"/>
  <c r="T845" i="6" l="1"/>
  <c r="V844" i="6"/>
  <c r="AZ825" i="5"/>
  <c r="BB824" i="5"/>
  <c r="BA846" i="5"/>
  <c r="C848" i="5"/>
  <c r="AB847" i="5"/>
  <c r="H848" i="5"/>
  <c r="AG847" i="5"/>
  <c r="I848" i="5"/>
  <c r="AH847" i="5"/>
  <c r="B848" i="5"/>
  <c r="AA847" i="5"/>
  <c r="D849" i="5"/>
  <c r="AC848" i="5"/>
  <c r="F848" i="5"/>
  <c r="AE847" i="5"/>
  <c r="E848" i="5"/>
  <c r="AD847" i="5"/>
  <c r="G849" i="5"/>
  <c r="AF848" i="5"/>
  <c r="T845" i="4"/>
  <c r="V844" i="4"/>
  <c r="V845" i="6" l="1"/>
  <c r="T846" i="6"/>
  <c r="AZ826" i="5"/>
  <c r="BB825" i="5"/>
  <c r="BA847" i="5"/>
  <c r="G850" i="5"/>
  <c r="AF849" i="5"/>
  <c r="I849" i="5"/>
  <c r="AH848" i="5"/>
  <c r="F849" i="5"/>
  <c r="AE848" i="5"/>
  <c r="B849" i="5"/>
  <c r="AA848" i="5"/>
  <c r="H849" i="5"/>
  <c r="AG848" i="5"/>
  <c r="E849" i="5"/>
  <c r="AD848" i="5"/>
  <c r="D850" i="5"/>
  <c r="AC849" i="5"/>
  <c r="C849" i="5"/>
  <c r="AB848" i="5"/>
  <c r="V845" i="4"/>
  <c r="T846" i="4"/>
  <c r="T847" i="6" l="1"/>
  <c r="V846" i="6"/>
  <c r="AZ827" i="5"/>
  <c r="BB826" i="5"/>
  <c r="BA848" i="5"/>
  <c r="F850" i="5"/>
  <c r="AE849" i="5"/>
  <c r="E850" i="5"/>
  <c r="AD849" i="5"/>
  <c r="B850" i="5"/>
  <c r="AA849" i="5"/>
  <c r="I850" i="5"/>
  <c r="AH849" i="5"/>
  <c r="C850" i="5"/>
  <c r="AB849" i="5"/>
  <c r="D851" i="5"/>
  <c r="AC850" i="5"/>
  <c r="H850" i="5"/>
  <c r="AG849" i="5"/>
  <c r="G851" i="5"/>
  <c r="AF850" i="5"/>
  <c r="T847" i="4"/>
  <c r="V846" i="4"/>
  <c r="T848" i="6" l="1"/>
  <c r="V847" i="6"/>
  <c r="AZ828" i="5"/>
  <c r="BB827" i="5"/>
  <c r="BA849" i="5"/>
  <c r="B851" i="5"/>
  <c r="AA850" i="5"/>
  <c r="G852" i="5"/>
  <c r="AF851" i="5"/>
  <c r="I851" i="5"/>
  <c r="AH850" i="5"/>
  <c r="E851" i="5"/>
  <c r="AD850" i="5"/>
  <c r="D852" i="5"/>
  <c r="AC851" i="5"/>
  <c r="H851" i="5"/>
  <c r="AG850" i="5"/>
  <c r="C851" i="5"/>
  <c r="AB850" i="5"/>
  <c r="F851" i="5"/>
  <c r="AE850" i="5"/>
  <c r="T848" i="4"/>
  <c r="V847" i="4"/>
  <c r="T849" i="6" l="1"/>
  <c r="V848" i="6"/>
  <c r="AZ829" i="5"/>
  <c r="BB828" i="5"/>
  <c r="BA850" i="5"/>
  <c r="I852" i="5"/>
  <c r="AH851" i="5"/>
  <c r="F852" i="5"/>
  <c r="AE851" i="5"/>
  <c r="E852" i="5"/>
  <c r="AD851" i="5"/>
  <c r="G853" i="5"/>
  <c r="AF852" i="5"/>
  <c r="H852" i="5"/>
  <c r="AG851" i="5"/>
  <c r="C852" i="5"/>
  <c r="AB851" i="5"/>
  <c r="D853" i="5"/>
  <c r="AC852" i="5"/>
  <c r="B852" i="5"/>
  <c r="AA851" i="5"/>
  <c r="BA851" i="5" s="1"/>
  <c r="T849" i="4"/>
  <c r="V848" i="4"/>
  <c r="V849" i="6" l="1"/>
  <c r="T850" i="6"/>
  <c r="BB829" i="5"/>
  <c r="AZ830" i="5"/>
  <c r="E853" i="5"/>
  <c r="AD852" i="5"/>
  <c r="B853" i="5"/>
  <c r="AA852" i="5"/>
  <c r="G854" i="5"/>
  <c r="AF853" i="5"/>
  <c r="F853" i="5"/>
  <c r="AE852" i="5"/>
  <c r="C853" i="5"/>
  <c r="AB852" i="5"/>
  <c r="D854" i="5"/>
  <c r="AC853" i="5"/>
  <c r="H853" i="5"/>
  <c r="AG852" i="5"/>
  <c r="I853" i="5"/>
  <c r="AH852" i="5"/>
  <c r="V849" i="4"/>
  <c r="T850" i="4"/>
  <c r="T851" i="6" l="1"/>
  <c r="V850" i="6"/>
  <c r="AZ831" i="5"/>
  <c r="BB830" i="5"/>
  <c r="BA852" i="5"/>
  <c r="G855" i="5"/>
  <c r="AF854" i="5"/>
  <c r="I854" i="5"/>
  <c r="AH853" i="5"/>
  <c r="F854" i="5"/>
  <c r="AE853" i="5"/>
  <c r="B854" i="5"/>
  <c r="AA853" i="5"/>
  <c r="D855" i="5"/>
  <c r="AC854" i="5"/>
  <c r="H854" i="5"/>
  <c r="AG853" i="5"/>
  <c r="C854" i="5"/>
  <c r="AB853" i="5"/>
  <c r="E854" i="5"/>
  <c r="AD853" i="5"/>
  <c r="T851" i="4"/>
  <c r="V850" i="4"/>
  <c r="T852" i="6" l="1"/>
  <c r="V851" i="6"/>
  <c r="AZ832" i="5"/>
  <c r="BB831" i="5"/>
  <c r="BA853" i="5"/>
  <c r="F855" i="5"/>
  <c r="AE854" i="5"/>
  <c r="E855" i="5"/>
  <c r="AD854" i="5"/>
  <c r="B855" i="5"/>
  <c r="AA854" i="5"/>
  <c r="I855" i="5"/>
  <c r="AH854" i="5"/>
  <c r="H855" i="5"/>
  <c r="AG854" i="5"/>
  <c r="C855" i="5"/>
  <c r="AB854" i="5"/>
  <c r="D856" i="5"/>
  <c r="AC855" i="5"/>
  <c r="G856" i="5"/>
  <c r="AF855" i="5"/>
  <c r="T852" i="4"/>
  <c r="V851" i="4"/>
  <c r="T853" i="6" l="1"/>
  <c r="V852" i="6"/>
  <c r="AZ833" i="5"/>
  <c r="BB832" i="5"/>
  <c r="BA854" i="5"/>
  <c r="B856" i="5"/>
  <c r="AA855" i="5"/>
  <c r="G857" i="5"/>
  <c r="AF856" i="5"/>
  <c r="I856" i="5"/>
  <c r="AH855" i="5"/>
  <c r="E856" i="5"/>
  <c r="AD855" i="5"/>
  <c r="C856" i="5"/>
  <c r="AB855" i="5"/>
  <c r="D857" i="5"/>
  <c r="AC856" i="5"/>
  <c r="H856" i="5"/>
  <c r="AG855" i="5"/>
  <c r="F856" i="5"/>
  <c r="AE855" i="5"/>
  <c r="T853" i="4"/>
  <c r="V852" i="4"/>
  <c r="V853" i="6" l="1"/>
  <c r="T854" i="6"/>
  <c r="AZ834" i="5"/>
  <c r="BB833" i="5"/>
  <c r="BA855" i="5"/>
  <c r="I857" i="5"/>
  <c r="AH856" i="5"/>
  <c r="F857" i="5"/>
  <c r="AE856" i="5"/>
  <c r="E857" i="5"/>
  <c r="AD856" i="5"/>
  <c r="G858" i="5"/>
  <c r="AF857" i="5"/>
  <c r="D858" i="5"/>
  <c r="AC857" i="5"/>
  <c r="H857" i="5"/>
  <c r="AG856" i="5"/>
  <c r="C857" i="5"/>
  <c r="AB856" i="5"/>
  <c r="B857" i="5"/>
  <c r="AA856" i="5"/>
  <c r="BA856" i="5" s="1"/>
  <c r="V853" i="4"/>
  <c r="T854" i="4"/>
  <c r="T855" i="6" l="1"/>
  <c r="V854" i="6"/>
  <c r="AZ835" i="5"/>
  <c r="BB834" i="5"/>
  <c r="E858" i="5"/>
  <c r="AD857" i="5"/>
  <c r="B858" i="5"/>
  <c r="AA857" i="5"/>
  <c r="G859" i="5"/>
  <c r="AF858" i="5"/>
  <c r="F858" i="5"/>
  <c r="AE857" i="5"/>
  <c r="H858" i="5"/>
  <c r="AG857" i="5"/>
  <c r="C858" i="5"/>
  <c r="AB857" i="5"/>
  <c r="D859" i="5"/>
  <c r="AC858" i="5"/>
  <c r="I858" i="5"/>
  <c r="AH857" i="5"/>
  <c r="T855" i="4"/>
  <c r="V854" i="4"/>
  <c r="T856" i="6" l="1"/>
  <c r="V855" i="6"/>
  <c r="BB835" i="5"/>
  <c r="AZ836" i="5"/>
  <c r="BA857" i="5"/>
  <c r="G860" i="5"/>
  <c r="AF859" i="5"/>
  <c r="I859" i="5"/>
  <c r="AH858" i="5"/>
  <c r="F859" i="5"/>
  <c r="AE858" i="5"/>
  <c r="B859" i="5"/>
  <c r="AA858" i="5"/>
  <c r="BA858" i="5" s="1"/>
  <c r="C859" i="5"/>
  <c r="AB858" i="5"/>
  <c r="D860" i="5"/>
  <c r="AC859" i="5"/>
  <c r="H859" i="5"/>
  <c r="AG858" i="5"/>
  <c r="E859" i="5"/>
  <c r="AD858" i="5"/>
  <c r="T856" i="4"/>
  <c r="V855" i="4"/>
  <c r="T857" i="6" l="1"/>
  <c r="V856" i="6"/>
  <c r="AZ837" i="5"/>
  <c r="BB836" i="5"/>
  <c r="F860" i="5"/>
  <c r="AE859" i="5"/>
  <c r="E860" i="5"/>
  <c r="AD859" i="5"/>
  <c r="B860" i="5"/>
  <c r="AA859" i="5"/>
  <c r="I860" i="5"/>
  <c r="AH859" i="5"/>
  <c r="D861" i="5"/>
  <c r="AC860" i="5"/>
  <c r="H860" i="5"/>
  <c r="AG859" i="5"/>
  <c r="C860" i="5"/>
  <c r="AB859" i="5"/>
  <c r="G861" i="5"/>
  <c r="AF860" i="5"/>
  <c r="T857" i="4"/>
  <c r="V856" i="4"/>
  <c r="V857" i="6" l="1"/>
  <c r="T858" i="6"/>
  <c r="BB837" i="5"/>
  <c r="AZ838" i="5"/>
  <c r="BA859" i="5"/>
  <c r="B861" i="5"/>
  <c r="AA860" i="5"/>
  <c r="G862" i="5"/>
  <c r="AF861" i="5"/>
  <c r="I861" i="5"/>
  <c r="AH860" i="5"/>
  <c r="E861" i="5"/>
  <c r="AD860" i="5"/>
  <c r="H861" i="5"/>
  <c r="AG860" i="5"/>
  <c r="C861" i="5"/>
  <c r="AB860" i="5"/>
  <c r="D862" i="5"/>
  <c r="AC861" i="5"/>
  <c r="F861" i="5"/>
  <c r="AE860" i="5"/>
  <c r="V857" i="4"/>
  <c r="T858" i="4"/>
  <c r="T859" i="6" l="1"/>
  <c r="V858" i="6"/>
  <c r="AZ839" i="5"/>
  <c r="BB838" i="5"/>
  <c r="BA860" i="5"/>
  <c r="I862" i="5"/>
  <c r="AH861" i="5"/>
  <c r="C862" i="5"/>
  <c r="AB861" i="5"/>
  <c r="E862" i="5"/>
  <c r="AD861" i="5"/>
  <c r="G863" i="5"/>
  <c r="AF862" i="5"/>
  <c r="F862" i="5"/>
  <c r="AE861" i="5"/>
  <c r="D863" i="5"/>
  <c r="AC862" i="5"/>
  <c r="H862" i="5"/>
  <c r="AG861" i="5"/>
  <c r="B862" i="5"/>
  <c r="AA861" i="5"/>
  <c r="BA861" i="5" s="1"/>
  <c r="T859" i="4"/>
  <c r="V858" i="4"/>
  <c r="T860" i="6" l="1"/>
  <c r="V859" i="6"/>
  <c r="AZ840" i="5"/>
  <c r="BB839" i="5"/>
  <c r="E863" i="5"/>
  <c r="AD862" i="5"/>
  <c r="B863" i="5"/>
  <c r="AA862" i="5"/>
  <c r="G864" i="5"/>
  <c r="AF863" i="5"/>
  <c r="C863" i="5"/>
  <c r="AB862" i="5"/>
  <c r="D864" i="5"/>
  <c r="AC863" i="5"/>
  <c r="H863" i="5"/>
  <c r="AG862" i="5"/>
  <c r="F863" i="5"/>
  <c r="AE862" i="5"/>
  <c r="I863" i="5"/>
  <c r="AH862" i="5"/>
  <c r="T860" i="4"/>
  <c r="V859" i="4"/>
  <c r="T861" i="6" l="1"/>
  <c r="V860" i="6"/>
  <c r="AZ841" i="5"/>
  <c r="BB840" i="5"/>
  <c r="BA862" i="5"/>
  <c r="G865" i="5"/>
  <c r="AF864" i="5"/>
  <c r="I864" i="5"/>
  <c r="AH863" i="5"/>
  <c r="C864" i="5"/>
  <c r="AB863" i="5"/>
  <c r="B864" i="5"/>
  <c r="AA863" i="5"/>
  <c r="H864" i="5"/>
  <c r="AG863" i="5"/>
  <c r="F864" i="5"/>
  <c r="AE863" i="5"/>
  <c r="D865" i="5"/>
  <c r="AC864" i="5"/>
  <c r="E864" i="5"/>
  <c r="AD863" i="5"/>
  <c r="T861" i="4"/>
  <c r="V860" i="4"/>
  <c r="V861" i="6" l="1"/>
  <c r="T862" i="6"/>
  <c r="BB841" i="5"/>
  <c r="AZ842" i="5"/>
  <c r="BA863" i="5"/>
  <c r="C865" i="5"/>
  <c r="AB864" i="5"/>
  <c r="E865" i="5"/>
  <c r="AD864" i="5"/>
  <c r="B865" i="5"/>
  <c r="AA864" i="5"/>
  <c r="I865" i="5"/>
  <c r="AH864" i="5"/>
  <c r="F865" i="5"/>
  <c r="AE864" i="5"/>
  <c r="D866" i="5"/>
  <c r="AC865" i="5"/>
  <c r="H865" i="5"/>
  <c r="AG864" i="5"/>
  <c r="G866" i="5"/>
  <c r="AF865" i="5"/>
  <c r="V861" i="4"/>
  <c r="T862" i="4"/>
  <c r="T863" i="6" l="1"/>
  <c r="V862" i="6"/>
  <c r="BB842" i="5"/>
  <c r="AZ843" i="5"/>
  <c r="BA864" i="5"/>
  <c r="B866" i="5"/>
  <c r="AA865" i="5"/>
  <c r="G867" i="5"/>
  <c r="AF866" i="5"/>
  <c r="I866" i="5"/>
  <c r="AH865" i="5"/>
  <c r="E866" i="5"/>
  <c r="AD865" i="5"/>
  <c r="D867" i="5"/>
  <c r="AC866" i="5"/>
  <c r="H866" i="5"/>
  <c r="AG865" i="5"/>
  <c r="F866" i="5"/>
  <c r="AE865" i="5"/>
  <c r="C866" i="5"/>
  <c r="AB865" i="5"/>
  <c r="T863" i="4"/>
  <c r="V862" i="4"/>
  <c r="T864" i="6" l="1"/>
  <c r="V863" i="6"/>
  <c r="AZ844" i="5"/>
  <c r="BB843" i="5"/>
  <c r="BA865" i="5"/>
  <c r="I867" i="5"/>
  <c r="AH866" i="5"/>
  <c r="C867" i="5"/>
  <c r="AB866" i="5"/>
  <c r="E867" i="5"/>
  <c r="AD866" i="5"/>
  <c r="G868" i="5"/>
  <c r="AF867" i="5"/>
  <c r="H867" i="5"/>
  <c r="AG866" i="5"/>
  <c r="F867" i="5"/>
  <c r="AE866" i="5"/>
  <c r="D868" i="5"/>
  <c r="AC867" i="5"/>
  <c r="B867" i="5"/>
  <c r="AA866" i="5"/>
  <c r="BA866" i="5" s="1"/>
  <c r="T864" i="4"/>
  <c r="V863" i="4"/>
  <c r="T865" i="6" l="1"/>
  <c r="V864" i="6"/>
  <c r="BB844" i="5"/>
  <c r="AZ845" i="5"/>
  <c r="E868" i="5"/>
  <c r="AD867" i="5"/>
  <c r="B868" i="5"/>
  <c r="AA867" i="5"/>
  <c r="G869" i="5"/>
  <c r="AF868" i="5"/>
  <c r="C868" i="5"/>
  <c r="AB867" i="5"/>
  <c r="F868" i="5"/>
  <c r="AE867" i="5"/>
  <c r="D869" i="5"/>
  <c r="AC868" i="5"/>
  <c r="H868" i="5"/>
  <c r="AG867" i="5"/>
  <c r="I868" i="5"/>
  <c r="AH867" i="5"/>
  <c r="T865" i="4"/>
  <c r="V864" i="4"/>
  <c r="V865" i="6" l="1"/>
  <c r="T866" i="6"/>
  <c r="AZ846" i="5"/>
  <c r="BB845" i="5"/>
  <c r="BA867" i="5"/>
  <c r="G870" i="5"/>
  <c r="AF869" i="5"/>
  <c r="I869" i="5"/>
  <c r="AH868" i="5"/>
  <c r="C869" i="5"/>
  <c r="AB868" i="5"/>
  <c r="B869" i="5"/>
  <c r="AA868" i="5"/>
  <c r="BA868" i="5" s="1"/>
  <c r="D870" i="5"/>
  <c r="AC869" i="5"/>
  <c r="H869" i="5"/>
  <c r="AG868" i="5"/>
  <c r="F869" i="5"/>
  <c r="AE868" i="5"/>
  <c r="E869" i="5"/>
  <c r="AD868" i="5"/>
  <c r="V865" i="4"/>
  <c r="T866" i="4"/>
  <c r="T867" i="6" l="1"/>
  <c r="V866" i="6"/>
  <c r="BB846" i="5"/>
  <c r="AZ847" i="5"/>
  <c r="C870" i="5"/>
  <c r="AB869" i="5"/>
  <c r="E870" i="5"/>
  <c r="AD869" i="5"/>
  <c r="B870" i="5"/>
  <c r="AA869" i="5"/>
  <c r="I870" i="5"/>
  <c r="AH869" i="5"/>
  <c r="H870" i="5"/>
  <c r="AG869" i="5"/>
  <c r="F870" i="5"/>
  <c r="AE869" i="5"/>
  <c r="D871" i="5"/>
  <c r="AC870" i="5"/>
  <c r="G871" i="5"/>
  <c r="AF870" i="5"/>
  <c r="T867" i="4"/>
  <c r="V866" i="4"/>
  <c r="T868" i="6" l="1"/>
  <c r="V867" i="6"/>
  <c r="BB847" i="5"/>
  <c r="AZ848" i="5"/>
  <c r="BA869" i="5"/>
  <c r="G872" i="5"/>
  <c r="AF871" i="5"/>
  <c r="B871" i="5"/>
  <c r="AA870" i="5"/>
  <c r="I871" i="5"/>
  <c r="AH870" i="5"/>
  <c r="E871" i="5"/>
  <c r="AD870" i="5"/>
  <c r="F871" i="5"/>
  <c r="AE870" i="5"/>
  <c r="D872" i="5"/>
  <c r="AC871" i="5"/>
  <c r="H871" i="5"/>
  <c r="AG870" i="5"/>
  <c r="C871" i="5"/>
  <c r="AB870" i="5"/>
  <c r="T868" i="4"/>
  <c r="V867" i="4"/>
  <c r="T869" i="6" l="1"/>
  <c r="V868" i="6"/>
  <c r="AZ849" i="5"/>
  <c r="BB848" i="5"/>
  <c r="BA870" i="5"/>
  <c r="I872" i="5"/>
  <c r="AH871" i="5"/>
  <c r="H872" i="5"/>
  <c r="AG871" i="5"/>
  <c r="D873" i="5"/>
  <c r="AC872" i="5"/>
  <c r="B872" i="5"/>
  <c r="AA871" i="5"/>
  <c r="C872" i="5"/>
  <c r="AB871" i="5"/>
  <c r="E872" i="5"/>
  <c r="AD871" i="5"/>
  <c r="F872" i="5"/>
  <c r="AE871" i="5"/>
  <c r="G873" i="5"/>
  <c r="AF872" i="5"/>
  <c r="T869" i="4"/>
  <c r="V868" i="4"/>
  <c r="V869" i="6" l="1"/>
  <c r="T870" i="6"/>
  <c r="BB849" i="5"/>
  <c r="AZ850" i="5"/>
  <c r="BA871" i="5"/>
  <c r="F873" i="5"/>
  <c r="AE872" i="5"/>
  <c r="D874" i="5"/>
  <c r="AC873" i="5"/>
  <c r="H873" i="5"/>
  <c r="AG872" i="5"/>
  <c r="E873" i="5"/>
  <c r="AD872" i="5"/>
  <c r="B873" i="5"/>
  <c r="AA872" i="5"/>
  <c r="G874" i="5"/>
  <c r="AF873" i="5"/>
  <c r="C873" i="5"/>
  <c r="AB872" i="5"/>
  <c r="I873" i="5"/>
  <c r="AH872" i="5"/>
  <c r="V869" i="4"/>
  <c r="T870" i="4"/>
  <c r="T871" i="6" l="1"/>
  <c r="V870" i="6"/>
  <c r="BB850" i="5"/>
  <c r="AZ851" i="5"/>
  <c r="BA872" i="5"/>
  <c r="H874" i="5"/>
  <c r="AG873" i="5"/>
  <c r="I874" i="5"/>
  <c r="AH873" i="5"/>
  <c r="E874" i="5"/>
  <c r="AD873" i="5"/>
  <c r="G875" i="5"/>
  <c r="AF874" i="5"/>
  <c r="D875" i="5"/>
  <c r="AC874" i="5"/>
  <c r="C874" i="5"/>
  <c r="AB873" i="5"/>
  <c r="B874" i="5"/>
  <c r="AA873" i="5"/>
  <c r="F874" i="5"/>
  <c r="AE873" i="5"/>
  <c r="T871" i="4"/>
  <c r="V870" i="4"/>
  <c r="T872" i="6" l="1"/>
  <c r="V871" i="6"/>
  <c r="BB851" i="5"/>
  <c r="AZ852" i="5"/>
  <c r="BA873" i="5"/>
  <c r="F875" i="5"/>
  <c r="AE874" i="5"/>
  <c r="E875" i="5"/>
  <c r="AD874" i="5"/>
  <c r="C875" i="5"/>
  <c r="AB874" i="5"/>
  <c r="G876" i="5"/>
  <c r="AF875" i="5"/>
  <c r="I875" i="5"/>
  <c r="AH874" i="5"/>
  <c r="B875" i="5"/>
  <c r="AA874" i="5"/>
  <c r="D876" i="5"/>
  <c r="AC875" i="5"/>
  <c r="H875" i="5"/>
  <c r="AG874" i="5"/>
  <c r="T872" i="4"/>
  <c r="V871" i="4"/>
  <c r="T873" i="6" l="1"/>
  <c r="V872" i="6"/>
  <c r="BB852" i="5"/>
  <c r="AZ853" i="5"/>
  <c r="BA874" i="5"/>
  <c r="C876" i="5"/>
  <c r="AB875" i="5"/>
  <c r="B876" i="5"/>
  <c r="AA875" i="5"/>
  <c r="BA875" i="5" s="1"/>
  <c r="G877" i="5"/>
  <c r="AF876" i="5"/>
  <c r="E876" i="5"/>
  <c r="AD875" i="5"/>
  <c r="H876" i="5"/>
  <c r="AG875" i="5"/>
  <c r="D877" i="5"/>
  <c r="AC876" i="5"/>
  <c r="I876" i="5"/>
  <c r="AH875" i="5"/>
  <c r="F876" i="5"/>
  <c r="AE875" i="5"/>
  <c r="T873" i="4"/>
  <c r="V872" i="4"/>
  <c r="V873" i="6" l="1"/>
  <c r="T874" i="6"/>
  <c r="BB853" i="5"/>
  <c r="AZ854" i="5"/>
  <c r="G878" i="5"/>
  <c r="AF877" i="5"/>
  <c r="F877" i="5"/>
  <c r="AE876" i="5"/>
  <c r="E877" i="5"/>
  <c r="AD876" i="5"/>
  <c r="B877" i="5"/>
  <c r="AA876" i="5"/>
  <c r="D878" i="5"/>
  <c r="AC877" i="5"/>
  <c r="I877" i="5"/>
  <c r="AH876" i="5"/>
  <c r="H877" i="5"/>
  <c r="AG876" i="5"/>
  <c r="C877" i="5"/>
  <c r="AB876" i="5"/>
  <c r="V873" i="4"/>
  <c r="T874" i="4"/>
  <c r="T875" i="6" l="1"/>
  <c r="V874" i="6"/>
  <c r="AZ855" i="5"/>
  <c r="BB854" i="5"/>
  <c r="BA876" i="5"/>
  <c r="E878" i="5"/>
  <c r="AD877" i="5"/>
  <c r="H878" i="5"/>
  <c r="AG877" i="5"/>
  <c r="I878" i="5"/>
  <c r="AH877" i="5"/>
  <c r="F878" i="5"/>
  <c r="AE877" i="5"/>
  <c r="C878" i="5"/>
  <c r="AB877" i="5"/>
  <c r="B878" i="5"/>
  <c r="AA877" i="5"/>
  <c r="BA877" i="5" s="1"/>
  <c r="D879" i="5"/>
  <c r="AC878" i="5"/>
  <c r="G879" i="5"/>
  <c r="AF878" i="5"/>
  <c r="T875" i="4"/>
  <c r="V874" i="4"/>
  <c r="T876" i="6" l="1"/>
  <c r="V875" i="6"/>
  <c r="AZ856" i="5"/>
  <c r="BB855" i="5"/>
  <c r="I879" i="5"/>
  <c r="AH878" i="5"/>
  <c r="B879" i="5"/>
  <c r="AA878" i="5"/>
  <c r="H879" i="5"/>
  <c r="AG878" i="5"/>
  <c r="G880" i="5"/>
  <c r="AF879" i="5"/>
  <c r="F879" i="5"/>
  <c r="AE878" i="5"/>
  <c r="D880" i="5"/>
  <c r="AC879" i="5"/>
  <c r="C879" i="5"/>
  <c r="AB878" i="5"/>
  <c r="E879" i="5"/>
  <c r="AD878" i="5"/>
  <c r="T876" i="4"/>
  <c r="V875" i="4"/>
  <c r="T877" i="6" l="1"/>
  <c r="V876" i="6"/>
  <c r="BB856" i="5"/>
  <c r="AZ857" i="5"/>
  <c r="BA878" i="5"/>
  <c r="H880" i="5"/>
  <c r="AG879" i="5"/>
  <c r="C880" i="5"/>
  <c r="AB879" i="5"/>
  <c r="D881" i="5"/>
  <c r="AC880" i="5"/>
  <c r="B880" i="5"/>
  <c r="AA879" i="5"/>
  <c r="BA879" i="5" s="1"/>
  <c r="E880" i="5"/>
  <c r="AD879" i="5"/>
  <c r="G881" i="5"/>
  <c r="AF880" i="5"/>
  <c r="F880" i="5"/>
  <c r="AE879" i="5"/>
  <c r="I880" i="5"/>
  <c r="AH879" i="5"/>
  <c r="T877" i="4"/>
  <c r="V876" i="4"/>
  <c r="V877" i="6" l="1"/>
  <c r="T878" i="6"/>
  <c r="BB857" i="5"/>
  <c r="AZ858" i="5"/>
  <c r="D882" i="5"/>
  <c r="AC881" i="5"/>
  <c r="G882" i="5"/>
  <c r="AF881" i="5"/>
  <c r="C881" i="5"/>
  <c r="AB880" i="5"/>
  <c r="I881" i="5"/>
  <c r="AH880" i="5"/>
  <c r="B881" i="5"/>
  <c r="AA880" i="5"/>
  <c r="F881" i="5"/>
  <c r="AE880" i="5"/>
  <c r="E881" i="5"/>
  <c r="AD880" i="5"/>
  <c r="H881" i="5"/>
  <c r="AG880" i="5"/>
  <c r="V877" i="4"/>
  <c r="T878" i="4"/>
  <c r="T879" i="6" l="1"/>
  <c r="V878" i="6"/>
  <c r="AZ859" i="5"/>
  <c r="BB858" i="5"/>
  <c r="BA880" i="5"/>
  <c r="H882" i="5"/>
  <c r="AG881" i="5"/>
  <c r="C882" i="5"/>
  <c r="AB881" i="5"/>
  <c r="F882" i="5"/>
  <c r="AE881" i="5"/>
  <c r="I882" i="5"/>
  <c r="AH881" i="5"/>
  <c r="G883" i="5"/>
  <c r="AF882" i="5"/>
  <c r="E882" i="5"/>
  <c r="AD881" i="5"/>
  <c r="B882" i="5"/>
  <c r="AA881" i="5"/>
  <c r="D883" i="5"/>
  <c r="AC882" i="5"/>
  <c r="T879" i="4"/>
  <c r="V878" i="4"/>
  <c r="T880" i="6" l="1"/>
  <c r="V879" i="6"/>
  <c r="AZ860" i="5"/>
  <c r="BB859" i="5"/>
  <c r="BA881" i="5"/>
  <c r="F883" i="5"/>
  <c r="AE882" i="5"/>
  <c r="E883" i="5"/>
  <c r="AD882" i="5"/>
  <c r="I883" i="5"/>
  <c r="AH882" i="5"/>
  <c r="C883" i="5"/>
  <c r="AB882" i="5"/>
  <c r="D884" i="5"/>
  <c r="AC883" i="5"/>
  <c r="B883" i="5"/>
  <c r="AA882" i="5"/>
  <c r="G884" i="5"/>
  <c r="AF883" i="5"/>
  <c r="H883" i="5"/>
  <c r="AG882" i="5"/>
  <c r="T880" i="4"/>
  <c r="V879" i="4"/>
  <c r="T881" i="6" l="1"/>
  <c r="V880" i="6"/>
  <c r="BB860" i="5"/>
  <c r="AZ861" i="5"/>
  <c r="BA882" i="5"/>
  <c r="I884" i="5"/>
  <c r="AH883" i="5"/>
  <c r="G885" i="5"/>
  <c r="AF884" i="5"/>
  <c r="B884" i="5"/>
  <c r="AA883" i="5"/>
  <c r="E884" i="5"/>
  <c r="AD883" i="5"/>
  <c r="H884" i="5"/>
  <c r="AG883" i="5"/>
  <c r="C884" i="5"/>
  <c r="AB883" i="5"/>
  <c r="D885" i="5"/>
  <c r="AC884" i="5"/>
  <c r="F884" i="5"/>
  <c r="AE883" i="5"/>
  <c r="T881" i="4"/>
  <c r="V880" i="4"/>
  <c r="V881" i="6" l="1"/>
  <c r="T882" i="6"/>
  <c r="AZ862" i="5"/>
  <c r="BB861" i="5"/>
  <c r="BA883" i="5"/>
  <c r="H885" i="5"/>
  <c r="AG884" i="5"/>
  <c r="C885" i="5"/>
  <c r="AB884" i="5"/>
  <c r="G886" i="5"/>
  <c r="AF885" i="5"/>
  <c r="F885" i="5"/>
  <c r="AE884" i="5"/>
  <c r="E885" i="5"/>
  <c r="AD884" i="5"/>
  <c r="D886" i="5"/>
  <c r="AC885" i="5"/>
  <c r="B885" i="5"/>
  <c r="AA884" i="5"/>
  <c r="I885" i="5"/>
  <c r="AH884" i="5"/>
  <c r="V881" i="4"/>
  <c r="T882" i="4"/>
  <c r="T883" i="6" l="1"/>
  <c r="V882" i="6"/>
  <c r="BB862" i="5"/>
  <c r="AZ863" i="5"/>
  <c r="BA884" i="5"/>
  <c r="G887" i="5"/>
  <c r="AF886" i="5"/>
  <c r="B886" i="5"/>
  <c r="AA885" i="5"/>
  <c r="D887" i="5"/>
  <c r="AC886" i="5"/>
  <c r="C886" i="5"/>
  <c r="AB885" i="5"/>
  <c r="I886" i="5"/>
  <c r="AH885" i="5"/>
  <c r="F886" i="5"/>
  <c r="AE885" i="5"/>
  <c r="E886" i="5"/>
  <c r="AD885" i="5"/>
  <c r="H886" i="5"/>
  <c r="AG885" i="5"/>
  <c r="T883" i="4"/>
  <c r="V882" i="4"/>
  <c r="T884" i="6" l="1"/>
  <c r="V883" i="6"/>
  <c r="BB863" i="5"/>
  <c r="AZ864" i="5"/>
  <c r="BA885" i="5"/>
  <c r="F887" i="5"/>
  <c r="AE886" i="5"/>
  <c r="D888" i="5"/>
  <c r="AC887" i="5"/>
  <c r="H887" i="5"/>
  <c r="AG886" i="5"/>
  <c r="C887" i="5"/>
  <c r="AB886" i="5"/>
  <c r="B887" i="5"/>
  <c r="AA886" i="5"/>
  <c r="E887" i="5"/>
  <c r="AD886" i="5"/>
  <c r="I887" i="5"/>
  <c r="AH886" i="5"/>
  <c r="G888" i="5"/>
  <c r="AF887" i="5"/>
  <c r="T884" i="4"/>
  <c r="V883" i="4"/>
  <c r="T885" i="6" l="1"/>
  <c r="V884" i="6"/>
  <c r="BB864" i="5"/>
  <c r="AZ865" i="5"/>
  <c r="BA886" i="5"/>
  <c r="B888" i="5"/>
  <c r="AA887" i="5"/>
  <c r="E888" i="5"/>
  <c r="AD887" i="5"/>
  <c r="D889" i="5"/>
  <c r="AC888" i="5"/>
  <c r="G889" i="5"/>
  <c r="AF888" i="5"/>
  <c r="C888" i="5"/>
  <c r="AB887" i="5"/>
  <c r="I888" i="5"/>
  <c r="AH887" i="5"/>
  <c r="H888" i="5"/>
  <c r="AG887" i="5"/>
  <c r="F888" i="5"/>
  <c r="AE887" i="5"/>
  <c r="T885" i="4"/>
  <c r="V884" i="4"/>
  <c r="V885" i="6" l="1"/>
  <c r="T886" i="6"/>
  <c r="AZ866" i="5"/>
  <c r="BB865" i="5"/>
  <c r="BA887" i="5"/>
  <c r="D890" i="5"/>
  <c r="AC889" i="5"/>
  <c r="I889" i="5"/>
  <c r="AH888" i="5"/>
  <c r="E889" i="5"/>
  <c r="AD888" i="5"/>
  <c r="F889" i="5"/>
  <c r="AE888" i="5"/>
  <c r="G890" i="5"/>
  <c r="AF889" i="5"/>
  <c r="H889" i="5"/>
  <c r="AG888" i="5"/>
  <c r="C889" i="5"/>
  <c r="AB888" i="5"/>
  <c r="B889" i="5"/>
  <c r="AA888" i="5"/>
  <c r="BA888" i="5" s="1"/>
  <c r="V885" i="4"/>
  <c r="T886" i="4"/>
  <c r="T887" i="6" l="1"/>
  <c r="V886" i="6"/>
  <c r="BB866" i="5"/>
  <c r="AZ867" i="5"/>
  <c r="E890" i="5"/>
  <c r="AD889" i="5"/>
  <c r="C890" i="5"/>
  <c r="AB889" i="5"/>
  <c r="H890" i="5"/>
  <c r="AG889" i="5"/>
  <c r="I890" i="5"/>
  <c r="AH889" i="5"/>
  <c r="B890" i="5"/>
  <c r="AA889" i="5"/>
  <c r="F890" i="5"/>
  <c r="AE889" i="5"/>
  <c r="G891" i="5"/>
  <c r="AF890" i="5"/>
  <c r="D891" i="5"/>
  <c r="AC890" i="5"/>
  <c r="T887" i="4"/>
  <c r="V886" i="4"/>
  <c r="T888" i="6" l="1"/>
  <c r="V887" i="6"/>
  <c r="BB867" i="5"/>
  <c r="AZ868" i="5"/>
  <c r="BA889" i="5"/>
  <c r="H891" i="5"/>
  <c r="AG890" i="5"/>
  <c r="G892" i="5"/>
  <c r="AF891" i="5"/>
  <c r="F891" i="5"/>
  <c r="AE890" i="5"/>
  <c r="C891" i="5"/>
  <c r="AB890" i="5"/>
  <c r="D892" i="5"/>
  <c r="AC891" i="5"/>
  <c r="I891" i="5"/>
  <c r="AH890" i="5"/>
  <c r="B891" i="5"/>
  <c r="AA890" i="5"/>
  <c r="E891" i="5"/>
  <c r="AD890" i="5"/>
  <c r="T888" i="4"/>
  <c r="V887" i="4"/>
  <c r="T889" i="6" l="1"/>
  <c r="V888" i="6"/>
  <c r="BB868" i="5"/>
  <c r="AZ869" i="5"/>
  <c r="BA890" i="5"/>
  <c r="F892" i="5"/>
  <c r="AE891" i="5"/>
  <c r="I892" i="5"/>
  <c r="AH891" i="5"/>
  <c r="G893" i="5"/>
  <c r="AF892" i="5"/>
  <c r="E892" i="5"/>
  <c r="AD891" i="5"/>
  <c r="C892" i="5"/>
  <c r="AB891" i="5"/>
  <c r="B892" i="5"/>
  <c r="AA891" i="5"/>
  <c r="BA891" i="5" s="1"/>
  <c r="D893" i="5"/>
  <c r="AC892" i="5"/>
  <c r="H892" i="5"/>
  <c r="AG891" i="5"/>
  <c r="T889" i="4"/>
  <c r="V888" i="4"/>
  <c r="V889" i="6" l="1"/>
  <c r="T890" i="6"/>
  <c r="AZ870" i="5"/>
  <c r="BB869" i="5"/>
  <c r="G894" i="5"/>
  <c r="AF893" i="5"/>
  <c r="D894" i="5"/>
  <c r="AC893" i="5"/>
  <c r="B893" i="5"/>
  <c r="AA892" i="5"/>
  <c r="I893" i="5"/>
  <c r="AH892" i="5"/>
  <c r="H893" i="5"/>
  <c r="AG892" i="5"/>
  <c r="E893" i="5"/>
  <c r="AD892" i="5"/>
  <c r="C893" i="5"/>
  <c r="AB892" i="5"/>
  <c r="F893" i="5"/>
  <c r="AE892" i="5"/>
  <c r="V889" i="4"/>
  <c r="T890" i="4"/>
  <c r="T891" i="6" l="1"/>
  <c r="V890" i="6"/>
  <c r="BB870" i="5"/>
  <c r="AZ871" i="5"/>
  <c r="BA892" i="5"/>
  <c r="B894" i="5"/>
  <c r="AA893" i="5"/>
  <c r="F894" i="5"/>
  <c r="AE893" i="5"/>
  <c r="E894" i="5"/>
  <c r="AD893" i="5"/>
  <c r="D895" i="5"/>
  <c r="AC894" i="5"/>
  <c r="I894" i="5"/>
  <c r="AH893" i="5"/>
  <c r="C894" i="5"/>
  <c r="AB893" i="5"/>
  <c r="H894" i="5"/>
  <c r="AG893" i="5"/>
  <c r="G895" i="5"/>
  <c r="AF894" i="5"/>
  <c r="T891" i="4"/>
  <c r="V890" i="4"/>
  <c r="T892" i="6" l="1"/>
  <c r="V891" i="6"/>
  <c r="BB871" i="5"/>
  <c r="AZ872" i="5"/>
  <c r="BA893" i="5"/>
  <c r="E895" i="5"/>
  <c r="AD894" i="5"/>
  <c r="C895" i="5"/>
  <c r="AB894" i="5"/>
  <c r="F895" i="5"/>
  <c r="AE894" i="5"/>
  <c r="G896" i="5"/>
  <c r="AF895" i="5"/>
  <c r="D896" i="5"/>
  <c r="AC895" i="5"/>
  <c r="H895" i="5"/>
  <c r="AG894" i="5"/>
  <c r="I895" i="5"/>
  <c r="AH894" i="5"/>
  <c r="B895" i="5"/>
  <c r="AA894" i="5"/>
  <c r="BA894" i="5" s="1"/>
  <c r="T892" i="4"/>
  <c r="V891" i="4"/>
  <c r="T893" i="6" l="1"/>
  <c r="V892" i="6"/>
  <c r="BB872" i="5"/>
  <c r="AZ873" i="5"/>
  <c r="F896" i="5"/>
  <c r="AE895" i="5"/>
  <c r="H896" i="5"/>
  <c r="AG895" i="5"/>
  <c r="C896" i="5"/>
  <c r="AB895" i="5"/>
  <c r="B896" i="5"/>
  <c r="AA895" i="5"/>
  <c r="G897" i="5"/>
  <c r="AF896" i="5"/>
  <c r="I896" i="5"/>
  <c r="AH895" i="5"/>
  <c r="D897" i="5"/>
  <c r="AC896" i="5"/>
  <c r="E896" i="5"/>
  <c r="AD895" i="5"/>
  <c r="T893" i="4"/>
  <c r="V892" i="4"/>
  <c r="V893" i="6" l="1"/>
  <c r="T894" i="6"/>
  <c r="BB873" i="5"/>
  <c r="AZ874" i="5"/>
  <c r="BA895" i="5"/>
  <c r="C897" i="5"/>
  <c r="AB896" i="5"/>
  <c r="D898" i="5"/>
  <c r="AC897" i="5"/>
  <c r="I897" i="5"/>
  <c r="AH896" i="5"/>
  <c r="H897" i="5"/>
  <c r="AG896" i="5"/>
  <c r="E897" i="5"/>
  <c r="AD896" i="5"/>
  <c r="B897" i="5"/>
  <c r="AA896" i="5"/>
  <c r="G898" i="5"/>
  <c r="AF897" i="5"/>
  <c r="F897" i="5"/>
  <c r="AE896" i="5"/>
  <c r="V893" i="4"/>
  <c r="T894" i="4"/>
  <c r="T895" i="6" l="1"/>
  <c r="V894" i="6"/>
  <c r="AZ875" i="5"/>
  <c r="BB874" i="5"/>
  <c r="BA896" i="5"/>
  <c r="E898" i="5"/>
  <c r="AD897" i="5"/>
  <c r="C898" i="5"/>
  <c r="AB897" i="5"/>
  <c r="I898" i="5"/>
  <c r="AH897" i="5"/>
  <c r="B898" i="5"/>
  <c r="AA897" i="5"/>
  <c r="D899" i="5"/>
  <c r="AC898" i="5"/>
  <c r="G899" i="5"/>
  <c r="AF898" i="5"/>
  <c r="F898" i="5"/>
  <c r="AE897" i="5"/>
  <c r="H898" i="5"/>
  <c r="AG897" i="5"/>
  <c r="T895" i="4"/>
  <c r="V894" i="4"/>
  <c r="T896" i="6" l="1"/>
  <c r="V895" i="6"/>
  <c r="AZ876" i="5"/>
  <c r="BB875" i="5"/>
  <c r="BA897" i="5"/>
  <c r="I899" i="5"/>
  <c r="AH898" i="5"/>
  <c r="F899" i="5"/>
  <c r="AE898" i="5"/>
  <c r="G900" i="5"/>
  <c r="AF899" i="5"/>
  <c r="C899" i="5"/>
  <c r="AB898" i="5"/>
  <c r="H899" i="5"/>
  <c r="AG898" i="5"/>
  <c r="B899" i="5"/>
  <c r="AA898" i="5"/>
  <c r="D900" i="5"/>
  <c r="AC899" i="5"/>
  <c r="E899" i="5"/>
  <c r="AD898" i="5"/>
  <c r="T896" i="4"/>
  <c r="V895" i="4"/>
  <c r="T897" i="6" l="1"/>
  <c r="V896" i="6"/>
  <c r="AZ877" i="5"/>
  <c r="BB876" i="5"/>
  <c r="BA898" i="5"/>
  <c r="D901" i="5"/>
  <c r="AC900" i="5"/>
  <c r="I900" i="5"/>
  <c r="AH899" i="5"/>
  <c r="H900" i="5"/>
  <c r="AG899" i="5"/>
  <c r="B900" i="5"/>
  <c r="AA899" i="5"/>
  <c r="F900" i="5"/>
  <c r="AE899" i="5"/>
  <c r="E900" i="5"/>
  <c r="AD899" i="5"/>
  <c r="C900" i="5"/>
  <c r="AB899" i="5"/>
  <c r="G901" i="5"/>
  <c r="AF900" i="5"/>
  <c r="T897" i="4"/>
  <c r="V896" i="4"/>
  <c r="V897" i="6" l="1"/>
  <c r="T898" i="6"/>
  <c r="BB877" i="5"/>
  <c r="AZ878" i="5"/>
  <c r="BA899" i="5"/>
  <c r="G902" i="5"/>
  <c r="AF901" i="5"/>
  <c r="H901" i="5"/>
  <c r="AG900" i="5"/>
  <c r="E901" i="5"/>
  <c r="AD900" i="5"/>
  <c r="B901" i="5"/>
  <c r="AA900" i="5"/>
  <c r="I901" i="5"/>
  <c r="AH900" i="5"/>
  <c r="C901" i="5"/>
  <c r="AB900" i="5"/>
  <c r="F901" i="5"/>
  <c r="AE900" i="5"/>
  <c r="D902" i="5"/>
  <c r="AC901" i="5"/>
  <c r="V897" i="4"/>
  <c r="T898" i="4"/>
  <c r="T899" i="6" l="1"/>
  <c r="V898" i="6"/>
  <c r="AZ879" i="5"/>
  <c r="BB878" i="5"/>
  <c r="BA900" i="5"/>
  <c r="E902" i="5"/>
  <c r="AD901" i="5"/>
  <c r="C902" i="5"/>
  <c r="AB901" i="5"/>
  <c r="B902" i="5"/>
  <c r="AA901" i="5"/>
  <c r="H902" i="5"/>
  <c r="AG901" i="5"/>
  <c r="D903" i="5"/>
  <c r="AC902" i="5"/>
  <c r="F902" i="5"/>
  <c r="AE901" i="5"/>
  <c r="I902" i="5"/>
  <c r="AH901" i="5"/>
  <c r="G903" i="5"/>
  <c r="AF902" i="5"/>
  <c r="T899" i="4"/>
  <c r="V898" i="4"/>
  <c r="T900" i="6" l="1"/>
  <c r="V899" i="6"/>
  <c r="BB879" i="5"/>
  <c r="AZ880" i="5"/>
  <c r="BA901" i="5"/>
  <c r="B903" i="5"/>
  <c r="AA902" i="5"/>
  <c r="I903" i="5"/>
  <c r="AH902" i="5"/>
  <c r="F903" i="5"/>
  <c r="AE902" i="5"/>
  <c r="C903" i="5"/>
  <c r="AB902" i="5"/>
  <c r="G904" i="5"/>
  <c r="AF903" i="5"/>
  <c r="H903" i="5"/>
  <c r="AG902" i="5"/>
  <c r="D904" i="5"/>
  <c r="AC903" i="5"/>
  <c r="E903" i="5"/>
  <c r="AD902" i="5"/>
  <c r="T900" i="4"/>
  <c r="V899" i="4"/>
  <c r="T901" i="6" l="1"/>
  <c r="V900" i="6"/>
  <c r="AZ881" i="5"/>
  <c r="BB880" i="5"/>
  <c r="BA902" i="5"/>
  <c r="F904" i="5"/>
  <c r="AE903" i="5"/>
  <c r="H904" i="5"/>
  <c r="AG903" i="5"/>
  <c r="I904" i="5"/>
  <c r="AH903" i="5"/>
  <c r="E904" i="5"/>
  <c r="AD903" i="5"/>
  <c r="C904" i="5"/>
  <c r="AB903" i="5"/>
  <c r="D905" i="5"/>
  <c r="AC904" i="5"/>
  <c r="G905" i="5"/>
  <c r="AF904" i="5"/>
  <c r="B904" i="5"/>
  <c r="AA903" i="5"/>
  <c r="BA903" i="5" s="1"/>
  <c r="T901" i="4"/>
  <c r="V900" i="4"/>
  <c r="V901" i="6" l="1"/>
  <c r="T902" i="6"/>
  <c r="AZ882" i="5"/>
  <c r="BB881" i="5"/>
  <c r="B905" i="5"/>
  <c r="AA904" i="5"/>
  <c r="I905" i="5"/>
  <c r="AH904" i="5"/>
  <c r="D906" i="5"/>
  <c r="AC905" i="5"/>
  <c r="E905" i="5"/>
  <c r="AD904" i="5"/>
  <c r="H905" i="5"/>
  <c r="AG904" i="5"/>
  <c r="G906" i="5"/>
  <c r="AF905" i="5"/>
  <c r="C905" i="5"/>
  <c r="AB904" i="5"/>
  <c r="F905" i="5"/>
  <c r="AE904" i="5"/>
  <c r="V901" i="4"/>
  <c r="T902" i="4"/>
  <c r="T903" i="6" l="1"/>
  <c r="V902" i="6"/>
  <c r="AZ883" i="5"/>
  <c r="BB882" i="5"/>
  <c r="BA904" i="5"/>
  <c r="D907" i="5"/>
  <c r="AC906" i="5"/>
  <c r="F906" i="5"/>
  <c r="AE905" i="5"/>
  <c r="E906" i="5"/>
  <c r="AD905" i="5"/>
  <c r="I906" i="5"/>
  <c r="AH905" i="5"/>
  <c r="G907" i="5"/>
  <c r="AF906" i="5"/>
  <c r="C906" i="5"/>
  <c r="AB905" i="5"/>
  <c r="H906" i="5"/>
  <c r="AG905" i="5"/>
  <c r="B906" i="5"/>
  <c r="AA905" i="5"/>
  <c r="BA905" i="5" s="1"/>
  <c r="T903" i="4"/>
  <c r="V902" i="4"/>
  <c r="T904" i="6" l="1"/>
  <c r="V903" i="6"/>
  <c r="BB883" i="5"/>
  <c r="AZ884" i="5"/>
  <c r="B907" i="5"/>
  <c r="AA906" i="5"/>
  <c r="E907" i="5"/>
  <c r="AD906" i="5"/>
  <c r="C907" i="5"/>
  <c r="AB906" i="5"/>
  <c r="I907" i="5"/>
  <c r="AH906" i="5"/>
  <c r="F907" i="5"/>
  <c r="AE906" i="5"/>
  <c r="H907" i="5"/>
  <c r="AG906" i="5"/>
  <c r="G908" i="5"/>
  <c r="AF907" i="5"/>
  <c r="D908" i="5"/>
  <c r="AC907" i="5"/>
  <c r="T904" i="4"/>
  <c r="V903" i="4"/>
  <c r="T905" i="6" l="1"/>
  <c r="V904" i="6"/>
  <c r="AZ885" i="5"/>
  <c r="BB884" i="5"/>
  <c r="BA906" i="5"/>
  <c r="C908" i="5"/>
  <c r="AB907" i="5"/>
  <c r="H908" i="5"/>
  <c r="AG907" i="5"/>
  <c r="I908" i="5"/>
  <c r="AH907" i="5"/>
  <c r="E908" i="5"/>
  <c r="AD907" i="5"/>
  <c r="D909" i="5"/>
  <c r="AC908" i="5"/>
  <c r="G909" i="5"/>
  <c r="AF908" i="5"/>
  <c r="F908" i="5"/>
  <c r="AE907" i="5"/>
  <c r="B908" i="5"/>
  <c r="AA907" i="5"/>
  <c r="BA907" i="5" s="1"/>
  <c r="T905" i="4"/>
  <c r="V904" i="4"/>
  <c r="V905" i="6" l="1"/>
  <c r="T906" i="6"/>
  <c r="BB885" i="5"/>
  <c r="AZ886" i="5"/>
  <c r="I909" i="5"/>
  <c r="AH908" i="5"/>
  <c r="B909" i="5"/>
  <c r="AA908" i="5"/>
  <c r="E909" i="5"/>
  <c r="AD908" i="5"/>
  <c r="H909" i="5"/>
  <c r="AG908" i="5"/>
  <c r="G910" i="5"/>
  <c r="AF909" i="5"/>
  <c r="F909" i="5"/>
  <c r="AE908" i="5"/>
  <c r="D910" i="5"/>
  <c r="AC909" i="5"/>
  <c r="C909" i="5"/>
  <c r="AB908" i="5"/>
  <c r="V905" i="4"/>
  <c r="T906" i="4"/>
  <c r="T907" i="6" l="1"/>
  <c r="V906" i="6"/>
  <c r="AZ887" i="5"/>
  <c r="BB886" i="5"/>
  <c r="BA908" i="5"/>
  <c r="E910" i="5"/>
  <c r="AD909" i="5"/>
  <c r="C910" i="5"/>
  <c r="AB909" i="5"/>
  <c r="H910" i="5"/>
  <c r="AG909" i="5"/>
  <c r="B910" i="5"/>
  <c r="AA909" i="5"/>
  <c r="F910" i="5"/>
  <c r="AE909" i="5"/>
  <c r="D911" i="5"/>
  <c r="AC910" i="5"/>
  <c r="G911" i="5"/>
  <c r="AF910" i="5"/>
  <c r="I910" i="5"/>
  <c r="AH909" i="5"/>
  <c r="T907" i="4"/>
  <c r="V906" i="4"/>
  <c r="T908" i="6" l="1"/>
  <c r="V907" i="6"/>
  <c r="AZ888" i="5"/>
  <c r="BB887" i="5"/>
  <c r="BA909" i="5"/>
  <c r="H911" i="5"/>
  <c r="AG910" i="5"/>
  <c r="I911" i="5"/>
  <c r="AH910" i="5"/>
  <c r="B911" i="5"/>
  <c r="AA910" i="5"/>
  <c r="C911" i="5"/>
  <c r="AB910" i="5"/>
  <c r="D912" i="5"/>
  <c r="AC911" i="5"/>
  <c r="G912" i="5"/>
  <c r="AF911" i="5"/>
  <c r="F911" i="5"/>
  <c r="AE910" i="5"/>
  <c r="E911" i="5"/>
  <c r="AD910" i="5"/>
  <c r="T908" i="4"/>
  <c r="V907" i="4"/>
  <c r="T909" i="6" l="1"/>
  <c r="V908" i="6"/>
  <c r="AZ889" i="5"/>
  <c r="BB888" i="5"/>
  <c r="BA910" i="5"/>
  <c r="B912" i="5"/>
  <c r="AA911" i="5"/>
  <c r="E912" i="5"/>
  <c r="AD911" i="5"/>
  <c r="C912" i="5"/>
  <c r="AB911" i="5"/>
  <c r="I912" i="5"/>
  <c r="AH911" i="5"/>
  <c r="G913" i="5"/>
  <c r="AF912" i="5"/>
  <c r="F912" i="5"/>
  <c r="AE911" i="5"/>
  <c r="D913" i="5"/>
  <c r="AC912" i="5"/>
  <c r="H912" i="5"/>
  <c r="AG911" i="5"/>
  <c r="T909" i="4"/>
  <c r="V908" i="4"/>
  <c r="V909" i="6" l="1"/>
  <c r="T910" i="6"/>
  <c r="BB889" i="5"/>
  <c r="AZ890" i="5"/>
  <c r="BA911" i="5"/>
  <c r="C913" i="5"/>
  <c r="AB912" i="5"/>
  <c r="H913" i="5"/>
  <c r="AG912" i="5"/>
  <c r="I913" i="5"/>
  <c r="AH912" i="5"/>
  <c r="E913" i="5"/>
  <c r="AD912" i="5"/>
  <c r="F913" i="5"/>
  <c r="AE912" i="5"/>
  <c r="D914" i="5"/>
  <c r="AC913" i="5"/>
  <c r="G914" i="5"/>
  <c r="AF913" i="5"/>
  <c r="B913" i="5"/>
  <c r="AA912" i="5"/>
  <c r="BA912" i="5" s="1"/>
  <c r="V909" i="4"/>
  <c r="T910" i="4"/>
  <c r="T911" i="6" l="1"/>
  <c r="V910" i="6"/>
  <c r="AZ891" i="5"/>
  <c r="BB890" i="5"/>
  <c r="I914" i="5"/>
  <c r="AH913" i="5"/>
  <c r="B914" i="5"/>
  <c r="AA913" i="5"/>
  <c r="E914" i="5"/>
  <c r="AD913" i="5"/>
  <c r="H914" i="5"/>
  <c r="AG913" i="5"/>
  <c r="D915" i="5"/>
  <c r="AC914" i="5"/>
  <c r="G915" i="5"/>
  <c r="AF914" i="5"/>
  <c r="F914" i="5"/>
  <c r="AE913" i="5"/>
  <c r="C914" i="5"/>
  <c r="AB913" i="5"/>
  <c r="T911" i="4"/>
  <c r="V910" i="4"/>
  <c r="T912" i="6" l="1"/>
  <c r="V911" i="6"/>
  <c r="AZ892" i="5"/>
  <c r="BB891" i="5"/>
  <c r="BA913" i="5"/>
  <c r="E915" i="5"/>
  <c r="AD914" i="5"/>
  <c r="C915" i="5"/>
  <c r="AB914" i="5"/>
  <c r="H915" i="5"/>
  <c r="AG914" i="5"/>
  <c r="B915" i="5"/>
  <c r="AA914" i="5"/>
  <c r="G916" i="5"/>
  <c r="AF915" i="5"/>
  <c r="F915" i="5"/>
  <c r="AE914" i="5"/>
  <c r="D916" i="5"/>
  <c r="AC915" i="5"/>
  <c r="I915" i="5"/>
  <c r="AH914" i="5"/>
  <c r="T912" i="4"/>
  <c r="V911" i="4"/>
  <c r="T913" i="6" l="1"/>
  <c r="V912" i="6"/>
  <c r="BB892" i="5"/>
  <c r="AZ893" i="5"/>
  <c r="BA914" i="5"/>
  <c r="H916" i="5"/>
  <c r="AG915" i="5"/>
  <c r="I916" i="5"/>
  <c r="AH915" i="5"/>
  <c r="B916" i="5"/>
  <c r="AA915" i="5"/>
  <c r="C916" i="5"/>
  <c r="AB915" i="5"/>
  <c r="F916" i="5"/>
  <c r="AE915" i="5"/>
  <c r="D917" i="5"/>
  <c r="AC916" i="5"/>
  <c r="G917" i="5"/>
  <c r="AF916" i="5"/>
  <c r="E916" i="5"/>
  <c r="AD915" i="5"/>
  <c r="T913" i="4"/>
  <c r="V912" i="4"/>
  <c r="V913" i="6" l="1"/>
  <c r="T914" i="6"/>
  <c r="BB893" i="5"/>
  <c r="AZ894" i="5"/>
  <c r="BA915" i="5"/>
  <c r="B917" i="5"/>
  <c r="AA916" i="5"/>
  <c r="E917" i="5"/>
  <c r="AD916" i="5"/>
  <c r="C917" i="5"/>
  <c r="AB916" i="5"/>
  <c r="I917" i="5"/>
  <c r="AH916" i="5"/>
  <c r="D918" i="5"/>
  <c r="AC917" i="5"/>
  <c r="G918" i="5"/>
  <c r="AF917" i="5"/>
  <c r="F917" i="5"/>
  <c r="AE916" i="5"/>
  <c r="H917" i="5"/>
  <c r="AG916" i="5"/>
  <c r="V913" i="4"/>
  <c r="T914" i="4"/>
  <c r="T915" i="6" l="1"/>
  <c r="V914" i="6"/>
  <c r="BB894" i="5"/>
  <c r="AZ895" i="5"/>
  <c r="BA916" i="5"/>
  <c r="C918" i="5"/>
  <c r="AB917" i="5"/>
  <c r="H918" i="5"/>
  <c r="AG917" i="5"/>
  <c r="I918" i="5"/>
  <c r="AH917" i="5"/>
  <c r="E918" i="5"/>
  <c r="AD917" i="5"/>
  <c r="G919" i="5"/>
  <c r="AF918" i="5"/>
  <c r="F918" i="5"/>
  <c r="AE917" i="5"/>
  <c r="D919" i="5"/>
  <c r="AC918" i="5"/>
  <c r="B918" i="5"/>
  <c r="AA917" i="5"/>
  <c r="BA917" i="5" s="1"/>
  <c r="T915" i="4"/>
  <c r="V914" i="4"/>
  <c r="T916" i="6" l="1"/>
  <c r="V915" i="6"/>
  <c r="BB895" i="5"/>
  <c r="AZ896" i="5"/>
  <c r="I919" i="5"/>
  <c r="AH918" i="5"/>
  <c r="B919" i="5"/>
  <c r="AA918" i="5"/>
  <c r="E919" i="5"/>
  <c r="AD918" i="5"/>
  <c r="H919" i="5"/>
  <c r="AG918" i="5"/>
  <c r="F919" i="5"/>
  <c r="AE918" i="5"/>
  <c r="D920" i="5"/>
  <c r="AC919" i="5"/>
  <c r="G920" i="5"/>
  <c r="AF919" i="5"/>
  <c r="C919" i="5"/>
  <c r="AB918" i="5"/>
  <c r="T916" i="4"/>
  <c r="V915" i="4"/>
  <c r="T917" i="6" l="1"/>
  <c r="V916" i="6"/>
  <c r="BB896" i="5"/>
  <c r="AZ897" i="5"/>
  <c r="BA918" i="5"/>
  <c r="E920" i="5"/>
  <c r="AD919" i="5"/>
  <c r="C920" i="5"/>
  <c r="AB919" i="5"/>
  <c r="H920" i="5"/>
  <c r="AG919" i="5"/>
  <c r="B920" i="5"/>
  <c r="AA919" i="5"/>
  <c r="D921" i="5"/>
  <c r="AC920" i="5"/>
  <c r="G921" i="5"/>
  <c r="AF920" i="5"/>
  <c r="F920" i="5"/>
  <c r="AE919" i="5"/>
  <c r="I920" i="5"/>
  <c r="AH919" i="5"/>
  <c r="T917" i="4"/>
  <c r="V916" i="4"/>
  <c r="V917" i="6" l="1"/>
  <c r="T918" i="6"/>
  <c r="BB897" i="5"/>
  <c r="AZ898" i="5"/>
  <c r="BA919" i="5"/>
  <c r="H921" i="5"/>
  <c r="AG920" i="5"/>
  <c r="I921" i="5"/>
  <c r="AH920" i="5"/>
  <c r="B921" i="5"/>
  <c r="AA920" i="5"/>
  <c r="C921" i="5"/>
  <c r="AB920" i="5"/>
  <c r="G922" i="5"/>
  <c r="AF921" i="5"/>
  <c r="F921" i="5"/>
  <c r="AE920" i="5"/>
  <c r="D922" i="5"/>
  <c r="AC921" i="5"/>
  <c r="E921" i="5"/>
  <c r="AD920" i="5"/>
  <c r="V917" i="4"/>
  <c r="T918" i="4"/>
  <c r="T919" i="6" l="1"/>
  <c r="V918" i="6"/>
  <c r="AZ899" i="5"/>
  <c r="BB898" i="5"/>
  <c r="BA920" i="5"/>
  <c r="B922" i="5"/>
  <c r="AA921" i="5"/>
  <c r="E922" i="5"/>
  <c r="AD921" i="5"/>
  <c r="C922" i="5"/>
  <c r="AB921" i="5"/>
  <c r="I922" i="5"/>
  <c r="AH921" i="5"/>
  <c r="F922" i="5"/>
  <c r="AE921" i="5"/>
  <c r="D923" i="5"/>
  <c r="AC922" i="5"/>
  <c r="G923" i="5"/>
  <c r="AF922" i="5"/>
  <c r="H922" i="5"/>
  <c r="AG921" i="5"/>
  <c r="T919" i="4"/>
  <c r="V918" i="4"/>
  <c r="T920" i="6" l="1"/>
  <c r="V919" i="6"/>
  <c r="AZ900" i="5"/>
  <c r="BB899" i="5"/>
  <c r="BA921" i="5"/>
  <c r="C923" i="5"/>
  <c r="AB922" i="5"/>
  <c r="D924" i="5"/>
  <c r="AC923" i="5"/>
  <c r="I923" i="5"/>
  <c r="AH922" i="5"/>
  <c r="E923" i="5"/>
  <c r="AD922" i="5"/>
  <c r="H923" i="5"/>
  <c r="AG922" i="5"/>
  <c r="G924" i="5"/>
  <c r="AF923" i="5"/>
  <c r="F923" i="5"/>
  <c r="AE922" i="5"/>
  <c r="B923" i="5"/>
  <c r="AA922" i="5"/>
  <c r="BA922" i="5" s="1"/>
  <c r="T920" i="4"/>
  <c r="V919" i="4"/>
  <c r="T921" i="6" l="1"/>
  <c r="V920" i="6"/>
  <c r="AZ901" i="5"/>
  <c r="BB900" i="5"/>
  <c r="I924" i="5"/>
  <c r="AH923" i="5"/>
  <c r="B924" i="5"/>
  <c r="AA923" i="5"/>
  <c r="E924" i="5"/>
  <c r="AD923" i="5"/>
  <c r="D925" i="5"/>
  <c r="AC924" i="5"/>
  <c r="G925" i="5"/>
  <c r="AF924" i="5"/>
  <c r="F924" i="5"/>
  <c r="AE923" i="5"/>
  <c r="H924" i="5"/>
  <c r="AG923" i="5"/>
  <c r="C924" i="5"/>
  <c r="AB923" i="5"/>
  <c r="T921" i="4"/>
  <c r="V920" i="4"/>
  <c r="V921" i="6" l="1"/>
  <c r="T922" i="6"/>
  <c r="AZ902" i="5"/>
  <c r="BB901" i="5"/>
  <c r="BA923" i="5"/>
  <c r="E925" i="5"/>
  <c r="AD924" i="5"/>
  <c r="C925" i="5"/>
  <c r="AB924" i="5"/>
  <c r="D926" i="5"/>
  <c r="AC925" i="5"/>
  <c r="B925" i="5"/>
  <c r="AA924" i="5"/>
  <c r="F925" i="5"/>
  <c r="AE924" i="5"/>
  <c r="H925" i="5"/>
  <c r="AG924" i="5"/>
  <c r="G926" i="5"/>
  <c r="AF925" i="5"/>
  <c r="I925" i="5"/>
  <c r="AH924" i="5"/>
  <c r="V921" i="4"/>
  <c r="T922" i="4"/>
  <c r="T923" i="6" l="1"/>
  <c r="V922" i="6"/>
  <c r="BB902" i="5"/>
  <c r="AZ903" i="5"/>
  <c r="BA924" i="5"/>
  <c r="D927" i="5"/>
  <c r="AC926" i="5"/>
  <c r="I926" i="5"/>
  <c r="AH925" i="5"/>
  <c r="B926" i="5"/>
  <c r="AA925" i="5"/>
  <c r="C926" i="5"/>
  <c r="AB925" i="5"/>
  <c r="H926" i="5"/>
  <c r="AG925" i="5"/>
  <c r="G927" i="5"/>
  <c r="AF926" i="5"/>
  <c r="F926" i="5"/>
  <c r="AE925" i="5"/>
  <c r="E926" i="5"/>
  <c r="AD925" i="5"/>
  <c r="T923" i="4"/>
  <c r="V922" i="4"/>
  <c r="T924" i="6" l="1"/>
  <c r="V923" i="6"/>
  <c r="AZ904" i="5"/>
  <c r="BB903" i="5"/>
  <c r="BA925" i="5"/>
  <c r="B927" i="5"/>
  <c r="AA926" i="5"/>
  <c r="E927" i="5"/>
  <c r="AD926" i="5"/>
  <c r="C927" i="5"/>
  <c r="AB926" i="5"/>
  <c r="I927" i="5"/>
  <c r="AH926" i="5"/>
  <c r="G928" i="5"/>
  <c r="AF927" i="5"/>
  <c r="F927" i="5"/>
  <c r="AE926" i="5"/>
  <c r="H927" i="5"/>
  <c r="AG926" i="5"/>
  <c r="D928" i="5"/>
  <c r="AC927" i="5"/>
  <c r="T924" i="4"/>
  <c r="V923" i="4"/>
  <c r="T925" i="6" l="1"/>
  <c r="V924" i="6"/>
  <c r="BB904" i="5"/>
  <c r="AZ905" i="5"/>
  <c r="BA926" i="5"/>
  <c r="C928" i="5"/>
  <c r="AB927" i="5"/>
  <c r="D929" i="5"/>
  <c r="AC928" i="5"/>
  <c r="I928" i="5"/>
  <c r="AH927" i="5"/>
  <c r="E928" i="5"/>
  <c r="AD927" i="5"/>
  <c r="F928" i="5"/>
  <c r="AE927" i="5"/>
  <c r="H928" i="5"/>
  <c r="AG927" i="5"/>
  <c r="G929" i="5"/>
  <c r="AF928" i="5"/>
  <c r="B928" i="5"/>
  <c r="AA927" i="5"/>
  <c r="BA927" i="5" s="1"/>
  <c r="T925" i="4"/>
  <c r="V924" i="4"/>
  <c r="V925" i="6" l="1"/>
  <c r="T926" i="6"/>
  <c r="AZ906" i="5"/>
  <c r="BB905" i="5"/>
  <c r="I929" i="5"/>
  <c r="AH928" i="5"/>
  <c r="H929" i="5"/>
  <c r="AG928" i="5"/>
  <c r="E929" i="5"/>
  <c r="AD928" i="5"/>
  <c r="D930" i="5"/>
  <c r="AC929" i="5"/>
  <c r="B929" i="5"/>
  <c r="AA928" i="5"/>
  <c r="G930" i="5"/>
  <c r="AF929" i="5"/>
  <c r="F929" i="5"/>
  <c r="AE928" i="5"/>
  <c r="C929" i="5"/>
  <c r="AB928" i="5"/>
  <c r="V925" i="4"/>
  <c r="T926" i="4"/>
  <c r="T927" i="6" l="1"/>
  <c r="V926" i="6"/>
  <c r="BB906" i="5"/>
  <c r="AZ907" i="5"/>
  <c r="BA928" i="5"/>
  <c r="E930" i="5"/>
  <c r="AD929" i="5"/>
  <c r="C930" i="5"/>
  <c r="AB929" i="5"/>
  <c r="D931" i="5"/>
  <c r="AC930" i="5"/>
  <c r="H930" i="5"/>
  <c r="AG929" i="5"/>
  <c r="G931" i="5"/>
  <c r="AF930" i="5"/>
  <c r="F930" i="5"/>
  <c r="AE929" i="5"/>
  <c r="B930" i="5"/>
  <c r="AA929" i="5"/>
  <c r="I930" i="5"/>
  <c r="AH929" i="5"/>
  <c r="T927" i="4"/>
  <c r="V926" i="4"/>
  <c r="T928" i="6" l="1"/>
  <c r="V927" i="6"/>
  <c r="BB907" i="5"/>
  <c r="AZ908" i="5"/>
  <c r="BA929" i="5"/>
  <c r="D932" i="5"/>
  <c r="AC931" i="5"/>
  <c r="I931" i="5"/>
  <c r="AH930" i="5"/>
  <c r="H931" i="5"/>
  <c r="AG930" i="5"/>
  <c r="C931" i="5"/>
  <c r="AB930" i="5"/>
  <c r="F931" i="5"/>
  <c r="AE930" i="5"/>
  <c r="B931" i="5"/>
  <c r="AA930" i="5"/>
  <c r="G932" i="5"/>
  <c r="AF931" i="5"/>
  <c r="E931" i="5"/>
  <c r="AD930" i="5"/>
  <c r="T928" i="4"/>
  <c r="V927" i="4"/>
  <c r="T929" i="6" l="1"/>
  <c r="V928" i="6"/>
  <c r="AZ909" i="5"/>
  <c r="BB908" i="5"/>
  <c r="BA930" i="5"/>
  <c r="F932" i="5"/>
  <c r="AE931" i="5"/>
  <c r="H932" i="5"/>
  <c r="AG931" i="5"/>
  <c r="G933" i="5"/>
  <c r="AF932" i="5"/>
  <c r="E932" i="5"/>
  <c r="AD931" i="5"/>
  <c r="C932" i="5"/>
  <c r="AB931" i="5"/>
  <c r="I932" i="5"/>
  <c r="AH931" i="5"/>
  <c r="B932" i="5"/>
  <c r="AA931" i="5"/>
  <c r="D933" i="5"/>
  <c r="AC932" i="5"/>
  <c r="T929" i="4"/>
  <c r="V928" i="4"/>
  <c r="V929" i="6" l="1"/>
  <c r="T930" i="6"/>
  <c r="AZ910" i="5"/>
  <c r="BB909" i="5"/>
  <c r="BA931" i="5"/>
  <c r="D934" i="5"/>
  <c r="AC933" i="5"/>
  <c r="H933" i="5"/>
  <c r="AG932" i="5"/>
  <c r="I933" i="5"/>
  <c r="AH932" i="5"/>
  <c r="E933" i="5"/>
  <c r="AD932" i="5"/>
  <c r="B933" i="5"/>
  <c r="AA932" i="5"/>
  <c r="C933" i="5"/>
  <c r="AB932" i="5"/>
  <c r="G934" i="5"/>
  <c r="AF933" i="5"/>
  <c r="F933" i="5"/>
  <c r="AE932" i="5"/>
  <c r="V929" i="4"/>
  <c r="T930" i="4"/>
  <c r="T931" i="6" l="1"/>
  <c r="V930" i="6"/>
  <c r="AZ911" i="5"/>
  <c r="BB910" i="5"/>
  <c r="BA932" i="5"/>
  <c r="C934" i="5"/>
  <c r="AB933" i="5"/>
  <c r="H934" i="5"/>
  <c r="AG933" i="5"/>
  <c r="F934" i="5"/>
  <c r="AE933" i="5"/>
  <c r="E934" i="5"/>
  <c r="AD933" i="5"/>
  <c r="G935" i="5"/>
  <c r="AF934" i="5"/>
  <c r="B934" i="5"/>
  <c r="AA933" i="5"/>
  <c r="BA933" i="5" s="1"/>
  <c r="I934" i="5"/>
  <c r="AH933" i="5"/>
  <c r="D935" i="5"/>
  <c r="AC934" i="5"/>
  <c r="T931" i="4"/>
  <c r="V930" i="4"/>
  <c r="T932" i="6" l="1"/>
  <c r="V931" i="6"/>
  <c r="BB911" i="5"/>
  <c r="AZ912" i="5"/>
  <c r="D936" i="5"/>
  <c r="AC935" i="5"/>
  <c r="E935" i="5"/>
  <c r="AD934" i="5"/>
  <c r="I935" i="5"/>
  <c r="AH934" i="5"/>
  <c r="B935" i="5"/>
  <c r="AA934" i="5"/>
  <c r="H935" i="5"/>
  <c r="AG934" i="5"/>
  <c r="G936" i="5"/>
  <c r="AF935" i="5"/>
  <c r="F935" i="5"/>
  <c r="AE934" i="5"/>
  <c r="C935" i="5"/>
  <c r="AB934" i="5"/>
  <c r="T932" i="4"/>
  <c r="V931" i="4"/>
  <c r="T933" i="6" l="1"/>
  <c r="V932" i="6"/>
  <c r="AZ913" i="5"/>
  <c r="BB912" i="5"/>
  <c r="BA934" i="5"/>
  <c r="F936" i="5"/>
  <c r="AE935" i="5"/>
  <c r="C936" i="5"/>
  <c r="AB935" i="5"/>
  <c r="B936" i="5"/>
  <c r="AA935" i="5"/>
  <c r="I936" i="5"/>
  <c r="AH935" i="5"/>
  <c r="G937" i="5"/>
  <c r="AF936" i="5"/>
  <c r="E936" i="5"/>
  <c r="AD935" i="5"/>
  <c r="H936" i="5"/>
  <c r="AG935" i="5"/>
  <c r="D937" i="5"/>
  <c r="AC936" i="5"/>
  <c r="T933" i="4"/>
  <c r="V932" i="4"/>
  <c r="V933" i="6" l="1"/>
  <c r="T934" i="6"/>
  <c r="BB913" i="5"/>
  <c r="AZ914" i="5"/>
  <c r="BA935" i="5"/>
  <c r="D938" i="5"/>
  <c r="AC937" i="5"/>
  <c r="I937" i="5"/>
  <c r="AH936" i="5"/>
  <c r="H937" i="5"/>
  <c r="AG936" i="5"/>
  <c r="E937" i="5"/>
  <c r="AD936" i="5"/>
  <c r="C937" i="5"/>
  <c r="AB936" i="5"/>
  <c r="G938" i="5"/>
  <c r="AF937" i="5"/>
  <c r="B937" i="5"/>
  <c r="AA936" i="5"/>
  <c r="F937" i="5"/>
  <c r="AE936" i="5"/>
  <c r="V933" i="4"/>
  <c r="T934" i="4"/>
  <c r="T935" i="6" l="1"/>
  <c r="V934" i="6"/>
  <c r="BB914" i="5"/>
  <c r="AZ915" i="5"/>
  <c r="BA936" i="5"/>
  <c r="G939" i="5"/>
  <c r="AF938" i="5"/>
  <c r="E938" i="5"/>
  <c r="AD937" i="5"/>
  <c r="I938" i="5"/>
  <c r="AH937" i="5"/>
  <c r="F938" i="5"/>
  <c r="AE937" i="5"/>
  <c r="B938" i="5"/>
  <c r="AA937" i="5"/>
  <c r="C938" i="5"/>
  <c r="AB937" i="5"/>
  <c r="H938" i="5"/>
  <c r="AG937" i="5"/>
  <c r="D939" i="5"/>
  <c r="AC938" i="5"/>
  <c r="T935" i="4"/>
  <c r="V934" i="4"/>
  <c r="T936" i="6" l="1"/>
  <c r="V935" i="6"/>
  <c r="BB915" i="5"/>
  <c r="AZ916" i="5"/>
  <c r="BA937" i="5"/>
  <c r="C939" i="5"/>
  <c r="AB938" i="5"/>
  <c r="F939" i="5"/>
  <c r="AE938" i="5"/>
  <c r="E939" i="5"/>
  <c r="AD938" i="5"/>
  <c r="D940" i="5"/>
  <c r="AC939" i="5"/>
  <c r="H939" i="5"/>
  <c r="AG938" i="5"/>
  <c r="B939" i="5"/>
  <c r="AA938" i="5"/>
  <c r="I939" i="5"/>
  <c r="AH938" i="5"/>
  <c r="G940" i="5"/>
  <c r="AF939" i="5"/>
  <c r="T936" i="4"/>
  <c r="V935" i="4"/>
  <c r="T937" i="6" l="1"/>
  <c r="V936" i="6"/>
  <c r="AZ917" i="5"/>
  <c r="BB916" i="5"/>
  <c r="BA938" i="5"/>
  <c r="G941" i="5"/>
  <c r="AF940" i="5"/>
  <c r="D941" i="5"/>
  <c r="AC940" i="5"/>
  <c r="F940" i="5"/>
  <c r="AE939" i="5"/>
  <c r="B940" i="5"/>
  <c r="AA939" i="5"/>
  <c r="I940" i="5"/>
  <c r="AH939" i="5"/>
  <c r="H940" i="5"/>
  <c r="AG939" i="5"/>
  <c r="E940" i="5"/>
  <c r="AD939" i="5"/>
  <c r="C940" i="5"/>
  <c r="AB939" i="5"/>
  <c r="T937" i="4"/>
  <c r="V936" i="4"/>
  <c r="V937" i="6" l="1"/>
  <c r="T938" i="6"/>
  <c r="BB917" i="5"/>
  <c r="AZ918" i="5"/>
  <c r="BA939" i="5"/>
  <c r="H941" i="5"/>
  <c r="AG940" i="5"/>
  <c r="B941" i="5"/>
  <c r="AA940" i="5"/>
  <c r="D942" i="5"/>
  <c r="AC941" i="5"/>
  <c r="C941" i="5"/>
  <c r="AB940" i="5"/>
  <c r="E941" i="5"/>
  <c r="AD940" i="5"/>
  <c r="I941" i="5"/>
  <c r="AH940" i="5"/>
  <c r="F941" i="5"/>
  <c r="AE940" i="5"/>
  <c r="G942" i="5"/>
  <c r="AF941" i="5"/>
  <c r="V937" i="4"/>
  <c r="T938" i="4"/>
  <c r="T939" i="6" l="1"/>
  <c r="V938" i="6"/>
  <c r="AZ919" i="5"/>
  <c r="BB918" i="5"/>
  <c r="BA940" i="5"/>
  <c r="G943" i="5"/>
  <c r="AF942" i="5"/>
  <c r="I942" i="5"/>
  <c r="AH941" i="5"/>
  <c r="B942" i="5"/>
  <c r="AA941" i="5"/>
  <c r="C942" i="5"/>
  <c r="AB941" i="5"/>
  <c r="F942" i="5"/>
  <c r="AE941" i="5"/>
  <c r="E942" i="5"/>
  <c r="AD941" i="5"/>
  <c r="D943" i="5"/>
  <c r="AC942" i="5"/>
  <c r="H942" i="5"/>
  <c r="AG941" i="5"/>
  <c r="T939" i="4"/>
  <c r="V938" i="4"/>
  <c r="T940" i="6" l="1"/>
  <c r="V939" i="6"/>
  <c r="AZ920" i="5"/>
  <c r="BB919" i="5"/>
  <c r="BA941" i="5"/>
  <c r="D944" i="5"/>
  <c r="AC943" i="5"/>
  <c r="B943" i="5"/>
  <c r="AA942" i="5"/>
  <c r="E943" i="5"/>
  <c r="AD942" i="5"/>
  <c r="C943" i="5"/>
  <c r="AB942" i="5"/>
  <c r="I943" i="5"/>
  <c r="AH942" i="5"/>
  <c r="H943" i="5"/>
  <c r="AG942" i="5"/>
  <c r="F943" i="5"/>
  <c r="AE942" i="5"/>
  <c r="G944" i="5"/>
  <c r="AF943" i="5"/>
  <c r="T940" i="4"/>
  <c r="V939" i="4"/>
  <c r="T941" i="6" l="1"/>
  <c r="V940" i="6"/>
  <c r="AZ921" i="5"/>
  <c r="BB920" i="5"/>
  <c r="BA942" i="5"/>
  <c r="I944" i="5"/>
  <c r="AH943" i="5"/>
  <c r="C944" i="5"/>
  <c r="AB943" i="5"/>
  <c r="G945" i="5"/>
  <c r="AF944" i="5"/>
  <c r="H944" i="5"/>
  <c r="AG943" i="5"/>
  <c r="B944" i="5"/>
  <c r="AA943" i="5"/>
  <c r="F944" i="5"/>
  <c r="AE943" i="5"/>
  <c r="E944" i="5"/>
  <c r="AD943" i="5"/>
  <c r="D945" i="5"/>
  <c r="AC944" i="5"/>
  <c r="T941" i="4"/>
  <c r="V940" i="4"/>
  <c r="V941" i="6" l="1"/>
  <c r="C4" i="6"/>
  <c r="C5" i="6" s="1"/>
  <c r="C7" i="6" s="1"/>
  <c r="BB921" i="5"/>
  <c r="AZ922" i="5"/>
  <c r="BA943" i="5"/>
  <c r="G946" i="5"/>
  <c r="AF945" i="5"/>
  <c r="D946" i="5"/>
  <c r="AC945" i="5"/>
  <c r="F945" i="5"/>
  <c r="AE944" i="5"/>
  <c r="C945" i="5"/>
  <c r="AB944" i="5"/>
  <c r="H945" i="5"/>
  <c r="AG944" i="5"/>
  <c r="E945" i="5"/>
  <c r="AD944" i="5"/>
  <c r="B945" i="5"/>
  <c r="AA944" i="5"/>
  <c r="I945" i="5"/>
  <c r="AH944" i="5"/>
  <c r="V941" i="4"/>
  <c r="T942" i="4"/>
  <c r="AZ923" i="5" l="1"/>
  <c r="BB922" i="5"/>
  <c r="BA944" i="5"/>
  <c r="F946" i="5"/>
  <c r="AE945" i="5"/>
  <c r="E946" i="5"/>
  <c r="AD945" i="5"/>
  <c r="D947" i="5"/>
  <c r="AC946" i="5"/>
  <c r="I946" i="5"/>
  <c r="AH945" i="5"/>
  <c r="C946" i="5"/>
  <c r="AB945" i="5"/>
  <c r="B946" i="5"/>
  <c r="AA945" i="5"/>
  <c r="BA945" i="5" s="1"/>
  <c r="H946" i="5"/>
  <c r="AG945" i="5"/>
  <c r="G947" i="5"/>
  <c r="AF946" i="5"/>
  <c r="T943" i="4"/>
  <c r="V942" i="4"/>
  <c r="BB923" i="5" l="1"/>
  <c r="AZ924" i="5"/>
  <c r="C947" i="5"/>
  <c r="AB946" i="5"/>
  <c r="G948" i="5"/>
  <c r="AF947" i="5"/>
  <c r="B947" i="5"/>
  <c r="AA946" i="5"/>
  <c r="E947" i="5"/>
  <c r="AD946" i="5"/>
  <c r="I947" i="5"/>
  <c r="AH946" i="5"/>
  <c r="H947" i="5"/>
  <c r="AG946" i="5"/>
  <c r="D948" i="5"/>
  <c r="AC947" i="5"/>
  <c r="F947" i="5"/>
  <c r="AE946" i="5"/>
  <c r="T944" i="4"/>
  <c r="V943" i="4"/>
  <c r="AZ925" i="5" l="1"/>
  <c r="BB924" i="5"/>
  <c r="BA946" i="5"/>
  <c r="B948" i="5"/>
  <c r="AA947" i="5"/>
  <c r="F948" i="5"/>
  <c r="AE947" i="5"/>
  <c r="E948" i="5"/>
  <c r="AD947" i="5"/>
  <c r="G949" i="5"/>
  <c r="AF948" i="5"/>
  <c r="H948" i="5"/>
  <c r="AG947" i="5"/>
  <c r="D949" i="5"/>
  <c r="AC948" i="5"/>
  <c r="I948" i="5"/>
  <c r="AH947" i="5"/>
  <c r="C948" i="5"/>
  <c r="AB947" i="5"/>
  <c r="T945" i="4"/>
  <c r="V944" i="4"/>
  <c r="BB925" i="5" l="1"/>
  <c r="AZ926" i="5"/>
  <c r="BA947" i="5"/>
  <c r="E949" i="5"/>
  <c r="AD948" i="5"/>
  <c r="I949" i="5"/>
  <c r="AH948" i="5"/>
  <c r="D950" i="5"/>
  <c r="AC949" i="5"/>
  <c r="F949" i="5"/>
  <c r="AE948" i="5"/>
  <c r="C949" i="5"/>
  <c r="AB948" i="5"/>
  <c r="G950" i="5"/>
  <c r="AF949" i="5"/>
  <c r="H949" i="5"/>
  <c r="AG948" i="5"/>
  <c r="B949" i="5"/>
  <c r="AA948" i="5"/>
  <c r="BA948" i="5" s="1"/>
  <c r="V945" i="4"/>
  <c r="T946" i="4"/>
  <c r="BB926" i="5" l="1"/>
  <c r="AZ927" i="5"/>
  <c r="D951" i="5"/>
  <c r="AC950" i="5"/>
  <c r="G951" i="5"/>
  <c r="AF950" i="5"/>
  <c r="I950" i="5"/>
  <c r="AH949" i="5"/>
  <c r="B950" i="5"/>
  <c r="AA949" i="5"/>
  <c r="F950" i="5"/>
  <c r="AE949" i="5"/>
  <c r="H950" i="5"/>
  <c r="AG949" i="5"/>
  <c r="C950" i="5"/>
  <c r="AB949" i="5"/>
  <c r="E950" i="5"/>
  <c r="AD949" i="5"/>
  <c r="T947" i="4"/>
  <c r="V946" i="4"/>
  <c r="AZ928" i="5" l="1"/>
  <c r="BB927" i="5"/>
  <c r="BA949" i="5"/>
  <c r="I951" i="5"/>
  <c r="AH950" i="5"/>
  <c r="C951" i="5"/>
  <c r="AB950" i="5"/>
  <c r="H951" i="5"/>
  <c r="AG950" i="5"/>
  <c r="G952" i="5"/>
  <c r="AF951" i="5"/>
  <c r="E951" i="5"/>
  <c r="AD950" i="5"/>
  <c r="B951" i="5"/>
  <c r="AA950" i="5"/>
  <c r="BA950" i="5" s="1"/>
  <c r="F951" i="5"/>
  <c r="AE950" i="5"/>
  <c r="D952" i="5"/>
  <c r="AC951" i="5"/>
  <c r="T948" i="4"/>
  <c r="V947" i="4"/>
  <c r="AZ929" i="5" l="1"/>
  <c r="BB928" i="5"/>
  <c r="H952" i="5"/>
  <c r="AG951" i="5"/>
  <c r="F952" i="5"/>
  <c r="AE951" i="5"/>
  <c r="B952" i="5"/>
  <c r="AA951" i="5"/>
  <c r="C952" i="5"/>
  <c r="AB951" i="5"/>
  <c r="D953" i="5"/>
  <c r="AC952" i="5"/>
  <c r="G953" i="5"/>
  <c r="AF952" i="5"/>
  <c r="E952" i="5"/>
  <c r="AD951" i="5"/>
  <c r="I952" i="5"/>
  <c r="AH951" i="5"/>
  <c r="T949" i="4"/>
  <c r="V948" i="4"/>
  <c r="BB929" i="5" l="1"/>
  <c r="AZ930" i="5"/>
  <c r="BA951" i="5"/>
  <c r="B953" i="5"/>
  <c r="AA952" i="5"/>
  <c r="G954" i="5"/>
  <c r="AF953" i="5"/>
  <c r="F953" i="5"/>
  <c r="AE952" i="5"/>
  <c r="I953" i="5"/>
  <c r="AH952" i="5"/>
  <c r="C953" i="5"/>
  <c r="AB952" i="5"/>
  <c r="E953" i="5"/>
  <c r="AD952" i="5"/>
  <c r="D954" i="5"/>
  <c r="AC953" i="5"/>
  <c r="H953" i="5"/>
  <c r="AG952" i="5"/>
  <c r="V949" i="4"/>
  <c r="T950" i="4"/>
  <c r="AZ931" i="5" l="1"/>
  <c r="BB930" i="5"/>
  <c r="BA952" i="5"/>
  <c r="F954" i="5"/>
  <c r="AE953" i="5"/>
  <c r="E954" i="5"/>
  <c r="AD953" i="5"/>
  <c r="G955" i="5"/>
  <c r="AF954" i="5"/>
  <c r="H954" i="5"/>
  <c r="AG953" i="5"/>
  <c r="I954" i="5"/>
  <c r="AH953" i="5"/>
  <c r="D955" i="5"/>
  <c r="AC954" i="5"/>
  <c r="C954" i="5"/>
  <c r="AB953" i="5"/>
  <c r="B954" i="5"/>
  <c r="AA953" i="5"/>
  <c r="BA953" i="5" s="1"/>
  <c r="T951" i="4"/>
  <c r="V950" i="4"/>
  <c r="AZ932" i="5" l="1"/>
  <c r="BB931" i="5"/>
  <c r="G956" i="5"/>
  <c r="AF955" i="5"/>
  <c r="C955" i="5"/>
  <c r="AB954" i="5"/>
  <c r="D956" i="5"/>
  <c r="AC955" i="5"/>
  <c r="E955" i="5"/>
  <c r="AD954" i="5"/>
  <c r="B955" i="5"/>
  <c r="AA954" i="5"/>
  <c r="H955" i="5"/>
  <c r="AG954" i="5"/>
  <c r="I955" i="5"/>
  <c r="AH954" i="5"/>
  <c r="F955" i="5"/>
  <c r="AE954" i="5"/>
  <c r="T952" i="4"/>
  <c r="V951" i="4"/>
  <c r="AZ933" i="5" l="1"/>
  <c r="BB932" i="5"/>
  <c r="BA954" i="5"/>
  <c r="D957" i="5"/>
  <c r="AC956" i="5"/>
  <c r="I956" i="5"/>
  <c r="AH955" i="5"/>
  <c r="H956" i="5"/>
  <c r="AG955" i="5"/>
  <c r="C956" i="5"/>
  <c r="AB955" i="5"/>
  <c r="F956" i="5"/>
  <c r="AE955" i="5"/>
  <c r="E956" i="5"/>
  <c r="AD955" i="5"/>
  <c r="B956" i="5"/>
  <c r="AA955" i="5"/>
  <c r="G957" i="5"/>
  <c r="AF956" i="5"/>
  <c r="T953" i="4"/>
  <c r="V952" i="4"/>
  <c r="AZ934" i="5" l="1"/>
  <c r="BB933" i="5"/>
  <c r="BA955" i="5"/>
  <c r="H957" i="5"/>
  <c r="AG956" i="5"/>
  <c r="E957" i="5"/>
  <c r="AD956" i="5"/>
  <c r="I957" i="5"/>
  <c r="AH956" i="5"/>
  <c r="G958" i="5"/>
  <c r="AF957" i="5"/>
  <c r="C957" i="5"/>
  <c r="AB956" i="5"/>
  <c r="B957" i="5"/>
  <c r="AA956" i="5"/>
  <c r="BA956" i="5" s="1"/>
  <c r="F957" i="5"/>
  <c r="AE956" i="5"/>
  <c r="D958" i="5"/>
  <c r="AC957" i="5"/>
  <c r="V953" i="4"/>
  <c r="T954" i="4"/>
  <c r="AZ935" i="5" l="1"/>
  <c r="BB934" i="5"/>
  <c r="I958" i="5"/>
  <c r="AH957" i="5"/>
  <c r="F958" i="5"/>
  <c r="AE957" i="5"/>
  <c r="B958" i="5"/>
  <c r="AA957" i="5"/>
  <c r="E958" i="5"/>
  <c r="AD957" i="5"/>
  <c r="D959" i="5"/>
  <c r="AC958" i="5"/>
  <c r="G959" i="5"/>
  <c r="AF958" i="5"/>
  <c r="C958" i="5"/>
  <c r="AB957" i="5"/>
  <c r="H958" i="5"/>
  <c r="AG957" i="5"/>
  <c r="T955" i="4"/>
  <c r="V954" i="4"/>
  <c r="BB935" i="5" l="1"/>
  <c r="AZ936" i="5"/>
  <c r="BA957" i="5"/>
  <c r="B959" i="5"/>
  <c r="AA958" i="5"/>
  <c r="G960" i="5"/>
  <c r="AF959" i="5"/>
  <c r="F959" i="5"/>
  <c r="AE958" i="5"/>
  <c r="H959" i="5"/>
  <c r="AG958" i="5"/>
  <c r="E959" i="5"/>
  <c r="AD958" i="5"/>
  <c r="C959" i="5"/>
  <c r="AB958" i="5"/>
  <c r="D960" i="5"/>
  <c r="AC959" i="5"/>
  <c r="I959" i="5"/>
  <c r="AH958" i="5"/>
  <c r="T956" i="4"/>
  <c r="V955" i="4"/>
  <c r="BB936" i="5" l="1"/>
  <c r="AZ937" i="5"/>
  <c r="BA958" i="5"/>
  <c r="I960" i="5"/>
  <c r="AH959" i="5"/>
  <c r="F960" i="5"/>
  <c r="AE959" i="5"/>
  <c r="C960" i="5"/>
  <c r="AB959" i="5"/>
  <c r="H960" i="5"/>
  <c r="AG959" i="5"/>
  <c r="G961" i="5"/>
  <c r="AF960" i="5"/>
  <c r="D961" i="5"/>
  <c r="AC960" i="5"/>
  <c r="E960" i="5"/>
  <c r="AD959" i="5"/>
  <c r="B960" i="5"/>
  <c r="AA959" i="5"/>
  <c r="BA959" i="5" s="1"/>
  <c r="T957" i="4"/>
  <c r="V956" i="4"/>
  <c r="AZ938" i="5" l="1"/>
  <c r="BB937" i="5"/>
  <c r="C961" i="5"/>
  <c r="AB960" i="5"/>
  <c r="D962" i="5"/>
  <c r="AC961" i="5"/>
  <c r="H961" i="5"/>
  <c r="AG960" i="5"/>
  <c r="F961" i="5"/>
  <c r="AE960" i="5"/>
  <c r="B961" i="5"/>
  <c r="AA960" i="5"/>
  <c r="BA960" i="5" s="1"/>
  <c r="E961" i="5"/>
  <c r="AD960" i="5"/>
  <c r="G962" i="5"/>
  <c r="AF961" i="5"/>
  <c r="I961" i="5"/>
  <c r="AH960" i="5"/>
  <c r="V957" i="4"/>
  <c r="T958" i="4"/>
  <c r="BB938" i="5" l="1"/>
  <c r="AZ939" i="5"/>
  <c r="H962" i="5"/>
  <c r="AG961" i="5"/>
  <c r="I962" i="5"/>
  <c r="AH961" i="5"/>
  <c r="F962" i="5"/>
  <c r="AE961" i="5"/>
  <c r="D963" i="5"/>
  <c r="AC962" i="5"/>
  <c r="E962" i="5"/>
  <c r="AD961" i="5"/>
  <c r="G963" i="5"/>
  <c r="AF962" i="5"/>
  <c r="B962" i="5"/>
  <c r="AA961" i="5"/>
  <c r="C962" i="5"/>
  <c r="AB961" i="5"/>
  <c r="T959" i="4"/>
  <c r="V958" i="4"/>
  <c r="AZ940" i="5" l="1"/>
  <c r="BB939" i="5"/>
  <c r="BA961" i="5"/>
  <c r="F963" i="5"/>
  <c r="AE962" i="5"/>
  <c r="C963" i="5"/>
  <c r="AB962" i="5"/>
  <c r="D964" i="5"/>
  <c r="AC963" i="5"/>
  <c r="I963" i="5"/>
  <c r="AH962" i="5"/>
  <c r="G964" i="5"/>
  <c r="AF963" i="5"/>
  <c r="B963" i="5"/>
  <c r="AA962" i="5"/>
  <c r="BA962" i="5" s="1"/>
  <c r="E963" i="5"/>
  <c r="AD962" i="5"/>
  <c r="H963" i="5"/>
  <c r="AG962" i="5"/>
  <c r="T960" i="4"/>
  <c r="V959" i="4"/>
  <c r="AZ941" i="5" l="1"/>
  <c r="BB940" i="5"/>
  <c r="D965" i="5"/>
  <c r="AC964" i="5"/>
  <c r="H964" i="5"/>
  <c r="AG963" i="5"/>
  <c r="I964" i="5"/>
  <c r="AH963" i="5"/>
  <c r="C964" i="5"/>
  <c r="AB963" i="5"/>
  <c r="B964" i="5"/>
  <c r="AA963" i="5"/>
  <c r="E964" i="5"/>
  <c r="AD963" i="5"/>
  <c r="G965" i="5"/>
  <c r="AF964" i="5"/>
  <c r="F964" i="5"/>
  <c r="AE963" i="5"/>
  <c r="T961" i="4"/>
  <c r="V960" i="4"/>
  <c r="AZ942" i="5" l="1"/>
  <c r="BB941" i="5"/>
  <c r="BA963" i="5"/>
  <c r="I965" i="5"/>
  <c r="AH964" i="5"/>
  <c r="F965" i="5"/>
  <c r="AE964" i="5"/>
  <c r="C965" i="5"/>
  <c r="AB964" i="5"/>
  <c r="H965" i="5"/>
  <c r="AG964" i="5"/>
  <c r="E965" i="5"/>
  <c r="AD964" i="5"/>
  <c r="G966" i="5"/>
  <c r="AF965" i="5"/>
  <c r="B965" i="5"/>
  <c r="AA964" i="5"/>
  <c r="D966" i="5"/>
  <c r="AC965" i="5"/>
  <c r="V961" i="4"/>
  <c r="T962" i="4"/>
  <c r="BB942" i="5" l="1"/>
  <c r="AZ943" i="5"/>
  <c r="BA964" i="5"/>
  <c r="C966" i="5"/>
  <c r="AB965" i="5"/>
  <c r="D967" i="5"/>
  <c r="AC966" i="5"/>
  <c r="H966" i="5"/>
  <c r="AG965" i="5"/>
  <c r="F966" i="5"/>
  <c r="AE965" i="5"/>
  <c r="G967" i="5"/>
  <c r="AF966" i="5"/>
  <c r="B966" i="5"/>
  <c r="AA965" i="5"/>
  <c r="BA965" i="5" s="1"/>
  <c r="E966" i="5"/>
  <c r="AD965" i="5"/>
  <c r="I966" i="5"/>
  <c r="AH965" i="5"/>
  <c r="T963" i="4"/>
  <c r="V962" i="4"/>
  <c r="BB943" i="5" l="1"/>
  <c r="AZ944" i="5"/>
  <c r="H967" i="5"/>
  <c r="AG966" i="5"/>
  <c r="I967" i="5"/>
  <c r="AH966" i="5"/>
  <c r="F967" i="5"/>
  <c r="AE966" i="5"/>
  <c r="D968" i="5"/>
  <c r="AC967" i="5"/>
  <c r="B967" i="5"/>
  <c r="AA966" i="5"/>
  <c r="BA966" i="5" s="1"/>
  <c r="E967" i="5"/>
  <c r="AD966" i="5"/>
  <c r="G968" i="5"/>
  <c r="AF967" i="5"/>
  <c r="C967" i="5"/>
  <c r="AB966" i="5"/>
  <c r="T964" i="4"/>
  <c r="V963" i="4"/>
  <c r="BB944" i="5" l="1"/>
  <c r="AZ945" i="5"/>
  <c r="F968" i="5"/>
  <c r="AE967" i="5"/>
  <c r="C968" i="5"/>
  <c r="AB967" i="5"/>
  <c r="D969" i="5"/>
  <c r="AC968" i="5"/>
  <c r="I968" i="5"/>
  <c r="AH967" i="5"/>
  <c r="E968" i="5"/>
  <c r="AD967" i="5"/>
  <c r="G969" i="5"/>
  <c r="AF968" i="5"/>
  <c r="B968" i="5"/>
  <c r="AA967" i="5"/>
  <c r="H968" i="5"/>
  <c r="AG967" i="5"/>
  <c r="T965" i="4"/>
  <c r="V964" i="4"/>
  <c r="BB945" i="5" l="1"/>
  <c r="AZ946" i="5"/>
  <c r="BA967" i="5"/>
  <c r="D970" i="5"/>
  <c r="AC969" i="5"/>
  <c r="H969" i="5"/>
  <c r="AG968" i="5"/>
  <c r="I969" i="5"/>
  <c r="AH968" i="5"/>
  <c r="C969" i="5"/>
  <c r="AB968" i="5"/>
  <c r="G970" i="5"/>
  <c r="AF969" i="5"/>
  <c r="B969" i="5"/>
  <c r="AA968" i="5"/>
  <c r="E969" i="5"/>
  <c r="AD968" i="5"/>
  <c r="F969" i="5"/>
  <c r="AE968" i="5"/>
  <c r="V965" i="4"/>
  <c r="T966" i="4"/>
  <c r="AZ947" i="5" l="1"/>
  <c r="BB946" i="5"/>
  <c r="BA968" i="5"/>
  <c r="I970" i="5"/>
  <c r="AH969" i="5"/>
  <c r="F970" i="5"/>
  <c r="AE969" i="5"/>
  <c r="C970" i="5"/>
  <c r="AB969" i="5"/>
  <c r="H970" i="5"/>
  <c r="AG969" i="5"/>
  <c r="B970" i="5"/>
  <c r="AA969" i="5"/>
  <c r="E970" i="5"/>
  <c r="AD969" i="5"/>
  <c r="G971" i="5"/>
  <c r="AF970" i="5"/>
  <c r="D971" i="5"/>
  <c r="AC970" i="5"/>
  <c r="T967" i="4"/>
  <c r="V966" i="4"/>
  <c r="AZ948" i="5" l="1"/>
  <c r="BB947" i="5"/>
  <c r="BA969" i="5"/>
  <c r="C971" i="5"/>
  <c r="AB970" i="5"/>
  <c r="D972" i="5"/>
  <c r="AC971" i="5"/>
  <c r="H971" i="5"/>
  <c r="AG970" i="5"/>
  <c r="F971" i="5"/>
  <c r="AE970" i="5"/>
  <c r="E971" i="5"/>
  <c r="AD970" i="5"/>
  <c r="G972" i="5"/>
  <c r="AF971" i="5"/>
  <c r="B971" i="5"/>
  <c r="AA970" i="5"/>
  <c r="BA970" i="5" s="1"/>
  <c r="I971" i="5"/>
  <c r="AH970" i="5"/>
  <c r="T968" i="4"/>
  <c r="V967" i="4"/>
  <c r="AZ949" i="5" l="1"/>
  <c r="BB948" i="5"/>
  <c r="H972" i="5"/>
  <c r="AG971" i="5"/>
  <c r="I972" i="5"/>
  <c r="AH971" i="5"/>
  <c r="F972" i="5"/>
  <c r="AE971" i="5"/>
  <c r="D973" i="5"/>
  <c r="AC972" i="5"/>
  <c r="G973" i="5"/>
  <c r="AF972" i="5"/>
  <c r="B972" i="5"/>
  <c r="AA971" i="5"/>
  <c r="E972" i="5"/>
  <c r="AD971" i="5"/>
  <c r="C972" i="5"/>
  <c r="AB971" i="5"/>
  <c r="T969" i="4"/>
  <c r="V968" i="4"/>
  <c r="BB949" i="5" l="1"/>
  <c r="AZ950" i="5"/>
  <c r="BA971" i="5"/>
  <c r="F973" i="5"/>
  <c r="AE972" i="5"/>
  <c r="C973" i="5"/>
  <c r="AB972" i="5"/>
  <c r="D974" i="5"/>
  <c r="AC973" i="5"/>
  <c r="I973" i="5"/>
  <c r="AH972" i="5"/>
  <c r="B973" i="5"/>
  <c r="AA972" i="5"/>
  <c r="BA972" i="5" s="1"/>
  <c r="E973" i="5"/>
  <c r="AD972" i="5"/>
  <c r="G974" i="5"/>
  <c r="AF973" i="5"/>
  <c r="H973" i="5"/>
  <c r="AG972" i="5"/>
  <c r="V969" i="4"/>
  <c r="T970" i="4"/>
  <c r="AZ951" i="5" l="1"/>
  <c r="BB950" i="5"/>
  <c r="D975" i="5"/>
  <c r="AC974" i="5"/>
  <c r="H974" i="5"/>
  <c r="AG973" i="5"/>
  <c r="I974" i="5"/>
  <c r="AH973" i="5"/>
  <c r="C974" i="5"/>
  <c r="AB973" i="5"/>
  <c r="E974" i="5"/>
  <c r="AD973" i="5"/>
  <c r="G975" i="5"/>
  <c r="AF974" i="5"/>
  <c r="B974" i="5"/>
  <c r="AA973" i="5"/>
  <c r="BA973" i="5" s="1"/>
  <c r="F974" i="5"/>
  <c r="AE973" i="5"/>
  <c r="T971" i="4"/>
  <c r="V970" i="4"/>
  <c r="BB951" i="5" l="1"/>
  <c r="AZ952" i="5"/>
  <c r="I975" i="5"/>
  <c r="AH974" i="5"/>
  <c r="F975" i="5"/>
  <c r="AE974" i="5"/>
  <c r="C975" i="5"/>
  <c r="AB974" i="5"/>
  <c r="H975" i="5"/>
  <c r="AG974" i="5"/>
  <c r="G976" i="5"/>
  <c r="AF975" i="5"/>
  <c r="B975" i="5"/>
  <c r="AA974" i="5"/>
  <c r="E975" i="5"/>
  <c r="AD974" i="5"/>
  <c r="D976" i="5"/>
  <c r="AC975" i="5"/>
  <c r="T972" i="4"/>
  <c r="V971" i="4"/>
  <c r="BB952" i="5" l="1"/>
  <c r="AZ953" i="5"/>
  <c r="BA974" i="5"/>
  <c r="C976" i="5"/>
  <c r="AB975" i="5"/>
  <c r="D977" i="5"/>
  <c r="AC976" i="5"/>
  <c r="H976" i="5"/>
  <c r="AG975" i="5"/>
  <c r="F976" i="5"/>
  <c r="AE975" i="5"/>
  <c r="B976" i="5"/>
  <c r="AA975" i="5"/>
  <c r="E976" i="5"/>
  <c r="AD975" i="5"/>
  <c r="G977" i="5"/>
  <c r="AF976" i="5"/>
  <c r="I976" i="5"/>
  <c r="AH975" i="5"/>
  <c r="T973" i="4"/>
  <c r="V972" i="4"/>
  <c r="BB953" i="5" l="1"/>
  <c r="AZ954" i="5"/>
  <c r="BA975" i="5"/>
  <c r="H977" i="5"/>
  <c r="AG976" i="5"/>
  <c r="I977" i="5"/>
  <c r="AH976" i="5"/>
  <c r="F977" i="5"/>
  <c r="AE976" i="5"/>
  <c r="D978" i="5"/>
  <c r="AC977" i="5"/>
  <c r="E977" i="5"/>
  <c r="AD976" i="5"/>
  <c r="G978" i="5"/>
  <c r="AF977" i="5"/>
  <c r="B977" i="5"/>
  <c r="AA976" i="5"/>
  <c r="C977" i="5"/>
  <c r="AB976" i="5"/>
  <c r="V973" i="4"/>
  <c r="T974" i="4"/>
  <c r="AZ955" i="5" l="1"/>
  <c r="BB954" i="5"/>
  <c r="BA976" i="5"/>
  <c r="F978" i="5"/>
  <c r="AE977" i="5"/>
  <c r="C978" i="5"/>
  <c r="AB977" i="5"/>
  <c r="D979" i="5"/>
  <c r="AC978" i="5"/>
  <c r="I978" i="5"/>
  <c r="AH977" i="5"/>
  <c r="G979" i="5"/>
  <c r="AF978" i="5"/>
  <c r="B978" i="5"/>
  <c r="AA977" i="5"/>
  <c r="E978" i="5"/>
  <c r="AD977" i="5"/>
  <c r="H978" i="5"/>
  <c r="AG977" i="5"/>
  <c r="T975" i="4"/>
  <c r="V974" i="4"/>
  <c r="AZ956" i="5" l="1"/>
  <c r="BB955" i="5"/>
  <c r="BA977" i="5"/>
  <c r="D980" i="5"/>
  <c r="AC979" i="5"/>
  <c r="H979" i="5"/>
  <c r="AG978" i="5"/>
  <c r="I979" i="5"/>
  <c r="AH978" i="5"/>
  <c r="C979" i="5"/>
  <c r="AB978" i="5"/>
  <c r="B979" i="5"/>
  <c r="AA978" i="5"/>
  <c r="E979" i="5"/>
  <c r="AD978" i="5"/>
  <c r="G980" i="5"/>
  <c r="AF979" i="5"/>
  <c r="F979" i="5"/>
  <c r="AE978" i="5"/>
  <c r="T976" i="4"/>
  <c r="V975" i="4"/>
  <c r="AZ957" i="5" l="1"/>
  <c r="BB956" i="5"/>
  <c r="BA978" i="5"/>
  <c r="I980" i="5"/>
  <c r="AH979" i="5"/>
  <c r="F980" i="5"/>
  <c r="AE979" i="5"/>
  <c r="C980" i="5"/>
  <c r="AB979" i="5"/>
  <c r="H980" i="5"/>
  <c r="AG979" i="5"/>
  <c r="E980" i="5"/>
  <c r="AD979" i="5"/>
  <c r="G981" i="5"/>
  <c r="AF980" i="5"/>
  <c r="B980" i="5"/>
  <c r="AA979" i="5"/>
  <c r="D981" i="5"/>
  <c r="AC980" i="5"/>
  <c r="T977" i="4"/>
  <c r="V976" i="4"/>
  <c r="BB957" i="5" l="1"/>
  <c r="AZ958" i="5"/>
  <c r="BA979" i="5"/>
  <c r="C981" i="5"/>
  <c r="AB980" i="5"/>
  <c r="D982" i="5"/>
  <c r="AC981" i="5"/>
  <c r="H981" i="5"/>
  <c r="AG980" i="5"/>
  <c r="F981" i="5"/>
  <c r="AE980" i="5"/>
  <c r="G982" i="5"/>
  <c r="AF981" i="5"/>
  <c r="B981" i="5"/>
  <c r="AA980" i="5"/>
  <c r="E981" i="5"/>
  <c r="AD980" i="5"/>
  <c r="I981" i="5"/>
  <c r="AH980" i="5"/>
  <c r="V977" i="4"/>
  <c r="T978" i="4"/>
  <c r="AZ959" i="5" l="1"/>
  <c r="BB958" i="5"/>
  <c r="BA980" i="5"/>
  <c r="H982" i="5"/>
  <c r="AG981" i="5"/>
  <c r="I982" i="5"/>
  <c r="AH981" i="5"/>
  <c r="B982" i="5"/>
  <c r="AA981" i="5"/>
  <c r="D983" i="5"/>
  <c r="AC982" i="5"/>
  <c r="F982" i="5"/>
  <c r="AE981" i="5"/>
  <c r="E982" i="5"/>
  <c r="AD981" i="5"/>
  <c r="G983" i="5"/>
  <c r="AF982" i="5"/>
  <c r="C982" i="5"/>
  <c r="AB981" i="5"/>
  <c r="T979" i="4"/>
  <c r="V978" i="4"/>
  <c r="AZ960" i="5" l="1"/>
  <c r="BB959" i="5"/>
  <c r="BA981" i="5"/>
  <c r="B983" i="5"/>
  <c r="AA982" i="5"/>
  <c r="E983" i="5"/>
  <c r="AD982" i="5"/>
  <c r="I983" i="5"/>
  <c r="AH982" i="5"/>
  <c r="C983" i="5"/>
  <c r="AB982" i="5"/>
  <c r="D984" i="5"/>
  <c r="AC983" i="5"/>
  <c r="G984" i="5"/>
  <c r="AF983" i="5"/>
  <c r="F983" i="5"/>
  <c r="AE982" i="5"/>
  <c r="H983" i="5"/>
  <c r="AG982" i="5"/>
  <c r="T980" i="4"/>
  <c r="V979" i="4"/>
  <c r="AZ961" i="5" l="1"/>
  <c r="BB960" i="5"/>
  <c r="BA982" i="5"/>
  <c r="I984" i="5"/>
  <c r="AH983" i="5"/>
  <c r="G985" i="5"/>
  <c r="AF984" i="5"/>
  <c r="E984" i="5"/>
  <c r="AD983" i="5"/>
  <c r="H984" i="5"/>
  <c r="AG983" i="5"/>
  <c r="C984" i="5"/>
  <c r="AB983" i="5"/>
  <c r="F984" i="5"/>
  <c r="AE983" i="5"/>
  <c r="D985" i="5"/>
  <c r="AC984" i="5"/>
  <c r="B984" i="5"/>
  <c r="AA983" i="5"/>
  <c r="BA983" i="5" s="1"/>
  <c r="T981" i="4"/>
  <c r="V980" i="4"/>
  <c r="BB961" i="5" l="1"/>
  <c r="AZ962" i="5"/>
  <c r="E985" i="5"/>
  <c r="AD984" i="5"/>
  <c r="B985" i="5"/>
  <c r="AA984" i="5"/>
  <c r="F985" i="5"/>
  <c r="AE984" i="5"/>
  <c r="G986" i="5"/>
  <c r="AF985" i="5"/>
  <c r="D986" i="5"/>
  <c r="AC985" i="5"/>
  <c r="H985" i="5"/>
  <c r="AG984" i="5"/>
  <c r="C985" i="5"/>
  <c r="AB984" i="5"/>
  <c r="I985" i="5"/>
  <c r="AH984" i="5"/>
  <c r="V981" i="4"/>
  <c r="T982" i="4"/>
  <c r="AZ963" i="5" l="1"/>
  <c r="BB962" i="5"/>
  <c r="BA984" i="5"/>
  <c r="F986" i="5"/>
  <c r="AE985" i="5"/>
  <c r="D987" i="5"/>
  <c r="AC986" i="5"/>
  <c r="H986" i="5"/>
  <c r="AG985" i="5"/>
  <c r="B986" i="5"/>
  <c r="AA985" i="5"/>
  <c r="I986" i="5"/>
  <c r="AH985" i="5"/>
  <c r="G987" i="5"/>
  <c r="AF986" i="5"/>
  <c r="C986" i="5"/>
  <c r="AB985" i="5"/>
  <c r="E986" i="5"/>
  <c r="AD985" i="5"/>
  <c r="T983" i="4"/>
  <c r="V982" i="4"/>
  <c r="BB963" i="5" l="1"/>
  <c r="AZ964" i="5"/>
  <c r="BA985" i="5"/>
  <c r="H987" i="5"/>
  <c r="AG986" i="5"/>
  <c r="C987" i="5"/>
  <c r="AB986" i="5"/>
  <c r="G988" i="5"/>
  <c r="AF987" i="5"/>
  <c r="D988" i="5"/>
  <c r="AC987" i="5"/>
  <c r="E987" i="5"/>
  <c r="AD986" i="5"/>
  <c r="B987" i="5"/>
  <c r="AA986" i="5"/>
  <c r="I987" i="5"/>
  <c r="AH986" i="5"/>
  <c r="F987" i="5"/>
  <c r="AE986" i="5"/>
  <c r="T984" i="4"/>
  <c r="V983" i="4"/>
  <c r="AZ965" i="5" l="1"/>
  <c r="BB964" i="5"/>
  <c r="BA986" i="5"/>
  <c r="E988" i="5"/>
  <c r="AD987" i="5"/>
  <c r="B988" i="5"/>
  <c r="AA987" i="5"/>
  <c r="C988" i="5"/>
  <c r="AB987" i="5"/>
  <c r="F988" i="5"/>
  <c r="AE987" i="5"/>
  <c r="D989" i="5"/>
  <c r="AC988" i="5"/>
  <c r="I988" i="5"/>
  <c r="AH987" i="5"/>
  <c r="G989" i="5"/>
  <c r="AF988" i="5"/>
  <c r="H988" i="5"/>
  <c r="AG987" i="5"/>
  <c r="T985" i="4"/>
  <c r="V984" i="4"/>
  <c r="BB965" i="5" l="1"/>
  <c r="AZ966" i="5"/>
  <c r="BA987" i="5"/>
  <c r="H989" i="5"/>
  <c r="AG988" i="5"/>
  <c r="C989" i="5"/>
  <c r="AB988" i="5"/>
  <c r="I989" i="5"/>
  <c r="AH988" i="5"/>
  <c r="F989" i="5"/>
  <c r="AE988" i="5"/>
  <c r="B989" i="5"/>
  <c r="AA988" i="5"/>
  <c r="G990" i="5"/>
  <c r="AF989" i="5"/>
  <c r="D990" i="5"/>
  <c r="AC989" i="5"/>
  <c r="E989" i="5"/>
  <c r="AD988" i="5"/>
  <c r="V985" i="4"/>
  <c r="T986" i="4"/>
  <c r="BB966" i="5" l="1"/>
  <c r="AZ967" i="5"/>
  <c r="BA988" i="5"/>
  <c r="I990" i="5"/>
  <c r="AH989" i="5"/>
  <c r="G991" i="5"/>
  <c r="AF990" i="5"/>
  <c r="F990" i="5"/>
  <c r="AE989" i="5"/>
  <c r="C990" i="5"/>
  <c r="AB989" i="5"/>
  <c r="E990" i="5"/>
  <c r="AD989" i="5"/>
  <c r="D991" i="5"/>
  <c r="AC990" i="5"/>
  <c r="B990" i="5"/>
  <c r="AA989" i="5"/>
  <c r="H990" i="5"/>
  <c r="AG989" i="5"/>
  <c r="T987" i="4"/>
  <c r="V986" i="4"/>
  <c r="BB967" i="5" l="1"/>
  <c r="AZ968" i="5"/>
  <c r="BA989" i="5"/>
  <c r="E991" i="5"/>
  <c r="AD990" i="5"/>
  <c r="H991" i="5"/>
  <c r="AG990" i="5"/>
  <c r="C991" i="5"/>
  <c r="AB990" i="5"/>
  <c r="G992" i="5"/>
  <c r="AF991" i="5"/>
  <c r="D992" i="5"/>
  <c r="AC991" i="5"/>
  <c r="B991" i="5"/>
  <c r="AA990" i="5"/>
  <c r="F991" i="5"/>
  <c r="AE990" i="5"/>
  <c r="I991" i="5"/>
  <c r="AH990" i="5"/>
  <c r="T988" i="4"/>
  <c r="V987" i="4"/>
  <c r="AZ969" i="5" l="1"/>
  <c r="BB968" i="5"/>
  <c r="BA990" i="5"/>
  <c r="C992" i="5"/>
  <c r="AB991" i="5"/>
  <c r="B992" i="5"/>
  <c r="AA991" i="5"/>
  <c r="G993" i="5"/>
  <c r="AF992" i="5"/>
  <c r="H992" i="5"/>
  <c r="AG991" i="5"/>
  <c r="I992" i="5"/>
  <c r="AH991" i="5"/>
  <c r="F992" i="5"/>
  <c r="AE991" i="5"/>
  <c r="D993" i="5"/>
  <c r="AC992" i="5"/>
  <c r="E992" i="5"/>
  <c r="AD991" i="5"/>
  <c r="T989" i="4"/>
  <c r="V988" i="4"/>
  <c r="AZ970" i="5" l="1"/>
  <c r="BB969" i="5"/>
  <c r="BA991" i="5"/>
  <c r="G994" i="5"/>
  <c r="AF993" i="5"/>
  <c r="E993" i="5"/>
  <c r="AD992" i="5"/>
  <c r="H993" i="5"/>
  <c r="AG992" i="5"/>
  <c r="B993" i="5"/>
  <c r="AA992" i="5"/>
  <c r="F993" i="5"/>
  <c r="AE992" i="5"/>
  <c r="D994" i="5"/>
  <c r="AC993" i="5"/>
  <c r="I993" i="5"/>
  <c r="AH992" i="5"/>
  <c r="C993" i="5"/>
  <c r="AB992" i="5"/>
  <c r="V989" i="4"/>
  <c r="T990" i="4"/>
  <c r="AZ971" i="5" l="1"/>
  <c r="BB970" i="5"/>
  <c r="BA992" i="5"/>
  <c r="H994" i="5"/>
  <c r="AG993" i="5"/>
  <c r="C994" i="5"/>
  <c r="AB993" i="5"/>
  <c r="D995" i="5"/>
  <c r="AC994" i="5"/>
  <c r="E994" i="5"/>
  <c r="AD993" i="5"/>
  <c r="B994" i="5"/>
  <c r="AA993" i="5"/>
  <c r="I994" i="5"/>
  <c r="AH993" i="5"/>
  <c r="F994" i="5"/>
  <c r="AE993" i="5"/>
  <c r="G995" i="5"/>
  <c r="AF994" i="5"/>
  <c r="T991" i="4"/>
  <c r="V990" i="4"/>
  <c r="AZ972" i="5" l="1"/>
  <c r="BB971" i="5"/>
  <c r="BA993" i="5"/>
  <c r="D996" i="5"/>
  <c r="AC995" i="5"/>
  <c r="I995" i="5"/>
  <c r="AH994" i="5"/>
  <c r="C995" i="5"/>
  <c r="AB994" i="5"/>
  <c r="G996" i="5"/>
  <c r="AF995" i="5"/>
  <c r="E995" i="5"/>
  <c r="AD994" i="5"/>
  <c r="F995" i="5"/>
  <c r="AE994" i="5"/>
  <c r="B995" i="5"/>
  <c r="AA994" i="5"/>
  <c r="H995" i="5"/>
  <c r="AG994" i="5"/>
  <c r="T992" i="4"/>
  <c r="V991" i="4"/>
  <c r="BB972" i="5" l="1"/>
  <c r="AZ973" i="5"/>
  <c r="BA994" i="5"/>
  <c r="C996" i="5"/>
  <c r="AB995" i="5"/>
  <c r="F996" i="5"/>
  <c r="AE995" i="5"/>
  <c r="I996" i="5"/>
  <c r="AH995" i="5"/>
  <c r="H996" i="5"/>
  <c r="AG995" i="5"/>
  <c r="G997" i="5"/>
  <c r="AF996" i="5"/>
  <c r="B996" i="5"/>
  <c r="AA995" i="5"/>
  <c r="BA995" i="5" s="1"/>
  <c r="E996" i="5"/>
  <c r="AD995" i="5"/>
  <c r="D997" i="5"/>
  <c r="AC996" i="5"/>
  <c r="T993" i="4"/>
  <c r="V992" i="4"/>
  <c r="BB973" i="5" l="1"/>
  <c r="AZ974" i="5"/>
  <c r="I997" i="5"/>
  <c r="AH996" i="5"/>
  <c r="E997" i="5"/>
  <c r="AD996" i="5"/>
  <c r="B997" i="5"/>
  <c r="AA996" i="5"/>
  <c r="BA996" i="5" s="1"/>
  <c r="F997" i="5"/>
  <c r="AE996" i="5"/>
  <c r="D998" i="5"/>
  <c r="AC997" i="5"/>
  <c r="H997" i="5"/>
  <c r="AG996" i="5"/>
  <c r="G998" i="5"/>
  <c r="AF997" i="5"/>
  <c r="C997" i="5"/>
  <c r="AB996" i="5"/>
  <c r="V993" i="4"/>
  <c r="T994" i="4"/>
  <c r="AZ975" i="5" l="1"/>
  <c r="BB974" i="5"/>
  <c r="G999" i="5"/>
  <c r="AF998" i="5"/>
  <c r="I998" i="5"/>
  <c r="AH997" i="5"/>
  <c r="D999" i="5"/>
  <c r="AC998" i="5"/>
  <c r="H998" i="5"/>
  <c r="AG997" i="5"/>
  <c r="E998" i="5"/>
  <c r="AD997" i="5"/>
  <c r="C998" i="5"/>
  <c r="AB997" i="5"/>
  <c r="F998" i="5"/>
  <c r="AE997" i="5"/>
  <c r="B998" i="5"/>
  <c r="AA997" i="5"/>
  <c r="BA997" i="5" s="1"/>
  <c r="T995" i="4"/>
  <c r="V994" i="4"/>
  <c r="BB975" i="5" l="1"/>
  <c r="AZ976" i="5"/>
  <c r="D1000" i="5"/>
  <c r="AC999" i="5"/>
  <c r="E999" i="5"/>
  <c r="AD998" i="5"/>
  <c r="C999" i="5"/>
  <c r="AB998" i="5"/>
  <c r="I999" i="5"/>
  <c r="AH998" i="5"/>
  <c r="B999" i="5"/>
  <c r="AA998" i="5"/>
  <c r="H999" i="5"/>
  <c r="AG998" i="5"/>
  <c r="F999" i="5"/>
  <c r="AE998" i="5"/>
  <c r="G1000" i="5"/>
  <c r="AF999" i="5"/>
  <c r="T996" i="4"/>
  <c r="V995" i="4"/>
  <c r="BB976" i="5" l="1"/>
  <c r="AZ977" i="5"/>
  <c r="BA998" i="5"/>
  <c r="C1000" i="5"/>
  <c r="AB999" i="5"/>
  <c r="F1000" i="5"/>
  <c r="AE999" i="5"/>
  <c r="H1000" i="5"/>
  <c r="AG999" i="5"/>
  <c r="E1000" i="5"/>
  <c r="AD999" i="5"/>
  <c r="G1001" i="5"/>
  <c r="AF1000" i="5"/>
  <c r="I1000" i="5"/>
  <c r="AH999" i="5"/>
  <c r="B1000" i="5"/>
  <c r="AA999" i="5"/>
  <c r="D1001" i="5"/>
  <c r="AC1000" i="5"/>
  <c r="T997" i="4"/>
  <c r="V996" i="4"/>
  <c r="BB977" i="5" l="1"/>
  <c r="AZ978" i="5"/>
  <c r="BA999" i="5"/>
  <c r="H1001" i="5"/>
  <c r="AG1000" i="5"/>
  <c r="I1001" i="5"/>
  <c r="AH1000" i="5"/>
  <c r="F1001" i="5"/>
  <c r="AE1000" i="5"/>
  <c r="D1002" i="5"/>
  <c r="AC1001" i="5"/>
  <c r="E1001" i="5"/>
  <c r="AD1000" i="5"/>
  <c r="B1001" i="5"/>
  <c r="AA1000" i="5"/>
  <c r="G1002" i="5"/>
  <c r="AF1001" i="5"/>
  <c r="C1001" i="5"/>
  <c r="AB1000" i="5"/>
  <c r="V997" i="4"/>
  <c r="T998" i="4"/>
  <c r="BB978" i="5" l="1"/>
  <c r="AZ979" i="5"/>
  <c r="BA1000" i="5"/>
  <c r="F1002" i="5"/>
  <c r="AE1001" i="5"/>
  <c r="B1002" i="5"/>
  <c r="AA1001" i="5"/>
  <c r="I1002" i="5"/>
  <c r="AH1001" i="5"/>
  <c r="C1002" i="5"/>
  <c r="AB1001" i="5"/>
  <c r="D1003" i="5"/>
  <c r="AC1002" i="5"/>
  <c r="G1003" i="5"/>
  <c r="AF1002" i="5"/>
  <c r="E1002" i="5"/>
  <c r="AD1001" i="5"/>
  <c r="H1002" i="5"/>
  <c r="AG1001" i="5"/>
  <c r="T999" i="4"/>
  <c r="V998" i="4"/>
  <c r="AZ980" i="5" l="1"/>
  <c r="BB979" i="5"/>
  <c r="BA1001" i="5"/>
  <c r="D1004" i="5"/>
  <c r="AC1003" i="5"/>
  <c r="G1004" i="5"/>
  <c r="AF1003" i="5"/>
  <c r="B1003" i="5"/>
  <c r="AA1002" i="5"/>
  <c r="H1003" i="5"/>
  <c r="AG1002" i="5"/>
  <c r="C1003" i="5"/>
  <c r="AB1002" i="5"/>
  <c r="E1003" i="5"/>
  <c r="AD1002" i="5"/>
  <c r="I1003" i="5"/>
  <c r="AH1002" i="5"/>
  <c r="F1003" i="5"/>
  <c r="AE1002" i="5"/>
  <c r="T1000" i="4"/>
  <c r="V999" i="4"/>
  <c r="BB980" i="5" l="1"/>
  <c r="AZ981" i="5"/>
  <c r="BA1002" i="5"/>
  <c r="B1004" i="5"/>
  <c r="AA1003" i="5"/>
  <c r="I1004" i="5"/>
  <c r="AH1003" i="5"/>
  <c r="E1004" i="5"/>
  <c r="AD1003" i="5"/>
  <c r="G1005" i="5"/>
  <c r="AF1004" i="5"/>
  <c r="F1004" i="5"/>
  <c r="AE1003" i="5"/>
  <c r="H1004" i="5"/>
  <c r="AG1003" i="5"/>
  <c r="C1004" i="5"/>
  <c r="AB1003" i="5"/>
  <c r="D1005" i="5"/>
  <c r="AC1004" i="5"/>
  <c r="T1001" i="4"/>
  <c r="V1000" i="4"/>
  <c r="AZ982" i="5" l="1"/>
  <c r="BB981" i="5"/>
  <c r="BA1003" i="5"/>
  <c r="E1005" i="5"/>
  <c r="AD1004" i="5"/>
  <c r="H1005" i="5"/>
  <c r="AG1004" i="5"/>
  <c r="I1005" i="5"/>
  <c r="AH1004" i="5"/>
  <c r="D1006" i="5"/>
  <c r="AC1005" i="5"/>
  <c r="G1006" i="5"/>
  <c r="AF1005" i="5"/>
  <c r="C1005" i="5"/>
  <c r="AB1004" i="5"/>
  <c r="F1005" i="5"/>
  <c r="AE1004" i="5"/>
  <c r="B1005" i="5"/>
  <c r="AA1004" i="5"/>
  <c r="BA1004" i="5" s="1"/>
  <c r="V1001" i="4"/>
  <c r="T1002" i="4"/>
  <c r="BB982" i="5" l="1"/>
  <c r="AZ983" i="5"/>
  <c r="I1006" i="5"/>
  <c r="AH1005" i="5"/>
  <c r="F1006" i="5"/>
  <c r="AE1005" i="5"/>
  <c r="C1006" i="5"/>
  <c r="AB1005" i="5"/>
  <c r="H1006" i="5"/>
  <c r="AG1005" i="5"/>
  <c r="B1006" i="5"/>
  <c r="AA1005" i="5"/>
  <c r="D1007" i="5"/>
  <c r="AC1006" i="5"/>
  <c r="G1007" i="5"/>
  <c r="AF1006" i="5"/>
  <c r="E1006" i="5"/>
  <c r="AD1005" i="5"/>
  <c r="T1003" i="4"/>
  <c r="V1002" i="4"/>
  <c r="BB983" i="5" l="1"/>
  <c r="AZ984" i="5"/>
  <c r="BA1005" i="5"/>
  <c r="C1007" i="5"/>
  <c r="AB1006" i="5"/>
  <c r="D1008" i="5"/>
  <c r="AC1007" i="5"/>
  <c r="F1007" i="5"/>
  <c r="AE1006" i="5"/>
  <c r="E1007" i="5"/>
  <c r="AD1006" i="5"/>
  <c r="H1007" i="5"/>
  <c r="AG1006" i="5"/>
  <c r="G1008" i="5"/>
  <c r="AF1007" i="5"/>
  <c r="B1007" i="5"/>
  <c r="AA1006" i="5"/>
  <c r="I1007" i="5"/>
  <c r="AH1006" i="5"/>
  <c r="T1004" i="4"/>
  <c r="V1003" i="4"/>
  <c r="BB984" i="5" l="1"/>
  <c r="AZ985" i="5"/>
  <c r="BA1006" i="5"/>
  <c r="I1008" i="5"/>
  <c r="AH1007" i="5"/>
  <c r="F1008" i="5"/>
  <c r="AE1007" i="5"/>
  <c r="G1009" i="5"/>
  <c r="AF1008" i="5"/>
  <c r="E1008" i="5"/>
  <c r="AD1007" i="5"/>
  <c r="D1009" i="5"/>
  <c r="AC1008" i="5"/>
  <c r="B1008" i="5"/>
  <c r="AA1007" i="5"/>
  <c r="H1008" i="5"/>
  <c r="AG1007" i="5"/>
  <c r="C1008" i="5"/>
  <c r="AB1007" i="5"/>
  <c r="T1005" i="4"/>
  <c r="V1004" i="4"/>
  <c r="AZ986" i="5" l="1"/>
  <c r="BB985" i="5"/>
  <c r="BA1007" i="5"/>
  <c r="G1010" i="5"/>
  <c r="AF1009" i="5"/>
  <c r="B1009" i="5"/>
  <c r="AA1008" i="5"/>
  <c r="E1009" i="5"/>
  <c r="AD1008" i="5"/>
  <c r="F1009" i="5"/>
  <c r="AE1008" i="5"/>
  <c r="C1009" i="5"/>
  <c r="AB1008" i="5"/>
  <c r="H1009" i="5"/>
  <c r="AG1008" i="5"/>
  <c r="D1010" i="5"/>
  <c r="AC1009" i="5"/>
  <c r="I1009" i="5"/>
  <c r="AH1008" i="5"/>
  <c r="V1005" i="4"/>
  <c r="T1006" i="4"/>
  <c r="AZ987" i="5" l="1"/>
  <c r="BB986" i="5"/>
  <c r="BA1008" i="5"/>
  <c r="E1010" i="5"/>
  <c r="AD1009" i="5"/>
  <c r="D1011" i="5"/>
  <c r="AC1010" i="5"/>
  <c r="H1010" i="5"/>
  <c r="AG1009" i="5"/>
  <c r="B1010" i="5"/>
  <c r="AA1009" i="5"/>
  <c r="BA1009" i="5" s="1"/>
  <c r="I1010" i="5"/>
  <c r="AH1009" i="5"/>
  <c r="F1010" i="5"/>
  <c r="AE1009" i="5"/>
  <c r="C1010" i="5"/>
  <c r="AB1009" i="5"/>
  <c r="G1011" i="5"/>
  <c r="AF1010" i="5"/>
  <c r="T1007" i="4"/>
  <c r="V1006" i="4"/>
  <c r="BB987" i="5" l="1"/>
  <c r="AZ988" i="5"/>
  <c r="I1011" i="5"/>
  <c r="AH1010" i="5"/>
  <c r="F1011" i="5"/>
  <c r="AE1010" i="5"/>
  <c r="D1012" i="5"/>
  <c r="AC1011" i="5"/>
  <c r="G1012" i="5"/>
  <c r="AF1011" i="5"/>
  <c r="B1011" i="5"/>
  <c r="AA1010" i="5"/>
  <c r="C1011" i="5"/>
  <c r="AB1010" i="5"/>
  <c r="H1011" i="5"/>
  <c r="AG1010" i="5"/>
  <c r="E1011" i="5"/>
  <c r="AD1010" i="5"/>
  <c r="T1008" i="4"/>
  <c r="V1007" i="4"/>
  <c r="AZ989" i="5" l="1"/>
  <c r="BB988" i="5"/>
  <c r="BA1010" i="5"/>
  <c r="E1012" i="5"/>
  <c r="AD1011" i="5"/>
  <c r="D1013" i="5"/>
  <c r="AC1012" i="5"/>
  <c r="C1012" i="5"/>
  <c r="AB1011" i="5"/>
  <c r="G1013" i="5"/>
  <c r="AF1012" i="5"/>
  <c r="F1012" i="5"/>
  <c r="AE1011" i="5"/>
  <c r="H1012" i="5"/>
  <c r="AG1011" i="5"/>
  <c r="B1012" i="5"/>
  <c r="AA1011" i="5"/>
  <c r="I1012" i="5"/>
  <c r="AH1011" i="5"/>
  <c r="T1009" i="4"/>
  <c r="V1008" i="4"/>
  <c r="AZ990" i="5" l="1"/>
  <c r="BB989" i="5"/>
  <c r="BA1011" i="5"/>
  <c r="C1013" i="5"/>
  <c r="AB1012" i="5"/>
  <c r="H1013" i="5"/>
  <c r="AG1012" i="5"/>
  <c r="G1014" i="5"/>
  <c r="AF1013" i="5"/>
  <c r="D1014" i="5"/>
  <c r="AC1013" i="5"/>
  <c r="I1013" i="5"/>
  <c r="AH1012" i="5"/>
  <c r="B1013" i="5"/>
  <c r="AA1012" i="5"/>
  <c r="F1013" i="5"/>
  <c r="AE1012" i="5"/>
  <c r="E1013" i="5"/>
  <c r="AD1012" i="5"/>
  <c r="V1009" i="4"/>
  <c r="T1010" i="4"/>
  <c r="AZ991" i="5" l="1"/>
  <c r="BB990" i="5"/>
  <c r="BA1012" i="5"/>
  <c r="G1015" i="5"/>
  <c r="AF1014" i="5"/>
  <c r="E1014" i="5"/>
  <c r="AD1013" i="5"/>
  <c r="D1015" i="5"/>
  <c r="AC1014" i="5"/>
  <c r="H1014" i="5"/>
  <c r="AG1013" i="5"/>
  <c r="B1014" i="5"/>
  <c r="AA1013" i="5"/>
  <c r="F1014" i="5"/>
  <c r="AE1013" i="5"/>
  <c r="I1014" i="5"/>
  <c r="AH1013" i="5"/>
  <c r="C1014" i="5"/>
  <c r="AB1013" i="5"/>
  <c r="T1011" i="4"/>
  <c r="V1010" i="4"/>
  <c r="AZ992" i="5" l="1"/>
  <c r="BB991" i="5"/>
  <c r="BA1013" i="5"/>
  <c r="D1016" i="5"/>
  <c r="AC1015" i="5"/>
  <c r="F1015" i="5"/>
  <c r="AE1014" i="5"/>
  <c r="H1015" i="5"/>
  <c r="AG1014" i="5"/>
  <c r="E1015" i="5"/>
  <c r="AD1014" i="5"/>
  <c r="C1015" i="5"/>
  <c r="AB1014" i="5"/>
  <c r="I1015" i="5"/>
  <c r="AH1014" i="5"/>
  <c r="B1015" i="5"/>
  <c r="AA1014" i="5"/>
  <c r="G1016" i="5"/>
  <c r="AF1015" i="5"/>
  <c r="T1012" i="4"/>
  <c r="V1011" i="4"/>
  <c r="AZ993" i="5" l="1"/>
  <c r="BB992" i="5"/>
  <c r="BA1014" i="5"/>
  <c r="H1016" i="5"/>
  <c r="AG1015" i="5"/>
  <c r="G1017" i="5"/>
  <c r="AF1016" i="5"/>
  <c r="E1016" i="5"/>
  <c r="AD1015" i="5"/>
  <c r="F1016" i="5"/>
  <c r="AE1015" i="5"/>
  <c r="I1016" i="5"/>
  <c r="AH1015" i="5"/>
  <c r="B1016" i="5"/>
  <c r="AA1015" i="5"/>
  <c r="BA1015" i="5" s="1"/>
  <c r="C1016" i="5"/>
  <c r="AB1015" i="5"/>
  <c r="D1017" i="5"/>
  <c r="AC1016" i="5"/>
  <c r="T1013" i="4"/>
  <c r="V1012" i="4"/>
  <c r="BB993" i="5" l="1"/>
  <c r="AZ994" i="5"/>
  <c r="E1017" i="5"/>
  <c r="AD1016" i="5"/>
  <c r="B1017" i="5"/>
  <c r="AA1016" i="5"/>
  <c r="F1017" i="5"/>
  <c r="AE1016" i="5"/>
  <c r="G1018" i="5"/>
  <c r="AF1017" i="5"/>
  <c r="D1018" i="5"/>
  <c r="AC1017" i="5"/>
  <c r="C1017" i="5"/>
  <c r="AB1016" i="5"/>
  <c r="I1017" i="5"/>
  <c r="AH1016" i="5"/>
  <c r="H1017" i="5"/>
  <c r="AG1016" i="5"/>
  <c r="V1013" i="4"/>
  <c r="T1014" i="4"/>
  <c r="AZ995" i="5" l="1"/>
  <c r="BB994" i="5"/>
  <c r="BA1016" i="5"/>
  <c r="F1018" i="5"/>
  <c r="AE1017" i="5"/>
  <c r="H1018" i="5"/>
  <c r="AG1017" i="5"/>
  <c r="G1019" i="5"/>
  <c r="AF1018" i="5"/>
  <c r="B1018" i="5"/>
  <c r="AA1017" i="5"/>
  <c r="C1018" i="5"/>
  <c r="AB1017" i="5"/>
  <c r="I1018" i="5"/>
  <c r="AH1017" i="5"/>
  <c r="D1019" i="5"/>
  <c r="AC1018" i="5"/>
  <c r="E1018" i="5"/>
  <c r="AD1017" i="5"/>
  <c r="T1015" i="4"/>
  <c r="V1014" i="4"/>
  <c r="BB995" i="5" l="1"/>
  <c r="AZ996" i="5"/>
  <c r="BA1017" i="5"/>
  <c r="G1020" i="5"/>
  <c r="AF1019" i="5"/>
  <c r="I1019" i="5"/>
  <c r="AH1018" i="5"/>
  <c r="B1019" i="5"/>
  <c r="AA1018" i="5"/>
  <c r="H1019" i="5"/>
  <c r="AG1018" i="5"/>
  <c r="E1019" i="5"/>
  <c r="AD1018" i="5"/>
  <c r="D1020" i="5"/>
  <c r="AC1019" i="5"/>
  <c r="C1019" i="5"/>
  <c r="AB1018" i="5"/>
  <c r="F1019" i="5"/>
  <c r="AE1018" i="5"/>
  <c r="T1016" i="4"/>
  <c r="V1015" i="4"/>
  <c r="AZ997" i="5" l="1"/>
  <c r="BB996" i="5"/>
  <c r="BA1018" i="5"/>
  <c r="B1020" i="5"/>
  <c r="AA1019" i="5"/>
  <c r="F1020" i="5"/>
  <c r="AE1019" i="5"/>
  <c r="H1020" i="5"/>
  <c r="AG1019" i="5"/>
  <c r="I1020" i="5"/>
  <c r="AH1019" i="5"/>
  <c r="D1021" i="5"/>
  <c r="AC1020" i="5"/>
  <c r="C1020" i="5"/>
  <c r="AB1019" i="5"/>
  <c r="E1020" i="5"/>
  <c r="AD1019" i="5"/>
  <c r="G1021" i="5"/>
  <c r="AF1020" i="5"/>
  <c r="T1017" i="4"/>
  <c r="V1016" i="4"/>
  <c r="BB997" i="5" l="1"/>
  <c r="AZ998" i="5"/>
  <c r="BA1019" i="5"/>
  <c r="H1021" i="5"/>
  <c r="AG1020" i="5"/>
  <c r="G1022" i="5"/>
  <c r="AF1021" i="5"/>
  <c r="I1021" i="5"/>
  <c r="AH1020" i="5"/>
  <c r="F1021" i="5"/>
  <c r="AE1020" i="5"/>
  <c r="C1021" i="5"/>
  <c r="AB1020" i="5"/>
  <c r="E1021" i="5"/>
  <c r="AD1020" i="5"/>
  <c r="D1022" i="5"/>
  <c r="AC1021" i="5"/>
  <c r="B1021" i="5"/>
  <c r="AA1020" i="5"/>
  <c r="BA1020" i="5" s="1"/>
  <c r="V1017" i="4"/>
  <c r="T1018" i="4"/>
  <c r="AZ999" i="5" l="1"/>
  <c r="BB998" i="5"/>
  <c r="I1022" i="5"/>
  <c r="AH1021" i="5"/>
  <c r="B1022" i="5"/>
  <c r="AA1021" i="5"/>
  <c r="E1022" i="5"/>
  <c r="AD1021" i="5"/>
  <c r="G1023" i="5"/>
  <c r="AF1022" i="5"/>
  <c r="F1022" i="5"/>
  <c r="AE1021" i="5"/>
  <c r="D1023" i="5"/>
  <c r="AC1022" i="5"/>
  <c r="C1022" i="5"/>
  <c r="AB1021" i="5"/>
  <c r="H1022" i="5"/>
  <c r="AG1021" i="5"/>
  <c r="T1019" i="4"/>
  <c r="V1018" i="4"/>
  <c r="BB999" i="5" l="1"/>
  <c r="AZ1000" i="5"/>
  <c r="BA1021" i="5"/>
  <c r="E1023" i="5"/>
  <c r="AD1022" i="5"/>
  <c r="D1024" i="5"/>
  <c r="AC1023" i="5"/>
  <c r="B1023" i="5"/>
  <c r="AA1022" i="5"/>
  <c r="H1023" i="5"/>
  <c r="AG1022" i="5"/>
  <c r="G1024" i="5"/>
  <c r="AF1023" i="5"/>
  <c r="C1023" i="5"/>
  <c r="AB1022" i="5"/>
  <c r="F1023" i="5"/>
  <c r="AE1022" i="5"/>
  <c r="I1023" i="5"/>
  <c r="AH1022" i="5"/>
  <c r="T1020" i="4"/>
  <c r="V1019" i="4"/>
  <c r="BB1000" i="5" l="1"/>
  <c r="AZ1001" i="5"/>
  <c r="BA1022" i="5"/>
  <c r="G1025" i="5"/>
  <c r="AF1024" i="5"/>
  <c r="C1024" i="5"/>
  <c r="AB1023" i="5"/>
  <c r="D1025" i="5"/>
  <c r="AC1024" i="5"/>
  <c r="I1024" i="5"/>
  <c r="AH1023" i="5"/>
  <c r="H1024" i="5"/>
  <c r="AG1023" i="5"/>
  <c r="F1024" i="5"/>
  <c r="AE1023" i="5"/>
  <c r="B1024" i="5"/>
  <c r="AA1023" i="5"/>
  <c r="E1024" i="5"/>
  <c r="AD1023" i="5"/>
  <c r="T1021" i="4"/>
  <c r="V1020" i="4"/>
  <c r="AZ1002" i="5" l="1"/>
  <c r="BB1001" i="5"/>
  <c r="BA1023" i="5"/>
  <c r="E1025" i="5"/>
  <c r="AD1024" i="5"/>
  <c r="D1026" i="5"/>
  <c r="AC1025" i="5"/>
  <c r="F1025" i="5"/>
  <c r="AE1024" i="5"/>
  <c r="I1025" i="5"/>
  <c r="AH1024" i="5"/>
  <c r="C1025" i="5"/>
  <c r="AB1024" i="5"/>
  <c r="B1025" i="5"/>
  <c r="AA1024" i="5"/>
  <c r="H1025" i="5"/>
  <c r="AG1024" i="5"/>
  <c r="G1026" i="5"/>
  <c r="AF1025" i="5"/>
  <c r="V1021" i="4"/>
  <c r="T1022" i="4"/>
  <c r="AZ1003" i="5" l="1"/>
  <c r="BB1002" i="5"/>
  <c r="BA1024" i="5"/>
  <c r="F1026" i="5"/>
  <c r="AE1025" i="5"/>
  <c r="B1026" i="5"/>
  <c r="AA1025" i="5"/>
  <c r="I1026" i="5"/>
  <c r="AH1025" i="5"/>
  <c r="D1027" i="5"/>
  <c r="AC1026" i="5"/>
  <c r="G1027" i="5"/>
  <c r="AF1026" i="5"/>
  <c r="H1026" i="5"/>
  <c r="AG1025" i="5"/>
  <c r="C1026" i="5"/>
  <c r="AB1025" i="5"/>
  <c r="E1026" i="5"/>
  <c r="AD1025" i="5"/>
  <c r="T1023" i="4"/>
  <c r="V1022" i="4"/>
  <c r="BB1003" i="5" l="1"/>
  <c r="AZ1004" i="5"/>
  <c r="BA1025" i="5"/>
  <c r="E1027" i="5"/>
  <c r="AD1026" i="5"/>
  <c r="D1028" i="5"/>
  <c r="AC1027" i="5"/>
  <c r="B1027" i="5"/>
  <c r="AA1026" i="5"/>
  <c r="H1027" i="5"/>
  <c r="AG1026" i="5"/>
  <c r="C1027" i="5"/>
  <c r="AB1026" i="5"/>
  <c r="G1028" i="5"/>
  <c r="AF1027" i="5"/>
  <c r="I1027" i="5"/>
  <c r="AH1026" i="5"/>
  <c r="F1027" i="5"/>
  <c r="AE1026" i="5"/>
  <c r="T1024" i="4"/>
  <c r="V1023" i="4"/>
  <c r="AZ1005" i="5" l="1"/>
  <c r="BB1004" i="5"/>
  <c r="BA1026" i="5"/>
  <c r="G1029" i="5"/>
  <c r="AF1028" i="5"/>
  <c r="B1028" i="5"/>
  <c r="AA1027" i="5"/>
  <c r="F1028" i="5"/>
  <c r="AE1027" i="5"/>
  <c r="H1028" i="5"/>
  <c r="AG1027" i="5"/>
  <c r="D1029" i="5"/>
  <c r="AC1028" i="5"/>
  <c r="I1028" i="5"/>
  <c r="AH1027" i="5"/>
  <c r="C1028" i="5"/>
  <c r="AB1027" i="5"/>
  <c r="E1028" i="5"/>
  <c r="AD1027" i="5"/>
  <c r="T1025" i="4"/>
  <c r="V1024" i="4"/>
  <c r="BB1005" i="5" l="1"/>
  <c r="AZ1006" i="5"/>
  <c r="BA1027" i="5"/>
  <c r="F1029" i="5"/>
  <c r="AE1028" i="5"/>
  <c r="I1029" i="5"/>
  <c r="AH1028" i="5"/>
  <c r="H1029" i="5"/>
  <c r="AG1028" i="5"/>
  <c r="B1029" i="5"/>
  <c r="AA1028" i="5"/>
  <c r="E1029" i="5"/>
  <c r="AD1028" i="5"/>
  <c r="C1029" i="5"/>
  <c r="AB1028" i="5"/>
  <c r="D1030" i="5"/>
  <c r="AC1029" i="5"/>
  <c r="G1030" i="5"/>
  <c r="AF1029" i="5"/>
  <c r="V1025" i="4"/>
  <c r="T1026" i="4"/>
  <c r="AZ1007" i="5" l="1"/>
  <c r="BB1006" i="5"/>
  <c r="BA1028" i="5"/>
  <c r="H1030" i="5"/>
  <c r="AG1029" i="5"/>
  <c r="D1031" i="5"/>
  <c r="AC1030" i="5"/>
  <c r="C1030" i="5"/>
  <c r="AB1029" i="5"/>
  <c r="I1030" i="5"/>
  <c r="AH1029" i="5"/>
  <c r="G1031" i="5"/>
  <c r="AF1030" i="5"/>
  <c r="B1030" i="5"/>
  <c r="AA1029" i="5"/>
  <c r="E1030" i="5"/>
  <c r="AD1029" i="5"/>
  <c r="F1030" i="5"/>
  <c r="AE1029" i="5"/>
  <c r="T1027" i="4"/>
  <c r="V1026" i="4"/>
  <c r="AZ1008" i="5" l="1"/>
  <c r="BB1007" i="5"/>
  <c r="BA1029" i="5"/>
  <c r="C1031" i="5"/>
  <c r="AB1030" i="5"/>
  <c r="B1031" i="5"/>
  <c r="AA1030" i="5"/>
  <c r="D1032" i="5"/>
  <c r="AC1031" i="5"/>
  <c r="F1031" i="5"/>
  <c r="AE1030" i="5"/>
  <c r="I1031" i="5"/>
  <c r="AH1030" i="5"/>
  <c r="E1031" i="5"/>
  <c r="AD1030" i="5"/>
  <c r="G1032" i="5"/>
  <c r="AF1031" i="5"/>
  <c r="H1031" i="5"/>
  <c r="AG1030" i="5"/>
  <c r="T1028" i="4"/>
  <c r="V1027" i="4"/>
  <c r="AZ1009" i="5" l="1"/>
  <c r="BB1008" i="5"/>
  <c r="BA1030" i="5"/>
  <c r="H1032" i="5"/>
  <c r="AG1031" i="5"/>
  <c r="D1033" i="5"/>
  <c r="AC1032" i="5"/>
  <c r="E1032" i="5"/>
  <c r="AD1031" i="5"/>
  <c r="F1032" i="5"/>
  <c r="AE1031" i="5"/>
  <c r="B1032" i="5"/>
  <c r="AA1031" i="5"/>
  <c r="G1033" i="5"/>
  <c r="AF1032" i="5"/>
  <c r="I1032" i="5"/>
  <c r="AH1031" i="5"/>
  <c r="C1032" i="5"/>
  <c r="AB1031" i="5"/>
  <c r="T1029" i="4"/>
  <c r="V1028" i="4"/>
  <c r="AZ1010" i="5" l="1"/>
  <c r="BB1009" i="5"/>
  <c r="BA1031" i="5"/>
  <c r="E1033" i="5"/>
  <c r="AD1032" i="5"/>
  <c r="G1034" i="5"/>
  <c r="AF1033" i="5"/>
  <c r="F1033" i="5"/>
  <c r="AE1032" i="5"/>
  <c r="D1034" i="5"/>
  <c r="AC1033" i="5"/>
  <c r="C1033" i="5"/>
  <c r="AB1032" i="5"/>
  <c r="I1033" i="5"/>
  <c r="AH1032" i="5"/>
  <c r="B1033" i="5"/>
  <c r="AA1032" i="5"/>
  <c r="H1033" i="5"/>
  <c r="AG1032" i="5"/>
  <c r="V1029" i="4"/>
  <c r="T1030" i="4"/>
  <c r="BB1010" i="5" l="1"/>
  <c r="AZ1011" i="5"/>
  <c r="BA1032" i="5"/>
  <c r="F1034" i="5"/>
  <c r="AE1033" i="5"/>
  <c r="H1034" i="5"/>
  <c r="AG1033" i="5"/>
  <c r="D1035" i="5"/>
  <c r="AC1034" i="5"/>
  <c r="G1035" i="5"/>
  <c r="AF1034" i="5"/>
  <c r="I1034" i="5"/>
  <c r="AH1033" i="5"/>
  <c r="B1034" i="5"/>
  <c r="AA1033" i="5"/>
  <c r="C1034" i="5"/>
  <c r="AB1033" i="5"/>
  <c r="E1034" i="5"/>
  <c r="AD1033" i="5"/>
  <c r="T1031" i="4"/>
  <c r="V1030" i="4"/>
  <c r="AZ1012" i="5" l="1"/>
  <c r="BB1011" i="5"/>
  <c r="BA1033" i="5"/>
  <c r="D1036" i="5"/>
  <c r="AC1035" i="5"/>
  <c r="E1035" i="5"/>
  <c r="AD1034" i="5"/>
  <c r="G1036" i="5"/>
  <c r="AF1035" i="5"/>
  <c r="H1035" i="5"/>
  <c r="AG1034" i="5"/>
  <c r="B1035" i="5"/>
  <c r="AA1034" i="5"/>
  <c r="C1035" i="5"/>
  <c r="AB1034" i="5"/>
  <c r="I1035" i="5"/>
  <c r="AH1034" i="5"/>
  <c r="F1035" i="5"/>
  <c r="AE1034" i="5"/>
  <c r="T1032" i="4"/>
  <c r="V1031" i="4"/>
  <c r="BB1012" i="5" l="1"/>
  <c r="AZ1013" i="5"/>
  <c r="BA1034" i="5"/>
  <c r="G1037" i="5"/>
  <c r="AF1036" i="5"/>
  <c r="F1036" i="5"/>
  <c r="AE1035" i="5"/>
  <c r="H1036" i="5"/>
  <c r="AG1035" i="5"/>
  <c r="E1036" i="5"/>
  <c r="AD1035" i="5"/>
  <c r="C1036" i="5"/>
  <c r="AB1035" i="5"/>
  <c r="I1036" i="5"/>
  <c r="AH1035" i="5"/>
  <c r="B1036" i="5"/>
  <c r="AA1035" i="5"/>
  <c r="D1037" i="5"/>
  <c r="AC1036" i="5"/>
  <c r="T1033" i="4"/>
  <c r="V1032" i="4"/>
  <c r="AZ1014" i="5" l="1"/>
  <c r="BB1013" i="5"/>
  <c r="BA1035" i="5"/>
  <c r="H1037" i="5"/>
  <c r="AG1036" i="5"/>
  <c r="D1038" i="5"/>
  <c r="AC1037" i="5"/>
  <c r="E1037" i="5"/>
  <c r="AD1036" i="5"/>
  <c r="F1037" i="5"/>
  <c r="AE1036" i="5"/>
  <c r="I1037" i="5"/>
  <c r="AH1036" i="5"/>
  <c r="B1037" i="5"/>
  <c r="AA1036" i="5"/>
  <c r="C1037" i="5"/>
  <c r="AB1036" i="5"/>
  <c r="G1038" i="5"/>
  <c r="AF1037" i="5"/>
  <c r="V1033" i="4"/>
  <c r="T1034" i="4"/>
  <c r="AZ1015" i="5" l="1"/>
  <c r="BB1014" i="5"/>
  <c r="BA1036" i="5"/>
  <c r="I1038" i="5"/>
  <c r="AH1037" i="5"/>
  <c r="G1039" i="5"/>
  <c r="AF1038" i="5"/>
  <c r="B1038" i="5"/>
  <c r="AA1037" i="5"/>
  <c r="D1039" i="5"/>
  <c r="AC1038" i="5"/>
  <c r="F1038" i="5"/>
  <c r="AE1037" i="5"/>
  <c r="C1038" i="5"/>
  <c r="AB1037" i="5"/>
  <c r="E1038" i="5"/>
  <c r="AD1037" i="5"/>
  <c r="H1038" i="5"/>
  <c r="AG1037" i="5"/>
  <c r="T1035" i="4"/>
  <c r="V1034" i="4"/>
  <c r="AZ1016" i="5" l="1"/>
  <c r="BB1015" i="5"/>
  <c r="BA1037" i="5"/>
  <c r="B1039" i="5"/>
  <c r="AA1038" i="5"/>
  <c r="C1039" i="5"/>
  <c r="AB1038" i="5"/>
  <c r="G1040" i="5"/>
  <c r="AF1039" i="5"/>
  <c r="H1039" i="5"/>
  <c r="AG1038" i="5"/>
  <c r="D1040" i="5"/>
  <c r="AC1039" i="5"/>
  <c r="E1039" i="5"/>
  <c r="AD1038" i="5"/>
  <c r="F1039" i="5"/>
  <c r="AE1038" i="5"/>
  <c r="I1039" i="5"/>
  <c r="AH1038" i="5"/>
  <c r="T1036" i="4"/>
  <c r="V1035" i="4"/>
  <c r="AZ1017" i="5" l="1"/>
  <c r="BB1016" i="5"/>
  <c r="BA1038" i="5"/>
  <c r="D1041" i="5"/>
  <c r="AC1040" i="5"/>
  <c r="E1040" i="5"/>
  <c r="AD1039" i="5"/>
  <c r="C1040" i="5"/>
  <c r="AB1039" i="5"/>
  <c r="I1040" i="5"/>
  <c r="AH1039" i="5"/>
  <c r="H1040" i="5"/>
  <c r="AG1039" i="5"/>
  <c r="F1040" i="5"/>
  <c r="AE1039" i="5"/>
  <c r="G1041" i="5"/>
  <c r="AF1040" i="5"/>
  <c r="B1040" i="5"/>
  <c r="AA1039" i="5"/>
  <c r="BA1039" i="5" s="1"/>
  <c r="T1037" i="4"/>
  <c r="V1036" i="4"/>
  <c r="AZ1018" i="5" l="1"/>
  <c r="BB1017" i="5"/>
  <c r="B1041" i="5"/>
  <c r="AA1040" i="5"/>
  <c r="C1041" i="5"/>
  <c r="AB1040" i="5"/>
  <c r="F1041" i="5"/>
  <c r="AE1040" i="5"/>
  <c r="I1041" i="5"/>
  <c r="AH1040" i="5"/>
  <c r="E1041" i="5"/>
  <c r="AD1040" i="5"/>
  <c r="G1042" i="5"/>
  <c r="AF1041" i="5"/>
  <c r="H1041" i="5"/>
  <c r="AG1040" i="5"/>
  <c r="D1042" i="5"/>
  <c r="AC1041" i="5"/>
  <c r="V1037" i="4"/>
  <c r="T1038" i="4"/>
  <c r="AZ1019" i="5" l="1"/>
  <c r="BB1018" i="5"/>
  <c r="BA1040" i="5"/>
  <c r="F1042" i="5"/>
  <c r="AE1041" i="5"/>
  <c r="G1043" i="5"/>
  <c r="AF1042" i="5"/>
  <c r="I1042" i="5"/>
  <c r="AH1041" i="5"/>
  <c r="C1042" i="5"/>
  <c r="AB1041" i="5"/>
  <c r="D1043" i="5"/>
  <c r="AC1042" i="5"/>
  <c r="H1042" i="5"/>
  <c r="AG1041" i="5"/>
  <c r="E1042" i="5"/>
  <c r="AD1041" i="5"/>
  <c r="B1042" i="5"/>
  <c r="AA1041" i="5"/>
  <c r="BA1041" i="5" s="1"/>
  <c r="T1039" i="4"/>
  <c r="V1038" i="4"/>
  <c r="AZ1020" i="5" l="1"/>
  <c r="BB1019" i="5"/>
  <c r="I1043" i="5"/>
  <c r="AH1042" i="5"/>
  <c r="B1043" i="5"/>
  <c r="AA1042" i="5"/>
  <c r="C1043" i="5"/>
  <c r="AB1042" i="5"/>
  <c r="G1044" i="5"/>
  <c r="AF1043" i="5"/>
  <c r="H1043" i="5"/>
  <c r="AG1042" i="5"/>
  <c r="E1043" i="5"/>
  <c r="AD1042" i="5"/>
  <c r="D1044" i="5"/>
  <c r="AC1043" i="5"/>
  <c r="F1043" i="5"/>
  <c r="AE1042" i="5"/>
  <c r="T1040" i="4"/>
  <c r="V1039" i="4"/>
  <c r="AZ1021" i="5" l="1"/>
  <c r="BB1020" i="5"/>
  <c r="BA1042" i="5"/>
  <c r="C1044" i="5"/>
  <c r="AB1043" i="5"/>
  <c r="F1044" i="5"/>
  <c r="AE1043" i="5"/>
  <c r="G1045" i="5"/>
  <c r="AF1044" i="5"/>
  <c r="B1044" i="5"/>
  <c r="AA1043" i="5"/>
  <c r="E1044" i="5"/>
  <c r="AD1043" i="5"/>
  <c r="D1045" i="5"/>
  <c r="AC1044" i="5"/>
  <c r="H1044" i="5"/>
  <c r="AG1043" i="5"/>
  <c r="I1044" i="5"/>
  <c r="AH1043" i="5"/>
  <c r="T1041" i="4"/>
  <c r="V1040" i="4"/>
  <c r="BB1021" i="5" l="1"/>
  <c r="AZ1022" i="5"/>
  <c r="BA1043" i="5"/>
  <c r="G1046" i="5"/>
  <c r="AF1045" i="5"/>
  <c r="I1045" i="5"/>
  <c r="AH1044" i="5"/>
  <c r="B1045" i="5"/>
  <c r="AA1044" i="5"/>
  <c r="F1045" i="5"/>
  <c r="AE1044" i="5"/>
  <c r="D1046" i="5"/>
  <c r="AC1045" i="5"/>
  <c r="H1045" i="5"/>
  <c r="AG1044" i="5"/>
  <c r="E1045" i="5"/>
  <c r="AD1044" i="5"/>
  <c r="C1045" i="5"/>
  <c r="AB1044" i="5"/>
  <c r="T1042" i="4"/>
  <c r="V1041" i="4"/>
  <c r="AZ1023" i="5" l="1"/>
  <c r="BB1022" i="5"/>
  <c r="BA1044" i="5"/>
  <c r="B1046" i="5"/>
  <c r="AA1045" i="5"/>
  <c r="H1046" i="5"/>
  <c r="AG1045" i="5"/>
  <c r="F1046" i="5"/>
  <c r="AE1045" i="5"/>
  <c r="I1046" i="5"/>
  <c r="AH1045" i="5"/>
  <c r="C1046" i="5"/>
  <c r="AB1045" i="5"/>
  <c r="E1046" i="5"/>
  <c r="AD1045" i="5"/>
  <c r="D1047" i="5"/>
  <c r="AC1046" i="5"/>
  <c r="G1047" i="5"/>
  <c r="AF1046" i="5"/>
  <c r="T1043" i="4"/>
  <c r="V1042" i="4"/>
  <c r="AZ1024" i="5" l="1"/>
  <c r="BB1023" i="5"/>
  <c r="BA1045" i="5"/>
  <c r="F1047" i="5"/>
  <c r="AE1046" i="5"/>
  <c r="G1048" i="5"/>
  <c r="AF1047" i="5"/>
  <c r="I1047" i="5"/>
  <c r="AH1046" i="5"/>
  <c r="H1047" i="5"/>
  <c r="AG1046" i="5"/>
  <c r="E1047" i="5"/>
  <c r="AD1046" i="5"/>
  <c r="D1048" i="5"/>
  <c r="AC1047" i="5"/>
  <c r="C1047" i="5"/>
  <c r="AB1046" i="5"/>
  <c r="B1047" i="5"/>
  <c r="AA1046" i="5"/>
  <c r="BA1046" i="5" s="1"/>
  <c r="T1044" i="4"/>
  <c r="V1043" i="4"/>
  <c r="AZ1025" i="5" l="1"/>
  <c r="BB1024" i="5"/>
  <c r="I1048" i="5"/>
  <c r="AH1047" i="5"/>
  <c r="B1048" i="5"/>
  <c r="AA1047" i="5"/>
  <c r="H1048" i="5"/>
  <c r="AG1047" i="5"/>
  <c r="G1049" i="5"/>
  <c r="AF1048" i="5"/>
  <c r="D1049" i="5"/>
  <c r="AC1048" i="5"/>
  <c r="C1048" i="5"/>
  <c r="AB1047" i="5"/>
  <c r="E1048" i="5"/>
  <c r="AD1047" i="5"/>
  <c r="F1048" i="5"/>
  <c r="AE1047" i="5"/>
  <c r="V1044" i="4"/>
  <c r="T1045" i="4"/>
  <c r="AZ1026" i="5" l="1"/>
  <c r="BB1025" i="5"/>
  <c r="BA1047" i="5"/>
  <c r="H1049" i="5"/>
  <c r="AG1048" i="5"/>
  <c r="F1049" i="5"/>
  <c r="AE1048" i="5"/>
  <c r="G1050" i="5"/>
  <c r="AF1049" i="5"/>
  <c r="B1049" i="5"/>
  <c r="AA1048" i="5"/>
  <c r="C1049" i="5"/>
  <c r="AB1048" i="5"/>
  <c r="E1049" i="5"/>
  <c r="AD1048" i="5"/>
  <c r="D1050" i="5"/>
  <c r="AC1049" i="5"/>
  <c r="I1049" i="5"/>
  <c r="AH1048" i="5"/>
  <c r="T1046" i="4"/>
  <c r="V1045" i="4"/>
  <c r="BB1026" i="5" l="1"/>
  <c r="AZ1027" i="5"/>
  <c r="BA1048" i="5"/>
  <c r="G1051" i="5"/>
  <c r="AF1050" i="5"/>
  <c r="I1050" i="5"/>
  <c r="AH1049" i="5"/>
  <c r="B1050" i="5"/>
  <c r="AA1049" i="5"/>
  <c r="F1050" i="5"/>
  <c r="AE1049" i="5"/>
  <c r="E1050" i="5"/>
  <c r="AD1049" i="5"/>
  <c r="D1051" i="5"/>
  <c r="AC1050" i="5"/>
  <c r="C1050" i="5"/>
  <c r="AB1049" i="5"/>
  <c r="H1050" i="5"/>
  <c r="AG1049" i="5"/>
  <c r="V1046" i="4"/>
  <c r="T1047" i="4"/>
  <c r="BB1027" i="5" l="1"/>
  <c r="AZ1028" i="5"/>
  <c r="BA1049" i="5"/>
  <c r="B1051" i="5"/>
  <c r="AA1050" i="5"/>
  <c r="H1051" i="5"/>
  <c r="AG1050" i="5"/>
  <c r="F1051" i="5"/>
  <c r="AE1050" i="5"/>
  <c r="I1051" i="5"/>
  <c r="AH1050" i="5"/>
  <c r="D1052" i="5"/>
  <c r="AC1051" i="5"/>
  <c r="C1051" i="5"/>
  <c r="AB1050" i="5"/>
  <c r="E1051" i="5"/>
  <c r="AD1050" i="5"/>
  <c r="G1052" i="5"/>
  <c r="AF1051" i="5"/>
  <c r="T1048" i="4"/>
  <c r="V1047" i="4"/>
  <c r="BB1028" i="5" l="1"/>
  <c r="AZ1029" i="5"/>
  <c r="BA1050" i="5"/>
  <c r="F1052" i="5"/>
  <c r="AE1051" i="5"/>
  <c r="G1053" i="5"/>
  <c r="AF1052" i="5"/>
  <c r="I1052" i="5"/>
  <c r="AH1051" i="5"/>
  <c r="H1052" i="5"/>
  <c r="AG1051" i="5"/>
  <c r="C1052" i="5"/>
  <c r="AB1051" i="5"/>
  <c r="E1052" i="5"/>
  <c r="AD1051" i="5"/>
  <c r="D1053" i="5"/>
  <c r="AC1052" i="5"/>
  <c r="B1052" i="5"/>
  <c r="AA1051" i="5"/>
  <c r="BA1051" i="5" s="1"/>
  <c r="V1048" i="4"/>
  <c r="T1049" i="4"/>
  <c r="BB1029" i="5" l="1"/>
  <c r="AZ1030" i="5"/>
  <c r="I1053" i="5"/>
  <c r="AH1052" i="5"/>
  <c r="B1053" i="5"/>
  <c r="AA1052" i="5"/>
  <c r="H1053" i="5"/>
  <c r="AG1052" i="5"/>
  <c r="G1054" i="5"/>
  <c r="AF1053" i="5"/>
  <c r="E1053" i="5"/>
  <c r="AD1052" i="5"/>
  <c r="D1054" i="5"/>
  <c r="AC1053" i="5"/>
  <c r="C1053" i="5"/>
  <c r="AB1052" i="5"/>
  <c r="F1053" i="5"/>
  <c r="AE1052" i="5"/>
  <c r="T1050" i="4"/>
  <c r="V1049" i="4"/>
  <c r="AZ1031" i="5" l="1"/>
  <c r="BB1030" i="5"/>
  <c r="BA1052" i="5"/>
  <c r="H1054" i="5"/>
  <c r="AG1053" i="5"/>
  <c r="F1054" i="5"/>
  <c r="AE1053" i="5"/>
  <c r="G1055" i="5"/>
  <c r="AF1054" i="5"/>
  <c r="B1054" i="5"/>
  <c r="AA1053" i="5"/>
  <c r="D1055" i="5"/>
  <c r="AC1054" i="5"/>
  <c r="C1054" i="5"/>
  <c r="AB1053" i="5"/>
  <c r="E1054" i="5"/>
  <c r="AD1053" i="5"/>
  <c r="I1054" i="5"/>
  <c r="AH1053" i="5"/>
  <c r="T1051" i="4"/>
  <c r="V1050" i="4"/>
  <c r="AZ1032" i="5" l="1"/>
  <c r="BB1031" i="5"/>
  <c r="BA1053" i="5"/>
  <c r="G1056" i="5"/>
  <c r="AF1055" i="5"/>
  <c r="I1055" i="5"/>
  <c r="AH1054" i="5"/>
  <c r="B1055" i="5"/>
  <c r="AA1054" i="5"/>
  <c r="F1055" i="5"/>
  <c r="AE1054" i="5"/>
  <c r="C1055" i="5"/>
  <c r="AB1054" i="5"/>
  <c r="E1055" i="5"/>
  <c r="AD1054" i="5"/>
  <c r="D1056" i="5"/>
  <c r="AC1055" i="5"/>
  <c r="H1055" i="5"/>
  <c r="AG1054" i="5"/>
  <c r="T1052" i="4"/>
  <c r="V1051" i="4"/>
  <c r="AZ1033" i="5" l="1"/>
  <c r="BB1032" i="5"/>
  <c r="BA1054" i="5"/>
  <c r="B1056" i="5"/>
  <c r="AA1055" i="5"/>
  <c r="E1056" i="5"/>
  <c r="AD1055" i="5"/>
  <c r="I1056" i="5"/>
  <c r="AH1055" i="5"/>
  <c r="H1056" i="5"/>
  <c r="AG1055" i="5"/>
  <c r="F1056" i="5"/>
  <c r="AE1055" i="5"/>
  <c r="D1057" i="5"/>
  <c r="AC1056" i="5"/>
  <c r="C1056" i="5"/>
  <c r="AB1055" i="5"/>
  <c r="G1057" i="5"/>
  <c r="AF1056" i="5"/>
  <c r="V1052" i="4"/>
  <c r="T1053" i="4"/>
  <c r="AZ1034" i="5" l="1"/>
  <c r="BB1033" i="5"/>
  <c r="BA1055" i="5"/>
  <c r="I1057" i="5"/>
  <c r="AH1056" i="5"/>
  <c r="G1058" i="5"/>
  <c r="AF1057" i="5"/>
  <c r="H1057" i="5"/>
  <c r="AG1056" i="5"/>
  <c r="E1057" i="5"/>
  <c r="AD1056" i="5"/>
  <c r="D1058" i="5"/>
  <c r="AC1057" i="5"/>
  <c r="C1057" i="5"/>
  <c r="AB1056" i="5"/>
  <c r="F1057" i="5"/>
  <c r="AE1056" i="5"/>
  <c r="B1057" i="5"/>
  <c r="AA1056" i="5"/>
  <c r="BA1056" i="5" s="1"/>
  <c r="T1054" i="4"/>
  <c r="V1053" i="4"/>
  <c r="AZ1035" i="5" l="1"/>
  <c r="BB1034" i="5"/>
  <c r="H1058" i="5"/>
  <c r="AG1057" i="5"/>
  <c r="B1058" i="5"/>
  <c r="AA1057" i="5"/>
  <c r="E1058" i="5"/>
  <c r="AD1057" i="5"/>
  <c r="G1059" i="5"/>
  <c r="AF1058" i="5"/>
  <c r="C1058" i="5"/>
  <c r="AB1057" i="5"/>
  <c r="F1058" i="5"/>
  <c r="AE1057" i="5"/>
  <c r="D1059" i="5"/>
  <c r="AC1058" i="5"/>
  <c r="I1058" i="5"/>
  <c r="AH1057" i="5"/>
  <c r="V1054" i="4"/>
  <c r="T1055" i="4"/>
  <c r="BB1035" i="5" l="1"/>
  <c r="AZ1036" i="5"/>
  <c r="BA1057" i="5"/>
  <c r="E1059" i="5"/>
  <c r="AD1058" i="5"/>
  <c r="I1059" i="5"/>
  <c r="AH1058" i="5"/>
  <c r="G1060" i="5"/>
  <c r="AF1059" i="5"/>
  <c r="B1059" i="5"/>
  <c r="AA1058" i="5"/>
  <c r="F1059" i="5"/>
  <c r="AE1058" i="5"/>
  <c r="D1060" i="5"/>
  <c r="AC1059" i="5"/>
  <c r="C1059" i="5"/>
  <c r="AB1058" i="5"/>
  <c r="H1059" i="5"/>
  <c r="AG1058" i="5"/>
  <c r="T1056" i="4"/>
  <c r="V1055" i="4"/>
  <c r="BB1036" i="5" l="1"/>
  <c r="AZ1037" i="5"/>
  <c r="BA1058" i="5"/>
  <c r="G1061" i="5"/>
  <c r="AF1060" i="5"/>
  <c r="H1060" i="5"/>
  <c r="AG1059" i="5"/>
  <c r="B1060" i="5"/>
  <c r="AA1059" i="5"/>
  <c r="I1060" i="5"/>
  <c r="AH1059" i="5"/>
  <c r="D1061" i="5"/>
  <c r="AC1060" i="5"/>
  <c r="C1060" i="5"/>
  <c r="AB1059" i="5"/>
  <c r="F1060" i="5"/>
  <c r="AE1059" i="5"/>
  <c r="E1060" i="5"/>
  <c r="AD1059" i="5"/>
  <c r="V1056" i="4"/>
  <c r="T1057" i="4"/>
  <c r="AZ1038" i="5" l="1"/>
  <c r="BB1037" i="5"/>
  <c r="BA1059" i="5"/>
  <c r="B1061" i="5"/>
  <c r="AA1060" i="5"/>
  <c r="E1061" i="5"/>
  <c r="AD1060" i="5"/>
  <c r="C1061" i="5"/>
  <c r="AB1060" i="5"/>
  <c r="H1061" i="5"/>
  <c r="AG1060" i="5"/>
  <c r="I1061" i="5"/>
  <c r="AH1060" i="5"/>
  <c r="F1061" i="5"/>
  <c r="AE1060" i="5"/>
  <c r="D1062" i="5"/>
  <c r="AC1061" i="5"/>
  <c r="G1062" i="5"/>
  <c r="AF1061" i="5"/>
  <c r="T1058" i="4"/>
  <c r="V1057" i="4"/>
  <c r="AZ1039" i="5" l="1"/>
  <c r="BB1038" i="5"/>
  <c r="BA1060" i="5"/>
  <c r="C1062" i="5"/>
  <c r="AB1061" i="5"/>
  <c r="D1063" i="5"/>
  <c r="AC1062" i="5"/>
  <c r="F1062" i="5"/>
  <c r="AE1061" i="5"/>
  <c r="E1062" i="5"/>
  <c r="AD1061" i="5"/>
  <c r="G1063" i="5"/>
  <c r="AF1062" i="5"/>
  <c r="H1062" i="5"/>
  <c r="AG1061" i="5"/>
  <c r="I1062" i="5"/>
  <c r="AH1061" i="5"/>
  <c r="B1062" i="5"/>
  <c r="AA1061" i="5"/>
  <c r="BA1061" i="5" s="1"/>
  <c r="T1059" i="4"/>
  <c r="V1058" i="4"/>
  <c r="BB1039" i="5" l="1"/>
  <c r="AZ1040" i="5"/>
  <c r="F1063" i="5"/>
  <c r="AE1062" i="5"/>
  <c r="H1063" i="5"/>
  <c r="AG1062" i="5"/>
  <c r="D1064" i="5"/>
  <c r="AC1063" i="5"/>
  <c r="B1063" i="5"/>
  <c r="AA1062" i="5"/>
  <c r="E1063" i="5"/>
  <c r="AD1062" i="5"/>
  <c r="I1063" i="5"/>
  <c r="AH1062" i="5"/>
  <c r="G1064" i="5"/>
  <c r="AF1063" i="5"/>
  <c r="C1063" i="5"/>
  <c r="AB1062" i="5"/>
  <c r="T1060" i="4"/>
  <c r="V1059" i="4"/>
  <c r="AZ1041" i="5" l="1"/>
  <c r="BB1040" i="5"/>
  <c r="BA1062" i="5"/>
  <c r="C1064" i="5"/>
  <c r="AB1063" i="5"/>
  <c r="D1065" i="5"/>
  <c r="AC1064" i="5"/>
  <c r="I1064" i="5"/>
  <c r="AH1063" i="5"/>
  <c r="B1064" i="5"/>
  <c r="AA1063" i="5"/>
  <c r="H1064" i="5"/>
  <c r="AG1063" i="5"/>
  <c r="G1065" i="5"/>
  <c r="AF1064" i="5"/>
  <c r="E1064" i="5"/>
  <c r="AD1063" i="5"/>
  <c r="F1064" i="5"/>
  <c r="AE1063" i="5"/>
  <c r="V1060" i="4"/>
  <c r="T1061" i="4"/>
  <c r="BB1041" i="5" l="1"/>
  <c r="AZ1042" i="5"/>
  <c r="BA1063" i="5"/>
  <c r="I1065" i="5"/>
  <c r="AH1064" i="5"/>
  <c r="F1065" i="5"/>
  <c r="AE1064" i="5"/>
  <c r="B1065" i="5"/>
  <c r="AA1064" i="5"/>
  <c r="D1066" i="5"/>
  <c r="AC1065" i="5"/>
  <c r="G1066" i="5"/>
  <c r="AF1065" i="5"/>
  <c r="E1065" i="5"/>
  <c r="AD1064" i="5"/>
  <c r="H1065" i="5"/>
  <c r="AG1064" i="5"/>
  <c r="C1065" i="5"/>
  <c r="AB1064" i="5"/>
  <c r="T1062" i="4"/>
  <c r="V1061" i="4"/>
  <c r="AZ1043" i="5" l="1"/>
  <c r="BB1042" i="5"/>
  <c r="BA1064" i="5"/>
  <c r="B1066" i="5"/>
  <c r="AA1065" i="5"/>
  <c r="C1066" i="5"/>
  <c r="AB1065" i="5"/>
  <c r="D1067" i="5"/>
  <c r="AC1066" i="5"/>
  <c r="F1066" i="5"/>
  <c r="AE1065" i="5"/>
  <c r="E1066" i="5"/>
  <c r="AD1065" i="5"/>
  <c r="H1066" i="5"/>
  <c r="AG1065" i="5"/>
  <c r="G1067" i="5"/>
  <c r="AF1066" i="5"/>
  <c r="I1066" i="5"/>
  <c r="AH1065" i="5"/>
  <c r="V1062" i="4"/>
  <c r="T1063" i="4"/>
  <c r="BB1043" i="5" l="1"/>
  <c r="AZ1044" i="5"/>
  <c r="BA1065" i="5"/>
  <c r="E1067" i="5"/>
  <c r="AD1066" i="5"/>
  <c r="I1067" i="5"/>
  <c r="AH1066" i="5"/>
  <c r="F1067" i="5"/>
  <c r="AE1066" i="5"/>
  <c r="C1067" i="5"/>
  <c r="AB1066" i="5"/>
  <c r="H1067" i="5"/>
  <c r="AG1066" i="5"/>
  <c r="G1068" i="5"/>
  <c r="AF1067" i="5"/>
  <c r="D1068" i="5"/>
  <c r="AC1067" i="5"/>
  <c r="B1067" i="5"/>
  <c r="AA1066" i="5"/>
  <c r="BA1066" i="5" s="1"/>
  <c r="T1064" i="4"/>
  <c r="V1063" i="4"/>
  <c r="AZ1045" i="5" l="1"/>
  <c r="BB1044" i="5"/>
  <c r="F1068" i="5"/>
  <c r="AE1067" i="5"/>
  <c r="B1068" i="5"/>
  <c r="AA1067" i="5"/>
  <c r="C1068" i="5"/>
  <c r="AB1067" i="5"/>
  <c r="I1068" i="5"/>
  <c r="AH1067" i="5"/>
  <c r="G1069" i="5"/>
  <c r="AF1068" i="5"/>
  <c r="D1069" i="5"/>
  <c r="AC1068" i="5"/>
  <c r="H1068" i="5"/>
  <c r="AG1067" i="5"/>
  <c r="E1068" i="5"/>
  <c r="AD1067" i="5"/>
  <c r="V1064" i="4"/>
  <c r="T1065" i="4"/>
  <c r="BB1045" i="5" l="1"/>
  <c r="AZ1046" i="5"/>
  <c r="BA1067" i="5"/>
  <c r="C1069" i="5"/>
  <c r="AB1068" i="5"/>
  <c r="E1069" i="5"/>
  <c r="AD1068" i="5"/>
  <c r="I1069" i="5"/>
  <c r="AH1068" i="5"/>
  <c r="B1069" i="5"/>
  <c r="AA1068" i="5"/>
  <c r="D1070" i="5"/>
  <c r="AC1069" i="5"/>
  <c r="H1069" i="5"/>
  <c r="AG1068" i="5"/>
  <c r="G1070" i="5"/>
  <c r="AF1069" i="5"/>
  <c r="F1069" i="5"/>
  <c r="AE1068" i="5"/>
  <c r="T1066" i="4"/>
  <c r="V1065" i="4"/>
  <c r="AZ1047" i="5" l="1"/>
  <c r="BB1046" i="5"/>
  <c r="BA1068" i="5"/>
  <c r="I1070" i="5"/>
  <c r="AH1069" i="5"/>
  <c r="F1070" i="5"/>
  <c r="AE1069" i="5"/>
  <c r="B1070" i="5"/>
  <c r="AA1069" i="5"/>
  <c r="E1070" i="5"/>
  <c r="AD1069" i="5"/>
  <c r="H1070" i="5"/>
  <c r="AG1069" i="5"/>
  <c r="G1071" i="5"/>
  <c r="AF1070" i="5"/>
  <c r="D1071" i="5"/>
  <c r="AC1070" i="5"/>
  <c r="C1070" i="5"/>
  <c r="AB1069" i="5"/>
  <c r="T1067" i="4"/>
  <c r="V1066" i="4"/>
  <c r="BB1047" i="5" l="1"/>
  <c r="AZ1048" i="5"/>
  <c r="BA1069" i="5"/>
  <c r="B1071" i="5"/>
  <c r="AA1070" i="5"/>
  <c r="C1071" i="5"/>
  <c r="AB1070" i="5"/>
  <c r="E1071" i="5"/>
  <c r="AD1070" i="5"/>
  <c r="F1071" i="5"/>
  <c r="AE1070" i="5"/>
  <c r="G1072" i="5"/>
  <c r="AF1071" i="5"/>
  <c r="D1072" i="5"/>
  <c r="AC1071" i="5"/>
  <c r="H1071" i="5"/>
  <c r="AG1070" i="5"/>
  <c r="I1071" i="5"/>
  <c r="AH1070" i="5"/>
  <c r="T1068" i="4"/>
  <c r="V1067" i="4"/>
  <c r="BB1048" i="5" l="1"/>
  <c r="AZ1049" i="5"/>
  <c r="BA1070" i="5"/>
  <c r="E1072" i="5"/>
  <c r="AD1071" i="5"/>
  <c r="I1072" i="5"/>
  <c r="AH1071" i="5"/>
  <c r="F1072" i="5"/>
  <c r="AE1071" i="5"/>
  <c r="C1072" i="5"/>
  <c r="AB1071" i="5"/>
  <c r="D1073" i="5"/>
  <c r="AC1072" i="5"/>
  <c r="H1072" i="5"/>
  <c r="AG1071" i="5"/>
  <c r="G1073" i="5"/>
  <c r="AF1072" i="5"/>
  <c r="B1072" i="5"/>
  <c r="AA1071" i="5"/>
  <c r="BA1071" i="5" s="1"/>
  <c r="V1068" i="4"/>
  <c r="T1069" i="4"/>
  <c r="BB1049" i="5" l="1"/>
  <c r="AZ1050" i="5"/>
  <c r="F1073" i="5"/>
  <c r="AE1072" i="5"/>
  <c r="B1073" i="5"/>
  <c r="AA1072" i="5"/>
  <c r="C1073" i="5"/>
  <c r="AB1072" i="5"/>
  <c r="I1073" i="5"/>
  <c r="AH1072" i="5"/>
  <c r="H1073" i="5"/>
  <c r="AG1072" i="5"/>
  <c r="G1074" i="5"/>
  <c r="AF1073" i="5"/>
  <c r="D1074" i="5"/>
  <c r="AC1073" i="5"/>
  <c r="E1073" i="5"/>
  <c r="AD1072" i="5"/>
  <c r="T1070" i="4"/>
  <c r="V1069" i="4"/>
  <c r="BB1050" i="5" l="1"/>
  <c r="AZ1051" i="5"/>
  <c r="BA1072" i="5"/>
  <c r="C1074" i="5"/>
  <c r="AB1073" i="5"/>
  <c r="E1074" i="5"/>
  <c r="AD1073" i="5"/>
  <c r="I1074" i="5"/>
  <c r="AH1073" i="5"/>
  <c r="B1074" i="5"/>
  <c r="AA1073" i="5"/>
  <c r="G1075" i="5"/>
  <c r="AF1074" i="5"/>
  <c r="D1075" i="5"/>
  <c r="AC1074" i="5"/>
  <c r="H1074" i="5"/>
  <c r="AG1073" i="5"/>
  <c r="F1074" i="5"/>
  <c r="AE1073" i="5"/>
  <c r="T1071" i="4"/>
  <c r="V1070" i="4"/>
  <c r="AZ1052" i="5" l="1"/>
  <c r="BB1051" i="5"/>
  <c r="BA1073" i="5"/>
  <c r="I1075" i="5"/>
  <c r="AH1074" i="5"/>
  <c r="F1075" i="5"/>
  <c r="AE1074" i="5"/>
  <c r="B1075" i="5"/>
  <c r="AA1074" i="5"/>
  <c r="E1075" i="5"/>
  <c r="AD1074" i="5"/>
  <c r="D1076" i="5"/>
  <c r="AC1075" i="5"/>
  <c r="H1075" i="5"/>
  <c r="AG1074" i="5"/>
  <c r="G1076" i="5"/>
  <c r="AF1075" i="5"/>
  <c r="C1075" i="5"/>
  <c r="AB1074" i="5"/>
  <c r="T1072" i="4"/>
  <c r="V1071" i="4"/>
  <c r="BB1052" i="5" l="1"/>
  <c r="AZ1053" i="5"/>
  <c r="BA1074" i="5"/>
  <c r="B1076" i="5"/>
  <c r="AA1075" i="5"/>
  <c r="C1076" i="5"/>
  <c r="AB1075" i="5"/>
  <c r="E1076" i="5"/>
  <c r="AD1075" i="5"/>
  <c r="F1076" i="5"/>
  <c r="AE1075" i="5"/>
  <c r="H1076" i="5"/>
  <c r="AG1075" i="5"/>
  <c r="G1077" i="5"/>
  <c r="AF1076" i="5"/>
  <c r="D1077" i="5"/>
  <c r="AC1076" i="5"/>
  <c r="I1076" i="5"/>
  <c r="AH1075" i="5"/>
  <c r="V1072" i="4"/>
  <c r="T1073" i="4"/>
  <c r="BB1053" i="5" l="1"/>
  <c r="AZ1054" i="5"/>
  <c r="BA1075" i="5"/>
  <c r="E1077" i="5"/>
  <c r="AD1076" i="5"/>
  <c r="I1077" i="5"/>
  <c r="AH1076" i="5"/>
  <c r="F1077" i="5"/>
  <c r="AE1076" i="5"/>
  <c r="C1077" i="5"/>
  <c r="AB1076" i="5"/>
  <c r="G1078" i="5"/>
  <c r="AF1077" i="5"/>
  <c r="D1078" i="5"/>
  <c r="AC1077" i="5"/>
  <c r="H1077" i="5"/>
  <c r="AG1076" i="5"/>
  <c r="B1077" i="5"/>
  <c r="AA1076" i="5"/>
  <c r="BA1076" i="5" s="1"/>
  <c r="T1074" i="4"/>
  <c r="V1073" i="4"/>
  <c r="AZ1055" i="5" l="1"/>
  <c r="BB1054" i="5"/>
  <c r="G1079" i="5"/>
  <c r="AF1078" i="5"/>
  <c r="B1078" i="5"/>
  <c r="AA1077" i="5"/>
  <c r="D1079" i="5"/>
  <c r="AC1078" i="5"/>
  <c r="I1078" i="5"/>
  <c r="AH1077" i="5"/>
  <c r="C1078" i="5"/>
  <c r="AB1077" i="5"/>
  <c r="H1078" i="5"/>
  <c r="AG1077" i="5"/>
  <c r="F1078" i="5"/>
  <c r="AE1077" i="5"/>
  <c r="E1078" i="5"/>
  <c r="AD1077" i="5"/>
  <c r="T1075" i="4"/>
  <c r="V1074" i="4"/>
  <c r="AZ1056" i="5" l="1"/>
  <c r="BB1055" i="5"/>
  <c r="BA1077" i="5"/>
  <c r="D1080" i="5"/>
  <c r="AC1079" i="5"/>
  <c r="H1079" i="5"/>
  <c r="AG1078" i="5"/>
  <c r="B1079" i="5"/>
  <c r="AA1078" i="5"/>
  <c r="E1079" i="5"/>
  <c r="AD1078" i="5"/>
  <c r="I1079" i="5"/>
  <c r="AH1078" i="5"/>
  <c r="F1079" i="5"/>
  <c r="AE1078" i="5"/>
  <c r="C1079" i="5"/>
  <c r="AB1078" i="5"/>
  <c r="G1080" i="5"/>
  <c r="AF1079" i="5"/>
  <c r="V1075" i="4"/>
  <c r="T1076" i="4"/>
  <c r="BB1056" i="5" l="1"/>
  <c r="AZ1057" i="5"/>
  <c r="BA1078" i="5"/>
  <c r="B1080" i="5"/>
  <c r="AA1079" i="5"/>
  <c r="F1080" i="5"/>
  <c r="AE1079" i="5"/>
  <c r="H1080" i="5"/>
  <c r="AG1079" i="5"/>
  <c r="G1081" i="5"/>
  <c r="AF1080" i="5"/>
  <c r="E1080" i="5"/>
  <c r="AD1079" i="5"/>
  <c r="C1080" i="5"/>
  <c r="AB1079" i="5"/>
  <c r="I1080" i="5"/>
  <c r="AH1079" i="5"/>
  <c r="D1081" i="5"/>
  <c r="AC1080" i="5"/>
  <c r="V1076" i="4"/>
  <c r="T1077" i="4"/>
  <c r="AZ1058" i="5" l="1"/>
  <c r="BB1057" i="5"/>
  <c r="BA1079" i="5"/>
  <c r="H1081" i="5"/>
  <c r="AG1080" i="5"/>
  <c r="I1081" i="5"/>
  <c r="AH1080" i="5"/>
  <c r="C1081" i="5"/>
  <c r="AB1080" i="5"/>
  <c r="F1081" i="5"/>
  <c r="AE1080" i="5"/>
  <c r="D1082" i="5"/>
  <c r="AC1081" i="5"/>
  <c r="G1082" i="5"/>
  <c r="AF1081" i="5"/>
  <c r="E1081" i="5"/>
  <c r="AD1080" i="5"/>
  <c r="B1081" i="5"/>
  <c r="AA1080" i="5"/>
  <c r="BA1080" i="5" s="1"/>
  <c r="T1078" i="4"/>
  <c r="V1077" i="4"/>
  <c r="BB1058" i="5" l="1"/>
  <c r="AZ1059" i="5"/>
  <c r="D1083" i="5"/>
  <c r="AC1082" i="5"/>
  <c r="H1082" i="5"/>
  <c r="AG1081" i="5"/>
  <c r="E1082" i="5"/>
  <c r="AD1081" i="5"/>
  <c r="G1083" i="5"/>
  <c r="AF1082" i="5"/>
  <c r="I1082" i="5"/>
  <c r="AH1081" i="5"/>
  <c r="B1082" i="5"/>
  <c r="AA1081" i="5"/>
  <c r="F1082" i="5"/>
  <c r="AE1081" i="5"/>
  <c r="C1082" i="5"/>
  <c r="AB1081" i="5"/>
  <c r="T1079" i="4"/>
  <c r="V1078" i="4"/>
  <c r="AZ1060" i="5" l="1"/>
  <c r="BB1059" i="5"/>
  <c r="BA1081" i="5"/>
  <c r="E1083" i="5"/>
  <c r="AD1082" i="5"/>
  <c r="B1083" i="5"/>
  <c r="AA1082" i="5"/>
  <c r="H1083" i="5"/>
  <c r="AG1082" i="5"/>
  <c r="C1083" i="5"/>
  <c r="AB1082" i="5"/>
  <c r="G1084" i="5"/>
  <c r="AF1083" i="5"/>
  <c r="F1083" i="5"/>
  <c r="AE1082" i="5"/>
  <c r="I1083" i="5"/>
  <c r="AH1082" i="5"/>
  <c r="D1084" i="5"/>
  <c r="AC1083" i="5"/>
  <c r="T1080" i="4"/>
  <c r="V1079" i="4"/>
  <c r="AZ1061" i="5" l="1"/>
  <c r="BB1060" i="5"/>
  <c r="BA1082" i="5"/>
  <c r="H1084" i="5"/>
  <c r="AG1083" i="5"/>
  <c r="I1084" i="5"/>
  <c r="AH1083" i="5"/>
  <c r="F1084" i="5"/>
  <c r="AE1083" i="5"/>
  <c r="B1084" i="5"/>
  <c r="AA1083" i="5"/>
  <c r="D1085" i="5"/>
  <c r="AC1084" i="5"/>
  <c r="C1084" i="5"/>
  <c r="AB1083" i="5"/>
  <c r="G1085" i="5"/>
  <c r="AF1084" i="5"/>
  <c r="E1084" i="5"/>
  <c r="AD1083" i="5"/>
  <c r="V1080" i="4"/>
  <c r="T1081" i="4"/>
  <c r="BB1061" i="5" l="1"/>
  <c r="AZ1062" i="5"/>
  <c r="BA1083" i="5"/>
  <c r="G1086" i="5"/>
  <c r="AF1085" i="5"/>
  <c r="H1085" i="5"/>
  <c r="AG1084" i="5"/>
  <c r="D1086" i="5"/>
  <c r="AC1085" i="5"/>
  <c r="C1085" i="5"/>
  <c r="AB1084" i="5"/>
  <c r="I1085" i="5"/>
  <c r="AH1084" i="5"/>
  <c r="E1085" i="5"/>
  <c r="AD1084" i="5"/>
  <c r="B1085" i="5"/>
  <c r="AA1084" i="5"/>
  <c r="F1085" i="5"/>
  <c r="AE1084" i="5"/>
  <c r="T1082" i="4"/>
  <c r="V1081" i="4"/>
  <c r="BB1062" i="5" l="1"/>
  <c r="AZ1063" i="5"/>
  <c r="BA1084" i="5"/>
  <c r="D1087" i="5"/>
  <c r="AC1086" i="5"/>
  <c r="E1086" i="5"/>
  <c r="AD1085" i="5"/>
  <c r="H1086" i="5"/>
  <c r="AG1085" i="5"/>
  <c r="F1086" i="5"/>
  <c r="AE1085" i="5"/>
  <c r="C1086" i="5"/>
  <c r="AB1085" i="5"/>
  <c r="B1086" i="5"/>
  <c r="AA1085" i="5"/>
  <c r="BA1085" i="5" s="1"/>
  <c r="I1086" i="5"/>
  <c r="AH1085" i="5"/>
  <c r="G1087" i="5"/>
  <c r="AF1086" i="5"/>
  <c r="T1083" i="4"/>
  <c r="V1082" i="4"/>
  <c r="BB1063" i="5" l="1"/>
  <c r="AZ1064" i="5"/>
  <c r="H1087" i="5"/>
  <c r="AG1086" i="5"/>
  <c r="I1087" i="5"/>
  <c r="AH1086" i="5"/>
  <c r="B1087" i="5"/>
  <c r="AA1086" i="5"/>
  <c r="E1087" i="5"/>
  <c r="AD1086" i="5"/>
  <c r="G1088" i="5"/>
  <c r="AF1087" i="5"/>
  <c r="F1087" i="5"/>
  <c r="AE1086" i="5"/>
  <c r="C1087" i="5"/>
  <c r="AB1086" i="5"/>
  <c r="D1088" i="5"/>
  <c r="AC1087" i="5"/>
  <c r="T1084" i="4"/>
  <c r="V1083" i="4"/>
  <c r="AZ1065" i="5" l="1"/>
  <c r="BB1064" i="5"/>
  <c r="BA1086" i="5"/>
  <c r="B1088" i="5"/>
  <c r="AA1087" i="5"/>
  <c r="C1088" i="5"/>
  <c r="AB1087" i="5"/>
  <c r="F1088" i="5"/>
  <c r="AE1087" i="5"/>
  <c r="I1088" i="5"/>
  <c r="AH1087" i="5"/>
  <c r="D1089" i="5"/>
  <c r="AC1088" i="5"/>
  <c r="E1088" i="5"/>
  <c r="AD1087" i="5"/>
  <c r="G1089" i="5"/>
  <c r="AF1088" i="5"/>
  <c r="H1088" i="5"/>
  <c r="AG1087" i="5"/>
  <c r="V1084" i="4"/>
  <c r="T1085" i="4"/>
  <c r="AZ1066" i="5" l="1"/>
  <c r="BB1065" i="5"/>
  <c r="BA1087" i="5"/>
  <c r="G1090" i="5"/>
  <c r="AF1089" i="5"/>
  <c r="F1089" i="5"/>
  <c r="AE1088" i="5"/>
  <c r="D1090" i="5"/>
  <c r="AC1089" i="5"/>
  <c r="E1089" i="5"/>
  <c r="AD1088" i="5"/>
  <c r="C1089" i="5"/>
  <c r="AB1088" i="5"/>
  <c r="H1089" i="5"/>
  <c r="AG1088" i="5"/>
  <c r="I1089" i="5"/>
  <c r="AH1088" i="5"/>
  <c r="B1089" i="5"/>
  <c r="AA1088" i="5"/>
  <c r="BA1088" i="5" s="1"/>
  <c r="T1086" i="4"/>
  <c r="V1085" i="4"/>
  <c r="AZ1067" i="5" l="1"/>
  <c r="BB1066" i="5"/>
  <c r="D1091" i="5"/>
  <c r="AC1090" i="5"/>
  <c r="H1090" i="5"/>
  <c r="AG1089" i="5"/>
  <c r="F1090" i="5"/>
  <c r="AE1089" i="5"/>
  <c r="B1090" i="5"/>
  <c r="AA1089" i="5"/>
  <c r="E1090" i="5"/>
  <c r="AD1089" i="5"/>
  <c r="I1090" i="5"/>
  <c r="AH1089" i="5"/>
  <c r="C1090" i="5"/>
  <c r="AB1089" i="5"/>
  <c r="G1091" i="5"/>
  <c r="AF1090" i="5"/>
  <c r="T1087" i="4"/>
  <c r="V1086" i="4"/>
  <c r="AZ1068" i="5" l="1"/>
  <c r="BB1067" i="5"/>
  <c r="BA1089" i="5"/>
  <c r="F1091" i="5"/>
  <c r="AE1090" i="5"/>
  <c r="G1092" i="5"/>
  <c r="AF1091" i="5"/>
  <c r="I1091" i="5"/>
  <c r="AH1090" i="5"/>
  <c r="H1091" i="5"/>
  <c r="AG1090" i="5"/>
  <c r="C1091" i="5"/>
  <c r="AB1090" i="5"/>
  <c r="B1091" i="5"/>
  <c r="AA1090" i="5"/>
  <c r="BA1090" i="5" s="1"/>
  <c r="E1091" i="5"/>
  <c r="AD1090" i="5"/>
  <c r="D1092" i="5"/>
  <c r="AC1091" i="5"/>
  <c r="T1088" i="4"/>
  <c r="V1087" i="4"/>
  <c r="BB1068" i="5" l="1"/>
  <c r="AZ1069" i="5"/>
  <c r="I1092" i="5"/>
  <c r="AH1091" i="5"/>
  <c r="E1092" i="5"/>
  <c r="AD1091" i="5"/>
  <c r="B1092" i="5"/>
  <c r="AA1091" i="5"/>
  <c r="G1093" i="5"/>
  <c r="AF1092" i="5"/>
  <c r="D1093" i="5"/>
  <c r="AC1092" i="5"/>
  <c r="H1092" i="5"/>
  <c r="AG1091" i="5"/>
  <c r="C1092" i="5"/>
  <c r="AB1091" i="5"/>
  <c r="F1092" i="5"/>
  <c r="AE1091" i="5"/>
  <c r="V1088" i="4"/>
  <c r="T1089" i="4"/>
  <c r="BB1069" i="5" l="1"/>
  <c r="AZ1070" i="5"/>
  <c r="BA1091" i="5"/>
  <c r="B1093" i="5"/>
  <c r="AA1092" i="5"/>
  <c r="C1093" i="5"/>
  <c r="AB1092" i="5"/>
  <c r="H1093" i="5"/>
  <c r="AG1092" i="5"/>
  <c r="E1093" i="5"/>
  <c r="AD1092" i="5"/>
  <c r="F1093" i="5"/>
  <c r="AE1092" i="5"/>
  <c r="G1094" i="5"/>
  <c r="AF1093" i="5"/>
  <c r="D1094" i="5"/>
  <c r="AC1093" i="5"/>
  <c r="I1093" i="5"/>
  <c r="AH1092" i="5"/>
  <c r="T1090" i="4"/>
  <c r="V1089" i="4"/>
  <c r="BB1070" i="5" l="1"/>
  <c r="AZ1071" i="5"/>
  <c r="BA1092" i="5"/>
  <c r="H1094" i="5"/>
  <c r="AG1093" i="5"/>
  <c r="G1095" i="5"/>
  <c r="AF1094" i="5"/>
  <c r="C1094" i="5"/>
  <c r="AB1093" i="5"/>
  <c r="I1094" i="5"/>
  <c r="AH1093" i="5"/>
  <c r="E1094" i="5"/>
  <c r="AD1093" i="5"/>
  <c r="D1095" i="5"/>
  <c r="AC1094" i="5"/>
  <c r="F1094" i="5"/>
  <c r="AE1093" i="5"/>
  <c r="B1094" i="5"/>
  <c r="AA1093" i="5"/>
  <c r="BA1093" i="5" s="1"/>
  <c r="T1091" i="4"/>
  <c r="V1090" i="4"/>
  <c r="BB1071" i="5" l="1"/>
  <c r="AZ1072" i="5"/>
  <c r="C1095" i="5"/>
  <c r="AB1094" i="5"/>
  <c r="D1096" i="5"/>
  <c r="AC1095" i="5"/>
  <c r="G1096" i="5"/>
  <c r="AF1095" i="5"/>
  <c r="B1095" i="5"/>
  <c r="AA1094" i="5"/>
  <c r="BA1094" i="5" s="1"/>
  <c r="I1095" i="5"/>
  <c r="AH1094" i="5"/>
  <c r="F1095" i="5"/>
  <c r="AE1094" i="5"/>
  <c r="E1095" i="5"/>
  <c r="AD1094" i="5"/>
  <c r="H1095" i="5"/>
  <c r="AG1094" i="5"/>
  <c r="V1091" i="4"/>
  <c r="T1092" i="4"/>
  <c r="BB1072" i="5" l="1"/>
  <c r="AZ1073" i="5"/>
  <c r="G1097" i="5"/>
  <c r="AF1096" i="5"/>
  <c r="E1096" i="5"/>
  <c r="AD1095" i="5"/>
  <c r="F1096" i="5"/>
  <c r="AE1095" i="5"/>
  <c r="D1097" i="5"/>
  <c r="AC1096" i="5"/>
  <c r="H1096" i="5"/>
  <c r="AG1095" i="5"/>
  <c r="B1096" i="5"/>
  <c r="AA1095" i="5"/>
  <c r="I1096" i="5"/>
  <c r="AH1095" i="5"/>
  <c r="C1096" i="5"/>
  <c r="AB1095" i="5"/>
  <c r="V1092" i="4"/>
  <c r="T1093" i="4"/>
  <c r="AZ1074" i="5" l="1"/>
  <c r="BB1073" i="5"/>
  <c r="BA1095" i="5"/>
  <c r="F1097" i="5"/>
  <c r="AE1096" i="5"/>
  <c r="B1097" i="5"/>
  <c r="AA1096" i="5"/>
  <c r="BA1096" i="5" s="1"/>
  <c r="E1097" i="5"/>
  <c r="AD1096" i="5"/>
  <c r="C1097" i="5"/>
  <c r="AB1096" i="5"/>
  <c r="D1098" i="5"/>
  <c r="AC1097" i="5"/>
  <c r="I1097" i="5"/>
  <c r="AH1096" i="5"/>
  <c r="H1097" i="5"/>
  <c r="AG1096" i="5"/>
  <c r="G1098" i="5"/>
  <c r="AF1097" i="5"/>
  <c r="T1094" i="4"/>
  <c r="V1093" i="4"/>
  <c r="AZ1075" i="5" l="1"/>
  <c r="BB1074" i="5"/>
  <c r="G1099" i="5"/>
  <c r="AF1098" i="5"/>
  <c r="I1098" i="5"/>
  <c r="AH1097" i="5"/>
  <c r="C1098" i="5"/>
  <c r="AB1097" i="5"/>
  <c r="B1098" i="5"/>
  <c r="AA1097" i="5"/>
  <c r="H1098" i="5"/>
  <c r="AG1097" i="5"/>
  <c r="D1099" i="5"/>
  <c r="AC1098" i="5"/>
  <c r="E1098" i="5"/>
  <c r="AD1097" i="5"/>
  <c r="F1098" i="5"/>
  <c r="AE1097" i="5"/>
  <c r="T1095" i="4"/>
  <c r="V1094" i="4"/>
  <c r="AZ1076" i="5" l="1"/>
  <c r="BB1075" i="5"/>
  <c r="BA1097" i="5"/>
  <c r="H1099" i="5"/>
  <c r="AG1098" i="5"/>
  <c r="G1100" i="5"/>
  <c r="AF1099" i="5"/>
  <c r="C1099" i="5"/>
  <c r="AB1098" i="5"/>
  <c r="D1100" i="5"/>
  <c r="AC1099" i="5"/>
  <c r="I1099" i="5"/>
  <c r="AH1098" i="5"/>
  <c r="E1099" i="5"/>
  <c r="AD1098" i="5"/>
  <c r="F1099" i="5"/>
  <c r="AE1098" i="5"/>
  <c r="B1099" i="5"/>
  <c r="AA1098" i="5"/>
  <c r="BA1098" i="5" s="1"/>
  <c r="T1096" i="4"/>
  <c r="V1095" i="4"/>
  <c r="BB1076" i="5" l="1"/>
  <c r="AZ1077" i="5"/>
  <c r="F1100" i="5"/>
  <c r="AE1099" i="5"/>
  <c r="H1100" i="5"/>
  <c r="AG1099" i="5"/>
  <c r="I1100" i="5"/>
  <c r="AH1099" i="5"/>
  <c r="E1100" i="5"/>
  <c r="AD1099" i="5"/>
  <c r="G1101" i="5"/>
  <c r="AF1100" i="5"/>
  <c r="B1100" i="5"/>
  <c r="AA1099" i="5"/>
  <c r="D1101" i="5"/>
  <c r="AC1100" i="5"/>
  <c r="C1100" i="5"/>
  <c r="AB1099" i="5"/>
  <c r="V1096" i="4"/>
  <c r="T1097" i="4"/>
  <c r="AZ1078" i="5" l="1"/>
  <c r="BB1077" i="5"/>
  <c r="BA1099" i="5"/>
  <c r="D1102" i="5"/>
  <c r="AC1101" i="5"/>
  <c r="I1101" i="5"/>
  <c r="AH1100" i="5"/>
  <c r="C1101" i="5"/>
  <c r="AB1100" i="5"/>
  <c r="B1101" i="5"/>
  <c r="AA1100" i="5"/>
  <c r="H1101" i="5"/>
  <c r="AG1100" i="5"/>
  <c r="G1102" i="5"/>
  <c r="AF1101" i="5"/>
  <c r="E1101" i="5"/>
  <c r="AD1100" i="5"/>
  <c r="F1101" i="5"/>
  <c r="AE1100" i="5"/>
  <c r="T1098" i="4"/>
  <c r="V1097" i="4"/>
  <c r="AZ1079" i="5" l="1"/>
  <c r="BB1078" i="5"/>
  <c r="BA1100" i="5"/>
  <c r="C1102" i="5"/>
  <c r="AB1101" i="5"/>
  <c r="G1103" i="5"/>
  <c r="AF1102" i="5"/>
  <c r="I1102" i="5"/>
  <c r="AH1101" i="5"/>
  <c r="F1102" i="5"/>
  <c r="AE1101" i="5"/>
  <c r="B1102" i="5"/>
  <c r="AA1101" i="5"/>
  <c r="E1102" i="5"/>
  <c r="AD1101" i="5"/>
  <c r="H1102" i="5"/>
  <c r="AG1101" i="5"/>
  <c r="D1103" i="5"/>
  <c r="AC1102" i="5"/>
  <c r="T1099" i="4"/>
  <c r="V1098" i="4"/>
  <c r="AZ1080" i="5" l="1"/>
  <c r="BB1079" i="5"/>
  <c r="BA1101" i="5"/>
  <c r="I1103" i="5"/>
  <c r="AH1102" i="5"/>
  <c r="H1103" i="5"/>
  <c r="AG1102" i="5"/>
  <c r="E1103" i="5"/>
  <c r="AD1102" i="5"/>
  <c r="G1104" i="5"/>
  <c r="AF1103" i="5"/>
  <c r="D1104" i="5"/>
  <c r="AC1103" i="5"/>
  <c r="F1103" i="5"/>
  <c r="AE1102" i="5"/>
  <c r="B1103" i="5"/>
  <c r="AA1102" i="5"/>
  <c r="C1103" i="5"/>
  <c r="AB1102" i="5"/>
  <c r="T1100" i="4"/>
  <c r="V1099" i="4"/>
  <c r="AZ1081" i="5" l="1"/>
  <c r="BB1080" i="5"/>
  <c r="BA1102" i="5"/>
  <c r="B1104" i="5"/>
  <c r="AA1103" i="5"/>
  <c r="I1104" i="5"/>
  <c r="AH1103" i="5"/>
  <c r="D1105" i="5"/>
  <c r="AC1104" i="5"/>
  <c r="F1104" i="5"/>
  <c r="AE1103" i="5"/>
  <c r="H1104" i="5"/>
  <c r="AG1103" i="5"/>
  <c r="C1104" i="5"/>
  <c r="AB1103" i="5"/>
  <c r="G1105" i="5"/>
  <c r="AF1104" i="5"/>
  <c r="E1104" i="5"/>
  <c r="AD1103" i="5"/>
  <c r="V1100" i="4"/>
  <c r="T1101" i="4"/>
  <c r="AZ1082" i="5" l="1"/>
  <c r="BB1081" i="5"/>
  <c r="BA1103" i="5"/>
  <c r="D1106" i="5"/>
  <c r="AC1105" i="5"/>
  <c r="H1105" i="5"/>
  <c r="AG1104" i="5"/>
  <c r="C1105" i="5"/>
  <c r="AB1104" i="5"/>
  <c r="I1105" i="5"/>
  <c r="AH1104" i="5"/>
  <c r="E1105" i="5"/>
  <c r="AD1104" i="5"/>
  <c r="F1105" i="5"/>
  <c r="AE1104" i="5"/>
  <c r="G1106" i="5"/>
  <c r="AF1105" i="5"/>
  <c r="B1105" i="5"/>
  <c r="AA1104" i="5"/>
  <c r="BA1104" i="5" s="1"/>
  <c r="T1102" i="4"/>
  <c r="V1101" i="4"/>
  <c r="AZ1083" i="5" l="1"/>
  <c r="BB1082" i="5"/>
  <c r="C1106" i="5"/>
  <c r="AB1105" i="5"/>
  <c r="G1107" i="5"/>
  <c r="AF1106" i="5"/>
  <c r="F1106" i="5"/>
  <c r="AE1105" i="5"/>
  <c r="H1106" i="5"/>
  <c r="AG1105" i="5"/>
  <c r="B1106" i="5"/>
  <c r="AA1105" i="5"/>
  <c r="I1106" i="5"/>
  <c r="AH1105" i="5"/>
  <c r="E1106" i="5"/>
  <c r="AD1105" i="5"/>
  <c r="D1107" i="5"/>
  <c r="AC1106" i="5"/>
  <c r="T1103" i="4"/>
  <c r="V1102" i="4"/>
  <c r="AZ1084" i="5" l="1"/>
  <c r="BB1083" i="5"/>
  <c r="BA1105" i="5"/>
  <c r="F1107" i="5"/>
  <c r="AE1106" i="5"/>
  <c r="I1107" i="5"/>
  <c r="AH1106" i="5"/>
  <c r="G1108" i="5"/>
  <c r="AF1107" i="5"/>
  <c r="D1108" i="5"/>
  <c r="AC1107" i="5"/>
  <c r="H1107" i="5"/>
  <c r="AG1106" i="5"/>
  <c r="E1107" i="5"/>
  <c r="AD1106" i="5"/>
  <c r="B1107" i="5"/>
  <c r="AA1106" i="5"/>
  <c r="C1107" i="5"/>
  <c r="AB1106" i="5"/>
  <c r="T1104" i="4"/>
  <c r="V1103" i="4"/>
  <c r="BB1084" i="5" l="1"/>
  <c r="AZ1085" i="5"/>
  <c r="BA1106" i="5"/>
  <c r="G1109" i="5"/>
  <c r="AF1108" i="5"/>
  <c r="E1108" i="5"/>
  <c r="AD1107" i="5"/>
  <c r="I1108" i="5"/>
  <c r="AH1107" i="5"/>
  <c r="C1108" i="5"/>
  <c r="AB1107" i="5"/>
  <c r="D1109" i="5"/>
  <c r="AC1108" i="5"/>
  <c r="B1108" i="5"/>
  <c r="AA1107" i="5"/>
  <c r="H1108" i="5"/>
  <c r="AG1107" i="5"/>
  <c r="F1108" i="5"/>
  <c r="AE1107" i="5"/>
  <c r="V1104" i="4"/>
  <c r="T1105" i="4"/>
  <c r="AZ1086" i="5" l="1"/>
  <c r="BB1085" i="5"/>
  <c r="BA1107" i="5"/>
  <c r="I1109" i="5"/>
  <c r="AH1108" i="5"/>
  <c r="H1109" i="5"/>
  <c r="AG1108" i="5"/>
  <c r="B1109" i="5"/>
  <c r="AA1108" i="5"/>
  <c r="E1109" i="5"/>
  <c r="AD1108" i="5"/>
  <c r="F1109" i="5"/>
  <c r="AE1108" i="5"/>
  <c r="C1109" i="5"/>
  <c r="AB1108" i="5"/>
  <c r="D1110" i="5"/>
  <c r="AC1109" i="5"/>
  <c r="G1110" i="5"/>
  <c r="AF1109" i="5"/>
  <c r="T1106" i="4"/>
  <c r="V1105" i="4"/>
  <c r="BB1086" i="5" l="1"/>
  <c r="AZ1087" i="5"/>
  <c r="BA1108" i="5"/>
  <c r="B1110" i="5"/>
  <c r="AA1109" i="5"/>
  <c r="C1110" i="5"/>
  <c r="AB1109" i="5"/>
  <c r="H1110" i="5"/>
  <c r="AG1109" i="5"/>
  <c r="G1111" i="5"/>
  <c r="AF1110" i="5"/>
  <c r="E1110" i="5"/>
  <c r="AD1109" i="5"/>
  <c r="D1111" i="5"/>
  <c r="AC1110" i="5"/>
  <c r="F1110" i="5"/>
  <c r="AE1109" i="5"/>
  <c r="I1110" i="5"/>
  <c r="AH1109" i="5"/>
  <c r="T1107" i="4"/>
  <c r="V1106" i="4"/>
  <c r="AZ1088" i="5" l="1"/>
  <c r="BB1087" i="5"/>
  <c r="BA1109" i="5"/>
  <c r="F1111" i="5"/>
  <c r="AE1110" i="5"/>
  <c r="H1111" i="5"/>
  <c r="AG1110" i="5"/>
  <c r="I1111" i="5"/>
  <c r="AH1110" i="5"/>
  <c r="D1112" i="5"/>
  <c r="AC1111" i="5"/>
  <c r="C1111" i="5"/>
  <c r="AB1110" i="5"/>
  <c r="G1112" i="5"/>
  <c r="AF1111" i="5"/>
  <c r="E1111" i="5"/>
  <c r="AD1110" i="5"/>
  <c r="B1111" i="5"/>
  <c r="AA1110" i="5"/>
  <c r="BA1110" i="5" s="1"/>
  <c r="V1107" i="4"/>
  <c r="T1108" i="4"/>
  <c r="BB1088" i="5" l="1"/>
  <c r="AZ1089" i="5"/>
  <c r="I1112" i="5"/>
  <c r="AH1111" i="5"/>
  <c r="B1112" i="5"/>
  <c r="AA1111" i="5"/>
  <c r="D1113" i="5"/>
  <c r="AC1112" i="5"/>
  <c r="H1112" i="5"/>
  <c r="AG1111" i="5"/>
  <c r="G1113" i="5"/>
  <c r="AF1112" i="5"/>
  <c r="E1112" i="5"/>
  <c r="AD1111" i="5"/>
  <c r="C1112" i="5"/>
  <c r="AB1111" i="5"/>
  <c r="F1112" i="5"/>
  <c r="AE1111" i="5"/>
  <c r="V1108" i="4"/>
  <c r="T1109" i="4"/>
  <c r="BB1089" i="5" l="1"/>
  <c r="AZ1090" i="5"/>
  <c r="BA1111" i="5"/>
  <c r="C1113" i="5"/>
  <c r="AB1112" i="5"/>
  <c r="I1113" i="5"/>
  <c r="AH1112" i="5"/>
  <c r="G1114" i="5"/>
  <c r="AF1113" i="5"/>
  <c r="E1113" i="5"/>
  <c r="AD1112" i="5"/>
  <c r="B1113" i="5"/>
  <c r="AA1112" i="5"/>
  <c r="F1113" i="5"/>
  <c r="AE1112" i="5"/>
  <c r="H1113" i="5"/>
  <c r="AG1112" i="5"/>
  <c r="D1114" i="5"/>
  <c r="AC1113" i="5"/>
  <c r="T1110" i="4"/>
  <c r="V1109" i="4"/>
  <c r="BB1090" i="5" l="1"/>
  <c r="AZ1091" i="5"/>
  <c r="BA1112" i="5"/>
  <c r="D1115" i="5"/>
  <c r="AC1114" i="5"/>
  <c r="G1115" i="5"/>
  <c r="AF1114" i="5"/>
  <c r="F1114" i="5"/>
  <c r="AE1113" i="5"/>
  <c r="E1114" i="5"/>
  <c r="AD1113" i="5"/>
  <c r="I1114" i="5"/>
  <c r="AH1113" i="5"/>
  <c r="H1114" i="5"/>
  <c r="AG1113" i="5"/>
  <c r="B1114" i="5"/>
  <c r="AA1113" i="5"/>
  <c r="BA1113" i="5" s="1"/>
  <c r="C1114" i="5"/>
  <c r="AB1113" i="5"/>
  <c r="T1111" i="4"/>
  <c r="V1110" i="4"/>
  <c r="BB1091" i="5" l="1"/>
  <c r="AZ1092" i="5"/>
  <c r="F1115" i="5"/>
  <c r="AE1114" i="5"/>
  <c r="H1115" i="5"/>
  <c r="AG1114" i="5"/>
  <c r="E1115" i="5"/>
  <c r="AD1114" i="5"/>
  <c r="G1116" i="5"/>
  <c r="AF1115" i="5"/>
  <c r="C1115" i="5"/>
  <c r="AB1114" i="5"/>
  <c r="B1115" i="5"/>
  <c r="AA1114" i="5"/>
  <c r="BA1114" i="5" s="1"/>
  <c r="I1115" i="5"/>
  <c r="AH1114" i="5"/>
  <c r="D1116" i="5"/>
  <c r="AC1115" i="5"/>
  <c r="T1112" i="4"/>
  <c r="V1111" i="4"/>
  <c r="AZ1093" i="5" l="1"/>
  <c r="BB1092" i="5"/>
  <c r="E1116" i="5"/>
  <c r="AD1115" i="5"/>
  <c r="I1116" i="5"/>
  <c r="AH1115" i="5"/>
  <c r="B1116" i="5"/>
  <c r="AA1115" i="5"/>
  <c r="H1116" i="5"/>
  <c r="AG1115" i="5"/>
  <c r="D1117" i="5"/>
  <c r="AC1116" i="5"/>
  <c r="G1117" i="5"/>
  <c r="AF1116" i="5"/>
  <c r="C1116" i="5"/>
  <c r="AB1115" i="5"/>
  <c r="F1116" i="5"/>
  <c r="AE1115" i="5"/>
  <c r="V1112" i="4"/>
  <c r="T1113" i="4"/>
  <c r="BB1093" i="5" l="1"/>
  <c r="AZ1094" i="5"/>
  <c r="BA1115" i="5"/>
  <c r="B1117" i="5"/>
  <c r="AA1116" i="5"/>
  <c r="G1118" i="5"/>
  <c r="AF1117" i="5"/>
  <c r="I1117" i="5"/>
  <c r="AH1116" i="5"/>
  <c r="F1117" i="5"/>
  <c r="AE1116" i="5"/>
  <c r="H1117" i="5"/>
  <c r="AG1116" i="5"/>
  <c r="C1117" i="5"/>
  <c r="AB1116" i="5"/>
  <c r="D1118" i="5"/>
  <c r="AC1117" i="5"/>
  <c r="E1117" i="5"/>
  <c r="AD1116" i="5"/>
  <c r="T1114" i="4"/>
  <c r="V1113" i="4"/>
  <c r="AZ1095" i="5" l="1"/>
  <c r="BB1094" i="5"/>
  <c r="BA1116" i="5"/>
  <c r="E1118" i="5"/>
  <c r="AD1117" i="5"/>
  <c r="I1118" i="5"/>
  <c r="AH1117" i="5"/>
  <c r="C1118" i="5"/>
  <c r="AB1117" i="5"/>
  <c r="F1118" i="5"/>
  <c r="AE1117" i="5"/>
  <c r="G1119" i="5"/>
  <c r="AF1118" i="5"/>
  <c r="D1119" i="5"/>
  <c r="AC1118" i="5"/>
  <c r="H1118" i="5"/>
  <c r="AG1117" i="5"/>
  <c r="B1118" i="5"/>
  <c r="AA1117" i="5"/>
  <c r="BA1117" i="5" s="1"/>
  <c r="T1115" i="4"/>
  <c r="V1114" i="4"/>
  <c r="AZ1096" i="5" l="1"/>
  <c r="BB1095" i="5"/>
  <c r="C1119" i="5"/>
  <c r="AB1118" i="5"/>
  <c r="D1120" i="5"/>
  <c r="AC1119" i="5"/>
  <c r="F1119" i="5"/>
  <c r="AE1118" i="5"/>
  <c r="I1119" i="5"/>
  <c r="AH1118" i="5"/>
  <c r="B1119" i="5"/>
  <c r="AA1118" i="5"/>
  <c r="BA1118" i="5" s="1"/>
  <c r="H1119" i="5"/>
  <c r="AG1118" i="5"/>
  <c r="G1120" i="5"/>
  <c r="AF1119" i="5"/>
  <c r="E1119" i="5"/>
  <c r="AD1118" i="5"/>
  <c r="T1116" i="4"/>
  <c r="V1115" i="4"/>
  <c r="BB1096" i="5" l="1"/>
  <c r="AZ1097" i="5"/>
  <c r="F1120" i="5"/>
  <c r="AE1119" i="5"/>
  <c r="E1120" i="5"/>
  <c r="AD1119" i="5"/>
  <c r="I1120" i="5"/>
  <c r="AH1119" i="5"/>
  <c r="D1121" i="5"/>
  <c r="AC1120" i="5"/>
  <c r="H1120" i="5"/>
  <c r="AG1119" i="5"/>
  <c r="G1121" i="5"/>
  <c r="AF1120" i="5"/>
  <c r="B1120" i="5"/>
  <c r="AA1119" i="5"/>
  <c r="C1120" i="5"/>
  <c r="AB1119" i="5"/>
  <c r="V1116" i="4"/>
  <c r="T1117" i="4"/>
  <c r="AZ1098" i="5" l="1"/>
  <c r="BB1097" i="5"/>
  <c r="BA1119" i="5"/>
  <c r="I1121" i="5"/>
  <c r="AH1120" i="5"/>
  <c r="C1121" i="5"/>
  <c r="AB1120" i="5"/>
  <c r="D1122" i="5"/>
  <c r="AC1121" i="5"/>
  <c r="E1121" i="5"/>
  <c r="AD1120" i="5"/>
  <c r="G1122" i="5"/>
  <c r="AF1121" i="5"/>
  <c r="B1121" i="5"/>
  <c r="AA1120" i="5"/>
  <c r="H1121" i="5"/>
  <c r="AG1120" i="5"/>
  <c r="F1121" i="5"/>
  <c r="AE1120" i="5"/>
  <c r="T1118" i="4"/>
  <c r="V1117" i="4"/>
  <c r="AZ1099" i="5" l="1"/>
  <c r="BB1098" i="5"/>
  <c r="BA1120" i="5"/>
  <c r="D1123" i="5"/>
  <c r="AC1122" i="5"/>
  <c r="F1122" i="5"/>
  <c r="AE1121" i="5"/>
  <c r="E1122" i="5"/>
  <c r="AD1121" i="5"/>
  <c r="C1122" i="5"/>
  <c r="AB1121" i="5"/>
  <c r="B1122" i="5"/>
  <c r="AA1121" i="5"/>
  <c r="BA1121" i="5" s="1"/>
  <c r="H1122" i="5"/>
  <c r="AG1121" i="5"/>
  <c r="G1123" i="5"/>
  <c r="AF1122" i="5"/>
  <c r="I1122" i="5"/>
  <c r="AH1121" i="5"/>
  <c r="T1119" i="4"/>
  <c r="V1118" i="4"/>
  <c r="AZ1100" i="5" l="1"/>
  <c r="BB1099" i="5"/>
  <c r="E1123" i="5"/>
  <c r="AD1122" i="5"/>
  <c r="I1123" i="5"/>
  <c r="AH1122" i="5"/>
  <c r="C1123" i="5"/>
  <c r="AB1122" i="5"/>
  <c r="F1123" i="5"/>
  <c r="AE1122" i="5"/>
  <c r="H1123" i="5"/>
  <c r="AG1122" i="5"/>
  <c r="G1124" i="5"/>
  <c r="AF1123" i="5"/>
  <c r="B1123" i="5"/>
  <c r="AA1122" i="5"/>
  <c r="D1124" i="5"/>
  <c r="AC1123" i="5"/>
  <c r="T1120" i="4"/>
  <c r="V1119" i="4"/>
  <c r="BB1100" i="5" l="1"/>
  <c r="AZ1101" i="5"/>
  <c r="BA1122" i="5"/>
  <c r="C1124" i="5"/>
  <c r="AB1123" i="5"/>
  <c r="D1125" i="5"/>
  <c r="AC1124" i="5"/>
  <c r="F1124" i="5"/>
  <c r="AE1123" i="5"/>
  <c r="I1124" i="5"/>
  <c r="AH1123" i="5"/>
  <c r="G1125" i="5"/>
  <c r="AF1124" i="5"/>
  <c r="B1124" i="5"/>
  <c r="AA1123" i="5"/>
  <c r="H1124" i="5"/>
  <c r="AG1123" i="5"/>
  <c r="E1124" i="5"/>
  <c r="AD1123" i="5"/>
  <c r="V1120" i="4"/>
  <c r="T1121" i="4"/>
  <c r="BB1101" i="5" l="1"/>
  <c r="AZ1102" i="5"/>
  <c r="BA1123" i="5"/>
  <c r="F1125" i="5"/>
  <c r="AE1124" i="5"/>
  <c r="E1125" i="5"/>
  <c r="AD1124" i="5"/>
  <c r="I1125" i="5"/>
  <c r="AH1124" i="5"/>
  <c r="D1126" i="5"/>
  <c r="AC1125" i="5"/>
  <c r="B1125" i="5"/>
  <c r="AA1124" i="5"/>
  <c r="H1125" i="5"/>
  <c r="AG1124" i="5"/>
  <c r="G1126" i="5"/>
  <c r="AF1125" i="5"/>
  <c r="C1125" i="5"/>
  <c r="AB1124" i="5"/>
  <c r="T1122" i="4"/>
  <c r="V1121" i="4"/>
  <c r="BB1102" i="5" l="1"/>
  <c r="AZ1103" i="5"/>
  <c r="BA1124" i="5"/>
  <c r="I1126" i="5"/>
  <c r="AH1125" i="5"/>
  <c r="C1126" i="5"/>
  <c r="AB1125" i="5"/>
  <c r="D1127" i="5"/>
  <c r="AC1126" i="5"/>
  <c r="E1126" i="5"/>
  <c r="AD1125" i="5"/>
  <c r="H1126" i="5"/>
  <c r="AG1125" i="5"/>
  <c r="G1127" i="5"/>
  <c r="AF1126" i="5"/>
  <c r="B1126" i="5"/>
  <c r="AA1125" i="5"/>
  <c r="BA1125" i="5" s="1"/>
  <c r="F1126" i="5"/>
  <c r="AE1125" i="5"/>
  <c r="T1123" i="4"/>
  <c r="V1122" i="4"/>
  <c r="BB1103" i="5" l="1"/>
  <c r="AZ1104" i="5"/>
  <c r="D1128" i="5"/>
  <c r="AC1127" i="5"/>
  <c r="F1127" i="5"/>
  <c r="AE1126" i="5"/>
  <c r="E1127" i="5"/>
  <c r="AD1126" i="5"/>
  <c r="C1127" i="5"/>
  <c r="AB1126" i="5"/>
  <c r="G1128" i="5"/>
  <c r="AF1127" i="5"/>
  <c r="B1127" i="5"/>
  <c r="AA1126" i="5"/>
  <c r="H1127" i="5"/>
  <c r="AG1126" i="5"/>
  <c r="I1127" i="5"/>
  <c r="AH1126" i="5"/>
  <c r="V1123" i="4"/>
  <c r="T1124" i="4"/>
  <c r="AZ1105" i="5" l="1"/>
  <c r="BB1104" i="5"/>
  <c r="BA1126" i="5"/>
  <c r="E1128" i="5"/>
  <c r="AD1127" i="5"/>
  <c r="I1128" i="5"/>
  <c r="AH1127" i="5"/>
  <c r="C1128" i="5"/>
  <c r="AB1127" i="5"/>
  <c r="F1128" i="5"/>
  <c r="AE1127" i="5"/>
  <c r="B1128" i="5"/>
  <c r="AA1127" i="5"/>
  <c r="H1128" i="5"/>
  <c r="AG1127" i="5"/>
  <c r="G1129" i="5"/>
  <c r="AF1128" i="5"/>
  <c r="D1129" i="5"/>
  <c r="AC1128" i="5"/>
  <c r="V1124" i="4"/>
  <c r="T1125" i="4"/>
  <c r="AZ1106" i="5" l="1"/>
  <c r="BB1105" i="5"/>
  <c r="BA1127" i="5"/>
  <c r="C1129" i="5"/>
  <c r="AB1128" i="5"/>
  <c r="D1130" i="5"/>
  <c r="AC1129" i="5"/>
  <c r="F1129" i="5"/>
  <c r="AE1128" i="5"/>
  <c r="I1129" i="5"/>
  <c r="AH1128" i="5"/>
  <c r="H1129" i="5"/>
  <c r="AG1128" i="5"/>
  <c r="G1130" i="5"/>
  <c r="AF1129" i="5"/>
  <c r="B1129" i="5"/>
  <c r="AA1128" i="5"/>
  <c r="E1129" i="5"/>
  <c r="AD1128" i="5"/>
  <c r="T1126" i="4"/>
  <c r="V1125" i="4"/>
  <c r="AZ1107" i="5" l="1"/>
  <c r="BB1106" i="5"/>
  <c r="BA1128" i="5"/>
  <c r="H1130" i="5"/>
  <c r="AG1129" i="5"/>
  <c r="E1130" i="5"/>
  <c r="AD1129" i="5"/>
  <c r="I1130" i="5"/>
  <c r="AH1129" i="5"/>
  <c r="D1131" i="5"/>
  <c r="AC1130" i="5"/>
  <c r="G1131" i="5"/>
  <c r="AF1130" i="5"/>
  <c r="B1130" i="5"/>
  <c r="AA1129" i="5"/>
  <c r="F1130" i="5"/>
  <c r="AE1129" i="5"/>
  <c r="C1130" i="5"/>
  <c r="AB1129" i="5"/>
  <c r="T1127" i="4"/>
  <c r="V1126" i="4"/>
  <c r="AZ1108" i="5" l="1"/>
  <c r="BB1107" i="5"/>
  <c r="BA1129" i="5"/>
  <c r="I1131" i="5"/>
  <c r="AH1130" i="5"/>
  <c r="C1131" i="5"/>
  <c r="AB1130" i="5"/>
  <c r="D1132" i="5"/>
  <c r="AC1131" i="5"/>
  <c r="E1131" i="5"/>
  <c r="AD1130" i="5"/>
  <c r="B1131" i="5"/>
  <c r="AA1130" i="5"/>
  <c r="F1131" i="5"/>
  <c r="AE1130" i="5"/>
  <c r="G1132" i="5"/>
  <c r="AF1131" i="5"/>
  <c r="H1131" i="5"/>
  <c r="AG1130" i="5"/>
  <c r="T1128" i="4"/>
  <c r="V1127" i="4"/>
  <c r="BB1108" i="5" l="1"/>
  <c r="AZ1109" i="5"/>
  <c r="BA1130" i="5"/>
  <c r="D1133" i="5"/>
  <c r="AC1132" i="5"/>
  <c r="F1132" i="5"/>
  <c r="AE1131" i="5"/>
  <c r="E1132" i="5"/>
  <c r="AD1131" i="5"/>
  <c r="C1132" i="5"/>
  <c r="AB1131" i="5"/>
  <c r="H1132" i="5"/>
  <c r="AG1131" i="5"/>
  <c r="G1133" i="5"/>
  <c r="AF1132" i="5"/>
  <c r="B1132" i="5"/>
  <c r="AA1131" i="5"/>
  <c r="I1132" i="5"/>
  <c r="AH1131" i="5"/>
  <c r="V1128" i="4"/>
  <c r="T1129" i="4"/>
  <c r="AZ1110" i="5" l="1"/>
  <c r="BB1109" i="5"/>
  <c r="BA1131" i="5"/>
  <c r="E1133" i="5"/>
  <c r="AD1132" i="5"/>
  <c r="I1133" i="5"/>
  <c r="AH1132" i="5"/>
  <c r="C1133" i="5"/>
  <c r="AB1132" i="5"/>
  <c r="F1133" i="5"/>
  <c r="AE1132" i="5"/>
  <c r="G1134" i="5"/>
  <c r="AF1133" i="5"/>
  <c r="B1133" i="5"/>
  <c r="AA1132" i="5"/>
  <c r="BA1132" i="5" s="1"/>
  <c r="H1133" i="5"/>
  <c r="AG1132" i="5"/>
  <c r="D1134" i="5"/>
  <c r="AC1133" i="5"/>
  <c r="T1130" i="4"/>
  <c r="V1129" i="4"/>
  <c r="BB1110" i="5" l="1"/>
  <c r="AZ1111" i="5"/>
  <c r="C1134" i="5"/>
  <c r="AB1133" i="5"/>
  <c r="B1134" i="5"/>
  <c r="AA1133" i="5"/>
  <c r="F1134" i="5"/>
  <c r="AE1133" i="5"/>
  <c r="I1134" i="5"/>
  <c r="AH1133" i="5"/>
  <c r="D1135" i="5"/>
  <c r="AC1134" i="5"/>
  <c r="H1134" i="5"/>
  <c r="AG1133" i="5"/>
  <c r="G1135" i="5"/>
  <c r="AF1134" i="5"/>
  <c r="E1134" i="5"/>
  <c r="AD1133" i="5"/>
  <c r="T1131" i="4"/>
  <c r="V1130" i="4"/>
  <c r="AZ1112" i="5" l="1"/>
  <c r="BB1111" i="5"/>
  <c r="BA1133" i="5"/>
  <c r="F1135" i="5"/>
  <c r="AE1134" i="5"/>
  <c r="E1135" i="5"/>
  <c r="AD1134" i="5"/>
  <c r="I1135" i="5"/>
  <c r="AH1134" i="5"/>
  <c r="B1135" i="5"/>
  <c r="AA1134" i="5"/>
  <c r="H1135" i="5"/>
  <c r="AG1134" i="5"/>
  <c r="G1136" i="5"/>
  <c r="AF1135" i="5"/>
  <c r="D1136" i="5"/>
  <c r="AC1135" i="5"/>
  <c r="C1135" i="5"/>
  <c r="AB1134" i="5"/>
  <c r="T1132" i="4"/>
  <c r="V1131" i="4"/>
  <c r="BB1112" i="5" l="1"/>
  <c r="AZ1113" i="5"/>
  <c r="BA1134" i="5"/>
  <c r="I1136" i="5"/>
  <c r="AH1135" i="5"/>
  <c r="AF1136" i="5"/>
  <c r="AF1137" i="5"/>
  <c r="B1136" i="5"/>
  <c r="AA1135" i="5"/>
  <c r="E1136" i="5"/>
  <c r="AD1135" i="5"/>
  <c r="C1136" i="5"/>
  <c r="AB1135" i="5"/>
  <c r="AC1136" i="5"/>
  <c r="AC1137" i="5"/>
  <c r="H1136" i="5"/>
  <c r="AG1135" i="5"/>
  <c r="F1136" i="5"/>
  <c r="AE1135" i="5"/>
  <c r="V1132" i="4"/>
  <c r="T1133" i="4"/>
  <c r="AZ1114" i="5" l="1"/>
  <c r="BB1113" i="5"/>
  <c r="BA1135" i="5"/>
  <c r="AA1136" i="5"/>
  <c r="AA1137" i="5"/>
  <c r="AE1136" i="5"/>
  <c r="AE1137" i="5"/>
  <c r="AD1136" i="5"/>
  <c r="AD1137" i="5"/>
  <c r="AG1136" i="5"/>
  <c r="AG1137" i="5"/>
  <c r="AB1136" i="5"/>
  <c r="AB1137" i="5"/>
  <c r="AH1136" i="5"/>
  <c r="AH1137" i="5"/>
  <c r="T1134" i="4"/>
  <c r="V1133" i="4"/>
  <c r="BB1114" i="5" l="1"/>
  <c r="AZ1115" i="5"/>
  <c r="BA1136" i="5"/>
  <c r="BA1137" i="5"/>
  <c r="T1135" i="4"/>
  <c r="V1134" i="4"/>
  <c r="AZ1116" i="5" l="1"/>
  <c r="BB1115" i="5"/>
  <c r="T1136" i="4"/>
  <c r="V1135" i="4"/>
  <c r="BB1116" i="5" l="1"/>
  <c r="AZ1117" i="5"/>
  <c r="V1136" i="4"/>
  <c r="T1137" i="4"/>
  <c r="BB1117" i="5" l="1"/>
  <c r="AZ1118" i="5"/>
  <c r="T1138" i="4"/>
  <c r="V1137" i="4"/>
  <c r="AZ1119" i="5" l="1"/>
  <c r="BB1118" i="5"/>
  <c r="T1139" i="4"/>
  <c r="V1138" i="4"/>
  <c r="AZ1120" i="5" l="1"/>
  <c r="BB1119" i="5"/>
  <c r="V1139" i="4"/>
  <c r="T1140" i="4"/>
  <c r="AZ1121" i="5" l="1"/>
  <c r="BB1120" i="5"/>
  <c r="V1140" i="4"/>
  <c r="T1141" i="4"/>
  <c r="BB1121" i="5" l="1"/>
  <c r="AZ1122" i="5"/>
  <c r="T1142" i="4"/>
  <c r="V1141" i="4"/>
  <c r="BB1122" i="5" l="1"/>
  <c r="AZ1123" i="5"/>
  <c r="T1143" i="4"/>
  <c r="V1142" i="4"/>
  <c r="AZ1124" i="5" l="1"/>
  <c r="BB1123" i="5"/>
  <c r="T1144" i="4"/>
  <c r="V1143" i="4"/>
  <c r="BB1124" i="5" l="1"/>
  <c r="AZ1125" i="5"/>
  <c r="V1144" i="4"/>
  <c r="T1145" i="4"/>
  <c r="AZ1126" i="5" l="1"/>
  <c r="BB1125" i="5"/>
  <c r="T1146" i="4"/>
  <c r="V1145" i="4"/>
  <c r="BB1126" i="5" l="1"/>
  <c r="AZ1127" i="5"/>
  <c r="T1147" i="4"/>
  <c r="V1146" i="4"/>
  <c r="AZ1128" i="5" l="1"/>
  <c r="BB1127" i="5"/>
  <c r="T1148" i="4"/>
  <c r="V1147" i="4"/>
  <c r="AZ1129" i="5" l="1"/>
  <c r="BB1128" i="5"/>
  <c r="V1148" i="4"/>
  <c r="T1149" i="4"/>
  <c r="AZ1130" i="5" l="1"/>
  <c r="BB1129" i="5"/>
  <c r="T1150" i="4"/>
  <c r="V1149" i="4"/>
  <c r="AZ1131" i="5" l="1"/>
  <c r="BB1130" i="5"/>
  <c r="T1151" i="4"/>
  <c r="V1150" i="4"/>
  <c r="BB1131" i="5" l="1"/>
  <c r="AZ1132" i="5"/>
  <c r="T1152" i="4"/>
  <c r="V1151" i="4"/>
  <c r="AZ1133" i="5" l="1"/>
  <c r="BB1132" i="5"/>
  <c r="V1152" i="4"/>
  <c r="T1153" i="4"/>
  <c r="AZ1134" i="5" l="1"/>
  <c r="BB1133" i="5"/>
  <c r="T1154" i="4"/>
  <c r="V1153" i="4"/>
  <c r="BB1134" i="5" l="1"/>
  <c r="AZ1135" i="5"/>
  <c r="T1155" i="4"/>
  <c r="V1154" i="4"/>
  <c r="BB1135" i="5" l="1"/>
  <c r="AZ1136" i="5"/>
  <c r="V1155" i="4"/>
  <c r="T1156" i="4"/>
  <c r="BB1136" i="5" l="1"/>
  <c r="AZ1137" i="5"/>
  <c r="V1156" i="4"/>
  <c r="T1157" i="4"/>
  <c r="C5" i="5" l="1"/>
  <c r="BB1137" i="5"/>
  <c r="AZ1138" i="5"/>
  <c r="T1158" i="4"/>
  <c r="V1157" i="4"/>
  <c r="AZ1139" i="5" l="1"/>
  <c r="BB1138" i="5"/>
  <c r="T1159" i="4"/>
  <c r="V1158" i="4"/>
  <c r="BB1139" i="5" l="1"/>
  <c r="AZ1140" i="5"/>
  <c r="T1160" i="4"/>
  <c r="V1159" i="4"/>
  <c r="AZ1141" i="5" l="1"/>
  <c r="BB1140" i="5"/>
  <c r="V1160" i="4"/>
  <c r="T1161" i="4"/>
  <c r="AZ1142" i="5" l="1"/>
  <c r="BB1141" i="5"/>
  <c r="T1162" i="4"/>
  <c r="V1161" i="4"/>
  <c r="BB1142" i="5" l="1"/>
  <c r="AZ1143" i="5"/>
  <c r="T1163" i="4"/>
  <c r="V1162" i="4"/>
  <c r="AZ1144" i="5" l="1"/>
  <c r="BB1143" i="5"/>
  <c r="T1164" i="4"/>
  <c r="V1163" i="4"/>
  <c r="AZ1145" i="5" l="1"/>
  <c r="BB1144" i="5"/>
  <c r="V1164" i="4"/>
  <c r="T1165" i="4"/>
  <c r="BB1145" i="5" l="1"/>
  <c r="AZ1146" i="5"/>
  <c r="T1166" i="4"/>
  <c r="V1165" i="4"/>
  <c r="BB1146" i="5" l="1"/>
  <c r="AZ1147" i="5"/>
  <c r="T1167" i="4"/>
  <c r="V1166" i="4"/>
  <c r="AZ1148" i="5" l="1"/>
  <c r="BB1147" i="5"/>
  <c r="T1168" i="4"/>
  <c r="V1167" i="4"/>
  <c r="BB1148" i="5" l="1"/>
  <c r="AZ1149" i="5"/>
  <c r="V1168" i="4"/>
  <c r="T1169" i="4"/>
  <c r="BB1149" i="5" l="1"/>
  <c r="AZ1150" i="5"/>
  <c r="T1170" i="4"/>
  <c r="V1169" i="4"/>
  <c r="BB1150" i="5" l="1"/>
  <c r="AZ1151" i="5"/>
  <c r="T1171" i="4"/>
  <c r="V1170" i="4"/>
  <c r="BB1151" i="5" l="1"/>
  <c r="AZ1152" i="5"/>
  <c r="V1171" i="4"/>
  <c r="T1172" i="4"/>
  <c r="AZ1153" i="5" l="1"/>
  <c r="BB1152" i="5"/>
  <c r="V1172" i="4"/>
  <c r="T1173" i="4"/>
  <c r="AZ1154" i="5" l="1"/>
  <c r="BB1153" i="5"/>
  <c r="T1174" i="4"/>
  <c r="V1173" i="4"/>
  <c r="BB1154" i="5" l="1"/>
  <c r="AZ1155" i="5"/>
  <c r="T1175" i="4"/>
  <c r="V1174" i="4"/>
  <c r="AZ1156" i="5" l="1"/>
  <c r="BB1155" i="5"/>
  <c r="T1176" i="4"/>
  <c r="V1175" i="4"/>
  <c r="BB1156" i="5" l="1"/>
  <c r="AZ1157" i="5"/>
  <c r="V1176" i="4"/>
  <c r="T1177" i="4"/>
  <c r="AZ1158" i="5" l="1"/>
  <c r="BB1157" i="5"/>
  <c r="T1178" i="4"/>
  <c r="V1177" i="4"/>
  <c r="BB1158" i="5" l="1"/>
  <c r="AZ1159" i="5"/>
  <c r="T1179" i="4"/>
  <c r="V1178" i="4"/>
  <c r="BB1159" i="5" l="1"/>
  <c r="AZ1160" i="5"/>
  <c r="T1180" i="4"/>
  <c r="V1179" i="4"/>
  <c r="BB1160" i="5" l="1"/>
  <c r="AZ1161" i="5"/>
  <c r="V1180" i="4"/>
  <c r="T1181" i="4"/>
  <c r="AZ1162" i="5" l="1"/>
  <c r="BB1161" i="5"/>
  <c r="T1182" i="4"/>
  <c r="V1181" i="4"/>
  <c r="AZ1163" i="5" l="1"/>
  <c r="BB1162" i="5"/>
  <c r="T1183" i="4"/>
  <c r="V1182" i="4"/>
  <c r="AZ1164" i="5" l="1"/>
  <c r="BB1163" i="5"/>
  <c r="T1184" i="4"/>
  <c r="V1183" i="4"/>
  <c r="BB1164" i="5" l="1"/>
  <c r="AZ1165" i="5"/>
  <c r="V1184" i="4"/>
  <c r="T1185" i="4"/>
  <c r="AZ1166" i="5" l="1"/>
  <c r="BB1165" i="5"/>
  <c r="T1186" i="4"/>
  <c r="V1185" i="4"/>
  <c r="AZ1167" i="5" l="1"/>
  <c r="BB1166" i="5"/>
  <c r="T1187" i="4"/>
  <c r="V1186" i="4"/>
  <c r="AZ1168" i="5" l="1"/>
  <c r="BB1167" i="5"/>
  <c r="V1187" i="4"/>
  <c r="T1188" i="4"/>
  <c r="BB1168" i="5" l="1"/>
  <c r="AZ1169" i="5"/>
  <c r="V1188" i="4"/>
  <c r="T1189" i="4"/>
  <c r="AZ1170" i="5" l="1"/>
  <c r="BB1169" i="5"/>
  <c r="T1190" i="4"/>
  <c r="V1189" i="4"/>
  <c r="AZ1171" i="5" l="1"/>
  <c r="BB1170" i="5"/>
  <c r="T1191" i="4"/>
  <c r="V1190" i="4"/>
  <c r="BB1171" i="5" l="1"/>
  <c r="AZ1172" i="5"/>
  <c r="T1192" i="4"/>
  <c r="V1191" i="4"/>
  <c r="BB1172" i="5" l="1"/>
  <c r="AZ1173" i="5"/>
  <c r="V1192" i="4"/>
  <c r="T1193" i="4"/>
  <c r="AZ1174" i="5" l="1"/>
  <c r="BB1173" i="5"/>
  <c r="T1194" i="4"/>
  <c r="V1193" i="4"/>
  <c r="AZ1175" i="5" l="1"/>
  <c r="BB1174" i="5"/>
  <c r="T1195" i="4"/>
  <c r="V1194" i="4"/>
  <c r="AZ1176" i="5" l="1"/>
  <c r="BB1175" i="5"/>
  <c r="T1196" i="4"/>
  <c r="V1195" i="4"/>
  <c r="AZ1177" i="5" l="1"/>
  <c r="BB1176" i="5"/>
  <c r="V1196" i="4"/>
  <c r="T1197" i="4"/>
  <c r="AZ1178" i="5" l="1"/>
  <c r="BB1177" i="5"/>
  <c r="T1198" i="4"/>
  <c r="V1197" i="4"/>
  <c r="AZ1179" i="5" l="1"/>
  <c r="BB1178" i="5"/>
  <c r="T1199" i="4"/>
  <c r="V1198" i="4"/>
  <c r="BB1179" i="5" l="1"/>
  <c r="AZ1180" i="5"/>
  <c r="T1200" i="4"/>
  <c r="V1199" i="4"/>
  <c r="AZ1181" i="5" l="1"/>
  <c r="BB1180" i="5"/>
  <c r="V1200" i="4"/>
  <c r="T1201" i="4"/>
  <c r="AZ1182" i="5" l="1"/>
  <c r="BB1181" i="5"/>
  <c r="T1202" i="4"/>
  <c r="V1201" i="4"/>
  <c r="BB1182" i="5" l="1"/>
  <c r="AZ1183" i="5"/>
  <c r="T1203" i="4"/>
  <c r="V1202" i="4"/>
  <c r="AZ1184" i="5" l="1"/>
  <c r="BB1183" i="5"/>
  <c r="V1203" i="4"/>
  <c r="T1204" i="4"/>
  <c r="AZ1185" i="5" l="1"/>
  <c r="BB1184" i="5"/>
  <c r="V1204" i="4"/>
  <c r="T1205" i="4"/>
  <c r="BB1185" i="5" l="1"/>
  <c r="AZ1186" i="5"/>
  <c r="T1206" i="4"/>
  <c r="V1205" i="4"/>
  <c r="BB1186" i="5" l="1"/>
  <c r="AZ1187" i="5"/>
  <c r="T1207" i="4"/>
  <c r="V1206" i="4"/>
  <c r="AZ1188" i="5" l="1"/>
  <c r="BB1187" i="5"/>
  <c r="T1208" i="4"/>
  <c r="V1207" i="4"/>
  <c r="BB1188" i="5" l="1"/>
  <c r="AZ1189" i="5"/>
  <c r="V1208" i="4"/>
  <c r="T1209" i="4"/>
  <c r="BB1189" i="5" l="1"/>
  <c r="AZ1190" i="5"/>
  <c r="T1210" i="4"/>
  <c r="V1209" i="4"/>
  <c r="AZ1191" i="5" l="1"/>
  <c r="BB1190" i="5"/>
  <c r="T1211" i="4"/>
  <c r="V1210" i="4"/>
  <c r="AZ1192" i="5" l="1"/>
  <c r="BB1191" i="5"/>
  <c r="T1212" i="4"/>
  <c r="V1211" i="4"/>
  <c r="AZ1193" i="5" l="1"/>
  <c r="BB1192" i="5"/>
  <c r="V1212" i="4"/>
  <c r="T1213" i="4"/>
  <c r="BB1193" i="5" l="1"/>
  <c r="AZ1194" i="5"/>
  <c r="T1214" i="4"/>
  <c r="V1213" i="4"/>
  <c r="BB1194" i="5" l="1"/>
  <c r="AZ1195" i="5"/>
  <c r="T1215" i="4"/>
  <c r="V1214" i="4"/>
  <c r="AZ1196" i="5" l="1"/>
  <c r="BB1195" i="5"/>
  <c r="T1216" i="4"/>
  <c r="V1215" i="4"/>
  <c r="BB1196" i="5" l="1"/>
  <c r="AZ1197" i="5"/>
  <c r="V1216" i="4"/>
  <c r="T1217" i="4"/>
  <c r="BB1197" i="5" l="1"/>
  <c r="AZ1198" i="5"/>
  <c r="T1218" i="4"/>
  <c r="V1217" i="4"/>
  <c r="AZ1199" i="5" l="1"/>
  <c r="BB1198" i="5"/>
  <c r="T1219" i="4"/>
  <c r="V1218" i="4"/>
  <c r="AZ1200" i="5" l="1"/>
  <c r="BB1199" i="5"/>
  <c r="V1219" i="4"/>
  <c r="T1220" i="4"/>
  <c r="AZ1201" i="5" l="1"/>
  <c r="BB1200" i="5"/>
  <c r="V1220" i="4"/>
  <c r="T1221" i="4"/>
  <c r="BB1201" i="5" l="1"/>
  <c r="AZ1202" i="5"/>
  <c r="T1222" i="4"/>
  <c r="V1221" i="4"/>
  <c r="BB1202" i="5" l="1"/>
  <c r="AZ1203" i="5"/>
  <c r="T1223" i="4"/>
  <c r="V1222" i="4"/>
  <c r="AZ1204" i="5" l="1"/>
  <c r="BB1203" i="5"/>
  <c r="T1224" i="4"/>
  <c r="V1223" i="4"/>
  <c r="BB1204" i="5" l="1"/>
  <c r="AZ1205" i="5"/>
  <c r="V1224" i="4"/>
  <c r="T1225" i="4"/>
  <c r="BB1205" i="5" l="1"/>
  <c r="AZ1206" i="5"/>
  <c r="T1226" i="4"/>
  <c r="V1225" i="4"/>
  <c r="AZ1207" i="5" l="1"/>
  <c r="BB1206" i="5"/>
  <c r="T1227" i="4"/>
  <c r="V1226" i="4"/>
  <c r="AZ1208" i="5" l="1"/>
  <c r="BB1207" i="5"/>
  <c r="T1228" i="4"/>
  <c r="V1227" i="4"/>
  <c r="AZ1209" i="5" l="1"/>
  <c r="BB1208" i="5"/>
  <c r="V1228" i="4"/>
  <c r="T1229" i="4"/>
  <c r="BB1209" i="5" l="1"/>
  <c r="AZ1210" i="5"/>
  <c r="T1230" i="4"/>
  <c r="V1229" i="4"/>
  <c r="BB1210" i="5" l="1"/>
  <c r="AZ1211" i="5"/>
  <c r="T1231" i="4"/>
  <c r="V1230" i="4"/>
  <c r="AZ1212" i="5" l="1"/>
  <c r="BB1211" i="5"/>
  <c r="T1232" i="4"/>
  <c r="V1231" i="4"/>
  <c r="BB1212" i="5" l="1"/>
  <c r="AZ1213" i="5"/>
  <c r="V1232" i="4"/>
  <c r="T1233" i="4"/>
  <c r="BB1213" i="5" l="1"/>
  <c r="AZ1214" i="5"/>
  <c r="T1234" i="4"/>
  <c r="V1233" i="4"/>
  <c r="AZ1215" i="5" l="1"/>
  <c r="BB1214" i="5"/>
  <c r="T1235" i="4"/>
  <c r="V1234" i="4"/>
  <c r="AZ1216" i="5" l="1"/>
  <c r="BB1215" i="5"/>
  <c r="V1235" i="4"/>
  <c r="T1236" i="4"/>
  <c r="BB1216" i="5" l="1"/>
  <c r="AZ1217" i="5"/>
  <c r="V1236" i="4"/>
  <c r="T1237" i="4"/>
  <c r="BB1217" i="5" l="1"/>
  <c r="AZ1218" i="5"/>
  <c r="T1238" i="4"/>
  <c r="V1237" i="4"/>
  <c r="AZ1219" i="5" l="1"/>
  <c r="BB1218" i="5"/>
  <c r="T1239" i="4"/>
  <c r="V1238" i="4"/>
  <c r="AZ1220" i="5" l="1"/>
  <c r="BB1219" i="5"/>
  <c r="T1240" i="4"/>
  <c r="V1239" i="4"/>
  <c r="AZ1221" i="5" l="1"/>
  <c r="BB1220" i="5"/>
  <c r="V1240" i="4"/>
  <c r="T1241" i="4"/>
  <c r="BB1221" i="5" l="1"/>
  <c r="AZ1222" i="5"/>
  <c r="T1242" i="4"/>
  <c r="V1241" i="4"/>
  <c r="AZ1223" i="5" l="1"/>
  <c r="BB1222" i="5"/>
  <c r="T1243" i="4"/>
  <c r="V1242" i="4"/>
  <c r="AZ1224" i="5" l="1"/>
  <c r="BB1223" i="5"/>
  <c r="T1244" i="4"/>
  <c r="V1243" i="4"/>
  <c r="AZ1225" i="5" l="1"/>
  <c r="BB1224" i="5"/>
  <c r="V1244" i="4"/>
  <c r="T1245" i="4"/>
  <c r="BB1225" i="5" l="1"/>
  <c r="AZ1226" i="5"/>
  <c r="T1246" i="4"/>
  <c r="V1245" i="4"/>
  <c r="BB1226" i="5" l="1"/>
  <c r="AZ1227" i="5"/>
  <c r="T1247" i="4"/>
  <c r="V1246" i="4"/>
  <c r="AZ1228" i="5" l="1"/>
  <c r="BB1227" i="5"/>
  <c r="T1248" i="4"/>
  <c r="V1247" i="4"/>
  <c r="BB1228" i="5" l="1"/>
  <c r="AZ1229" i="5"/>
  <c r="V1248" i="4"/>
  <c r="T1249" i="4"/>
  <c r="BB1229" i="5" l="1"/>
  <c r="AZ1230" i="5"/>
  <c r="T1250" i="4"/>
  <c r="V1249" i="4"/>
  <c r="BB1230" i="5" l="1"/>
  <c r="AZ1231" i="5"/>
  <c r="T1251" i="4"/>
  <c r="V1250" i="4"/>
  <c r="AZ1232" i="5" l="1"/>
  <c r="BB1231" i="5"/>
  <c r="V1251" i="4"/>
  <c r="T1252" i="4"/>
  <c r="AZ1233" i="5" l="1"/>
  <c r="BB1232" i="5"/>
  <c r="V1252" i="4"/>
  <c r="T1253" i="4"/>
  <c r="AZ1234" i="5" l="1"/>
  <c r="BB1233" i="5"/>
  <c r="T1254" i="4"/>
  <c r="V1253" i="4"/>
  <c r="AZ1235" i="5" l="1"/>
  <c r="BB1234" i="5"/>
  <c r="T1255" i="4"/>
  <c r="V1254" i="4"/>
  <c r="AZ1236" i="5" l="1"/>
  <c r="BB1235" i="5"/>
  <c r="T1256" i="4"/>
  <c r="V1255" i="4"/>
  <c r="AZ1237" i="5" l="1"/>
  <c r="BB1236" i="5"/>
  <c r="V1256" i="4"/>
  <c r="T1257" i="4"/>
  <c r="AZ1238" i="5" l="1"/>
  <c r="BB1237" i="5"/>
  <c r="T1258" i="4"/>
  <c r="V1257" i="4"/>
  <c r="BB1238" i="5" l="1"/>
  <c r="AZ1239" i="5"/>
  <c r="T1259" i="4"/>
  <c r="V1258" i="4"/>
  <c r="BB1239" i="5" l="1"/>
  <c r="AZ1240" i="5"/>
  <c r="T1260" i="4"/>
  <c r="V1259" i="4"/>
  <c r="BB1240" i="5" l="1"/>
  <c r="AZ1241" i="5"/>
  <c r="V1260" i="4"/>
  <c r="T1261" i="4"/>
  <c r="AZ1242" i="5" l="1"/>
  <c r="BB1241" i="5"/>
  <c r="T1262" i="4"/>
  <c r="V1261" i="4"/>
  <c r="AZ1243" i="5" l="1"/>
  <c r="BB1242" i="5"/>
  <c r="T1263" i="4"/>
  <c r="V1262" i="4"/>
  <c r="BB1243" i="5" l="1"/>
  <c r="AZ1244" i="5"/>
  <c r="T1264" i="4"/>
  <c r="V1263" i="4"/>
  <c r="AZ1245" i="5" l="1"/>
  <c r="BB1244" i="5"/>
  <c r="V1264" i="4"/>
  <c r="T1265" i="4"/>
  <c r="AZ1246" i="5" l="1"/>
  <c r="BB1245" i="5"/>
  <c r="T1266" i="4"/>
  <c r="V1265" i="4"/>
  <c r="AZ1247" i="5" l="1"/>
  <c r="BB1246" i="5"/>
  <c r="T1267" i="4"/>
  <c r="V1266" i="4"/>
  <c r="BB1247" i="5" l="1"/>
  <c r="AZ1248" i="5"/>
  <c r="V1267" i="4"/>
  <c r="T1268" i="4"/>
  <c r="BB1248" i="5" l="1"/>
  <c r="AZ1249" i="5"/>
  <c r="V1268" i="4"/>
  <c r="T1269" i="4"/>
  <c r="BB1249" i="5" l="1"/>
  <c r="AZ1250" i="5"/>
  <c r="T1270" i="4"/>
  <c r="V1269" i="4"/>
  <c r="AZ1251" i="5" l="1"/>
  <c r="BB1250" i="5"/>
  <c r="T1271" i="4"/>
  <c r="V1270" i="4"/>
  <c r="AZ1252" i="5" l="1"/>
  <c r="BB1251" i="5"/>
  <c r="T1272" i="4"/>
  <c r="V1271" i="4"/>
  <c r="AZ1253" i="5" l="1"/>
  <c r="BB1252" i="5"/>
  <c r="V1272" i="4"/>
  <c r="T1273" i="4"/>
  <c r="BB1253" i="5" l="1"/>
  <c r="AZ1254" i="5"/>
  <c r="T1274" i="4"/>
  <c r="V1273" i="4"/>
  <c r="AZ1255" i="5" l="1"/>
  <c r="BB1254" i="5"/>
  <c r="T1275" i="4"/>
  <c r="V1274" i="4"/>
  <c r="AZ1256" i="5" l="1"/>
  <c r="BB1255" i="5"/>
  <c r="T1276" i="4"/>
  <c r="V1275" i="4"/>
  <c r="AZ1257" i="5" l="1"/>
  <c r="BB1256" i="5"/>
  <c r="V1276" i="4"/>
  <c r="T1277" i="4"/>
  <c r="BB1257" i="5" l="1"/>
  <c r="AZ1258" i="5"/>
  <c r="T1278" i="4"/>
  <c r="V1277" i="4"/>
  <c r="BB1258" i="5" l="1"/>
  <c r="AZ1259" i="5"/>
  <c r="T1279" i="4"/>
  <c r="V1278" i="4"/>
  <c r="AZ1260" i="5" l="1"/>
  <c r="BB1259" i="5"/>
  <c r="T1280" i="4"/>
  <c r="V1279" i="4"/>
  <c r="BB1260" i="5" l="1"/>
  <c r="AZ1261" i="5"/>
  <c r="V1280" i="4"/>
  <c r="T1281" i="4"/>
  <c r="BB1261" i="5" l="1"/>
  <c r="AZ1262" i="5"/>
  <c r="T1282" i="4"/>
  <c r="V1281" i="4"/>
  <c r="BB1262" i="5" l="1"/>
  <c r="AZ1263" i="5"/>
  <c r="T1283" i="4"/>
  <c r="V1282" i="4"/>
  <c r="AZ1264" i="5" l="1"/>
  <c r="BB1263" i="5"/>
  <c r="V1283" i="4"/>
  <c r="T1284" i="4"/>
  <c r="AZ1265" i="5" l="1"/>
  <c r="BB1264" i="5"/>
  <c r="V1284" i="4"/>
  <c r="T1285" i="4"/>
  <c r="BB1265" i="5" l="1"/>
  <c r="AZ1266" i="5"/>
  <c r="T1286" i="4"/>
  <c r="V1285" i="4"/>
  <c r="BB1266" i="5" l="1"/>
  <c r="AZ1267" i="5"/>
  <c r="T1287" i="4"/>
  <c r="V1286" i="4"/>
  <c r="AZ1268" i="5" l="1"/>
  <c r="BB1267" i="5"/>
  <c r="T1288" i="4"/>
  <c r="V1287" i="4"/>
  <c r="AZ1269" i="5" l="1"/>
  <c r="BB1268" i="5"/>
  <c r="V1288" i="4"/>
  <c r="T1289" i="4"/>
  <c r="BB1269" i="5" l="1"/>
  <c r="AZ1270" i="5"/>
  <c r="T1290" i="4"/>
  <c r="V1289" i="4"/>
  <c r="AZ1271" i="5" l="1"/>
  <c r="BB1270" i="5"/>
  <c r="T1291" i="4"/>
  <c r="V1290" i="4"/>
  <c r="AZ1272" i="5" l="1"/>
  <c r="BB1271" i="5"/>
  <c r="T1292" i="4"/>
  <c r="V1291" i="4"/>
  <c r="AZ1273" i="5" l="1"/>
  <c r="BB1272" i="5"/>
  <c r="V1292" i="4"/>
  <c r="T1293" i="4"/>
  <c r="AZ1274" i="5" l="1"/>
  <c r="BB1273" i="5"/>
  <c r="T1294" i="4"/>
  <c r="V1293" i="4"/>
  <c r="AZ1275" i="5" l="1"/>
  <c r="BB1274" i="5"/>
  <c r="T1295" i="4"/>
  <c r="V1294" i="4"/>
  <c r="AZ1276" i="5" l="1"/>
  <c r="BB1275" i="5"/>
  <c r="T1296" i="4"/>
  <c r="V1295" i="4"/>
  <c r="AZ1277" i="5" l="1"/>
  <c r="BB1276" i="5"/>
  <c r="V1296" i="4"/>
  <c r="T1297" i="4"/>
  <c r="BB1277" i="5" l="1"/>
  <c r="AZ1278" i="5"/>
  <c r="T1298" i="4"/>
  <c r="V1297" i="4"/>
  <c r="AZ1279" i="5" l="1"/>
  <c r="BB1278" i="5"/>
  <c r="T1299" i="4"/>
  <c r="V1298" i="4"/>
  <c r="AZ1280" i="5" l="1"/>
  <c r="BB1279" i="5"/>
  <c r="V1299" i="4"/>
  <c r="T1300" i="4"/>
  <c r="AZ1281" i="5" l="1"/>
  <c r="BB1280" i="5"/>
  <c r="V1300" i="4"/>
  <c r="T1301" i="4"/>
  <c r="BB1281" i="5" l="1"/>
  <c r="AZ1282" i="5"/>
  <c r="T1302" i="4"/>
  <c r="V1301" i="4"/>
  <c r="BB1282" i="5" l="1"/>
  <c r="AZ1283" i="5"/>
  <c r="T1303" i="4"/>
  <c r="V1302" i="4"/>
  <c r="AZ1284" i="5" l="1"/>
  <c r="BB1283" i="5"/>
  <c r="T1304" i="4"/>
  <c r="V1303" i="4"/>
  <c r="BB1284" i="5" l="1"/>
  <c r="AZ1285" i="5"/>
  <c r="V1304" i="4"/>
  <c r="T1305" i="4"/>
  <c r="BB1285" i="5" l="1"/>
  <c r="AZ1286" i="5"/>
  <c r="T1306" i="4"/>
  <c r="V1305" i="4"/>
  <c r="BB1286" i="5" l="1"/>
  <c r="AZ1287" i="5"/>
  <c r="T1307" i="4"/>
  <c r="V1306" i="4"/>
  <c r="AZ1288" i="5" l="1"/>
  <c r="BB1287" i="5"/>
  <c r="T1308" i="4"/>
  <c r="V1307" i="4"/>
  <c r="BB1288" i="5" l="1"/>
  <c r="AZ1289" i="5"/>
  <c r="V1308" i="4"/>
  <c r="T1309" i="4"/>
  <c r="BB1289" i="5" l="1"/>
  <c r="AZ1290" i="5"/>
  <c r="T1310" i="4"/>
  <c r="V1309" i="4"/>
  <c r="AZ1291" i="5" l="1"/>
  <c r="BB1290" i="5"/>
  <c r="T1311" i="4"/>
  <c r="V1310" i="4"/>
  <c r="BB1291" i="5" l="1"/>
  <c r="AZ1292" i="5"/>
  <c r="T1312" i="4"/>
  <c r="V1311" i="4"/>
  <c r="BB1292" i="5" l="1"/>
  <c r="AZ1293" i="5"/>
  <c r="V1312" i="4"/>
  <c r="T1313" i="4"/>
  <c r="AZ1294" i="5" l="1"/>
  <c r="BB1293" i="5"/>
  <c r="T1314" i="4"/>
  <c r="V1313" i="4"/>
  <c r="BB1294" i="5" l="1"/>
  <c r="AZ1295" i="5"/>
  <c r="T1315" i="4"/>
  <c r="V1314" i="4"/>
  <c r="BB1295" i="5" l="1"/>
  <c r="AZ1296" i="5"/>
  <c r="V1315" i="4"/>
  <c r="T1316" i="4"/>
  <c r="AZ1297" i="5" l="1"/>
  <c r="BB1296" i="5"/>
  <c r="V1316" i="4"/>
  <c r="T1317" i="4"/>
  <c r="BB1297" i="5" l="1"/>
  <c r="AZ1298" i="5"/>
  <c r="T1318" i="4"/>
  <c r="V1317" i="4"/>
  <c r="BB1298" i="5" l="1"/>
  <c r="AZ1299" i="5"/>
  <c r="T1319" i="4"/>
  <c r="V1318" i="4"/>
  <c r="BB1299" i="5" l="1"/>
  <c r="AZ1300" i="5"/>
  <c r="T1320" i="4"/>
  <c r="V1319" i="4"/>
  <c r="AZ1301" i="5" l="1"/>
  <c r="BB1300" i="5"/>
  <c r="V1320" i="4"/>
  <c r="T1321" i="4"/>
  <c r="BB1301" i="5" l="1"/>
  <c r="AZ1302" i="5"/>
  <c r="T1322" i="4"/>
  <c r="V1321" i="4"/>
  <c r="BB1302" i="5" l="1"/>
  <c r="AZ1303" i="5"/>
  <c r="T1323" i="4"/>
  <c r="V1322" i="4"/>
  <c r="BB1303" i="5" l="1"/>
  <c r="AZ1304" i="5"/>
  <c r="T1324" i="4"/>
  <c r="V1323" i="4"/>
  <c r="AZ1305" i="5" l="1"/>
  <c r="BB1304" i="5"/>
  <c r="V1324" i="4"/>
  <c r="T1325" i="4"/>
  <c r="BB1305" i="5" l="1"/>
  <c r="AZ1306" i="5"/>
  <c r="T1326" i="4"/>
  <c r="V1325" i="4"/>
  <c r="BB1306" i="5" l="1"/>
  <c r="AZ1307" i="5"/>
  <c r="T1327" i="4"/>
  <c r="V1326" i="4"/>
  <c r="BB1307" i="5" l="1"/>
  <c r="AZ1308" i="5"/>
  <c r="T1328" i="4"/>
  <c r="V1327" i="4"/>
  <c r="BB1308" i="5" l="1"/>
  <c r="AZ1309" i="5"/>
  <c r="V1328" i="4"/>
  <c r="T1329" i="4"/>
  <c r="BB1309" i="5" l="1"/>
  <c r="AZ1310" i="5"/>
  <c r="V1329" i="4"/>
  <c r="T1330" i="4"/>
  <c r="BB1310" i="5" l="1"/>
  <c r="AZ1311" i="5"/>
  <c r="T1331" i="4"/>
  <c r="V1330" i="4"/>
  <c r="BB1311" i="5" l="1"/>
  <c r="AZ1312" i="5"/>
  <c r="T1332" i="4"/>
  <c r="V1331" i="4"/>
  <c r="BB1312" i="5" l="1"/>
  <c r="AZ1313" i="5"/>
  <c r="T1333" i="4"/>
  <c r="V1332" i="4"/>
  <c r="BB1313" i="5" l="1"/>
  <c r="AZ1314" i="5"/>
  <c r="V1333" i="4"/>
  <c r="T1334" i="4"/>
  <c r="BB1314" i="5" l="1"/>
  <c r="AZ1315" i="5"/>
  <c r="T1335" i="4"/>
  <c r="V1334" i="4"/>
  <c r="BB1315" i="5" l="1"/>
  <c r="AZ1316" i="5"/>
  <c r="T1336" i="4"/>
  <c r="V1335" i="4"/>
  <c r="BB1316" i="5" l="1"/>
  <c r="AZ1317" i="5"/>
  <c r="V1336" i="4"/>
  <c r="T1337" i="4"/>
  <c r="BB1317" i="5" l="1"/>
  <c r="AZ1318" i="5"/>
  <c r="V1337" i="4"/>
  <c r="T1338" i="4"/>
  <c r="AZ1319" i="5" l="1"/>
  <c r="BB1318" i="5"/>
  <c r="T1339" i="4"/>
  <c r="V1338" i="4"/>
  <c r="BB1319" i="5" l="1"/>
  <c r="AZ1320" i="5"/>
  <c r="T1340" i="4"/>
  <c r="V1339" i="4"/>
  <c r="BB1320" i="5" l="1"/>
  <c r="AZ1321" i="5"/>
  <c r="T1341" i="4"/>
  <c r="V1340" i="4"/>
  <c r="BB1321" i="5" l="1"/>
  <c r="AZ1322" i="5"/>
  <c r="V1341" i="4"/>
  <c r="T1342" i="4"/>
  <c r="BB1322" i="5" l="1"/>
  <c r="AZ1323" i="5"/>
  <c r="T1343" i="4"/>
  <c r="V1342" i="4"/>
  <c r="BB1323" i="5" l="1"/>
  <c r="AZ1324" i="5"/>
  <c r="T1344" i="4"/>
  <c r="V1343" i="4"/>
  <c r="BB1324" i="5" l="1"/>
  <c r="AZ1325" i="5"/>
  <c r="T1345" i="4"/>
  <c r="V1344" i="4"/>
  <c r="BB1325" i="5" l="1"/>
  <c r="AZ1326" i="5"/>
  <c r="V1345" i="4"/>
  <c r="T1346" i="4"/>
  <c r="BB1326" i="5" l="1"/>
  <c r="AZ1327" i="5"/>
  <c r="T1347" i="4"/>
  <c r="V1346" i="4"/>
  <c r="BB1327" i="5" l="1"/>
  <c r="AZ1328" i="5"/>
  <c r="T1348" i="4"/>
  <c r="V1347" i="4"/>
  <c r="AZ1329" i="5" l="1"/>
  <c r="BB1328" i="5"/>
  <c r="T1349" i="4"/>
  <c r="V1348" i="4"/>
  <c r="BB1329" i="5" l="1"/>
  <c r="AZ1330" i="5"/>
  <c r="V1349" i="4"/>
  <c r="T1350" i="4"/>
  <c r="BB1330" i="5" l="1"/>
  <c r="AZ1331" i="5"/>
  <c r="T1351" i="4"/>
  <c r="V1350" i="4"/>
  <c r="BB1331" i="5" l="1"/>
  <c r="AZ1332" i="5"/>
  <c r="T1352" i="4"/>
  <c r="V1351" i="4"/>
  <c r="BB1332" i="5" l="1"/>
  <c r="AZ1333" i="5"/>
  <c r="T1353" i="4"/>
  <c r="V1352" i="4"/>
  <c r="BB1333" i="5" l="1"/>
  <c r="AZ1334" i="5"/>
  <c r="V1353" i="4"/>
  <c r="T1354" i="4"/>
  <c r="AZ1335" i="5" l="1"/>
  <c r="BB1334" i="5"/>
  <c r="T1355" i="4"/>
  <c r="V1354" i="4"/>
  <c r="BB1335" i="5" l="1"/>
  <c r="AZ1336" i="5"/>
  <c r="T1356" i="4"/>
  <c r="V1355" i="4"/>
  <c r="AZ1337" i="5" l="1"/>
  <c r="BB1336" i="5"/>
  <c r="T1357" i="4"/>
  <c r="V1356" i="4"/>
  <c r="BB1337" i="5" l="1"/>
  <c r="AZ1338" i="5"/>
  <c r="V1357" i="4"/>
  <c r="T1358" i="4"/>
  <c r="BB1338" i="5" l="1"/>
  <c r="AZ1339" i="5"/>
  <c r="T1359" i="4"/>
  <c r="V1358" i="4"/>
  <c r="AZ1340" i="5" l="1"/>
  <c r="BB1339" i="5"/>
  <c r="T1360" i="4"/>
  <c r="V1359" i="4"/>
  <c r="BB1340" i="5" l="1"/>
  <c r="AZ1341" i="5"/>
  <c r="T1361" i="4"/>
  <c r="V1360" i="4"/>
  <c r="BB1341" i="5" l="1"/>
  <c r="AZ1342" i="5"/>
  <c r="V1361" i="4"/>
  <c r="T1362" i="4"/>
  <c r="BB1342" i="5" l="1"/>
  <c r="AZ1343" i="5"/>
  <c r="T1363" i="4"/>
  <c r="V1362" i="4"/>
  <c r="BB1343" i="5" l="1"/>
  <c r="AZ1344" i="5"/>
  <c r="T1364" i="4"/>
  <c r="V1363" i="4"/>
  <c r="AZ1345" i="5" l="1"/>
  <c r="BB1344" i="5"/>
  <c r="T1365" i="4"/>
  <c r="V1364" i="4"/>
  <c r="BB1345" i="5" l="1"/>
  <c r="AZ1346" i="5"/>
  <c r="V1365" i="4"/>
  <c r="T1366" i="4"/>
  <c r="BB1346" i="5" l="1"/>
  <c r="AZ1347" i="5"/>
  <c r="T1367" i="4"/>
  <c r="V1366" i="4"/>
  <c r="BB1347" i="5" l="1"/>
  <c r="AZ1348" i="5"/>
  <c r="T1368" i="4"/>
  <c r="V1367" i="4"/>
  <c r="BB1348" i="5" l="1"/>
  <c r="AZ1349" i="5"/>
  <c r="T1369" i="4"/>
  <c r="V1368" i="4"/>
  <c r="BB1349" i="5" l="1"/>
  <c r="AZ1350" i="5"/>
  <c r="V1369" i="4"/>
  <c r="T1370" i="4"/>
  <c r="BB1350" i="5" l="1"/>
  <c r="AZ1351" i="5"/>
  <c r="T1371" i="4"/>
  <c r="V1370" i="4"/>
  <c r="BB1351" i="5" l="1"/>
  <c r="AZ1352" i="5"/>
  <c r="T1372" i="4"/>
  <c r="V1371" i="4"/>
  <c r="AZ1353" i="5" l="1"/>
  <c r="BB1352" i="5"/>
  <c r="T1373" i="4"/>
  <c r="V1372" i="4"/>
  <c r="BB1353" i="5" l="1"/>
  <c r="AZ1354" i="5"/>
  <c r="V1373" i="4"/>
  <c r="T1374" i="4"/>
  <c r="BB1354" i="5" l="1"/>
  <c r="AZ1355" i="5"/>
  <c r="T1375" i="4"/>
  <c r="V1374" i="4"/>
  <c r="BB1355" i="5" l="1"/>
  <c r="AZ1356" i="5"/>
  <c r="T1376" i="4"/>
  <c r="V1375" i="4"/>
  <c r="BB1356" i="5" l="1"/>
  <c r="AZ1357" i="5"/>
  <c r="T1377" i="4"/>
  <c r="V1376" i="4"/>
  <c r="BB1357" i="5" l="1"/>
  <c r="AZ1358" i="5"/>
  <c r="V1377" i="4"/>
  <c r="T1378" i="4"/>
  <c r="AZ1359" i="5" l="1"/>
  <c r="BB1358" i="5"/>
  <c r="T1379" i="4"/>
  <c r="V1378" i="4"/>
  <c r="AZ1360" i="5" l="1"/>
  <c r="BB1359" i="5"/>
  <c r="T1380" i="4"/>
  <c r="V1379" i="4"/>
  <c r="AZ1361" i="5" l="1"/>
  <c r="BB1360" i="5"/>
  <c r="T1381" i="4"/>
  <c r="V1380" i="4"/>
  <c r="BB1361" i="5" l="1"/>
  <c r="AZ1362" i="5"/>
  <c r="V1381" i="4"/>
  <c r="T1382" i="4"/>
  <c r="BB1362" i="5" l="1"/>
  <c r="AZ1363" i="5"/>
  <c r="T1383" i="4"/>
  <c r="V1382" i="4"/>
  <c r="BB1363" i="5" l="1"/>
  <c r="AZ1364" i="5"/>
  <c r="T1384" i="4"/>
  <c r="V1383" i="4"/>
  <c r="BB1364" i="5" l="1"/>
  <c r="AZ1365" i="5"/>
  <c r="T1385" i="4"/>
  <c r="V1384" i="4"/>
  <c r="BB1365" i="5" l="1"/>
  <c r="AZ1366" i="5"/>
  <c r="V1385" i="4"/>
  <c r="T1386" i="4"/>
  <c r="AZ1367" i="5" l="1"/>
  <c r="BB1366" i="5"/>
  <c r="T1387" i="4"/>
  <c r="V1386" i="4"/>
  <c r="BB1367" i="5" l="1"/>
  <c r="AZ1368" i="5"/>
  <c r="T1388" i="4"/>
  <c r="V1387" i="4"/>
  <c r="BB1368" i="5" l="1"/>
  <c r="AZ1369" i="5"/>
  <c r="T1389" i="4"/>
  <c r="V1388" i="4"/>
  <c r="BB1369" i="5" l="1"/>
  <c r="AZ1370" i="5"/>
  <c r="V1389" i="4"/>
  <c r="T1390" i="4"/>
  <c r="BB1370" i="5" l="1"/>
  <c r="AZ1371" i="5"/>
  <c r="T1391" i="4"/>
  <c r="V1390" i="4"/>
  <c r="BB1371" i="5" l="1"/>
  <c r="AZ1372" i="5"/>
  <c r="T1392" i="4"/>
  <c r="V1391" i="4"/>
  <c r="AZ1373" i="5" l="1"/>
  <c r="BB1372" i="5"/>
  <c r="T1393" i="4"/>
  <c r="V1392" i="4"/>
  <c r="BB1373" i="5" l="1"/>
  <c r="AZ1374" i="5"/>
  <c r="V1393" i="4"/>
  <c r="T1394" i="4"/>
  <c r="BB1374" i="5" l="1"/>
  <c r="AZ1375" i="5"/>
  <c r="T1395" i="4"/>
  <c r="V1394" i="4"/>
  <c r="BB1375" i="5" l="1"/>
  <c r="AZ1376" i="5"/>
  <c r="T1396" i="4"/>
  <c r="V1395" i="4"/>
  <c r="BB1376" i="5" l="1"/>
  <c r="AZ1377" i="5"/>
  <c r="T1397" i="4"/>
  <c r="V1396" i="4"/>
  <c r="BB1377" i="5" l="1"/>
  <c r="AZ1378" i="5"/>
  <c r="V1397" i="4"/>
  <c r="T1398" i="4"/>
  <c r="AZ1379" i="5" l="1"/>
  <c r="BB1378" i="5"/>
  <c r="T1399" i="4"/>
  <c r="V1398" i="4"/>
  <c r="AZ1380" i="5" l="1"/>
  <c r="BB1379" i="5"/>
  <c r="T1400" i="4"/>
  <c r="V1399" i="4"/>
  <c r="BB1380" i="5" l="1"/>
  <c r="AZ1381" i="5"/>
  <c r="T1401" i="4"/>
  <c r="V1400" i="4"/>
  <c r="BB1381" i="5" l="1"/>
  <c r="AZ1382" i="5"/>
  <c r="V1401" i="4"/>
  <c r="T1402" i="4"/>
  <c r="AZ1383" i="5" l="1"/>
  <c r="BB1382" i="5"/>
  <c r="T1403" i="4"/>
  <c r="V1402" i="4"/>
  <c r="BB1383" i="5" l="1"/>
  <c r="AZ1384" i="5"/>
  <c r="T1404" i="4"/>
  <c r="V1403" i="4"/>
  <c r="AZ1385" i="5" l="1"/>
  <c r="BB1384" i="5"/>
  <c r="T1405" i="4"/>
  <c r="V1404" i="4"/>
  <c r="AZ1386" i="5" l="1"/>
  <c r="BB1385" i="5"/>
  <c r="V1405" i="4"/>
  <c r="T1406" i="4"/>
  <c r="AZ1387" i="5" l="1"/>
  <c r="BB1386" i="5"/>
  <c r="T1407" i="4"/>
  <c r="V1406" i="4"/>
  <c r="BB1387" i="5" l="1"/>
  <c r="AZ1388" i="5"/>
  <c r="T1408" i="4"/>
  <c r="V1407" i="4"/>
  <c r="AZ1389" i="5" l="1"/>
  <c r="BB1388" i="5"/>
  <c r="T1409" i="4"/>
  <c r="V1408" i="4"/>
  <c r="BB1389" i="5" l="1"/>
  <c r="AZ1390" i="5"/>
  <c r="V1409" i="4"/>
  <c r="T1410" i="4"/>
  <c r="AZ1391" i="5" l="1"/>
  <c r="BB1390" i="5"/>
  <c r="T1411" i="4"/>
  <c r="V1410" i="4"/>
  <c r="BB1391" i="5" l="1"/>
  <c r="AZ1392" i="5"/>
  <c r="T1412" i="4"/>
  <c r="V1411" i="4"/>
  <c r="AZ1393" i="5" l="1"/>
  <c r="BB1392" i="5"/>
  <c r="T1413" i="4"/>
  <c r="V1412" i="4"/>
  <c r="BB1393" i="5" l="1"/>
  <c r="AZ1394" i="5"/>
  <c r="V1413" i="4"/>
  <c r="T1414" i="4"/>
  <c r="AZ1395" i="5" l="1"/>
  <c r="BB1394" i="5"/>
  <c r="T1415" i="4"/>
  <c r="V1414" i="4"/>
  <c r="BB1395" i="5" l="1"/>
  <c r="AZ1396" i="5"/>
  <c r="T1416" i="4"/>
  <c r="V1415" i="4"/>
  <c r="AZ1397" i="5" l="1"/>
  <c r="BB1396" i="5"/>
  <c r="T1417" i="4"/>
  <c r="V1416" i="4"/>
  <c r="BB1397" i="5" l="1"/>
  <c r="AZ1398" i="5"/>
  <c r="V1417" i="4"/>
  <c r="T1418" i="4"/>
  <c r="BB1398" i="5" l="1"/>
  <c r="AZ1399" i="5"/>
  <c r="T1419" i="4"/>
  <c r="V1418" i="4"/>
  <c r="BB1399" i="5" l="1"/>
  <c r="AZ1400" i="5"/>
  <c r="T1420" i="4"/>
  <c r="V1419" i="4"/>
  <c r="AZ1401" i="5" l="1"/>
  <c r="BB1400" i="5"/>
  <c r="T1421" i="4"/>
  <c r="V1420" i="4"/>
  <c r="BB1401" i="5" l="1"/>
  <c r="AZ1402" i="5"/>
  <c r="V1421" i="4"/>
  <c r="T1422" i="4"/>
  <c r="AZ1403" i="5" l="1"/>
  <c r="BB1402" i="5"/>
  <c r="T1423" i="4"/>
  <c r="V1422" i="4"/>
  <c r="BB1403" i="5" l="1"/>
  <c r="AZ1404" i="5"/>
  <c r="T1424" i="4"/>
  <c r="V1423" i="4"/>
  <c r="AZ1405" i="5" l="1"/>
  <c r="BB1404" i="5"/>
  <c r="T1425" i="4"/>
  <c r="V1424" i="4"/>
  <c r="BB1405" i="5" l="1"/>
  <c r="AZ1406" i="5"/>
  <c r="V1425" i="4"/>
  <c r="T1426" i="4"/>
  <c r="AZ1407" i="5" l="1"/>
  <c r="BB1406" i="5"/>
  <c r="T1427" i="4"/>
  <c r="V1426" i="4"/>
  <c r="BB1407" i="5" l="1"/>
  <c r="AZ1408" i="5"/>
  <c r="V1427" i="4"/>
  <c r="T1428" i="4"/>
  <c r="AZ1409" i="5" l="1"/>
  <c r="BB1408" i="5"/>
  <c r="T1429" i="4"/>
  <c r="V1428" i="4"/>
  <c r="BB1409" i="5" l="1"/>
  <c r="AZ1410" i="5"/>
  <c r="T1430" i="4"/>
  <c r="V1429" i="4"/>
  <c r="AZ1411" i="5" l="1"/>
  <c r="BB1410" i="5"/>
  <c r="T1431" i="4"/>
  <c r="V1430" i="4"/>
  <c r="BB1411" i="5" l="1"/>
  <c r="AZ1412" i="5"/>
  <c r="V1431" i="4"/>
  <c r="T1432" i="4"/>
  <c r="AZ1413" i="5" l="1"/>
  <c r="BB1412" i="5"/>
  <c r="T1433" i="4"/>
  <c r="V1432" i="4"/>
  <c r="BB1413" i="5" l="1"/>
  <c r="AZ1414" i="5"/>
  <c r="T1434" i="4"/>
  <c r="V1433" i="4"/>
  <c r="AZ1415" i="5" l="1"/>
  <c r="BB1414" i="5"/>
  <c r="T1435" i="4"/>
  <c r="V1434" i="4"/>
  <c r="BB1415" i="5" l="1"/>
  <c r="AZ1416" i="5"/>
  <c r="V1435" i="4"/>
  <c r="T1436" i="4"/>
  <c r="AZ1417" i="5" l="1"/>
  <c r="BB1416" i="5"/>
  <c r="T1437" i="4"/>
  <c r="V1436" i="4"/>
  <c r="BB1417" i="5" l="1"/>
  <c r="AZ1418" i="5"/>
  <c r="T1438" i="4"/>
  <c r="V1437" i="4"/>
  <c r="AZ1419" i="5" l="1"/>
  <c r="BB1418" i="5"/>
  <c r="T1439" i="4"/>
  <c r="V1438" i="4"/>
  <c r="BB1419" i="5" l="1"/>
  <c r="AZ1420" i="5"/>
  <c r="V1439" i="4"/>
  <c r="T1440" i="4"/>
  <c r="AZ1421" i="5" l="1"/>
  <c r="BB1420" i="5"/>
  <c r="T1441" i="4"/>
  <c r="V1440" i="4"/>
  <c r="BB1421" i="5" l="1"/>
  <c r="AZ1422" i="5"/>
  <c r="T1442" i="4"/>
  <c r="V1441" i="4"/>
  <c r="BB1422" i="5" l="1"/>
  <c r="AZ1423" i="5"/>
  <c r="T1443" i="4"/>
  <c r="V1442" i="4"/>
  <c r="AZ1424" i="5" l="1"/>
  <c r="BB1423" i="5"/>
  <c r="V1443" i="4"/>
  <c r="T1444" i="4"/>
  <c r="AZ1425" i="5" l="1"/>
  <c r="BB1424" i="5"/>
  <c r="T1445" i="4"/>
  <c r="V1444" i="4"/>
  <c r="AZ1426" i="5" l="1"/>
  <c r="BB1425" i="5"/>
  <c r="T1446" i="4"/>
  <c r="V1445" i="4"/>
  <c r="AZ1427" i="5" l="1"/>
  <c r="BB1426" i="5"/>
  <c r="T1447" i="4"/>
  <c r="V1446" i="4"/>
  <c r="BB1427" i="5" l="1"/>
  <c r="AZ1428" i="5"/>
  <c r="V1447" i="4"/>
  <c r="T1448" i="4"/>
  <c r="BB1428" i="5" l="1"/>
  <c r="AZ1429" i="5"/>
  <c r="T1449" i="4"/>
  <c r="V1448" i="4"/>
  <c r="BB1429" i="5" l="1"/>
  <c r="AZ1430" i="5"/>
  <c r="T1450" i="4"/>
  <c r="V1449" i="4"/>
  <c r="AZ1431" i="5" l="1"/>
  <c r="BB1430" i="5"/>
  <c r="T1451" i="4"/>
  <c r="V1450" i="4"/>
  <c r="BB1431" i="5" l="1"/>
  <c r="AZ1432" i="5"/>
  <c r="V1451" i="4"/>
  <c r="T1452" i="4"/>
  <c r="BB1432" i="5" l="1"/>
  <c r="AZ1433" i="5"/>
  <c r="T1453" i="4"/>
  <c r="V1452" i="4"/>
  <c r="BB1433" i="5" l="1"/>
  <c r="AZ1434" i="5"/>
  <c r="T1454" i="4"/>
  <c r="V1453" i="4"/>
  <c r="AZ1435" i="5" l="1"/>
  <c r="BB1434" i="5"/>
  <c r="T1455" i="4"/>
  <c r="V1454" i="4"/>
  <c r="BB1435" i="5" l="1"/>
  <c r="AZ1436" i="5"/>
  <c r="V1455" i="4"/>
  <c r="T1456" i="4"/>
  <c r="BB1436" i="5" l="1"/>
  <c r="AZ1437" i="5"/>
  <c r="T1457" i="4"/>
  <c r="V1456" i="4"/>
  <c r="BB1437" i="5" l="1"/>
  <c r="AZ1438" i="5"/>
  <c r="T1458" i="4"/>
  <c r="V1457" i="4"/>
  <c r="BB1438" i="5" l="1"/>
  <c r="AZ1439" i="5"/>
  <c r="T1459" i="4"/>
  <c r="V1458" i="4"/>
  <c r="BB1439" i="5" l="1"/>
  <c r="AZ1440" i="5"/>
  <c r="V1459" i="4"/>
  <c r="T1460" i="4"/>
  <c r="AZ1441" i="5" l="1"/>
  <c r="BB1440" i="5"/>
  <c r="T1461" i="4"/>
  <c r="V1460" i="4"/>
  <c r="BB1441" i="5" l="1"/>
  <c r="AZ1442" i="5"/>
  <c r="T1462" i="4"/>
  <c r="V1461" i="4"/>
  <c r="BB1442" i="5" l="1"/>
  <c r="AZ1443" i="5"/>
  <c r="T1463" i="4"/>
  <c r="V1462" i="4"/>
  <c r="AZ1444" i="5" l="1"/>
  <c r="BB1443" i="5"/>
  <c r="V1463" i="4"/>
  <c r="T1464" i="4"/>
  <c r="BB1444" i="5" l="1"/>
  <c r="AZ1445" i="5"/>
  <c r="T1465" i="4"/>
  <c r="V1464" i="4"/>
  <c r="BB1445" i="5" l="1"/>
  <c r="AZ1446" i="5"/>
  <c r="T1466" i="4"/>
  <c r="V1465" i="4"/>
  <c r="AZ1447" i="5" l="1"/>
  <c r="BB1446" i="5"/>
  <c r="T1467" i="4"/>
  <c r="V1466" i="4"/>
  <c r="BB1447" i="5" l="1"/>
  <c r="AZ1448" i="5"/>
  <c r="V1467" i="4"/>
  <c r="T1468" i="4"/>
  <c r="BB1448" i="5" l="1"/>
  <c r="AZ1449" i="5"/>
  <c r="T1469" i="4"/>
  <c r="V1468" i="4"/>
  <c r="BB1449" i="5" l="1"/>
  <c r="AZ1450" i="5"/>
  <c r="T1470" i="4"/>
  <c r="V1469" i="4"/>
  <c r="AZ1451" i="5" l="1"/>
  <c r="BB1450" i="5"/>
  <c r="T1471" i="4"/>
  <c r="V1470" i="4"/>
  <c r="AZ1452" i="5" l="1"/>
  <c r="BB1451" i="5"/>
  <c r="V1471" i="4"/>
  <c r="T1472" i="4"/>
  <c r="AZ1453" i="5" l="1"/>
  <c r="BB1452" i="5"/>
  <c r="T1473" i="4"/>
  <c r="V1472" i="4"/>
  <c r="AZ1454" i="5" l="1"/>
  <c r="BB1453" i="5"/>
  <c r="T1474" i="4"/>
  <c r="V1473" i="4"/>
  <c r="BB1454" i="5" l="1"/>
  <c r="AZ1455" i="5"/>
  <c r="T1475" i="4"/>
  <c r="V1474" i="4"/>
  <c r="AZ1456" i="5" l="1"/>
  <c r="BB1455" i="5"/>
  <c r="V1475" i="4"/>
  <c r="T1476" i="4"/>
  <c r="AZ1457" i="5" l="1"/>
  <c r="BB1456" i="5"/>
  <c r="T1477" i="4"/>
  <c r="V1476" i="4"/>
  <c r="AZ1458" i="5" l="1"/>
  <c r="BB1457" i="5"/>
  <c r="T1478" i="4"/>
  <c r="V1477" i="4"/>
  <c r="BB1458" i="5" l="1"/>
  <c r="AZ1459" i="5"/>
  <c r="T1479" i="4"/>
  <c r="V1478" i="4"/>
  <c r="AZ1460" i="5" l="1"/>
  <c r="BB1459" i="5"/>
  <c r="V1479" i="4"/>
  <c r="T1480" i="4"/>
  <c r="AZ1461" i="5" l="1"/>
  <c r="BB1460" i="5"/>
  <c r="T1481" i="4"/>
  <c r="V1480" i="4"/>
  <c r="AZ1462" i="5" l="1"/>
  <c r="BB1461" i="5"/>
  <c r="T1482" i="4"/>
  <c r="V1481" i="4"/>
  <c r="BB1462" i="5" l="1"/>
  <c r="AZ1463" i="5"/>
  <c r="T1483" i="4"/>
  <c r="V1482" i="4"/>
  <c r="BB1463" i="5" l="1"/>
  <c r="AZ1464" i="5"/>
  <c r="V1483" i="4"/>
  <c r="T1484" i="4"/>
  <c r="AZ1465" i="5" l="1"/>
  <c r="BB1464" i="5"/>
  <c r="T1485" i="4"/>
  <c r="V1484" i="4"/>
  <c r="AZ1466" i="5" l="1"/>
  <c r="BB1465" i="5"/>
  <c r="T1486" i="4"/>
  <c r="V1485" i="4"/>
  <c r="BB1466" i="5" l="1"/>
  <c r="AZ1467" i="5"/>
  <c r="T1487" i="4"/>
  <c r="V1486" i="4"/>
  <c r="AZ1468" i="5" l="1"/>
  <c r="BB1467" i="5"/>
  <c r="V1487" i="4"/>
  <c r="T1488" i="4"/>
  <c r="AZ1469" i="5" l="1"/>
  <c r="BB1468" i="5"/>
  <c r="T1489" i="4"/>
  <c r="V1488" i="4"/>
  <c r="AZ1470" i="5" l="1"/>
  <c r="BB1469" i="5"/>
  <c r="T1490" i="4"/>
  <c r="V1489" i="4"/>
  <c r="BB1470" i="5" l="1"/>
  <c r="AZ1471" i="5"/>
  <c r="T1491" i="4"/>
  <c r="V1490" i="4"/>
  <c r="AZ1472" i="5" l="1"/>
  <c r="BB1471" i="5"/>
  <c r="V1491" i="4"/>
  <c r="T1492" i="4"/>
  <c r="BB1472" i="5" l="1"/>
  <c r="AZ1473" i="5"/>
  <c r="T1493" i="4"/>
  <c r="V1492" i="4"/>
  <c r="BB1473" i="5" l="1"/>
  <c r="AZ1474" i="5"/>
  <c r="T1494" i="4"/>
  <c r="V1493" i="4"/>
  <c r="AZ1475" i="5" l="1"/>
  <c r="BB1474" i="5"/>
  <c r="T1495" i="4"/>
  <c r="V1494" i="4"/>
  <c r="AZ1476" i="5" l="1"/>
  <c r="BB1475" i="5"/>
  <c r="V1495" i="4"/>
  <c r="T1496" i="4"/>
  <c r="BB1476" i="5" l="1"/>
  <c r="AZ1477" i="5"/>
  <c r="T1497" i="4"/>
  <c r="V1496" i="4"/>
  <c r="AZ1478" i="5" l="1"/>
  <c r="BB1477" i="5"/>
  <c r="T1498" i="4"/>
  <c r="V1497" i="4"/>
  <c r="AZ1479" i="5" l="1"/>
  <c r="BB1478" i="5"/>
  <c r="T1499" i="4"/>
  <c r="V1498" i="4"/>
  <c r="AZ1480" i="5" l="1"/>
  <c r="BB1479" i="5"/>
  <c r="V1499" i="4"/>
  <c r="T1500" i="4"/>
  <c r="AZ1481" i="5" l="1"/>
  <c r="BB1480" i="5"/>
  <c r="T1501" i="4"/>
  <c r="V1500" i="4"/>
  <c r="BB1481" i="5" l="1"/>
  <c r="AZ1482" i="5"/>
  <c r="T1502" i="4"/>
  <c r="V1501" i="4"/>
  <c r="BB1482" i="5" l="1"/>
  <c r="AZ1483" i="5"/>
  <c r="T1503" i="4"/>
  <c r="V1502" i="4"/>
  <c r="AZ1484" i="5" l="1"/>
  <c r="BB1483" i="5"/>
  <c r="V1503" i="4"/>
  <c r="T1504" i="4"/>
  <c r="AZ1485" i="5" l="1"/>
  <c r="BB1484" i="5"/>
  <c r="T1505" i="4"/>
  <c r="V1504" i="4"/>
  <c r="AZ1486" i="5" l="1"/>
  <c r="BB1485" i="5"/>
  <c r="T1506" i="4"/>
  <c r="V1505" i="4"/>
  <c r="AZ1487" i="5" l="1"/>
  <c r="BB1486" i="5"/>
  <c r="T1507" i="4"/>
  <c r="V1506" i="4"/>
  <c r="AZ1488" i="5" l="1"/>
  <c r="BB1487" i="5"/>
  <c r="V1507" i="4"/>
  <c r="T1508" i="4"/>
  <c r="BB1488" i="5" l="1"/>
  <c r="AZ1489" i="5"/>
  <c r="T1509" i="4"/>
  <c r="V1508" i="4"/>
  <c r="AZ1490" i="5" l="1"/>
  <c r="BB1489" i="5"/>
  <c r="T1510" i="4"/>
  <c r="V1509" i="4"/>
  <c r="BB1490" i="5" l="1"/>
  <c r="AZ1491" i="5"/>
  <c r="T1511" i="4"/>
  <c r="V1510" i="4"/>
  <c r="BB1491" i="5" l="1"/>
  <c r="AZ1492" i="5"/>
  <c r="V1511" i="4"/>
  <c r="T1512" i="4"/>
  <c r="AZ1493" i="5" l="1"/>
  <c r="BB1492" i="5"/>
  <c r="T1513" i="4"/>
  <c r="V1512" i="4"/>
  <c r="AZ1494" i="5" l="1"/>
  <c r="BB1493" i="5"/>
  <c r="T1514" i="4"/>
  <c r="V1513" i="4"/>
  <c r="BB1494" i="5" l="1"/>
  <c r="AZ1495" i="5"/>
  <c r="T1515" i="4"/>
  <c r="V1514" i="4"/>
  <c r="AZ1496" i="5" l="1"/>
  <c r="BB1495" i="5"/>
  <c r="V1515" i="4"/>
  <c r="T1516" i="4"/>
  <c r="AZ1497" i="5" l="1"/>
  <c r="BB1496" i="5"/>
  <c r="T1517" i="4"/>
  <c r="V1516" i="4"/>
  <c r="AZ1498" i="5" l="1"/>
  <c r="BB1497" i="5"/>
  <c r="T1518" i="4"/>
  <c r="V1517" i="4"/>
  <c r="BB1498" i="5" l="1"/>
  <c r="AZ1499" i="5"/>
  <c r="T1519" i="4"/>
  <c r="V1518" i="4"/>
  <c r="AZ1500" i="5" l="1"/>
  <c r="BB1499" i="5"/>
  <c r="V1519" i="4"/>
  <c r="T1520" i="4"/>
  <c r="AZ1501" i="5" l="1"/>
  <c r="BB1500" i="5"/>
  <c r="T1521" i="4"/>
  <c r="V1520" i="4"/>
  <c r="BB1501" i="5" l="1"/>
  <c r="AZ1502" i="5"/>
  <c r="T1522" i="4"/>
  <c r="V1521" i="4"/>
  <c r="BB1502" i="5" l="1"/>
  <c r="AZ1503" i="5"/>
  <c r="T1523" i="4"/>
  <c r="V1522" i="4"/>
  <c r="BB1503" i="5" l="1"/>
  <c r="AZ1504" i="5"/>
  <c r="V1523" i="4"/>
  <c r="T1524" i="4"/>
  <c r="AZ1505" i="5" l="1"/>
  <c r="BB1504" i="5"/>
  <c r="T1525" i="4"/>
  <c r="V1524" i="4"/>
  <c r="BB1505" i="5" l="1"/>
  <c r="AZ1506" i="5"/>
  <c r="T1526" i="4"/>
  <c r="V1525" i="4"/>
  <c r="BB1506" i="5" l="1"/>
  <c r="AZ1507" i="5"/>
  <c r="T1527" i="4"/>
  <c r="V1526" i="4"/>
  <c r="BB1507" i="5" l="1"/>
  <c r="AZ1508" i="5"/>
  <c r="V1527" i="4"/>
  <c r="T1528" i="4"/>
  <c r="AZ1509" i="5" l="1"/>
  <c r="BB1508" i="5"/>
  <c r="T1529" i="4"/>
  <c r="V1528" i="4"/>
  <c r="BB1509" i="5" l="1"/>
  <c r="AZ1510" i="5"/>
  <c r="T1530" i="4"/>
  <c r="V1529" i="4"/>
  <c r="AZ1511" i="5" l="1"/>
  <c r="BB1510" i="5"/>
  <c r="T1531" i="4"/>
  <c r="V1530" i="4"/>
  <c r="BB1511" i="5" l="1"/>
  <c r="AZ1512" i="5"/>
  <c r="V1531" i="4"/>
  <c r="T1532" i="4"/>
  <c r="BB1512" i="5" l="1"/>
  <c r="AZ1513" i="5"/>
  <c r="T1533" i="4"/>
  <c r="V1532" i="4"/>
  <c r="BB1513" i="5" l="1"/>
  <c r="AZ1514" i="5"/>
  <c r="T1534" i="4"/>
  <c r="V1533" i="4"/>
  <c r="BB1514" i="5" l="1"/>
  <c r="AZ1515" i="5"/>
  <c r="T1535" i="4"/>
  <c r="V1534" i="4"/>
  <c r="AZ1516" i="5" l="1"/>
  <c r="BB1515" i="5"/>
  <c r="V1535" i="4"/>
  <c r="T1536" i="4"/>
  <c r="AZ1517" i="5" l="1"/>
  <c r="BB1516" i="5"/>
  <c r="T1537" i="4"/>
  <c r="V1536" i="4"/>
  <c r="BB1517" i="5" l="1"/>
  <c r="AZ1518" i="5"/>
  <c r="T1538" i="4"/>
  <c r="V1537" i="4"/>
  <c r="BB1518" i="5" l="1"/>
  <c r="AZ1519" i="5"/>
  <c r="T1539" i="4"/>
  <c r="V1538" i="4"/>
  <c r="AZ1520" i="5" l="1"/>
  <c r="BB1519" i="5"/>
  <c r="V1539" i="4"/>
  <c r="T1540" i="4"/>
  <c r="BB1520" i="5" l="1"/>
  <c r="AZ1521" i="5"/>
  <c r="T1541" i="4"/>
  <c r="V1540" i="4"/>
  <c r="AZ1522" i="5" l="1"/>
  <c r="BB1521" i="5"/>
  <c r="T1542" i="4"/>
  <c r="V1541" i="4"/>
  <c r="BB1522" i="5" l="1"/>
  <c r="AZ1523" i="5"/>
  <c r="T1543" i="4"/>
  <c r="V1542" i="4"/>
  <c r="AZ1524" i="5" l="1"/>
  <c r="BB1523" i="5"/>
  <c r="V1543" i="4"/>
  <c r="T1544" i="4"/>
  <c r="AZ1525" i="5" l="1"/>
  <c r="BB1524" i="5"/>
  <c r="T1545" i="4"/>
  <c r="V1544" i="4"/>
  <c r="BB1525" i="5" l="1"/>
  <c r="AZ1526" i="5"/>
  <c r="T1546" i="4"/>
  <c r="V1545" i="4"/>
  <c r="BB1526" i="5" l="1"/>
  <c r="AZ1527" i="5"/>
  <c r="T1547" i="4"/>
  <c r="V1546" i="4"/>
  <c r="AZ1528" i="5" l="1"/>
  <c r="BB1527" i="5"/>
  <c r="V1547" i="4"/>
  <c r="T1548" i="4"/>
  <c r="BB1528" i="5" l="1"/>
  <c r="AZ1529" i="5"/>
  <c r="T1549" i="4"/>
  <c r="V1548" i="4"/>
  <c r="AZ1530" i="5" l="1"/>
  <c r="BB1529" i="5"/>
  <c r="T1550" i="4"/>
  <c r="V1549" i="4"/>
  <c r="BB1530" i="5" l="1"/>
  <c r="AZ1531" i="5"/>
  <c r="T1551" i="4"/>
  <c r="V1550" i="4"/>
  <c r="AZ1532" i="5" l="1"/>
  <c r="BB1531" i="5"/>
  <c r="V1551" i="4"/>
  <c r="T1552" i="4"/>
  <c r="AZ1533" i="5" l="1"/>
  <c r="BB1532" i="5"/>
  <c r="T1553" i="4"/>
  <c r="V1552" i="4"/>
  <c r="AZ1534" i="5" l="1"/>
  <c r="BB1533" i="5"/>
  <c r="T1554" i="4"/>
  <c r="V1553" i="4"/>
  <c r="BB1534" i="5" l="1"/>
  <c r="AZ1535" i="5"/>
  <c r="T1555" i="4"/>
  <c r="V1554" i="4"/>
  <c r="AZ1536" i="5" l="1"/>
  <c r="BB1535" i="5"/>
  <c r="V1555" i="4"/>
  <c r="T1556" i="4"/>
  <c r="BB1536" i="5" l="1"/>
  <c r="AZ1537" i="5"/>
  <c r="T1557" i="4"/>
  <c r="V1556" i="4"/>
  <c r="AZ1538" i="5" l="1"/>
  <c r="BB1537" i="5"/>
  <c r="T1558" i="4"/>
  <c r="V1557" i="4"/>
  <c r="BB1538" i="5" l="1"/>
  <c r="AZ1539" i="5"/>
  <c r="T1559" i="4"/>
  <c r="V1558" i="4"/>
  <c r="AZ1540" i="5" l="1"/>
  <c r="BB1539" i="5"/>
  <c r="V1559" i="4"/>
  <c r="T1560" i="4"/>
  <c r="AZ1541" i="5" l="1"/>
  <c r="BB1540" i="5"/>
  <c r="T1561" i="4"/>
  <c r="V1560" i="4"/>
  <c r="BB1541" i="5" l="1"/>
  <c r="AZ1542" i="5"/>
  <c r="T1562" i="4"/>
  <c r="V1561" i="4"/>
  <c r="BB1542" i="5" l="1"/>
  <c r="AZ1543" i="5"/>
  <c r="T1563" i="4"/>
  <c r="V1562" i="4"/>
  <c r="AZ1544" i="5" l="1"/>
  <c r="BB1543" i="5"/>
  <c r="V1563" i="4"/>
  <c r="T1564" i="4"/>
  <c r="AZ1545" i="5" l="1"/>
  <c r="BB1544" i="5"/>
  <c r="T1565" i="4"/>
  <c r="V1564" i="4"/>
  <c r="BB1545" i="5" l="1"/>
  <c r="AZ1546" i="5"/>
  <c r="T1566" i="4"/>
  <c r="V1565" i="4"/>
  <c r="BB1546" i="5" l="1"/>
  <c r="AZ1547" i="5"/>
  <c r="T1567" i="4"/>
  <c r="V1566" i="4"/>
  <c r="AZ1548" i="5" l="1"/>
  <c r="BB1547" i="5"/>
  <c r="V1567" i="4"/>
  <c r="T1568" i="4"/>
  <c r="AZ1549" i="5" l="1"/>
  <c r="BB1548" i="5"/>
  <c r="T1569" i="4"/>
  <c r="V1568" i="4"/>
  <c r="AZ1550" i="5" l="1"/>
  <c r="BB1549" i="5"/>
  <c r="T1570" i="4"/>
  <c r="V1569" i="4"/>
  <c r="BB1550" i="5" l="1"/>
  <c r="AZ1551" i="5"/>
  <c r="T1571" i="4"/>
  <c r="V1570" i="4"/>
  <c r="AZ1552" i="5" l="1"/>
  <c r="BB1551" i="5"/>
  <c r="V1571" i="4"/>
  <c r="T1572" i="4"/>
  <c r="BB1552" i="5" l="1"/>
  <c r="AZ1553" i="5"/>
  <c r="T1573" i="4"/>
  <c r="V1572" i="4"/>
  <c r="AZ1554" i="5" l="1"/>
  <c r="BB1553" i="5"/>
  <c r="T1574" i="4"/>
  <c r="V1573" i="4"/>
  <c r="AZ1555" i="5" l="1"/>
  <c r="BB1554" i="5"/>
  <c r="T1575" i="4"/>
  <c r="V1574" i="4"/>
  <c r="AZ1556" i="5" l="1"/>
  <c r="BB1555" i="5"/>
  <c r="V1575" i="4"/>
  <c r="T1576" i="4"/>
  <c r="AZ1557" i="5" l="1"/>
  <c r="BB1556" i="5"/>
  <c r="T1577" i="4"/>
  <c r="V1576" i="4"/>
  <c r="AZ1558" i="5" l="1"/>
  <c r="BB1557" i="5"/>
  <c r="T1578" i="4"/>
  <c r="V1577" i="4"/>
  <c r="AZ1559" i="5" l="1"/>
  <c r="BB1558" i="5"/>
  <c r="T1579" i="4"/>
  <c r="V1578" i="4"/>
  <c r="AZ1560" i="5" l="1"/>
  <c r="BB1559" i="5"/>
  <c r="V1579" i="4"/>
  <c r="T1580" i="4"/>
  <c r="BB1560" i="5" l="1"/>
  <c r="AZ1561" i="5"/>
  <c r="T1581" i="4"/>
  <c r="V1580" i="4"/>
  <c r="C10" i="5"/>
  <c r="AZ1562" i="5" l="1"/>
  <c r="BB1561" i="5"/>
  <c r="T1582" i="4"/>
  <c r="V1581" i="4"/>
  <c r="BB1562" i="5" l="1"/>
  <c r="AZ1563" i="5"/>
  <c r="T1583" i="4"/>
  <c r="V1582" i="4"/>
  <c r="BB1563" i="5" l="1"/>
  <c r="AZ1564" i="5"/>
  <c r="V1583" i="4"/>
  <c r="T1584" i="4"/>
  <c r="AZ1565" i="5" l="1"/>
  <c r="BB1564" i="5"/>
  <c r="T1585" i="4"/>
  <c r="V1584" i="4"/>
  <c r="BB1565" i="5" l="1"/>
  <c r="AZ1566" i="5"/>
  <c r="T1586" i="4"/>
  <c r="V1585" i="4"/>
  <c r="BB1566" i="5" l="1"/>
  <c r="AZ1567" i="5"/>
  <c r="T1587" i="4"/>
  <c r="V1586" i="4"/>
  <c r="BB1567" i="5" l="1"/>
  <c r="AZ1568" i="5"/>
  <c r="V1587" i="4"/>
  <c r="T1588" i="4"/>
  <c r="AZ1569" i="5" l="1"/>
  <c r="BB1568" i="5"/>
  <c r="T1589" i="4"/>
  <c r="V1588" i="4"/>
  <c r="BB1569" i="5" l="1"/>
  <c r="AZ1570" i="5"/>
  <c r="T1590" i="4"/>
  <c r="V1589" i="4"/>
  <c r="BB1570" i="5" l="1"/>
  <c r="AZ1571" i="5"/>
  <c r="T1591" i="4"/>
  <c r="V1590" i="4"/>
  <c r="BB1571" i="5" l="1"/>
  <c r="AZ1572" i="5"/>
  <c r="V1591" i="4"/>
  <c r="T1592" i="4"/>
  <c r="AZ1573" i="5" l="1"/>
  <c r="BB1572" i="5"/>
  <c r="T1593" i="4"/>
  <c r="V1592" i="4"/>
  <c r="AZ1574" i="5" l="1"/>
  <c r="BB1573" i="5"/>
  <c r="T1594" i="4"/>
  <c r="V1593" i="4"/>
  <c r="BB1574" i="5" l="1"/>
  <c r="AZ1575" i="5"/>
  <c r="T1595" i="4"/>
  <c r="V1594" i="4"/>
  <c r="BB1575" i="5" l="1"/>
  <c r="AZ1576" i="5"/>
  <c r="V1595" i="4"/>
  <c r="C6" i="4" s="1"/>
  <c r="C4" i="4"/>
  <c r="C5" i="4" s="1"/>
  <c r="AZ1577" i="5" l="1"/>
  <c r="BB1576" i="5"/>
  <c r="C7" i="4"/>
  <c r="BB1577" i="5" l="1"/>
  <c r="AZ1578" i="5"/>
  <c r="BB1578" i="5" l="1"/>
  <c r="AZ1579" i="5"/>
  <c r="AZ1580" i="5" l="1"/>
  <c r="BB1579" i="5"/>
  <c r="AZ1581" i="5" l="1"/>
  <c r="BB1580" i="5"/>
  <c r="BB1581" i="5" l="1"/>
  <c r="AZ1582" i="5"/>
  <c r="BB1582" i="5" l="1"/>
  <c r="AZ1583" i="5"/>
  <c r="BB1583" i="5" l="1"/>
  <c r="AZ1584" i="5"/>
  <c r="AZ1585" i="5" l="1"/>
  <c r="BB1584" i="5"/>
  <c r="AZ1586" i="5" l="1"/>
  <c r="BB1585" i="5"/>
  <c r="AZ1587" i="5" l="1"/>
  <c r="BB1586" i="5"/>
  <c r="AZ1588" i="5" l="1"/>
  <c r="BB1587" i="5"/>
  <c r="AZ1589" i="5" l="1"/>
  <c r="BB1588" i="5"/>
  <c r="BB1589" i="5" l="1"/>
  <c r="AZ1590" i="5"/>
  <c r="BB1590" i="5" l="1"/>
  <c r="AZ1591" i="5"/>
  <c r="BB1591" i="5" l="1"/>
  <c r="AZ1592" i="5"/>
  <c r="AZ1593" i="5" l="1"/>
  <c r="BB1592" i="5"/>
  <c r="AZ1594" i="5" l="1"/>
  <c r="BB1593" i="5"/>
  <c r="BB1594" i="5" l="1"/>
  <c r="AZ1595" i="5"/>
  <c r="BB1595" i="5" l="1"/>
  <c r="AZ1596" i="5"/>
  <c r="AZ1597" i="5" l="1"/>
  <c r="C6" i="5" s="1"/>
  <c r="C7" i="5" s="1"/>
  <c r="BB1596" i="5"/>
  <c r="AZ1598" i="5" l="1"/>
  <c r="BB1597" i="5"/>
  <c r="C8" i="5"/>
  <c r="C9" i="5" l="1"/>
  <c r="BB1598" i="5"/>
  <c r="AZ1599" i="5"/>
  <c r="AZ1600" i="5" l="1"/>
  <c r="BB1599" i="5"/>
  <c r="AZ1601" i="5" l="1"/>
  <c r="BB1600" i="5"/>
  <c r="AZ1602" i="5" l="1"/>
  <c r="BB1601" i="5"/>
  <c r="BB1602" i="5" l="1"/>
  <c r="AZ1603" i="5"/>
  <c r="AZ1604" i="5" l="1"/>
  <c r="BB1603" i="5"/>
  <c r="AZ1605" i="5" l="1"/>
  <c r="BB1604" i="5"/>
  <c r="AZ1606" i="5" l="1"/>
  <c r="BB1605" i="5"/>
  <c r="BB1606" i="5" l="1"/>
  <c r="AZ1607" i="5"/>
  <c r="BB1607" i="5" l="1"/>
  <c r="AZ1608" i="5"/>
  <c r="AZ1609" i="5" l="1"/>
  <c r="BB1608" i="5"/>
  <c r="AZ1610" i="5" l="1"/>
  <c r="BB1609" i="5"/>
  <c r="BB1610" i="5" l="1"/>
  <c r="AZ1611" i="5"/>
  <c r="BB1611" i="5" l="1"/>
  <c r="AZ1612" i="5"/>
  <c r="AZ1613" i="5" l="1"/>
  <c r="BB1612" i="5"/>
  <c r="AZ1614" i="5" l="1"/>
  <c r="BB1613" i="5"/>
  <c r="BB1614" i="5" l="1"/>
  <c r="AZ1615" i="5"/>
  <c r="AZ1616" i="5" l="1"/>
  <c r="BB1615" i="5"/>
  <c r="AZ1617" i="5" l="1"/>
  <c r="BB1616" i="5"/>
  <c r="BB1617" i="5" l="1"/>
  <c r="AZ1618" i="5"/>
  <c r="BB1618" i="5" s="1"/>
</calcChain>
</file>

<file path=xl/sharedStrings.xml><?xml version="1.0" encoding="utf-8"?>
<sst xmlns="http://schemas.openxmlformats.org/spreadsheetml/2006/main" count="1152" uniqueCount="45">
  <si>
    <t>S.no</t>
  </si>
  <si>
    <t>Symbol</t>
  </si>
  <si>
    <t>Expiry</t>
  </si>
  <si>
    <t>Gap</t>
  </si>
  <si>
    <t>Entry Time</t>
  </si>
  <si>
    <t>Exit Time</t>
  </si>
  <si>
    <t>Finnifty</t>
  </si>
  <si>
    <t>Current</t>
  </si>
  <si>
    <t>Gap Calculation</t>
  </si>
  <si>
    <t>Open</t>
  </si>
  <si>
    <t>Close</t>
  </si>
  <si>
    <t>CAR/MDD</t>
  </si>
  <si>
    <t>Date/Time</t>
  </si>
  <si>
    <t>Exit Time on Expiry Day</t>
  </si>
  <si>
    <t>Allocation</t>
  </si>
  <si>
    <t>Start/Stop</t>
  </si>
  <si>
    <t>Final Curve</t>
  </si>
  <si>
    <t>Entry Date</t>
  </si>
  <si>
    <t>Exit Date</t>
  </si>
  <si>
    <t>XIRR</t>
  </si>
  <si>
    <t>Max DD%</t>
  </si>
  <si>
    <t>Banknifty</t>
  </si>
  <si>
    <t xml:space="preserve">Current </t>
  </si>
  <si>
    <t>Ticker</t>
  </si>
  <si>
    <t>~~~EQUITY</t>
  </si>
  <si>
    <t>Next</t>
  </si>
  <si>
    <t>Nifty</t>
  </si>
  <si>
    <t>Select</t>
  </si>
  <si>
    <t>Start Date</t>
  </si>
  <si>
    <t>End Date</t>
  </si>
  <si>
    <t>BN</t>
  </si>
  <si>
    <t>FN</t>
  </si>
  <si>
    <t>NF</t>
  </si>
  <si>
    <t>BNNF</t>
  </si>
  <si>
    <t>BNNFFN</t>
  </si>
  <si>
    <t>Avg DD</t>
  </si>
  <si>
    <t>Time</t>
  </si>
  <si>
    <t>12 Systems</t>
  </si>
  <si>
    <t>2 Positions</t>
  </si>
  <si>
    <t>Note:</t>
  </si>
  <si>
    <t>Having all systems max positions 2 is the best to have</t>
  </si>
  <si>
    <t>Highest CAR/MDD</t>
  </si>
  <si>
    <t>SO if you can run it please do</t>
  </si>
  <si>
    <t>Note: If it is easy do more positions because that is the best, Check 12 systems * 3 Positions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</si>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</sst>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  <xf numFmtId="14" fontId="2" fillId="0" borderId="0" xfId="0" applyNumberFormat="1" applyFont="1"/>
    <xf numFmtId="0" fontId="0" fillId="0" borderId="0" xfId="1" applyNumberFormat="1" applyFont="1"/>
    <xf numFmtId="164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NumberFormat="1" applyAlignment="1">
      <alignment horizontal="center"/>
    </xf>
    <xf numFmtId="0" fontId="2" fillId="0" borderId="0" xfId="0" applyFont="1" applyAlignment="1"/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/>
    <xf numFmtId="14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All_curves!$AZ$15</c:f>
              <c:strCache>
                <c:ptCount val="1"/>
                <c:pt idx="0">
                  <c:v>Final Curve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All_curves!$AZ$16:$AZ$1618</c:f>
              <c:numCache>
                <c:formatCode>General</c:formatCode>
                <c:ptCount val="1603"/>
                <c:pt idx="0">
                  <c:v>100</c:v>
                </c:pt>
                <c:pt idx="1">
                  <c:v>100</c:v>
                </c:pt>
                <c:pt idx="2">
                  <c:v>100.05474055222605</c:v>
                </c:pt>
                <c:pt idx="3">
                  <c:v>100.05150911522276</c:v>
                </c:pt>
                <c:pt idx="4">
                  <c:v>99.981101655819757</c:v>
                </c:pt>
                <c:pt idx="5">
                  <c:v>99.864559641163254</c:v>
                </c:pt>
                <c:pt idx="6">
                  <c:v>99.802324617836348</c:v>
                </c:pt>
                <c:pt idx="7">
                  <c:v>99.704086825558164</c:v>
                </c:pt>
                <c:pt idx="8">
                  <c:v>99.578872744886937</c:v>
                </c:pt>
                <c:pt idx="9">
                  <c:v>99.534538107516454</c:v>
                </c:pt>
                <c:pt idx="10">
                  <c:v>99.65168813017975</c:v>
                </c:pt>
                <c:pt idx="11">
                  <c:v>99.193436998964117</c:v>
                </c:pt>
                <c:pt idx="12">
                  <c:v>99.10273110595837</c:v>
                </c:pt>
                <c:pt idx="13">
                  <c:v>99.202502141067825</c:v>
                </c:pt>
                <c:pt idx="14">
                  <c:v>99.115803400209828</c:v>
                </c:pt>
                <c:pt idx="15">
                  <c:v>98.956835242382255</c:v>
                </c:pt>
                <c:pt idx="16">
                  <c:v>99.394820500145684</c:v>
                </c:pt>
                <c:pt idx="17">
                  <c:v>99.066275007824913</c:v>
                </c:pt>
                <c:pt idx="18">
                  <c:v>98.997942566319423</c:v>
                </c:pt>
                <c:pt idx="19">
                  <c:v>98.998822864325149</c:v>
                </c:pt>
                <c:pt idx="20">
                  <c:v>98.964974051540906</c:v>
                </c:pt>
                <c:pt idx="21">
                  <c:v>98.983486849717536</c:v>
                </c:pt>
                <c:pt idx="22">
                  <c:v>98.988367943960171</c:v>
                </c:pt>
                <c:pt idx="23">
                  <c:v>98.999834191997323</c:v>
                </c:pt>
                <c:pt idx="24">
                  <c:v>98.999834191997323</c:v>
                </c:pt>
                <c:pt idx="25">
                  <c:v>98.930856874826958</c:v>
                </c:pt>
                <c:pt idx="26">
                  <c:v>98.829842091140819</c:v>
                </c:pt>
                <c:pt idx="27">
                  <c:v>98.734844765388715</c:v>
                </c:pt>
                <c:pt idx="28">
                  <c:v>98.970372568549905</c:v>
                </c:pt>
                <c:pt idx="29">
                  <c:v>98.860530317021187</c:v>
                </c:pt>
                <c:pt idx="30">
                  <c:v>99.200913435831424</c:v>
                </c:pt>
                <c:pt idx="31">
                  <c:v>99.206158039957572</c:v>
                </c:pt>
                <c:pt idx="32">
                  <c:v>99.075247452201111</c:v>
                </c:pt>
                <c:pt idx="33">
                  <c:v>98.99908725001859</c:v>
                </c:pt>
                <c:pt idx="34">
                  <c:v>98.988023776945283</c:v>
                </c:pt>
                <c:pt idx="35">
                  <c:v>99.713872257459272</c:v>
                </c:pt>
                <c:pt idx="36">
                  <c:v>99.729129190069258</c:v>
                </c:pt>
                <c:pt idx="37">
                  <c:v>99.929319448922229</c:v>
                </c:pt>
                <c:pt idx="38">
                  <c:v>99.933913263724918</c:v>
                </c:pt>
                <c:pt idx="39">
                  <c:v>99.724775693826984</c:v>
                </c:pt>
                <c:pt idx="40">
                  <c:v>99.696464540693185</c:v>
                </c:pt>
                <c:pt idx="41">
                  <c:v>99.694164760257252</c:v>
                </c:pt>
                <c:pt idx="42">
                  <c:v>99.662327259599451</c:v>
                </c:pt>
                <c:pt idx="43">
                  <c:v>99.605390357389581</c:v>
                </c:pt>
                <c:pt idx="44">
                  <c:v>99.647685839411977</c:v>
                </c:pt>
                <c:pt idx="45">
                  <c:v>99.555140913169438</c:v>
                </c:pt>
                <c:pt idx="46">
                  <c:v>99.57845923187071</c:v>
                </c:pt>
                <c:pt idx="47">
                  <c:v>99.605156642076892</c:v>
                </c:pt>
                <c:pt idx="48">
                  <c:v>99.581891547575466</c:v>
                </c:pt>
                <c:pt idx="49">
                  <c:v>99.725637258709924</c:v>
                </c:pt>
                <c:pt idx="50">
                  <c:v>99.80387053555549</c:v>
                </c:pt>
                <c:pt idx="51">
                  <c:v>99.795082381525702</c:v>
                </c:pt>
                <c:pt idx="52">
                  <c:v>99.746546365398444</c:v>
                </c:pt>
                <c:pt idx="53">
                  <c:v>99.641588261951966</c:v>
                </c:pt>
                <c:pt idx="54">
                  <c:v>99.808965405996631</c:v>
                </c:pt>
                <c:pt idx="55">
                  <c:v>99.825966062912073</c:v>
                </c:pt>
                <c:pt idx="56">
                  <c:v>99.765283231096802</c:v>
                </c:pt>
                <c:pt idx="57">
                  <c:v>99.747404020220173</c:v>
                </c:pt>
                <c:pt idx="58">
                  <c:v>99.730267384584138</c:v>
                </c:pt>
                <c:pt idx="59">
                  <c:v>99.72114400697734</c:v>
                </c:pt>
                <c:pt idx="60">
                  <c:v>99.709916786623509</c:v>
                </c:pt>
                <c:pt idx="61">
                  <c:v>99.7906569804951</c:v>
                </c:pt>
                <c:pt idx="62">
                  <c:v>100.13459506025927</c:v>
                </c:pt>
                <c:pt idx="63">
                  <c:v>100.29110341645327</c:v>
                </c:pt>
                <c:pt idx="64">
                  <c:v>100.30344971744603</c:v>
                </c:pt>
                <c:pt idx="65">
                  <c:v>100.58968004921603</c:v>
                </c:pt>
                <c:pt idx="66">
                  <c:v>100.82773918668984</c:v>
                </c:pt>
                <c:pt idx="67">
                  <c:v>100.8096420201596</c:v>
                </c:pt>
                <c:pt idx="68">
                  <c:v>100.79942490337041</c:v>
                </c:pt>
                <c:pt idx="69">
                  <c:v>100.88779093365093</c:v>
                </c:pt>
                <c:pt idx="70">
                  <c:v>100.97914351173125</c:v>
                </c:pt>
                <c:pt idx="71">
                  <c:v>100.84594459293076</c:v>
                </c:pt>
                <c:pt idx="72">
                  <c:v>100.72450815985901</c:v>
                </c:pt>
                <c:pt idx="73">
                  <c:v>100.6347126991601</c:v>
                </c:pt>
                <c:pt idx="74">
                  <c:v>100.64062809685855</c:v>
                </c:pt>
                <c:pt idx="75">
                  <c:v>100.63284286746499</c:v>
                </c:pt>
                <c:pt idx="76">
                  <c:v>100.52636256203279</c:v>
                </c:pt>
                <c:pt idx="77">
                  <c:v>100.50028362105481</c:v>
                </c:pt>
                <c:pt idx="78">
                  <c:v>100.62265599976404</c:v>
                </c:pt>
                <c:pt idx="79">
                  <c:v>100.6515941512973</c:v>
                </c:pt>
                <c:pt idx="80">
                  <c:v>100.62011920929017</c:v>
                </c:pt>
                <c:pt idx="81">
                  <c:v>102.34198258669784</c:v>
                </c:pt>
                <c:pt idx="82">
                  <c:v>102.60994912987259</c:v>
                </c:pt>
                <c:pt idx="83">
                  <c:v>102.71489809842618</c:v>
                </c:pt>
                <c:pt idx="84">
                  <c:v>102.65411515791651</c:v>
                </c:pt>
                <c:pt idx="85">
                  <c:v>102.69732387272074</c:v>
                </c:pt>
                <c:pt idx="86">
                  <c:v>102.71524195686732</c:v>
                </c:pt>
                <c:pt idx="87">
                  <c:v>102.76419166992856</c:v>
                </c:pt>
                <c:pt idx="88">
                  <c:v>102.75905328733459</c:v>
                </c:pt>
                <c:pt idx="89">
                  <c:v>103.02958777210185</c:v>
                </c:pt>
                <c:pt idx="90">
                  <c:v>103.09555515686415</c:v>
                </c:pt>
                <c:pt idx="91">
                  <c:v>103.06916226117477</c:v>
                </c:pt>
                <c:pt idx="92">
                  <c:v>103.16543711525331</c:v>
                </c:pt>
                <c:pt idx="93">
                  <c:v>103.2066673237041</c:v>
                </c:pt>
                <c:pt idx="94">
                  <c:v>102.91527199118985</c:v>
                </c:pt>
                <c:pt idx="95">
                  <c:v>102.80861398431733</c:v>
                </c:pt>
                <c:pt idx="96">
                  <c:v>102.75289611357194</c:v>
                </c:pt>
                <c:pt idx="97">
                  <c:v>102.70178441121202</c:v>
                </c:pt>
                <c:pt idx="98">
                  <c:v>102.72354021299536</c:v>
                </c:pt>
                <c:pt idx="99">
                  <c:v>102.84405624930476</c:v>
                </c:pt>
                <c:pt idx="100">
                  <c:v>102.88914173951069</c:v>
                </c:pt>
                <c:pt idx="101">
                  <c:v>102.84925247492953</c:v>
                </c:pt>
                <c:pt idx="102">
                  <c:v>102.86909183124916</c:v>
                </c:pt>
                <c:pt idx="103">
                  <c:v>102.90553114763844</c:v>
                </c:pt>
                <c:pt idx="104">
                  <c:v>102.8992265856654</c:v>
                </c:pt>
                <c:pt idx="105">
                  <c:v>102.82756567688503</c:v>
                </c:pt>
                <c:pt idx="106">
                  <c:v>102.75383377354824</c:v>
                </c:pt>
                <c:pt idx="107">
                  <c:v>102.94307040574047</c:v>
                </c:pt>
                <c:pt idx="108">
                  <c:v>103.41107571270368</c:v>
                </c:pt>
                <c:pt idx="109">
                  <c:v>103.64462150433778</c:v>
                </c:pt>
                <c:pt idx="110">
                  <c:v>103.62739088130729</c:v>
                </c:pt>
                <c:pt idx="111">
                  <c:v>103.67305156433652</c:v>
                </c:pt>
                <c:pt idx="112">
                  <c:v>103.50715395634504</c:v>
                </c:pt>
                <c:pt idx="113">
                  <c:v>103.38926744747513</c:v>
                </c:pt>
                <c:pt idx="114">
                  <c:v>103.42884542063751</c:v>
                </c:pt>
                <c:pt idx="115">
                  <c:v>103.37642983873647</c:v>
                </c:pt>
                <c:pt idx="116">
                  <c:v>103.27071904370658</c:v>
                </c:pt>
                <c:pt idx="117">
                  <c:v>103.22851482007785</c:v>
                </c:pt>
                <c:pt idx="118">
                  <c:v>103.21074379710859</c:v>
                </c:pt>
                <c:pt idx="119">
                  <c:v>103.14517859754667</c:v>
                </c:pt>
                <c:pt idx="120">
                  <c:v>103.05867607317393</c:v>
                </c:pt>
                <c:pt idx="121">
                  <c:v>103.20608518128188</c:v>
                </c:pt>
                <c:pt idx="122">
                  <c:v>103.45553284459186</c:v>
                </c:pt>
                <c:pt idx="123">
                  <c:v>103.47857550687905</c:v>
                </c:pt>
                <c:pt idx="124">
                  <c:v>103.48147107746706</c:v>
                </c:pt>
                <c:pt idx="125">
                  <c:v>103.48065349804816</c:v>
                </c:pt>
                <c:pt idx="126">
                  <c:v>103.4208057039199</c:v>
                </c:pt>
                <c:pt idx="127">
                  <c:v>103.2492465472297</c:v>
                </c:pt>
                <c:pt idx="128">
                  <c:v>103.14991976086655</c:v>
                </c:pt>
                <c:pt idx="129">
                  <c:v>103.12993547053073</c:v>
                </c:pt>
                <c:pt idx="130">
                  <c:v>103.1301672511687</c:v>
                </c:pt>
                <c:pt idx="131">
                  <c:v>103.12628431237556</c:v>
                </c:pt>
                <c:pt idx="132">
                  <c:v>102.96817041379958</c:v>
                </c:pt>
                <c:pt idx="133">
                  <c:v>102.90108940089959</c:v>
                </c:pt>
                <c:pt idx="134">
                  <c:v>102.88451383163522</c:v>
                </c:pt>
                <c:pt idx="135">
                  <c:v>102.88285798425001</c:v>
                </c:pt>
                <c:pt idx="136">
                  <c:v>102.87442883890154</c:v>
                </c:pt>
                <c:pt idx="137">
                  <c:v>102.73508816263779</c:v>
                </c:pt>
                <c:pt idx="138">
                  <c:v>102.68579505363167</c:v>
                </c:pt>
                <c:pt idx="139">
                  <c:v>102.64986631230384</c:v>
                </c:pt>
                <c:pt idx="140">
                  <c:v>102.68890526918673</c:v>
                </c:pt>
                <c:pt idx="141">
                  <c:v>102.67998391191689</c:v>
                </c:pt>
                <c:pt idx="142">
                  <c:v>102.55915381626706</c:v>
                </c:pt>
                <c:pt idx="143">
                  <c:v>102.54113882026789</c:v>
                </c:pt>
                <c:pt idx="144">
                  <c:v>102.47292451788222</c:v>
                </c:pt>
                <c:pt idx="145">
                  <c:v>102.47085988186771</c:v>
                </c:pt>
                <c:pt idx="146">
                  <c:v>102.52890982686216</c:v>
                </c:pt>
                <c:pt idx="147">
                  <c:v>102.42677364330132</c:v>
                </c:pt>
                <c:pt idx="148">
                  <c:v>102.28169053839127</c:v>
                </c:pt>
                <c:pt idx="149">
                  <c:v>102.28218429826732</c:v>
                </c:pt>
                <c:pt idx="150">
                  <c:v>102.28475262505366</c:v>
                </c:pt>
                <c:pt idx="151">
                  <c:v>102.55657504287953</c:v>
                </c:pt>
                <c:pt idx="152">
                  <c:v>103.06925751600157</c:v>
                </c:pt>
                <c:pt idx="153">
                  <c:v>103.26037554411823</c:v>
                </c:pt>
                <c:pt idx="154">
                  <c:v>103.33113491770818</c:v>
                </c:pt>
                <c:pt idx="155">
                  <c:v>103.43730798963007</c:v>
                </c:pt>
                <c:pt idx="156">
                  <c:v>103.33909719372612</c:v>
                </c:pt>
                <c:pt idx="157">
                  <c:v>103.14741134933949</c:v>
                </c:pt>
                <c:pt idx="158">
                  <c:v>103.13645367424633</c:v>
                </c:pt>
                <c:pt idx="159">
                  <c:v>103.19521932409494</c:v>
                </c:pt>
                <c:pt idx="160">
                  <c:v>103.26039603380218</c:v>
                </c:pt>
                <c:pt idx="161">
                  <c:v>103.33448451105623</c:v>
                </c:pt>
                <c:pt idx="162">
                  <c:v>103.34571758720777</c:v>
                </c:pt>
                <c:pt idx="163">
                  <c:v>103.34624624221563</c:v>
                </c:pt>
                <c:pt idx="164">
                  <c:v>103.3476273403012</c:v>
                </c:pt>
                <c:pt idx="165">
                  <c:v>103.43244119461225</c:v>
                </c:pt>
                <c:pt idx="166">
                  <c:v>103.35860179551254</c:v>
                </c:pt>
                <c:pt idx="167">
                  <c:v>103.28795175232455</c:v>
                </c:pt>
                <c:pt idx="168">
                  <c:v>103.34292873512014</c:v>
                </c:pt>
                <c:pt idx="169">
                  <c:v>103.37527511667687</c:v>
                </c:pt>
                <c:pt idx="170">
                  <c:v>103.24293749942832</c:v>
                </c:pt>
                <c:pt idx="171">
                  <c:v>103.00857383313104</c:v>
                </c:pt>
                <c:pt idx="172">
                  <c:v>102.9405010577116</c:v>
                </c:pt>
                <c:pt idx="173">
                  <c:v>102.84450807974439</c:v>
                </c:pt>
                <c:pt idx="174">
                  <c:v>102.77871893916928</c:v>
                </c:pt>
                <c:pt idx="175">
                  <c:v>102.72946756778875</c:v>
                </c:pt>
                <c:pt idx="176">
                  <c:v>102.61481271261302</c:v>
                </c:pt>
                <c:pt idx="177">
                  <c:v>102.55309372767793</c:v>
                </c:pt>
                <c:pt idx="178">
                  <c:v>102.48247894405399</c:v>
                </c:pt>
                <c:pt idx="179">
                  <c:v>102.54079256774686</c:v>
                </c:pt>
                <c:pt idx="180">
                  <c:v>102.66152789728284</c:v>
                </c:pt>
                <c:pt idx="181">
                  <c:v>102.57748431019508</c:v>
                </c:pt>
                <c:pt idx="182">
                  <c:v>102.59708538148148</c:v>
                </c:pt>
                <c:pt idx="183">
                  <c:v>102.61264815904629</c:v>
                </c:pt>
                <c:pt idx="184">
                  <c:v>102.5801979256194</c:v>
                </c:pt>
                <c:pt idx="185">
                  <c:v>103.20219997383735</c:v>
                </c:pt>
                <c:pt idx="186">
                  <c:v>103.30269928906064</c:v>
                </c:pt>
                <c:pt idx="187">
                  <c:v>103.33214160831702</c:v>
                </c:pt>
                <c:pt idx="188">
                  <c:v>103.30423217971712</c:v>
                </c:pt>
                <c:pt idx="189">
                  <c:v>103.1894227444721</c:v>
                </c:pt>
                <c:pt idx="190">
                  <c:v>103.05590253572515</c:v>
                </c:pt>
                <c:pt idx="191">
                  <c:v>103.05491601055159</c:v>
                </c:pt>
                <c:pt idx="192">
                  <c:v>102.9989817186065</c:v>
                </c:pt>
                <c:pt idx="193">
                  <c:v>102.92430961977416</c:v>
                </c:pt>
                <c:pt idx="194">
                  <c:v>102.93959929774387</c:v>
                </c:pt>
                <c:pt idx="195">
                  <c:v>102.96033053468103</c:v>
                </c:pt>
                <c:pt idx="196">
                  <c:v>102.96666715591387</c:v>
                </c:pt>
                <c:pt idx="197">
                  <c:v>102.93863112315185</c:v>
                </c:pt>
                <c:pt idx="198">
                  <c:v>103.1221467415166</c:v>
                </c:pt>
                <c:pt idx="199">
                  <c:v>103.33689047944763</c:v>
                </c:pt>
                <c:pt idx="200">
                  <c:v>103.28498860396211</c:v>
                </c:pt>
                <c:pt idx="201">
                  <c:v>103.21996555176109</c:v>
                </c:pt>
                <c:pt idx="202">
                  <c:v>103.12576569640237</c:v>
                </c:pt>
                <c:pt idx="203">
                  <c:v>103.09861888939413</c:v>
                </c:pt>
                <c:pt idx="204">
                  <c:v>103.24096427358016</c:v>
                </c:pt>
                <c:pt idx="205">
                  <c:v>103.23369438534985</c:v>
                </c:pt>
                <c:pt idx="206">
                  <c:v>103.22178195410808</c:v>
                </c:pt>
                <c:pt idx="207">
                  <c:v>103.19312964749811</c:v>
                </c:pt>
                <c:pt idx="208">
                  <c:v>103.07766886479209</c:v>
                </c:pt>
                <c:pt idx="209">
                  <c:v>103.02146816677379</c:v>
                </c:pt>
                <c:pt idx="210">
                  <c:v>103.02983262704669</c:v>
                </c:pt>
                <c:pt idx="211">
                  <c:v>103.11084629269415</c:v>
                </c:pt>
                <c:pt idx="212">
                  <c:v>103.14311713568712</c:v>
                </c:pt>
                <c:pt idx="213">
                  <c:v>102.96779637410302</c:v>
                </c:pt>
                <c:pt idx="214">
                  <c:v>102.94899297912977</c:v>
                </c:pt>
                <c:pt idx="215">
                  <c:v>102.78520666124001</c:v>
                </c:pt>
                <c:pt idx="216">
                  <c:v>102.53071050736969</c:v>
                </c:pt>
                <c:pt idx="217">
                  <c:v>102.47974050346238</c:v>
                </c:pt>
                <c:pt idx="218">
                  <c:v>102.50213307142089</c:v>
                </c:pt>
                <c:pt idx="219">
                  <c:v>102.50961327467267</c:v>
                </c:pt>
                <c:pt idx="220">
                  <c:v>102.58584762507827</c:v>
                </c:pt>
                <c:pt idx="221">
                  <c:v>102.63585566922006</c:v>
                </c:pt>
                <c:pt idx="222">
                  <c:v>102.5350973372681</c:v>
                </c:pt>
                <c:pt idx="223">
                  <c:v>102.42227847776687</c:v>
                </c:pt>
                <c:pt idx="224">
                  <c:v>102.37400616285061</c:v>
                </c:pt>
                <c:pt idx="225">
                  <c:v>102.3336707139017</c:v>
                </c:pt>
                <c:pt idx="226">
                  <c:v>102.56319568946186</c:v>
                </c:pt>
                <c:pt idx="227">
                  <c:v>102.56543223781726</c:v>
                </c:pt>
                <c:pt idx="228">
                  <c:v>102.44114456098211</c:v>
                </c:pt>
                <c:pt idx="229">
                  <c:v>102.40833688561263</c:v>
                </c:pt>
                <c:pt idx="230">
                  <c:v>102.38571972899463</c:v>
                </c:pt>
                <c:pt idx="231">
                  <c:v>102.37503876922365</c:v>
                </c:pt>
                <c:pt idx="232">
                  <c:v>102.37457867364476</c:v>
                </c:pt>
                <c:pt idx="233">
                  <c:v>102.29679485466167</c:v>
                </c:pt>
                <c:pt idx="234">
                  <c:v>102.20946523043095</c:v>
                </c:pt>
                <c:pt idx="235">
                  <c:v>102.15083202903335</c:v>
                </c:pt>
                <c:pt idx="236">
                  <c:v>102.1093588648064</c:v>
                </c:pt>
                <c:pt idx="237">
                  <c:v>102.08387191078026</c:v>
                </c:pt>
                <c:pt idx="238">
                  <c:v>102.07490613555701</c:v>
                </c:pt>
                <c:pt idx="239">
                  <c:v>102.19457239401667</c:v>
                </c:pt>
                <c:pt idx="240">
                  <c:v>102.18873927085909</c:v>
                </c:pt>
                <c:pt idx="241">
                  <c:v>104.18276872835804</c:v>
                </c:pt>
                <c:pt idx="242">
                  <c:v>104.41032880982304</c:v>
                </c:pt>
                <c:pt idx="243">
                  <c:v>104.58080811870784</c:v>
                </c:pt>
                <c:pt idx="244">
                  <c:v>104.63788352382042</c:v>
                </c:pt>
                <c:pt idx="245">
                  <c:v>104.64069789415247</c:v>
                </c:pt>
                <c:pt idx="246">
                  <c:v>104.46443130088635</c:v>
                </c:pt>
                <c:pt idx="247">
                  <c:v>104.40096907818202</c:v>
                </c:pt>
                <c:pt idx="248">
                  <c:v>104.38398112841001</c:v>
                </c:pt>
                <c:pt idx="249">
                  <c:v>104.37293102103735</c:v>
                </c:pt>
                <c:pt idx="250">
                  <c:v>104.36373224088827</c:v>
                </c:pt>
                <c:pt idx="251">
                  <c:v>104.34858994185265</c:v>
                </c:pt>
                <c:pt idx="252">
                  <c:v>104.33550990029116</c:v>
                </c:pt>
                <c:pt idx="253">
                  <c:v>104.29317090637821</c:v>
                </c:pt>
                <c:pt idx="254">
                  <c:v>104.18307871647515</c:v>
                </c:pt>
                <c:pt idx="255">
                  <c:v>104.07797303385523</c:v>
                </c:pt>
                <c:pt idx="256">
                  <c:v>103.93614882396803</c:v>
                </c:pt>
                <c:pt idx="257">
                  <c:v>103.91340676767113</c:v>
                </c:pt>
                <c:pt idx="258">
                  <c:v>103.96503621673943</c:v>
                </c:pt>
                <c:pt idx="259">
                  <c:v>104.06587867361772</c:v>
                </c:pt>
                <c:pt idx="260">
                  <c:v>104.03481176970877</c:v>
                </c:pt>
                <c:pt idx="261">
                  <c:v>103.84252821013521</c:v>
                </c:pt>
                <c:pt idx="262">
                  <c:v>103.82688928369944</c:v>
                </c:pt>
                <c:pt idx="263">
                  <c:v>103.9445525764653</c:v>
                </c:pt>
                <c:pt idx="264">
                  <c:v>104.06533206331758</c:v>
                </c:pt>
                <c:pt idx="265">
                  <c:v>104.07723404791791</c:v>
                </c:pt>
                <c:pt idx="266">
                  <c:v>104.16749633841921</c:v>
                </c:pt>
                <c:pt idx="267">
                  <c:v>104.16721715674041</c:v>
                </c:pt>
                <c:pt idx="268">
                  <c:v>104.11173210388259</c:v>
                </c:pt>
                <c:pt idx="269">
                  <c:v>104.08727714022494</c:v>
                </c:pt>
                <c:pt idx="270">
                  <c:v>104.03717697984085</c:v>
                </c:pt>
                <c:pt idx="271">
                  <c:v>104.04604895675207</c:v>
                </c:pt>
                <c:pt idx="272">
                  <c:v>104.04184832982334</c:v>
                </c:pt>
                <c:pt idx="273">
                  <c:v>104.0634488183487</c:v>
                </c:pt>
                <c:pt idx="274">
                  <c:v>104.03044307462615</c:v>
                </c:pt>
                <c:pt idx="275">
                  <c:v>103.92625096279274</c:v>
                </c:pt>
                <c:pt idx="276">
                  <c:v>103.91448295761622</c:v>
                </c:pt>
                <c:pt idx="277">
                  <c:v>103.87750373945519</c:v>
                </c:pt>
                <c:pt idx="278">
                  <c:v>103.83951294085709</c:v>
                </c:pt>
                <c:pt idx="279">
                  <c:v>103.86765071362908</c:v>
                </c:pt>
                <c:pt idx="280">
                  <c:v>103.88419787272056</c:v>
                </c:pt>
                <c:pt idx="281">
                  <c:v>103.85309309386477</c:v>
                </c:pt>
                <c:pt idx="282">
                  <c:v>103.83756036398533</c:v>
                </c:pt>
                <c:pt idx="283">
                  <c:v>103.89061941633177</c:v>
                </c:pt>
                <c:pt idx="284">
                  <c:v>104.05203341025125</c:v>
                </c:pt>
                <c:pt idx="285">
                  <c:v>104.31998703766762</c:v>
                </c:pt>
                <c:pt idx="286">
                  <c:v>104.55231306451002</c:v>
                </c:pt>
                <c:pt idx="287">
                  <c:v>104.55893708497877</c:v>
                </c:pt>
                <c:pt idx="288">
                  <c:v>104.64879141924712</c:v>
                </c:pt>
                <c:pt idx="289">
                  <c:v>104.68506943431024</c:v>
                </c:pt>
                <c:pt idx="290">
                  <c:v>105.02995016225491</c:v>
                </c:pt>
                <c:pt idx="291">
                  <c:v>105.06567859923098</c:v>
                </c:pt>
                <c:pt idx="292">
                  <c:v>105.14796235098127</c:v>
                </c:pt>
                <c:pt idx="293">
                  <c:v>105.20007917329046</c:v>
                </c:pt>
                <c:pt idx="294">
                  <c:v>105.45494247245051</c:v>
                </c:pt>
                <c:pt idx="295">
                  <c:v>105.68569235506513</c:v>
                </c:pt>
                <c:pt idx="296">
                  <c:v>105.63582819129387</c:v>
                </c:pt>
                <c:pt idx="297">
                  <c:v>105.66678604582152</c:v>
                </c:pt>
                <c:pt idx="298">
                  <c:v>105.69873495516622</c:v>
                </c:pt>
                <c:pt idx="299">
                  <c:v>105.70239248126083</c:v>
                </c:pt>
                <c:pt idx="300">
                  <c:v>105.57089966337591</c:v>
                </c:pt>
                <c:pt idx="301">
                  <c:v>105.62548924441336</c:v>
                </c:pt>
                <c:pt idx="302">
                  <c:v>105.5464770537636</c:v>
                </c:pt>
                <c:pt idx="303">
                  <c:v>105.45814350659364</c:v>
                </c:pt>
                <c:pt idx="304">
                  <c:v>105.36632896198471</c:v>
                </c:pt>
                <c:pt idx="305">
                  <c:v>105.25990522033693</c:v>
                </c:pt>
                <c:pt idx="306">
                  <c:v>105.26997940832982</c:v>
                </c:pt>
                <c:pt idx="307">
                  <c:v>105.2012596729739</c:v>
                </c:pt>
                <c:pt idx="308">
                  <c:v>105.09509105954869</c:v>
                </c:pt>
                <c:pt idx="309">
                  <c:v>105.00482921227673</c:v>
                </c:pt>
                <c:pt idx="310">
                  <c:v>104.86638255379476</c:v>
                </c:pt>
                <c:pt idx="311">
                  <c:v>104.81030778964201</c:v>
                </c:pt>
                <c:pt idx="312">
                  <c:v>104.77275038016569</c:v>
                </c:pt>
                <c:pt idx="313">
                  <c:v>104.79331194364669</c:v>
                </c:pt>
                <c:pt idx="314">
                  <c:v>104.74015302266434</c:v>
                </c:pt>
                <c:pt idx="315">
                  <c:v>104.62511061470857</c:v>
                </c:pt>
                <c:pt idx="316">
                  <c:v>104.66634757775788</c:v>
                </c:pt>
                <c:pt idx="317">
                  <c:v>104.65058790636182</c:v>
                </c:pt>
                <c:pt idx="318">
                  <c:v>104.63107219061229</c:v>
                </c:pt>
                <c:pt idx="319">
                  <c:v>104.61636533808051</c:v>
                </c:pt>
                <c:pt idx="320">
                  <c:v>104.39811768319024</c:v>
                </c:pt>
                <c:pt idx="321">
                  <c:v>104.34299120737779</c:v>
                </c:pt>
                <c:pt idx="322">
                  <c:v>104.63264635634866</c:v>
                </c:pt>
                <c:pt idx="323">
                  <c:v>104.66640498641354</c:v>
                </c:pt>
                <c:pt idx="324">
                  <c:v>104.93263111002545</c:v>
                </c:pt>
                <c:pt idx="325">
                  <c:v>105.1016201973805</c:v>
                </c:pt>
                <c:pt idx="326">
                  <c:v>105.10533457537558</c:v>
                </c:pt>
                <c:pt idx="327">
                  <c:v>105.07988403906934</c:v>
                </c:pt>
                <c:pt idx="328">
                  <c:v>105.03611112488957</c:v>
                </c:pt>
                <c:pt idx="329">
                  <c:v>105.00742001334928</c:v>
                </c:pt>
                <c:pt idx="330">
                  <c:v>105.00140420947554</c:v>
                </c:pt>
                <c:pt idx="331">
                  <c:v>104.98231391316381</c:v>
                </c:pt>
                <c:pt idx="332">
                  <c:v>104.97359075401603</c:v>
                </c:pt>
                <c:pt idx="333">
                  <c:v>105.18303067523685</c:v>
                </c:pt>
                <c:pt idx="334">
                  <c:v>105.7354797475916</c:v>
                </c:pt>
                <c:pt idx="335">
                  <c:v>105.82972533571905</c:v>
                </c:pt>
                <c:pt idx="336">
                  <c:v>105.89221962418449</c:v>
                </c:pt>
                <c:pt idx="337">
                  <c:v>105.85241538333337</c:v>
                </c:pt>
                <c:pt idx="338">
                  <c:v>105.93352587667523</c:v>
                </c:pt>
                <c:pt idx="339">
                  <c:v>105.90390307555522</c:v>
                </c:pt>
                <c:pt idx="340">
                  <c:v>106.36976731364481</c:v>
                </c:pt>
                <c:pt idx="341">
                  <c:v>106.93480590403223</c:v>
                </c:pt>
                <c:pt idx="342">
                  <c:v>106.96991409429856</c:v>
                </c:pt>
                <c:pt idx="343">
                  <c:v>106.95921186950257</c:v>
                </c:pt>
                <c:pt idx="344">
                  <c:v>106.93870585466048</c:v>
                </c:pt>
                <c:pt idx="345">
                  <c:v>106.94209852256269</c:v>
                </c:pt>
                <c:pt idx="346">
                  <c:v>106.89578986468807</c:v>
                </c:pt>
                <c:pt idx="347">
                  <c:v>106.82237212939731</c:v>
                </c:pt>
                <c:pt idx="348">
                  <c:v>106.77845766612199</c:v>
                </c:pt>
                <c:pt idx="349">
                  <c:v>106.82492195879968</c:v>
                </c:pt>
                <c:pt idx="350">
                  <c:v>106.86996161829899</c:v>
                </c:pt>
                <c:pt idx="351">
                  <c:v>106.66441008837539</c:v>
                </c:pt>
                <c:pt idx="352">
                  <c:v>106.58188568789599</c:v>
                </c:pt>
                <c:pt idx="353">
                  <c:v>106.56861509536708</c:v>
                </c:pt>
                <c:pt idx="354">
                  <c:v>106.52807357190375</c:v>
                </c:pt>
                <c:pt idx="355">
                  <c:v>106.45003787869263</c:v>
                </c:pt>
                <c:pt idx="356">
                  <c:v>106.45104877541415</c:v>
                </c:pt>
                <c:pt idx="357">
                  <c:v>106.45240900992495</c:v>
                </c:pt>
                <c:pt idx="358">
                  <c:v>106.38511966725534</c:v>
                </c:pt>
                <c:pt idx="359">
                  <c:v>106.10484294430697</c:v>
                </c:pt>
                <c:pt idx="360">
                  <c:v>106.13295605373828</c:v>
                </c:pt>
                <c:pt idx="361">
                  <c:v>106.14959908853373</c:v>
                </c:pt>
                <c:pt idx="362">
                  <c:v>106.25704499149717</c:v>
                </c:pt>
                <c:pt idx="363">
                  <c:v>106.45481805799557</c:v>
                </c:pt>
                <c:pt idx="364">
                  <c:v>106.40333757656462</c:v>
                </c:pt>
                <c:pt idx="365">
                  <c:v>106.42973697598278</c:v>
                </c:pt>
                <c:pt idx="366">
                  <c:v>106.30177793251204</c:v>
                </c:pt>
                <c:pt idx="367">
                  <c:v>106.22996657221721</c:v>
                </c:pt>
                <c:pt idx="368">
                  <c:v>106.31097877109758</c:v>
                </c:pt>
                <c:pt idx="369">
                  <c:v>106.34629403711044</c:v>
                </c:pt>
                <c:pt idx="370">
                  <c:v>106.30159277061119</c:v>
                </c:pt>
                <c:pt idx="371">
                  <c:v>106.11561090538561</c:v>
                </c:pt>
                <c:pt idx="372">
                  <c:v>106.07762803325043</c:v>
                </c:pt>
                <c:pt idx="373">
                  <c:v>106.02245290348094</c:v>
                </c:pt>
                <c:pt idx="374">
                  <c:v>105.99238584049426</c:v>
                </c:pt>
                <c:pt idx="375">
                  <c:v>105.98442258069963</c:v>
                </c:pt>
                <c:pt idx="376">
                  <c:v>105.91037259456364</c:v>
                </c:pt>
                <c:pt idx="377">
                  <c:v>105.8993303770646</c:v>
                </c:pt>
                <c:pt idx="378">
                  <c:v>105.89440179121385</c:v>
                </c:pt>
                <c:pt idx="379">
                  <c:v>105.84085672003189</c:v>
                </c:pt>
                <c:pt idx="380">
                  <c:v>105.62280519817013</c:v>
                </c:pt>
                <c:pt idx="381">
                  <c:v>105.59658479484035</c:v>
                </c:pt>
                <c:pt idx="382">
                  <c:v>105.60987805919045</c:v>
                </c:pt>
                <c:pt idx="383">
                  <c:v>105.61633538212257</c:v>
                </c:pt>
                <c:pt idx="384">
                  <c:v>105.54270230126824</c:v>
                </c:pt>
                <c:pt idx="385">
                  <c:v>105.45056202111795</c:v>
                </c:pt>
                <c:pt idx="386">
                  <c:v>105.43036642475326</c:v>
                </c:pt>
                <c:pt idx="387">
                  <c:v>105.43285261413837</c:v>
                </c:pt>
                <c:pt idx="388">
                  <c:v>105.40704991514917</c:v>
                </c:pt>
                <c:pt idx="389">
                  <c:v>105.35892567675064</c:v>
                </c:pt>
                <c:pt idx="390">
                  <c:v>105.26652023645156</c:v>
                </c:pt>
                <c:pt idx="391">
                  <c:v>105.20246101281334</c:v>
                </c:pt>
                <c:pt idx="392">
                  <c:v>105.18192508791377</c:v>
                </c:pt>
                <c:pt idx="393">
                  <c:v>105.17227162387798</c:v>
                </c:pt>
                <c:pt idx="394">
                  <c:v>105.63851145798047</c:v>
                </c:pt>
                <c:pt idx="395">
                  <c:v>107.11950412001721</c:v>
                </c:pt>
                <c:pt idx="396">
                  <c:v>108.23275718025226</c:v>
                </c:pt>
                <c:pt idx="397">
                  <c:v>108.30243061733165</c:v>
                </c:pt>
                <c:pt idx="398">
                  <c:v>108.41374069842122</c:v>
                </c:pt>
                <c:pt idx="399">
                  <c:v>108.58570303397248</c:v>
                </c:pt>
                <c:pt idx="400">
                  <c:v>108.39341162778767</c:v>
                </c:pt>
                <c:pt idx="401">
                  <c:v>108.32350876639245</c:v>
                </c:pt>
                <c:pt idx="402">
                  <c:v>108.30322657764427</c:v>
                </c:pt>
                <c:pt idx="403">
                  <c:v>108.28784594402833</c:v>
                </c:pt>
                <c:pt idx="404">
                  <c:v>108.20206671875985</c:v>
                </c:pt>
                <c:pt idx="405">
                  <c:v>108.31261941841601</c:v>
                </c:pt>
                <c:pt idx="406">
                  <c:v>108.67523307879381</c:v>
                </c:pt>
                <c:pt idx="407">
                  <c:v>108.83763721291392</c:v>
                </c:pt>
                <c:pt idx="408">
                  <c:v>108.87338782905503</c:v>
                </c:pt>
                <c:pt idx="409">
                  <c:v>108.69798770986087</c:v>
                </c:pt>
                <c:pt idx="410">
                  <c:v>108.56918423865226</c:v>
                </c:pt>
                <c:pt idx="411">
                  <c:v>108.479877644683</c:v>
                </c:pt>
                <c:pt idx="412">
                  <c:v>108.63331052613898</c:v>
                </c:pt>
                <c:pt idx="413">
                  <c:v>108.47466440096012</c:v>
                </c:pt>
                <c:pt idx="414">
                  <c:v>108.28238957955463</c:v>
                </c:pt>
                <c:pt idx="415">
                  <c:v>108.24409201973992</c:v>
                </c:pt>
                <c:pt idx="416">
                  <c:v>108.17857782688604</c:v>
                </c:pt>
                <c:pt idx="417">
                  <c:v>108.13208616809163</c:v>
                </c:pt>
                <c:pt idx="418">
                  <c:v>108.09337356453344</c:v>
                </c:pt>
                <c:pt idx="419">
                  <c:v>108.16485745349901</c:v>
                </c:pt>
                <c:pt idx="420">
                  <c:v>108.33042562950082</c:v>
                </c:pt>
                <c:pt idx="421">
                  <c:v>108.47740596476901</c:v>
                </c:pt>
                <c:pt idx="422">
                  <c:v>108.80170773338648</c:v>
                </c:pt>
                <c:pt idx="423">
                  <c:v>109.02426541725708</c:v>
                </c:pt>
                <c:pt idx="424">
                  <c:v>109.01061290688195</c:v>
                </c:pt>
                <c:pt idx="425">
                  <c:v>109.35710684479324</c:v>
                </c:pt>
                <c:pt idx="426">
                  <c:v>109.77593918248461</c:v>
                </c:pt>
                <c:pt idx="427">
                  <c:v>109.63932914463732</c:v>
                </c:pt>
                <c:pt idx="428">
                  <c:v>109.51349534801875</c:v>
                </c:pt>
                <c:pt idx="429">
                  <c:v>109.55980475712741</c:v>
                </c:pt>
                <c:pt idx="430">
                  <c:v>109.53961591080541</c:v>
                </c:pt>
                <c:pt idx="431">
                  <c:v>109.41621975394075</c:v>
                </c:pt>
                <c:pt idx="432">
                  <c:v>109.46416979765409</c:v>
                </c:pt>
                <c:pt idx="433">
                  <c:v>109.55105342424403</c:v>
                </c:pt>
                <c:pt idx="434">
                  <c:v>109.56543382435044</c:v>
                </c:pt>
                <c:pt idx="435">
                  <c:v>109.55592709840451</c:v>
                </c:pt>
                <c:pt idx="436">
                  <c:v>109.50519445962919</c:v>
                </c:pt>
                <c:pt idx="437">
                  <c:v>109.46130463496658</c:v>
                </c:pt>
                <c:pt idx="438">
                  <c:v>109.73365027696127</c:v>
                </c:pt>
                <c:pt idx="439">
                  <c:v>110.11524914689268</c:v>
                </c:pt>
                <c:pt idx="440">
                  <c:v>110.16575207367302</c:v>
                </c:pt>
                <c:pt idx="441">
                  <c:v>110.18822201775185</c:v>
                </c:pt>
                <c:pt idx="442">
                  <c:v>110.29750830212106</c:v>
                </c:pt>
                <c:pt idx="443">
                  <c:v>110.47355510716393</c:v>
                </c:pt>
                <c:pt idx="444">
                  <c:v>110.42055721148067</c:v>
                </c:pt>
                <c:pt idx="445">
                  <c:v>110.22213298352844</c:v>
                </c:pt>
                <c:pt idx="446">
                  <c:v>110.17571067566169</c:v>
                </c:pt>
                <c:pt idx="447">
                  <c:v>110.13455962650215</c:v>
                </c:pt>
                <c:pt idx="448">
                  <c:v>110.03632879931959</c:v>
                </c:pt>
                <c:pt idx="449">
                  <c:v>110.00160988122177</c:v>
                </c:pt>
                <c:pt idx="450">
                  <c:v>110.0171550207792</c:v>
                </c:pt>
                <c:pt idx="451">
                  <c:v>110.01560143741295</c:v>
                </c:pt>
                <c:pt idx="452">
                  <c:v>110.04274517434827</c:v>
                </c:pt>
                <c:pt idx="453">
                  <c:v>109.99893051577486</c:v>
                </c:pt>
                <c:pt idx="454">
                  <c:v>109.92751541936804</c:v>
                </c:pt>
                <c:pt idx="455">
                  <c:v>109.91513482072929</c:v>
                </c:pt>
                <c:pt idx="456">
                  <c:v>109.89602069175847</c:v>
                </c:pt>
                <c:pt idx="457">
                  <c:v>109.88783337867795</c:v>
                </c:pt>
                <c:pt idx="458">
                  <c:v>109.89432146371519</c:v>
                </c:pt>
                <c:pt idx="459">
                  <c:v>109.92914470536307</c:v>
                </c:pt>
                <c:pt idx="460">
                  <c:v>110.13948796439495</c:v>
                </c:pt>
                <c:pt idx="461">
                  <c:v>110.19803885847215</c:v>
                </c:pt>
                <c:pt idx="462">
                  <c:v>110.11397304991196</c:v>
                </c:pt>
                <c:pt idx="463">
                  <c:v>110.13485528047622</c:v>
                </c:pt>
                <c:pt idx="464">
                  <c:v>110.11940116630154</c:v>
                </c:pt>
                <c:pt idx="465">
                  <c:v>110.13882157578962</c:v>
                </c:pt>
                <c:pt idx="466">
                  <c:v>110.14435307300113</c:v>
                </c:pt>
                <c:pt idx="467">
                  <c:v>110.1899185110603</c:v>
                </c:pt>
                <c:pt idx="468">
                  <c:v>110.26175945290251</c:v>
                </c:pt>
                <c:pt idx="469">
                  <c:v>110.27836488132832</c:v>
                </c:pt>
                <c:pt idx="470">
                  <c:v>110.15700626755915</c:v>
                </c:pt>
                <c:pt idx="471">
                  <c:v>109.90144942274243</c:v>
                </c:pt>
                <c:pt idx="472">
                  <c:v>109.65805361331293</c:v>
                </c:pt>
                <c:pt idx="473">
                  <c:v>109.59771927834484</c:v>
                </c:pt>
                <c:pt idx="474">
                  <c:v>109.56017035180703</c:v>
                </c:pt>
                <c:pt idx="475">
                  <c:v>109.48855713454252</c:v>
                </c:pt>
                <c:pt idx="476">
                  <c:v>109.42923705554534</c:v>
                </c:pt>
                <c:pt idx="477">
                  <c:v>109.99515954055815</c:v>
                </c:pt>
                <c:pt idx="478">
                  <c:v>110.01010502882214</c:v>
                </c:pt>
                <c:pt idx="479">
                  <c:v>110.21082017808094</c:v>
                </c:pt>
                <c:pt idx="480">
                  <c:v>110.39526112414509</c:v>
                </c:pt>
                <c:pt idx="481">
                  <c:v>110.75982365054668</c:v>
                </c:pt>
                <c:pt idx="482">
                  <c:v>111.73836114554325</c:v>
                </c:pt>
                <c:pt idx="483">
                  <c:v>111.98336040743439</c:v>
                </c:pt>
                <c:pt idx="484">
                  <c:v>112.13721195130103</c:v>
                </c:pt>
                <c:pt idx="485">
                  <c:v>112.21776853306392</c:v>
                </c:pt>
                <c:pt idx="486">
                  <c:v>112.14273482907723</c:v>
                </c:pt>
                <c:pt idx="487">
                  <c:v>112.04065508049405</c:v>
                </c:pt>
                <c:pt idx="488">
                  <c:v>112.01838775295282</c:v>
                </c:pt>
                <c:pt idx="489">
                  <c:v>111.90985084863925</c:v>
                </c:pt>
                <c:pt idx="490">
                  <c:v>111.859606724717</c:v>
                </c:pt>
                <c:pt idx="491">
                  <c:v>111.83104821040271</c:v>
                </c:pt>
                <c:pt idx="492">
                  <c:v>111.7776606625209</c:v>
                </c:pt>
                <c:pt idx="493">
                  <c:v>111.74156120069604</c:v>
                </c:pt>
                <c:pt idx="494">
                  <c:v>111.73126610728062</c:v>
                </c:pt>
                <c:pt idx="495">
                  <c:v>111.71942836148646</c:v>
                </c:pt>
                <c:pt idx="496">
                  <c:v>111.80064615165517</c:v>
                </c:pt>
                <c:pt idx="497">
                  <c:v>111.88691153401798</c:v>
                </c:pt>
                <c:pt idx="498">
                  <c:v>111.97567738370377</c:v>
                </c:pt>
                <c:pt idx="499">
                  <c:v>112.00378547676908</c:v>
                </c:pt>
                <c:pt idx="500">
                  <c:v>111.89071695575687</c:v>
                </c:pt>
                <c:pt idx="501">
                  <c:v>111.80386095734137</c:v>
                </c:pt>
                <c:pt idx="502">
                  <c:v>111.60765150757605</c:v>
                </c:pt>
                <c:pt idx="503">
                  <c:v>111.60634787053858</c:v>
                </c:pt>
                <c:pt idx="504">
                  <c:v>111.51733560226816</c:v>
                </c:pt>
                <c:pt idx="505">
                  <c:v>111.46091673660834</c:v>
                </c:pt>
                <c:pt idx="506">
                  <c:v>111.40792013049838</c:v>
                </c:pt>
                <c:pt idx="507">
                  <c:v>111.26058764215468</c:v>
                </c:pt>
                <c:pt idx="508">
                  <c:v>111.2589259157921</c:v>
                </c:pt>
                <c:pt idx="509">
                  <c:v>111.2611281148521</c:v>
                </c:pt>
                <c:pt idx="510">
                  <c:v>111.30422739034428</c:v>
                </c:pt>
                <c:pt idx="511">
                  <c:v>111.28389089556916</c:v>
                </c:pt>
                <c:pt idx="512">
                  <c:v>111.06664289834116</c:v>
                </c:pt>
                <c:pt idx="513">
                  <c:v>110.99631927965211</c:v>
                </c:pt>
                <c:pt idx="514">
                  <c:v>111.02199894315697</c:v>
                </c:pt>
                <c:pt idx="515">
                  <c:v>111.12721189309046</c:v>
                </c:pt>
                <c:pt idx="516">
                  <c:v>111.22760850185921</c:v>
                </c:pt>
                <c:pt idx="517">
                  <c:v>111.30690918960266</c:v>
                </c:pt>
                <c:pt idx="518">
                  <c:v>111.31402799448749</c:v>
                </c:pt>
                <c:pt idx="519">
                  <c:v>111.31503899022927</c:v>
                </c:pt>
                <c:pt idx="520">
                  <c:v>111.28577594220476</c:v>
                </c:pt>
                <c:pt idx="521">
                  <c:v>111.23530531471222</c:v>
                </c:pt>
                <c:pt idx="522">
                  <c:v>111.30065888563793</c:v>
                </c:pt>
                <c:pt idx="523">
                  <c:v>111.34011624005684</c:v>
                </c:pt>
                <c:pt idx="524">
                  <c:v>111.39108918892393</c:v>
                </c:pt>
                <c:pt idx="525">
                  <c:v>111.36383671533621</c:v>
                </c:pt>
                <c:pt idx="526">
                  <c:v>111.34785231639628</c:v>
                </c:pt>
                <c:pt idx="527">
                  <c:v>111.44372390875991</c:v>
                </c:pt>
                <c:pt idx="528">
                  <c:v>111.565011895871</c:v>
                </c:pt>
                <c:pt idx="529">
                  <c:v>111.68770526239337</c:v>
                </c:pt>
                <c:pt idx="530">
                  <c:v>111.73442464967707</c:v>
                </c:pt>
                <c:pt idx="531">
                  <c:v>111.69688030852492</c:v>
                </c:pt>
                <c:pt idx="532">
                  <c:v>111.76314522794188</c:v>
                </c:pt>
                <c:pt idx="533">
                  <c:v>111.84037300435527</c:v>
                </c:pt>
                <c:pt idx="534">
                  <c:v>111.85056749312105</c:v>
                </c:pt>
                <c:pt idx="535">
                  <c:v>111.86821345864736</c:v>
                </c:pt>
                <c:pt idx="536">
                  <c:v>111.69864379371478</c:v>
                </c:pt>
                <c:pt idx="537">
                  <c:v>111.62268990688746</c:v>
                </c:pt>
                <c:pt idx="538">
                  <c:v>111.72149682293913</c:v>
                </c:pt>
                <c:pt idx="539">
                  <c:v>111.77798788856316</c:v>
                </c:pt>
                <c:pt idx="540">
                  <c:v>111.82003671222506</c:v>
                </c:pt>
                <c:pt idx="541">
                  <c:v>111.76746831400835</c:v>
                </c:pt>
                <c:pt idx="542">
                  <c:v>111.66479450274696</c:v>
                </c:pt>
                <c:pt idx="543">
                  <c:v>111.56840153412536</c:v>
                </c:pt>
                <c:pt idx="544">
                  <c:v>111.49951508380295</c:v>
                </c:pt>
                <c:pt idx="545">
                  <c:v>111.36530596205093</c:v>
                </c:pt>
                <c:pt idx="546">
                  <c:v>111.31080295985672</c:v>
                </c:pt>
                <c:pt idx="547">
                  <c:v>111.37988000394279</c:v>
                </c:pt>
                <c:pt idx="548">
                  <c:v>111.6490707535329</c:v>
                </c:pt>
                <c:pt idx="549">
                  <c:v>111.8098304052567</c:v>
                </c:pt>
                <c:pt idx="550">
                  <c:v>111.66176077014519</c:v>
                </c:pt>
                <c:pt idx="551">
                  <c:v>111.58360341354215</c:v>
                </c:pt>
                <c:pt idx="552">
                  <c:v>111.57680767821773</c:v>
                </c:pt>
                <c:pt idx="553">
                  <c:v>111.90478531784679</c:v>
                </c:pt>
                <c:pt idx="554">
                  <c:v>112.2659817457663</c:v>
                </c:pt>
                <c:pt idx="555">
                  <c:v>112.36969589922576</c:v>
                </c:pt>
                <c:pt idx="556">
                  <c:v>112.3624640635396</c:v>
                </c:pt>
                <c:pt idx="557">
                  <c:v>112.48273604618872</c:v>
                </c:pt>
                <c:pt idx="558">
                  <c:v>112.55106937891142</c:v>
                </c:pt>
                <c:pt idx="559">
                  <c:v>112.9123312513309</c:v>
                </c:pt>
                <c:pt idx="560">
                  <c:v>113.59402486910288</c:v>
                </c:pt>
                <c:pt idx="561">
                  <c:v>113.999728181896</c:v>
                </c:pt>
                <c:pt idx="562">
                  <c:v>114.07791331190418</c:v>
                </c:pt>
                <c:pt idx="563">
                  <c:v>114.0498196708254</c:v>
                </c:pt>
                <c:pt idx="564">
                  <c:v>114.00066814404344</c:v>
                </c:pt>
                <c:pt idx="565">
                  <c:v>113.99558108533729</c:v>
                </c:pt>
                <c:pt idx="566">
                  <c:v>113.95934387055965</c:v>
                </c:pt>
                <c:pt idx="567">
                  <c:v>113.75984439223068</c:v>
                </c:pt>
                <c:pt idx="568">
                  <c:v>113.780145294186</c:v>
                </c:pt>
                <c:pt idx="569">
                  <c:v>113.74786376073766</c:v>
                </c:pt>
                <c:pt idx="570">
                  <c:v>113.6898845812002</c:v>
                </c:pt>
                <c:pt idx="571">
                  <c:v>113.90884651837153</c:v>
                </c:pt>
                <c:pt idx="572">
                  <c:v>113.67036687311511</c:v>
                </c:pt>
                <c:pt idx="573">
                  <c:v>113.19575857479433</c:v>
                </c:pt>
                <c:pt idx="574">
                  <c:v>113.14307653992748</c:v>
                </c:pt>
                <c:pt idx="575">
                  <c:v>113.02157813747452</c:v>
                </c:pt>
                <c:pt idx="576">
                  <c:v>114.1351378246902</c:v>
                </c:pt>
                <c:pt idx="577">
                  <c:v>114.42120972176318</c:v>
                </c:pt>
                <c:pt idx="578">
                  <c:v>114.43354578014613</c:v>
                </c:pt>
                <c:pt idx="579">
                  <c:v>114.43524473653396</c:v>
                </c:pt>
                <c:pt idx="580">
                  <c:v>114.38161317027493</c:v>
                </c:pt>
                <c:pt idx="581">
                  <c:v>114.3168823915962</c:v>
                </c:pt>
                <c:pt idx="582">
                  <c:v>114.43140665086507</c:v>
                </c:pt>
                <c:pt idx="583">
                  <c:v>114.56380677450056</c:v>
                </c:pt>
                <c:pt idx="584">
                  <c:v>114.6490815823164</c:v>
                </c:pt>
                <c:pt idx="585">
                  <c:v>114.48243069749826</c:v>
                </c:pt>
                <c:pt idx="586">
                  <c:v>114.31112300346305</c:v>
                </c:pt>
                <c:pt idx="587">
                  <c:v>114.30185113355726</c:v>
                </c:pt>
                <c:pt idx="588">
                  <c:v>114.35141094530015</c:v>
                </c:pt>
                <c:pt idx="589">
                  <c:v>114.5005214140723</c:v>
                </c:pt>
                <c:pt idx="590">
                  <c:v>114.60440328014334</c:v>
                </c:pt>
                <c:pt idx="591">
                  <c:v>114.56236989558205</c:v>
                </c:pt>
                <c:pt idx="592">
                  <c:v>114.71465786357513</c:v>
                </c:pt>
                <c:pt idx="593">
                  <c:v>114.8087669986422</c:v>
                </c:pt>
                <c:pt idx="594">
                  <c:v>114.80407635254157</c:v>
                </c:pt>
                <c:pt idx="595">
                  <c:v>114.8317892536265</c:v>
                </c:pt>
                <c:pt idx="596">
                  <c:v>114.79148838964905</c:v>
                </c:pt>
                <c:pt idx="597">
                  <c:v>114.84945814397371</c:v>
                </c:pt>
                <c:pt idx="598">
                  <c:v>114.78722834827504</c:v>
                </c:pt>
                <c:pt idx="599">
                  <c:v>114.72689575372895</c:v>
                </c:pt>
                <c:pt idx="600">
                  <c:v>115.5194931677148</c:v>
                </c:pt>
                <c:pt idx="601">
                  <c:v>115.4463527808952</c:v>
                </c:pt>
                <c:pt idx="602">
                  <c:v>115.42801944218674</c:v>
                </c:pt>
                <c:pt idx="603">
                  <c:v>115.50554408653119</c:v>
                </c:pt>
                <c:pt idx="604">
                  <c:v>115.5935624530924</c:v>
                </c:pt>
                <c:pt idx="605">
                  <c:v>115.57931649952964</c:v>
                </c:pt>
                <c:pt idx="606">
                  <c:v>115.60183048047361</c:v>
                </c:pt>
                <c:pt idx="607">
                  <c:v>115.49916268488803</c:v>
                </c:pt>
                <c:pt idx="608">
                  <c:v>115.52476398804106</c:v>
                </c:pt>
                <c:pt idx="609">
                  <c:v>115.68198480397842</c:v>
                </c:pt>
                <c:pt idx="610">
                  <c:v>115.68376115954247</c:v>
                </c:pt>
                <c:pt idx="611">
                  <c:v>115.68999373471729</c:v>
                </c:pt>
                <c:pt idx="612">
                  <c:v>115.79412167917836</c:v>
                </c:pt>
                <c:pt idx="613">
                  <c:v>116.13732769749261</c:v>
                </c:pt>
                <c:pt idx="614">
                  <c:v>116.17454042690012</c:v>
                </c:pt>
                <c:pt idx="615">
                  <c:v>116.10319279314272</c:v>
                </c:pt>
                <c:pt idx="616">
                  <c:v>116.25443228750093</c:v>
                </c:pt>
                <c:pt idx="617">
                  <c:v>116.3279707262235</c:v>
                </c:pt>
                <c:pt idx="618">
                  <c:v>116.37737693381915</c:v>
                </c:pt>
                <c:pt idx="619">
                  <c:v>116.66745455353539</c:v>
                </c:pt>
                <c:pt idx="620">
                  <c:v>116.6792636520706</c:v>
                </c:pt>
                <c:pt idx="621">
                  <c:v>116.80543105285962</c:v>
                </c:pt>
                <c:pt idx="622">
                  <c:v>116.93953958225332</c:v>
                </c:pt>
                <c:pt idx="623">
                  <c:v>116.74871706587024</c:v>
                </c:pt>
                <c:pt idx="624">
                  <c:v>116.70424207897004</c:v>
                </c:pt>
                <c:pt idx="625">
                  <c:v>116.72255344070172</c:v>
                </c:pt>
                <c:pt idx="626">
                  <c:v>116.6871929385856</c:v>
                </c:pt>
                <c:pt idx="627">
                  <c:v>116.78228902709857</c:v>
                </c:pt>
                <c:pt idx="628">
                  <c:v>116.66958057470042</c:v>
                </c:pt>
                <c:pt idx="629">
                  <c:v>116.72241576837575</c:v>
                </c:pt>
                <c:pt idx="630">
                  <c:v>116.82067856853725</c:v>
                </c:pt>
                <c:pt idx="631">
                  <c:v>116.7758029989503</c:v>
                </c:pt>
                <c:pt idx="632">
                  <c:v>116.756602102786</c:v>
                </c:pt>
                <c:pt idx="633">
                  <c:v>116.72729488334201</c:v>
                </c:pt>
                <c:pt idx="634">
                  <c:v>116.54458253781009</c:v>
                </c:pt>
                <c:pt idx="635">
                  <c:v>116.52074690530704</c:v>
                </c:pt>
                <c:pt idx="636">
                  <c:v>116.48241085616583</c:v>
                </c:pt>
                <c:pt idx="637">
                  <c:v>116.39903784999615</c:v>
                </c:pt>
                <c:pt idx="638">
                  <c:v>116.41161299755765</c:v>
                </c:pt>
                <c:pt idx="639">
                  <c:v>116.30962843369767</c:v>
                </c:pt>
                <c:pt idx="640">
                  <c:v>116.29028235902166</c:v>
                </c:pt>
                <c:pt idx="641">
                  <c:v>116.39692979153604</c:v>
                </c:pt>
                <c:pt idx="642">
                  <c:v>116.4034511051631</c:v>
                </c:pt>
                <c:pt idx="643">
                  <c:v>116.42835085852673</c:v>
                </c:pt>
                <c:pt idx="644">
                  <c:v>117.02079567285236</c:v>
                </c:pt>
                <c:pt idx="645">
                  <c:v>116.95035486127907</c:v>
                </c:pt>
                <c:pt idx="646">
                  <c:v>116.97245233799956</c:v>
                </c:pt>
                <c:pt idx="647">
                  <c:v>116.99644241130109</c:v>
                </c:pt>
                <c:pt idx="648">
                  <c:v>116.94955499122432</c:v>
                </c:pt>
                <c:pt idx="649">
                  <c:v>116.92222039583153</c:v>
                </c:pt>
                <c:pt idx="650">
                  <c:v>116.85040848506502</c:v>
                </c:pt>
                <c:pt idx="651">
                  <c:v>116.85800209615711</c:v>
                </c:pt>
                <c:pt idx="652">
                  <c:v>116.83835154971844</c:v>
                </c:pt>
                <c:pt idx="653">
                  <c:v>116.81566172206668</c:v>
                </c:pt>
                <c:pt idx="654">
                  <c:v>116.73053034763147</c:v>
                </c:pt>
                <c:pt idx="655">
                  <c:v>116.58508811095219</c:v>
                </c:pt>
                <c:pt idx="656">
                  <c:v>116.67866566230786</c:v>
                </c:pt>
                <c:pt idx="657">
                  <c:v>116.33980254483177</c:v>
                </c:pt>
                <c:pt idx="658">
                  <c:v>116.45022297761776</c:v>
                </c:pt>
                <c:pt idx="659">
                  <c:v>116.24582218109143</c:v>
                </c:pt>
                <c:pt idx="660">
                  <c:v>116.06775875560558</c:v>
                </c:pt>
                <c:pt idx="661">
                  <c:v>116.13709434999271</c:v>
                </c:pt>
                <c:pt idx="662">
                  <c:v>115.79972276036524</c:v>
                </c:pt>
                <c:pt idx="663">
                  <c:v>115.67259327502363</c:v>
                </c:pt>
                <c:pt idx="664">
                  <c:v>115.37804280137831</c:v>
                </c:pt>
                <c:pt idx="665">
                  <c:v>115.20275518963167</c:v>
                </c:pt>
                <c:pt idx="666">
                  <c:v>115.89007266870033</c:v>
                </c:pt>
                <c:pt idx="667">
                  <c:v>115.85540092189713</c:v>
                </c:pt>
                <c:pt idx="668">
                  <c:v>115.80626994338107</c:v>
                </c:pt>
                <c:pt idx="669">
                  <c:v>116.1227328113568</c:v>
                </c:pt>
                <c:pt idx="670">
                  <c:v>116.28903520500785</c:v>
                </c:pt>
                <c:pt idx="671">
                  <c:v>116.73924308003252</c:v>
                </c:pt>
                <c:pt idx="672">
                  <c:v>116.90382772264181</c:v>
                </c:pt>
                <c:pt idx="673">
                  <c:v>116.91764713626691</c:v>
                </c:pt>
                <c:pt idx="674">
                  <c:v>117.11571091695609</c:v>
                </c:pt>
                <c:pt idx="675">
                  <c:v>117.54935320340778</c:v>
                </c:pt>
                <c:pt idx="676">
                  <c:v>117.65935872829562</c:v>
                </c:pt>
                <c:pt idx="677">
                  <c:v>117.59496708639841</c:v>
                </c:pt>
                <c:pt idx="678">
                  <c:v>117.72874815335348</c:v>
                </c:pt>
                <c:pt idx="679">
                  <c:v>118.18408005084852</c:v>
                </c:pt>
                <c:pt idx="680">
                  <c:v>118.97411313407522</c:v>
                </c:pt>
                <c:pt idx="681">
                  <c:v>119.23298586084179</c:v>
                </c:pt>
                <c:pt idx="682">
                  <c:v>119.7715081122742</c:v>
                </c:pt>
                <c:pt idx="683">
                  <c:v>120.18083262500467</c:v>
                </c:pt>
                <c:pt idx="684">
                  <c:v>120.18229369863543</c:v>
                </c:pt>
                <c:pt idx="685">
                  <c:v>120.08023506750898</c:v>
                </c:pt>
                <c:pt idx="686">
                  <c:v>120.35755388058259</c:v>
                </c:pt>
                <c:pt idx="687">
                  <c:v>120.20498711696581</c:v>
                </c:pt>
                <c:pt idx="688">
                  <c:v>120.17281084726277</c:v>
                </c:pt>
                <c:pt idx="689">
                  <c:v>120.14986609512228</c:v>
                </c:pt>
                <c:pt idx="690">
                  <c:v>120.23884742397419</c:v>
                </c:pt>
                <c:pt idx="691">
                  <c:v>120.28709698813418</c:v>
                </c:pt>
                <c:pt idx="692">
                  <c:v>120.11628116656486</c:v>
                </c:pt>
                <c:pt idx="693">
                  <c:v>120.15832549955651</c:v>
                </c:pt>
                <c:pt idx="694">
                  <c:v>120.10657811913279</c:v>
                </c:pt>
                <c:pt idx="695">
                  <c:v>120.14323239688152</c:v>
                </c:pt>
                <c:pt idx="696">
                  <c:v>119.859374461153</c:v>
                </c:pt>
                <c:pt idx="697">
                  <c:v>119.91533495821047</c:v>
                </c:pt>
                <c:pt idx="698">
                  <c:v>119.86774640990966</c:v>
                </c:pt>
                <c:pt idx="699">
                  <c:v>119.98686519000977</c:v>
                </c:pt>
                <c:pt idx="700">
                  <c:v>120.50432104011814</c:v>
                </c:pt>
                <c:pt idx="701">
                  <c:v>120.37270203279691</c:v>
                </c:pt>
                <c:pt idx="702">
                  <c:v>119.91340801617676</c:v>
                </c:pt>
                <c:pt idx="703">
                  <c:v>119.61869155868843</c:v>
                </c:pt>
                <c:pt idx="704">
                  <c:v>119.58384067060666</c:v>
                </c:pt>
                <c:pt idx="705">
                  <c:v>119.32466437381198</c:v>
                </c:pt>
                <c:pt idx="706">
                  <c:v>119.80061062013215</c:v>
                </c:pt>
                <c:pt idx="707">
                  <c:v>120.15072820169686</c:v>
                </c:pt>
                <c:pt idx="708">
                  <c:v>120.01670008853505</c:v>
                </c:pt>
                <c:pt idx="709">
                  <c:v>120.17109840935125</c:v>
                </c:pt>
                <c:pt idx="710">
                  <c:v>120.1878088662761</c:v>
                </c:pt>
                <c:pt idx="711">
                  <c:v>120.24260065327618</c:v>
                </c:pt>
                <c:pt idx="712">
                  <c:v>120.21263025651555</c:v>
                </c:pt>
                <c:pt idx="713">
                  <c:v>120.03050754950837</c:v>
                </c:pt>
                <c:pt idx="714">
                  <c:v>120.04495733226415</c:v>
                </c:pt>
                <c:pt idx="715">
                  <c:v>120.3039494880199</c:v>
                </c:pt>
                <c:pt idx="716">
                  <c:v>120.25122372948262</c:v>
                </c:pt>
                <c:pt idx="717">
                  <c:v>120.2722729635409</c:v>
                </c:pt>
                <c:pt idx="718">
                  <c:v>120.21963023744455</c:v>
                </c:pt>
                <c:pt idx="719">
                  <c:v>120.15462027793373</c:v>
                </c:pt>
                <c:pt idx="720">
                  <c:v>120.12169084497232</c:v>
                </c:pt>
                <c:pt idx="721">
                  <c:v>119.96551507679609</c:v>
                </c:pt>
                <c:pt idx="722">
                  <c:v>120.10423407432812</c:v>
                </c:pt>
                <c:pt idx="723">
                  <c:v>120.07870132855263</c:v>
                </c:pt>
                <c:pt idx="724">
                  <c:v>119.93884686219498</c:v>
                </c:pt>
                <c:pt idx="725">
                  <c:v>119.93282011737783</c:v>
                </c:pt>
                <c:pt idx="726">
                  <c:v>119.63128000521057</c:v>
                </c:pt>
                <c:pt idx="727">
                  <c:v>121.21576217989886</c:v>
                </c:pt>
                <c:pt idx="728">
                  <c:v>121.15903985030819</c:v>
                </c:pt>
                <c:pt idx="729">
                  <c:v>121.09819881553425</c:v>
                </c:pt>
                <c:pt idx="730">
                  <c:v>121.11192632927053</c:v>
                </c:pt>
                <c:pt idx="731">
                  <c:v>121.00974410826488</c:v>
                </c:pt>
                <c:pt idx="732">
                  <c:v>120.81747921124399</c:v>
                </c:pt>
                <c:pt idx="733">
                  <c:v>120.82064670064243</c:v>
                </c:pt>
                <c:pt idx="734">
                  <c:v>120.88858680277201</c:v>
                </c:pt>
                <c:pt idx="735">
                  <c:v>120.61072131964882</c:v>
                </c:pt>
                <c:pt idx="736">
                  <c:v>120.35568295551803</c:v>
                </c:pt>
                <c:pt idx="737">
                  <c:v>120.75495795349222</c:v>
                </c:pt>
                <c:pt idx="738">
                  <c:v>120.60166517701535</c:v>
                </c:pt>
                <c:pt idx="739">
                  <c:v>120.50043632778555</c:v>
                </c:pt>
                <c:pt idx="740">
                  <c:v>120.46507390534028</c:v>
                </c:pt>
                <c:pt idx="741">
                  <c:v>120.48353927277057</c:v>
                </c:pt>
                <c:pt idx="742">
                  <c:v>120.4563257096541</c:v>
                </c:pt>
                <c:pt idx="743">
                  <c:v>120.48678554106846</c:v>
                </c:pt>
                <c:pt idx="744">
                  <c:v>120.55963310979355</c:v>
                </c:pt>
                <c:pt idx="745">
                  <c:v>120.39414882538703</c:v>
                </c:pt>
                <c:pt idx="746">
                  <c:v>120.28333685095362</c:v>
                </c:pt>
                <c:pt idx="747">
                  <c:v>120.16456910728547</c:v>
                </c:pt>
                <c:pt idx="748">
                  <c:v>120.16886472694371</c:v>
                </c:pt>
                <c:pt idx="749">
                  <c:v>120.86759856462105</c:v>
                </c:pt>
                <c:pt idx="750">
                  <c:v>121.14357354666224</c:v>
                </c:pt>
                <c:pt idx="751">
                  <c:v>121.11111137307937</c:v>
                </c:pt>
                <c:pt idx="752">
                  <c:v>120.87946961676784</c:v>
                </c:pt>
                <c:pt idx="753">
                  <c:v>120.90273276440477</c:v>
                </c:pt>
                <c:pt idx="754">
                  <c:v>120.78704421838587</c:v>
                </c:pt>
                <c:pt idx="755">
                  <c:v>120.72781464581212</c:v>
                </c:pt>
                <c:pt idx="756">
                  <c:v>120.66797301684794</c:v>
                </c:pt>
                <c:pt idx="757">
                  <c:v>120.84863101545338</c:v>
                </c:pt>
                <c:pt idx="758">
                  <c:v>121.23004049180132</c:v>
                </c:pt>
                <c:pt idx="759">
                  <c:v>121.72133247907107</c:v>
                </c:pt>
                <c:pt idx="760">
                  <c:v>121.67740666905023</c:v>
                </c:pt>
                <c:pt idx="761">
                  <c:v>121.60534763140195</c:v>
                </c:pt>
                <c:pt idx="762">
                  <c:v>121.36111999153209</c:v>
                </c:pt>
                <c:pt idx="763">
                  <c:v>121.40653139048369</c:v>
                </c:pt>
                <c:pt idx="764">
                  <c:v>121.25874930454241</c:v>
                </c:pt>
                <c:pt idx="765">
                  <c:v>121.63794265859653</c:v>
                </c:pt>
                <c:pt idx="766">
                  <c:v>121.84951971298872</c:v>
                </c:pt>
                <c:pt idx="767">
                  <c:v>122.0151055547058</c:v>
                </c:pt>
                <c:pt idx="768">
                  <c:v>122.33190880148769</c:v>
                </c:pt>
                <c:pt idx="769">
                  <c:v>122.20016019401953</c:v>
                </c:pt>
                <c:pt idx="770">
                  <c:v>121.96747572298675</c:v>
                </c:pt>
                <c:pt idx="771">
                  <c:v>122.10639050909798</c:v>
                </c:pt>
                <c:pt idx="772">
                  <c:v>121.99277539280888</c:v>
                </c:pt>
                <c:pt idx="773">
                  <c:v>121.9315663054258</c:v>
                </c:pt>
                <c:pt idx="774">
                  <c:v>122.62259761859826</c:v>
                </c:pt>
                <c:pt idx="775">
                  <c:v>121.79154953385483</c:v>
                </c:pt>
                <c:pt idx="776">
                  <c:v>121.71508829134956</c:v>
                </c:pt>
                <c:pt idx="777">
                  <c:v>121.93927143585741</c:v>
                </c:pt>
                <c:pt idx="778">
                  <c:v>121.62153849080421</c:v>
                </c:pt>
                <c:pt idx="779">
                  <c:v>121.66931804117459</c:v>
                </c:pt>
                <c:pt idx="780">
                  <c:v>123.01153883437405</c:v>
                </c:pt>
                <c:pt idx="781">
                  <c:v>123.12627308135372</c:v>
                </c:pt>
                <c:pt idx="782">
                  <c:v>123.01724429165471</c:v>
                </c:pt>
                <c:pt idx="783">
                  <c:v>123.20866145026905</c:v>
                </c:pt>
                <c:pt idx="784">
                  <c:v>123.14467893672992</c:v>
                </c:pt>
                <c:pt idx="785">
                  <c:v>123.35234627811344</c:v>
                </c:pt>
                <c:pt idx="786">
                  <c:v>123.13301697631324</c:v>
                </c:pt>
                <c:pt idx="787">
                  <c:v>123.47618545185539</c:v>
                </c:pt>
                <c:pt idx="788">
                  <c:v>123.50986313798553</c:v>
                </c:pt>
                <c:pt idx="789">
                  <c:v>123.23960751346264</c:v>
                </c:pt>
                <c:pt idx="790">
                  <c:v>123.28861236823958</c:v>
                </c:pt>
                <c:pt idx="791">
                  <c:v>123.11087319895607</c:v>
                </c:pt>
                <c:pt idx="792">
                  <c:v>123.16878974766608</c:v>
                </c:pt>
                <c:pt idx="793">
                  <c:v>123.16249936095844</c:v>
                </c:pt>
                <c:pt idx="794">
                  <c:v>123.09083596163474</c:v>
                </c:pt>
                <c:pt idx="795">
                  <c:v>122.78887030376909</c:v>
                </c:pt>
                <c:pt idx="796">
                  <c:v>123.59597261288192</c:v>
                </c:pt>
                <c:pt idx="797">
                  <c:v>123.03222737699514</c:v>
                </c:pt>
                <c:pt idx="798">
                  <c:v>123.19044781351873</c:v>
                </c:pt>
                <c:pt idx="799">
                  <c:v>124.87207032328456</c:v>
                </c:pt>
                <c:pt idx="800">
                  <c:v>126.01289184097608</c:v>
                </c:pt>
                <c:pt idx="801">
                  <c:v>125.94016353053699</c:v>
                </c:pt>
                <c:pt idx="802">
                  <c:v>126.96893781792951</c:v>
                </c:pt>
                <c:pt idx="803">
                  <c:v>126.83155368809943</c:v>
                </c:pt>
                <c:pt idx="804">
                  <c:v>126.69481661610976</c:v>
                </c:pt>
                <c:pt idx="805">
                  <c:v>126.58675576283494</c:v>
                </c:pt>
                <c:pt idx="806">
                  <c:v>126.96698720723829</c:v>
                </c:pt>
                <c:pt idx="807">
                  <c:v>127.80159395470227</c:v>
                </c:pt>
                <c:pt idx="808">
                  <c:v>128.14086563441469</c:v>
                </c:pt>
                <c:pt idx="809">
                  <c:v>128.09667221087722</c:v>
                </c:pt>
                <c:pt idx="810">
                  <c:v>129.1162833700981</c:v>
                </c:pt>
                <c:pt idx="811">
                  <c:v>128.58879542857298</c:v>
                </c:pt>
                <c:pt idx="812">
                  <c:v>128.30878267204392</c:v>
                </c:pt>
                <c:pt idx="813">
                  <c:v>128.42765210765307</c:v>
                </c:pt>
                <c:pt idx="814">
                  <c:v>128.19358884363652</c:v>
                </c:pt>
                <c:pt idx="815">
                  <c:v>128.01854185944981</c:v>
                </c:pt>
                <c:pt idx="816">
                  <c:v>128.33015337618446</c:v>
                </c:pt>
                <c:pt idx="817">
                  <c:v>128.24919928995268</c:v>
                </c:pt>
                <c:pt idx="818">
                  <c:v>128.14543590740783</c:v>
                </c:pt>
                <c:pt idx="819">
                  <c:v>127.87772928917329</c:v>
                </c:pt>
                <c:pt idx="820">
                  <c:v>127.90690220171543</c:v>
                </c:pt>
                <c:pt idx="821">
                  <c:v>127.75134090830319</c:v>
                </c:pt>
                <c:pt idx="822">
                  <c:v>127.70513027099929</c:v>
                </c:pt>
                <c:pt idx="823">
                  <c:v>127.80592857864697</c:v>
                </c:pt>
                <c:pt idx="824">
                  <c:v>127.61100398759349</c:v>
                </c:pt>
                <c:pt idx="825">
                  <c:v>127.70019893143863</c:v>
                </c:pt>
                <c:pt idx="826">
                  <c:v>127.68619677890658</c:v>
                </c:pt>
                <c:pt idx="827">
                  <c:v>127.48952885773056</c:v>
                </c:pt>
                <c:pt idx="828">
                  <c:v>127.47203036548771</c:v>
                </c:pt>
                <c:pt idx="829">
                  <c:v>127.28399269433494</c:v>
                </c:pt>
                <c:pt idx="830">
                  <c:v>127.09392343011359</c:v>
                </c:pt>
                <c:pt idx="831">
                  <c:v>127.08870452895462</c:v>
                </c:pt>
                <c:pt idx="832">
                  <c:v>127.2230887488801</c:v>
                </c:pt>
                <c:pt idx="833">
                  <c:v>127.02166337923838</c:v>
                </c:pt>
                <c:pt idx="834">
                  <c:v>127.07202667083918</c:v>
                </c:pt>
                <c:pt idx="835">
                  <c:v>127.14731535152427</c:v>
                </c:pt>
                <c:pt idx="836">
                  <c:v>127.19811515912227</c:v>
                </c:pt>
                <c:pt idx="837">
                  <c:v>126.99727379373552</c:v>
                </c:pt>
                <c:pt idx="838">
                  <c:v>126.89734554327936</c:v>
                </c:pt>
                <c:pt idx="839">
                  <c:v>126.83011907869381</c:v>
                </c:pt>
                <c:pt idx="840">
                  <c:v>127.29322716885076</c:v>
                </c:pt>
                <c:pt idx="841">
                  <c:v>127.33537763172112</c:v>
                </c:pt>
                <c:pt idx="842">
                  <c:v>127.24002794999387</c:v>
                </c:pt>
                <c:pt idx="843">
                  <c:v>127.28679518127863</c:v>
                </c:pt>
                <c:pt idx="844">
                  <c:v>127.26995282089044</c:v>
                </c:pt>
                <c:pt idx="845">
                  <c:v>127.24275752923228</c:v>
                </c:pt>
                <c:pt idx="846">
                  <c:v>127.05716742469554</c:v>
                </c:pt>
                <c:pt idx="847">
                  <c:v>127.40078667358465</c:v>
                </c:pt>
                <c:pt idx="848">
                  <c:v>127.26554479477434</c:v>
                </c:pt>
                <c:pt idx="849">
                  <c:v>127.39311265071358</c:v>
                </c:pt>
                <c:pt idx="850">
                  <c:v>127.74390660309795</c:v>
                </c:pt>
                <c:pt idx="851">
                  <c:v>127.79687845948349</c:v>
                </c:pt>
                <c:pt idx="852">
                  <c:v>127.80195264357822</c:v>
                </c:pt>
                <c:pt idx="853">
                  <c:v>127.87585237060735</c:v>
                </c:pt>
                <c:pt idx="854">
                  <c:v>127.99428737620832</c:v>
                </c:pt>
                <c:pt idx="855">
                  <c:v>127.84141791487097</c:v>
                </c:pt>
                <c:pt idx="856">
                  <c:v>127.92894273137432</c:v>
                </c:pt>
                <c:pt idx="857">
                  <c:v>127.9800665637609</c:v>
                </c:pt>
                <c:pt idx="858">
                  <c:v>127.57985086130626</c:v>
                </c:pt>
                <c:pt idx="859">
                  <c:v>127.53934312821112</c:v>
                </c:pt>
                <c:pt idx="860">
                  <c:v>127.43870200444833</c:v>
                </c:pt>
                <c:pt idx="861">
                  <c:v>127.41809669750938</c:v>
                </c:pt>
                <c:pt idx="862">
                  <c:v>127.99806153955586</c:v>
                </c:pt>
                <c:pt idx="863">
                  <c:v>128.07650861817794</c:v>
                </c:pt>
                <c:pt idx="864">
                  <c:v>127.59045678583274</c:v>
                </c:pt>
                <c:pt idx="865">
                  <c:v>127.70196044747922</c:v>
                </c:pt>
                <c:pt idx="866">
                  <c:v>127.58239153746281</c:v>
                </c:pt>
                <c:pt idx="867">
                  <c:v>128.0497517169305</c:v>
                </c:pt>
                <c:pt idx="868">
                  <c:v>127.3105512350798</c:v>
                </c:pt>
                <c:pt idx="869">
                  <c:v>127.7901985012776</c:v>
                </c:pt>
                <c:pt idx="870">
                  <c:v>128.85410157942778</c:v>
                </c:pt>
                <c:pt idx="871">
                  <c:v>128.57481077221479</c:v>
                </c:pt>
                <c:pt idx="872">
                  <c:v>128.95739624601455</c:v>
                </c:pt>
                <c:pt idx="873">
                  <c:v>129.22335994976635</c:v>
                </c:pt>
                <c:pt idx="874">
                  <c:v>128.99243323098119</c:v>
                </c:pt>
                <c:pt idx="875">
                  <c:v>128.65097503319112</c:v>
                </c:pt>
                <c:pt idx="876">
                  <c:v>128.62285276091367</c:v>
                </c:pt>
                <c:pt idx="877">
                  <c:v>128.9371480363412</c:v>
                </c:pt>
                <c:pt idx="878">
                  <c:v>129.22853480588779</c:v>
                </c:pt>
                <c:pt idx="879">
                  <c:v>129.40620886494878</c:v>
                </c:pt>
                <c:pt idx="880">
                  <c:v>129.37373141364969</c:v>
                </c:pt>
                <c:pt idx="881">
                  <c:v>129.48790054454847</c:v>
                </c:pt>
                <c:pt idx="882">
                  <c:v>129.24488283074948</c:v>
                </c:pt>
                <c:pt idx="883">
                  <c:v>129.07308680773485</c:v>
                </c:pt>
                <c:pt idx="884">
                  <c:v>128.73658281032357</c:v>
                </c:pt>
                <c:pt idx="885">
                  <c:v>128.25329214723007</c:v>
                </c:pt>
                <c:pt idx="886">
                  <c:v>128.18782317400647</c:v>
                </c:pt>
                <c:pt idx="887">
                  <c:v>128.40558226549717</c:v>
                </c:pt>
                <c:pt idx="888">
                  <c:v>128.15914466305398</c:v>
                </c:pt>
                <c:pt idx="889">
                  <c:v>128.75740484163995</c:v>
                </c:pt>
                <c:pt idx="890">
                  <c:v>129.27626166237474</c:v>
                </c:pt>
                <c:pt idx="891">
                  <c:v>129.24819187406706</c:v>
                </c:pt>
                <c:pt idx="892">
                  <c:v>129.42749254625045</c:v>
                </c:pt>
                <c:pt idx="893">
                  <c:v>129.51326089464533</c:v>
                </c:pt>
                <c:pt idx="894">
                  <c:v>129.13591846774725</c:v>
                </c:pt>
                <c:pt idx="895">
                  <c:v>129.26946451132417</c:v>
                </c:pt>
                <c:pt idx="896">
                  <c:v>128.9745776418645</c:v>
                </c:pt>
                <c:pt idx="897">
                  <c:v>128.87803268350007</c:v>
                </c:pt>
                <c:pt idx="898">
                  <c:v>128.88143372013016</c:v>
                </c:pt>
                <c:pt idx="899">
                  <c:v>128.94643081979092</c:v>
                </c:pt>
                <c:pt idx="900">
                  <c:v>128.58996218437935</c:v>
                </c:pt>
                <c:pt idx="901">
                  <c:v>128.28072448548929</c:v>
                </c:pt>
                <c:pt idx="902">
                  <c:v>128.51162141311579</c:v>
                </c:pt>
                <c:pt idx="903">
                  <c:v>128.35521800872152</c:v>
                </c:pt>
                <c:pt idx="904">
                  <c:v>128.14363821552377</c:v>
                </c:pt>
                <c:pt idx="905">
                  <c:v>127.84562015088568</c:v>
                </c:pt>
                <c:pt idx="906">
                  <c:v>128.04067290893195</c:v>
                </c:pt>
                <c:pt idx="907">
                  <c:v>127.63346829981568</c:v>
                </c:pt>
                <c:pt idx="908">
                  <c:v>127.16202017121441</c:v>
                </c:pt>
                <c:pt idx="909">
                  <c:v>127.08170687762689</c:v>
                </c:pt>
                <c:pt idx="910">
                  <c:v>126.62324696716919</c:v>
                </c:pt>
                <c:pt idx="911">
                  <c:v>126.40985741091433</c:v>
                </c:pt>
                <c:pt idx="912">
                  <c:v>126.65058978517328</c:v>
                </c:pt>
                <c:pt idx="913">
                  <c:v>126.29423595866714</c:v>
                </c:pt>
                <c:pt idx="914">
                  <c:v>127.80735044330406</c:v>
                </c:pt>
                <c:pt idx="915">
                  <c:v>128.43724112020914</c:v>
                </c:pt>
                <c:pt idx="916">
                  <c:v>127.86957268652672</c:v>
                </c:pt>
                <c:pt idx="917">
                  <c:v>128.09900979986153</c:v>
                </c:pt>
                <c:pt idx="918">
                  <c:v>128.92156778364821</c:v>
                </c:pt>
                <c:pt idx="919">
                  <c:v>129.97925273565008</c:v>
                </c:pt>
                <c:pt idx="920">
                  <c:v>129.9961121881976</c:v>
                </c:pt>
                <c:pt idx="921">
                  <c:v>129.8314803824872</c:v>
                </c:pt>
                <c:pt idx="922">
                  <c:v>129.86027240808653</c:v>
                </c:pt>
                <c:pt idx="923">
                  <c:v>129.94424592317077</c:v>
                </c:pt>
                <c:pt idx="924">
                  <c:v>129.4353745460061</c:v>
                </c:pt>
                <c:pt idx="925">
                  <c:v>129.26719577519316</c:v>
                </c:pt>
                <c:pt idx="926">
                  <c:v>129.22082324361978</c:v>
                </c:pt>
                <c:pt idx="927">
                  <c:v>129.15548029589763</c:v>
                </c:pt>
                <c:pt idx="928">
                  <c:v>129.03543905441046</c:v>
                </c:pt>
                <c:pt idx="929">
                  <c:v>129.02475243583126</c:v>
                </c:pt>
                <c:pt idx="930">
                  <c:v>129.7594573160037</c:v>
                </c:pt>
                <c:pt idx="931">
                  <c:v>128.86094478704044</c:v>
                </c:pt>
                <c:pt idx="932">
                  <c:v>129.02102409763609</c:v>
                </c:pt>
                <c:pt idx="933">
                  <c:v>129.22320559565816</c:v>
                </c:pt>
                <c:pt idx="934">
                  <c:v>128.73739116430966</c:v>
                </c:pt>
                <c:pt idx="935">
                  <c:v>128.9648548414261</c:v>
                </c:pt>
                <c:pt idx="936">
                  <c:v>128.7496782599267</c:v>
                </c:pt>
                <c:pt idx="937">
                  <c:v>128.78163960061573</c:v>
                </c:pt>
                <c:pt idx="938">
                  <c:v>128.96822463413056</c:v>
                </c:pt>
                <c:pt idx="939">
                  <c:v>128.89191436951961</c:v>
                </c:pt>
                <c:pt idx="940">
                  <c:v>128.8528158419835</c:v>
                </c:pt>
                <c:pt idx="941">
                  <c:v>128.88083422169504</c:v>
                </c:pt>
                <c:pt idx="942">
                  <c:v>128.77872946563528</c:v>
                </c:pt>
                <c:pt idx="943">
                  <c:v>128.706379117941</c:v>
                </c:pt>
                <c:pt idx="944">
                  <c:v>128.8003476763422</c:v>
                </c:pt>
                <c:pt idx="945">
                  <c:v>130.18900297954295</c:v>
                </c:pt>
                <c:pt idx="946">
                  <c:v>130.2822136431684</c:v>
                </c:pt>
                <c:pt idx="947">
                  <c:v>130.23575263618136</c:v>
                </c:pt>
                <c:pt idx="948">
                  <c:v>130.70120713621193</c:v>
                </c:pt>
                <c:pt idx="949">
                  <c:v>130.44370416936246</c:v>
                </c:pt>
                <c:pt idx="950">
                  <c:v>130.43532903218752</c:v>
                </c:pt>
                <c:pt idx="951">
                  <c:v>130.35665394630311</c:v>
                </c:pt>
                <c:pt idx="952">
                  <c:v>130.28961897307585</c:v>
                </c:pt>
                <c:pt idx="953">
                  <c:v>130.68648922137785</c:v>
                </c:pt>
                <c:pt idx="954">
                  <c:v>130.75922776374398</c:v>
                </c:pt>
                <c:pt idx="955">
                  <c:v>130.76349995249876</c:v>
                </c:pt>
                <c:pt idx="956">
                  <c:v>130.85291902108031</c:v>
                </c:pt>
                <c:pt idx="957">
                  <c:v>130.5405090324314</c:v>
                </c:pt>
                <c:pt idx="958">
                  <c:v>130.52534519015794</c:v>
                </c:pt>
                <c:pt idx="959">
                  <c:v>130.30440162458402</c:v>
                </c:pt>
                <c:pt idx="960">
                  <c:v>130.0972025156498</c:v>
                </c:pt>
                <c:pt idx="961">
                  <c:v>129.889383870655</c:v>
                </c:pt>
                <c:pt idx="962">
                  <c:v>131.01411174894986</c:v>
                </c:pt>
                <c:pt idx="963">
                  <c:v>131.38327915781761</c:v>
                </c:pt>
                <c:pt idx="964">
                  <c:v>131.3095392418542</c:v>
                </c:pt>
                <c:pt idx="965">
                  <c:v>132.56720075969568</c:v>
                </c:pt>
                <c:pt idx="966">
                  <c:v>133.09528702085655</c:v>
                </c:pt>
                <c:pt idx="967">
                  <c:v>133.54178032191766</c:v>
                </c:pt>
                <c:pt idx="968">
                  <c:v>133.36324790539055</c:v>
                </c:pt>
                <c:pt idx="969">
                  <c:v>133.58293668902991</c:v>
                </c:pt>
                <c:pt idx="970">
                  <c:v>133.78631576537379</c:v>
                </c:pt>
                <c:pt idx="971">
                  <c:v>133.59058209885194</c:v>
                </c:pt>
                <c:pt idx="972">
                  <c:v>133.48117542045708</c:v>
                </c:pt>
                <c:pt idx="973">
                  <c:v>133.76384375263464</c:v>
                </c:pt>
                <c:pt idx="974">
                  <c:v>134.31336965744657</c:v>
                </c:pt>
                <c:pt idx="975">
                  <c:v>133.92842228832288</c:v>
                </c:pt>
                <c:pt idx="976">
                  <c:v>133.4721157972597</c:v>
                </c:pt>
                <c:pt idx="977">
                  <c:v>133.40299869011739</c:v>
                </c:pt>
                <c:pt idx="978">
                  <c:v>135.01615566277368</c:v>
                </c:pt>
                <c:pt idx="979">
                  <c:v>134.93311138907555</c:v>
                </c:pt>
                <c:pt idx="980">
                  <c:v>134.81109854784921</c:v>
                </c:pt>
                <c:pt idx="981">
                  <c:v>135.03248074071647</c:v>
                </c:pt>
                <c:pt idx="982">
                  <c:v>135.77200560341589</c:v>
                </c:pt>
                <c:pt idx="983">
                  <c:v>136.0924607412729</c:v>
                </c:pt>
                <c:pt idx="984">
                  <c:v>136.15498858674948</c:v>
                </c:pt>
                <c:pt idx="985">
                  <c:v>136.36429865619161</c:v>
                </c:pt>
                <c:pt idx="986">
                  <c:v>136.43139786192449</c:v>
                </c:pt>
                <c:pt idx="987">
                  <c:v>136.33685741767766</c:v>
                </c:pt>
                <c:pt idx="988">
                  <c:v>136.55937255473717</c:v>
                </c:pt>
                <c:pt idx="989">
                  <c:v>136.49004846859674</c:v>
                </c:pt>
                <c:pt idx="990">
                  <c:v>136.51267167500001</c:v>
                </c:pt>
                <c:pt idx="991">
                  <c:v>136.44894103197763</c:v>
                </c:pt>
                <c:pt idx="992">
                  <c:v>136.27648093457316</c:v>
                </c:pt>
                <c:pt idx="993">
                  <c:v>136.11228234590425</c:v>
                </c:pt>
                <c:pt idx="994">
                  <c:v>136.07071269618538</c:v>
                </c:pt>
                <c:pt idx="995">
                  <c:v>135.83185377614566</c:v>
                </c:pt>
                <c:pt idx="996">
                  <c:v>136.19269460358478</c:v>
                </c:pt>
                <c:pt idx="997">
                  <c:v>135.39770330433615</c:v>
                </c:pt>
                <c:pt idx="998">
                  <c:v>135.30440679249901</c:v>
                </c:pt>
                <c:pt idx="999">
                  <c:v>135.71129660453926</c:v>
                </c:pt>
                <c:pt idx="1000">
                  <c:v>135.56014772088722</c:v>
                </c:pt>
                <c:pt idx="1001">
                  <c:v>135.58266466399641</c:v>
                </c:pt>
                <c:pt idx="1002">
                  <c:v>135.3444155340577</c:v>
                </c:pt>
                <c:pt idx="1003">
                  <c:v>134.99001565446486</c:v>
                </c:pt>
                <c:pt idx="1004">
                  <c:v>134.90239119601674</c:v>
                </c:pt>
                <c:pt idx="1005">
                  <c:v>134.92499945948771</c:v>
                </c:pt>
                <c:pt idx="1006">
                  <c:v>134.84146752784412</c:v>
                </c:pt>
                <c:pt idx="1007">
                  <c:v>134.80378550567167</c:v>
                </c:pt>
                <c:pt idx="1008">
                  <c:v>135.4076892096181</c:v>
                </c:pt>
                <c:pt idx="1009">
                  <c:v>135.24389278690055</c:v>
                </c:pt>
                <c:pt idx="1010">
                  <c:v>135.20554699922369</c:v>
                </c:pt>
                <c:pt idx="1011">
                  <c:v>135.33838462401789</c:v>
                </c:pt>
                <c:pt idx="1012">
                  <c:v>135.34871352115402</c:v>
                </c:pt>
                <c:pt idx="1013">
                  <c:v>134.97333857333024</c:v>
                </c:pt>
                <c:pt idx="1014">
                  <c:v>134.89194958414791</c:v>
                </c:pt>
                <c:pt idx="1015">
                  <c:v>134.82246728586145</c:v>
                </c:pt>
                <c:pt idx="1016">
                  <c:v>134.80754930741276</c:v>
                </c:pt>
                <c:pt idx="1017">
                  <c:v>134.7689122817259</c:v>
                </c:pt>
                <c:pt idx="1018">
                  <c:v>134.70983649237917</c:v>
                </c:pt>
                <c:pt idx="1019">
                  <c:v>134.94264924615118</c:v>
                </c:pt>
                <c:pt idx="1020">
                  <c:v>134.54552650426854</c:v>
                </c:pt>
                <c:pt idx="1021">
                  <c:v>134.76974566399369</c:v>
                </c:pt>
                <c:pt idx="1022">
                  <c:v>135.06911888094996</c:v>
                </c:pt>
                <c:pt idx="1023">
                  <c:v>134.86425061544301</c:v>
                </c:pt>
                <c:pt idx="1024">
                  <c:v>134.94414027974116</c:v>
                </c:pt>
                <c:pt idx="1025">
                  <c:v>135.04016694562119</c:v>
                </c:pt>
                <c:pt idx="1026">
                  <c:v>135.06462430917529</c:v>
                </c:pt>
                <c:pt idx="1027">
                  <c:v>135.05517641833333</c:v>
                </c:pt>
                <c:pt idx="1028">
                  <c:v>135.20080864456295</c:v>
                </c:pt>
                <c:pt idx="1029">
                  <c:v>135.467080468055</c:v>
                </c:pt>
                <c:pt idx="1030">
                  <c:v>136.85703063484019</c:v>
                </c:pt>
                <c:pt idx="1031">
                  <c:v>136.48984233951819</c:v>
                </c:pt>
                <c:pt idx="1032">
                  <c:v>136.50031925379162</c:v>
                </c:pt>
                <c:pt idx="1033">
                  <c:v>137.04076582722467</c:v>
                </c:pt>
                <c:pt idx="1034">
                  <c:v>136.78919830014172</c:v>
                </c:pt>
                <c:pt idx="1035">
                  <c:v>136.64387811066695</c:v>
                </c:pt>
                <c:pt idx="1036">
                  <c:v>136.50639325860814</c:v>
                </c:pt>
                <c:pt idx="1037">
                  <c:v>136.40294605547837</c:v>
                </c:pt>
                <c:pt idx="1038">
                  <c:v>136.23006280369262</c:v>
                </c:pt>
                <c:pt idx="1039">
                  <c:v>136.1430569696783</c:v>
                </c:pt>
                <c:pt idx="1040">
                  <c:v>136.1697509478899</c:v>
                </c:pt>
                <c:pt idx="1041">
                  <c:v>135.86700055470439</c:v>
                </c:pt>
                <c:pt idx="1042">
                  <c:v>135.67550075368283</c:v>
                </c:pt>
                <c:pt idx="1043">
                  <c:v>135.36392785079155</c:v>
                </c:pt>
                <c:pt idx="1044">
                  <c:v>135.15150300736948</c:v>
                </c:pt>
                <c:pt idx="1045">
                  <c:v>135.85373636453863</c:v>
                </c:pt>
                <c:pt idx="1046">
                  <c:v>135.45898041543634</c:v>
                </c:pt>
                <c:pt idx="1047">
                  <c:v>134.9570810900575</c:v>
                </c:pt>
                <c:pt idx="1048">
                  <c:v>137.54187457373479</c:v>
                </c:pt>
                <c:pt idx="1049">
                  <c:v>137.32969076163573</c:v>
                </c:pt>
                <c:pt idx="1050">
                  <c:v>137.45133159285899</c:v>
                </c:pt>
                <c:pt idx="1051">
                  <c:v>137.77683786062923</c:v>
                </c:pt>
                <c:pt idx="1052">
                  <c:v>137.58853839483641</c:v>
                </c:pt>
                <c:pt idx="1053">
                  <c:v>138.47150197081092</c:v>
                </c:pt>
                <c:pt idx="1054">
                  <c:v>138.3325855027114</c:v>
                </c:pt>
                <c:pt idx="1055">
                  <c:v>138.47306111869986</c:v>
                </c:pt>
                <c:pt idx="1056">
                  <c:v>138.7687048070751</c:v>
                </c:pt>
                <c:pt idx="1057">
                  <c:v>138.87195721394602</c:v>
                </c:pt>
                <c:pt idx="1058">
                  <c:v>138.95885282754676</c:v>
                </c:pt>
                <c:pt idx="1059">
                  <c:v>138.86681720758639</c:v>
                </c:pt>
                <c:pt idx="1060">
                  <c:v>138.93527018955606</c:v>
                </c:pt>
                <c:pt idx="1061">
                  <c:v>139.01367471282771</c:v>
                </c:pt>
                <c:pt idx="1062">
                  <c:v>140.89940963171512</c:v>
                </c:pt>
                <c:pt idx="1063">
                  <c:v>140.71193310427068</c:v>
                </c:pt>
                <c:pt idx="1064">
                  <c:v>140.9123807956459</c:v>
                </c:pt>
                <c:pt idx="1065">
                  <c:v>140.5854410631222</c:v>
                </c:pt>
                <c:pt idx="1066">
                  <c:v>140.27108267275077</c:v>
                </c:pt>
                <c:pt idx="1067">
                  <c:v>140.08388161586416</c:v>
                </c:pt>
                <c:pt idx="1068">
                  <c:v>139.99956622954463</c:v>
                </c:pt>
                <c:pt idx="1069">
                  <c:v>140.01409249211343</c:v>
                </c:pt>
                <c:pt idx="1070">
                  <c:v>140.09734105372951</c:v>
                </c:pt>
                <c:pt idx="1071">
                  <c:v>140.13935242932439</c:v>
                </c:pt>
                <c:pt idx="1072">
                  <c:v>140.46990184874792</c:v>
                </c:pt>
                <c:pt idx="1073">
                  <c:v>140.41716291813299</c:v>
                </c:pt>
                <c:pt idx="1074">
                  <c:v>140.45111951343696</c:v>
                </c:pt>
                <c:pt idx="1075">
                  <c:v>140.76748386246499</c:v>
                </c:pt>
                <c:pt idx="1076">
                  <c:v>140.59566825888666</c:v>
                </c:pt>
                <c:pt idx="1077">
                  <c:v>140.65837182355739</c:v>
                </c:pt>
                <c:pt idx="1078">
                  <c:v>140.91154073584022</c:v>
                </c:pt>
                <c:pt idx="1079">
                  <c:v>141.26497053176345</c:v>
                </c:pt>
                <c:pt idx="1080">
                  <c:v>141.66356315761612</c:v>
                </c:pt>
                <c:pt idx="1081">
                  <c:v>141.42533373582353</c:v>
                </c:pt>
                <c:pt idx="1082">
                  <c:v>141.36004810608267</c:v>
                </c:pt>
                <c:pt idx="1083">
                  <c:v>141.63085583955063</c:v>
                </c:pt>
                <c:pt idx="1084">
                  <c:v>141.79164756523508</c:v>
                </c:pt>
                <c:pt idx="1085">
                  <c:v>141.7944539507404</c:v>
                </c:pt>
                <c:pt idx="1086">
                  <c:v>140.93528105531144</c:v>
                </c:pt>
                <c:pt idx="1087">
                  <c:v>140.87648787327208</c:v>
                </c:pt>
                <c:pt idx="1088">
                  <c:v>140.83564739364388</c:v>
                </c:pt>
                <c:pt idx="1089">
                  <c:v>140.61450968540544</c:v>
                </c:pt>
                <c:pt idx="1090">
                  <c:v>141.66641289619363</c:v>
                </c:pt>
                <c:pt idx="1091">
                  <c:v>141.10676595465983</c:v>
                </c:pt>
                <c:pt idx="1092">
                  <c:v>141.09168443745736</c:v>
                </c:pt>
                <c:pt idx="1093">
                  <c:v>141.4129802540553</c:v>
                </c:pt>
                <c:pt idx="1094">
                  <c:v>141.00630849441401</c:v>
                </c:pt>
                <c:pt idx="1095">
                  <c:v>140.61828687010578</c:v>
                </c:pt>
                <c:pt idx="1096">
                  <c:v>140.68242292113405</c:v>
                </c:pt>
                <c:pt idx="1097">
                  <c:v>140.56652631082153</c:v>
                </c:pt>
                <c:pt idx="1098">
                  <c:v>140.486684485414</c:v>
                </c:pt>
                <c:pt idx="1099">
                  <c:v>140.69920237662652</c:v>
                </c:pt>
                <c:pt idx="1100">
                  <c:v>139.71840201216003</c:v>
                </c:pt>
                <c:pt idx="1101">
                  <c:v>139.50195705621573</c:v>
                </c:pt>
                <c:pt idx="1102">
                  <c:v>139.27760608683968</c:v>
                </c:pt>
                <c:pt idx="1103">
                  <c:v>139.01303947690113</c:v>
                </c:pt>
                <c:pt idx="1104">
                  <c:v>138.88115441131154</c:v>
                </c:pt>
                <c:pt idx="1105">
                  <c:v>138.66407624342412</c:v>
                </c:pt>
                <c:pt idx="1106">
                  <c:v>138.5134721713593</c:v>
                </c:pt>
                <c:pt idx="1107">
                  <c:v>140.17442866456093</c:v>
                </c:pt>
                <c:pt idx="1108">
                  <c:v>139.07447203318318</c:v>
                </c:pt>
                <c:pt idx="1109">
                  <c:v>139.16124312527177</c:v>
                </c:pt>
                <c:pt idx="1110">
                  <c:v>140.1997837039001</c:v>
                </c:pt>
                <c:pt idx="1111">
                  <c:v>139.93720636908301</c:v>
                </c:pt>
                <c:pt idx="1112">
                  <c:v>140.0253956000532</c:v>
                </c:pt>
                <c:pt idx="1113">
                  <c:v>140.10125828397963</c:v>
                </c:pt>
                <c:pt idx="1114">
                  <c:v>140.03833343695356</c:v>
                </c:pt>
                <c:pt idx="1115">
                  <c:v>140.22345196491312</c:v>
                </c:pt>
                <c:pt idx="1116">
                  <c:v>139.96948174219924</c:v>
                </c:pt>
                <c:pt idx="1117">
                  <c:v>140.4042558421003</c:v>
                </c:pt>
                <c:pt idx="1118">
                  <c:v>140.29971280513632</c:v>
                </c:pt>
                <c:pt idx="1119">
                  <c:v>139.96505610662871</c:v>
                </c:pt>
                <c:pt idx="1120">
                  <c:v>140.33346730232844</c:v>
                </c:pt>
                <c:pt idx="1121">
                  <c:v>140.34798320186115</c:v>
                </c:pt>
                <c:pt idx="1122">
                  <c:v>140.53391912233855</c:v>
                </c:pt>
                <c:pt idx="1123">
                  <c:v>140.27298593765897</c:v>
                </c:pt>
                <c:pt idx="1124">
                  <c:v>140.0159445606931</c:v>
                </c:pt>
                <c:pt idx="1125">
                  <c:v>140.03443369340491</c:v>
                </c:pt>
                <c:pt idx="1126">
                  <c:v>140.07891564810089</c:v>
                </c:pt>
                <c:pt idx="1127">
                  <c:v>139.91284914387469</c:v>
                </c:pt>
                <c:pt idx="1128">
                  <c:v>139.63257459677513</c:v>
                </c:pt>
                <c:pt idx="1129">
                  <c:v>140.1513407028765</c:v>
                </c:pt>
                <c:pt idx="1130">
                  <c:v>140.36432615033704</c:v>
                </c:pt>
                <c:pt idx="1131">
                  <c:v>140.07313842446649</c:v>
                </c:pt>
                <c:pt idx="1132">
                  <c:v>140.85004673465011</c:v>
                </c:pt>
                <c:pt idx="1133">
                  <c:v>142.18858853482988</c:v>
                </c:pt>
                <c:pt idx="1134">
                  <c:v>142.01802958626311</c:v>
                </c:pt>
                <c:pt idx="1135">
                  <c:v>144.47113742294431</c:v>
                </c:pt>
                <c:pt idx="1136">
                  <c:v>146.09422280434268</c:v>
                </c:pt>
                <c:pt idx="1137">
                  <c:v>145.79754902010711</c:v>
                </c:pt>
                <c:pt idx="1138">
                  <c:v>146.74724450186608</c:v>
                </c:pt>
                <c:pt idx="1139">
                  <c:v>146.80246302164412</c:v>
                </c:pt>
                <c:pt idx="1140">
                  <c:v>146.7086392531393</c:v>
                </c:pt>
                <c:pt idx="1141">
                  <c:v>146.33939876611143</c:v>
                </c:pt>
                <c:pt idx="1142">
                  <c:v>146.06958705291976</c:v>
                </c:pt>
                <c:pt idx="1143">
                  <c:v>145.92667196698227</c:v>
                </c:pt>
                <c:pt idx="1144">
                  <c:v>145.62738813912122</c:v>
                </c:pt>
                <c:pt idx="1145">
                  <c:v>146.37606222722619</c:v>
                </c:pt>
                <c:pt idx="1146">
                  <c:v>146.28312619568183</c:v>
                </c:pt>
                <c:pt idx="1147">
                  <c:v>146.3400006526964</c:v>
                </c:pt>
                <c:pt idx="1148">
                  <c:v>146.71013085094648</c:v>
                </c:pt>
                <c:pt idx="1149">
                  <c:v>146.33366382307037</c:v>
                </c:pt>
                <c:pt idx="1150">
                  <c:v>146.70360996849163</c:v>
                </c:pt>
                <c:pt idx="1151">
                  <c:v>146.14742154032211</c:v>
                </c:pt>
                <c:pt idx="1152">
                  <c:v>146.90128339582486</c:v>
                </c:pt>
                <c:pt idx="1153">
                  <c:v>147.72252431844529</c:v>
                </c:pt>
                <c:pt idx="1154">
                  <c:v>147.81240008824653</c:v>
                </c:pt>
                <c:pt idx="1155">
                  <c:v>147.31798718460973</c:v>
                </c:pt>
                <c:pt idx="1156">
                  <c:v>147.45505454712759</c:v>
                </c:pt>
                <c:pt idx="1157">
                  <c:v>148.4185249455806</c:v>
                </c:pt>
                <c:pt idx="1158">
                  <c:v>146.07851390589911</c:v>
                </c:pt>
                <c:pt idx="1159">
                  <c:v>145.72715940620949</c:v>
                </c:pt>
                <c:pt idx="1160">
                  <c:v>145.6669609287045</c:v>
                </c:pt>
                <c:pt idx="1161">
                  <c:v>144.94562494581407</c:v>
                </c:pt>
                <c:pt idx="1162">
                  <c:v>144.49449982918898</c:v>
                </c:pt>
                <c:pt idx="1163">
                  <c:v>145.01216023345015</c:v>
                </c:pt>
                <c:pt idx="1164">
                  <c:v>144.74025403504899</c:v>
                </c:pt>
                <c:pt idx="1165">
                  <c:v>144.6187124911925</c:v>
                </c:pt>
                <c:pt idx="1166">
                  <c:v>145.04609971772419</c:v>
                </c:pt>
                <c:pt idx="1167">
                  <c:v>146.52204197026441</c:v>
                </c:pt>
                <c:pt idx="1168">
                  <c:v>146.59068256058475</c:v>
                </c:pt>
                <c:pt idx="1169">
                  <c:v>146.27331200184202</c:v>
                </c:pt>
                <c:pt idx="1170">
                  <c:v>146.08686171332792</c:v>
                </c:pt>
                <c:pt idx="1171">
                  <c:v>146.06783932122178</c:v>
                </c:pt>
                <c:pt idx="1172">
                  <c:v>146.06565477277229</c:v>
                </c:pt>
                <c:pt idx="1173">
                  <c:v>145.98765537937479</c:v>
                </c:pt>
                <c:pt idx="1174">
                  <c:v>146.16984421669193</c:v>
                </c:pt>
                <c:pt idx="1175">
                  <c:v>145.70770884386593</c:v>
                </c:pt>
                <c:pt idx="1176">
                  <c:v>144.79768437654084</c:v>
                </c:pt>
                <c:pt idx="1177">
                  <c:v>144.52750119041269</c:v>
                </c:pt>
                <c:pt idx="1178">
                  <c:v>144.44057035501584</c:v>
                </c:pt>
                <c:pt idx="1179">
                  <c:v>144.10103269335136</c:v>
                </c:pt>
                <c:pt idx="1180">
                  <c:v>144.43487913869686</c:v>
                </c:pt>
                <c:pt idx="1181">
                  <c:v>144.38346579952645</c:v>
                </c:pt>
                <c:pt idx="1182">
                  <c:v>144.31646085224568</c:v>
                </c:pt>
                <c:pt idx="1183">
                  <c:v>144.92048733287106</c:v>
                </c:pt>
                <c:pt idx="1184">
                  <c:v>144.49302399278506</c:v>
                </c:pt>
                <c:pt idx="1185">
                  <c:v>144.34211644093784</c:v>
                </c:pt>
                <c:pt idx="1186">
                  <c:v>144.24169938022067</c:v>
                </c:pt>
                <c:pt idx="1187">
                  <c:v>144.56122244628705</c:v>
                </c:pt>
                <c:pt idx="1188">
                  <c:v>146.49558905270592</c:v>
                </c:pt>
                <c:pt idx="1189">
                  <c:v>146.24966038016521</c:v>
                </c:pt>
                <c:pt idx="1190">
                  <c:v>146.43471545697267</c:v>
                </c:pt>
                <c:pt idx="1191">
                  <c:v>146.63980420033462</c:v>
                </c:pt>
                <c:pt idx="1192">
                  <c:v>147.74790035979993</c:v>
                </c:pt>
                <c:pt idx="1193">
                  <c:v>149.24547294366235</c:v>
                </c:pt>
                <c:pt idx="1194">
                  <c:v>149.30279604285121</c:v>
                </c:pt>
                <c:pt idx="1195">
                  <c:v>149.76445543835399</c:v>
                </c:pt>
                <c:pt idx="1196">
                  <c:v>150.25820570796995</c:v>
                </c:pt>
                <c:pt idx="1197">
                  <c:v>149.92399651180111</c:v>
                </c:pt>
                <c:pt idx="1198">
                  <c:v>149.4846520234957</c:v>
                </c:pt>
                <c:pt idx="1199">
                  <c:v>149.35690948995401</c:v>
                </c:pt>
                <c:pt idx="1200">
                  <c:v>149.26828322577902</c:v>
                </c:pt>
                <c:pt idx="1201">
                  <c:v>148.92392613821926</c:v>
                </c:pt>
                <c:pt idx="1202">
                  <c:v>148.33088268909435</c:v>
                </c:pt>
                <c:pt idx="1203">
                  <c:v>148.12774674772675</c:v>
                </c:pt>
                <c:pt idx="1204">
                  <c:v>148.64438158730002</c:v>
                </c:pt>
                <c:pt idx="1205">
                  <c:v>149.82984308746344</c:v>
                </c:pt>
                <c:pt idx="1206">
                  <c:v>149.66474057070587</c:v>
                </c:pt>
                <c:pt idx="1207">
                  <c:v>150.00112861705614</c:v>
                </c:pt>
                <c:pt idx="1208">
                  <c:v>150.82199949535226</c:v>
                </c:pt>
                <c:pt idx="1209">
                  <c:v>150.84294023330708</c:v>
                </c:pt>
                <c:pt idx="1210">
                  <c:v>150.47506102290251</c:v>
                </c:pt>
                <c:pt idx="1211">
                  <c:v>150.55264707100332</c:v>
                </c:pt>
                <c:pt idx="1212">
                  <c:v>150.34372217740477</c:v>
                </c:pt>
                <c:pt idx="1213">
                  <c:v>150.21451386896342</c:v>
                </c:pt>
                <c:pt idx="1214">
                  <c:v>150.24381072702073</c:v>
                </c:pt>
                <c:pt idx="1215">
                  <c:v>150.24041536815142</c:v>
                </c:pt>
                <c:pt idx="1216">
                  <c:v>149.93783354733051</c:v>
                </c:pt>
                <c:pt idx="1217">
                  <c:v>149.8318184568042</c:v>
                </c:pt>
                <c:pt idx="1218">
                  <c:v>149.76548746804073</c:v>
                </c:pt>
                <c:pt idx="1219">
                  <c:v>149.73849470018638</c:v>
                </c:pt>
                <c:pt idx="1220">
                  <c:v>149.50062351208041</c:v>
                </c:pt>
                <c:pt idx="1221">
                  <c:v>149.00349725745914</c:v>
                </c:pt>
                <c:pt idx="1222">
                  <c:v>148.7456884115746</c:v>
                </c:pt>
                <c:pt idx="1223">
                  <c:v>148.61003965194163</c:v>
                </c:pt>
                <c:pt idx="1224">
                  <c:v>148.31751456358978</c:v>
                </c:pt>
                <c:pt idx="1225">
                  <c:v>148.24977457902639</c:v>
                </c:pt>
                <c:pt idx="1226">
                  <c:v>148.17898639579462</c:v>
                </c:pt>
                <c:pt idx="1227">
                  <c:v>148.37841747835975</c:v>
                </c:pt>
                <c:pt idx="1228">
                  <c:v>147.89241101079631</c:v>
                </c:pt>
                <c:pt idx="1229">
                  <c:v>148.92935472675117</c:v>
                </c:pt>
                <c:pt idx="1230">
                  <c:v>149.4183653869112</c:v>
                </c:pt>
                <c:pt idx="1231">
                  <c:v>149.32822531407004</c:v>
                </c:pt>
                <c:pt idx="1232">
                  <c:v>149.04649159987051</c:v>
                </c:pt>
                <c:pt idx="1233">
                  <c:v>149.09977793286328</c:v>
                </c:pt>
                <c:pt idx="1234">
                  <c:v>149.11634426065851</c:v>
                </c:pt>
                <c:pt idx="1235">
                  <c:v>148.97497884870495</c:v>
                </c:pt>
                <c:pt idx="1236">
                  <c:v>148.75346033589545</c:v>
                </c:pt>
                <c:pt idx="1237">
                  <c:v>148.63286707651213</c:v>
                </c:pt>
                <c:pt idx="1238">
                  <c:v>148.58036584384487</c:v>
                </c:pt>
                <c:pt idx="1239">
                  <c:v>148.57303249730069</c:v>
                </c:pt>
                <c:pt idx="1240">
                  <c:v>148.03051232310219</c:v>
                </c:pt>
                <c:pt idx="1241">
                  <c:v>148.54826271921831</c:v>
                </c:pt>
                <c:pt idx="1242">
                  <c:v>149.17656452341089</c:v>
                </c:pt>
                <c:pt idx="1243">
                  <c:v>149.06710375337752</c:v>
                </c:pt>
                <c:pt idx="1244">
                  <c:v>149.10036949984445</c:v>
                </c:pt>
                <c:pt idx="1245">
                  <c:v>148.8145710087353</c:v>
                </c:pt>
                <c:pt idx="1246">
                  <c:v>148.48186153056778</c:v>
                </c:pt>
                <c:pt idx="1247">
                  <c:v>147.97973612085204</c:v>
                </c:pt>
                <c:pt idx="1248">
                  <c:v>147.97677768846145</c:v>
                </c:pt>
                <c:pt idx="1249">
                  <c:v>147.65176992358442</c:v>
                </c:pt>
                <c:pt idx="1250">
                  <c:v>147.84315792884709</c:v>
                </c:pt>
                <c:pt idx="1251">
                  <c:v>146.83647247334071</c:v>
                </c:pt>
                <c:pt idx="1252">
                  <c:v>146.65602045324303</c:v>
                </c:pt>
                <c:pt idx="1253">
                  <c:v>146.73018968697522</c:v>
                </c:pt>
                <c:pt idx="1254">
                  <c:v>146.64805491972766</c:v>
                </c:pt>
                <c:pt idx="1255">
                  <c:v>146.51025380493266</c:v>
                </c:pt>
                <c:pt idx="1256">
                  <c:v>146.16700876966078</c:v>
                </c:pt>
                <c:pt idx="1257">
                  <c:v>146.12308289626023</c:v>
                </c:pt>
                <c:pt idx="1258">
                  <c:v>146.1042798205755</c:v>
                </c:pt>
                <c:pt idx="1259">
                  <c:v>147.03594423594879</c:v>
                </c:pt>
                <c:pt idx="1260">
                  <c:v>147.88631216399702</c:v>
                </c:pt>
                <c:pt idx="1261">
                  <c:v>147.48301131480235</c:v>
                </c:pt>
                <c:pt idx="1262">
                  <c:v>147.6595786660246</c:v>
                </c:pt>
                <c:pt idx="1263">
                  <c:v>147.87849631227371</c:v>
                </c:pt>
                <c:pt idx="1264">
                  <c:v>147.4147323527238</c:v>
                </c:pt>
                <c:pt idx="1265">
                  <c:v>147.07758755192191</c:v>
                </c:pt>
                <c:pt idx="1266">
                  <c:v>146.82946864152535</c:v>
                </c:pt>
                <c:pt idx="1267">
                  <c:v>146.97043255680197</c:v>
                </c:pt>
                <c:pt idx="1268">
                  <c:v>146.90943602071962</c:v>
                </c:pt>
                <c:pt idx="1269">
                  <c:v>146.64393666846686</c:v>
                </c:pt>
                <c:pt idx="1270">
                  <c:v>147.27123228150322</c:v>
                </c:pt>
                <c:pt idx="1271">
                  <c:v>147.3102269145989</c:v>
                </c:pt>
                <c:pt idx="1272">
                  <c:v>147.07054037325466</c:v>
                </c:pt>
                <c:pt idx="1273">
                  <c:v>147.22319250069441</c:v>
                </c:pt>
                <c:pt idx="1274">
                  <c:v>147.47832283235098</c:v>
                </c:pt>
                <c:pt idx="1275">
                  <c:v>147.22120170886296</c:v>
                </c:pt>
                <c:pt idx="1276">
                  <c:v>147.32096111297651</c:v>
                </c:pt>
                <c:pt idx="1277">
                  <c:v>148.31509856885418</c:v>
                </c:pt>
                <c:pt idx="1278">
                  <c:v>148.83691227514313</c:v>
                </c:pt>
                <c:pt idx="1279">
                  <c:v>148.61112146574516</c:v>
                </c:pt>
                <c:pt idx="1280">
                  <c:v>149.1615786415401</c:v>
                </c:pt>
                <c:pt idx="1281">
                  <c:v>149.0984017755577</c:v>
                </c:pt>
                <c:pt idx="1282">
                  <c:v>149.01128663626045</c:v>
                </c:pt>
                <c:pt idx="1283">
                  <c:v>148.93507623698002</c:v>
                </c:pt>
                <c:pt idx="1284">
                  <c:v>148.27197180160312</c:v>
                </c:pt>
                <c:pt idx="1285">
                  <c:v>148.13971704438865</c:v>
                </c:pt>
                <c:pt idx="1286">
                  <c:v>148.05098532655009</c:v>
                </c:pt>
                <c:pt idx="1287">
                  <c:v>147.97397254418172</c:v>
                </c:pt>
                <c:pt idx="1288">
                  <c:v>148.37114195968175</c:v>
                </c:pt>
                <c:pt idx="1289">
                  <c:v>150.02788687317707</c:v>
                </c:pt>
                <c:pt idx="1290">
                  <c:v>149.88343754936264</c:v>
                </c:pt>
                <c:pt idx="1291">
                  <c:v>149.82941557233511</c:v>
                </c:pt>
                <c:pt idx="1292">
                  <c:v>150.05399386677493</c:v>
                </c:pt>
                <c:pt idx="1293">
                  <c:v>150.3680286656512</c:v>
                </c:pt>
                <c:pt idx="1294">
                  <c:v>151.02276028215408</c:v>
                </c:pt>
                <c:pt idx="1295">
                  <c:v>150.90881368967777</c:v>
                </c:pt>
                <c:pt idx="1296">
                  <c:v>150.79841987459309</c:v>
                </c:pt>
                <c:pt idx="1297">
                  <c:v>150.67707533149823</c:v>
                </c:pt>
                <c:pt idx="1298">
                  <c:v>151.16165291111551</c:v>
                </c:pt>
                <c:pt idx="1299">
                  <c:v>150.7868910614136</c:v>
                </c:pt>
                <c:pt idx="1300">
                  <c:v>150.71504143219681</c:v>
                </c:pt>
                <c:pt idx="1301">
                  <c:v>151.0413078239595</c:v>
                </c:pt>
                <c:pt idx="1302">
                  <c:v>151.01492830837293</c:v>
                </c:pt>
                <c:pt idx="1303">
                  <c:v>151.16225281390226</c:v>
                </c:pt>
                <c:pt idx="1304">
                  <c:v>150.29334212434205</c:v>
                </c:pt>
                <c:pt idx="1305">
                  <c:v>150.12586460275281</c:v>
                </c:pt>
                <c:pt idx="1306">
                  <c:v>149.87478417435915</c:v>
                </c:pt>
                <c:pt idx="1307">
                  <c:v>149.67949864243329</c:v>
                </c:pt>
                <c:pt idx="1308">
                  <c:v>149.79377214645484</c:v>
                </c:pt>
                <c:pt idx="1309">
                  <c:v>150.96775624718225</c:v>
                </c:pt>
                <c:pt idx="1310">
                  <c:v>150.94738314277075</c:v>
                </c:pt>
                <c:pt idx="1311">
                  <c:v>150.81033738463339</c:v>
                </c:pt>
                <c:pt idx="1312">
                  <c:v>150.91882955764154</c:v>
                </c:pt>
                <c:pt idx="1313">
                  <c:v>150.5549095187894</c:v>
                </c:pt>
                <c:pt idx="1314">
                  <c:v>150.38658743500935</c:v>
                </c:pt>
                <c:pt idx="1315">
                  <c:v>150.21471463405175</c:v>
                </c:pt>
                <c:pt idx="1316">
                  <c:v>149.87092203165335</c:v>
                </c:pt>
                <c:pt idx="1317">
                  <c:v>149.84712211204337</c:v>
                </c:pt>
                <c:pt idx="1318">
                  <c:v>151.78199378686057</c:v>
                </c:pt>
                <c:pt idx="1319">
                  <c:v>151.50677188056216</c:v>
                </c:pt>
                <c:pt idx="1320">
                  <c:v>151.51090251284987</c:v>
                </c:pt>
                <c:pt idx="1321">
                  <c:v>151.35746120817473</c:v>
                </c:pt>
                <c:pt idx="1322">
                  <c:v>151.29017589882594</c:v>
                </c:pt>
                <c:pt idx="1323">
                  <c:v>151.79239938938872</c:v>
                </c:pt>
                <c:pt idx="1324">
                  <c:v>150.71637085352745</c:v>
                </c:pt>
                <c:pt idx="1325">
                  <c:v>150.90719772146241</c:v>
                </c:pt>
                <c:pt idx="1326">
                  <c:v>150.48828363488354</c:v>
                </c:pt>
                <c:pt idx="1327">
                  <c:v>150.49216729363684</c:v>
                </c:pt>
                <c:pt idx="1328">
                  <c:v>150.47595429313327</c:v>
                </c:pt>
                <c:pt idx="1329">
                  <c:v>150.53019526461009</c:v>
                </c:pt>
                <c:pt idx="1330">
                  <c:v>150.39347947436156</c:v>
                </c:pt>
                <c:pt idx="1331">
                  <c:v>149.91111186650633</c:v>
                </c:pt>
                <c:pt idx="1332">
                  <c:v>150.5534078020101</c:v>
                </c:pt>
                <c:pt idx="1333">
                  <c:v>151.72183216826997</c:v>
                </c:pt>
                <c:pt idx="1334">
                  <c:v>151.31992809851121</c:v>
                </c:pt>
                <c:pt idx="1335">
                  <c:v>151.25505577373619</c:v>
                </c:pt>
                <c:pt idx="1336">
                  <c:v>152.06642176921841</c:v>
                </c:pt>
                <c:pt idx="1337">
                  <c:v>152.25195898885968</c:v>
                </c:pt>
                <c:pt idx="1338">
                  <c:v>151.775939042678</c:v>
                </c:pt>
                <c:pt idx="1339">
                  <c:v>151.94628929844271</c:v>
                </c:pt>
                <c:pt idx="1340">
                  <c:v>152.27908186090787</c:v>
                </c:pt>
                <c:pt idx="1341">
                  <c:v>152.29915929626642</c:v>
                </c:pt>
                <c:pt idx="1342">
                  <c:v>152.51688911182885</c:v>
                </c:pt>
                <c:pt idx="1343">
                  <c:v>152.46285287725007</c:v>
                </c:pt>
                <c:pt idx="1344">
                  <c:v>153.18034853460873</c:v>
                </c:pt>
                <c:pt idx="1345">
                  <c:v>153.07744188866673</c:v>
                </c:pt>
                <c:pt idx="1346">
                  <c:v>153.0958687333553</c:v>
                </c:pt>
                <c:pt idx="1347">
                  <c:v>153.50844272821246</c:v>
                </c:pt>
                <c:pt idx="1348">
                  <c:v>153.94687687885096</c:v>
                </c:pt>
                <c:pt idx="1349">
                  <c:v>153.91999973241423</c:v>
                </c:pt>
                <c:pt idx="1350">
                  <c:v>153.70850989712437</c:v>
                </c:pt>
                <c:pt idx="1351">
                  <c:v>153.93878162456136</c:v>
                </c:pt>
                <c:pt idx="1352">
                  <c:v>155.27881542684469</c:v>
                </c:pt>
                <c:pt idx="1353">
                  <c:v>154.67491328834191</c:v>
                </c:pt>
                <c:pt idx="1354">
                  <c:v>154.80738547557698</c:v>
                </c:pt>
                <c:pt idx="1355">
                  <c:v>155.02669704774024</c:v>
                </c:pt>
                <c:pt idx="1356">
                  <c:v>154.55831086557794</c:v>
                </c:pt>
                <c:pt idx="1357">
                  <c:v>154.91575491278545</c:v>
                </c:pt>
                <c:pt idx="1358">
                  <c:v>154.98002475940012</c:v>
                </c:pt>
                <c:pt idx="1359">
                  <c:v>154.94618055556933</c:v>
                </c:pt>
                <c:pt idx="1360">
                  <c:v>155.03883691964967</c:v>
                </c:pt>
                <c:pt idx="1361">
                  <c:v>155.02772726437189</c:v>
                </c:pt>
                <c:pt idx="1362">
                  <c:v>156.83674602465601</c:v>
                </c:pt>
                <c:pt idx="1363">
                  <c:v>157.66797470105587</c:v>
                </c:pt>
                <c:pt idx="1364">
                  <c:v>157.92165178234967</c:v>
                </c:pt>
                <c:pt idx="1365">
                  <c:v>156.92140771970193</c:v>
                </c:pt>
                <c:pt idx="1366">
                  <c:v>156.69778848572776</c:v>
                </c:pt>
                <c:pt idx="1367">
                  <c:v>157.20447671435628</c:v>
                </c:pt>
                <c:pt idx="1368">
                  <c:v>156.72357385928416</c:v>
                </c:pt>
                <c:pt idx="1369">
                  <c:v>156.73700993628066</c:v>
                </c:pt>
                <c:pt idx="1370">
                  <c:v>156.59985958705741</c:v>
                </c:pt>
                <c:pt idx="1371">
                  <c:v>156.54844866506664</c:v>
                </c:pt>
                <c:pt idx="1372">
                  <c:v>156.41622509977873</c:v>
                </c:pt>
                <c:pt idx="1373">
                  <c:v>156.55638272945561</c:v>
                </c:pt>
                <c:pt idx="1374">
                  <c:v>156.62309121863521</c:v>
                </c:pt>
                <c:pt idx="1375">
                  <c:v>157.02654895543193</c:v>
                </c:pt>
                <c:pt idx="1376">
                  <c:v>157.09527330513177</c:v>
                </c:pt>
                <c:pt idx="1377">
                  <c:v>157.95219642005964</c:v>
                </c:pt>
                <c:pt idx="1378">
                  <c:v>159.68312838447079</c:v>
                </c:pt>
                <c:pt idx="1379">
                  <c:v>159.57345398715012</c:v>
                </c:pt>
                <c:pt idx="1380">
                  <c:v>159.63471540098473</c:v>
                </c:pt>
                <c:pt idx="1381">
                  <c:v>159.82786129119779</c:v>
                </c:pt>
                <c:pt idx="1382">
                  <c:v>159.02625726173122</c:v>
                </c:pt>
                <c:pt idx="1383">
                  <c:v>159.07948714547027</c:v>
                </c:pt>
                <c:pt idx="1384">
                  <c:v>159.360653429639</c:v>
                </c:pt>
                <c:pt idx="1385">
                  <c:v>159.18105856111868</c:v>
                </c:pt>
                <c:pt idx="1386">
                  <c:v>159.9280822355941</c:v>
                </c:pt>
                <c:pt idx="1387">
                  <c:v>159.48708788878898</c:v>
                </c:pt>
                <c:pt idx="1388">
                  <c:v>159.35105372509125</c:v>
                </c:pt>
                <c:pt idx="1389">
                  <c:v>159.08525922688918</c:v>
                </c:pt>
                <c:pt idx="1390">
                  <c:v>158.70731185713993</c:v>
                </c:pt>
                <c:pt idx="1391">
                  <c:v>160.17183995925993</c:v>
                </c:pt>
                <c:pt idx="1392">
                  <c:v>161.45535972766211</c:v>
                </c:pt>
                <c:pt idx="1393">
                  <c:v>161.62160690655995</c:v>
                </c:pt>
                <c:pt idx="1394">
                  <c:v>161.33810857532157</c:v>
                </c:pt>
                <c:pt idx="1395">
                  <c:v>161.38934934986472</c:v>
                </c:pt>
                <c:pt idx="1396">
                  <c:v>160.86185246660338</c:v>
                </c:pt>
                <c:pt idx="1397">
                  <c:v>160.18819155680322</c:v>
                </c:pt>
                <c:pt idx="1398">
                  <c:v>160.21701695755809</c:v>
                </c:pt>
                <c:pt idx="1399">
                  <c:v>161.01401906219934</c:v>
                </c:pt>
                <c:pt idx="1400">
                  <c:v>160.63903026976615</c:v>
                </c:pt>
                <c:pt idx="1401">
                  <c:v>160.27540349961029</c:v>
                </c:pt>
                <c:pt idx="1402">
                  <c:v>160.41461600220293</c:v>
                </c:pt>
                <c:pt idx="1403">
                  <c:v>159.98835508923148</c:v>
                </c:pt>
                <c:pt idx="1404">
                  <c:v>159.84730981207755</c:v>
                </c:pt>
                <c:pt idx="1405">
                  <c:v>159.20266963227925</c:v>
                </c:pt>
                <c:pt idx="1406">
                  <c:v>159.52559149366411</c:v>
                </c:pt>
                <c:pt idx="1407">
                  <c:v>159.92051751868442</c:v>
                </c:pt>
                <c:pt idx="1408">
                  <c:v>160.73397446411855</c:v>
                </c:pt>
                <c:pt idx="1409">
                  <c:v>160.85639927086302</c:v>
                </c:pt>
                <c:pt idx="1410">
                  <c:v>161.15402118862056</c:v>
                </c:pt>
                <c:pt idx="1411">
                  <c:v>161.71579163950011</c:v>
                </c:pt>
                <c:pt idx="1412">
                  <c:v>161.10335468762815</c:v>
                </c:pt>
                <c:pt idx="1413">
                  <c:v>161.32702337280958</c:v>
                </c:pt>
                <c:pt idx="1414">
                  <c:v>161.22103238499028</c:v>
                </c:pt>
                <c:pt idx="1415">
                  <c:v>160.44492529379139</c:v>
                </c:pt>
                <c:pt idx="1416">
                  <c:v>160.73434457582096</c:v>
                </c:pt>
                <c:pt idx="1417">
                  <c:v>160.98687984903484</c:v>
                </c:pt>
                <c:pt idx="1418">
                  <c:v>160.73164232989583</c:v>
                </c:pt>
                <c:pt idx="1419">
                  <c:v>160.57662944311156</c:v>
                </c:pt>
                <c:pt idx="1420">
                  <c:v>160.68704234051876</c:v>
                </c:pt>
                <c:pt idx="1421">
                  <c:v>160.50961662237808</c:v>
                </c:pt>
                <c:pt idx="1422">
                  <c:v>160.42374384948545</c:v>
                </c:pt>
                <c:pt idx="1423">
                  <c:v>160.53682547279703</c:v>
                </c:pt>
                <c:pt idx="1424">
                  <c:v>161.59161774492179</c:v>
                </c:pt>
                <c:pt idx="1425">
                  <c:v>161.45275210335336</c:v>
                </c:pt>
                <c:pt idx="1426">
                  <c:v>161.70211487534959</c:v>
                </c:pt>
                <c:pt idx="1427">
                  <c:v>161.84315703168863</c:v>
                </c:pt>
                <c:pt idx="1428">
                  <c:v>161.62433597612784</c:v>
                </c:pt>
                <c:pt idx="1429">
                  <c:v>161.63263748725461</c:v>
                </c:pt>
                <c:pt idx="1430">
                  <c:v>161.39132933848452</c:v>
                </c:pt>
                <c:pt idx="1431">
                  <c:v>160.9983179593834</c:v>
                </c:pt>
                <c:pt idx="1432">
                  <c:v>160.55274893763158</c:v>
                </c:pt>
                <c:pt idx="1433">
                  <c:v>161.06042850939522</c:v>
                </c:pt>
                <c:pt idx="1434">
                  <c:v>160.37210211413665</c:v>
                </c:pt>
                <c:pt idx="1435">
                  <c:v>160.64882102713014</c:v>
                </c:pt>
                <c:pt idx="1436">
                  <c:v>160.8467719119499</c:v>
                </c:pt>
                <c:pt idx="1437">
                  <c:v>160.58500318416327</c:v>
                </c:pt>
                <c:pt idx="1438">
                  <c:v>160.26140140838643</c:v>
                </c:pt>
                <c:pt idx="1439">
                  <c:v>159.80876961780496</c:v>
                </c:pt>
                <c:pt idx="1440">
                  <c:v>159.87160774304084</c:v>
                </c:pt>
                <c:pt idx="1441">
                  <c:v>160.1676762266265</c:v>
                </c:pt>
                <c:pt idx="1442">
                  <c:v>161.17813108311805</c:v>
                </c:pt>
                <c:pt idx="1443">
                  <c:v>159.99760009498308</c:v>
                </c:pt>
                <c:pt idx="1444">
                  <c:v>160.49898899019021</c:v>
                </c:pt>
                <c:pt idx="1445">
                  <c:v>160.33499060143109</c:v>
                </c:pt>
                <c:pt idx="1446">
                  <c:v>160.52184289511308</c:v>
                </c:pt>
                <c:pt idx="1447">
                  <c:v>159.84851734641686</c:v>
                </c:pt>
                <c:pt idx="1448">
                  <c:v>160.99817619606756</c:v>
                </c:pt>
                <c:pt idx="1449">
                  <c:v>161.09277483128255</c:v>
                </c:pt>
                <c:pt idx="1450">
                  <c:v>160.75874937019614</c:v>
                </c:pt>
                <c:pt idx="1451">
                  <c:v>161.54487890135539</c:v>
                </c:pt>
                <c:pt idx="1452">
                  <c:v>161.97398806404718</c:v>
                </c:pt>
                <c:pt idx="1453">
                  <c:v>162.51849736424853</c:v>
                </c:pt>
                <c:pt idx="1454">
                  <c:v>162.73851844573858</c:v>
                </c:pt>
                <c:pt idx="1455">
                  <c:v>162.37597928115025</c:v>
                </c:pt>
                <c:pt idx="1456">
                  <c:v>162.14625921361349</c:v>
                </c:pt>
                <c:pt idx="1457">
                  <c:v>162.56784713124728</c:v>
                </c:pt>
                <c:pt idx="1458">
                  <c:v>162.06892096228822</c:v>
                </c:pt>
                <c:pt idx="1459">
                  <c:v>162.01166147469931</c:v>
                </c:pt>
                <c:pt idx="1460">
                  <c:v>162.34973889219228</c:v>
                </c:pt>
                <c:pt idx="1461">
                  <c:v>161.81370666444522</c:v>
                </c:pt>
                <c:pt idx="1462">
                  <c:v>161.51666831424188</c:v>
                </c:pt>
                <c:pt idx="1463">
                  <c:v>161.60222032304907</c:v>
                </c:pt>
                <c:pt idx="1464">
                  <c:v>161.95812795118573</c:v>
                </c:pt>
                <c:pt idx="1465">
                  <c:v>161.90202667649709</c:v>
                </c:pt>
                <c:pt idx="1466">
                  <c:v>161.72883011469972</c:v>
                </c:pt>
                <c:pt idx="1467">
                  <c:v>161.50247403845248</c:v>
                </c:pt>
                <c:pt idx="1468">
                  <c:v>162.1009457479127</c:v>
                </c:pt>
                <c:pt idx="1469">
                  <c:v>162.08992303135602</c:v>
                </c:pt>
                <c:pt idx="1470">
                  <c:v>164.98670310149473</c:v>
                </c:pt>
                <c:pt idx="1471">
                  <c:v>164.31049014067511</c:v>
                </c:pt>
                <c:pt idx="1472">
                  <c:v>164.30159442556055</c:v>
                </c:pt>
                <c:pt idx="1473">
                  <c:v>167.27644107432133</c:v>
                </c:pt>
                <c:pt idx="1474">
                  <c:v>167.76168649295559</c:v>
                </c:pt>
                <c:pt idx="1475">
                  <c:v>167.46680724919204</c:v>
                </c:pt>
                <c:pt idx="1476">
                  <c:v>168.24818045736799</c:v>
                </c:pt>
                <c:pt idx="1477">
                  <c:v>168.21918672993064</c:v>
                </c:pt>
                <c:pt idx="1478">
                  <c:v>167.25199769464464</c:v>
                </c:pt>
                <c:pt idx="1479">
                  <c:v>167.47651622640254</c:v>
                </c:pt>
                <c:pt idx="1480">
                  <c:v>167.41435053652467</c:v>
                </c:pt>
                <c:pt idx="1481">
                  <c:v>167.30986425492907</c:v>
                </c:pt>
                <c:pt idx="1482">
                  <c:v>167.08628797648751</c:v>
                </c:pt>
                <c:pt idx="1483">
                  <c:v>166.91906954618111</c:v>
                </c:pt>
                <c:pt idx="1484">
                  <c:v>167.11408343991329</c:v>
                </c:pt>
                <c:pt idx="1485">
                  <c:v>166.98287526865286</c:v>
                </c:pt>
                <c:pt idx="1486">
                  <c:v>166.46176436121718</c:v>
                </c:pt>
                <c:pt idx="1487">
                  <c:v>166.95668795013646</c:v>
                </c:pt>
                <c:pt idx="1488">
                  <c:v>167.84561776410965</c:v>
                </c:pt>
                <c:pt idx="1489">
                  <c:v>167.84240414999533</c:v>
                </c:pt>
                <c:pt idx="1490">
                  <c:v>167.90713820952806</c:v>
                </c:pt>
                <c:pt idx="1491">
                  <c:v>167.59624955987923</c:v>
                </c:pt>
                <c:pt idx="1492">
                  <c:v>168.10355882032897</c:v>
                </c:pt>
                <c:pt idx="1493">
                  <c:v>167.5110785795971</c:v>
                </c:pt>
                <c:pt idx="1494">
                  <c:v>167.22736813007501</c:v>
                </c:pt>
                <c:pt idx="1495">
                  <c:v>167.45411348154641</c:v>
                </c:pt>
                <c:pt idx="1496">
                  <c:v>167.19336082059061</c:v>
                </c:pt>
                <c:pt idx="1497">
                  <c:v>167.74333265161891</c:v>
                </c:pt>
                <c:pt idx="1498">
                  <c:v>167.30020043121607</c:v>
                </c:pt>
                <c:pt idx="1499">
                  <c:v>167.66952450168799</c:v>
                </c:pt>
                <c:pt idx="1500">
                  <c:v>167.6721814627814</c:v>
                </c:pt>
                <c:pt idx="1501">
                  <c:v>167.78164670174414</c:v>
                </c:pt>
                <c:pt idx="1502">
                  <c:v>168.25270747403519</c:v>
                </c:pt>
                <c:pt idx="1503">
                  <c:v>169.43853695124142</c:v>
                </c:pt>
                <c:pt idx="1504">
                  <c:v>170.01104691119258</c:v>
                </c:pt>
                <c:pt idx="1505">
                  <c:v>170.10588762732039</c:v>
                </c:pt>
                <c:pt idx="1506">
                  <c:v>169.40147581896622</c:v>
                </c:pt>
                <c:pt idx="1507">
                  <c:v>169.35109627077782</c:v>
                </c:pt>
                <c:pt idx="1508">
                  <c:v>168.60913394659357</c:v>
                </c:pt>
                <c:pt idx="1509">
                  <c:v>168.43796520297803</c:v>
                </c:pt>
                <c:pt idx="1510">
                  <c:v>168.55115391335434</c:v>
                </c:pt>
                <c:pt idx="1511">
                  <c:v>168.24520960979351</c:v>
                </c:pt>
                <c:pt idx="1512">
                  <c:v>168.03806813966455</c:v>
                </c:pt>
                <c:pt idx="1513">
                  <c:v>167.91364010814479</c:v>
                </c:pt>
                <c:pt idx="1514">
                  <c:v>167.87031317449393</c:v>
                </c:pt>
                <c:pt idx="1515">
                  <c:v>167.92559997872411</c:v>
                </c:pt>
                <c:pt idx="1516">
                  <c:v>167.54440901886537</c:v>
                </c:pt>
                <c:pt idx="1517">
                  <c:v>168.34118482537949</c:v>
                </c:pt>
                <c:pt idx="1518">
                  <c:v>169.75815664341513</c:v>
                </c:pt>
                <c:pt idx="1519">
                  <c:v>170.79691423331298</c:v>
                </c:pt>
                <c:pt idx="1520">
                  <c:v>170.43026044024691</c:v>
                </c:pt>
                <c:pt idx="1521">
                  <c:v>170.51843736149078</c:v>
                </c:pt>
                <c:pt idx="1522">
                  <c:v>170.50155252726043</c:v>
                </c:pt>
                <c:pt idx="1523">
                  <c:v>171.19975012628956</c:v>
                </c:pt>
                <c:pt idx="1524">
                  <c:v>176.32330429101265</c:v>
                </c:pt>
                <c:pt idx="1525">
                  <c:v>174.26368752780169</c:v>
                </c:pt>
                <c:pt idx="1526">
                  <c:v>174.28291516190154</c:v>
                </c:pt>
                <c:pt idx="1527">
                  <c:v>174.30137492967376</c:v>
                </c:pt>
                <c:pt idx="1528">
                  <c:v>174.71865388952151</c:v>
                </c:pt>
                <c:pt idx="1529">
                  <c:v>174.43319672100051</c:v>
                </c:pt>
                <c:pt idx="1530">
                  <c:v>174.79679517298024</c:v>
                </c:pt>
                <c:pt idx="1531">
                  <c:v>174.79596423160496</c:v>
                </c:pt>
                <c:pt idx="1532">
                  <c:v>174.577051384361</c:v>
                </c:pt>
                <c:pt idx="1533">
                  <c:v>174.71314181911566</c:v>
                </c:pt>
                <c:pt idx="1534">
                  <c:v>175.08488331806041</c:v>
                </c:pt>
                <c:pt idx="1535">
                  <c:v>175.65232681410887</c:v>
                </c:pt>
                <c:pt idx="1536">
                  <c:v>175.87749931458725</c:v>
                </c:pt>
                <c:pt idx="1537">
                  <c:v>175.68647687882472</c:v>
                </c:pt>
                <c:pt idx="1538">
                  <c:v>176.51282407397264</c:v>
                </c:pt>
                <c:pt idx="1539">
                  <c:v>176.65332778361213</c:v>
                </c:pt>
                <c:pt idx="1540">
                  <c:v>176.12900273307361</c:v>
                </c:pt>
                <c:pt idx="1541">
                  <c:v>176.60226225088127</c:v>
                </c:pt>
                <c:pt idx="1542">
                  <c:v>178.08466551165537</c:v>
                </c:pt>
                <c:pt idx="1543">
                  <c:v>177.8628983391456</c:v>
                </c:pt>
                <c:pt idx="1544">
                  <c:v>177.81485581688563</c:v>
                </c:pt>
                <c:pt idx="1545">
                  <c:v>178.31582038644015</c:v>
                </c:pt>
                <c:pt idx="1546">
                  <c:v>178.80899913864712</c:v>
                </c:pt>
                <c:pt idx="1547">
                  <c:v>178.27031436891355</c:v>
                </c:pt>
                <c:pt idx="1548">
                  <c:v>177.73220900627052</c:v>
                </c:pt>
                <c:pt idx="1549">
                  <c:v>177.99356841173477</c:v>
                </c:pt>
                <c:pt idx="1550">
                  <c:v>178.04242037011119</c:v>
                </c:pt>
                <c:pt idx="1551">
                  <c:v>178.23786932597568</c:v>
                </c:pt>
                <c:pt idx="1552">
                  <c:v>177.63375975340315</c:v>
                </c:pt>
                <c:pt idx="1553">
                  <c:v>177.49784088419537</c:v>
                </c:pt>
                <c:pt idx="1554">
                  <c:v>176.60688904662609</c:v>
                </c:pt>
                <c:pt idx="1555">
                  <c:v>176.08817588331436</c:v>
                </c:pt>
                <c:pt idx="1556">
                  <c:v>176.40537414412159</c:v>
                </c:pt>
                <c:pt idx="1557">
                  <c:v>177.1248769430965</c:v>
                </c:pt>
                <c:pt idx="1558">
                  <c:v>176.85295348599544</c:v>
                </c:pt>
                <c:pt idx="1559">
                  <c:v>176.71605790328715</c:v>
                </c:pt>
                <c:pt idx="1560">
                  <c:v>176.58049404356316</c:v>
                </c:pt>
                <c:pt idx="1561">
                  <c:v>177.32994860875311</c:v>
                </c:pt>
                <c:pt idx="1562">
                  <c:v>176.47984496197205</c:v>
                </c:pt>
                <c:pt idx="1563">
                  <c:v>176.56871283199183</c:v>
                </c:pt>
                <c:pt idx="1564">
                  <c:v>176.55586245088185</c:v>
                </c:pt>
                <c:pt idx="1565">
                  <c:v>176.51454808302736</c:v>
                </c:pt>
                <c:pt idx="1566">
                  <c:v>176.41531441167621</c:v>
                </c:pt>
                <c:pt idx="1567">
                  <c:v>176.0886021768888</c:v>
                </c:pt>
                <c:pt idx="1568">
                  <c:v>175.85904037987424</c:v>
                </c:pt>
                <c:pt idx="1569">
                  <c:v>175.08224812350829</c:v>
                </c:pt>
                <c:pt idx="1570">
                  <c:v>175.06560599782378</c:v>
                </c:pt>
                <c:pt idx="1571">
                  <c:v>174.8354949263788</c:v>
                </c:pt>
                <c:pt idx="1572">
                  <c:v>174.92319185598419</c:v>
                </c:pt>
                <c:pt idx="1573">
                  <c:v>174.51397030040087</c:v>
                </c:pt>
                <c:pt idx="1574">
                  <c:v>174.07538283567885</c:v>
                </c:pt>
                <c:pt idx="1575">
                  <c:v>173.85301562665478</c:v>
                </c:pt>
                <c:pt idx="1576">
                  <c:v>173.69806388901449</c:v>
                </c:pt>
                <c:pt idx="1577">
                  <c:v>173.4145096899239</c:v>
                </c:pt>
                <c:pt idx="1578">
                  <c:v>173.42680298414248</c:v>
                </c:pt>
                <c:pt idx="1579">
                  <c:v>173.33094096731256</c:v>
                </c:pt>
                <c:pt idx="1580">
                  <c:v>173.45510041704546</c:v>
                </c:pt>
                <c:pt idx="1581">
                  <c:v>174.16219295728692</c:v>
                </c:pt>
                <c:pt idx="1582">
                  <c:v>174.06895023745446</c:v>
                </c:pt>
                <c:pt idx="1583">
                  <c:v>174.21181091227433</c:v>
                </c:pt>
                <c:pt idx="1584">
                  <c:v>174.14168058379823</c:v>
                </c:pt>
                <c:pt idx="1585">
                  <c:v>173.96127803631254</c:v>
                </c:pt>
                <c:pt idx="1586">
                  <c:v>173.91394579093765</c:v>
                </c:pt>
                <c:pt idx="1587">
                  <c:v>173.93095987991279</c:v>
                </c:pt>
                <c:pt idx="1588">
                  <c:v>173.74437991880529</c:v>
                </c:pt>
                <c:pt idx="1589">
                  <c:v>174.05783566357309</c:v>
                </c:pt>
                <c:pt idx="1590">
                  <c:v>174.07387649698367</c:v>
                </c:pt>
                <c:pt idx="1591">
                  <c:v>174.07387649698367</c:v>
                </c:pt>
                <c:pt idx="1592">
                  <c:v>174.73556669455371</c:v>
                </c:pt>
                <c:pt idx="1593">
                  <c:v>174.77852380241669</c:v>
                </c:pt>
                <c:pt idx="1594">
                  <c:v>174.99869105335915</c:v>
                </c:pt>
                <c:pt idx="1595">
                  <c:v>174.05812324719031</c:v>
                </c:pt>
                <c:pt idx="1596">
                  <c:v>174.43041187997639</c:v>
                </c:pt>
                <c:pt idx="1597">
                  <c:v>174.25701267190996</c:v>
                </c:pt>
                <c:pt idx="1598">
                  <c:v>174.53957255102941</c:v>
                </c:pt>
                <c:pt idx="1599">
                  <c:v>175.49530979141235</c:v>
                </c:pt>
                <c:pt idx="1600">
                  <c:v>175.82978292195617</c:v>
                </c:pt>
                <c:pt idx="1601">
                  <c:v>175.81717860594378</c:v>
                </c:pt>
                <c:pt idx="1602">
                  <c:v>175.9085793093856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5972592"/>
        <c:axId val="-1075980208"/>
      </c:lineChart>
      <c:catAx>
        <c:axId val="-10759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5980208"/>
        <c:crosses val="autoZero"/>
        <c:auto val="1"/>
        <c:lblAlgn val="ctr"/>
        <c:lblOffset val="100"/>
        <c:noMultiLvlLbl val="0"/>
      </c:catAx>
      <c:valAx>
        <c:axId val="-10759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597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All_curves!$BB$17:$BB$1618</c:f>
              <c:numCache>
                <c:formatCode>0.00%</c:formatCode>
                <c:ptCount val="1602"/>
                <c:pt idx="0">
                  <c:v>0</c:v>
                </c:pt>
                <c:pt idx="1">
                  <c:v>0</c:v>
                </c:pt>
                <c:pt idx="2">
                  <c:v>-3.2296690646083093E-5</c:v>
                </c:pt>
                <c:pt idx="3">
                  <c:v>-7.3598608121772102E-4</c:v>
                </c:pt>
                <c:pt idx="4">
                  <c:v>-1.9007686193891482E-3</c:v>
                </c:pt>
                <c:pt idx="5">
                  <c:v>-2.5227783610907162E-3</c:v>
                </c:pt>
                <c:pt idx="6">
                  <c:v>-3.5046188189838956E-3</c:v>
                </c:pt>
                <c:pt idx="7">
                  <c:v>-4.7560745719061881E-3</c:v>
                </c:pt>
                <c:pt idx="8">
                  <c:v>-5.1991783881351061E-3</c:v>
                </c:pt>
                <c:pt idx="9">
                  <c:v>-4.0283190963442683E-3</c:v>
                </c:pt>
                <c:pt idx="10">
                  <c:v>-8.6083232889135886E-3</c:v>
                </c:pt>
                <c:pt idx="11">
                  <c:v>-9.5148859615578063E-3</c:v>
                </c:pt>
                <c:pt idx="12">
                  <c:v>-8.5177214638159082E-3</c:v>
                </c:pt>
                <c:pt idx="13">
                  <c:v>-9.3842345383537973E-3</c:v>
                </c:pt>
                <c:pt idx="14">
                  <c:v>-1.0973046392246832E-2</c:v>
                </c:pt>
                <c:pt idx="15">
                  <c:v>-6.5955900583831717E-3</c:v>
                </c:pt>
                <c:pt idx="16">
                  <c:v>-9.8792474893799609E-3</c:v>
                </c:pt>
                <c:pt idx="17">
                  <c:v>-1.0562198053524541E-2</c:v>
                </c:pt>
                <c:pt idx="18">
                  <c:v>-1.0553399889630777E-2</c:v>
                </c:pt>
                <c:pt idx="19">
                  <c:v>-1.0891702828576211E-2</c:v>
                </c:pt>
                <c:pt idx="20">
                  <c:v>-1.0706676131445714E-2</c:v>
                </c:pt>
                <c:pt idx="21">
                  <c:v>-1.0657891893780524E-2</c:v>
                </c:pt>
                <c:pt idx="22">
                  <c:v>-1.0543292145943739E-2</c:v>
                </c:pt>
                <c:pt idx="23">
                  <c:v>-1.0543292145943739E-2</c:v>
                </c:pt>
                <c:pt idx="24">
                  <c:v>-1.1232687938583563E-2</c:v>
                </c:pt>
                <c:pt idx="25">
                  <c:v>-1.2242283117468777E-2</c:v>
                </c:pt>
                <c:pt idx="26">
                  <c:v>-1.3191736638889062E-2</c:v>
                </c:pt>
                <c:pt idx="27">
                  <c:v>-1.0837747194098579E-2</c:v>
                </c:pt>
                <c:pt idx="28">
                  <c:v>-1.1935568755800374E-2</c:v>
                </c:pt>
                <c:pt idx="29">
                  <c:v>-8.5335998242777045E-3</c:v>
                </c:pt>
                <c:pt idx="30">
                  <c:v>-8.4811824765618216E-3</c:v>
                </c:pt>
                <c:pt idx="31">
                  <c:v>-9.7895721344024578E-3</c:v>
                </c:pt>
                <c:pt idx="32">
                  <c:v>-1.055075747916645E-2</c:v>
                </c:pt>
                <c:pt idx="33">
                  <c:v>-1.0661331680970831E-2</c:v>
                </c:pt>
                <c:pt idx="34">
                  <c:v>-3.4068180366612077E-3</c:v>
                </c:pt>
                <c:pt idx="35">
                  <c:v>-3.2543321821600912E-3</c:v>
                </c:pt>
                <c:pt idx="36">
                  <c:v>-1.2535248466148952E-3</c:v>
                </c:pt>
                <c:pt idx="37">
                  <c:v>-1.2076118316259876E-3</c:v>
                </c:pt>
                <c:pt idx="38">
                  <c:v>-3.297843326342309E-3</c:v>
                </c:pt>
                <c:pt idx="39">
                  <c:v>-3.5807999656533029E-3</c:v>
                </c:pt>
                <c:pt idx="40">
                  <c:v>-3.6037851877751548E-3</c:v>
                </c:pt>
                <c:pt idx="41">
                  <c:v>-3.9219860094661385E-3</c:v>
                </c:pt>
                <c:pt idx="42">
                  <c:v>-4.491043526337668E-3</c:v>
                </c:pt>
                <c:pt idx="43">
                  <c:v>-4.0683201072476693E-3</c:v>
                </c:pt>
                <c:pt idx="44">
                  <c:v>-4.993263050798058E-3</c:v>
                </c:pt>
                <c:pt idx="45">
                  <c:v>-4.7602074397138372E-3</c:v>
                </c:pt>
                <c:pt idx="46">
                  <c:v>-4.4933794007939731E-3</c:v>
                </c:pt>
                <c:pt idx="47">
                  <c:v>-4.7259030610725672E-3</c:v>
                </c:pt>
                <c:pt idx="48">
                  <c:v>-3.2892323911862809E-3</c:v>
                </c:pt>
                <c:pt idx="49">
                  <c:v>-2.5073276417084678E-3</c:v>
                </c:pt>
                <c:pt idx="50">
                  <c:v>-2.5951611014853881E-3</c:v>
                </c:pt>
                <c:pt idx="51">
                  <c:v>-3.0802557192853852E-3</c:v>
                </c:pt>
                <c:pt idx="52">
                  <c:v>-4.1292625216335921E-3</c:v>
                </c:pt>
                <c:pt idx="53">
                  <c:v>-2.4564068116406101E-3</c:v>
                </c:pt>
                <c:pt idx="54">
                  <c:v>-2.2864932541059035E-3</c:v>
                </c:pt>
                <c:pt idx="55">
                  <c:v>-2.892989572824467E-3</c:v>
                </c:pt>
                <c:pt idx="56">
                  <c:v>-3.0716838633493282E-3</c:v>
                </c:pt>
                <c:pt idx="57">
                  <c:v>-3.2429564641421882E-3</c:v>
                </c:pt>
                <c:pt idx="58">
                  <c:v>-3.3341403256608171E-3</c:v>
                </c:pt>
                <c:pt idx="59">
                  <c:v>-3.4463511043991701E-3</c:v>
                </c:pt>
                <c:pt idx="60">
                  <c:v>-2.6393909001553029E-3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-1.794859894332923E-4</c:v>
                </c:pt>
                <c:pt idx="67">
                  <c:v>-2.8081838934235215E-4</c:v>
                </c:pt>
                <c:pt idx="68">
                  <c:v>0</c:v>
                </c:pt>
                <c:pt idx="69">
                  <c:v>0</c:v>
                </c:pt>
                <c:pt idx="70">
                  <c:v>-1.3190735647803375E-3</c:v>
                </c:pt>
                <c:pt idx="71">
                  <c:v>-2.5216628208245551E-3</c:v>
                </c:pt>
                <c:pt idx="72">
                  <c:v>-3.4109104176659466E-3</c:v>
                </c:pt>
                <c:pt idx="73">
                  <c:v>-3.3523300267780387E-3</c:v>
                </c:pt>
                <c:pt idx="74">
                  <c:v>-3.4294274265262992E-3</c:v>
                </c:pt>
                <c:pt idx="75">
                  <c:v>-4.4839056259757815E-3</c:v>
                </c:pt>
                <c:pt idx="76">
                  <c:v>-4.7421662931892428E-3</c:v>
                </c:pt>
                <c:pt idx="77">
                  <c:v>-3.5303083346691633E-3</c:v>
                </c:pt>
                <c:pt idx="78">
                  <c:v>-3.2437328050409775E-3</c:v>
                </c:pt>
                <c:pt idx="79">
                  <c:v>-3.5554302597088361E-3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-5.9176362567603391E-4</c:v>
                </c:pt>
                <c:pt idx="84">
                  <c:v>-1.7109714394680786E-4</c:v>
                </c:pt>
                <c:pt idx="85">
                  <c:v>0</c:v>
                </c:pt>
                <c:pt idx="86">
                  <c:v>0</c:v>
                </c:pt>
                <c:pt idx="87">
                  <c:v>-5.0001683567724164E-5</c:v>
                </c:pt>
                <c:pt idx="88">
                  <c:v>0</c:v>
                </c:pt>
                <c:pt idx="89">
                  <c:v>0</c:v>
                </c:pt>
                <c:pt idx="90">
                  <c:v>-2.5600420550841996E-4</c:v>
                </c:pt>
                <c:pt idx="91">
                  <c:v>0</c:v>
                </c:pt>
                <c:pt idx="92">
                  <c:v>0</c:v>
                </c:pt>
                <c:pt idx="93">
                  <c:v>-2.823415774101945E-3</c:v>
                </c:pt>
                <c:pt idx="94">
                  <c:v>-3.8568568262967728E-3</c:v>
                </c:pt>
                <c:pt idx="95">
                  <c:v>-4.3967237960405026E-3</c:v>
                </c:pt>
                <c:pt idx="96">
                  <c:v>-4.8919602345895985E-3</c:v>
                </c:pt>
                <c:pt idx="97">
                  <c:v>-4.6811618206159533E-3</c:v>
                </c:pt>
                <c:pt idx="98">
                  <c:v>-3.5134462123656007E-3</c:v>
                </c:pt>
                <c:pt idx="99">
                  <c:v>-3.0765995301204052E-3</c:v>
                </c:pt>
                <c:pt idx="100">
                  <c:v>-3.4630984416301747E-3</c:v>
                </c:pt>
                <c:pt idx="101">
                  <c:v>-3.2708690359716242E-3</c:v>
                </c:pt>
                <c:pt idx="102">
                  <c:v>-2.9177976953868034E-3</c:v>
                </c:pt>
                <c:pt idx="103">
                  <c:v>-2.9788844656171154E-3</c:v>
                </c:pt>
                <c:pt idx="104">
                  <c:v>-3.6732282579189368E-3</c:v>
                </c:pt>
                <c:pt idx="105">
                  <c:v>-4.3876385305181564E-3</c:v>
                </c:pt>
                <c:pt idx="106">
                  <c:v>-2.5540686934194534E-3</c:v>
                </c:pt>
                <c:pt idx="107">
                  <c:v>0</c:v>
                </c:pt>
                <c:pt idx="108">
                  <c:v>0</c:v>
                </c:pt>
                <c:pt idx="109">
                  <c:v>-1.6624715089308406E-4</c:v>
                </c:pt>
                <c:pt idx="110">
                  <c:v>0</c:v>
                </c:pt>
                <c:pt idx="111">
                  <c:v>-1.6001999120140997E-3</c:v>
                </c:pt>
                <c:pt idx="112">
                  <c:v>-2.7372987732040555E-3</c:v>
                </c:pt>
                <c:pt idx="113">
                  <c:v>-2.3555411943040339E-3</c:v>
                </c:pt>
                <c:pt idx="114">
                  <c:v>-2.8611266006380864E-3</c:v>
                </c:pt>
                <c:pt idx="115">
                  <c:v>-3.8807820794226622E-3</c:v>
                </c:pt>
                <c:pt idx="116">
                  <c:v>-4.2878717038902225E-3</c:v>
                </c:pt>
                <c:pt idx="117">
                  <c:v>-4.4592858052512341E-3</c:v>
                </c:pt>
                <c:pt idx="118">
                  <c:v>-5.091708586027921E-3</c:v>
                </c:pt>
                <c:pt idx="119">
                  <c:v>-5.9260866916927002E-3</c:v>
                </c:pt>
                <c:pt idx="120">
                  <c:v>-4.5042214539701142E-3</c:v>
                </c:pt>
                <c:pt idx="121">
                  <c:v>-2.0981220911556742E-3</c:v>
                </c:pt>
                <c:pt idx="122">
                  <c:v>-1.8758592953809217E-3</c:v>
                </c:pt>
                <c:pt idx="123">
                  <c:v>-1.8479294665167956E-3</c:v>
                </c:pt>
                <c:pt idx="124">
                  <c:v>-1.8558155989936154E-3</c:v>
                </c:pt>
                <c:pt idx="125">
                  <c:v>-2.4330899554941832E-3</c:v>
                </c:pt>
                <c:pt idx="126">
                  <c:v>-4.0878995140198882E-3</c:v>
                </c:pt>
                <c:pt idx="127">
                  <c:v>-5.0459767082801088E-3</c:v>
                </c:pt>
                <c:pt idx="128">
                  <c:v>-5.2387393407509197E-3</c:v>
                </c:pt>
                <c:pt idx="129">
                  <c:v>-5.2365036523587261E-3</c:v>
                </c:pt>
                <c:pt idx="130">
                  <c:v>-5.2739573467811551E-3</c:v>
                </c:pt>
                <c:pt idx="131">
                  <c:v>-6.7990778693294285E-3</c:v>
                </c:pt>
                <c:pt idx="132">
                  <c:v>-7.4461217431982529E-3</c:v>
                </c:pt>
                <c:pt idx="133">
                  <c:v>-7.6060048469969166E-3</c:v>
                </c:pt>
                <c:pt idx="134">
                  <c:v>-7.6219766676409728E-3</c:v>
                </c:pt>
                <c:pt idx="135">
                  <c:v>-7.7032817437555634E-3</c:v>
                </c:pt>
                <c:pt idx="136">
                  <c:v>-9.0473212425569161E-3</c:v>
                </c:pt>
                <c:pt idx="137">
                  <c:v>-9.522788186592468E-3</c:v>
                </c:pt>
                <c:pt idx="138">
                  <c:v>-9.8693463401886561E-3</c:v>
                </c:pt>
                <c:pt idx="139">
                  <c:v>-9.4927879550169569E-3</c:v>
                </c:pt>
                <c:pt idx="140">
                  <c:v>-9.5788407636805406E-3</c:v>
                </c:pt>
                <c:pt idx="141">
                  <c:v>-1.0744332603909168E-2</c:v>
                </c:pt>
                <c:pt idx="142">
                  <c:v>-1.091809999791693E-2</c:v>
                </c:pt>
                <c:pt idx="143">
                  <c:v>-1.1576075251431561E-2</c:v>
                </c:pt>
                <c:pt idx="144">
                  <c:v>-1.1595990127895139E-2</c:v>
                </c:pt>
                <c:pt idx="145">
                  <c:v>-1.1036057299464552E-2</c:v>
                </c:pt>
                <c:pt idx="146">
                  <c:v>-1.2021233119214214E-2</c:v>
                </c:pt>
                <c:pt idx="147">
                  <c:v>-1.3420662408898054E-2</c:v>
                </c:pt>
                <c:pt idx="148">
                  <c:v>-1.3415899745229942E-2</c:v>
                </c:pt>
                <c:pt idx="149">
                  <c:v>-1.3391126414575738E-2</c:v>
                </c:pt>
                <c:pt idx="150">
                  <c:v>-1.0769206699429823E-2</c:v>
                </c:pt>
                <c:pt idx="151">
                  <c:v>-5.8240211822090382E-3</c:v>
                </c:pt>
                <c:pt idx="152">
                  <c:v>-3.9805524578602203E-3</c:v>
                </c:pt>
                <c:pt idx="153">
                  <c:v>-3.2980281902491582E-3</c:v>
                </c:pt>
                <c:pt idx="154">
                  <c:v>-2.2739137234727425E-3</c:v>
                </c:pt>
                <c:pt idx="155">
                  <c:v>-3.2212263994482182E-3</c:v>
                </c:pt>
                <c:pt idx="156">
                  <c:v>-5.0701721138287636E-3</c:v>
                </c:pt>
                <c:pt idx="157">
                  <c:v>-5.1758666499480688E-3</c:v>
                </c:pt>
                <c:pt idx="158">
                  <c:v>-4.6090303413617306E-3</c:v>
                </c:pt>
                <c:pt idx="159">
                  <c:v>-3.9803548203484196E-3</c:v>
                </c:pt>
                <c:pt idx="160">
                  <c:v>-3.2657189903413375E-3</c:v>
                </c:pt>
                <c:pt idx="161">
                  <c:v>-3.1573680159844297E-3</c:v>
                </c:pt>
                <c:pt idx="162">
                  <c:v>-3.1522687640586078E-3</c:v>
                </c:pt>
                <c:pt idx="163">
                  <c:v>-3.1389470949774179E-3</c:v>
                </c:pt>
                <c:pt idx="164">
                  <c:v>-2.3208574079152111E-3</c:v>
                </c:pt>
                <c:pt idx="165">
                  <c:v>-3.0330907027351639E-3</c:v>
                </c:pt>
                <c:pt idx="166">
                  <c:v>-3.7145604011954436E-3</c:v>
                </c:pt>
                <c:pt idx="167">
                  <c:v>-3.1842684693380585E-3</c:v>
                </c:pt>
                <c:pt idx="168">
                  <c:v>-2.8722647126370182E-3</c:v>
                </c:pt>
                <c:pt idx="169">
                  <c:v>-4.1487547479132081E-3</c:v>
                </c:pt>
                <c:pt idx="170">
                  <c:v>-6.4093582775763824E-3</c:v>
                </c:pt>
                <c:pt idx="171">
                  <c:v>-7.065968403277112E-3</c:v>
                </c:pt>
                <c:pt idx="172">
                  <c:v>-7.9918886546709311E-3</c:v>
                </c:pt>
                <c:pt idx="173">
                  <c:v>-8.6264715051069807E-3</c:v>
                </c:pt>
                <c:pt idx="174">
                  <c:v>-9.1015358601864715E-3</c:v>
                </c:pt>
                <c:pt idx="175">
                  <c:v>-1.0207463132951067E-2</c:v>
                </c:pt>
                <c:pt idx="176">
                  <c:v>-1.0802786449895962E-2</c:v>
                </c:pt>
                <c:pt idx="177">
                  <c:v>-1.1483916044891296E-2</c:v>
                </c:pt>
                <c:pt idx="178">
                  <c:v>-1.0921439848686321E-2</c:v>
                </c:pt>
                <c:pt idx="179">
                  <c:v>-9.7568620947359186E-3</c:v>
                </c:pt>
                <c:pt idx="180">
                  <c:v>-1.0567522008952945E-2</c:v>
                </c:pt>
                <c:pt idx="181">
                  <c:v>-1.0378455795596264E-2</c:v>
                </c:pt>
                <c:pt idx="182">
                  <c:v>-1.0228341784964012E-2</c:v>
                </c:pt>
                <c:pt idx="183">
                  <c:v>-1.0541347266496914E-2</c:v>
                </c:pt>
                <c:pt idx="184">
                  <c:v>-4.5416970311418225E-3</c:v>
                </c:pt>
                <c:pt idx="185">
                  <c:v>-3.5723099656813639E-3</c:v>
                </c:pt>
                <c:pt idx="186">
                  <c:v>-3.2883179464235912E-3</c:v>
                </c:pt>
                <c:pt idx="187">
                  <c:v>-3.5575241497596277E-3</c:v>
                </c:pt>
                <c:pt idx="188">
                  <c:v>-4.6649424567607456E-3</c:v>
                </c:pt>
                <c:pt idx="189">
                  <c:v>-5.9528394245093041E-3</c:v>
                </c:pt>
                <c:pt idx="190">
                  <c:v>-5.9623551584311318E-3</c:v>
                </c:pt>
                <c:pt idx="191">
                  <c:v>-6.5018810149685136E-3</c:v>
                </c:pt>
                <c:pt idx="192">
                  <c:v>-7.2221462883987897E-3</c:v>
                </c:pt>
                <c:pt idx="193">
                  <c:v>-7.0746665167610301E-3</c:v>
                </c:pt>
                <c:pt idx="194">
                  <c:v>-6.8746990553585352E-3</c:v>
                </c:pt>
                <c:pt idx="195">
                  <c:v>-6.8135778561922988E-3</c:v>
                </c:pt>
                <c:pt idx="196">
                  <c:v>-7.084005246328684E-3</c:v>
                </c:pt>
                <c:pt idx="197">
                  <c:v>-5.3138671478001331E-3</c:v>
                </c:pt>
                <c:pt idx="198">
                  <c:v>-3.2425117213827903E-3</c:v>
                </c:pt>
                <c:pt idx="199">
                  <c:v>-3.7431420655501535E-3</c:v>
                </c:pt>
                <c:pt idx="200">
                  <c:v>-4.3703354511008818E-3</c:v>
                </c:pt>
                <c:pt idx="201">
                  <c:v>-5.2789597651085041E-3</c:v>
                </c:pt>
                <c:pt idx="202">
                  <c:v>-5.5408099431307756E-3</c:v>
                </c:pt>
                <c:pt idx="203">
                  <c:v>-4.1677879085889602E-3</c:v>
                </c:pt>
                <c:pt idx="204">
                  <c:v>-4.237911128853189E-3</c:v>
                </c:pt>
                <c:pt idx="205">
                  <c:v>-4.3528149641509639E-3</c:v>
                </c:pt>
                <c:pt idx="206">
                  <c:v>-4.6291867519746566E-3</c:v>
                </c:pt>
                <c:pt idx="207">
                  <c:v>-5.7428877664987832E-3</c:v>
                </c:pt>
                <c:pt idx="208">
                  <c:v>-6.2849832982718734E-3</c:v>
                </c:pt>
                <c:pt idx="209">
                  <c:v>-6.2043021555188149E-3</c:v>
                </c:pt>
                <c:pt idx="210">
                  <c:v>-5.4228679792789336E-3</c:v>
                </c:pt>
                <c:pt idx="211">
                  <c:v>-5.1115928455190973E-3</c:v>
                </c:pt>
                <c:pt idx="212">
                  <c:v>-6.802685747084869E-3</c:v>
                </c:pt>
                <c:pt idx="213">
                  <c:v>-6.9840578075144322E-3</c:v>
                </c:pt>
                <c:pt idx="214">
                  <c:v>-8.5638928313548357E-3</c:v>
                </c:pt>
                <c:pt idx="215">
                  <c:v>-1.1018688460789905E-2</c:v>
                </c:pt>
                <c:pt idx="216">
                  <c:v>-1.15103302436661E-2</c:v>
                </c:pt>
                <c:pt idx="217">
                  <c:v>-1.129433806806579E-2</c:v>
                </c:pt>
                <c:pt idx="218">
                  <c:v>-1.1222186210481544E-2</c:v>
                </c:pt>
                <c:pt idx="219">
                  <c:v>-1.048685191429477E-2</c:v>
                </c:pt>
                <c:pt idx="220">
                  <c:v>-1.0004488914583609E-2</c:v>
                </c:pt>
                <c:pt idx="221">
                  <c:v>-1.0976374379818798E-2</c:v>
                </c:pt>
                <c:pt idx="222">
                  <c:v>-1.2064592174114375E-2</c:v>
                </c:pt>
                <c:pt idx="223">
                  <c:v>-1.25302128362621E-2</c:v>
                </c:pt>
                <c:pt idx="224">
                  <c:v>-1.291927680554128E-2</c:v>
                </c:pt>
                <c:pt idx="225">
                  <c:v>-1.0705345874630789E-2</c:v>
                </c:pt>
                <c:pt idx="226">
                  <c:v>-1.0683772781896916E-2</c:v>
                </c:pt>
                <c:pt idx="227">
                  <c:v>-1.1882615441197064E-2</c:v>
                </c:pt>
                <c:pt idx="228">
                  <c:v>-1.2199068703394378E-2</c:v>
                </c:pt>
                <c:pt idx="229">
                  <c:v>-1.2417227195661407E-2</c:v>
                </c:pt>
                <c:pt idx="230">
                  <c:v>-1.2520252616537997E-2</c:v>
                </c:pt>
                <c:pt idx="231">
                  <c:v>-1.252469056422012E-2</c:v>
                </c:pt>
                <c:pt idx="232">
                  <c:v>-1.3274970582116796E-2</c:v>
                </c:pt>
                <c:pt idx="233">
                  <c:v>-1.4117326651635342E-2</c:v>
                </c:pt>
                <c:pt idx="234">
                  <c:v>-1.4682885401116175E-2</c:v>
                </c:pt>
                <c:pt idx="235">
                  <c:v>-1.5082923439942775E-2</c:v>
                </c:pt>
                <c:pt idx="236">
                  <c:v>-1.5328763160502357E-2</c:v>
                </c:pt>
                <c:pt idx="237">
                  <c:v>-1.541524441178177E-2</c:v>
                </c:pt>
                <c:pt idx="238">
                  <c:v>-1.4260978605441621E-2</c:v>
                </c:pt>
                <c:pt idx="239">
                  <c:v>-1.4317243209112096E-2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-1.684493670373044E-3</c:v>
                </c:pt>
                <c:pt idx="246">
                  <c:v>-2.2909711115740583E-3</c:v>
                </c:pt>
                <c:pt idx="247">
                  <c:v>-2.4533166436077058E-3</c:v>
                </c:pt>
                <c:pt idx="248">
                  <c:v>-2.5589171183278969E-3</c:v>
                </c:pt>
                <c:pt idx="249">
                  <c:v>-2.6468253637256245E-3</c:v>
                </c:pt>
                <c:pt idx="250">
                  <c:v>-2.7915329138504807E-3</c:v>
                </c:pt>
                <c:pt idx="251">
                  <c:v>-2.9165324773542389E-3</c:v>
                </c:pt>
                <c:pt idx="252">
                  <c:v>-3.3211455463131312E-3</c:v>
                </c:pt>
                <c:pt idx="253">
                  <c:v>-4.3732427906798543E-3</c:v>
                </c:pt>
                <c:pt idx="254">
                  <c:v>-5.3776864224133192E-3</c:v>
                </c:pt>
                <c:pt idx="255">
                  <c:v>-6.7330310707323093E-3</c:v>
                </c:pt>
                <c:pt idx="256">
                  <c:v>-6.9503657861400558E-3</c:v>
                </c:pt>
                <c:pt idx="257">
                  <c:v>-6.4569683785603571E-3</c:v>
                </c:pt>
                <c:pt idx="258">
                  <c:v>-5.4932663113179681E-3</c:v>
                </c:pt>
                <c:pt idx="259">
                  <c:v>-5.7901575260571603E-3</c:v>
                </c:pt>
                <c:pt idx="260">
                  <c:v>-7.6277175141227227E-3</c:v>
                </c:pt>
                <c:pt idx="261">
                  <c:v>-7.7771710895526702E-3</c:v>
                </c:pt>
                <c:pt idx="262">
                  <c:v>-6.6527205159826464E-3</c:v>
                </c:pt>
                <c:pt idx="263">
                  <c:v>-5.4984899987658986E-3</c:v>
                </c:pt>
                <c:pt idx="264">
                  <c:v>-5.3847485497899861E-3</c:v>
                </c:pt>
                <c:pt idx="265">
                  <c:v>-4.5221559608854545E-3</c:v>
                </c:pt>
                <c:pt idx="266">
                  <c:v>-4.5248239637220022E-3</c:v>
                </c:pt>
                <c:pt idx="267">
                  <c:v>-5.055067492047316E-3</c:v>
                </c:pt>
                <c:pt idx="268">
                  <c:v>-5.2887716258097628E-3</c:v>
                </c:pt>
                <c:pt idx="269">
                  <c:v>-5.7675543689712505E-3</c:v>
                </c:pt>
                <c:pt idx="270">
                  <c:v>-5.6827692223717641E-3</c:v>
                </c:pt>
                <c:pt idx="271">
                  <c:v>-5.7229125606069742E-3</c:v>
                </c:pt>
                <c:pt idx="272">
                  <c:v>-5.5164872503781215E-3</c:v>
                </c:pt>
                <c:pt idx="273">
                  <c:v>-5.8319070094851044E-3</c:v>
                </c:pt>
                <c:pt idx="274">
                  <c:v>-6.8276200917775087E-3</c:v>
                </c:pt>
                <c:pt idx="275">
                  <c:v>-6.9400811648909766E-3</c:v>
                </c:pt>
                <c:pt idx="276">
                  <c:v>-7.293473476918777E-3</c:v>
                </c:pt>
                <c:pt idx="277">
                  <c:v>-7.6565329687097172E-3</c:v>
                </c:pt>
                <c:pt idx="278">
                  <c:v>-7.387634028447998E-3</c:v>
                </c:pt>
                <c:pt idx="279">
                  <c:v>-7.2295009174836444E-3</c:v>
                </c:pt>
                <c:pt idx="280">
                  <c:v>-7.5267540845760372E-3</c:v>
                </c:pt>
                <c:pt idx="281">
                  <c:v>-7.6751927914274765E-3</c:v>
                </c:pt>
                <c:pt idx="282">
                  <c:v>-7.1681333641278044E-3</c:v>
                </c:pt>
                <c:pt idx="283">
                  <c:v>-5.6255787255611311E-3</c:v>
                </c:pt>
                <c:pt idx="284">
                  <c:v>-3.0648768876643251E-3</c:v>
                </c:pt>
                <c:pt idx="285">
                  <c:v>-8.4465061320460055E-4</c:v>
                </c:pt>
                <c:pt idx="286">
                  <c:v>-7.8134808749463769E-4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-4.7181565129683634E-4</c:v>
                </c:pt>
                <c:pt idx="296">
                  <c:v>-1.788918520785332E-4</c:v>
                </c:pt>
                <c:pt idx="297">
                  <c:v>0</c:v>
                </c:pt>
                <c:pt idx="298">
                  <c:v>0</c:v>
                </c:pt>
                <c:pt idx="299">
                  <c:v>-1.2439909333956667E-3</c:v>
                </c:pt>
                <c:pt idx="300">
                  <c:v>-7.2754490264825833E-4</c:v>
                </c:pt>
                <c:pt idx="301">
                  <c:v>-1.4750416129405419E-3</c:v>
                </c:pt>
                <c:pt idx="302">
                  <c:v>-2.3107232384592669E-3</c:v>
                </c:pt>
                <c:pt idx="303">
                  <c:v>-3.1793369231042368E-3</c:v>
                </c:pt>
                <c:pt idx="304">
                  <c:v>-4.1861612640635704E-3</c:v>
                </c:pt>
                <c:pt idx="305">
                  <c:v>-4.0908541687707523E-3</c:v>
                </c:pt>
                <c:pt idx="306">
                  <c:v>-4.740978860774292E-3</c:v>
                </c:pt>
                <c:pt idx="307">
                  <c:v>-5.745389555111502E-3</c:v>
                </c:pt>
                <c:pt idx="308">
                  <c:v>-6.5993139096427456E-3</c:v>
                </c:pt>
                <c:pt idx="309">
                  <c:v>-7.9090918175221958E-3</c:v>
                </c:pt>
                <c:pt idx="310">
                  <c:v>-8.4395884584823611E-3</c:v>
                </c:pt>
                <c:pt idx="311">
                  <c:v>-8.7949012247754421E-3</c:v>
                </c:pt>
                <c:pt idx="312">
                  <c:v>-8.6003780640566685E-3</c:v>
                </c:pt>
                <c:pt idx="313">
                  <c:v>-9.1032893013001104E-3</c:v>
                </c:pt>
                <c:pt idx="314">
                  <c:v>-1.019165074000794E-2</c:v>
                </c:pt>
                <c:pt idx="315">
                  <c:v>-9.8015274695568699E-3</c:v>
                </c:pt>
                <c:pt idx="316">
                  <c:v>-9.9506222159112534E-3</c:v>
                </c:pt>
                <c:pt idx="317">
                  <c:v>-1.013525110927338E-2</c:v>
                </c:pt>
                <c:pt idx="318">
                  <c:v>-1.0274385637702999E-2</c:v>
                </c:pt>
                <c:pt idx="319">
                  <c:v>-1.233912277152871E-2</c:v>
                </c:pt>
                <c:pt idx="320">
                  <c:v>-1.2860648108074191E-2</c:v>
                </c:pt>
                <c:pt idx="321">
                  <c:v>-1.0120358676856012E-2</c:v>
                </c:pt>
                <c:pt idx="322">
                  <c:v>-9.8009843536034369E-3</c:v>
                </c:pt>
                <c:pt idx="323">
                  <c:v>-7.2823457744519704E-3</c:v>
                </c:pt>
                <c:pt idx="324">
                  <c:v>-5.6836204912470434E-3</c:v>
                </c:pt>
                <c:pt idx="325">
                  <c:v>-5.6484805298148144E-3</c:v>
                </c:pt>
                <c:pt idx="326">
                  <c:v>-5.8892559343143303E-3</c:v>
                </c:pt>
                <c:pt idx="327">
                  <c:v>-6.3033706307961124E-3</c:v>
                </c:pt>
                <c:pt idx="328">
                  <c:v>-6.5748035744296329E-3</c:v>
                </c:pt>
                <c:pt idx="329">
                  <c:v>-6.631716230165452E-3</c:v>
                </c:pt>
                <c:pt idx="330">
                  <c:v>-6.8123204328102149E-3</c:v>
                </c:pt>
                <c:pt idx="331">
                  <c:v>-6.8948460875566386E-3</c:v>
                </c:pt>
                <c:pt idx="332">
                  <c:v>-4.9134347277527413E-3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-3.7589391356973589E-4</c:v>
                </c:pt>
                <c:pt idx="337">
                  <c:v>0</c:v>
                </c:pt>
                <c:pt idx="338">
                  <c:v>-2.7963575152312181E-4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-1.0004892391102249E-4</c:v>
                </c:pt>
                <c:pt idx="343">
                  <c:v>-2.9174782369711938E-4</c:v>
                </c:pt>
                <c:pt idx="344">
                  <c:v>-2.6003172921451601E-4</c:v>
                </c:pt>
                <c:pt idx="345">
                  <c:v>-6.929446493258995E-4</c:v>
                </c:pt>
                <c:pt idx="346">
                  <c:v>-1.3792846909382872E-3</c:v>
                </c:pt>
                <c:pt idx="347">
                  <c:v>-1.789815667307959E-3</c:v>
                </c:pt>
                <c:pt idx="348">
                  <c:v>-1.3554478072317355E-3</c:v>
                </c:pt>
                <c:pt idx="349">
                  <c:v>-9.343980206570901E-4</c:v>
                </c:pt>
                <c:pt idx="350">
                  <c:v>-2.8559806606356375E-3</c:v>
                </c:pt>
                <c:pt idx="351">
                  <c:v>-3.6274536601058616E-3</c:v>
                </c:pt>
                <c:pt idx="352">
                  <c:v>-3.7515127718782404E-3</c:v>
                </c:pt>
                <c:pt idx="353">
                  <c:v>-4.1305120802967998E-3</c:v>
                </c:pt>
                <c:pt idx="354">
                  <c:v>-4.8600227457192835E-3</c:v>
                </c:pt>
                <c:pt idx="355">
                  <c:v>-4.8505724556066054E-3</c:v>
                </c:pt>
                <c:pt idx="356">
                  <c:v>-4.8378564080868713E-3</c:v>
                </c:pt>
                <c:pt idx="357">
                  <c:v>-5.4669056434663021E-3</c:v>
                </c:pt>
                <c:pt idx="358">
                  <c:v>-8.0870509929454881E-3</c:v>
                </c:pt>
                <c:pt idx="359">
                  <c:v>-7.8242377555099996E-3</c:v>
                </c:pt>
                <c:pt idx="360">
                  <c:v>-7.6686516270517702E-3</c:v>
                </c:pt>
                <c:pt idx="361">
                  <c:v>-6.6642018817829607E-3</c:v>
                </c:pt>
                <c:pt idx="362">
                  <c:v>-4.8153356078132203E-3</c:v>
                </c:pt>
                <c:pt idx="363">
                  <c:v>-5.2965969219576081E-3</c:v>
                </c:pt>
                <c:pt idx="364">
                  <c:v>-5.0498041705407948E-3</c:v>
                </c:pt>
                <c:pt idx="365">
                  <c:v>-6.2460194293278981E-3</c:v>
                </c:pt>
                <c:pt idx="366">
                  <c:v>-6.9173423980601889E-3</c:v>
                </c:pt>
                <c:pt idx="367">
                  <c:v>-6.1600060987251348E-3</c:v>
                </c:pt>
                <c:pt idx="368">
                  <c:v>-5.8298640554050873E-3</c:v>
                </c:pt>
                <c:pt idx="369">
                  <c:v>-6.2477504010913787E-3</c:v>
                </c:pt>
                <c:pt idx="370">
                  <c:v>-7.9863875384610372E-3</c:v>
                </c:pt>
                <c:pt idx="371">
                  <c:v>-8.3414674920794241E-3</c:v>
                </c:pt>
                <c:pt idx="372">
                  <c:v>-8.8572679415483968E-3</c:v>
                </c:pt>
                <c:pt idx="373">
                  <c:v>-9.1383475632462741E-3</c:v>
                </c:pt>
                <c:pt idx="374">
                  <c:v>-9.2127914838763258E-3</c:v>
                </c:pt>
                <c:pt idx="375">
                  <c:v>-9.9050420738011624E-3</c:v>
                </c:pt>
                <c:pt idx="376">
                  <c:v>-1.0008269393300573E-2</c:v>
                </c:pt>
                <c:pt idx="377">
                  <c:v>-1.0054343898384333E-2</c:v>
                </c:pt>
                <c:pt idx="378">
                  <c:v>-1.0554905870741815E-2</c:v>
                </c:pt>
                <c:pt idx="379">
                  <c:v>-1.2593343722244188E-2</c:v>
                </c:pt>
                <c:pt idx="380">
                  <c:v>-1.283846314252024E-2</c:v>
                </c:pt>
                <c:pt idx="381">
                  <c:v>-1.2714192084974263E-2</c:v>
                </c:pt>
                <c:pt idx="382">
                  <c:v>-1.2653826299072746E-2</c:v>
                </c:pt>
                <c:pt idx="383">
                  <c:v>-1.3342179482094152E-2</c:v>
                </c:pt>
                <c:pt idx="384">
                  <c:v>-1.4203545791775074E-2</c:v>
                </c:pt>
                <c:pt idx="385">
                  <c:v>-1.4392342768342559E-2</c:v>
                </c:pt>
                <c:pt idx="386">
                  <c:v>-1.43691008184339E-2</c:v>
                </c:pt>
                <c:pt idx="387">
                  <c:v>-1.4610315361865744E-2</c:v>
                </c:pt>
                <c:pt idx="388">
                  <c:v>-1.5060201096616432E-2</c:v>
                </c:pt>
                <c:pt idx="389">
                  <c:v>-1.5924046235518019E-2</c:v>
                </c:pt>
                <c:pt idx="390">
                  <c:v>-1.6522898952009313E-2</c:v>
                </c:pt>
                <c:pt idx="391">
                  <c:v>-1.6714877463663291E-2</c:v>
                </c:pt>
                <c:pt idx="392">
                  <c:v>-1.6805122128413452E-2</c:v>
                </c:pt>
                <c:pt idx="393">
                  <c:v>-1.2446514962556665E-2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-1.7708722309845992E-3</c:v>
                </c:pt>
                <c:pt idx="400">
                  <c:v>-2.4146297371947512E-3</c:v>
                </c:pt>
                <c:pt idx="401">
                  <c:v>-2.6014148127754266E-3</c:v>
                </c:pt>
                <c:pt idx="402">
                  <c:v>-2.743059920613633E-3</c:v>
                </c:pt>
                <c:pt idx="403">
                  <c:v>-3.5330278710136165E-3</c:v>
                </c:pt>
                <c:pt idx="404">
                  <c:v>-2.5149131784967249E-3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-1.6110467644265825E-3</c:v>
                </c:pt>
                <c:pt idx="409">
                  <c:v>-2.7941042018497786E-3</c:v>
                </c:pt>
                <c:pt idx="410">
                  <c:v>-3.6143835717676875E-3</c:v>
                </c:pt>
                <c:pt idx="411">
                  <c:v>-2.205105468868096E-3</c:v>
                </c:pt>
                <c:pt idx="412">
                  <c:v>-3.6622671163770715E-3</c:v>
                </c:pt>
                <c:pt idx="413">
                  <c:v>-5.4283077002099667E-3</c:v>
                </c:pt>
                <c:pt idx="414">
                  <c:v>-5.7800700599414112E-3</c:v>
                </c:pt>
                <c:pt idx="415">
                  <c:v>-6.3818166773678131E-3</c:v>
                </c:pt>
                <c:pt idx="416">
                  <c:v>-6.8088416806441066E-3</c:v>
                </c:pt>
                <c:pt idx="417">
                  <c:v>-7.1644162092789898E-3</c:v>
                </c:pt>
                <c:pt idx="418">
                  <c:v>-6.507838046415082E-3</c:v>
                </c:pt>
                <c:pt idx="419">
                  <c:v>-4.9870974935282142E-3</c:v>
                </c:pt>
                <c:pt idx="420">
                  <c:v>-3.637085904847237E-3</c:v>
                </c:pt>
                <c:pt idx="421">
                  <c:v>-6.5838031770537597E-4</c:v>
                </c:pt>
                <c:pt idx="422">
                  <c:v>0</c:v>
                </c:pt>
                <c:pt idx="423">
                  <c:v>-1.2522451146901314E-4</c:v>
                </c:pt>
                <c:pt idx="424">
                  <c:v>0</c:v>
                </c:pt>
                <c:pt idx="425">
                  <c:v>0</c:v>
                </c:pt>
                <c:pt idx="426">
                  <c:v>-1.244444264058564E-3</c:v>
                </c:pt>
                <c:pt idx="427">
                  <c:v>-2.3907227432560241E-3</c:v>
                </c:pt>
                <c:pt idx="428">
                  <c:v>-1.9688688337970994E-3</c:v>
                </c:pt>
                <c:pt idx="429">
                  <c:v>-2.1527784088127833E-3</c:v>
                </c:pt>
                <c:pt idx="430">
                  <c:v>-3.2768512956731222E-3</c:v>
                </c:pt>
                <c:pt idx="431">
                  <c:v>-2.840052083838196E-3</c:v>
                </c:pt>
                <c:pt idx="432">
                  <c:v>-2.0485887883567866E-3</c:v>
                </c:pt>
                <c:pt idx="433">
                  <c:v>-1.9175910468344215E-3</c:v>
                </c:pt>
                <c:pt idx="434">
                  <c:v>-2.004192227536894E-3</c:v>
                </c:pt>
                <c:pt idx="435">
                  <c:v>-2.4663393897759178E-3</c:v>
                </c:pt>
                <c:pt idx="436">
                  <c:v>-2.8661521810803281E-3</c:v>
                </c:pt>
                <c:pt idx="437">
                  <c:v>-3.8522927554318631E-4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-4.7973377548904406E-4</c:v>
                </c:pt>
                <c:pt idx="444">
                  <c:v>-2.2758579950794555E-3</c:v>
                </c:pt>
                <c:pt idx="445">
                  <c:v>-2.6960699437373892E-3</c:v>
                </c:pt>
                <c:pt idx="446">
                  <c:v>-3.0685667744912992E-3</c:v>
                </c:pt>
                <c:pt idx="447">
                  <c:v>-3.9577463350410902E-3</c:v>
                </c:pt>
                <c:pt idx="448">
                  <c:v>-4.2720199009107507E-3</c:v>
                </c:pt>
                <c:pt idx="449">
                  <c:v>-4.1313062292781533E-3</c:v>
                </c:pt>
                <c:pt idx="450">
                  <c:v>-4.1453691728010611E-3</c:v>
                </c:pt>
                <c:pt idx="451">
                  <c:v>-3.8996656928236284E-3</c:v>
                </c:pt>
                <c:pt idx="452">
                  <c:v>-4.2962733563581823E-3</c:v>
                </c:pt>
                <c:pt idx="453">
                  <c:v>-4.9427185290290554E-3</c:v>
                </c:pt>
                <c:pt idx="454">
                  <c:v>-5.0547869659208766E-3</c:v>
                </c:pt>
                <c:pt idx="455">
                  <c:v>-5.2278069158291363E-3</c:v>
                </c:pt>
                <c:pt idx="456">
                  <c:v>-5.3019179831571561E-3</c:v>
                </c:pt>
                <c:pt idx="457">
                  <c:v>-5.2431882262399254E-3</c:v>
                </c:pt>
                <c:pt idx="458">
                  <c:v>-4.9279703298473754E-3</c:v>
                </c:pt>
                <c:pt idx="459">
                  <c:v>-3.0239557552477203E-3</c:v>
                </c:pt>
                <c:pt idx="460">
                  <c:v>-2.4939565710954126E-3</c:v>
                </c:pt>
                <c:pt idx="461">
                  <c:v>-3.254915232004274E-3</c:v>
                </c:pt>
                <c:pt idx="462">
                  <c:v>-3.0658905324369989E-3</c:v>
                </c:pt>
                <c:pt idx="463">
                  <c:v>-3.2057802477601927E-3</c:v>
                </c:pt>
                <c:pt idx="464">
                  <c:v>-3.0299878649655554E-3</c:v>
                </c:pt>
                <c:pt idx="465">
                  <c:v>-2.9799170837171429E-3</c:v>
                </c:pt>
                <c:pt idx="466">
                  <c:v>-2.5674614692040576E-3</c:v>
                </c:pt>
                <c:pt idx="467">
                  <c:v>-1.9171615691734312E-3</c:v>
                </c:pt>
                <c:pt idx="468">
                  <c:v>-1.766850226248895E-3</c:v>
                </c:pt>
                <c:pt idx="469">
                  <c:v>-2.8653811249009786E-3</c:v>
                </c:pt>
                <c:pt idx="470">
                  <c:v>-5.1786663683135448E-3</c:v>
                </c:pt>
                <c:pt idx="471">
                  <c:v>-7.3818706482282614E-3</c:v>
                </c:pt>
                <c:pt idx="472">
                  <c:v>-7.9280134324408724E-3</c:v>
                </c:pt>
                <c:pt idx="473">
                  <c:v>-8.2679040651030267E-3</c:v>
                </c:pt>
                <c:pt idx="474">
                  <c:v>-8.9161426159041213E-3</c:v>
                </c:pt>
                <c:pt idx="475">
                  <c:v>-9.4531044158536748E-3</c:v>
                </c:pt>
                <c:pt idx="476">
                  <c:v>-4.3304079980202026E-3</c:v>
                </c:pt>
                <c:pt idx="477">
                  <c:v>-4.1951223339579125E-3</c:v>
                </c:pt>
                <c:pt idx="478">
                  <c:v>-2.3782608319985465E-3</c:v>
                </c:pt>
                <c:pt idx="479">
                  <c:v>-7.0871244202186379E-4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-6.6864370025843112E-4</c:v>
                </c:pt>
                <c:pt idx="486">
                  <c:v>-1.578301323267528E-3</c:v>
                </c:pt>
                <c:pt idx="487">
                  <c:v>-1.7767309287776145E-3</c:v>
                </c:pt>
                <c:pt idx="488">
                  <c:v>-2.7439298468490136E-3</c:v>
                </c:pt>
                <c:pt idx="489">
                  <c:v>-3.1916675320574628E-3</c:v>
                </c:pt>
                <c:pt idx="490">
                  <c:v>-3.4461594426310471E-3</c:v>
                </c:pt>
                <c:pt idx="491">
                  <c:v>-3.9219089480766467E-3</c:v>
                </c:pt>
                <c:pt idx="492">
                  <c:v>-4.2436000875170077E-3</c:v>
                </c:pt>
                <c:pt idx="493">
                  <c:v>-4.3353421846020757E-3</c:v>
                </c:pt>
                <c:pt idx="494">
                  <c:v>-4.4408312345884937E-3</c:v>
                </c:pt>
                <c:pt idx="495">
                  <c:v>-3.7170796288454877E-3</c:v>
                </c:pt>
                <c:pt idx="496">
                  <c:v>-2.9483476936938979E-3</c:v>
                </c:pt>
                <c:pt idx="497">
                  <c:v>-2.1573334822534429E-3</c:v>
                </c:pt>
                <c:pt idx="498">
                  <c:v>-1.906855385667261E-3</c:v>
                </c:pt>
                <c:pt idx="499">
                  <c:v>-2.9144366492253049E-3</c:v>
                </c:pt>
                <c:pt idx="500">
                  <c:v>-3.6884317085720264E-3</c:v>
                </c:pt>
                <c:pt idx="501">
                  <c:v>-5.4369021364749637E-3</c:v>
                </c:pt>
                <c:pt idx="502">
                  <c:v>-5.4485191651728604E-3</c:v>
                </c:pt>
                <c:pt idx="503">
                  <c:v>-6.2417292729304297E-3</c:v>
                </c:pt>
                <c:pt idx="504">
                  <c:v>-6.7444915929920635E-3</c:v>
                </c:pt>
                <c:pt idx="505">
                  <c:v>-7.2167573206280977E-3</c:v>
                </c:pt>
                <c:pt idx="506">
                  <c:v>-8.5296731829702654E-3</c:v>
                </c:pt>
                <c:pt idx="507">
                  <c:v>-8.544481233284329E-3</c:v>
                </c:pt>
                <c:pt idx="508">
                  <c:v>-8.5248568984862549E-3</c:v>
                </c:pt>
                <c:pt idx="509">
                  <c:v>-8.140788706295421E-3</c:v>
                </c:pt>
                <c:pt idx="510">
                  <c:v>-8.3220121884672871E-3</c:v>
                </c:pt>
                <c:pt idx="511">
                  <c:v>-1.025796226186404E-2</c:v>
                </c:pt>
                <c:pt idx="512">
                  <c:v>-1.0884633239271024E-2</c:v>
                </c:pt>
                <c:pt idx="513">
                  <c:v>-1.0655795472841012E-2</c:v>
                </c:pt>
                <c:pt idx="514">
                  <c:v>-9.718217125767703E-3</c:v>
                </c:pt>
                <c:pt idx="515">
                  <c:v>-8.8235583735829515E-3</c:v>
                </c:pt>
                <c:pt idx="516">
                  <c:v>-8.1168905367502431E-3</c:v>
                </c:pt>
                <c:pt idx="517">
                  <c:v>-8.0534531241382989E-3</c:v>
                </c:pt>
                <c:pt idx="518">
                  <c:v>-8.0444438936483342E-3</c:v>
                </c:pt>
                <c:pt idx="519">
                  <c:v>-8.3052140765439431E-3</c:v>
                </c:pt>
                <c:pt idx="520">
                  <c:v>-8.7549701905026422E-3</c:v>
                </c:pt>
                <c:pt idx="521">
                  <c:v>-8.1725885251030528E-3</c:v>
                </c:pt>
                <c:pt idx="522">
                  <c:v>-7.8209743829337208E-3</c:v>
                </c:pt>
                <c:pt idx="523">
                  <c:v>-7.3667419602664319E-3</c:v>
                </c:pt>
                <c:pt idx="524">
                  <c:v>-7.6095954222802353E-3</c:v>
                </c:pt>
                <c:pt idx="525">
                  <c:v>-7.752036313316335E-3</c:v>
                </c:pt>
                <c:pt idx="526">
                  <c:v>-6.897701089787267E-3</c:v>
                </c:pt>
                <c:pt idx="527">
                  <c:v>-5.816874152158813E-3</c:v>
                </c:pt>
                <c:pt idx="528">
                  <c:v>-4.7235235346385629E-3</c:v>
                </c:pt>
                <c:pt idx="529">
                  <c:v>-4.3071956402737088E-3</c:v>
                </c:pt>
                <c:pt idx="530">
                  <c:v>-4.6417624530247226E-3</c:v>
                </c:pt>
                <c:pt idx="531">
                  <c:v>-4.0512595381727579E-3</c:v>
                </c:pt>
                <c:pt idx="532">
                  <c:v>-3.3630639215344038E-3</c:v>
                </c:pt>
                <c:pt idx="533">
                  <c:v>-3.2722183371047819E-3</c:v>
                </c:pt>
                <c:pt idx="534">
                  <c:v>-3.1149708195593595E-3</c:v>
                </c:pt>
                <c:pt idx="535">
                  <c:v>-4.6260476048958221E-3</c:v>
                </c:pt>
                <c:pt idx="536">
                  <c:v>-5.3028912796562189E-3</c:v>
                </c:pt>
                <c:pt idx="537">
                  <c:v>-4.4223986683407102E-3</c:v>
                </c:pt>
                <c:pt idx="538">
                  <c:v>-3.918992956727485E-3</c:v>
                </c:pt>
                <c:pt idx="539">
                  <c:v>-3.5442855978878862E-3</c:v>
                </c:pt>
                <c:pt idx="540">
                  <c:v>-4.0127354601859899E-3</c:v>
                </c:pt>
                <c:pt idx="541">
                  <c:v>-4.9276869211138941E-3</c:v>
                </c:pt>
                <c:pt idx="542">
                  <c:v>-5.7866682560813176E-3</c:v>
                </c:pt>
                <c:pt idx="543">
                  <c:v>-6.4005322744351556E-3</c:v>
                </c:pt>
                <c:pt idx="544">
                  <c:v>-7.596502605216382E-3</c:v>
                </c:pt>
                <c:pt idx="545">
                  <c:v>-8.0821921970403166E-3</c:v>
                </c:pt>
                <c:pt idx="546">
                  <c:v>-7.4666297510117552E-3</c:v>
                </c:pt>
                <c:pt idx="547">
                  <c:v>-5.0678050986503465E-3</c:v>
                </c:pt>
                <c:pt idx="548">
                  <c:v>-3.6352364972132012E-3</c:v>
                </c:pt>
                <c:pt idx="549">
                  <c:v>-4.9547212548153308E-3</c:v>
                </c:pt>
                <c:pt idx="550">
                  <c:v>-5.651200588032701E-3</c:v>
                </c:pt>
                <c:pt idx="551">
                  <c:v>-5.7117590487225645E-3</c:v>
                </c:pt>
                <c:pt idx="552">
                  <c:v>-2.7890700314978645E-3</c:v>
                </c:pt>
                <c:pt idx="553">
                  <c:v>0</c:v>
                </c:pt>
                <c:pt idx="554">
                  <c:v>0</c:v>
                </c:pt>
                <c:pt idx="555">
                  <c:v>-6.4357526540215204E-5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-2.4626713675912626E-4</c:v>
                </c:pt>
                <c:pt idx="563">
                  <c:v>-6.7712640964545656E-4</c:v>
                </c:pt>
                <c:pt idx="564">
                  <c:v>-7.2171925464470377E-4</c:v>
                </c:pt>
                <c:pt idx="565">
                  <c:v>-1.0393724595956222E-3</c:v>
                </c:pt>
                <c:pt idx="566">
                  <c:v>-2.788172665850408E-3</c:v>
                </c:pt>
                <c:pt idx="567">
                  <c:v>-2.6102162028862619E-3</c:v>
                </c:pt>
                <c:pt idx="568">
                  <c:v>-2.8931941476184608E-3</c:v>
                </c:pt>
                <c:pt idx="569">
                  <c:v>-3.4014360838022784E-3</c:v>
                </c:pt>
                <c:pt idx="570">
                  <c:v>-1.4820291555508458E-3</c:v>
                </c:pt>
                <c:pt idx="571">
                  <c:v>-3.5725271172762918E-3</c:v>
                </c:pt>
                <c:pt idx="572">
                  <c:v>-7.7329143871867068E-3</c:v>
                </c:pt>
                <c:pt idx="573">
                  <c:v>-8.1947218776761144E-3</c:v>
                </c:pt>
                <c:pt idx="574">
                  <c:v>-9.2597694309283218E-3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-4.6866301009362843E-4</c:v>
                </c:pt>
                <c:pt idx="580">
                  <c:v>-1.0343172263953537E-3</c:v>
                </c:pt>
                <c:pt idx="581">
                  <c:v>-3.3539366981916174E-5</c:v>
                </c:pt>
                <c:pt idx="582">
                  <c:v>0</c:v>
                </c:pt>
                <c:pt idx="583">
                  <c:v>0</c:v>
                </c:pt>
                <c:pt idx="584">
                  <c:v>-1.4535736572689473E-3</c:v>
                </c:pt>
                <c:pt idx="585">
                  <c:v>-2.9477652519239728E-3</c:v>
                </c:pt>
                <c:pt idx="586">
                  <c:v>-3.0286369848486761E-3</c:v>
                </c:pt>
                <c:pt idx="587">
                  <c:v>-2.5963630315043451E-3</c:v>
                </c:pt>
                <c:pt idx="588">
                  <c:v>-1.2957815814462759E-3</c:v>
                </c:pt>
                <c:pt idx="589">
                  <c:v>-3.896961192922932E-4</c:v>
                </c:pt>
                <c:pt idx="590">
                  <c:v>-7.563225586948441E-4</c:v>
                </c:pt>
                <c:pt idx="591">
                  <c:v>0</c:v>
                </c:pt>
                <c:pt idx="592">
                  <c:v>0</c:v>
                </c:pt>
                <c:pt idx="593">
                  <c:v>-4.0856166504066316E-5</c:v>
                </c:pt>
                <c:pt idx="594">
                  <c:v>0</c:v>
                </c:pt>
                <c:pt idx="595">
                  <c:v>-3.5095563902121096E-4</c:v>
                </c:pt>
                <c:pt idx="596">
                  <c:v>0</c:v>
                </c:pt>
                <c:pt idx="597">
                  <c:v>-5.4183795643736321E-4</c:v>
                </c:pt>
                <c:pt idx="598">
                  <c:v>-1.0671568871584158E-3</c:v>
                </c:pt>
                <c:pt idx="599">
                  <c:v>0</c:v>
                </c:pt>
                <c:pt idx="600">
                  <c:v>-6.3314324547303347E-4</c:v>
                </c:pt>
                <c:pt idx="601">
                  <c:v>-7.918466660450374E-4</c:v>
                </c:pt>
                <c:pt idx="602">
                  <c:v>-1.2075088628860087E-4</c:v>
                </c:pt>
                <c:pt idx="603">
                  <c:v>0</c:v>
                </c:pt>
                <c:pt idx="604">
                  <c:v>-1.2324175551337024E-4</c:v>
                </c:pt>
                <c:pt idx="605">
                  <c:v>0</c:v>
                </c:pt>
                <c:pt idx="606">
                  <c:v>-8.881156566367121E-4</c:v>
                </c:pt>
                <c:pt idx="607">
                  <c:v>-6.6665460323800385E-4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-6.1414173445595299E-4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-1.6318049229948617E-3</c:v>
                </c:pt>
                <c:pt idx="623">
                  <c:v>-2.0121295510812098E-3</c:v>
                </c:pt>
                <c:pt idx="624">
                  <c:v>-1.855541267964167E-3</c:v>
                </c:pt>
                <c:pt idx="625">
                  <c:v>-2.1579240398003074E-3</c:v>
                </c:pt>
                <c:pt idx="626">
                  <c:v>-1.3447167289737383E-3</c:v>
                </c:pt>
                <c:pt idx="627">
                  <c:v>-2.3085348934781535E-3</c:v>
                </c:pt>
                <c:pt idx="628">
                  <c:v>-1.8567185628847183E-3</c:v>
                </c:pt>
                <c:pt idx="629">
                  <c:v>-1.0164313468368213E-3</c:v>
                </c:pt>
                <c:pt idx="630">
                  <c:v>-1.4001815287449926E-3</c:v>
                </c:pt>
                <c:pt idx="631">
                  <c:v>-1.564376601112194E-3</c:v>
                </c:pt>
                <c:pt idx="632">
                  <c:v>-1.8149951647621343E-3</c:v>
                </c:pt>
                <c:pt idx="633">
                  <c:v>-3.3774465493378036E-3</c:v>
                </c:pt>
                <c:pt idx="634">
                  <c:v>-3.5812752337006648E-3</c:v>
                </c:pt>
                <c:pt idx="635">
                  <c:v>-3.9091031803315524E-3</c:v>
                </c:pt>
                <c:pt idx="636">
                  <c:v>-4.6220614018835926E-3</c:v>
                </c:pt>
                <c:pt idx="637">
                  <c:v>-4.5145259386311087E-3</c:v>
                </c:pt>
                <c:pt idx="638">
                  <c:v>-5.3866395472900175E-3</c:v>
                </c:pt>
                <c:pt idx="639">
                  <c:v>-5.5520761031813137E-3</c:v>
                </c:pt>
                <c:pt idx="640">
                  <c:v>-4.6400883110678803E-3</c:v>
                </c:pt>
                <c:pt idx="641">
                  <c:v>-4.5843217700813899E-3</c:v>
                </c:pt>
                <c:pt idx="642">
                  <c:v>-4.3713933332790722E-3</c:v>
                </c:pt>
                <c:pt idx="643">
                  <c:v>0</c:v>
                </c:pt>
                <c:pt idx="644">
                  <c:v>-6.0195122728634587E-4</c:v>
                </c:pt>
                <c:pt idx="645">
                  <c:v>-4.1311746835115404E-4</c:v>
                </c:pt>
                <c:pt idx="646">
                  <c:v>-2.0811054489278114E-4</c:v>
                </c:pt>
                <c:pt idx="647">
                  <c:v>-6.0878650857243422E-4</c:v>
                </c:pt>
                <c:pt idx="648">
                  <c:v>-8.423740109955169E-4</c:v>
                </c:pt>
                <c:pt idx="649">
                  <c:v>-1.4560419522670065E-3</c:v>
                </c:pt>
                <c:pt idx="650">
                  <c:v>-1.3911508271603479E-3</c:v>
                </c:pt>
                <c:pt idx="651">
                  <c:v>-1.5590743686615394E-3</c:v>
                </c:pt>
                <c:pt idx="652">
                  <c:v>-1.7529700563578832E-3</c:v>
                </c:pt>
                <c:pt idx="653">
                  <c:v>-2.4804593367521166E-3</c:v>
                </c:pt>
                <c:pt idx="654">
                  <c:v>-3.7233344671340207E-3</c:v>
                </c:pt>
                <c:pt idx="655">
                  <c:v>-2.9236684691579251E-3</c:v>
                </c:pt>
                <c:pt idx="656">
                  <c:v>-5.8194197373635514E-3</c:v>
                </c:pt>
                <c:pt idx="657">
                  <c:v>-4.8758230701978489E-3</c:v>
                </c:pt>
                <c:pt idx="658">
                  <c:v>-6.6225279644096524E-3</c:v>
                </c:pt>
                <c:pt idx="659">
                  <c:v>-8.1441671265944926E-3</c:v>
                </c:pt>
                <c:pt idx="660">
                  <c:v>-7.5516605213500343E-3</c:v>
                </c:pt>
                <c:pt idx="661">
                  <c:v>-1.0434665953740319E-2</c:v>
                </c:pt>
                <c:pt idx="662">
                  <c:v>-1.1521049656830318E-2</c:v>
                </c:pt>
                <c:pt idx="663">
                  <c:v>-1.4038127685155888E-2</c:v>
                </c:pt>
                <c:pt idx="664">
                  <c:v>-1.5536046159720707E-2</c:v>
                </c:pt>
                <c:pt idx="665">
                  <c:v>-9.662581745838783E-3</c:v>
                </c:pt>
                <c:pt idx="666">
                  <c:v>-9.9588687998093395E-3</c:v>
                </c:pt>
                <c:pt idx="667">
                  <c:v>-1.0378717068944443E-2</c:v>
                </c:pt>
                <c:pt idx="668">
                  <c:v>-7.6743869013351507E-3</c:v>
                </c:pt>
                <c:pt idx="669">
                  <c:v>-6.253251515142999E-3</c:v>
                </c:pt>
                <c:pt idx="670">
                  <c:v>-2.4060047720659838E-3</c:v>
                </c:pt>
                <c:pt idx="671">
                  <c:v>-9.9954840964810998E-4</c:v>
                </c:pt>
                <c:pt idx="672">
                  <c:v>-8.814547533398942E-4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-5.4727173930890771E-4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-8.4919856316245657E-4</c:v>
                </c:pt>
                <c:pt idx="685">
                  <c:v>0</c:v>
                </c:pt>
                <c:pt idx="686">
                  <c:v>-1.2676126981456814E-3</c:v>
                </c:pt>
                <c:pt idx="687">
                  <c:v>-1.5349517114905398E-3</c:v>
                </c:pt>
                <c:pt idx="688">
                  <c:v>-1.7255899506429806E-3</c:v>
                </c:pt>
                <c:pt idx="689">
                  <c:v>-9.8628173123371798E-4</c:v>
                </c:pt>
                <c:pt idx="690">
                  <c:v>-5.8539651377687019E-4</c:v>
                </c:pt>
                <c:pt idx="691">
                  <c:v>-2.0046329145000374E-3</c:v>
                </c:pt>
                <c:pt idx="692">
                  <c:v>-1.6553043378045862E-3</c:v>
                </c:pt>
                <c:pt idx="693">
                  <c:v>-2.0852514309056547E-3</c:v>
                </c:pt>
                <c:pt idx="694">
                  <c:v>-1.7807065430535118E-3</c:v>
                </c:pt>
                <c:pt idx="695">
                  <c:v>-4.1391620498026915E-3</c:v>
                </c:pt>
                <c:pt idx="696">
                  <c:v>-3.6742099528782601E-3</c:v>
                </c:pt>
                <c:pt idx="697">
                  <c:v>-4.0696030691925733E-3</c:v>
                </c:pt>
                <c:pt idx="698">
                  <c:v>-3.0798955164925701E-3</c:v>
                </c:pt>
                <c:pt idx="699">
                  <c:v>0</c:v>
                </c:pt>
                <c:pt idx="700">
                  <c:v>-1.0922347529547238E-3</c:v>
                </c:pt>
                <c:pt idx="701">
                  <c:v>-4.9036666805056806E-3</c:v>
                </c:pt>
                <c:pt idx="702">
                  <c:v>-7.3493587100074143E-3</c:v>
                </c:pt>
                <c:pt idx="703">
                  <c:v>-7.6385673274325105E-3</c:v>
                </c:pt>
                <c:pt idx="704">
                  <c:v>-9.7893308399573664E-3</c:v>
                </c:pt>
                <c:pt idx="705">
                  <c:v>-5.8397110901252658E-3</c:v>
                </c:pt>
                <c:pt idx="706">
                  <c:v>-2.9342751809170453E-3</c:v>
                </c:pt>
                <c:pt idx="707">
                  <c:v>-4.0465017965684025E-3</c:v>
                </c:pt>
                <c:pt idx="708">
                  <c:v>-2.7652338761857687E-3</c:v>
                </c:pt>
                <c:pt idx="709">
                  <c:v>-2.6265628577474276E-3</c:v>
                </c:pt>
                <c:pt idx="710">
                  <c:v>-2.1718755359388942E-3</c:v>
                </c:pt>
                <c:pt idx="711">
                  <c:v>-2.4205836030185557E-3</c:v>
                </c:pt>
                <c:pt idx="712">
                  <c:v>-3.9319211669764931E-3</c:v>
                </c:pt>
                <c:pt idx="713">
                  <c:v>-3.8120102573008241E-3</c:v>
                </c:pt>
                <c:pt idx="714">
                  <c:v>-1.6627748313816637E-3</c:v>
                </c:pt>
                <c:pt idx="715">
                  <c:v>-2.1003173035700762E-3</c:v>
                </c:pt>
                <c:pt idx="716">
                  <c:v>-1.9256411270097695E-3</c:v>
                </c:pt>
                <c:pt idx="717">
                  <c:v>-2.3624945580068557E-3</c:v>
                </c:pt>
                <c:pt idx="718">
                  <c:v>-2.9019769512496074E-3</c:v>
                </c:pt>
                <c:pt idx="719">
                  <c:v>-3.1752404548085478E-3</c:v>
                </c:pt>
                <c:pt idx="720">
                  <c:v>-4.4712584467628824E-3</c:v>
                </c:pt>
                <c:pt idx="721">
                  <c:v>-3.3201047260108529E-3</c:v>
                </c:pt>
                <c:pt idx="722">
                  <c:v>-3.5319871345013132E-3</c:v>
                </c:pt>
                <c:pt idx="723">
                  <c:v>-4.6925634951704431E-3</c:v>
                </c:pt>
                <c:pt idx="724">
                  <c:v>-4.7425761815632628E-3</c:v>
                </c:pt>
                <c:pt idx="725">
                  <c:v>-7.244894020164816E-3</c:v>
                </c:pt>
                <c:pt idx="726">
                  <c:v>0</c:v>
                </c:pt>
                <c:pt idx="727">
                  <c:v>-4.6794516299364375E-4</c:v>
                </c:pt>
                <c:pt idx="728">
                  <c:v>-9.6986862310977084E-4</c:v>
                </c:pt>
                <c:pt idx="729">
                  <c:v>-8.5662003654463081E-4</c:v>
                </c:pt>
                <c:pt idx="730">
                  <c:v>-1.6995980384812981E-3</c:v>
                </c:pt>
                <c:pt idx="731">
                  <c:v>-3.2857357945228483E-3</c:v>
                </c:pt>
                <c:pt idx="732">
                  <c:v>-3.2596047919084548E-3</c:v>
                </c:pt>
                <c:pt idx="733">
                  <c:v>-2.6991157852992442E-3</c:v>
                </c:pt>
                <c:pt idx="734">
                  <c:v>-4.9914371643523525E-3</c:v>
                </c:pt>
                <c:pt idx="735">
                  <c:v>-7.0954404684133721E-3</c:v>
                </c:pt>
                <c:pt idx="736">
                  <c:v>-3.8015206778367894E-3</c:v>
                </c:pt>
                <c:pt idx="737">
                  <c:v>-5.0661480969126371E-3</c:v>
                </c:pt>
                <c:pt idx="738">
                  <c:v>-5.9012610179497438E-3</c:v>
                </c:pt>
                <c:pt idx="739">
                  <c:v>-6.1929922401054993E-3</c:v>
                </c:pt>
                <c:pt idx="740">
                  <c:v>-6.0406575346330094E-3</c:v>
                </c:pt>
                <c:pt idx="741">
                  <c:v>-6.2651626866617738E-3</c:v>
                </c:pt>
                <c:pt idx="742">
                  <c:v>-6.0138766256199183E-3</c:v>
                </c:pt>
                <c:pt idx="743">
                  <c:v>-5.4129022356971257E-3</c:v>
                </c:pt>
                <c:pt idx="744">
                  <c:v>-6.7781065740646351E-3</c:v>
                </c:pt>
                <c:pt idx="745">
                  <c:v>-7.6922779032764232E-3</c:v>
                </c:pt>
                <c:pt idx="746">
                  <c:v>-8.6720823571878602E-3</c:v>
                </c:pt>
                <c:pt idx="747">
                  <c:v>-8.6366445594874275E-3</c:v>
                </c:pt>
                <c:pt idx="748">
                  <c:v>-2.8722635490349147E-3</c:v>
                </c:pt>
                <c:pt idx="749">
                  <c:v>-5.9553833543102286E-4</c:v>
                </c:pt>
                <c:pt idx="750">
                  <c:v>-8.6334322317072054E-4</c:v>
                </c:pt>
                <c:pt idx="751">
                  <c:v>-2.7743303105409733E-3</c:v>
                </c:pt>
                <c:pt idx="752">
                  <c:v>-2.5824151072820767E-3</c:v>
                </c:pt>
                <c:pt idx="753">
                  <c:v>-3.5368169436308383E-3</c:v>
                </c:pt>
                <c:pt idx="754">
                  <c:v>-4.0254462399251789E-3</c:v>
                </c:pt>
                <c:pt idx="755">
                  <c:v>-4.5191248497694625E-3</c:v>
                </c:pt>
                <c:pt idx="756">
                  <c:v>-3.0287411293971056E-3</c:v>
                </c:pt>
                <c:pt idx="757">
                  <c:v>0</c:v>
                </c:pt>
                <c:pt idx="758">
                  <c:v>0</c:v>
                </c:pt>
                <c:pt idx="759">
                  <c:v>-3.6087191231159998E-4</c:v>
                </c:pt>
                <c:pt idx="760">
                  <c:v>-9.528719847776701E-4</c:v>
                </c:pt>
                <c:pt idx="761">
                  <c:v>-2.9593209358015349E-3</c:v>
                </c:pt>
                <c:pt idx="762">
                  <c:v>-2.5862441872421815E-3</c:v>
                </c:pt>
                <c:pt idx="763">
                  <c:v>-3.8003459632534042E-3</c:v>
                </c:pt>
                <c:pt idx="764">
                  <c:v>-6.8508796918465009E-4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-1.0769766347874521E-3</c:v>
                </c:pt>
                <c:pt idx="769">
                  <c:v>-2.9790516805580092E-3</c:v>
                </c:pt>
                <c:pt idx="770">
                  <c:v>-1.8434952466545029E-3</c:v>
                </c:pt>
                <c:pt idx="771">
                  <c:v>-2.7722399822038835E-3</c:v>
                </c:pt>
                <c:pt idx="772">
                  <c:v>-3.2725925719963023E-3</c:v>
                </c:pt>
                <c:pt idx="773">
                  <c:v>0</c:v>
                </c:pt>
                <c:pt idx="774">
                  <c:v>-6.7772833138659561E-3</c:v>
                </c:pt>
                <c:pt idx="775">
                  <c:v>-7.4008326758122633E-3</c:v>
                </c:pt>
                <c:pt idx="776">
                  <c:v>-5.5725958837232747E-3</c:v>
                </c:pt>
                <c:pt idx="777">
                  <c:v>-8.1637410007224798E-3</c:v>
                </c:pt>
                <c:pt idx="778">
                  <c:v>-7.7740938125346881E-3</c:v>
                </c:pt>
                <c:pt idx="779">
                  <c:v>0</c:v>
                </c:pt>
                <c:pt idx="780">
                  <c:v>0</c:v>
                </c:pt>
                <c:pt idx="781">
                  <c:v>-8.855038568980067E-4</c:v>
                </c:pt>
                <c:pt idx="782">
                  <c:v>0</c:v>
                </c:pt>
                <c:pt idx="783">
                  <c:v>-5.1930207491912572E-4</c:v>
                </c:pt>
                <c:pt idx="784">
                  <c:v>0</c:v>
                </c:pt>
                <c:pt idx="785">
                  <c:v>-1.7780715845135964E-3</c:v>
                </c:pt>
                <c:pt idx="786">
                  <c:v>0</c:v>
                </c:pt>
                <c:pt idx="787">
                  <c:v>0</c:v>
                </c:pt>
                <c:pt idx="788">
                  <c:v>-2.188129900370428E-3</c:v>
                </c:pt>
                <c:pt idx="789">
                  <c:v>-1.7913611441603416E-3</c:v>
                </c:pt>
                <c:pt idx="790">
                  <c:v>-3.230429772104193E-3</c:v>
                </c:pt>
                <c:pt idx="791">
                  <c:v>-2.7615073132937207E-3</c:v>
                </c:pt>
                <c:pt idx="792">
                  <c:v>-2.8124375511534572E-3</c:v>
                </c:pt>
                <c:pt idx="793">
                  <c:v>-3.3926616523139996E-3</c:v>
                </c:pt>
                <c:pt idx="794">
                  <c:v>-5.8375324520516525E-3</c:v>
                </c:pt>
                <c:pt idx="795">
                  <c:v>0</c:v>
                </c:pt>
                <c:pt idx="796">
                  <c:v>-4.561194219916076E-3</c:v>
                </c:pt>
                <c:pt idx="797">
                  <c:v>-3.281051888586628E-3</c:v>
                </c:pt>
                <c:pt idx="798">
                  <c:v>0</c:v>
                </c:pt>
                <c:pt idx="799">
                  <c:v>0</c:v>
                </c:pt>
                <c:pt idx="800">
                  <c:v>-5.7714976123923734E-4</c:v>
                </c:pt>
                <c:pt idx="801">
                  <c:v>0</c:v>
                </c:pt>
                <c:pt idx="802">
                  <c:v>-1.0820294490223592E-3</c:v>
                </c:pt>
                <c:pt idx="803">
                  <c:v>-2.1589627079722229E-3</c:v>
                </c:pt>
                <c:pt idx="804">
                  <c:v>-3.0100437292986948E-3</c:v>
                </c:pt>
                <c:pt idx="805">
                  <c:v>-1.5362896821469185E-5</c:v>
                </c:pt>
                <c:pt idx="806">
                  <c:v>0</c:v>
                </c:pt>
                <c:pt idx="807">
                  <c:v>0</c:v>
                </c:pt>
                <c:pt idx="808">
                  <c:v>-3.4488157480971893E-4</c:v>
                </c:pt>
                <c:pt idx="809">
                  <c:v>0</c:v>
                </c:pt>
                <c:pt idx="810">
                  <c:v>-4.0853711689727845E-3</c:v>
                </c:pt>
                <c:pt idx="811">
                  <c:v>-6.2540577917625795E-3</c:v>
                </c:pt>
                <c:pt idx="812">
                  <c:v>-5.3334191820805232E-3</c:v>
                </c:pt>
                <c:pt idx="813">
                  <c:v>-7.1462289835030335E-3</c:v>
                </c:pt>
                <c:pt idx="814">
                  <c:v>-8.5019602640027392E-3</c:v>
                </c:pt>
                <c:pt idx="815">
                  <c:v>-6.0885426175123492E-3</c:v>
                </c:pt>
                <c:pt idx="816">
                  <c:v>-6.7155284950389804E-3</c:v>
                </c:pt>
                <c:pt idx="817">
                  <c:v>-7.51917138063396E-3</c:v>
                </c:pt>
                <c:pt idx="818">
                  <c:v>-9.5925474974727365E-3</c:v>
                </c:pt>
                <c:pt idx="819">
                  <c:v>-9.3666045584359647E-3</c:v>
                </c:pt>
                <c:pt idx="820">
                  <c:v>-1.0571420011234789E-2</c:v>
                </c:pt>
                <c:pt idx="821">
                  <c:v>-1.092931938765529E-2</c:v>
                </c:pt>
                <c:pt idx="822">
                  <c:v>-1.0148640878200776E-2</c:v>
                </c:pt>
                <c:pt idx="823">
                  <c:v>-1.1658323359493572E-2</c:v>
                </c:pt>
                <c:pt idx="824">
                  <c:v>-1.0967512398110224E-2</c:v>
                </c:pt>
                <c:pt idx="825">
                  <c:v>-1.1075958460578739E-2</c:v>
                </c:pt>
                <c:pt idx="826">
                  <c:v>-1.2599142957860909E-2</c:v>
                </c:pt>
                <c:pt idx="827">
                  <c:v>-1.2734668019348971E-2</c:v>
                </c:pt>
                <c:pt idx="828">
                  <c:v>-1.4191011605492854E-2</c:v>
                </c:pt>
                <c:pt idx="829">
                  <c:v>-1.5663089791607687E-2</c:v>
                </c:pt>
                <c:pt idx="830">
                  <c:v>-1.5703509954136829E-2</c:v>
                </c:pt>
                <c:pt idx="831">
                  <c:v>-1.4662710014594849E-2</c:v>
                </c:pt>
                <c:pt idx="832">
                  <c:v>-1.6222740743363273E-2</c:v>
                </c:pt>
                <c:pt idx="833">
                  <c:v>-1.5832679239993874E-2</c:v>
                </c:pt>
                <c:pt idx="834">
                  <c:v>-1.5249571682062757E-2</c:v>
                </c:pt>
                <c:pt idx="835">
                  <c:v>-1.4856129381277228E-2</c:v>
                </c:pt>
                <c:pt idx="836">
                  <c:v>-1.6411637022486714E-2</c:v>
                </c:pt>
                <c:pt idx="837">
                  <c:v>-1.7185576976827877E-2</c:v>
                </c:pt>
                <c:pt idx="838">
                  <c:v>-1.7706243021658574E-2</c:v>
                </c:pt>
                <c:pt idx="839">
                  <c:v>-1.4119491001934659E-2</c:v>
                </c:pt>
                <c:pt idx="840">
                  <c:v>-1.3793037499942651E-2</c:v>
                </c:pt>
                <c:pt idx="841">
                  <c:v>-1.4531516638580322E-2</c:v>
                </c:pt>
                <c:pt idx="842">
                  <c:v>-1.4169306465981801E-2</c:v>
                </c:pt>
                <c:pt idx="843">
                  <c:v>-1.4299749814787877E-2</c:v>
                </c:pt>
                <c:pt idx="844">
                  <c:v>-1.4510376166076311E-2</c:v>
                </c:pt>
                <c:pt idx="845">
                  <c:v>-1.5947763455212982E-2</c:v>
                </c:pt>
                <c:pt idx="846">
                  <c:v>-1.3286447315062233E-2</c:v>
                </c:pt>
                <c:pt idx="847">
                  <c:v>-1.4333889785371312E-2</c:v>
                </c:pt>
                <c:pt idx="848">
                  <c:v>-1.3345882288489097E-2</c:v>
                </c:pt>
                <c:pt idx="849">
                  <c:v>-1.0628998381763899E-2</c:v>
                </c:pt>
                <c:pt idx="850">
                  <c:v>-1.0218733657571866E-2</c:v>
                </c:pt>
                <c:pt idx="851">
                  <c:v>-1.0179434322412306E-2</c:v>
                </c:pt>
                <c:pt idx="852">
                  <c:v>-9.6070841501469939E-3</c:v>
                </c:pt>
                <c:pt idx="853">
                  <c:v>-8.68981018198689E-3</c:v>
                </c:pt>
                <c:pt idx="854">
                  <c:v>-9.8737775124215776E-3</c:v>
                </c:pt>
                <c:pt idx="855">
                  <c:v>-9.1959016146739847E-3</c:v>
                </c:pt>
                <c:pt idx="856">
                  <c:v>-8.7999497559912987E-3</c:v>
                </c:pt>
                <c:pt idx="857">
                  <c:v>-1.1899602967875289E-2</c:v>
                </c:pt>
                <c:pt idx="858">
                  <c:v>-1.2213333599193299E-2</c:v>
                </c:pt>
                <c:pt idx="859">
                  <c:v>-1.2992794726294665E-2</c:v>
                </c:pt>
                <c:pt idx="860">
                  <c:v>-1.3152381932502233E-2</c:v>
                </c:pt>
                <c:pt idx="861">
                  <c:v>-8.6605794509819756E-3</c:v>
                </c:pt>
                <c:pt idx="862">
                  <c:v>-8.0530102383736812E-3</c:v>
                </c:pt>
                <c:pt idx="863">
                  <c:v>-1.1817460543622871E-2</c:v>
                </c:pt>
                <c:pt idx="864">
                  <c:v>-1.0953869532976501E-2</c:v>
                </c:pt>
                <c:pt idx="865">
                  <c:v>-1.1879925541525616E-2</c:v>
                </c:pt>
                <c:pt idx="866">
                  <c:v>-8.2602412749946952E-3</c:v>
                </c:pt>
                <c:pt idx="867">
                  <c:v>-1.3985316862338504E-2</c:v>
                </c:pt>
                <c:pt idx="868">
                  <c:v>-1.0270469643394398E-2</c:v>
                </c:pt>
                <c:pt idx="869">
                  <c:v>-2.0305865676043533E-3</c:v>
                </c:pt>
                <c:pt idx="870">
                  <c:v>-4.1936817243355407E-3</c:v>
                </c:pt>
                <c:pt idx="871">
                  <c:v>-1.2305738667222066E-3</c:v>
                </c:pt>
                <c:pt idx="872">
                  <c:v>0</c:v>
                </c:pt>
                <c:pt idx="873">
                  <c:v>-1.7870354003712841E-3</c:v>
                </c:pt>
                <c:pt idx="874">
                  <c:v>-4.4294229526127271E-3</c:v>
                </c:pt>
                <c:pt idx="875">
                  <c:v>-4.6470482510756472E-3</c:v>
                </c:pt>
                <c:pt idx="876">
                  <c:v>-2.2148620306453592E-3</c:v>
                </c:pt>
                <c:pt idx="877">
                  <c:v>0</c:v>
                </c:pt>
                <c:pt idx="878">
                  <c:v>0</c:v>
                </c:pt>
                <c:pt idx="879">
                  <c:v>-2.5097289831732539E-4</c:v>
                </c:pt>
                <c:pt idx="880">
                  <c:v>0</c:v>
                </c:pt>
                <c:pt idx="881">
                  <c:v>-1.8767600121478711E-3</c:v>
                </c:pt>
                <c:pt idx="882">
                  <c:v>-3.2034941880219048E-3</c:v>
                </c:pt>
                <c:pt idx="883">
                  <c:v>-5.8022234592213229E-3</c:v>
                </c:pt>
                <c:pt idx="884">
                  <c:v>-9.5345464103315791E-3</c:v>
                </c:pt>
                <c:pt idx="885">
                  <c:v>-1.0040145566301173E-2</c:v>
                </c:pt>
                <c:pt idx="886">
                  <c:v>-8.3584510560423819E-3</c:v>
                </c:pt>
                <c:pt idx="887">
                  <c:v>-1.0261621942332377E-2</c:v>
                </c:pt>
                <c:pt idx="888">
                  <c:v>-5.6414205484565105E-3</c:v>
                </c:pt>
                <c:pt idx="889">
                  <c:v>-1.634429790611347E-3</c:v>
                </c:pt>
                <c:pt idx="890">
                  <c:v>-1.8512051664544282E-3</c:v>
                </c:pt>
                <c:pt idx="891">
                  <c:v>-4.6651461676328054E-4</c:v>
                </c:pt>
                <c:pt idx="892">
                  <c:v>0</c:v>
                </c:pt>
                <c:pt idx="893">
                  <c:v>-2.9135427854375395E-3</c:v>
                </c:pt>
                <c:pt idx="894">
                  <c:v>-1.8824047949766998E-3</c:v>
                </c:pt>
                <c:pt idx="895">
                  <c:v>-4.1592903233208522E-3</c:v>
                </c:pt>
                <c:pt idx="896">
                  <c:v>-4.9047349032621534E-3</c:v>
                </c:pt>
                <c:pt idx="897">
                  <c:v>-4.8784747611994028E-3</c:v>
                </c:pt>
                <c:pt idx="898">
                  <c:v>-4.3766180462053716E-3</c:v>
                </c:pt>
                <c:pt idx="899">
                  <c:v>-7.1289897566323424E-3</c:v>
                </c:pt>
                <c:pt idx="900">
                  <c:v>-9.5166811540531304E-3</c:v>
                </c:pt>
                <c:pt idx="901">
                  <c:v>-7.733875856498873E-3</c:v>
                </c:pt>
                <c:pt idx="902">
                  <c:v>-8.9415004913344642E-3</c:v>
                </c:pt>
                <c:pt idx="903">
                  <c:v>-1.0575154000915021E-2</c:v>
                </c:pt>
                <c:pt idx="904">
                  <c:v>-1.28762161669006E-2</c:v>
                </c:pt>
                <c:pt idx="905">
                  <c:v>-1.1370171483144675E-2</c:v>
                </c:pt>
                <c:pt idx="906">
                  <c:v>-1.4514286659485731E-2</c:v>
                </c:pt>
                <c:pt idx="907">
                  <c:v>-1.8154439994708893E-2</c:v>
                </c:pt>
                <c:pt idx="908">
                  <c:v>-1.8774556367601836E-2</c:v>
                </c:pt>
                <c:pt idx="909">
                  <c:v>-2.2314424851267223E-2</c:v>
                </c:pt>
                <c:pt idx="910">
                  <c:v>-2.3962051934245721E-2</c:v>
                </c:pt>
                <c:pt idx="911">
                  <c:v>-2.2103305018323471E-2</c:v>
                </c:pt>
                <c:pt idx="912">
                  <c:v>-2.4854790264270732E-2</c:v>
                </c:pt>
                <c:pt idx="913">
                  <c:v>-1.3171704886104085E-2</c:v>
                </c:pt>
                <c:pt idx="914">
                  <c:v>-8.3081822432955477E-3</c:v>
                </c:pt>
                <c:pt idx="915">
                  <c:v>-1.2691273439989215E-2</c:v>
                </c:pt>
                <c:pt idx="916">
                  <c:v>-1.0919739685453789E-2</c:v>
                </c:pt>
                <c:pt idx="917">
                  <c:v>-4.5685909451267381E-3</c:v>
                </c:pt>
                <c:pt idx="918">
                  <c:v>0</c:v>
                </c:pt>
                <c:pt idx="919">
                  <c:v>0</c:v>
                </c:pt>
                <c:pt idx="920">
                  <c:v>-1.2664363798208234E-3</c:v>
                </c:pt>
                <c:pt idx="921">
                  <c:v>-1.0449526360789552E-3</c:v>
                </c:pt>
                <c:pt idx="922">
                  <c:v>-3.9898320152642608E-4</c:v>
                </c:pt>
                <c:pt idx="923">
                  <c:v>-4.3134954788471846E-3</c:v>
                </c:pt>
                <c:pt idx="924">
                  <c:v>-5.6072170216073802E-3</c:v>
                </c:pt>
                <c:pt idx="925">
                  <c:v>-5.9639394711699101E-3</c:v>
                </c:pt>
                <c:pt idx="926">
                  <c:v>-6.4665925630373877E-3</c:v>
                </c:pt>
                <c:pt idx="927">
                  <c:v>-7.390014344401008E-3</c:v>
                </c:pt>
                <c:pt idx="928">
                  <c:v>-7.4722215612116338E-3</c:v>
                </c:pt>
                <c:pt idx="929">
                  <c:v>-1.8204765374159049E-3</c:v>
                </c:pt>
                <c:pt idx="930">
                  <c:v>-8.7323180828189351E-3</c:v>
                </c:pt>
                <c:pt idx="931">
                  <c:v>-7.5009019435124946E-3</c:v>
                </c:pt>
                <c:pt idx="932">
                  <c:v>-5.9456131381875332E-3</c:v>
                </c:pt>
                <c:pt idx="933">
                  <c:v>-9.6827589894816768E-3</c:v>
                </c:pt>
                <c:pt idx="934">
                  <c:v>-7.9329860671412122E-3</c:v>
                </c:pt>
                <c:pt idx="935">
                  <c:v>-9.5882400426439141E-3</c:v>
                </c:pt>
                <c:pt idx="936">
                  <c:v>-9.3423762229416507E-3</c:v>
                </c:pt>
                <c:pt idx="937">
                  <c:v>-7.907063809561854E-3</c:v>
                </c:pt>
                <c:pt idx="938">
                  <c:v>-8.4940834005822197E-3</c:v>
                </c:pt>
                <c:pt idx="939">
                  <c:v>-8.794850299514545E-3</c:v>
                </c:pt>
                <c:pt idx="940">
                  <c:v>-8.5793178559675498E-3</c:v>
                </c:pt>
                <c:pt idx="941">
                  <c:v>-9.3647625461282802E-3</c:v>
                </c:pt>
                <c:pt idx="942">
                  <c:v>-9.921320326791272E-3</c:v>
                </c:pt>
                <c:pt idx="943">
                  <c:v>-9.1984636442378198E-3</c:v>
                </c:pt>
                <c:pt idx="944">
                  <c:v>0</c:v>
                </c:pt>
                <c:pt idx="945">
                  <c:v>0</c:v>
                </c:pt>
                <c:pt idx="946">
                  <c:v>-3.5661818822252389E-4</c:v>
                </c:pt>
                <c:pt idx="947">
                  <c:v>0</c:v>
                </c:pt>
                <c:pt idx="948">
                  <c:v>-1.9701651766774742E-3</c:v>
                </c:pt>
                <c:pt idx="949">
                  <c:v>-2.0342436757092575E-3</c:v>
                </c:pt>
                <c:pt idx="950">
                  <c:v>-2.6361898061870725E-3</c:v>
                </c:pt>
                <c:pt idx="951">
                  <c:v>-3.1490769837124732E-3</c:v>
                </c:pt>
                <c:pt idx="952">
                  <c:v>-1.1260733666174083E-4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-2.3874896409348256E-3</c:v>
                </c:pt>
                <c:pt idx="957">
                  <c:v>-2.5033742722209151E-3</c:v>
                </c:pt>
                <c:pt idx="958">
                  <c:v>-4.1918621349816831E-3</c:v>
                </c:pt>
                <c:pt idx="959">
                  <c:v>-5.7753125500300539E-3</c:v>
                </c:pt>
                <c:pt idx="960">
                  <c:v>-7.3634975637806299E-3</c:v>
                </c:pt>
                <c:pt idx="961">
                  <c:v>0</c:v>
                </c:pt>
                <c:pt idx="962">
                  <c:v>0</c:v>
                </c:pt>
                <c:pt idx="963">
                  <c:v>-5.6125799596495884E-4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-1.3369030733058063E-3</c:v>
                </c:pt>
                <c:pt idx="968">
                  <c:v>0</c:v>
                </c:pt>
                <c:pt idx="969">
                  <c:v>0</c:v>
                </c:pt>
                <c:pt idx="970">
                  <c:v>-1.4630320403254959E-3</c:v>
                </c:pt>
                <c:pt idx="971">
                  <c:v>-2.2808038562915911E-3</c:v>
                </c:pt>
                <c:pt idx="972">
                  <c:v>-1.679694414976618E-4</c:v>
                </c:pt>
                <c:pt idx="973">
                  <c:v>0</c:v>
                </c:pt>
                <c:pt idx="974">
                  <c:v>-2.8660391002434116E-3</c:v>
                </c:pt>
                <c:pt idx="975">
                  <c:v>-6.2633665012827855E-3</c:v>
                </c:pt>
                <c:pt idx="976">
                  <c:v>-6.7779623849136827E-3</c:v>
                </c:pt>
                <c:pt idx="977">
                  <c:v>0</c:v>
                </c:pt>
                <c:pt idx="978">
                  <c:v>-6.1506916183828864E-4</c:v>
                </c:pt>
                <c:pt idx="979">
                  <c:v>-1.5187598396494417E-3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-6.9295225093646273E-4</c:v>
                </c:pt>
                <c:pt idx="987">
                  <c:v>0</c:v>
                </c:pt>
                <c:pt idx="988">
                  <c:v>-5.0764795446489597E-4</c:v>
                </c:pt>
                <c:pt idx="989">
                  <c:v>-3.4198223720194321E-4</c:v>
                </c:pt>
                <c:pt idx="990">
                  <c:v>-8.0867040243082222E-4</c:v>
                </c:pt>
                <c:pt idx="991">
                  <c:v>-2.0715650260521024E-3</c:v>
                </c:pt>
                <c:pt idx="992">
                  <c:v>-3.2739620903992073E-3</c:v>
                </c:pt>
                <c:pt idx="993">
                  <c:v>-3.5783692426963887E-3</c:v>
                </c:pt>
                <c:pt idx="994">
                  <c:v>-5.3274906363522945E-3</c:v>
                </c:pt>
                <c:pt idx="995">
                  <c:v>-2.6851174276258938E-3</c:v>
                </c:pt>
                <c:pt idx="996">
                  <c:v>-8.5066973336845875E-3</c:v>
                </c:pt>
                <c:pt idx="997">
                  <c:v>-9.189891098358216E-3</c:v>
                </c:pt>
                <c:pt idx="998">
                  <c:v>-6.2103093645804464E-3</c:v>
                </c:pt>
                <c:pt idx="999">
                  <c:v>-7.3171457598008027E-3</c:v>
                </c:pt>
                <c:pt idx="1000">
                  <c:v>-7.152258189742744E-3</c:v>
                </c:pt>
                <c:pt idx="1001">
                  <c:v>-8.8969141989317935E-3</c:v>
                </c:pt>
                <c:pt idx="1002">
                  <c:v>-1.1492121492014507E-2</c:v>
                </c:pt>
                <c:pt idx="1003">
                  <c:v>-1.2133779818417567E-2</c:v>
                </c:pt>
                <c:pt idx="1004">
                  <c:v>-1.1968223525590349E-2</c:v>
                </c:pt>
                <c:pt idx="1005">
                  <c:v>-1.2579913006003696E-2</c:v>
                </c:pt>
                <c:pt idx="1006">
                  <c:v>-1.2855851753139858E-2</c:v>
                </c:pt>
                <c:pt idx="1007">
                  <c:v>-8.4335723251616201E-3</c:v>
                </c:pt>
                <c:pt idx="1008">
                  <c:v>-9.6330243997667653E-3</c:v>
                </c:pt>
                <c:pt idx="1009">
                  <c:v>-9.913823783650022E-3</c:v>
                </c:pt>
                <c:pt idx="1010">
                  <c:v>-8.9410774806384374E-3</c:v>
                </c:pt>
                <c:pt idx="1011">
                  <c:v>-8.8654408037637245E-3</c:v>
                </c:pt>
                <c:pt idx="1012">
                  <c:v>-1.1614244791372297E-2</c:v>
                </c:pt>
                <c:pt idx="1013">
                  <c:v>-1.2210241885235007E-2</c:v>
                </c:pt>
                <c:pt idx="1014">
                  <c:v>-1.2719048399109423E-2</c:v>
                </c:pt>
                <c:pt idx="1015">
                  <c:v>-1.2828290102330553E-2</c:v>
                </c:pt>
                <c:pt idx="1016">
                  <c:v>-1.3111222170368309E-2</c:v>
                </c:pt>
                <c:pt idx="1017">
                  <c:v>-1.3543823669932675E-2</c:v>
                </c:pt>
                <c:pt idx="1018">
                  <c:v>-1.1838977276627083E-2</c:v>
                </c:pt>
                <c:pt idx="1019">
                  <c:v>-1.474703649258069E-2</c:v>
                </c:pt>
                <c:pt idx="1020">
                  <c:v>-1.3105119460226966E-2</c:v>
                </c:pt>
                <c:pt idx="1021">
                  <c:v>-1.0912862631891951E-2</c:v>
                </c:pt>
                <c:pt idx="1022">
                  <c:v>-1.2413076507177823E-2</c:v>
                </c:pt>
                <c:pt idx="1023">
                  <c:v>-1.1828058702807565E-2</c:v>
                </c:pt>
                <c:pt idx="1024">
                  <c:v>-1.112487250559846E-2</c:v>
                </c:pt>
                <c:pt idx="1025">
                  <c:v>-1.0945775581699735E-2</c:v>
                </c:pt>
                <c:pt idx="1026">
                  <c:v>-1.1014960806157048E-2</c:v>
                </c:pt>
                <c:pt idx="1027">
                  <c:v>-9.948521912178987E-3</c:v>
                </c:pt>
                <c:pt idx="1028">
                  <c:v>-7.998660701551974E-3</c:v>
                </c:pt>
                <c:pt idx="1029">
                  <c:v>0</c:v>
                </c:pt>
                <c:pt idx="1030">
                  <c:v>-2.6830064456222491E-3</c:v>
                </c:pt>
                <c:pt idx="1031">
                  <c:v>-2.606452729493558E-3</c:v>
                </c:pt>
                <c:pt idx="1032">
                  <c:v>0</c:v>
                </c:pt>
                <c:pt idx="1033">
                  <c:v>-1.8357130855508608E-3</c:v>
                </c:pt>
                <c:pt idx="1034">
                  <c:v>-2.8961288574387289E-3</c:v>
                </c:pt>
                <c:pt idx="1035">
                  <c:v>-3.8993693985207578E-3</c:v>
                </c:pt>
                <c:pt idx="1036">
                  <c:v>-4.6542338544024453E-3</c:v>
                </c:pt>
                <c:pt idx="1037">
                  <c:v>-5.9157800136213634E-3</c:v>
                </c:pt>
                <c:pt idx="1038">
                  <c:v>-6.5506701756042895E-3</c:v>
                </c:pt>
                <c:pt idx="1039">
                  <c:v>-6.3558815807620572E-3</c:v>
                </c:pt>
                <c:pt idx="1040">
                  <c:v>-8.5650810941915179E-3</c:v>
                </c:pt>
                <c:pt idx="1041">
                  <c:v>-9.9624740514302479E-3</c:v>
                </c:pt>
                <c:pt idx="1042">
                  <c:v>-1.2236052289339994E-2</c:v>
                </c:pt>
                <c:pt idx="1043">
                  <c:v>-1.3786137347167937E-2</c:v>
                </c:pt>
                <c:pt idx="1044">
                  <c:v>-8.6618711995714026E-3</c:v>
                </c:pt>
                <c:pt idx="1045">
                  <c:v>-1.1542444339391555E-2</c:v>
                </c:pt>
                <c:pt idx="1046">
                  <c:v>-1.5204853275515129E-2</c:v>
                </c:pt>
                <c:pt idx="1047">
                  <c:v>0</c:v>
                </c:pt>
                <c:pt idx="1048">
                  <c:v>-1.5426851841059408E-3</c:v>
                </c:pt>
                <c:pt idx="1049">
                  <c:v>-6.5829392798666397E-4</c:v>
                </c:pt>
                <c:pt idx="1050">
                  <c:v>0</c:v>
                </c:pt>
                <c:pt idx="1051">
                  <c:v>-1.3666989946692354E-3</c:v>
                </c:pt>
                <c:pt idx="1052">
                  <c:v>0</c:v>
                </c:pt>
                <c:pt idx="1053">
                  <c:v>-1.0032134130300019E-3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-6.6232282497746819E-4</c:v>
                </c:pt>
                <c:pt idx="1059">
                  <c:v>-1.6970950400663209E-4</c:v>
                </c:pt>
                <c:pt idx="1060">
                  <c:v>0</c:v>
                </c:pt>
                <c:pt idx="1061">
                  <c:v>0</c:v>
                </c:pt>
                <c:pt idx="1062">
                  <c:v>-1.3305699997925302E-3</c:v>
                </c:pt>
                <c:pt idx="1063">
                  <c:v>0</c:v>
                </c:pt>
                <c:pt idx="1064">
                  <c:v>-2.320163286417154E-3</c:v>
                </c:pt>
                <c:pt idx="1065">
                  <c:v>-4.5510417131136016E-3</c:v>
                </c:pt>
                <c:pt idx="1066">
                  <c:v>-5.8795343255413357E-3</c:v>
                </c:pt>
                <c:pt idx="1067">
                  <c:v>-6.4778876131903473E-3</c:v>
                </c:pt>
                <c:pt idx="1068">
                  <c:v>-6.3748004147001769E-3</c:v>
                </c:pt>
                <c:pt idx="1069">
                  <c:v>-5.7840179643148248E-3</c:v>
                </c:pt>
                <c:pt idx="1070">
                  <c:v>-5.4858796789657438E-3</c:v>
                </c:pt>
                <c:pt idx="1071">
                  <c:v>-3.1400998577950645E-3</c:v>
                </c:pt>
                <c:pt idx="1072">
                  <c:v>-3.5143674013363713E-3</c:v>
                </c:pt>
                <c:pt idx="1073">
                  <c:v>-3.2733907383046823E-3</c:v>
                </c:pt>
                <c:pt idx="1074">
                  <c:v>-1.0282768083454963E-3</c:v>
                </c:pt>
                <c:pt idx="1075">
                  <c:v>-2.247584881973852E-3</c:v>
                </c:pt>
                <c:pt idx="1076">
                  <c:v>-1.8026022316440793E-3</c:v>
                </c:pt>
                <c:pt idx="1077">
                  <c:v>-5.9615755616526656E-6</c:v>
                </c:pt>
                <c:pt idx="1078">
                  <c:v>0</c:v>
                </c:pt>
                <c:pt idx="1079">
                  <c:v>0</c:v>
                </c:pt>
                <c:pt idx="1080">
                  <c:v>-1.6816562881983854E-3</c:v>
                </c:pt>
                <c:pt idx="1081">
                  <c:v>-2.1425061234394693E-3</c:v>
                </c:pt>
                <c:pt idx="1082">
                  <c:v>-2.3088024426642928E-4</c:v>
                </c:pt>
                <c:pt idx="1083">
                  <c:v>0</c:v>
                </c:pt>
                <c:pt idx="1084">
                  <c:v>0</c:v>
                </c:pt>
                <c:pt idx="1085">
                  <c:v>-6.0592842067536123E-3</c:v>
                </c:pt>
                <c:pt idx="1086">
                  <c:v>-6.4739208896507083E-3</c:v>
                </c:pt>
                <c:pt idx="1087">
                  <c:v>-6.7619468207805733E-3</c:v>
                </c:pt>
                <c:pt idx="1088">
                  <c:v>-8.3215121075530529E-3</c:v>
                </c:pt>
                <c:pt idx="1089">
                  <c:v>-9.0300467316761779E-4</c:v>
                </c:pt>
                <c:pt idx="1090">
                  <c:v>-4.8498934684672035E-3</c:v>
                </c:pt>
                <c:pt idx="1091">
                  <c:v>-4.9562552956210482E-3</c:v>
                </c:pt>
                <c:pt idx="1092">
                  <c:v>-2.6903287544491894E-3</c:v>
                </c:pt>
                <c:pt idx="1093">
                  <c:v>-5.5583658906729339E-3</c:v>
                </c:pt>
                <c:pt idx="1094">
                  <c:v>-8.2948736559416147E-3</c:v>
                </c:pt>
                <c:pt idx="1095">
                  <c:v>-7.842556592465022E-3</c:v>
                </c:pt>
                <c:pt idx="1096">
                  <c:v>-8.6599130340136998E-3</c:v>
                </c:pt>
                <c:pt idx="1097">
                  <c:v>-9.2229944746691217E-3</c:v>
                </c:pt>
                <c:pt idx="1098">
                  <c:v>-7.7242201200222738E-3</c:v>
                </c:pt>
                <c:pt idx="1099">
                  <c:v>-1.4641277431778787E-2</c:v>
                </c:pt>
                <c:pt idx="1100">
                  <c:v>-1.6167747261265131E-2</c:v>
                </c:pt>
                <c:pt idx="1101">
                  <c:v>-1.7749973950145326E-2</c:v>
                </c:pt>
                <c:pt idx="1102">
                  <c:v>-1.9615819916380839E-2</c:v>
                </c:pt>
                <c:pt idx="1103">
                  <c:v>-2.0545934331401616E-2</c:v>
                </c:pt>
                <c:pt idx="1104">
                  <c:v>-2.2076869864062432E-2</c:v>
                </c:pt>
                <c:pt idx="1105">
                  <c:v>-2.3138999361152157E-2</c:v>
                </c:pt>
                <c:pt idx="1106">
                  <c:v>-1.1425166789261532E-2</c:v>
                </c:pt>
                <c:pt idx="1107">
                  <c:v>-1.9182569146901529E-2</c:v>
                </c:pt>
                <c:pt idx="1108">
                  <c:v>-1.857061931620696E-2</c:v>
                </c:pt>
                <c:pt idx="1109">
                  <c:v>-1.1246351337509286E-2</c:v>
                </c:pt>
                <c:pt idx="1110">
                  <c:v>-1.3098168016519196E-2</c:v>
                </c:pt>
                <c:pt idx="1111">
                  <c:v>-1.2476216815234364E-2</c:v>
                </c:pt>
                <c:pt idx="1112">
                  <c:v>-1.1941198118714746E-2</c:v>
                </c:pt>
                <c:pt idx="1113">
                  <c:v>-1.2384973211977068E-2</c:v>
                </c:pt>
                <c:pt idx="1114">
                  <c:v>-1.1079431825824826E-2</c:v>
                </c:pt>
                <c:pt idx="1115">
                  <c:v>-1.2870547173693847E-2</c:v>
                </c:pt>
                <c:pt idx="1116">
                  <c:v>-9.804319350339763E-3</c:v>
                </c:pt>
                <c:pt idx="1117">
                  <c:v>-1.0541605147147415E-2</c:v>
                </c:pt>
                <c:pt idx="1118">
                  <c:v>-1.2901758800433982E-2</c:v>
                </c:pt>
                <c:pt idx="1119">
                  <c:v>-1.0303552837965801E-2</c:v>
                </c:pt>
                <c:pt idx="1120">
                  <c:v>-1.0201180007941346E-2</c:v>
                </c:pt>
                <c:pt idx="1121">
                  <c:v>-8.889873992108166E-3</c:v>
                </c:pt>
                <c:pt idx="1122">
                  <c:v>-1.073009536473124E-2</c:v>
                </c:pt>
                <c:pt idx="1123">
                  <c:v>-1.2542869911295385E-2</c:v>
                </c:pt>
                <c:pt idx="1124">
                  <c:v>-1.241247600521056E-2</c:v>
                </c:pt>
                <c:pt idx="1125">
                  <c:v>-1.2098768709497554E-2</c:v>
                </c:pt>
                <c:pt idx="1126">
                  <c:v>-1.3269946422018619E-2</c:v>
                </c:pt>
                <c:pt idx="1127">
                  <c:v>-1.5246572018368987E-2</c:v>
                </c:pt>
                <c:pt idx="1128">
                  <c:v>-1.1587993761975501E-2</c:v>
                </c:pt>
                <c:pt idx="1129">
                  <c:v>-1.0085921984651081E-2</c:v>
                </c:pt>
                <c:pt idx="1130">
                  <c:v>-1.2139512359714E-2</c:v>
                </c:pt>
                <c:pt idx="1131">
                  <c:v>-6.6603960153363007E-3</c:v>
                </c:pt>
                <c:pt idx="1132">
                  <c:v>0</c:v>
                </c:pt>
                <c:pt idx="1133">
                  <c:v>-1.1995262793187411E-3</c:v>
                </c:pt>
                <c:pt idx="1134">
                  <c:v>0</c:v>
                </c:pt>
                <c:pt idx="1135">
                  <c:v>0</c:v>
                </c:pt>
                <c:pt idx="1136">
                  <c:v>-2.0307016837544101E-3</c:v>
                </c:pt>
                <c:pt idx="1137">
                  <c:v>0</c:v>
                </c:pt>
                <c:pt idx="1138">
                  <c:v>0</c:v>
                </c:pt>
                <c:pt idx="1139">
                  <c:v>-6.3911576531916481E-4</c:v>
                </c:pt>
                <c:pt idx="1140">
                  <c:v>-3.1543357379801851E-3</c:v>
                </c:pt>
                <c:pt idx="1141">
                  <c:v>-4.9922593506915858E-3</c:v>
                </c:pt>
                <c:pt idx="1142">
                  <c:v>-5.9657790246524511E-3</c:v>
                </c:pt>
                <c:pt idx="1143">
                  <c:v>-8.0044629928970323E-3</c:v>
                </c:pt>
                <c:pt idx="1144">
                  <c:v>-2.9045888307409617E-3</c:v>
                </c:pt>
                <c:pt idx="1145">
                  <c:v>-3.5376574430207031E-3</c:v>
                </c:pt>
                <c:pt idx="1146">
                  <c:v>-3.1502357619130894E-3</c:v>
                </c:pt>
                <c:pt idx="1147">
                  <c:v>-6.2895518778871562E-4</c:v>
                </c:pt>
                <c:pt idx="1148">
                  <c:v>-3.1934014520221821E-3</c:v>
                </c:pt>
                <c:pt idx="1149">
                  <c:v>-6.7337462272620829E-4</c:v>
                </c:pt>
                <c:pt idx="1150">
                  <c:v>-4.4620605665548485E-3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-3.3448675709319975E-3</c:v>
                </c:pt>
                <c:pt idx="1155">
                  <c:v>-2.4175613203331059E-3</c:v>
                </c:pt>
                <c:pt idx="1156">
                  <c:v>0</c:v>
                </c:pt>
                <c:pt idx="1157">
                  <c:v>-1.5766300335753103E-2</c:v>
                </c:pt>
                <c:pt idx="1158">
                  <c:v>-1.8133622742564803E-2</c:v>
                </c:pt>
                <c:pt idx="1159">
                  <c:v>-1.8539222229064678E-2</c:v>
                </c:pt>
                <c:pt idx="1160">
                  <c:v>-2.3399370132804576E-2</c:v>
                </c:pt>
                <c:pt idx="1161">
                  <c:v>-2.6438917364462466E-2</c:v>
                </c:pt>
                <c:pt idx="1162">
                  <c:v>-2.2951075099145735E-2</c:v>
                </c:pt>
                <c:pt idx="1163">
                  <c:v>-2.4783098416321647E-2</c:v>
                </c:pt>
                <c:pt idx="1164">
                  <c:v>-2.5602009289482863E-2</c:v>
                </c:pt>
                <c:pt idx="1165">
                  <c:v>-2.2722400920592301E-2</c:v>
                </c:pt>
                <c:pt idx="1166">
                  <c:v>-1.2777939788928383E-2</c:v>
                </c:pt>
                <c:pt idx="1167">
                  <c:v>-1.2315459850217758E-2</c:v>
                </c:pt>
                <c:pt idx="1168">
                  <c:v>-1.4453808542600366E-2</c:v>
                </c:pt>
                <c:pt idx="1169">
                  <c:v>-1.5710055285265812E-2</c:v>
                </c:pt>
                <c:pt idx="1170">
                  <c:v>-1.5838222521216472E-2</c:v>
                </c:pt>
                <c:pt idx="1171">
                  <c:v>-1.58529413607299E-2</c:v>
                </c:pt>
                <c:pt idx="1172">
                  <c:v>-1.6378478138743935E-2</c:v>
                </c:pt>
                <c:pt idx="1173">
                  <c:v>-1.5150943790292914E-2</c:v>
                </c:pt>
                <c:pt idx="1174">
                  <c:v>-1.8264674862579433E-2</c:v>
                </c:pt>
                <c:pt idx="1175">
                  <c:v>-2.4396149809246426E-2</c:v>
                </c:pt>
                <c:pt idx="1176">
                  <c:v>-2.6216563980773988E-2</c:v>
                </c:pt>
                <c:pt idx="1177">
                  <c:v>-2.6802278165904969E-2</c:v>
                </c:pt>
                <c:pt idx="1178">
                  <c:v>-2.9089982222989419E-2</c:v>
                </c:pt>
                <c:pt idx="1179">
                  <c:v>-2.6840623893441884E-2</c:v>
                </c:pt>
                <c:pt idx="1180">
                  <c:v>-2.7187031723524102E-2</c:v>
                </c:pt>
                <c:pt idx="1181">
                  <c:v>-2.7638491184567293E-2</c:v>
                </c:pt>
                <c:pt idx="1182">
                  <c:v>-2.3568739912973369E-2</c:v>
                </c:pt>
                <c:pt idx="1183">
                  <c:v>-2.6448861112417621E-2</c:v>
                </c:pt>
                <c:pt idx="1184">
                  <c:v>-2.7465631437432858E-2</c:v>
                </c:pt>
                <c:pt idx="1185">
                  <c:v>-2.8142211808744322E-2</c:v>
                </c:pt>
                <c:pt idx="1186">
                  <c:v>-2.5989360160450836E-2</c:v>
                </c:pt>
                <c:pt idx="1187">
                  <c:v>-1.2956171701475561E-2</c:v>
                </c:pt>
                <c:pt idx="1188">
                  <c:v>-1.4613166154364032E-2</c:v>
                </c:pt>
                <c:pt idx="1189">
                  <c:v>-1.3366319934356663E-2</c:v>
                </c:pt>
                <c:pt idx="1190">
                  <c:v>-1.1984492811110803E-2</c:v>
                </c:pt>
                <c:pt idx="1191">
                  <c:v>-4.518469551065607E-3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-2.2242325774766147E-3</c:v>
                </c:pt>
                <c:pt idx="1197">
                  <c:v>-5.1481626632602362E-3</c:v>
                </c:pt>
                <c:pt idx="1198">
                  <c:v>-5.9983161236972782E-3</c:v>
                </c:pt>
                <c:pt idx="1199">
                  <c:v>-6.5881425744885869E-3</c:v>
                </c:pt>
                <c:pt idx="1200">
                  <c:v>-8.8799115060903544E-3</c:v>
                </c:pt>
                <c:pt idx="1201">
                  <c:v>-1.2826740541687198E-2</c:v>
                </c:pt>
                <c:pt idx="1202">
                  <c:v>-1.4178653007369202E-2</c:v>
                </c:pt>
                <c:pt idx="1203">
                  <c:v>-1.074033935828056E-2</c:v>
                </c:pt>
                <c:pt idx="1204">
                  <c:v>-2.8508434430465357E-3</c:v>
                </c:pt>
                <c:pt idx="1205">
                  <c:v>-3.9496354589610982E-3</c:v>
                </c:pt>
                <c:pt idx="1206">
                  <c:v>-1.7109021747101494E-3</c:v>
                </c:pt>
                <c:pt idx="1207">
                  <c:v>0</c:v>
                </c:pt>
                <c:pt idx="1208">
                  <c:v>0</c:v>
                </c:pt>
                <c:pt idx="1209">
                  <c:v>-2.4388228566453174E-3</c:v>
                </c:pt>
                <c:pt idx="1210">
                  <c:v>-1.9244729773548741E-3</c:v>
                </c:pt>
                <c:pt idx="1211">
                  <c:v>-3.3095221767102112E-3</c:v>
                </c:pt>
                <c:pt idx="1212">
                  <c:v>-4.1660972888202252E-3</c:v>
                </c:pt>
                <c:pt idx="1213">
                  <c:v>-3.971876346083425E-3</c:v>
                </c:pt>
                <c:pt idx="1214">
                  <c:v>-3.9943855789587035E-3</c:v>
                </c:pt>
                <c:pt idx="1215">
                  <c:v>-6.0003251367060084E-3</c:v>
                </c:pt>
                <c:pt idx="1216">
                  <c:v>-6.7031428513590896E-3</c:v>
                </c:pt>
                <c:pt idx="1217">
                  <c:v>-7.1428783050758726E-3</c:v>
                </c:pt>
                <c:pt idx="1218">
                  <c:v>-7.3218244845431046E-3</c:v>
                </c:pt>
                <c:pt idx="1219">
                  <c:v>-8.8987705964264086E-3</c:v>
                </c:pt>
                <c:pt idx="1220">
                  <c:v>-1.2194425360596117E-2</c:v>
                </c:pt>
                <c:pt idx="1221">
                  <c:v>-1.39035464204601E-2</c:v>
                </c:pt>
                <c:pt idx="1222">
                  <c:v>-1.4802817937066504E-2</c:v>
                </c:pt>
                <c:pt idx="1223">
                  <c:v>-1.6742087271775841E-2</c:v>
                </c:pt>
                <c:pt idx="1224">
                  <c:v>-1.7191163539174381E-2</c:v>
                </c:pt>
                <c:pt idx="1225">
                  <c:v>-1.7660447571441806E-2</c:v>
                </c:pt>
                <c:pt idx="1226">
                  <c:v>-1.6338336756996918E-2</c:v>
                </c:pt>
                <c:pt idx="1227">
                  <c:v>-1.9560273871267797E-2</c:v>
                </c:pt>
                <c:pt idx="1228">
                  <c:v>-1.2685946744316889E-2</c:v>
                </c:pt>
                <c:pt idx="1229">
                  <c:v>-9.4440935995578901E-3</c:v>
                </c:pt>
                <c:pt idx="1230">
                  <c:v>-1.0041669281268595E-2</c:v>
                </c:pt>
                <c:pt idx="1231">
                  <c:v>-1.190939815054004E-2</c:v>
                </c:pt>
                <c:pt idx="1232">
                  <c:v>-1.155614109448988E-2</c:v>
                </c:pt>
                <c:pt idx="1233">
                  <c:v>-1.1446316081999308E-2</c:v>
                </c:pt>
                <c:pt idx="1234">
                  <c:v>-1.2383485642171732E-2</c:v>
                </c:pt>
                <c:pt idx="1235">
                  <c:v>-1.3852023132006397E-2</c:v>
                </c:pt>
                <c:pt idx="1236">
                  <c:v>-1.4651485534401876E-2</c:v>
                </c:pt>
                <c:pt idx="1237">
                  <c:v>-1.4999537836922983E-2</c:v>
                </c:pt>
                <c:pt idx="1238">
                  <c:v>-1.5048153612595594E-2</c:v>
                </c:pt>
                <c:pt idx="1239">
                  <c:v>-1.8644743372510098E-2</c:v>
                </c:pt>
                <c:pt idx="1240">
                  <c:v>-1.5212362676964575E-2</c:v>
                </c:pt>
                <c:pt idx="1241">
                  <c:v>-1.1047091148706167E-2</c:v>
                </c:pt>
                <c:pt idx="1242">
                  <c:v>-1.1772751692474825E-2</c:v>
                </c:pt>
                <c:pt idx="1243">
                  <c:v>-1.155221935323858E-2</c:v>
                </c:pt>
                <c:pt idx="1244">
                  <c:v>-1.3446895303383277E-2</c:v>
                </c:pt>
                <c:pt idx="1245">
                  <c:v>-1.5652563514655937E-2</c:v>
                </c:pt>
                <c:pt idx="1246">
                  <c:v>-1.8981359737661907E-2</c:v>
                </c:pt>
                <c:pt idx="1247">
                  <c:v>-1.9000972404890515E-2</c:v>
                </c:pt>
                <c:pt idx="1248">
                  <c:v>-2.1155582785557625E-2</c:v>
                </c:pt>
                <c:pt idx="1249">
                  <c:v>-1.9886792844399981E-2</c:v>
                </c:pt>
                <c:pt idx="1250">
                  <c:v>-2.6560525496053145E-2</c:v>
                </c:pt>
                <c:pt idx="1251">
                  <c:v>-2.7756816285788299E-2</c:v>
                </c:pt>
                <c:pt idx="1252">
                  <c:v>-2.7265117876718037E-2</c:v>
                </c:pt>
                <c:pt idx="1253">
                  <c:v>-2.7809623089361968E-2</c:v>
                </c:pt>
                <c:pt idx="1254">
                  <c:v>-2.8723163455134815E-2</c:v>
                </c:pt>
                <c:pt idx="1255">
                  <c:v>-3.0998676215234777E-2</c:v>
                </c:pt>
                <c:pt idx="1256">
                  <c:v>-3.1289878928020709E-2</c:v>
                </c:pt>
                <c:pt idx="1257">
                  <c:v>-3.1414532263839057E-2</c:v>
                </c:pt>
                <c:pt idx="1258">
                  <c:v>-2.5238144996842737E-2</c:v>
                </c:pt>
                <c:pt idx="1259">
                  <c:v>-1.9600705639502114E-2</c:v>
                </c:pt>
                <c:pt idx="1260">
                  <c:v>-2.2274353133848734E-2</c:v>
                </c:pt>
                <c:pt idx="1261">
                  <c:v>-2.1103815414621363E-2</c:v>
                </c:pt>
                <c:pt idx="1262">
                  <c:v>-1.9652520140805319E-2</c:v>
                </c:pt>
                <c:pt idx="1263">
                  <c:v>-2.2727002505260829E-2</c:v>
                </c:pt>
                <c:pt idx="1264">
                  <c:v>-2.4962074297685599E-2</c:v>
                </c:pt>
                <c:pt idx="1265">
                  <c:v>-2.6606956782824098E-2</c:v>
                </c:pt>
                <c:pt idx="1266">
                  <c:v>-2.5672448909544898E-2</c:v>
                </c:pt>
                <c:pt idx="1267">
                  <c:v>-2.6076820078576701E-2</c:v>
                </c:pt>
                <c:pt idx="1268">
                  <c:v>-2.7836924673741215E-2</c:v>
                </c:pt>
                <c:pt idx="1269">
                  <c:v>-2.3678323601220796E-2</c:v>
                </c:pt>
                <c:pt idx="1270">
                  <c:v>-2.3419812112149052E-2</c:v>
                </c:pt>
                <c:pt idx="1271">
                  <c:v>-2.5008792948597369E-2</c:v>
                </c:pt>
                <c:pt idx="1272">
                  <c:v>-2.3996799101197896E-2</c:v>
                </c:pt>
                <c:pt idx="1273">
                  <c:v>-2.2305435015732789E-2</c:v>
                </c:pt>
                <c:pt idx="1274">
                  <c:v>-2.4009996880479889E-2</c:v>
                </c:pt>
                <c:pt idx="1275">
                  <c:v>-2.33486506884788E-2</c:v>
                </c:pt>
                <c:pt idx="1276">
                  <c:v>-1.6758103896298393E-2</c:v>
                </c:pt>
                <c:pt idx="1277">
                  <c:v>-1.3298785843482208E-2</c:v>
                </c:pt>
                <c:pt idx="1278">
                  <c:v>-1.479564614764195E-2</c:v>
                </c:pt>
                <c:pt idx="1279">
                  <c:v>-1.1146438733999897E-2</c:v>
                </c:pt>
                <c:pt idx="1280">
                  <c:v>-1.1565264208262649E-2</c:v>
                </c:pt>
                <c:pt idx="1281">
                  <c:v>-1.2142786359199964E-2</c:v>
                </c:pt>
                <c:pt idx="1282">
                  <c:v>-1.2648016495675485E-2</c:v>
                </c:pt>
                <c:pt idx="1283">
                  <c:v>-1.7044009005177663E-2</c:v>
                </c:pt>
                <c:pt idx="1284">
                  <c:v>-1.792078028138E-2</c:v>
                </c:pt>
                <c:pt idx="1285">
                  <c:v>-1.8509019397518367E-2</c:v>
                </c:pt>
                <c:pt idx="1286">
                  <c:v>-1.9019568862075675E-2</c:v>
                </c:pt>
                <c:pt idx="1287">
                  <c:v>-1.6386569167918807E-2</c:v>
                </c:pt>
                <c:pt idx="1288">
                  <c:v>-5.4033245365634475E-3</c:v>
                </c:pt>
                <c:pt idx="1289">
                  <c:v>-6.3609386190721651E-3</c:v>
                </c:pt>
                <c:pt idx="1290">
                  <c:v>-6.7190725625233538E-3</c:v>
                </c:pt>
                <c:pt idx="1291">
                  <c:v>-5.230250519592694E-3</c:v>
                </c:pt>
                <c:pt idx="1292">
                  <c:v>-3.1483844515450832E-3</c:v>
                </c:pt>
                <c:pt idx="1293">
                  <c:v>0</c:v>
                </c:pt>
                <c:pt idx="1294">
                  <c:v>-7.5449946924177613E-4</c:v>
                </c:pt>
                <c:pt idx="1295">
                  <c:v>-1.4854741572849495E-3</c:v>
                </c:pt>
                <c:pt idx="1296">
                  <c:v>-2.2889592933542646E-3</c:v>
                </c:pt>
                <c:pt idx="1297">
                  <c:v>0</c:v>
                </c:pt>
                <c:pt idx="1298">
                  <c:v>-2.4792124357245759E-3</c:v>
                </c:pt>
                <c:pt idx="1299">
                  <c:v>-2.9545289451241574E-3</c:v>
                </c:pt>
                <c:pt idx="1300">
                  <c:v>-7.9613503053432844E-4</c:v>
                </c:pt>
                <c:pt idx="1301">
                  <c:v>-9.7064698564031104E-4</c:v>
                </c:pt>
                <c:pt idx="1302">
                  <c:v>0</c:v>
                </c:pt>
                <c:pt idx="1303">
                  <c:v>-5.7481988617220647E-3</c:v>
                </c:pt>
                <c:pt idx="1304">
                  <c:v>-6.8561310238300921E-3</c:v>
                </c:pt>
                <c:pt idx="1305">
                  <c:v>-8.5171305373976658E-3</c:v>
                </c:pt>
                <c:pt idx="1306">
                  <c:v>-9.8090240378622129E-3</c:v>
                </c:pt>
                <c:pt idx="1307">
                  <c:v>-9.053058167452499E-3</c:v>
                </c:pt>
                <c:pt idx="1308">
                  <c:v>-1.286674173607727E-3</c:v>
                </c:pt>
                <c:pt idx="1309">
                  <c:v>-1.4214505746751316E-3</c:v>
                </c:pt>
                <c:pt idx="1310">
                  <c:v>-2.3280642006713315E-3</c:v>
                </c:pt>
                <c:pt idx="1311">
                  <c:v>-1.610344194594604E-3</c:v>
                </c:pt>
                <c:pt idx="1312">
                  <c:v>-4.0178237874012313E-3</c:v>
                </c:pt>
                <c:pt idx="1313">
                  <c:v>-5.1313430731139142E-3</c:v>
                </c:pt>
                <c:pt idx="1314">
                  <c:v>-6.2683518021992013E-3</c:v>
                </c:pt>
                <c:pt idx="1315">
                  <c:v>-8.5426801877495073E-3</c:v>
                </c:pt>
                <c:pt idx="1316">
                  <c:v>-8.7001263700268172E-3</c:v>
                </c:pt>
                <c:pt idx="1317">
                  <c:v>0</c:v>
                </c:pt>
                <c:pt idx="1318">
                  <c:v>-1.813271122824256E-3</c:v>
                </c:pt>
                <c:pt idx="1319">
                  <c:v>-1.7860568783368835E-3</c:v>
                </c:pt>
                <c:pt idx="1320">
                  <c:v>-2.7969890768597683E-3</c:v>
                </c:pt>
                <c:pt idx="1321">
                  <c:v>-3.2402913927014332E-3</c:v>
                </c:pt>
                <c:pt idx="1322">
                  <c:v>0</c:v>
                </c:pt>
                <c:pt idx="1323">
                  <c:v>-7.0888169644184318E-3</c:v>
                </c:pt>
                <c:pt idx="1324">
                  <c:v>-5.8316600270316155E-3</c:v>
                </c:pt>
                <c:pt idx="1325">
                  <c:v>-8.5914430482106896E-3</c:v>
                </c:pt>
                <c:pt idx="1326">
                  <c:v>-8.5658577173974848E-3</c:v>
                </c:pt>
                <c:pt idx="1327">
                  <c:v>-8.6726680752862162E-3</c:v>
                </c:pt>
                <c:pt idx="1328">
                  <c:v>-8.3153315308017728E-3</c:v>
                </c:pt>
                <c:pt idx="1329">
                  <c:v>-9.2160076568692517E-3</c:v>
                </c:pt>
                <c:pt idx="1330">
                  <c:v>-1.2393818995221073E-2</c:v>
                </c:pt>
                <c:pt idx="1331">
                  <c:v>-8.1624086078266878E-3</c:v>
                </c:pt>
                <c:pt idx="1332">
                  <c:v>-4.6489298148399971E-4</c:v>
                </c:pt>
                <c:pt idx="1333">
                  <c:v>-3.1126149450044771E-3</c:v>
                </c:pt>
                <c:pt idx="1334">
                  <c:v>-3.5399902617923029E-3</c:v>
                </c:pt>
                <c:pt idx="1335">
                  <c:v>0</c:v>
                </c:pt>
                <c:pt idx="1336">
                  <c:v>0</c:v>
                </c:pt>
                <c:pt idx="1337">
                  <c:v>-3.1265275622267552E-3</c:v>
                </c:pt>
                <c:pt idx="1338">
                  <c:v>-2.0076568633139447E-3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-3.5429672669995416E-4</c:v>
                </c:pt>
                <c:pt idx="1343">
                  <c:v>0</c:v>
                </c:pt>
                <c:pt idx="1344">
                  <c:v>-6.718005731574106E-4</c:v>
                </c:pt>
                <c:pt idx="1345">
                  <c:v>-5.5150547744275968E-4</c:v>
                </c:pt>
                <c:pt idx="1346">
                  <c:v>0</c:v>
                </c:pt>
                <c:pt idx="1347">
                  <c:v>0</c:v>
                </c:pt>
                <c:pt idx="1348">
                  <c:v>-1.7458714968210387E-4</c:v>
                </c:pt>
                <c:pt idx="1349">
                  <c:v>-1.5483716627403554E-3</c:v>
                </c:pt>
                <c:pt idx="1350">
                  <c:v>-5.2584725677595756E-5</c:v>
                </c:pt>
                <c:pt idx="1351">
                  <c:v>0</c:v>
                </c:pt>
                <c:pt idx="1352">
                  <c:v>-3.8891469956330305E-3</c:v>
                </c:pt>
                <c:pt idx="1353">
                  <c:v>-3.0360223316477919E-3</c:v>
                </c:pt>
                <c:pt idx="1354">
                  <c:v>-1.6236495520099981E-3</c:v>
                </c:pt>
                <c:pt idx="1355">
                  <c:v>-4.6400699238087206E-3</c:v>
                </c:pt>
                <c:pt idx="1356">
                  <c:v>-2.3381200652595746E-3</c:v>
                </c:pt>
                <c:pt idx="1357">
                  <c:v>-1.9242204200439206E-3</c:v>
                </c:pt>
                <c:pt idx="1358">
                  <c:v>-2.1421780579725658E-3</c:v>
                </c:pt>
                <c:pt idx="1359">
                  <c:v>-1.5454684306763777E-3</c:v>
                </c:pt>
                <c:pt idx="1360">
                  <c:v>-1.6170149275197554E-3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-6.333799395831341E-3</c:v>
                </c:pt>
                <c:pt idx="1365">
                  <c:v>-7.7498131688026328E-3</c:v>
                </c:pt>
                <c:pt idx="1366">
                  <c:v>-4.5413346422048528E-3</c:v>
                </c:pt>
                <c:pt idx="1367">
                  <c:v>-7.5865336357849866E-3</c:v>
                </c:pt>
                <c:pt idx="1368">
                  <c:v>-7.5014529844311673E-3</c:v>
                </c:pt>
                <c:pt idx="1369">
                  <c:v>-8.3699238221873751E-3</c:v>
                </c:pt>
                <c:pt idx="1370">
                  <c:v>-8.6954708349656906E-3</c:v>
                </c:pt>
                <c:pt idx="1371">
                  <c:v>-9.532744025789075E-3</c:v>
                </c:pt>
                <c:pt idx="1372">
                  <c:v>-8.6452303245643236E-3</c:v>
                </c:pt>
                <c:pt idx="1373">
                  <c:v>-8.2228152318477576E-3</c:v>
                </c:pt>
                <c:pt idx="1374">
                  <c:v>-5.6680183927620975E-3</c:v>
                </c:pt>
                <c:pt idx="1375">
                  <c:v>-5.2328383593456262E-3</c:v>
                </c:pt>
                <c:pt idx="1376">
                  <c:v>0</c:v>
                </c:pt>
                <c:pt idx="1377">
                  <c:v>0</c:v>
                </c:pt>
                <c:pt idx="1378">
                  <c:v>-6.8682520458018814E-4</c:v>
                </c:pt>
                <c:pt idx="1379">
                  <c:v>-3.0318158202347067E-4</c:v>
                </c:pt>
                <c:pt idx="1380">
                  <c:v>0</c:v>
                </c:pt>
                <c:pt idx="1381">
                  <c:v>-5.015421109878293E-3</c:v>
                </c:pt>
                <c:pt idx="1382">
                  <c:v>-4.6823760243154267E-3</c:v>
                </c:pt>
                <c:pt idx="1383">
                  <c:v>-2.9231941026074404E-3</c:v>
                </c:pt>
                <c:pt idx="1384">
                  <c:v>-4.0468709576277906E-3</c:v>
                </c:pt>
                <c:pt idx="1385">
                  <c:v>0</c:v>
                </c:pt>
                <c:pt idx="1386">
                  <c:v>-2.7574541046236911E-3</c:v>
                </c:pt>
                <c:pt idx="1387">
                  <c:v>-3.6080499586859105E-3</c:v>
                </c:pt>
                <c:pt idx="1388">
                  <c:v>-5.2700126014351145E-3</c:v>
                </c:pt>
                <c:pt idx="1389">
                  <c:v>-7.6332459027166344E-3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-1.7540868245560226E-3</c:v>
                </c:pt>
                <c:pt idx="1394">
                  <c:v>-1.4370452140690659E-3</c:v>
                </c:pt>
                <c:pt idx="1395">
                  <c:v>-4.7008222136771805E-3</c:v>
                </c:pt>
                <c:pt idx="1396">
                  <c:v>-8.8689586571518708E-3</c:v>
                </c:pt>
                <c:pt idx="1397">
                  <c:v>-8.6906074991193183E-3</c:v>
                </c:pt>
                <c:pt idx="1398">
                  <c:v>-3.7593231251059622E-3</c:v>
                </c:pt>
                <c:pt idx="1399">
                  <c:v>-6.0794881055838967E-3</c:v>
                </c:pt>
                <c:pt idx="1400">
                  <c:v>-8.32935294182513E-3</c:v>
                </c:pt>
                <c:pt idx="1401">
                  <c:v>-7.4680046032138403E-3</c:v>
                </c:pt>
                <c:pt idx="1402">
                  <c:v>-1.0105405140989121E-2</c:v>
                </c:pt>
                <c:pt idx="1403">
                  <c:v>-1.0978093390125676E-2</c:v>
                </c:pt>
                <c:pt idx="1404">
                  <c:v>-1.4966670116571601E-2</c:v>
                </c:pt>
                <c:pt idx="1405">
                  <c:v>-1.2968658417730206E-2</c:v>
                </c:pt>
                <c:pt idx="1406">
                  <c:v>-1.052513596686977E-2</c:v>
                </c:pt>
                <c:pt idx="1407">
                  <c:v>-5.4920406957380541E-3</c:v>
                </c:pt>
                <c:pt idx="1408">
                  <c:v>-4.7345627255106493E-3</c:v>
                </c:pt>
                <c:pt idx="1409">
                  <c:v>-2.8930891536657066E-3</c:v>
                </c:pt>
                <c:pt idx="1410">
                  <c:v>0</c:v>
                </c:pt>
                <c:pt idx="1411">
                  <c:v>-3.7871190293969903E-3</c:v>
                </c:pt>
                <c:pt idx="1412">
                  <c:v>-2.4040216651023405E-3</c:v>
                </c:pt>
                <c:pt idx="1413">
                  <c:v>-3.0594368644761838E-3</c:v>
                </c:pt>
                <c:pt idx="1414">
                  <c:v>-7.858640970213715E-3</c:v>
                </c:pt>
                <c:pt idx="1415">
                  <c:v>-6.0689624292661337E-3</c:v>
                </c:pt>
                <c:pt idx="1416">
                  <c:v>-4.5073630909848728E-3</c:v>
                </c:pt>
                <c:pt idx="1417">
                  <c:v>-6.0856722749634828E-3</c:v>
                </c:pt>
                <c:pt idx="1418">
                  <c:v>-7.044223602652222E-3</c:v>
                </c:pt>
                <c:pt idx="1419">
                  <c:v>-6.361464694027319E-3</c:v>
                </c:pt>
                <c:pt idx="1420">
                  <c:v>-7.4586099779968551E-3</c:v>
                </c:pt>
                <c:pt idx="1421">
                  <c:v>-7.98962041316853E-3</c:v>
                </c:pt>
                <c:pt idx="1422">
                  <c:v>-7.2903589361962284E-3</c:v>
                </c:pt>
                <c:pt idx="1423">
                  <c:v>-7.6785262168543866E-4</c:v>
                </c:pt>
                <c:pt idx="1424">
                  <c:v>-1.626554422916926E-3</c:v>
                </c:pt>
                <c:pt idx="1425">
                  <c:v>-8.4572842341867904E-5</c:v>
                </c:pt>
                <c:pt idx="1426">
                  <c:v>0</c:v>
                </c:pt>
                <c:pt idx="1427">
                  <c:v>-1.3520562720977791E-3</c:v>
                </c:pt>
                <c:pt idx="1428">
                  <c:v>-1.3007627155517953E-3</c:v>
                </c:pt>
                <c:pt idx="1429">
                  <c:v>-2.7917627256593969E-3</c:v>
                </c:pt>
                <c:pt idx="1430">
                  <c:v>-5.2201099373007098E-3</c:v>
                </c:pt>
                <c:pt idx="1431">
                  <c:v>-7.9732014483898661E-3</c:v>
                </c:pt>
                <c:pt idx="1432">
                  <c:v>-4.8363399271812435E-3</c:v>
                </c:pt>
                <c:pt idx="1433">
                  <c:v>-9.0893859495335683E-3</c:v>
                </c:pt>
                <c:pt idx="1434">
                  <c:v>-7.3795891433621197E-3</c:v>
                </c:pt>
                <c:pt idx="1435">
                  <c:v>-6.1564859337466249E-3</c:v>
                </c:pt>
                <c:pt idx="1436">
                  <c:v>-7.7739082121279779E-3</c:v>
                </c:pt>
                <c:pt idx="1437">
                  <c:v>-9.7733858651342098E-3</c:v>
                </c:pt>
                <c:pt idx="1438">
                  <c:v>-1.2570116965064826E-2</c:v>
                </c:pt>
                <c:pt idx="1439">
                  <c:v>-1.2181851397410459E-2</c:v>
                </c:pt>
                <c:pt idx="1440">
                  <c:v>-1.0352497045853393E-2</c:v>
                </c:pt>
                <c:pt idx="1441">
                  <c:v>-4.1090767182722088E-3</c:v>
                </c:pt>
                <c:pt idx="1442">
                  <c:v>-1.1403367127497344E-2</c:v>
                </c:pt>
                <c:pt idx="1443">
                  <c:v>-8.3053745746891616E-3</c:v>
                </c:pt>
                <c:pt idx="1444">
                  <c:v>-9.3186913671132743E-3</c:v>
                </c:pt>
                <c:pt idx="1445">
                  <c:v>-8.1641643725278712E-3</c:v>
                </c:pt>
                <c:pt idx="1446">
                  <c:v>-1.2324522839610941E-2</c:v>
                </c:pt>
                <c:pt idx="1447">
                  <c:v>-5.2209858675434928E-3</c:v>
                </c:pt>
                <c:pt idx="1448">
                  <c:v>-4.6364777737198937E-3</c:v>
                </c:pt>
                <c:pt idx="1449">
                  <c:v>-6.7003615190240895E-3</c:v>
                </c:pt>
                <c:pt idx="1450">
                  <c:v>-1.84300736468479E-3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-2.2277403533644824E-3</c:v>
                </c:pt>
                <c:pt idx="1455">
                  <c:v>-3.6393303673989408E-3</c:v>
                </c:pt>
                <c:pt idx="1456">
                  <c:v>-1.0487456572747522E-3</c:v>
                </c:pt>
                <c:pt idx="1457">
                  <c:v>-4.1145605222749904E-3</c:v>
                </c:pt>
                <c:pt idx="1458">
                  <c:v>-4.4664101528097966E-3</c:v>
                </c:pt>
                <c:pt idx="1459">
                  <c:v>-2.3889829971379672E-3</c:v>
                </c:pt>
                <c:pt idx="1460">
                  <c:v>-5.6828081644464401E-3</c:v>
                </c:pt>
                <c:pt idx="1461">
                  <c:v>-7.508057361995002E-3</c:v>
                </c:pt>
                <c:pt idx="1462">
                  <c:v>-6.9823550904968279E-3</c:v>
                </c:pt>
                <c:pt idx="1463">
                  <c:v>-4.7953643796569967E-3</c:v>
                </c:pt>
                <c:pt idx="1464">
                  <c:v>-5.1400969925899931E-3</c:v>
                </c:pt>
                <c:pt idx="1465">
                  <c:v>-6.2043598570397096E-3</c:v>
                </c:pt>
                <c:pt idx="1466">
                  <c:v>-7.5952787274404798E-3</c:v>
                </c:pt>
                <c:pt idx="1467">
                  <c:v>-3.9177737631822529E-3</c:v>
                </c:pt>
                <c:pt idx="1468">
                  <c:v>-3.9855064466426393E-3</c:v>
                </c:pt>
                <c:pt idx="1469">
                  <c:v>0</c:v>
                </c:pt>
                <c:pt idx="1470">
                  <c:v>-4.0985906628101532E-3</c:v>
                </c:pt>
                <c:pt idx="1471">
                  <c:v>-4.1525084328324358E-3</c:v>
                </c:pt>
                <c:pt idx="1472">
                  <c:v>0</c:v>
                </c:pt>
                <c:pt idx="1473">
                  <c:v>0</c:v>
                </c:pt>
                <c:pt idx="1474">
                  <c:v>-1.7577269871802415E-3</c:v>
                </c:pt>
                <c:pt idx="1475">
                  <c:v>0</c:v>
                </c:pt>
                <c:pt idx="1476">
                  <c:v>-1.7232713815107381E-4</c:v>
                </c:pt>
                <c:pt idx="1477">
                  <c:v>-5.9209125472579061E-3</c:v>
                </c:pt>
                <c:pt idx="1478">
                  <c:v>-4.5864640489291508E-3</c:v>
                </c:pt>
                <c:pt idx="1479">
                  <c:v>-4.9559520856429229E-3</c:v>
                </c:pt>
                <c:pt idx="1480">
                  <c:v>-5.5769768201248127E-3</c:v>
                </c:pt>
                <c:pt idx="1481">
                  <c:v>-6.9058249410006711E-3</c:v>
                </c:pt>
                <c:pt idx="1482">
                  <c:v>-7.8997045173018199E-3</c:v>
                </c:pt>
                <c:pt idx="1483">
                  <c:v>-6.7406198056452205E-3</c:v>
                </c:pt>
                <c:pt idx="1484">
                  <c:v>-7.5204687817456151E-3</c:v>
                </c:pt>
                <c:pt idx="1485">
                  <c:v>-1.0617743926232048E-2</c:v>
                </c:pt>
                <c:pt idx="1486">
                  <c:v>-7.6761157459220852E-3</c:v>
                </c:pt>
                <c:pt idx="1487">
                  <c:v>-2.3926718979309092E-3</c:v>
                </c:pt>
                <c:pt idx="1488">
                  <c:v>-2.4117723369703192E-3</c:v>
                </c:pt>
                <c:pt idx="1489">
                  <c:v>-2.027018936625935E-3</c:v>
                </c:pt>
                <c:pt idx="1490">
                  <c:v>-3.8748169264983812E-3</c:v>
                </c:pt>
                <c:pt idx="1491">
                  <c:v>-8.5957326044105997E-4</c:v>
                </c:pt>
                <c:pt idx="1492">
                  <c:v>-4.3810392229333139E-3</c:v>
                </c:pt>
                <c:pt idx="1493">
                  <c:v>-6.0673008440150777E-3</c:v>
                </c:pt>
                <c:pt idx="1494">
                  <c:v>-4.7196170185197506E-3</c:v>
                </c:pt>
                <c:pt idx="1495">
                  <c:v>-6.2694267118369451E-3</c:v>
                </c:pt>
                <c:pt idx="1496">
                  <c:v>-3.0006137622213824E-3</c:v>
                </c:pt>
                <c:pt idx="1497">
                  <c:v>-5.6344147293297953E-3</c:v>
                </c:pt>
                <c:pt idx="1498">
                  <c:v>-3.4392999324389661E-3</c:v>
                </c:pt>
                <c:pt idx="1499">
                  <c:v>-3.423508016673904E-3</c:v>
                </c:pt>
                <c:pt idx="1500">
                  <c:v>-2.7728903477923783E-3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-4.1410195624589363E-3</c:v>
                </c:pt>
                <c:pt idx="1506">
                  <c:v>-4.4371853735963862E-3</c:v>
                </c:pt>
                <c:pt idx="1507">
                  <c:v>-8.7989528264066363E-3</c:v>
                </c:pt>
                <c:pt idx="1508">
                  <c:v>-9.8052010286472369E-3</c:v>
                </c:pt>
                <c:pt idx="1509">
                  <c:v>-9.1397995428134093E-3</c:v>
                </c:pt>
                <c:pt idx="1510">
                  <c:v>-1.0938351655431111E-2</c:v>
                </c:pt>
                <c:pt idx="1511">
                  <c:v>-1.2156072411709573E-2</c:v>
                </c:pt>
                <c:pt idx="1512">
                  <c:v>-1.2887546396856742E-2</c:v>
                </c:pt>
                <c:pt idx="1513">
                  <c:v>-1.3142252064339499E-2</c:v>
                </c:pt>
                <c:pt idx="1514">
                  <c:v>-1.2817238009850684E-2</c:v>
                </c:pt>
                <c:pt idx="1515">
                  <c:v>-1.5058141985460738E-2</c:v>
                </c:pt>
                <c:pt idx="1516">
                  <c:v>-1.0374142991494417E-2</c:v>
                </c:pt>
                <c:pt idx="1517">
                  <c:v>-2.0442031064032973E-3</c:v>
                </c:pt>
                <c:pt idx="1518">
                  <c:v>0</c:v>
                </c:pt>
                <c:pt idx="1519">
                  <c:v>-2.1467237550041318E-3</c:v>
                </c:pt>
                <c:pt idx="1520">
                  <c:v>-1.6304561067290724E-3</c:v>
                </c:pt>
                <c:pt idx="1521">
                  <c:v>-1.7293152360414732E-3</c:v>
                </c:pt>
                <c:pt idx="1522">
                  <c:v>0</c:v>
                </c:pt>
                <c:pt idx="1523">
                  <c:v>0</c:v>
                </c:pt>
                <c:pt idx="1524">
                  <c:v>-1.1680910651558962E-2</c:v>
                </c:pt>
                <c:pt idx="1525">
                  <c:v>-1.1571863046211717E-2</c:v>
                </c:pt>
                <c:pt idx="1526">
                  <c:v>-1.1467170318007369E-2</c:v>
                </c:pt>
                <c:pt idx="1527">
                  <c:v>-9.1006143966242403E-3</c:v>
                </c:pt>
                <c:pt idx="1528">
                  <c:v>-1.0719556201672642E-2</c:v>
                </c:pt>
                <c:pt idx="1529">
                  <c:v>-8.657443916278873E-3</c:v>
                </c:pt>
                <c:pt idx="1530">
                  <c:v>-8.6621565172513293E-3</c:v>
                </c:pt>
                <c:pt idx="1531">
                  <c:v>-9.903698854063836E-3</c:v>
                </c:pt>
                <c:pt idx="1532">
                  <c:v>-9.1318755531004658E-3</c:v>
                </c:pt>
                <c:pt idx="1533">
                  <c:v>-7.0235807905929537E-3</c:v>
                </c:pt>
                <c:pt idx="1534">
                  <c:v>-3.8053817083438801E-3</c:v>
                </c:pt>
                <c:pt idx="1535">
                  <c:v>-2.5283383737501053E-3</c:v>
                </c:pt>
                <c:pt idx="1536">
                  <c:v>-3.6117030289817276E-3</c:v>
                </c:pt>
                <c:pt idx="1537">
                  <c:v>0</c:v>
                </c:pt>
                <c:pt idx="1538">
                  <c:v>0</c:v>
                </c:pt>
                <c:pt idx="1539">
                  <c:v>-2.9681017454751268E-3</c:v>
                </c:pt>
                <c:pt idx="1540">
                  <c:v>-2.8907201110539571E-4</c:v>
                </c:pt>
                <c:pt idx="1541">
                  <c:v>0</c:v>
                </c:pt>
                <c:pt idx="1542">
                  <c:v>-1.245290670438215E-3</c:v>
                </c:pt>
                <c:pt idx="1543">
                  <c:v>-1.5150641634110729E-3</c:v>
                </c:pt>
                <c:pt idx="1544">
                  <c:v>0</c:v>
                </c:pt>
                <c:pt idx="1545">
                  <c:v>0</c:v>
                </c:pt>
                <c:pt idx="1546">
                  <c:v>-3.0126267264427575E-3</c:v>
                </c:pt>
                <c:pt idx="1547">
                  <c:v>-6.0220130841494024E-3</c:v>
                </c:pt>
                <c:pt idx="1548">
                  <c:v>-4.5603450097054798E-3</c:v>
                </c:pt>
                <c:pt idx="1549">
                  <c:v>-4.2871375167282677E-3</c:v>
                </c:pt>
                <c:pt idx="1550">
                  <c:v>-3.1940775655737719E-3</c:v>
                </c:pt>
                <c:pt idx="1551">
                  <c:v>-6.5725964068100717E-3</c:v>
                </c:pt>
                <c:pt idx="1552">
                  <c:v>-7.3327307952497645E-3</c:v>
                </c:pt>
                <c:pt idx="1553">
                  <c:v>-1.2315432123824688E-2</c:v>
                </c:pt>
                <c:pt idx="1554">
                  <c:v>-1.5216366449336549E-2</c:v>
                </c:pt>
                <c:pt idx="1555">
                  <c:v>-1.3442416243612976E-2</c:v>
                </c:pt>
                <c:pt idx="1556">
                  <c:v>-9.4185538964108861E-3</c:v>
                </c:pt>
                <c:pt idx="1557">
                  <c:v>-1.0939302060155143E-2</c:v>
                </c:pt>
                <c:pt idx="1558">
                  <c:v>-1.1704898777142203E-2</c:v>
                </c:pt>
                <c:pt idx="1559">
                  <c:v>-1.2463047753854872E-2</c:v>
                </c:pt>
                <c:pt idx="1560">
                  <c:v>-8.2716783664068538E-3</c:v>
                </c:pt>
                <c:pt idx="1561">
                  <c:v>-1.3025933749951091E-2</c:v>
                </c:pt>
                <c:pt idx="1562">
                  <c:v>-1.2528934882735876E-2</c:v>
                </c:pt>
                <c:pt idx="1563">
                  <c:v>-1.2600801406075779E-2</c:v>
                </c:pt>
                <c:pt idx="1564">
                  <c:v>-1.2831854474173676E-2</c:v>
                </c:pt>
                <c:pt idx="1565">
                  <c:v>-1.3386824704023303E-2</c:v>
                </c:pt>
                <c:pt idx="1566">
                  <c:v>-1.5213982377077939E-2</c:v>
                </c:pt>
                <c:pt idx="1567">
                  <c:v>-1.6497820428408638E-2</c:v>
                </c:pt>
                <c:pt idx="1568">
                  <c:v>-2.0842077485424215E-2</c:v>
                </c:pt>
                <c:pt idx="1569">
                  <c:v>-2.0935149566609579E-2</c:v>
                </c:pt>
                <c:pt idx="1570">
                  <c:v>-2.2222059467976174E-2</c:v>
                </c:pt>
                <c:pt idx="1571">
                  <c:v>-2.1731609154916787E-2</c:v>
                </c:pt>
                <c:pt idx="1572">
                  <c:v>-2.4020205129138494E-2</c:v>
                </c:pt>
                <c:pt idx="1573">
                  <c:v>-2.6473031702939465E-2</c:v>
                </c:pt>
                <c:pt idx="1574">
                  <c:v>-2.7716633591520212E-2</c:v>
                </c:pt>
                <c:pt idx="1575">
                  <c:v>-2.8583210432656436E-2</c:v>
                </c:pt>
                <c:pt idx="1576">
                  <c:v>-3.0169004215164663E-2</c:v>
                </c:pt>
                <c:pt idx="1577">
                  <c:v>-3.0100253233514951E-2</c:v>
                </c:pt>
                <c:pt idx="1578">
                  <c:v>-3.0636367284215482E-2</c:v>
                </c:pt>
                <c:pt idx="1579">
                  <c:v>-2.9941998151056692E-2</c:v>
                </c:pt>
                <c:pt idx="1580">
                  <c:v>-2.5987540916534657E-2</c:v>
                </c:pt>
                <c:pt idx="1581">
                  <c:v>-2.650900639244258E-2</c:v>
                </c:pt>
                <c:pt idx="1582">
                  <c:v>-2.571004954179168E-2</c:v>
                </c:pt>
                <c:pt idx="1583">
                  <c:v>-2.6102257589562861E-2</c:v>
                </c:pt>
                <c:pt idx="1584">
                  <c:v>-2.7111169603805552E-2</c:v>
                </c:pt>
                <c:pt idx="1585">
                  <c:v>-2.7375878011116739E-2</c:v>
                </c:pt>
                <c:pt idx="1586">
                  <c:v>-2.7280725703027642E-2</c:v>
                </c:pt>
                <c:pt idx="1587">
                  <c:v>-2.8324185271652702E-2</c:v>
                </c:pt>
                <c:pt idx="1588">
                  <c:v>-2.657116531025383E-2</c:v>
                </c:pt>
                <c:pt idx="1589">
                  <c:v>-2.6481455991998915E-2</c:v>
                </c:pt>
                <c:pt idx="1590">
                  <c:v>-2.6481455991998915E-2</c:v>
                </c:pt>
                <c:pt idx="1591">
                  <c:v>-2.2780914068731506E-2</c:v>
                </c:pt>
                <c:pt idx="1592">
                  <c:v>-2.2540673879088424E-2</c:v>
                </c:pt>
                <c:pt idx="1593">
                  <c:v>-2.1309375387384644E-2</c:v>
                </c:pt>
                <c:pt idx="1594">
                  <c:v>-2.656955698170993E-2</c:v>
                </c:pt>
                <c:pt idx="1595">
                  <c:v>-2.4487510582594352E-2</c:v>
                </c:pt>
                <c:pt idx="1596">
                  <c:v>-2.545725600313653E-2</c:v>
                </c:pt>
                <c:pt idx="1597">
                  <c:v>-2.3877023014413523E-2</c:v>
                </c:pt>
                <c:pt idx="1598">
                  <c:v>-1.8532005453849476E-2</c:v>
                </c:pt>
                <c:pt idx="1599">
                  <c:v>-1.6661444508063616E-2</c:v>
                </c:pt>
                <c:pt idx="1600">
                  <c:v>-1.6731934897658673E-2</c:v>
                </c:pt>
                <c:pt idx="1601">
                  <c:v>-1.6220771008357171E-2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5981840"/>
        <c:axId val="-1075973136"/>
      </c:lineChart>
      <c:catAx>
        <c:axId val="-107598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5973136"/>
        <c:crosses val="autoZero"/>
        <c:auto val="1"/>
        <c:lblAlgn val="ctr"/>
        <c:lblOffset val="100"/>
        <c:noMultiLvlLbl val="0"/>
      </c:catAx>
      <c:valAx>
        <c:axId val="-10759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598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0</xdr:colOff>
      <xdr:row>9</xdr:row>
      <xdr:rowOff>0</xdr:rowOff>
    </xdr:from>
    <xdr:to>
      <xdr:col>62</xdr:col>
      <xdr:colOff>9525</xdr:colOff>
      <xdr:row>23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0</xdr:colOff>
      <xdr:row>24</xdr:row>
      <xdr:rowOff>0</xdr:rowOff>
    </xdr:from>
    <xdr:to>
      <xdr:col>62</xdr:col>
      <xdr:colOff>9525</xdr:colOff>
      <xdr:row>38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35"/>
  <sheetViews>
    <sheetView workbookViewId="0">
      <selection activeCell="N7" sqref="N7"/>
    </sheetView>
  </sheetViews>
  <sheetFormatPr defaultRowHeight="15" x14ac:dyDescent="0.25"/>
  <cols>
    <col min="1" max="4" width="12.5703125" customWidth="1"/>
    <col min="5" max="5" width="13.42578125" bestFit="1" customWidth="1"/>
    <col min="6" max="7" width="12.5703125" customWidth="1"/>
    <col min="8" max="8" width="19.85546875" customWidth="1"/>
    <col min="11" max="11" width="11.140625" bestFit="1" customWidth="1"/>
    <col min="14" max="16" width="12.7109375" customWidth="1"/>
    <col min="17" max="17" width="15" customWidth="1"/>
    <col min="18" max="19" width="12.7109375" customWidth="1"/>
    <col min="20" max="20" width="21.85546875" customWidth="1"/>
  </cols>
  <sheetData>
    <row r="4" spans="1:20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8</v>
      </c>
      <c r="F4" s="2" t="s">
        <v>4</v>
      </c>
      <c r="G4" s="2" t="s">
        <v>5</v>
      </c>
      <c r="H4" s="2" t="s">
        <v>13</v>
      </c>
      <c r="I4" s="2"/>
      <c r="J4" s="2"/>
      <c r="K4" s="2"/>
    </row>
    <row r="5" spans="1:20" x14ac:dyDescent="0.25">
      <c r="A5" s="1">
        <v>1</v>
      </c>
      <c r="B5" s="1" t="s">
        <v>6</v>
      </c>
      <c r="C5" s="1" t="s">
        <v>7</v>
      </c>
      <c r="D5" s="1">
        <v>20</v>
      </c>
      <c r="E5" s="1" t="s">
        <v>9</v>
      </c>
      <c r="F5" s="1">
        <v>93000</v>
      </c>
      <c r="G5" s="1">
        <v>91500</v>
      </c>
      <c r="H5" s="1">
        <v>130000</v>
      </c>
    </row>
    <row r="6" spans="1:20" x14ac:dyDescent="0.25">
      <c r="A6" s="1">
        <v>2</v>
      </c>
      <c r="B6" s="1" t="s">
        <v>6</v>
      </c>
      <c r="C6" s="1" t="s">
        <v>7</v>
      </c>
      <c r="D6" s="1">
        <v>30</v>
      </c>
      <c r="E6" s="1" t="s">
        <v>10</v>
      </c>
      <c r="F6" s="1">
        <v>103000</v>
      </c>
      <c r="G6" s="1">
        <v>91500</v>
      </c>
      <c r="H6" s="1">
        <v>133000</v>
      </c>
    </row>
    <row r="7" spans="1:20" x14ac:dyDescent="0.25">
      <c r="A7" s="1">
        <v>3</v>
      </c>
      <c r="B7" s="1" t="s">
        <v>6</v>
      </c>
      <c r="C7" s="1" t="s">
        <v>7</v>
      </c>
      <c r="D7" s="1">
        <f>D6+10</f>
        <v>40</v>
      </c>
      <c r="E7" s="1" t="s">
        <v>9</v>
      </c>
      <c r="F7" s="1">
        <v>113000</v>
      </c>
      <c r="G7" s="1">
        <v>91500</v>
      </c>
      <c r="H7" s="1">
        <v>140000</v>
      </c>
      <c r="N7" s="19" t="s">
        <v>0</v>
      </c>
      <c r="O7" s="19" t="s">
        <v>44</v>
      </c>
      <c r="P7" s="19" t="s">
        <v>28</v>
      </c>
      <c r="Q7" s="19" t="s">
        <v>29</v>
      </c>
    </row>
    <row r="8" spans="1:20" x14ac:dyDescent="0.25">
      <c r="A8" s="1">
        <v>4</v>
      </c>
      <c r="B8" s="1" t="s">
        <v>6</v>
      </c>
      <c r="C8" s="1" t="s">
        <v>7</v>
      </c>
      <c r="D8" s="1">
        <f>D7+10</f>
        <v>50</v>
      </c>
      <c r="E8" s="1" t="s">
        <v>10</v>
      </c>
      <c r="F8" s="1">
        <v>123000</v>
      </c>
      <c r="G8" s="1">
        <v>91500</v>
      </c>
      <c r="H8" s="1">
        <v>150000</v>
      </c>
      <c r="N8" s="1">
        <v>1</v>
      </c>
      <c r="O8" s="1" t="s">
        <v>30</v>
      </c>
      <c r="P8" s="18">
        <v>42522</v>
      </c>
      <c r="Q8" s="18">
        <v>44889</v>
      </c>
    </row>
    <row r="9" spans="1:20" x14ac:dyDescent="0.25">
      <c r="A9" s="1">
        <f>A8+1</f>
        <v>5</v>
      </c>
      <c r="B9" s="1" t="s">
        <v>6</v>
      </c>
      <c r="C9" s="1" t="s">
        <v>7</v>
      </c>
      <c r="D9" s="1">
        <v>50</v>
      </c>
      <c r="E9" s="1" t="s">
        <v>9</v>
      </c>
      <c r="F9" s="1">
        <v>93000</v>
      </c>
      <c r="G9" s="1">
        <v>91500</v>
      </c>
      <c r="H9" s="1">
        <v>150000</v>
      </c>
      <c r="N9" s="1">
        <v>2</v>
      </c>
      <c r="O9" s="1" t="s">
        <v>32</v>
      </c>
      <c r="P9" s="18">
        <v>43507</v>
      </c>
      <c r="Q9" s="18">
        <v>44889</v>
      </c>
    </row>
    <row r="10" spans="1:20" x14ac:dyDescent="0.25">
      <c r="A10" s="1">
        <f t="shared" ref="A10:A12" si="0">A9+1</f>
        <v>6</v>
      </c>
      <c r="B10" s="1" t="s">
        <v>6</v>
      </c>
      <c r="C10" s="1" t="s">
        <v>7</v>
      </c>
      <c r="D10" s="1">
        <v>40</v>
      </c>
      <c r="E10" s="1" t="s">
        <v>10</v>
      </c>
      <c r="F10" s="1">
        <v>103000</v>
      </c>
      <c r="G10" s="1">
        <v>91500</v>
      </c>
      <c r="H10" s="1">
        <v>143000</v>
      </c>
      <c r="N10" s="1">
        <v>3</v>
      </c>
      <c r="O10" s="1" t="s">
        <v>31</v>
      </c>
      <c r="P10" s="18">
        <v>44207</v>
      </c>
      <c r="Q10" s="18">
        <v>44889</v>
      </c>
    </row>
    <row r="11" spans="1:20" x14ac:dyDescent="0.25">
      <c r="A11" s="1">
        <f t="shared" si="0"/>
        <v>7</v>
      </c>
      <c r="B11" s="1" t="s">
        <v>6</v>
      </c>
      <c r="C11" s="1" t="s">
        <v>7</v>
      </c>
      <c r="D11" s="1">
        <v>30</v>
      </c>
      <c r="E11" s="1" t="s">
        <v>9</v>
      </c>
      <c r="F11" s="1">
        <v>113000</v>
      </c>
      <c r="G11" s="1">
        <v>91500</v>
      </c>
      <c r="H11" s="1">
        <v>140000</v>
      </c>
    </row>
    <row r="12" spans="1:20" x14ac:dyDescent="0.25">
      <c r="A12" s="1">
        <f t="shared" si="0"/>
        <v>8</v>
      </c>
      <c r="B12" s="1" t="s">
        <v>6</v>
      </c>
      <c r="C12" s="1" t="s">
        <v>7</v>
      </c>
      <c r="D12" s="1">
        <v>20</v>
      </c>
      <c r="E12" s="1" t="s">
        <v>10</v>
      </c>
      <c r="F12" s="1">
        <v>123000</v>
      </c>
      <c r="G12" s="1">
        <v>91500</v>
      </c>
      <c r="H12" s="1">
        <v>133000</v>
      </c>
      <c r="M12" s="2"/>
      <c r="N12" s="19" t="s">
        <v>0</v>
      </c>
      <c r="O12" s="19" t="s">
        <v>2</v>
      </c>
      <c r="P12" s="19" t="s">
        <v>3</v>
      </c>
      <c r="Q12" s="19" t="s">
        <v>8</v>
      </c>
      <c r="R12" s="19" t="s">
        <v>4</v>
      </c>
      <c r="S12" s="19" t="s">
        <v>5</v>
      </c>
      <c r="T12" s="19" t="s">
        <v>13</v>
      </c>
    </row>
    <row r="13" spans="1:20" x14ac:dyDescent="0.25">
      <c r="A13" s="1">
        <v>9</v>
      </c>
      <c r="B13" s="1" t="s">
        <v>21</v>
      </c>
      <c r="C13" s="1" t="s">
        <v>22</v>
      </c>
      <c r="D13" s="1">
        <v>20</v>
      </c>
      <c r="E13" s="1" t="s">
        <v>9</v>
      </c>
      <c r="F13" s="1">
        <v>93000</v>
      </c>
      <c r="G13" s="1">
        <v>91500</v>
      </c>
      <c r="H13" s="1">
        <v>144500</v>
      </c>
      <c r="N13" s="1">
        <v>1</v>
      </c>
      <c r="O13" s="1" t="s">
        <v>22</v>
      </c>
      <c r="P13" s="1">
        <v>20</v>
      </c>
      <c r="Q13" s="1" t="s">
        <v>9</v>
      </c>
      <c r="R13" s="1">
        <v>93000</v>
      </c>
      <c r="S13" s="1">
        <v>91500</v>
      </c>
      <c r="T13" s="1">
        <v>144500</v>
      </c>
    </row>
    <row r="14" spans="1:20" x14ac:dyDescent="0.25">
      <c r="A14" s="1">
        <v>10</v>
      </c>
      <c r="B14" s="1" t="s">
        <v>21</v>
      </c>
      <c r="C14" s="1" t="s">
        <v>22</v>
      </c>
      <c r="D14" s="1">
        <v>30</v>
      </c>
      <c r="E14" s="1" t="s">
        <v>10</v>
      </c>
      <c r="F14" s="1">
        <v>103000</v>
      </c>
      <c r="G14" s="1">
        <v>92000</v>
      </c>
      <c r="H14" s="1">
        <v>150000</v>
      </c>
      <c r="N14" s="1">
        <f>N13+1</f>
        <v>2</v>
      </c>
      <c r="O14" s="1" t="s">
        <v>22</v>
      </c>
      <c r="P14" s="1">
        <v>30</v>
      </c>
      <c r="Q14" s="1" t="s">
        <v>10</v>
      </c>
      <c r="R14" s="1">
        <v>103000</v>
      </c>
      <c r="S14" s="1">
        <v>92000</v>
      </c>
      <c r="T14" s="1">
        <v>150000</v>
      </c>
    </row>
    <row r="15" spans="1:20" x14ac:dyDescent="0.25">
      <c r="A15" s="1">
        <v>11</v>
      </c>
      <c r="B15" s="1" t="s">
        <v>21</v>
      </c>
      <c r="C15" s="1" t="s">
        <v>22</v>
      </c>
      <c r="D15" s="1">
        <v>40</v>
      </c>
      <c r="E15" s="1" t="s">
        <v>9</v>
      </c>
      <c r="F15" s="1">
        <v>113000</v>
      </c>
      <c r="G15" s="1">
        <v>92500</v>
      </c>
      <c r="H15" s="1">
        <v>151000</v>
      </c>
      <c r="N15" s="1">
        <f t="shared" ref="N15:N20" si="1">N14+1</f>
        <v>3</v>
      </c>
      <c r="O15" s="1" t="s">
        <v>22</v>
      </c>
      <c r="P15" s="1">
        <v>40</v>
      </c>
      <c r="Q15" s="1" t="s">
        <v>9</v>
      </c>
      <c r="R15" s="1">
        <v>113000</v>
      </c>
      <c r="S15" s="1">
        <v>92500</v>
      </c>
      <c r="T15" s="1">
        <v>151000</v>
      </c>
    </row>
    <row r="16" spans="1:20" x14ac:dyDescent="0.25">
      <c r="A16" s="1">
        <v>12</v>
      </c>
      <c r="B16" s="1" t="s">
        <v>21</v>
      </c>
      <c r="C16" s="1" t="s">
        <v>22</v>
      </c>
      <c r="D16" s="1">
        <v>50</v>
      </c>
      <c r="E16" s="1" t="s">
        <v>10</v>
      </c>
      <c r="F16" s="1">
        <v>123000</v>
      </c>
      <c r="G16" s="1">
        <v>93000</v>
      </c>
      <c r="H16" s="1">
        <v>152000</v>
      </c>
      <c r="N16" s="1">
        <f t="shared" si="1"/>
        <v>4</v>
      </c>
      <c r="O16" s="1" t="s">
        <v>22</v>
      </c>
      <c r="P16" s="1">
        <v>50</v>
      </c>
      <c r="Q16" s="1" t="s">
        <v>10</v>
      </c>
      <c r="R16" s="1">
        <v>123000</v>
      </c>
      <c r="S16" s="1">
        <v>93000</v>
      </c>
      <c r="T16" s="1">
        <v>152000</v>
      </c>
    </row>
    <row r="17" spans="1:20" x14ac:dyDescent="0.25">
      <c r="A17" s="1">
        <v>13</v>
      </c>
      <c r="B17" s="1" t="s">
        <v>21</v>
      </c>
      <c r="C17" s="1" t="s">
        <v>25</v>
      </c>
      <c r="D17" s="1">
        <v>20</v>
      </c>
      <c r="E17" s="1" t="s">
        <v>9</v>
      </c>
      <c r="F17" s="1">
        <v>93000</v>
      </c>
      <c r="G17" s="1">
        <v>91500</v>
      </c>
      <c r="H17" s="1">
        <v>144500</v>
      </c>
      <c r="N17" s="1">
        <f t="shared" si="1"/>
        <v>5</v>
      </c>
      <c r="O17" s="1" t="s">
        <v>25</v>
      </c>
      <c r="P17" s="1">
        <v>20</v>
      </c>
      <c r="Q17" s="1" t="s">
        <v>9</v>
      </c>
      <c r="R17" s="1">
        <v>93000</v>
      </c>
      <c r="S17" s="1">
        <v>91500</v>
      </c>
      <c r="T17" s="1">
        <v>144500</v>
      </c>
    </row>
    <row r="18" spans="1:20" x14ac:dyDescent="0.25">
      <c r="A18" s="1">
        <v>14</v>
      </c>
      <c r="B18" s="1" t="s">
        <v>21</v>
      </c>
      <c r="C18" s="1" t="s">
        <v>25</v>
      </c>
      <c r="D18" s="1">
        <v>30</v>
      </c>
      <c r="E18" s="1" t="s">
        <v>10</v>
      </c>
      <c r="F18" s="1">
        <v>103000</v>
      </c>
      <c r="G18" s="1">
        <v>92000</v>
      </c>
      <c r="H18" s="1">
        <v>150000</v>
      </c>
      <c r="N18" s="1">
        <f t="shared" si="1"/>
        <v>6</v>
      </c>
      <c r="O18" s="1" t="s">
        <v>25</v>
      </c>
      <c r="P18" s="1">
        <v>30</v>
      </c>
      <c r="Q18" s="1" t="s">
        <v>10</v>
      </c>
      <c r="R18" s="1">
        <v>103000</v>
      </c>
      <c r="S18" s="1">
        <v>92000</v>
      </c>
      <c r="T18" s="1">
        <v>150000</v>
      </c>
    </row>
    <row r="19" spans="1:20" x14ac:dyDescent="0.25">
      <c r="A19" s="1">
        <v>15</v>
      </c>
      <c r="B19" s="1" t="s">
        <v>21</v>
      </c>
      <c r="C19" s="1" t="s">
        <v>25</v>
      </c>
      <c r="D19" s="1">
        <v>40</v>
      </c>
      <c r="E19" s="1" t="s">
        <v>9</v>
      </c>
      <c r="F19" s="1">
        <v>113000</v>
      </c>
      <c r="G19" s="1">
        <v>92500</v>
      </c>
      <c r="H19" s="1">
        <v>151000</v>
      </c>
      <c r="N19" s="1">
        <f t="shared" si="1"/>
        <v>7</v>
      </c>
      <c r="O19" s="1" t="s">
        <v>25</v>
      </c>
      <c r="P19" s="1">
        <v>40</v>
      </c>
      <c r="Q19" s="1" t="s">
        <v>9</v>
      </c>
      <c r="R19" s="1">
        <v>113000</v>
      </c>
      <c r="S19" s="1">
        <v>92500</v>
      </c>
      <c r="T19" s="1">
        <v>151000</v>
      </c>
    </row>
    <row r="20" spans="1:20" x14ac:dyDescent="0.25">
      <c r="A20" s="1">
        <v>16</v>
      </c>
      <c r="B20" s="1" t="s">
        <v>21</v>
      </c>
      <c r="C20" s="1" t="s">
        <v>25</v>
      </c>
      <c r="D20" s="1">
        <v>50</v>
      </c>
      <c r="E20" s="1" t="s">
        <v>10</v>
      </c>
      <c r="F20" s="1">
        <v>123000</v>
      </c>
      <c r="G20" s="1">
        <v>93000</v>
      </c>
      <c r="H20" s="1">
        <v>152000</v>
      </c>
      <c r="N20" s="1">
        <f t="shared" si="1"/>
        <v>8</v>
      </c>
      <c r="O20" s="1" t="s">
        <v>25</v>
      </c>
      <c r="P20" s="1">
        <v>50</v>
      </c>
      <c r="Q20" s="1" t="s">
        <v>10</v>
      </c>
      <c r="R20" s="1">
        <v>123000</v>
      </c>
      <c r="S20" s="1">
        <v>93000</v>
      </c>
      <c r="T20" s="1">
        <v>152000</v>
      </c>
    </row>
    <row r="21" spans="1:20" x14ac:dyDescent="0.25">
      <c r="A21" s="1">
        <v>17</v>
      </c>
      <c r="B21" s="1" t="s">
        <v>26</v>
      </c>
      <c r="C21" s="1" t="s">
        <v>22</v>
      </c>
      <c r="D21" s="1">
        <v>20</v>
      </c>
      <c r="E21" s="1" t="s">
        <v>9</v>
      </c>
      <c r="F21" s="1">
        <v>93000</v>
      </c>
      <c r="G21" s="1">
        <v>91500</v>
      </c>
      <c r="H21" s="1">
        <v>144500</v>
      </c>
    </row>
    <row r="22" spans="1:20" x14ac:dyDescent="0.25">
      <c r="A22" s="1">
        <v>18</v>
      </c>
      <c r="B22" s="1" t="s">
        <v>26</v>
      </c>
      <c r="C22" s="1" t="s">
        <v>22</v>
      </c>
      <c r="D22" s="1">
        <v>30</v>
      </c>
      <c r="E22" s="1" t="s">
        <v>10</v>
      </c>
      <c r="F22" s="1">
        <v>103000</v>
      </c>
      <c r="G22" s="1">
        <v>92000</v>
      </c>
      <c r="H22" s="1">
        <v>150000</v>
      </c>
    </row>
    <row r="23" spans="1:20" x14ac:dyDescent="0.25">
      <c r="A23" s="1">
        <v>19</v>
      </c>
      <c r="B23" s="1" t="s">
        <v>26</v>
      </c>
      <c r="C23" s="1" t="s">
        <v>22</v>
      </c>
      <c r="D23" s="1">
        <v>40</v>
      </c>
      <c r="E23" s="1" t="s">
        <v>9</v>
      </c>
      <c r="F23" s="1">
        <v>113000</v>
      </c>
      <c r="G23" s="1">
        <v>92500</v>
      </c>
      <c r="H23" s="1">
        <v>151000</v>
      </c>
    </row>
    <row r="24" spans="1:20" x14ac:dyDescent="0.25">
      <c r="A24" s="1">
        <v>20</v>
      </c>
      <c r="B24" s="1" t="s">
        <v>26</v>
      </c>
      <c r="C24" s="1" t="s">
        <v>22</v>
      </c>
      <c r="D24" s="1">
        <v>50</v>
      </c>
      <c r="E24" s="1" t="s">
        <v>10</v>
      </c>
      <c r="F24" s="1">
        <v>123000</v>
      </c>
      <c r="G24" s="1">
        <v>93000</v>
      </c>
      <c r="H24" s="1">
        <v>152000</v>
      </c>
    </row>
    <row r="25" spans="1:20" x14ac:dyDescent="0.25">
      <c r="A25" s="1">
        <v>21</v>
      </c>
      <c r="B25" s="1" t="s">
        <v>26</v>
      </c>
      <c r="C25" s="1" t="s">
        <v>25</v>
      </c>
      <c r="D25" s="1">
        <v>20</v>
      </c>
      <c r="E25" s="1" t="s">
        <v>9</v>
      </c>
      <c r="F25" s="1">
        <v>93000</v>
      </c>
      <c r="G25" s="1">
        <v>91500</v>
      </c>
      <c r="H25" s="1">
        <v>144500</v>
      </c>
    </row>
    <row r="26" spans="1:20" x14ac:dyDescent="0.25">
      <c r="A26" s="1">
        <v>22</v>
      </c>
      <c r="B26" s="1" t="s">
        <v>26</v>
      </c>
      <c r="C26" s="1" t="s">
        <v>25</v>
      </c>
      <c r="D26" s="1">
        <v>30</v>
      </c>
      <c r="E26" s="1" t="s">
        <v>10</v>
      </c>
      <c r="F26" s="1">
        <v>103000</v>
      </c>
      <c r="G26" s="1">
        <v>92000</v>
      </c>
      <c r="H26" s="1">
        <v>150000</v>
      </c>
    </row>
    <row r="27" spans="1:20" x14ac:dyDescent="0.25">
      <c r="A27" s="1">
        <v>23</v>
      </c>
      <c r="B27" s="1" t="s">
        <v>26</v>
      </c>
      <c r="C27" s="1" t="s">
        <v>25</v>
      </c>
      <c r="D27" s="1">
        <v>40</v>
      </c>
      <c r="E27" s="1" t="s">
        <v>9</v>
      </c>
      <c r="F27" s="1">
        <v>113000</v>
      </c>
      <c r="G27" s="1">
        <v>92500</v>
      </c>
      <c r="H27" s="1">
        <v>151000</v>
      </c>
    </row>
    <row r="28" spans="1:20" x14ac:dyDescent="0.25">
      <c r="A28" s="1">
        <v>24</v>
      </c>
      <c r="B28" s="1" t="s">
        <v>26</v>
      </c>
      <c r="C28" s="1" t="s">
        <v>25</v>
      </c>
      <c r="D28" s="1">
        <v>50</v>
      </c>
      <c r="E28" s="1" t="s">
        <v>10</v>
      </c>
      <c r="F28" s="1">
        <v>123000</v>
      </c>
      <c r="G28" s="1">
        <v>93000</v>
      </c>
      <c r="H28" s="1">
        <v>152000</v>
      </c>
    </row>
    <row r="32" spans="1:20" x14ac:dyDescent="0.25">
      <c r="A32" t="s">
        <v>39</v>
      </c>
    </row>
    <row r="33" spans="1:1" x14ac:dyDescent="0.25">
      <c r="A33" t="s">
        <v>40</v>
      </c>
    </row>
    <row r="34" spans="1:1" x14ac:dyDescent="0.25">
      <c r="A34" t="s">
        <v>41</v>
      </c>
    </row>
    <row r="35" spans="1:1" x14ac:dyDescent="0.25">
      <c r="A35" t="s">
        <v>42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1602"/>
  <sheetViews>
    <sheetView workbookViewId="0">
      <selection activeCell="A13" sqref="A13"/>
    </sheetView>
  </sheetViews>
  <sheetFormatPr defaultRowHeight="15" x14ac:dyDescent="0.25"/>
  <cols>
    <col min="1" max="1" width="10" bestFit="1" customWidth="1"/>
    <col min="2" max="2" width="10.7109375" bestFit="1" customWidth="1"/>
    <col min="3" max="3" width="13.140625" bestFit="1" customWidth="1"/>
    <col min="12" max="12" width="10" bestFit="1" customWidth="1"/>
    <col min="20" max="20" width="9.5703125" bestFit="1" customWidth="1"/>
  </cols>
  <sheetData>
    <row r="2" spans="1:31" x14ac:dyDescent="0.25">
      <c r="L2" s="3"/>
    </row>
    <row r="3" spans="1:31" x14ac:dyDescent="0.25">
      <c r="A3" t="s">
        <v>17</v>
      </c>
      <c r="B3" s="3">
        <v>42522</v>
      </c>
      <c r="C3" s="1">
        <f>-VLOOKUP(B3,$A$14:$T$4860,20,FALSE)</f>
        <v>-100</v>
      </c>
      <c r="L3" s="3"/>
    </row>
    <row r="4" spans="1:31" x14ac:dyDescent="0.25">
      <c r="A4" t="s">
        <v>18</v>
      </c>
      <c r="B4" s="3">
        <v>44889</v>
      </c>
      <c r="C4" s="1">
        <f>VLOOKUP(B4,$A$14:$T$4860,20,FALSE)</f>
        <v>304.48563184760621</v>
      </c>
      <c r="L4" s="3"/>
    </row>
    <row r="5" spans="1:31" x14ac:dyDescent="0.25">
      <c r="A5" t="s">
        <v>19</v>
      </c>
      <c r="C5" s="8">
        <f>XIRR(C3:C4,B3:B4)</f>
        <v>0.18731992840766909</v>
      </c>
      <c r="L5" s="3"/>
    </row>
    <row r="6" spans="1:31" x14ac:dyDescent="0.25">
      <c r="A6" t="s">
        <v>20</v>
      </c>
      <c r="C6" s="9">
        <f>MIN(V15:V4650)</f>
        <v>-4.9666102793025524E-2</v>
      </c>
      <c r="L6" s="3"/>
    </row>
    <row r="7" spans="1:31" x14ac:dyDescent="0.25">
      <c r="A7" t="s">
        <v>11</v>
      </c>
      <c r="C7" s="10">
        <f>ABS(C5/C6)</f>
        <v>3.7715850021148412</v>
      </c>
      <c r="L7" s="3"/>
    </row>
    <row r="8" spans="1:31" x14ac:dyDescent="0.25">
      <c r="L8" s="3"/>
    </row>
    <row r="9" spans="1:31" x14ac:dyDescent="0.25">
      <c r="L9" s="3"/>
    </row>
    <row r="10" spans="1:31" x14ac:dyDescent="0.25">
      <c r="L10" s="3"/>
    </row>
    <row r="11" spans="1:31" x14ac:dyDescent="0.25">
      <c r="A11" t="s">
        <v>15</v>
      </c>
      <c r="L11" s="3"/>
    </row>
    <row r="12" spans="1:31" x14ac:dyDescent="0.25">
      <c r="A12" t="s">
        <v>14</v>
      </c>
      <c r="B12" s="1">
        <f>100/8</f>
        <v>12.5</v>
      </c>
      <c r="C12" s="1">
        <f t="shared" ref="C12:I12" si="0">100/8</f>
        <v>12.5</v>
      </c>
      <c r="D12" s="1">
        <f t="shared" si="0"/>
        <v>12.5</v>
      </c>
      <c r="E12" s="1">
        <f t="shared" si="0"/>
        <v>12.5</v>
      </c>
      <c r="F12" s="1">
        <f t="shared" si="0"/>
        <v>12.5</v>
      </c>
      <c r="G12" s="1">
        <f t="shared" si="0"/>
        <v>12.5</v>
      </c>
      <c r="H12" s="1">
        <f t="shared" si="0"/>
        <v>12.5</v>
      </c>
      <c r="I12" s="1">
        <f t="shared" si="0"/>
        <v>12.5</v>
      </c>
      <c r="K12" s="1">
        <f>B12</f>
        <v>12.5</v>
      </c>
      <c r="L12" s="1">
        <f t="shared" ref="L12:R12" si="1">C12</f>
        <v>12.5</v>
      </c>
      <c r="M12" s="1">
        <f t="shared" si="1"/>
        <v>12.5</v>
      </c>
      <c r="N12" s="1">
        <f t="shared" si="1"/>
        <v>12.5</v>
      </c>
      <c r="O12" s="1">
        <f t="shared" si="1"/>
        <v>12.5</v>
      </c>
      <c r="P12" s="1">
        <f t="shared" si="1"/>
        <v>12.5</v>
      </c>
      <c r="Q12" s="1">
        <f t="shared" si="1"/>
        <v>12.5</v>
      </c>
      <c r="R12" s="1">
        <f t="shared" si="1"/>
        <v>12.5</v>
      </c>
    </row>
    <row r="13" spans="1:31" x14ac:dyDescent="0.25">
      <c r="A13" s="2" t="s">
        <v>12</v>
      </c>
      <c r="B13" s="2">
        <v>1</v>
      </c>
      <c r="C13" s="2">
        <v>2</v>
      </c>
      <c r="D13" s="2">
        <v>3</v>
      </c>
      <c r="E13" s="2">
        <v>4</v>
      </c>
      <c r="F13" s="2">
        <v>5</v>
      </c>
      <c r="G13" s="2">
        <v>6</v>
      </c>
      <c r="H13" s="2">
        <v>7</v>
      </c>
      <c r="I13" s="2">
        <v>8</v>
      </c>
      <c r="K13" s="2">
        <v>1</v>
      </c>
      <c r="L13" s="2">
        <f>K13+1</f>
        <v>2</v>
      </c>
      <c r="M13" s="2">
        <f t="shared" ref="M13:R13" si="2">L13+1</f>
        <v>3</v>
      </c>
      <c r="N13" s="2">
        <f t="shared" si="2"/>
        <v>4</v>
      </c>
      <c r="O13" s="2">
        <f t="shared" si="2"/>
        <v>5</v>
      </c>
      <c r="P13" s="2">
        <f t="shared" si="2"/>
        <v>6</v>
      </c>
      <c r="Q13" s="2">
        <f t="shared" si="2"/>
        <v>7</v>
      </c>
      <c r="R13" s="2">
        <f t="shared" si="2"/>
        <v>8</v>
      </c>
      <c r="T13" t="s">
        <v>16</v>
      </c>
    </row>
    <row r="14" spans="1:31" x14ac:dyDescent="0.25">
      <c r="A14" s="3">
        <v>42522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L14" s="3"/>
      <c r="M14" s="3"/>
      <c r="O14" s="3"/>
      <c r="T14">
        <v>100</v>
      </c>
      <c r="AA14" s="3"/>
      <c r="AE14" s="3"/>
    </row>
    <row r="15" spans="1:31" x14ac:dyDescent="0.25">
      <c r="A15" s="3">
        <v>42523</v>
      </c>
      <c r="B15">
        <v>9995528</v>
      </c>
      <c r="C15">
        <v>10151638</v>
      </c>
      <c r="D15">
        <v>10086534</v>
      </c>
      <c r="E15">
        <v>10087306</v>
      </c>
      <c r="F15">
        <v>10016740</v>
      </c>
      <c r="G15">
        <v>10018828</v>
      </c>
      <c r="H15">
        <v>10018828</v>
      </c>
      <c r="I15">
        <v>10004508</v>
      </c>
      <c r="K15" s="5">
        <f>B15/B14-1</f>
        <v>-4.4719999999998095E-4</v>
      </c>
      <c r="L15" s="5">
        <f t="shared" ref="L15:N30" si="3">C15/C14-1</f>
        <v>1.5163800000000061E-2</v>
      </c>
      <c r="M15" s="5">
        <f t="shared" si="3"/>
        <v>8.6534000000000333E-3</v>
      </c>
      <c r="N15" s="5">
        <f t="shared" si="3"/>
        <v>8.7306000000000328E-3</v>
      </c>
      <c r="O15" s="5">
        <f>IFERROR(F15/F14-1,0)</f>
        <v>1.6739999999999533E-3</v>
      </c>
      <c r="P15" s="5">
        <f t="shared" ref="P15:P78" si="4">IFERROR(G15/G14-1,0)</f>
        <v>1.8827999999999623E-3</v>
      </c>
      <c r="Q15" s="5">
        <f t="shared" ref="Q15:Q78" si="5">IFERROR(H15/H14-1,0)</f>
        <v>1.8827999999999623E-3</v>
      </c>
      <c r="R15" s="5">
        <f t="shared" ref="R15:R78" si="6">IFERROR(I15/I14-1,0)</f>
        <v>4.5080000000008447E-4</v>
      </c>
      <c r="T15" s="7">
        <f>T14*(1+U15)</f>
        <v>100.47488749999999</v>
      </c>
      <c r="U15" s="4">
        <f>(K15*$K$12%)+(L15*$L$12%)+(M15*$M$12%)+(N15*$N$12%)+(O15*$O$12%)+(P15*$P$12%)+(Q15*$Q$12%)+(R15*$R$12%)</f>
        <v>4.7488750000000135E-3</v>
      </c>
      <c r="V15" s="5">
        <f>T15/MAX($T$14:T15)-1</f>
        <v>0</v>
      </c>
      <c r="Z15" s="3"/>
      <c r="AA15" s="3"/>
      <c r="AB15" s="3"/>
      <c r="AC15" s="3"/>
      <c r="AE15" s="3"/>
    </row>
    <row r="16" spans="1:31" x14ac:dyDescent="0.25">
      <c r="A16" s="3">
        <v>42524</v>
      </c>
      <c r="B16">
        <v>9986663</v>
      </c>
      <c r="C16">
        <v>10151638</v>
      </c>
      <c r="D16">
        <v>10086534</v>
      </c>
      <c r="E16">
        <v>10087306</v>
      </c>
      <c r="F16">
        <v>10046358</v>
      </c>
      <c r="G16">
        <v>10051822</v>
      </c>
      <c r="H16">
        <v>10051822</v>
      </c>
      <c r="I16">
        <v>10049342</v>
      </c>
      <c r="K16" s="5">
        <f t="shared" ref="K16:N60" si="7">B16/B15-1</f>
        <v>-8.8689662016849802E-4</v>
      </c>
      <c r="L16" s="5">
        <f t="shared" si="3"/>
        <v>0</v>
      </c>
      <c r="M16" s="5">
        <f t="shared" si="3"/>
        <v>0</v>
      </c>
      <c r="N16" s="5">
        <f t="shared" si="3"/>
        <v>0</v>
      </c>
      <c r="O16" s="5">
        <f t="shared" ref="O16:O79" si="8">IFERROR(F16/F15-1,0)</f>
        <v>2.9568502327104174E-3</v>
      </c>
      <c r="P16" s="5">
        <f t="shared" si="4"/>
        <v>3.2931995638612044E-3</v>
      </c>
      <c r="Q16" s="5">
        <f t="shared" si="5"/>
        <v>3.2931995638612044E-3</v>
      </c>
      <c r="R16" s="5">
        <f t="shared" si="6"/>
        <v>4.4813797939888822E-3</v>
      </c>
      <c r="T16" s="7">
        <f>T15*(1+U16)</f>
        <v>100.63988902479802</v>
      </c>
      <c r="U16" s="4">
        <f t="shared" ref="U16:U79" si="9">(K16*$K$12%)+(L16*$L$12%)+(M16*$M$12%)+(N16*$N$12%)+(O16*$O$12%)+(P16*$P$12%)+(Q16*$Q$12%)+(R16*$R$12%)</f>
        <v>1.6422165667816513E-3</v>
      </c>
      <c r="V16" s="5">
        <f>T16/MAX($T$14:T16)-1</f>
        <v>0</v>
      </c>
      <c r="Z16" s="3"/>
      <c r="AA16" s="3"/>
      <c r="AB16" s="3"/>
      <c r="AC16" s="3"/>
      <c r="AE16" s="3"/>
    </row>
    <row r="17" spans="1:38" x14ac:dyDescent="0.25">
      <c r="A17" s="3">
        <v>42527</v>
      </c>
      <c r="B17">
        <v>9982792</v>
      </c>
      <c r="C17">
        <v>10151638</v>
      </c>
      <c r="D17">
        <v>10086534</v>
      </c>
      <c r="E17">
        <v>10087306</v>
      </c>
      <c r="F17">
        <v>10042465</v>
      </c>
      <c r="G17">
        <v>10051822</v>
      </c>
      <c r="H17">
        <v>10051822</v>
      </c>
      <c r="I17">
        <v>10049342</v>
      </c>
      <c r="K17" s="5">
        <f t="shared" si="7"/>
        <v>-3.8761696474587382E-4</v>
      </c>
      <c r="L17" s="5">
        <f t="shared" si="3"/>
        <v>0</v>
      </c>
      <c r="M17" s="5">
        <f t="shared" si="3"/>
        <v>0</v>
      </c>
      <c r="N17" s="5">
        <f t="shared" si="3"/>
        <v>0</v>
      </c>
      <c r="O17" s="5">
        <f t="shared" si="8"/>
        <v>-3.8750361076123063E-4</v>
      </c>
      <c r="P17" s="5">
        <f t="shared" si="4"/>
        <v>0</v>
      </c>
      <c r="Q17" s="5">
        <f t="shared" si="5"/>
        <v>0</v>
      </c>
      <c r="R17" s="5">
        <f t="shared" si="6"/>
        <v>0</v>
      </c>
      <c r="T17" s="7">
        <f>T16*(1+U17)</f>
        <v>100.63013801871054</v>
      </c>
      <c r="U17" s="4">
        <f t="shared" si="9"/>
        <v>-9.6890071938388056E-5</v>
      </c>
      <c r="V17" s="5">
        <f>T17/MAX($T$14:T17)-1</f>
        <v>-9.68900719383603E-5</v>
      </c>
      <c r="Z17" s="3"/>
      <c r="AA17" s="3"/>
      <c r="AB17" s="3"/>
      <c r="AC17" s="3"/>
      <c r="AE17" s="3"/>
      <c r="AG17" s="3"/>
      <c r="AL17" s="3"/>
    </row>
    <row r="18" spans="1:38" x14ac:dyDescent="0.25">
      <c r="A18" s="3">
        <v>42528</v>
      </c>
      <c r="B18">
        <v>9934985</v>
      </c>
      <c r="C18">
        <v>10126898</v>
      </c>
      <c r="D18">
        <v>10086534</v>
      </c>
      <c r="E18">
        <v>10087306</v>
      </c>
      <c r="F18">
        <v>9994372</v>
      </c>
      <c r="G18">
        <v>10027325</v>
      </c>
      <c r="H18">
        <v>10027325</v>
      </c>
      <c r="I18">
        <v>10049342</v>
      </c>
      <c r="K18" s="5">
        <f t="shared" si="7"/>
        <v>-4.7889408093446661E-3</v>
      </c>
      <c r="L18" s="5">
        <f t="shared" si="3"/>
        <v>-2.4370451349821076E-3</v>
      </c>
      <c r="M18" s="5">
        <f t="shared" si="3"/>
        <v>0</v>
      </c>
      <c r="N18" s="5">
        <f t="shared" si="3"/>
        <v>0</v>
      </c>
      <c r="O18" s="5">
        <f t="shared" si="8"/>
        <v>-4.7889636657931778E-3</v>
      </c>
      <c r="P18" s="5">
        <f t="shared" si="4"/>
        <v>-2.4370706126710662E-3</v>
      </c>
      <c r="Q18" s="5">
        <f t="shared" si="5"/>
        <v>-2.4370706126710662E-3</v>
      </c>
      <c r="R18" s="5">
        <f t="shared" si="6"/>
        <v>0</v>
      </c>
      <c r="T18" s="7">
        <f>T17*(1+U18)</f>
        <v>100.41769407598765</v>
      </c>
      <c r="U18" s="4">
        <f t="shared" si="9"/>
        <v>-2.1111363544327605E-3</v>
      </c>
      <c r="V18" s="5">
        <f>T18/MAX($T$14:T18)-1</f>
        <v>-2.207821878217886E-3</v>
      </c>
      <c r="Z18" s="3"/>
      <c r="AA18" s="3"/>
      <c r="AB18" s="3"/>
      <c r="AC18" s="3"/>
      <c r="AE18" s="3"/>
      <c r="AG18" s="3"/>
      <c r="AL18" s="3"/>
    </row>
    <row r="19" spans="1:38" x14ac:dyDescent="0.25">
      <c r="A19" s="3">
        <v>42529</v>
      </c>
      <c r="B19">
        <v>9875447</v>
      </c>
      <c r="C19">
        <v>10072922</v>
      </c>
      <c r="D19">
        <v>10086534</v>
      </c>
      <c r="E19">
        <v>10087306</v>
      </c>
      <c r="F19">
        <v>9934478</v>
      </c>
      <c r="G19">
        <v>9973880</v>
      </c>
      <c r="H19">
        <v>9973880</v>
      </c>
      <c r="I19">
        <v>10049342</v>
      </c>
      <c r="K19" s="5">
        <f t="shared" si="7"/>
        <v>-5.9927619417643463E-3</v>
      </c>
      <c r="L19" s="5">
        <f t="shared" si="3"/>
        <v>-5.329963825052797E-3</v>
      </c>
      <c r="M19" s="5">
        <f t="shared" si="3"/>
        <v>0</v>
      </c>
      <c r="N19" s="5">
        <f t="shared" si="3"/>
        <v>0</v>
      </c>
      <c r="O19" s="5">
        <f t="shared" si="8"/>
        <v>-5.9927727324938784E-3</v>
      </c>
      <c r="P19" s="5">
        <f t="shared" si="4"/>
        <v>-5.3299359500166288E-3</v>
      </c>
      <c r="Q19" s="5">
        <f t="shared" si="5"/>
        <v>-5.3299359500166288E-3</v>
      </c>
      <c r="R19" s="5">
        <f t="shared" si="6"/>
        <v>0</v>
      </c>
      <c r="T19" s="7">
        <f t="shared" ref="T19:T82" si="10">T18*(1+U19)</f>
        <v>100.06654130268467</v>
      </c>
      <c r="U19" s="4">
        <f t="shared" si="9"/>
        <v>-3.4969212999180349E-3</v>
      </c>
      <c r="V19" s="5">
        <f>T19/MAX($T$14:T19)-1</f>
        <v>-5.6970225987836853E-3</v>
      </c>
      <c r="Z19" s="3"/>
      <c r="AA19" s="3"/>
      <c r="AB19" s="3"/>
      <c r="AC19" s="3"/>
      <c r="AE19" s="3"/>
      <c r="AG19" s="3"/>
      <c r="AL19" s="3"/>
    </row>
    <row r="20" spans="1:38" x14ac:dyDescent="0.25">
      <c r="A20" s="3">
        <v>42530</v>
      </c>
      <c r="B20">
        <v>9905495</v>
      </c>
      <c r="C20">
        <v>10021333</v>
      </c>
      <c r="D20">
        <v>10035851</v>
      </c>
      <c r="E20">
        <v>10036416</v>
      </c>
      <c r="F20">
        <v>9911028</v>
      </c>
      <c r="G20">
        <v>9971648</v>
      </c>
      <c r="H20">
        <v>9971648</v>
      </c>
      <c r="I20">
        <v>10049342</v>
      </c>
      <c r="K20" s="5">
        <f t="shared" si="7"/>
        <v>3.0426977128226174E-3</v>
      </c>
      <c r="L20" s="5">
        <f t="shared" si="3"/>
        <v>-5.1215526140280243E-3</v>
      </c>
      <c r="M20" s="5">
        <f t="shared" si="3"/>
        <v>-5.0248182378604955E-3</v>
      </c>
      <c r="N20" s="5">
        <f t="shared" si="3"/>
        <v>-5.0449545200671464E-3</v>
      </c>
      <c r="O20" s="5">
        <f t="shared" si="8"/>
        <v>-2.3604662469431936E-3</v>
      </c>
      <c r="P20" s="5">
        <f t="shared" si="4"/>
        <v>-2.2378452517979319E-4</v>
      </c>
      <c r="Q20" s="5">
        <f t="shared" si="5"/>
        <v>-2.2378452517979319E-4</v>
      </c>
      <c r="R20" s="5">
        <f t="shared" si="6"/>
        <v>0</v>
      </c>
      <c r="T20" s="7">
        <f t="shared" si="10"/>
        <v>99.879458611249603</v>
      </c>
      <c r="U20" s="4">
        <f t="shared" si="9"/>
        <v>-1.8695828695544786E-3</v>
      </c>
      <c r="V20" s="5">
        <f>T20/MAX($T$14:T20)-1</f>
        <v>-7.555954412480026E-3</v>
      </c>
      <c r="Z20" s="3"/>
      <c r="AA20" s="3"/>
      <c r="AB20" s="3"/>
      <c r="AC20" s="3"/>
      <c r="AE20" s="3"/>
      <c r="AG20" s="3"/>
      <c r="AL20" s="3"/>
    </row>
    <row r="21" spans="1:38" x14ac:dyDescent="0.25">
      <c r="A21" s="3">
        <v>42531</v>
      </c>
      <c r="B21">
        <v>9864819</v>
      </c>
      <c r="C21">
        <v>9995914</v>
      </c>
      <c r="D21">
        <v>10006762</v>
      </c>
      <c r="E21">
        <v>10011115</v>
      </c>
      <c r="F21">
        <v>9871706</v>
      </c>
      <c r="G21">
        <v>9946355</v>
      </c>
      <c r="H21">
        <v>9946355</v>
      </c>
      <c r="I21">
        <v>10024008</v>
      </c>
      <c r="K21" s="5">
        <f t="shared" si="7"/>
        <v>-4.1064076050717491E-3</v>
      </c>
      <c r="L21" s="5">
        <f t="shared" si="3"/>
        <v>-2.53648890821212E-3</v>
      </c>
      <c r="M21" s="5">
        <f t="shared" si="3"/>
        <v>-2.898508556972379E-3</v>
      </c>
      <c r="N21" s="5">
        <f t="shared" si="3"/>
        <v>-2.5209198183893111E-3</v>
      </c>
      <c r="O21" s="5">
        <f t="shared" si="8"/>
        <v>-3.9674996377772054E-3</v>
      </c>
      <c r="P21" s="5">
        <f t="shared" si="4"/>
        <v>-2.5364914605890965E-3</v>
      </c>
      <c r="Q21" s="5">
        <f t="shared" si="5"/>
        <v>-2.5364914605890965E-3</v>
      </c>
      <c r="R21" s="5">
        <f t="shared" si="6"/>
        <v>-2.5209610738693433E-3</v>
      </c>
      <c r="T21" s="7">
        <f t="shared" si="10"/>
        <v>99.58451745996436</v>
      </c>
      <c r="U21" s="4">
        <f t="shared" si="9"/>
        <v>-2.9529710651837876E-3</v>
      </c>
      <c r="V21" s="5">
        <f>T21/MAX($T$14:T21)-1</f>
        <v>-1.0486612962913866E-2</v>
      </c>
      <c r="Z21" s="3"/>
      <c r="AA21" s="3"/>
      <c r="AB21" s="3"/>
      <c r="AC21" s="3"/>
      <c r="AE21" s="3"/>
      <c r="AG21" s="3"/>
      <c r="AL21" s="3"/>
    </row>
    <row r="22" spans="1:38" x14ac:dyDescent="0.25">
      <c r="A22" s="3">
        <v>42534</v>
      </c>
      <c r="B22">
        <v>9809940</v>
      </c>
      <c r="C22">
        <v>9958038</v>
      </c>
      <c r="D22">
        <v>9964862</v>
      </c>
      <c r="E22">
        <v>9993798</v>
      </c>
      <c r="F22">
        <v>9816789</v>
      </c>
      <c r="G22">
        <v>9908666</v>
      </c>
      <c r="H22">
        <v>9908666</v>
      </c>
      <c r="I22">
        <v>10006668</v>
      </c>
      <c r="K22" s="5">
        <f t="shared" si="7"/>
        <v>-5.5631025769453668E-3</v>
      </c>
      <c r="L22" s="5">
        <f t="shared" si="3"/>
        <v>-3.7891482459733172E-3</v>
      </c>
      <c r="M22" s="5">
        <f t="shared" si="3"/>
        <v>-4.1871686365679839E-3</v>
      </c>
      <c r="N22" s="5">
        <f t="shared" si="3"/>
        <v>-1.7297773524727056E-3</v>
      </c>
      <c r="O22" s="5">
        <f t="shared" si="8"/>
        <v>-5.5630708613080282E-3</v>
      </c>
      <c r="P22" s="5">
        <f t="shared" si="4"/>
        <v>-3.789227309903942E-3</v>
      </c>
      <c r="Q22" s="5">
        <f t="shared" si="5"/>
        <v>-3.789227309903942E-3</v>
      </c>
      <c r="R22" s="5">
        <f t="shared" si="6"/>
        <v>-1.7298469833623153E-3</v>
      </c>
      <c r="T22" s="7">
        <f t="shared" si="10"/>
        <v>99.209325704044019</v>
      </c>
      <c r="U22" s="4">
        <f t="shared" si="9"/>
        <v>-3.7675711595547001E-3</v>
      </c>
      <c r="V22" s="5">
        <f>T22/MAX($T$14:T22)-1</f>
        <v>-1.4214675061908211E-2</v>
      </c>
      <c r="Z22" s="3"/>
      <c r="AA22" s="3"/>
      <c r="AB22" s="3"/>
      <c r="AC22" s="3"/>
      <c r="AE22" s="3"/>
      <c r="AG22" s="3"/>
      <c r="AL22" s="3"/>
    </row>
    <row r="23" spans="1:38" x14ac:dyDescent="0.25">
      <c r="A23" s="3">
        <v>42535</v>
      </c>
      <c r="B23">
        <v>9775747</v>
      </c>
      <c r="C23">
        <v>9948635</v>
      </c>
      <c r="D23">
        <v>9956077</v>
      </c>
      <c r="E23">
        <v>9993798</v>
      </c>
      <c r="F23">
        <v>9782573</v>
      </c>
      <c r="G23">
        <v>9899310</v>
      </c>
      <c r="H23">
        <v>9899310</v>
      </c>
      <c r="I23">
        <v>10006668</v>
      </c>
      <c r="K23" s="5">
        <f t="shared" si="7"/>
        <v>-3.4855462928417014E-3</v>
      </c>
      <c r="L23" s="5">
        <f t="shared" si="3"/>
        <v>-9.4426231351996126E-4</v>
      </c>
      <c r="M23" s="5">
        <f t="shared" si="3"/>
        <v>-8.8159775820273456E-4</v>
      </c>
      <c r="N23" s="5">
        <f t="shared" si="3"/>
        <v>0</v>
      </c>
      <c r="O23" s="5">
        <f t="shared" si="8"/>
        <v>-3.4854574138244443E-3</v>
      </c>
      <c r="P23" s="5">
        <f t="shared" si="4"/>
        <v>-9.442239752556203E-4</v>
      </c>
      <c r="Q23" s="5">
        <f t="shared" si="5"/>
        <v>-9.442239752556203E-4</v>
      </c>
      <c r="R23" s="5">
        <f t="shared" si="6"/>
        <v>0</v>
      </c>
      <c r="T23" s="7">
        <f t="shared" si="10"/>
        <v>99.076815382598809</v>
      </c>
      <c r="U23" s="4">
        <f t="shared" si="9"/>
        <v>-1.3356639661125103E-3</v>
      </c>
      <c r="V23" s="5">
        <f>T23/MAX($T$14:T23)-1</f>
        <v>-1.5531352998750525E-2</v>
      </c>
      <c r="Z23" s="3"/>
      <c r="AA23" s="3"/>
      <c r="AB23" s="3"/>
      <c r="AC23" s="3"/>
      <c r="AE23" s="3"/>
      <c r="AG23" s="3"/>
      <c r="AL23" s="3"/>
    </row>
    <row r="24" spans="1:38" x14ac:dyDescent="0.25">
      <c r="A24" s="3">
        <v>42536</v>
      </c>
      <c r="B24">
        <v>9763260</v>
      </c>
      <c r="C24">
        <v>10007285</v>
      </c>
      <c r="D24">
        <v>9994658</v>
      </c>
      <c r="E24">
        <v>10039975</v>
      </c>
      <c r="F24">
        <v>9770077</v>
      </c>
      <c r="G24">
        <v>9957669</v>
      </c>
      <c r="H24">
        <v>9957669</v>
      </c>
      <c r="I24">
        <v>10052906</v>
      </c>
      <c r="K24" s="5">
        <f t="shared" si="7"/>
        <v>-1.277344841268957E-3</v>
      </c>
      <c r="L24" s="5">
        <f t="shared" si="3"/>
        <v>5.8952811114287851E-3</v>
      </c>
      <c r="M24" s="5">
        <f t="shared" si="3"/>
        <v>3.8751206926181947E-3</v>
      </c>
      <c r="N24" s="5">
        <f t="shared" si="3"/>
        <v>4.6205656748314894E-3</v>
      </c>
      <c r="O24" s="5">
        <f t="shared" si="8"/>
        <v>-1.2773735498829986E-3</v>
      </c>
      <c r="P24" s="5">
        <f t="shared" si="4"/>
        <v>5.895259366561989E-3</v>
      </c>
      <c r="Q24" s="5">
        <f t="shared" si="5"/>
        <v>5.895259366561989E-3</v>
      </c>
      <c r="R24" s="5">
        <f t="shared" si="6"/>
        <v>4.6207189046343355E-3</v>
      </c>
      <c r="T24" s="7">
        <f t="shared" si="10"/>
        <v>99.426649261014219</v>
      </c>
      <c r="U24" s="4">
        <f t="shared" si="9"/>
        <v>3.5309358406856034E-3</v>
      </c>
      <c r="V24" s="5">
        <f>T24/MAX($T$14:T24)-1</f>
        <v>-1.2055257369022465E-2</v>
      </c>
      <c r="Z24" s="3"/>
      <c r="AA24" s="3"/>
      <c r="AB24" s="3"/>
      <c r="AC24" s="3"/>
      <c r="AE24" s="3"/>
      <c r="AG24" s="3"/>
      <c r="AL24" s="3"/>
    </row>
    <row r="25" spans="1:38" x14ac:dyDescent="0.25">
      <c r="A25" s="3">
        <v>42537</v>
      </c>
      <c r="B25">
        <v>9709228</v>
      </c>
      <c r="C25">
        <v>9812882</v>
      </c>
      <c r="D25">
        <v>9791801</v>
      </c>
      <c r="E25">
        <v>9835430</v>
      </c>
      <c r="F25">
        <v>9715957</v>
      </c>
      <c r="G25">
        <v>9828059</v>
      </c>
      <c r="H25">
        <v>9828059</v>
      </c>
      <c r="I25">
        <v>9920578</v>
      </c>
      <c r="K25" s="5">
        <f t="shared" si="7"/>
        <v>-5.534217054549373E-3</v>
      </c>
      <c r="L25" s="5">
        <f t="shared" si="3"/>
        <v>-1.9426148051144732E-2</v>
      </c>
      <c r="M25" s="5">
        <f t="shared" si="3"/>
        <v>-2.0296542412956975E-2</v>
      </c>
      <c r="N25" s="5">
        <f t="shared" si="3"/>
        <v>-2.0373058697855329E-2</v>
      </c>
      <c r="O25" s="5">
        <f t="shared" si="8"/>
        <v>-5.5393626887485503E-3</v>
      </c>
      <c r="P25" s="5">
        <f t="shared" si="4"/>
        <v>-1.3016098446333224E-2</v>
      </c>
      <c r="Q25" s="5">
        <f t="shared" si="5"/>
        <v>-1.3016098446333224E-2</v>
      </c>
      <c r="R25" s="5">
        <f t="shared" si="6"/>
        <v>-1.3163158991042034E-2</v>
      </c>
      <c r="T25" s="7">
        <f t="shared" si="10"/>
        <v>98.055000410349876</v>
      </c>
      <c r="U25" s="4">
        <f t="shared" si="9"/>
        <v>-1.379558559862043E-2</v>
      </c>
      <c r="V25" s="5">
        <f>T25/MAX($T$14:T25)-1</f>
        <v>-2.5684533632695294E-2</v>
      </c>
      <c r="Z25" s="3"/>
      <c r="AA25" s="3"/>
      <c r="AB25" s="3"/>
      <c r="AC25" s="3"/>
      <c r="AE25" s="3"/>
      <c r="AG25" s="3"/>
      <c r="AL25" s="3"/>
    </row>
    <row r="26" spans="1:38" x14ac:dyDescent="0.25">
      <c r="A26" s="3">
        <v>42538</v>
      </c>
      <c r="B26">
        <v>9696371</v>
      </c>
      <c r="C26">
        <v>9801181</v>
      </c>
      <c r="D26">
        <v>9791801</v>
      </c>
      <c r="E26">
        <v>9822406</v>
      </c>
      <c r="F26">
        <v>9668180</v>
      </c>
      <c r="G26">
        <v>9777442</v>
      </c>
      <c r="H26">
        <v>9777442</v>
      </c>
      <c r="I26">
        <v>9891930</v>
      </c>
      <c r="K26" s="5">
        <f t="shared" si="7"/>
        <v>-1.3242041488777945E-3</v>
      </c>
      <c r="L26" s="5">
        <f t="shared" si="3"/>
        <v>-1.1924121781959895E-3</v>
      </c>
      <c r="M26" s="5">
        <f t="shared" si="3"/>
        <v>0</v>
      </c>
      <c r="N26" s="5">
        <f t="shared" si="3"/>
        <v>-1.3241922315546661E-3</v>
      </c>
      <c r="O26" s="5">
        <f t="shared" si="8"/>
        <v>-4.9173745828640092E-3</v>
      </c>
      <c r="P26" s="5">
        <f t="shared" si="4"/>
        <v>-5.1502539819917592E-3</v>
      </c>
      <c r="Q26" s="5">
        <f t="shared" si="5"/>
        <v>-5.1502539819917592E-3</v>
      </c>
      <c r="R26" s="5">
        <f t="shared" si="6"/>
        <v>-2.8877349686681208E-3</v>
      </c>
      <c r="T26" s="7">
        <f t="shared" si="10"/>
        <v>97.786005808136636</v>
      </c>
      <c r="U26" s="4">
        <f t="shared" si="9"/>
        <v>-2.7433032592680123E-3</v>
      </c>
      <c r="V26" s="5">
        <f>T26/MAX($T$14:T26)-1</f>
        <v>-2.8357376427135983E-2</v>
      </c>
      <c r="Z26" s="3"/>
      <c r="AA26" s="3"/>
      <c r="AB26" s="3"/>
      <c r="AC26" s="3"/>
      <c r="AE26" s="3"/>
      <c r="AG26" s="3"/>
      <c r="AL26" s="3"/>
    </row>
    <row r="27" spans="1:38" x14ac:dyDescent="0.25">
      <c r="A27" s="3">
        <v>42541</v>
      </c>
      <c r="B27">
        <v>9731055</v>
      </c>
      <c r="C27">
        <v>9856156</v>
      </c>
      <c r="D27">
        <v>9804504</v>
      </c>
      <c r="E27">
        <v>9816923</v>
      </c>
      <c r="F27">
        <v>9702762</v>
      </c>
      <c r="G27">
        <v>9832284</v>
      </c>
      <c r="H27">
        <v>9832284</v>
      </c>
      <c r="I27">
        <v>9886408</v>
      </c>
      <c r="K27" s="5">
        <f t="shared" si="7"/>
        <v>3.5770083467310254E-3</v>
      </c>
      <c r="L27" s="5">
        <f t="shared" si="3"/>
        <v>5.6090179336552026E-3</v>
      </c>
      <c r="M27" s="5">
        <f t="shared" si="3"/>
        <v>1.2973098615871592E-3</v>
      </c>
      <c r="N27" s="5">
        <f t="shared" si="3"/>
        <v>-5.5821353749785363E-4</v>
      </c>
      <c r="O27" s="5">
        <f t="shared" si="8"/>
        <v>3.5768883078304281E-3</v>
      </c>
      <c r="P27" s="5">
        <f t="shared" si="4"/>
        <v>5.6090335284013637E-3</v>
      </c>
      <c r="Q27" s="5">
        <f t="shared" si="5"/>
        <v>5.6090335284013637E-3</v>
      </c>
      <c r="R27" s="5">
        <f t="shared" si="6"/>
        <v>-5.5823282210853975E-4</v>
      </c>
      <c r="T27" s="7">
        <f t="shared" si="10"/>
        <v>98.081342099371625</v>
      </c>
      <c r="U27" s="4">
        <f t="shared" si="9"/>
        <v>3.0202306433750187E-3</v>
      </c>
      <c r="V27" s="5">
        <f>T27/MAX($T$14:T27)-1</f>
        <v>-2.5422791601011796E-2</v>
      </c>
      <c r="Z27" s="3"/>
      <c r="AA27" s="3"/>
      <c r="AB27" s="3"/>
      <c r="AC27" s="3"/>
      <c r="AE27" s="3"/>
      <c r="AG27" s="3"/>
      <c r="AL27" s="3"/>
    </row>
    <row r="28" spans="1:38" x14ac:dyDescent="0.25">
      <c r="A28" s="3">
        <v>42542</v>
      </c>
      <c r="B28">
        <v>9704111</v>
      </c>
      <c r="C28">
        <v>9833086</v>
      </c>
      <c r="D28">
        <v>9779982</v>
      </c>
      <c r="E28">
        <v>9787893</v>
      </c>
      <c r="F28">
        <v>9675897</v>
      </c>
      <c r="G28">
        <v>9809270</v>
      </c>
      <c r="H28">
        <v>9809270</v>
      </c>
      <c r="I28">
        <v>9857173</v>
      </c>
      <c r="K28" s="5">
        <f t="shared" si="7"/>
        <v>-2.7688673016440513E-3</v>
      </c>
      <c r="L28" s="5">
        <f t="shared" si="3"/>
        <v>-2.3406691209026942E-3</v>
      </c>
      <c r="M28" s="5">
        <f t="shared" si="3"/>
        <v>-2.5010954149236042E-3</v>
      </c>
      <c r="N28" s="5">
        <f t="shared" si="3"/>
        <v>-2.957138402735815E-3</v>
      </c>
      <c r="O28" s="5">
        <f t="shared" si="8"/>
        <v>-2.7687992346920876E-3</v>
      </c>
      <c r="P28" s="5">
        <f t="shared" si="4"/>
        <v>-2.3406565554859871E-3</v>
      </c>
      <c r="Q28" s="5">
        <f t="shared" si="5"/>
        <v>-2.3406565554859871E-3</v>
      </c>
      <c r="R28" s="5">
        <f t="shared" si="6"/>
        <v>-2.9570901787585591E-3</v>
      </c>
      <c r="T28" s="7">
        <f t="shared" si="10"/>
        <v>97.824185414465063</v>
      </c>
      <c r="U28" s="4">
        <f t="shared" si="9"/>
        <v>-2.6218715955785982E-3</v>
      </c>
      <c r="V28" s="5">
        <f>T28/MAX($T$14:T28)-1</f>
        <v>-2.7978007901411361E-2</v>
      </c>
      <c r="Z28" s="3"/>
      <c r="AA28" s="3"/>
      <c r="AB28" s="3"/>
      <c r="AC28" s="3"/>
      <c r="AE28" s="3"/>
      <c r="AG28" s="3"/>
      <c r="AL28" s="3"/>
    </row>
    <row r="29" spans="1:38" x14ac:dyDescent="0.25">
      <c r="A29" s="3">
        <v>42543</v>
      </c>
      <c r="B29">
        <v>9628631</v>
      </c>
      <c r="C29">
        <v>9777595</v>
      </c>
      <c r="D29">
        <v>9765939</v>
      </c>
      <c r="E29">
        <v>9765524</v>
      </c>
      <c r="F29">
        <v>9600636</v>
      </c>
      <c r="G29">
        <v>9753914</v>
      </c>
      <c r="H29">
        <v>9753914</v>
      </c>
      <c r="I29">
        <v>9834646</v>
      </c>
      <c r="K29" s="5">
        <f t="shared" si="7"/>
        <v>-7.7781468080898586E-3</v>
      </c>
      <c r="L29" s="5">
        <f t="shared" si="3"/>
        <v>-5.6432944855765443E-3</v>
      </c>
      <c r="M29" s="5">
        <f t="shared" si="3"/>
        <v>-1.4358922132985397E-3</v>
      </c>
      <c r="N29" s="5">
        <f t="shared" si="3"/>
        <v>-2.2853743905864032E-3</v>
      </c>
      <c r="O29" s="5">
        <f t="shared" si="8"/>
        <v>-7.7781935876333197E-3</v>
      </c>
      <c r="P29" s="5">
        <f t="shared" si="4"/>
        <v>-5.6432333904561371E-3</v>
      </c>
      <c r="Q29" s="5">
        <f t="shared" si="5"/>
        <v>-5.6432333904561371E-3</v>
      </c>
      <c r="R29" s="5">
        <f t="shared" si="6"/>
        <v>-2.2853408375809181E-3</v>
      </c>
      <c r="T29" s="7">
        <f t="shared" si="10"/>
        <v>97.35349567540716</v>
      </c>
      <c r="U29" s="4">
        <f t="shared" si="9"/>
        <v>-4.8115886379597322E-3</v>
      </c>
      <c r="V29" s="5">
        <f>T29/MAX($T$14:T29)-1</f>
        <v>-3.2654977874439828E-2</v>
      </c>
      <c r="Z29" s="3"/>
      <c r="AA29" s="3"/>
      <c r="AB29" s="3"/>
      <c r="AC29" s="3"/>
      <c r="AE29" s="3"/>
      <c r="AG29" s="3"/>
      <c r="AL29" s="3"/>
    </row>
    <row r="30" spans="1:38" x14ac:dyDescent="0.25">
      <c r="A30" s="3">
        <v>42544</v>
      </c>
      <c r="B30">
        <v>9847870</v>
      </c>
      <c r="C30">
        <v>10063586</v>
      </c>
      <c r="D30">
        <v>10023578</v>
      </c>
      <c r="E30">
        <v>10000864</v>
      </c>
      <c r="F30">
        <v>9623686</v>
      </c>
      <c r="G30">
        <v>9761596</v>
      </c>
      <c r="H30">
        <v>9761596</v>
      </c>
      <c r="I30">
        <v>9832177</v>
      </c>
      <c r="K30" s="5">
        <f t="shared" si="7"/>
        <v>2.2769488206578981E-2</v>
      </c>
      <c r="L30" s="5">
        <f t="shared" si="3"/>
        <v>2.924962631403738E-2</v>
      </c>
      <c r="M30" s="5">
        <f t="shared" si="3"/>
        <v>2.6381385343488217E-2</v>
      </c>
      <c r="N30" s="5">
        <f t="shared" si="3"/>
        <v>2.4099065242172424E-2</v>
      </c>
      <c r="O30" s="5">
        <f t="shared" si="8"/>
        <v>2.4008826081938217E-3</v>
      </c>
      <c r="P30" s="5">
        <f t="shared" si="4"/>
        <v>7.8758127250244669E-4</v>
      </c>
      <c r="Q30" s="5">
        <f t="shared" si="5"/>
        <v>7.8758127250244669E-4</v>
      </c>
      <c r="R30" s="5">
        <f t="shared" si="6"/>
        <v>-2.5105123255075856E-4</v>
      </c>
      <c r="T30" s="7">
        <f t="shared" si="10"/>
        <v>98.646162193888387</v>
      </c>
      <c r="U30" s="4">
        <f t="shared" si="9"/>
        <v>1.327806987836562E-2</v>
      </c>
      <c r="V30" s="5">
        <f>T30/MAX($T$14:T30)-1</f>
        <v>-1.981050307416754E-2</v>
      </c>
      <c r="Z30" s="3"/>
      <c r="AA30" s="3"/>
      <c r="AB30" s="3"/>
      <c r="AC30" s="3"/>
      <c r="AE30" s="3"/>
      <c r="AG30" s="3"/>
      <c r="AL30" s="3"/>
    </row>
    <row r="31" spans="1:38" x14ac:dyDescent="0.25">
      <c r="A31" s="3">
        <v>42545</v>
      </c>
      <c r="B31">
        <v>9792502</v>
      </c>
      <c r="C31">
        <v>9995089</v>
      </c>
      <c r="D31">
        <v>9955919</v>
      </c>
      <c r="E31">
        <v>9964068</v>
      </c>
      <c r="F31">
        <v>9468827</v>
      </c>
      <c r="G31">
        <v>9604515</v>
      </c>
      <c r="H31">
        <v>9604515</v>
      </c>
      <c r="I31">
        <v>9751572</v>
      </c>
      <c r="K31" s="5">
        <f t="shared" si="7"/>
        <v>-5.6223325450072137E-3</v>
      </c>
      <c r="L31" s="5">
        <f t="shared" si="7"/>
        <v>-6.8064206933791116E-3</v>
      </c>
      <c r="M31" s="5">
        <f t="shared" si="7"/>
        <v>-6.7499848856366063E-3</v>
      </c>
      <c r="N31" s="5">
        <f t="shared" si="7"/>
        <v>-3.6792821100256612E-3</v>
      </c>
      <c r="O31" s="5">
        <f t="shared" si="8"/>
        <v>-1.6091443548760798E-2</v>
      </c>
      <c r="P31" s="5">
        <f t="shared" si="4"/>
        <v>-1.6091733359995586E-2</v>
      </c>
      <c r="Q31" s="5">
        <f t="shared" si="5"/>
        <v>-1.6091733359995586E-2</v>
      </c>
      <c r="R31" s="5">
        <f t="shared" si="6"/>
        <v>-8.1980826830111431E-3</v>
      </c>
      <c r="T31" s="7">
        <f t="shared" si="10"/>
        <v>97.667949694671762</v>
      </c>
      <c r="U31" s="4">
        <f t="shared" si="9"/>
        <v>-9.9163766482264631E-3</v>
      </c>
      <c r="V31" s="5">
        <f>T31/MAX($T$14:T31)-1</f>
        <v>-2.9530431312319583E-2</v>
      </c>
      <c r="Z31" s="3"/>
      <c r="AA31" s="3"/>
      <c r="AB31" s="3"/>
      <c r="AC31" s="3"/>
      <c r="AE31" s="3"/>
      <c r="AG31" s="3"/>
      <c r="AL31" s="3"/>
    </row>
    <row r="32" spans="1:38" x14ac:dyDescent="0.25">
      <c r="A32" s="3">
        <v>42548</v>
      </c>
      <c r="B32">
        <v>9763966</v>
      </c>
      <c r="C32">
        <v>9968396</v>
      </c>
      <c r="D32">
        <v>9923105</v>
      </c>
      <c r="E32">
        <v>9966964</v>
      </c>
      <c r="F32">
        <v>9441234</v>
      </c>
      <c r="G32">
        <v>9578866</v>
      </c>
      <c r="H32">
        <v>9578866</v>
      </c>
      <c r="I32">
        <v>9754407</v>
      </c>
      <c r="K32" s="5">
        <f t="shared" si="7"/>
        <v>-2.9140662927615857E-3</v>
      </c>
      <c r="L32" s="5">
        <f t="shared" si="7"/>
        <v>-2.6706115373259509E-3</v>
      </c>
      <c r="M32" s="5">
        <f t="shared" si="7"/>
        <v>-3.2959287836713536E-3</v>
      </c>
      <c r="N32" s="5">
        <f t="shared" si="7"/>
        <v>2.906443432542094E-4</v>
      </c>
      <c r="O32" s="5">
        <f t="shared" si="8"/>
        <v>-2.9140885138148054E-3</v>
      </c>
      <c r="P32" s="5">
        <f t="shared" si="4"/>
        <v>-2.6705148568146875E-3</v>
      </c>
      <c r="Q32" s="5">
        <f t="shared" si="5"/>
        <v>-2.6705148568146875E-3</v>
      </c>
      <c r="R32" s="5">
        <f t="shared" si="6"/>
        <v>2.9072235737981345E-4</v>
      </c>
      <c r="T32" s="7">
        <f t="shared" si="10"/>
        <v>97.465845917409183</v>
      </c>
      <c r="U32" s="4">
        <f t="shared" si="9"/>
        <v>-2.069294767571131E-3</v>
      </c>
      <c r="V32" s="5">
        <f>T32/MAX($T$14:T32)-1</f>
        <v>-3.1538618912891891E-2</v>
      </c>
      <c r="Z32" s="3"/>
      <c r="AA32" s="3"/>
      <c r="AB32" s="3"/>
      <c r="AC32" s="3"/>
      <c r="AE32" s="3"/>
      <c r="AG32" s="3"/>
      <c r="AL32" s="3"/>
    </row>
    <row r="33" spans="1:38" x14ac:dyDescent="0.25">
      <c r="A33" s="3">
        <v>42549</v>
      </c>
      <c r="B33">
        <v>9754434</v>
      </c>
      <c r="C33">
        <v>9974339</v>
      </c>
      <c r="D33">
        <v>9926849</v>
      </c>
      <c r="E33">
        <v>9966964</v>
      </c>
      <c r="F33">
        <v>9432017</v>
      </c>
      <c r="G33">
        <v>9584577</v>
      </c>
      <c r="H33">
        <v>9584577</v>
      </c>
      <c r="I33">
        <v>9754407</v>
      </c>
      <c r="K33" s="5">
        <f t="shared" si="7"/>
        <v>-9.7624264566265051E-4</v>
      </c>
      <c r="L33" s="5">
        <f t="shared" si="7"/>
        <v>5.9618418048401622E-4</v>
      </c>
      <c r="M33" s="5">
        <f t="shared" si="7"/>
        <v>3.7730125802348802E-4</v>
      </c>
      <c r="N33" s="5">
        <f t="shared" si="7"/>
        <v>0</v>
      </c>
      <c r="O33" s="5">
        <f t="shared" si="8"/>
        <v>-9.7624950297814372E-4</v>
      </c>
      <c r="P33" s="5">
        <f t="shared" si="4"/>
        <v>5.9620836119855802E-4</v>
      </c>
      <c r="Q33" s="5">
        <f t="shared" si="5"/>
        <v>5.9620836119855802E-4</v>
      </c>
      <c r="R33" s="5">
        <f t="shared" si="6"/>
        <v>0</v>
      </c>
      <c r="T33" s="7">
        <f t="shared" si="10"/>
        <v>97.468445940830762</v>
      </c>
      <c r="U33" s="4">
        <f t="shared" si="9"/>
        <v>2.6676251532978257E-5</v>
      </c>
      <c r="V33" s="5">
        <f>T33/MAX($T$14:T33)-1</f>
        <v>-3.1512783993490001E-2</v>
      </c>
      <c r="Z33" s="3"/>
      <c r="AA33" s="3"/>
      <c r="AB33" s="3"/>
      <c r="AC33" s="3"/>
      <c r="AE33" s="3"/>
      <c r="AG33" s="3"/>
      <c r="AL33" s="3"/>
    </row>
    <row r="34" spans="1:38" x14ac:dyDescent="0.25">
      <c r="A34" s="3">
        <v>42550</v>
      </c>
      <c r="B34">
        <v>9746118</v>
      </c>
      <c r="C34">
        <v>9963367</v>
      </c>
      <c r="D34">
        <v>9926849</v>
      </c>
      <c r="E34">
        <v>9951014</v>
      </c>
      <c r="F34">
        <v>9423976</v>
      </c>
      <c r="G34">
        <v>9574033</v>
      </c>
      <c r="H34">
        <v>9574033</v>
      </c>
      <c r="I34">
        <v>9738797</v>
      </c>
      <c r="K34" s="5">
        <f t="shared" si="7"/>
        <v>-8.5253537006857449E-4</v>
      </c>
      <c r="L34" s="5">
        <f t="shared" si="7"/>
        <v>-1.1000227684260233E-3</v>
      </c>
      <c r="M34" s="5">
        <f t="shared" si="7"/>
        <v>0</v>
      </c>
      <c r="N34" s="5">
        <f t="shared" si="7"/>
        <v>-1.6002867071658322E-3</v>
      </c>
      <c r="O34" s="5">
        <f t="shared" si="8"/>
        <v>-8.5252178828765235E-4</v>
      </c>
      <c r="P34" s="5">
        <f t="shared" si="4"/>
        <v>-1.1001007138864427E-3</v>
      </c>
      <c r="Q34" s="5">
        <f t="shared" si="5"/>
        <v>-1.1001007138864427E-3</v>
      </c>
      <c r="R34" s="5">
        <f t="shared" si="6"/>
        <v>-1.6003023043840159E-3</v>
      </c>
      <c r="T34" s="7">
        <f t="shared" si="10"/>
        <v>97.368469261808741</v>
      </c>
      <c r="U34" s="4">
        <f t="shared" si="9"/>
        <v>-1.025733795763123E-3</v>
      </c>
      <c r="V34" s="5">
        <f>T34/MAX($T$14:T34)-1</f>
        <v>-3.2506194061712401E-2</v>
      </c>
      <c r="Z34" s="3"/>
      <c r="AA34" s="3"/>
      <c r="AB34" s="3"/>
      <c r="AC34" s="3"/>
      <c r="AE34" s="3"/>
      <c r="AG34" s="3"/>
      <c r="AL34" s="3"/>
    </row>
    <row r="35" spans="1:38" x14ac:dyDescent="0.25">
      <c r="A35" s="3">
        <v>42551</v>
      </c>
      <c r="B35">
        <v>9780015</v>
      </c>
      <c r="C35">
        <v>9991145</v>
      </c>
      <c r="D35">
        <v>9851747</v>
      </c>
      <c r="E35">
        <v>9915017</v>
      </c>
      <c r="F35">
        <v>9439602</v>
      </c>
      <c r="G35">
        <v>9594309</v>
      </c>
      <c r="H35">
        <v>9594309</v>
      </c>
      <c r="I35">
        <v>9773007</v>
      </c>
      <c r="K35" s="5">
        <f t="shared" si="7"/>
        <v>3.4780001637575442E-3</v>
      </c>
      <c r="L35" s="5">
        <f t="shared" si="7"/>
        <v>2.7880133292290665E-3</v>
      </c>
      <c r="M35" s="5">
        <f t="shared" si="7"/>
        <v>-7.5655427014150733E-3</v>
      </c>
      <c r="N35" s="5">
        <f t="shared" si="7"/>
        <v>-3.6174202950574053E-3</v>
      </c>
      <c r="O35" s="5">
        <f t="shared" si="8"/>
        <v>1.6581111836446727E-3</v>
      </c>
      <c r="P35" s="5">
        <f t="shared" si="4"/>
        <v>2.117811793629798E-3</v>
      </c>
      <c r="Q35" s="5">
        <f t="shared" si="5"/>
        <v>2.117811793629798E-3</v>
      </c>
      <c r="R35" s="5">
        <f t="shared" si="6"/>
        <v>3.5127541933568374E-3</v>
      </c>
      <c r="T35" s="7">
        <f t="shared" si="10"/>
        <v>97.423111709932016</v>
      </c>
      <c r="U35" s="4">
        <f t="shared" si="9"/>
        <v>5.6119243259690477E-4</v>
      </c>
      <c r="V35" s="5">
        <f>T35/MAX($T$14:T35)-1</f>
        <v>-3.1963243859235435E-2</v>
      </c>
      <c r="Z35" s="3"/>
      <c r="AA35" s="3"/>
      <c r="AB35" s="3"/>
      <c r="AC35" s="3"/>
      <c r="AE35" s="3"/>
      <c r="AG35" s="3"/>
      <c r="AL35" s="3"/>
    </row>
    <row r="36" spans="1:38" x14ac:dyDescent="0.25">
      <c r="A36" s="3">
        <v>42552</v>
      </c>
      <c r="B36">
        <v>9764591</v>
      </c>
      <c r="C36">
        <v>9991145</v>
      </c>
      <c r="D36">
        <v>9851747</v>
      </c>
      <c r="E36">
        <v>9915017</v>
      </c>
      <c r="F36">
        <v>9427333</v>
      </c>
      <c r="G36">
        <v>9613787</v>
      </c>
      <c r="H36">
        <v>9613787</v>
      </c>
      <c r="I36">
        <v>9773007</v>
      </c>
      <c r="K36" s="5">
        <f t="shared" si="7"/>
        <v>-1.5770936956640558E-3</v>
      </c>
      <c r="L36" s="5">
        <f t="shared" si="7"/>
        <v>0</v>
      </c>
      <c r="M36" s="5">
        <f t="shared" si="7"/>
        <v>0</v>
      </c>
      <c r="N36" s="5">
        <f t="shared" si="7"/>
        <v>0</v>
      </c>
      <c r="O36" s="5">
        <f t="shared" si="8"/>
        <v>-1.2997370016235577E-3</v>
      </c>
      <c r="P36" s="5">
        <f t="shared" si="4"/>
        <v>2.0301618386482367E-3</v>
      </c>
      <c r="Q36" s="5">
        <f t="shared" si="5"/>
        <v>2.0301618386482367E-3</v>
      </c>
      <c r="R36" s="5">
        <f t="shared" si="6"/>
        <v>0</v>
      </c>
      <c r="T36" s="7">
        <f t="shared" si="10"/>
        <v>97.437524156031927</v>
      </c>
      <c r="U36" s="4">
        <f t="shared" si="9"/>
        <v>1.4793662250110751E-4</v>
      </c>
      <c r="V36" s="5">
        <f>T36/MAX($T$14:T36)-1</f>
        <v>-3.1820035771075061E-2</v>
      </c>
      <c r="Z36" s="3"/>
      <c r="AA36" s="3"/>
      <c r="AB36" s="3"/>
      <c r="AC36" s="3"/>
      <c r="AE36" s="3"/>
      <c r="AG36" s="3"/>
      <c r="AL36" s="3"/>
    </row>
    <row r="37" spans="1:38" x14ac:dyDescent="0.25">
      <c r="A37" s="3">
        <v>42555</v>
      </c>
      <c r="B37">
        <v>9778164</v>
      </c>
      <c r="C37">
        <v>9991145</v>
      </c>
      <c r="D37">
        <v>9851747</v>
      </c>
      <c r="E37">
        <v>9915017</v>
      </c>
      <c r="F37">
        <v>9440437</v>
      </c>
      <c r="G37">
        <v>9613787</v>
      </c>
      <c r="H37">
        <v>9613787</v>
      </c>
      <c r="I37">
        <v>9773007</v>
      </c>
      <c r="K37" s="5">
        <f t="shared" si="7"/>
        <v>1.3900223777933984E-3</v>
      </c>
      <c r="L37" s="5">
        <f t="shared" si="7"/>
        <v>0</v>
      </c>
      <c r="M37" s="5">
        <f t="shared" si="7"/>
        <v>0</v>
      </c>
      <c r="N37" s="5">
        <f t="shared" si="7"/>
        <v>0</v>
      </c>
      <c r="O37" s="5">
        <f t="shared" si="8"/>
        <v>1.3900007563114603E-3</v>
      </c>
      <c r="P37" s="5">
        <f t="shared" si="4"/>
        <v>0</v>
      </c>
      <c r="Q37" s="5">
        <f t="shared" si="5"/>
        <v>0</v>
      </c>
      <c r="R37" s="5">
        <f t="shared" si="6"/>
        <v>0</v>
      </c>
      <c r="T37" s="7">
        <f t="shared" si="10"/>
        <v>97.471383977442372</v>
      </c>
      <c r="U37" s="4">
        <f t="shared" si="9"/>
        <v>3.4750289176310734E-4</v>
      </c>
      <c r="V37" s="5">
        <f>T37/MAX($T$14:T37)-1</f>
        <v>-3.1483590433758479E-2</v>
      </c>
      <c r="Z37" s="3"/>
      <c r="AA37" s="3"/>
      <c r="AB37" s="3"/>
      <c r="AC37" s="3"/>
      <c r="AE37" s="3"/>
      <c r="AG37" s="3"/>
      <c r="AL37" s="3"/>
    </row>
    <row r="38" spans="1:38" x14ac:dyDescent="0.25">
      <c r="A38" s="3">
        <v>42556</v>
      </c>
      <c r="B38">
        <v>9778164</v>
      </c>
      <c r="C38">
        <v>9991145</v>
      </c>
      <c r="D38">
        <v>9851747</v>
      </c>
      <c r="E38">
        <v>9915017</v>
      </c>
      <c r="F38">
        <v>9440437</v>
      </c>
      <c r="G38">
        <v>9613787</v>
      </c>
      <c r="H38">
        <v>9613787</v>
      </c>
      <c r="I38">
        <v>9773007</v>
      </c>
      <c r="K38" s="5">
        <f t="shared" si="7"/>
        <v>0</v>
      </c>
      <c r="L38" s="5">
        <f t="shared" si="7"/>
        <v>0</v>
      </c>
      <c r="M38" s="5">
        <f t="shared" si="7"/>
        <v>0</v>
      </c>
      <c r="N38" s="5">
        <f t="shared" si="7"/>
        <v>0</v>
      </c>
      <c r="O38" s="5">
        <f t="shared" si="8"/>
        <v>0</v>
      </c>
      <c r="P38" s="5">
        <f t="shared" si="4"/>
        <v>0</v>
      </c>
      <c r="Q38" s="5">
        <f t="shared" si="5"/>
        <v>0</v>
      </c>
      <c r="R38" s="5">
        <f t="shared" si="6"/>
        <v>0</v>
      </c>
      <c r="T38" s="7">
        <f t="shared" si="10"/>
        <v>97.471383977442372</v>
      </c>
      <c r="U38" s="4">
        <f t="shared" si="9"/>
        <v>0</v>
      </c>
      <c r="V38" s="5">
        <f>T38/MAX($T$14:T38)-1</f>
        <v>-3.1483590433758479E-2</v>
      </c>
      <c r="Z38" s="3"/>
      <c r="AA38" s="3"/>
      <c r="AB38" s="3"/>
      <c r="AC38" s="3"/>
      <c r="AE38" s="3"/>
      <c r="AG38" s="3"/>
      <c r="AL38" s="3"/>
    </row>
    <row r="39" spans="1:38" x14ac:dyDescent="0.25">
      <c r="A39" s="3">
        <v>42558</v>
      </c>
      <c r="B39">
        <v>9743845</v>
      </c>
      <c r="C39">
        <v>9941321</v>
      </c>
      <c r="D39">
        <v>9851747</v>
      </c>
      <c r="E39">
        <v>9865013</v>
      </c>
      <c r="F39">
        <v>9433207</v>
      </c>
      <c r="G39">
        <v>9602173</v>
      </c>
      <c r="H39">
        <v>9602173</v>
      </c>
      <c r="I39">
        <v>9773007</v>
      </c>
      <c r="K39" s="5">
        <f t="shared" si="7"/>
        <v>-3.5097590917886334E-3</v>
      </c>
      <c r="L39" s="5">
        <f t="shared" si="7"/>
        <v>-4.9868158254133821E-3</v>
      </c>
      <c r="M39" s="5">
        <f t="shared" si="7"/>
        <v>0</v>
      </c>
      <c r="N39" s="5">
        <f t="shared" si="7"/>
        <v>-5.0432591290564543E-3</v>
      </c>
      <c r="O39" s="5">
        <f t="shared" si="8"/>
        <v>-7.658543772920412E-4</v>
      </c>
      <c r="P39" s="5">
        <f t="shared" si="4"/>
        <v>-1.2080567210402959E-3</v>
      </c>
      <c r="Q39" s="5">
        <f t="shared" si="5"/>
        <v>-1.2080567210402959E-3</v>
      </c>
      <c r="R39" s="5">
        <f t="shared" si="6"/>
        <v>0</v>
      </c>
      <c r="T39" s="7">
        <f t="shared" si="10"/>
        <v>97.267646831137412</v>
      </c>
      <c r="U39" s="4">
        <f t="shared" si="9"/>
        <v>-2.0902252332038879E-3</v>
      </c>
      <c r="V39" s="5">
        <f>T39/MAX($T$14:T39)-1</f>
        <v>-3.3508007871805967E-2</v>
      </c>
      <c r="Z39" s="3"/>
      <c r="AA39" s="3"/>
      <c r="AB39" s="3"/>
      <c r="AC39" s="3"/>
      <c r="AE39" s="3"/>
      <c r="AG39" s="3"/>
      <c r="AL39" s="3"/>
    </row>
    <row r="40" spans="1:38" x14ac:dyDescent="0.25">
      <c r="A40" s="3">
        <v>42559</v>
      </c>
      <c r="B40">
        <v>9707699</v>
      </c>
      <c r="C40">
        <v>9907280</v>
      </c>
      <c r="D40">
        <v>9819776</v>
      </c>
      <c r="E40">
        <v>9865013</v>
      </c>
      <c r="F40">
        <v>9387188</v>
      </c>
      <c r="G40">
        <v>9557772</v>
      </c>
      <c r="H40">
        <v>9557772</v>
      </c>
      <c r="I40">
        <v>9773007</v>
      </c>
      <c r="K40" s="5">
        <f t="shared" si="7"/>
        <v>-3.7096238702483131E-3</v>
      </c>
      <c r="L40" s="5">
        <f t="shared" si="7"/>
        <v>-3.4241928210546613E-3</v>
      </c>
      <c r="M40" s="5">
        <f t="shared" si="7"/>
        <v>-3.2452112300488389E-3</v>
      </c>
      <c r="N40" s="5">
        <f t="shared" si="7"/>
        <v>0</v>
      </c>
      <c r="O40" s="5">
        <f t="shared" si="8"/>
        <v>-4.8784045553118549E-3</v>
      </c>
      <c r="P40" s="5">
        <f t="shared" si="4"/>
        <v>-4.6240574919864663E-3</v>
      </c>
      <c r="Q40" s="5">
        <f t="shared" si="5"/>
        <v>-4.6240574919864663E-3</v>
      </c>
      <c r="R40" s="5">
        <f t="shared" si="6"/>
        <v>0</v>
      </c>
      <c r="T40" s="7">
        <f t="shared" si="10"/>
        <v>96.969697214161812</v>
      </c>
      <c r="U40" s="4">
        <f t="shared" si="9"/>
        <v>-3.0631934325795751E-3</v>
      </c>
      <c r="V40" s="5">
        <f>T40/MAX($T$14:T40)-1</f>
        <v>-3.6468559794733735E-2</v>
      </c>
      <c r="Z40" s="3"/>
      <c r="AA40" s="3"/>
      <c r="AB40" s="3"/>
      <c r="AC40" s="3"/>
      <c r="AE40" s="3"/>
      <c r="AG40" s="3"/>
      <c r="AL40" s="3"/>
    </row>
    <row r="41" spans="1:38" x14ac:dyDescent="0.25">
      <c r="A41" s="3">
        <v>42562</v>
      </c>
      <c r="B41">
        <v>9676696</v>
      </c>
      <c r="C41">
        <v>9865812</v>
      </c>
      <c r="D41">
        <v>9778438</v>
      </c>
      <c r="E41">
        <v>9865429</v>
      </c>
      <c r="F41">
        <v>9357209</v>
      </c>
      <c r="G41">
        <v>9517767</v>
      </c>
      <c r="H41">
        <v>9517767</v>
      </c>
      <c r="I41">
        <v>9773420</v>
      </c>
      <c r="K41" s="5">
        <f t="shared" si="7"/>
        <v>-3.1936507302090522E-3</v>
      </c>
      <c r="L41" s="5">
        <f t="shared" si="7"/>
        <v>-4.1856089663359075E-3</v>
      </c>
      <c r="M41" s="5">
        <f t="shared" si="7"/>
        <v>-4.2096683264465362E-3</v>
      </c>
      <c r="N41" s="5">
        <f t="shared" si="7"/>
        <v>4.2169229782063056E-5</v>
      </c>
      <c r="O41" s="5">
        <f t="shared" si="8"/>
        <v>-3.1936081390934179E-3</v>
      </c>
      <c r="P41" s="5">
        <f t="shared" si="4"/>
        <v>-4.1855989031753804E-3</v>
      </c>
      <c r="Q41" s="5">
        <f t="shared" si="5"/>
        <v>-4.1855989031753804E-3</v>
      </c>
      <c r="R41" s="5">
        <f t="shared" si="6"/>
        <v>4.225925551870624E-5</v>
      </c>
      <c r="T41" s="7">
        <f t="shared" si="10"/>
        <v>96.690069268206727</v>
      </c>
      <c r="U41" s="4">
        <f t="shared" si="9"/>
        <v>-2.8836631853918632E-3</v>
      </c>
      <c r="V41" s="5">
        <f>T41/MAX($T$14:T41)-1</f>
        <v>-3.9247059936821316E-2</v>
      </c>
      <c r="Z41" s="3"/>
      <c r="AA41" s="3"/>
      <c r="AB41" s="3"/>
      <c r="AC41" s="3"/>
      <c r="AE41" s="3"/>
      <c r="AG41" s="3"/>
      <c r="AL41" s="3"/>
    </row>
    <row r="42" spans="1:38" x14ac:dyDescent="0.25">
      <c r="A42" s="3">
        <v>42563</v>
      </c>
      <c r="B42">
        <v>9716250</v>
      </c>
      <c r="C42">
        <v>9960331</v>
      </c>
      <c r="D42">
        <v>9831981</v>
      </c>
      <c r="E42">
        <v>9938725</v>
      </c>
      <c r="F42">
        <v>9395457</v>
      </c>
      <c r="G42">
        <v>9608951</v>
      </c>
      <c r="H42">
        <v>9608951</v>
      </c>
      <c r="I42">
        <v>9846031</v>
      </c>
      <c r="K42" s="5">
        <f t="shared" si="7"/>
        <v>4.0875521975682894E-3</v>
      </c>
      <c r="L42" s="5">
        <f t="shared" si="7"/>
        <v>9.5804582532081906E-3</v>
      </c>
      <c r="M42" s="5">
        <f t="shared" si="7"/>
        <v>5.4756189076414774E-3</v>
      </c>
      <c r="N42" s="5">
        <f t="shared" si="7"/>
        <v>7.4295806092163907E-3</v>
      </c>
      <c r="O42" s="5">
        <f t="shared" si="8"/>
        <v>4.0875436254550479E-3</v>
      </c>
      <c r="P42" s="5">
        <f t="shared" si="4"/>
        <v>9.580398427488257E-3</v>
      </c>
      <c r="Q42" s="5">
        <f t="shared" si="5"/>
        <v>9.580398427488257E-3</v>
      </c>
      <c r="R42" s="5">
        <f t="shared" si="6"/>
        <v>7.4294361646178864E-3</v>
      </c>
      <c r="T42" s="7">
        <f t="shared" si="10"/>
        <v>97.382019500863407</v>
      </c>
      <c r="U42" s="4">
        <f t="shared" si="9"/>
        <v>7.1563733265854745E-3</v>
      </c>
      <c r="V42" s="5">
        <f>T42/MAX($T$14:T42)-1</f>
        <v>-3.2371553223114802E-2</v>
      </c>
      <c r="Z42" s="3"/>
      <c r="AA42" s="3"/>
      <c r="AB42" s="3"/>
      <c r="AC42" s="3"/>
      <c r="AE42" s="3"/>
      <c r="AG42" s="3"/>
      <c r="AL42" s="3"/>
    </row>
    <row r="43" spans="1:38" x14ac:dyDescent="0.25">
      <c r="A43" s="3">
        <v>42564</v>
      </c>
      <c r="B43">
        <v>9692040</v>
      </c>
      <c r="C43">
        <v>9916567</v>
      </c>
      <c r="D43">
        <v>9795978</v>
      </c>
      <c r="E43">
        <v>9914824</v>
      </c>
      <c r="F43">
        <v>9372046</v>
      </c>
      <c r="G43">
        <v>9566731</v>
      </c>
      <c r="H43">
        <v>9566731</v>
      </c>
      <c r="I43">
        <v>9822353</v>
      </c>
      <c r="K43" s="5">
        <f t="shared" si="7"/>
        <v>-2.4917020455422767E-3</v>
      </c>
      <c r="L43" s="5">
        <f t="shared" si="7"/>
        <v>-4.3938298837659095E-3</v>
      </c>
      <c r="M43" s="5">
        <f t="shared" si="7"/>
        <v>-3.6618256280194217E-3</v>
      </c>
      <c r="N43" s="5">
        <f t="shared" si="7"/>
        <v>-2.4048356303247864E-3</v>
      </c>
      <c r="O43" s="5">
        <f t="shared" si="8"/>
        <v>-2.4917361656808801E-3</v>
      </c>
      <c r="P43" s="5">
        <f t="shared" si="4"/>
        <v>-4.3938198873113565E-3</v>
      </c>
      <c r="Q43" s="5">
        <f t="shared" si="5"/>
        <v>-4.3938198873113565E-3</v>
      </c>
      <c r="R43" s="5">
        <f t="shared" si="6"/>
        <v>-2.40482687897281E-3</v>
      </c>
      <c r="T43" s="7">
        <f t="shared" si="10"/>
        <v>97.057781246440982</v>
      </c>
      <c r="U43" s="4">
        <f t="shared" si="9"/>
        <v>-3.3295495008660997E-3</v>
      </c>
      <c r="V43" s="5">
        <f>T43/MAX($T$14:T43)-1</f>
        <v>-3.5593320035104514E-2</v>
      </c>
      <c r="Z43" s="3"/>
      <c r="AA43" s="3"/>
      <c r="AB43" s="3"/>
      <c r="AC43" s="3"/>
      <c r="AE43" s="3"/>
      <c r="AG43" s="3"/>
      <c r="AL43" s="3"/>
    </row>
    <row r="44" spans="1:38" x14ac:dyDescent="0.25">
      <c r="A44" s="3">
        <v>42565</v>
      </c>
      <c r="B44">
        <v>9914788</v>
      </c>
      <c r="C44">
        <v>10151174</v>
      </c>
      <c r="D44">
        <v>10023964</v>
      </c>
      <c r="E44">
        <v>9943821</v>
      </c>
      <c r="F44">
        <v>9404420</v>
      </c>
      <c r="G44">
        <v>9591260</v>
      </c>
      <c r="H44">
        <v>9591260</v>
      </c>
      <c r="I44">
        <v>9834263</v>
      </c>
      <c r="K44" s="5">
        <f t="shared" si="7"/>
        <v>2.298257126466674E-2</v>
      </c>
      <c r="L44" s="5">
        <f t="shared" si="7"/>
        <v>2.3658086513205667E-2</v>
      </c>
      <c r="M44" s="5">
        <f t="shared" si="7"/>
        <v>2.3273429156333236E-2</v>
      </c>
      <c r="N44" s="5">
        <f t="shared" si="7"/>
        <v>2.9246106637899061E-3</v>
      </c>
      <c r="O44" s="5">
        <f t="shared" si="8"/>
        <v>3.4543150983252779E-3</v>
      </c>
      <c r="P44" s="5">
        <f t="shared" si="4"/>
        <v>2.5639897264801981E-3</v>
      </c>
      <c r="Q44" s="5">
        <f t="shared" si="5"/>
        <v>2.5639897264801981E-3</v>
      </c>
      <c r="R44" s="5">
        <f t="shared" si="6"/>
        <v>1.2125404167413478E-3</v>
      </c>
      <c r="T44" s="7">
        <f t="shared" si="10"/>
        <v>98.0603096623677</v>
      </c>
      <c r="U44" s="4">
        <f t="shared" si="9"/>
        <v>1.0329191570752821E-2</v>
      </c>
      <c r="V44" s="5">
        <f>T44/MAX($T$14:T44)-1</f>
        <v>-2.5631778685633377E-2</v>
      </c>
      <c r="Z44" s="3"/>
      <c r="AA44" s="3"/>
      <c r="AB44" s="3"/>
      <c r="AC44" s="3"/>
      <c r="AE44" s="3"/>
      <c r="AG44" s="3"/>
      <c r="AL44" s="3"/>
    </row>
    <row r="45" spans="1:38" x14ac:dyDescent="0.25">
      <c r="A45" s="3">
        <v>42566</v>
      </c>
      <c r="B45">
        <v>9902739</v>
      </c>
      <c r="C45">
        <v>10148898</v>
      </c>
      <c r="D45">
        <v>10014998</v>
      </c>
      <c r="E45">
        <v>9934927</v>
      </c>
      <c r="F45">
        <v>9397364</v>
      </c>
      <c r="G45">
        <v>9610937</v>
      </c>
      <c r="H45">
        <v>9610937</v>
      </c>
      <c r="I45">
        <v>9845517</v>
      </c>
      <c r="K45" s="5">
        <f t="shared" si="7"/>
        <v>-1.2152554346094302E-3</v>
      </c>
      <c r="L45" s="5">
        <f t="shared" si="7"/>
        <v>-2.2421051988663621E-4</v>
      </c>
      <c r="M45" s="5">
        <f t="shared" si="7"/>
        <v>-8.944565243849123E-4</v>
      </c>
      <c r="N45" s="5">
        <f t="shared" si="7"/>
        <v>-8.9442478902224121E-4</v>
      </c>
      <c r="O45" s="5">
        <f t="shared" si="8"/>
        <v>-7.5028550405020766E-4</v>
      </c>
      <c r="P45" s="5">
        <f t="shared" si="4"/>
        <v>2.0515552701105833E-3</v>
      </c>
      <c r="Q45" s="5">
        <f t="shared" si="5"/>
        <v>2.0515552701105833E-3</v>
      </c>
      <c r="R45" s="5">
        <f t="shared" si="6"/>
        <v>1.1443663851575803E-3</v>
      </c>
      <c r="T45" s="7">
        <f t="shared" si="10"/>
        <v>98.075862568692472</v>
      </c>
      <c r="U45" s="4">
        <f t="shared" si="9"/>
        <v>1.586055191781649E-4</v>
      </c>
      <c r="V45" s="5">
        <f>T45/MAX($T$14:T45)-1</f>
        <v>-2.5477238508021083E-2</v>
      </c>
      <c r="Z45" s="3"/>
      <c r="AA45" s="3"/>
      <c r="AB45" s="3"/>
      <c r="AC45" s="3"/>
      <c r="AE45" s="3"/>
      <c r="AG45" s="3"/>
      <c r="AL45" s="3"/>
    </row>
    <row r="46" spans="1:38" x14ac:dyDescent="0.25">
      <c r="A46" s="3">
        <v>42569</v>
      </c>
      <c r="B46">
        <v>9847942</v>
      </c>
      <c r="C46">
        <v>10090713</v>
      </c>
      <c r="D46">
        <v>9957328</v>
      </c>
      <c r="E46">
        <v>9946625</v>
      </c>
      <c r="F46">
        <v>9345363</v>
      </c>
      <c r="G46">
        <v>9555836</v>
      </c>
      <c r="H46">
        <v>9555836</v>
      </c>
      <c r="I46">
        <v>9857110</v>
      </c>
      <c r="K46" s="5">
        <f t="shared" si="7"/>
        <v>-5.5335195646376567E-3</v>
      </c>
      <c r="L46" s="5">
        <f t="shared" si="7"/>
        <v>-5.7331347699031143E-3</v>
      </c>
      <c r="M46" s="5">
        <f t="shared" si="7"/>
        <v>-5.7583636062633614E-3</v>
      </c>
      <c r="N46" s="5">
        <f t="shared" si="7"/>
        <v>1.177462099117621E-3</v>
      </c>
      <c r="O46" s="5">
        <f t="shared" si="8"/>
        <v>-5.5335730317566112E-3</v>
      </c>
      <c r="P46" s="5">
        <f t="shared" si="4"/>
        <v>-5.7331558827198315E-3</v>
      </c>
      <c r="Q46" s="5">
        <f t="shared" si="5"/>
        <v>-5.7331558827198315E-3</v>
      </c>
      <c r="R46" s="5">
        <f t="shared" si="6"/>
        <v>1.1774902221997063E-3</v>
      </c>
      <c r="T46" s="7">
        <f t="shared" si="10"/>
        <v>97.68760535561448</v>
      </c>
      <c r="U46" s="4">
        <f t="shared" si="9"/>
        <v>-3.9587438020853849E-3</v>
      </c>
      <c r="V46" s="5">
        <f>T46/MAX($T$14:T46)-1</f>
        <v>-2.9335124450068584E-2</v>
      </c>
      <c r="Z46" s="3"/>
      <c r="AA46" s="3"/>
      <c r="AB46" s="3"/>
      <c r="AC46" s="3"/>
      <c r="AE46" s="3"/>
      <c r="AG46" s="3"/>
      <c r="AL46" s="3"/>
    </row>
    <row r="47" spans="1:38" x14ac:dyDescent="0.25">
      <c r="A47" s="3">
        <v>42570</v>
      </c>
      <c r="B47">
        <v>9792018</v>
      </c>
      <c r="C47">
        <v>10068531</v>
      </c>
      <c r="D47">
        <v>9952381</v>
      </c>
      <c r="E47">
        <v>9946625</v>
      </c>
      <c r="F47">
        <v>9292293</v>
      </c>
      <c r="G47">
        <v>9534830</v>
      </c>
      <c r="H47">
        <v>9534830</v>
      </c>
      <c r="I47">
        <v>9857110</v>
      </c>
      <c r="K47" s="5">
        <f t="shared" si="7"/>
        <v>-5.6787499357733306E-3</v>
      </c>
      <c r="L47" s="5">
        <f t="shared" si="7"/>
        <v>-2.1982589337343761E-3</v>
      </c>
      <c r="M47" s="5">
        <f t="shared" si="7"/>
        <v>-4.9682003043383105E-4</v>
      </c>
      <c r="N47" s="5">
        <f t="shared" si="7"/>
        <v>0</v>
      </c>
      <c r="O47" s="5">
        <f t="shared" si="8"/>
        <v>-5.6787521255193818E-3</v>
      </c>
      <c r="P47" s="5">
        <f t="shared" si="4"/>
        <v>-2.1982378098577282E-3</v>
      </c>
      <c r="Q47" s="5">
        <f t="shared" si="5"/>
        <v>-2.1982378098577282E-3</v>
      </c>
      <c r="R47" s="5">
        <f t="shared" si="6"/>
        <v>0</v>
      </c>
      <c r="T47" s="7">
        <f t="shared" si="10"/>
        <v>97.462324835022315</v>
      </c>
      <c r="U47" s="4">
        <f t="shared" si="9"/>
        <v>-2.306132080647047E-3</v>
      </c>
      <c r="V47" s="5">
        <f>T47/MAX($T$14:T47)-1</f>
        <v>-3.1573605859131493E-2</v>
      </c>
      <c r="Z47" s="3"/>
      <c r="AA47" s="3"/>
      <c r="AB47" s="3"/>
      <c r="AC47" s="3"/>
      <c r="AE47" s="3"/>
      <c r="AG47" s="3"/>
      <c r="AL47" s="3"/>
    </row>
    <row r="48" spans="1:38" x14ac:dyDescent="0.25">
      <c r="A48" s="3">
        <v>42571</v>
      </c>
      <c r="B48">
        <v>9777758</v>
      </c>
      <c r="C48">
        <v>10070698</v>
      </c>
      <c r="D48">
        <v>9948249</v>
      </c>
      <c r="E48">
        <v>9946625</v>
      </c>
      <c r="F48">
        <v>9278761</v>
      </c>
      <c r="G48">
        <v>9536882</v>
      </c>
      <c r="H48">
        <v>9536882</v>
      </c>
      <c r="I48">
        <v>9857110</v>
      </c>
      <c r="K48" s="5">
        <f t="shared" si="7"/>
        <v>-1.4562881726728483E-3</v>
      </c>
      <c r="L48" s="5">
        <f t="shared" si="7"/>
        <v>2.1522504126969544E-4</v>
      </c>
      <c r="M48" s="5">
        <f t="shared" si="7"/>
        <v>-4.1517703150628638E-4</v>
      </c>
      <c r="N48" s="5">
        <f t="shared" si="7"/>
        <v>0</v>
      </c>
      <c r="O48" s="5">
        <f t="shared" si="8"/>
        <v>-1.456260580676938E-3</v>
      </c>
      <c r="P48" s="5">
        <f t="shared" si="4"/>
        <v>2.152109686277548E-4</v>
      </c>
      <c r="Q48" s="5">
        <f t="shared" si="5"/>
        <v>2.152109686277548E-4</v>
      </c>
      <c r="R48" s="5">
        <f t="shared" si="6"/>
        <v>0</v>
      </c>
      <c r="T48" s="7">
        <f t="shared" si="10"/>
        <v>97.429649630540354</v>
      </c>
      <c r="U48" s="4">
        <f t="shared" si="9"/>
        <v>-3.3525985079135845E-4</v>
      </c>
      <c r="V48" s="5">
        <f>T48/MAX($T$14:T48)-1</f>
        <v>-3.1898280347533503E-2</v>
      </c>
      <c r="Z48" s="3"/>
      <c r="AA48" s="3"/>
      <c r="AB48" s="3"/>
      <c r="AC48" s="3"/>
      <c r="AE48" s="3"/>
      <c r="AG48" s="3"/>
      <c r="AL48" s="3"/>
    </row>
    <row r="49" spans="1:38" x14ac:dyDescent="0.25">
      <c r="A49" s="3">
        <v>42572</v>
      </c>
      <c r="B49">
        <v>10024226</v>
      </c>
      <c r="C49">
        <v>10551715</v>
      </c>
      <c r="D49">
        <v>10409518</v>
      </c>
      <c r="E49">
        <v>10365789</v>
      </c>
      <c r="F49">
        <v>9312348</v>
      </c>
      <c r="G49">
        <v>9579043</v>
      </c>
      <c r="H49">
        <v>9579043</v>
      </c>
      <c r="I49">
        <v>9877257</v>
      </c>
      <c r="K49" s="5">
        <f t="shared" si="7"/>
        <v>2.5207005532352111E-2</v>
      </c>
      <c r="L49" s="5">
        <f t="shared" si="7"/>
        <v>4.7764017945925996E-2</v>
      </c>
      <c r="M49" s="5">
        <f t="shared" si="7"/>
        <v>4.6366853101485583E-2</v>
      </c>
      <c r="N49" s="5">
        <f t="shared" si="7"/>
        <v>4.2141329345380951E-2</v>
      </c>
      <c r="O49" s="5">
        <f t="shared" si="8"/>
        <v>3.6197720794834964E-3</v>
      </c>
      <c r="P49" s="5">
        <f t="shared" si="4"/>
        <v>4.4208369150420257E-3</v>
      </c>
      <c r="Q49" s="5">
        <f t="shared" si="5"/>
        <v>4.4208369150420257E-3</v>
      </c>
      <c r="R49" s="5">
        <f t="shared" si="6"/>
        <v>2.0439053637424376E-3</v>
      </c>
      <c r="T49" s="7">
        <f t="shared" si="10"/>
        <v>99.572913849069252</v>
      </c>
      <c r="U49" s="4">
        <f t="shared" si="9"/>
        <v>2.1998069649806828E-2</v>
      </c>
      <c r="V49" s="5">
        <f>T49/MAX($T$14:T49)-1</f>
        <v>-1.0601911290520794E-2</v>
      </c>
      <c r="Z49" s="3"/>
      <c r="AA49" s="3"/>
      <c r="AB49" s="3"/>
      <c r="AC49" s="3"/>
      <c r="AE49" s="3"/>
      <c r="AG49" s="3"/>
      <c r="AL49" s="3"/>
    </row>
    <row r="50" spans="1:38" x14ac:dyDescent="0.25">
      <c r="A50" s="3">
        <v>42573</v>
      </c>
      <c r="B50">
        <v>10000498</v>
      </c>
      <c r="C50">
        <v>10551715</v>
      </c>
      <c r="D50">
        <v>10409518</v>
      </c>
      <c r="E50">
        <v>10365789</v>
      </c>
      <c r="F50">
        <v>9304148</v>
      </c>
      <c r="G50">
        <v>9599063</v>
      </c>
      <c r="H50">
        <v>9599063</v>
      </c>
      <c r="I50">
        <v>9904319</v>
      </c>
      <c r="K50" s="5">
        <f t="shared" si="7"/>
        <v>-2.367065547005831E-3</v>
      </c>
      <c r="L50" s="5">
        <f t="shared" si="7"/>
        <v>0</v>
      </c>
      <c r="M50" s="5">
        <f t="shared" si="7"/>
        <v>0</v>
      </c>
      <c r="N50" s="5">
        <f t="shared" si="7"/>
        <v>0</v>
      </c>
      <c r="O50" s="5">
        <f t="shared" si="8"/>
        <v>-8.8055128523978343E-4</v>
      </c>
      <c r="P50" s="5">
        <f t="shared" si="4"/>
        <v>2.0899791346589147E-3</v>
      </c>
      <c r="Q50" s="5">
        <f t="shared" si="5"/>
        <v>2.0899791346589147E-3</v>
      </c>
      <c r="R50" s="5">
        <f t="shared" si="6"/>
        <v>2.7398294890981223E-3</v>
      </c>
      <c r="T50" s="7">
        <f t="shared" si="10"/>
        <v>99.618619943978089</v>
      </c>
      <c r="U50" s="4">
        <f t="shared" si="9"/>
        <v>4.5902136577129216E-4</v>
      </c>
      <c r="V50" s="5">
        <f>T50/MAX($T$14:T50)-1</f>
        <v>-1.0147756428549815E-2</v>
      </c>
      <c r="Z50" s="3"/>
      <c r="AA50" s="3"/>
      <c r="AB50" s="3"/>
      <c r="AC50" s="3"/>
      <c r="AE50" s="3"/>
      <c r="AG50" s="3"/>
      <c r="AL50" s="3"/>
    </row>
    <row r="51" spans="1:38" x14ac:dyDescent="0.25">
      <c r="A51" s="3">
        <v>42576</v>
      </c>
      <c r="B51">
        <v>10088950</v>
      </c>
      <c r="C51">
        <v>10609341</v>
      </c>
      <c r="D51">
        <v>10456171</v>
      </c>
      <c r="E51">
        <v>10415655</v>
      </c>
      <c r="F51">
        <v>9386441</v>
      </c>
      <c r="G51">
        <v>9651485</v>
      </c>
      <c r="H51">
        <v>9651485</v>
      </c>
      <c r="I51">
        <v>9951965</v>
      </c>
      <c r="K51" s="5">
        <f t="shared" si="7"/>
        <v>8.8447595309752991E-3</v>
      </c>
      <c r="L51" s="5">
        <f t="shared" si="7"/>
        <v>5.4612923112498102E-3</v>
      </c>
      <c r="M51" s="5">
        <f t="shared" si="7"/>
        <v>4.4817637089440421E-3</v>
      </c>
      <c r="N51" s="5">
        <f t="shared" si="7"/>
        <v>4.8106323599679257E-3</v>
      </c>
      <c r="O51" s="5">
        <f t="shared" si="8"/>
        <v>8.8447647221432391E-3</v>
      </c>
      <c r="P51" s="5">
        <f t="shared" si="4"/>
        <v>5.4611580317787123E-3</v>
      </c>
      <c r="Q51" s="5">
        <f t="shared" si="5"/>
        <v>5.4611580317787123E-3</v>
      </c>
      <c r="R51" s="5">
        <f t="shared" si="6"/>
        <v>4.8106285752711475E-3</v>
      </c>
      <c r="T51" s="7">
        <f t="shared" si="10"/>
        <v>100.21852523168454</v>
      </c>
      <c r="U51" s="4">
        <f t="shared" si="9"/>
        <v>6.022019659013611E-3</v>
      </c>
      <c r="V51" s="5">
        <f>T51/MAX($T$14:T51)-1</f>
        <v>-4.1868467582437674E-3</v>
      </c>
      <c r="Z51" s="3"/>
      <c r="AA51" s="3"/>
      <c r="AB51" s="3"/>
      <c r="AC51" s="3"/>
      <c r="AE51" s="3"/>
      <c r="AG51" s="3"/>
      <c r="AL51" s="3"/>
    </row>
    <row r="52" spans="1:38" x14ac:dyDescent="0.25">
      <c r="A52" s="3">
        <v>42577</v>
      </c>
      <c r="B52">
        <v>10060026</v>
      </c>
      <c r="C52">
        <v>10628176</v>
      </c>
      <c r="D52">
        <v>10449841</v>
      </c>
      <c r="E52">
        <v>10426676</v>
      </c>
      <c r="F52">
        <v>9359531</v>
      </c>
      <c r="G52">
        <v>9668621</v>
      </c>
      <c r="H52">
        <v>9668621</v>
      </c>
      <c r="I52">
        <v>9962495</v>
      </c>
      <c r="K52" s="5">
        <f t="shared" si="7"/>
        <v>-2.866898933982176E-3</v>
      </c>
      <c r="L52" s="5">
        <f t="shared" si="7"/>
        <v>1.7753223315188915E-3</v>
      </c>
      <c r="M52" s="5">
        <f t="shared" si="7"/>
        <v>-6.053841315334374E-4</v>
      </c>
      <c r="N52" s="5">
        <f t="shared" si="7"/>
        <v>1.0581187644944645E-3</v>
      </c>
      <c r="O52" s="5">
        <f t="shared" si="8"/>
        <v>-2.8669013100918184E-3</v>
      </c>
      <c r="P52" s="5">
        <f t="shared" si="4"/>
        <v>1.7754780740995013E-3</v>
      </c>
      <c r="Q52" s="5">
        <f t="shared" si="5"/>
        <v>1.7754780740995013E-3</v>
      </c>
      <c r="R52" s="5">
        <f t="shared" si="6"/>
        <v>1.0580824992854065E-3</v>
      </c>
      <c r="T52" s="7">
        <f t="shared" si="10"/>
        <v>100.23234656101765</v>
      </c>
      <c r="U52" s="4">
        <f t="shared" si="9"/>
        <v>1.3791192098629168E-4</v>
      </c>
      <c r="V52" s="5">
        <f>T52/MAX($T$14:T52)-1</f>
        <v>-4.0495122533368288E-3</v>
      </c>
      <c r="Z52" s="3"/>
      <c r="AA52" s="3"/>
      <c r="AB52" s="3"/>
      <c r="AC52" s="3"/>
      <c r="AE52" s="3"/>
      <c r="AG52" s="3"/>
      <c r="AL52" s="3"/>
    </row>
    <row r="53" spans="1:38" x14ac:dyDescent="0.25">
      <c r="A53" s="3">
        <v>42578</v>
      </c>
      <c r="B53">
        <v>10020906</v>
      </c>
      <c r="C53">
        <v>10520749</v>
      </c>
      <c r="D53">
        <v>10438983</v>
      </c>
      <c r="E53">
        <v>10368879</v>
      </c>
      <c r="F53">
        <v>9323135</v>
      </c>
      <c r="G53">
        <v>9570892</v>
      </c>
      <c r="H53">
        <v>9570892</v>
      </c>
      <c r="I53">
        <v>9907271</v>
      </c>
      <c r="K53" s="5">
        <f t="shared" si="7"/>
        <v>-3.8886579418383471E-3</v>
      </c>
      <c r="L53" s="5">
        <f t="shared" si="7"/>
        <v>-1.0107755084221459E-2</v>
      </c>
      <c r="M53" s="5">
        <f t="shared" si="7"/>
        <v>-1.0390588718048877E-3</v>
      </c>
      <c r="N53" s="5">
        <f t="shared" si="7"/>
        <v>-5.5431855751535419E-3</v>
      </c>
      <c r="O53" s="5">
        <f t="shared" si="8"/>
        <v>-3.8886563867356339E-3</v>
      </c>
      <c r="P53" s="5">
        <f t="shared" si="4"/>
        <v>-1.0107853022680247E-2</v>
      </c>
      <c r="Q53" s="5">
        <f t="shared" si="5"/>
        <v>-1.0107853022680247E-2</v>
      </c>
      <c r="R53" s="5">
        <f t="shared" si="6"/>
        <v>-5.5431897330939783E-3</v>
      </c>
      <c r="T53" s="7">
        <f t="shared" si="10"/>
        <v>99.603060204654739</v>
      </c>
      <c r="U53" s="4">
        <f t="shared" si="9"/>
        <v>-6.2782762047760426E-3</v>
      </c>
      <c r="V53" s="5">
        <f>T53/MAX($T$14:T53)-1</f>
        <v>-1.0302364501691863E-2</v>
      </c>
      <c r="Z53" s="3"/>
      <c r="AA53" s="3"/>
      <c r="AB53" s="3"/>
      <c r="AC53" s="3"/>
      <c r="AE53" s="3"/>
      <c r="AG53" s="3"/>
      <c r="AL53" s="3"/>
    </row>
    <row r="54" spans="1:38" x14ac:dyDescent="0.25">
      <c r="A54" s="3">
        <v>42579</v>
      </c>
      <c r="B54">
        <v>9991610</v>
      </c>
      <c r="C54">
        <v>10514978</v>
      </c>
      <c r="D54">
        <v>10406017</v>
      </c>
      <c r="E54">
        <v>10368879</v>
      </c>
      <c r="F54">
        <v>9331653</v>
      </c>
      <c r="G54">
        <v>9565642</v>
      </c>
      <c r="H54">
        <v>9565642</v>
      </c>
      <c r="I54">
        <v>9907271</v>
      </c>
      <c r="K54" s="5">
        <f t="shared" si="7"/>
        <v>-2.9234881556617909E-3</v>
      </c>
      <c r="L54" s="5">
        <f t="shared" si="7"/>
        <v>-5.4853509003971457E-4</v>
      </c>
      <c r="M54" s="5">
        <f t="shared" si="7"/>
        <v>-3.1579704651305551E-3</v>
      </c>
      <c r="N54" s="5">
        <f t="shared" si="7"/>
        <v>0</v>
      </c>
      <c r="O54" s="5">
        <f t="shared" si="8"/>
        <v>9.136411732748595E-4</v>
      </c>
      <c r="P54" s="5">
        <f t="shared" si="4"/>
        <v>-5.4853821357503385E-4</v>
      </c>
      <c r="Q54" s="5">
        <f t="shared" si="5"/>
        <v>-5.4853821357503385E-4</v>
      </c>
      <c r="R54" s="5">
        <f t="shared" si="6"/>
        <v>0</v>
      </c>
      <c r="T54" s="7">
        <f t="shared" si="10"/>
        <v>99.518230407733256</v>
      </c>
      <c r="U54" s="4">
        <f t="shared" si="9"/>
        <v>-8.516786205884086E-4</v>
      </c>
      <c r="V54" s="5">
        <f>T54/MAX($T$14:T54)-1</f>
        <v>-1.11452688186926E-2</v>
      </c>
      <c r="Z54" s="3"/>
      <c r="AA54" s="3"/>
      <c r="AB54" s="3"/>
      <c r="AC54" s="3"/>
      <c r="AE54" s="3"/>
      <c r="AG54" s="3"/>
      <c r="AL54" s="3"/>
    </row>
    <row r="55" spans="1:38" x14ac:dyDescent="0.25">
      <c r="A55" s="3">
        <v>42580</v>
      </c>
      <c r="B55">
        <v>9981365</v>
      </c>
      <c r="C55">
        <v>10514978</v>
      </c>
      <c r="D55">
        <v>10405726</v>
      </c>
      <c r="E55">
        <v>10368879</v>
      </c>
      <c r="F55">
        <v>9336316</v>
      </c>
      <c r="G55">
        <v>9565642</v>
      </c>
      <c r="H55">
        <v>9565642</v>
      </c>
      <c r="I55">
        <v>9907271</v>
      </c>
      <c r="K55" s="5">
        <f t="shared" si="7"/>
        <v>-1.0253602772726245E-3</v>
      </c>
      <c r="L55" s="5">
        <f t="shared" si="7"/>
        <v>0</v>
      </c>
      <c r="M55" s="5">
        <f t="shared" si="7"/>
        <v>-2.7964590102014242E-5</v>
      </c>
      <c r="N55" s="5">
        <f t="shared" si="7"/>
        <v>0</v>
      </c>
      <c r="O55" s="5">
        <f t="shared" si="8"/>
        <v>4.9969710618258389E-4</v>
      </c>
      <c r="P55" s="5">
        <f t="shared" si="4"/>
        <v>0</v>
      </c>
      <c r="Q55" s="5">
        <f t="shared" si="5"/>
        <v>0</v>
      </c>
      <c r="R55" s="5">
        <f t="shared" si="6"/>
        <v>0</v>
      </c>
      <c r="T55" s="7">
        <f t="shared" si="10"/>
        <v>99.511343400845945</v>
      </c>
      <c r="U55" s="4">
        <f t="shared" si="9"/>
        <v>-6.9203470149006852E-5</v>
      </c>
      <c r="V55" s="5">
        <f>T55/MAX($T$14:T55)-1</f>
        <v>-1.1213700997563691E-2</v>
      </c>
      <c r="Z55" s="3"/>
      <c r="AA55" s="3"/>
      <c r="AB55" s="3"/>
      <c r="AC55" s="3"/>
      <c r="AE55" s="3"/>
      <c r="AG55" s="3"/>
      <c r="AL55" s="3"/>
    </row>
    <row r="56" spans="1:38" x14ac:dyDescent="0.25">
      <c r="A56" s="3">
        <v>42583</v>
      </c>
      <c r="B56">
        <v>9960869</v>
      </c>
      <c r="C56">
        <v>10521776</v>
      </c>
      <c r="D56">
        <v>10393602</v>
      </c>
      <c r="E56">
        <v>10346419</v>
      </c>
      <c r="F56">
        <v>9317145</v>
      </c>
      <c r="G56">
        <v>9571827</v>
      </c>
      <c r="H56">
        <v>9571827</v>
      </c>
      <c r="I56">
        <v>9885811</v>
      </c>
      <c r="K56" s="5">
        <f t="shared" si="7"/>
        <v>-2.0534265603953106E-3</v>
      </c>
      <c r="L56" s="5">
        <f t="shared" si="7"/>
        <v>6.4650634551965958E-4</v>
      </c>
      <c r="M56" s="5">
        <f t="shared" si="7"/>
        <v>-1.1651277383241121E-3</v>
      </c>
      <c r="N56" s="5">
        <f t="shared" si="7"/>
        <v>-2.1660972222744546E-3</v>
      </c>
      <c r="O56" s="5">
        <f t="shared" si="8"/>
        <v>-2.0533795128614418E-3</v>
      </c>
      <c r="P56" s="5">
        <f t="shared" si="4"/>
        <v>6.4658493387059757E-4</v>
      </c>
      <c r="Q56" s="5">
        <f t="shared" si="5"/>
        <v>6.4658493387059757E-4</v>
      </c>
      <c r="R56" s="5">
        <f t="shared" si="6"/>
        <v>-2.166085897922887E-3</v>
      </c>
      <c r="T56" s="7">
        <f t="shared" si="10"/>
        <v>99.416006051806463</v>
      </c>
      <c r="U56" s="4">
        <f t="shared" si="9"/>
        <v>-9.5805508981466891E-4</v>
      </c>
      <c r="V56" s="5">
        <f>T56/MAX($T$14:T56)-1</f>
        <v>-1.2161012744062116E-2</v>
      </c>
      <c r="Z56" s="3"/>
      <c r="AA56" s="3"/>
      <c r="AB56" s="3"/>
      <c r="AC56" s="3"/>
      <c r="AE56" s="3"/>
      <c r="AG56" s="3"/>
      <c r="AL56" s="3"/>
    </row>
    <row r="57" spans="1:38" x14ac:dyDescent="0.25">
      <c r="A57" s="3">
        <v>42584</v>
      </c>
      <c r="B57">
        <v>9932262</v>
      </c>
      <c r="C57">
        <v>10503951</v>
      </c>
      <c r="D57">
        <v>10383382</v>
      </c>
      <c r="E57">
        <v>10336582</v>
      </c>
      <c r="F57">
        <v>9290386</v>
      </c>
      <c r="G57">
        <v>9555611</v>
      </c>
      <c r="H57">
        <v>9555611</v>
      </c>
      <c r="I57">
        <v>9876412</v>
      </c>
      <c r="K57" s="5">
        <f t="shared" si="7"/>
        <v>-2.8719381812972733E-3</v>
      </c>
      <c r="L57" s="5">
        <f t="shared" si="7"/>
        <v>-1.6941056338777294E-3</v>
      </c>
      <c r="M57" s="5">
        <f t="shared" si="7"/>
        <v>-9.8329722458101454E-4</v>
      </c>
      <c r="N57" s="5">
        <f t="shared" si="7"/>
        <v>-9.5076373767577493E-4</v>
      </c>
      <c r="O57" s="5">
        <f t="shared" si="8"/>
        <v>-2.8720171254177362E-3</v>
      </c>
      <c r="P57" s="5">
        <f t="shared" si="4"/>
        <v>-1.6941384335509291E-3</v>
      </c>
      <c r="Q57" s="5">
        <f t="shared" si="5"/>
        <v>-1.6941384335509291E-3</v>
      </c>
      <c r="R57" s="5">
        <f t="shared" si="6"/>
        <v>-9.5075659447663163E-4</v>
      </c>
      <c r="T57" s="7">
        <f t="shared" si="10"/>
        <v>99.245617513720561</v>
      </c>
      <c r="U57" s="4">
        <f t="shared" si="9"/>
        <v>-1.7138944205535023E-3</v>
      </c>
      <c r="V57" s="5">
        <f>T57/MAX($T$14:T57)-1</f>
        <v>-1.3854064472725192E-2</v>
      </c>
      <c r="Z57" s="3"/>
      <c r="AA57" s="3"/>
      <c r="AB57" s="3"/>
      <c r="AC57" s="3"/>
      <c r="AE57" s="3"/>
      <c r="AG57" s="3"/>
      <c r="AL57" s="3"/>
    </row>
    <row r="58" spans="1:38" x14ac:dyDescent="0.25">
      <c r="A58" s="3">
        <v>42585</v>
      </c>
      <c r="B58">
        <v>9924460</v>
      </c>
      <c r="C58">
        <v>10519116</v>
      </c>
      <c r="D58">
        <v>10412384</v>
      </c>
      <c r="E58">
        <v>10360551</v>
      </c>
      <c r="F58">
        <v>9283089</v>
      </c>
      <c r="G58">
        <v>9569407</v>
      </c>
      <c r="H58">
        <v>9569407</v>
      </c>
      <c r="I58">
        <v>9899314</v>
      </c>
      <c r="K58" s="5">
        <f t="shared" si="7"/>
        <v>-7.8552096189166143E-4</v>
      </c>
      <c r="L58" s="5">
        <f t="shared" si="7"/>
        <v>1.4437424546249744E-3</v>
      </c>
      <c r="M58" s="5">
        <f t="shared" si="7"/>
        <v>2.793116924716843E-3</v>
      </c>
      <c r="N58" s="5">
        <f t="shared" si="7"/>
        <v>2.3188516281300586E-3</v>
      </c>
      <c r="O58" s="5">
        <f t="shared" si="8"/>
        <v>-7.8543561053334709E-4</v>
      </c>
      <c r="P58" s="5">
        <f t="shared" si="4"/>
        <v>1.4437590647002896E-3</v>
      </c>
      <c r="Q58" s="5">
        <f t="shared" si="5"/>
        <v>1.4437590647002896E-3</v>
      </c>
      <c r="R58" s="5">
        <f t="shared" si="6"/>
        <v>2.3188583060325119E-3</v>
      </c>
      <c r="T58" s="7">
        <f t="shared" si="10"/>
        <v>99.37204564827104</v>
      </c>
      <c r="U58" s="4">
        <f t="shared" si="9"/>
        <v>1.2738913588099948E-3</v>
      </c>
      <c r="V58" s="5">
        <f>T58/MAX($T$14:T58)-1</f>
        <v>-1.2597821686931576E-2</v>
      </c>
      <c r="Z58" s="3"/>
      <c r="AA58" s="3"/>
      <c r="AB58" s="3"/>
      <c r="AC58" s="3"/>
      <c r="AE58" s="3"/>
      <c r="AG58" s="3"/>
      <c r="AL58" s="3"/>
    </row>
    <row r="59" spans="1:38" x14ac:dyDescent="0.25">
      <c r="A59" s="3">
        <v>42586</v>
      </c>
      <c r="B59">
        <v>9896819</v>
      </c>
      <c r="C59">
        <v>10447435</v>
      </c>
      <c r="D59">
        <v>10399369</v>
      </c>
      <c r="E59">
        <v>10308322</v>
      </c>
      <c r="F59">
        <v>9240390</v>
      </c>
      <c r="G59">
        <v>9560799</v>
      </c>
      <c r="H59">
        <v>9560799</v>
      </c>
      <c r="I59">
        <v>9899314</v>
      </c>
      <c r="K59" s="5">
        <f t="shared" si="7"/>
        <v>-2.7851389395493475E-3</v>
      </c>
      <c r="L59" s="5">
        <f t="shared" si="7"/>
        <v>-6.8143558831369466E-3</v>
      </c>
      <c r="M59" s="5">
        <f t="shared" si="7"/>
        <v>-1.2499539010470961E-3</v>
      </c>
      <c r="N59" s="5">
        <f t="shared" si="7"/>
        <v>-5.0411411516626536E-3</v>
      </c>
      <c r="O59" s="5">
        <f t="shared" si="8"/>
        <v>-4.5996542745631031E-3</v>
      </c>
      <c r="P59" s="5">
        <f t="shared" si="4"/>
        <v>-8.9953327306491193E-4</v>
      </c>
      <c r="Q59" s="5">
        <f t="shared" si="5"/>
        <v>-8.9953327306491193E-4</v>
      </c>
      <c r="R59" s="5">
        <f t="shared" si="6"/>
        <v>0</v>
      </c>
      <c r="T59" s="7">
        <f t="shared" si="10"/>
        <v>99.095178848276007</v>
      </c>
      <c r="U59" s="4">
        <f t="shared" si="9"/>
        <v>-2.7861638370111214E-3</v>
      </c>
      <c r="V59" s="5">
        <f>T59/MAX($T$14:T59)-1</f>
        <v>-1.5348885928733402E-2</v>
      </c>
      <c r="Z59" s="3"/>
      <c r="AA59" s="3"/>
      <c r="AB59" s="3"/>
      <c r="AC59" s="3"/>
      <c r="AE59" s="3"/>
      <c r="AG59" s="3"/>
      <c r="AL59" s="3"/>
    </row>
    <row r="60" spans="1:38" x14ac:dyDescent="0.25">
      <c r="A60" s="3">
        <v>42587</v>
      </c>
      <c r="B60">
        <v>9900147</v>
      </c>
      <c r="C60">
        <v>10446597</v>
      </c>
      <c r="D60">
        <v>10398678</v>
      </c>
      <c r="E60">
        <v>10308322</v>
      </c>
      <c r="F60">
        <v>9248963</v>
      </c>
      <c r="G60">
        <v>9582330</v>
      </c>
      <c r="H60">
        <v>9582330</v>
      </c>
      <c r="I60">
        <v>9899314</v>
      </c>
      <c r="K60" s="5">
        <f t="shared" si="7"/>
        <v>3.3626966402033887E-4</v>
      </c>
      <c r="L60" s="5">
        <f t="shared" si="7"/>
        <v>-8.0211075732972148E-5</v>
      </c>
      <c r="M60" s="5">
        <f t="shared" si="7"/>
        <v>-6.6446339196168935E-5</v>
      </c>
      <c r="N60" s="5">
        <f t="shared" si="7"/>
        <v>0</v>
      </c>
      <c r="O60" s="5">
        <f t="shared" si="8"/>
        <v>9.2777469349236696E-4</v>
      </c>
      <c r="P60" s="5">
        <f t="shared" si="4"/>
        <v>2.2520084356967285E-3</v>
      </c>
      <c r="Q60" s="5">
        <f t="shared" si="5"/>
        <v>2.2520084356967285E-3</v>
      </c>
      <c r="R60" s="5">
        <f t="shared" si="6"/>
        <v>0</v>
      </c>
      <c r="T60" s="7">
        <f t="shared" si="10"/>
        <v>99.164810600316571</v>
      </c>
      <c r="U60" s="4">
        <f t="shared" si="9"/>
        <v>7.0267547674712771E-4</v>
      </c>
      <c r="V60" s="5">
        <f>T60/MAX($T$14:T60)-1</f>
        <v>-1.4656995737723721E-2</v>
      </c>
      <c r="Z60" s="3"/>
      <c r="AA60" s="3"/>
      <c r="AB60" s="3"/>
      <c r="AC60" s="3"/>
      <c r="AE60" s="3"/>
      <c r="AG60" s="3"/>
      <c r="AL60" s="3"/>
    </row>
    <row r="61" spans="1:38" x14ac:dyDescent="0.25">
      <c r="A61" s="3">
        <v>42590</v>
      </c>
      <c r="B61">
        <v>9912024</v>
      </c>
      <c r="C61">
        <v>10458324</v>
      </c>
      <c r="D61">
        <v>10405619</v>
      </c>
      <c r="E61">
        <v>10308322</v>
      </c>
      <c r="F61">
        <v>9260058</v>
      </c>
      <c r="G61">
        <v>9593087</v>
      </c>
      <c r="H61">
        <v>9593087</v>
      </c>
      <c r="I61">
        <v>9899314</v>
      </c>
      <c r="K61" s="5">
        <f t="shared" ref="K61:N92" si="11">B61/B60-1</f>
        <v>1.1996791562791653E-3</v>
      </c>
      <c r="L61" s="5">
        <f t="shared" si="11"/>
        <v>1.1225665161582743E-3</v>
      </c>
      <c r="M61" s="5">
        <f t="shared" si="11"/>
        <v>6.6748869423594037E-4</v>
      </c>
      <c r="N61" s="5">
        <f t="shared" si="11"/>
        <v>0</v>
      </c>
      <c r="O61" s="5">
        <f t="shared" si="8"/>
        <v>1.1995939436670877E-3</v>
      </c>
      <c r="P61" s="5">
        <f t="shared" si="4"/>
        <v>1.1225870952054073E-3</v>
      </c>
      <c r="Q61" s="5">
        <f t="shared" si="5"/>
        <v>1.1225870952054073E-3</v>
      </c>
      <c r="R61" s="5">
        <f t="shared" si="6"/>
        <v>0</v>
      </c>
      <c r="T61" s="7">
        <f t="shared" si="10"/>
        <v>99.244570128040849</v>
      </c>
      <c r="U61" s="4">
        <f t="shared" si="9"/>
        <v>8.043128125939103E-4</v>
      </c>
      <c r="V61" s="5">
        <f>T61/MAX($T$14:T61)-1</f>
        <v>-1.3864471734595818E-2</v>
      </c>
      <c r="Z61" s="3"/>
      <c r="AA61" s="3"/>
      <c r="AB61" s="3"/>
      <c r="AC61" s="3"/>
      <c r="AE61" s="3"/>
      <c r="AG61" s="3"/>
      <c r="AL61" s="3"/>
    </row>
    <row r="62" spans="1:38" x14ac:dyDescent="0.25">
      <c r="A62" s="3">
        <v>42591</v>
      </c>
      <c r="B62">
        <v>9884242</v>
      </c>
      <c r="C62">
        <v>10458324</v>
      </c>
      <c r="D62">
        <v>10405619</v>
      </c>
      <c r="E62">
        <v>10308322</v>
      </c>
      <c r="F62">
        <v>9234103</v>
      </c>
      <c r="G62">
        <v>9593087</v>
      </c>
      <c r="H62">
        <v>9593087</v>
      </c>
      <c r="I62">
        <v>9899314</v>
      </c>
      <c r="K62" s="5">
        <f t="shared" si="11"/>
        <v>-2.8028584272999923E-3</v>
      </c>
      <c r="L62" s="5">
        <f t="shared" si="11"/>
        <v>0</v>
      </c>
      <c r="M62" s="5">
        <f t="shared" si="11"/>
        <v>0</v>
      </c>
      <c r="N62" s="5">
        <f t="shared" si="11"/>
        <v>0</v>
      </c>
      <c r="O62" s="5">
        <f t="shared" si="8"/>
        <v>-2.8028982107887179E-3</v>
      </c>
      <c r="P62" s="5">
        <f t="shared" si="4"/>
        <v>0</v>
      </c>
      <c r="Q62" s="5">
        <f t="shared" si="5"/>
        <v>0</v>
      </c>
      <c r="R62" s="5">
        <f t="shared" si="6"/>
        <v>0</v>
      </c>
      <c r="T62" s="7">
        <f t="shared" si="10"/>
        <v>99.175027514567162</v>
      </c>
      <c r="U62" s="4">
        <f t="shared" si="9"/>
        <v>-7.0071957976108878E-4</v>
      </c>
      <c r="V62" s="5">
        <f>T62/MAX($T$14:T62)-1</f>
        <v>-1.4555476207549378E-2</v>
      </c>
      <c r="Z62" s="3"/>
      <c r="AA62" s="3"/>
      <c r="AB62" s="3"/>
      <c r="AC62" s="3"/>
      <c r="AE62" s="3"/>
      <c r="AG62" s="3"/>
      <c r="AL62" s="3"/>
    </row>
    <row r="63" spans="1:38" x14ac:dyDescent="0.25">
      <c r="A63" s="3">
        <v>42592</v>
      </c>
      <c r="B63">
        <v>10016416</v>
      </c>
      <c r="C63">
        <v>10474877</v>
      </c>
      <c r="D63">
        <v>10414346</v>
      </c>
      <c r="E63">
        <v>10320240</v>
      </c>
      <c r="F63">
        <v>9357584</v>
      </c>
      <c r="G63">
        <v>9608271</v>
      </c>
      <c r="H63">
        <v>9608271</v>
      </c>
      <c r="I63">
        <v>9910759</v>
      </c>
      <c r="K63" s="5">
        <f t="shared" si="11"/>
        <v>1.3372193841470148E-2</v>
      </c>
      <c r="L63" s="5">
        <f t="shared" si="11"/>
        <v>1.582758384613081E-3</v>
      </c>
      <c r="M63" s="5">
        <f t="shared" si="11"/>
        <v>8.3868148545507282E-4</v>
      </c>
      <c r="N63" s="5">
        <f t="shared" si="11"/>
        <v>1.1561532517125883E-3</v>
      </c>
      <c r="O63" s="5">
        <f t="shared" si="8"/>
        <v>1.337227882340053E-2</v>
      </c>
      <c r="P63" s="5">
        <f t="shared" si="4"/>
        <v>1.5828064521878904E-3</v>
      </c>
      <c r="Q63" s="5">
        <f t="shared" si="5"/>
        <v>1.5828064521878904E-3</v>
      </c>
      <c r="R63" s="5">
        <f t="shared" si="6"/>
        <v>1.1561407184377259E-3</v>
      </c>
      <c r="T63" s="7">
        <f t="shared" si="10"/>
        <v>99.604502732460091</v>
      </c>
      <c r="U63" s="4">
        <f t="shared" si="9"/>
        <v>4.3304774261831158E-3</v>
      </c>
      <c r="V63" s="5">
        <f>T63/MAX($T$14:T63)-1</f>
        <v>-1.0288030942510407E-2</v>
      </c>
      <c r="Z63" s="3"/>
      <c r="AA63" s="3"/>
      <c r="AB63" s="3"/>
      <c r="AC63" s="3"/>
      <c r="AE63" s="3"/>
      <c r="AG63" s="3"/>
      <c r="AL63" s="3"/>
    </row>
    <row r="64" spans="1:38" x14ac:dyDescent="0.25">
      <c r="A64" s="3">
        <v>42593</v>
      </c>
      <c r="B64">
        <v>10022077</v>
      </c>
      <c r="C64">
        <v>10429421</v>
      </c>
      <c r="D64">
        <v>10429579</v>
      </c>
      <c r="E64">
        <v>10366687</v>
      </c>
      <c r="F64">
        <v>9387550</v>
      </c>
      <c r="G64">
        <v>9651200</v>
      </c>
      <c r="H64">
        <v>9651200</v>
      </c>
      <c r="I64">
        <v>9955363</v>
      </c>
      <c r="K64" s="5">
        <f t="shared" si="11"/>
        <v>5.6517221329466238E-4</v>
      </c>
      <c r="L64" s="5">
        <f t="shared" si="11"/>
        <v>-4.3395258961036465E-3</v>
      </c>
      <c r="M64" s="5">
        <f t="shared" si="11"/>
        <v>1.4626938647899212E-3</v>
      </c>
      <c r="N64" s="5">
        <f t="shared" si="11"/>
        <v>4.5005736300707255E-3</v>
      </c>
      <c r="O64" s="5">
        <f t="shared" si="8"/>
        <v>3.2023223088353259E-3</v>
      </c>
      <c r="P64" s="5">
        <f t="shared" si="4"/>
        <v>4.4679214397678191E-3</v>
      </c>
      <c r="Q64" s="5">
        <f t="shared" si="5"/>
        <v>4.4679214397678191E-3</v>
      </c>
      <c r="R64" s="5">
        <f t="shared" si="6"/>
        <v>4.5005634785388882E-3</v>
      </c>
      <c r="T64" s="7">
        <f t="shared" si="10"/>
        <v>99.838917478302761</v>
      </c>
      <c r="U64" s="4">
        <f t="shared" si="9"/>
        <v>2.3534553098701894E-3</v>
      </c>
      <c r="V64" s="5">
        <f>T64/MAX($T$14:T64)-1</f>
        <v>-7.9587880536901023E-3</v>
      </c>
      <c r="Z64" s="3"/>
      <c r="AA64" s="3"/>
      <c r="AB64" s="3"/>
      <c r="AC64" s="3"/>
      <c r="AE64" s="3"/>
      <c r="AG64" s="3"/>
      <c r="AL64" s="3"/>
    </row>
    <row r="65" spans="1:38" x14ac:dyDescent="0.25">
      <c r="A65" s="3">
        <v>42594</v>
      </c>
      <c r="B65">
        <v>10020818</v>
      </c>
      <c r="C65">
        <v>10428112</v>
      </c>
      <c r="D65">
        <v>10428270</v>
      </c>
      <c r="E65">
        <v>10362051</v>
      </c>
      <c r="F65">
        <v>9382001</v>
      </c>
      <c r="G65">
        <v>9649988</v>
      </c>
      <c r="H65">
        <v>9649988</v>
      </c>
      <c r="I65">
        <v>9950911</v>
      </c>
      <c r="K65" s="5">
        <f t="shared" si="11"/>
        <v>-1.2562266284721346E-4</v>
      </c>
      <c r="L65" s="5">
        <f t="shared" si="11"/>
        <v>-1.2551032315222255E-4</v>
      </c>
      <c r="M65" s="5">
        <f t="shared" si="11"/>
        <v>-1.2550842176850541E-4</v>
      </c>
      <c r="N65" s="5">
        <f t="shared" si="11"/>
        <v>-4.472016951992952E-4</v>
      </c>
      <c r="O65" s="5">
        <f t="shared" si="8"/>
        <v>-5.9110204472945238E-4</v>
      </c>
      <c r="P65" s="5">
        <f t="shared" si="4"/>
        <v>-1.255802387267746E-4</v>
      </c>
      <c r="Q65" s="5">
        <f t="shared" si="5"/>
        <v>-1.255802387267746E-4</v>
      </c>
      <c r="R65" s="5">
        <f t="shared" si="6"/>
        <v>-4.4719614945232244E-4</v>
      </c>
      <c r="T65" s="7">
        <f t="shared" si="10"/>
        <v>99.812543758117599</v>
      </c>
      <c r="U65" s="4">
        <f t="shared" si="9"/>
        <v>-2.6416272182532008E-4</v>
      </c>
      <c r="V65" s="5">
        <f>T65/MAX($T$14:T65)-1</f>
        <v>-8.2208483604007121E-3</v>
      </c>
      <c r="Z65" s="3"/>
      <c r="AA65" s="3"/>
      <c r="AB65" s="3"/>
      <c r="AC65" s="3"/>
      <c r="AE65" s="3"/>
      <c r="AG65" s="3"/>
      <c r="AL65" s="3"/>
    </row>
    <row r="66" spans="1:38" x14ac:dyDescent="0.25">
      <c r="A66" s="3">
        <v>42598</v>
      </c>
      <c r="B66">
        <v>9980689</v>
      </c>
      <c r="C66">
        <v>10422425</v>
      </c>
      <c r="D66">
        <v>10419990</v>
      </c>
      <c r="E66">
        <v>10355660</v>
      </c>
      <c r="F66">
        <v>9344430</v>
      </c>
      <c r="G66">
        <v>9644726</v>
      </c>
      <c r="H66">
        <v>9644726</v>
      </c>
      <c r="I66">
        <v>9944774</v>
      </c>
      <c r="K66" s="5">
        <f t="shared" si="11"/>
        <v>-4.0045633001217773E-3</v>
      </c>
      <c r="L66" s="5">
        <f t="shared" si="11"/>
        <v>-5.4535279252854174E-4</v>
      </c>
      <c r="M66" s="5">
        <f t="shared" si="11"/>
        <v>-7.9399555247416931E-4</v>
      </c>
      <c r="N66" s="5">
        <f t="shared" si="11"/>
        <v>-6.1676978814328987E-4</v>
      </c>
      <c r="O66" s="5">
        <f t="shared" si="8"/>
        <v>-4.0045828176740184E-3</v>
      </c>
      <c r="P66" s="5">
        <f t="shared" si="4"/>
        <v>-5.4528565216871439E-4</v>
      </c>
      <c r="Q66" s="5">
        <f t="shared" si="5"/>
        <v>-5.4528565216871439E-4</v>
      </c>
      <c r="R66" s="5">
        <f t="shared" si="6"/>
        <v>-6.1672745339602653E-4</v>
      </c>
      <c r="T66" s="7">
        <f t="shared" si="10"/>
        <v>99.666910232358504</v>
      </c>
      <c r="U66" s="4">
        <f t="shared" si="9"/>
        <v>-1.4590703760844065E-3</v>
      </c>
      <c r="V66" s="5">
        <f>T66/MAX($T$14:T66)-1</f>
        <v>-9.6679239401762374E-3</v>
      </c>
      <c r="Z66" s="3"/>
      <c r="AA66" s="3"/>
      <c r="AB66" s="3"/>
      <c r="AC66" s="3"/>
      <c r="AE66" s="3"/>
      <c r="AG66" s="3"/>
      <c r="AL66" s="3"/>
    </row>
    <row r="67" spans="1:38" x14ac:dyDescent="0.25">
      <c r="A67" s="3">
        <v>42599</v>
      </c>
      <c r="B67">
        <v>9931866</v>
      </c>
      <c r="C67">
        <v>10398910</v>
      </c>
      <c r="D67">
        <v>10388443</v>
      </c>
      <c r="E67">
        <v>10326280</v>
      </c>
      <c r="F67">
        <v>9298720</v>
      </c>
      <c r="G67">
        <v>9622965</v>
      </c>
      <c r="H67">
        <v>9622965</v>
      </c>
      <c r="I67">
        <v>9916559</v>
      </c>
      <c r="K67" s="5">
        <f t="shared" si="11"/>
        <v>-4.8917464515726428E-3</v>
      </c>
      <c r="L67" s="5">
        <f t="shared" si="11"/>
        <v>-2.2561927766330259E-3</v>
      </c>
      <c r="M67" s="5">
        <f t="shared" si="11"/>
        <v>-3.027546091694866E-3</v>
      </c>
      <c r="N67" s="5">
        <f t="shared" si="11"/>
        <v>-2.8370958490332443E-3</v>
      </c>
      <c r="O67" s="5">
        <f t="shared" si="8"/>
        <v>-4.8916841369671671E-3</v>
      </c>
      <c r="P67" s="5">
        <f t="shared" si="4"/>
        <v>-2.256259016585882E-3</v>
      </c>
      <c r="Q67" s="5">
        <f t="shared" si="5"/>
        <v>-2.256259016585882E-3</v>
      </c>
      <c r="R67" s="5">
        <f t="shared" si="6"/>
        <v>-2.8371685470177654E-3</v>
      </c>
      <c r="T67" s="7">
        <f t="shared" si="10"/>
        <v>99.352287312903101</v>
      </c>
      <c r="U67" s="4">
        <f t="shared" si="9"/>
        <v>-3.1567439857613094E-3</v>
      </c>
      <c r="V67" s="5">
        <f>T67/MAX($T$14:T67)-1</f>
        <v>-1.2794148765184477E-2</v>
      </c>
      <c r="Z67" s="3"/>
      <c r="AA67" s="3"/>
      <c r="AB67" s="3"/>
      <c r="AC67" s="3"/>
      <c r="AE67" s="3"/>
      <c r="AG67" s="3"/>
      <c r="AL67" s="3"/>
    </row>
    <row r="68" spans="1:38" x14ac:dyDescent="0.25">
      <c r="A68" s="3">
        <v>42600</v>
      </c>
      <c r="B68">
        <v>10137015</v>
      </c>
      <c r="C68">
        <v>10422863</v>
      </c>
      <c r="D68">
        <v>10402299</v>
      </c>
      <c r="E68">
        <v>10348334</v>
      </c>
      <c r="F68">
        <v>9343350</v>
      </c>
      <c r="G68">
        <v>9652078</v>
      </c>
      <c r="H68">
        <v>9652078</v>
      </c>
      <c r="I68">
        <v>9946667</v>
      </c>
      <c r="K68" s="5">
        <f t="shared" si="11"/>
        <v>2.0655635104219083E-2</v>
      </c>
      <c r="L68" s="5">
        <f t="shared" si="11"/>
        <v>2.3034144924805044E-3</v>
      </c>
      <c r="M68" s="5">
        <f t="shared" si="11"/>
        <v>1.3337898662966197E-3</v>
      </c>
      <c r="N68" s="5">
        <f t="shared" si="11"/>
        <v>2.1357158628276807E-3</v>
      </c>
      <c r="O68" s="5">
        <f t="shared" si="8"/>
        <v>4.7995853192697169E-3</v>
      </c>
      <c r="P68" s="5">
        <f t="shared" si="4"/>
        <v>3.0253669217334966E-3</v>
      </c>
      <c r="Q68" s="5">
        <f t="shared" si="5"/>
        <v>3.0253669217334966E-3</v>
      </c>
      <c r="R68" s="5">
        <f t="shared" si="6"/>
        <v>3.0361338040745256E-3</v>
      </c>
      <c r="T68" s="7">
        <f t="shared" si="10"/>
        <v>99.852960848767097</v>
      </c>
      <c r="U68" s="4">
        <f t="shared" si="9"/>
        <v>5.0393760365793905E-3</v>
      </c>
      <c r="V68" s="5">
        <f>T68/MAX($T$14:T68)-1</f>
        <v>-7.8192472553008097E-3</v>
      </c>
      <c r="Z68" s="3"/>
      <c r="AA68" s="3"/>
      <c r="AB68" s="3"/>
      <c r="AC68" s="3"/>
      <c r="AE68" s="3"/>
      <c r="AG68" s="3"/>
      <c r="AL68" s="3"/>
    </row>
    <row r="69" spans="1:38" x14ac:dyDescent="0.25">
      <c r="A69" s="3">
        <v>42601</v>
      </c>
      <c r="B69">
        <v>10137015</v>
      </c>
      <c r="C69">
        <v>10422863</v>
      </c>
      <c r="D69">
        <v>10402299</v>
      </c>
      <c r="E69">
        <v>10348334</v>
      </c>
      <c r="F69">
        <v>9360445</v>
      </c>
      <c r="G69">
        <v>9660577</v>
      </c>
      <c r="H69">
        <v>9660577</v>
      </c>
      <c r="I69">
        <v>9951613</v>
      </c>
      <c r="K69" s="5">
        <f t="shared" si="11"/>
        <v>0</v>
      </c>
      <c r="L69" s="5">
        <f t="shared" si="11"/>
        <v>0</v>
      </c>
      <c r="M69" s="5">
        <f t="shared" si="11"/>
        <v>0</v>
      </c>
      <c r="N69" s="5">
        <f t="shared" si="11"/>
        <v>0</v>
      </c>
      <c r="O69" s="5">
        <f t="shared" si="8"/>
        <v>1.8296435432687552E-3</v>
      </c>
      <c r="P69" s="5">
        <f t="shared" si="4"/>
        <v>8.8053577685553996E-4</v>
      </c>
      <c r="Q69" s="5">
        <f t="shared" si="5"/>
        <v>8.8053577685553996E-4</v>
      </c>
      <c r="R69" s="5">
        <f t="shared" si="6"/>
        <v>4.972519940598108E-4</v>
      </c>
      <c r="T69" s="7">
        <f t="shared" si="10"/>
        <v>99.903985301003686</v>
      </c>
      <c r="U69" s="4">
        <f t="shared" si="9"/>
        <v>5.1099588637995574E-4</v>
      </c>
      <c r="V69" s="5">
        <f>T69/MAX($T$14:T69)-1</f>
        <v>-7.3122469721027539E-3</v>
      </c>
      <c r="Z69" s="3"/>
      <c r="AA69" s="3"/>
      <c r="AB69" s="3"/>
      <c r="AC69" s="3"/>
      <c r="AE69" s="3"/>
      <c r="AG69" s="3"/>
      <c r="AL69" s="3"/>
    </row>
    <row r="70" spans="1:38" x14ac:dyDescent="0.25">
      <c r="A70" s="3">
        <v>42604</v>
      </c>
      <c r="B70">
        <v>10103469</v>
      </c>
      <c r="C70">
        <v>10408885</v>
      </c>
      <c r="D70">
        <v>10387019</v>
      </c>
      <c r="E70">
        <v>10335510</v>
      </c>
      <c r="F70">
        <v>9329470</v>
      </c>
      <c r="G70">
        <v>9647620</v>
      </c>
      <c r="H70">
        <v>9647620</v>
      </c>
      <c r="I70">
        <v>9939281</v>
      </c>
      <c r="K70" s="5">
        <f t="shared" si="11"/>
        <v>-3.3092581987892444E-3</v>
      </c>
      <c r="L70" s="5">
        <f t="shared" si="11"/>
        <v>-1.3410902551439507E-3</v>
      </c>
      <c r="M70" s="5">
        <f t="shared" si="11"/>
        <v>-1.4689060562477207E-3</v>
      </c>
      <c r="N70" s="5">
        <f t="shared" si="11"/>
        <v>-1.2392332910785564E-3</v>
      </c>
      <c r="O70" s="5">
        <f t="shared" si="8"/>
        <v>-3.3091375463453199E-3</v>
      </c>
      <c r="P70" s="5">
        <f t="shared" si="4"/>
        <v>-1.3412242353639803E-3</v>
      </c>
      <c r="Q70" s="5">
        <f t="shared" si="5"/>
        <v>-1.3412242353639803E-3</v>
      </c>
      <c r="R70" s="5">
        <f t="shared" si="6"/>
        <v>-1.2391960981601446E-3</v>
      </c>
      <c r="T70" s="7">
        <f t="shared" si="10"/>
        <v>99.721794525092477</v>
      </c>
      <c r="U70" s="4">
        <f t="shared" si="9"/>
        <v>-1.8236587395616122E-3</v>
      </c>
      <c r="V70" s="5">
        <f>T70/MAX($T$14:T70)-1</f>
        <v>-9.1225706685678087E-3</v>
      </c>
      <c r="Z70" s="3"/>
      <c r="AA70" s="3"/>
      <c r="AB70" s="3"/>
      <c r="AC70" s="3"/>
      <c r="AE70" s="3"/>
      <c r="AG70" s="3"/>
      <c r="AL70" s="3"/>
    </row>
    <row r="71" spans="1:38" x14ac:dyDescent="0.25">
      <c r="A71" s="3">
        <v>42605</v>
      </c>
      <c r="B71">
        <v>10068916</v>
      </c>
      <c r="C71">
        <v>10412392</v>
      </c>
      <c r="D71">
        <v>10393575</v>
      </c>
      <c r="E71">
        <v>10340144</v>
      </c>
      <c r="F71">
        <v>9297564</v>
      </c>
      <c r="G71">
        <v>9650871</v>
      </c>
      <c r="H71">
        <v>9650871</v>
      </c>
      <c r="I71">
        <v>9943737</v>
      </c>
      <c r="K71" s="5">
        <f t="shared" si="11"/>
        <v>-3.4199144867965714E-3</v>
      </c>
      <c r="L71" s="5">
        <f t="shared" si="11"/>
        <v>3.3692369547755341E-4</v>
      </c>
      <c r="M71" s="5">
        <f t="shared" si="11"/>
        <v>6.3117242781585148E-4</v>
      </c>
      <c r="N71" s="5">
        <f t="shared" si="11"/>
        <v>4.4835716863511621E-4</v>
      </c>
      <c r="O71" s="5">
        <f t="shared" si="8"/>
        <v>-3.4199156007790332E-3</v>
      </c>
      <c r="P71" s="5">
        <f t="shared" si="4"/>
        <v>3.3697430039736354E-4</v>
      </c>
      <c r="Q71" s="5">
        <f t="shared" si="5"/>
        <v>3.3697430039736354E-4</v>
      </c>
      <c r="R71" s="5">
        <f t="shared" si="6"/>
        <v>4.4832216736812036E-4</v>
      </c>
      <c r="T71" s="7">
        <f t="shared" si="10"/>
        <v>99.668180273654542</v>
      </c>
      <c r="U71" s="4">
        <f t="shared" si="9"/>
        <v>-5.3763825343552951E-4</v>
      </c>
      <c r="V71" s="5">
        <f>T71/MAX($T$14:T71)-1</f>
        <v>-9.655304279042376E-3</v>
      </c>
      <c r="Z71" s="3"/>
      <c r="AA71" s="3"/>
      <c r="AB71" s="3"/>
      <c r="AC71" s="3"/>
      <c r="AE71" s="3"/>
      <c r="AG71" s="3"/>
      <c r="AL71" s="3"/>
    </row>
    <row r="72" spans="1:38" x14ac:dyDescent="0.25">
      <c r="A72" s="3">
        <v>42606</v>
      </c>
      <c r="B72">
        <v>10048158</v>
      </c>
      <c r="C72">
        <v>10412392</v>
      </c>
      <c r="D72">
        <v>10393575</v>
      </c>
      <c r="E72">
        <v>10340144</v>
      </c>
      <c r="F72">
        <v>9278396</v>
      </c>
      <c r="G72">
        <v>9650871</v>
      </c>
      <c r="H72">
        <v>9650871</v>
      </c>
      <c r="I72">
        <v>9943737</v>
      </c>
      <c r="K72" s="5">
        <f t="shared" si="11"/>
        <v>-2.0615923302965689E-3</v>
      </c>
      <c r="L72" s="5">
        <f t="shared" si="11"/>
        <v>0</v>
      </c>
      <c r="M72" s="5">
        <f t="shared" si="11"/>
        <v>0</v>
      </c>
      <c r="N72" s="5">
        <f t="shared" si="11"/>
        <v>0</v>
      </c>
      <c r="O72" s="5">
        <f t="shared" si="8"/>
        <v>-2.0616152790128295E-3</v>
      </c>
      <c r="P72" s="5">
        <f t="shared" si="4"/>
        <v>0</v>
      </c>
      <c r="Q72" s="5">
        <f t="shared" si="5"/>
        <v>0</v>
      </c>
      <c r="R72" s="5">
        <f t="shared" si="6"/>
        <v>0</v>
      </c>
      <c r="T72" s="7">
        <f t="shared" si="10"/>
        <v>99.616811198740749</v>
      </c>
      <c r="U72" s="4">
        <f t="shared" si="9"/>
        <v>-5.1540095116367479E-4</v>
      </c>
      <c r="V72" s="5">
        <f>T72/MAX($T$14:T72)-1</f>
        <v>-1.01657288771968E-2</v>
      </c>
      <c r="Z72" s="3"/>
      <c r="AA72" s="3"/>
      <c r="AB72" s="3"/>
      <c r="AC72" s="3"/>
      <c r="AE72" s="3"/>
      <c r="AG72" s="3"/>
      <c r="AL72" s="3"/>
    </row>
    <row r="73" spans="1:38" x14ac:dyDescent="0.25">
      <c r="A73" s="3">
        <v>42607</v>
      </c>
      <c r="B73">
        <v>10037128</v>
      </c>
      <c r="C73">
        <v>10412392</v>
      </c>
      <c r="D73">
        <v>10393575</v>
      </c>
      <c r="E73">
        <v>10340144</v>
      </c>
      <c r="F73">
        <v>9268210</v>
      </c>
      <c r="G73">
        <v>9650871</v>
      </c>
      <c r="H73">
        <v>9650871</v>
      </c>
      <c r="I73">
        <v>9943737</v>
      </c>
      <c r="K73" s="5">
        <f t="shared" si="11"/>
        <v>-1.0977136306973279E-3</v>
      </c>
      <c r="L73" s="5">
        <f t="shared" si="11"/>
        <v>0</v>
      </c>
      <c r="M73" s="5">
        <f t="shared" si="11"/>
        <v>0</v>
      </c>
      <c r="N73" s="5">
        <f t="shared" si="11"/>
        <v>0</v>
      </c>
      <c r="O73" s="5">
        <f t="shared" si="8"/>
        <v>-1.097819062691463E-3</v>
      </c>
      <c r="P73" s="5">
        <f t="shared" si="4"/>
        <v>0</v>
      </c>
      <c r="Q73" s="5">
        <f t="shared" si="5"/>
        <v>0</v>
      </c>
      <c r="R73" s="5">
        <f t="shared" si="6"/>
        <v>0</v>
      </c>
      <c r="T73" s="7">
        <f t="shared" si="10"/>
        <v>99.589472203016001</v>
      </c>
      <c r="U73" s="4">
        <f t="shared" si="9"/>
        <v>-2.7444158667359886E-4</v>
      </c>
      <c r="V73" s="5">
        <f>T73/MAX($T$14:T73)-1</f>
        <v>-1.0437380565107679E-2</v>
      </c>
      <c r="Z73" s="3"/>
      <c r="AA73" s="3"/>
      <c r="AB73" s="3"/>
      <c r="AC73" s="3"/>
      <c r="AE73" s="3"/>
      <c r="AG73" s="3"/>
      <c r="AL73" s="3"/>
    </row>
    <row r="74" spans="1:38" x14ac:dyDescent="0.25">
      <c r="A74" s="3">
        <v>42611</v>
      </c>
      <c r="B74">
        <v>10010007</v>
      </c>
      <c r="C74">
        <v>10412392</v>
      </c>
      <c r="D74">
        <v>10393575</v>
      </c>
      <c r="E74">
        <v>10340144</v>
      </c>
      <c r="F74">
        <v>9268210</v>
      </c>
      <c r="G74">
        <v>9650871</v>
      </c>
      <c r="H74">
        <v>9650871</v>
      </c>
      <c r="I74">
        <v>9943737</v>
      </c>
      <c r="K74" s="5">
        <f t="shared" si="11"/>
        <v>-2.7020677628102341E-3</v>
      </c>
      <c r="L74" s="5">
        <f t="shared" si="11"/>
        <v>0</v>
      </c>
      <c r="M74" s="5">
        <f t="shared" si="11"/>
        <v>0</v>
      </c>
      <c r="N74" s="5">
        <f t="shared" si="11"/>
        <v>0</v>
      </c>
      <c r="O74" s="5">
        <f t="shared" si="8"/>
        <v>0</v>
      </c>
      <c r="P74" s="5">
        <f t="shared" si="4"/>
        <v>0</v>
      </c>
      <c r="Q74" s="5">
        <f t="shared" si="5"/>
        <v>0</v>
      </c>
      <c r="R74" s="5">
        <f t="shared" si="6"/>
        <v>0</v>
      </c>
      <c r="T74" s="7">
        <f t="shared" si="10"/>
        <v>99.555835015221618</v>
      </c>
      <c r="U74" s="4">
        <f t="shared" si="9"/>
        <v>-3.3775847035127926E-4</v>
      </c>
      <c r="V74" s="5">
        <f>T74/MAX($T$14:T74)-1</f>
        <v>-1.0771613721764828E-2</v>
      </c>
      <c r="Z74" s="3"/>
      <c r="AA74" s="3"/>
      <c r="AB74" s="3"/>
      <c r="AC74" s="3"/>
      <c r="AE74" s="3"/>
      <c r="AG74" s="3"/>
      <c r="AL74" s="3"/>
    </row>
    <row r="75" spans="1:38" x14ac:dyDescent="0.25">
      <c r="A75" s="3">
        <v>42612</v>
      </c>
      <c r="B75">
        <v>10079654</v>
      </c>
      <c r="C75">
        <v>10468667</v>
      </c>
      <c r="D75">
        <v>10449339</v>
      </c>
      <c r="E75">
        <v>10385727</v>
      </c>
      <c r="F75">
        <v>9243168</v>
      </c>
      <c r="G75">
        <v>9650871</v>
      </c>
      <c r="H75">
        <v>9650871</v>
      </c>
      <c r="I75">
        <v>9943737</v>
      </c>
      <c r="K75" s="5">
        <f t="shared" si="11"/>
        <v>6.9577373921916319E-3</v>
      </c>
      <c r="L75" s="5">
        <f t="shared" si="11"/>
        <v>5.4046178822311219E-3</v>
      </c>
      <c r="M75" s="5">
        <f t="shared" si="11"/>
        <v>5.3652376588422257E-3</v>
      </c>
      <c r="N75" s="5">
        <f t="shared" si="11"/>
        <v>4.4083525335816276E-3</v>
      </c>
      <c r="O75" s="5">
        <f t="shared" si="8"/>
        <v>-2.7019241040071584E-3</v>
      </c>
      <c r="P75" s="5">
        <f t="shared" si="4"/>
        <v>0</v>
      </c>
      <c r="Q75" s="5">
        <f t="shared" si="5"/>
        <v>0</v>
      </c>
      <c r="R75" s="5">
        <f t="shared" si="6"/>
        <v>0</v>
      </c>
      <c r="T75" s="7">
        <f t="shared" si="10"/>
        <v>99.797681293281755</v>
      </c>
      <c r="U75" s="4">
        <f t="shared" si="9"/>
        <v>2.4292526703549311E-3</v>
      </c>
      <c r="V75" s="5">
        <f>T75/MAX($T$14:T75)-1</f>
        <v>-8.3685280228076309E-3</v>
      </c>
      <c r="Z75" s="3"/>
      <c r="AA75" s="3"/>
      <c r="AB75" s="3"/>
      <c r="AC75" s="3"/>
      <c r="AE75" s="3"/>
      <c r="AG75" s="3"/>
      <c r="AL75" s="3"/>
    </row>
    <row r="76" spans="1:38" x14ac:dyDescent="0.25">
      <c r="A76" s="3">
        <v>42613</v>
      </c>
      <c r="B76">
        <v>10227180</v>
      </c>
      <c r="C76">
        <v>10643065</v>
      </c>
      <c r="D76">
        <v>10613678</v>
      </c>
      <c r="E76">
        <v>10526151</v>
      </c>
      <c r="F76">
        <v>9307479</v>
      </c>
      <c r="G76">
        <v>9703030</v>
      </c>
      <c r="H76">
        <v>9703030</v>
      </c>
      <c r="I76">
        <v>9987572</v>
      </c>
      <c r="K76" s="5">
        <f t="shared" si="11"/>
        <v>1.4636018260150596E-2</v>
      </c>
      <c r="L76" s="5">
        <f t="shared" si="11"/>
        <v>1.6659045511716153E-2</v>
      </c>
      <c r="M76" s="5">
        <f t="shared" si="11"/>
        <v>1.5727214898473507E-2</v>
      </c>
      <c r="N76" s="5">
        <f t="shared" si="11"/>
        <v>1.3520863777759518E-2</v>
      </c>
      <c r="O76" s="5">
        <f t="shared" si="8"/>
        <v>6.9576794449695001E-3</v>
      </c>
      <c r="P76" s="5">
        <f t="shared" si="4"/>
        <v>5.4045899069627978E-3</v>
      </c>
      <c r="Q76" s="5">
        <f t="shared" si="5"/>
        <v>5.4045899069627978E-3</v>
      </c>
      <c r="R76" s="5">
        <f t="shared" si="6"/>
        <v>4.408302431972988E-3</v>
      </c>
      <c r="T76" s="7">
        <f t="shared" si="10"/>
        <v>100.82956816247945</v>
      </c>
      <c r="U76" s="4">
        <f t="shared" si="9"/>
        <v>1.0339788017370982E-2</v>
      </c>
      <c r="V76" s="5">
        <f>T76/MAX($T$14:T76)-1</f>
        <v>0</v>
      </c>
      <c r="Z76" s="3"/>
      <c r="AA76" s="3"/>
      <c r="AB76" s="3"/>
      <c r="AC76" s="3"/>
      <c r="AE76" s="3"/>
      <c r="AG76" s="3"/>
      <c r="AL76" s="3"/>
    </row>
    <row r="77" spans="1:38" x14ac:dyDescent="0.25">
      <c r="A77" s="3">
        <v>42614</v>
      </c>
      <c r="B77">
        <v>10165603</v>
      </c>
      <c r="C77">
        <v>10565207</v>
      </c>
      <c r="D77">
        <v>10527070</v>
      </c>
      <c r="E77">
        <v>10500180</v>
      </c>
      <c r="F77">
        <v>9443703</v>
      </c>
      <c r="G77">
        <v>9864674</v>
      </c>
      <c r="H77">
        <v>9864674</v>
      </c>
      <c r="I77">
        <v>10122613</v>
      </c>
      <c r="K77" s="5">
        <f t="shared" si="11"/>
        <v>-6.0209168118680045E-3</v>
      </c>
      <c r="L77" s="5">
        <f t="shared" si="11"/>
        <v>-7.3153739077981284E-3</v>
      </c>
      <c r="M77" s="5">
        <f t="shared" si="11"/>
        <v>-8.160036511377089E-3</v>
      </c>
      <c r="N77" s="5">
        <f t="shared" si="11"/>
        <v>-2.4672836253251118E-3</v>
      </c>
      <c r="O77" s="5">
        <f t="shared" si="8"/>
        <v>1.4635971781402857E-2</v>
      </c>
      <c r="P77" s="5">
        <f t="shared" si="4"/>
        <v>1.6659126066805863E-2</v>
      </c>
      <c r="Q77" s="5">
        <f t="shared" si="5"/>
        <v>1.6659126066805863E-2</v>
      </c>
      <c r="R77" s="5">
        <f t="shared" si="6"/>
        <v>1.3520903779216775E-2</v>
      </c>
      <c r="T77" s="7">
        <f t="shared" si="10"/>
        <v>101.30235191796461</v>
      </c>
      <c r="U77" s="4">
        <f t="shared" si="9"/>
        <v>4.688939604732878E-3</v>
      </c>
      <c r="V77" s="5">
        <f>T77/MAX($T$14:T77)-1</f>
        <v>0</v>
      </c>
      <c r="Z77" s="3"/>
      <c r="AA77" s="3"/>
      <c r="AB77" s="3"/>
      <c r="AC77" s="3"/>
      <c r="AE77" s="3"/>
      <c r="AG77" s="3"/>
      <c r="AL77" s="3"/>
    </row>
    <row r="78" spans="1:38" x14ac:dyDescent="0.25">
      <c r="A78" s="3">
        <v>42615</v>
      </c>
      <c r="B78">
        <v>10180988</v>
      </c>
      <c r="C78">
        <v>10565207</v>
      </c>
      <c r="D78">
        <v>10530286</v>
      </c>
      <c r="E78">
        <v>10500180</v>
      </c>
      <c r="F78">
        <v>9427223</v>
      </c>
      <c r="G78">
        <v>9872930</v>
      </c>
      <c r="H78">
        <v>9872930</v>
      </c>
      <c r="I78">
        <v>10134829</v>
      </c>
      <c r="K78" s="5">
        <f t="shared" si="11"/>
        <v>1.5134370287723797E-3</v>
      </c>
      <c r="L78" s="5">
        <f t="shared" si="11"/>
        <v>0</v>
      </c>
      <c r="M78" s="5">
        <f t="shared" si="11"/>
        <v>3.0549811106039826E-4</v>
      </c>
      <c r="N78" s="5">
        <f t="shared" si="11"/>
        <v>0</v>
      </c>
      <c r="O78" s="5">
        <f t="shared" si="8"/>
        <v>-1.7450781753725053E-3</v>
      </c>
      <c r="P78" s="5">
        <f t="shared" si="4"/>
        <v>8.3692578183525157E-4</v>
      </c>
      <c r="Q78" s="5">
        <f t="shared" si="5"/>
        <v>8.3692578183525157E-4</v>
      </c>
      <c r="R78" s="5">
        <f t="shared" si="6"/>
        <v>1.2068030260565799E-3</v>
      </c>
      <c r="T78" s="7">
        <f t="shared" si="10"/>
        <v>101.33976428911561</v>
      </c>
      <c r="U78" s="4">
        <f t="shared" si="9"/>
        <v>3.6931394427341946E-4</v>
      </c>
      <c r="V78" s="5">
        <f>T78/MAX($T$14:T78)-1</f>
        <v>0</v>
      </c>
      <c r="Z78" s="3"/>
      <c r="AA78" s="3"/>
      <c r="AB78" s="3"/>
      <c r="AC78" s="3"/>
      <c r="AE78" s="3"/>
      <c r="AG78" s="3"/>
      <c r="AL78" s="3"/>
    </row>
    <row r="79" spans="1:38" x14ac:dyDescent="0.25">
      <c r="A79" s="3">
        <v>42619</v>
      </c>
      <c r="B79">
        <v>10445800</v>
      </c>
      <c r="C79">
        <v>10686086</v>
      </c>
      <c r="D79">
        <v>10686541</v>
      </c>
      <c r="E79">
        <v>10592432</v>
      </c>
      <c r="F79">
        <v>9461614</v>
      </c>
      <c r="G79">
        <v>9885914</v>
      </c>
      <c r="H79">
        <v>9885914</v>
      </c>
      <c r="I79">
        <v>10146313</v>
      </c>
      <c r="K79" s="5">
        <f t="shared" si="11"/>
        <v>2.6010442208555862E-2</v>
      </c>
      <c r="L79" s="5">
        <f t="shared" si="11"/>
        <v>1.1441233475122603E-2</v>
      </c>
      <c r="M79" s="5">
        <f t="shared" si="11"/>
        <v>1.4838628314558511E-2</v>
      </c>
      <c r="N79" s="5">
        <f t="shared" si="11"/>
        <v>8.7857541489764213E-3</v>
      </c>
      <c r="O79" s="5">
        <f t="shared" si="8"/>
        <v>3.6480520297441643E-3</v>
      </c>
      <c r="P79" s="5">
        <f t="shared" ref="P79:P142" si="12">IFERROR(G79/G78-1,0)</f>
        <v>1.3151111169631413E-3</v>
      </c>
      <c r="Q79" s="5">
        <f t="shared" ref="Q79:Q142" si="13">IFERROR(H79/H78-1,0)</f>
        <v>1.3151111169631413E-3</v>
      </c>
      <c r="R79" s="5">
        <f t="shared" ref="R79:R142" si="14">IFERROR(I79/I78-1,0)</f>
        <v>1.1331222263346596E-3</v>
      </c>
      <c r="T79" s="7">
        <f t="shared" si="10"/>
        <v>102.20732710282775</v>
      </c>
      <c r="U79" s="4">
        <f t="shared" si="9"/>
        <v>8.5609318296523129E-3</v>
      </c>
      <c r="V79" s="5">
        <f>T79/MAX($T$14:T79)-1</f>
        <v>0</v>
      </c>
      <c r="Z79" s="3"/>
      <c r="AA79" s="3"/>
      <c r="AB79" s="3"/>
      <c r="AC79" s="3"/>
      <c r="AE79" s="3"/>
      <c r="AG79" s="3"/>
      <c r="AL79" s="3"/>
    </row>
    <row r="80" spans="1:38" x14ac:dyDescent="0.25">
      <c r="A80" s="3">
        <v>42620</v>
      </c>
      <c r="B80">
        <v>10497385</v>
      </c>
      <c r="C80">
        <v>10714575</v>
      </c>
      <c r="D80">
        <v>10612110</v>
      </c>
      <c r="E80">
        <v>10576344</v>
      </c>
      <c r="F80">
        <v>9707714</v>
      </c>
      <c r="G80">
        <v>9999021</v>
      </c>
      <c r="H80">
        <v>9999021</v>
      </c>
      <c r="I80">
        <v>10235457</v>
      </c>
      <c r="K80" s="5">
        <f t="shared" si="11"/>
        <v>4.9383484271190436E-3</v>
      </c>
      <c r="L80" s="5">
        <f t="shared" si="11"/>
        <v>2.665990148310593E-3</v>
      </c>
      <c r="M80" s="5">
        <f t="shared" si="11"/>
        <v>-6.964929063576375E-3</v>
      </c>
      <c r="N80" s="5">
        <f t="shared" si="11"/>
        <v>-1.5188202293864306E-3</v>
      </c>
      <c r="O80" s="5">
        <f t="shared" ref="O80:O143" si="15">IFERROR(F80/F79-1,0)</f>
        <v>2.60103614457321E-2</v>
      </c>
      <c r="P80" s="5">
        <f t="shared" si="12"/>
        <v>1.144122839830497E-2</v>
      </c>
      <c r="Q80" s="5">
        <f t="shared" si="13"/>
        <v>1.144122839830497E-2</v>
      </c>
      <c r="R80" s="5">
        <f t="shared" si="14"/>
        <v>8.7858515699250628E-3</v>
      </c>
      <c r="T80" s="7">
        <f t="shared" si="10"/>
        <v>102.93298965951448</v>
      </c>
      <c r="U80" s="4">
        <f t="shared" ref="U80:U143" si="16">(K80*$K$12%)+(L80*$L$12%)+(M80*$M$12%)+(N80*$N$12%)+(O80*$O$12%)+(P80*$P$12%)+(Q80*$Q$12%)+(R80*$R$12%)</f>
        <v>7.0999073868417417E-3</v>
      </c>
      <c r="V80" s="5">
        <f>T80/MAX($T$14:T80)-1</f>
        <v>0</v>
      </c>
      <c r="Z80" s="3"/>
      <c r="AA80" s="3"/>
      <c r="AB80" s="3"/>
      <c r="AC80" s="3"/>
      <c r="AE80" s="3"/>
      <c r="AG80" s="3"/>
      <c r="AL80" s="3"/>
    </row>
    <row r="81" spans="1:38" x14ac:dyDescent="0.25">
      <c r="A81" s="3">
        <v>42621</v>
      </c>
      <c r="B81">
        <v>10474373</v>
      </c>
      <c r="C81">
        <v>10670903</v>
      </c>
      <c r="D81">
        <v>10538737</v>
      </c>
      <c r="E81">
        <v>10577647</v>
      </c>
      <c r="F81">
        <v>9755654</v>
      </c>
      <c r="G81">
        <v>10025678</v>
      </c>
      <c r="H81">
        <v>10025678</v>
      </c>
      <c r="I81">
        <v>10219910</v>
      </c>
      <c r="K81" s="5">
        <f t="shared" si="11"/>
        <v>-2.1921650010930938E-3</v>
      </c>
      <c r="L81" s="5">
        <f t="shared" si="11"/>
        <v>-4.0759432828646469E-3</v>
      </c>
      <c r="M81" s="5">
        <f t="shared" si="11"/>
        <v>-6.9140821193900415E-3</v>
      </c>
      <c r="N81" s="5">
        <f t="shared" si="11"/>
        <v>1.2319947233185857E-4</v>
      </c>
      <c r="O81" s="5">
        <f t="shared" si="15"/>
        <v>4.9383407875427388E-3</v>
      </c>
      <c r="P81" s="5">
        <f t="shared" si="12"/>
        <v>2.6659609975816512E-3</v>
      </c>
      <c r="Q81" s="5">
        <f t="shared" si="13"/>
        <v>2.6659609975816512E-3</v>
      </c>
      <c r="R81" s="5">
        <f t="shared" si="14"/>
        <v>-1.5189355980881336E-3</v>
      </c>
      <c r="T81" s="7">
        <f t="shared" si="10"/>
        <v>102.8775645710314</v>
      </c>
      <c r="U81" s="4">
        <f t="shared" si="16"/>
        <v>-5.3845796829975201E-4</v>
      </c>
      <c r="V81" s="5">
        <f>T81/MAX($T$14:T81)-1</f>
        <v>-5.3845796829965487E-4</v>
      </c>
      <c r="Z81" s="3"/>
      <c r="AA81" s="3"/>
      <c r="AB81" s="3"/>
      <c r="AC81" s="3"/>
      <c r="AE81" s="3"/>
      <c r="AG81" s="3"/>
      <c r="AL81" s="3"/>
    </row>
    <row r="82" spans="1:38" x14ac:dyDescent="0.25">
      <c r="A82" s="3">
        <v>42622</v>
      </c>
      <c r="B82">
        <v>10458839</v>
      </c>
      <c r="C82">
        <v>10650650</v>
      </c>
      <c r="D82">
        <v>10518725</v>
      </c>
      <c r="E82">
        <v>10577647</v>
      </c>
      <c r="F82">
        <v>9766675</v>
      </c>
      <c r="G82">
        <v>10033671</v>
      </c>
      <c r="H82">
        <v>10033671</v>
      </c>
      <c r="I82">
        <v>10221170</v>
      </c>
      <c r="K82" s="5">
        <f t="shared" si="11"/>
        <v>-1.4830481977298193E-3</v>
      </c>
      <c r="L82" s="5">
        <f t="shared" si="11"/>
        <v>-1.8979649613533045E-3</v>
      </c>
      <c r="M82" s="5">
        <f t="shared" si="11"/>
        <v>-1.8988992703774521E-3</v>
      </c>
      <c r="N82" s="5">
        <f t="shared" si="11"/>
        <v>0</v>
      </c>
      <c r="O82" s="5">
        <f t="shared" si="15"/>
        <v>1.1297038619861866E-3</v>
      </c>
      <c r="P82" s="5">
        <f t="shared" si="12"/>
        <v>7.9725281422371452E-4</v>
      </c>
      <c r="Q82" s="5">
        <f t="shared" si="13"/>
        <v>7.9725281422371452E-4</v>
      </c>
      <c r="R82" s="5">
        <f t="shared" si="14"/>
        <v>1.2328875694600505E-4</v>
      </c>
      <c r="T82" s="7">
        <f t="shared" si="10"/>
        <v>102.84628446514633</v>
      </c>
      <c r="U82" s="4">
        <f t="shared" si="16"/>
        <v>-3.0405177276011941E-4</v>
      </c>
      <c r="V82" s="5">
        <f>T82/MAX($T$14:T82)-1</f>
        <v>-8.4234602196009423E-4</v>
      </c>
      <c r="Z82" s="3"/>
      <c r="AA82" s="3"/>
      <c r="AB82" s="3"/>
      <c r="AC82" s="3"/>
      <c r="AE82" s="3"/>
      <c r="AG82" s="3"/>
      <c r="AL82" s="3"/>
    </row>
    <row r="83" spans="1:38" x14ac:dyDescent="0.25">
      <c r="A83" s="3">
        <v>42625</v>
      </c>
      <c r="B83">
        <v>10556642</v>
      </c>
      <c r="C83">
        <v>10736643</v>
      </c>
      <c r="D83">
        <v>10612272</v>
      </c>
      <c r="E83">
        <v>10577647</v>
      </c>
      <c r="F83">
        <v>9752190</v>
      </c>
      <c r="G83">
        <v>10014628</v>
      </c>
      <c r="H83">
        <v>10014628</v>
      </c>
      <c r="I83">
        <v>10221170</v>
      </c>
      <c r="K83" s="5">
        <f t="shared" si="11"/>
        <v>9.3512291373831768E-3</v>
      </c>
      <c r="L83" s="5">
        <f t="shared" si="11"/>
        <v>8.0739673165488579E-3</v>
      </c>
      <c r="M83" s="5">
        <f t="shared" si="11"/>
        <v>8.8933782373814552E-3</v>
      </c>
      <c r="N83" s="5">
        <f t="shared" si="11"/>
        <v>0</v>
      </c>
      <c r="O83" s="5">
        <f t="shared" si="15"/>
        <v>-1.4831045366002771E-3</v>
      </c>
      <c r="P83" s="5">
        <f t="shared" si="12"/>
        <v>-1.8979095487583475E-3</v>
      </c>
      <c r="Q83" s="5">
        <f t="shared" si="13"/>
        <v>-1.8979095487583475E-3</v>
      </c>
      <c r="R83" s="5">
        <f t="shared" si="14"/>
        <v>0</v>
      </c>
      <c r="T83" s="7">
        <f t="shared" ref="T83:T146" si="17">T82*(1+U83)</f>
        <v>103.1167657073558</v>
      </c>
      <c r="U83" s="4">
        <f t="shared" si="16"/>
        <v>2.6299563821495647E-3</v>
      </c>
      <c r="V83" s="5">
        <f>T83/MAX($T$14:T83)-1</f>
        <v>0</v>
      </c>
      <c r="Z83" s="3"/>
      <c r="AA83" s="3"/>
      <c r="AB83" s="3"/>
      <c r="AC83" s="3"/>
      <c r="AE83" s="3"/>
      <c r="AG83" s="3"/>
      <c r="AL83" s="3"/>
    </row>
    <row r="84" spans="1:38" x14ac:dyDescent="0.25">
      <c r="A84" s="3">
        <v>42627</v>
      </c>
      <c r="B84">
        <v>10540238</v>
      </c>
      <c r="C84">
        <v>10730130</v>
      </c>
      <c r="D84">
        <v>10595218</v>
      </c>
      <c r="E84">
        <v>10577647</v>
      </c>
      <c r="F84">
        <v>9843385</v>
      </c>
      <c r="G84">
        <v>10095486</v>
      </c>
      <c r="H84">
        <v>10095486</v>
      </c>
      <c r="I84">
        <v>10221170</v>
      </c>
      <c r="K84" s="5">
        <f t="shared" si="11"/>
        <v>-1.5539032203611969E-3</v>
      </c>
      <c r="L84" s="5">
        <f t="shared" si="11"/>
        <v>-6.0661419030139108E-4</v>
      </c>
      <c r="M84" s="5">
        <f t="shared" si="11"/>
        <v>-1.607007434411778E-3</v>
      </c>
      <c r="N84" s="5">
        <f t="shared" si="11"/>
        <v>0</v>
      </c>
      <c r="O84" s="5">
        <f t="shared" si="15"/>
        <v>9.3512329025582375E-3</v>
      </c>
      <c r="P84" s="5">
        <f t="shared" si="12"/>
        <v>8.0739893683519082E-3</v>
      </c>
      <c r="Q84" s="5">
        <f t="shared" si="13"/>
        <v>8.0739893683519082E-3</v>
      </c>
      <c r="R84" s="5">
        <f t="shared" si="14"/>
        <v>0</v>
      </c>
      <c r="T84" s="7">
        <f t="shared" si="17"/>
        <v>103.39687836430352</v>
      </c>
      <c r="U84" s="4">
        <f t="shared" si="16"/>
        <v>2.716460849273461E-3</v>
      </c>
      <c r="V84" s="5">
        <f>T84/MAX($T$14:T84)-1</f>
        <v>0</v>
      </c>
      <c r="Z84" s="3"/>
      <c r="AA84" s="3"/>
      <c r="AB84" s="3"/>
      <c r="AC84" s="3"/>
      <c r="AE84" s="3"/>
      <c r="AG84" s="3"/>
      <c r="AL84" s="3"/>
    </row>
    <row r="85" spans="1:38" x14ac:dyDescent="0.25">
      <c r="A85" s="3">
        <v>42628</v>
      </c>
      <c r="B85">
        <v>10572997</v>
      </c>
      <c r="C85">
        <v>10602653</v>
      </c>
      <c r="D85">
        <v>10488786</v>
      </c>
      <c r="E85">
        <v>10471099</v>
      </c>
      <c r="F85">
        <v>9828090</v>
      </c>
      <c r="G85">
        <v>10089361</v>
      </c>
      <c r="H85">
        <v>10089361</v>
      </c>
      <c r="I85">
        <v>10221170</v>
      </c>
      <c r="K85" s="5">
        <f t="shared" si="11"/>
        <v>3.1079943356118189E-3</v>
      </c>
      <c r="L85" s="5">
        <f t="shared" si="11"/>
        <v>-1.1880284768218119E-2</v>
      </c>
      <c r="M85" s="5">
        <f t="shared" si="11"/>
        <v>-1.0045286467914138E-2</v>
      </c>
      <c r="N85" s="5">
        <f t="shared" si="11"/>
        <v>-1.0072939662289726E-2</v>
      </c>
      <c r="O85" s="5">
        <f t="shared" si="15"/>
        <v>-1.5538353930075743E-3</v>
      </c>
      <c r="P85" s="5">
        <f t="shared" si="12"/>
        <v>-6.0670679945473704E-4</v>
      </c>
      <c r="Q85" s="5">
        <f t="shared" si="13"/>
        <v>-6.0670679945473704E-4</v>
      </c>
      <c r="R85" s="5">
        <f t="shared" si="14"/>
        <v>0</v>
      </c>
      <c r="T85" s="7">
        <f t="shared" si="17"/>
        <v>102.98771409751005</v>
      </c>
      <c r="U85" s="4">
        <f t="shared" si="16"/>
        <v>-3.9572206943409016E-3</v>
      </c>
      <c r="V85" s="5">
        <f>T85/MAX($T$14:T85)-1</f>
        <v>-3.9572206943409016E-3</v>
      </c>
      <c r="Z85" s="3"/>
      <c r="AA85" s="3"/>
      <c r="AB85" s="3"/>
      <c r="AC85" s="3"/>
      <c r="AE85" s="3"/>
      <c r="AG85" s="3"/>
      <c r="AL85" s="3"/>
    </row>
    <row r="86" spans="1:38" x14ac:dyDescent="0.25">
      <c r="A86" s="3">
        <v>42629</v>
      </c>
      <c r="B86">
        <v>10514274</v>
      </c>
      <c r="C86">
        <v>10540952</v>
      </c>
      <c r="D86">
        <v>10429306</v>
      </c>
      <c r="E86">
        <v>10462852</v>
      </c>
      <c r="F86">
        <v>9795435</v>
      </c>
      <c r="G86">
        <v>10050286</v>
      </c>
      <c r="H86">
        <v>10050286</v>
      </c>
      <c r="I86">
        <v>10221170</v>
      </c>
      <c r="K86" s="5">
        <f t="shared" si="11"/>
        <v>-5.5540543518549645E-3</v>
      </c>
      <c r="L86" s="5">
        <f t="shared" si="11"/>
        <v>-5.819392561465464E-3</v>
      </c>
      <c r="M86" s="5">
        <f t="shared" si="11"/>
        <v>-5.6708183387477185E-3</v>
      </c>
      <c r="N86" s="5">
        <f t="shared" si="11"/>
        <v>-7.8759641179970696E-4</v>
      </c>
      <c r="O86" s="5">
        <f t="shared" si="15"/>
        <v>-3.3226191457342846E-3</v>
      </c>
      <c r="P86" s="5">
        <f t="shared" si="12"/>
        <v>-3.8728914546719562E-3</v>
      </c>
      <c r="Q86" s="5">
        <f t="shared" si="13"/>
        <v>-3.8728914546719562E-3</v>
      </c>
      <c r="R86" s="5">
        <f t="shared" si="14"/>
        <v>0</v>
      </c>
      <c r="T86" s="7">
        <f t="shared" si="17"/>
        <v>102.61566758535636</v>
      </c>
      <c r="U86" s="4">
        <f t="shared" si="16"/>
        <v>-3.6125329648682564E-3</v>
      </c>
      <c r="V86" s="5">
        <f>T86/MAX($T$14:T86)-1</f>
        <v>-7.5554580690015971E-3</v>
      </c>
      <c r="Z86" s="3"/>
      <c r="AA86" s="3"/>
      <c r="AB86" s="3"/>
      <c r="AC86" s="3"/>
      <c r="AE86" s="3"/>
      <c r="AG86" s="3"/>
      <c r="AL86" s="3"/>
    </row>
    <row r="87" spans="1:38" x14ac:dyDescent="0.25">
      <c r="A87" s="3">
        <v>42632</v>
      </c>
      <c r="B87">
        <v>10511547</v>
      </c>
      <c r="C87">
        <v>10550447</v>
      </c>
      <c r="D87">
        <v>10432381</v>
      </c>
      <c r="E87">
        <v>10473609</v>
      </c>
      <c r="F87">
        <v>9723333</v>
      </c>
      <c r="G87">
        <v>9973844</v>
      </c>
      <c r="H87">
        <v>9973844</v>
      </c>
      <c r="I87">
        <v>10213120</v>
      </c>
      <c r="K87" s="5">
        <f t="shared" si="11"/>
        <v>-2.5936170200624442E-4</v>
      </c>
      <c r="L87" s="5">
        <f t="shared" si="11"/>
        <v>9.0077252984355205E-4</v>
      </c>
      <c r="M87" s="5">
        <f t="shared" si="11"/>
        <v>2.9484224549558569E-4</v>
      </c>
      <c r="N87" s="5">
        <f t="shared" si="11"/>
        <v>1.0281135583298795E-3</v>
      </c>
      <c r="O87" s="5">
        <f t="shared" si="15"/>
        <v>-7.3607757082763126E-3</v>
      </c>
      <c r="P87" s="5">
        <f t="shared" si="12"/>
        <v>-7.6059527062214416E-3</v>
      </c>
      <c r="Q87" s="5">
        <f t="shared" si="13"/>
        <v>-7.6059527062214416E-3</v>
      </c>
      <c r="R87" s="5">
        <f t="shared" si="14"/>
        <v>-7.8758106948617623E-4</v>
      </c>
      <c r="T87" s="7">
        <f t="shared" si="17"/>
        <v>102.34122332206556</v>
      </c>
      <c r="U87" s="4">
        <f t="shared" si="16"/>
        <v>-2.6744869448178249E-3</v>
      </c>
      <c r="V87" s="5">
        <f>T87/MAX($T$14:T87)-1</f>
        <v>-1.0209738039851812E-2</v>
      </c>
      <c r="Z87" s="3"/>
      <c r="AA87" s="3"/>
      <c r="AB87" s="3"/>
      <c r="AC87" s="3"/>
      <c r="AE87" s="3"/>
      <c r="AG87" s="3"/>
      <c r="AL87" s="3"/>
    </row>
    <row r="88" spans="1:38" x14ac:dyDescent="0.25">
      <c r="A88" s="3">
        <v>42633</v>
      </c>
      <c r="B88">
        <v>10499358</v>
      </c>
      <c r="C88">
        <v>10550447</v>
      </c>
      <c r="D88">
        <v>10432381</v>
      </c>
      <c r="E88">
        <v>10473609</v>
      </c>
      <c r="F88">
        <v>9720811</v>
      </c>
      <c r="G88">
        <v>9982828</v>
      </c>
      <c r="H88">
        <v>9982828</v>
      </c>
      <c r="I88">
        <v>10223621</v>
      </c>
      <c r="K88" s="5">
        <f t="shared" si="11"/>
        <v>-1.1595819340388669E-3</v>
      </c>
      <c r="L88" s="5">
        <f t="shared" si="11"/>
        <v>0</v>
      </c>
      <c r="M88" s="5">
        <f t="shared" si="11"/>
        <v>0</v>
      </c>
      <c r="N88" s="5">
        <f t="shared" si="11"/>
        <v>0</v>
      </c>
      <c r="O88" s="5">
        <f t="shared" si="15"/>
        <v>-2.5937608019799274E-4</v>
      </c>
      <c r="P88" s="5">
        <f t="shared" si="12"/>
        <v>9.0075601743921929E-4</v>
      </c>
      <c r="Q88" s="5">
        <f t="shared" si="13"/>
        <v>9.0075601743921929E-4</v>
      </c>
      <c r="R88" s="5">
        <f t="shared" si="14"/>
        <v>1.0281872728412633E-3</v>
      </c>
      <c r="T88" s="7">
        <f t="shared" si="17"/>
        <v>102.35927044578631</v>
      </c>
      <c r="U88" s="4">
        <f t="shared" si="16"/>
        <v>1.7634266168535528E-4</v>
      </c>
      <c r="V88" s="5">
        <f>T88/MAX($T$14:T88)-1</f>
        <v>-1.0035195790547458E-2</v>
      </c>
      <c r="Z88" s="3"/>
      <c r="AA88" s="3"/>
      <c r="AB88" s="3"/>
      <c r="AC88" s="3"/>
      <c r="AE88" s="3"/>
      <c r="AG88" s="3"/>
      <c r="AL88" s="3"/>
    </row>
    <row r="89" spans="1:38" x14ac:dyDescent="0.25">
      <c r="A89" s="3">
        <v>42634</v>
      </c>
      <c r="B89">
        <v>10492039</v>
      </c>
      <c r="C89">
        <v>10550447</v>
      </c>
      <c r="D89">
        <v>10432381</v>
      </c>
      <c r="E89">
        <v>10473609</v>
      </c>
      <c r="F89">
        <v>9709540</v>
      </c>
      <c r="G89">
        <v>9982828</v>
      </c>
      <c r="H89">
        <v>9982828</v>
      </c>
      <c r="I89">
        <v>10223621</v>
      </c>
      <c r="K89" s="5">
        <f t="shared" si="11"/>
        <v>-6.9709024113662199E-4</v>
      </c>
      <c r="L89" s="5">
        <f t="shared" si="11"/>
        <v>0</v>
      </c>
      <c r="M89" s="5">
        <f t="shared" si="11"/>
        <v>0</v>
      </c>
      <c r="N89" s="5">
        <f t="shared" si="11"/>
        <v>0</v>
      </c>
      <c r="O89" s="5">
        <f t="shared" si="15"/>
        <v>-1.1594711593507778E-3</v>
      </c>
      <c r="P89" s="5">
        <f t="shared" si="12"/>
        <v>0</v>
      </c>
      <c r="Q89" s="5">
        <f t="shared" si="13"/>
        <v>0</v>
      </c>
      <c r="R89" s="5">
        <f t="shared" si="14"/>
        <v>0</v>
      </c>
      <c r="T89" s="7">
        <f t="shared" si="17"/>
        <v>102.33551591197485</v>
      </c>
      <c r="U89" s="4">
        <f t="shared" si="16"/>
        <v>-2.3207017506092498E-4</v>
      </c>
      <c r="V89" s="5">
        <f>T89/MAX($T$14:T89)-1</f>
        <v>-1.0264937095964433E-2</v>
      </c>
      <c r="Z89" s="3"/>
      <c r="AA89" s="3"/>
      <c r="AB89" s="3"/>
      <c r="AC89" s="3"/>
      <c r="AE89" s="3"/>
      <c r="AG89" s="3"/>
      <c r="AL89" s="3"/>
    </row>
    <row r="90" spans="1:38" x14ac:dyDescent="0.25">
      <c r="A90" s="3">
        <v>42635</v>
      </c>
      <c r="B90">
        <v>10443065</v>
      </c>
      <c r="C90">
        <v>10445284</v>
      </c>
      <c r="D90">
        <v>10432381</v>
      </c>
      <c r="E90">
        <v>10368223</v>
      </c>
      <c r="F90">
        <v>9702771</v>
      </c>
      <c r="G90">
        <v>9982828</v>
      </c>
      <c r="H90">
        <v>9982828</v>
      </c>
      <c r="I90">
        <v>10223621</v>
      </c>
      <c r="K90" s="5">
        <f t="shared" si="11"/>
        <v>-4.6677295042459876E-3</v>
      </c>
      <c r="L90" s="5">
        <f t="shared" si="11"/>
        <v>-9.9676345466689353E-3</v>
      </c>
      <c r="M90" s="5">
        <f t="shared" si="11"/>
        <v>0</v>
      </c>
      <c r="N90" s="5">
        <f t="shared" si="11"/>
        <v>-1.0062052154133361E-2</v>
      </c>
      <c r="O90" s="5">
        <f t="shared" si="15"/>
        <v>-6.9714940151643923E-4</v>
      </c>
      <c r="P90" s="5">
        <f t="shared" si="12"/>
        <v>0</v>
      </c>
      <c r="Q90" s="5">
        <f t="shared" si="13"/>
        <v>0</v>
      </c>
      <c r="R90" s="5">
        <f t="shared" si="14"/>
        <v>0</v>
      </c>
      <c r="T90" s="7">
        <f t="shared" si="17"/>
        <v>102.01067016538632</v>
      </c>
      <c r="U90" s="4">
        <f t="shared" si="16"/>
        <v>-3.1743207008205904E-3</v>
      </c>
      <c r="V90" s="5">
        <f>T90/MAX($T$14:T90)-1</f>
        <v>-1.3406673594468677E-2</v>
      </c>
      <c r="Z90" s="3"/>
      <c r="AA90" s="3"/>
      <c r="AB90" s="3"/>
      <c r="AC90" s="3"/>
      <c r="AE90" s="3"/>
      <c r="AG90" s="3"/>
      <c r="AL90" s="3"/>
    </row>
    <row r="91" spans="1:38" x14ac:dyDescent="0.25">
      <c r="A91" s="3">
        <v>42636</v>
      </c>
      <c r="B91">
        <v>10469586</v>
      </c>
      <c r="C91">
        <v>10449610</v>
      </c>
      <c r="D91">
        <v>10443587</v>
      </c>
      <c r="E91">
        <v>10368223</v>
      </c>
      <c r="F91">
        <v>9647458</v>
      </c>
      <c r="G91">
        <v>9969759</v>
      </c>
      <c r="H91">
        <v>9969759</v>
      </c>
      <c r="I91">
        <v>10203838</v>
      </c>
      <c r="K91" s="5">
        <f t="shared" si="11"/>
        <v>2.5395800945411384E-3</v>
      </c>
      <c r="L91" s="5">
        <f t="shared" si="11"/>
        <v>4.1415819809209609E-4</v>
      </c>
      <c r="M91" s="5">
        <f t="shared" si="11"/>
        <v>1.0741555547097992E-3</v>
      </c>
      <c r="N91" s="5">
        <f t="shared" si="11"/>
        <v>0</v>
      </c>
      <c r="O91" s="5">
        <f t="shared" si="15"/>
        <v>-5.7007426022936958E-3</v>
      </c>
      <c r="P91" s="5">
        <f t="shared" si="12"/>
        <v>-1.3091480690642365E-3</v>
      </c>
      <c r="Q91" s="5">
        <f t="shared" si="13"/>
        <v>-1.3091480690642365E-3</v>
      </c>
      <c r="R91" s="5">
        <f t="shared" si="14"/>
        <v>-1.9350286948235373E-3</v>
      </c>
      <c r="T91" s="7">
        <f t="shared" si="17"/>
        <v>101.93127814785281</v>
      </c>
      <c r="U91" s="4">
        <f t="shared" si="16"/>
        <v>-7.7827169848783406E-4</v>
      </c>
      <c r="V91" s="5">
        <f>T91/MAX($T$14:T91)-1</f>
        <v>-1.4174511258327249E-2</v>
      </c>
      <c r="Z91" s="3"/>
      <c r="AA91" s="3"/>
      <c r="AB91" s="3"/>
      <c r="AC91" s="3"/>
      <c r="AE91" s="3"/>
      <c r="AG91" s="3"/>
      <c r="AL91" s="3"/>
    </row>
    <row r="92" spans="1:38" x14ac:dyDescent="0.25">
      <c r="A92" s="3">
        <v>42639</v>
      </c>
      <c r="B92">
        <v>10564695</v>
      </c>
      <c r="C92">
        <v>10506338</v>
      </c>
      <c r="D92">
        <v>10500666</v>
      </c>
      <c r="E92">
        <v>10376483</v>
      </c>
      <c r="F92">
        <v>9664120</v>
      </c>
      <c r="G92">
        <v>9994425</v>
      </c>
      <c r="H92">
        <v>9994425</v>
      </c>
      <c r="I92">
        <v>10221927</v>
      </c>
      <c r="K92" s="5">
        <f t="shared" si="11"/>
        <v>9.0843133625340133E-3</v>
      </c>
      <c r="L92" s="5">
        <f t="shared" si="11"/>
        <v>5.428719349334532E-3</v>
      </c>
      <c r="M92" s="5">
        <f t="shared" si="11"/>
        <v>5.4654593292515763E-3</v>
      </c>
      <c r="N92" s="5">
        <f t="shared" si="11"/>
        <v>7.9666496370700557E-4</v>
      </c>
      <c r="O92" s="5">
        <f t="shared" si="15"/>
        <v>1.727087073092104E-3</v>
      </c>
      <c r="P92" s="5">
        <f t="shared" si="12"/>
        <v>2.4740818709860779E-3</v>
      </c>
      <c r="Q92" s="5">
        <f t="shared" si="13"/>
        <v>2.4740818709860779E-3</v>
      </c>
      <c r="R92" s="5">
        <f t="shared" si="14"/>
        <v>1.7727643265210702E-3</v>
      </c>
      <c r="T92" s="7">
        <f t="shared" si="17"/>
        <v>102.30362255890513</v>
      </c>
      <c r="U92" s="4">
        <f t="shared" si="16"/>
        <v>3.6528965183015571E-3</v>
      </c>
      <c r="V92" s="5">
        <f>T92/MAX($T$14:T92)-1</f>
        <v>-1.0573392762849743E-2</v>
      </c>
      <c r="Z92" s="3"/>
      <c r="AA92" s="3"/>
      <c r="AB92" s="3"/>
      <c r="AC92" s="3"/>
      <c r="AE92" s="3"/>
      <c r="AG92" s="3"/>
      <c r="AL92" s="3"/>
    </row>
    <row r="93" spans="1:38" x14ac:dyDescent="0.25">
      <c r="A93" s="3">
        <v>42640</v>
      </c>
      <c r="B93">
        <v>10531630</v>
      </c>
      <c r="C93">
        <v>10460238</v>
      </c>
      <c r="D93">
        <v>10462613</v>
      </c>
      <c r="E93">
        <v>10348524</v>
      </c>
      <c r="F93">
        <v>9751911</v>
      </c>
      <c r="G93">
        <v>10048681</v>
      </c>
      <c r="H93">
        <v>10048681</v>
      </c>
      <c r="I93">
        <v>10230070</v>
      </c>
      <c r="K93" s="5">
        <f t="shared" ref="K93:N129" si="18">B93/B92-1</f>
        <v>-3.1297638029303965E-3</v>
      </c>
      <c r="L93" s="5">
        <f t="shared" si="18"/>
        <v>-4.3878276141505745E-3</v>
      </c>
      <c r="M93" s="5">
        <f t="shared" si="18"/>
        <v>-3.6238653814910649E-3</v>
      </c>
      <c r="N93" s="5">
        <f t="shared" si="18"/>
        <v>-2.694458228284069E-3</v>
      </c>
      <c r="O93" s="5">
        <f t="shared" si="15"/>
        <v>9.0842208085164522E-3</v>
      </c>
      <c r="P93" s="5">
        <f t="shared" si="12"/>
        <v>5.4286264592511291E-3</v>
      </c>
      <c r="Q93" s="5">
        <f t="shared" si="13"/>
        <v>5.4286264592511291E-3</v>
      </c>
      <c r="R93" s="5">
        <f t="shared" si="14"/>
        <v>7.9662083284293139E-4</v>
      </c>
      <c r="T93" s="7">
        <f t="shared" si="17"/>
        <v>102.39188730512743</v>
      </c>
      <c r="U93" s="4">
        <f t="shared" si="16"/>
        <v>8.6277244162569211E-4</v>
      </c>
      <c r="V93" s="5">
        <f>T93/MAX($T$14:T93)-1</f>
        <v>-9.7197427531143799E-3</v>
      </c>
      <c r="Z93" s="3"/>
      <c r="AA93" s="3"/>
      <c r="AB93" s="3"/>
      <c r="AC93" s="3"/>
      <c r="AE93" s="3"/>
      <c r="AG93" s="3"/>
      <c r="AL93" s="3"/>
    </row>
    <row r="94" spans="1:38" x14ac:dyDescent="0.25">
      <c r="A94" s="3">
        <v>42641</v>
      </c>
      <c r="B94">
        <v>10560408</v>
      </c>
      <c r="C94">
        <v>10480776</v>
      </c>
      <c r="D94">
        <v>10482065</v>
      </c>
      <c r="E94">
        <v>10354108</v>
      </c>
      <c r="F94">
        <v>9721390</v>
      </c>
      <c r="G94">
        <v>10004589</v>
      </c>
      <c r="H94">
        <v>10004589</v>
      </c>
      <c r="I94">
        <v>10202506</v>
      </c>
      <c r="K94" s="5">
        <f t="shared" si="18"/>
        <v>2.732530481986073E-3</v>
      </c>
      <c r="L94" s="5">
        <f t="shared" si="18"/>
        <v>1.9634352487964968E-3</v>
      </c>
      <c r="M94" s="5">
        <f t="shared" si="18"/>
        <v>1.8591913893786227E-3</v>
      </c>
      <c r="N94" s="5">
        <f t="shared" si="18"/>
        <v>5.3959385898894041E-4</v>
      </c>
      <c r="O94" s="5">
        <f t="shared" si="15"/>
        <v>-3.1297455442322875E-3</v>
      </c>
      <c r="P94" s="5">
        <f t="shared" si="12"/>
        <v>-4.3878395582465091E-3</v>
      </c>
      <c r="Q94" s="5">
        <f t="shared" si="13"/>
        <v>-4.3878395582465091E-3</v>
      </c>
      <c r="R94" s="5">
        <f t="shared" si="14"/>
        <v>-2.6944097156715863E-3</v>
      </c>
      <c r="T94" s="7">
        <f t="shared" si="17"/>
        <v>102.29582984844912</v>
      </c>
      <c r="U94" s="4">
        <f t="shared" si="16"/>
        <v>-9.3813542465584487E-4</v>
      </c>
      <c r="V94" s="5">
        <f>T94/MAX($T$14:T94)-1</f>
        <v>-1.0648759742775016E-2</v>
      </c>
      <c r="Z94" s="3"/>
      <c r="AA94" s="3"/>
      <c r="AB94" s="3"/>
      <c r="AC94" s="3"/>
      <c r="AE94" s="3"/>
      <c r="AG94" s="3"/>
      <c r="AL94" s="3"/>
    </row>
    <row r="95" spans="1:38" x14ac:dyDescent="0.25">
      <c r="A95" s="3">
        <v>42642</v>
      </c>
      <c r="B95">
        <v>11962473</v>
      </c>
      <c r="C95">
        <v>11908344</v>
      </c>
      <c r="D95">
        <v>11699730</v>
      </c>
      <c r="E95">
        <v>10544213</v>
      </c>
      <c r="F95">
        <v>9747954</v>
      </c>
      <c r="G95">
        <v>10024233</v>
      </c>
      <c r="H95">
        <v>10024233</v>
      </c>
      <c r="I95">
        <v>10208011</v>
      </c>
      <c r="K95" s="5">
        <f t="shared" si="18"/>
        <v>0.13276617721588035</v>
      </c>
      <c r="L95" s="5">
        <f t="shared" si="18"/>
        <v>0.13620823496275469</v>
      </c>
      <c r="M95" s="5">
        <f t="shared" si="18"/>
        <v>0.1161665187155394</v>
      </c>
      <c r="N95" s="5">
        <f t="shared" si="18"/>
        <v>1.8360345478335649E-2</v>
      </c>
      <c r="O95" s="5">
        <f t="shared" si="15"/>
        <v>2.7325310475148079E-3</v>
      </c>
      <c r="P95" s="5">
        <f t="shared" si="12"/>
        <v>1.9634989503316547E-3</v>
      </c>
      <c r="Q95" s="5">
        <f t="shared" si="13"/>
        <v>1.9634989503316547E-3</v>
      </c>
      <c r="R95" s="5">
        <f t="shared" si="14"/>
        <v>5.3957331659493235E-4</v>
      </c>
      <c r="T95" s="7">
        <f t="shared" si="17"/>
        <v>107.54744685492076</v>
      </c>
      <c r="U95" s="4">
        <f t="shared" si="16"/>
        <v>5.1337547329660393E-2</v>
      </c>
      <c r="V95" s="5">
        <f>T95/MAX($T$14:T95)-1</f>
        <v>0</v>
      </c>
      <c r="Z95" s="3"/>
      <c r="AA95" s="3"/>
      <c r="AB95" s="3"/>
      <c r="AC95" s="3"/>
      <c r="AE95" s="3"/>
      <c r="AG95" s="3"/>
      <c r="AL95" s="3"/>
    </row>
    <row r="96" spans="1:38" x14ac:dyDescent="0.25">
      <c r="A96" s="3">
        <v>42643</v>
      </c>
      <c r="B96">
        <v>11960747</v>
      </c>
      <c r="C96">
        <v>11908344</v>
      </c>
      <c r="D96">
        <v>11697907</v>
      </c>
      <c r="E96">
        <v>10544213</v>
      </c>
      <c r="F96">
        <v>9934866</v>
      </c>
      <c r="G96">
        <v>10216346</v>
      </c>
      <c r="H96">
        <v>10216346</v>
      </c>
      <c r="I96">
        <v>10265545</v>
      </c>
      <c r="K96" s="5">
        <f t="shared" si="18"/>
        <v>-1.4428454718351524E-4</v>
      </c>
      <c r="L96" s="5">
        <f t="shared" si="18"/>
        <v>0</v>
      </c>
      <c r="M96" s="5">
        <f t="shared" si="18"/>
        <v>-1.5581556155563892E-4</v>
      </c>
      <c r="N96" s="5">
        <f t="shared" si="18"/>
        <v>0</v>
      </c>
      <c r="O96" s="5">
        <f t="shared" si="15"/>
        <v>1.9174485230439187E-2</v>
      </c>
      <c r="P96" s="5">
        <f t="shared" si="12"/>
        <v>1.9164857800093138E-2</v>
      </c>
      <c r="Q96" s="5">
        <f t="shared" si="13"/>
        <v>1.9164857800093138E-2</v>
      </c>
      <c r="R96" s="5">
        <f t="shared" si="14"/>
        <v>5.6361616381486179E-3</v>
      </c>
      <c r="T96" s="7">
        <f t="shared" si="17"/>
        <v>108.39223557698516</v>
      </c>
      <c r="U96" s="4">
        <f t="shared" si="16"/>
        <v>7.8550327950043658E-3</v>
      </c>
      <c r="V96" s="5">
        <f>T96/MAX($T$14:T96)-1</f>
        <v>0</v>
      </c>
      <c r="Z96" s="3"/>
      <c r="AA96" s="3"/>
      <c r="AB96" s="3"/>
      <c r="AC96" s="3"/>
      <c r="AE96" s="3"/>
      <c r="AG96" s="3"/>
      <c r="AL96" s="3"/>
    </row>
    <row r="97" spans="1:38" x14ac:dyDescent="0.25">
      <c r="A97" s="3">
        <v>42646</v>
      </c>
      <c r="B97">
        <v>11973761</v>
      </c>
      <c r="C97">
        <v>11910438</v>
      </c>
      <c r="D97">
        <v>11698635</v>
      </c>
      <c r="E97">
        <v>10544859</v>
      </c>
      <c r="F97">
        <v>9990990</v>
      </c>
      <c r="G97">
        <v>10289618</v>
      </c>
      <c r="H97">
        <v>10289618</v>
      </c>
      <c r="I97">
        <v>10298050</v>
      </c>
      <c r="K97" s="5">
        <f t="shared" si="18"/>
        <v>1.0880591320927557E-3</v>
      </c>
      <c r="L97" s="5">
        <f t="shared" si="18"/>
        <v>1.7584308951779093E-4</v>
      </c>
      <c r="M97" s="5">
        <f t="shared" si="18"/>
        <v>6.2233355077934149E-5</v>
      </c>
      <c r="N97" s="5">
        <f t="shared" si="18"/>
        <v>6.1265833685153481E-5</v>
      </c>
      <c r="O97" s="5">
        <f t="shared" si="15"/>
        <v>5.6491954697728275E-3</v>
      </c>
      <c r="P97" s="5">
        <f t="shared" si="12"/>
        <v>7.1720358727083156E-3</v>
      </c>
      <c r="Q97" s="5">
        <f t="shared" si="13"/>
        <v>7.1720358727083156E-3</v>
      </c>
      <c r="R97" s="5">
        <f t="shared" si="14"/>
        <v>3.1664173699497145E-3</v>
      </c>
      <c r="T97" s="7">
        <f t="shared" si="17"/>
        <v>108.72482476797943</v>
      </c>
      <c r="U97" s="4">
        <f t="shared" si="16"/>
        <v>3.0683857494391009E-3</v>
      </c>
      <c r="V97" s="5">
        <f>T97/MAX($T$14:T97)-1</f>
        <v>0</v>
      </c>
      <c r="Z97" s="3"/>
      <c r="AA97" s="3"/>
      <c r="AB97" s="3"/>
      <c r="AC97" s="3"/>
      <c r="AE97" s="3"/>
      <c r="AG97" s="3"/>
      <c r="AL97" s="3"/>
    </row>
    <row r="98" spans="1:38" x14ac:dyDescent="0.25">
      <c r="A98" s="3">
        <v>42647</v>
      </c>
      <c r="B98">
        <v>11877249</v>
      </c>
      <c r="C98">
        <v>11911576</v>
      </c>
      <c r="D98">
        <v>11610391</v>
      </c>
      <c r="E98">
        <v>10542798</v>
      </c>
      <c r="F98">
        <v>10001861</v>
      </c>
      <c r="G98">
        <v>10291427</v>
      </c>
      <c r="H98">
        <v>10291427</v>
      </c>
      <c r="I98">
        <v>10298681</v>
      </c>
      <c r="K98" s="5">
        <f t="shared" si="18"/>
        <v>-8.0602911649898523E-3</v>
      </c>
      <c r="L98" s="5">
        <f t="shared" si="18"/>
        <v>9.5546444219829496E-5</v>
      </c>
      <c r="M98" s="5">
        <f t="shared" si="18"/>
        <v>-7.5431022508181123E-3</v>
      </c>
      <c r="N98" s="5">
        <f t="shared" si="18"/>
        <v>-1.9545069308180008E-4</v>
      </c>
      <c r="O98" s="5">
        <f t="shared" si="15"/>
        <v>1.0880803604047529E-3</v>
      </c>
      <c r="P98" s="5">
        <f t="shared" si="12"/>
        <v>1.7580827587582171E-4</v>
      </c>
      <c r="Q98" s="5">
        <f t="shared" si="13"/>
        <v>1.7580827587582171E-4</v>
      </c>
      <c r="R98" s="5">
        <f t="shared" si="14"/>
        <v>6.1273736289946257E-5</v>
      </c>
      <c r="T98" s="7">
        <f t="shared" si="17"/>
        <v>108.53180657846237</v>
      </c>
      <c r="U98" s="4">
        <f t="shared" si="16"/>
        <v>-1.7752908770279491E-3</v>
      </c>
      <c r="V98" s="5">
        <f>T98/MAX($T$14:T98)-1</f>
        <v>-1.7752908770279907E-3</v>
      </c>
      <c r="Z98" s="3"/>
      <c r="AA98" s="3"/>
      <c r="AB98" s="3"/>
      <c r="AC98" s="3"/>
      <c r="AE98" s="3"/>
      <c r="AG98" s="3"/>
      <c r="AL98" s="3"/>
    </row>
    <row r="99" spans="1:38" x14ac:dyDescent="0.25">
      <c r="A99" s="3">
        <v>42648</v>
      </c>
      <c r="B99">
        <v>11991341</v>
      </c>
      <c r="C99">
        <v>11940628</v>
      </c>
      <c r="D99">
        <v>11645780</v>
      </c>
      <c r="E99">
        <v>10575204</v>
      </c>
      <c r="F99">
        <v>9921243</v>
      </c>
      <c r="G99">
        <v>10292410</v>
      </c>
      <c r="H99">
        <v>10292410</v>
      </c>
      <c r="I99">
        <v>10296668</v>
      </c>
      <c r="K99" s="5">
        <f t="shared" si="18"/>
        <v>9.6059281067526481E-3</v>
      </c>
      <c r="L99" s="5">
        <f t="shared" si="18"/>
        <v>2.4389719714670299E-3</v>
      </c>
      <c r="M99" s="5">
        <f t="shared" si="18"/>
        <v>3.0480454964867398E-3</v>
      </c>
      <c r="N99" s="5">
        <f t="shared" si="18"/>
        <v>3.0737570804257874E-3</v>
      </c>
      <c r="O99" s="5">
        <f t="shared" si="15"/>
        <v>-8.0602999781740348E-3</v>
      </c>
      <c r="P99" s="5">
        <f t="shared" si="12"/>
        <v>9.551639437366255E-5</v>
      </c>
      <c r="Q99" s="5">
        <f t="shared" si="13"/>
        <v>9.551639437366255E-5</v>
      </c>
      <c r="R99" s="5">
        <f t="shared" si="14"/>
        <v>-1.9546192371622251E-4</v>
      </c>
      <c r="T99" s="7">
        <f t="shared" si="17"/>
        <v>108.66885475827735</v>
      </c>
      <c r="U99" s="4">
        <f t="shared" si="16"/>
        <v>1.2627466927486591E-3</v>
      </c>
      <c r="V99" s="5">
        <f>T99/MAX($T$14:T99)-1</f>
        <v>-5.1478592696307945E-4</v>
      </c>
      <c r="Z99" s="3"/>
      <c r="AA99" s="3"/>
      <c r="AB99" s="3"/>
      <c r="AC99" s="3"/>
      <c r="AE99" s="3"/>
      <c r="AG99" s="3"/>
      <c r="AL99" s="3"/>
    </row>
    <row r="100" spans="1:38" x14ac:dyDescent="0.25">
      <c r="A100" s="3">
        <v>42649</v>
      </c>
      <c r="B100">
        <v>12037928</v>
      </c>
      <c r="C100">
        <v>11849238</v>
      </c>
      <c r="D100">
        <v>11632310</v>
      </c>
      <c r="E100">
        <v>10485897</v>
      </c>
      <c r="F100">
        <v>10016545</v>
      </c>
      <c r="G100">
        <v>10317513</v>
      </c>
      <c r="H100">
        <v>10317513</v>
      </c>
      <c r="I100">
        <v>10328318</v>
      </c>
      <c r="K100" s="5">
        <f t="shared" si="18"/>
        <v>3.8850533897751838E-3</v>
      </c>
      <c r="L100" s="5">
        <f t="shared" si="18"/>
        <v>-7.6537012961127582E-3</v>
      </c>
      <c r="M100" s="5">
        <f t="shared" si="18"/>
        <v>-1.1566421484864309E-3</v>
      </c>
      <c r="N100" s="5">
        <f t="shared" si="18"/>
        <v>-8.4449434734308326E-3</v>
      </c>
      <c r="O100" s="5">
        <f t="shared" si="15"/>
        <v>9.6058528150151368E-3</v>
      </c>
      <c r="P100" s="5">
        <f t="shared" si="12"/>
        <v>2.4389817350845E-3</v>
      </c>
      <c r="Q100" s="5">
        <f t="shared" si="13"/>
        <v>2.4389817350845E-3</v>
      </c>
      <c r="R100" s="5">
        <f t="shared" si="14"/>
        <v>3.0738098965608085E-3</v>
      </c>
      <c r="T100" s="7">
        <f t="shared" si="17"/>
        <v>108.7257346537871</v>
      </c>
      <c r="U100" s="4">
        <f t="shared" si="16"/>
        <v>5.2342408168626342E-4</v>
      </c>
      <c r="V100" s="5">
        <f>T100/MAX($T$14:T100)-1</f>
        <v>0</v>
      </c>
      <c r="Z100" s="3"/>
      <c r="AA100" s="3"/>
      <c r="AB100" s="3"/>
      <c r="AC100" s="3"/>
      <c r="AE100" s="3"/>
      <c r="AG100" s="3"/>
      <c r="AL100" s="3"/>
    </row>
    <row r="101" spans="1:38" x14ac:dyDescent="0.25">
      <c r="A101" s="3">
        <v>42650</v>
      </c>
      <c r="B101">
        <v>12037928</v>
      </c>
      <c r="C101">
        <v>11849238</v>
      </c>
      <c r="D101">
        <v>11632310</v>
      </c>
      <c r="E101">
        <v>10485897</v>
      </c>
      <c r="F101">
        <v>10066106</v>
      </c>
      <c r="G101">
        <v>10342463</v>
      </c>
      <c r="H101">
        <v>10342463</v>
      </c>
      <c r="I101">
        <v>10345391</v>
      </c>
      <c r="K101" s="5">
        <f t="shared" si="18"/>
        <v>0</v>
      </c>
      <c r="L101" s="5">
        <f t="shared" si="18"/>
        <v>0</v>
      </c>
      <c r="M101" s="5">
        <f t="shared" si="18"/>
        <v>0</v>
      </c>
      <c r="N101" s="5">
        <f t="shared" si="18"/>
        <v>0</v>
      </c>
      <c r="O101" s="5">
        <f t="shared" si="15"/>
        <v>4.9479136768217913E-3</v>
      </c>
      <c r="P101" s="5">
        <f t="shared" si="12"/>
        <v>2.4182184214354141E-3</v>
      </c>
      <c r="Q101" s="5">
        <f t="shared" si="13"/>
        <v>2.4182184214354141E-3</v>
      </c>
      <c r="R101" s="5">
        <f t="shared" si="14"/>
        <v>1.6530281116440282E-3</v>
      </c>
      <c r="T101" s="7">
        <f t="shared" si="17"/>
        <v>108.88117682806281</v>
      </c>
      <c r="U101" s="4">
        <f t="shared" si="16"/>
        <v>1.429672328917081E-3</v>
      </c>
      <c r="V101" s="5">
        <f>T101/MAX($T$14:T101)-1</f>
        <v>0</v>
      </c>
      <c r="Z101" s="3"/>
      <c r="AA101" s="3"/>
      <c r="AB101" s="3"/>
      <c r="AC101" s="3"/>
      <c r="AE101" s="3"/>
      <c r="AG101" s="3"/>
      <c r="AL101" s="3"/>
    </row>
    <row r="102" spans="1:38" x14ac:dyDescent="0.25">
      <c r="A102" s="3">
        <v>42653</v>
      </c>
      <c r="B102">
        <v>12023482</v>
      </c>
      <c r="C102">
        <v>11849238</v>
      </c>
      <c r="D102">
        <v>11632310</v>
      </c>
      <c r="E102">
        <v>10485897</v>
      </c>
      <c r="F102">
        <v>10066106</v>
      </c>
      <c r="G102">
        <v>10342463</v>
      </c>
      <c r="H102">
        <v>10342463</v>
      </c>
      <c r="I102">
        <v>10345391</v>
      </c>
      <c r="K102" s="5">
        <f t="shared" si="18"/>
        <v>-1.2000404056246028E-3</v>
      </c>
      <c r="L102" s="5">
        <f t="shared" si="18"/>
        <v>0</v>
      </c>
      <c r="M102" s="5">
        <f t="shared" si="18"/>
        <v>0</v>
      </c>
      <c r="N102" s="5">
        <f t="shared" si="18"/>
        <v>0</v>
      </c>
      <c r="O102" s="5">
        <f t="shared" si="15"/>
        <v>0</v>
      </c>
      <c r="P102" s="5">
        <f t="shared" si="12"/>
        <v>0</v>
      </c>
      <c r="Q102" s="5">
        <f t="shared" si="13"/>
        <v>0</v>
      </c>
      <c r="R102" s="5">
        <f t="shared" si="14"/>
        <v>0</v>
      </c>
      <c r="T102" s="7">
        <f t="shared" si="17"/>
        <v>108.86484410161211</v>
      </c>
      <c r="U102" s="4">
        <f t="shared" si="16"/>
        <v>-1.5000505070307535E-4</v>
      </c>
      <c r="V102" s="5">
        <f>T102/MAX($T$14:T102)-1</f>
        <v>-1.5000505070306147E-4</v>
      </c>
      <c r="Z102" s="3"/>
      <c r="AA102" s="3"/>
      <c r="AB102" s="3"/>
      <c r="AC102" s="3"/>
      <c r="AE102" s="3"/>
      <c r="AG102" s="3"/>
      <c r="AL102" s="3"/>
    </row>
    <row r="103" spans="1:38" x14ac:dyDescent="0.25">
      <c r="A103" s="3">
        <v>42656</v>
      </c>
      <c r="B103">
        <v>12508040</v>
      </c>
      <c r="C103">
        <v>12034969</v>
      </c>
      <c r="D103">
        <v>11678988</v>
      </c>
      <c r="E103">
        <v>10532000</v>
      </c>
      <c r="F103">
        <v>10054027</v>
      </c>
      <c r="G103">
        <v>10342463</v>
      </c>
      <c r="H103">
        <v>10342463</v>
      </c>
      <c r="I103">
        <v>10345391</v>
      </c>
      <c r="K103" s="5">
        <f t="shared" si="18"/>
        <v>4.0300971049817447E-2</v>
      </c>
      <c r="L103" s="5">
        <f t="shared" si="18"/>
        <v>1.5674510040223577E-2</v>
      </c>
      <c r="M103" s="5">
        <f t="shared" si="18"/>
        <v>4.0127885174998656E-3</v>
      </c>
      <c r="N103" s="5">
        <f t="shared" si="18"/>
        <v>4.3966672569832888E-3</v>
      </c>
      <c r="O103" s="5">
        <f t="shared" si="15"/>
        <v>-1.1999674948783845E-3</v>
      </c>
      <c r="P103" s="5">
        <f t="shared" si="12"/>
        <v>0</v>
      </c>
      <c r="Q103" s="5">
        <f t="shared" si="13"/>
        <v>0</v>
      </c>
      <c r="R103" s="5">
        <f t="shared" si="14"/>
        <v>0</v>
      </c>
      <c r="T103" s="7">
        <f t="shared" si="17"/>
        <v>109.72467183161106</v>
      </c>
      <c r="U103" s="4">
        <f t="shared" si="16"/>
        <v>7.8981211712057242E-3</v>
      </c>
      <c r="V103" s="5">
        <f>T103/MAX($T$14:T103)-1</f>
        <v>0</v>
      </c>
      <c r="Z103" s="3"/>
      <c r="AA103" s="3"/>
      <c r="AB103" s="3"/>
      <c r="AC103" s="3"/>
      <c r="AE103" s="3"/>
      <c r="AG103" s="3"/>
      <c r="AL103" s="3"/>
    </row>
    <row r="104" spans="1:38" x14ac:dyDescent="0.25">
      <c r="A104" s="3">
        <v>42657</v>
      </c>
      <c r="B104">
        <v>12508040</v>
      </c>
      <c r="C104">
        <v>12034969</v>
      </c>
      <c r="D104">
        <v>11678988</v>
      </c>
      <c r="E104">
        <v>10532000</v>
      </c>
      <c r="F104">
        <v>10163915</v>
      </c>
      <c r="G104">
        <v>10362293</v>
      </c>
      <c r="H104">
        <v>10362293</v>
      </c>
      <c r="I104">
        <v>10351621</v>
      </c>
      <c r="K104" s="5">
        <f t="shared" si="18"/>
        <v>0</v>
      </c>
      <c r="L104" s="5">
        <f t="shared" si="18"/>
        <v>0</v>
      </c>
      <c r="M104" s="5">
        <f t="shared" si="18"/>
        <v>0</v>
      </c>
      <c r="N104" s="5">
        <f t="shared" si="18"/>
        <v>0</v>
      </c>
      <c r="O104" s="5">
        <f t="shared" si="15"/>
        <v>1.0929749840536518E-2</v>
      </c>
      <c r="P104" s="5">
        <f t="shared" si="12"/>
        <v>1.9173382587880372E-3</v>
      </c>
      <c r="Q104" s="5">
        <f t="shared" si="13"/>
        <v>1.9173382587880372E-3</v>
      </c>
      <c r="R104" s="5">
        <f t="shared" si="14"/>
        <v>6.0220053548487584E-4</v>
      </c>
      <c r="T104" s="7">
        <f t="shared" si="17"/>
        <v>109.9354340932434</v>
      </c>
      <c r="U104" s="4">
        <f t="shared" si="16"/>
        <v>1.9208283616996835E-3</v>
      </c>
      <c r="V104" s="5">
        <f>T104/MAX($T$14:T104)-1</f>
        <v>0</v>
      </c>
      <c r="Z104" s="3"/>
      <c r="AA104" s="3"/>
      <c r="AB104" s="3"/>
      <c r="AC104" s="3"/>
      <c r="AE104" s="3"/>
      <c r="AG104" s="3"/>
      <c r="AL104" s="3"/>
    </row>
    <row r="105" spans="1:38" x14ac:dyDescent="0.25">
      <c r="A105" s="3">
        <v>42660</v>
      </c>
      <c r="B105">
        <v>12469228</v>
      </c>
      <c r="C105">
        <v>12010326</v>
      </c>
      <c r="D105">
        <v>11678988</v>
      </c>
      <c r="E105">
        <v>10532000</v>
      </c>
      <c r="F105">
        <v>10165164</v>
      </c>
      <c r="G105">
        <v>10356279</v>
      </c>
      <c r="H105">
        <v>10356279</v>
      </c>
      <c r="I105">
        <v>10352080</v>
      </c>
      <c r="K105" s="5">
        <f t="shared" si="18"/>
        <v>-3.1029641734436897E-3</v>
      </c>
      <c r="L105" s="5">
        <f t="shared" si="18"/>
        <v>-2.0476164084842763E-3</v>
      </c>
      <c r="M105" s="5">
        <f t="shared" si="18"/>
        <v>0</v>
      </c>
      <c r="N105" s="5">
        <f t="shared" si="18"/>
        <v>0</v>
      </c>
      <c r="O105" s="5">
        <f t="shared" si="15"/>
        <v>1.2288571874119469E-4</v>
      </c>
      <c r="P105" s="5">
        <f t="shared" si="12"/>
        <v>-5.8037347525297101E-4</v>
      </c>
      <c r="Q105" s="5">
        <f t="shared" si="13"/>
        <v>-5.8037347525297101E-4</v>
      </c>
      <c r="R105" s="5">
        <f t="shared" si="14"/>
        <v>4.4340881490967377E-5</v>
      </c>
      <c r="T105" s="7">
        <f t="shared" si="17"/>
        <v>109.85100229285661</v>
      </c>
      <c r="U105" s="4">
        <f t="shared" si="16"/>
        <v>-7.6801261652521824E-4</v>
      </c>
      <c r="V105" s="5">
        <f>T105/MAX($T$14:T105)-1</f>
        <v>-7.6801261652525987E-4</v>
      </c>
      <c r="Z105" s="3"/>
      <c r="AA105" s="3"/>
      <c r="AB105" s="3"/>
      <c r="AC105" s="3"/>
      <c r="AE105" s="3"/>
      <c r="AG105" s="3"/>
      <c r="AL105" s="3"/>
    </row>
    <row r="106" spans="1:38" x14ac:dyDescent="0.25">
      <c r="A106" s="3">
        <v>42661</v>
      </c>
      <c r="B106">
        <v>12605307</v>
      </c>
      <c r="C106">
        <v>12105730</v>
      </c>
      <c r="D106">
        <v>11766659</v>
      </c>
      <c r="E106">
        <v>10566258</v>
      </c>
      <c r="F106">
        <v>10133622</v>
      </c>
      <c r="G106">
        <v>10335073</v>
      </c>
      <c r="H106">
        <v>10335073</v>
      </c>
      <c r="I106">
        <v>10352080</v>
      </c>
      <c r="K106" s="5">
        <f t="shared" si="18"/>
        <v>1.0913185643890655E-2</v>
      </c>
      <c r="L106" s="5">
        <f t="shared" si="18"/>
        <v>7.9434979533443695E-3</v>
      </c>
      <c r="M106" s="5">
        <f t="shared" si="18"/>
        <v>7.5067291789323587E-3</v>
      </c>
      <c r="N106" s="5">
        <f t="shared" si="18"/>
        <v>3.2527535131028351E-3</v>
      </c>
      <c r="O106" s="5">
        <f t="shared" si="15"/>
        <v>-3.102950429525797E-3</v>
      </c>
      <c r="P106" s="5">
        <f t="shared" si="12"/>
        <v>-2.0476466499212975E-3</v>
      </c>
      <c r="Q106" s="5">
        <f t="shared" si="13"/>
        <v>-2.0476466499212975E-3</v>
      </c>
      <c r="R106" s="5">
        <f t="shared" si="14"/>
        <v>0</v>
      </c>
      <c r="T106" s="7">
        <f t="shared" si="17"/>
        <v>110.15883120067271</v>
      </c>
      <c r="U106" s="4">
        <f t="shared" si="16"/>
        <v>2.8022403199877283E-3</v>
      </c>
      <c r="V106" s="5">
        <f>T106/MAX($T$14:T106)-1</f>
        <v>0</v>
      </c>
      <c r="Z106" s="3"/>
      <c r="AA106" s="3"/>
      <c r="AB106" s="3"/>
      <c r="AC106" s="3"/>
      <c r="AE106" s="3"/>
      <c r="AG106" s="3"/>
      <c r="AL106" s="3"/>
    </row>
    <row r="107" spans="1:38" x14ac:dyDescent="0.25">
      <c r="A107" s="3">
        <v>42662</v>
      </c>
      <c r="B107">
        <v>12594899</v>
      </c>
      <c r="C107">
        <v>12034178</v>
      </c>
      <c r="D107">
        <v>11688859</v>
      </c>
      <c r="E107">
        <v>10491099</v>
      </c>
      <c r="F107">
        <v>10244212</v>
      </c>
      <c r="G107">
        <v>10417170</v>
      </c>
      <c r="H107">
        <v>10417170</v>
      </c>
      <c r="I107">
        <v>10385752</v>
      </c>
      <c r="K107" s="5">
        <f t="shared" si="18"/>
        <v>-8.2568397580484731E-4</v>
      </c>
      <c r="L107" s="5">
        <f t="shared" si="18"/>
        <v>-5.9105894481373822E-3</v>
      </c>
      <c r="M107" s="5">
        <f t="shared" si="18"/>
        <v>-6.6119023250355013E-3</v>
      </c>
      <c r="N107" s="5">
        <f t="shared" si="18"/>
        <v>-7.1131142169725825E-3</v>
      </c>
      <c r="O107" s="5">
        <f t="shared" si="15"/>
        <v>1.0913175960184818E-2</v>
      </c>
      <c r="P107" s="5">
        <f t="shared" si="12"/>
        <v>7.9435336354178876E-3</v>
      </c>
      <c r="Q107" s="5">
        <f t="shared" si="13"/>
        <v>7.9435336354178876E-3</v>
      </c>
      <c r="R107" s="5">
        <f t="shared" si="14"/>
        <v>3.2526796547167613E-3</v>
      </c>
      <c r="T107" s="7">
        <f t="shared" si="17"/>
        <v>110.29090658464141</v>
      </c>
      <c r="U107" s="4">
        <f t="shared" si="16"/>
        <v>1.1989541149733801E-3</v>
      </c>
      <c r="V107" s="5">
        <f>T107/MAX($T$14:T107)-1</f>
        <v>0</v>
      </c>
      <c r="Z107" s="3"/>
      <c r="AA107" s="3"/>
      <c r="AB107" s="3"/>
      <c r="AC107" s="3"/>
      <c r="AE107" s="3"/>
      <c r="AG107" s="3"/>
      <c r="AL107" s="3"/>
    </row>
    <row r="108" spans="1:38" x14ac:dyDescent="0.25">
      <c r="A108" s="3">
        <v>42663</v>
      </c>
      <c r="B108">
        <v>12458007</v>
      </c>
      <c r="C108">
        <v>11875316</v>
      </c>
      <c r="D108">
        <v>11547173</v>
      </c>
      <c r="E108">
        <v>10367191</v>
      </c>
      <c r="F108">
        <v>10235753</v>
      </c>
      <c r="G108">
        <v>10355598</v>
      </c>
      <c r="H108">
        <v>10355598</v>
      </c>
      <c r="I108">
        <v>10311878</v>
      </c>
      <c r="K108" s="5">
        <f t="shared" si="18"/>
        <v>-1.0868844601294558E-2</v>
      </c>
      <c r="L108" s="5">
        <f t="shared" si="18"/>
        <v>-1.3200901632001827E-2</v>
      </c>
      <c r="M108" s="5">
        <f t="shared" si="18"/>
        <v>-1.2121456850493262E-2</v>
      </c>
      <c r="N108" s="5">
        <f t="shared" si="18"/>
        <v>-1.1810774066663532E-2</v>
      </c>
      <c r="O108" s="5">
        <f t="shared" si="15"/>
        <v>-8.2573457089718527E-4</v>
      </c>
      <c r="P108" s="5">
        <f t="shared" si="12"/>
        <v>-5.9106263985324592E-3</v>
      </c>
      <c r="Q108" s="5">
        <f t="shared" si="13"/>
        <v>-5.9106263985324592E-3</v>
      </c>
      <c r="R108" s="5">
        <f t="shared" si="14"/>
        <v>-7.1130140600315084E-3</v>
      </c>
      <c r="T108" s="7">
        <f t="shared" si="17"/>
        <v>109.35671532846817</v>
      </c>
      <c r="U108" s="4">
        <f t="shared" si="16"/>
        <v>-8.4702473223058489E-3</v>
      </c>
      <c r="V108" s="5">
        <f>T108/MAX($T$14:T108)-1</f>
        <v>-8.470247322305835E-3</v>
      </c>
      <c r="Z108" s="3"/>
      <c r="AA108" s="3"/>
      <c r="AB108" s="3"/>
      <c r="AC108" s="3"/>
      <c r="AE108" s="3"/>
      <c r="AG108" s="3"/>
      <c r="AL108" s="3"/>
    </row>
    <row r="109" spans="1:38" x14ac:dyDescent="0.25">
      <c r="A109" s="3">
        <v>42664</v>
      </c>
      <c r="B109">
        <v>12429538</v>
      </c>
      <c r="C109">
        <v>11873374</v>
      </c>
      <c r="D109">
        <v>11547173</v>
      </c>
      <c r="E109">
        <v>10367191</v>
      </c>
      <c r="F109">
        <v>10171103</v>
      </c>
      <c r="G109">
        <v>10300597</v>
      </c>
      <c r="H109">
        <v>10300597</v>
      </c>
      <c r="I109">
        <v>10255312</v>
      </c>
      <c r="K109" s="5">
        <f t="shared" si="18"/>
        <v>-2.2851969821496843E-3</v>
      </c>
      <c r="L109" s="5">
        <f t="shared" si="18"/>
        <v>-1.6353249041967111E-4</v>
      </c>
      <c r="M109" s="5">
        <f t="shared" si="18"/>
        <v>0</v>
      </c>
      <c r="N109" s="5">
        <f t="shared" si="18"/>
        <v>0</v>
      </c>
      <c r="O109" s="5">
        <f t="shared" si="15"/>
        <v>-6.3160961387013215E-3</v>
      </c>
      <c r="P109" s="5">
        <f t="shared" si="12"/>
        <v>-5.3112335955876055E-3</v>
      </c>
      <c r="Q109" s="5">
        <f t="shared" si="13"/>
        <v>-5.3112335955876055E-3</v>
      </c>
      <c r="R109" s="5">
        <f t="shared" si="14"/>
        <v>-5.4855187386817494E-3</v>
      </c>
      <c r="T109" s="7">
        <f t="shared" si="17"/>
        <v>109.01671420707795</v>
      </c>
      <c r="U109" s="4">
        <f t="shared" si="16"/>
        <v>-3.1091014426409547E-3</v>
      </c>
      <c r="V109" s="5">
        <f>T109/MAX($T$14:T109)-1</f>
        <v>-1.1553013906777432E-2</v>
      </c>
      <c r="Z109" s="3"/>
      <c r="AA109" s="3"/>
      <c r="AB109" s="3"/>
      <c r="AC109" s="3"/>
      <c r="AE109" s="3"/>
      <c r="AG109" s="3"/>
      <c r="AL109" s="3"/>
    </row>
    <row r="110" spans="1:38" x14ac:dyDescent="0.25">
      <c r="A110" s="3">
        <v>42667</v>
      </c>
      <c r="B110">
        <v>12399292</v>
      </c>
      <c r="C110">
        <v>11893161</v>
      </c>
      <c r="D110">
        <v>11533612</v>
      </c>
      <c r="E110">
        <v>10367191</v>
      </c>
      <c r="F110">
        <v>10124103</v>
      </c>
      <c r="G110">
        <v>10274764</v>
      </c>
      <c r="H110">
        <v>10274764</v>
      </c>
      <c r="I110">
        <v>10240658</v>
      </c>
      <c r="K110" s="5">
        <f t="shared" si="18"/>
        <v>-2.4333969613351547E-3</v>
      </c>
      <c r="L110" s="5">
        <f t="shared" si="18"/>
        <v>1.6665018721722102E-3</v>
      </c>
      <c r="M110" s="5">
        <f t="shared" si="18"/>
        <v>-1.1744000024941359E-3</v>
      </c>
      <c r="N110" s="5">
        <f t="shared" si="18"/>
        <v>0</v>
      </c>
      <c r="O110" s="5">
        <f t="shared" si="15"/>
        <v>-4.6209344256959994E-3</v>
      </c>
      <c r="P110" s="5">
        <f t="shared" si="12"/>
        <v>-2.5079128908741533E-3</v>
      </c>
      <c r="Q110" s="5">
        <f t="shared" si="13"/>
        <v>-2.5079128908741533E-3</v>
      </c>
      <c r="R110" s="5">
        <f t="shared" si="14"/>
        <v>-1.4289180085403919E-3</v>
      </c>
      <c r="T110" s="7">
        <f t="shared" si="17"/>
        <v>108.83946702060567</v>
      </c>
      <c r="U110" s="4">
        <f t="shared" si="16"/>
        <v>-1.6258716634552223E-3</v>
      </c>
      <c r="V110" s="5">
        <f>T110/MAX($T$14:T110)-1</f>
        <v>-1.3160101852294104E-2</v>
      </c>
      <c r="Z110" s="3"/>
      <c r="AA110" s="3"/>
      <c r="AB110" s="3"/>
      <c r="AC110" s="3"/>
      <c r="AE110" s="3"/>
      <c r="AG110" s="3"/>
      <c r="AL110" s="3"/>
    </row>
    <row r="111" spans="1:38" x14ac:dyDescent="0.25">
      <c r="A111" s="3">
        <v>42668</v>
      </c>
      <c r="B111">
        <v>12340724</v>
      </c>
      <c r="C111">
        <v>11828235</v>
      </c>
      <c r="D111">
        <v>11502987</v>
      </c>
      <c r="E111">
        <v>10367191</v>
      </c>
      <c r="F111">
        <v>10099468</v>
      </c>
      <c r="G111">
        <v>10291887</v>
      </c>
      <c r="H111">
        <v>10291887</v>
      </c>
      <c r="I111">
        <v>10240658</v>
      </c>
      <c r="K111" s="5">
        <f t="shared" si="18"/>
        <v>-4.7234955028077064E-3</v>
      </c>
      <c r="L111" s="5">
        <f t="shared" si="18"/>
        <v>-5.4591037656011032E-3</v>
      </c>
      <c r="M111" s="5">
        <f t="shared" si="18"/>
        <v>-2.6552826642686211E-3</v>
      </c>
      <c r="N111" s="5">
        <f t="shared" si="18"/>
        <v>0</v>
      </c>
      <c r="O111" s="5">
        <f t="shared" si="15"/>
        <v>-2.4333019922851973E-3</v>
      </c>
      <c r="P111" s="5">
        <f t="shared" si="12"/>
        <v>1.666510296489454E-3</v>
      </c>
      <c r="Q111" s="5">
        <f t="shared" si="13"/>
        <v>1.666510296489454E-3</v>
      </c>
      <c r="R111" s="5">
        <f t="shared" si="14"/>
        <v>0</v>
      </c>
      <c r="T111" s="7">
        <f t="shared" si="17"/>
        <v>108.67704910382342</v>
      </c>
      <c r="U111" s="4">
        <f t="shared" si="16"/>
        <v>-1.492270416497965E-3</v>
      </c>
      <c r="V111" s="5">
        <f>T111/MAX($T$14:T111)-1</f>
        <v>-1.4632733838119694E-2</v>
      </c>
      <c r="Z111" s="3"/>
      <c r="AA111" s="3"/>
      <c r="AB111" s="3"/>
      <c r="AC111" s="3"/>
      <c r="AE111" s="3"/>
      <c r="AG111" s="3"/>
      <c r="AL111" s="3"/>
    </row>
    <row r="112" spans="1:38" x14ac:dyDescent="0.25">
      <c r="A112" s="3">
        <v>42669</v>
      </c>
      <c r="B112">
        <v>12433334</v>
      </c>
      <c r="C112">
        <v>11930157</v>
      </c>
      <c r="D112">
        <v>11539348</v>
      </c>
      <c r="E112">
        <v>10382156</v>
      </c>
      <c r="F112">
        <v>10051762</v>
      </c>
      <c r="G112">
        <v>10235703</v>
      </c>
      <c r="H112">
        <v>10235703</v>
      </c>
      <c r="I112">
        <v>10240658</v>
      </c>
      <c r="K112" s="5">
        <f t="shared" si="18"/>
        <v>7.5044219447739646E-3</v>
      </c>
      <c r="L112" s="5">
        <f t="shared" si="18"/>
        <v>8.6168392832912666E-3</v>
      </c>
      <c r="M112" s="5">
        <f t="shared" si="18"/>
        <v>3.1610050502535181E-3</v>
      </c>
      <c r="N112" s="5">
        <f t="shared" si="18"/>
        <v>1.4434961215628039E-3</v>
      </c>
      <c r="O112" s="5">
        <f t="shared" si="15"/>
        <v>-4.7236151448769581E-3</v>
      </c>
      <c r="P112" s="5">
        <f t="shared" si="12"/>
        <v>-5.4590572166212104E-3</v>
      </c>
      <c r="Q112" s="5">
        <f t="shared" si="13"/>
        <v>-5.4590572166212104E-3</v>
      </c>
      <c r="R112" s="5">
        <f t="shared" si="14"/>
        <v>0</v>
      </c>
      <c r="T112" s="7">
        <f t="shared" si="17"/>
        <v>108.74611381440042</v>
      </c>
      <c r="U112" s="4">
        <f t="shared" si="16"/>
        <v>6.355041027202718E-4</v>
      </c>
      <c r="V112" s="5">
        <f>T112/MAX($T$14:T112)-1</f>
        <v>-1.4006528897787751E-2</v>
      </c>
      <c r="Z112" s="3"/>
      <c r="AA112" s="3"/>
      <c r="AB112" s="3"/>
      <c r="AC112" s="3"/>
      <c r="AE112" s="3"/>
      <c r="AG112" s="3"/>
      <c r="AL112" s="3"/>
    </row>
    <row r="113" spans="1:38" x14ac:dyDescent="0.25">
      <c r="A113" s="3">
        <v>42670</v>
      </c>
      <c r="B113">
        <v>12431328</v>
      </c>
      <c r="C113">
        <v>11944411</v>
      </c>
      <c r="D113">
        <v>11503258</v>
      </c>
      <c r="E113">
        <v>10424407</v>
      </c>
      <c r="F113">
        <v>10127195</v>
      </c>
      <c r="G113">
        <v>10323902</v>
      </c>
      <c r="H113">
        <v>10323902</v>
      </c>
      <c r="I113">
        <v>10255440</v>
      </c>
      <c r="K113" s="5">
        <f t="shared" si="18"/>
        <v>-1.6134047392279971E-4</v>
      </c>
      <c r="L113" s="5">
        <f t="shared" si="18"/>
        <v>1.1947872940816229E-3</v>
      </c>
      <c r="M113" s="5">
        <f t="shared" si="18"/>
        <v>-3.1275597200118854E-3</v>
      </c>
      <c r="N113" s="5">
        <f t="shared" si="18"/>
        <v>4.0695786116100585E-3</v>
      </c>
      <c r="O113" s="5">
        <f t="shared" si="15"/>
        <v>7.5044554377630135E-3</v>
      </c>
      <c r="P113" s="5">
        <f t="shared" si="12"/>
        <v>8.6167994518793201E-3</v>
      </c>
      <c r="Q113" s="5">
        <f t="shared" si="13"/>
        <v>8.6167994518793201E-3</v>
      </c>
      <c r="R113" s="5">
        <f t="shared" si="14"/>
        <v>1.4434619337937438E-3</v>
      </c>
      <c r="T113" s="7">
        <f t="shared" si="17"/>
        <v>109.12885911037993</v>
      </c>
      <c r="U113" s="4">
        <f t="shared" si="16"/>
        <v>3.5196227483840492E-3</v>
      </c>
      <c r="V113" s="5">
        <f>T113/MAX($T$14:T113)-1</f>
        <v>-1.053620384713827E-2</v>
      </c>
      <c r="Z113" s="3"/>
      <c r="AA113" s="3"/>
      <c r="AB113" s="3"/>
      <c r="AC113" s="3"/>
      <c r="AE113" s="3"/>
      <c r="AG113" s="3"/>
      <c r="AL113" s="3"/>
    </row>
    <row r="114" spans="1:38" x14ac:dyDescent="0.25">
      <c r="A114" s="3">
        <v>42671</v>
      </c>
      <c r="B114">
        <v>12369506</v>
      </c>
      <c r="C114">
        <v>11931013</v>
      </c>
      <c r="D114">
        <v>11497282</v>
      </c>
      <c r="E114">
        <v>10421965</v>
      </c>
      <c r="F114">
        <v>10154876</v>
      </c>
      <c r="G114">
        <v>10352201</v>
      </c>
      <c r="H114">
        <v>10352201</v>
      </c>
      <c r="I114">
        <v>10349321</v>
      </c>
      <c r="K114" s="5">
        <f t="shared" si="18"/>
        <v>-4.9730809129965303E-3</v>
      </c>
      <c r="L114" s="5">
        <f t="shared" si="18"/>
        <v>-1.1216961640050371E-3</v>
      </c>
      <c r="M114" s="5">
        <f t="shared" si="18"/>
        <v>-5.1950499588904187E-4</v>
      </c>
      <c r="N114" s="5">
        <f t="shared" si="18"/>
        <v>-2.3425792949183233E-4</v>
      </c>
      <c r="O114" s="5">
        <f t="shared" si="15"/>
        <v>2.7333333662480364E-3</v>
      </c>
      <c r="P114" s="5">
        <f t="shared" si="12"/>
        <v>2.7411147451805729E-3</v>
      </c>
      <c r="Q114" s="5">
        <f t="shared" si="13"/>
        <v>2.7411147451805729E-3</v>
      </c>
      <c r="R114" s="5">
        <f t="shared" si="14"/>
        <v>9.1542634933263756E-3</v>
      </c>
      <c r="T114" s="7">
        <f t="shared" si="17"/>
        <v>109.27238110731518</v>
      </c>
      <c r="U114" s="4">
        <f t="shared" si="16"/>
        <v>1.3151607934441395E-3</v>
      </c>
      <c r="V114" s="5">
        <f>T114/MAX($T$14:T114)-1</f>
        <v>-9.2348998559057538E-3</v>
      </c>
      <c r="Z114" s="3"/>
      <c r="AA114" s="3"/>
      <c r="AB114" s="3"/>
      <c r="AC114" s="3"/>
      <c r="AE114" s="3"/>
      <c r="AG114" s="3"/>
      <c r="AL114" s="3"/>
    </row>
    <row r="115" spans="1:38" x14ac:dyDescent="0.25">
      <c r="A115" s="3">
        <v>42675</v>
      </c>
      <c r="B115">
        <v>12374436</v>
      </c>
      <c r="C115">
        <v>11889318</v>
      </c>
      <c r="D115">
        <v>11484253</v>
      </c>
      <c r="E115">
        <v>10398946</v>
      </c>
      <c r="F115">
        <v>10120985</v>
      </c>
      <c r="G115">
        <v>10355851</v>
      </c>
      <c r="H115">
        <v>10355851</v>
      </c>
      <c r="I115">
        <v>10346896</v>
      </c>
      <c r="K115" s="5">
        <f t="shared" si="18"/>
        <v>3.985607832681648E-4</v>
      </c>
      <c r="L115" s="5">
        <f t="shared" si="18"/>
        <v>-3.4946739224909207E-3</v>
      </c>
      <c r="M115" s="5">
        <f t="shared" si="18"/>
        <v>-1.1332243568523692E-3</v>
      </c>
      <c r="N115" s="5">
        <f t="shared" si="18"/>
        <v>-2.2087005665438753E-3</v>
      </c>
      <c r="O115" s="5">
        <f t="shared" si="15"/>
        <v>-3.3374115055664344E-3</v>
      </c>
      <c r="P115" s="5">
        <f t="shared" si="12"/>
        <v>3.525820257932466E-4</v>
      </c>
      <c r="Q115" s="5">
        <f t="shared" si="13"/>
        <v>3.525820257932466E-4</v>
      </c>
      <c r="R115" s="5">
        <f t="shared" si="14"/>
        <v>-2.3431488887049046E-4</v>
      </c>
      <c r="T115" s="7">
        <f t="shared" si="17"/>
        <v>109.14528912712046</v>
      </c>
      <c r="U115" s="4">
        <f t="shared" si="16"/>
        <v>-1.163075050683679E-3</v>
      </c>
      <c r="V115" s="5">
        <f>T115/MAX($T$14:T115)-1</f>
        <v>-1.0387234024971548E-2</v>
      </c>
      <c r="Z115" s="3"/>
      <c r="AA115" s="3"/>
      <c r="AB115" s="3"/>
      <c r="AC115" s="3"/>
      <c r="AE115" s="3"/>
      <c r="AG115" s="3"/>
      <c r="AL115" s="3"/>
    </row>
    <row r="116" spans="1:38" x14ac:dyDescent="0.25">
      <c r="A116" s="3">
        <v>42676</v>
      </c>
      <c r="B116">
        <v>12455455</v>
      </c>
      <c r="C116">
        <v>11971136</v>
      </c>
      <c r="D116">
        <v>11484253</v>
      </c>
      <c r="E116">
        <v>10398946</v>
      </c>
      <c r="F116">
        <v>10125019</v>
      </c>
      <c r="G116">
        <v>10319661</v>
      </c>
      <c r="H116">
        <v>10319661</v>
      </c>
      <c r="I116">
        <v>10324043</v>
      </c>
      <c r="K116" s="5">
        <f t="shared" si="18"/>
        <v>6.5472882966139956E-3</v>
      </c>
      <c r="L116" s="5">
        <f t="shared" si="18"/>
        <v>6.8816394683024473E-3</v>
      </c>
      <c r="M116" s="5">
        <f t="shared" si="18"/>
        <v>0</v>
      </c>
      <c r="N116" s="5">
        <f t="shared" si="18"/>
        <v>0</v>
      </c>
      <c r="O116" s="5">
        <f t="shared" si="15"/>
        <v>3.9857780640906171E-4</v>
      </c>
      <c r="P116" s="5">
        <f t="shared" si="12"/>
        <v>-3.4946427869616548E-3</v>
      </c>
      <c r="Q116" s="5">
        <f t="shared" si="13"/>
        <v>-3.4946427869616548E-3</v>
      </c>
      <c r="R116" s="5">
        <f t="shared" si="14"/>
        <v>-2.2086817147867199E-3</v>
      </c>
      <c r="T116" s="7">
        <f t="shared" si="17"/>
        <v>109.20845066391811</v>
      </c>
      <c r="U116" s="4">
        <f t="shared" si="16"/>
        <v>5.786922853269344E-4</v>
      </c>
      <c r="V116" s="5">
        <f>T116/MAX($T$14:T116)-1</f>
        <v>-9.8145527518406217E-3</v>
      </c>
      <c r="Z116" s="3"/>
      <c r="AA116" s="3"/>
      <c r="AB116" s="3"/>
      <c r="AC116" s="3"/>
      <c r="AE116" s="3"/>
      <c r="AG116" s="3"/>
      <c r="AL116" s="3"/>
    </row>
    <row r="117" spans="1:38" x14ac:dyDescent="0.25">
      <c r="A117" s="3">
        <v>42677</v>
      </c>
      <c r="B117">
        <v>12370431</v>
      </c>
      <c r="C117">
        <v>11971136</v>
      </c>
      <c r="D117">
        <v>11427029</v>
      </c>
      <c r="E117">
        <v>10398946</v>
      </c>
      <c r="F117">
        <v>10191311</v>
      </c>
      <c r="G117">
        <v>10390677</v>
      </c>
      <c r="H117">
        <v>10390677</v>
      </c>
      <c r="I117">
        <v>10324043</v>
      </c>
      <c r="K117" s="5">
        <f t="shared" si="18"/>
        <v>-6.8262460102822553E-3</v>
      </c>
      <c r="L117" s="5">
        <f t="shared" si="18"/>
        <v>0</v>
      </c>
      <c r="M117" s="5">
        <f t="shared" si="18"/>
        <v>-4.9828230012000096E-3</v>
      </c>
      <c r="N117" s="5">
        <f t="shared" si="18"/>
        <v>0</v>
      </c>
      <c r="O117" s="5">
        <f t="shared" si="15"/>
        <v>6.5473457383142808E-3</v>
      </c>
      <c r="P117" s="5">
        <f t="shared" si="12"/>
        <v>6.881621402098359E-3</v>
      </c>
      <c r="Q117" s="5">
        <f t="shared" si="13"/>
        <v>6.881621402098359E-3</v>
      </c>
      <c r="R117" s="5">
        <f t="shared" si="14"/>
        <v>0</v>
      </c>
      <c r="T117" s="7">
        <f t="shared" si="17"/>
        <v>109.32450538595221</v>
      </c>
      <c r="U117" s="4">
        <f t="shared" si="16"/>
        <v>1.0626899413785917E-3</v>
      </c>
      <c r="V117" s="5">
        <f>T117/MAX($T$14:T117)-1</f>
        <v>-8.7622926369504972E-3</v>
      </c>
      <c r="Z117" s="3"/>
      <c r="AA117" s="3"/>
      <c r="AB117" s="3"/>
      <c r="AC117" s="3"/>
      <c r="AE117" s="3"/>
      <c r="AG117" s="3"/>
      <c r="AL117" s="3"/>
    </row>
    <row r="118" spans="1:38" x14ac:dyDescent="0.25">
      <c r="A118" s="3">
        <v>42678</v>
      </c>
      <c r="B118">
        <v>12372247</v>
      </c>
      <c r="C118">
        <v>11972893</v>
      </c>
      <c r="D118">
        <v>11424991</v>
      </c>
      <c r="E118">
        <v>10395555</v>
      </c>
      <c r="F118">
        <v>10178475</v>
      </c>
      <c r="G118">
        <v>10390677</v>
      </c>
      <c r="H118">
        <v>10390677</v>
      </c>
      <c r="I118">
        <v>10324043</v>
      </c>
      <c r="K118" s="5">
        <f t="shared" si="18"/>
        <v>1.4680167570557678E-4</v>
      </c>
      <c r="L118" s="5">
        <f t="shared" si="18"/>
        <v>1.4676969671056916E-4</v>
      </c>
      <c r="M118" s="5">
        <f t="shared" si="18"/>
        <v>-1.7834907043645654E-4</v>
      </c>
      <c r="N118" s="5">
        <f t="shared" si="18"/>
        <v>-3.2609074035006014E-4</v>
      </c>
      <c r="O118" s="5">
        <f t="shared" si="15"/>
        <v>-1.2595042973372328E-3</v>
      </c>
      <c r="P118" s="5">
        <f t="shared" si="12"/>
        <v>0</v>
      </c>
      <c r="Q118" s="5">
        <f t="shared" si="13"/>
        <v>0</v>
      </c>
      <c r="R118" s="5">
        <f t="shared" si="14"/>
        <v>0</v>
      </c>
      <c r="T118" s="7">
        <f t="shared" si="17"/>
        <v>109.30441191444419</v>
      </c>
      <c r="U118" s="4">
        <f t="shared" si="16"/>
        <v>-1.8379659196345044E-4</v>
      </c>
      <c r="V118" s="5">
        <f>T118/MAX($T$14:T118)-1</f>
        <v>-8.9444787493894173E-3</v>
      </c>
      <c r="Z118" s="3"/>
      <c r="AA118" s="3"/>
      <c r="AB118" s="3"/>
      <c r="AC118" s="3"/>
      <c r="AE118" s="3"/>
      <c r="AG118" s="3"/>
      <c r="AL118" s="3"/>
    </row>
    <row r="119" spans="1:38" x14ac:dyDescent="0.25">
      <c r="A119" s="3">
        <v>42681</v>
      </c>
      <c r="B119">
        <v>12310717</v>
      </c>
      <c r="C119">
        <v>11915795</v>
      </c>
      <c r="D119">
        <v>11395228</v>
      </c>
      <c r="E119">
        <v>10350131</v>
      </c>
      <c r="F119">
        <v>10178833</v>
      </c>
      <c r="G119">
        <v>10392203</v>
      </c>
      <c r="H119">
        <v>10392203</v>
      </c>
      <c r="I119">
        <v>10320676</v>
      </c>
      <c r="K119" s="5">
        <f t="shared" si="18"/>
        <v>-4.9732275794364122E-3</v>
      </c>
      <c r="L119" s="5">
        <f t="shared" si="18"/>
        <v>-4.7689393031408178E-3</v>
      </c>
      <c r="M119" s="5">
        <f t="shared" si="18"/>
        <v>-2.6050786385739544E-3</v>
      </c>
      <c r="N119" s="5">
        <f t="shared" si="18"/>
        <v>-4.3695598743885844E-3</v>
      </c>
      <c r="O119" s="5">
        <f t="shared" si="15"/>
        <v>3.5172263035398998E-5</v>
      </c>
      <c r="P119" s="5">
        <f t="shared" si="12"/>
        <v>1.4686242292016871E-4</v>
      </c>
      <c r="Q119" s="5">
        <f t="shared" si="13"/>
        <v>1.4686242292016871E-4</v>
      </c>
      <c r="R119" s="5">
        <f t="shared" si="14"/>
        <v>-3.2613192331720775E-4</v>
      </c>
      <c r="T119" s="7">
        <f t="shared" si="17"/>
        <v>109.07604712246089</v>
      </c>
      <c r="U119" s="4">
        <f t="shared" si="16"/>
        <v>-2.089255026247655E-3</v>
      </c>
      <c r="V119" s="5">
        <f>T119/MAX($T$14:T119)-1</f>
        <v>-1.101504647845275E-2</v>
      </c>
      <c r="Z119" s="3"/>
      <c r="AA119" s="3"/>
      <c r="AB119" s="3"/>
      <c r="AC119" s="3"/>
      <c r="AE119" s="3"/>
      <c r="AG119" s="3"/>
      <c r="AL119" s="3"/>
    </row>
    <row r="120" spans="1:38" x14ac:dyDescent="0.25">
      <c r="A120" s="3">
        <v>42682</v>
      </c>
      <c r="B120">
        <v>12305434</v>
      </c>
      <c r="C120">
        <v>11925791</v>
      </c>
      <c r="D120">
        <v>11406531</v>
      </c>
      <c r="E120">
        <v>10352928</v>
      </c>
      <c r="F120">
        <v>10128211</v>
      </c>
      <c r="G120">
        <v>10342642</v>
      </c>
      <c r="H120">
        <v>10342642</v>
      </c>
      <c r="I120">
        <v>10275579</v>
      </c>
      <c r="K120" s="5">
        <f t="shared" si="18"/>
        <v>-4.2913828658397435E-4</v>
      </c>
      <c r="L120" s="5">
        <f t="shared" si="18"/>
        <v>8.3888653673547253E-4</v>
      </c>
      <c r="M120" s="5">
        <f t="shared" si="18"/>
        <v>9.9190643662416811E-4</v>
      </c>
      <c r="N120" s="5">
        <f t="shared" si="18"/>
        <v>2.7023812548843118E-4</v>
      </c>
      <c r="O120" s="5">
        <f t="shared" si="15"/>
        <v>-4.973261669584339E-3</v>
      </c>
      <c r="P120" s="5">
        <f t="shared" si="12"/>
        <v>-4.7690561856807978E-3</v>
      </c>
      <c r="Q120" s="5">
        <f t="shared" si="13"/>
        <v>-4.7690561856807978E-3</v>
      </c>
      <c r="R120" s="5">
        <f t="shared" si="14"/>
        <v>-4.3695781167822911E-3</v>
      </c>
      <c r="T120" s="7">
        <f t="shared" si="17"/>
        <v>108.84141010144852</v>
      </c>
      <c r="U120" s="4">
        <f t="shared" si="16"/>
        <v>-2.151132418183016E-3</v>
      </c>
      <c r="V120" s="5">
        <f>T120/MAX($T$14:T120)-1</f>
        <v>-1.3142484073068061E-2</v>
      </c>
      <c r="Z120" s="3"/>
      <c r="AA120" s="3"/>
      <c r="AB120" s="3"/>
      <c r="AC120" s="3"/>
      <c r="AE120" s="3"/>
      <c r="AG120" s="3"/>
      <c r="AL120" s="3"/>
    </row>
    <row r="121" spans="1:38" x14ac:dyDescent="0.25">
      <c r="A121" s="3">
        <v>42683</v>
      </c>
      <c r="B121">
        <v>12545026</v>
      </c>
      <c r="C121">
        <v>11945385</v>
      </c>
      <c r="D121">
        <v>11426993</v>
      </c>
      <c r="E121">
        <v>10557639</v>
      </c>
      <c r="F121">
        <v>10123864</v>
      </c>
      <c r="G121">
        <v>10351319</v>
      </c>
      <c r="H121">
        <v>10351319</v>
      </c>
      <c r="I121">
        <v>10278357</v>
      </c>
      <c r="K121" s="5">
        <f t="shared" si="18"/>
        <v>1.9470422579163094E-2</v>
      </c>
      <c r="L121" s="5">
        <f t="shared" si="18"/>
        <v>1.6429937435595843E-3</v>
      </c>
      <c r="M121" s="5">
        <f t="shared" si="18"/>
        <v>1.7938845736709119E-3</v>
      </c>
      <c r="N121" s="5">
        <f t="shared" si="18"/>
        <v>1.9773246756859431E-2</v>
      </c>
      <c r="O121" s="5">
        <f t="shared" si="15"/>
        <v>-4.2919721952872081E-4</v>
      </c>
      <c r="P121" s="5">
        <f t="shared" si="12"/>
        <v>8.3895391525690144E-4</v>
      </c>
      <c r="Q121" s="5">
        <f t="shared" si="13"/>
        <v>8.3895391525690144E-4</v>
      </c>
      <c r="R121" s="5">
        <f t="shared" si="14"/>
        <v>2.703497291978163E-4</v>
      </c>
      <c r="T121" s="7">
        <f t="shared" si="17"/>
        <v>109.44275355894062</v>
      </c>
      <c r="U121" s="4">
        <f t="shared" si="16"/>
        <v>5.5249509991794898E-3</v>
      </c>
      <c r="V121" s="5">
        <f>T121/MAX($T$14:T121)-1</f>
        <v>-7.6901446543997665E-3</v>
      </c>
      <c r="Z121" s="3"/>
      <c r="AA121" s="3"/>
      <c r="AB121" s="3"/>
      <c r="AC121" s="3"/>
      <c r="AE121" s="3"/>
      <c r="AG121" s="3"/>
      <c r="AL121" s="3"/>
    </row>
    <row r="122" spans="1:38" x14ac:dyDescent="0.25">
      <c r="A122" s="3">
        <v>42684</v>
      </c>
      <c r="B122">
        <v>13079272</v>
      </c>
      <c r="C122">
        <v>12202587</v>
      </c>
      <c r="D122">
        <v>11384793</v>
      </c>
      <c r="E122">
        <v>10622629</v>
      </c>
      <c r="F122">
        <v>10320980</v>
      </c>
      <c r="G122">
        <v>10368326</v>
      </c>
      <c r="H122">
        <v>10368326</v>
      </c>
      <c r="I122">
        <v>10481593</v>
      </c>
      <c r="K122" s="5">
        <f t="shared" si="18"/>
        <v>4.2586280809621346E-2</v>
      </c>
      <c r="L122" s="5">
        <f t="shared" si="18"/>
        <v>2.1531495217609109E-2</v>
      </c>
      <c r="M122" s="5">
        <f t="shared" si="18"/>
        <v>-3.6930100508506536E-3</v>
      </c>
      <c r="N122" s="5">
        <f t="shared" si="18"/>
        <v>6.1557323564482846E-3</v>
      </c>
      <c r="O122" s="5">
        <f t="shared" si="15"/>
        <v>1.9470431447913494E-2</v>
      </c>
      <c r="P122" s="5">
        <f t="shared" si="12"/>
        <v>1.6429790251850651E-3</v>
      </c>
      <c r="Q122" s="5">
        <f t="shared" si="13"/>
        <v>1.6429790251850651E-3</v>
      </c>
      <c r="R122" s="5">
        <f t="shared" si="14"/>
        <v>1.97731991601382E-2</v>
      </c>
      <c r="T122" s="7">
        <f t="shared" si="17"/>
        <v>110.93541710411286</v>
      </c>
      <c r="U122" s="4">
        <f t="shared" si="16"/>
        <v>1.3638760873906239E-2</v>
      </c>
      <c r="V122" s="5">
        <f>T122/MAX($T$14:T122)-1</f>
        <v>0</v>
      </c>
      <c r="Z122" s="3"/>
      <c r="AA122" s="3"/>
      <c r="AB122" s="3"/>
      <c r="AC122" s="3"/>
      <c r="AE122" s="3"/>
      <c r="AG122" s="3"/>
      <c r="AL122" s="3"/>
    </row>
    <row r="123" spans="1:38" x14ac:dyDescent="0.25">
      <c r="A123" s="3">
        <v>42685</v>
      </c>
      <c r="B123">
        <v>13003593</v>
      </c>
      <c r="C123">
        <v>12210580</v>
      </c>
      <c r="D123">
        <v>11384807</v>
      </c>
      <c r="E123">
        <v>10615080</v>
      </c>
      <c r="F123">
        <v>10518205</v>
      </c>
      <c r="G123">
        <v>10497390</v>
      </c>
      <c r="H123">
        <v>10497390</v>
      </c>
      <c r="I123">
        <v>10649694</v>
      </c>
      <c r="K123" s="5">
        <f t="shared" si="18"/>
        <v>-5.7861783132884259E-3</v>
      </c>
      <c r="L123" s="5">
        <f t="shared" si="18"/>
        <v>6.5502503690395564E-4</v>
      </c>
      <c r="M123" s="5">
        <f t="shared" si="18"/>
        <v>1.2297105445036038E-6</v>
      </c>
      <c r="N123" s="5">
        <f t="shared" si="18"/>
        <v>-7.1065270188763741E-4</v>
      </c>
      <c r="O123" s="5">
        <f t="shared" si="15"/>
        <v>1.9109134985243692E-2</v>
      </c>
      <c r="P123" s="5">
        <f t="shared" si="12"/>
        <v>1.2447911070697426E-2</v>
      </c>
      <c r="Q123" s="5">
        <f t="shared" si="13"/>
        <v>1.2447911070697426E-2</v>
      </c>
      <c r="R123" s="5">
        <f t="shared" si="14"/>
        <v>1.6037733958950806E-2</v>
      </c>
      <c r="T123" s="7">
        <f t="shared" si="17"/>
        <v>111.68703388101842</v>
      </c>
      <c r="U123" s="4">
        <f t="shared" si="16"/>
        <v>6.7752643522327183E-3</v>
      </c>
      <c r="V123" s="5">
        <f>T123/MAX($T$14:T123)-1</f>
        <v>0</v>
      </c>
      <c r="Z123" s="3"/>
      <c r="AA123" s="3"/>
      <c r="AB123" s="3"/>
      <c r="AC123" s="3"/>
      <c r="AE123" s="3"/>
      <c r="AG123" s="3"/>
      <c r="AL123" s="3"/>
    </row>
    <row r="124" spans="1:38" x14ac:dyDescent="0.25">
      <c r="A124" s="3">
        <v>42689</v>
      </c>
      <c r="B124">
        <v>12891826</v>
      </c>
      <c r="C124">
        <v>12312320</v>
      </c>
      <c r="D124">
        <v>11399030</v>
      </c>
      <c r="E124">
        <v>10611260</v>
      </c>
      <c r="F124">
        <v>10420991</v>
      </c>
      <c r="G124">
        <v>10526720</v>
      </c>
      <c r="H124">
        <v>10526720</v>
      </c>
      <c r="I124">
        <v>10639449</v>
      </c>
      <c r="K124" s="5">
        <f t="shared" si="18"/>
        <v>-8.595085988926332E-3</v>
      </c>
      <c r="L124" s="5">
        <f t="shared" si="18"/>
        <v>8.3321185398237407E-3</v>
      </c>
      <c r="M124" s="5">
        <f t="shared" si="18"/>
        <v>1.2492965405561662E-3</v>
      </c>
      <c r="N124" s="5">
        <f t="shared" si="18"/>
        <v>-3.5986539903609671E-4</v>
      </c>
      <c r="O124" s="5">
        <f t="shared" si="15"/>
        <v>-9.2424515399728291E-3</v>
      </c>
      <c r="P124" s="5">
        <f t="shared" si="12"/>
        <v>2.7940278488272074E-3</v>
      </c>
      <c r="Q124" s="5">
        <f t="shared" si="13"/>
        <v>2.7940278488272074E-3</v>
      </c>
      <c r="R124" s="5">
        <f t="shared" si="14"/>
        <v>-9.6199947153408072E-4</v>
      </c>
      <c r="T124" s="7">
        <f t="shared" si="17"/>
        <v>111.63133092749516</v>
      </c>
      <c r="U124" s="4">
        <f t="shared" si="16"/>
        <v>-4.9874145267937708E-4</v>
      </c>
      <c r="V124" s="5">
        <f>T124/MAX($T$14:T124)-1</f>
        <v>-4.9874145267936321E-4</v>
      </c>
      <c r="Z124" s="3"/>
      <c r="AA124" s="3"/>
      <c r="AB124" s="3"/>
      <c r="AC124" s="3"/>
      <c r="AE124" s="3"/>
      <c r="AG124" s="3"/>
      <c r="AL124" s="3"/>
    </row>
    <row r="125" spans="1:38" x14ac:dyDescent="0.25">
      <c r="A125" s="3">
        <v>42690</v>
      </c>
      <c r="B125">
        <v>12959598</v>
      </c>
      <c r="C125">
        <v>12286672</v>
      </c>
      <c r="D125">
        <v>11412826</v>
      </c>
      <c r="E125">
        <v>10595149</v>
      </c>
      <c r="F125">
        <v>10331421</v>
      </c>
      <c r="G125">
        <v>10614429</v>
      </c>
      <c r="H125">
        <v>10614429</v>
      </c>
      <c r="I125">
        <v>10635621</v>
      </c>
      <c r="K125" s="5">
        <f t="shared" si="18"/>
        <v>5.2569744580790445E-3</v>
      </c>
      <c r="L125" s="5">
        <f t="shared" si="18"/>
        <v>-2.0831167481026869E-3</v>
      </c>
      <c r="M125" s="5">
        <f t="shared" si="18"/>
        <v>1.2102784184269133E-3</v>
      </c>
      <c r="N125" s="5">
        <f t="shared" si="18"/>
        <v>-1.5182928323309586E-3</v>
      </c>
      <c r="O125" s="5">
        <f t="shared" si="15"/>
        <v>-8.5951518430444906E-3</v>
      </c>
      <c r="P125" s="5">
        <f t="shared" si="12"/>
        <v>8.3320350498541362E-3</v>
      </c>
      <c r="Q125" s="5">
        <f t="shared" si="13"/>
        <v>8.3320350498541362E-3</v>
      </c>
      <c r="R125" s="5">
        <f t="shared" si="14"/>
        <v>-3.5979306823130663E-4</v>
      </c>
      <c r="T125" s="7">
        <f t="shared" si="17"/>
        <v>111.77889315330036</v>
      </c>
      <c r="U125" s="4">
        <f t="shared" si="16"/>
        <v>1.3218710605630984E-3</v>
      </c>
      <c r="V125" s="5">
        <f>T125/MAX($T$14:T125)-1</f>
        <v>0</v>
      </c>
      <c r="Z125" s="3"/>
      <c r="AA125" s="3"/>
      <c r="AB125" s="3"/>
      <c r="AC125" s="3"/>
      <c r="AE125" s="3"/>
      <c r="AG125" s="3"/>
      <c r="AL125" s="3"/>
    </row>
    <row r="126" spans="1:38" x14ac:dyDescent="0.25">
      <c r="A126" s="3">
        <v>42691</v>
      </c>
      <c r="B126">
        <v>12771259</v>
      </c>
      <c r="C126">
        <v>12208861</v>
      </c>
      <c r="D126">
        <v>11308913</v>
      </c>
      <c r="E126">
        <v>10510317</v>
      </c>
      <c r="F126">
        <v>10385733</v>
      </c>
      <c r="G126">
        <v>10592319</v>
      </c>
      <c r="H126">
        <v>10592319</v>
      </c>
      <c r="I126">
        <v>10619472</v>
      </c>
      <c r="K126" s="5">
        <f t="shared" si="18"/>
        <v>-1.4532781032251196E-2</v>
      </c>
      <c r="L126" s="5">
        <f t="shared" si="18"/>
        <v>-6.3329598120630548E-3</v>
      </c>
      <c r="M126" s="5">
        <f t="shared" si="18"/>
        <v>-9.1049315918774187E-3</v>
      </c>
      <c r="N126" s="5">
        <f t="shared" si="18"/>
        <v>-8.0066830584449855E-3</v>
      </c>
      <c r="O126" s="5">
        <f t="shared" si="15"/>
        <v>5.2569728791422854E-3</v>
      </c>
      <c r="P126" s="5">
        <f t="shared" si="12"/>
        <v>-2.0830136034637459E-3</v>
      </c>
      <c r="Q126" s="5">
        <f t="shared" si="13"/>
        <v>-2.0830136034637459E-3</v>
      </c>
      <c r="R126" s="5">
        <f t="shared" si="14"/>
        <v>-1.5183880659154214E-3</v>
      </c>
      <c r="T126" s="7">
        <f t="shared" si="17"/>
        <v>111.24228742833354</v>
      </c>
      <c r="U126" s="4">
        <f t="shared" si="16"/>
        <v>-4.8005997360421604E-3</v>
      </c>
      <c r="V126" s="5">
        <f>T126/MAX($T$14:T126)-1</f>
        <v>-4.8005997360421881E-3</v>
      </c>
      <c r="Z126" s="3"/>
      <c r="AA126" s="3"/>
      <c r="AB126" s="3"/>
      <c r="AC126" s="3"/>
      <c r="AE126" s="3"/>
      <c r="AG126" s="3"/>
      <c r="AL126" s="3"/>
    </row>
    <row r="127" spans="1:38" x14ac:dyDescent="0.25">
      <c r="A127" s="3">
        <v>42692</v>
      </c>
      <c r="B127">
        <v>12772774</v>
      </c>
      <c r="C127">
        <v>12207222</v>
      </c>
      <c r="D127">
        <v>11307157</v>
      </c>
      <c r="E127">
        <v>10510317</v>
      </c>
      <c r="F127">
        <v>10318324</v>
      </c>
      <c r="G127">
        <v>10525238</v>
      </c>
      <c r="H127">
        <v>10525238</v>
      </c>
      <c r="I127">
        <v>10534445</v>
      </c>
      <c r="K127" s="5">
        <f t="shared" si="18"/>
        <v>1.1862573611565175E-4</v>
      </c>
      <c r="L127" s="5">
        <f t="shared" si="18"/>
        <v>-1.3424675733464397E-4</v>
      </c>
      <c r="M127" s="5">
        <f t="shared" si="18"/>
        <v>-1.5527575461937726E-4</v>
      </c>
      <c r="N127" s="5">
        <f t="shared" si="18"/>
        <v>0</v>
      </c>
      <c r="O127" s="5">
        <f t="shared" si="15"/>
        <v>-6.4905385108591229E-3</v>
      </c>
      <c r="P127" s="5">
        <f t="shared" si="12"/>
        <v>-6.3329852509163009E-3</v>
      </c>
      <c r="Q127" s="5">
        <f t="shared" si="13"/>
        <v>-6.3329852509163009E-3</v>
      </c>
      <c r="R127" s="5">
        <f t="shared" si="14"/>
        <v>-8.0067069247887757E-3</v>
      </c>
      <c r="T127" s="7">
        <f t="shared" si="17"/>
        <v>110.86219877545184</v>
      </c>
      <c r="U127" s="4">
        <f t="shared" si="16"/>
        <v>-3.4167640891648587E-3</v>
      </c>
      <c r="V127" s="5">
        <f>T127/MAX($T$14:T127)-1</f>
        <v>-8.2009613084225164E-3</v>
      </c>
      <c r="Z127" s="3"/>
      <c r="AA127" s="3"/>
      <c r="AB127" s="3"/>
      <c r="AC127" s="3"/>
      <c r="AE127" s="3"/>
      <c r="AG127" s="3"/>
      <c r="AL127" s="3"/>
    </row>
    <row r="128" spans="1:38" x14ac:dyDescent="0.25">
      <c r="A128" s="3">
        <v>42695</v>
      </c>
      <c r="B128">
        <v>12894576</v>
      </c>
      <c r="C128">
        <v>12242211</v>
      </c>
      <c r="D128">
        <v>11302721</v>
      </c>
      <c r="E128">
        <v>10488189</v>
      </c>
      <c r="F128">
        <v>10313693</v>
      </c>
      <c r="G128">
        <v>10523825</v>
      </c>
      <c r="H128">
        <v>10523825</v>
      </c>
      <c r="I128">
        <v>10534445</v>
      </c>
      <c r="K128" s="5">
        <f t="shared" si="18"/>
        <v>9.5360647577418245E-3</v>
      </c>
      <c r="L128" s="5">
        <f t="shared" si="18"/>
        <v>2.8662540912256507E-3</v>
      </c>
      <c r="M128" s="5">
        <f t="shared" si="18"/>
        <v>-3.9231789211024992E-4</v>
      </c>
      <c r="N128" s="5">
        <f t="shared" si="18"/>
        <v>-2.105359904939097E-3</v>
      </c>
      <c r="O128" s="5">
        <f t="shared" si="15"/>
        <v>-4.4881319873268932E-4</v>
      </c>
      <c r="P128" s="5">
        <f t="shared" si="12"/>
        <v>-1.3424874572909307E-4</v>
      </c>
      <c r="Q128" s="5">
        <f t="shared" si="13"/>
        <v>-1.3424874572909307E-4</v>
      </c>
      <c r="R128" s="5">
        <f t="shared" si="14"/>
        <v>0</v>
      </c>
      <c r="T128" s="7">
        <f t="shared" si="17"/>
        <v>110.98951473104906</v>
      </c>
      <c r="U128" s="4">
        <f t="shared" si="16"/>
        <v>1.1484162952159066E-3</v>
      </c>
      <c r="V128" s="5">
        <f>T128/MAX($T$14:T128)-1</f>
        <v>-7.0619631308095343E-3</v>
      </c>
      <c r="Z128" s="3"/>
      <c r="AA128" s="3"/>
      <c r="AB128" s="3"/>
      <c r="AC128" s="3"/>
      <c r="AE128" s="3"/>
      <c r="AG128" s="3"/>
      <c r="AL128" s="3"/>
    </row>
    <row r="129" spans="1:38" x14ac:dyDescent="0.25">
      <c r="A129" s="3">
        <v>42696</v>
      </c>
      <c r="B129">
        <v>12820418</v>
      </c>
      <c r="C129">
        <v>12141729</v>
      </c>
      <c r="D129">
        <v>11205474</v>
      </c>
      <c r="E129">
        <v>10459208</v>
      </c>
      <c r="F129">
        <v>10412045</v>
      </c>
      <c r="G129">
        <v>10553989</v>
      </c>
      <c r="H129">
        <v>10553989</v>
      </c>
      <c r="I129">
        <v>10512267</v>
      </c>
      <c r="K129" s="5">
        <f t="shared" si="18"/>
        <v>-5.7511003076021749E-3</v>
      </c>
      <c r="L129" s="5">
        <f t="shared" si="18"/>
        <v>-8.20783108541423E-3</v>
      </c>
      <c r="M129" s="5">
        <f t="shared" si="18"/>
        <v>-8.6038574251280364E-3</v>
      </c>
      <c r="N129" s="5">
        <f t="shared" ref="N129:N185" si="19">E129/E128-1</f>
        <v>-2.7632034472300226E-3</v>
      </c>
      <c r="O129" s="5">
        <f t="shared" si="15"/>
        <v>9.5360604586542941E-3</v>
      </c>
      <c r="P129" s="5">
        <f t="shared" si="12"/>
        <v>2.8662582283531801E-3</v>
      </c>
      <c r="Q129" s="5">
        <f t="shared" si="13"/>
        <v>2.8662582283531801E-3</v>
      </c>
      <c r="R129" s="5">
        <f t="shared" si="14"/>
        <v>-2.105284141689423E-3</v>
      </c>
      <c r="T129" s="7">
        <f t="shared" si="17"/>
        <v>110.82077321674859</v>
      </c>
      <c r="U129" s="4">
        <f t="shared" si="16"/>
        <v>-1.5203374364629041E-3</v>
      </c>
      <c r="V129" s="5">
        <f>T129/MAX($T$14:T129)-1</f>
        <v>-8.5715640003497517E-3</v>
      </c>
      <c r="Z129" s="3"/>
      <c r="AA129" s="3"/>
      <c r="AB129" s="3"/>
      <c r="AC129" s="3"/>
      <c r="AE129" s="3"/>
      <c r="AG129" s="3"/>
      <c r="AL129" s="3"/>
    </row>
    <row r="130" spans="1:38" x14ac:dyDescent="0.25">
      <c r="A130" s="3">
        <v>42697</v>
      </c>
      <c r="B130">
        <v>12827712</v>
      </c>
      <c r="C130">
        <v>12152471</v>
      </c>
      <c r="D130">
        <v>11193532</v>
      </c>
      <c r="E130">
        <v>10459208</v>
      </c>
      <c r="F130">
        <v>10352165</v>
      </c>
      <c r="G130">
        <v>10467364</v>
      </c>
      <c r="H130">
        <v>10467364</v>
      </c>
      <c r="I130">
        <v>10483219</v>
      </c>
      <c r="K130" s="5">
        <f t="shared" ref="K130:N193" si="20">B130/B129-1</f>
        <v>5.6893620785225529E-4</v>
      </c>
      <c r="L130" s="5">
        <f t="shared" si="20"/>
        <v>8.8471748957674734E-4</v>
      </c>
      <c r="M130" s="5">
        <f t="shared" si="20"/>
        <v>-1.0657291248902245E-3</v>
      </c>
      <c r="N130" s="5">
        <f t="shared" si="19"/>
        <v>0</v>
      </c>
      <c r="O130" s="5">
        <f t="shared" si="15"/>
        <v>-5.7510316177081799E-3</v>
      </c>
      <c r="P130" s="5">
        <f t="shared" si="12"/>
        <v>-8.207797070851619E-3</v>
      </c>
      <c r="Q130" s="5">
        <f t="shared" si="13"/>
        <v>-8.207797070851619E-3</v>
      </c>
      <c r="R130" s="5">
        <f t="shared" si="14"/>
        <v>-2.7632479273975719E-3</v>
      </c>
      <c r="T130" s="7">
        <f t="shared" si="17"/>
        <v>110.4808034946124</v>
      </c>
      <c r="U130" s="4">
        <f t="shared" si="16"/>
        <v>-3.0677436392837765E-3</v>
      </c>
      <c r="V130" s="5">
        <f>T130/MAX($T$14:T130)-1</f>
        <v>-1.1613012278692714E-2</v>
      </c>
      <c r="Z130" s="3"/>
      <c r="AA130" s="3"/>
      <c r="AB130" s="3"/>
      <c r="AC130" s="3"/>
      <c r="AE130" s="3"/>
      <c r="AG130" s="3"/>
      <c r="AL130" s="3"/>
    </row>
    <row r="131" spans="1:38" x14ac:dyDescent="0.25">
      <c r="A131" s="3">
        <v>42698</v>
      </c>
      <c r="B131">
        <v>12750858</v>
      </c>
      <c r="C131">
        <v>12105984</v>
      </c>
      <c r="D131">
        <v>11190425</v>
      </c>
      <c r="E131">
        <v>10437743</v>
      </c>
      <c r="F131">
        <v>10358054</v>
      </c>
      <c r="G131">
        <v>10476624</v>
      </c>
      <c r="H131">
        <v>10476624</v>
      </c>
      <c r="I131">
        <v>10483219</v>
      </c>
      <c r="K131" s="5">
        <f t="shared" si="20"/>
        <v>-5.9912476987322716E-3</v>
      </c>
      <c r="L131" s="5">
        <f t="shared" si="20"/>
        <v>-3.8253125640044239E-3</v>
      </c>
      <c r="M131" s="5">
        <f t="shared" si="20"/>
        <v>-2.7757101154490815E-4</v>
      </c>
      <c r="N131" s="5">
        <f t="shared" si="19"/>
        <v>-2.0522586413809218E-3</v>
      </c>
      <c r="O131" s="5">
        <f t="shared" si="15"/>
        <v>5.6886651246390585E-4</v>
      </c>
      <c r="P131" s="5">
        <f t="shared" si="12"/>
        <v>8.846544363987352E-4</v>
      </c>
      <c r="Q131" s="5">
        <f t="shared" si="13"/>
        <v>8.846544363987352E-4</v>
      </c>
      <c r="R131" s="5">
        <f t="shared" si="14"/>
        <v>0</v>
      </c>
      <c r="T131" s="7">
        <f t="shared" si="17"/>
        <v>110.34535106684162</v>
      </c>
      <c r="U131" s="4">
        <f t="shared" si="16"/>
        <v>-1.2260268163001437E-3</v>
      </c>
      <c r="V131" s="5">
        <f>T131/MAX($T$14:T131)-1</f>
        <v>-1.282480123052121E-2</v>
      </c>
      <c r="Z131" s="3"/>
      <c r="AA131" s="3"/>
      <c r="AB131" s="3"/>
      <c r="AC131" s="3"/>
      <c r="AE131" s="3"/>
      <c r="AG131" s="3"/>
      <c r="AL131" s="3"/>
    </row>
    <row r="132" spans="1:38" x14ac:dyDescent="0.25">
      <c r="A132" s="3">
        <v>42699</v>
      </c>
      <c r="B132">
        <v>12723779</v>
      </c>
      <c r="C132">
        <v>12104080</v>
      </c>
      <c r="D132">
        <v>11183132</v>
      </c>
      <c r="E132">
        <v>10430941</v>
      </c>
      <c r="F132">
        <v>10369786</v>
      </c>
      <c r="G132">
        <v>10467824</v>
      </c>
      <c r="H132">
        <v>10467824</v>
      </c>
      <c r="I132">
        <v>10483219</v>
      </c>
      <c r="K132" s="5">
        <f t="shared" si="20"/>
        <v>-2.1237002247220804E-3</v>
      </c>
      <c r="L132" s="5">
        <f t="shared" si="20"/>
        <v>-1.572775909830515E-4</v>
      </c>
      <c r="M132" s="5">
        <f t="shared" si="20"/>
        <v>-6.517178748796093E-4</v>
      </c>
      <c r="N132" s="5">
        <f t="shared" si="19"/>
        <v>-6.5167345086003525E-4</v>
      </c>
      <c r="O132" s="5">
        <f t="shared" si="15"/>
        <v>1.132645186055159E-3</v>
      </c>
      <c r="P132" s="5">
        <f t="shared" si="12"/>
        <v>-8.3996524071117129E-4</v>
      </c>
      <c r="Q132" s="5">
        <f t="shared" si="13"/>
        <v>-8.3996524071117129E-4</v>
      </c>
      <c r="R132" s="5">
        <f t="shared" si="14"/>
        <v>0</v>
      </c>
      <c r="T132" s="7">
        <f t="shared" si="17"/>
        <v>110.28836245942701</v>
      </c>
      <c r="U132" s="4">
        <f t="shared" si="16"/>
        <v>-5.1645680460149501E-4</v>
      </c>
      <c r="V132" s="5">
        <f>T132/MAX($T$14:T132)-1</f>
        <v>-1.3334634579259541E-2</v>
      </c>
      <c r="Z132" s="3"/>
      <c r="AA132" s="3"/>
      <c r="AB132" s="3"/>
      <c r="AC132" s="3"/>
      <c r="AE132" s="3"/>
      <c r="AG132" s="3"/>
      <c r="AL132" s="3"/>
    </row>
    <row r="133" spans="1:38" x14ac:dyDescent="0.25">
      <c r="A133" s="3">
        <v>42702</v>
      </c>
      <c r="B133">
        <v>12719496</v>
      </c>
      <c r="C133">
        <v>12035608</v>
      </c>
      <c r="D133">
        <v>11138509</v>
      </c>
      <c r="E133">
        <v>10391818</v>
      </c>
      <c r="F133">
        <v>10351239</v>
      </c>
      <c r="G133">
        <v>10472684</v>
      </c>
      <c r="H133">
        <v>10472684</v>
      </c>
      <c r="I133">
        <v>10476387</v>
      </c>
      <c r="K133" s="5">
        <f t="shared" si="20"/>
        <v>-3.3661383147254309E-4</v>
      </c>
      <c r="L133" s="5">
        <f t="shared" si="20"/>
        <v>-5.6569355126535603E-3</v>
      </c>
      <c r="M133" s="5">
        <f t="shared" si="20"/>
        <v>-3.9902059637675347E-3</v>
      </c>
      <c r="N133" s="5">
        <f t="shared" si="19"/>
        <v>-3.750668324171369E-3</v>
      </c>
      <c r="O133" s="5">
        <f t="shared" si="15"/>
        <v>-1.7885614997261712E-3</v>
      </c>
      <c r="P133" s="5">
        <f t="shared" si="12"/>
        <v>4.6427987325725617E-4</v>
      </c>
      <c r="Q133" s="5">
        <f t="shared" si="13"/>
        <v>4.6427987325725617E-4</v>
      </c>
      <c r="R133" s="5">
        <f t="shared" si="14"/>
        <v>-6.5170822053794986E-4</v>
      </c>
      <c r="T133" s="7">
        <f t="shared" si="17"/>
        <v>110.07817857077414</v>
      </c>
      <c r="U133" s="4">
        <f t="shared" si="16"/>
        <v>-1.905766700726827E-3</v>
      </c>
      <c r="V133" s="5">
        <f>T133/MAX($T$14:T133)-1</f>
        <v>-1.5214988577438748E-2</v>
      </c>
      <c r="Z133" s="3"/>
      <c r="AA133" s="3"/>
      <c r="AB133" s="3"/>
      <c r="AC133" s="3"/>
      <c r="AE133" s="3"/>
      <c r="AG133" s="3"/>
      <c r="AL133" s="3"/>
    </row>
    <row r="134" spans="1:38" x14ac:dyDescent="0.25">
      <c r="A134" s="3">
        <v>42703</v>
      </c>
      <c r="B134">
        <v>12679069</v>
      </c>
      <c r="C134">
        <v>12020402</v>
      </c>
      <c r="D134">
        <v>11131070</v>
      </c>
      <c r="E134">
        <v>10395798</v>
      </c>
      <c r="F134">
        <v>10347755</v>
      </c>
      <c r="G134">
        <v>10413442</v>
      </c>
      <c r="H134">
        <v>10413442</v>
      </c>
      <c r="I134">
        <v>10437093</v>
      </c>
      <c r="K134" s="5">
        <f t="shared" si="20"/>
        <v>-3.17834920503135E-3</v>
      </c>
      <c r="L134" s="5">
        <f t="shared" si="20"/>
        <v>-1.2634176852552859E-3</v>
      </c>
      <c r="M134" s="5">
        <f t="shared" si="20"/>
        <v>-6.6786317630129766E-4</v>
      </c>
      <c r="N134" s="5">
        <f t="shared" si="19"/>
        <v>3.8299362055793651E-4</v>
      </c>
      <c r="O134" s="5">
        <f t="shared" si="15"/>
        <v>-3.3657806567888304E-4</v>
      </c>
      <c r="P134" s="5">
        <f t="shared" si="12"/>
        <v>-5.6568115680756259E-3</v>
      </c>
      <c r="Q134" s="5">
        <f t="shared" si="13"/>
        <v>-5.6568115680756259E-3</v>
      </c>
      <c r="R134" s="5">
        <f t="shared" si="14"/>
        <v>-3.7507205489831774E-3</v>
      </c>
      <c r="T134" s="7">
        <f t="shared" si="17"/>
        <v>109.80122795260093</v>
      </c>
      <c r="U134" s="4">
        <f t="shared" si="16"/>
        <v>-2.5159447746054137E-3</v>
      </c>
      <c r="V134" s="5">
        <f>T134/MAX($T$14:T134)-1</f>
        <v>-1.7692653281037085E-2</v>
      </c>
      <c r="Z134" s="3"/>
      <c r="AA134" s="3"/>
      <c r="AB134" s="3"/>
      <c r="AC134" s="3"/>
      <c r="AE134" s="3"/>
      <c r="AG134" s="3"/>
      <c r="AL134" s="3"/>
    </row>
    <row r="135" spans="1:38" x14ac:dyDescent="0.25">
      <c r="A135" s="3">
        <v>42704</v>
      </c>
      <c r="B135">
        <v>12805765</v>
      </c>
      <c r="C135">
        <v>12144614</v>
      </c>
      <c r="D135">
        <v>11220671</v>
      </c>
      <c r="E135">
        <v>10513010</v>
      </c>
      <c r="F135">
        <v>10314866</v>
      </c>
      <c r="G135">
        <v>10400284</v>
      </c>
      <c r="H135">
        <v>10400284</v>
      </c>
      <c r="I135">
        <v>10441092</v>
      </c>
      <c r="K135" s="5">
        <f t="shared" si="20"/>
        <v>9.9925317860483087E-3</v>
      </c>
      <c r="L135" s="5">
        <f t="shared" si="20"/>
        <v>1.0333431444306207E-2</v>
      </c>
      <c r="M135" s="5">
        <f t="shared" si="20"/>
        <v>8.0496304488246739E-3</v>
      </c>
      <c r="N135" s="5">
        <f t="shared" si="19"/>
        <v>1.1274940124846644E-2</v>
      </c>
      <c r="O135" s="5">
        <f t="shared" si="15"/>
        <v>-3.1783705741004198E-3</v>
      </c>
      <c r="P135" s="5">
        <f t="shared" si="12"/>
        <v>-1.2635591574812199E-3</v>
      </c>
      <c r="Q135" s="5">
        <f t="shared" si="13"/>
        <v>-1.2635591574812199E-3</v>
      </c>
      <c r="R135" s="5">
        <f t="shared" si="14"/>
        <v>3.8315266521049551E-4</v>
      </c>
      <c r="T135" s="7">
        <f t="shared" si="17"/>
        <v>110.27238773356373</v>
      </c>
      <c r="U135" s="4">
        <f t="shared" si="16"/>
        <v>4.2910246975216837E-3</v>
      </c>
      <c r="V135" s="5">
        <f>T135/MAX($T$14:T135)-1</f>
        <v>-1.3477548195709121E-2</v>
      </c>
      <c r="Z135" s="3"/>
      <c r="AA135" s="3"/>
      <c r="AB135" s="3"/>
      <c r="AC135" s="3"/>
      <c r="AE135" s="3"/>
      <c r="AG135" s="3"/>
      <c r="AL135" s="3"/>
    </row>
    <row r="136" spans="1:38" x14ac:dyDescent="0.25">
      <c r="A136" s="3">
        <v>42705</v>
      </c>
      <c r="B136">
        <v>12947608</v>
      </c>
      <c r="C136">
        <v>12278384</v>
      </c>
      <c r="D136">
        <v>11221717</v>
      </c>
      <c r="E136">
        <v>10448762</v>
      </c>
      <c r="F136">
        <v>10417937</v>
      </c>
      <c r="G136">
        <v>10507756</v>
      </c>
      <c r="H136">
        <v>10507756</v>
      </c>
      <c r="I136">
        <v>10558814</v>
      </c>
      <c r="K136" s="5">
        <f t="shared" si="20"/>
        <v>1.1076495625212512E-2</v>
      </c>
      <c r="L136" s="5">
        <f t="shared" si="20"/>
        <v>1.1014759299883936E-2</v>
      </c>
      <c r="M136" s="5">
        <f t="shared" si="20"/>
        <v>9.322080649187825E-5</v>
      </c>
      <c r="N136" s="5">
        <f t="shared" si="19"/>
        <v>-6.1112849697659843E-3</v>
      </c>
      <c r="O136" s="5">
        <f t="shared" si="15"/>
        <v>9.9924710607002254E-3</v>
      </c>
      <c r="P136" s="5">
        <f t="shared" si="12"/>
        <v>1.0333563968060844E-2</v>
      </c>
      <c r="Q136" s="5">
        <f t="shared" si="13"/>
        <v>1.0333563968060844E-2</v>
      </c>
      <c r="R136" s="5">
        <f t="shared" si="14"/>
        <v>1.127487431391283E-2</v>
      </c>
      <c r="T136" s="7">
        <f t="shared" si="17"/>
        <v>111.07196818657964</v>
      </c>
      <c r="U136" s="4">
        <f t="shared" si="16"/>
        <v>7.2509580090696357E-3</v>
      </c>
      <c r="V136" s="5">
        <f>T136/MAX($T$14:T136)-1</f>
        <v>-6.3243153226718585E-3</v>
      </c>
      <c r="Z136" s="3"/>
      <c r="AA136" s="3"/>
      <c r="AB136" s="3"/>
      <c r="AC136" s="3"/>
      <c r="AE136" s="3"/>
      <c r="AG136" s="3"/>
      <c r="AL136" s="3"/>
    </row>
    <row r="137" spans="1:38" x14ac:dyDescent="0.25">
      <c r="A137" s="3">
        <v>42706</v>
      </c>
      <c r="B137">
        <v>12907621</v>
      </c>
      <c r="C137">
        <v>12234065</v>
      </c>
      <c r="D137">
        <v>11198305</v>
      </c>
      <c r="E137">
        <v>10407612</v>
      </c>
      <c r="F137">
        <v>10466183</v>
      </c>
      <c r="G137">
        <v>10586482</v>
      </c>
      <c r="H137">
        <v>10586482</v>
      </c>
      <c r="I137">
        <v>10542475</v>
      </c>
      <c r="K137" s="5">
        <f t="shared" si="20"/>
        <v>-3.0883696818748696E-3</v>
      </c>
      <c r="L137" s="5">
        <f t="shared" si="20"/>
        <v>-3.6095140858927177E-3</v>
      </c>
      <c r="M137" s="5">
        <f t="shared" si="20"/>
        <v>-2.0863117471239256E-3</v>
      </c>
      <c r="N137" s="5">
        <f t="shared" si="19"/>
        <v>-3.9382656050545028E-3</v>
      </c>
      <c r="O137" s="5">
        <f t="shared" si="15"/>
        <v>4.6310512340399512E-3</v>
      </c>
      <c r="P137" s="5">
        <f t="shared" si="12"/>
        <v>7.4921800620417756E-3</v>
      </c>
      <c r="Q137" s="5">
        <f t="shared" si="13"/>
        <v>7.4921800620417756E-3</v>
      </c>
      <c r="R137" s="5">
        <f t="shared" si="14"/>
        <v>-1.5474275804081561E-3</v>
      </c>
      <c r="T137" s="7">
        <f t="shared" si="17"/>
        <v>111.1461854019027</v>
      </c>
      <c r="U137" s="4">
        <f t="shared" si="16"/>
        <v>6.6819033222116631E-4</v>
      </c>
      <c r="V137" s="5">
        <f>T137/MAX($T$14:T137)-1</f>
        <v>-5.6603508368071598E-3</v>
      </c>
      <c r="Z137" s="3"/>
      <c r="AA137" s="3"/>
      <c r="AB137" s="3"/>
      <c r="AC137" s="3"/>
      <c r="AE137" s="3"/>
      <c r="AG137" s="3"/>
      <c r="AL137" s="3"/>
    </row>
    <row r="138" spans="1:38" x14ac:dyDescent="0.25">
      <c r="A138" s="3">
        <v>42709</v>
      </c>
      <c r="B138">
        <v>12927805</v>
      </c>
      <c r="C138">
        <v>12228196</v>
      </c>
      <c r="D138">
        <v>11199835</v>
      </c>
      <c r="E138">
        <v>10403835</v>
      </c>
      <c r="F138">
        <v>10469589</v>
      </c>
      <c r="G138">
        <v>10593731</v>
      </c>
      <c r="H138">
        <v>10593731</v>
      </c>
      <c r="I138">
        <v>10522644</v>
      </c>
      <c r="K138" s="5">
        <f t="shared" si="20"/>
        <v>1.5637273514614858E-3</v>
      </c>
      <c r="L138" s="5">
        <f t="shared" si="20"/>
        <v>-4.7972607632862374E-4</v>
      </c>
      <c r="M138" s="5">
        <f t="shared" si="20"/>
        <v>1.366278200138904E-4</v>
      </c>
      <c r="N138" s="5">
        <f t="shared" si="19"/>
        <v>-3.6290745658085211E-4</v>
      </c>
      <c r="O138" s="5">
        <f t="shared" si="15"/>
        <v>3.2542905087740159E-4</v>
      </c>
      <c r="P138" s="5">
        <f t="shared" si="12"/>
        <v>6.8474116330619061E-4</v>
      </c>
      <c r="Q138" s="5">
        <f t="shared" si="13"/>
        <v>6.8474116330619061E-4</v>
      </c>
      <c r="R138" s="5">
        <f t="shared" si="14"/>
        <v>-1.8810573418480692E-3</v>
      </c>
      <c r="T138" s="7">
        <f t="shared" si="17"/>
        <v>111.15551578620232</v>
      </c>
      <c r="U138" s="4">
        <f t="shared" si="16"/>
        <v>8.3946959275951749E-5</v>
      </c>
      <c r="V138" s="5">
        <f>T138/MAX($T$14:T138)-1</f>
        <v>-5.5768790467722873E-3</v>
      </c>
      <c r="Z138" s="3"/>
      <c r="AA138" s="3"/>
      <c r="AB138" s="3"/>
      <c r="AC138" s="3"/>
      <c r="AE138" s="3"/>
      <c r="AG138" s="3"/>
      <c r="AL138" s="3"/>
    </row>
    <row r="139" spans="1:38" x14ac:dyDescent="0.25">
      <c r="A139" s="3">
        <v>42710</v>
      </c>
      <c r="B139">
        <v>12925811</v>
      </c>
      <c r="C139">
        <v>12228171</v>
      </c>
      <c r="D139">
        <v>11196757</v>
      </c>
      <c r="E139">
        <v>10403835</v>
      </c>
      <c r="F139">
        <v>10485960</v>
      </c>
      <c r="G139">
        <v>10588650</v>
      </c>
      <c r="H139">
        <v>10588650</v>
      </c>
      <c r="I139">
        <v>10518825</v>
      </c>
      <c r="K139" s="5">
        <f t="shared" si="20"/>
        <v>-1.542411878892036E-4</v>
      </c>
      <c r="L139" s="5">
        <f t="shared" si="20"/>
        <v>-2.0444552900622526E-6</v>
      </c>
      <c r="M139" s="5">
        <f t="shared" si="20"/>
        <v>-2.7482547733959084E-4</v>
      </c>
      <c r="N139" s="5">
        <f t="shared" si="19"/>
        <v>0</v>
      </c>
      <c r="O139" s="5">
        <f t="shared" si="15"/>
        <v>1.5636716971412223E-3</v>
      </c>
      <c r="P139" s="5">
        <f t="shared" si="12"/>
        <v>-4.7962327908834812E-4</v>
      </c>
      <c r="Q139" s="5">
        <f t="shared" si="13"/>
        <v>-4.7962327908834812E-4</v>
      </c>
      <c r="R139" s="5">
        <f t="shared" si="14"/>
        <v>-3.6293159779998696E-4</v>
      </c>
      <c r="T139" s="7">
        <f t="shared" si="17"/>
        <v>111.1528811562229</v>
      </c>
      <c r="U139" s="4">
        <f t="shared" si="16"/>
        <v>-2.3702197419289694E-5</v>
      </c>
      <c r="V139" s="5">
        <f>T139/MAX($T$14:T139)-1</f>
        <v>-5.6004490599035339E-3</v>
      </c>
      <c r="Z139" s="3"/>
      <c r="AA139" s="3"/>
      <c r="AB139" s="3"/>
      <c r="AC139" s="3"/>
      <c r="AE139" s="3"/>
      <c r="AG139" s="3"/>
      <c r="AL139" s="3"/>
    </row>
    <row r="140" spans="1:38" x14ac:dyDescent="0.25">
      <c r="A140" s="3">
        <v>42711</v>
      </c>
      <c r="B140">
        <v>12838465</v>
      </c>
      <c r="C140">
        <v>12197085</v>
      </c>
      <c r="D140">
        <v>11168293</v>
      </c>
      <c r="E140">
        <v>10384277</v>
      </c>
      <c r="F140">
        <v>10484342</v>
      </c>
      <c r="G140">
        <v>10588627</v>
      </c>
      <c r="H140">
        <v>10588627</v>
      </c>
      <c r="I140">
        <v>10518825</v>
      </c>
      <c r="K140" s="5">
        <f t="shared" si="20"/>
        <v>-6.75748701570833E-3</v>
      </c>
      <c r="L140" s="5">
        <f t="shared" si="20"/>
        <v>-2.5421626832009547E-3</v>
      </c>
      <c r="M140" s="5">
        <f t="shared" si="20"/>
        <v>-2.5421646642862505E-3</v>
      </c>
      <c r="N140" s="5">
        <f t="shared" si="19"/>
        <v>-1.8798837159567094E-3</v>
      </c>
      <c r="O140" s="5">
        <f t="shared" si="15"/>
        <v>-1.5430156132578698E-4</v>
      </c>
      <c r="P140" s="5">
        <f t="shared" si="12"/>
        <v>-2.1721371468164108E-6</v>
      </c>
      <c r="Q140" s="5">
        <f t="shared" si="13"/>
        <v>-2.1721371468164108E-6</v>
      </c>
      <c r="R140" s="5">
        <f t="shared" si="14"/>
        <v>0</v>
      </c>
      <c r="T140" s="7">
        <f t="shared" si="17"/>
        <v>110.96002612902714</v>
      </c>
      <c r="U140" s="4">
        <f t="shared" si="16"/>
        <v>-1.7350429893464581E-3</v>
      </c>
      <c r="V140" s="5">
        <f>T140/MAX($T$14:T140)-1</f>
        <v>-7.325775029371373E-3</v>
      </c>
      <c r="Z140" s="3"/>
      <c r="AA140" s="3"/>
      <c r="AB140" s="3"/>
      <c r="AC140" s="3"/>
      <c r="AE140" s="3"/>
      <c r="AG140" s="3"/>
      <c r="AL140" s="3"/>
    </row>
    <row r="141" spans="1:38" x14ac:dyDescent="0.25">
      <c r="A141" s="3">
        <v>42712</v>
      </c>
      <c r="B141">
        <v>12791293</v>
      </c>
      <c r="C141">
        <v>12088229</v>
      </c>
      <c r="D141">
        <v>11093595</v>
      </c>
      <c r="E141">
        <v>10313628</v>
      </c>
      <c r="F141">
        <v>10413495</v>
      </c>
      <c r="G141">
        <v>10561710</v>
      </c>
      <c r="H141">
        <v>10561710</v>
      </c>
      <c r="I141">
        <v>10499051</v>
      </c>
      <c r="K141" s="5">
        <f t="shared" si="20"/>
        <v>-3.6742710285069258E-3</v>
      </c>
      <c r="L141" s="5">
        <f t="shared" si="20"/>
        <v>-8.924755382126115E-3</v>
      </c>
      <c r="M141" s="5">
        <f t="shared" si="20"/>
        <v>-6.6883990239152702E-3</v>
      </c>
      <c r="N141" s="5">
        <f t="shared" si="19"/>
        <v>-6.8034587289995674E-3</v>
      </c>
      <c r="O141" s="5">
        <f t="shared" si="15"/>
        <v>-6.7574102409097003E-3</v>
      </c>
      <c r="P141" s="5">
        <f t="shared" si="12"/>
        <v>-2.5420670687521518E-3</v>
      </c>
      <c r="Q141" s="5">
        <f t="shared" si="13"/>
        <v>-2.5420670687521518E-3</v>
      </c>
      <c r="R141" s="5">
        <f t="shared" si="14"/>
        <v>-1.8798677608953263E-3</v>
      </c>
      <c r="T141" s="7">
        <f t="shared" si="17"/>
        <v>110.40782944927444</v>
      </c>
      <c r="U141" s="4">
        <f t="shared" si="16"/>
        <v>-4.9765370378571511E-3</v>
      </c>
      <c r="V141" s="5">
        <f>T141/MAX($T$14:T141)-1</f>
        <v>-1.2265855076463827E-2</v>
      </c>
      <c r="Z141" s="3"/>
      <c r="AA141" s="3"/>
      <c r="AB141" s="3"/>
      <c r="AC141" s="3"/>
      <c r="AE141" s="3"/>
      <c r="AG141" s="3"/>
      <c r="AL141" s="3"/>
    </row>
    <row r="142" spans="1:38" x14ac:dyDescent="0.25">
      <c r="A142" s="3">
        <v>42713</v>
      </c>
      <c r="B142">
        <v>12759821</v>
      </c>
      <c r="C142">
        <v>12083221</v>
      </c>
      <c r="D142">
        <v>11085774</v>
      </c>
      <c r="E142">
        <v>10309273</v>
      </c>
      <c r="F142">
        <v>10380821</v>
      </c>
      <c r="G142">
        <v>10493042</v>
      </c>
      <c r="H142">
        <v>10493042</v>
      </c>
      <c r="I142">
        <v>10468127</v>
      </c>
      <c r="K142" s="5">
        <f t="shared" si="20"/>
        <v>-2.4604236647538524E-3</v>
      </c>
      <c r="L142" s="5">
        <f t="shared" si="20"/>
        <v>-4.1428732033454985E-4</v>
      </c>
      <c r="M142" s="5">
        <f t="shared" si="20"/>
        <v>-7.0500139945617324E-4</v>
      </c>
      <c r="N142" s="5">
        <f t="shared" si="19"/>
        <v>-4.2225684308183631E-4</v>
      </c>
      <c r="O142" s="5">
        <f t="shared" si="15"/>
        <v>-3.1376593545202613E-3</v>
      </c>
      <c r="P142" s="5">
        <f t="shared" si="12"/>
        <v>-6.5015986994529928E-3</v>
      </c>
      <c r="Q142" s="5">
        <f t="shared" si="13"/>
        <v>-6.5015986994529928E-3</v>
      </c>
      <c r="R142" s="5">
        <f t="shared" si="14"/>
        <v>-2.9454090660193666E-3</v>
      </c>
      <c r="T142" s="7">
        <f t="shared" si="17"/>
        <v>110.08918920960421</v>
      </c>
      <c r="U142" s="4">
        <f t="shared" si="16"/>
        <v>-2.8860293808840032E-3</v>
      </c>
      <c r="V142" s="5">
        <f>T142/MAX($T$14:T142)-1</f>
        <v>-1.511648483921546E-2</v>
      </c>
      <c r="Z142" s="3"/>
      <c r="AA142" s="3"/>
      <c r="AB142" s="3"/>
      <c r="AC142" s="3"/>
      <c r="AE142" s="3"/>
      <c r="AG142" s="3"/>
      <c r="AL142" s="3"/>
    </row>
    <row r="143" spans="1:38" x14ac:dyDescent="0.25">
      <c r="A143" s="3">
        <v>42716</v>
      </c>
      <c r="B143">
        <v>12801725</v>
      </c>
      <c r="C143">
        <v>12051631</v>
      </c>
      <c r="D143">
        <v>11087289</v>
      </c>
      <c r="E143">
        <v>10289271</v>
      </c>
      <c r="F143">
        <v>10357307</v>
      </c>
      <c r="G143">
        <v>10488695</v>
      </c>
      <c r="H143">
        <v>10488695</v>
      </c>
      <c r="I143">
        <v>10463707</v>
      </c>
      <c r="K143" s="5">
        <f t="shared" si="20"/>
        <v>3.2840586086591017E-3</v>
      </c>
      <c r="L143" s="5">
        <f t="shared" si="20"/>
        <v>-2.6143691322040308E-3</v>
      </c>
      <c r="M143" s="5">
        <f t="shared" si="20"/>
        <v>1.3666163499270745E-4</v>
      </c>
      <c r="N143" s="5">
        <f t="shared" si="19"/>
        <v>-1.9401950069611873E-3</v>
      </c>
      <c r="O143" s="5">
        <f t="shared" si="15"/>
        <v>-2.2651387592561578E-3</v>
      </c>
      <c r="P143" s="5">
        <f t="shared" ref="P143:P206" si="21">IFERROR(G143/G142-1,0)</f>
        <v>-4.1427452591913383E-4</v>
      </c>
      <c r="Q143" s="5">
        <f t="shared" ref="Q143:Q206" si="22">IFERROR(H143/H142-1,0)</f>
        <v>-4.1427452591913383E-4</v>
      </c>
      <c r="R143" s="5">
        <f t="shared" ref="R143:R206" si="23">IFERROR(I143/I142-1,0)</f>
        <v>-4.2223408256314432E-4</v>
      </c>
      <c r="T143" s="7">
        <f t="shared" si="17"/>
        <v>110.02520309138616</v>
      </c>
      <c r="U143" s="4">
        <f t="shared" si="16"/>
        <v>-5.8122072364637234E-4</v>
      </c>
      <c r="V143" s="5">
        <f>T143/MAX($T$14:T143)-1</f>
        <v>-1.568891954860463E-2</v>
      </c>
      <c r="Z143" s="3"/>
      <c r="AA143" s="3"/>
      <c r="AB143" s="3"/>
      <c r="AC143" s="3"/>
      <c r="AE143" s="3"/>
      <c r="AG143" s="3"/>
      <c r="AL143" s="3"/>
    </row>
    <row r="144" spans="1:38" x14ac:dyDescent="0.25">
      <c r="A144" s="3">
        <v>42717</v>
      </c>
      <c r="B144">
        <v>12821587</v>
      </c>
      <c r="C144">
        <v>12057490</v>
      </c>
      <c r="D144">
        <v>11100069</v>
      </c>
      <c r="E144">
        <v>10296971</v>
      </c>
      <c r="F144">
        <v>10391322</v>
      </c>
      <c r="G144">
        <v>10461274</v>
      </c>
      <c r="H144">
        <v>10461274</v>
      </c>
      <c r="I144">
        <v>10443405</v>
      </c>
      <c r="K144" s="5">
        <f t="shared" si="20"/>
        <v>1.5515096598310851E-3</v>
      </c>
      <c r="L144" s="5">
        <f t="shared" si="20"/>
        <v>4.8615826355780101E-4</v>
      </c>
      <c r="M144" s="5">
        <f t="shared" si="20"/>
        <v>1.1526713157743451E-3</v>
      </c>
      <c r="N144" s="5">
        <f t="shared" si="19"/>
        <v>7.483523371092371E-4</v>
      </c>
      <c r="O144" s="5">
        <f t="shared" ref="O144:O207" si="24">IFERROR(F144/F143-1,0)</f>
        <v>3.2841548483597549E-3</v>
      </c>
      <c r="P144" s="5">
        <f t="shared" si="21"/>
        <v>-2.6143385807290143E-3</v>
      </c>
      <c r="Q144" s="5">
        <f t="shared" si="22"/>
        <v>-2.6143385807290143E-3</v>
      </c>
      <c r="R144" s="5">
        <f t="shared" si="23"/>
        <v>-1.9402301689066537E-3</v>
      </c>
      <c r="T144" s="7">
        <f t="shared" si="17"/>
        <v>110.02594492386135</v>
      </c>
      <c r="U144" s="4">
        <f t="shared" ref="U144:U207" si="25">(K144*$K$12%)+(L144*$L$12%)+(M144*$M$12%)+(N144*$N$12%)+(O144*$O$12%)+(P144*$P$12%)+(Q144*$Q$12%)+(R144*$R$12%)</f>
        <v>6.7423867834426332E-6</v>
      </c>
      <c r="V144" s="5">
        <f>T144/MAX($T$14:T144)-1</f>
        <v>-1.568228294258478E-2</v>
      </c>
      <c r="Z144" s="3"/>
      <c r="AA144" s="3"/>
      <c r="AB144" s="3"/>
      <c r="AC144" s="3"/>
      <c r="AE144" s="3"/>
      <c r="AG144" s="3"/>
      <c r="AL144" s="3"/>
    </row>
    <row r="145" spans="1:38" x14ac:dyDescent="0.25">
      <c r="A145" s="3">
        <v>42718</v>
      </c>
      <c r="B145">
        <v>12808904</v>
      </c>
      <c r="C145">
        <v>12027773</v>
      </c>
      <c r="D145">
        <v>11098081</v>
      </c>
      <c r="E145">
        <v>10291382</v>
      </c>
      <c r="F145">
        <v>10407444</v>
      </c>
      <c r="G145">
        <v>10466359</v>
      </c>
      <c r="H145">
        <v>10466359</v>
      </c>
      <c r="I145">
        <v>10451221</v>
      </c>
      <c r="K145" s="5">
        <f t="shared" si="20"/>
        <v>-9.8919111963280404E-4</v>
      </c>
      <c r="L145" s="5">
        <f t="shared" si="20"/>
        <v>-2.4646091350687405E-3</v>
      </c>
      <c r="M145" s="5">
        <f t="shared" si="20"/>
        <v>-1.7909798578730207E-4</v>
      </c>
      <c r="N145" s="5">
        <f t="shared" si="19"/>
        <v>-5.4278097898885491E-4</v>
      </c>
      <c r="O145" s="5">
        <f t="shared" si="24"/>
        <v>1.5514869041686197E-3</v>
      </c>
      <c r="P145" s="5">
        <f t="shared" si="21"/>
        <v>4.8607846424819634E-4</v>
      </c>
      <c r="Q145" s="5">
        <f t="shared" si="22"/>
        <v>4.8607846424819634E-4</v>
      </c>
      <c r="R145" s="5">
        <f t="shared" si="23"/>
        <v>7.4841490873911454E-4</v>
      </c>
      <c r="T145" s="7">
        <f t="shared" si="17"/>
        <v>110.01351721174227</v>
      </c>
      <c r="U145" s="4">
        <f t="shared" si="25"/>
        <v>-1.1295255975919682E-4</v>
      </c>
      <c r="V145" s="5">
        <f>T145/MAX($T$14:T145)-1</f>
        <v>-1.5793464148342817E-2</v>
      </c>
      <c r="Z145" s="3"/>
      <c r="AA145" s="3"/>
      <c r="AB145" s="3"/>
      <c r="AC145" s="3"/>
      <c r="AE145" s="3"/>
      <c r="AG145" s="3"/>
      <c r="AL145" s="3"/>
    </row>
    <row r="146" spans="1:38" x14ac:dyDescent="0.25">
      <c r="A146" s="3">
        <v>42719</v>
      </c>
      <c r="B146">
        <v>12683006</v>
      </c>
      <c r="C146">
        <v>11889435</v>
      </c>
      <c r="D146">
        <v>11086324</v>
      </c>
      <c r="E146">
        <v>10209609</v>
      </c>
      <c r="F146">
        <v>10397149</v>
      </c>
      <c r="G146">
        <v>10440563</v>
      </c>
      <c r="H146">
        <v>10440563</v>
      </c>
      <c r="I146">
        <v>10445548</v>
      </c>
      <c r="K146" s="5">
        <f t="shared" si="20"/>
        <v>-9.8289439908363363E-3</v>
      </c>
      <c r="L146" s="5">
        <f t="shared" si="20"/>
        <v>-1.1501547293917169E-2</v>
      </c>
      <c r="M146" s="5">
        <f t="shared" si="20"/>
        <v>-1.059372336532749E-3</v>
      </c>
      <c r="N146" s="5">
        <f t="shared" si="19"/>
        <v>-7.9457744353479409E-3</v>
      </c>
      <c r="O146" s="5">
        <f t="shared" si="24"/>
        <v>-9.8919581022971492E-4</v>
      </c>
      <c r="P146" s="5">
        <f t="shared" si="21"/>
        <v>-2.4646584356603496E-3</v>
      </c>
      <c r="Q146" s="5">
        <f t="shared" si="22"/>
        <v>-2.4646584356603496E-3</v>
      </c>
      <c r="R146" s="5">
        <f t="shared" si="23"/>
        <v>-5.428073906388331E-4</v>
      </c>
      <c r="T146" s="7">
        <f t="shared" si="17"/>
        <v>109.50749686343664</v>
      </c>
      <c r="U146" s="4">
        <f t="shared" si="25"/>
        <v>-4.5996197661029303E-3</v>
      </c>
      <c r="V146" s="5">
        <f>T146/MAX($T$14:T146)-1</f>
        <v>-2.0320439984573668E-2</v>
      </c>
      <c r="Z146" s="3"/>
      <c r="AA146" s="3"/>
      <c r="AB146" s="3"/>
      <c r="AC146" s="3"/>
      <c r="AE146" s="3"/>
      <c r="AG146" s="3"/>
      <c r="AL146" s="3"/>
    </row>
    <row r="147" spans="1:38" x14ac:dyDescent="0.25">
      <c r="A147" s="3">
        <v>42720</v>
      </c>
      <c r="B147">
        <v>12672039</v>
      </c>
      <c r="C147">
        <v>11889435</v>
      </c>
      <c r="D147">
        <v>11071312</v>
      </c>
      <c r="E147">
        <v>10209609</v>
      </c>
      <c r="F147">
        <v>10374017</v>
      </c>
      <c r="G147">
        <v>10398027</v>
      </c>
      <c r="H147">
        <v>10398027</v>
      </c>
      <c r="I147">
        <v>10413757</v>
      </c>
      <c r="K147" s="5">
        <f t="shared" si="20"/>
        <v>-8.6470037150498946E-4</v>
      </c>
      <c r="L147" s="5">
        <f t="shared" si="20"/>
        <v>0</v>
      </c>
      <c r="M147" s="5">
        <f t="shared" si="20"/>
        <v>-1.354100782188894E-3</v>
      </c>
      <c r="N147" s="5">
        <f t="shared" si="19"/>
        <v>0</v>
      </c>
      <c r="O147" s="5">
        <f t="shared" si="24"/>
        <v>-2.2248406750735583E-3</v>
      </c>
      <c r="P147" s="5">
        <f t="shared" si="21"/>
        <v>-4.074109796569414E-3</v>
      </c>
      <c r="Q147" s="5">
        <f t="shared" si="22"/>
        <v>-4.074109796569414E-3</v>
      </c>
      <c r="R147" s="5">
        <f t="shared" si="23"/>
        <v>-3.0434975742775761E-3</v>
      </c>
      <c r="T147" s="7">
        <f t="shared" ref="T147:T210" si="26">T146*(1+U147)</f>
        <v>109.29347323515748</v>
      </c>
      <c r="U147" s="4">
        <f t="shared" si="25"/>
        <v>-1.9544198745229807E-3</v>
      </c>
      <c r="V147" s="5">
        <f>T147/MAX($T$14:T147)-1</f>
        <v>-2.2235145187331828E-2</v>
      </c>
      <c r="Z147" s="3"/>
      <c r="AA147" s="3"/>
      <c r="AB147" s="3"/>
      <c r="AC147" s="3"/>
      <c r="AE147" s="3"/>
      <c r="AG147" s="3"/>
      <c r="AL147" s="3"/>
    </row>
    <row r="148" spans="1:38" x14ac:dyDescent="0.25">
      <c r="A148" s="3">
        <v>42723</v>
      </c>
      <c r="B148">
        <v>12690999</v>
      </c>
      <c r="C148">
        <v>11889435</v>
      </c>
      <c r="D148">
        <v>11078043</v>
      </c>
      <c r="E148">
        <v>10209609</v>
      </c>
      <c r="F148">
        <v>10346431</v>
      </c>
      <c r="G148">
        <v>10380813</v>
      </c>
      <c r="H148">
        <v>10380813</v>
      </c>
      <c r="I148">
        <v>10413757</v>
      </c>
      <c r="K148" s="5">
        <f t="shared" si="20"/>
        <v>1.4962075164068889E-3</v>
      </c>
      <c r="L148" s="5">
        <f t="shared" si="20"/>
        <v>0</v>
      </c>
      <c r="M148" s="5">
        <f t="shared" si="20"/>
        <v>6.0796769163395936E-4</v>
      </c>
      <c r="N148" s="5">
        <f t="shared" si="19"/>
        <v>0</v>
      </c>
      <c r="O148" s="5">
        <f t="shared" si="24"/>
        <v>-2.6591435121033902E-3</v>
      </c>
      <c r="P148" s="5">
        <f t="shared" si="21"/>
        <v>-1.6555063763539213E-3</v>
      </c>
      <c r="Q148" s="5">
        <f t="shared" si="22"/>
        <v>-1.6555063763539213E-3</v>
      </c>
      <c r="R148" s="5">
        <f t="shared" si="23"/>
        <v>0</v>
      </c>
      <c r="T148" s="7">
        <f t="shared" si="26"/>
        <v>109.240657423013</v>
      </c>
      <c r="U148" s="4">
        <f t="shared" si="25"/>
        <v>-4.8324763209629806E-4</v>
      </c>
      <c r="V148" s="5">
        <f>T148/MAX($T$14:T148)-1</f>
        <v>-2.2707647738167025E-2</v>
      </c>
      <c r="Z148" s="3"/>
      <c r="AA148" s="3"/>
      <c r="AB148" s="3"/>
      <c r="AC148" s="3"/>
      <c r="AE148" s="3"/>
      <c r="AG148" s="3"/>
      <c r="AL148" s="3"/>
    </row>
    <row r="149" spans="1:38" x14ac:dyDescent="0.25">
      <c r="A149" s="3">
        <v>42724</v>
      </c>
      <c r="B149">
        <v>12718500</v>
      </c>
      <c r="C149">
        <v>11914793</v>
      </c>
      <c r="D149">
        <v>11041509</v>
      </c>
      <c r="E149">
        <v>10180161</v>
      </c>
      <c r="F149">
        <v>10361911</v>
      </c>
      <c r="G149">
        <v>10380813</v>
      </c>
      <c r="H149">
        <v>10380813</v>
      </c>
      <c r="I149">
        <v>10413757</v>
      </c>
      <c r="K149" s="5">
        <f t="shared" si="20"/>
        <v>2.1669688887375749E-3</v>
      </c>
      <c r="L149" s="5">
        <f t="shared" si="20"/>
        <v>2.1328179177564355E-3</v>
      </c>
      <c r="M149" s="5">
        <f t="shared" si="20"/>
        <v>-3.2978749044393352E-3</v>
      </c>
      <c r="N149" s="5">
        <f t="shared" si="19"/>
        <v>-2.88434160407125E-3</v>
      </c>
      <c r="O149" s="5">
        <f t="shared" si="24"/>
        <v>1.4961680989318271E-3</v>
      </c>
      <c r="P149" s="5">
        <f t="shared" si="21"/>
        <v>0</v>
      </c>
      <c r="Q149" s="5">
        <f t="shared" si="22"/>
        <v>0</v>
      </c>
      <c r="R149" s="5">
        <f t="shared" si="23"/>
        <v>0</v>
      </c>
      <c r="T149" s="7">
        <f t="shared" si="26"/>
        <v>109.23538298908072</v>
      </c>
      <c r="U149" s="4">
        <f t="shared" si="25"/>
        <v>-4.8282700385593458E-5</v>
      </c>
      <c r="V149" s="5">
        <f>T149/MAX($T$14:T149)-1</f>
        <v>-2.2754834052000406E-2</v>
      </c>
      <c r="Z149" s="3"/>
      <c r="AA149" s="3"/>
      <c r="AB149" s="3"/>
      <c r="AC149" s="3"/>
      <c r="AE149" s="3"/>
      <c r="AG149" s="3"/>
      <c r="AL149" s="3"/>
    </row>
    <row r="150" spans="1:38" x14ac:dyDescent="0.25">
      <c r="A150" s="3">
        <v>42725</v>
      </c>
      <c r="B150">
        <v>12680862</v>
      </c>
      <c r="C150">
        <v>11889338</v>
      </c>
      <c r="D150">
        <v>11047713</v>
      </c>
      <c r="E150">
        <v>10170176</v>
      </c>
      <c r="F150">
        <v>10384365</v>
      </c>
      <c r="G150">
        <v>10402954</v>
      </c>
      <c r="H150">
        <v>10402954</v>
      </c>
      <c r="I150">
        <v>10383720</v>
      </c>
      <c r="K150" s="5">
        <f t="shared" si="20"/>
        <v>-2.959311239532969E-3</v>
      </c>
      <c r="L150" s="5">
        <f t="shared" si="20"/>
        <v>-2.1364198270167334E-3</v>
      </c>
      <c r="M150" s="5">
        <f t="shared" si="20"/>
        <v>5.6187972133159292E-4</v>
      </c>
      <c r="N150" s="5">
        <f t="shared" si="19"/>
        <v>-9.8082928158016447E-4</v>
      </c>
      <c r="O150" s="5">
        <f t="shared" si="24"/>
        <v>2.1669747983745768E-3</v>
      </c>
      <c r="P150" s="5">
        <f t="shared" si="21"/>
        <v>2.132877261154853E-3</v>
      </c>
      <c r="Q150" s="5">
        <f t="shared" si="22"/>
        <v>2.132877261154853E-3</v>
      </c>
      <c r="R150" s="5">
        <f t="shared" si="23"/>
        <v>-2.8843576818625705E-3</v>
      </c>
      <c r="T150" s="7">
        <f t="shared" si="26"/>
        <v>109.20853417465865</v>
      </c>
      <c r="U150" s="4">
        <f t="shared" si="25"/>
        <v>-2.457886234970702E-4</v>
      </c>
      <c r="V150" s="5">
        <f>T150/MAX($T$14:T150)-1</f>
        <v>-2.2995029796158084E-2</v>
      </c>
      <c r="Z150" s="3"/>
      <c r="AA150" s="3"/>
      <c r="AB150" s="3"/>
      <c r="AC150" s="3"/>
      <c r="AE150" s="3"/>
      <c r="AG150" s="3"/>
      <c r="AL150" s="3"/>
    </row>
    <row r="151" spans="1:38" x14ac:dyDescent="0.25">
      <c r="A151" s="3">
        <v>42726</v>
      </c>
      <c r="B151">
        <v>12659400</v>
      </c>
      <c r="C151">
        <v>11778750</v>
      </c>
      <c r="D151">
        <v>11007005</v>
      </c>
      <c r="E151">
        <v>10072384</v>
      </c>
      <c r="F151">
        <v>10353634</v>
      </c>
      <c r="G151">
        <v>10380728</v>
      </c>
      <c r="H151">
        <v>10380728</v>
      </c>
      <c r="I151">
        <v>10373536</v>
      </c>
      <c r="K151" s="5">
        <f t="shared" si="20"/>
        <v>-1.6924716947475105E-3</v>
      </c>
      <c r="L151" s="5">
        <f t="shared" si="20"/>
        <v>-9.3014430239933832E-3</v>
      </c>
      <c r="M151" s="5">
        <f t="shared" si="20"/>
        <v>-3.6847445258579858E-3</v>
      </c>
      <c r="N151" s="5">
        <f t="shared" si="19"/>
        <v>-9.6155661416281735E-3</v>
      </c>
      <c r="O151" s="5">
        <f t="shared" si="24"/>
        <v>-2.9593528347664488E-3</v>
      </c>
      <c r="P151" s="5">
        <f t="shared" si="21"/>
        <v>-2.1365085340183665E-3</v>
      </c>
      <c r="Q151" s="5">
        <f t="shared" si="22"/>
        <v>-2.1365085340183665E-3</v>
      </c>
      <c r="R151" s="5">
        <f t="shared" si="23"/>
        <v>-9.8076604530938916E-4</v>
      </c>
      <c r="T151" s="7">
        <f t="shared" si="26"/>
        <v>108.76477401450751</v>
      </c>
      <c r="U151" s="4">
        <f t="shared" si="25"/>
        <v>-4.063420166792453E-3</v>
      </c>
      <c r="V151" s="5">
        <f>T151/MAX($T$14:T151)-1</f>
        <v>-2.6965011495140745E-2</v>
      </c>
      <c r="Z151" s="3"/>
      <c r="AA151" s="3"/>
      <c r="AB151" s="3"/>
      <c r="AC151" s="3"/>
      <c r="AE151" s="3"/>
      <c r="AG151" s="3"/>
      <c r="AL151" s="3"/>
    </row>
    <row r="152" spans="1:38" x14ac:dyDescent="0.25">
      <c r="A152" s="3">
        <v>42727</v>
      </c>
      <c r="B152">
        <v>12640073</v>
      </c>
      <c r="C152">
        <v>11778750</v>
      </c>
      <c r="D152">
        <v>10990201</v>
      </c>
      <c r="E152">
        <v>10072384</v>
      </c>
      <c r="F152">
        <v>10349455</v>
      </c>
      <c r="G152">
        <v>10349107</v>
      </c>
      <c r="H152">
        <v>10349107</v>
      </c>
      <c r="I152">
        <v>10353140</v>
      </c>
      <c r="K152" s="5">
        <f t="shared" si="20"/>
        <v>-1.5266916283551701E-3</v>
      </c>
      <c r="L152" s="5">
        <f t="shared" si="20"/>
        <v>0</v>
      </c>
      <c r="M152" s="5">
        <f t="shared" si="20"/>
        <v>-1.5266641561442196E-3</v>
      </c>
      <c r="N152" s="5">
        <f t="shared" si="19"/>
        <v>0</v>
      </c>
      <c r="O152" s="5">
        <f t="shared" si="24"/>
        <v>-4.0362639822888458E-4</v>
      </c>
      <c r="P152" s="5">
        <f t="shared" si="21"/>
        <v>-3.0461254740514754E-3</v>
      </c>
      <c r="Q152" s="5">
        <f t="shared" si="22"/>
        <v>-3.0461254740514754E-3</v>
      </c>
      <c r="R152" s="5">
        <f t="shared" si="23"/>
        <v>-1.9661569594012773E-3</v>
      </c>
      <c r="T152" s="7">
        <f t="shared" si="26"/>
        <v>108.60821541440089</v>
      </c>
      <c r="U152" s="4">
        <f t="shared" si="25"/>
        <v>-1.4394237612790628E-3</v>
      </c>
      <c r="V152" s="5">
        <f>T152/MAX($T$14:T152)-1</f>
        <v>-2.8365621178150446E-2</v>
      </c>
      <c r="Z152" s="3"/>
      <c r="AA152" s="3"/>
      <c r="AB152" s="3"/>
      <c r="AC152" s="3"/>
      <c r="AE152" s="3"/>
      <c r="AG152" s="3"/>
      <c r="AL152" s="3"/>
    </row>
    <row r="153" spans="1:38" x14ac:dyDescent="0.25">
      <c r="A153" s="3">
        <v>42730</v>
      </c>
      <c r="B153">
        <v>12590068</v>
      </c>
      <c r="C153">
        <v>11762525</v>
      </c>
      <c r="D153">
        <v>10946625</v>
      </c>
      <c r="E153">
        <v>10067020</v>
      </c>
      <c r="F153">
        <v>10354829</v>
      </c>
      <c r="G153">
        <v>10352423</v>
      </c>
      <c r="H153">
        <v>10352423</v>
      </c>
      <c r="I153">
        <v>10355973</v>
      </c>
      <c r="K153" s="5">
        <f t="shared" si="20"/>
        <v>-3.9560689246019853E-3</v>
      </c>
      <c r="L153" s="5">
        <f t="shared" si="20"/>
        <v>-1.3774806324949873E-3</v>
      </c>
      <c r="M153" s="5">
        <f t="shared" si="20"/>
        <v>-3.9649866276331158E-3</v>
      </c>
      <c r="N153" s="5">
        <f t="shared" si="19"/>
        <v>-5.3254522464596388E-4</v>
      </c>
      <c r="O153" s="5">
        <f t="shared" si="24"/>
        <v>5.1925439552125141E-4</v>
      </c>
      <c r="P153" s="5">
        <f t="shared" si="21"/>
        <v>3.2041411882199888E-4</v>
      </c>
      <c r="Q153" s="5">
        <f t="shared" si="22"/>
        <v>3.2041411882199888E-4</v>
      </c>
      <c r="R153" s="5">
        <f t="shared" si="23"/>
        <v>2.7363679038439059E-4</v>
      </c>
      <c r="T153" s="7">
        <f t="shared" si="26"/>
        <v>108.49421260196722</v>
      </c>
      <c r="U153" s="4">
        <f t="shared" si="25"/>
        <v>-1.0496702482283016E-3</v>
      </c>
      <c r="V153" s="5">
        <f>T153/MAX($T$14:T153)-1</f>
        <v>-2.938551687775548E-2</v>
      </c>
      <c r="Z153" s="3"/>
      <c r="AA153" s="3"/>
      <c r="AB153" s="3"/>
      <c r="AC153" s="3"/>
      <c r="AE153" s="3"/>
      <c r="AG153" s="3"/>
      <c r="AL153" s="3"/>
    </row>
    <row r="154" spans="1:38" x14ac:dyDescent="0.25">
      <c r="A154" s="3">
        <v>42731</v>
      </c>
      <c r="B154">
        <v>12660896</v>
      </c>
      <c r="C154">
        <v>11832587</v>
      </c>
      <c r="D154">
        <v>10969203</v>
      </c>
      <c r="E154">
        <v>10094468</v>
      </c>
      <c r="F154">
        <v>10313864</v>
      </c>
      <c r="G154">
        <v>10338163</v>
      </c>
      <c r="H154">
        <v>10338163</v>
      </c>
      <c r="I154">
        <v>10350457</v>
      </c>
      <c r="K154" s="5">
        <f t="shared" si="20"/>
        <v>5.6257043250282912E-3</v>
      </c>
      <c r="L154" s="5">
        <f t="shared" si="20"/>
        <v>5.9563741628605449E-3</v>
      </c>
      <c r="M154" s="5">
        <f t="shared" si="20"/>
        <v>2.0625535267719819E-3</v>
      </c>
      <c r="N154" s="5">
        <f t="shared" si="19"/>
        <v>2.7265268172707025E-3</v>
      </c>
      <c r="O154" s="5">
        <f t="shared" si="24"/>
        <v>-3.9561252049647999E-3</v>
      </c>
      <c r="P154" s="5">
        <f t="shared" si="21"/>
        <v>-1.3774553068397477E-3</v>
      </c>
      <c r="Q154" s="5">
        <f t="shared" si="22"/>
        <v>-1.3774553068397477E-3</v>
      </c>
      <c r="R154" s="5">
        <f t="shared" si="23"/>
        <v>-5.3263947289161617E-4</v>
      </c>
      <c r="T154" s="7">
        <f t="shared" si="26"/>
        <v>108.61799749443631</v>
      </c>
      <c r="U154" s="4">
        <f t="shared" si="25"/>
        <v>1.1409354425494511E-3</v>
      </c>
      <c r="V154" s="5">
        <f>T154/MAX($T$14:T154)-1</f>
        <v>-2.8278108412909453E-2</v>
      </c>
      <c r="Z154" s="3"/>
      <c r="AA154" s="3"/>
      <c r="AB154" s="3"/>
      <c r="AC154" s="3"/>
      <c r="AE154" s="3"/>
      <c r="AG154" s="3"/>
      <c r="AL154" s="3"/>
    </row>
    <row r="155" spans="1:38" x14ac:dyDescent="0.25">
      <c r="A155" s="3">
        <v>42732</v>
      </c>
      <c r="B155">
        <v>12607208</v>
      </c>
      <c r="C155">
        <v>11759385</v>
      </c>
      <c r="D155">
        <v>10911781</v>
      </c>
      <c r="E155">
        <v>10026952</v>
      </c>
      <c r="F155">
        <v>10371887</v>
      </c>
      <c r="G155">
        <v>10399741</v>
      </c>
      <c r="H155">
        <v>10399741</v>
      </c>
      <c r="I155">
        <v>10378679</v>
      </c>
      <c r="K155" s="5">
        <f t="shared" si="20"/>
        <v>-4.2404581792631069E-3</v>
      </c>
      <c r="L155" s="5">
        <f t="shared" si="20"/>
        <v>-6.1864746906149515E-3</v>
      </c>
      <c r="M155" s="5">
        <f t="shared" si="20"/>
        <v>-5.2348379367215259E-3</v>
      </c>
      <c r="N155" s="5">
        <f t="shared" si="19"/>
        <v>-6.6884158729315635E-3</v>
      </c>
      <c r="O155" s="5">
        <f t="shared" si="24"/>
        <v>5.6257286308991628E-3</v>
      </c>
      <c r="P155" s="5">
        <f t="shared" si="21"/>
        <v>5.9563773564026423E-3</v>
      </c>
      <c r="Q155" s="5">
        <f t="shared" si="22"/>
        <v>5.9563773564026423E-3</v>
      </c>
      <c r="R155" s="5">
        <f t="shared" si="23"/>
        <v>2.7266428912269269E-3</v>
      </c>
      <c r="T155" s="7">
        <f t="shared" si="26"/>
        <v>108.58968810816791</v>
      </c>
      <c r="U155" s="4">
        <f t="shared" si="25"/>
        <v>-2.6063255557497167E-4</v>
      </c>
      <c r="V155" s="5">
        <f>T155/MAX($T$14:T155)-1</f>
        <v>-2.8531370772821862E-2</v>
      </c>
      <c r="Z155" s="3"/>
      <c r="AA155" s="3"/>
      <c r="AB155" s="3"/>
      <c r="AC155" s="3"/>
      <c r="AE155" s="3"/>
      <c r="AG155" s="3"/>
      <c r="AL155" s="3"/>
    </row>
    <row r="156" spans="1:38" x14ac:dyDescent="0.25">
      <c r="A156" s="3">
        <v>42733</v>
      </c>
      <c r="B156">
        <v>12555271</v>
      </c>
      <c r="C156">
        <v>11754088</v>
      </c>
      <c r="D156">
        <v>10911069</v>
      </c>
      <c r="E156">
        <v>10023892</v>
      </c>
      <c r="F156">
        <v>10327906</v>
      </c>
      <c r="G156">
        <v>10335403</v>
      </c>
      <c r="H156">
        <v>10335403</v>
      </c>
      <c r="I156">
        <v>10309262</v>
      </c>
      <c r="K156" s="5">
        <f t="shared" si="20"/>
        <v>-4.1196274385256748E-3</v>
      </c>
      <c r="L156" s="5">
        <f t="shared" si="20"/>
        <v>-4.5044872669786074E-4</v>
      </c>
      <c r="M156" s="5">
        <f t="shared" si="20"/>
        <v>-6.5250576418263151E-5</v>
      </c>
      <c r="N156" s="5">
        <f t="shared" si="19"/>
        <v>-3.0517748564073965E-4</v>
      </c>
      <c r="O156" s="5">
        <f t="shared" si="24"/>
        <v>-4.2404048559341323E-3</v>
      </c>
      <c r="P156" s="5">
        <f t="shared" si="21"/>
        <v>-6.1865002214959164E-3</v>
      </c>
      <c r="Q156" s="5">
        <f t="shared" si="22"/>
        <v>-6.1865002214959164E-3</v>
      </c>
      <c r="R156" s="5">
        <f t="shared" si="23"/>
        <v>-6.6884234496509265E-3</v>
      </c>
      <c r="T156" s="7">
        <f t="shared" si="26"/>
        <v>108.20633484200596</v>
      </c>
      <c r="U156" s="4">
        <f t="shared" si="25"/>
        <v>-3.5302916219824287E-3</v>
      </c>
      <c r="V156" s="5">
        <f>T156/MAX($T$14:T156)-1</f>
        <v>-3.1960938335601319E-2</v>
      </c>
      <c r="Z156" s="3"/>
      <c r="AA156" s="3"/>
      <c r="AB156" s="3"/>
      <c r="AC156" s="3"/>
      <c r="AE156" s="3"/>
      <c r="AG156" s="3"/>
      <c r="AL156" s="3"/>
    </row>
    <row r="157" spans="1:38" x14ac:dyDescent="0.25">
      <c r="A157" s="3">
        <v>42734</v>
      </c>
      <c r="B157">
        <v>12541714</v>
      </c>
      <c r="C157">
        <v>11741276</v>
      </c>
      <c r="D157">
        <v>10899397</v>
      </c>
      <c r="E157">
        <v>10023892</v>
      </c>
      <c r="F157">
        <v>10330281</v>
      </c>
      <c r="G157">
        <v>10330747</v>
      </c>
      <c r="H157">
        <v>10330747</v>
      </c>
      <c r="I157">
        <v>10306116</v>
      </c>
      <c r="K157" s="5">
        <f t="shared" si="20"/>
        <v>-1.0797855339004236E-3</v>
      </c>
      <c r="L157" s="5">
        <f t="shared" si="20"/>
        <v>-1.0900037501846427E-3</v>
      </c>
      <c r="M157" s="5">
        <f t="shared" si="20"/>
        <v>-1.0697393628433804E-3</v>
      </c>
      <c r="N157" s="5">
        <f t="shared" si="19"/>
        <v>0</v>
      </c>
      <c r="O157" s="5">
        <f t="shared" si="24"/>
        <v>2.2995949033610685E-4</v>
      </c>
      <c r="P157" s="5">
        <f t="shared" si="21"/>
        <v>-4.5049041629052766E-4</v>
      </c>
      <c r="Q157" s="5">
        <f t="shared" si="22"/>
        <v>-4.5049041629052766E-4</v>
      </c>
      <c r="R157" s="5">
        <f t="shared" si="23"/>
        <v>-3.0516248398770873E-4</v>
      </c>
      <c r="T157" s="7">
        <f t="shared" si="26"/>
        <v>108.1493139925724</v>
      </c>
      <c r="U157" s="4">
        <f t="shared" si="25"/>
        <v>-5.26964059145138E-4</v>
      </c>
      <c r="V157" s="5">
        <f>T157/MAX($T$14:T157)-1</f>
        <v>-3.247106012894696E-2</v>
      </c>
      <c r="Z157" s="3"/>
      <c r="AA157" s="3"/>
      <c r="AB157" s="3"/>
      <c r="AC157" s="3"/>
      <c r="AE157" s="3"/>
      <c r="AG157" s="3"/>
      <c r="AL157" s="3"/>
    </row>
    <row r="158" spans="1:38" x14ac:dyDescent="0.25">
      <c r="A158" s="3">
        <v>42737</v>
      </c>
      <c r="B158">
        <v>12505046</v>
      </c>
      <c r="C158">
        <v>11700601</v>
      </c>
      <c r="D158">
        <v>10848381</v>
      </c>
      <c r="E158">
        <v>9993537</v>
      </c>
      <c r="F158">
        <v>10333494</v>
      </c>
      <c r="G158">
        <v>10319487</v>
      </c>
      <c r="H158">
        <v>10319487</v>
      </c>
      <c r="I158">
        <v>10306116</v>
      </c>
      <c r="K158" s="5">
        <f t="shared" si="20"/>
        <v>-2.9236833179260291E-3</v>
      </c>
      <c r="L158" s="5">
        <f t="shared" si="20"/>
        <v>-3.4642742407213767E-3</v>
      </c>
      <c r="M158" s="5">
        <f t="shared" si="20"/>
        <v>-4.6806259098554071E-3</v>
      </c>
      <c r="N158" s="5">
        <f t="shared" si="19"/>
        <v>-3.0282648695736381E-3</v>
      </c>
      <c r="O158" s="5">
        <f t="shared" si="24"/>
        <v>3.1102735733901099E-4</v>
      </c>
      <c r="P158" s="5">
        <f t="shared" si="21"/>
        <v>-1.0899502233477909E-3</v>
      </c>
      <c r="Q158" s="5">
        <f t="shared" si="22"/>
        <v>-1.0899502233477909E-3</v>
      </c>
      <c r="R158" s="5">
        <f t="shared" si="23"/>
        <v>0</v>
      </c>
      <c r="T158" s="7">
        <f t="shared" si="26"/>
        <v>107.93347876510073</v>
      </c>
      <c r="U158" s="4">
        <f t="shared" si="25"/>
        <v>-1.9957151784291277E-3</v>
      </c>
      <c r="V158" s="5">
        <f>T158/MAX($T$14:T158)-1</f>
        <v>-3.440197231981712E-2</v>
      </c>
      <c r="Z158" s="3"/>
      <c r="AA158" s="3"/>
      <c r="AB158" s="3"/>
      <c r="AC158" s="3"/>
      <c r="AE158" s="3"/>
      <c r="AG158" s="3"/>
      <c r="AL158" s="3"/>
    </row>
    <row r="159" spans="1:38" x14ac:dyDescent="0.25">
      <c r="A159" s="3">
        <v>42738</v>
      </c>
      <c r="B159">
        <v>12503940</v>
      </c>
      <c r="C159">
        <v>11742769</v>
      </c>
      <c r="D159">
        <v>10901533</v>
      </c>
      <c r="E159">
        <v>10033332</v>
      </c>
      <c r="F159">
        <v>10303282</v>
      </c>
      <c r="G159">
        <v>10283737</v>
      </c>
      <c r="H159">
        <v>10283737</v>
      </c>
      <c r="I159">
        <v>10274906</v>
      </c>
      <c r="K159" s="5">
        <f t="shared" si="20"/>
        <v>-8.8444296806211575E-5</v>
      </c>
      <c r="L159" s="5">
        <f t="shared" si="20"/>
        <v>3.603917439796378E-3</v>
      </c>
      <c r="M159" s="5">
        <f t="shared" si="20"/>
        <v>4.8995329349144079E-3</v>
      </c>
      <c r="N159" s="5">
        <f t="shared" si="19"/>
        <v>3.9820736141769064E-3</v>
      </c>
      <c r="O159" s="5">
        <f t="shared" si="24"/>
        <v>-2.9236964767193063E-3</v>
      </c>
      <c r="P159" s="5">
        <f t="shared" si="21"/>
        <v>-3.4643194957268975E-3</v>
      </c>
      <c r="Q159" s="5">
        <f t="shared" si="22"/>
        <v>-3.4643194957268975E-3</v>
      </c>
      <c r="R159" s="5">
        <f t="shared" si="23"/>
        <v>-3.0282989246385172E-3</v>
      </c>
      <c r="T159" s="7">
        <f t="shared" si="26"/>
        <v>107.92695479747286</v>
      </c>
      <c r="U159" s="4">
        <f t="shared" si="25"/>
        <v>-6.0444337591267217E-5</v>
      </c>
      <c r="V159" s="5">
        <f>T159/MAX($T$14:T159)-1</f>
        <v>-3.4460337252979589E-2</v>
      </c>
      <c r="Z159" s="3"/>
      <c r="AA159" s="3"/>
      <c r="AB159" s="3"/>
      <c r="AC159" s="3"/>
      <c r="AE159" s="3"/>
      <c r="AG159" s="3"/>
      <c r="AL159" s="3"/>
    </row>
    <row r="160" spans="1:38" x14ac:dyDescent="0.25">
      <c r="A160" s="3">
        <v>42739</v>
      </c>
      <c r="B160">
        <v>12513195</v>
      </c>
      <c r="C160">
        <v>11757069</v>
      </c>
      <c r="D160">
        <v>10901533</v>
      </c>
      <c r="E160">
        <v>10038716</v>
      </c>
      <c r="F160">
        <v>10302371</v>
      </c>
      <c r="G160">
        <v>10320799</v>
      </c>
      <c r="H160">
        <v>10320799</v>
      </c>
      <c r="I160">
        <v>10315821</v>
      </c>
      <c r="K160" s="5">
        <f t="shared" si="20"/>
        <v>7.4016669945642377E-4</v>
      </c>
      <c r="L160" s="5">
        <f t="shared" si="20"/>
        <v>1.2177706978651059E-3</v>
      </c>
      <c r="M160" s="5">
        <f t="shared" si="20"/>
        <v>0</v>
      </c>
      <c r="N160" s="5">
        <f t="shared" si="19"/>
        <v>5.3661136699156842E-4</v>
      </c>
      <c r="O160" s="5">
        <f t="shared" si="24"/>
        <v>-8.8418428225156553E-5</v>
      </c>
      <c r="P160" s="5">
        <f t="shared" si="21"/>
        <v>3.6039428079501779E-3</v>
      </c>
      <c r="Q160" s="5">
        <f t="shared" si="22"/>
        <v>3.6039428079501779E-3</v>
      </c>
      <c r="R160" s="5">
        <f t="shared" si="23"/>
        <v>3.9820315631111658E-3</v>
      </c>
      <c r="T160" s="7">
        <f t="shared" si="26"/>
        <v>108.11037729817116</v>
      </c>
      <c r="U160" s="4">
        <f t="shared" si="25"/>
        <v>1.6995059393874329E-3</v>
      </c>
      <c r="V160" s="5">
        <f>T160/MAX($T$14:T160)-1</f>
        <v>-3.2819396861426875E-2</v>
      </c>
      <c r="Z160" s="3"/>
      <c r="AA160" s="3"/>
      <c r="AB160" s="3"/>
      <c r="AC160" s="3"/>
      <c r="AE160" s="3"/>
      <c r="AG160" s="3"/>
      <c r="AL160" s="3"/>
    </row>
    <row r="161" spans="1:38" x14ac:dyDescent="0.25">
      <c r="A161" s="3">
        <v>42740</v>
      </c>
      <c r="B161">
        <v>12440403</v>
      </c>
      <c r="C161">
        <v>11679498</v>
      </c>
      <c r="D161">
        <v>10873754</v>
      </c>
      <c r="E161">
        <v>9911653</v>
      </c>
      <c r="F161">
        <v>10309996</v>
      </c>
      <c r="G161">
        <v>10333368</v>
      </c>
      <c r="H161">
        <v>10333368</v>
      </c>
      <c r="I161">
        <v>10321357</v>
      </c>
      <c r="K161" s="5">
        <f t="shared" si="20"/>
        <v>-5.8172193432612929E-3</v>
      </c>
      <c r="L161" s="5">
        <f t="shared" si="20"/>
        <v>-6.5978178745059735E-3</v>
      </c>
      <c r="M161" s="5">
        <f t="shared" si="20"/>
        <v>-2.5481737293278073E-3</v>
      </c>
      <c r="N161" s="5">
        <f t="shared" si="19"/>
        <v>-1.2657296012757002E-2</v>
      </c>
      <c r="O161" s="5">
        <f t="shared" si="24"/>
        <v>7.4012089061836761E-4</v>
      </c>
      <c r="P161" s="5">
        <f t="shared" si="21"/>
        <v>1.2178320690094946E-3</v>
      </c>
      <c r="Q161" s="5">
        <f t="shared" si="22"/>
        <v>1.2178320690094946E-3</v>
      </c>
      <c r="R161" s="5">
        <f t="shared" si="23"/>
        <v>5.3665142115200126E-4</v>
      </c>
      <c r="T161" s="7">
        <f t="shared" si="26"/>
        <v>107.78728848275689</v>
      </c>
      <c r="U161" s="4">
        <f t="shared" si="25"/>
        <v>-2.9885088137578397E-3</v>
      </c>
      <c r="V161" s="5">
        <f>T161/MAX($T$14:T161)-1</f>
        <v>-3.5709824618402108E-2</v>
      </c>
      <c r="Z161" s="3"/>
      <c r="AA161" s="3"/>
      <c r="AB161" s="3"/>
      <c r="AC161" s="3"/>
      <c r="AE161" s="3"/>
      <c r="AG161" s="3"/>
      <c r="AL161" s="3"/>
    </row>
    <row r="162" spans="1:38" x14ac:dyDescent="0.25">
      <c r="A162" s="3">
        <v>42741</v>
      </c>
      <c r="B162">
        <v>12438101</v>
      </c>
      <c r="C162">
        <v>11667858</v>
      </c>
      <c r="D162">
        <v>10868785</v>
      </c>
      <c r="E162">
        <v>9903262</v>
      </c>
      <c r="F162">
        <v>10232919</v>
      </c>
      <c r="G162">
        <v>10255712</v>
      </c>
      <c r="H162">
        <v>10255712</v>
      </c>
      <c r="I162">
        <v>10228427</v>
      </c>
      <c r="K162" s="5">
        <f t="shared" si="20"/>
        <v>-1.8504223697579647E-4</v>
      </c>
      <c r="L162" s="5">
        <f t="shared" si="20"/>
        <v>-9.9661817656893081E-4</v>
      </c>
      <c r="M162" s="5">
        <f t="shared" si="20"/>
        <v>-4.5697189765370183E-4</v>
      </c>
      <c r="N162" s="5">
        <f t="shared" si="19"/>
        <v>-8.4657927391118548E-4</v>
      </c>
      <c r="O162" s="5">
        <f t="shared" si="24"/>
        <v>-7.4759485842671447E-3</v>
      </c>
      <c r="P162" s="5">
        <f t="shared" si="21"/>
        <v>-7.5150715623405473E-3</v>
      </c>
      <c r="Q162" s="5">
        <f t="shared" si="22"/>
        <v>-7.5150715623405473E-3</v>
      </c>
      <c r="R162" s="5">
        <f t="shared" si="23"/>
        <v>-9.0036610496081471E-3</v>
      </c>
      <c r="T162" s="7">
        <f t="shared" si="26"/>
        <v>107.32926035417292</v>
      </c>
      <c r="U162" s="4">
        <f t="shared" si="25"/>
        <v>-4.2493705429582501E-3</v>
      </c>
      <c r="V162" s="5">
        <f>T162/MAX($T$14:T162)-1</f>
        <v>-3.9807450884532747E-2</v>
      </c>
      <c r="Z162" s="3"/>
      <c r="AA162" s="3"/>
      <c r="AB162" s="3"/>
      <c r="AC162" s="3"/>
      <c r="AE162" s="3"/>
      <c r="AG162" s="3"/>
      <c r="AL162" s="3"/>
    </row>
    <row r="163" spans="1:38" x14ac:dyDescent="0.25">
      <c r="A163" s="3">
        <v>42744</v>
      </c>
      <c r="B163">
        <v>12430560</v>
      </c>
      <c r="C163">
        <v>11675978</v>
      </c>
      <c r="D163">
        <v>10883339</v>
      </c>
      <c r="E163">
        <v>9911375</v>
      </c>
      <c r="F163">
        <v>10240161</v>
      </c>
      <c r="G163">
        <v>10245491</v>
      </c>
      <c r="H163">
        <v>10245491</v>
      </c>
      <c r="I163">
        <v>10219768</v>
      </c>
      <c r="K163" s="5">
        <f t="shared" si="20"/>
        <v>-6.0628226125514217E-4</v>
      </c>
      <c r="L163" s="5">
        <f t="shared" si="20"/>
        <v>6.9592893571379655E-4</v>
      </c>
      <c r="M163" s="5">
        <f t="shared" si="20"/>
        <v>1.3390641180224261E-3</v>
      </c>
      <c r="N163" s="5">
        <f t="shared" si="19"/>
        <v>8.192250189886785E-4</v>
      </c>
      <c r="O163" s="5">
        <f t="shared" si="24"/>
        <v>7.0771595084462291E-4</v>
      </c>
      <c r="P163" s="5">
        <f t="shared" si="21"/>
        <v>-9.9661534957296016E-4</v>
      </c>
      <c r="Q163" s="5">
        <f t="shared" si="22"/>
        <v>-9.9661534957296016E-4</v>
      </c>
      <c r="R163" s="5">
        <f t="shared" si="23"/>
        <v>-8.4656223288293031E-4</v>
      </c>
      <c r="T163" s="7">
        <f t="shared" si="26"/>
        <v>107.33081473449293</v>
      </c>
      <c r="U163" s="4">
        <f t="shared" si="25"/>
        <v>1.4482353785691404E-5</v>
      </c>
      <c r="V163" s="5">
        <f>T163/MAX($T$14:T163)-1</f>
        <v>-3.9793545036334033E-2</v>
      </c>
      <c r="Z163" s="3"/>
      <c r="AA163" s="3"/>
      <c r="AB163" s="3"/>
      <c r="AC163" s="3"/>
      <c r="AE163" s="3"/>
      <c r="AG163" s="3"/>
      <c r="AL163" s="3"/>
    </row>
    <row r="164" spans="1:38" x14ac:dyDescent="0.25">
      <c r="A164" s="3">
        <v>42745</v>
      </c>
      <c r="B164">
        <v>12430560</v>
      </c>
      <c r="C164">
        <v>11664277</v>
      </c>
      <c r="D164">
        <v>10883339</v>
      </c>
      <c r="E164">
        <v>9911375</v>
      </c>
      <c r="F164">
        <v>10233953</v>
      </c>
      <c r="G164">
        <v>10252621</v>
      </c>
      <c r="H164">
        <v>10252621</v>
      </c>
      <c r="I164">
        <v>10228140</v>
      </c>
      <c r="K164" s="5">
        <f t="shared" si="20"/>
        <v>0</v>
      </c>
      <c r="L164" s="5">
        <f t="shared" si="20"/>
        <v>-1.002143032472258E-3</v>
      </c>
      <c r="M164" s="5">
        <f t="shared" si="20"/>
        <v>0</v>
      </c>
      <c r="N164" s="5">
        <f t="shared" si="19"/>
        <v>0</v>
      </c>
      <c r="O164" s="5">
        <f t="shared" si="24"/>
        <v>-6.062404682894984E-4</v>
      </c>
      <c r="P164" s="5">
        <f t="shared" si="21"/>
        <v>6.9591589119544217E-4</v>
      </c>
      <c r="Q164" s="5">
        <f t="shared" si="22"/>
        <v>6.9591589119544217E-4</v>
      </c>
      <c r="R164" s="5">
        <f t="shared" si="23"/>
        <v>8.1919667843721733E-4</v>
      </c>
      <c r="T164" s="7">
        <f t="shared" si="26"/>
        <v>107.33890003131287</v>
      </c>
      <c r="U164" s="4">
        <f t="shared" si="25"/>
        <v>7.5330620008293159E-5</v>
      </c>
      <c r="V164" s="5">
        <f>T164/MAX($T$14:T164)-1</f>
        <v>-3.9721212088745683E-2</v>
      </c>
      <c r="Z164" s="3"/>
      <c r="AA164" s="3"/>
      <c r="AB164" s="3"/>
      <c r="AC164" s="3"/>
      <c r="AE164" s="3"/>
      <c r="AG164" s="3"/>
      <c r="AL164" s="3"/>
    </row>
    <row r="165" spans="1:38" x14ac:dyDescent="0.25">
      <c r="A165" s="3">
        <v>42746</v>
      </c>
      <c r="B165">
        <v>12776631</v>
      </c>
      <c r="C165">
        <v>11894066</v>
      </c>
      <c r="D165">
        <v>10998014</v>
      </c>
      <c r="E165">
        <v>9987764</v>
      </c>
      <c r="F165">
        <v>10233953</v>
      </c>
      <c r="G165">
        <v>10242346</v>
      </c>
      <c r="H165">
        <v>10242346</v>
      </c>
      <c r="I165">
        <v>10228140</v>
      </c>
      <c r="K165" s="5">
        <f t="shared" si="20"/>
        <v>2.7840338649264496E-2</v>
      </c>
      <c r="L165" s="5">
        <f t="shared" si="20"/>
        <v>1.9700235171026925E-2</v>
      </c>
      <c r="M165" s="5">
        <f t="shared" si="20"/>
        <v>1.0536747959426718E-2</v>
      </c>
      <c r="N165" s="5">
        <f t="shared" si="19"/>
        <v>7.7072051052451407E-3</v>
      </c>
      <c r="O165" s="5">
        <f t="shared" si="24"/>
        <v>0</v>
      </c>
      <c r="P165" s="5">
        <f t="shared" si="21"/>
        <v>-1.0021827589257182E-3</v>
      </c>
      <c r="Q165" s="5">
        <f t="shared" si="22"/>
        <v>-1.0021827589257182E-3</v>
      </c>
      <c r="R165" s="5">
        <f t="shared" si="23"/>
        <v>0</v>
      </c>
      <c r="T165" s="7">
        <f t="shared" si="26"/>
        <v>108.19466157693354</v>
      </c>
      <c r="U165" s="4">
        <f t="shared" si="25"/>
        <v>7.9725201708889804E-3</v>
      </c>
      <c r="V165" s="5">
        <f>T165/MAX($T$14:T165)-1</f>
        <v>-3.2065370082446476E-2</v>
      </c>
      <c r="Z165" s="3"/>
      <c r="AA165" s="3"/>
      <c r="AB165" s="3"/>
      <c r="AC165" s="3"/>
      <c r="AE165" s="3"/>
      <c r="AG165" s="3"/>
      <c r="AL165" s="3"/>
    </row>
    <row r="166" spans="1:38" x14ac:dyDescent="0.25">
      <c r="A166" s="3">
        <v>42747</v>
      </c>
      <c r="B166">
        <v>12737446</v>
      </c>
      <c r="C166">
        <v>12075892</v>
      </c>
      <c r="D166">
        <v>11176313</v>
      </c>
      <c r="E166">
        <v>10153524</v>
      </c>
      <c r="F166">
        <v>10518869</v>
      </c>
      <c r="G166">
        <v>10444123</v>
      </c>
      <c r="H166">
        <v>10444123</v>
      </c>
      <c r="I166">
        <v>10306971</v>
      </c>
      <c r="K166" s="5">
        <f t="shared" si="20"/>
        <v>-3.0669274239820687E-3</v>
      </c>
      <c r="L166" s="5">
        <f t="shared" si="20"/>
        <v>1.5287118803611888E-2</v>
      </c>
      <c r="M166" s="5">
        <f t="shared" si="20"/>
        <v>1.6211926989727399E-2</v>
      </c>
      <c r="N166" s="5">
        <f t="shared" si="19"/>
        <v>1.6596307241540709E-2</v>
      </c>
      <c r="O166" s="5">
        <f t="shared" si="24"/>
        <v>2.7840268564844894E-2</v>
      </c>
      <c r="P166" s="5">
        <f t="shared" si="21"/>
        <v>1.9700271793200441E-2</v>
      </c>
      <c r="Q166" s="5">
        <f t="shared" si="22"/>
        <v>1.9700271793200441E-2</v>
      </c>
      <c r="R166" s="5">
        <f t="shared" si="23"/>
        <v>7.7072664238073685E-3</v>
      </c>
      <c r="T166" s="7">
        <f t="shared" si="26"/>
        <v>109.81726373538136</v>
      </c>
      <c r="U166" s="4">
        <f t="shared" si="25"/>
        <v>1.4997063023243884E-2</v>
      </c>
      <c r="V166" s="5">
        <f>T166/MAX($T$14:T166)-1</f>
        <v>-1.7549193435192678E-2</v>
      </c>
      <c r="Z166" s="3"/>
      <c r="AA166" s="3"/>
      <c r="AB166" s="3"/>
      <c r="AC166" s="3"/>
      <c r="AE166" s="3"/>
      <c r="AG166" s="3"/>
      <c r="AL166" s="3"/>
    </row>
    <row r="167" spans="1:38" x14ac:dyDescent="0.25">
      <c r="A167" s="3">
        <v>42748</v>
      </c>
      <c r="B167">
        <v>12686159</v>
      </c>
      <c r="C167">
        <v>12050095</v>
      </c>
      <c r="D167">
        <v>11176313</v>
      </c>
      <c r="E167">
        <v>10153524</v>
      </c>
      <c r="F167">
        <v>10555627</v>
      </c>
      <c r="G167">
        <v>10603784</v>
      </c>
      <c r="H167">
        <v>10603784</v>
      </c>
      <c r="I167">
        <v>10478029</v>
      </c>
      <c r="K167" s="5">
        <f t="shared" si="20"/>
        <v>-4.0264743811279091E-3</v>
      </c>
      <c r="L167" s="5">
        <f t="shared" si="20"/>
        <v>-2.136239708006693E-3</v>
      </c>
      <c r="M167" s="5">
        <f t="shared" si="20"/>
        <v>0</v>
      </c>
      <c r="N167" s="5">
        <f t="shared" si="19"/>
        <v>0</v>
      </c>
      <c r="O167" s="5">
        <f t="shared" si="24"/>
        <v>3.4944821539273363E-3</v>
      </c>
      <c r="P167" s="5">
        <f t="shared" si="21"/>
        <v>1.5287161976165864E-2</v>
      </c>
      <c r="Q167" s="5">
        <f t="shared" si="22"/>
        <v>1.5287161976165864E-2</v>
      </c>
      <c r="R167" s="5">
        <f t="shared" si="23"/>
        <v>1.659634047675107E-2</v>
      </c>
      <c r="T167" s="7">
        <f t="shared" si="26"/>
        <v>110.42815565613709</v>
      </c>
      <c r="U167" s="4">
        <f t="shared" si="25"/>
        <v>5.5628040617344415E-3</v>
      </c>
      <c r="V167" s="5">
        <f>T167/MAX($T$14:T167)-1</f>
        <v>-1.2084012097979713E-2</v>
      </c>
      <c r="Z167" s="3"/>
      <c r="AA167" s="3"/>
      <c r="AB167" s="3"/>
      <c r="AC167" s="3"/>
      <c r="AE167" s="3"/>
      <c r="AG167" s="3"/>
      <c r="AL167" s="3"/>
    </row>
    <row r="168" spans="1:38" x14ac:dyDescent="0.25">
      <c r="A168" s="3">
        <v>42751</v>
      </c>
      <c r="B168">
        <v>12800123</v>
      </c>
      <c r="C168">
        <v>12104793</v>
      </c>
      <c r="D168">
        <v>11219551</v>
      </c>
      <c r="E168">
        <v>10189528</v>
      </c>
      <c r="F168">
        <v>10553318</v>
      </c>
      <c r="G168">
        <v>10581132</v>
      </c>
      <c r="H168">
        <v>10581132</v>
      </c>
      <c r="I168">
        <v>10478029</v>
      </c>
      <c r="K168" s="5">
        <f t="shared" si="20"/>
        <v>8.9833337261497892E-3</v>
      </c>
      <c r="L168" s="5">
        <f t="shared" si="20"/>
        <v>4.5392173256726398E-3</v>
      </c>
      <c r="M168" s="5">
        <f t="shared" si="20"/>
        <v>3.8687177068144063E-3</v>
      </c>
      <c r="N168" s="5">
        <f t="shared" si="19"/>
        <v>3.5459609885197807E-3</v>
      </c>
      <c r="O168" s="5">
        <f t="shared" si="24"/>
        <v>-2.1874588785675275E-4</v>
      </c>
      <c r="P168" s="5">
        <f t="shared" si="21"/>
        <v>-2.1362185423619007E-3</v>
      </c>
      <c r="Q168" s="5">
        <f t="shared" si="22"/>
        <v>-2.1362185423619007E-3</v>
      </c>
      <c r="R168" s="5">
        <f t="shared" si="23"/>
        <v>0</v>
      </c>
      <c r="T168" s="7">
        <f t="shared" si="26"/>
        <v>110.65516898278096</v>
      </c>
      <c r="U168" s="4">
        <f t="shared" si="25"/>
        <v>2.0557558468220077E-3</v>
      </c>
      <c r="V168" s="5">
        <f>T168/MAX($T$14:T168)-1</f>
        <v>-1.005309802968124E-2</v>
      </c>
      <c r="Z168" s="3"/>
      <c r="AA168" s="3"/>
      <c r="AB168" s="3"/>
      <c r="AC168" s="3"/>
      <c r="AE168" s="3"/>
      <c r="AG168" s="3"/>
      <c r="AL168" s="3"/>
    </row>
    <row r="169" spans="1:38" x14ac:dyDescent="0.25">
      <c r="A169" s="3">
        <v>42752</v>
      </c>
      <c r="B169">
        <v>12784655</v>
      </c>
      <c r="C169">
        <v>12132548</v>
      </c>
      <c r="D169">
        <v>11236200</v>
      </c>
      <c r="E169">
        <v>10194460</v>
      </c>
      <c r="F169">
        <v>10648122</v>
      </c>
      <c r="G169">
        <v>10629162</v>
      </c>
      <c r="H169">
        <v>10629162</v>
      </c>
      <c r="I169">
        <v>10515183</v>
      </c>
      <c r="K169" s="5">
        <f t="shared" si="20"/>
        <v>-1.2084258877824716E-3</v>
      </c>
      <c r="L169" s="5">
        <f t="shared" si="20"/>
        <v>2.2928934018120462E-3</v>
      </c>
      <c r="M169" s="5">
        <f t="shared" si="20"/>
        <v>1.4839274762421528E-3</v>
      </c>
      <c r="N169" s="5">
        <f t="shared" si="19"/>
        <v>4.8402634547950463E-4</v>
      </c>
      <c r="O169" s="5">
        <f t="shared" si="24"/>
        <v>8.9833358570261534E-3</v>
      </c>
      <c r="P169" s="5">
        <f t="shared" si="21"/>
        <v>4.5392118726048647E-3</v>
      </c>
      <c r="Q169" s="5">
        <f t="shared" si="22"/>
        <v>4.5392118726048647E-3</v>
      </c>
      <c r="R169" s="5">
        <f t="shared" si="23"/>
        <v>3.5458958932066409E-3</v>
      </c>
      <c r="T169" s="7">
        <f t="shared" si="26"/>
        <v>110.99626460389146</v>
      </c>
      <c r="U169" s="4">
        <f t="shared" si="25"/>
        <v>3.0825096038992195E-3</v>
      </c>
      <c r="V169" s="5">
        <f>T169/MAX($T$14:T169)-1</f>
        <v>-7.001577197007558E-3</v>
      </c>
      <c r="Z169" s="3"/>
      <c r="AA169" s="3"/>
      <c r="AB169" s="3"/>
      <c r="AC169" s="3"/>
      <c r="AE169" s="3"/>
      <c r="AG169" s="3"/>
      <c r="AL169" s="3"/>
    </row>
    <row r="170" spans="1:38" x14ac:dyDescent="0.25">
      <c r="A170" s="3">
        <v>42753</v>
      </c>
      <c r="B170">
        <v>12712586</v>
      </c>
      <c r="C170">
        <v>12003737</v>
      </c>
      <c r="D170">
        <v>11151098</v>
      </c>
      <c r="E170">
        <v>10165706</v>
      </c>
      <c r="F170">
        <v>10635255</v>
      </c>
      <c r="G170">
        <v>10653533</v>
      </c>
      <c r="H170">
        <v>10653533</v>
      </c>
      <c r="I170">
        <v>10520272</v>
      </c>
      <c r="K170" s="5">
        <f t="shared" si="20"/>
        <v>-5.6371485972832591E-3</v>
      </c>
      <c r="L170" s="5">
        <f t="shared" si="20"/>
        <v>-1.061697839563458E-2</v>
      </c>
      <c r="M170" s="5">
        <f t="shared" si="20"/>
        <v>-7.5739128886990192E-3</v>
      </c>
      <c r="N170" s="5">
        <f t="shared" si="19"/>
        <v>-2.8205515544716953E-3</v>
      </c>
      <c r="O170" s="5">
        <f t="shared" si="24"/>
        <v>-1.2083820978009419E-3</v>
      </c>
      <c r="P170" s="5">
        <f t="shared" si="21"/>
        <v>2.2928430293940316E-3</v>
      </c>
      <c r="Q170" s="5">
        <f t="shared" si="22"/>
        <v>2.2928430293940316E-3</v>
      </c>
      <c r="R170" s="5">
        <f t="shared" si="23"/>
        <v>4.8396685060070332E-4</v>
      </c>
      <c r="T170" s="7">
        <f t="shared" si="26"/>
        <v>110.68010117018511</v>
      </c>
      <c r="U170" s="4">
        <f t="shared" si="25"/>
        <v>-2.8484150780625911E-3</v>
      </c>
      <c r="V170" s="5">
        <f>T170/MAX($T$14:T170)-1</f>
        <v>-9.8300488770119987E-3</v>
      </c>
      <c r="Z170" s="3"/>
      <c r="AA170" s="3"/>
      <c r="AB170" s="3"/>
      <c r="AC170" s="3"/>
      <c r="AE170" s="3"/>
      <c r="AG170" s="3"/>
      <c r="AL170" s="3"/>
    </row>
    <row r="171" spans="1:38" x14ac:dyDescent="0.25">
      <c r="A171" s="3">
        <v>42754</v>
      </c>
      <c r="B171">
        <v>12601631</v>
      </c>
      <c r="C171">
        <v>11969440</v>
      </c>
      <c r="D171">
        <v>11114955</v>
      </c>
      <c r="E171">
        <v>10165706</v>
      </c>
      <c r="F171">
        <v>10575302</v>
      </c>
      <c r="G171">
        <v>10540424</v>
      </c>
      <c r="H171">
        <v>10540424</v>
      </c>
      <c r="I171">
        <v>10490600</v>
      </c>
      <c r="K171" s="5">
        <f t="shared" si="20"/>
        <v>-8.7279645541827877E-3</v>
      </c>
      <c r="L171" s="5">
        <f t="shared" si="20"/>
        <v>-2.8571935556401806E-3</v>
      </c>
      <c r="M171" s="5">
        <f t="shared" si="20"/>
        <v>-3.2412054848769412E-3</v>
      </c>
      <c r="N171" s="5">
        <f t="shared" si="19"/>
        <v>0</v>
      </c>
      <c r="O171" s="5">
        <f t="shared" si="24"/>
        <v>-5.6371944067161728E-3</v>
      </c>
      <c r="P171" s="5">
        <f t="shared" si="21"/>
        <v>-1.0617041313900288E-2</v>
      </c>
      <c r="Q171" s="5">
        <f t="shared" si="22"/>
        <v>-1.0617041313900288E-2</v>
      </c>
      <c r="R171" s="5">
        <f t="shared" si="23"/>
        <v>-2.8204593949662238E-3</v>
      </c>
      <c r="T171" s="7">
        <f t="shared" si="26"/>
        <v>110.06419269336249</v>
      </c>
      <c r="U171" s="4">
        <f t="shared" si="25"/>
        <v>-5.5647625030228604E-3</v>
      </c>
      <c r="V171" s="5">
        <f>T171/MAX($T$14:T171)-1</f>
        <v>-1.5340109492641196E-2</v>
      </c>
      <c r="Z171" s="3"/>
      <c r="AA171" s="3"/>
      <c r="AB171" s="3"/>
      <c r="AC171" s="3"/>
      <c r="AE171" s="3"/>
      <c r="AG171" s="3"/>
      <c r="AL171" s="3"/>
    </row>
    <row r="172" spans="1:38" x14ac:dyDescent="0.25">
      <c r="A172" s="3">
        <v>42755</v>
      </c>
      <c r="B172">
        <v>12656994</v>
      </c>
      <c r="C172">
        <v>11985942</v>
      </c>
      <c r="D172">
        <v>11123416</v>
      </c>
      <c r="E172">
        <v>10179722</v>
      </c>
      <c r="F172">
        <v>10525097</v>
      </c>
      <c r="G172">
        <v>10510309</v>
      </c>
      <c r="H172">
        <v>10510309</v>
      </c>
      <c r="I172">
        <v>10490600</v>
      </c>
      <c r="K172" s="5">
        <f t="shared" si="20"/>
        <v>4.393320197996653E-3</v>
      </c>
      <c r="L172" s="5">
        <f t="shared" si="20"/>
        <v>1.378677699207298E-3</v>
      </c>
      <c r="M172" s="5">
        <f t="shared" si="20"/>
        <v>7.6122665363920206E-4</v>
      </c>
      <c r="N172" s="5">
        <f t="shared" si="19"/>
        <v>1.3787532316988926E-3</v>
      </c>
      <c r="O172" s="5">
        <f t="shared" si="24"/>
        <v>-4.7473821551384798E-3</v>
      </c>
      <c r="P172" s="5">
        <f t="shared" si="21"/>
        <v>-2.8570956917861601E-3</v>
      </c>
      <c r="Q172" s="5">
        <f t="shared" si="22"/>
        <v>-2.8570956917861601E-3</v>
      </c>
      <c r="R172" s="5">
        <f t="shared" si="23"/>
        <v>0</v>
      </c>
      <c r="T172" s="7">
        <f t="shared" si="26"/>
        <v>110.02911529353784</v>
      </c>
      <c r="U172" s="4">
        <f t="shared" si="25"/>
        <v>-3.1869946952109429E-4</v>
      </c>
      <c r="V172" s="5">
        <f>T172/MAX($T$14:T172)-1</f>
        <v>-1.5653920077404626E-2</v>
      </c>
      <c r="Z172" s="3"/>
      <c r="AA172" s="3"/>
      <c r="AB172" s="3"/>
      <c r="AC172" s="3"/>
      <c r="AE172" s="3"/>
      <c r="AG172" s="3"/>
      <c r="AL172" s="3"/>
    </row>
    <row r="173" spans="1:38" x14ac:dyDescent="0.25">
      <c r="A173" s="3">
        <v>42758</v>
      </c>
      <c r="B173">
        <v>12683020</v>
      </c>
      <c r="C173">
        <v>12014139</v>
      </c>
      <c r="D173">
        <v>11145213</v>
      </c>
      <c r="E173">
        <v>10167272</v>
      </c>
      <c r="F173">
        <v>10571337</v>
      </c>
      <c r="G173">
        <v>10524800</v>
      </c>
      <c r="H173">
        <v>10524800</v>
      </c>
      <c r="I173">
        <v>10505064</v>
      </c>
      <c r="K173" s="5">
        <f t="shared" si="20"/>
        <v>2.0562544313444953E-3</v>
      </c>
      <c r="L173" s="5">
        <f t="shared" si="20"/>
        <v>2.3525059607329979E-3</v>
      </c>
      <c r="M173" s="5">
        <f t="shared" si="20"/>
        <v>1.9595599049788692E-3</v>
      </c>
      <c r="N173" s="5">
        <f t="shared" si="19"/>
        <v>-1.2230196463125509E-3</v>
      </c>
      <c r="O173" s="5">
        <f t="shared" si="24"/>
        <v>4.3933086792453668E-3</v>
      </c>
      <c r="P173" s="5">
        <f t="shared" si="21"/>
        <v>1.3787415764845434E-3</v>
      </c>
      <c r="Q173" s="5">
        <f t="shared" si="22"/>
        <v>1.3787415764845434E-3</v>
      </c>
      <c r="R173" s="5">
        <f t="shared" si="23"/>
        <v>1.37875812632271E-3</v>
      </c>
      <c r="T173" s="7">
        <f t="shared" si="26"/>
        <v>110.21719425782665</v>
      </c>
      <c r="U173" s="4">
        <f t="shared" si="25"/>
        <v>1.7093563261601219E-3</v>
      </c>
      <c r="V173" s="5">
        <f>T173/MAX($T$14:T173)-1</f>
        <v>-1.3971321878558096E-2</v>
      </c>
      <c r="Z173" s="3"/>
      <c r="AA173" s="3"/>
      <c r="AB173" s="3"/>
      <c r="AC173" s="3"/>
      <c r="AE173" s="3"/>
      <c r="AG173" s="3"/>
      <c r="AL173" s="3"/>
    </row>
    <row r="174" spans="1:38" x14ac:dyDescent="0.25">
      <c r="A174" s="3">
        <v>42759</v>
      </c>
      <c r="B174">
        <v>12748210</v>
      </c>
      <c r="C174">
        <v>12067963</v>
      </c>
      <c r="D174">
        <v>11145213</v>
      </c>
      <c r="E174">
        <v>10167272</v>
      </c>
      <c r="F174">
        <v>10593074</v>
      </c>
      <c r="G174">
        <v>10549559</v>
      </c>
      <c r="H174">
        <v>10549559</v>
      </c>
      <c r="I174">
        <v>10492216</v>
      </c>
      <c r="K174" s="5">
        <f t="shared" si="20"/>
        <v>5.1399430104186461E-3</v>
      </c>
      <c r="L174" s="5">
        <f t="shared" si="20"/>
        <v>4.4800547088725828E-3</v>
      </c>
      <c r="M174" s="5">
        <f t="shared" si="20"/>
        <v>0</v>
      </c>
      <c r="N174" s="5">
        <f t="shared" si="19"/>
        <v>0</v>
      </c>
      <c r="O174" s="5">
        <f t="shared" si="24"/>
        <v>2.0562205140182144E-3</v>
      </c>
      <c r="P174" s="5">
        <f t="shared" si="21"/>
        <v>2.3524437519002461E-3</v>
      </c>
      <c r="Q174" s="5">
        <f t="shared" si="22"/>
        <v>2.3524437519002461E-3</v>
      </c>
      <c r="R174" s="5">
        <f t="shared" si="23"/>
        <v>-1.2230291981086827E-3</v>
      </c>
      <c r="T174" s="7">
        <f t="shared" si="26"/>
        <v>110.4260293411359</v>
      </c>
      <c r="U174" s="4">
        <f t="shared" si="25"/>
        <v>1.8947595673751566E-3</v>
      </c>
      <c r="V174" s="5">
        <f>T174/MAX($T$14:T174)-1</f>
        <v>-1.2103034606981256E-2</v>
      </c>
      <c r="Z174" s="3"/>
      <c r="AA174" s="3"/>
      <c r="AB174" s="3"/>
      <c r="AC174" s="3"/>
      <c r="AE174" s="3"/>
      <c r="AG174" s="3"/>
      <c r="AL174" s="3"/>
    </row>
    <row r="175" spans="1:38" x14ac:dyDescent="0.25">
      <c r="A175" s="3">
        <v>42760</v>
      </c>
      <c r="B175">
        <v>12787980</v>
      </c>
      <c r="C175">
        <v>12067963</v>
      </c>
      <c r="D175">
        <v>11145213</v>
      </c>
      <c r="E175">
        <v>10167272</v>
      </c>
      <c r="F175">
        <v>10647522</v>
      </c>
      <c r="G175">
        <v>10596822</v>
      </c>
      <c r="H175">
        <v>10596822</v>
      </c>
      <c r="I175">
        <v>10492216</v>
      </c>
      <c r="K175" s="5">
        <f t="shared" si="20"/>
        <v>3.1196536611806103E-3</v>
      </c>
      <c r="L175" s="5">
        <f t="shared" si="20"/>
        <v>0</v>
      </c>
      <c r="M175" s="5">
        <f t="shared" si="20"/>
        <v>0</v>
      </c>
      <c r="N175" s="5">
        <f t="shared" si="19"/>
        <v>0</v>
      </c>
      <c r="O175" s="5">
        <f t="shared" si="24"/>
        <v>5.1399622054939531E-3</v>
      </c>
      <c r="P175" s="5">
        <f t="shared" si="21"/>
        <v>4.480092485382503E-3</v>
      </c>
      <c r="Q175" s="5">
        <f t="shared" si="22"/>
        <v>4.480092485382503E-3</v>
      </c>
      <c r="R175" s="5">
        <f t="shared" si="23"/>
        <v>0</v>
      </c>
      <c r="T175" s="7">
        <f t="shared" si="26"/>
        <v>110.66371862020135</v>
      </c>
      <c r="U175" s="4">
        <f t="shared" si="25"/>
        <v>2.1524751046799462E-3</v>
      </c>
      <c r="V175" s="5">
        <f>T175/MAX($T$14:T175)-1</f>
        <v>-9.9766109829839689E-3</v>
      </c>
      <c r="Z175" s="3"/>
      <c r="AA175" s="3"/>
      <c r="AB175" s="3"/>
      <c r="AC175" s="3"/>
      <c r="AE175" s="3"/>
      <c r="AG175" s="3"/>
      <c r="AL175" s="3"/>
    </row>
    <row r="176" spans="1:38" x14ac:dyDescent="0.25">
      <c r="A176" s="3">
        <v>42762</v>
      </c>
      <c r="B176">
        <v>12811702</v>
      </c>
      <c r="C176">
        <v>12056059</v>
      </c>
      <c r="D176">
        <v>11148157</v>
      </c>
      <c r="E176">
        <v>10150562</v>
      </c>
      <c r="F176">
        <v>10680739</v>
      </c>
      <c r="G176">
        <v>10596822</v>
      </c>
      <c r="H176">
        <v>10596822</v>
      </c>
      <c r="I176">
        <v>10492216</v>
      </c>
      <c r="K176" s="5">
        <f t="shared" si="20"/>
        <v>1.8550232327545491E-3</v>
      </c>
      <c r="L176" s="5">
        <f t="shared" si="20"/>
        <v>-9.8641336570226557E-4</v>
      </c>
      <c r="M176" s="5">
        <f t="shared" si="20"/>
        <v>2.641492809514201E-4</v>
      </c>
      <c r="N176" s="5">
        <f t="shared" si="19"/>
        <v>-1.6435087012524052E-3</v>
      </c>
      <c r="O176" s="5">
        <f t="shared" si="24"/>
        <v>3.1196930140178214E-3</v>
      </c>
      <c r="P176" s="5">
        <f t="shared" si="21"/>
        <v>0</v>
      </c>
      <c r="Q176" s="5">
        <f t="shared" si="22"/>
        <v>0</v>
      </c>
      <c r="R176" s="5">
        <f t="shared" si="23"/>
        <v>0</v>
      </c>
      <c r="T176" s="7">
        <f t="shared" si="26"/>
        <v>110.69980804333117</v>
      </c>
      <c r="U176" s="4">
        <f t="shared" si="25"/>
        <v>3.2611793259613997E-4</v>
      </c>
      <c r="V176" s="5">
        <f>T176/MAX($T$14:T176)-1</f>
        <v>-9.6537466021359153E-3</v>
      </c>
      <c r="Z176" s="3"/>
      <c r="AA176" s="3"/>
      <c r="AB176" s="3"/>
      <c r="AC176" s="3"/>
      <c r="AE176" s="3"/>
      <c r="AG176" s="3"/>
      <c r="AL176" s="3"/>
    </row>
    <row r="177" spans="1:38" x14ac:dyDescent="0.25">
      <c r="A177" s="3">
        <v>42765</v>
      </c>
      <c r="B177">
        <v>12805466</v>
      </c>
      <c r="C177">
        <v>12067620</v>
      </c>
      <c r="D177">
        <v>11155537</v>
      </c>
      <c r="E177">
        <v>10158177</v>
      </c>
      <c r="F177">
        <v>10700552</v>
      </c>
      <c r="G177">
        <v>10586368</v>
      </c>
      <c r="H177">
        <v>10586368</v>
      </c>
      <c r="I177">
        <v>10474971</v>
      </c>
      <c r="K177" s="5">
        <f t="shared" si="20"/>
        <v>-4.8674251087010845E-4</v>
      </c>
      <c r="L177" s="5">
        <f t="shared" si="20"/>
        <v>9.5893691296633499E-4</v>
      </c>
      <c r="M177" s="5">
        <f t="shared" si="20"/>
        <v>6.6199282984613639E-4</v>
      </c>
      <c r="N177" s="5">
        <f t="shared" si="19"/>
        <v>7.5020476698739458E-4</v>
      </c>
      <c r="O177" s="5">
        <f t="shared" si="24"/>
        <v>1.8550214549761801E-3</v>
      </c>
      <c r="P177" s="5">
        <f t="shared" si="21"/>
        <v>-9.8652218561379179E-4</v>
      </c>
      <c r="Q177" s="5">
        <f t="shared" si="22"/>
        <v>-9.8652218561379179E-4</v>
      </c>
      <c r="R177" s="5">
        <f t="shared" si="23"/>
        <v>-1.6435994074083249E-3</v>
      </c>
      <c r="T177" s="7">
        <f t="shared" si="26"/>
        <v>110.70150686576692</v>
      </c>
      <c r="U177" s="4">
        <f t="shared" si="25"/>
        <v>1.5346209408753642E-5</v>
      </c>
      <c r="V177" s="5">
        <f>T177/MAX($T$14:T177)-1</f>
        <v>-9.6385485411440985E-3</v>
      </c>
      <c r="Z177" s="3"/>
      <c r="AA177" s="3"/>
      <c r="AB177" s="3"/>
      <c r="AC177" s="3"/>
      <c r="AE177" s="3"/>
      <c r="AG177" s="3"/>
      <c r="AL177" s="3"/>
    </row>
    <row r="178" spans="1:38" x14ac:dyDescent="0.25">
      <c r="A178" s="3">
        <v>42766</v>
      </c>
      <c r="B178">
        <v>12781638</v>
      </c>
      <c r="C178">
        <v>12067620</v>
      </c>
      <c r="D178">
        <v>11155537</v>
      </c>
      <c r="E178">
        <v>10158177</v>
      </c>
      <c r="F178">
        <v>10695344</v>
      </c>
      <c r="G178">
        <v>10596520</v>
      </c>
      <c r="H178">
        <v>10596520</v>
      </c>
      <c r="I178">
        <v>10482830</v>
      </c>
      <c r="K178" s="5">
        <f t="shared" si="20"/>
        <v>-1.8607678939602801E-3</v>
      </c>
      <c r="L178" s="5">
        <f t="shared" si="20"/>
        <v>0</v>
      </c>
      <c r="M178" s="5">
        <f t="shared" si="20"/>
        <v>0</v>
      </c>
      <c r="N178" s="5">
        <f t="shared" si="19"/>
        <v>0</v>
      </c>
      <c r="O178" s="5">
        <f t="shared" si="24"/>
        <v>-4.8670386350158079E-4</v>
      </c>
      <c r="P178" s="5">
        <f t="shared" si="21"/>
        <v>9.5896911953174957E-4</v>
      </c>
      <c r="Q178" s="5">
        <f t="shared" si="22"/>
        <v>9.5896911953174957E-4</v>
      </c>
      <c r="R178" s="5">
        <f t="shared" si="23"/>
        <v>7.5026460693772279E-4</v>
      </c>
      <c r="T178" s="7">
        <f t="shared" si="26"/>
        <v>110.70594504261692</v>
      </c>
      <c r="U178" s="4">
        <f t="shared" si="25"/>
        <v>4.0091386067420132E-5</v>
      </c>
      <c r="V178" s="5">
        <f>T178/MAX($T$14:T178)-1</f>
        <v>-9.5988435778473491E-3</v>
      </c>
      <c r="Z178" s="3"/>
      <c r="AA178" s="3"/>
      <c r="AB178" s="3"/>
      <c r="AC178" s="3"/>
      <c r="AE178" s="3"/>
      <c r="AG178" s="3"/>
      <c r="AL178" s="3"/>
    </row>
    <row r="179" spans="1:38" x14ac:dyDescent="0.25">
      <c r="A179" s="3">
        <v>42767</v>
      </c>
      <c r="B179">
        <v>12922912</v>
      </c>
      <c r="C179">
        <v>12103081</v>
      </c>
      <c r="D179">
        <v>11239644</v>
      </c>
      <c r="E179">
        <v>10158440</v>
      </c>
      <c r="F179">
        <v>10675442</v>
      </c>
      <c r="G179">
        <v>10596520</v>
      </c>
      <c r="H179">
        <v>10596520</v>
      </c>
      <c r="I179">
        <v>10482830</v>
      </c>
      <c r="K179" s="5">
        <f t="shared" si="20"/>
        <v>1.1052886961749442E-2</v>
      </c>
      <c r="L179" s="5">
        <f t="shared" si="20"/>
        <v>2.9385247463873387E-3</v>
      </c>
      <c r="M179" s="5">
        <f t="shared" si="20"/>
        <v>7.5394846523300085E-3</v>
      </c>
      <c r="N179" s="5">
        <f t="shared" si="19"/>
        <v>2.5890472276746124E-5</v>
      </c>
      <c r="O179" s="5">
        <f t="shared" si="24"/>
        <v>-1.860809713086331E-3</v>
      </c>
      <c r="P179" s="5">
        <f t="shared" si="21"/>
        <v>0</v>
      </c>
      <c r="Q179" s="5">
        <f t="shared" si="22"/>
        <v>0</v>
      </c>
      <c r="R179" s="5">
        <f t="shared" si="23"/>
        <v>0</v>
      </c>
      <c r="T179" s="7">
        <f t="shared" si="26"/>
        <v>110.97850276268809</v>
      </c>
      <c r="U179" s="4">
        <f t="shared" si="25"/>
        <v>2.4619971399571505E-3</v>
      </c>
      <c r="V179" s="5">
        <f>T179/MAX($T$14:T179)-1</f>
        <v>-7.1604787633257061E-3</v>
      </c>
      <c r="Z179" s="3"/>
      <c r="AA179" s="3"/>
      <c r="AB179" s="3"/>
      <c r="AC179" s="3"/>
      <c r="AE179" s="3"/>
      <c r="AG179" s="3"/>
      <c r="AL179" s="3"/>
    </row>
    <row r="180" spans="1:38" x14ac:dyDescent="0.25">
      <c r="A180" s="3">
        <v>42768</v>
      </c>
      <c r="B180">
        <v>12772691</v>
      </c>
      <c r="C180">
        <v>11927349</v>
      </c>
      <c r="D180">
        <v>11186716</v>
      </c>
      <c r="E180">
        <v>10125565</v>
      </c>
      <c r="F180">
        <v>10793437</v>
      </c>
      <c r="G180">
        <v>10627658</v>
      </c>
      <c r="H180">
        <v>10627658</v>
      </c>
      <c r="I180">
        <v>10483102</v>
      </c>
      <c r="K180" s="5">
        <f t="shared" si="20"/>
        <v>-1.1624392397007743E-2</v>
      </c>
      <c r="L180" s="5">
        <f t="shared" si="20"/>
        <v>-1.4519608684763874E-2</v>
      </c>
      <c r="M180" s="5">
        <f t="shared" si="20"/>
        <v>-4.7090459448715372E-3</v>
      </c>
      <c r="N180" s="5">
        <f t="shared" si="19"/>
        <v>-3.2362252471835884E-3</v>
      </c>
      <c r="O180" s="5">
        <f t="shared" si="24"/>
        <v>1.1052938135957202E-2</v>
      </c>
      <c r="P180" s="5">
        <f t="shared" si="21"/>
        <v>2.9385118888087813E-3</v>
      </c>
      <c r="Q180" s="5">
        <f t="shared" si="22"/>
        <v>2.9385118888087813E-3</v>
      </c>
      <c r="R180" s="5">
        <f t="shared" si="23"/>
        <v>2.5947191741204634E-5</v>
      </c>
      <c r="T180" s="7">
        <f t="shared" si="26"/>
        <v>110.74082338872175</v>
      </c>
      <c r="U180" s="4">
        <f t="shared" si="25"/>
        <v>-2.1416703960638467E-3</v>
      </c>
      <c r="V180" s="5">
        <f>T180/MAX($T$14:T180)-1</f>
        <v>-9.2868137740005352E-3</v>
      </c>
      <c r="Z180" s="3"/>
      <c r="AA180" s="3"/>
      <c r="AB180" s="3"/>
      <c r="AC180" s="3"/>
      <c r="AE180" s="3"/>
      <c r="AG180" s="3"/>
      <c r="AL180" s="3"/>
    </row>
    <row r="181" spans="1:38" x14ac:dyDescent="0.25">
      <c r="A181" s="3">
        <v>42769</v>
      </c>
      <c r="B181">
        <v>12781436</v>
      </c>
      <c r="C181">
        <v>11925239</v>
      </c>
      <c r="D181">
        <v>11186452</v>
      </c>
      <c r="E181">
        <v>10125565</v>
      </c>
      <c r="F181">
        <v>10775774</v>
      </c>
      <c r="G181">
        <v>10563805</v>
      </c>
      <c r="H181">
        <v>10563805</v>
      </c>
      <c r="I181">
        <v>10449175</v>
      </c>
      <c r="K181" s="5">
        <f t="shared" si="20"/>
        <v>6.8466386605603446E-4</v>
      </c>
      <c r="L181" s="5">
        <f t="shared" si="20"/>
        <v>-1.7690435653383574E-4</v>
      </c>
      <c r="M181" s="5">
        <f t="shared" si="20"/>
        <v>-2.359941916818542E-5</v>
      </c>
      <c r="N181" s="5">
        <f t="shared" si="19"/>
        <v>0</v>
      </c>
      <c r="O181" s="5">
        <f t="shared" si="24"/>
        <v>-1.6364574138896248E-3</v>
      </c>
      <c r="P181" s="5">
        <f t="shared" si="21"/>
        <v>-6.008191080292602E-3</v>
      </c>
      <c r="Q181" s="5">
        <f t="shared" si="22"/>
        <v>-6.008191080292602E-3</v>
      </c>
      <c r="R181" s="5">
        <f t="shared" si="23"/>
        <v>-3.2363512250477289E-3</v>
      </c>
      <c r="T181" s="7">
        <f t="shared" si="26"/>
        <v>110.51373506266543</v>
      </c>
      <c r="U181" s="4">
        <f t="shared" si="25"/>
        <v>-2.050628838646068E-3</v>
      </c>
      <c r="V181" s="5">
        <f>T181/MAX($T$14:T181)-1</f>
        <v>-1.1318398804502472E-2</v>
      </c>
      <c r="Z181" s="3"/>
      <c r="AA181" s="3"/>
      <c r="AB181" s="3"/>
      <c r="AC181" s="3"/>
      <c r="AE181" s="3"/>
      <c r="AG181" s="3"/>
      <c r="AL181" s="3"/>
    </row>
    <row r="182" spans="1:38" x14ac:dyDescent="0.25">
      <c r="A182" s="3">
        <v>42772</v>
      </c>
      <c r="B182">
        <v>12826053</v>
      </c>
      <c r="C182">
        <v>11966439</v>
      </c>
      <c r="D182">
        <v>11247953</v>
      </c>
      <c r="E182">
        <v>10125565</v>
      </c>
      <c r="F182">
        <v>10783152</v>
      </c>
      <c r="G182">
        <v>10561937</v>
      </c>
      <c r="H182">
        <v>10561937</v>
      </c>
      <c r="I182">
        <v>10449175</v>
      </c>
      <c r="K182" s="5">
        <f t="shared" si="20"/>
        <v>3.4907658263125807E-3</v>
      </c>
      <c r="L182" s="5">
        <f t="shared" si="20"/>
        <v>3.4548573827324347E-3</v>
      </c>
      <c r="M182" s="5">
        <f t="shared" si="20"/>
        <v>5.4978111022154774E-3</v>
      </c>
      <c r="N182" s="5">
        <f t="shared" si="19"/>
        <v>0</v>
      </c>
      <c r="O182" s="5">
        <f t="shared" si="24"/>
        <v>6.846839957852513E-4</v>
      </c>
      <c r="P182" s="5">
        <f t="shared" si="21"/>
        <v>-1.7683022357950495E-4</v>
      </c>
      <c r="Q182" s="5">
        <f t="shared" si="22"/>
        <v>-1.7683022357950495E-4</v>
      </c>
      <c r="R182" s="5">
        <f t="shared" si="23"/>
        <v>0</v>
      </c>
      <c r="T182" s="7">
        <f t="shared" si="26"/>
        <v>110.69020419410252</v>
      </c>
      <c r="U182" s="4">
        <f t="shared" si="25"/>
        <v>1.5968072324858418E-3</v>
      </c>
      <c r="V182" s="5">
        <f>T182/MAX($T$14:T182)-1</f>
        <v>-9.739664873087861E-3</v>
      </c>
      <c r="Z182" s="3"/>
      <c r="AA182" s="3"/>
      <c r="AB182" s="3"/>
      <c r="AC182" s="3"/>
      <c r="AE182" s="3"/>
      <c r="AG182" s="3"/>
      <c r="AL182" s="3"/>
    </row>
    <row r="183" spans="1:38" x14ac:dyDescent="0.25">
      <c r="A183" s="3">
        <v>42773</v>
      </c>
      <c r="B183">
        <v>12797070</v>
      </c>
      <c r="C183">
        <v>11966439</v>
      </c>
      <c r="D183">
        <v>11240880</v>
      </c>
      <c r="E183">
        <v>10125565</v>
      </c>
      <c r="F183">
        <v>10820794</v>
      </c>
      <c r="G183">
        <v>10598427</v>
      </c>
      <c r="H183">
        <v>10598427</v>
      </c>
      <c r="I183">
        <v>10449175</v>
      </c>
      <c r="K183" s="5">
        <f t="shared" si="20"/>
        <v>-2.2596975078771342E-3</v>
      </c>
      <c r="L183" s="5">
        <f t="shared" si="20"/>
        <v>0</v>
      </c>
      <c r="M183" s="5">
        <f t="shared" si="20"/>
        <v>-6.2882552940968228E-4</v>
      </c>
      <c r="N183" s="5">
        <f t="shared" si="19"/>
        <v>0</v>
      </c>
      <c r="O183" s="5">
        <f t="shared" si="24"/>
        <v>3.4908160433981816E-3</v>
      </c>
      <c r="P183" s="5">
        <f t="shared" si="21"/>
        <v>3.4548587063150116E-3</v>
      </c>
      <c r="Q183" s="5">
        <f t="shared" si="22"/>
        <v>3.4548587063150116E-3</v>
      </c>
      <c r="R183" s="5">
        <f t="shared" si="23"/>
        <v>0</v>
      </c>
      <c r="T183" s="7">
        <f t="shared" si="26"/>
        <v>110.79414243999736</v>
      </c>
      <c r="U183" s="4">
        <f t="shared" si="25"/>
        <v>9.3900130234267354E-4</v>
      </c>
      <c r="V183" s="5">
        <f>T183/MAX($T$14:T183)-1</f>
        <v>-8.809809128745405E-3</v>
      </c>
      <c r="Z183" s="3"/>
      <c r="AA183" s="3"/>
      <c r="AB183" s="3"/>
      <c r="AC183" s="3"/>
      <c r="AE183" s="3"/>
      <c r="AG183" s="3"/>
      <c r="AL183" s="3"/>
    </row>
    <row r="184" spans="1:38" x14ac:dyDescent="0.25">
      <c r="A184" s="3">
        <v>42774</v>
      </c>
      <c r="B184">
        <v>12705371</v>
      </c>
      <c r="C184">
        <v>11865520</v>
      </c>
      <c r="D184">
        <v>11146080</v>
      </c>
      <c r="E184">
        <v>10080692</v>
      </c>
      <c r="F184">
        <v>10796342</v>
      </c>
      <c r="G184">
        <v>10598427</v>
      </c>
      <c r="H184">
        <v>10598427</v>
      </c>
      <c r="I184">
        <v>10449175</v>
      </c>
      <c r="K184" s="5">
        <f t="shared" si="20"/>
        <v>-7.1656246312632454E-3</v>
      </c>
      <c r="L184" s="5">
        <f t="shared" si="20"/>
        <v>-8.4335030663674759E-3</v>
      </c>
      <c r="M184" s="5">
        <f t="shared" si="20"/>
        <v>-8.4335034267779552E-3</v>
      </c>
      <c r="N184" s="5">
        <f t="shared" si="19"/>
        <v>-4.4316539373357999E-3</v>
      </c>
      <c r="O184" s="5">
        <f t="shared" si="24"/>
        <v>-2.2597232698450265E-3</v>
      </c>
      <c r="P184" s="5">
        <f t="shared" si="21"/>
        <v>0</v>
      </c>
      <c r="Q184" s="5">
        <f t="shared" si="22"/>
        <v>0</v>
      </c>
      <c r="R184" s="5">
        <f t="shared" si="23"/>
        <v>0</v>
      </c>
      <c r="T184" s="7">
        <f t="shared" si="26"/>
        <v>110.36863742057012</v>
      </c>
      <c r="U184" s="4">
        <f t="shared" si="25"/>
        <v>-3.8405010414486879E-3</v>
      </c>
      <c r="V184" s="5">
        <f>T184/MAX($T$14:T184)-1</f>
        <v>-1.2616476089060247E-2</v>
      </c>
      <c r="Z184" s="3"/>
      <c r="AA184" s="3"/>
      <c r="AB184" s="3"/>
      <c r="AC184" s="3"/>
      <c r="AE184" s="3"/>
      <c r="AG184" s="3"/>
      <c r="AL184" s="3"/>
    </row>
    <row r="185" spans="1:38" x14ac:dyDescent="0.25">
      <c r="A185" s="3">
        <v>42775</v>
      </c>
      <c r="B185">
        <v>12709117</v>
      </c>
      <c r="C185">
        <v>11732308</v>
      </c>
      <c r="D185">
        <v>11019051</v>
      </c>
      <c r="E185">
        <v>10043519</v>
      </c>
      <c r="F185">
        <v>10718979</v>
      </c>
      <c r="G185">
        <v>10509045</v>
      </c>
      <c r="H185">
        <v>10509045</v>
      </c>
      <c r="I185">
        <v>10402869</v>
      </c>
      <c r="K185" s="5">
        <f t="shared" si="20"/>
        <v>2.9483593985557555E-4</v>
      </c>
      <c r="L185" s="5">
        <f t="shared" si="20"/>
        <v>-1.1226815175398919E-2</v>
      </c>
      <c r="M185" s="5">
        <f t="shared" si="20"/>
        <v>-1.1396742173032992E-2</v>
      </c>
      <c r="N185" s="5">
        <f t="shared" si="19"/>
        <v>-3.6875444661933487E-3</v>
      </c>
      <c r="O185" s="5">
        <f t="shared" si="24"/>
        <v>-7.1656677789569967E-3</v>
      </c>
      <c r="P185" s="5">
        <f t="shared" si="21"/>
        <v>-8.4335156528416721E-3</v>
      </c>
      <c r="Q185" s="5">
        <f t="shared" si="22"/>
        <v>-8.4335156528416721E-3</v>
      </c>
      <c r="R185" s="5">
        <f t="shared" si="23"/>
        <v>-4.4315460311460386E-3</v>
      </c>
      <c r="T185" s="7">
        <f t="shared" si="26"/>
        <v>109.6170199500696</v>
      </c>
      <c r="U185" s="4">
        <f t="shared" si="25"/>
        <v>-6.810063873819508E-3</v>
      </c>
      <c r="V185" s="5">
        <f>T185/MAX($T$14:T185)-1</f>
        <v>-1.9340620954850896E-2</v>
      </c>
      <c r="Z185" s="3"/>
      <c r="AA185" s="3"/>
      <c r="AB185" s="3"/>
      <c r="AC185" s="3"/>
      <c r="AE185" s="3"/>
      <c r="AG185" s="3"/>
      <c r="AL185" s="3"/>
    </row>
    <row r="186" spans="1:38" x14ac:dyDescent="0.25">
      <c r="A186" s="3">
        <v>42776</v>
      </c>
      <c r="B186">
        <v>12709117</v>
      </c>
      <c r="C186">
        <v>11732308</v>
      </c>
      <c r="D186">
        <v>11019051</v>
      </c>
      <c r="E186">
        <v>10043519</v>
      </c>
      <c r="F186">
        <v>10699101</v>
      </c>
      <c r="G186">
        <v>10447917</v>
      </c>
      <c r="H186">
        <v>10447917</v>
      </c>
      <c r="I186">
        <v>10378189</v>
      </c>
      <c r="K186" s="5">
        <f t="shared" si="20"/>
        <v>0</v>
      </c>
      <c r="L186" s="5">
        <f t="shared" si="20"/>
        <v>0</v>
      </c>
      <c r="M186" s="5">
        <f t="shared" si="20"/>
        <v>0</v>
      </c>
      <c r="N186" s="5">
        <f t="shared" si="20"/>
        <v>0</v>
      </c>
      <c r="O186" s="5">
        <f t="shared" si="24"/>
        <v>-1.8544676689822293E-3</v>
      </c>
      <c r="P186" s="5">
        <f t="shared" si="21"/>
        <v>-5.816703611032259E-3</v>
      </c>
      <c r="Q186" s="5">
        <f t="shared" si="22"/>
        <v>-5.816703611032259E-3</v>
      </c>
      <c r="R186" s="5">
        <f t="shared" si="23"/>
        <v>-2.3724224538441696E-3</v>
      </c>
      <c r="T186" s="7">
        <f t="shared" si="26"/>
        <v>109.39970013376099</v>
      </c>
      <c r="U186" s="4">
        <f t="shared" si="25"/>
        <v>-1.9825371681113646E-3</v>
      </c>
      <c r="V186" s="5">
        <f>T186/MAX($T$14:T186)-1</f>
        <v>-2.1284814623064863E-2</v>
      </c>
      <c r="Z186" s="3"/>
      <c r="AA186" s="3"/>
      <c r="AB186" s="3"/>
      <c r="AC186" s="3"/>
      <c r="AE186" s="3"/>
      <c r="AG186" s="3"/>
      <c r="AL186" s="3"/>
    </row>
    <row r="187" spans="1:38" x14ac:dyDescent="0.25">
      <c r="A187" s="3">
        <v>42779</v>
      </c>
      <c r="B187">
        <v>12664628</v>
      </c>
      <c r="C187">
        <v>11682557</v>
      </c>
      <c r="D187">
        <v>10972325</v>
      </c>
      <c r="E187">
        <v>10018507</v>
      </c>
      <c r="F187">
        <v>10679787</v>
      </c>
      <c r="G187">
        <v>10429436</v>
      </c>
      <c r="H187">
        <v>10429436</v>
      </c>
      <c r="I187">
        <v>10351565</v>
      </c>
      <c r="K187" s="5">
        <f t="shared" si="20"/>
        <v>-3.500557906579993E-3</v>
      </c>
      <c r="L187" s="5">
        <f t="shared" si="20"/>
        <v>-4.2405126084313904E-3</v>
      </c>
      <c r="M187" s="5">
        <f t="shared" si="20"/>
        <v>-4.2404740662330687E-3</v>
      </c>
      <c r="N187" s="5">
        <f t="shared" si="20"/>
        <v>-2.490362192773321E-3</v>
      </c>
      <c r="O187" s="5">
        <f t="shared" si="24"/>
        <v>-1.8051983993795373E-3</v>
      </c>
      <c r="P187" s="5">
        <f t="shared" si="21"/>
        <v>-1.7688693353899998E-3</v>
      </c>
      <c r="Q187" s="5">
        <f t="shared" si="22"/>
        <v>-1.7688693353899998E-3</v>
      </c>
      <c r="R187" s="5">
        <f t="shared" si="23"/>
        <v>-2.5653801448403124E-3</v>
      </c>
      <c r="T187" s="7">
        <f t="shared" si="26"/>
        <v>109.09365140959537</v>
      </c>
      <c r="U187" s="4">
        <f t="shared" si="25"/>
        <v>-2.7975279986272028E-3</v>
      </c>
      <c r="V187" s="5">
        <f>T187/MAX($T$14:T187)-1</f>
        <v>-2.4022797756838465E-2</v>
      </c>
      <c r="Z187" s="3"/>
      <c r="AA187" s="3"/>
      <c r="AB187" s="3"/>
      <c r="AC187" s="3"/>
      <c r="AE187" s="3"/>
      <c r="AG187" s="3"/>
      <c r="AL187" s="3"/>
    </row>
    <row r="188" spans="1:38" x14ac:dyDescent="0.25">
      <c r="A188" s="3">
        <v>42780</v>
      </c>
      <c r="B188">
        <v>12643562</v>
      </c>
      <c r="C188">
        <v>11695885</v>
      </c>
      <c r="D188">
        <v>10964278</v>
      </c>
      <c r="E188">
        <v>10022267</v>
      </c>
      <c r="F188">
        <v>10642402</v>
      </c>
      <c r="G188">
        <v>10385209</v>
      </c>
      <c r="H188">
        <v>10385209</v>
      </c>
      <c r="I188">
        <v>10325786</v>
      </c>
      <c r="K188" s="5">
        <f t="shared" si="20"/>
        <v>-1.6633729786614815E-3</v>
      </c>
      <c r="L188" s="5">
        <f t="shared" si="20"/>
        <v>1.140846134968676E-3</v>
      </c>
      <c r="M188" s="5">
        <f t="shared" si="20"/>
        <v>-7.3339059861965428E-4</v>
      </c>
      <c r="N188" s="5">
        <f t="shared" si="20"/>
        <v>3.753054222550567E-4</v>
      </c>
      <c r="O188" s="5">
        <f t="shared" si="24"/>
        <v>-3.5005379788941582E-3</v>
      </c>
      <c r="P188" s="5">
        <f t="shared" si="21"/>
        <v>-4.240593642839352E-3</v>
      </c>
      <c r="Q188" s="5">
        <f t="shared" si="22"/>
        <v>-4.240593642839352E-3</v>
      </c>
      <c r="R188" s="5">
        <f t="shared" si="23"/>
        <v>-2.4903480778026843E-3</v>
      </c>
      <c r="T188" s="7">
        <f t="shared" si="26"/>
        <v>108.88429134645406</v>
      </c>
      <c r="U188" s="4">
        <f t="shared" si="25"/>
        <v>-1.9190856703041187E-3</v>
      </c>
      <c r="V188" s="5">
        <f>T188/MAX($T$14:T188)-1</f>
        <v>-2.5895781620206781E-2</v>
      </c>
      <c r="Z188" s="3"/>
      <c r="AA188" s="3"/>
      <c r="AB188" s="3"/>
      <c r="AC188" s="3"/>
      <c r="AE188" s="3"/>
      <c r="AG188" s="3"/>
      <c r="AL188" s="3"/>
    </row>
    <row r="189" spans="1:38" x14ac:dyDescent="0.25">
      <c r="A189" s="3">
        <v>42781</v>
      </c>
      <c r="B189">
        <v>12602773</v>
      </c>
      <c r="C189">
        <v>11678828</v>
      </c>
      <c r="D189">
        <v>10918237</v>
      </c>
      <c r="E189">
        <v>9986078</v>
      </c>
      <c r="F189">
        <v>10624700</v>
      </c>
      <c r="G189">
        <v>10397057</v>
      </c>
      <c r="H189">
        <v>10397057</v>
      </c>
      <c r="I189">
        <v>10329662</v>
      </c>
      <c r="K189" s="5">
        <f t="shared" si="20"/>
        <v>-3.2260687296823409E-3</v>
      </c>
      <c r="L189" s="5">
        <f t="shared" si="20"/>
        <v>-1.4583761724743516E-3</v>
      </c>
      <c r="M189" s="5">
        <f t="shared" si="20"/>
        <v>-4.199182107567867E-3</v>
      </c>
      <c r="N189" s="5">
        <f t="shared" si="20"/>
        <v>-3.6108596987088903E-3</v>
      </c>
      <c r="O189" s="5">
        <f t="shared" si="24"/>
        <v>-1.6633463009572136E-3</v>
      </c>
      <c r="P189" s="5">
        <f t="shared" si="21"/>
        <v>1.1408533039634072E-3</v>
      </c>
      <c r="Q189" s="5">
        <f t="shared" si="22"/>
        <v>1.1408533039634072E-3</v>
      </c>
      <c r="R189" s="5">
        <f t="shared" si="23"/>
        <v>3.75370940284947E-4</v>
      </c>
      <c r="T189" s="7">
        <f t="shared" si="26"/>
        <v>108.72775989541165</v>
      </c>
      <c r="U189" s="4">
        <f t="shared" si="25"/>
        <v>-1.4375944326473628E-3</v>
      </c>
      <c r="V189" s="5">
        <f>T189/MAX($T$14:T189)-1</f>
        <v>-2.729614842136785E-2</v>
      </c>
      <c r="Z189" s="3"/>
      <c r="AA189" s="3"/>
      <c r="AB189" s="3"/>
      <c r="AC189" s="3"/>
      <c r="AE189" s="3"/>
      <c r="AG189" s="3"/>
      <c r="AL189" s="3"/>
    </row>
    <row r="190" spans="1:38" x14ac:dyDescent="0.25">
      <c r="A190" s="3">
        <v>42782</v>
      </c>
      <c r="B190">
        <v>12463953</v>
      </c>
      <c r="C190">
        <v>11594755</v>
      </c>
      <c r="D190">
        <v>10917884</v>
      </c>
      <c r="E190">
        <v>9998199</v>
      </c>
      <c r="F190">
        <v>10590424</v>
      </c>
      <c r="G190">
        <v>10381894</v>
      </c>
      <c r="H190">
        <v>10381894</v>
      </c>
      <c r="I190">
        <v>10292363</v>
      </c>
      <c r="K190" s="5">
        <f t="shared" si="20"/>
        <v>-1.1015036135301304E-2</v>
      </c>
      <c r="L190" s="5">
        <f t="shared" si="20"/>
        <v>-7.1987531625604673E-3</v>
      </c>
      <c r="M190" s="5">
        <f t="shared" si="20"/>
        <v>-3.2331227102000426E-5</v>
      </c>
      <c r="N190" s="5">
        <f t="shared" si="20"/>
        <v>1.2137898382127421E-3</v>
      </c>
      <c r="O190" s="5">
        <f t="shared" si="24"/>
        <v>-3.2260675595545685E-3</v>
      </c>
      <c r="P190" s="5">
        <f t="shared" si="21"/>
        <v>-1.4583934665357567E-3</v>
      </c>
      <c r="Q190" s="5">
        <f t="shared" si="22"/>
        <v>-1.4583934665357567E-3</v>
      </c>
      <c r="R190" s="5">
        <f t="shared" si="23"/>
        <v>-3.6108635500368136E-3</v>
      </c>
      <c r="T190" s="7">
        <f t="shared" si="26"/>
        <v>108.36371151106184</v>
      </c>
      <c r="U190" s="4">
        <f t="shared" si="25"/>
        <v>-3.3482560911767406E-3</v>
      </c>
      <c r="V190" s="5">
        <f>T190/MAX($T$14:T190)-1</f>
        <v>-3.0553010017327131E-2</v>
      </c>
      <c r="Z190" s="3"/>
      <c r="AA190" s="3"/>
      <c r="AB190" s="3"/>
      <c r="AC190" s="3"/>
      <c r="AE190" s="3"/>
      <c r="AG190" s="3"/>
      <c r="AL190" s="3"/>
    </row>
    <row r="191" spans="1:38" x14ac:dyDescent="0.25">
      <c r="A191" s="3">
        <v>42783</v>
      </c>
      <c r="B191">
        <v>12446310</v>
      </c>
      <c r="C191">
        <v>11545798</v>
      </c>
      <c r="D191">
        <v>10917813</v>
      </c>
      <c r="E191">
        <v>9951186</v>
      </c>
      <c r="F191">
        <v>10552995</v>
      </c>
      <c r="G191">
        <v>10372716</v>
      </c>
      <c r="H191">
        <v>10372716</v>
      </c>
      <c r="I191">
        <v>10304855</v>
      </c>
      <c r="K191" s="5">
        <f t="shared" si="20"/>
        <v>-1.4155220257970891E-3</v>
      </c>
      <c r="L191" s="5">
        <f t="shared" si="20"/>
        <v>-4.2223401874381672E-3</v>
      </c>
      <c r="M191" s="5">
        <f t="shared" si="20"/>
        <v>-6.5030916247543757E-6</v>
      </c>
      <c r="N191" s="5">
        <f t="shared" si="20"/>
        <v>-4.7021468566489366E-3</v>
      </c>
      <c r="O191" s="5">
        <f t="shared" si="24"/>
        <v>-3.5342305463879065E-3</v>
      </c>
      <c r="P191" s="5">
        <f t="shared" si="21"/>
        <v>-8.8403907803336068E-4</v>
      </c>
      <c r="Q191" s="5">
        <f t="shared" si="22"/>
        <v>-8.8403907803336068E-4</v>
      </c>
      <c r="R191" s="5">
        <f t="shared" si="23"/>
        <v>1.2137154509610504E-3</v>
      </c>
      <c r="T191" s="7">
        <f t="shared" si="26"/>
        <v>108.16818131123604</v>
      </c>
      <c r="U191" s="4">
        <f t="shared" si="25"/>
        <v>-1.8043881766253156E-3</v>
      </c>
      <c r="V191" s="5">
        <f>T191/MAX($T$14:T191)-1</f>
        <v>-3.2302268703916837E-2</v>
      </c>
      <c r="Z191" s="3"/>
      <c r="AA191" s="3"/>
      <c r="AB191" s="3"/>
      <c r="AC191" s="3"/>
      <c r="AE191" s="3"/>
      <c r="AG191" s="3"/>
      <c r="AL191" s="3"/>
    </row>
    <row r="192" spans="1:38" x14ac:dyDescent="0.25">
      <c r="A192" s="3">
        <v>42786</v>
      </c>
      <c r="B192">
        <v>12460898</v>
      </c>
      <c r="C192">
        <v>11532298</v>
      </c>
      <c r="D192">
        <v>10922508</v>
      </c>
      <c r="E192">
        <v>9936377</v>
      </c>
      <c r="F192">
        <v>10528475</v>
      </c>
      <c r="G192">
        <v>10328919</v>
      </c>
      <c r="H192">
        <v>10328919</v>
      </c>
      <c r="I192">
        <v>10256400</v>
      </c>
      <c r="K192" s="5">
        <f t="shared" si="20"/>
        <v>1.1720742935055206E-3</v>
      </c>
      <c r="L192" s="5">
        <f t="shared" si="20"/>
        <v>-1.1692565555018186E-3</v>
      </c>
      <c r="M192" s="5">
        <f t="shared" si="20"/>
        <v>4.3003117932127743E-4</v>
      </c>
      <c r="N192" s="5">
        <f t="shared" si="20"/>
        <v>-1.4881643253377153E-3</v>
      </c>
      <c r="O192" s="5">
        <f t="shared" si="24"/>
        <v>-2.3235110032744366E-3</v>
      </c>
      <c r="P192" s="5">
        <f t="shared" si="21"/>
        <v>-4.2223271127831419E-3</v>
      </c>
      <c r="Q192" s="5">
        <f t="shared" si="22"/>
        <v>-4.2223271127831419E-3</v>
      </c>
      <c r="R192" s="5">
        <f t="shared" si="23"/>
        <v>-4.70215252907491E-3</v>
      </c>
      <c r="T192" s="7">
        <f t="shared" si="26"/>
        <v>107.94473785066415</v>
      </c>
      <c r="U192" s="4">
        <f t="shared" si="25"/>
        <v>-2.0657041457410458E-3</v>
      </c>
      <c r="V192" s="5">
        <f>T192/MAX($T$14:T192)-1</f>
        <v>-3.43012459192793E-2</v>
      </c>
      <c r="Z192" s="3"/>
      <c r="AA192" s="3"/>
      <c r="AB192" s="3"/>
      <c r="AC192" s="3"/>
      <c r="AE192" s="3"/>
      <c r="AG192" s="3"/>
      <c r="AL192" s="3"/>
    </row>
    <row r="193" spans="1:38" x14ac:dyDescent="0.25">
      <c r="A193" s="3">
        <v>42787</v>
      </c>
      <c r="B193">
        <v>12539154</v>
      </c>
      <c r="C193">
        <v>11591385</v>
      </c>
      <c r="D193">
        <v>10935106</v>
      </c>
      <c r="E193">
        <v>9973677</v>
      </c>
      <c r="F193">
        <v>10540815</v>
      </c>
      <c r="G193">
        <v>10316841</v>
      </c>
      <c r="H193">
        <v>10316841</v>
      </c>
      <c r="I193">
        <v>10241137</v>
      </c>
      <c r="K193" s="5">
        <f t="shared" si="20"/>
        <v>6.2801252365600746E-3</v>
      </c>
      <c r="L193" s="5">
        <f t="shared" si="20"/>
        <v>5.1236102292882002E-3</v>
      </c>
      <c r="M193" s="5">
        <f t="shared" si="20"/>
        <v>1.1533981023406081E-3</v>
      </c>
      <c r="N193" s="5">
        <f t="shared" si="20"/>
        <v>3.7538833319226139E-3</v>
      </c>
      <c r="O193" s="5">
        <f t="shared" si="24"/>
        <v>1.1720595812783063E-3</v>
      </c>
      <c r="P193" s="5">
        <f t="shared" si="21"/>
        <v>-1.1693382434309063E-3</v>
      </c>
      <c r="Q193" s="5">
        <f t="shared" si="22"/>
        <v>-1.1693382434309063E-3</v>
      </c>
      <c r="R193" s="5">
        <f t="shared" si="23"/>
        <v>-1.4881439881440084E-3</v>
      </c>
      <c r="T193" s="7">
        <f t="shared" si="26"/>
        <v>108.12900297249298</v>
      </c>
      <c r="U193" s="4">
        <f t="shared" si="25"/>
        <v>1.7070320007979978E-3</v>
      </c>
      <c r="V193" s="5">
        <f>T193/MAX($T$14:T193)-1</f>
        <v>-3.2652767242932867E-2</v>
      </c>
      <c r="Z193" s="3"/>
      <c r="AA193" s="3"/>
      <c r="AB193" s="3"/>
      <c r="AC193" s="3"/>
      <c r="AE193" s="3"/>
      <c r="AG193" s="3"/>
      <c r="AL193" s="3"/>
    </row>
    <row r="194" spans="1:38" x14ac:dyDescent="0.25">
      <c r="A194" s="3">
        <v>42788</v>
      </c>
      <c r="B194">
        <v>12545342</v>
      </c>
      <c r="C194">
        <v>11612126</v>
      </c>
      <c r="D194">
        <v>10974153</v>
      </c>
      <c r="E194">
        <v>9994857</v>
      </c>
      <c r="F194">
        <v>10607013</v>
      </c>
      <c r="G194">
        <v>10369700</v>
      </c>
      <c r="H194">
        <v>10369700</v>
      </c>
      <c r="I194">
        <v>10279582</v>
      </c>
      <c r="K194" s="5">
        <f t="shared" ref="K194:N244" si="27">B194/B193-1</f>
        <v>4.9349421819044892E-4</v>
      </c>
      <c r="L194" s="5">
        <f t="shared" si="27"/>
        <v>1.7893461393958532E-3</v>
      </c>
      <c r="M194" s="5">
        <f t="shared" si="27"/>
        <v>3.5707930037440772E-3</v>
      </c>
      <c r="N194" s="5">
        <f t="shared" si="27"/>
        <v>2.1235899257616708E-3</v>
      </c>
      <c r="O194" s="5">
        <f t="shared" si="24"/>
        <v>6.280159551230069E-3</v>
      </c>
      <c r="P194" s="5">
        <f t="shared" si="21"/>
        <v>5.1235644709461958E-3</v>
      </c>
      <c r="Q194" s="5">
        <f t="shared" si="22"/>
        <v>5.1235644709461958E-3</v>
      </c>
      <c r="R194" s="5">
        <f t="shared" si="23"/>
        <v>3.7539777077486569E-3</v>
      </c>
      <c r="T194" s="7">
        <f t="shared" si="26"/>
        <v>108.51094825922326</v>
      </c>
      <c r="U194" s="4">
        <f t="shared" si="25"/>
        <v>3.532311185995396E-3</v>
      </c>
      <c r="V194" s="5">
        <f>T194/MAX($T$14:T194)-1</f>
        <v>-2.9235795791923258E-2</v>
      </c>
      <c r="Z194" s="3"/>
      <c r="AA194" s="3"/>
      <c r="AB194" s="3"/>
      <c r="AC194" s="3"/>
      <c r="AE194" s="3"/>
      <c r="AG194" s="3"/>
      <c r="AL194" s="3"/>
    </row>
    <row r="195" spans="1:38" x14ac:dyDescent="0.25">
      <c r="A195" s="3">
        <v>42789</v>
      </c>
      <c r="B195">
        <v>12520597</v>
      </c>
      <c r="C195">
        <v>11510042</v>
      </c>
      <c r="D195">
        <v>10864023</v>
      </c>
      <c r="E195">
        <v>9944437</v>
      </c>
      <c r="F195">
        <v>10612248</v>
      </c>
      <c r="G195">
        <v>10388256</v>
      </c>
      <c r="H195">
        <v>10388256</v>
      </c>
      <c r="I195">
        <v>10301412</v>
      </c>
      <c r="K195" s="5">
        <f t="shared" si="27"/>
        <v>-1.9724452310666551E-3</v>
      </c>
      <c r="L195" s="5">
        <f t="shared" si="27"/>
        <v>-8.7911550391375215E-3</v>
      </c>
      <c r="M195" s="5">
        <f t="shared" si="27"/>
        <v>-1.0035398631675685E-2</v>
      </c>
      <c r="N195" s="5">
        <f t="shared" si="27"/>
        <v>-5.0445944349178928E-3</v>
      </c>
      <c r="O195" s="5">
        <f t="shared" si="24"/>
        <v>4.9354139567858724E-4</v>
      </c>
      <c r="P195" s="5">
        <f t="shared" si="21"/>
        <v>1.7894442462174087E-3</v>
      </c>
      <c r="Q195" s="5">
        <f t="shared" si="22"/>
        <v>1.7894442462174087E-3</v>
      </c>
      <c r="R195" s="5">
        <f t="shared" si="23"/>
        <v>2.1236272058533512E-3</v>
      </c>
      <c r="T195" s="7">
        <f t="shared" si="26"/>
        <v>108.24445166063988</v>
      </c>
      <c r="U195" s="4">
        <f t="shared" si="25"/>
        <v>-2.4559420303538748E-3</v>
      </c>
      <c r="V195" s="5">
        <f>T195/MAX($T$14:T195)-1</f>
        <v>-3.1619936402600857E-2</v>
      </c>
      <c r="Z195" s="3"/>
      <c r="AA195" s="3"/>
      <c r="AB195" s="3"/>
      <c r="AC195" s="3"/>
      <c r="AE195" s="3"/>
      <c r="AG195" s="3"/>
      <c r="AL195" s="3"/>
    </row>
    <row r="196" spans="1:38" x14ac:dyDescent="0.25">
      <c r="A196" s="3">
        <v>42793</v>
      </c>
      <c r="B196">
        <v>12554530</v>
      </c>
      <c r="C196">
        <v>11519942</v>
      </c>
      <c r="D196">
        <v>10873831</v>
      </c>
      <c r="E196">
        <v>9946364</v>
      </c>
      <c r="F196">
        <v>10608861</v>
      </c>
      <c r="G196">
        <v>10389494</v>
      </c>
      <c r="H196">
        <v>10389494</v>
      </c>
      <c r="I196">
        <v>10301412</v>
      </c>
      <c r="K196" s="5">
        <f t="shared" si="27"/>
        <v>2.7101742832231768E-3</v>
      </c>
      <c r="L196" s="5">
        <f t="shared" si="27"/>
        <v>8.601184947891749E-4</v>
      </c>
      <c r="M196" s="5">
        <f t="shared" si="27"/>
        <v>9.027963213994461E-4</v>
      </c>
      <c r="N196" s="5">
        <f t="shared" si="27"/>
        <v>1.9377668137465776E-4</v>
      </c>
      <c r="O196" s="5">
        <f t="shared" si="24"/>
        <v>-3.1915952209182752E-4</v>
      </c>
      <c r="P196" s="5">
        <f t="shared" si="21"/>
        <v>1.1917303539688007E-4</v>
      </c>
      <c r="Q196" s="5">
        <f t="shared" si="22"/>
        <v>1.1917303539688007E-4</v>
      </c>
      <c r="R196" s="5">
        <f t="shared" si="23"/>
        <v>0</v>
      </c>
      <c r="T196" s="7">
        <f t="shared" si="26"/>
        <v>108.30650350060144</v>
      </c>
      <c r="U196" s="4">
        <f t="shared" si="25"/>
        <v>5.7325654118604852E-4</v>
      </c>
      <c r="V196" s="5">
        <f>T196/MAX($T$14:T196)-1</f>
        <v>-3.1064806196789529E-2</v>
      </c>
      <c r="Z196" s="3"/>
      <c r="AA196" s="3"/>
      <c r="AB196" s="3"/>
      <c r="AC196" s="3"/>
      <c r="AE196" s="3"/>
      <c r="AG196" s="3"/>
      <c r="AL196" s="3"/>
    </row>
    <row r="197" spans="1:38" x14ac:dyDescent="0.25">
      <c r="A197" s="3">
        <v>42794</v>
      </c>
      <c r="B197">
        <v>12554773</v>
      </c>
      <c r="C197">
        <v>11514525</v>
      </c>
      <c r="D197">
        <v>10870830</v>
      </c>
      <c r="E197">
        <v>9943811</v>
      </c>
      <c r="F197">
        <v>10637612</v>
      </c>
      <c r="G197">
        <v>10398430</v>
      </c>
      <c r="H197">
        <v>10398430</v>
      </c>
      <c r="I197">
        <v>10303408</v>
      </c>
      <c r="K197" s="5">
        <f t="shared" si="27"/>
        <v>1.935556329080157E-5</v>
      </c>
      <c r="L197" s="5">
        <f t="shared" si="27"/>
        <v>-4.7022806191210353E-4</v>
      </c>
      <c r="M197" s="5">
        <f t="shared" si="27"/>
        <v>-2.7598368964898423E-4</v>
      </c>
      <c r="N197" s="5">
        <f t="shared" si="27"/>
        <v>-2.5667671120821467E-4</v>
      </c>
      <c r="O197" s="5">
        <f t="shared" si="24"/>
        <v>2.7100930062142758E-3</v>
      </c>
      <c r="P197" s="5">
        <f t="shared" si="21"/>
        <v>8.6009963526612054E-4</v>
      </c>
      <c r="Q197" s="5">
        <f t="shared" si="22"/>
        <v>8.6009963526612054E-4</v>
      </c>
      <c r="R197" s="5">
        <f t="shared" si="23"/>
        <v>1.9375984573755112E-4</v>
      </c>
      <c r="T197" s="7">
        <f t="shared" si="26"/>
        <v>108.35578998909773</v>
      </c>
      <c r="U197" s="4">
        <f t="shared" si="25"/>
        <v>4.550649028756959E-4</v>
      </c>
      <c r="V197" s="5">
        <f>T197/MAX($T$14:T197)-1</f>
        <v>-3.0623877796928767E-2</v>
      </c>
      <c r="Z197" s="3"/>
      <c r="AA197" s="3"/>
      <c r="AB197" s="3"/>
      <c r="AC197" s="3"/>
      <c r="AE197" s="3"/>
      <c r="AG197" s="3"/>
      <c r="AL197" s="3"/>
    </row>
    <row r="198" spans="1:38" x14ac:dyDescent="0.25">
      <c r="A198" s="3">
        <v>42795</v>
      </c>
      <c r="B198">
        <v>12528699</v>
      </c>
      <c r="C198">
        <v>11496608</v>
      </c>
      <c r="D198">
        <v>10852058</v>
      </c>
      <c r="E198">
        <v>9933348</v>
      </c>
      <c r="F198">
        <v>10637818</v>
      </c>
      <c r="G198">
        <v>10393540</v>
      </c>
      <c r="H198">
        <v>10393540</v>
      </c>
      <c r="I198">
        <v>10300763</v>
      </c>
      <c r="K198" s="5">
        <f t="shared" si="27"/>
        <v>-2.0768197083292916E-3</v>
      </c>
      <c r="L198" s="5">
        <f t="shared" si="27"/>
        <v>-1.5560346605699715E-3</v>
      </c>
      <c r="M198" s="5">
        <f t="shared" si="27"/>
        <v>-1.7268230668678886E-3</v>
      </c>
      <c r="N198" s="5">
        <f t="shared" si="27"/>
        <v>-1.0522122755550756E-3</v>
      </c>
      <c r="O198" s="5">
        <f t="shared" si="24"/>
        <v>1.936524851631205E-5</v>
      </c>
      <c r="P198" s="5">
        <f t="shared" si="21"/>
        <v>-4.7026329936350475E-4</v>
      </c>
      <c r="Q198" s="5">
        <f t="shared" si="22"/>
        <v>-4.7026329936350475E-4</v>
      </c>
      <c r="R198" s="5">
        <f t="shared" si="23"/>
        <v>-2.5671117750558636E-4</v>
      </c>
      <c r="T198" s="7">
        <f t="shared" si="26"/>
        <v>108.25299065369268</v>
      </c>
      <c r="U198" s="4">
        <f t="shared" si="25"/>
        <v>-9.4872027987981389E-4</v>
      </c>
      <c r="V198" s="5">
        <f>T198/MAX($T$14:T198)-1</f>
        <v>-3.1543544582894101E-2</v>
      </c>
      <c r="Z198" s="3"/>
      <c r="AA198" s="3"/>
      <c r="AB198" s="3"/>
      <c r="AC198" s="3"/>
      <c r="AE198" s="3"/>
      <c r="AG198" s="3"/>
      <c r="AL198" s="3"/>
    </row>
    <row r="199" spans="1:38" x14ac:dyDescent="0.25">
      <c r="A199" s="3">
        <v>42796</v>
      </c>
      <c r="B199">
        <v>12846358</v>
      </c>
      <c r="C199">
        <v>11994725</v>
      </c>
      <c r="D199">
        <v>11114304</v>
      </c>
      <c r="E199">
        <v>10518612</v>
      </c>
      <c r="F199">
        <v>10615726</v>
      </c>
      <c r="G199">
        <v>10377368</v>
      </c>
      <c r="H199">
        <v>10377368</v>
      </c>
      <c r="I199">
        <v>10289925</v>
      </c>
      <c r="K199" s="5">
        <f t="shared" si="27"/>
        <v>2.535450807781392E-2</v>
      </c>
      <c r="L199" s="5">
        <f t="shared" si="27"/>
        <v>4.3327301409250341E-2</v>
      </c>
      <c r="M199" s="5">
        <f t="shared" si="27"/>
        <v>2.4165554588816196E-2</v>
      </c>
      <c r="N199" s="5">
        <f t="shared" si="27"/>
        <v>5.8919107636216994E-2</v>
      </c>
      <c r="O199" s="5">
        <f t="shared" si="24"/>
        <v>-2.076741677663585E-3</v>
      </c>
      <c r="P199" s="5">
        <f t="shared" si="21"/>
        <v>-1.5559664945725693E-3</v>
      </c>
      <c r="Q199" s="5">
        <f t="shared" si="22"/>
        <v>-1.5559664945725693E-3</v>
      </c>
      <c r="R199" s="5">
        <f t="shared" si="23"/>
        <v>-1.0521550685128611E-3</v>
      </c>
      <c r="T199" s="7">
        <f t="shared" si="26"/>
        <v>110.22218889879073</v>
      </c>
      <c r="U199" s="4">
        <f t="shared" si="25"/>
        <v>1.8190705247096983E-2</v>
      </c>
      <c r="V199" s="5">
        <f>T199/MAX($T$14:T199)-1</f>
        <v>-1.3926638657753232E-2</v>
      </c>
      <c r="Z199" s="3"/>
      <c r="AA199" s="3"/>
      <c r="AB199" s="3"/>
      <c r="AC199" s="3"/>
      <c r="AE199" s="3"/>
      <c r="AG199" s="3"/>
      <c r="AL199" s="3"/>
    </row>
    <row r="200" spans="1:38" x14ac:dyDescent="0.25">
      <c r="A200" s="3">
        <v>42797</v>
      </c>
      <c r="B200">
        <v>12828623</v>
      </c>
      <c r="C200">
        <v>11994725</v>
      </c>
      <c r="D200">
        <v>11114304</v>
      </c>
      <c r="E200">
        <v>10518612</v>
      </c>
      <c r="F200">
        <v>10710087</v>
      </c>
      <c r="G200">
        <v>10441333</v>
      </c>
      <c r="H200">
        <v>10441333</v>
      </c>
      <c r="I200">
        <v>10326304</v>
      </c>
      <c r="K200" s="5">
        <f t="shared" si="27"/>
        <v>-1.3805469223261424E-3</v>
      </c>
      <c r="L200" s="5">
        <f t="shared" si="27"/>
        <v>0</v>
      </c>
      <c r="M200" s="5">
        <f t="shared" si="27"/>
        <v>0</v>
      </c>
      <c r="N200" s="5">
        <f t="shared" si="27"/>
        <v>0</v>
      </c>
      <c r="O200" s="5">
        <f t="shared" si="24"/>
        <v>8.8887938516875042E-3</v>
      </c>
      <c r="P200" s="5">
        <f t="shared" si="21"/>
        <v>6.1638943516313383E-3</v>
      </c>
      <c r="Q200" s="5">
        <f t="shared" si="22"/>
        <v>6.1638943516313383E-3</v>
      </c>
      <c r="R200" s="5">
        <f t="shared" si="23"/>
        <v>3.535399917880877E-3</v>
      </c>
      <c r="T200" s="7">
        <f t="shared" si="26"/>
        <v>110.54419524680119</v>
      </c>
      <c r="U200" s="4">
        <f t="shared" si="25"/>
        <v>2.9214294438131144E-3</v>
      </c>
      <c r="V200" s="5">
        <f>T200/MAX($T$14:T200)-1</f>
        <v>-1.1045894906168252E-2</v>
      </c>
      <c r="Z200" s="3"/>
      <c r="AA200" s="3"/>
      <c r="AB200" s="3"/>
      <c r="AC200" s="3"/>
      <c r="AE200" s="3"/>
      <c r="AG200" s="3"/>
      <c r="AL200" s="3"/>
    </row>
    <row r="201" spans="1:38" x14ac:dyDescent="0.25">
      <c r="A201" s="3">
        <v>42800</v>
      </c>
      <c r="B201">
        <v>12810877</v>
      </c>
      <c r="C201">
        <v>11986090</v>
      </c>
      <c r="D201">
        <v>11111845</v>
      </c>
      <c r="E201">
        <v>10518612</v>
      </c>
      <c r="F201">
        <v>10736759</v>
      </c>
      <c r="G201">
        <v>10463469</v>
      </c>
      <c r="H201">
        <v>10463469</v>
      </c>
      <c r="I201">
        <v>10351441</v>
      </c>
      <c r="K201" s="5">
        <f t="shared" si="27"/>
        <v>-1.3833129245438558E-3</v>
      </c>
      <c r="L201" s="5">
        <f t="shared" si="27"/>
        <v>-7.1989978928233E-4</v>
      </c>
      <c r="M201" s="5">
        <f t="shared" si="27"/>
        <v>-2.2124642262799643E-4</v>
      </c>
      <c r="N201" s="5">
        <f t="shared" si="27"/>
        <v>0</v>
      </c>
      <c r="O201" s="5">
        <f t="shared" si="24"/>
        <v>2.4903625899583837E-3</v>
      </c>
      <c r="P201" s="5">
        <f t="shared" si="21"/>
        <v>2.120035823012234E-3</v>
      </c>
      <c r="Q201" s="5">
        <f t="shared" si="22"/>
        <v>2.120035823012234E-3</v>
      </c>
      <c r="R201" s="5">
        <f t="shared" si="23"/>
        <v>2.4342688342315899E-3</v>
      </c>
      <c r="T201" s="7">
        <f t="shared" si="26"/>
        <v>110.63871390441987</v>
      </c>
      <c r="U201" s="4">
        <f t="shared" si="25"/>
        <v>8.5503049172003243E-4</v>
      </c>
      <c r="V201" s="5">
        <f>T201/MAX($T$14:T201)-1</f>
        <v>-1.020030899140123E-2</v>
      </c>
      <c r="Z201" s="3"/>
      <c r="AA201" s="3"/>
      <c r="AB201" s="3"/>
      <c r="AC201" s="3"/>
      <c r="AE201" s="3"/>
      <c r="AG201" s="3"/>
      <c r="AL201" s="3"/>
    </row>
    <row r="202" spans="1:38" x14ac:dyDescent="0.25">
      <c r="A202" s="3">
        <v>42801</v>
      </c>
      <c r="B202">
        <v>12783281</v>
      </c>
      <c r="C202">
        <v>11976389</v>
      </c>
      <c r="D202">
        <v>11104114</v>
      </c>
      <c r="E202">
        <v>10518612</v>
      </c>
      <c r="F202">
        <v>10721908</v>
      </c>
      <c r="G202">
        <v>10455936</v>
      </c>
      <c r="H202">
        <v>10455936</v>
      </c>
      <c r="I202">
        <v>10351441</v>
      </c>
      <c r="K202" s="5">
        <f t="shared" si="27"/>
        <v>-2.1541070139070584E-3</v>
      </c>
      <c r="L202" s="5">
        <f t="shared" si="27"/>
        <v>-8.0935484382316236E-4</v>
      </c>
      <c r="M202" s="5">
        <f t="shared" si="27"/>
        <v>-6.9574404610572849E-4</v>
      </c>
      <c r="N202" s="5">
        <f t="shared" si="27"/>
        <v>0</v>
      </c>
      <c r="O202" s="5">
        <f t="shared" si="24"/>
        <v>-1.3831920787269469E-3</v>
      </c>
      <c r="P202" s="5">
        <f t="shared" si="21"/>
        <v>-7.1993332230446683E-4</v>
      </c>
      <c r="Q202" s="5">
        <f t="shared" si="22"/>
        <v>-7.1993332230446683E-4</v>
      </c>
      <c r="R202" s="5">
        <f t="shared" si="23"/>
        <v>0</v>
      </c>
      <c r="T202" s="7">
        <f t="shared" si="26"/>
        <v>110.54906522672758</v>
      </c>
      <c r="U202" s="4">
        <f t="shared" si="25"/>
        <v>-8.1028307839647873E-4</v>
      </c>
      <c r="V202" s="5">
        <f>T202/MAX($T$14:T202)-1</f>
        <v>-1.1002326932027517E-2</v>
      </c>
      <c r="Z202" s="3"/>
      <c r="AA202" s="3"/>
      <c r="AB202" s="3"/>
      <c r="AC202" s="3"/>
      <c r="AE202" s="3"/>
      <c r="AG202" s="3"/>
      <c r="AL202" s="3"/>
    </row>
    <row r="203" spans="1:38" x14ac:dyDescent="0.25">
      <c r="A203" s="3">
        <v>42802</v>
      </c>
      <c r="B203">
        <v>12729097</v>
      </c>
      <c r="C203">
        <v>11887474</v>
      </c>
      <c r="D203">
        <v>11018935</v>
      </c>
      <c r="E203">
        <v>10481101</v>
      </c>
      <c r="F203">
        <v>10698811</v>
      </c>
      <c r="G203">
        <v>10447473</v>
      </c>
      <c r="H203">
        <v>10447473</v>
      </c>
      <c r="I203">
        <v>10351441</v>
      </c>
      <c r="K203" s="5">
        <f t="shared" si="27"/>
        <v>-4.2386614203349104E-3</v>
      </c>
      <c r="L203" s="5">
        <f t="shared" si="27"/>
        <v>-7.4241910479027062E-3</v>
      </c>
      <c r="M203" s="5">
        <f t="shared" si="27"/>
        <v>-7.6709406981952943E-3</v>
      </c>
      <c r="N203" s="5">
        <f t="shared" si="27"/>
        <v>-3.5661549261442049E-3</v>
      </c>
      <c r="O203" s="5">
        <f t="shared" si="24"/>
        <v>-2.1541874823025609E-3</v>
      </c>
      <c r="P203" s="5">
        <f t="shared" si="21"/>
        <v>-8.0939669102797485E-4</v>
      </c>
      <c r="Q203" s="5">
        <f t="shared" si="22"/>
        <v>-8.0939669102797485E-4</v>
      </c>
      <c r="R203" s="5">
        <f t="shared" si="23"/>
        <v>0</v>
      </c>
      <c r="T203" s="7">
        <f t="shared" si="26"/>
        <v>110.18048180634656</v>
      </c>
      <c r="U203" s="4">
        <f t="shared" si="25"/>
        <v>-3.3341161196169533E-3</v>
      </c>
      <c r="V203" s="5">
        <f>T203/MAX($T$14:T203)-1</f>
        <v>-1.4299760016067031E-2</v>
      </c>
      <c r="Z203" s="3"/>
      <c r="AA203" s="3"/>
      <c r="AB203" s="3"/>
      <c r="AC203" s="3"/>
      <c r="AE203" s="3"/>
      <c r="AG203" s="3"/>
      <c r="AL203" s="3"/>
    </row>
    <row r="204" spans="1:38" x14ac:dyDescent="0.25">
      <c r="A204" s="3">
        <v>42803</v>
      </c>
      <c r="B204">
        <v>12675670</v>
      </c>
      <c r="C204">
        <v>11862325</v>
      </c>
      <c r="D204">
        <v>10989290</v>
      </c>
      <c r="E204">
        <v>10487408</v>
      </c>
      <c r="F204">
        <v>10653462</v>
      </c>
      <c r="G204">
        <v>10369910</v>
      </c>
      <c r="H204">
        <v>10369910</v>
      </c>
      <c r="I204">
        <v>10314527</v>
      </c>
      <c r="K204" s="5">
        <f t="shared" si="27"/>
        <v>-4.1972341007379121E-3</v>
      </c>
      <c r="L204" s="5">
        <f t="shared" si="27"/>
        <v>-2.1155882233685475E-3</v>
      </c>
      <c r="M204" s="5">
        <f t="shared" si="27"/>
        <v>-2.6903688968126227E-3</v>
      </c>
      <c r="N204" s="5">
        <f t="shared" si="27"/>
        <v>6.0174975892324234E-4</v>
      </c>
      <c r="O204" s="5">
        <f t="shared" si="24"/>
        <v>-4.2386953092263813E-3</v>
      </c>
      <c r="P204" s="5">
        <f t="shared" si="21"/>
        <v>-7.424091931130139E-3</v>
      </c>
      <c r="Q204" s="5">
        <f t="shared" si="22"/>
        <v>-7.424091931130139E-3</v>
      </c>
      <c r="R204" s="5">
        <f t="shared" si="23"/>
        <v>-3.5660735543968647E-3</v>
      </c>
      <c r="T204" s="7">
        <f t="shared" si="26"/>
        <v>109.75278329211847</v>
      </c>
      <c r="U204" s="4">
        <f t="shared" si="25"/>
        <v>-3.8817992734849205E-3</v>
      </c>
      <c r="V204" s="5">
        <f>T204/MAX($T$14:T204)-1</f>
        <v>-1.8126050491510615E-2</v>
      </c>
      <c r="Z204" s="3"/>
      <c r="AA204" s="3"/>
      <c r="AB204" s="3"/>
      <c r="AC204" s="3"/>
      <c r="AE204" s="3"/>
      <c r="AG204" s="3"/>
      <c r="AL204" s="3"/>
    </row>
    <row r="205" spans="1:38" x14ac:dyDescent="0.25">
      <c r="A205" s="3">
        <v>42804</v>
      </c>
      <c r="B205">
        <v>12673987</v>
      </c>
      <c r="C205">
        <v>11858673</v>
      </c>
      <c r="D205">
        <v>10981501</v>
      </c>
      <c r="E205">
        <v>10487408</v>
      </c>
      <c r="F205">
        <v>10632699</v>
      </c>
      <c r="G205">
        <v>10381664</v>
      </c>
      <c r="H205">
        <v>10381664</v>
      </c>
      <c r="I205">
        <v>10320733</v>
      </c>
      <c r="K205" s="5">
        <f t="shared" si="27"/>
        <v>-1.3277404665790193E-4</v>
      </c>
      <c r="L205" s="5">
        <f t="shared" si="27"/>
        <v>-3.0786544796235216E-4</v>
      </c>
      <c r="M205" s="5">
        <f t="shared" si="27"/>
        <v>-7.0878100405025179E-4</v>
      </c>
      <c r="N205" s="5">
        <f t="shared" si="27"/>
        <v>0</v>
      </c>
      <c r="O205" s="5">
        <f t="shared" si="24"/>
        <v>-1.948943920764945E-3</v>
      </c>
      <c r="P205" s="5">
        <f t="shared" si="21"/>
        <v>1.1334717466207067E-3</v>
      </c>
      <c r="Q205" s="5">
        <f t="shared" si="22"/>
        <v>1.1334717466207067E-3</v>
      </c>
      <c r="R205" s="5">
        <f t="shared" si="23"/>
        <v>6.0167567548186085E-4</v>
      </c>
      <c r="T205" s="7">
        <f t="shared" si="26"/>
        <v>109.74963139452925</v>
      </c>
      <c r="U205" s="4">
        <f t="shared" si="25"/>
        <v>-2.8718156339022083E-5</v>
      </c>
      <c r="V205" s="5">
        <f>T205/MAX($T$14:T205)-1</f>
        <v>-1.8154248101097781E-2</v>
      </c>
      <c r="Z205" s="3"/>
      <c r="AA205" s="3"/>
      <c r="AB205" s="3"/>
      <c r="AC205" s="3"/>
      <c r="AE205" s="3"/>
      <c r="AG205" s="3"/>
      <c r="AL205" s="3"/>
    </row>
    <row r="206" spans="1:38" x14ac:dyDescent="0.25">
      <c r="A206" s="3">
        <v>42808</v>
      </c>
      <c r="B206">
        <v>12608000</v>
      </c>
      <c r="C206">
        <v>11807366</v>
      </c>
      <c r="D206">
        <v>10939603</v>
      </c>
      <c r="E206">
        <v>10487408</v>
      </c>
      <c r="F206">
        <v>10642670</v>
      </c>
      <c r="G206">
        <v>10378468</v>
      </c>
      <c r="H206">
        <v>10378468</v>
      </c>
      <c r="I206">
        <v>10320733</v>
      </c>
      <c r="K206" s="5">
        <f t="shared" si="27"/>
        <v>-5.2064910592065639E-3</v>
      </c>
      <c r="L206" s="5">
        <f t="shared" si="27"/>
        <v>-4.3265380536253728E-3</v>
      </c>
      <c r="M206" s="5">
        <f t="shared" si="27"/>
        <v>-3.8153254277352167E-3</v>
      </c>
      <c r="N206" s="5">
        <f t="shared" si="27"/>
        <v>0</v>
      </c>
      <c r="O206" s="5">
        <f t="shared" si="24"/>
        <v>9.3776754143037877E-4</v>
      </c>
      <c r="P206" s="5">
        <f t="shared" si="21"/>
        <v>-3.0785045634307284E-4</v>
      </c>
      <c r="Q206" s="5">
        <f t="shared" si="22"/>
        <v>-3.0785045634307284E-4</v>
      </c>
      <c r="R206" s="5">
        <f t="shared" si="23"/>
        <v>0</v>
      </c>
      <c r="T206" s="7">
        <f t="shared" si="26"/>
        <v>109.57092760743404</v>
      </c>
      <c r="U206" s="4">
        <f t="shared" si="25"/>
        <v>-1.628285988977865E-3</v>
      </c>
      <c r="V206" s="5">
        <f>T206/MAX($T$14:T206)-1</f>
        <v>-1.975297378225227E-2</v>
      </c>
      <c r="Z206" s="3"/>
      <c r="AA206" s="3"/>
      <c r="AB206" s="3"/>
      <c r="AC206" s="3"/>
      <c r="AE206" s="3"/>
      <c r="AG206" s="3"/>
      <c r="AL206" s="3"/>
    </row>
    <row r="207" spans="1:38" x14ac:dyDescent="0.25">
      <c r="A207" s="3">
        <v>42809</v>
      </c>
      <c r="B207">
        <v>12594305</v>
      </c>
      <c r="C207">
        <v>11797080</v>
      </c>
      <c r="D207">
        <v>10930377</v>
      </c>
      <c r="E207">
        <v>10479654</v>
      </c>
      <c r="F207">
        <v>10587259</v>
      </c>
      <c r="G207">
        <v>10333566</v>
      </c>
      <c r="H207">
        <v>10333566</v>
      </c>
      <c r="I207">
        <v>10320733</v>
      </c>
      <c r="K207" s="5">
        <f t="shared" si="27"/>
        <v>-1.0862151015228472E-3</v>
      </c>
      <c r="L207" s="5">
        <f t="shared" si="27"/>
        <v>-8.7115111024760328E-4</v>
      </c>
      <c r="M207" s="5">
        <f t="shared" si="27"/>
        <v>-8.4335784397293612E-4</v>
      </c>
      <c r="N207" s="5">
        <f t="shared" si="27"/>
        <v>-7.3936286258724504E-4</v>
      </c>
      <c r="O207" s="5">
        <f t="shared" si="24"/>
        <v>-5.2064942349993037E-3</v>
      </c>
      <c r="P207" s="5">
        <f t="shared" ref="P207:P270" si="28">IFERROR(G207/G206-1,0)</f>
        <v>-4.326457430904096E-3</v>
      </c>
      <c r="Q207" s="5">
        <f t="shared" ref="Q207:Q270" si="29">IFERROR(H207/H206-1,0)</f>
        <v>-4.326457430904096E-3</v>
      </c>
      <c r="R207" s="5">
        <f t="shared" ref="R207:R270" si="30">IFERROR(I207/I206-1,0)</f>
        <v>0</v>
      </c>
      <c r="T207" s="7">
        <f t="shared" si="26"/>
        <v>109.33261774264898</v>
      </c>
      <c r="U207" s="4">
        <f t="shared" si="25"/>
        <v>-2.1749370018922659E-3</v>
      </c>
      <c r="V207" s="5">
        <f>T207/MAX($T$14:T207)-1</f>
        <v>-2.1884949310568058E-2</v>
      </c>
      <c r="Z207" s="3"/>
      <c r="AA207" s="3"/>
      <c r="AB207" s="3"/>
      <c r="AC207" s="3"/>
      <c r="AE207" s="3"/>
      <c r="AG207" s="3"/>
      <c r="AL207" s="3"/>
    </row>
    <row r="208" spans="1:38" x14ac:dyDescent="0.25">
      <c r="A208" s="3">
        <v>42810</v>
      </c>
      <c r="B208">
        <v>12634028</v>
      </c>
      <c r="C208">
        <v>11813819</v>
      </c>
      <c r="D208">
        <v>10947719</v>
      </c>
      <c r="E208">
        <v>10489857</v>
      </c>
      <c r="F208">
        <v>10575759</v>
      </c>
      <c r="G208">
        <v>10324564</v>
      </c>
      <c r="H208">
        <v>10324564</v>
      </c>
      <c r="I208">
        <v>10313102</v>
      </c>
      <c r="K208" s="5">
        <f t="shared" si="27"/>
        <v>3.1540446257256605E-3</v>
      </c>
      <c r="L208" s="5">
        <f t="shared" si="27"/>
        <v>1.4189104422450693E-3</v>
      </c>
      <c r="M208" s="5">
        <f t="shared" si="27"/>
        <v>1.5865875440526089E-3</v>
      </c>
      <c r="N208" s="5">
        <f t="shared" si="27"/>
        <v>9.736008459821921E-4</v>
      </c>
      <c r="O208" s="5">
        <f t="shared" ref="O208:O271" si="31">IFERROR(F208/F207-1,0)</f>
        <v>-1.0862112658243106E-3</v>
      </c>
      <c r="P208" s="5">
        <f t="shared" si="28"/>
        <v>-8.711416755842194E-4</v>
      </c>
      <c r="Q208" s="5">
        <f t="shared" si="29"/>
        <v>-8.711416755842194E-4</v>
      </c>
      <c r="R208" s="5">
        <f t="shared" si="30"/>
        <v>-7.393854680670664E-4</v>
      </c>
      <c r="T208" s="7">
        <f t="shared" si="26"/>
        <v>109.38134268983724</v>
      </c>
      <c r="U208" s="4">
        <f t="shared" ref="U208:U271" si="32">(K208*$K$12%)+(L208*$L$12%)+(M208*$M$12%)+(N208*$N$12%)+(O208*$O$12%)+(P208*$P$12%)+(Q208*$Q$12%)+(R208*$R$12%)</f>
        <v>4.4565792161821438E-4</v>
      </c>
      <c r="V208" s="5">
        <f>T208/MAX($T$14:T208)-1</f>
        <v>-2.144904458997432E-2</v>
      </c>
      <c r="Z208" s="3"/>
      <c r="AA208" s="3"/>
      <c r="AB208" s="3"/>
      <c r="AC208" s="3"/>
      <c r="AE208" s="3"/>
      <c r="AG208" s="3"/>
      <c r="AL208" s="3"/>
    </row>
    <row r="209" spans="1:38" x14ac:dyDescent="0.25">
      <c r="A209" s="3">
        <v>42811</v>
      </c>
      <c r="B209">
        <v>12625664</v>
      </c>
      <c r="C209">
        <v>11813819</v>
      </c>
      <c r="D209">
        <v>10931625</v>
      </c>
      <c r="E209">
        <v>10489857</v>
      </c>
      <c r="F209">
        <v>10609115</v>
      </c>
      <c r="G209">
        <v>10339214</v>
      </c>
      <c r="H209">
        <v>10339214</v>
      </c>
      <c r="I209">
        <v>10323143</v>
      </c>
      <c r="K209" s="5">
        <f t="shared" si="27"/>
        <v>-6.6202164503670335E-4</v>
      </c>
      <c r="L209" s="5">
        <f t="shared" si="27"/>
        <v>0</v>
      </c>
      <c r="M209" s="5">
        <f t="shared" si="27"/>
        <v>-1.4700779221681337E-3</v>
      </c>
      <c r="N209" s="5">
        <f t="shared" si="27"/>
        <v>0</v>
      </c>
      <c r="O209" s="5">
        <f t="shared" si="31"/>
        <v>3.1540053059075923E-3</v>
      </c>
      <c r="P209" s="5">
        <f t="shared" si="28"/>
        <v>1.4189461172404716E-3</v>
      </c>
      <c r="Q209" s="5">
        <f t="shared" si="29"/>
        <v>1.4189461172404716E-3</v>
      </c>
      <c r="R209" s="5">
        <f t="shared" si="30"/>
        <v>9.7361589170752438E-4</v>
      </c>
      <c r="T209" s="7">
        <f t="shared" si="26"/>
        <v>109.44742835212692</v>
      </c>
      <c r="U209" s="4">
        <f t="shared" si="32"/>
        <v>6.0417673311140285E-4</v>
      </c>
      <c r="V209" s="5">
        <f>T209/MAX($T$14:T209)-1</f>
        <v>-2.085782687055171E-2</v>
      </c>
      <c r="Z209" s="3"/>
      <c r="AA209" s="3"/>
      <c r="AB209" s="3"/>
      <c r="AC209" s="3"/>
      <c r="AE209" s="3"/>
      <c r="AG209" s="3"/>
      <c r="AL209" s="3"/>
    </row>
    <row r="210" spans="1:38" x14ac:dyDescent="0.25">
      <c r="A210" s="3">
        <v>42814</v>
      </c>
      <c r="B210">
        <v>12624798</v>
      </c>
      <c r="C210">
        <v>11813819</v>
      </c>
      <c r="D210">
        <v>10955758</v>
      </c>
      <c r="E210">
        <v>10489857</v>
      </c>
      <c r="F210">
        <v>10602092</v>
      </c>
      <c r="G210">
        <v>10339214</v>
      </c>
      <c r="H210">
        <v>10339214</v>
      </c>
      <c r="I210">
        <v>10323143</v>
      </c>
      <c r="K210" s="5">
        <f t="shared" si="27"/>
        <v>-6.8590451955619081E-5</v>
      </c>
      <c r="L210" s="5">
        <f t="shared" si="27"/>
        <v>0</v>
      </c>
      <c r="M210" s="5">
        <f t="shared" si="27"/>
        <v>2.207631527792131E-3</v>
      </c>
      <c r="N210" s="5">
        <f t="shared" si="27"/>
        <v>0</v>
      </c>
      <c r="O210" s="5">
        <f t="shared" si="31"/>
        <v>-6.6197793124123105E-4</v>
      </c>
      <c r="P210" s="5">
        <f t="shared" si="28"/>
        <v>0</v>
      </c>
      <c r="Q210" s="5">
        <f t="shared" si="29"/>
        <v>0</v>
      </c>
      <c r="R210" s="5">
        <f t="shared" si="30"/>
        <v>0</v>
      </c>
      <c r="T210" s="7">
        <f t="shared" si="26"/>
        <v>109.46763594746312</v>
      </c>
      <c r="U210" s="4">
        <f t="shared" si="32"/>
        <v>1.8463289307441011E-4</v>
      </c>
      <c r="V210" s="5">
        <f>T210/MAX($T$14:T210)-1</f>
        <v>-2.0677045018395734E-2</v>
      </c>
      <c r="Z210" s="3"/>
      <c r="AA210" s="3"/>
      <c r="AB210" s="3"/>
      <c r="AC210" s="3"/>
      <c r="AE210" s="3"/>
      <c r="AG210" s="3"/>
      <c r="AL210" s="3"/>
    </row>
    <row r="211" spans="1:38" x14ac:dyDescent="0.25">
      <c r="A211" s="3">
        <v>42815</v>
      </c>
      <c r="B211">
        <v>12603555</v>
      </c>
      <c r="C211">
        <v>11794878</v>
      </c>
      <c r="D211">
        <v>10942323</v>
      </c>
      <c r="E211">
        <v>10469360</v>
      </c>
      <c r="F211">
        <v>10601365</v>
      </c>
      <c r="G211">
        <v>10339214</v>
      </c>
      <c r="H211">
        <v>10339214</v>
      </c>
      <c r="I211">
        <v>10323143</v>
      </c>
      <c r="K211" s="5">
        <f t="shared" si="27"/>
        <v>-1.682640783638667E-3</v>
      </c>
      <c r="L211" s="5">
        <f t="shared" si="27"/>
        <v>-1.6032918736946788E-3</v>
      </c>
      <c r="M211" s="5">
        <f t="shared" si="27"/>
        <v>-1.226295798063437E-3</v>
      </c>
      <c r="N211" s="5">
        <f t="shared" si="27"/>
        <v>-1.9539827854659908E-3</v>
      </c>
      <c r="O211" s="5">
        <f t="shared" si="31"/>
        <v>-6.8571372517811646E-5</v>
      </c>
      <c r="P211" s="5">
        <f t="shared" si="28"/>
        <v>0</v>
      </c>
      <c r="Q211" s="5">
        <f t="shared" si="29"/>
        <v>0</v>
      </c>
      <c r="R211" s="5">
        <f t="shared" si="30"/>
        <v>0</v>
      </c>
      <c r="T211" s="7">
        <f t="shared" ref="T211:T274" si="33">T210*(1+U211)</f>
        <v>109.37821754694845</v>
      </c>
      <c r="U211" s="4">
        <f t="shared" si="32"/>
        <v>-8.1684782667257316E-4</v>
      </c>
      <c r="V211" s="5">
        <f>T211/MAX($T$14:T211)-1</f>
        <v>-2.1477002845783022E-2</v>
      </c>
      <c r="Z211" s="3"/>
      <c r="AA211" s="3"/>
      <c r="AB211" s="3"/>
      <c r="AC211" s="3"/>
      <c r="AE211" s="3"/>
      <c r="AG211" s="3"/>
      <c r="AL211" s="3"/>
    </row>
    <row r="212" spans="1:38" x14ac:dyDescent="0.25">
      <c r="A212" s="3">
        <v>42816</v>
      </c>
      <c r="B212">
        <v>12832615</v>
      </c>
      <c r="C212">
        <v>11989510</v>
      </c>
      <c r="D212">
        <v>11031522</v>
      </c>
      <c r="E212">
        <v>10540575</v>
      </c>
      <c r="F212">
        <v>10583526</v>
      </c>
      <c r="G212">
        <v>10322637</v>
      </c>
      <c r="H212">
        <v>10322637</v>
      </c>
      <c r="I212">
        <v>10302973</v>
      </c>
      <c r="K212" s="5">
        <f t="shared" si="27"/>
        <v>1.8174237348113298E-2</v>
      </c>
      <c r="L212" s="5">
        <f t="shared" si="27"/>
        <v>1.6501400014480971E-2</v>
      </c>
      <c r="M212" s="5">
        <f t="shared" si="27"/>
        <v>8.1517425504620267E-3</v>
      </c>
      <c r="N212" s="5">
        <f t="shared" si="27"/>
        <v>6.8022305088373258E-3</v>
      </c>
      <c r="O212" s="5">
        <f t="shared" si="31"/>
        <v>-1.6827078399810347E-3</v>
      </c>
      <c r="P212" s="5">
        <f t="shared" si="28"/>
        <v>-1.6033133659869581E-3</v>
      </c>
      <c r="Q212" s="5">
        <f t="shared" si="29"/>
        <v>-1.6033133659869581E-3</v>
      </c>
      <c r="R212" s="5">
        <f t="shared" si="30"/>
        <v>-1.9538623072450356E-3</v>
      </c>
      <c r="T212" s="7">
        <f t="shared" si="33"/>
        <v>109.96320525301425</v>
      </c>
      <c r="U212" s="4">
        <f t="shared" si="32"/>
        <v>5.3483016928367044E-3</v>
      </c>
      <c r="V212" s="5">
        <f>T212/MAX($T$14:T212)-1</f>
        <v>-1.6243566643623475E-2</v>
      </c>
      <c r="Z212" s="3"/>
      <c r="AA212" s="3"/>
      <c r="AB212" s="3"/>
      <c r="AC212" s="3"/>
      <c r="AE212" s="3"/>
      <c r="AG212" s="3"/>
      <c r="AL212" s="3"/>
    </row>
    <row r="213" spans="1:38" x14ac:dyDescent="0.25">
      <c r="A213" s="3">
        <v>42817</v>
      </c>
      <c r="B213">
        <v>12794270</v>
      </c>
      <c r="C213">
        <v>11961377</v>
      </c>
      <c r="D213">
        <v>11002106</v>
      </c>
      <c r="E213">
        <v>10540575</v>
      </c>
      <c r="F213">
        <v>10775874</v>
      </c>
      <c r="G213">
        <v>10492975</v>
      </c>
      <c r="H213">
        <v>10492975</v>
      </c>
      <c r="I213">
        <v>10373055</v>
      </c>
      <c r="K213" s="5">
        <f t="shared" si="27"/>
        <v>-2.9880893333120717E-3</v>
      </c>
      <c r="L213" s="5">
        <f t="shared" si="27"/>
        <v>-2.3464678706636155E-3</v>
      </c>
      <c r="M213" s="5">
        <f t="shared" si="27"/>
        <v>-2.666540482809121E-3</v>
      </c>
      <c r="N213" s="5">
        <f t="shared" si="27"/>
        <v>0</v>
      </c>
      <c r="O213" s="5">
        <f t="shared" si="31"/>
        <v>1.8174283315409268E-2</v>
      </c>
      <c r="P213" s="5">
        <f t="shared" si="28"/>
        <v>1.6501403662649405E-2</v>
      </c>
      <c r="Q213" s="5">
        <f t="shared" si="29"/>
        <v>1.6501403662649405E-2</v>
      </c>
      <c r="R213" s="5">
        <f t="shared" si="30"/>
        <v>6.8021143023475616E-3</v>
      </c>
      <c r="T213" s="7">
        <f t="shared" si="33"/>
        <v>110.65017436131156</v>
      </c>
      <c r="U213" s="4">
        <f t="shared" si="32"/>
        <v>6.247263407033854E-3</v>
      </c>
      <c r="V213" s="5">
        <f>T213/MAX($T$14:T213)-1</f>
        <v>-1.0097781076082168E-2</v>
      </c>
      <c r="Z213" s="3"/>
      <c r="AA213" s="3"/>
      <c r="AB213" s="3"/>
      <c r="AC213" s="3"/>
      <c r="AE213" s="3"/>
      <c r="AG213" s="3"/>
      <c r="AL213" s="3"/>
    </row>
    <row r="214" spans="1:38" x14ac:dyDescent="0.25">
      <c r="A214" s="3">
        <v>42818</v>
      </c>
      <c r="B214">
        <v>12785825</v>
      </c>
      <c r="C214">
        <v>11945684</v>
      </c>
      <c r="D214">
        <v>10989989</v>
      </c>
      <c r="E214">
        <v>10526876</v>
      </c>
      <c r="F214">
        <v>10743674</v>
      </c>
      <c r="G214">
        <v>10468353</v>
      </c>
      <c r="H214">
        <v>10468353</v>
      </c>
      <c r="I214">
        <v>10373055</v>
      </c>
      <c r="K214" s="5">
        <f t="shared" si="27"/>
        <v>-6.6006110547922603E-4</v>
      </c>
      <c r="L214" s="5">
        <f t="shared" si="27"/>
        <v>-1.3119726934449627E-3</v>
      </c>
      <c r="M214" s="5">
        <f t="shared" si="27"/>
        <v>-1.1013345990303902E-3</v>
      </c>
      <c r="N214" s="5">
        <f t="shared" si="27"/>
        <v>-1.2996444691110165E-3</v>
      </c>
      <c r="O214" s="5">
        <f t="shared" si="31"/>
        <v>-2.9881566915128666E-3</v>
      </c>
      <c r="P214" s="5">
        <f t="shared" si="28"/>
        <v>-2.3465223161209803E-3</v>
      </c>
      <c r="Q214" s="5">
        <f t="shared" si="29"/>
        <v>-2.3465223161209803E-3</v>
      </c>
      <c r="R214" s="5">
        <f t="shared" si="30"/>
        <v>0</v>
      </c>
      <c r="T214" s="7">
        <f t="shared" si="33"/>
        <v>110.4834492485612</v>
      </c>
      <c r="U214" s="4">
        <f t="shared" si="32"/>
        <v>-1.5067767738525528E-3</v>
      </c>
      <c r="V214" s="5">
        <f>T214/MAX($T$14:T214)-1</f>
        <v>-1.1589342747941767E-2</v>
      </c>
      <c r="Z214" s="3"/>
      <c r="AA214" s="3"/>
      <c r="AB214" s="3"/>
      <c r="AC214" s="3"/>
      <c r="AE214" s="3"/>
      <c r="AG214" s="3"/>
      <c r="AL214" s="3"/>
    </row>
    <row r="215" spans="1:38" x14ac:dyDescent="0.25">
      <c r="A215" s="3">
        <v>42821</v>
      </c>
      <c r="B215">
        <v>12739284</v>
      </c>
      <c r="C215">
        <v>11906327</v>
      </c>
      <c r="D215">
        <v>10958936</v>
      </c>
      <c r="E215">
        <v>10518819</v>
      </c>
      <c r="F215">
        <v>10736583</v>
      </c>
      <c r="G215">
        <v>10454619</v>
      </c>
      <c r="H215">
        <v>10454619</v>
      </c>
      <c r="I215">
        <v>10359574</v>
      </c>
      <c r="K215" s="5">
        <f t="shared" si="27"/>
        <v>-3.6400466923330876E-3</v>
      </c>
      <c r="L215" s="5">
        <f t="shared" si="27"/>
        <v>-3.2946627417902441E-3</v>
      </c>
      <c r="M215" s="5">
        <f t="shared" si="27"/>
        <v>-2.8255715269597248E-3</v>
      </c>
      <c r="N215" s="5">
        <f t="shared" si="27"/>
        <v>-7.6537426678147114E-4</v>
      </c>
      <c r="O215" s="5">
        <f t="shared" si="31"/>
        <v>-6.6001630354750596E-4</v>
      </c>
      <c r="P215" s="5">
        <f t="shared" si="28"/>
        <v>-1.3119542300493725E-3</v>
      </c>
      <c r="Q215" s="5">
        <f t="shared" si="29"/>
        <v>-1.3119542300493725E-3</v>
      </c>
      <c r="R215" s="5">
        <f t="shared" si="30"/>
        <v>-1.2996171330432738E-3</v>
      </c>
      <c r="T215" s="7">
        <f t="shared" si="33"/>
        <v>110.27478472184906</v>
      </c>
      <c r="U215" s="4">
        <f t="shared" si="32"/>
        <v>-1.8886496405692565E-3</v>
      </c>
      <c r="V215" s="5">
        <f>T215/MAX($T$14:T215)-1</f>
        <v>-1.3456104180495587E-2</v>
      </c>
      <c r="Z215" s="3"/>
      <c r="AA215" s="3"/>
      <c r="AB215" s="3"/>
      <c r="AC215" s="3"/>
      <c r="AE215" s="3"/>
      <c r="AG215" s="3"/>
      <c r="AL215" s="3"/>
    </row>
    <row r="216" spans="1:38" x14ac:dyDescent="0.25">
      <c r="A216" s="3">
        <v>42822</v>
      </c>
      <c r="B216">
        <v>12661233</v>
      </c>
      <c r="C216">
        <v>11869102</v>
      </c>
      <c r="D216">
        <v>10940802</v>
      </c>
      <c r="E216">
        <v>10518819</v>
      </c>
      <c r="F216">
        <v>10697501</v>
      </c>
      <c r="G216">
        <v>10420175</v>
      </c>
      <c r="H216">
        <v>10420175</v>
      </c>
      <c r="I216">
        <v>10351645</v>
      </c>
      <c r="K216" s="5">
        <f t="shared" si="27"/>
        <v>-6.1267964510407502E-3</v>
      </c>
      <c r="L216" s="5">
        <f t="shared" si="27"/>
        <v>-3.1264889667484974E-3</v>
      </c>
      <c r="M216" s="5">
        <f t="shared" si="27"/>
        <v>-1.6547226847569707E-3</v>
      </c>
      <c r="N216" s="5">
        <f t="shared" si="27"/>
        <v>0</v>
      </c>
      <c r="O216" s="5">
        <f t="shared" si="31"/>
        <v>-3.6400780397264354E-3</v>
      </c>
      <c r="P216" s="5">
        <f t="shared" si="28"/>
        <v>-3.2946203013233255E-3</v>
      </c>
      <c r="Q216" s="5">
        <f t="shared" si="29"/>
        <v>-3.2946203013233255E-3</v>
      </c>
      <c r="R216" s="5">
        <f t="shared" si="30"/>
        <v>-7.6537896249406767E-4</v>
      </c>
      <c r="T216" s="7">
        <f t="shared" si="33"/>
        <v>109.97287020226018</v>
      </c>
      <c r="U216" s="4">
        <f t="shared" si="32"/>
        <v>-2.7378382134266716E-3</v>
      </c>
      <c r="V216" s="5">
        <f>T216/MAX($T$14:T216)-1</f>
        <v>-1.6157101757693138E-2</v>
      </c>
      <c r="Z216" s="3"/>
      <c r="AA216" s="3"/>
      <c r="AB216" s="3"/>
      <c r="AC216" s="3"/>
      <c r="AE216" s="3"/>
      <c r="AG216" s="3"/>
      <c r="AL216" s="3"/>
    </row>
    <row r="217" spans="1:38" x14ac:dyDescent="0.25">
      <c r="A217" s="3">
        <v>42823</v>
      </c>
      <c r="B217">
        <v>12698457</v>
      </c>
      <c r="C217">
        <v>11907967</v>
      </c>
      <c r="D217">
        <v>10940908</v>
      </c>
      <c r="E217">
        <v>10517114</v>
      </c>
      <c r="F217">
        <v>10631960</v>
      </c>
      <c r="G217">
        <v>10387596</v>
      </c>
      <c r="H217">
        <v>10387596</v>
      </c>
      <c r="I217">
        <v>10351645</v>
      </c>
      <c r="K217" s="5">
        <f t="shared" si="27"/>
        <v>2.9399980238891121E-3</v>
      </c>
      <c r="L217" s="5">
        <f t="shared" si="27"/>
        <v>3.2744684475707331E-3</v>
      </c>
      <c r="M217" s="5">
        <f t="shared" si="27"/>
        <v>9.6885036398042246E-6</v>
      </c>
      <c r="N217" s="5">
        <f t="shared" si="27"/>
        <v>-1.620904400009282E-4</v>
      </c>
      <c r="O217" s="5">
        <f t="shared" si="31"/>
        <v>-6.1267580157272628E-3</v>
      </c>
      <c r="P217" s="5">
        <f t="shared" si="28"/>
        <v>-3.1265309843644395E-3</v>
      </c>
      <c r="Q217" s="5">
        <f t="shared" si="29"/>
        <v>-3.1265309843644395E-3</v>
      </c>
      <c r="R217" s="5">
        <f t="shared" si="30"/>
        <v>0</v>
      </c>
      <c r="T217" s="7">
        <f t="shared" si="33"/>
        <v>109.88602248975995</v>
      </c>
      <c r="U217" s="4">
        <f t="shared" si="32"/>
        <v>-7.8971943116967758E-4</v>
      </c>
      <c r="V217" s="5">
        <f>T217/MAX($T$14:T217)-1</f>
        <v>-1.6934061611653339E-2</v>
      </c>
      <c r="Z217" s="3"/>
      <c r="AA217" s="3"/>
      <c r="AB217" s="3"/>
      <c r="AC217" s="3"/>
      <c r="AE217" s="3"/>
      <c r="AG217" s="3"/>
      <c r="AL217" s="3"/>
    </row>
    <row r="218" spans="1:38" x14ac:dyDescent="0.25">
      <c r="A218" s="3">
        <v>42824</v>
      </c>
      <c r="B218">
        <v>12673947</v>
      </c>
      <c r="C218">
        <v>12075587</v>
      </c>
      <c r="D218">
        <v>10986747</v>
      </c>
      <c r="E218">
        <v>10595713</v>
      </c>
      <c r="F218">
        <v>10663218</v>
      </c>
      <c r="G218">
        <v>10421610</v>
      </c>
      <c r="H218">
        <v>10421610</v>
      </c>
      <c r="I218">
        <v>10349967</v>
      </c>
      <c r="K218" s="5">
        <f t="shared" si="27"/>
        <v>-1.9301557661690616E-3</v>
      </c>
      <c r="L218" s="5">
        <f t="shared" si="27"/>
        <v>1.4076290268523639E-2</v>
      </c>
      <c r="M218" s="5">
        <f t="shared" si="27"/>
        <v>4.1896888265580134E-3</v>
      </c>
      <c r="N218" s="5">
        <f t="shared" si="27"/>
        <v>7.4734380553449498E-3</v>
      </c>
      <c r="O218" s="5">
        <f t="shared" si="31"/>
        <v>2.9400035365068078E-3</v>
      </c>
      <c r="P218" s="5">
        <f t="shared" si="28"/>
        <v>3.2744823730148642E-3</v>
      </c>
      <c r="Q218" s="5">
        <f t="shared" si="29"/>
        <v>3.2744823730148642E-3</v>
      </c>
      <c r="R218" s="5">
        <f t="shared" si="30"/>
        <v>-1.6209984017034884E-4</v>
      </c>
      <c r="T218" s="7">
        <f t="shared" si="33"/>
        <v>110.34117217817894</v>
      </c>
      <c r="U218" s="4">
        <f t="shared" si="32"/>
        <v>4.142016228327966E-3</v>
      </c>
      <c r="V218" s="5">
        <f>T218/MAX($T$14:T218)-1</f>
        <v>-1.2862186541332532E-2</v>
      </c>
      <c r="Z218" s="3"/>
      <c r="AA218" s="3"/>
      <c r="AB218" s="3"/>
      <c r="AC218" s="3"/>
      <c r="AE218" s="3"/>
      <c r="AG218" s="3"/>
      <c r="AL218" s="3"/>
    </row>
    <row r="219" spans="1:38" x14ac:dyDescent="0.25">
      <c r="A219" s="3">
        <v>42825</v>
      </c>
      <c r="B219">
        <v>12635427</v>
      </c>
      <c r="C219">
        <v>12075587</v>
      </c>
      <c r="D219">
        <v>10986747</v>
      </c>
      <c r="E219">
        <v>10595713</v>
      </c>
      <c r="F219">
        <v>10658801</v>
      </c>
      <c r="G219">
        <v>10435829</v>
      </c>
      <c r="H219">
        <v>10435829</v>
      </c>
      <c r="I219">
        <v>10339977</v>
      </c>
      <c r="K219" s="5">
        <f t="shared" si="27"/>
        <v>-3.0393057506079568E-3</v>
      </c>
      <c r="L219" s="5">
        <f t="shared" si="27"/>
        <v>0</v>
      </c>
      <c r="M219" s="5">
        <f t="shared" si="27"/>
        <v>0</v>
      </c>
      <c r="N219" s="5">
        <f t="shared" si="27"/>
        <v>0</v>
      </c>
      <c r="O219" s="5">
        <f t="shared" si="31"/>
        <v>-4.1422767498522362E-4</v>
      </c>
      <c r="P219" s="5">
        <f t="shared" si="28"/>
        <v>1.3643765214779169E-3</v>
      </c>
      <c r="Q219" s="5">
        <f t="shared" si="29"/>
        <v>1.3643765214779169E-3</v>
      </c>
      <c r="R219" s="5">
        <f t="shared" si="30"/>
        <v>-9.6522046881886148E-4</v>
      </c>
      <c r="T219" s="7">
        <f t="shared" si="33"/>
        <v>110.31786259381246</v>
      </c>
      <c r="U219" s="4">
        <f t="shared" si="32"/>
        <v>-2.1125010643202602E-4</v>
      </c>
      <c r="V219" s="5">
        <f>T219/MAX($T$14:T219)-1</f>
        <v>-1.3070719509488682E-2</v>
      </c>
      <c r="Z219" s="3"/>
      <c r="AA219" s="3"/>
      <c r="AB219" s="3"/>
      <c r="AC219" s="3"/>
      <c r="AE219" s="3"/>
      <c r="AG219" s="3"/>
      <c r="AL219" s="3"/>
    </row>
    <row r="220" spans="1:38" x14ac:dyDescent="0.25">
      <c r="A220" s="3">
        <v>42828</v>
      </c>
      <c r="B220">
        <v>12637091</v>
      </c>
      <c r="C220">
        <v>12075587</v>
      </c>
      <c r="D220">
        <v>10986747</v>
      </c>
      <c r="E220">
        <v>10595713</v>
      </c>
      <c r="F220">
        <v>10623047</v>
      </c>
      <c r="G220">
        <v>10435829</v>
      </c>
      <c r="H220">
        <v>10435829</v>
      </c>
      <c r="I220">
        <v>10344664</v>
      </c>
      <c r="K220" s="5">
        <f t="shared" si="27"/>
        <v>1.3169321464157058E-4</v>
      </c>
      <c r="L220" s="5">
        <f t="shared" si="27"/>
        <v>0</v>
      </c>
      <c r="M220" s="5">
        <f t="shared" si="27"/>
        <v>0</v>
      </c>
      <c r="N220" s="5">
        <f t="shared" si="27"/>
        <v>0</v>
      </c>
      <c r="O220" s="5">
        <f t="shared" si="31"/>
        <v>-3.3544110636833935E-3</v>
      </c>
      <c r="P220" s="5">
        <f t="shared" si="28"/>
        <v>0</v>
      </c>
      <c r="Q220" s="5">
        <f t="shared" si="29"/>
        <v>0</v>
      </c>
      <c r="R220" s="5">
        <f t="shared" si="30"/>
        <v>4.5328920944398554E-4</v>
      </c>
      <c r="T220" s="7">
        <f t="shared" si="33"/>
        <v>110.27967291279666</v>
      </c>
      <c r="U220" s="4">
        <f t="shared" si="32"/>
        <v>-3.4617857994972967E-4</v>
      </c>
      <c r="V220" s="5">
        <f>T220/MAX($T$14:T220)-1</f>
        <v>-1.3412373286319612E-2</v>
      </c>
      <c r="Z220" s="3"/>
      <c r="AA220" s="3"/>
      <c r="AB220" s="3"/>
      <c r="AC220" s="3"/>
      <c r="AE220" s="3"/>
      <c r="AG220" s="3"/>
      <c r="AL220" s="3"/>
    </row>
    <row r="221" spans="1:38" x14ac:dyDescent="0.25">
      <c r="A221" s="3">
        <v>42830</v>
      </c>
      <c r="B221">
        <v>12590428</v>
      </c>
      <c r="C221">
        <v>12073747</v>
      </c>
      <c r="D221">
        <v>10970748</v>
      </c>
      <c r="E221">
        <v>10579899</v>
      </c>
      <c r="F221">
        <v>10624446</v>
      </c>
      <c r="G221">
        <v>10435829</v>
      </c>
      <c r="H221">
        <v>10435829</v>
      </c>
      <c r="I221">
        <v>10344664</v>
      </c>
      <c r="K221" s="5">
        <f t="shared" si="27"/>
        <v>-3.6925428486667133E-3</v>
      </c>
      <c r="L221" s="5">
        <f t="shared" si="27"/>
        <v>-1.5237354507069423E-4</v>
      </c>
      <c r="M221" s="5">
        <f t="shared" si="27"/>
        <v>-1.4562090125493921E-3</v>
      </c>
      <c r="N221" s="5">
        <f t="shared" si="27"/>
        <v>-1.4924904062614264E-3</v>
      </c>
      <c r="O221" s="5">
        <f t="shared" si="31"/>
        <v>1.3169479528807315E-4</v>
      </c>
      <c r="P221" s="5">
        <f t="shared" si="28"/>
        <v>0</v>
      </c>
      <c r="Q221" s="5">
        <f t="shared" si="29"/>
        <v>0</v>
      </c>
      <c r="R221" s="5">
        <f t="shared" si="30"/>
        <v>0</v>
      </c>
      <c r="T221" s="7">
        <f t="shared" si="33"/>
        <v>110.18783860395237</v>
      </c>
      <c r="U221" s="4">
        <f t="shared" si="32"/>
        <v>-8.3274012715751911E-4</v>
      </c>
      <c r="V221" s="5">
        <f>T221/MAX($T$14:T221)-1</f>
        <v>-1.4233944392041176E-2</v>
      </c>
      <c r="Z221" s="3"/>
      <c r="AA221" s="3"/>
      <c r="AB221" s="3"/>
      <c r="AC221" s="3"/>
      <c r="AE221" s="3"/>
      <c r="AG221" s="3"/>
      <c r="AL221" s="3"/>
    </row>
    <row r="222" spans="1:38" x14ac:dyDescent="0.25">
      <c r="A222" s="3">
        <v>42831</v>
      </c>
      <c r="B222">
        <v>12491023</v>
      </c>
      <c r="C222">
        <v>12015930</v>
      </c>
      <c r="D222">
        <v>10918460</v>
      </c>
      <c r="E222">
        <v>10538497</v>
      </c>
      <c r="F222">
        <v>10585214</v>
      </c>
      <c r="G222">
        <v>10434239</v>
      </c>
      <c r="H222">
        <v>10434239</v>
      </c>
      <c r="I222">
        <v>10329225</v>
      </c>
      <c r="K222" s="5">
        <f t="shared" si="27"/>
        <v>-7.8952836234003065E-3</v>
      </c>
      <c r="L222" s="5">
        <f t="shared" si="27"/>
        <v>-4.7886542595269033E-3</v>
      </c>
      <c r="M222" s="5">
        <f t="shared" si="27"/>
        <v>-4.7661289822718E-3</v>
      </c>
      <c r="N222" s="5">
        <f t="shared" si="27"/>
        <v>-3.9132698714798853E-3</v>
      </c>
      <c r="O222" s="5">
        <f t="shared" si="31"/>
        <v>-3.6926160667577479E-3</v>
      </c>
      <c r="P222" s="5">
        <f t="shared" si="28"/>
        <v>-1.523597214940775E-4</v>
      </c>
      <c r="Q222" s="5">
        <f t="shared" si="29"/>
        <v>-1.523597214940775E-4</v>
      </c>
      <c r="R222" s="5">
        <f t="shared" si="30"/>
        <v>-1.4924602674383225E-3</v>
      </c>
      <c r="T222" s="7">
        <f t="shared" si="33"/>
        <v>109.81797752502136</v>
      </c>
      <c r="U222" s="4">
        <f t="shared" si="32"/>
        <v>-3.3566415642328901E-3</v>
      </c>
      <c r="V222" s="5">
        <f>T222/MAX($T$14:T222)-1</f>
        <v>-1.7542807706904751E-2</v>
      </c>
      <c r="Z222" s="3"/>
      <c r="AA222" s="3"/>
      <c r="AB222" s="3"/>
      <c r="AC222" s="3"/>
      <c r="AE222" s="3"/>
      <c r="AG222" s="3"/>
      <c r="AL222" s="3"/>
    </row>
    <row r="223" spans="1:38" x14ac:dyDescent="0.25">
      <c r="A223" s="3">
        <v>42832</v>
      </c>
      <c r="B223">
        <v>12508297</v>
      </c>
      <c r="C223">
        <v>12032547</v>
      </c>
      <c r="D223">
        <v>10920470</v>
      </c>
      <c r="E223">
        <v>10542776</v>
      </c>
      <c r="F223">
        <v>10553979</v>
      </c>
      <c r="G223">
        <v>10384273</v>
      </c>
      <c r="H223">
        <v>10384273</v>
      </c>
      <c r="I223">
        <v>10288804</v>
      </c>
      <c r="K223" s="5">
        <f t="shared" si="27"/>
        <v>1.3829131529099481E-3</v>
      </c>
      <c r="L223" s="5">
        <f t="shared" si="27"/>
        <v>1.3829141814241108E-3</v>
      </c>
      <c r="M223" s="5">
        <f t="shared" si="27"/>
        <v>1.8409189574364326E-4</v>
      </c>
      <c r="N223" s="5">
        <f t="shared" si="27"/>
        <v>4.0603513005699199E-4</v>
      </c>
      <c r="O223" s="5">
        <f t="shared" si="31"/>
        <v>-2.9508142206666754E-3</v>
      </c>
      <c r="P223" s="5">
        <f t="shared" si="28"/>
        <v>-4.7886578024520787E-3</v>
      </c>
      <c r="Q223" s="5">
        <f t="shared" si="29"/>
        <v>-4.7886578024520787E-3</v>
      </c>
      <c r="R223" s="5">
        <f t="shared" si="30"/>
        <v>-3.9132655160478702E-3</v>
      </c>
      <c r="T223" s="7">
        <f t="shared" si="33"/>
        <v>109.63835044207016</v>
      </c>
      <c r="U223" s="4">
        <f t="shared" si="32"/>
        <v>-1.6356801226855011E-3</v>
      </c>
      <c r="V223" s="5">
        <f>T223/MAX($T$14:T223)-1</f>
        <v>-1.9149793407727933E-2</v>
      </c>
      <c r="Z223" s="3"/>
      <c r="AA223" s="3"/>
      <c r="AB223" s="3"/>
      <c r="AC223" s="3"/>
      <c r="AE223" s="3"/>
      <c r="AG223" s="3"/>
      <c r="AL223" s="3"/>
    </row>
    <row r="224" spans="1:38" x14ac:dyDescent="0.25">
      <c r="A224" s="3">
        <v>42835</v>
      </c>
      <c r="B224">
        <v>12490815</v>
      </c>
      <c r="C224">
        <v>12027850</v>
      </c>
      <c r="D224">
        <v>10911474</v>
      </c>
      <c r="E224">
        <v>10538901</v>
      </c>
      <c r="F224">
        <v>10572512</v>
      </c>
      <c r="G224">
        <v>10398634</v>
      </c>
      <c r="H224">
        <v>10398634</v>
      </c>
      <c r="I224">
        <v>10292981</v>
      </c>
      <c r="K224" s="5">
        <f t="shared" si="27"/>
        <v>-1.3976323075794994E-3</v>
      </c>
      <c r="L224" s="5">
        <f t="shared" si="27"/>
        <v>-3.9035791840247303E-4</v>
      </c>
      <c r="M224" s="5">
        <f t="shared" si="27"/>
        <v>-8.237740683322281E-4</v>
      </c>
      <c r="N224" s="5">
        <f t="shared" si="27"/>
        <v>-3.6755025431634003E-4</v>
      </c>
      <c r="O224" s="5">
        <f t="shared" si="31"/>
        <v>1.75602017021248E-3</v>
      </c>
      <c r="P224" s="5">
        <f t="shared" si="28"/>
        <v>1.3829567077059401E-3</v>
      </c>
      <c r="Q224" s="5">
        <f t="shared" si="29"/>
        <v>1.3829567077059401E-3</v>
      </c>
      <c r="R224" s="5">
        <f t="shared" si="30"/>
        <v>4.0597527176133852E-4</v>
      </c>
      <c r="T224" s="7">
        <f t="shared" si="33"/>
        <v>109.66505552528176</v>
      </c>
      <c r="U224" s="4">
        <f t="shared" si="32"/>
        <v>2.4357428859439478E-4</v>
      </c>
      <c r="V224" s="5">
        <f>T224/MAX($T$14:T224)-1</f>
        <v>-1.8910883516439547E-2</v>
      </c>
      <c r="Z224" s="3"/>
      <c r="AA224" s="3"/>
      <c r="AB224" s="3"/>
      <c r="AC224" s="3"/>
      <c r="AE224" s="3"/>
      <c r="AG224" s="3"/>
      <c r="AL224" s="3"/>
    </row>
    <row r="225" spans="1:38" x14ac:dyDescent="0.25">
      <c r="A225" s="3">
        <v>42836</v>
      </c>
      <c r="B225">
        <v>12593462</v>
      </c>
      <c r="C225">
        <v>12073546</v>
      </c>
      <c r="D225">
        <v>10968083</v>
      </c>
      <c r="E225">
        <v>10583297</v>
      </c>
      <c r="F225">
        <v>10557735</v>
      </c>
      <c r="G225">
        <v>10394574</v>
      </c>
      <c r="H225">
        <v>10394574</v>
      </c>
      <c r="I225">
        <v>10289198</v>
      </c>
      <c r="K225" s="5">
        <f t="shared" si="27"/>
        <v>8.2177984382925118E-3</v>
      </c>
      <c r="L225" s="5">
        <f t="shared" si="27"/>
        <v>3.7991827300805081E-3</v>
      </c>
      <c r="M225" s="5">
        <f t="shared" si="27"/>
        <v>5.1880250092699587E-3</v>
      </c>
      <c r="N225" s="5">
        <f t="shared" si="27"/>
        <v>4.2125834562825037E-3</v>
      </c>
      <c r="O225" s="5">
        <f t="shared" si="31"/>
        <v>-1.3976810809011031E-3</v>
      </c>
      <c r="P225" s="5">
        <f t="shared" si="28"/>
        <v>-3.9043589763809727E-4</v>
      </c>
      <c r="Q225" s="5">
        <f t="shared" si="29"/>
        <v>-3.9043589763809727E-4</v>
      </c>
      <c r="R225" s="5">
        <f t="shared" si="30"/>
        <v>-3.6753201040595762E-4</v>
      </c>
      <c r="T225" s="7">
        <f t="shared" si="33"/>
        <v>109.92374860227712</v>
      </c>
      <c r="U225" s="4">
        <f t="shared" si="32"/>
        <v>2.3589380934177784E-3</v>
      </c>
      <c r="V225" s="5">
        <f>T225/MAX($T$14:T225)-1</f>
        <v>-1.6596555026528903E-2</v>
      </c>
      <c r="Z225" s="3"/>
      <c r="AA225" s="3"/>
      <c r="AB225" s="3"/>
      <c r="AC225" s="3"/>
      <c r="AE225" s="3"/>
      <c r="AG225" s="3"/>
      <c r="AL225" s="3"/>
    </row>
    <row r="226" spans="1:38" x14ac:dyDescent="0.25">
      <c r="A226" s="3">
        <v>42837</v>
      </c>
      <c r="B226">
        <v>12557558</v>
      </c>
      <c r="C226">
        <v>12013514</v>
      </c>
      <c r="D226">
        <v>10924872</v>
      </c>
      <c r="E226">
        <v>10575312</v>
      </c>
      <c r="F226">
        <v>10644496</v>
      </c>
      <c r="G226">
        <v>10434065</v>
      </c>
      <c r="H226">
        <v>10434065</v>
      </c>
      <c r="I226">
        <v>10332542</v>
      </c>
      <c r="K226" s="5">
        <f t="shared" si="27"/>
        <v>-2.8510031633874888E-3</v>
      </c>
      <c r="L226" s="5">
        <f t="shared" si="27"/>
        <v>-4.9721929249285646E-3</v>
      </c>
      <c r="M226" s="5">
        <f t="shared" si="27"/>
        <v>-3.9397039573825232E-3</v>
      </c>
      <c r="N226" s="5">
        <f t="shared" si="27"/>
        <v>-7.544907791966482E-4</v>
      </c>
      <c r="O226" s="5">
        <f t="shared" si="31"/>
        <v>8.2177664053890709E-3</v>
      </c>
      <c r="P226" s="5">
        <f t="shared" si="28"/>
        <v>3.7991936947103788E-3</v>
      </c>
      <c r="Q226" s="5">
        <f t="shared" si="29"/>
        <v>3.7991936947103788E-3</v>
      </c>
      <c r="R226" s="5">
        <f t="shared" si="30"/>
        <v>4.2125732248519121E-3</v>
      </c>
      <c r="T226" s="7">
        <f t="shared" si="33"/>
        <v>110.02695788121972</v>
      </c>
      <c r="U226" s="4">
        <f t="shared" si="32"/>
        <v>9.3891702434581448E-4</v>
      </c>
      <c r="V226" s="5">
        <f>T226/MAX($T$14:T226)-1</f>
        <v>-1.5673220790242914E-2</v>
      </c>
      <c r="Z226" s="3"/>
      <c r="AA226" s="3"/>
      <c r="AB226" s="3"/>
      <c r="AC226" s="3"/>
      <c r="AE226" s="3"/>
      <c r="AG226" s="3"/>
      <c r="AL226" s="3"/>
    </row>
    <row r="227" spans="1:38" x14ac:dyDescent="0.25">
      <c r="A227" s="3">
        <v>42838</v>
      </c>
      <c r="B227">
        <v>12454291</v>
      </c>
      <c r="C227">
        <v>11897848</v>
      </c>
      <c r="D227">
        <v>10820071</v>
      </c>
      <c r="E227">
        <v>10577421</v>
      </c>
      <c r="F227">
        <v>10614149</v>
      </c>
      <c r="G227">
        <v>10382185</v>
      </c>
      <c r="H227">
        <v>10382185</v>
      </c>
      <c r="I227">
        <v>10324746</v>
      </c>
      <c r="K227" s="5">
        <f t="shared" si="27"/>
        <v>-8.2234937716393341E-3</v>
      </c>
      <c r="L227" s="5">
        <f t="shared" si="27"/>
        <v>-9.6279906112399782E-3</v>
      </c>
      <c r="M227" s="5">
        <f t="shared" si="27"/>
        <v>-9.5928812712863243E-3</v>
      </c>
      <c r="N227" s="5">
        <f t="shared" si="27"/>
        <v>1.9942674031736551E-4</v>
      </c>
      <c r="O227" s="5">
        <f t="shared" si="31"/>
        <v>-2.8509569640498E-3</v>
      </c>
      <c r="P227" s="5">
        <f t="shared" si="28"/>
        <v>-4.972175273970425E-3</v>
      </c>
      <c r="Q227" s="5">
        <f t="shared" si="29"/>
        <v>-4.972175273970425E-3</v>
      </c>
      <c r="R227" s="5">
        <f t="shared" si="30"/>
        <v>-7.5450939371934922E-4</v>
      </c>
      <c r="T227" s="7">
        <f t="shared" si="33"/>
        <v>109.46589252117808</v>
      </c>
      <c r="U227" s="4">
        <f t="shared" si="32"/>
        <v>-5.0993444774447838E-3</v>
      </c>
      <c r="V227" s="5">
        <f>T227/MAX($T$14:T227)-1</f>
        <v>-2.0692642115807125E-2</v>
      </c>
      <c r="Z227" s="3"/>
      <c r="AA227" s="3"/>
      <c r="AB227" s="3"/>
      <c r="AC227" s="3"/>
      <c r="AE227" s="3"/>
      <c r="AG227" s="3"/>
      <c r="AL227" s="3"/>
    </row>
    <row r="228" spans="1:38" x14ac:dyDescent="0.25">
      <c r="A228" s="3">
        <v>42842</v>
      </c>
      <c r="B228">
        <v>12427999</v>
      </c>
      <c r="C228">
        <v>11877828</v>
      </c>
      <c r="D228">
        <v>10820071</v>
      </c>
      <c r="E228">
        <v>10577421</v>
      </c>
      <c r="F228">
        <v>10609511</v>
      </c>
      <c r="G228">
        <v>10380360</v>
      </c>
      <c r="H228">
        <v>10380360</v>
      </c>
      <c r="I228">
        <v>10326806</v>
      </c>
      <c r="K228" s="5">
        <f t="shared" si="27"/>
        <v>-2.1110796270940035E-3</v>
      </c>
      <c r="L228" s="5">
        <f t="shared" si="27"/>
        <v>-1.6826572334761591E-3</v>
      </c>
      <c r="M228" s="5">
        <f t="shared" si="27"/>
        <v>0</v>
      </c>
      <c r="N228" s="5">
        <f t="shared" si="27"/>
        <v>0</v>
      </c>
      <c r="O228" s="5">
        <f t="shared" si="31"/>
        <v>-4.3696390544356589E-4</v>
      </c>
      <c r="P228" s="5">
        <f t="shared" si="28"/>
        <v>-1.757818802111677E-4</v>
      </c>
      <c r="Q228" s="5">
        <f t="shared" si="29"/>
        <v>-1.757818802111677E-4</v>
      </c>
      <c r="R228" s="5">
        <f t="shared" si="30"/>
        <v>1.9952064680328618E-4</v>
      </c>
      <c r="T228" s="7">
        <f t="shared" si="33"/>
        <v>109.4059223998686</v>
      </c>
      <c r="U228" s="4">
        <f t="shared" si="32"/>
        <v>-5.4784298495409722E-4</v>
      </c>
      <c r="V228" s="5">
        <f>T228/MAX($T$14:T228)-1</f>
        <v>-2.1229148781937934E-2</v>
      </c>
      <c r="Z228" s="3"/>
      <c r="AA228" s="3"/>
      <c r="AB228" s="3"/>
      <c r="AC228" s="3"/>
      <c r="AE228" s="3"/>
      <c r="AG228" s="3"/>
      <c r="AL228" s="3"/>
    </row>
    <row r="229" spans="1:38" x14ac:dyDescent="0.25">
      <c r="A229" s="3">
        <v>42843</v>
      </c>
      <c r="B229">
        <v>12327254</v>
      </c>
      <c r="C229">
        <v>11772004</v>
      </c>
      <c r="D229">
        <v>10735049</v>
      </c>
      <c r="E229">
        <v>10494571</v>
      </c>
      <c r="F229">
        <v>10587113</v>
      </c>
      <c r="G229">
        <v>10362893</v>
      </c>
      <c r="H229">
        <v>10362893</v>
      </c>
      <c r="I229">
        <v>10326806</v>
      </c>
      <c r="K229" s="5">
        <f t="shared" si="27"/>
        <v>-8.1062928955819569E-3</v>
      </c>
      <c r="L229" s="5">
        <f t="shared" si="27"/>
        <v>-8.9093729931095655E-3</v>
      </c>
      <c r="M229" s="5">
        <f t="shared" si="27"/>
        <v>-7.8578042602492904E-3</v>
      </c>
      <c r="N229" s="5">
        <f t="shared" si="27"/>
        <v>-7.8327221730136731E-3</v>
      </c>
      <c r="O229" s="5">
        <f t="shared" si="31"/>
        <v>-2.1111246314745591E-3</v>
      </c>
      <c r="P229" s="5">
        <f t="shared" si="28"/>
        <v>-1.6826969392198521E-3</v>
      </c>
      <c r="Q229" s="5">
        <f t="shared" si="29"/>
        <v>-1.6826969392198521E-3</v>
      </c>
      <c r="R229" s="5">
        <f t="shared" si="30"/>
        <v>0</v>
      </c>
      <c r="T229" s="7">
        <f t="shared" si="33"/>
        <v>108.88374556258259</v>
      </c>
      <c r="U229" s="4">
        <f t="shared" si="32"/>
        <v>-4.7728388539835936E-3</v>
      </c>
      <c r="V229" s="5">
        <f>T229/MAX($T$14:T229)-1</f>
        <v>-2.5900664329778111E-2</v>
      </c>
      <c r="Z229" s="3"/>
      <c r="AA229" s="3"/>
      <c r="AB229" s="3"/>
      <c r="AC229" s="3"/>
      <c r="AE229" s="3"/>
      <c r="AG229" s="3"/>
      <c r="AL229" s="3"/>
    </row>
    <row r="230" spans="1:38" x14ac:dyDescent="0.25">
      <c r="A230" s="3">
        <v>42844</v>
      </c>
      <c r="B230">
        <v>12258477</v>
      </c>
      <c r="C230">
        <v>11696533</v>
      </c>
      <c r="D230">
        <v>10656832</v>
      </c>
      <c r="E230">
        <v>10427512</v>
      </c>
      <c r="F230">
        <v>10501291</v>
      </c>
      <c r="G230">
        <v>10270567</v>
      </c>
      <c r="H230">
        <v>10270567</v>
      </c>
      <c r="I230">
        <v>10245918</v>
      </c>
      <c r="K230" s="5">
        <f t="shared" si="27"/>
        <v>-5.5792636381143401E-3</v>
      </c>
      <c r="L230" s="5">
        <f t="shared" si="27"/>
        <v>-6.4110579643024135E-3</v>
      </c>
      <c r="M230" s="5">
        <f t="shared" si="27"/>
        <v>-7.2861334866752836E-3</v>
      </c>
      <c r="N230" s="5">
        <f t="shared" si="27"/>
        <v>-6.3898752983804208E-3</v>
      </c>
      <c r="O230" s="5">
        <f t="shared" si="31"/>
        <v>-8.1062703307313022E-3</v>
      </c>
      <c r="P230" s="5">
        <f t="shared" si="28"/>
        <v>-8.9092881688540571E-3</v>
      </c>
      <c r="Q230" s="5">
        <f t="shared" si="29"/>
        <v>-8.9092881688540571E-3</v>
      </c>
      <c r="R230" s="5">
        <f t="shared" si="30"/>
        <v>-7.8328187824967532E-3</v>
      </c>
      <c r="T230" s="7">
        <f t="shared" si="33"/>
        <v>108.07495715718493</v>
      </c>
      <c r="U230" s="4">
        <f t="shared" si="32"/>
        <v>-7.4279994798010784E-3</v>
      </c>
      <c r="V230" s="5">
        <f>T230/MAX($T$14:T230)-1</f>
        <v>-3.3136273688411211E-2</v>
      </c>
      <c r="Z230" s="3"/>
      <c r="AA230" s="3"/>
      <c r="AB230" s="3"/>
      <c r="AC230" s="3"/>
      <c r="AE230" s="3"/>
      <c r="AG230" s="3"/>
      <c r="AL230" s="3"/>
    </row>
    <row r="231" spans="1:38" x14ac:dyDescent="0.25">
      <c r="A231" s="3">
        <v>42845</v>
      </c>
      <c r="B231">
        <v>12283017</v>
      </c>
      <c r="C231">
        <v>11702509</v>
      </c>
      <c r="D231">
        <v>10693889</v>
      </c>
      <c r="E231">
        <v>10499152</v>
      </c>
      <c r="F231">
        <v>10442701</v>
      </c>
      <c r="G231">
        <v>10204722</v>
      </c>
      <c r="H231">
        <v>10204722</v>
      </c>
      <c r="I231">
        <v>10180448</v>
      </c>
      <c r="K231" s="5">
        <f t="shared" si="27"/>
        <v>2.0018800051588848E-3</v>
      </c>
      <c r="L231" s="5">
        <f t="shared" si="27"/>
        <v>5.1092062921553882E-4</v>
      </c>
      <c r="M231" s="5">
        <f t="shared" si="27"/>
        <v>3.4772998204344319E-3</v>
      </c>
      <c r="N231" s="5">
        <f t="shared" si="27"/>
        <v>6.8702869869630145E-3</v>
      </c>
      <c r="O231" s="5">
        <f t="shared" si="31"/>
        <v>-5.5793140100584004E-3</v>
      </c>
      <c r="P231" s="5">
        <f t="shared" si="28"/>
        <v>-6.4110384558125899E-3</v>
      </c>
      <c r="Q231" s="5">
        <f t="shared" si="29"/>
        <v>-6.4110384558125899E-3</v>
      </c>
      <c r="R231" s="5">
        <f t="shared" si="30"/>
        <v>-6.3898617966686722E-3</v>
      </c>
      <c r="T231" s="7">
        <f t="shared" si="33"/>
        <v>107.9137786879831</v>
      </c>
      <c r="U231" s="4">
        <f t="shared" si="32"/>
        <v>-1.4913581595725478E-3</v>
      </c>
      <c r="V231" s="5">
        <f>T231/MAX($T$14:T231)-1</f>
        <v>-3.4578213795840806E-2</v>
      </c>
      <c r="Z231" s="3"/>
      <c r="AA231" s="3"/>
      <c r="AB231" s="3"/>
      <c r="AC231" s="3"/>
      <c r="AE231" s="3"/>
      <c r="AG231" s="3"/>
      <c r="AL231" s="3"/>
    </row>
    <row r="232" spans="1:38" x14ac:dyDescent="0.25">
      <c r="A232" s="3">
        <v>42846</v>
      </c>
      <c r="B232">
        <v>12255369</v>
      </c>
      <c r="C232">
        <v>11672034</v>
      </c>
      <c r="D232">
        <v>10663627</v>
      </c>
      <c r="E232">
        <v>10461239</v>
      </c>
      <c r="F232">
        <v>10463606</v>
      </c>
      <c r="G232">
        <v>10243847</v>
      </c>
      <c r="H232">
        <v>10243847</v>
      </c>
      <c r="I232">
        <v>10250390</v>
      </c>
      <c r="K232" s="5">
        <f t="shared" si="27"/>
        <v>-2.2509127847010202E-3</v>
      </c>
      <c r="L232" s="5">
        <f t="shared" si="27"/>
        <v>-2.6041424108282918E-3</v>
      </c>
      <c r="M232" s="5">
        <f t="shared" si="27"/>
        <v>-2.8298404817929113E-3</v>
      </c>
      <c r="N232" s="5">
        <f t="shared" si="27"/>
        <v>-3.611053540323983E-3</v>
      </c>
      <c r="O232" s="5">
        <f t="shared" si="31"/>
        <v>2.0018767175273844E-3</v>
      </c>
      <c r="P232" s="5">
        <f t="shared" si="28"/>
        <v>3.8340093929065677E-3</v>
      </c>
      <c r="Q232" s="5">
        <f t="shared" si="29"/>
        <v>3.8340093929065677E-3</v>
      </c>
      <c r="R232" s="5">
        <f t="shared" si="30"/>
        <v>6.8702281078396599E-3</v>
      </c>
      <c r="T232" s="7">
        <f t="shared" si="33"/>
        <v>107.98451852234622</v>
      </c>
      <c r="U232" s="4">
        <f t="shared" si="32"/>
        <v>6.5552179919174669E-4</v>
      </c>
      <c r="V232" s="5">
        <f>T232/MAX($T$14:T232)-1</f>
        <v>-3.3945358769569389E-2</v>
      </c>
      <c r="Z232" s="3"/>
      <c r="AA232" s="3"/>
      <c r="AB232" s="3"/>
      <c r="AC232" s="3"/>
      <c r="AE232" s="3"/>
      <c r="AG232" s="3"/>
      <c r="AL232" s="3"/>
    </row>
    <row r="233" spans="1:38" x14ac:dyDescent="0.25">
      <c r="A233" s="3">
        <v>42849</v>
      </c>
      <c r="B233">
        <v>12324302</v>
      </c>
      <c r="C233">
        <v>11691872</v>
      </c>
      <c r="D233">
        <v>10722443</v>
      </c>
      <c r="E233">
        <v>10461046</v>
      </c>
      <c r="F233">
        <v>10440054</v>
      </c>
      <c r="G233">
        <v>10217171</v>
      </c>
      <c r="H233">
        <v>10217171</v>
      </c>
      <c r="I233">
        <v>10213376</v>
      </c>
      <c r="K233" s="5">
        <f t="shared" si="27"/>
        <v>5.6247184397304473E-3</v>
      </c>
      <c r="L233" s="5">
        <f t="shared" si="27"/>
        <v>1.6996180785628923E-3</v>
      </c>
      <c r="M233" s="5">
        <f t="shared" si="27"/>
        <v>5.515571765591476E-3</v>
      </c>
      <c r="N233" s="5">
        <f t="shared" si="27"/>
        <v>-1.8449057516023437E-5</v>
      </c>
      <c r="O233" s="5">
        <f t="shared" si="31"/>
        <v>-2.2508492770083599E-3</v>
      </c>
      <c r="P233" s="5">
        <f t="shared" si="28"/>
        <v>-2.6040998074258193E-3</v>
      </c>
      <c r="Q233" s="5">
        <f t="shared" si="29"/>
        <v>-2.6040998074258193E-3</v>
      </c>
      <c r="R233" s="5">
        <f t="shared" si="30"/>
        <v>-3.6109845576607347E-3</v>
      </c>
      <c r="T233" s="7">
        <f t="shared" si="33"/>
        <v>108.00815938100131</v>
      </c>
      <c r="U233" s="4">
        <f t="shared" si="32"/>
        <v>2.1892822210600738E-4</v>
      </c>
      <c r="V233" s="5">
        <f>T233/MAX($T$14:T233)-1</f>
        <v>-3.3733862144507354E-2</v>
      </c>
      <c r="Z233" s="3"/>
      <c r="AA233" s="3"/>
      <c r="AB233" s="3"/>
      <c r="AC233" s="3"/>
      <c r="AE233" s="3"/>
      <c r="AG233" s="3"/>
      <c r="AL233" s="3"/>
    </row>
    <row r="234" spans="1:38" x14ac:dyDescent="0.25">
      <c r="A234" s="3">
        <v>42850</v>
      </c>
      <c r="B234">
        <v>12344010</v>
      </c>
      <c r="C234">
        <v>11734570</v>
      </c>
      <c r="D234">
        <v>10757922</v>
      </c>
      <c r="E234">
        <v>10464006</v>
      </c>
      <c r="F234">
        <v>10498776</v>
      </c>
      <c r="G234">
        <v>10234536</v>
      </c>
      <c r="H234">
        <v>10234536</v>
      </c>
      <c r="I234">
        <v>10213188</v>
      </c>
      <c r="K234" s="5">
        <f t="shared" si="27"/>
        <v>1.5991169317337572E-3</v>
      </c>
      <c r="L234" s="5">
        <f t="shared" si="27"/>
        <v>3.6519387143478799E-3</v>
      </c>
      <c r="M234" s="5">
        <f t="shared" si="27"/>
        <v>3.308854148257101E-3</v>
      </c>
      <c r="N234" s="5">
        <f t="shared" si="27"/>
        <v>2.8295449613735535E-4</v>
      </c>
      <c r="O234" s="5">
        <f t="shared" si="31"/>
        <v>5.6246835504873971E-3</v>
      </c>
      <c r="P234" s="5">
        <f t="shared" si="28"/>
        <v>1.6995898375391505E-3</v>
      </c>
      <c r="Q234" s="5">
        <f t="shared" si="29"/>
        <v>1.6995898375391505E-3</v>
      </c>
      <c r="R234" s="5">
        <f t="shared" si="30"/>
        <v>-1.8407233807860024E-5</v>
      </c>
      <c r="T234" s="7">
        <f t="shared" si="33"/>
        <v>108.24912990871714</v>
      </c>
      <c r="U234" s="4">
        <f t="shared" si="32"/>
        <v>2.2310400352792414E-3</v>
      </c>
      <c r="V234" s="5">
        <f>T234/MAX($T$14:T234)-1</f>
        <v>-3.1578083706217175E-2</v>
      </c>
      <c r="Z234" s="3"/>
      <c r="AA234" s="3"/>
      <c r="AB234" s="3"/>
      <c r="AC234" s="3"/>
      <c r="AE234" s="3"/>
      <c r="AG234" s="3"/>
      <c r="AL234" s="3"/>
    </row>
    <row r="235" spans="1:38" x14ac:dyDescent="0.25">
      <c r="A235" s="3">
        <v>42851</v>
      </c>
      <c r="B235">
        <v>12378111</v>
      </c>
      <c r="C235">
        <v>11752469</v>
      </c>
      <c r="D235">
        <v>10747679</v>
      </c>
      <c r="E235">
        <v>10455401</v>
      </c>
      <c r="F235">
        <v>10515565</v>
      </c>
      <c r="G235">
        <v>10271912</v>
      </c>
      <c r="H235">
        <v>10271912</v>
      </c>
      <c r="I235">
        <v>10216078</v>
      </c>
      <c r="K235" s="5">
        <f t="shared" si="27"/>
        <v>2.7625544697387205E-3</v>
      </c>
      <c r="L235" s="5">
        <f t="shared" si="27"/>
        <v>1.5253221890534352E-3</v>
      </c>
      <c r="M235" s="5">
        <f t="shared" si="27"/>
        <v>-9.5213555182871445E-4</v>
      </c>
      <c r="N235" s="5">
        <f t="shared" si="27"/>
        <v>-8.2234280064441556E-4</v>
      </c>
      <c r="O235" s="5">
        <f t="shared" si="31"/>
        <v>1.5991387948461888E-3</v>
      </c>
      <c r="P235" s="5">
        <f t="shared" si="28"/>
        <v>3.6519486569785986E-3</v>
      </c>
      <c r="Q235" s="5">
        <f t="shared" si="29"/>
        <v>3.6519486569785986E-3</v>
      </c>
      <c r="R235" s="5">
        <f t="shared" si="30"/>
        <v>2.8296747303580005E-4</v>
      </c>
      <c r="T235" s="7">
        <f t="shared" si="33"/>
        <v>108.40743616807283</v>
      </c>
      <c r="U235" s="4">
        <f t="shared" si="32"/>
        <v>1.4624252360197765E-3</v>
      </c>
      <c r="V235" s="5">
        <f>T235/MAX($T$14:T235)-1</f>
        <v>-3.0161839056714435E-2</v>
      </c>
      <c r="Z235" s="3"/>
      <c r="AA235" s="3"/>
      <c r="AB235" s="3"/>
      <c r="AC235" s="3"/>
      <c r="AE235" s="3"/>
      <c r="AG235" s="3"/>
      <c r="AL235" s="3"/>
    </row>
    <row r="236" spans="1:38" x14ac:dyDescent="0.25">
      <c r="A236" s="3">
        <v>42852</v>
      </c>
      <c r="B236">
        <v>12324982</v>
      </c>
      <c r="C236">
        <v>11654343</v>
      </c>
      <c r="D236">
        <v>10704562</v>
      </c>
      <c r="E236">
        <v>10330996</v>
      </c>
      <c r="F236">
        <v>10544615</v>
      </c>
      <c r="G236">
        <v>10287581</v>
      </c>
      <c r="H236">
        <v>10287581</v>
      </c>
      <c r="I236">
        <v>10207676</v>
      </c>
      <c r="K236" s="5">
        <f t="shared" si="27"/>
        <v>-4.2921734988481397E-3</v>
      </c>
      <c r="L236" s="5">
        <f t="shared" si="27"/>
        <v>-8.3493944974456502E-3</v>
      </c>
      <c r="M236" s="5">
        <f t="shared" si="27"/>
        <v>-4.0117498857195066E-3</v>
      </c>
      <c r="N236" s="5">
        <f t="shared" si="27"/>
        <v>-1.1898634973445787E-2</v>
      </c>
      <c r="O236" s="5">
        <f t="shared" si="31"/>
        <v>2.7625714833201531E-3</v>
      </c>
      <c r="P236" s="5">
        <f t="shared" si="28"/>
        <v>1.5254219467613073E-3</v>
      </c>
      <c r="Q236" s="5">
        <f t="shared" si="29"/>
        <v>1.5254219467613073E-3</v>
      </c>
      <c r="R236" s="5">
        <f t="shared" si="30"/>
        <v>-8.2242911614416325E-4</v>
      </c>
      <c r="T236" s="7">
        <f t="shared" si="33"/>
        <v>108.08816317030039</v>
      </c>
      <c r="U236" s="4">
        <f t="shared" si="32"/>
        <v>-2.94512082434506E-3</v>
      </c>
      <c r="V236" s="5">
        <f>T236/MAX($T$14:T236)-1</f>
        <v>-3.3018129620753012E-2</v>
      </c>
      <c r="Z236" s="3"/>
      <c r="AA236" s="3"/>
      <c r="AB236" s="3"/>
      <c r="AC236" s="3"/>
      <c r="AE236" s="3"/>
      <c r="AG236" s="3"/>
      <c r="AL236" s="3"/>
    </row>
    <row r="237" spans="1:38" x14ac:dyDescent="0.25">
      <c r="A237" s="3">
        <v>42853</v>
      </c>
      <c r="B237">
        <v>12286838</v>
      </c>
      <c r="C237">
        <v>11654343</v>
      </c>
      <c r="D237">
        <v>10704562</v>
      </c>
      <c r="E237">
        <v>10330996</v>
      </c>
      <c r="F237">
        <v>10473447</v>
      </c>
      <c r="G237">
        <v>10238448</v>
      </c>
      <c r="H237">
        <v>10238448</v>
      </c>
      <c r="I237">
        <v>10136109</v>
      </c>
      <c r="K237" s="5">
        <f t="shared" si="27"/>
        <v>-3.0948523900481417E-3</v>
      </c>
      <c r="L237" s="5">
        <f t="shared" si="27"/>
        <v>0</v>
      </c>
      <c r="M237" s="5">
        <f t="shared" si="27"/>
        <v>0</v>
      </c>
      <c r="N237" s="5">
        <f t="shared" si="27"/>
        <v>0</v>
      </c>
      <c r="O237" s="5">
        <f t="shared" si="31"/>
        <v>-6.7492269750958345E-3</v>
      </c>
      <c r="P237" s="5">
        <f t="shared" si="28"/>
        <v>-4.7759526753665682E-3</v>
      </c>
      <c r="Q237" s="5">
        <f t="shared" si="29"/>
        <v>-4.7759526753665682E-3</v>
      </c>
      <c r="R237" s="5">
        <f t="shared" si="30"/>
        <v>-7.0110963553310368E-3</v>
      </c>
      <c r="T237" s="7">
        <f t="shared" si="33"/>
        <v>107.73137655934087</v>
      </c>
      <c r="U237" s="4">
        <f t="shared" si="32"/>
        <v>-3.3008851339010187E-3</v>
      </c>
      <c r="V237" s="5">
        <f>T237/MAX($T$14:T237)-1</f>
        <v>-3.6210025701439719E-2</v>
      </c>
      <c r="Z237" s="3"/>
      <c r="AA237" s="3"/>
      <c r="AB237" s="3"/>
      <c r="AC237" s="3"/>
      <c r="AE237" s="3"/>
      <c r="AG237" s="3"/>
      <c r="AL237" s="3"/>
    </row>
    <row r="238" spans="1:38" x14ac:dyDescent="0.25">
      <c r="A238" s="3">
        <v>42857</v>
      </c>
      <c r="B238">
        <v>12244788</v>
      </c>
      <c r="C238">
        <v>11634515</v>
      </c>
      <c r="D238">
        <v>10683586</v>
      </c>
      <c r="E238">
        <v>10330996</v>
      </c>
      <c r="F238">
        <v>10439006</v>
      </c>
      <c r="G238">
        <v>10233647</v>
      </c>
      <c r="H238">
        <v>10233647</v>
      </c>
      <c r="I238">
        <v>10136090</v>
      </c>
      <c r="K238" s="5">
        <f t="shared" si="27"/>
        <v>-3.4223613919219797E-3</v>
      </c>
      <c r="L238" s="5">
        <f t="shared" si="27"/>
        <v>-1.7013400068970341E-3</v>
      </c>
      <c r="M238" s="5">
        <f t="shared" si="27"/>
        <v>-1.9595383725181659E-3</v>
      </c>
      <c r="N238" s="5">
        <f t="shared" si="27"/>
        <v>0</v>
      </c>
      <c r="O238" s="5">
        <f t="shared" si="31"/>
        <v>-3.2884111601462207E-3</v>
      </c>
      <c r="P238" s="5">
        <f t="shared" si="28"/>
        <v>-4.6891872674448276E-4</v>
      </c>
      <c r="Q238" s="5">
        <f t="shared" si="29"/>
        <v>-4.6891872674448276E-4</v>
      </c>
      <c r="R238" s="5">
        <f t="shared" si="30"/>
        <v>-1.8744865509789932E-6</v>
      </c>
      <c r="T238" s="7">
        <f t="shared" si="33"/>
        <v>107.57905297272694</v>
      </c>
      <c r="U238" s="4">
        <f t="shared" si="32"/>
        <v>-1.4139203589404181E-3</v>
      </c>
      <c r="V238" s="5">
        <f>T238/MAX($T$14:T238)-1</f>
        <v>-3.7572747967843156E-2</v>
      </c>
      <c r="Z238" s="3"/>
      <c r="AA238" s="3"/>
      <c r="AB238" s="3"/>
      <c r="AC238" s="3"/>
      <c r="AE238" s="3"/>
      <c r="AG238" s="3"/>
      <c r="AL238" s="3"/>
    </row>
    <row r="239" spans="1:38" x14ac:dyDescent="0.25">
      <c r="A239" s="3">
        <v>42858</v>
      </c>
      <c r="B239">
        <v>12246450</v>
      </c>
      <c r="C239">
        <v>11628219</v>
      </c>
      <c r="D239">
        <v>10671652</v>
      </c>
      <c r="E239">
        <v>10319543</v>
      </c>
      <c r="F239">
        <v>10403281</v>
      </c>
      <c r="G239">
        <v>10216236</v>
      </c>
      <c r="H239">
        <v>10216236</v>
      </c>
      <c r="I239">
        <v>10136090</v>
      </c>
      <c r="K239" s="5">
        <f t="shared" si="27"/>
        <v>1.3573121886634176E-4</v>
      </c>
      <c r="L239" s="5">
        <f t="shared" si="27"/>
        <v>-5.4114847073560846E-4</v>
      </c>
      <c r="M239" s="5">
        <f t="shared" si="27"/>
        <v>-1.1170406640617081E-3</v>
      </c>
      <c r="N239" s="5">
        <f t="shared" si="27"/>
        <v>-1.1086055981436305E-3</v>
      </c>
      <c r="O239" s="5">
        <f t="shared" si="31"/>
        <v>-3.4222607018331574E-3</v>
      </c>
      <c r="P239" s="5">
        <f t="shared" si="28"/>
        <v>-1.7013485026403652E-3</v>
      </c>
      <c r="Q239" s="5">
        <f t="shared" si="29"/>
        <v>-1.7013485026403652E-3</v>
      </c>
      <c r="R239" s="5">
        <f t="shared" si="30"/>
        <v>0</v>
      </c>
      <c r="T239" s="7">
        <f t="shared" si="33"/>
        <v>107.45189424674376</v>
      </c>
      <c r="U239" s="4">
        <f t="shared" si="32"/>
        <v>-1.1820026526485616E-3</v>
      </c>
      <c r="V239" s="5">
        <f>T239/MAX($T$14:T239)-1</f>
        <v>-3.871033953272629E-2</v>
      </c>
      <c r="Z239" s="3"/>
      <c r="AA239" s="3"/>
      <c r="AB239" s="3"/>
      <c r="AC239" s="3"/>
      <c r="AE239" s="3"/>
      <c r="AG239" s="3"/>
      <c r="AL239" s="3"/>
    </row>
    <row r="240" spans="1:38" x14ac:dyDescent="0.25">
      <c r="A240" s="3">
        <v>42859</v>
      </c>
      <c r="B240">
        <v>12442508</v>
      </c>
      <c r="C240">
        <v>11834401</v>
      </c>
      <c r="D240">
        <v>10698225</v>
      </c>
      <c r="E240">
        <v>10522366</v>
      </c>
      <c r="F240">
        <v>10404692</v>
      </c>
      <c r="G240">
        <v>10210708</v>
      </c>
      <c r="H240">
        <v>10210708</v>
      </c>
      <c r="I240">
        <v>10124854</v>
      </c>
      <c r="K240" s="5">
        <f t="shared" si="27"/>
        <v>1.6009374145160349E-2</v>
      </c>
      <c r="L240" s="5">
        <f t="shared" si="27"/>
        <v>1.7731176201617904E-2</v>
      </c>
      <c r="M240" s="5">
        <f t="shared" si="27"/>
        <v>2.4900549605628708E-3</v>
      </c>
      <c r="N240" s="5">
        <f t="shared" si="27"/>
        <v>1.9654261821477892E-2</v>
      </c>
      <c r="O240" s="5">
        <f t="shared" si="31"/>
        <v>1.3563028817542566E-4</v>
      </c>
      <c r="P240" s="5">
        <f t="shared" si="28"/>
        <v>-5.4109948125713458E-4</v>
      </c>
      <c r="Q240" s="5">
        <f t="shared" si="29"/>
        <v>-5.4109948125713458E-4</v>
      </c>
      <c r="R240" s="5">
        <f t="shared" si="30"/>
        <v>-1.108514229846036E-3</v>
      </c>
      <c r="T240" s="7">
        <f t="shared" si="33"/>
        <v>108.17490828197256</v>
      </c>
      <c r="U240" s="4">
        <f t="shared" si="32"/>
        <v>6.728723028079267E-3</v>
      </c>
      <c r="V240" s="5">
        <f>T240/MAX($T$14:T240)-1</f>
        <v>-3.224208765768577E-2</v>
      </c>
      <c r="Z240" s="3"/>
      <c r="AA240" s="3"/>
      <c r="AB240" s="3"/>
      <c r="AC240" s="3"/>
      <c r="AE240" s="3"/>
      <c r="AG240" s="3"/>
      <c r="AL240" s="3"/>
    </row>
    <row r="241" spans="1:38" x14ac:dyDescent="0.25">
      <c r="A241" s="3">
        <v>42860</v>
      </c>
      <c r="B241">
        <v>12429422</v>
      </c>
      <c r="C241">
        <v>11797049</v>
      </c>
      <c r="D241">
        <v>10682217</v>
      </c>
      <c r="E241">
        <v>10502109</v>
      </c>
      <c r="F241">
        <v>10389446</v>
      </c>
      <c r="G241">
        <v>10247254</v>
      </c>
      <c r="H241">
        <v>10247254</v>
      </c>
      <c r="I241">
        <v>10149758</v>
      </c>
      <c r="K241" s="5">
        <f t="shared" si="27"/>
        <v>-1.0517172261412799E-3</v>
      </c>
      <c r="L241" s="5">
        <f t="shared" si="27"/>
        <v>-3.1562222709877741E-3</v>
      </c>
      <c r="M241" s="5">
        <f t="shared" si="27"/>
        <v>-1.496322988159271E-3</v>
      </c>
      <c r="N241" s="5">
        <f t="shared" si="27"/>
        <v>-1.9251373692951157E-3</v>
      </c>
      <c r="O241" s="5">
        <f t="shared" si="31"/>
        <v>-1.4653004625221344E-3</v>
      </c>
      <c r="P241" s="5">
        <f t="shared" si="28"/>
        <v>3.5791837353491562E-3</v>
      </c>
      <c r="Q241" s="5">
        <f t="shared" si="29"/>
        <v>3.5791837353491562E-3</v>
      </c>
      <c r="R241" s="5">
        <f t="shared" si="30"/>
        <v>2.4596897891071556E-3</v>
      </c>
      <c r="T241" s="7">
        <f t="shared" si="33"/>
        <v>108.18198504313199</v>
      </c>
      <c r="U241" s="4">
        <f t="shared" si="32"/>
        <v>6.5419617837486621E-5</v>
      </c>
      <c r="V241" s="5">
        <f>T241/MAX($T$14:T241)-1</f>
        <v>-3.217877730490093E-2</v>
      </c>
      <c r="Z241" s="3"/>
      <c r="AA241" s="3"/>
      <c r="AB241" s="3"/>
      <c r="AC241" s="3"/>
      <c r="AE241" s="3"/>
      <c r="AG241" s="3"/>
      <c r="AL241" s="3"/>
    </row>
    <row r="242" spans="1:38" x14ac:dyDescent="0.25">
      <c r="A242" s="3">
        <v>42863</v>
      </c>
      <c r="B242">
        <v>12399771</v>
      </c>
      <c r="C242">
        <v>11782218</v>
      </c>
      <c r="D242">
        <v>10672758</v>
      </c>
      <c r="E242">
        <v>10492109</v>
      </c>
      <c r="F242">
        <v>10343093</v>
      </c>
      <c r="G242">
        <v>10171913</v>
      </c>
      <c r="H242">
        <v>10171913</v>
      </c>
      <c r="I242">
        <v>10104730</v>
      </c>
      <c r="K242" s="5">
        <f t="shared" si="27"/>
        <v>-2.3855493843559783E-3</v>
      </c>
      <c r="L242" s="5">
        <f t="shared" si="27"/>
        <v>-1.2571788080222301E-3</v>
      </c>
      <c r="M242" s="5">
        <f t="shared" si="27"/>
        <v>-8.8549034343710087E-4</v>
      </c>
      <c r="N242" s="5">
        <f t="shared" si="27"/>
        <v>-9.5218969827870481E-4</v>
      </c>
      <c r="O242" s="5">
        <f t="shared" si="31"/>
        <v>-4.4615468428249594E-3</v>
      </c>
      <c r="P242" s="5">
        <f t="shared" si="28"/>
        <v>-7.352311165508385E-3</v>
      </c>
      <c r="Q242" s="5">
        <f t="shared" si="29"/>
        <v>-7.352311165508385E-3</v>
      </c>
      <c r="R242" s="5">
        <f t="shared" si="30"/>
        <v>-4.4363619309938374E-3</v>
      </c>
      <c r="T242" s="7">
        <f t="shared" si="33"/>
        <v>107.78870377956019</v>
      </c>
      <c r="U242" s="4">
        <f t="shared" si="32"/>
        <v>-3.6353674173661976E-3</v>
      </c>
      <c r="V242" s="5">
        <f>T242/MAX($T$14:T242)-1</f>
        <v>-3.5697163043722169E-2</v>
      </c>
      <c r="Z242" s="3"/>
      <c r="AA242" s="3"/>
      <c r="AB242" s="3"/>
      <c r="AC242" s="3"/>
      <c r="AE242" s="3"/>
      <c r="AG242" s="3"/>
      <c r="AL242" s="3"/>
    </row>
    <row r="243" spans="1:38" x14ac:dyDescent="0.25">
      <c r="A243" s="3">
        <v>42864</v>
      </c>
      <c r="B243">
        <v>12383093</v>
      </c>
      <c r="C243">
        <v>11775523</v>
      </c>
      <c r="D243">
        <v>10672758</v>
      </c>
      <c r="E243">
        <v>10492941</v>
      </c>
      <c r="F243">
        <v>10318419</v>
      </c>
      <c r="G243">
        <v>10159125</v>
      </c>
      <c r="H243">
        <v>10159125</v>
      </c>
      <c r="I243">
        <v>10095107</v>
      </c>
      <c r="K243" s="5">
        <f t="shared" si="27"/>
        <v>-1.3450248395716624E-3</v>
      </c>
      <c r="L243" s="5">
        <f t="shared" si="27"/>
        <v>-5.682291738279277E-4</v>
      </c>
      <c r="M243" s="5">
        <f t="shared" si="27"/>
        <v>0</v>
      </c>
      <c r="N243" s="5">
        <f t="shared" si="27"/>
        <v>7.9297689339563604E-5</v>
      </c>
      <c r="O243" s="5">
        <f t="shared" si="31"/>
        <v>-2.3855533349647073E-3</v>
      </c>
      <c r="P243" s="5">
        <f t="shared" si="28"/>
        <v>-1.2571873156995705E-3</v>
      </c>
      <c r="Q243" s="5">
        <f t="shared" si="29"/>
        <v>-1.2571873156995705E-3</v>
      </c>
      <c r="R243" s="5">
        <f t="shared" si="30"/>
        <v>-9.5232628679831066E-4</v>
      </c>
      <c r="T243" s="7">
        <f t="shared" si="33"/>
        <v>107.68514294517325</v>
      </c>
      <c r="U243" s="4">
        <f t="shared" si="32"/>
        <v>-9.607763221527732E-4</v>
      </c>
      <c r="V243" s="5">
        <f>T243/MAX($T$14:T243)-1</f>
        <v>-3.6623642376854559E-2</v>
      </c>
      <c r="Z243" s="3"/>
      <c r="AA243" s="3"/>
      <c r="AB243" s="3"/>
      <c r="AC243" s="3"/>
      <c r="AE243" s="3"/>
      <c r="AG243" s="3"/>
      <c r="AL243" s="3"/>
    </row>
    <row r="244" spans="1:38" x14ac:dyDescent="0.25">
      <c r="A244" s="3">
        <v>42865</v>
      </c>
      <c r="B244">
        <v>12359666</v>
      </c>
      <c r="C244">
        <v>11763669</v>
      </c>
      <c r="D244">
        <v>10672758</v>
      </c>
      <c r="E244">
        <v>10492941</v>
      </c>
      <c r="F244">
        <v>10304541</v>
      </c>
      <c r="G244">
        <v>10153353</v>
      </c>
      <c r="H244">
        <v>10153353</v>
      </c>
      <c r="I244">
        <v>10095908</v>
      </c>
      <c r="K244" s="5">
        <f t="shared" si="27"/>
        <v>-1.8918536750067716E-3</v>
      </c>
      <c r="L244" s="5">
        <f t="shared" si="27"/>
        <v>-1.006664417368075E-3</v>
      </c>
      <c r="M244" s="5">
        <f t="shared" si="27"/>
        <v>0</v>
      </c>
      <c r="N244" s="5">
        <f t="shared" si="27"/>
        <v>0</v>
      </c>
      <c r="O244" s="5">
        <f t="shared" si="31"/>
        <v>-1.3449734886711306E-3</v>
      </c>
      <c r="P244" s="5">
        <f t="shared" si="28"/>
        <v>-5.6815916725116988E-4</v>
      </c>
      <c r="Q244" s="5">
        <f t="shared" si="29"/>
        <v>-5.6815916725116988E-4</v>
      </c>
      <c r="R244" s="5">
        <f t="shared" si="30"/>
        <v>7.9345369989658465E-5</v>
      </c>
      <c r="T244" s="7">
        <f t="shared" si="33"/>
        <v>107.61379528489022</v>
      </c>
      <c r="U244" s="4">
        <f t="shared" si="32"/>
        <v>-6.6255806819483232E-4</v>
      </c>
      <c r="V244" s="5">
        <f>T244/MAX($T$14:T244)-1</f>
        <v>-3.7261935155305848E-2</v>
      </c>
      <c r="Z244" s="3"/>
      <c r="AA244" s="3"/>
      <c r="AB244" s="3"/>
      <c r="AC244" s="3"/>
      <c r="AE244" s="3"/>
      <c r="AG244" s="3"/>
      <c r="AL244" s="3"/>
    </row>
    <row r="245" spans="1:38" x14ac:dyDescent="0.25">
      <c r="A245" s="3">
        <v>42866</v>
      </c>
      <c r="B245">
        <v>12376987</v>
      </c>
      <c r="C245">
        <v>11763669</v>
      </c>
      <c r="D245">
        <v>10672758</v>
      </c>
      <c r="E245">
        <v>10492941</v>
      </c>
      <c r="F245">
        <v>10285047</v>
      </c>
      <c r="G245">
        <v>10143132</v>
      </c>
      <c r="H245">
        <v>10143132</v>
      </c>
      <c r="I245">
        <v>10095908</v>
      </c>
      <c r="K245" s="5">
        <f t="shared" ref="K245:N278" si="34">B245/B244-1</f>
        <v>1.401413274436436E-3</v>
      </c>
      <c r="L245" s="5">
        <f t="shared" si="34"/>
        <v>0</v>
      </c>
      <c r="M245" s="5">
        <f t="shared" si="34"/>
        <v>0</v>
      </c>
      <c r="N245" s="5">
        <f t="shared" si="34"/>
        <v>0</v>
      </c>
      <c r="O245" s="5">
        <f t="shared" si="31"/>
        <v>-1.8917873197845658E-3</v>
      </c>
      <c r="P245" s="5">
        <f t="shared" si="28"/>
        <v>-1.0066625281323072E-3</v>
      </c>
      <c r="Q245" s="5">
        <f t="shared" si="29"/>
        <v>-1.0066625281323072E-3</v>
      </c>
      <c r="R245" s="5">
        <f t="shared" si="30"/>
        <v>0</v>
      </c>
      <c r="T245" s="7">
        <f t="shared" si="33"/>
        <v>107.58011621456822</v>
      </c>
      <c r="U245" s="4">
        <f t="shared" si="32"/>
        <v>-3.1296238770159301E-4</v>
      </c>
      <c r="V245" s="5">
        <f>T245/MAX($T$14:T245)-1</f>
        <v>-3.7563235958810948E-2</v>
      </c>
      <c r="Z245" s="3"/>
      <c r="AA245" s="3"/>
      <c r="AB245" s="3"/>
      <c r="AC245" s="3"/>
      <c r="AE245" s="3"/>
      <c r="AG245" s="3"/>
      <c r="AL245" s="3"/>
    </row>
    <row r="246" spans="1:38" x14ac:dyDescent="0.25">
      <c r="A246" s="3">
        <v>42867</v>
      </c>
      <c r="B246">
        <v>12400684</v>
      </c>
      <c r="C246">
        <v>11759821</v>
      </c>
      <c r="D246">
        <v>10656233</v>
      </c>
      <c r="E246">
        <v>10476694</v>
      </c>
      <c r="F246">
        <v>10299460</v>
      </c>
      <c r="G246">
        <v>10143132</v>
      </c>
      <c r="H246">
        <v>10143132</v>
      </c>
      <c r="I246">
        <v>10095908</v>
      </c>
      <c r="K246" s="5">
        <f t="shared" si="34"/>
        <v>1.9146016716347081E-3</v>
      </c>
      <c r="L246" s="5">
        <f t="shared" si="34"/>
        <v>-3.2710882973674416E-4</v>
      </c>
      <c r="M246" s="5">
        <f t="shared" si="34"/>
        <v>-1.5483345541986715E-3</v>
      </c>
      <c r="N246" s="5">
        <f t="shared" si="34"/>
        <v>-1.5483742832442804E-3</v>
      </c>
      <c r="O246" s="5">
        <f t="shared" si="31"/>
        <v>1.4013548017817179E-3</v>
      </c>
      <c r="P246" s="5">
        <f t="shared" si="28"/>
        <v>0</v>
      </c>
      <c r="Q246" s="5">
        <f t="shared" si="29"/>
        <v>0</v>
      </c>
      <c r="R246" s="5">
        <f t="shared" si="30"/>
        <v>0</v>
      </c>
      <c r="T246" s="7">
        <f t="shared" si="33"/>
        <v>107.57866574959822</v>
      </c>
      <c r="U246" s="4">
        <f t="shared" si="32"/>
        <v>-1.348264922040876E-5</v>
      </c>
      <c r="V246" s="5">
        <f>T246/MAX($T$14:T246)-1</f>
        <v>-3.7576212156097299E-2</v>
      </c>
      <c r="Z246" s="3"/>
      <c r="AA246" s="3"/>
      <c r="AB246" s="3"/>
      <c r="AC246" s="3"/>
      <c r="AE246" s="3"/>
      <c r="AG246" s="3"/>
      <c r="AL246" s="3"/>
    </row>
    <row r="247" spans="1:38" x14ac:dyDescent="0.25">
      <c r="A247" s="3">
        <v>42870</v>
      </c>
      <c r="B247">
        <v>12346655</v>
      </c>
      <c r="C247">
        <v>11702659</v>
      </c>
      <c r="D247">
        <v>10605297</v>
      </c>
      <c r="E247">
        <v>10435319</v>
      </c>
      <c r="F247">
        <v>10319179</v>
      </c>
      <c r="G247">
        <v>10139813</v>
      </c>
      <c r="H247">
        <v>10139813</v>
      </c>
      <c r="I247">
        <v>10080276</v>
      </c>
      <c r="K247" s="5">
        <f t="shared" si="34"/>
        <v>-4.3569370850833344E-3</v>
      </c>
      <c r="L247" s="5">
        <f t="shared" si="34"/>
        <v>-4.8607882722024875E-3</v>
      </c>
      <c r="M247" s="5">
        <f t="shared" si="34"/>
        <v>-4.7799255140160701E-3</v>
      </c>
      <c r="N247" s="5">
        <f t="shared" si="34"/>
        <v>-3.9492420032503084E-3</v>
      </c>
      <c r="O247" s="5">
        <f t="shared" si="31"/>
        <v>1.914566394743078E-3</v>
      </c>
      <c r="P247" s="5">
        <f t="shared" si="28"/>
        <v>-3.2721648500677603E-4</v>
      </c>
      <c r="Q247" s="5">
        <f t="shared" si="29"/>
        <v>-3.2721648500677603E-4</v>
      </c>
      <c r="R247" s="5">
        <f t="shared" si="30"/>
        <v>-1.5483500840142161E-3</v>
      </c>
      <c r="T247" s="7">
        <f t="shared" si="33"/>
        <v>107.33345215541722</v>
      </c>
      <c r="U247" s="4">
        <f t="shared" si="32"/>
        <v>-2.2793886917296113E-3</v>
      </c>
      <c r="V247" s="5">
        <f>T247/MAX($T$14:T247)-1</f>
        <v>-3.976995005476025E-2</v>
      </c>
      <c r="Z247" s="3"/>
      <c r="AA247" s="3"/>
      <c r="AB247" s="3"/>
      <c r="AC247" s="3"/>
      <c r="AE247" s="3"/>
      <c r="AG247" s="3"/>
      <c r="AL247" s="3"/>
    </row>
    <row r="248" spans="1:38" x14ac:dyDescent="0.25">
      <c r="A248" s="3">
        <v>42871</v>
      </c>
      <c r="B248">
        <v>12295342</v>
      </c>
      <c r="C248">
        <v>11715208</v>
      </c>
      <c r="D248">
        <v>10609665</v>
      </c>
      <c r="E248">
        <v>10437520</v>
      </c>
      <c r="F248">
        <v>10274219</v>
      </c>
      <c r="G248">
        <v>10090526</v>
      </c>
      <c r="H248">
        <v>10090526</v>
      </c>
      <c r="I248">
        <v>10040467</v>
      </c>
      <c r="K248" s="5">
        <f t="shared" si="34"/>
        <v>-4.1560244454874606E-3</v>
      </c>
      <c r="L248" s="5">
        <f t="shared" si="34"/>
        <v>1.0723204017137888E-3</v>
      </c>
      <c r="M248" s="5">
        <f t="shared" si="34"/>
        <v>4.1186965343831261E-4</v>
      </c>
      <c r="N248" s="5">
        <f t="shared" si="34"/>
        <v>2.1091832458597359E-4</v>
      </c>
      <c r="O248" s="5">
        <f t="shared" si="31"/>
        <v>-4.3569357601026537E-3</v>
      </c>
      <c r="P248" s="5">
        <f t="shared" si="28"/>
        <v>-4.8607405284495364E-3</v>
      </c>
      <c r="Q248" s="5">
        <f t="shared" si="29"/>
        <v>-4.8607405284495364E-3</v>
      </c>
      <c r="R248" s="5">
        <f t="shared" si="30"/>
        <v>-3.9491974227690019E-3</v>
      </c>
      <c r="T248" s="7">
        <f t="shared" si="33"/>
        <v>107.05856406950693</v>
      </c>
      <c r="U248" s="4">
        <f t="shared" si="32"/>
        <v>-2.5610662881900143E-3</v>
      </c>
      <c r="V248" s="5">
        <f>T248/MAX($T$14:T248)-1</f>
        <v>-4.2229162864582004E-2</v>
      </c>
      <c r="Z248" s="3"/>
      <c r="AA248" s="3"/>
      <c r="AB248" s="3"/>
      <c r="AC248" s="3"/>
      <c r="AE248" s="3"/>
      <c r="AG248" s="3"/>
      <c r="AL248" s="3"/>
    </row>
    <row r="249" spans="1:38" x14ac:dyDescent="0.25">
      <c r="A249" s="3">
        <v>42872</v>
      </c>
      <c r="B249">
        <v>12230889</v>
      </c>
      <c r="C249">
        <v>11681667</v>
      </c>
      <c r="D249">
        <v>10568403</v>
      </c>
      <c r="E249">
        <v>10437801</v>
      </c>
      <c r="F249">
        <v>10231520</v>
      </c>
      <c r="G249">
        <v>10101346</v>
      </c>
      <c r="H249">
        <v>10101346</v>
      </c>
      <c r="I249">
        <v>10042584</v>
      </c>
      <c r="K249" s="5">
        <f t="shared" si="34"/>
        <v>-5.2420664671222195E-3</v>
      </c>
      <c r="L249" s="5">
        <f t="shared" si="34"/>
        <v>-2.8630306862669208E-3</v>
      </c>
      <c r="M249" s="5">
        <f t="shared" si="34"/>
        <v>-3.8890954615438122E-3</v>
      </c>
      <c r="N249" s="5">
        <f t="shared" si="34"/>
        <v>2.6922104101378963E-5</v>
      </c>
      <c r="O249" s="5">
        <f t="shared" si="31"/>
        <v>-4.155936329564347E-3</v>
      </c>
      <c r="P249" s="5">
        <f t="shared" si="28"/>
        <v>1.072292960743626E-3</v>
      </c>
      <c r="Q249" s="5">
        <f t="shared" si="29"/>
        <v>1.072292960743626E-3</v>
      </c>
      <c r="R249" s="5">
        <f t="shared" si="30"/>
        <v>2.1084676639038236E-4</v>
      </c>
      <c r="T249" s="7">
        <f t="shared" si="33"/>
        <v>106.87431930310669</v>
      </c>
      <c r="U249" s="4">
        <f t="shared" si="32"/>
        <v>-1.7209717690647858E-3</v>
      </c>
      <c r="V249" s="5">
        <f>T249/MAX($T$14:T249)-1</f>
        <v>-4.3877459436525656E-2</v>
      </c>
      <c r="Z249" s="3"/>
      <c r="AA249" s="3"/>
      <c r="AB249" s="3"/>
      <c r="AC249" s="3"/>
      <c r="AE249" s="3"/>
      <c r="AG249" s="3"/>
      <c r="AL249" s="3"/>
    </row>
    <row r="250" spans="1:38" x14ac:dyDescent="0.25">
      <c r="A250" s="3">
        <v>42873</v>
      </c>
      <c r="B250">
        <v>12310264</v>
      </c>
      <c r="C250">
        <v>11602161</v>
      </c>
      <c r="D250">
        <v>10584399</v>
      </c>
      <c r="E250">
        <v>10437801</v>
      </c>
      <c r="F250">
        <v>10177885</v>
      </c>
      <c r="G250">
        <v>10072426</v>
      </c>
      <c r="H250">
        <v>10072426</v>
      </c>
      <c r="I250">
        <v>10042854</v>
      </c>
      <c r="K250" s="5">
        <f t="shared" si="34"/>
        <v>6.4897163239727718E-3</v>
      </c>
      <c r="L250" s="5">
        <f t="shared" si="34"/>
        <v>-6.8060491708931137E-3</v>
      </c>
      <c r="M250" s="5">
        <f t="shared" si="34"/>
        <v>1.5135683224798413E-3</v>
      </c>
      <c r="N250" s="5">
        <f t="shared" si="34"/>
        <v>0</v>
      </c>
      <c r="O250" s="5">
        <f t="shared" si="31"/>
        <v>-5.2421341110606701E-3</v>
      </c>
      <c r="P250" s="5">
        <f t="shared" si="28"/>
        <v>-2.8629847943036912E-3</v>
      </c>
      <c r="Q250" s="5">
        <f t="shared" si="29"/>
        <v>-2.8629847943036912E-3</v>
      </c>
      <c r="R250" s="5">
        <f t="shared" si="30"/>
        <v>2.6885510741037066E-5</v>
      </c>
      <c r="T250" s="7">
        <f t="shared" si="33"/>
        <v>106.74414661313263</v>
      </c>
      <c r="U250" s="4">
        <f t="shared" si="32"/>
        <v>-1.2179978391709395E-3</v>
      </c>
      <c r="V250" s="5">
        <f>T250/MAX($T$14:T250)-1</f>
        <v>-4.5042014624914639E-2</v>
      </c>
      <c r="Z250" s="3"/>
      <c r="AA250" s="3"/>
      <c r="AB250" s="3"/>
      <c r="AC250" s="3"/>
      <c r="AE250" s="3"/>
      <c r="AG250" s="3"/>
      <c r="AL250" s="3"/>
    </row>
    <row r="251" spans="1:38" x14ac:dyDescent="0.25">
      <c r="A251" s="3">
        <v>42874</v>
      </c>
      <c r="B251">
        <v>12290790</v>
      </c>
      <c r="C251">
        <v>11577301</v>
      </c>
      <c r="D251">
        <v>10584399</v>
      </c>
      <c r="E251">
        <v>10410560</v>
      </c>
      <c r="F251">
        <v>10243936</v>
      </c>
      <c r="G251">
        <v>10041475</v>
      </c>
      <c r="H251">
        <v>10041475</v>
      </c>
      <c r="I251">
        <v>10042854</v>
      </c>
      <c r="K251" s="5">
        <f t="shared" si="34"/>
        <v>-1.5819319553179723E-3</v>
      </c>
      <c r="L251" s="5">
        <f t="shared" si="34"/>
        <v>-2.1427042772462768E-3</v>
      </c>
      <c r="M251" s="5">
        <f t="shared" si="34"/>
        <v>0</v>
      </c>
      <c r="N251" s="5">
        <f t="shared" si="34"/>
        <v>-2.6098409042287773E-3</v>
      </c>
      <c r="O251" s="5">
        <f t="shared" si="31"/>
        <v>6.4896587061065159E-3</v>
      </c>
      <c r="P251" s="5">
        <f t="shared" si="28"/>
        <v>-3.0728446155871003E-3</v>
      </c>
      <c r="Q251" s="5">
        <f t="shared" si="29"/>
        <v>-3.0728446155871003E-3</v>
      </c>
      <c r="R251" s="5">
        <f t="shared" si="30"/>
        <v>0</v>
      </c>
      <c r="T251" s="7">
        <f t="shared" si="33"/>
        <v>106.66421515961453</v>
      </c>
      <c r="U251" s="4">
        <f t="shared" si="32"/>
        <v>-7.4881345773258889E-4</v>
      </c>
      <c r="V251" s="5">
        <f>T251/MAX($T$14:T251)-1</f>
        <v>-4.5757100015932806E-2</v>
      </c>
      <c r="Z251" s="3"/>
      <c r="AA251" s="3"/>
      <c r="AB251" s="3"/>
      <c r="AC251" s="3"/>
      <c r="AE251" s="3"/>
      <c r="AG251" s="3"/>
      <c r="AL251" s="3"/>
    </row>
    <row r="252" spans="1:38" x14ac:dyDescent="0.25">
      <c r="A252" s="3">
        <v>42877</v>
      </c>
      <c r="B252">
        <v>12337192</v>
      </c>
      <c r="C252">
        <v>11605000</v>
      </c>
      <c r="D252">
        <v>10612117</v>
      </c>
      <c r="E252">
        <v>10432185</v>
      </c>
      <c r="F252">
        <v>10227731</v>
      </c>
      <c r="G252">
        <v>9997393</v>
      </c>
      <c r="H252">
        <v>9997393</v>
      </c>
      <c r="I252">
        <v>10016644</v>
      </c>
      <c r="K252" s="5">
        <f t="shared" si="34"/>
        <v>3.7753472315449343E-3</v>
      </c>
      <c r="L252" s="5">
        <f t="shared" si="34"/>
        <v>2.3925265482862557E-3</v>
      </c>
      <c r="M252" s="5">
        <f t="shared" si="34"/>
        <v>2.6187599314801968E-3</v>
      </c>
      <c r="N252" s="5">
        <f t="shared" si="34"/>
        <v>2.0772177481327425E-3</v>
      </c>
      <c r="O252" s="5">
        <f t="shared" si="31"/>
        <v>-1.5819114840233128E-3</v>
      </c>
      <c r="P252" s="5">
        <f t="shared" si="28"/>
        <v>-4.3899925060810752E-3</v>
      </c>
      <c r="Q252" s="5">
        <f t="shared" si="29"/>
        <v>-4.3899925060810752E-3</v>
      </c>
      <c r="R252" s="5">
        <f t="shared" si="30"/>
        <v>-2.6098158949636741E-3</v>
      </c>
      <c r="T252" s="7">
        <f t="shared" si="33"/>
        <v>106.63611099312129</v>
      </c>
      <c r="U252" s="4">
        <f t="shared" si="32"/>
        <v>-2.6348261646312598E-4</v>
      </c>
      <c r="V252" s="5">
        <f>T252/MAX($T$14:T252)-1</f>
        <v>-4.600852643196196E-2</v>
      </c>
      <c r="Z252" s="3"/>
      <c r="AA252" s="3"/>
      <c r="AB252" s="3"/>
      <c r="AC252" s="3"/>
      <c r="AE252" s="3"/>
      <c r="AG252" s="3"/>
      <c r="AL252" s="3"/>
    </row>
    <row r="253" spans="1:38" x14ac:dyDescent="0.25">
      <c r="A253" s="3">
        <v>42878</v>
      </c>
      <c r="B253">
        <v>12341554</v>
      </c>
      <c r="C253">
        <v>11660332</v>
      </c>
      <c r="D253">
        <v>10678885</v>
      </c>
      <c r="E253">
        <v>10495667</v>
      </c>
      <c r="F253">
        <v>10266345</v>
      </c>
      <c r="G253">
        <v>10021312</v>
      </c>
      <c r="H253">
        <v>10021312</v>
      </c>
      <c r="I253">
        <v>10037451</v>
      </c>
      <c r="K253" s="5">
        <f t="shared" si="34"/>
        <v>3.535650575916538E-4</v>
      </c>
      <c r="L253" s="5">
        <f t="shared" si="34"/>
        <v>4.7679448513571199E-3</v>
      </c>
      <c r="M253" s="5">
        <f t="shared" si="34"/>
        <v>6.2916758267930195E-3</v>
      </c>
      <c r="N253" s="5">
        <f t="shared" si="34"/>
        <v>6.085206502760343E-3</v>
      </c>
      <c r="O253" s="5">
        <f t="shared" si="31"/>
        <v>3.7754219386489929E-3</v>
      </c>
      <c r="P253" s="5">
        <f t="shared" si="28"/>
        <v>2.3925237309365688E-3</v>
      </c>
      <c r="Q253" s="5">
        <f t="shared" si="29"/>
        <v>2.3925237309365688E-3</v>
      </c>
      <c r="R253" s="5">
        <f t="shared" si="30"/>
        <v>2.0772426373543151E-3</v>
      </c>
      <c r="T253" s="7">
        <f t="shared" si="33"/>
        <v>107.01115158543752</v>
      </c>
      <c r="U253" s="4">
        <f t="shared" si="32"/>
        <v>3.5170130345473227E-3</v>
      </c>
      <c r="V253" s="5">
        <f>T253/MAX($T$14:T253)-1</f>
        <v>-4.2653325984576274E-2</v>
      </c>
      <c r="Z253" s="3"/>
      <c r="AA253" s="3"/>
      <c r="AB253" s="3"/>
      <c r="AC253" s="3"/>
      <c r="AE253" s="3"/>
      <c r="AG253" s="3"/>
      <c r="AL253" s="3"/>
    </row>
    <row r="254" spans="1:38" x14ac:dyDescent="0.25">
      <c r="A254" s="3">
        <v>42879</v>
      </c>
      <c r="B254">
        <v>12286096</v>
      </c>
      <c r="C254">
        <v>11593223</v>
      </c>
      <c r="D254">
        <v>10637059</v>
      </c>
      <c r="E254">
        <v>10462302</v>
      </c>
      <c r="F254">
        <v>10269975</v>
      </c>
      <c r="G254">
        <v>10069093</v>
      </c>
      <c r="H254">
        <v>10069093</v>
      </c>
      <c r="I254">
        <v>10098531</v>
      </c>
      <c r="K254" s="5">
        <f t="shared" si="34"/>
        <v>-4.4935994284026615E-3</v>
      </c>
      <c r="L254" s="5">
        <f t="shared" si="34"/>
        <v>-5.7553249770246895E-3</v>
      </c>
      <c r="M254" s="5">
        <f t="shared" si="34"/>
        <v>-3.9167010413539982E-3</v>
      </c>
      <c r="N254" s="5">
        <f t="shared" si="34"/>
        <v>-3.178930886431508E-3</v>
      </c>
      <c r="O254" s="5">
        <f t="shared" si="31"/>
        <v>3.5358250672468117E-4</v>
      </c>
      <c r="P254" s="5">
        <f t="shared" si="28"/>
        <v>4.7679385693211174E-3</v>
      </c>
      <c r="Q254" s="5">
        <f t="shared" si="29"/>
        <v>4.7679385693211174E-3</v>
      </c>
      <c r="R254" s="5">
        <f t="shared" si="30"/>
        <v>6.0852102789841211E-3</v>
      </c>
      <c r="T254" s="7">
        <f t="shared" si="33"/>
        <v>106.99282744516833</v>
      </c>
      <c r="U254" s="4">
        <f t="shared" si="32"/>
        <v>-1.7123580110772751E-4</v>
      </c>
      <c r="V254" s="5">
        <f>T254/MAX($T$14:T254)-1</f>
        <v>-4.2817258009239079E-2</v>
      </c>
      <c r="Z254" s="3"/>
      <c r="AA254" s="3"/>
      <c r="AB254" s="3"/>
      <c r="AC254" s="3"/>
      <c r="AE254" s="3"/>
      <c r="AG254" s="3"/>
      <c r="AL254" s="3"/>
    </row>
    <row r="255" spans="1:38" x14ac:dyDescent="0.25">
      <c r="A255" s="3">
        <v>42880</v>
      </c>
      <c r="B255">
        <v>13772461</v>
      </c>
      <c r="C255">
        <v>12861629</v>
      </c>
      <c r="D255">
        <v>12055415</v>
      </c>
      <c r="E255">
        <v>11757225</v>
      </c>
      <c r="F255">
        <v>10223826</v>
      </c>
      <c r="G255">
        <v>10011142</v>
      </c>
      <c r="H255">
        <v>10011142</v>
      </c>
      <c r="I255">
        <v>10066428</v>
      </c>
      <c r="K255" s="5">
        <f t="shared" si="34"/>
        <v>0.12097943887138762</v>
      </c>
      <c r="L255" s="5">
        <f t="shared" si="34"/>
        <v>0.10940926436073894</v>
      </c>
      <c r="M255" s="5">
        <f t="shared" si="34"/>
        <v>0.1333409920918931</v>
      </c>
      <c r="N255" s="5">
        <f t="shared" si="34"/>
        <v>0.12377037099483457</v>
      </c>
      <c r="O255" s="5">
        <f t="shared" si="31"/>
        <v>-4.4935844537109526E-3</v>
      </c>
      <c r="P255" s="5">
        <f t="shared" si="28"/>
        <v>-5.7553346661909366E-3</v>
      </c>
      <c r="Q255" s="5">
        <f t="shared" si="29"/>
        <v>-5.7553346661909366E-3</v>
      </c>
      <c r="R255" s="5">
        <f t="shared" si="30"/>
        <v>-3.1789772195579546E-3</v>
      </c>
      <c r="T255" s="7">
        <f t="shared" si="33"/>
        <v>113.25614523895995</v>
      </c>
      <c r="U255" s="4">
        <f t="shared" si="32"/>
        <v>5.8539604414150431E-2</v>
      </c>
      <c r="V255" s="5">
        <f>T255/MAX($T$14:T255)-1</f>
        <v>0</v>
      </c>
      <c r="Z255" s="3"/>
      <c r="AA255" s="3"/>
      <c r="AB255" s="3"/>
      <c r="AC255" s="3"/>
      <c r="AE255" s="3"/>
      <c r="AG255" s="3"/>
      <c r="AL255" s="3"/>
    </row>
    <row r="256" spans="1:38" x14ac:dyDescent="0.25">
      <c r="A256" s="3">
        <v>42881</v>
      </c>
      <c r="B256">
        <v>13818213</v>
      </c>
      <c r="C256">
        <v>12885741</v>
      </c>
      <c r="D256">
        <v>12053206</v>
      </c>
      <c r="E256">
        <v>11750243</v>
      </c>
      <c r="F256">
        <v>10338203</v>
      </c>
      <c r="G256">
        <v>10143387</v>
      </c>
      <c r="H256">
        <v>10143387</v>
      </c>
      <c r="I256">
        <v>10171071</v>
      </c>
      <c r="K256" s="5">
        <f t="shared" si="34"/>
        <v>3.3219916179105802E-3</v>
      </c>
      <c r="L256" s="5">
        <f t="shared" si="34"/>
        <v>1.8747236450376015E-3</v>
      </c>
      <c r="M256" s="5">
        <f t="shared" si="34"/>
        <v>-1.8323715940093965E-4</v>
      </c>
      <c r="N256" s="5">
        <f t="shared" si="34"/>
        <v>-5.9384761285086185E-4</v>
      </c>
      <c r="O256" s="5">
        <f t="shared" si="31"/>
        <v>1.118729915786898E-2</v>
      </c>
      <c r="P256" s="5">
        <f t="shared" si="28"/>
        <v>1.3209781661273068E-2</v>
      </c>
      <c r="Q256" s="5">
        <f t="shared" si="29"/>
        <v>1.3209781661273068E-2</v>
      </c>
      <c r="R256" s="5">
        <f t="shared" si="30"/>
        <v>1.0395246456836427E-2</v>
      </c>
      <c r="T256" s="7">
        <f t="shared" si="33"/>
        <v>113.99828075575125</v>
      </c>
      <c r="U256" s="4">
        <f t="shared" si="32"/>
        <v>6.5527174284934903E-3</v>
      </c>
      <c r="V256" s="5">
        <f>T256/MAX($T$14:T256)-1</f>
        <v>0</v>
      </c>
      <c r="Z256" s="3"/>
      <c r="AA256" s="3"/>
      <c r="AB256" s="3"/>
      <c r="AC256" s="3"/>
      <c r="AE256" s="3"/>
      <c r="AG256" s="3"/>
      <c r="AL256" s="3"/>
    </row>
    <row r="257" spans="1:38" x14ac:dyDescent="0.25">
      <c r="A257" s="3">
        <v>42884</v>
      </c>
      <c r="B257">
        <v>13785750</v>
      </c>
      <c r="C257">
        <v>12951667</v>
      </c>
      <c r="D257">
        <v>12133615</v>
      </c>
      <c r="E257">
        <v>11818868</v>
      </c>
      <c r="F257">
        <v>10395137</v>
      </c>
      <c r="G257">
        <v>10215258</v>
      </c>
      <c r="H257">
        <v>10215258</v>
      </c>
      <c r="I257">
        <v>10214097</v>
      </c>
      <c r="K257" s="5">
        <f t="shared" si="34"/>
        <v>-2.3492907512715488E-3</v>
      </c>
      <c r="L257" s="5">
        <f t="shared" si="34"/>
        <v>5.1161978189691037E-3</v>
      </c>
      <c r="M257" s="5">
        <f t="shared" si="34"/>
        <v>6.6711711390314843E-3</v>
      </c>
      <c r="N257" s="5">
        <f t="shared" si="34"/>
        <v>5.8403047494421934E-3</v>
      </c>
      <c r="O257" s="5">
        <f t="shared" si="31"/>
        <v>5.5071466482135012E-3</v>
      </c>
      <c r="P257" s="5">
        <f t="shared" si="28"/>
        <v>7.0855030967467147E-3</v>
      </c>
      <c r="Q257" s="5">
        <f t="shared" si="29"/>
        <v>7.0855030967467147E-3</v>
      </c>
      <c r="R257" s="5">
        <f t="shared" si="30"/>
        <v>4.2302329813646011E-3</v>
      </c>
      <c r="T257" s="7">
        <f t="shared" si="33"/>
        <v>114.5566837894021</v>
      </c>
      <c r="U257" s="4">
        <f t="shared" si="32"/>
        <v>4.8983460974053455E-3</v>
      </c>
      <c r="V257" s="5">
        <f>T257/MAX($T$14:T257)-1</f>
        <v>0</v>
      </c>
      <c r="Z257" s="3"/>
      <c r="AA257" s="3"/>
      <c r="AB257" s="3"/>
      <c r="AC257" s="3"/>
      <c r="AE257" s="3"/>
      <c r="AG257" s="3"/>
      <c r="AL257" s="3"/>
    </row>
    <row r="258" spans="1:38" x14ac:dyDescent="0.25">
      <c r="A258" s="3">
        <v>42885</v>
      </c>
      <c r="B258">
        <v>13771961</v>
      </c>
      <c r="C258">
        <v>12974915</v>
      </c>
      <c r="D258">
        <v>12144738</v>
      </c>
      <c r="E258">
        <v>11791251</v>
      </c>
      <c r="F258">
        <v>10370716</v>
      </c>
      <c r="G258">
        <v>10267521</v>
      </c>
      <c r="H258">
        <v>10267521</v>
      </c>
      <c r="I258">
        <v>10273750</v>
      </c>
      <c r="K258" s="5">
        <f t="shared" si="34"/>
        <v>-1.0002357506845305E-3</v>
      </c>
      <c r="L258" s="5">
        <f t="shared" si="34"/>
        <v>1.7949812946858046E-3</v>
      </c>
      <c r="M258" s="5">
        <f t="shared" si="34"/>
        <v>9.1670948847477618E-4</v>
      </c>
      <c r="N258" s="5">
        <f t="shared" si="34"/>
        <v>-2.3366874052573872E-3</v>
      </c>
      <c r="O258" s="5">
        <f t="shared" si="31"/>
        <v>-2.3492715872815984E-3</v>
      </c>
      <c r="P258" s="5">
        <f t="shared" si="28"/>
        <v>5.116170340484727E-3</v>
      </c>
      <c r="Q258" s="5">
        <f t="shared" si="29"/>
        <v>5.116170340484727E-3</v>
      </c>
      <c r="R258" s="5">
        <f t="shared" si="30"/>
        <v>5.8402617480526331E-3</v>
      </c>
      <c r="T258" s="7">
        <f t="shared" si="33"/>
        <v>114.74424312997097</v>
      </c>
      <c r="U258" s="4">
        <f t="shared" si="32"/>
        <v>1.637262308619894E-3</v>
      </c>
      <c r="V258" s="5">
        <f>T258/MAX($T$14:T258)-1</f>
        <v>0</v>
      </c>
      <c r="Z258" s="3"/>
      <c r="AA258" s="3"/>
      <c r="AB258" s="3"/>
      <c r="AC258" s="3"/>
      <c r="AE258" s="3"/>
      <c r="AG258" s="3"/>
      <c r="AL258" s="3"/>
    </row>
    <row r="259" spans="1:38" x14ac:dyDescent="0.25">
      <c r="A259" s="3">
        <v>42886</v>
      </c>
      <c r="B259">
        <v>13770132</v>
      </c>
      <c r="C259">
        <v>12958206</v>
      </c>
      <c r="D259">
        <v>12142686</v>
      </c>
      <c r="E259">
        <v>11814622</v>
      </c>
      <c r="F259">
        <v>10360343</v>
      </c>
      <c r="G259">
        <v>10285951</v>
      </c>
      <c r="H259">
        <v>10285951</v>
      </c>
      <c r="I259">
        <v>10249743</v>
      </c>
      <c r="K259" s="5">
        <f t="shared" si="34"/>
        <v>-1.3280606879439993E-4</v>
      </c>
      <c r="L259" s="5">
        <f t="shared" si="34"/>
        <v>-1.2877926367917958E-3</v>
      </c>
      <c r="M259" s="5">
        <f t="shared" si="34"/>
        <v>-1.6896206406424863E-4</v>
      </c>
      <c r="N259" s="5">
        <f t="shared" si="34"/>
        <v>1.9820628023268227E-3</v>
      </c>
      <c r="O259" s="5">
        <f t="shared" si="31"/>
        <v>-1.0002202355170464E-3</v>
      </c>
      <c r="P259" s="5">
        <f t="shared" si="28"/>
        <v>1.7949805021095777E-3</v>
      </c>
      <c r="Q259" s="5">
        <f t="shared" si="29"/>
        <v>1.7949805021095777E-3</v>
      </c>
      <c r="R259" s="5">
        <f t="shared" si="30"/>
        <v>-2.3367319625258176E-3</v>
      </c>
      <c r="T259" s="7">
        <f t="shared" si="33"/>
        <v>114.75350171155051</v>
      </c>
      <c r="U259" s="4">
        <f t="shared" si="32"/>
        <v>8.0688854856583725E-5</v>
      </c>
      <c r="V259" s="5">
        <f>T259/MAX($T$14:T259)-1</f>
        <v>0</v>
      </c>
      <c r="Z259" s="3"/>
      <c r="AA259" s="3"/>
      <c r="AB259" s="3"/>
      <c r="AC259" s="3"/>
      <c r="AE259" s="3"/>
      <c r="AG259" s="3"/>
      <c r="AL259" s="3"/>
    </row>
    <row r="260" spans="1:38" x14ac:dyDescent="0.25">
      <c r="A260" s="3">
        <v>42887</v>
      </c>
      <c r="B260">
        <v>13653175</v>
      </c>
      <c r="C260">
        <v>12813776</v>
      </c>
      <c r="D260">
        <v>12021562</v>
      </c>
      <c r="E260">
        <v>11695446</v>
      </c>
      <c r="F260">
        <v>10358967</v>
      </c>
      <c r="G260">
        <v>10272705</v>
      </c>
      <c r="H260">
        <v>10272705</v>
      </c>
      <c r="I260">
        <v>10270059</v>
      </c>
      <c r="K260" s="5">
        <f t="shared" si="34"/>
        <v>-8.4935278761307798E-3</v>
      </c>
      <c r="L260" s="5">
        <f t="shared" si="34"/>
        <v>-1.1145832995709481E-2</v>
      </c>
      <c r="M260" s="5">
        <f t="shared" si="34"/>
        <v>-9.9750582367031937E-3</v>
      </c>
      <c r="N260" s="5">
        <f t="shared" si="34"/>
        <v>-1.0087161485149543E-2</v>
      </c>
      <c r="O260" s="5">
        <f t="shared" si="31"/>
        <v>-1.3281413559373956E-4</v>
      </c>
      <c r="P260" s="5">
        <f t="shared" si="28"/>
        <v>-1.2877759188236748E-3</v>
      </c>
      <c r="Q260" s="5">
        <f t="shared" si="29"/>
        <v>-1.2877759188236748E-3</v>
      </c>
      <c r="R260" s="5">
        <f t="shared" si="30"/>
        <v>1.9820984779812534E-3</v>
      </c>
      <c r="T260" s="7">
        <f t="shared" si="33"/>
        <v>114.17359706969177</v>
      </c>
      <c r="U260" s="4">
        <f t="shared" si="32"/>
        <v>-5.0534810111191042E-3</v>
      </c>
      <c r="V260" s="5">
        <f>T260/MAX($T$14:T260)-1</f>
        <v>-5.0534810111191319E-3</v>
      </c>
      <c r="Z260" s="3"/>
      <c r="AA260" s="3"/>
      <c r="AB260" s="3"/>
      <c r="AC260" s="3"/>
      <c r="AE260" s="3"/>
      <c r="AG260" s="3"/>
      <c r="AL260" s="3"/>
    </row>
    <row r="261" spans="1:38" x14ac:dyDescent="0.25">
      <c r="A261" s="3">
        <v>42888</v>
      </c>
      <c r="B261">
        <v>13645964</v>
      </c>
      <c r="C261">
        <v>12813776</v>
      </c>
      <c r="D261">
        <v>12021562</v>
      </c>
      <c r="E261">
        <v>11695446</v>
      </c>
      <c r="F261">
        <v>10328422</v>
      </c>
      <c r="G261">
        <v>10215675</v>
      </c>
      <c r="H261">
        <v>10215675</v>
      </c>
      <c r="I261">
        <v>10270059</v>
      </c>
      <c r="K261" s="5">
        <f t="shared" si="34"/>
        <v>-5.2815553891305544E-4</v>
      </c>
      <c r="L261" s="5">
        <f t="shared" si="34"/>
        <v>0</v>
      </c>
      <c r="M261" s="5">
        <f t="shared" si="34"/>
        <v>0</v>
      </c>
      <c r="N261" s="5">
        <f t="shared" si="34"/>
        <v>0</v>
      </c>
      <c r="O261" s="5">
        <f t="shared" si="31"/>
        <v>-2.9486530848105152E-3</v>
      </c>
      <c r="P261" s="5">
        <f t="shared" si="28"/>
        <v>-5.5516049570195625E-3</v>
      </c>
      <c r="Q261" s="5">
        <f t="shared" si="29"/>
        <v>-5.5516049570195625E-3</v>
      </c>
      <c r="R261" s="5">
        <f t="shared" si="30"/>
        <v>0</v>
      </c>
      <c r="T261" s="7">
        <f t="shared" si="33"/>
        <v>113.96551542446687</v>
      </c>
      <c r="U261" s="4">
        <f t="shared" si="32"/>
        <v>-1.822502317220337E-3</v>
      </c>
      <c r="V261" s="5">
        <f>T261/MAX($T$14:T261)-1</f>
        <v>-6.8667733474866433E-3</v>
      </c>
      <c r="Z261" s="3"/>
      <c r="AA261" s="3"/>
      <c r="AB261" s="3"/>
      <c r="AC261" s="3"/>
      <c r="AE261" s="3"/>
      <c r="AG261" s="3"/>
      <c r="AL261" s="3"/>
    </row>
    <row r="262" spans="1:38" x14ac:dyDescent="0.25">
      <c r="A262" s="3">
        <v>42891</v>
      </c>
      <c r="B262">
        <v>13644351</v>
      </c>
      <c r="C262">
        <v>12811933</v>
      </c>
      <c r="D262">
        <v>12021562</v>
      </c>
      <c r="E262">
        <v>11695446</v>
      </c>
      <c r="F262">
        <v>10313473</v>
      </c>
      <c r="G262">
        <v>10204459</v>
      </c>
      <c r="H262">
        <v>10204459</v>
      </c>
      <c r="I262">
        <v>10270059</v>
      </c>
      <c r="K262" s="5">
        <f t="shared" si="34"/>
        <v>-1.1820344828694651E-4</v>
      </c>
      <c r="L262" s="5">
        <f t="shared" si="34"/>
        <v>-1.4382957841618804E-4</v>
      </c>
      <c r="M262" s="5">
        <f t="shared" si="34"/>
        <v>0</v>
      </c>
      <c r="N262" s="5">
        <f t="shared" si="34"/>
        <v>0</v>
      </c>
      <c r="O262" s="5">
        <f t="shared" si="31"/>
        <v>-1.4473653380933094E-3</v>
      </c>
      <c r="P262" s="5">
        <f t="shared" si="28"/>
        <v>-1.0979205975131245E-3</v>
      </c>
      <c r="Q262" s="5">
        <f t="shared" si="29"/>
        <v>-1.0979205975131245E-3</v>
      </c>
      <c r="R262" s="5">
        <f t="shared" si="30"/>
        <v>0</v>
      </c>
      <c r="T262" s="7">
        <f t="shared" si="33"/>
        <v>113.90988259455548</v>
      </c>
      <c r="U262" s="4">
        <f t="shared" si="32"/>
        <v>-4.8815494497783662E-4</v>
      </c>
      <c r="V262" s="5">
        <f>T262/MAX($T$14:T262)-1</f>
        <v>-7.3515762430987897E-3</v>
      </c>
      <c r="Z262" s="3"/>
      <c r="AA262" s="3"/>
      <c r="AB262" s="3"/>
      <c r="AC262" s="3"/>
      <c r="AE262" s="3"/>
      <c r="AG262" s="3"/>
      <c r="AL262" s="3"/>
    </row>
    <row r="263" spans="1:38" x14ac:dyDescent="0.25">
      <c r="A263" s="3">
        <v>42892</v>
      </c>
      <c r="B263">
        <v>13629346</v>
      </c>
      <c r="C263">
        <v>12810446</v>
      </c>
      <c r="D263">
        <v>12010516</v>
      </c>
      <c r="E263">
        <v>11695446</v>
      </c>
      <c r="F263">
        <v>10312253</v>
      </c>
      <c r="G263">
        <v>10202991</v>
      </c>
      <c r="H263">
        <v>10202991</v>
      </c>
      <c r="I263">
        <v>10270059</v>
      </c>
      <c r="K263" s="5">
        <f t="shared" si="34"/>
        <v>-1.0997225152006296E-3</v>
      </c>
      <c r="L263" s="5">
        <f t="shared" si="34"/>
        <v>-1.1606367282746E-4</v>
      </c>
      <c r="M263" s="5">
        <f t="shared" si="34"/>
        <v>-9.1884898152172489E-4</v>
      </c>
      <c r="N263" s="5">
        <f t="shared" si="34"/>
        <v>0</v>
      </c>
      <c r="O263" s="5">
        <f t="shared" si="31"/>
        <v>-1.1829186928591362E-4</v>
      </c>
      <c r="P263" s="5">
        <f t="shared" si="28"/>
        <v>-1.4385867981825395E-4</v>
      </c>
      <c r="Q263" s="5">
        <f t="shared" si="29"/>
        <v>-1.4385867981825395E-4</v>
      </c>
      <c r="R263" s="5">
        <f t="shared" si="30"/>
        <v>0</v>
      </c>
      <c r="T263" s="7">
        <f t="shared" si="33"/>
        <v>113.87370703141242</v>
      </c>
      <c r="U263" s="4">
        <f t="shared" si="32"/>
        <v>-3.175805498090295E-4</v>
      </c>
      <c r="V263" s="5">
        <f>T263/MAX($T$14:T263)-1</f>
        <v>-7.6668220752825755E-3</v>
      </c>
      <c r="Z263" s="3"/>
      <c r="AA263" s="3"/>
      <c r="AB263" s="3"/>
      <c r="AC263" s="3"/>
      <c r="AE263" s="3"/>
      <c r="AG263" s="3"/>
      <c r="AL263" s="3"/>
    </row>
    <row r="264" spans="1:38" x14ac:dyDescent="0.25">
      <c r="A264" s="3">
        <v>42893</v>
      </c>
      <c r="B264">
        <v>13622001</v>
      </c>
      <c r="C264">
        <v>12809968</v>
      </c>
      <c r="D264">
        <v>12008027</v>
      </c>
      <c r="E264">
        <v>11695446</v>
      </c>
      <c r="F264">
        <v>10300913</v>
      </c>
      <c r="G264">
        <v>10201807</v>
      </c>
      <c r="H264">
        <v>10201807</v>
      </c>
      <c r="I264">
        <v>10270059</v>
      </c>
      <c r="K264" s="5">
        <f t="shared" si="34"/>
        <v>-5.3891067113565061E-4</v>
      </c>
      <c r="L264" s="5">
        <f t="shared" si="34"/>
        <v>-3.7313298850039089E-5</v>
      </c>
      <c r="M264" s="5">
        <f t="shared" si="34"/>
        <v>-2.0723505967601419E-4</v>
      </c>
      <c r="N264" s="5">
        <f t="shared" si="34"/>
        <v>0</v>
      </c>
      <c r="O264" s="5">
        <f t="shared" si="31"/>
        <v>-1.09966270222428E-3</v>
      </c>
      <c r="P264" s="5">
        <f t="shared" si="28"/>
        <v>-1.160444030579022E-4</v>
      </c>
      <c r="Q264" s="5">
        <f t="shared" si="29"/>
        <v>-1.160444030579022E-4</v>
      </c>
      <c r="R264" s="5">
        <f t="shared" si="30"/>
        <v>0</v>
      </c>
      <c r="T264" s="7">
        <f t="shared" si="33"/>
        <v>113.84359867327315</v>
      </c>
      <c r="U264" s="4">
        <f t="shared" si="32"/>
        <v>-2.6440131725022353E-4</v>
      </c>
      <c r="V264" s="5">
        <f>T264/MAX($T$14:T264)-1</f>
        <v>-7.9291962746769196E-3</v>
      </c>
      <c r="Z264" s="3"/>
      <c r="AA264" s="3"/>
      <c r="AB264" s="3"/>
      <c r="AC264" s="3"/>
      <c r="AE264" s="3"/>
      <c r="AG264" s="3"/>
      <c r="AL264" s="3"/>
    </row>
    <row r="265" spans="1:38" x14ac:dyDescent="0.25">
      <c r="A265" s="3">
        <v>42894</v>
      </c>
      <c r="B265">
        <v>13595814</v>
      </c>
      <c r="C265">
        <v>12797847</v>
      </c>
      <c r="D265">
        <v>12008027</v>
      </c>
      <c r="E265">
        <v>11695446</v>
      </c>
      <c r="F265">
        <v>10295362</v>
      </c>
      <c r="G265">
        <v>10201426</v>
      </c>
      <c r="H265">
        <v>10201426</v>
      </c>
      <c r="I265">
        <v>10270059</v>
      </c>
      <c r="K265" s="5">
        <f t="shared" si="34"/>
        <v>-1.9224047920712861E-3</v>
      </c>
      <c r="L265" s="5">
        <f t="shared" si="34"/>
        <v>-9.4621625908819507E-4</v>
      </c>
      <c r="M265" s="5">
        <f t="shared" si="34"/>
        <v>0</v>
      </c>
      <c r="N265" s="5">
        <f t="shared" si="34"/>
        <v>0</v>
      </c>
      <c r="O265" s="5">
        <f t="shared" si="31"/>
        <v>-5.3888427171455699E-4</v>
      </c>
      <c r="P265" s="5">
        <f t="shared" si="28"/>
        <v>-3.7346325018727811E-5</v>
      </c>
      <c r="Q265" s="5">
        <f t="shared" si="29"/>
        <v>-3.7346325018727811E-5</v>
      </c>
      <c r="R265" s="5">
        <f t="shared" si="30"/>
        <v>0</v>
      </c>
      <c r="T265" s="7">
        <f t="shared" si="33"/>
        <v>113.79404542970701</v>
      </c>
      <c r="U265" s="4">
        <f t="shared" si="32"/>
        <v>-4.3527474661393672E-4</v>
      </c>
      <c r="V265" s="5">
        <f>T265/MAX($T$14:T265)-1</f>
        <v>-8.361019642391665E-3</v>
      </c>
      <c r="Z265" s="3"/>
      <c r="AA265" s="3"/>
      <c r="AB265" s="3"/>
      <c r="AC265" s="3"/>
      <c r="AE265" s="3"/>
      <c r="AG265" s="3"/>
      <c r="AL265" s="3"/>
    </row>
    <row r="266" spans="1:38" x14ac:dyDescent="0.25">
      <c r="A266" s="3">
        <v>42895</v>
      </c>
      <c r="B266">
        <v>13606399</v>
      </c>
      <c r="C266">
        <v>12793691</v>
      </c>
      <c r="D266">
        <v>12012158</v>
      </c>
      <c r="E266">
        <v>11686162</v>
      </c>
      <c r="F266">
        <v>10283830</v>
      </c>
      <c r="G266">
        <v>10191774</v>
      </c>
      <c r="H266">
        <v>10191774</v>
      </c>
      <c r="I266">
        <v>10270059</v>
      </c>
      <c r="K266" s="5">
        <f t="shared" si="34"/>
        <v>7.7854845616442958E-4</v>
      </c>
      <c r="L266" s="5">
        <f t="shared" si="34"/>
        <v>-3.2474212263988722E-4</v>
      </c>
      <c r="M266" s="5">
        <f t="shared" si="34"/>
        <v>3.4401987936893974E-4</v>
      </c>
      <c r="N266" s="5">
        <f t="shared" si="34"/>
        <v>-7.9381325004623804E-4</v>
      </c>
      <c r="O266" s="5">
        <f t="shared" si="31"/>
        <v>-1.1201160289457945E-3</v>
      </c>
      <c r="P266" s="5">
        <f t="shared" si="28"/>
        <v>-9.4614223540900877E-4</v>
      </c>
      <c r="Q266" s="5">
        <f t="shared" si="29"/>
        <v>-9.4614223540900877E-4</v>
      </c>
      <c r="R266" s="5">
        <f t="shared" si="30"/>
        <v>0</v>
      </c>
      <c r="T266" s="7">
        <f t="shared" si="33"/>
        <v>113.75125335620126</v>
      </c>
      <c r="U266" s="4">
        <f t="shared" si="32"/>
        <v>-3.76048442114571E-4</v>
      </c>
      <c r="V266" s="5">
        <f>T266/MAX($T$14:T266)-1</f>
        <v>-8.7339239360951781E-3</v>
      </c>
      <c r="Z266" s="3"/>
      <c r="AA266" s="3"/>
      <c r="AB266" s="3"/>
      <c r="AC266" s="3"/>
      <c r="AE266" s="3"/>
      <c r="AG266" s="3"/>
      <c r="AL266" s="3"/>
    </row>
    <row r="267" spans="1:38" x14ac:dyDescent="0.25">
      <c r="A267" s="3">
        <v>42898</v>
      </c>
      <c r="B267">
        <v>13577345</v>
      </c>
      <c r="C267">
        <v>12766454</v>
      </c>
      <c r="D267">
        <v>11977873</v>
      </c>
      <c r="E267">
        <v>11662485</v>
      </c>
      <c r="F267">
        <v>10292559</v>
      </c>
      <c r="G267">
        <v>10188464</v>
      </c>
      <c r="H267">
        <v>10188464</v>
      </c>
      <c r="I267">
        <v>10261906</v>
      </c>
      <c r="K267" s="5">
        <f t="shared" si="34"/>
        <v>-2.1353188305002213E-3</v>
      </c>
      <c r="L267" s="5">
        <f t="shared" si="34"/>
        <v>-2.1289399595472158E-3</v>
      </c>
      <c r="M267" s="5">
        <f t="shared" si="34"/>
        <v>-2.8541915615828417E-3</v>
      </c>
      <c r="N267" s="5">
        <f t="shared" si="34"/>
        <v>-2.0260715194603263E-3</v>
      </c>
      <c r="O267" s="5">
        <f t="shared" si="31"/>
        <v>8.4880827473821086E-4</v>
      </c>
      <c r="P267" s="5">
        <f t="shared" si="28"/>
        <v>-3.2477172276390576E-4</v>
      </c>
      <c r="Q267" s="5">
        <f t="shared" si="29"/>
        <v>-3.2477172276390576E-4</v>
      </c>
      <c r="R267" s="5">
        <f t="shared" si="30"/>
        <v>-7.9386106739987028E-4</v>
      </c>
      <c r="T267" s="7">
        <f t="shared" si="33"/>
        <v>113.61277374476192</v>
      </c>
      <c r="U267" s="4">
        <f t="shared" si="32"/>
        <v>-1.2173897636600095E-3</v>
      </c>
      <c r="V267" s="5">
        <f>T267/MAX($T$14:T267)-1</f>
        <v>-9.9406811101587778E-3</v>
      </c>
      <c r="Z267" s="3"/>
      <c r="AA267" s="3"/>
      <c r="AB267" s="3"/>
      <c r="AC267" s="3"/>
      <c r="AE267" s="3"/>
      <c r="AG267" s="3"/>
      <c r="AL267" s="3"/>
    </row>
    <row r="268" spans="1:38" x14ac:dyDescent="0.25">
      <c r="A268" s="3">
        <v>42899</v>
      </c>
      <c r="B268">
        <v>13490194</v>
      </c>
      <c r="C268">
        <v>12726373</v>
      </c>
      <c r="D268">
        <v>11911294</v>
      </c>
      <c r="E268">
        <v>11641513</v>
      </c>
      <c r="F268">
        <v>10270581</v>
      </c>
      <c r="G268">
        <v>10166773</v>
      </c>
      <c r="H268">
        <v>10166773</v>
      </c>
      <c r="I268">
        <v>10241115</v>
      </c>
      <c r="K268" s="5">
        <f t="shared" si="34"/>
        <v>-6.4188543489173133E-3</v>
      </c>
      <c r="L268" s="5">
        <f t="shared" si="34"/>
        <v>-3.1395562150617895E-3</v>
      </c>
      <c r="M268" s="5">
        <f t="shared" si="34"/>
        <v>-5.5584994097032103E-3</v>
      </c>
      <c r="N268" s="5">
        <f t="shared" si="34"/>
        <v>-1.798244542222327E-3</v>
      </c>
      <c r="O268" s="5">
        <f t="shared" si="31"/>
        <v>-2.1353290275042403E-3</v>
      </c>
      <c r="P268" s="5">
        <f t="shared" si="28"/>
        <v>-2.1289764580804116E-3</v>
      </c>
      <c r="Q268" s="5">
        <f t="shared" si="29"/>
        <v>-2.1289764580804116E-3</v>
      </c>
      <c r="R268" s="5">
        <f t="shared" si="30"/>
        <v>-2.0260368785292027E-3</v>
      </c>
      <c r="T268" s="7">
        <f t="shared" si="33"/>
        <v>113.25298377134891</v>
      </c>
      <c r="U268" s="4">
        <f t="shared" si="32"/>
        <v>-3.1668091672623633E-3</v>
      </c>
      <c r="V268" s="5">
        <f>T268/MAX($T$14:T268)-1</f>
        <v>-1.3076010037352703E-2</v>
      </c>
      <c r="Z268" s="3"/>
      <c r="AA268" s="3"/>
      <c r="AB268" s="3"/>
      <c r="AC268" s="3"/>
      <c r="AE268" s="3"/>
      <c r="AG268" s="3"/>
      <c r="AL268" s="3"/>
    </row>
    <row r="269" spans="1:38" x14ac:dyDescent="0.25">
      <c r="A269" s="3">
        <v>42900</v>
      </c>
      <c r="B269">
        <v>13435654</v>
      </c>
      <c r="C269">
        <v>12692307</v>
      </c>
      <c r="D269">
        <v>11875600</v>
      </c>
      <c r="E269">
        <v>11641513</v>
      </c>
      <c r="F269">
        <v>10204656</v>
      </c>
      <c r="G269">
        <v>10134854</v>
      </c>
      <c r="H269">
        <v>10134854</v>
      </c>
      <c r="I269">
        <v>10222699</v>
      </c>
      <c r="K269" s="5">
        <f t="shared" si="34"/>
        <v>-4.0429366694059166E-3</v>
      </c>
      <c r="L269" s="5">
        <f t="shared" si="34"/>
        <v>-2.6768035166029325E-3</v>
      </c>
      <c r="M269" s="5">
        <f t="shared" si="34"/>
        <v>-2.9966517491718525E-3</v>
      </c>
      <c r="N269" s="5">
        <f t="shared" si="34"/>
        <v>0</v>
      </c>
      <c r="O269" s="5">
        <f t="shared" si="31"/>
        <v>-6.4188189548380903E-3</v>
      </c>
      <c r="P269" s="5">
        <f t="shared" si="28"/>
        <v>-3.1395409339817215E-3</v>
      </c>
      <c r="Q269" s="5">
        <f t="shared" si="29"/>
        <v>-3.1395409339817215E-3</v>
      </c>
      <c r="R269" s="5">
        <f t="shared" si="30"/>
        <v>-1.798241695362246E-3</v>
      </c>
      <c r="T269" s="7">
        <f t="shared" si="33"/>
        <v>112.91021604991043</v>
      </c>
      <c r="U269" s="4">
        <f t="shared" si="32"/>
        <v>-3.0265668066680601E-3</v>
      </c>
      <c r="V269" s="5">
        <f>T269/MAX($T$14:T269)-1</f>
        <v>-1.6063001426077972E-2</v>
      </c>
      <c r="Z269" s="3"/>
      <c r="AA269" s="3"/>
      <c r="AB269" s="3"/>
      <c r="AC269" s="3"/>
      <c r="AE269" s="3"/>
      <c r="AG269" s="3"/>
      <c r="AL269" s="3"/>
    </row>
    <row r="270" spans="1:38" x14ac:dyDescent="0.25">
      <c r="A270" s="3">
        <v>42901</v>
      </c>
      <c r="B270">
        <v>13363057</v>
      </c>
      <c r="C270">
        <v>12584114</v>
      </c>
      <c r="D270">
        <v>11875148</v>
      </c>
      <c r="E270">
        <v>11532759</v>
      </c>
      <c r="F270">
        <v>10163399</v>
      </c>
      <c r="G270">
        <v>10107725</v>
      </c>
      <c r="H270">
        <v>10107725</v>
      </c>
      <c r="I270">
        <v>10222699</v>
      </c>
      <c r="K270" s="5">
        <f t="shared" si="34"/>
        <v>-5.4033097309591493E-3</v>
      </c>
      <c r="L270" s="5">
        <f t="shared" si="34"/>
        <v>-8.5242974346586564E-3</v>
      </c>
      <c r="M270" s="5">
        <f t="shared" si="34"/>
        <v>-3.8061234800768062E-5</v>
      </c>
      <c r="N270" s="5">
        <f t="shared" si="34"/>
        <v>-9.3419128596085033E-3</v>
      </c>
      <c r="O270" s="5">
        <f t="shared" si="31"/>
        <v>-4.0429584299559451E-3</v>
      </c>
      <c r="P270" s="5">
        <f t="shared" si="28"/>
        <v>-2.6768022509253697E-3</v>
      </c>
      <c r="Q270" s="5">
        <f t="shared" si="29"/>
        <v>-2.6768022509253697E-3</v>
      </c>
      <c r="R270" s="5">
        <f t="shared" si="30"/>
        <v>0</v>
      </c>
      <c r="T270" s="7">
        <f t="shared" si="33"/>
        <v>112.44863705160701</v>
      </c>
      <c r="U270" s="4">
        <f t="shared" si="32"/>
        <v>-4.0880180239792202E-3</v>
      </c>
      <c r="V270" s="5">
        <f>T270/MAX($T$14:T270)-1</f>
        <v>-2.0085353610708179E-2</v>
      </c>
      <c r="Z270" s="3"/>
      <c r="AA270" s="3"/>
      <c r="AB270" s="3"/>
      <c r="AC270" s="3"/>
      <c r="AE270" s="3"/>
      <c r="AG270" s="3"/>
      <c r="AL270" s="3"/>
    </row>
    <row r="271" spans="1:38" x14ac:dyDescent="0.25">
      <c r="A271" s="3">
        <v>42902</v>
      </c>
      <c r="B271">
        <v>13363057</v>
      </c>
      <c r="C271">
        <v>12584114</v>
      </c>
      <c r="D271">
        <v>11875148</v>
      </c>
      <c r="E271">
        <v>11532759</v>
      </c>
      <c r="F271">
        <v>10142883</v>
      </c>
      <c r="G271">
        <v>10091387</v>
      </c>
      <c r="H271">
        <v>10091387</v>
      </c>
      <c r="I271">
        <v>10222699</v>
      </c>
      <c r="K271" s="5">
        <f t="shared" si="34"/>
        <v>0</v>
      </c>
      <c r="L271" s="5">
        <f t="shared" si="34"/>
        <v>0</v>
      </c>
      <c r="M271" s="5">
        <f t="shared" si="34"/>
        <v>0</v>
      </c>
      <c r="N271" s="5">
        <f t="shared" si="34"/>
        <v>0</v>
      </c>
      <c r="O271" s="5">
        <f t="shared" si="31"/>
        <v>-2.0186160161576039E-3</v>
      </c>
      <c r="P271" s="5">
        <f t="shared" ref="P271:P334" si="35">IFERROR(G271/G270-1,0)</f>
        <v>-1.6163874660223287E-3</v>
      </c>
      <c r="Q271" s="5">
        <f t="shared" ref="Q271:Q334" si="36">IFERROR(H271/H270-1,0)</f>
        <v>-1.6163874660223287E-3</v>
      </c>
      <c r="R271" s="5">
        <f t="shared" ref="R271:R334" si="37">IFERROR(I271/I270-1,0)</f>
        <v>0</v>
      </c>
      <c r="T271" s="7">
        <f t="shared" si="33"/>
        <v>112.37482308226321</v>
      </c>
      <c r="U271" s="4">
        <f t="shared" si="32"/>
        <v>-6.5642386852528267E-4</v>
      </c>
      <c r="V271" s="5">
        <f>T271/MAX($T$14:T271)-1</f>
        <v>-2.0728592973715654E-2</v>
      </c>
      <c r="Z271" s="3"/>
      <c r="AA271" s="3"/>
      <c r="AB271" s="3"/>
      <c r="AC271" s="3"/>
      <c r="AE271" s="3"/>
      <c r="AG271" s="3"/>
      <c r="AL271" s="3"/>
    </row>
    <row r="272" spans="1:38" x14ac:dyDescent="0.25">
      <c r="A272" s="3">
        <v>42905</v>
      </c>
      <c r="B272">
        <v>13426429</v>
      </c>
      <c r="C272">
        <v>12637502</v>
      </c>
      <c r="D272">
        <v>11915787</v>
      </c>
      <c r="E272">
        <v>11568161</v>
      </c>
      <c r="F272">
        <v>10125049</v>
      </c>
      <c r="G272">
        <v>10082335</v>
      </c>
      <c r="H272">
        <v>10082335</v>
      </c>
      <c r="I272">
        <v>10222699</v>
      </c>
      <c r="K272" s="5">
        <f t="shared" si="34"/>
        <v>4.7423280466438733E-3</v>
      </c>
      <c r="L272" s="5">
        <f t="shared" si="34"/>
        <v>4.2424917638221871E-3</v>
      </c>
      <c r="M272" s="5">
        <f t="shared" si="34"/>
        <v>3.4221889276664363E-3</v>
      </c>
      <c r="N272" s="5">
        <f t="shared" si="34"/>
        <v>3.0696904357405685E-3</v>
      </c>
      <c r="O272" s="5">
        <f t="shared" ref="O272:O335" si="38">IFERROR(F272/F271-1,0)</f>
        <v>-1.7582772077722186E-3</v>
      </c>
      <c r="P272" s="5">
        <f t="shared" si="35"/>
        <v>-8.9700256268043788E-4</v>
      </c>
      <c r="Q272" s="5">
        <f t="shared" si="36"/>
        <v>-8.9700256268043788E-4</v>
      </c>
      <c r="R272" s="5">
        <f t="shared" si="37"/>
        <v>0</v>
      </c>
      <c r="T272" s="7">
        <f t="shared" si="33"/>
        <v>112.54232361136788</v>
      </c>
      <c r="U272" s="4">
        <f t="shared" ref="U272:U335" si="39">(K272*$K$12%)+(L272*$L$12%)+(M272*$M$12%)+(N272*$N$12%)+(O272*$O$12%)+(P272*$P$12%)+(Q272*$Q$12%)+(R272*$R$12%)</f>
        <v>1.4905521050924964E-3</v>
      </c>
      <c r="V272" s="5">
        <f>T272/MAX($T$14:T272)-1</f>
        <v>-1.9268937916515627E-2</v>
      </c>
      <c r="Z272" s="3"/>
      <c r="AA272" s="3"/>
      <c r="AB272" s="3"/>
      <c r="AC272" s="3"/>
      <c r="AE272" s="3"/>
      <c r="AG272" s="3"/>
      <c r="AL272" s="3"/>
    </row>
    <row r="273" spans="1:38" x14ac:dyDescent="0.25">
      <c r="A273" s="3">
        <v>42906</v>
      </c>
      <c r="B273">
        <v>13409609</v>
      </c>
      <c r="C273">
        <v>12660219</v>
      </c>
      <c r="D273">
        <v>11955924</v>
      </c>
      <c r="E273">
        <v>11603661</v>
      </c>
      <c r="F273">
        <v>10173065</v>
      </c>
      <c r="G273">
        <v>10125110</v>
      </c>
      <c r="H273">
        <v>10125110</v>
      </c>
      <c r="I273">
        <v>10254080</v>
      </c>
      <c r="K273" s="5">
        <f t="shared" si="34"/>
        <v>-1.252753058910927E-3</v>
      </c>
      <c r="L273" s="5">
        <f t="shared" si="34"/>
        <v>1.7975862634878048E-3</v>
      </c>
      <c r="M273" s="5">
        <f t="shared" si="34"/>
        <v>3.3683885084552223E-3</v>
      </c>
      <c r="N273" s="5">
        <f t="shared" si="34"/>
        <v>3.0687678015546282E-3</v>
      </c>
      <c r="O273" s="5">
        <f t="shared" si="38"/>
        <v>4.7422980372737733E-3</v>
      </c>
      <c r="P273" s="5">
        <f t="shared" si="35"/>
        <v>4.2425688097051939E-3</v>
      </c>
      <c r="Q273" s="5">
        <f t="shared" si="36"/>
        <v>4.2425688097051939E-3</v>
      </c>
      <c r="R273" s="5">
        <f t="shared" si="37"/>
        <v>3.0697372582328963E-3</v>
      </c>
      <c r="T273" s="7">
        <f t="shared" si="33"/>
        <v>112.86980999031071</v>
      </c>
      <c r="U273" s="4">
        <f t="shared" si="39"/>
        <v>2.9098953036879732E-3</v>
      </c>
      <c r="V273" s="5">
        <f>T273/MAX($T$14:T273)-1</f>
        <v>-1.6415113204778065E-2</v>
      </c>
      <c r="Z273" s="3"/>
      <c r="AA273" s="3"/>
      <c r="AB273" s="3"/>
      <c r="AC273" s="3"/>
      <c r="AE273" s="3"/>
      <c r="AG273" s="3"/>
      <c r="AL273" s="3"/>
    </row>
    <row r="274" spans="1:38" x14ac:dyDescent="0.25">
      <c r="A274" s="3">
        <v>42907</v>
      </c>
      <c r="B274">
        <v>13379318</v>
      </c>
      <c r="C274">
        <v>12606748</v>
      </c>
      <c r="D274">
        <v>11933566</v>
      </c>
      <c r="E274">
        <v>11554653</v>
      </c>
      <c r="F274">
        <v>10160321</v>
      </c>
      <c r="G274">
        <v>10143311</v>
      </c>
      <c r="H274">
        <v>10143311</v>
      </c>
      <c r="I274">
        <v>10285547</v>
      </c>
      <c r="K274" s="5">
        <f t="shared" si="34"/>
        <v>-2.2589025526397188E-3</v>
      </c>
      <c r="L274" s="5">
        <f t="shared" si="34"/>
        <v>-4.2235446322057557E-3</v>
      </c>
      <c r="M274" s="5">
        <f t="shared" si="34"/>
        <v>-1.8700353063468844E-3</v>
      </c>
      <c r="N274" s="5">
        <f t="shared" si="34"/>
        <v>-4.2234946367357695E-3</v>
      </c>
      <c r="O274" s="5">
        <f t="shared" si="38"/>
        <v>-1.2527198046999866E-3</v>
      </c>
      <c r="P274" s="5">
        <f t="shared" si="35"/>
        <v>1.797610100038316E-3</v>
      </c>
      <c r="Q274" s="5">
        <f t="shared" si="36"/>
        <v>1.797610100038316E-3</v>
      </c>
      <c r="R274" s="5">
        <f t="shared" si="37"/>
        <v>3.068729715391294E-3</v>
      </c>
      <c r="T274" s="7">
        <f t="shared" si="33"/>
        <v>112.76872453600377</v>
      </c>
      <c r="U274" s="4">
        <f t="shared" si="39"/>
        <v>-8.9559337714502363E-4</v>
      </c>
      <c r="V274" s="5">
        <f>T274/MAX($T$14:T274)-1</f>
        <v>-1.7296005315251883E-2</v>
      </c>
      <c r="Z274" s="3"/>
      <c r="AA274" s="3"/>
      <c r="AB274" s="3"/>
      <c r="AC274" s="3"/>
      <c r="AE274" s="3"/>
      <c r="AG274" s="3"/>
      <c r="AL274" s="3"/>
    </row>
    <row r="275" spans="1:38" x14ac:dyDescent="0.25">
      <c r="A275" s="3">
        <v>42908</v>
      </c>
      <c r="B275">
        <v>13304296</v>
      </c>
      <c r="C275">
        <v>12501432</v>
      </c>
      <c r="D275">
        <v>11830348</v>
      </c>
      <c r="E275">
        <v>11475872</v>
      </c>
      <c r="F275">
        <v>10137370</v>
      </c>
      <c r="G275">
        <v>10100470</v>
      </c>
      <c r="H275">
        <v>10100470</v>
      </c>
      <c r="I275">
        <v>10242106</v>
      </c>
      <c r="K275" s="5">
        <f t="shared" si="34"/>
        <v>-5.6073112246827206E-3</v>
      </c>
      <c r="L275" s="5">
        <f t="shared" si="34"/>
        <v>-8.3539387001311249E-3</v>
      </c>
      <c r="M275" s="5">
        <f t="shared" si="34"/>
        <v>-8.6493844337894865E-3</v>
      </c>
      <c r="N275" s="5">
        <f t="shared" si="34"/>
        <v>-6.8181190728964225E-3</v>
      </c>
      <c r="O275" s="5">
        <f t="shared" si="38"/>
        <v>-2.2588853245876228E-3</v>
      </c>
      <c r="P275" s="5">
        <f t="shared" si="35"/>
        <v>-4.223571573424123E-3</v>
      </c>
      <c r="Q275" s="5">
        <f t="shared" si="36"/>
        <v>-4.223571573424123E-3</v>
      </c>
      <c r="R275" s="5">
        <f t="shared" si="37"/>
        <v>-4.2234992460780107E-3</v>
      </c>
      <c r="T275" s="7">
        <f t="shared" ref="T275:T338" si="40">T274*(1+U275)</f>
        <v>112.14344618753081</v>
      </c>
      <c r="U275" s="4">
        <f t="shared" si="39"/>
        <v>-5.5447851436267043E-3</v>
      </c>
      <c r="V275" s="5">
        <f>T275/MAX($T$14:T275)-1</f>
        <v>-2.2744887825562388E-2</v>
      </c>
      <c r="Z275" s="3"/>
      <c r="AA275" s="3"/>
      <c r="AB275" s="3"/>
      <c r="AC275" s="3"/>
      <c r="AE275" s="3"/>
      <c r="AG275" s="3"/>
      <c r="AL275" s="3"/>
    </row>
    <row r="276" spans="1:38" x14ac:dyDescent="0.25">
      <c r="A276" s="3">
        <v>42909</v>
      </c>
      <c r="B276">
        <v>13340435</v>
      </c>
      <c r="C276">
        <v>12499576</v>
      </c>
      <c r="D276">
        <v>11821205</v>
      </c>
      <c r="E276">
        <v>11478137</v>
      </c>
      <c r="F276">
        <v>10124922</v>
      </c>
      <c r="G276">
        <v>10073640</v>
      </c>
      <c r="H276">
        <v>10073640</v>
      </c>
      <c r="I276">
        <v>10251669</v>
      </c>
      <c r="K276" s="5">
        <f t="shared" si="34"/>
        <v>2.7163406466603757E-3</v>
      </c>
      <c r="L276" s="5">
        <f t="shared" si="34"/>
        <v>-1.4846299207960101E-4</v>
      </c>
      <c r="M276" s="5">
        <f t="shared" si="34"/>
        <v>-7.7284286142720315E-4</v>
      </c>
      <c r="N276" s="5">
        <f t="shared" si="34"/>
        <v>1.9737062246782955E-4</v>
      </c>
      <c r="O276" s="5">
        <f t="shared" si="38"/>
        <v>-1.2279318994966593E-3</v>
      </c>
      <c r="P276" s="5">
        <f t="shared" si="35"/>
        <v>-2.6563120330044265E-3</v>
      </c>
      <c r="Q276" s="5">
        <f t="shared" si="36"/>
        <v>-2.6563120330044265E-3</v>
      </c>
      <c r="R276" s="5">
        <f t="shared" si="37"/>
        <v>9.3369469130655247E-4</v>
      </c>
      <c r="T276" s="7">
        <f t="shared" si="40"/>
        <v>112.09277899552161</v>
      </c>
      <c r="U276" s="4">
        <f t="shared" si="39"/>
        <v>-4.5180698232219485E-4</v>
      </c>
      <c r="V276" s="5">
        <f>T276/MAX($T$14:T276)-1</f>
        <v>-2.3186418508752915E-2</v>
      </c>
      <c r="Z276" s="3"/>
      <c r="AA276" s="3"/>
      <c r="AB276" s="3"/>
      <c r="AC276" s="3"/>
      <c r="AE276" s="3"/>
      <c r="AG276" s="3"/>
      <c r="AL276" s="3"/>
    </row>
    <row r="277" spans="1:38" x14ac:dyDescent="0.25">
      <c r="A277" s="3">
        <v>42913</v>
      </c>
      <c r="B277">
        <v>13455230</v>
      </c>
      <c r="C277">
        <v>12593121</v>
      </c>
      <c r="D277">
        <v>11911612</v>
      </c>
      <c r="E277">
        <v>11526773</v>
      </c>
      <c r="F277">
        <v>10146595</v>
      </c>
      <c r="G277">
        <v>10061291</v>
      </c>
      <c r="H277">
        <v>10061291</v>
      </c>
      <c r="I277">
        <v>10246907</v>
      </c>
      <c r="K277" s="5">
        <f t="shared" si="34"/>
        <v>8.6050417396434931E-3</v>
      </c>
      <c r="L277" s="5">
        <f t="shared" si="34"/>
        <v>7.4838538523227527E-3</v>
      </c>
      <c r="M277" s="5">
        <f t="shared" si="34"/>
        <v>7.6478666937931372E-3</v>
      </c>
      <c r="N277" s="5">
        <f t="shared" si="34"/>
        <v>4.2372729999651249E-3</v>
      </c>
      <c r="O277" s="5">
        <f t="shared" si="38"/>
        <v>2.1405597001142862E-3</v>
      </c>
      <c r="P277" s="5">
        <f t="shared" si="35"/>
        <v>-1.2258726736313896E-3</v>
      </c>
      <c r="Q277" s="5">
        <f t="shared" si="36"/>
        <v>-1.2258726736313896E-3</v>
      </c>
      <c r="R277" s="5">
        <f t="shared" si="37"/>
        <v>-4.6450973007416962E-4</v>
      </c>
      <c r="T277" s="7">
        <f t="shared" si="40"/>
        <v>112.47387118357271</v>
      </c>
      <c r="U277" s="4">
        <f t="shared" si="39"/>
        <v>3.3997924885627306E-3</v>
      </c>
      <c r="V277" s="5">
        <f>T277/MAX($T$14:T277)-1</f>
        <v>-1.9865455031672807E-2</v>
      </c>
      <c r="Z277" s="3"/>
      <c r="AA277" s="3"/>
      <c r="AB277" s="3"/>
      <c r="AC277" s="3"/>
      <c r="AE277" s="3"/>
      <c r="AG277" s="3"/>
      <c r="AL277" s="3"/>
    </row>
    <row r="278" spans="1:38" x14ac:dyDescent="0.25">
      <c r="A278" s="3">
        <v>42914</v>
      </c>
      <c r="B278">
        <v>13527826</v>
      </c>
      <c r="C278">
        <v>12615734</v>
      </c>
      <c r="D278">
        <v>11846989</v>
      </c>
      <c r="E278">
        <v>11507307</v>
      </c>
      <c r="F278">
        <v>10233907</v>
      </c>
      <c r="G278">
        <v>10136588</v>
      </c>
      <c r="H278">
        <v>10136588</v>
      </c>
      <c r="I278">
        <v>10290326</v>
      </c>
      <c r="K278" s="5">
        <f t="shared" si="34"/>
        <v>5.3953741407615219E-3</v>
      </c>
      <c r="L278" s="5">
        <f t="shared" si="34"/>
        <v>1.7956628861106605E-3</v>
      </c>
      <c r="M278" s="5">
        <f t="shared" si="34"/>
        <v>-5.4252102905970601E-3</v>
      </c>
      <c r="N278" s="5">
        <f t="shared" ref="N278:N328" si="41">E278/E277-1</f>
        <v>-1.6887640625871114E-3</v>
      </c>
      <c r="O278" s="5">
        <f t="shared" si="38"/>
        <v>8.6050542078401904E-3</v>
      </c>
      <c r="P278" s="5">
        <f t="shared" si="35"/>
        <v>7.4838308523230701E-3</v>
      </c>
      <c r="Q278" s="5">
        <f t="shared" si="36"/>
        <v>7.4838308523230701E-3</v>
      </c>
      <c r="R278" s="5">
        <f t="shared" si="37"/>
        <v>4.2372786246620553E-3</v>
      </c>
      <c r="T278" s="7">
        <f t="shared" si="40"/>
        <v>112.86594184362528</v>
      </c>
      <c r="U278" s="4">
        <f t="shared" si="39"/>
        <v>3.4858821513545496E-3</v>
      </c>
      <c r="V278" s="5">
        <f>T278/MAX($T$14:T278)-1</f>
        <v>-1.6448821515441803E-2</v>
      </c>
      <c r="Z278" s="3"/>
      <c r="AA278" s="3"/>
      <c r="AB278" s="3"/>
      <c r="AC278" s="3"/>
      <c r="AE278" s="3"/>
      <c r="AG278" s="3"/>
      <c r="AL278" s="3"/>
    </row>
    <row r="279" spans="1:38" x14ac:dyDescent="0.25">
      <c r="A279" s="3">
        <v>42915</v>
      </c>
      <c r="B279">
        <v>13468076</v>
      </c>
      <c r="C279">
        <v>12657502</v>
      </c>
      <c r="D279">
        <v>11710343</v>
      </c>
      <c r="E279">
        <v>11600371</v>
      </c>
      <c r="F279">
        <v>10289122</v>
      </c>
      <c r="G279">
        <v>10154790</v>
      </c>
      <c r="H279">
        <v>10154790</v>
      </c>
      <c r="I279">
        <v>10272947</v>
      </c>
      <c r="K279" s="5">
        <f t="shared" ref="K279:N342" si="42">B279/B278-1</f>
        <v>-4.416822037776047E-3</v>
      </c>
      <c r="L279" s="5">
        <f t="shared" si="42"/>
        <v>3.3107863561485651E-3</v>
      </c>
      <c r="M279" s="5">
        <f t="shared" si="42"/>
        <v>-1.1534238784217665E-2</v>
      </c>
      <c r="N279" s="5">
        <f t="shared" si="41"/>
        <v>8.0873830862424612E-3</v>
      </c>
      <c r="O279" s="5">
        <f t="shared" si="38"/>
        <v>5.3953001527178301E-3</v>
      </c>
      <c r="P279" s="5">
        <f t="shared" si="35"/>
        <v>1.7956732581021484E-3</v>
      </c>
      <c r="Q279" s="5">
        <f t="shared" si="36"/>
        <v>1.7956732581021484E-3</v>
      </c>
      <c r="R279" s="5">
        <f t="shared" si="37"/>
        <v>-1.6888677773667649E-3</v>
      </c>
      <c r="T279" s="7">
        <f t="shared" si="40"/>
        <v>112.90466738291168</v>
      </c>
      <c r="U279" s="4">
        <f t="shared" si="39"/>
        <v>3.4311093899408451E-4</v>
      </c>
      <c r="V279" s="5">
        <f>T279/MAX($T$14:T279)-1</f>
        <v>-1.611135434704325E-2</v>
      </c>
      <c r="Z279" s="3"/>
      <c r="AA279" s="3"/>
      <c r="AB279" s="3"/>
      <c r="AC279" s="3"/>
      <c r="AE279" s="3"/>
      <c r="AG279" s="3"/>
      <c r="AL279" s="3"/>
    </row>
    <row r="280" spans="1:38" x14ac:dyDescent="0.25">
      <c r="A280" s="3">
        <v>42916</v>
      </c>
      <c r="B280">
        <v>13401188</v>
      </c>
      <c r="C280">
        <v>12683957</v>
      </c>
      <c r="D280">
        <v>11710343</v>
      </c>
      <c r="E280">
        <v>11604124</v>
      </c>
      <c r="F280">
        <v>10280719</v>
      </c>
      <c r="G280">
        <v>10207216</v>
      </c>
      <c r="H280">
        <v>10207216</v>
      </c>
      <c r="I280">
        <v>10415314</v>
      </c>
      <c r="K280" s="5">
        <f t="shared" si="42"/>
        <v>-4.9664109409539581E-3</v>
      </c>
      <c r="L280" s="5">
        <f t="shared" si="42"/>
        <v>2.0900648484984963E-3</v>
      </c>
      <c r="M280" s="5">
        <f t="shared" si="42"/>
        <v>0</v>
      </c>
      <c r="N280" s="5">
        <f t="shared" si="41"/>
        <v>3.23524135564357E-4</v>
      </c>
      <c r="O280" s="5">
        <f t="shared" si="38"/>
        <v>-8.1668776014121036E-4</v>
      </c>
      <c r="P280" s="5">
        <f t="shared" si="35"/>
        <v>5.1626867714644753E-3</v>
      </c>
      <c r="Q280" s="5">
        <f t="shared" si="36"/>
        <v>5.1626867714644753E-3</v>
      </c>
      <c r="R280" s="5">
        <f t="shared" si="37"/>
        <v>1.385843808986853E-2</v>
      </c>
      <c r="T280" s="7">
        <f t="shared" si="40"/>
        <v>113.19842136223755</v>
      </c>
      <c r="U280" s="4">
        <f t="shared" si="39"/>
        <v>2.6017877394706457E-3</v>
      </c>
      <c r="V280" s="5">
        <f>T280/MAX($T$14:T280)-1</f>
        <v>-1.3551484931779045E-2</v>
      </c>
      <c r="Z280" s="3"/>
      <c r="AA280" s="3"/>
      <c r="AB280" s="3"/>
      <c r="AC280" s="3"/>
      <c r="AE280" s="3"/>
      <c r="AG280" s="3"/>
      <c r="AL280" s="3"/>
    </row>
    <row r="281" spans="1:38" x14ac:dyDescent="0.25">
      <c r="A281" s="3">
        <v>42919</v>
      </c>
      <c r="B281">
        <v>13354117</v>
      </c>
      <c r="C281">
        <v>12656321</v>
      </c>
      <c r="D281">
        <v>11710343</v>
      </c>
      <c r="E281">
        <v>11602256</v>
      </c>
      <c r="F281">
        <v>10209548</v>
      </c>
      <c r="G281">
        <v>10256898</v>
      </c>
      <c r="H281">
        <v>10256898</v>
      </c>
      <c r="I281">
        <v>10446310</v>
      </c>
      <c r="K281" s="5">
        <f t="shared" si="42"/>
        <v>-3.5124497917646824E-3</v>
      </c>
      <c r="L281" s="5">
        <f t="shared" si="42"/>
        <v>-2.1788153334169058E-3</v>
      </c>
      <c r="M281" s="5">
        <f t="shared" si="42"/>
        <v>0</v>
      </c>
      <c r="N281" s="5">
        <f t="shared" si="41"/>
        <v>-1.6097725256991602E-4</v>
      </c>
      <c r="O281" s="5">
        <f t="shared" si="38"/>
        <v>-6.9227648377511164E-3</v>
      </c>
      <c r="P281" s="5">
        <f t="shared" si="35"/>
        <v>4.8673409086277264E-3</v>
      </c>
      <c r="Q281" s="5">
        <f t="shared" si="36"/>
        <v>4.8673409086277264E-3</v>
      </c>
      <c r="R281" s="5">
        <f t="shared" si="37"/>
        <v>2.9760024517744288E-3</v>
      </c>
      <c r="T281" s="7">
        <f t="shared" si="40"/>
        <v>113.19751120523779</v>
      </c>
      <c r="U281" s="4">
        <f t="shared" si="39"/>
        <v>-8.0403683090923828E-6</v>
      </c>
      <c r="V281" s="5">
        <f>T281/MAX($T$14:T281)-1</f>
        <v>-1.3559416341158204E-2</v>
      </c>
      <c r="Z281" s="3"/>
      <c r="AA281" s="3"/>
      <c r="AB281" s="3"/>
      <c r="AC281" s="3"/>
      <c r="AE281" s="3"/>
      <c r="AG281" s="3"/>
      <c r="AL281" s="3"/>
    </row>
    <row r="282" spans="1:38" x14ac:dyDescent="0.25">
      <c r="A282" s="3">
        <v>42920</v>
      </c>
      <c r="B282">
        <v>13343473</v>
      </c>
      <c r="C282">
        <v>12640900</v>
      </c>
      <c r="D282">
        <v>11695058</v>
      </c>
      <c r="E282">
        <v>11585642</v>
      </c>
      <c r="F282">
        <v>10173688</v>
      </c>
      <c r="G282">
        <v>10234550</v>
      </c>
      <c r="H282">
        <v>10234550</v>
      </c>
      <c r="I282">
        <v>10444629</v>
      </c>
      <c r="K282" s="5">
        <f t="shared" si="42"/>
        <v>-7.9705756659165239E-4</v>
      </c>
      <c r="L282" s="5">
        <f t="shared" si="42"/>
        <v>-1.2184425474037752E-3</v>
      </c>
      <c r="M282" s="5">
        <f t="shared" si="42"/>
        <v>-1.3052563874517142E-3</v>
      </c>
      <c r="N282" s="5">
        <f t="shared" si="41"/>
        <v>-1.4319628872178081E-3</v>
      </c>
      <c r="O282" s="5">
        <f t="shared" si="38"/>
        <v>-3.5123983941306447E-3</v>
      </c>
      <c r="P282" s="5">
        <f t="shared" si="35"/>
        <v>-2.17882638591127E-3</v>
      </c>
      <c r="Q282" s="5">
        <f t="shared" si="36"/>
        <v>-2.17882638591127E-3</v>
      </c>
      <c r="R282" s="5">
        <f t="shared" si="37"/>
        <v>-1.6091806580509349E-4</v>
      </c>
      <c r="T282" s="7">
        <f t="shared" si="40"/>
        <v>113.01662598825595</v>
      </c>
      <c r="U282" s="4">
        <f t="shared" si="39"/>
        <v>-1.5979610775529035E-3</v>
      </c>
      <c r="V282" s="5">
        <f>T282/MAX($T$14:T282)-1</f>
        <v>-1.5135709999163693E-2</v>
      </c>
      <c r="Z282" s="3"/>
      <c r="AA282" s="3"/>
      <c r="AB282" s="3"/>
      <c r="AC282" s="3"/>
      <c r="AE282" s="3"/>
      <c r="AG282" s="3"/>
      <c r="AL282" s="3"/>
    </row>
    <row r="283" spans="1:38" x14ac:dyDescent="0.25">
      <c r="A283" s="3">
        <v>42921</v>
      </c>
      <c r="B283">
        <v>13339258</v>
      </c>
      <c r="C283">
        <v>12629692</v>
      </c>
      <c r="D283">
        <v>11703716</v>
      </c>
      <c r="E283">
        <v>11579742</v>
      </c>
      <c r="F283">
        <v>10165579</v>
      </c>
      <c r="G283">
        <v>10222080</v>
      </c>
      <c r="H283">
        <v>10222080</v>
      </c>
      <c r="I283">
        <v>10429672</v>
      </c>
      <c r="K283" s="5">
        <f t="shared" si="42"/>
        <v>-3.1588477752386712E-4</v>
      </c>
      <c r="L283" s="5">
        <f t="shared" si="42"/>
        <v>-8.8664572933894181E-4</v>
      </c>
      <c r="M283" s="5">
        <f t="shared" si="42"/>
        <v>7.4031270302388208E-4</v>
      </c>
      <c r="N283" s="5">
        <f t="shared" si="41"/>
        <v>-5.0925101949461649E-4</v>
      </c>
      <c r="O283" s="5">
        <f t="shared" si="38"/>
        <v>-7.9705609214675288E-4</v>
      </c>
      <c r="P283" s="5">
        <f t="shared" si="35"/>
        <v>-1.2184219140070063E-3</v>
      </c>
      <c r="Q283" s="5">
        <f t="shared" si="36"/>
        <v>-1.2184219140070063E-3</v>
      </c>
      <c r="R283" s="5">
        <f t="shared" si="37"/>
        <v>-1.432027887251941E-3</v>
      </c>
      <c r="T283" s="7">
        <f t="shared" si="40"/>
        <v>112.9369860449354</v>
      </c>
      <c r="U283" s="4">
        <f t="shared" si="39"/>
        <v>-7.0467457884328122E-4</v>
      </c>
      <c r="V283" s="5">
        <f>T283/MAX($T$14:T283)-1</f>
        <v>-1.5829718827937711E-2</v>
      </c>
      <c r="Z283" s="3"/>
      <c r="AA283" s="3"/>
      <c r="AB283" s="3"/>
      <c r="AC283" s="3"/>
      <c r="AE283" s="3"/>
      <c r="AG283" s="3"/>
      <c r="AL283" s="3"/>
    </row>
    <row r="284" spans="1:38" x14ac:dyDescent="0.25">
      <c r="A284" s="3">
        <v>42922</v>
      </c>
      <c r="B284">
        <v>13369352</v>
      </c>
      <c r="C284">
        <v>12592289</v>
      </c>
      <c r="D284">
        <v>11666123</v>
      </c>
      <c r="E284">
        <v>11521427</v>
      </c>
      <c r="F284">
        <v>10162367</v>
      </c>
      <c r="G284">
        <v>10213017</v>
      </c>
      <c r="H284">
        <v>10213017</v>
      </c>
      <c r="I284">
        <v>10424361</v>
      </c>
      <c r="K284" s="5">
        <f t="shared" si="42"/>
        <v>2.2560475252821899E-3</v>
      </c>
      <c r="L284" s="5">
        <f t="shared" si="42"/>
        <v>-2.9615132340519157E-3</v>
      </c>
      <c r="M284" s="5">
        <f t="shared" si="42"/>
        <v>-3.2120567518897358E-3</v>
      </c>
      <c r="N284" s="5">
        <f t="shared" si="41"/>
        <v>-5.0359498510416101E-3</v>
      </c>
      <c r="O284" s="5">
        <f t="shared" si="38"/>
        <v>-3.1596822965029858E-4</v>
      </c>
      <c r="P284" s="5">
        <f t="shared" si="35"/>
        <v>-8.8661016153268601E-4</v>
      </c>
      <c r="Q284" s="5">
        <f t="shared" si="36"/>
        <v>-8.8661016153268601E-4</v>
      </c>
      <c r="R284" s="5">
        <f t="shared" si="37"/>
        <v>-5.0922023242916392E-4</v>
      </c>
      <c r="T284" s="7">
        <f t="shared" si="40"/>
        <v>112.77390671565699</v>
      </c>
      <c r="U284" s="4">
        <f t="shared" si="39"/>
        <v>-1.4439851371057383E-3</v>
      </c>
      <c r="V284" s="5">
        <f>T284/MAX($T$14:T284)-1</f>
        <v>-1.7250846086331317E-2</v>
      </c>
      <c r="Z284" s="3"/>
      <c r="AA284" s="3"/>
      <c r="AB284" s="3"/>
      <c r="AC284" s="3"/>
      <c r="AE284" s="3"/>
      <c r="AG284" s="3"/>
      <c r="AL284" s="3"/>
    </row>
    <row r="285" spans="1:38" x14ac:dyDescent="0.25">
      <c r="A285" s="3">
        <v>42923</v>
      </c>
      <c r="B285">
        <v>13369352</v>
      </c>
      <c r="C285">
        <v>12592289</v>
      </c>
      <c r="D285">
        <v>11666123</v>
      </c>
      <c r="E285">
        <v>11521427</v>
      </c>
      <c r="F285">
        <v>10165667</v>
      </c>
      <c r="G285">
        <v>10221810</v>
      </c>
      <c r="H285">
        <v>10221810</v>
      </c>
      <c r="I285">
        <v>10424361</v>
      </c>
      <c r="K285" s="5">
        <f t="shared" si="42"/>
        <v>0</v>
      </c>
      <c r="L285" s="5">
        <f t="shared" si="42"/>
        <v>0</v>
      </c>
      <c r="M285" s="5">
        <f t="shared" si="42"/>
        <v>0</v>
      </c>
      <c r="N285" s="5">
        <f t="shared" si="41"/>
        <v>0</v>
      </c>
      <c r="O285" s="5">
        <f t="shared" si="38"/>
        <v>3.2472749704859361E-4</v>
      </c>
      <c r="P285" s="5">
        <f t="shared" si="35"/>
        <v>8.6096008652480904E-4</v>
      </c>
      <c r="Q285" s="5">
        <f t="shared" si="36"/>
        <v>8.6096008652480904E-4</v>
      </c>
      <c r="R285" s="5">
        <f t="shared" si="37"/>
        <v>0</v>
      </c>
      <c r="T285" s="7">
        <f t="shared" si="40"/>
        <v>112.80275777233544</v>
      </c>
      <c r="U285" s="4">
        <f t="shared" si="39"/>
        <v>2.5583095876227646E-4</v>
      </c>
      <c r="V285" s="5">
        <f>T285/MAX($T$14:T285)-1</f>
        <v>-1.699942842806268E-2</v>
      </c>
      <c r="Z285" s="3"/>
      <c r="AA285" s="3"/>
      <c r="AB285" s="3"/>
      <c r="AC285" s="3"/>
      <c r="AE285" s="3"/>
      <c r="AG285" s="3"/>
      <c r="AL285" s="3"/>
    </row>
    <row r="286" spans="1:38" x14ac:dyDescent="0.25">
      <c r="A286" s="3">
        <v>42926</v>
      </c>
      <c r="B286">
        <v>13384618</v>
      </c>
      <c r="C286">
        <v>12582114</v>
      </c>
      <c r="D286">
        <v>11663813</v>
      </c>
      <c r="E286">
        <v>11511176</v>
      </c>
      <c r="F286">
        <v>10160770</v>
      </c>
      <c r="G286">
        <v>10223173</v>
      </c>
      <c r="H286">
        <v>10223173</v>
      </c>
      <c r="I286">
        <v>10424361</v>
      </c>
      <c r="K286" s="5">
        <f t="shared" si="42"/>
        <v>1.1418653649033494E-3</v>
      </c>
      <c r="L286" s="5">
        <f t="shared" si="42"/>
        <v>-8.0803418663599746E-4</v>
      </c>
      <c r="M286" s="5">
        <f t="shared" si="42"/>
        <v>-1.9800922723001158E-4</v>
      </c>
      <c r="N286" s="5">
        <f t="shared" si="41"/>
        <v>-8.8973353734744798E-4</v>
      </c>
      <c r="O286" s="5">
        <f t="shared" si="38"/>
        <v>-4.8171949759912014E-4</v>
      </c>
      <c r="P286" s="5">
        <f t="shared" si="35"/>
        <v>1.3334233369621806E-4</v>
      </c>
      <c r="Q286" s="5">
        <f t="shared" si="36"/>
        <v>1.3334233369621806E-4</v>
      </c>
      <c r="R286" s="5">
        <f t="shared" si="37"/>
        <v>0</v>
      </c>
      <c r="T286" s="7">
        <f t="shared" si="40"/>
        <v>112.78909529384585</v>
      </c>
      <c r="U286" s="4">
        <f t="shared" si="39"/>
        <v>-1.2111830206459895E-4</v>
      </c>
      <c r="V286" s="5">
        <f>T286/MAX($T$14:T286)-1</f>
        <v>-1.7118487788220005E-2</v>
      </c>
      <c r="Z286" s="3"/>
      <c r="AA286" s="3"/>
      <c r="AB286" s="3"/>
      <c r="AC286" s="3"/>
      <c r="AE286" s="3"/>
      <c r="AG286" s="3"/>
      <c r="AL286" s="3"/>
    </row>
    <row r="287" spans="1:38" x14ac:dyDescent="0.25">
      <c r="A287" s="3">
        <v>42927</v>
      </c>
      <c r="B287">
        <v>13428429</v>
      </c>
      <c r="C287">
        <v>12598341</v>
      </c>
      <c r="D287">
        <v>11680500</v>
      </c>
      <c r="E287">
        <v>11515238</v>
      </c>
      <c r="F287">
        <v>10172373</v>
      </c>
      <c r="G287">
        <v>10214913</v>
      </c>
      <c r="H287">
        <v>10214913</v>
      </c>
      <c r="I287">
        <v>10415086</v>
      </c>
      <c r="K287" s="5">
        <f t="shared" si="42"/>
        <v>3.2732349925863602E-3</v>
      </c>
      <c r="L287" s="5">
        <f t="shared" si="42"/>
        <v>1.289687885517532E-3</v>
      </c>
      <c r="M287" s="5">
        <f t="shared" si="42"/>
        <v>1.4306642261840974E-3</v>
      </c>
      <c r="N287" s="5">
        <f t="shared" si="41"/>
        <v>3.5287445870002543E-4</v>
      </c>
      <c r="O287" s="5">
        <f t="shared" si="38"/>
        <v>1.1419410143129749E-3</v>
      </c>
      <c r="P287" s="5">
        <f t="shared" si="35"/>
        <v>-8.0796832842411348E-4</v>
      </c>
      <c r="Q287" s="5">
        <f t="shared" si="36"/>
        <v>-8.0796832842411348E-4</v>
      </c>
      <c r="R287" s="5">
        <f t="shared" si="37"/>
        <v>-8.8974278615250313E-4</v>
      </c>
      <c r="T287" s="7">
        <f t="shared" si="40"/>
        <v>112.85934489814804</v>
      </c>
      <c r="U287" s="4">
        <f t="shared" si="39"/>
        <v>6.2284039178753248E-4</v>
      </c>
      <c r="V287" s="5">
        <f>T287/MAX($T$14:T287)-1</f>
        <v>-1.6506309482073211E-2</v>
      </c>
      <c r="Z287" s="3"/>
      <c r="AA287" s="3"/>
      <c r="AB287" s="3"/>
      <c r="AC287" s="3"/>
      <c r="AE287" s="3"/>
      <c r="AG287" s="3"/>
      <c r="AL287" s="3"/>
    </row>
    <row r="288" spans="1:38" x14ac:dyDescent="0.25">
      <c r="A288" s="3">
        <v>42928</v>
      </c>
      <c r="B288">
        <v>13387353</v>
      </c>
      <c r="C288">
        <v>12476009</v>
      </c>
      <c r="D288">
        <v>11668254</v>
      </c>
      <c r="E288">
        <v>11515238</v>
      </c>
      <c r="F288">
        <v>10205669</v>
      </c>
      <c r="G288">
        <v>10228087</v>
      </c>
      <c r="H288">
        <v>10228087</v>
      </c>
      <c r="I288">
        <v>10418761</v>
      </c>
      <c r="K288" s="5">
        <f t="shared" si="42"/>
        <v>-3.0588835075197052E-3</v>
      </c>
      <c r="L288" s="5">
        <f t="shared" si="42"/>
        <v>-9.7101673942624478E-3</v>
      </c>
      <c r="M288" s="5">
        <f t="shared" si="42"/>
        <v>-1.0484140233723016E-3</v>
      </c>
      <c r="N288" s="5">
        <f t="shared" si="41"/>
        <v>0</v>
      </c>
      <c r="O288" s="5">
        <f t="shared" si="38"/>
        <v>3.2731792276983196E-3</v>
      </c>
      <c r="P288" s="5">
        <f t="shared" si="35"/>
        <v>1.2896830349902189E-3</v>
      </c>
      <c r="Q288" s="5">
        <f t="shared" si="36"/>
        <v>1.2896830349902189E-3</v>
      </c>
      <c r="R288" s="5">
        <f t="shared" si="37"/>
        <v>3.5285354340808261E-4</v>
      </c>
      <c r="T288" s="7">
        <f t="shared" si="40"/>
        <v>112.75195829920187</v>
      </c>
      <c r="U288" s="4">
        <f t="shared" si="39"/>
        <v>-9.5150826050845183E-4</v>
      </c>
      <c r="V288" s="5">
        <f>T288/MAX($T$14:T288)-1</f>
        <v>-1.7442111852759012E-2</v>
      </c>
      <c r="Z288" s="3"/>
      <c r="AA288" s="3"/>
      <c r="AB288" s="3"/>
      <c r="AC288" s="3"/>
      <c r="AE288" s="3"/>
      <c r="AG288" s="3"/>
      <c r="AL288" s="3"/>
    </row>
    <row r="289" spans="1:38" x14ac:dyDescent="0.25">
      <c r="A289" s="3">
        <v>42929</v>
      </c>
      <c r="B289">
        <v>13378749</v>
      </c>
      <c r="C289">
        <v>12401159</v>
      </c>
      <c r="D289">
        <v>11727576</v>
      </c>
      <c r="E289">
        <v>11515238</v>
      </c>
      <c r="F289">
        <v>10174451</v>
      </c>
      <c r="G289">
        <v>10128771</v>
      </c>
      <c r="H289">
        <v>10128771</v>
      </c>
      <c r="I289">
        <v>10418761</v>
      </c>
      <c r="K289" s="5">
        <f t="shared" si="42"/>
        <v>-6.4269613268586046E-4</v>
      </c>
      <c r="L289" s="5">
        <f t="shared" si="42"/>
        <v>-5.9995147486667788E-3</v>
      </c>
      <c r="M289" s="5">
        <f t="shared" si="42"/>
        <v>5.0840511356711193E-3</v>
      </c>
      <c r="N289" s="5">
        <f t="shared" si="41"/>
        <v>0</v>
      </c>
      <c r="O289" s="5">
        <f t="shared" si="38"/>
        <v>-3.0588881532410683E-3</v>
      </c>
      <c r="P289" s="5">
        <f t="shared" si="35"/>
        <v>-9.7101246792288265E-3</v>
      </c>
      <c r="Q289" s="5">
        <f t="shared" si="36"/>
        <v>-9.7101246792288265E-3</v>
      </c>
      <c r="R289" s="5">
        <f t="shared" si="37"/>
        <v>0</v>
      </c>
      <c r="T289" s="7">
        <f t="shared" si="40"/>
        <v>112.41317675695316</v>
      </c>
      <c r="U289" s="4">
        <f t="shared" si="39"/>
        <v>-3.0046621571725302E-3</v>
      </c>
      <c r="V289" s="5">
        <f>T289/MAX($T$14:T289)-1</f>
        <v>-2.0394366356506488E-2</v>
      </c>
      <c r="Z289" s="3"/>
      <c r="AA289" s="3"/>
      <c r="AB289" s="3"/>
      <c r="AC289" s="3"/>
      <c r="AE289" s="3"/>
      <c r="AG289" s="3"/>
      <c r="AL289" s="3"/>
    </row>
    <row r="290" spans="1:38" x14ac:dyDescent="0.25">
      <c r="A290" s="3">
        <v>42930</v>
      </c>
      <c r="B290">
        <v>13342939</v>
      </c>
      <c r="C290">
        <v>12393618</v>
      </c>
      <c r="D290">
        <v>11727933</v>
      </c>
      <c r="E290">
        <v>11507885</v>
      </c>
      <c r="F290">
        <v>10216463</v>
      </c>
      <c r="G290">
        <v>10113811</v>
      </c>
      <c r="H290">
        <v>10113811</v>
      </c>
      <c r="I290">
        <v>10418761</v>
      </c>
      <c r="K290" s="5">
        <f t="shared" si="42"/>
        <v>-2.6766329198641969E-3</v>
      </c>
      <c r="L290" s="5">
        <f t="shared" si="42"/>
        <v>-6.0808832464775975E-4</v>
      </c>
      <c r="M290" s="5">
        <f t="shared" si="42"/>
        <v>3.0441073244791284E-5</v>
      </c>
      <c r="N290" s="5">
        <f t="shared" si="41"/>
        <v>-6.3854520418948901E-4</v>
      </c>
      <c r="O290" s="5">
        <f t="shared" si="38"/>
        <v>4.1291662813058849E-3</v>
      </c>
      <c r="P290" s="5">
        <f t="shared" si="35"/>
        <v>-1.4769807709148486E-3</v>
      </c>
      <c r="Q290" s="5">
        <f t="shared" si="36"/>
        <v>-1.4769807709148486E-3</v>
      </c>
      <c r="R290" s="5">
        <f t="shared" si="37"/>
        <v>0</v>
      </c>
      <c r="T290" s="7">
        <f t="shared" si="40"/>
        <v>112.37498971083932</v>
      </c>
      <c r="U290" s="4">
        <f t="shared" si="39"/>
        <v>-3.3970257949755833E-4</v>
      </c>
      <c r="V290" s="5">
        <f>T290/MAX($T$14:T290)-1</f>
        <v>-2.0727140917145448E-2</v>
      </c>
      <c r="Z290" s="3"/>
      <c r="AA290" s="3"/>
      <c r="AB290" s="3"/>
      <c r="AC290" s="3"/>
      <c r="AE290" s="3"/>
      <c r="AG290" s="3"/>
      <c r="AL290" s="3"/>
    </row>
    <row r="291" spans="1:38" x14ac:dyDescent="0.25">
      <c r="A291" s="3">
        <v>42933</v>
      </c>
      <c r="B291">
        <v>13295619</v>
      </c>
      <c r="C291">
        <v>12398504</v>
      </c>
      <c r="D291">
        <v>11729031</v>
      </c>
      <c r="E291">
        <v>11504401</v>
      </c>
      <c r="F291">
        <v>10182497</v>
      </c>
      <c r="G291">
        <v>10107661</v>
      </c>
      <c r="H291">
        <v>10107661</v>
      </c>
      <c r="I291">
        <v>10412108</v>
      </c>
      <c r="K291" s="5">
        <f t="shared" si="42"/>
        <v>-3.546445052323155E-3</v>
      </c>
      <c r="L291" s="5">
        <f t="shared" si="42"/>
        <v>3.942351620003226E-4</v>
      </c>
      <c r="M291" s="5">
        <f t="shared" si="42"/>
        <v>9.362263580459107E-5</v>
      </c>
      <c r="N291" s="5">
        <f t="shared" si="41"/>
        <v>-3.0274894126935958E-4</v>
      </c>
      <c r="O291" s="5">
        <f t="shared" si="38"/>
        <v>-3.3246339755744758E-3</v>
      </c>
      <c r="P291" s="5">
        <f t="shared" si="35"/>
        <v>-6.0807938768081549E-4</v>
      </c>
      <c r="Q291" s="5">
        <f t="shared" si="36"/>
        <v>-6.0807938768081549E-4</v>
      </c>
      <c r="R291" s="5">
        <f t="shared" si="37"/>
        <v>-6.3855961375824943E-4</v>
      </c>
      <c r="T291" s="7">
        <f t="shared" si="40"/>
        <v>112.25501973720087</v>
      </c>
      <c r="U291" s="4">
        <f t="shared" si="39"/>
        <v>-1.0675860700602446E-3</v>
      </c>
      <c r="V291" s="5">
        <f>T291/MAX($T$14:T291)-1</f>
        <v>-2.177259898029027E-2</v>
      </c>
      <c r="Z291" s="3"/>
      <c r="AA291" s="3"/>
      <c r="AB291" s="3"/>
      <c r="AC291" s="3"/>
      <c r="AE291" s="3"/>
      <c r="AG291" s="3"/>
      <c r="AL291" s="3"/>
    </row>
    <row r="292" spans="1:38" x14ac:dyDescent="0.25">
      <c r="A292" s="3">
        <v>42934</v>
      </c>
      <c r="B292">
        <v>13287841</v>
      </c>
      <c r="C292">
        <v>12376807</v>
      </c>
      <c r="D292">
        <v>11711140</v>
      </c>
      <c r="E292">
        <v>11483044</v>
      </c>
      <c r="F292">
        <v>10146385</v>
      </c>
      <c r="G292">
        <v>10111646</v>
      </c>
      <c r="H292">
        <v>10111646</v>
      </c>
      <c r="I292">
        <v>10408956</v>
      </c>
      <c r="K292" s="5">
        <f t="shared" si="42"/>
        <v>-5.8500472975342444E-4</v>
      </c>
      <c r="L292" s="5">
        <f t="shared" si="42"/>
        <v>-1.7499691898312797E-3</v>
      </c>
      <c r="M292" s="5">
        <f t="shared" si="42"/>
        <v>-1.525360449639912E-3</v>
      </c>
      <c r="N292" s="5">
        <f t="shared" si="41"/>
        <v>-1.8564199909234524E-3</v>
      </c>
      <c r="O292" s="5">
        <f t="shared" si="38"/>
        <v>-3.5464778433030864E-3</v>
      </c>
      <c r="P292" s="5">
        <f t="shared" si="35"/>
        <v>3.9425540686410798E-4</v>
      </c>
      <c r="Q292" s="5">
        <f t="shared" si="36"/>
        <v>3.9425540686410798E-4</v>
      </c>
      <c r="R292" s="5">
        <f t="shared" si="37"/>
        <v>-3.0272448192047996E-4</v>
      </c>
      <c r="T292" s="7">
        <f t="shared" si="40"/>
        <v>112.13185569225541</v>
      </c>
      <c r="U292" s="4">
        <f t="shared" si="39"/>
        <v>-1.0971807339554274E-3</v>
      </c>
      <c r="V292" s="5">
        <f>T292/MAX($T$14:T292)-1</f>
        <v>-2.2845891238116534E-2</v>
      </c>
      <c r="Z292" s="3"/>
      <c r="AA292" s="3"/>
      <c r="AB292" s="3"/>
      <c r="AC292" s="3"/>
      <c r="AE292" s="3"/>
      <c r="AG292" s="3"/>
      <c r="AL292" s="3"/>
    </row>
    <row r="293" spans="1:38" x14ac:dyDescent="0.25">
      <c r="A293" s="3">
        <v>42935</v>
      </c>
      <c r="B293">
        <v>13351110</v>
      </c>
      <c r="C293">
        <v>12414376</v>
      </c>
      <c r="D293">
        <v>11752374</v>
      </c>
      <c r="E293">
        <v>11495988</v>
      </c>
      <c r="F293">
        <v>10140449</v>
      </c>
      <c r="G293">
        <v>10093950</v>
      </c>
      <c r="H293">
        <v>10093950</v>
      </c>
      <c r="I293">
        <v>10389632</v>
      </c>
      <c r="K293" s="5">
        <f t="shared" si="42"/>
        <v>4.7614206100148326E-3</v>
      </c>
      <c r="L293" s="5">
        <f t="shared" si="42"/>
        <v>3.0354355529660371E-3</v>
      </c>
      <c r="M293" s="5">
        <f t="shared" si="42"/>
        <v>3.5209211058873091E-3</v>
      </c>
      <c r="N293" s="5">
        <f t="shared" si="41"/>
        <v>1.1272272404425632E-3</v>
      </c>
      <c r="O293" s="5">
        <f t="shared" si="38"/>
        <v>-5.8503595122794128E-4</v>
      </c>
      <c r="P293" s="5">
        <f t="shared" si="35"/>
        <v>-1.7500612659897552E-3</v>
      </c>
      <c r="Q293" s="5">
        <f t="shared" si="36"/>
        <v>-1.7500612659897552E-3</v>
      </c>
      <c r="R293" s="5">
        <f t="shared" si="37"/>
        <v>-1.8564782097263421E-3</v>
      </c>
      <c r="T293" s="7">
        <f t="shared" si="40"/>
        <v>112.22301002994287</v>
      </c>
      <c r="U293" s="4">
        <f t="shared" si="39"/>
        <v>8.1292097704711852E-4</v>
      </c>
      <c r="V293" s="5">
        <f>T293/MAX($T$14:T293)-1</f>
        <v>-2.2051542165296145E-2</v>
      </c>
      <c r="Z293" s="3"/>
      <c r="AA293" s="3"/>
      <c r="AB293" s="3"/>
      <c r="AC293" s="3"/>
      <c r="AE293" s="3"/>
      <c r="AG293" s="3"/>
      <c r="AL293" s="3"/>
    </row>
    <row r="294" spans="1:38" x14ac:dyDescent="0.25">
      <c r="A294" s="3">
        <v>42936</v>
      </c>
      <c r="B294">
        <v>13268085</v>
      </c>
      <c r="C294">
        <v>12413142</v>
      </c>
      <c r="D294">
        <v>11750425</v>
      </c>
      <c r="E294">
        <v>11476992</v>
      </c>
      <c r="F294">
        <v>10188732</v>
      </c>
      <c r="G294">
        <v>10124590</v>
      </c>
      <c r="H294">
        <v>10124590</v>
      </c>
      <c r="I294">
        <v>10401344</v>
      </c>
      <c r="K294" s="5">
        <f t="shared" si="42"/>
        <v>-6.2185840727849717E-3</v>
      </c>
      <c r="L294" s="5">
        <f t="shared" si="42"/>
        <v>-9.9400888131651044E-5</v>
      </c>
      <c r="M294" s="5">
        <f t="shared" si="42"/>
        <v>-1.6583883392407017E-4</v>
      </c>
      <c r="N294" s="5">
        <f t="shared" si="41"/>
        <v>-1.6524025599191638E-3</v>
      </c>
      <c r="O294" s="5">
        <f t="shared" si="38"/>
        <v>4.761426244538125E-3</v>
      </c>
      <c r="P294" s="5">
        <f t="shared" si="35"/>
        <v>3.0354816498991966E-3</v>
      </c>
      <c r="Q294" s="5">
        <f t="shared" si="36"/>
        <v>3.0354816498991966E-3</v>
      </c>
      <c r="R294" s="5">
        <f t="shared" si="37"/>
        <v>1.1272776552624375E-3</v>
      </c>
      <c r="T294" s="7">
        <f t="shared" si="40"/>
        <v>112.27664478497778</v>
      </c>
      <c r="U294" s="4">
        <f t="shared" si="39"/>
        <v>4.7793010560488736E-4</v>
      </c>
      <c r="V294" s="5">
        <f>T294/MAX($T$14:T294)-1</f>
        <v>-2.1584151155567111E-2</v>
      </c>
      <c r="Z294" s="3"/>
      <c r="AA294" s="3"/>
      <c r="AB294" s="3"/>
      <c r="AC294" s="3"/>
      <c r="AE294" s="3"/>
      <c r="AG294" s="3"/>
      <c r="AL294" s="3"/>
    </row>
    <row r="295" spans="1:38" x14ac:dyDescent="0.25">
      <c r="A295" s="3">
        <v>42937</v>
      </c>
      <c r="B295">
        <v>13233253</v>
      </c>
      <c r="C295">
        <v>12413142</v>
      </c>
      <c r="D295">
        <v>11719577</v>
      </c>
      <c r="E295">
        <v>11476992</v>
      </c>
      <c r="F295">
        <v>10187872</v>
      </c>
      <c r="G295">
        <v>10123584</v>
      </c>
      <c r="H295">
        <v>10123584</v>
      </c>
      <c r="I295">
        <v>10384157</v>
      </c>
      <c r="K295" s="5">
        <f t="shared" si="42"/>
        <v>-2.6252469742242823E-3</v>
      </c>
      <c r="L295" s="5">
        <f t="shared" si="42"/>
        <v>0</v>
      </c>
      <c r="M295" s="5">
        <f t="shared" si="42"/>
        <v>-2.6252667456708734E-3</v>
      </c>
      <c r="N295" s="5">
        <f t="shared" si="41"/>
        <v>0</v>
      </c>
      <c r="O295" s="5">
        <f t="shared" si="38"/>
        <v>-8.4406970366823764E-5</v>
      </c>
      <c r="P295" s="5">
        <f t="shared" si="35"/>
        <v>-9.9362048241014023E-5</v>
      </c>
      <c r="Q295" s="5">
        <f t="shared" si="36"/>
        <v>-9.9362048241014023E-5</v>
      </c>
      <c r="R295" s="5">
        <f t="shared" si="37"/>
        <v>-1.6523826151697563E-3</v>
      </c>
      <c r="T295" s="7">
        <f t="shared" si="40"/>
        <v>112.17579190422531</v>
      </c>
      <c r="U295" s="4">
        <f t="shared" si="39"/>
        <v>-8.9825342523922047E-4</v>
      </c>
      <c r="V295" s="5">
        <f>T295/MAX($T$14:T295)-1</f>
        <v>-2.2463016543099901E-2</v>
      </c>
      <c r="Z295" s="3"/>
      <c r="AA295" s="3"/>
      <c r="AB295" s="3"/>
      <c r="AC295" s="3"/>
      <c r="AE295" s="3"/>
      <c r="AG295" s="3"/>
      <c r="AL295" s="3"/>
    </row>
    <row r="296" spans="1:38" x14ac:dyDescent="0.25">
      <c r="A296" s="3">
        <v>42940</v>
      </c>
      <c r="B296">
        <v>13237929</v>
      </c>
      <c r="C296">
        <v>12416702</v>
      </c>
      <c r="D296">
        <v>11714676</v>
      </c>
      <c r="E296">
        <v>11474322</v>
      </c>
      <c r="F296">
        <v>10151411</v>
      </c>
      <c r="G296">
        <v>10123584</v>
      </c>
      <c r="H296">
        <v>10123584</v>
      </c>
      <c r="I296">
        <v>10384157</v>
      </c>
      <c r="K296" s="5">
        <f t="shared" si="42"/>
        <v>3.5335227097976762E-4</v>
      </c>
      <c r="L296" s="5">
        <f t="shared" si="42"/>
        <v>2.867928200611658E-4</v>
      </c>
      <c r="M296" s="5">
        <f t="shared" si="42"/>
        <v>-4.1818915477920271E-4</v>
      </c>
      <c r="N296" s="5">
        <f t="shared" si="41"/>
        <v>-2.3263935358674992E-4</v>
      </c>
      <c r="O296" s="5">
        <f t="shared" si="38"/>
        <v>-3.5788631816340288E-3</v>
      </c>
      <c r="P296" s="5">
        <f t="shared" si="35"/>
        <v>0</v>
      </c>
      <c r="Q296" s="5">
        <f t="shared" si="36"/>
        <v>0</v>
      </c>
      <c r="R296" s="5">
        <f t="shared" si="37"/>
        <v>0</v>
      </c>
      <c r="T296" s="7">
        <f t="shared" si="40"/>
        <v>112.1254593751859</v>
      </c>
      <c r="U296" s="4">
        <f t="shared" si="39"/>
        <v>-4.4869332486988101E-4</v>
      </c>
      <c r="V296" s="5">
        <f>T296/MAX($T$14:T296)-1</f>
        <v>-2.2901630862390387E-2</v>
      </c>
      <c r="Z296" s="3"/>
      <c r="AA296" s="3"/>
      <c r="AB296" s="3"/>
      <c r="AC296" s="3"/>
      <c r="AE296" s="3"/>
      <c r="AG296" s="3"/>
      <c r="AL296" s="3"/>
    </row>
    <row r="297" spans="1:38" x14ac:dyDescent="0.25">
      <c r="A297" s="3">
        <v>42941</v>
      </c>
      <c r="B297">
        <v>13279116</v>
      </c>
      <c r="C297">
        <v>12451527</v>
      </c>
      <c r="D297">
        <v>11746282</v>
      </c>
      <c r="E297">
        <v>11508232</v>
      </c>
      <c r="F297">
        <v>10154998</v>
      </c>
      <c r="G297">
        <v>10126487</v>
      </c>
      <c r="H297">
        <v>10126487</v>
      </c>
      <c r="I297">
        <v>10381742</v>
      </c>
      <c r="K297" s="5">
        <f t="shared" si="42"/>
        <v>3.1112872715965967E-3</v>
      </c>
      <c r="L297" s="5">
        <f t="shared" si="42"/>
        <v>2.8046900054459201E-3</v>
      </c>
      <c r="M297" s="5">
        <f t="shared" si="42"/>
        <v>2.6979832818252447E-3</v>
      </c>
      <c r="N297" s="5">
        <f t="shared" si="41"/>
        <v>2.9552944391835201E-3</v>
      </c>
      <c r="O297" s="5">
        <f t="shared" si="38"/>
        <v>3.5334989392121763E-4</v>
      </c>
      <c r="P297" s="5">
        <f t="shared" si="35"/>
        <v>2.8675615276174682E-4</v>
      </c>
      <c r="Q297" s="5">
        <f t="shared" si="36"/>
        <v>2.8675615276174682E-4</v>
      </c>
      <c r="R297" s="5">
        <f t="shared" si="37"/>
        <v>-2.325658211831394E-4</v>
      </c>
      <c r="T297" s="7">
        <f t="shared" si="40"/>
        <v>112.29734141664093</v>
      </c>
      <c r="U297" s="4">
        <f t="shared" si="39"/>
        <v>1.5329439220391067E-3</v>
      </c>
      <c r="V297" s="5">
        <f>T297/MAX($T$14:T297)-1</f>
        <v>-2.1403793856186626E-2</v>
      </c>
      <c r="Z297" s="3"/>
      <c r="AA297" s="3"/>
      <c r="AB297" s="3"/>
      <c r="AC297" s="3"/>
      <c r="AE297" s="3"/>
      <c r="AG297" s="3"/>
      <c r="AL297" s="3"/>
    </row>
    <row r="298" spans="1:38" x14ac:dyDescent="0.25">
      <c r="A298" s="3">
        <v>42942</v>
      </c>
      <c r="B298">
        <v>13370365</v>
      </c>
      <c r="C298">
        <v>12558394</v>
      </c>
      <c r="D298">
        <v>11784890</v>
      </c>
      <c r="E298">
        <v>11587312</v>
      </c>
      <c r="F298">
        <v>10186593</v>
      </c>
      <c r="G298">
        <v>10154889</v>
      </c>
      <c r="H298">
        <v>10154889</v>
      </c>
      <c r="I298">
        <v>10412422</v>
      </c>
      <c r="K298" s="5">
        <f t="shared" si="42"/>
        <v>6.8716170564366852E-3</v>
      </c>
      <c r="L298" s="5">
        <f t="shared" si="42"/>
        <v>8.582642112890948E-3</v>
      </c>
      <c r="M298" s="5">
        <f t="shared" si="42"/>
        <v>3.2868272701098711E-3</v>
      </c>
      <c r="N298" s="5">
        <f t="shared" si="41"/>
        <v>6.871602866539428E-3</v>
      </c>
      <c r="O298" s="5">
        <f t="shared" si="38"/>
        <v>3.1112758466322887E-3</v>
      </c>
      <c r="P298" s="5">
        <f t="shared" si="35"/>
        <v>2.8047238889459258E-3</v>
      </c>
      <c r="Q298" s="5">
        <f t="shared" si="36"/>
        <v>2.8047238889459258E-3</v>
      </c>
      <c r="R298" s="5">
        <f t="shared" si="37"/>
        <v>2.9551880599614222E-3</v>
      </c>
      <c r="T298" s="7">
        <f t="shared" si="40"/>
        <v>112.8207677611878</v>
      </c>
      <c r="U298" s="4">
        <f t="shared" si="39"/>
        <v>4.6610751238078119E-3</v>
      </c>
      <c r="V298" s="5">
        <f>T298/MAX($T$14:T298)-1</f>
        <v>-1.6842483423476939E-2</v>
      </c>
      <c r="Z298" s="3"/>
      <c r="AA298" s="3"/>
      <c r="AB298" s="3"/>
      <c r="AC298" s="3"/>
      <c r="AE298" s="3"/>
      <c r="AG298" s="3"/>
      <c r="AL298" s="3"/>
    </row>
    <row r="299" spans="1:38" x14ac:dyDescent="0.25">
      <c r="A299" s="3">
        <v>42943</v>
      </c>
      <c r="B299">
        <v>13529972</v>
      </c>
      <c r="C299">
        <v>12697877</v>
      </c>
      <c r="D299">
        <v>11783496</v>
      </c>
      <c r="E299">
        <v>11679665</v>
      </c>
      <c r="F299">
        <v>10256591</v>
      </c>
      <c r="G299">
        <v>10242045</v>
      </c>
      <c r="H299">
        <v>10242045</v>
      </c>
      <c r="I299">
        <v>10483972</v>
      </c>
      <c r="K299" s="5">
        <f t="shared" si="42"/>
        <v>1.1937370445758155E-2</v>
      </c>
      <c r="L299" s="5">
        <f t="shared" si="42"/>
        <v>1.1106754573873001E-2</v>
      </c>
      <c r="M299" s="5">
        <f t="shared" si="42"/>
        <v>-1.1828706080407869E-4</v>
      </c>
      <c r="N299" s="5">
        <f t="shared" si="41"/>
        <v>7.970183248712015E-3</v>
      </c>
      <c r="O299" s="5">
        <f t="shared" si="38"/>
        <v>6.8715811066566435E-3</v>
      </c>
      <c r="P299" s="5">
        <f t="shared" si="35"/>
        <v>8.5826639759429835E-3</v>
      </c>
      <c r="Q299" s="5">
        <f t="shared" si="36"/>
        <v>8.5826639759429835E-3</v>
      </c>
      <c r="R299" s="5">
        <f t="shared" si="37"/>
        <v>6.8716000945794331E-3</v>
      </c>
      <c r="T299" s="7">
        <f t="shared" si="40"/>
        <v>113.69237208198896</v>
      </c>
      <c r="U299" s="4">
        <f t="shared" si="39"/>
        <v>7.725566295082642E-3</v>
      </c>
      <c r="V299" s="5">
        <f>T299/MAX($T$14:T299)-1</f>
        <v>-9.247034850656255E-3</v>
      </c>
      <c r="Z299" s="3"/>
      <c r="AA299" s="3"/>
      <c r="AB299" s="3"/>
      <c r="AC299" s="3"/>
      <c r="AE299" s="3"/>
      <c r="AG299" s="3"/>
      <c r="AL299" s="3"/>
    </row>
    <row r="300" spans="1:38" x14ac:dyDescent="0.25">
      <c r="A300" s="3">
        <v>42944</v>
      </c>
      <c r="B300">
        <v>13524580</v>
      </c>
      <c r="C300">
        <v>12697877</v>
      </c>
      <c r="D300">
        <v>11783496</v>
      </c>
      <c r="E300">
        <v>11679665</v>
      </c>
      <c r="F300">
        <v>10370771</v>
      </c>
      <c r="G300">
        <v>10376972</v>
      </c>
      <c r="H300">
        <v>10376972</v>
      </c>
      <c r="I300">
        <v>10655571</v>
      </c>
      <c r="K300" s="5">
        <f t="shared" si="42"/>
        <v>-3.9852262813255823E-4</v>
      </c>
      <c r="L300" s="5">
        <f t="shared" si="42"/>
        <v>0</v>
      </c>
      <c r="M300" s="5">
        <f t="shared" si="42"/>
        <v>0</v>
      </c>
      <c r="N300" s="5">
        <f t="shared" si="41"/>
        <v>0</v>
      </c>
      <c r="O300" s="5">
        <f t="shared" si="38"/>
        <v>1.1132353820094698E-2</v>
      </c>
      <c r="P300" s="5">
        <f t="shared" si="35"/>
        <v>1.3173833936484414E-2</v>
      </c>
      <c r="Q300" s="5">
        <f t="shared" si="36"/>
        <v>1.3173833936484414E-2</v>
      </c>
      <c r="R300" s="5">
        <f t="shared" si="37"/>
        <v>1.6367746880666889E-2</v>
      </c>
      <c r="T300" s="7">
        <f t="shared" si="40"/>
        <v>114.45196852668256</v>
      </c>
      <c r="U300" s="4">
        <f t="shared" si="39"/>
        <v>6.681155743199732E-3</v>
      </c>
      <c r="V300" s="5">
        <f>T300/MAX($T$14:T300)-1</f>
        <v>-2.6276599874563988E-3</v>
      </c>
      <c r="Z300" s="3"/>
      <c r="AA300" s="3"/>
      <c r="AB300" s="3"/>
      <c r="AC300" s="3"/>
      <c r="AE300" s="3"/>
      <c r="AG300" s="3"/>
      <c r="AL300" s="3"/>
    </row>
    <row r="301" spans="1:38" x14ac:dyDescent="0.25">
      <c r="A301" s="3">
        <v>42947</v>
      </c>
      <c r="B301">
        <v>13595143</v>
      </c>
      <c r="C301">
        <v>12721675</v>
      </c>
      <c r="D301">
        <v>11823423</v>
      </c>
      <c r="E301">
        <v>11689956</v>
      </c>
      <c r="F301">
        <v>10334806</v>
      </c>
      <c r="G301">
        <v>10347500</v>
      </c>
      <c r="H301">
        <v>10347500</v>
      </c>
      <c r="I301">
        <v>10648194</v>
      </c>
      <c r="K301" s="5">
        <f t="shared" si="42"/>
        <v>5.2173893754925427E-3</v>
      </c>
      <c r="L301" s="5">
        <f t="shared" si="42"/>
        <v>1.8741715642700552E-3</v>
      </c>
      <c r="M301" s="5">
        <f t="shared" si="42"/>
        <v>3.3883832098724476E-3</v>
      </c>
      <c r="N301" s="5">
        <f t="shared" si="41"/>
        <v>8.8110403851482388E-4</v>
      </c>
      <c r="O301" s="5">
        <f t="shared" si="38"/>
        <v>-3.4679195982632027E-3</v>
      </c>
      <c r="P301" s="5">
        <f t="shared" si="35"/>
        <v>-2.8401348678592786E-3</v>
      </c>
      <c r="Q301" s="5">
        <f t="shared" si="36"/>
        <v>-2.8401348678592786E-3</v>
      </c>
      <c r="R301" s="5">
        <f t="shared" si="37"/>
        <v>-6.9231390790791547E-4</v>
      </c>
      <c r="T301" s="7">
        <f t="shared" si="40"/>
        <v>114.47372219697415</v>
      </c>
      <c r="U301" s="4">
        <f t="shared" si="39"/>
        <v>1.9006811828252423E-4</v>
      </c>
      <c r="V301" s="5">
        <f>T301/MAX($T$14:T301)-1</f>
        <v>-2.4380913035632057E-3</v>
      </c>
      <c r="Z301" s="3"/>
      <c r="AA301" s="3"/>
      <c r="AB301" s="3"/>
      <c r="AC301" s="3"/>
      <c r="AE301" s="3"/>
      <c r="AG301" s="3"/>
      <c r="AL301" s="3"/>
    </row>
    <row r="302" spans="1:38" x14ac:dyDescent="0.25">
      <c r="A302" s="3">
        <v>42948</v>
      </c>
      <c r="B302">
        <v>13629319</v>
      </c>
      <c r="C302">
        <v>12739962</v>
      </c>
      <c r="D302">
        <v>11867469</v>
      </c>
      <c r="E302">
        <v>11726210</v>
      </c>
      <c r="F302">
        <v>10388727</v>
      </c>
      <c r="G302">
        <v>10366893</v>
      </c>
      <c r="H302">
        <v>10366893</v>
      </c>
      <c r="I302">
        <v>10657576</v>
      </c>
      <c r="K302" s="5">
        <f t="shared" si="42"/>
        <v>2.5138389496897062E-3</v>
      </c>
      <c r="L302" s="5">
        <f t="shared" si="42"/>
        <v>1.4374679434900894E-3</v>
      </c>
      <c r="M302" s="5">
        <f t="shared" si="42"/>
        <v>3.7253171099436155E-3</v>
      </c>
      <c r="N302" s="5">
        <f t="shared" si="41"/>
        <v>3.101294820955669E-3</v>
      </c>
      <c r="O302" s="5">
        <f t="shared" si="38"/>
        <v>5.2174177241450792E-3</v>
      </c>
      <c r="P302" s="5">
        <f t="shared" si="35"/>
        <v>1.8741725054360892E-3</v>
      </c>
      <c r="Q302" s="5">
        <f t="shared" si="36"/>
        <v>1.8741725054360892E-3</v>
      </c>
      <c r="R302" s="5">
        <f t="shared" si="37"/>
        <v>8.8108837986977662E-4</v>
      </c>
      <c r="T302" s="7">
        <f t="shared" si="40"/>
        <v>114.76884647002036</v>
      </c>
      <c r="U302" s="4">
        <f t="shared" si="39"/>
        <v>2.5780962423707643E-3</v>
      </c>
      <c r="V302" s="5">
        <f>T302/MAX($T$14:T302)-1</f>
        <v>0</v>
      </c>
      <c r="Z302" s="3"/>
      <c r="AA302" s="3"/>
      <c r="AB302" s="3"/>
      <c r="AC302" s="3"/>
      <c r="AE302" s="3"/>
      <c r="AG302" s="3"/>
      <c r="AL302" s="3"/>
    </row>
    <row r="303" spans="1:38" x14ac:dyDescent="0.25">
      <c r="A303" s="3">
        <v>42949</v>
      </c>
      <c r="B303">
        <v>13629029</v>
      </c>
      <c r="C303">
        <v>12738067</v>
      </c>
      <c r="D303">
        <v>11867469</v>
      </c>
      <c r="E303">
        <v>11726210</v>
      </c>
      <c r="F303">
        <v>10414843</v>
      </c>
      <c r="G303">
        <v>10381794</v>
      </c>
      <c r="H303">
        <v>10381794</v>
      </c>
      <c r="I303">
        <v>10690629</v>
      </c>
      <c r="K303" s="5">
        <f t="shared" si="42"/>
        <v>-2.1277658847074221E-5</v>
      </c>
      <c r="L303" s="5">
        <f t="shared" si="42"/>
        <v>-1.4874455669489084E-4</v>
      </c>
      <c r="M303" s="5">
        <f t="shared" si="42"/>
        <v>0</v>
      </c>
      <c r="N303" s="5">
        <f t="shared" si="41"/>
        <v>0</v>
      </c>
      <c r="O303" s="5">
        <f t="shared" si="38"/>
        <v>2.5138787456826517E-3</v>
      </c>
      <c r="P303" s="5">
        <f t="shared" si="35"/>
        <v>1.4373641167126916E-3</v>
      </c>
      <c r="Q303" s="5">
        <f t="shared" si="36"/>
        <v>1.4373641167126916E-3</v>
      </c>
      <c r="R303" s="5">
        <f t="shared" si="37"/>
        <v>3.1013618856670089E-3</v>
      </c>
      <c r="T303" s="7">
        <f t="shared" si="40"/>
        <v>114.88820530497345</v>
      </c>
      <c r="U303" s="4">
        <f t="shared" si="39"/>
        <v>1.0399933311541348E-3</v>
      </c>
      <c r="V303" s="5">
        <f>T303/MAX($T$14:T303)-1</f>
        <v>0</v>
      </c>
      <c r="Z303" s="3"/>
      <c r="AA303" s="3"/>
      <c r="AB303" s="3"/>
      <c r="AC303" s="3"/>
      <c r="AE303" s="3"/>
      <c r="AG303" s="3"/>
      <c r="AL303" s="3"/>
    </row>
    <row r="304" spans="1:38" x14ac:dyDescent="0.25">
      <c r="A304" s="3">
        <v>42950</v>
      </c>
      <c r="B304">
        <v>14055004</v>
      </c>
      <c r="C304">
        <v>12968926</v>
      </c>
      <c r="D304">
        <v>11979610</v>
      </c>
      <c r="E304">
        <v>11967273</v>
      </c>
      <c r="F304">
        <v>10414621</v>
      </c>
      <c r="G304">
        <v>10380251</v>
      </c>
      <c r="H304">
        <v>10380251</v>
      </c>
      <c r="I304">
        <v>10690629</v>
      </c>
      <c r="K304" s="5">
        <f t="shared" si="42"/>
        <v>3.1254977885805335E-2</v>
      </c>
      <c r="L304" s="5">
        <f t="shared" si="42"/>
        <v>1.8123550457066928E-2</v>
      </c>
      <c r="M304" s="5">
        <f t="shared" si="42"/>
        <v>9.4494453703650727E-3</v>
      </c>
      <c r="N304" s="5">
        <f t="shared" si="41"/>
        <v>2.0557622624872041E-2</v>
      </c>
      <c r="O304" s="5">
        <f t="shared" si="38"/>
        <v>-2.1315731787763248E-5</v>
      </c>
      <c r="P304" s="5">
        <f t="shared" si="35"/>
        <v>-1.4862556509986913E-4</v>
      </c>
      <c r="Q304" s="5">
        <f t="shared" si="36"/>
        <v>-1.4862556509986913E-4</v>
      </c>
      <c r="R304" s="5">
        <f t="shared" si="37"/>
        <v>0</v>
      </c>
      <c r="T304" s="7">
        <f t="shared" si="40"/>
        <v>116.02368894438683</v>
      </c>
      <c r="U304" s="4">
        <f t="shared" si="39"/>
        <v>9.8833786845152344E-3</v>
      </c>
      <c r="V304" s="5">
        <f>T304/MAX($T$14:T304)-1</f>
        <v>0</v>
      </c>
      <c r="Z304" s="3"/>
      <c r="AA304" s="3"/>
      <c r="AB304" s="3"/>
      <c r="AC304" s="3"/>
      <c r="AE304" s="3"/>
      <c r="AG304" s="3"/>
      <c r="AL304" s="3"/>
    </row>
    <row r="305" spans="1:38" x14ac:dyDescent="0.25">
      <c r="A305" s="3">
        <v>42951</v>
      </c>
      <c r="B305">
        <v>14034728</v>
      </c>
      <c r="C305">
        <v>13013202</v>
      </c>
      <c r="D305">
        <v>11987834</v>
      </c>
      <c r="E305">
        <v>11997548</v>
      </c>
      <c r="F305">
        <v>10422371</v>
      </c>
      <c r="G305">
        <v>10387975</v>
      </c>
      <c r="H305">
        <v>10387975</v>
      </c>
      <c r="I305">
        <v>10698584</v>
      </c>
      <c r="K305" s="5">
        <f t="shared" si="42"/>
        <v>-1.4426178747440899E-3</v>
      </c>
      <c r="L305" s="5">
        <f t="shared" si="42"/>
        <v>3.4140066802756941E-3</v>
      </c>
      <c r="M305" s="5">
        <f t="shared" si="42"/>
        <v>6.8649981092883117E-4</v>
      </c>
      <c r="N305" s="5">
        <f t="shared" si="41"/>
        <v>2.5298161076463543E-3</v>
      </c>
      <c r="O305" s="5">
        <f t="shared" si="38"/>
        <v>7.441461383952408E-4</v>
      </c>
      <c r="P305" s="5">
        <f t="shared" si="35"/>
        <v>7.4410532076729652E-4</v>
      </c>
      <c r="Q305" s="5">
        <f t="shared" si="36"/>
        <v>7.4410532076729652E-4</v>
      </c>
      <c r="R305" s="5">
        <f t="shared" si="37"/>
        <v>7.4410963096749327E-4</v>
      </c>
      <c r="T305" s="7">
        <f t="shared" si="40"/>
        <v>116.14209360091888</v>
      </c>
      <c r="U305" s="4">
        <f t="shared" si="39"/>
        <v>1.0205213918755146E-3</v>
      </c>
      <c r="V305" s="5">
        <f>T305/MAX($T$14:T305)-1</f>
        <v>0</v>
      </c>
      <c r="Z305" s="3"/>
      <c r="AA305" s="3"/>
      <c r="AB305" s="3"/>
      <c r="AC305" s="3"/>
      <c r="AE305" s="3"/>
      <c r="AG305" s="3"/>
      <c r="AL305" s="3"/>
    </row>
    <row r="306" spans="1:38" x14ac:dyDescent="0.25">
      <c r="A306" s="3">
        <v>42954</v>
      </c>
      <c r="B306">
        <v>14030507</v>
      </c>
      <c r="C306">
        <v>13047947</v>
      </c>
      <c r="D306">
        <v>12021354</v>
      </c>
      <c r="E306">
        <v>12032583</v>
      </c>
      <c r="F306">
        <v>10418146</v>
      </c>
      <c r="G306">
        <v>10432855</v>
      </c>
      <c r="H306">
        <v>10432855</v>
      </c>
      <c r="I306">
        <v>10725063</v>
      </c>
      <c r="K306" s="5">
        <f t="shared" si="42"/>
        <v>-3.0075395832396268E-4</v>
      </c>
      <c r="L306" s="5">
        <f t="shared" si="42"/>
        <v>2.6699808394583524E-3</v>
      </c>
      <c r="M306" s="5">
        <f t="shared" si="42"/>
        <v>2.7961681818415851E-3</v>
      </c>
      <c r="N306" s="5">
        <f t="shared" si="41"/>
        <v>2.920180023451513E-3</v>
      </c>
      <c r="O306" s="5">
        <f t="shared" si="38"/>
        <v>-4.053780085164771E-4</v>
      </c>
      <c r="P306" s="5">
        <f t="shared" si="35"/>
        <v>4.3203800548230475E-3</v>
      </c>
      <c r="Q306" s="5">
        <f t="shared" si="36"/>
        <v>4.3203800548230475E-3</v>
      </c>
      <c r="R306" s="5">
        <f t="shared" si="37"/>
        <v>2.4750004299634032E-3</v>
      </c>
      <c r="T306" s="7">
        <f t="shared" si="40"/>
        <v>116.4149688345355</v>
      </c>
      <c r="U306" s="4">
        <f t="shared" si="39"/>
        <v>2.3494947021900636E-3</v>
      </c>
      <c r="V306" s="5">
        <f>T306/MAX($T$14:T306)-1</f>
        <v>0</v>
      </c>
      <c r="Z306" s="3"/>
      <c r="AA306" s="3"/>
      <c r="AB306" s="3"/>
      <c r="AC306" s="3"/>
      <c r="AE306" s="3"/>
      <c r="AG306" s="3"/>
      <c r="AL306" s="3"/>
    </row>
    <row r="307" spans="1:38" x14ac:dyDescent="0.25">
      <c r="A307" s="3">
        <v>42955</v>
      </c>
      <c r="B307">
        <v>14099451</v>
      </c>
      <c r="C307">
        <v>13033050</v>
      </c>
      <c r="D307">
        <v>12021950</v>
      </c>
      <c r="E307">
        <v>12033961</v>
      </c>
      <c r="F307">
        <v>10415012</v>
      </c>
      <c r="G307">
        <v>10460711</v>
      </c>
      <c r="H307">
        <v>10460711</v>
      </c>
      <c r="I307">
        <v>10756382</v>
      </c>
      <c r="K307" s="5">
        <f t="shared" si="42"/>
        <v>4.9138637684298381E-3</v>
      </c>
      <c r="L307" s="5">
        <f t="shared" si="42"/>
        <v>-1.1417121789351059E-3</v>
      </c>
      <c r="M307" s="5">
        <f t="shared" si="42"/>
        <v>4.9578441829511988E-5</v>
      </c>
      <c r="N307" s="5">
        <f t="shared" si="41"/>
        <v>1.1452237645070973E-4</v>
      </c>
      <c r="O307" s="5">
        <f t="shared" si="38"/>
        <v>-3.0082127856534413E-4</v>
      </c>
      <c r="P307" s="5">
        <f t="shared" si="35"/>
        <v>2.670026565115613E-3</v>
      </c>
      <c r="Q307" s="5">
        <f t="shared" si="36"/>
        <v>2.670026565115613E-3</v>
      </c>
      <c r="R307" s="5">
        <f t="shared" si="37"/>
        <v>2.9201693267442153E-3</v>
      </c>
      <c r="T307" s="7">
        <f t="shared" si="40"/>
        <v>116.58807285222328</v>
      </c>
      <c r="U307" s="4">
        <f t="shared" si="39"/>
        <v>1.4869566982731314E-3</v>
      </c>
      <c r="V307" s="5">
        <f>T307/MAX($T$14:T307)-1</f>
        <v>0</v>
      </c>
      <c r="Z307" s="3"/>
      <c r="AA307" s="3"/>
      <c r="AB307" s="3"/>
      <c r="AC307" s="3"/>
      <c r="AE307" s="3"/>
      <c r="AG307" s="3"/>
      <c r="AL307" s="3"/>
    </row>
    <row r="308" spans="1:38" x14ac:dyDescent="0.25">
      <c r="A308" s="3">
        <v>42956</v>
      </c>
      <c r="B308">
        <v>14297226</v>
      </c>
      <c r="C308">
        <v>13179622</v>
      </c>
      <c r="D308">
        <v>12232438</v>
      </c>
      <c r="E308">
        <v>12185790</v>
      </c>
      <c r="F308">
        <v>10466190</v>
      </c>
      <c r="G308">
        <v>10448768</v>
      </c>
      <c r="H308">
        <v>10448768</v>
      </c>
      <c r="I308">
        <v>10757614</v>
      </c>
      <c r="K308" s="5">
        <f t="shared" si="42"/>
        <v>1.4027141907865692E-2</v>
      </c>
      <c r="L308" s="5">
        <f t="shared" si="42"/>
        <v>1.1246177985966499E-2</v>
      </c>
      <c r="M308" s="5">
        <f t="shared" si="42"/>
        <v>1.750864044518563E-2</v>
      </c>
      <c r="N308" s="5">
        <f t="shared" si="41"/>
        <v>1.2616710325054292E-2</v>
      </c>
      <c r="O308" s="5">
        <f t="shared" si="38"/>
        <v>4.9138685581926467E-3</v>
      </c>
      <c r="P308" s="5">
        <f t="shared" si="35"/>
        <v>-1.1417005975979944E-3</v>
      </c>
      <c r="Q308" s="5">
        <f t="shared" si="36"/>
        <v>-1.1417005975979944E-3</v>
      </c>
      <c r="R308" s="5">
        <f t="shared" si="37"/>
        <v>1.1453665368144073E-4</v>
      </c>
      <c r="T308" s="7">
        <f t="shared" si="40"/>
        <v>117.43543022467018</v>
      </c>
      <c r="U308" s="4">
        <f t="shared" si="39"/>
        <v>7.2679593350937766E-3</v>
      </c>
      <c r="V308" s="5">
        <f>T308/MAX($T$14:T308)-1</f>
        <v>0</v>
      </c>
      <c r="Z308" s="3"/>
      <c r="AA308" s="3"/>
      <c r="AB308" s="3"/>
      <c r="AC308" s="3"/>
      <c r="AE308" s="3"/>
      <c r="AG308" s="3"/>
      <c r="AL308" s="3"/>
    </row>
    <row r="309" spans="1:38" x14ac:dyDescent="0.25">
      <c r="A309" s="3">
        <v>42957</v>
      </c>
      <c r="B309">
        <v>14356275</v>
      </c>
      <c r="C309">
        <v>13197169</v>
      </c>
      <c r="D309">
        <v>12268604</v>
      </c>
      <c r="E309">
        <v>12124385</v>
      </c>
      <c r="F309">
        <v>10613001</v>
      </c>
      <c r="G309">
        <v>10566277</v>
      </c>
      <c r="H309">
        <v>10566277</v>
      </c>
      <c r="I309">
        <v>10893340</v>
      </c>
      <c r="K309" s="5">
        <f t="shared" si="42"/>
        <v>4.1301018813020285E-3</v>
      </c>
      <c r="L309" s="5">
        <f t="shared" si="42"/>
        <v>1.3313735401516702E-3</v>
      </c>
      <c r="M309" s="5">
        <f t="shared" si="42"/>
        <v>2.9565651589651409E-3</v>
      </c>
      <c r="N309" s="5">
        <f t="shared" si="41"/>
        <v>-5.0390659940799942E-3</v>
      </c>
      <c r="O309" s="5">
        <f t="shared" si="38"/>
        <v>1.4027167479283342E-2</v>
      </c>
      <c r="P309" s="5">
        <f t="shared" si="35"/>
        <v>1.1246206251301682E-2</v>
      </c>
      <c r="Q309" s="5">
        <f t="shared" si="36"/>
        <v>1.1246206251301682E-2</v>
      </c>
      <c r="R309" s="5">
        <f t="shared" si="37"/>
        <v>1.2616738246975512E-2</v>
      </c>
      <c r="T309" s="7">
        <f t="shared" si="40"/>
        <v>118.20632472531115</v>
      </c>
      <c r="U309" s="4">
        <f t="shared" si="39"/>
        <v>6.5644116019001331E-3</v>
      </c>
      <c r="V309" s="5">
        <f>T309/MAX($T$14:T309)-1</f>
        <v>0</v>
      </c>
      <c r="Z309" s="3"/>
      <c r="AA309" s="3"/>
      <c r="AB309" s="3"/>
      <c r="AC309" s="3"/>
      <c r="AE309" s="3"/>
      <c r="AG309" s="3"/>
      <c r="AL309" s="3"/>
    </row>
    <row r="310" spans="1:38" x14ac:dyDescent="0.25">
      <c r="A310" s="3">
        <v>42958</v>
      </c>
      <c r="B310">
        <v>14339913</v>
      </c>
      <c r="C310">
        <v>13157251</v>
      </c>
      <c r="D310">
        <v>12248805</v>
      </c>
      <c r="E310">
        <v>12124385</v>
      </c>
      <c r="F310">
        <v>10625836</v>
      </c>
      <c r="G310">
        <v>10530591</v>
      </c>
      <c r="H310">
        <v>10530591</v>
      </c>
      <c r="I310">
        <v>10893340</v>
      </c>
      <c r="K310" s="5">
        <f t="shared" si="42"/>
        <v>-1.1397106840039806E-3</v>
      </c>
      <c r="L310" s="5">
        <f t="shared" si="42"/>
        <v>-3.0247396240814517E-3</v>
      </c>
      <c r="M310" s="5">
        <f t="shared" si="42"/>
        <v>-1.6137940388327721E-3</v>
      </c>
      <c r="N310" s="5">
        <f t="shared" si="41"/>
        <v>0</v>
      </c>
      <c r="O310" s="5">
        <f t="shared" si="38"/>
        <v>1.2093657580922734E-3</v>
      </c>
      <c r="P310" s="5">
        <f t="shared" si="35"/>
        <v>-3.377348521148904E-3</v>
      </c>
      <c r="Q310" s="5">
        <f t="shared" si="36"/>
        <v>-3.377348521148904E-3</v>
      </c>
      <c r="R310" s="5">
        <f t="shared" si="37"/>
        <v>0</v>
      </c>
      <c r="T310" s="7">
        <f t="shared" si="40"/>
        <v>118.03900994304811</v>
      </c>
      <c r="U310" s="4">
        <f t="shared" si="39"/>
        <v>-1.4154469538904674E-3</v>
      </c>
      <c r="V310" s="5">
        <f>T310/MAX($T$14:T310)-1</f>
        <v>-1.415446953890509E-3</v>
      </c>
      <c r="Z310" s="3"/>
      <c r="AA310" s="3"/>
      <c r="AB310" s="3"/>
      <c r="AC310" s="3"/>
      <c r="AE310" s="3"/>
      <c r="AG310" s="3"/>
      <c r="AL310" s="3"/>
    </row>
    <row r="311" spans="1:38" x14ac:dyDescent="0.25">
      <c r="A311" s="3">
        <v>42961</v>
      </c>
      <c r="B311">
        <v>14303098</v>
      </c>
      <c r="C311">
        <v>13146030</v>
      </c>
      <c r="D311">
        <v>12233614</v>
      </c>
      <c r="E311">
        <v>12124385</v>
      </c>
      <c r="F311">
        <v>10640892</v>
      </c>
      <c r="G311">
        <v>10584702</v>
      </c>
      <c r="H311">
        <v>10584702</v>
      </c>
      <c r="I311">
        <v>10893340</v>
      </c>
      <c r="K311" s="5">
        <f t="shared" si="42"/>
        <v>-2.5673098574586772E-3</v>
      </c>
      <c r="L311" s="5">
        <f t="shared" si="42"/>
        <v>-8.5283772423283555E-4</v>
      </c>
      <c r="M311" s="5">
        <f t="shared" si="42"/>
        <v>-1.2402026156836943E-3</v>
      </c>
      <c r="N311" s="5">
        <f t="shared" si="41"/>
        <v>0</v>
      </c>
      <c r="O311" s="5">
        <f t="shared" si="38"/>
        <v>1.4169238072185841E-3</v>
      </c>
      <c r="P311" s="5">
        <f t="shared" si="35"/>
        <v>5.1384580409590264E-3</v>
      </c>
      <c r="Q311" s="5">
        <f t="shared" si="36"/>
        <v>5.1384580409590264E-3</v>
      </c>
      <c r="R311" s="5">
        <f t="shared" si="37"/>
        <v>0</v>
      </c>
      <c r="T311" s="7">
        <f t="shared" si="40"/>
        <v>118.14278821300563</v>
      </c>
      <c r="U311" s="4">
        <f t="shared" si="39"/>
        <v>8.7918621147017872E-4</v>
      </c>
      <c r="V311" s="5">
        <f>T311/MAX($T$14:T311)-1</f>
        <v>-5.3750518386530555E-4</v>
      </c>
      <c r="Z311" s="3"/>
      <c r="AA311" s="3"/>
      <c r="AB311" s="3"/>
      <c r="AC311" s="3"/>
      <c r="AE311" s="3"/>
      <c r="AG311" s="3"/>
      <c r="AL311" s="3"/>
    </row>
    <row r="312" spans="1:38" x14ac:dyDescent="0.25">
      <c r="A312" s="3">
        <v>42963</v>
      </c>
      <c r="B312">
        <v>14145079</v>
      </c>
      <c r="C312">
        <v>13217287</v>
      </c>
      <c r="D312">
        <v>12209768</v>
      </c>
      <c r="E312">
        <v>12356033</v>
      </c>
      <c r="F312">
        <v>10613574</v>
      </c>
      <c r="G312">
        <v>10575676</v>
      </c>
      <c r="H312">
        <v>10575676</v>
      </c>
      <c r="I312">
        <v>10893340</v>
      </c>
      <c r="K312" s="5">
        <f t="shared" si="42"/>
        <v>-1.1047886269114571E-2</v>
      </c>
      <c r="L312" s="5">
        <f t="shared" si="42"/>
        <v>5.4204197008527188E-3</v>
      </c>
      <c r="M312" s="5">
        <f t="shared" si="42"/>
        <v>-1.9492195846624316E-3</v>
      </c>
      <c r="N312" s="5">
        <f t="shared" si="41"/>
        <v>1.9105958776465704E-2</v>
      </c>
      <c r="O312" s="5">
        <f t="shared" si="38"/>
        <v>-2.5672659773259277E-3</v>
      </c>
      <c r="P312" s="5">
        <f t="shared" si="35"/>
        <v>-8.527401149318603E-4</v>
      </c>
      <c r="Q312" s="5">
        <f t="shared" si="36"/>
        <v>-8.527401149318603E-4</v>
      </c>
      <c r="R312" s="5">
        <f t="shared" si="37"/>
        <v>0</v>
      </c>
      <c r="T312" s="7">
        <f t="shared" si="40"/>
        <v>118.24995149595178</v>
      </c>
      <c r="U312" s="4">
        <f t="shared" si="39"/>
        <v>9.0706580204397147E-4</v>
      </c>
      <c r="V312" s="5">
        <f>T312/MAX($T$14:T312)-1</f>
        <v>0</v>
      </c>
      <c r="Z312" s="3"/>
      <c r="AA312" s="3"/>
      <c r="AB312" s="3"/>
      <c r="AC312" s="3"/>
      <c r="AE312" s="3"/>
      <c r="AG312" s="3"/>
      <c r="AL312" s="3"/>
    </row>
    <row r="313" spans="1:38" x14ac:dyDescent="0.25">
      <c r="A313" s="3">
        <v>42964</v>
      </c>
      <c r="B313">
        <v>14078343</v>
      </c>
      <c r="C313">
        <v>13084451</v>
      </c>
      <c r="D313">
        <v>12247263</v>
      </c>
      <c r="E313">
        <v>12277313</v>
      </c>
      <c r="F313">
        <v>10496316</v>
      </c>
      <c r="G313">
        <v>10633000</v>
      </c>
      <c r="H313">
        <v>10633000</v>
      </c>
      <c r="I313">
        <v>11101467</v>
      </c>
      <c r="K313" s="5">
        <f t="shared" si="42"/>
        <v>-4.7179658735027052E-3</v>
      </c>
      <c r="L313" s="5">
        <f t="shared" si="42"/>
        <v>-1.005017141566189E-2</v>
      </c>
      <c r="M313" s="5">
        <f t="shared" si="42"/>
        <v>3.0709019204950838E-3</v>
      </c>
      <c r="N313" s="5">
        <f t="shared" si="41"/>
        <v>-6.3709768337458783E-3</v>
      </c>
      <c r="O313" s="5">
        <f t="shared" si="38"/>
        <v>-1.1047927870479812E-2</v>
      </c>
      <c r="P313" s="5">
        <f t="shared" si="35"/>
        <v>5.4203627266946608E-3</v>
      </c>
      <c r="Q313" s="5">
        <f t="shared" si="36"/>
        <v>5.4203627266946608E-3</v>
      </c>
      <c r="R313" s="5">
        <f t="shared" si="37"/>
        <v>1.9105894060040374E-2</v>
      </c>
      <c r="T313" s="7">
        <f t="shared" si="40"/>
        <v>118.26222701514696</v>
      </c>
      <c r="U313" s="4">
        <f t="shared" si="39"/>
        <v>1.0380993006681161E-4</v>
      </c>
      <c r="V313" s="5">
        <f>T313/MAX($T$14:T313)-1</f>
        <v>0</v>
      </c>
      <c r="Z313" s="3"/>
      <c r="AA313" s="3"/>
      <c r="AB313" s="3"/>
      <c r="AC313" s="3"/>
      <c r="AE313" s="3"/>
      <c r="AG313" s="3"/>
      <c r="AL313" s="3"/>
    </row>
    <row r="314" spans="1:38" x14ac:dyDescent="0.25">
      <c r="A314" s="3">
        <v>42965</v>
      </c>
      <c r="B314">
        <v>14054762</v>
      </c>
      <c r="C314">
        <v>13084451</v>
      </c>
      <c r="D314">
        <v>12231365</v>
      </c>
      <c r="E314">
        <v>12277313</v>
      </c>
      <c r="F314">
        <v>10455208</v>
      </c>
      <c r="G314">
        <v>10542420</v>
      </c>
      <c r="H314">
        <v>10542420</v>
      </c>
      <c r="I314">
        <v>11035649</v>
      </c>
      <c r="K314" s="5">
        <f t="shared" si="42"/>
        <v>-1.6749840517452652E-3</v>
      </c>
      <c r="L314" s="5">
        <f t="shared" si="42"/>
        <v>0</v>
      </c>
      <c r="M314" s="5">
        <f t="shared" si="42"/>
        <v>-1.2980859478562978E-3</v>
      </c>
      <c r="N314" s="5">
        <f t="shared" si="41"/>
        <v>0</v>
      </c>
      <c r="O314" s="5">
        <f t="shared" si="38"/>
        <v>-3.9164217235837517E-3</v>
      </c>
      <c r="P314" s="5">
        <f t="shared" si="35"/>
        <v>-8.5187623436471238E-3</v>
      </c>
      <c r="Q314" s="5">
        <f t="shared" si="36"/>
        <v>-8.5187623436471238E-3</v>
      </c>
      <c r="R314" s="5">
        <f t="shared" si="37"/>
        <v>-5.9287659910172152E-3</v>
      </c>
      <c r="T314" s="7">
        <f t="shared" si="40"/>
        <v>117.82087560063688</v>
      </c>
      <c r="U314" s="4">
        <f t="shared" si="39"/>
        <v>-3.7319728001870972E-3</v>
      </c>
      <c r="V314" s="5">
        <f>T314/MAX($T$14:T314)-1</f>
        <v>-3.7319728001871111E-3</v>
      </c>
      <c r="Z314" s="3"/>
      <c r="AA314" s="3"/>
      <c r="AB314" s="3"/>
      <c r="AC314" s="3"/>
      <c r="AE314" s="3"/>
      <c r="AG314" s="3"/>
      <c r="AL314" s="3"/>
    </row>
    <row r="315" spans="1:38" x14ac:dyDescent="0.25">
      <c r="A315" s="3">
        <v>42968</v>
      </c>
      <c r="B315">
        <v>14017342</v>
      </c>
      <c r="C315">
        <v>13142090</v>
      </c>
      <c r="D315">
        <v>12218005</v>
      </c>
      <c r="E315">
        <v>12293099</v>
      </c>
      <c r="F315">
        <v>10478664</v>
      </c>
      <c r="G315">
        <v>10572529</v>
      </c>
      <c r="H315">
        <v>10572529</v>
      </c>
      <c r="I315">
        <v>11063442</v>
      </c>
      <c r="K315" s="5">
        <f t="shared" si="42"/>
        <v>-2.6624428076406081E-3</v>
      </c>
      <c r="L315" s="5">
        <f t="shared" si="42"/>
        <v>4.4051523445653995E-3</v>
      </c>
      <c r="M315" s="5">
        <f t="shared" si="42"/>
        <v>-1.0922738386107689E-3</v>
      </c>
      <c r="N315" s="5">
        <f t="shared" si="41"/>
        <v>1.2857862302606549E-3</v>
      </c>
      <c r="O315" s="5">
        <f t="shared" si="38"/>
        <v>2.2434752135012115E-3</v>
      </c>
      <c r="P315" s="5">
        <f t="shared" si="35"/>
        <v>2.8559856275882645E-3</v>
      </c>
      <c r="Q315" s="5">
        <f t="shared" si="36"/>
        <v>2.8559856275882645E-3</v>
      </c>
      <c r="R315" s="5">
        <f t="shared" si="37"/>
        <v>2.5184744458617292E-3</v>
      </c>
      <c r="T315" s="7">
        <f t="shared" si="40"/>
        <v>118.00364733764997</v>
      </c>
      <c r="U315" s="4">
        <f t="shared" si="39"/>
        <v>1.5512678553892684E-3</v>
      </c>
      <c r="V315" s="5">
        <f>T315/MAX($T$14:T315)-1</f>
        <v>-2.1864942342399996E-3</v>
      </c>
      <c r="Z315" s="3"/>
      <c r="AA315" s="3"/>
      <c r="AB315" s="3"/>
      <c r="AC315" s="3"/>
      <c r="AE315" s="3"/>
      <c r="AG315" s="3"/>
      <c r="AL315" s="3"/>
    </row>
    <row r="316" spans="1:38" x14ac:dyDescent="0.25">
      <c r="A316" s="3">
        <v>42969</v>
      </c>
      <c r="B316">
        <v>13915779</v>
      </c>
      <c r="C316">
        <v>12984573</v>
      </c>
      <c r="D316">
        <v>12186172</v>
      </c>
      <c r="E316">
        <v>12249458</v>
      </c>
      <c r="F316">
        <v>10450765</v>
      </c>
      <c r="G316">
        <v>10619103</v>
      </c>
      <c r="H316">
        <v>10619103</v>
      </c>
      <c r="I316">
        <v>11077667</v>
      </c>
      <c r="K316" s="5">
        <f t="shared" si="42"/>
        <v>-7.2455248648424231E-3</v>
      </c>
      <c r="L316" s="5">
        <f t="shared" si="42"/>
        <v>-1.1985688729874822E-2</v>
      </c>
      <c r="M316" s="5">
        <f t="shared" si="42"/>
        <v>-2.6054171691696215E-3</v>
      </c>
      <c r="N316" s="5">
        <f t="shared" si="41"/>
        <v>-3.550040555274192E-3</v>
      </c>
      <c r="O316" s="5">
        <f t="shared" si="38"/>
        <v>-2.6624577331614274E-3</v>
      </c>
      <c r="P316" s="5">
        <f t="shared" si="35"/>
        <v>4.4051900921719955E-3</v>
      </c>
      <c r="Q316" s="5">
        <f t="shared" si="36"/>
        <v>4.4051900921719955E-3</v>
      </c>
      <c r="R316" s="5">
        <f t="shared" si="37"/>
        <v>1.2857662199521336E-3</v>
      </c>
      <c r="T316" s="7">
        <f t="shared" si="40"/>
        <v>117.73883265851788</v>
      </c>
      <c r="U316" s="4">
        <f t="shared" si="39"/>
        <v>-2.2441228310032951E-3</v>
      </c>
      <c r="V316" s="5">
        <f>T316/MAX($T$14:T316)-1</f>
        <v>-4.4257103036123846E-3</v>
      </c>
      <c r="Z316" s="3"/>
      <c r="AA316" s="3"/>
      <c r="AB316" s="3"/>
      <c r="AC316" s="3"/>
      <c r="AE316" s="3"/>
      <c r="AG316" s="3"/>
      <c r="AL316" s="3"/>
    </row>
    <row r="317" spans="1:38" x14ac:dyDescent="0.25">
      <c r="A317" s="3">
        <v>42970</v>
      </c>
      <c r="B317">
        <v>13968256</v>
      </c>
      <c r="C317">
        <v>13023239</v>
      </c>
      <c r="D317">
        <v>12246013</v>
      </c>
      <c r="E317">
        <v>12286471</v>
      </c>
      <c r="F317">
        <v>10375044</v>
      </c>
      <c r="G317">
        <v>10491825</v>
      </c>
      <c r="H317">
        <v>10491825</v>
      </c>
      <c r="I317">
        <v>11038341</v>
      </c>
      <c r="K317" s="5">
        <f t="shared" si="42"/>
        <v>3.7710429290376268E-3</v>
      </c>
      <c r="L317" s="5">
        <f t="shared" si="42"/>
        <v>2.9778414738783621E-3</v>
      </c>
      <c r="M317" s="5">
        <f t="shared" si="42"/>
        <v>4.9105658446311207E-3</v>
      </c>
      <c r="N317" s="5">
        <f t="shared" si="41"/>
        <v>3.0216030782750369E-3</v>
      </c>
      <c r="O317" s="5">
        <f t="shared" si="38"/>
        <v>-7.2454982960578063E-3</v>
      </c>
      <c r="P317" s="5">
        <f t="shared" si="35"/>
        <v>-1.1985758119117951E-2</v>
      </c>
      <c r="Q317" s="5">
        <f t="shared" si="36"/>
        <v>-1.1985758119117951E-2</v>
      </c>
      <c r="R317" s="5">
        <f t="shared" si="37"/>
        <v>-3.5500254701644751E-3</v>
      </c>
      <c r="T317" s="7">
        <f t="shared" si="40"/>
        <v>117.44322008047574</v>
      </c>
      <c r="U317" s="4">
        <f t="shared" si="39"/>
        <v>-2.5107483348295045E-3</v>
      </c>
      <c r="V317" s="5">
        <f>T317/MAX($T$14:T317)-1</f>
        <v>-6.9253467936666313E-3</v>
      </c>
      <c r="Z317" s="3"/>
      <c r="AA317" s="3"/>
      <c r="AB317" s="3"/>
      <c r="AC317" s="3"/>
      <c r="AE317" s="3"/>
      <c r="AG317" s="3"/>
      <c r="AL317" s="3"/>
    </row>
    <row r="318" spans="1:38" x14ac:dyDescent="0.25">
      <c r="A318" s="3">
        <v>42971</v>
      </c>
      <c r="B318">
        <v>13773537</v>
      </c>
      <c r="C318">
        <v>12895925</v>
      </c>
      <c r="D318">
        <v>12184119</v>
      </c>
      <c r="E318">
        <v>12226598</v>
      </c>
      <c r="F318">
        <v>10414168</v>
      </c>
      <c r="G318">
        <v>10523068</v>
      </c>
      <c r="H318">
        <v>10523068</v>
      </c>
      <c r="I318">
        <v>11071695</v>
      </c>
      <c r="K318" s="5">
        <f t="shared" si="42"/>
        <v>-1.394010819962066E-2</v>
      </c>
      <c r="L318" s="5">
        <f t="shared" si="42"/>
        <v>-9.7759090499682788E-3</v>
      </c>
      <c r="M318" s="5">
        <f t="shared" si="42"/>
        <v>-5.0542164212956653E-3</v>
      </c>
      <c r="N318" s="5">
        <f t="shared" si="41"/>
        <v>-4.8730835729804411E-3</v>
      </c>
      <c r="O318" s="5">
        <f t="shared" si="38"/>
        <v>3.7709719592513569E-3</v>
      </c>
      <c r="P318" s="5">
        <f t="shared" si="35"/>
        <v>2.9778422724360265E-3</v>
      </c>
      <c r="Q318" s="5">
        <f t="shared" si="36"/>
        <v>2.9778422724360265E-3</v>
      </c>
      <c r="R318" s="5">
        <f t="shared" si="37"/>
        <v>3.0216497207324888E-3</v>
      </c>
      <c r="T318" s="7">
        <f t="shared" si="40"/>
        <v>117.13647290826455</v>
      </c>
      <c r="U318" s="4">
        <f t="shared" si="39"/>
        <v>-2.6118763773761433E-3</v>
      </c>
      <c r="V318" s="5">
        <f>T318/MAX($T$14:T318)-1</f>
        <v>-9.5191350213472692E-3</v>
      </c>
      <c r="Z318" s="3"/>
      <c r="AA318" s="3"/>
      <c r="AB318" s="3"/>
      <c r="AC318" s="3"/>
      <c r="AE318" s="3"/>
      <c r="AG318" s="3"/>
      <c r="AL318" s="3"/>
    </row>
    <row r="319" spans="1:38" x14ac:dyDescent="0.25">
      <c r="A319" s="3">
        <v>42975</v>
      </c>
      <c r="B319">
        <v>13773537</v>
      </c>
      <c r="C319">
        <v>12895925</v>
      </c>
      <c r="D319">
        <v>12184119</v>
      </c>
      <c r="E319">
        <v>12226598</v>
      </c>
      <c r="F319">
        <v>10351846</v>
      </c>
      <c r="G319">
        <v>10452651</v>
      </c>
      <c r="H319">
        <v>10452651</v>
      </c>
      <c r="I319">
        <v>11017741</v>
      </c>
      <c r="K319" s="5">
        <f t="shared" si="42"/>
        <v>0</v>
      </c>
      <c r="L319" s="5">
        <f t="shared" si="42"/>
        <v>0</v>
      </c>
      <c r="M319" s="5">
        <f t="shared" si="42"/>
        <v>0</v>
      </c>
      <c r="N319" s="5">
        <f t="shared" si="41"/>
        <v>0</v>
      </c>
      <c r="O319" s="5">
        <f t="shared" si="38"/>
        <v>-5.9843474773980665E-3</v>
      </c>
      <c r="P319" s="5">
        <f t="shared" si="35"/>
        <v>-6.6916796508394993E-3</v>
      </c>
      <c r="Q319" s="5">
        <f t="shared" si="36"/>
        <v>-6.6916796508394993E-3</v>
      </c>
      <c r="R319" s="5">
        <f t="shared" si="37"/>
        <v>-4.8731472461984726E-3</v>
      </c>
      <c r="T319" s="7">
        <f t="shared" si="40"/>
        <v>116.78153689066394</v>
      </c>
      <c r="U319" s="4">
        <f t="shared" si="39"/>
        <v>-3.0301067531594422E-3</v>
      </c>
      <c r="V319" s="5">
        <f>T319/MAX($T$14:T319)-1</f>
        <v>-1.2520397779194337E-2</v>
      </c>
      <c r="Z319" s="3"/>
      <c r="AA319" s="3"/>
      <c r="AB319" s="3"/>
      <c r="AC319" s="3"/>
      <c r="AE319" s="3"/>
      <c r="AG319" s="3"/>
      <c r="AL319" s="3"/>
    </row>
    <row r="320" spans="1:38" x14ac:dyDescent="0.25">
      <c r="A320" s="3">
        <v>42976</v>
      </c>
      <c r="B320">
        <v>13787602</v>
      </c>
      <c r="C320">
        <v>12904545</v>
      </c>
      <c r="D320">
        <v>12192263</v>
      </c>
      <c r="E320">
        <v>12225852</v>
      </c>
      <c r="F320">
        <v>10351846</v>
      </c>
      <c r="G320">
        <v>10452651</v>
      </c>
      <c r="H320">
        <v>10452651</v>
      </c>
      <c r="I320">
        <v>11017741</v>
      </c>
      <c r="K320" s="5">
        <f t="shared" si="42"/>
        <v>1.0211610859287568E-3</v>
      </c>
      <c r="L320" s="5">
        <f t="shared" si="42"/>
        <v>6.6842820503376643E-4</v>
      </c>
      <c r="M320" s="5">
        <f t="shared" si="42"/>
        <v>6.6841106853932075E-4</v>
      </c>
      <c r="N320" s="5">
        <f t="shared" si="41"/>
        <v>-6.101451932905011E-5</v>
      </c>
      <c r="O320" s="5">
        <f t="shared" si="38"/>
        <v>0</v>
      </c>
      <c r="P320" s="5">
        <f t="shared" si="35"/>
        <v>0</v>
      </c>
      <c r="Q320" s="5">
        <f t="shared" si="36"/>
        <v>0</v>
      </c>
      <c r="R320" s="5">
        <f t="shared" si="37"/>
        <v>0</v>
      </c>
      <c r="T320" s="7">
        <f t="shared" si="40"/>
        <v>116.81506758274288</v>
      </c>
      <c r="U320" s="4">
        <f t="shared" si="39"/>
        <v>2.8712323002159923E-4</v>
      </c>
      <c r="V320" s="5">
        <f>T320/MAX($T$14:T320)-1</f>
        <v>-1.2236869446224152E-2</v>
      </c>
      <c r="Z320" s="3"/>
      <c r="AA320" s="3"/>
      <c r="AB320" s="3"/>
      <c r="AC320" s="3"/>
      <c r="AE320" s="3"/>
      <c r="AG320" s="3"/>
      <c r="AL320" s="3"/>
    </row>
    <row r="321" spans="1:38" x14ac:dyDescent="0.25">
      <c r="A321" s="3">
        <v>42979</v>
      </c>
      <c r="B321">
        <v>13702084</v>
      </c>
      <c r="C321">
        <v>12840185</v>
      </c>
      <c r="D321">
        <v>12138708</v>
      </c>
      <c r="E321">
        <v>12196735</v>
      </c>
      <c r="F321">
        <v>10362416</v>
      </c>
      <c r="G321">
        <v>10459638</v>
      </c>
      <c r="H321">
        <v>10459638</v>
      </c>
      <c r="I321">
        <v>11017069</v>
      </c>
      <c r="K321" s="5">
        <f t="shared" si="42"/>
        <v>-6.2025289096682146E-3</v>
      </c>
      <c r="L321" s="5">
        <f t="shared" si="42"/>
        <v>-4.9873901017044586E-3</v>
      </c>
      <c r="M321" s="5">
        <f t="shared" si="42"/>
        <v>-4.3925397606662253E-3</v>
      </c>
      <c r="N321" s="5">
        <f t="shared" si="41"/>
        <v>-2.3815927102667223E-3</v>
      </c>
      <c r="O321" s="5">
        <f t="shared" si="38"/>
        <v>1.0210739224676413E-3</v>
      </c>
      <c r="P321" s="5">
        <f t="shared" si="35"/>
        <v>6.6844286679046405E-4</v>
      </c>
      <c r="Q321" s="5">
        <f t="shared" si="36"/>
        <v>6.6844286679046405E-4</v>
      </c>
      <c r="R321" s="5">
        <f t="shared" si="37"/>
        <v>-6.0992539214654862E-5</v>
      </c>
      <c r="T321" s="7">
        <f t="shared" si="40"/>
        <v>116.58629864287074</v>
      </c>
      <c r="U321" s="4">
        <f t="shared" si="39"/>
        <v>-1.9583855456839633E-3</v>
      </c>
      <c r="V321" s="5">
        <f>T321/MAX($T$14:T321)-1</f>
        <v>-1.4171290483660282E-2</v>
      </c>
      <c r="Z321" s="3"/>
      <c r="AA321" s="3"/>
      <c r="AB321" s="3"/>
      <c r="AC321" s="3"/>
      <c r="AE321" s="3"/>
      <c r="AG321" s="3"/>
      <c r="AL321" s="3"/>
    </row>
    <row r="322" spans="1:38" x14ac:dyDescent="0.25">
      <c r="A322" s="3">
        <v>42982</v>
      </c>
      <c r="B322">
        <v>13691697</v>
      </c>
      <c r="C322">
        <v>12812849</v>
      </c>
      <c r="D322">
        <v>12115475</v>
      </c>
      <c r="E322">
        <v>12186237</v>
      </c>
      <c r="F322">
        <v>10298143</v>
      </c>
      <c r="G322">
        <v>10407471</v>
      </c>
      <c r="H322">
        <v>10407471</v>
      </c>
      <c r="I322">
        <v>10990831</v>
      </c>
      <c r="K322" s="5">
        <f t="shared" si="42"/>
        <v>-7.580598688491369E-4</v>
      </c>
      <c r="L322" s="5">
        <f t="shared" si="42"/>
        <v>-2.1289412886185133E-3</v>
      </c>
      <c r="M322" s="5">
        <f t="shared" si="42"/>
        <v>-1.9139598711823691E-3</v>
      </c>
      <c r="N322" s="5">
        <f t="shared" si="41"/>
        <v>-8.6072215228094606E-4</v>
      </c>
      <c r="O322" s="5">
        <f t="shared" si="38"/>
        <v>-6.202511074637429E-3</v>
      </c>
      <c r="P322" s="5">
        <f t="shared" si="35"/>
        <v>-4.9874575009192235E-3</v>
      </c>
      <c r="Q322" s="5">
        <f t="shared" si="36"/>
        <v>-4.9874575009192235E-3</v>
      </c>
      <c r="R322" s="5">
        <f t="shared" si="37"/>
        <v>-2.3815771690274268E-3</v>
      </c>
      <c r="T322" s="7">
        <f t="shared" si="40"/>
        <v>116.23332362023979</v>
      </c>
      <c r="U322" s="4">
        <f t="shared" si="39"/>
        <v>-3.0275858033042835E-3</v>
      </c>
      <c r="V322" s="5">
        <f>T322/MAX($T$14:T322)-1</f>
        <v>-1.7155971489081767E-2</v>
      </c>
      <c r="Z322" s="3"/>
      <c r="AA322" s="3"/>
      <c r="AB322" s="3"/>
      <c r="AC322" s="3"/>
      <c r="AE322" s="3"/>
      <c r="AG322" s="3"/>
      <c r="AL322" s="3"/>
    </row>
    <row r="323" spans="1:38" x14ac:dyDescent="0.25">
      <c r="A323" s="3">
        <v>42983</v>
      </c>
      <c r="B323">
        <v>13646640</v>
      </c>
      <c r="C323">
        <v>12753791</v>
      </c>
      <c r="D323">
        <v>12056486</v>
      </c>
      <c r="E323">
        <v>12162268</v>
      </c>
      <c r="F323">
        <v>10290336</v>
      </c>
      <c r="G323">
        <v>10385314</v>
      </c>
      <c r="H323">
        <v>10385314</v>
      </c>
      <c r="I323">
        <v>10981371</v>
      </c>
      <c r="K323" s="5">
        <f t="shared" si="42"/>
        <v>-3.2908265498425848E-3</v>
      </c>
      <c r="L323" s="5">
        <f t="shared" si="42"/>
        <v>-4.6092793257768161E-3</v>
      </c>
      <c r="M323" s="5">
        <f t="shared" si="42"/>
        <v>-4.8688970098159645E-3</v>
      </c>
      <c r="N323" s="5">
        <f t="shared" si="41"/>
        <v>-1.966891009915539E-3</v>
      </c>
      <c r="O323" s="5">
        <f t="shared" si="38"/>
        <v>-7.5809784346558828E-4</v>
      </c>
      <c r="P323" s="5">
        <f t="shared" si="35"/>
        <v>-2.1289514042364122E-3</v>
      </c>
      <c r="Q323" s="5">
        <f t="shared" si="36"/>
        <v>-2.1289514042364122E-3</v>
      </c>
      <c r="R323" s="5">
        <f t="shared" si="37"/>
        <v>-8.6071744711568865E-4</v>
      </c>
      <c r="T323" s="7">
        <f t="shared" si="40"/>
        <v>115.93383957016427</v>
      </c>
      <c r="U323" s="4">
        <f t="shared" si="39"/>
        <v>-2.5765764993006257E-3</v>
      </c>
      <c r="V323" s="5">
        <f>T323/MAX($T$14:T323)-1</f>
        <v>-1.9688344315420991E-2</v>
      </c>
      <c r="Z323" s="3"/>
      <c r="AA323" s="3"/>
      <c r="AB323" s="3"/>
      <c r="AC323" s="3"/>
      <c r="AE323" s="3"/>
      <c r="AG323" s="3"/>
      <c r="AL323" s="3"/>
    </row>
    <row r="324" spans="1:38" x14ac:dyDescent="0.25">
      <c r="A324" s="3">
        <v>42985</v>
      </c>
      <c r="B324">
        <v>13545749</v>
      </c>
      <c r="C324">
        <v>12656361</v>
      </c>
      <c r="D324">
        <v>12030747</v>
      </c>
      <c r="E324">
        <v>12162268</v>
      </c>
      <c r="F324">
        <v>10256473</v>
      </c>
      <c r="G324">
        <v>10337445</v>
      </c>
      <c r="H324">
        <v>10337445</v>
      </c>
      <c r="I324">
        <v>10959772</v>
      </c>
      <c r="K324" s="5">
        <f t="shared" si="42"/>
        <v>-7.3931018917476887E-3</v>
      </c>
      <c r="L324" s="5">
        <f t="shared" si="42"/>
        <v>-7.63929720974732E-3</v>
      </c>
      <c r="M324" s="5">
        <f t="shared" si="42"/>
        <v>-2.1348674895819153E-3</v>
      </c>
      <c r="N324" s="5">
        <f t="shared" si="41"/>
        <v>0</v>
      </c>
      <c r="O324" s="5">
        <f t="shared" si="38"/>
        <v>-3.2907574640905768E-3</v>
      </c>
      <c r="P324" s="5">
        <f t="shared" si="35"/>
        <v>-4.6092973211979693E-3</v>
      </c>
      <c r="Q324" s="5">
        <f t="shared" si="36"/>
        <v>-4.6092973211979693E-3</v>
      </c>
      <c r="R324" s="5">
        <f t="shared" si="37"/>
        <v>-1.966876449215671E-3</v>
      </c>
      <c r="T324" s="7">
        <f t="shared" si="40"/>
        <v>115.47527058394101</v>
      </c>
      <c r="U324" s="4">
        <f t="shared" si="39"/>
        <v>-3.9554368933473888E-3</v>
      </c>
      <c r="V324" s="5">
        <f>T324/MAX($T$14:T324)-1</f>
        <v>-2.3565905205294335E-2</v>
      </c>
      <c r="Z324" s="3"/>
      <c r="AA324" s="3"/>
      <c r="AB324" s="3"/>
      <c r="AC324" s="3"/>
      <c r="AE324" s="3"/>
      <c r="AG324" s="3"/>
      <c r="AL324" s="3"/>
    </row>
    <row r="325" spans="1:38" x14ac:dyDescent="0.25">
      <c r="A325" s="3">
        <v>42986</v>
      </c>
      <c r="B325">
        <v>13542152</v>
      </c>
      <c r="C325">
        <v>12646247</v>
      </c>
      <c r="D325">
        <v>12021133</v>
      </c>
      <c r="E325">
        <v>12162268</v>
      </c>
      <c r="F325">
        <v>10213663</v>
      </c>
      <c r="G325">
        <v>10302320</v>
      </c>
      <c r="H325">
        <v>10302320</v>
      </c>
      <c r="I325">
        <v>10959772</v>
      </c>
      <c r="K325" s="5">
        <f t="shared" si="42"/>
        <v>-2.655445630950215E-4</v>
      </c>
      <c r="L325" s="5">
        <f t="shared" si="42"/>
        <v>-7.9912385558533749E-4</v>
      </c>
      <c r="M325" s="5">
        <f t="shared" si="42"/>
        <v>-7.9911912369201588E-4</v>
      </c>
      <c r="N325" s="5">
        <f t="shared" si="41"/>
        <v>0</v>
      </c>
      <c r="O325" s="5">
        <f t="shared" si="38"/>
        <v>-4.1739494658641352E-3</v>
      </c>
      <c r="P325" s="5">
        <f t="shared" si="35"/>
        <v>-3.3978415362789782E-3</v>
      </c>
      <c r="Q325" s="5">
        <f t="shared" si="36"/>
        <v>-3.3978415362789782E-3</v>
      </c>
      <c r="R325" s="5">
        <f t="shared" si="37"/>
        <v>0</v>
      </c>
      <c r="T325" s="7">
        <f t="shared" si="40"/>
        <v>115.29002775189761</v>
      </c>
      <c r="U325" s="4">
        <f t="shared" si="39"/>
        <v>-1.6041775100993083E-3</v>
      </c>
      <c r="V325" s="5">
        <f>T325/MAX($T$14:T325)-1</f>
        <v>-2.5132278820258258E-2</v>
      </c>
      <c r="Z325" s="3"/>
      <c r="AA325" s="3"/>
      <c r="AB325" s="3"/>
      <c r="AC325" s="3"/>
      <c r="AE325" s="3"/>
      <c r="AG325" s="3"/>
      <c r="AL325" s="3"/>
    </row>
    <row r="326" spans="1:38" x14ac:dyDescent="0.25">
      <c r="A326" s="3">
        <v>42989</v>
      </c>
      <c r="B326">
        <v>13543902</v>
      </c>
      <c r="C326">
        <v>12635271</v>
      </c>
      <c r="D326">
        <v>11979024</v>
      </c>
      <c r="E326">
        <v>12147807</v>
      </c>
      <c r="F326">
        <v>10213216</v>
      </c>
      <c r="G326">
        <v>10286219</v>
      </c>
      <c r="H326">
        <v>10286219</v>
      </c>
      <c r="I326">
        <v>10959772</v>
      </c>
      <c r="K326" s="5">
        <f t="shared" si="42"/>
        <v>1.2922613776589209E-4</v>
      </c>
      <c r="L326" s="5">
        <f t="shared" si="42"/>
        <v>-8.6792548018399529E-4</v>
      </c>
      <c r="M326" s="5">
        <f t="shared" si="42"/>
        <v>-3.5029144091492936E-3</v>
      </c>
      <c r="N326" s="5">
        <f t="shared" si="41"/>
        <v>-1.1890052085680169E-3</v>
      </c>
      <c r="O326" s="5">
        <f t="shared" si="38"/>
        <v>-4.3764905891308103E-5</v>
      </c>
      <c r="P326" s="5">
        <f t="shared" si="35"/>
        <v>-1.5628518624930532E-3</v>
      </c>
      <c r="Q326" s="5">
        <f t="shared" si="36"/>
        <v>-1.5628518624930532E-3</v>
      </c>
      <c r="R326" s="5">
        <f t="shared" si="37"/>
        <v>0</v>
      </c>
      <c r="T326" s="7">
        <f t="shared" si="40"/>
        <v>115.16608970976803</v>
      </c>
      <c r="U326" s="4">
        <f t="shared" si="39"/>
        <v>-1.0750109488766035E-3</v>
      </c>
      <c r="V326" s="5">
        <f>T326/MAX($T$14:T326)-1</f>
        <v>-2.618027229423292E-2</v>
      </c>
      <c r="Z326" s="3"/>
      <c r="AA326" s="3"/>
      <c r="AB326" s="3"/>
      <c r="AC326" s="3"/>
      <c r="AE326" s="3"/>
      <c r="AG326" s="3"/>
      <c r="AL326" s="3"/>
    </row>
    <row r="327" spans="1:38" x14ac:dyDescent="0.25">
      <c r="A327" s="3">
        <v>42990</v>
      </c>
      <c r="B327">
        <v>13577191</v>
      </c>
      <c r="C327">
        <v>12659059</v>
      </c>
      <c r="D327">
        <v>12004921</v>
      </c>
      <c r="E327">
        <v>12159993</v>
      </c>
      <c r="F327">
        <v>10214536</v>
      </c>
      <c r="G327">
        <v>10277292</v>
      </c>
      <c r="H327">
        <v>10277292</v>
      </c>
      <c r="I327">
        <v>10946740</v>
      </c>
      <c r="K327" s="5">
        <f t="shared" si="42"/>
        <v>2.4578588947261615E-3</v>
      </c>
      <c r="L327" s="5">
        <f t="shared" si="42"/>
        <v>1.8826663868152238E-3</v>
      </c>
      <c r="M327" s="5">
        <f t="shared" si="42"/>
        <v>2.1618622685788402E-3</v>
      </c>
      <c r="N327" s="5">
        <f t="shared" si="41"/>
        <v>1.0031440242670442E-3</v>
      </c>
      <c r="O327" s="5">
        <f t="shared" si="38"/>
        <v>1.2924430463434611E-4</v>
      </c>
      <c r="P327" s="5">
        <f t="shared" si="35"/>
        <v>-8.6786019236029244E-4</v>
      </c>
      <c r="Q327" s="5">
        <f t="shared" si="36"/>
        <v>-8.6786019236029244E-4</v>
      </c>
      <c r="R327" s="5">
        <f t="shared" si="37"/>
        <v>-1.1890758311395855E-3</v>
      </c>
      <c r="T327" s="7">
        <f t="shared" si="40"/>
        <v>115.23389345232039</v>
      </c>
      <c r="U327" s="4">
        <f t="shared" si="39"/>
        <v>5.8874745789518068E-4</v>
      </c>
      <c r="V327" s="5">
        <f>T327/MAX($T$14:T327)-1</f>
        <v>-2.5606938405097868E-2</v>
      </c>
      <c r="Z327" s="3"/>
      <c r="AA327" s="3"/>
      <c r="AB327" s="3"/>
      <c r="AC327" s="3"/>
      <c r="AE327" s="3"/>
      <c r="AG327" s="3"/>
      <c r="AL327" s="3"/>
    </row>
    <row r="328" spans="1:38" x14ac:dyDescent="0.25">
      <c r="A328" s="3">
        <v>42991</v>
      </c>
      <c r="B328">
        <v>13498466</v>
      </c>
      <c r="C328">
        <v>12585358</v>
      </c>
      <c r="D328">
        <v>11949015</v>
      </c>
      <c r="E328">
        <v>12122011</v>
      </c>
      <c r="F328">
        <v>10239642</v>
      </c>
      <c r="G328">
        <v>10296640</v>
      </c>
      <c r="H328">
        <v>10296640</v>
      </c>
      <c r="I328">
        <v>10957721</v>
      </c>
      <c r="K328" s="5">
        <f t="shared" si="42"/>
        <v>-5.7983275038261395E-3</v>
      </c>
      <c r="L328" s="5">
        <f t="shared" si="42"/>
        <v>-5.8219967218732238E-3</v>
      </c>
      <c r="M328" s="5">
        <f t="shared" si="42"/>
        <v>-4.6569236065776565E-3</v>
      </c>
      <c r="N328" s="5">
        <f t="shared" si="41"/>
        <v>-3.1235215349219025E-3</v>
      </c>
      <c r="O328" s="5">
        <f t="shared" si="38"/>
        <v>2.457869843524918E-3</v>
      </c>
      <c r="P328" s="5">
        <f t="shared" si="35"/>
        <v>1.8825970888050048E-3</v>
      </c>
      <c r="Q328" s="5">
        <f t="shared" si="36"/>
        <v>1.8825970888050048E-3</v>
      </c>
      <c r="R328" s="5">
        <f t="shared" si="37"/>
        <v>1.0031296988874949E-3</v>
      </c>
      <c r="T328" s="7">
        <f t="shared" si="40"/>
        <v>115.05852798320115</v>
      </c>
      <c r="U328" s="4">
        <f t="shared" si="39"/>
        <v>-1.5218219558970625E-3</v>
      </c>
      <c r="V328" s="5">
        <f>T328/MAX($T$14:T328)-1</f>
        <v>-2.7089791159906729E-2</v>
      </c>
      <c r="Z328" s="3"/>
      <c r="AA328" s="3"/>
      <c r="AB328" s="3"/>
      <c r="AC328" s="3"/>
      <c r="AE328" s="3"/>
      <c r="AG328" s="3"/>
      <c r="AL328" s="3"/>
    </row>
    <row r="329" spans="1:38" x14ac:dyDescent="0.25">
      <c r="A329" s="3">
        <v>42992</v>
      </c>
      <c r="B329">
        <v>13454232</v>
      </c>
      <c r="C329">
        <v>12529439</v>
      </c>
      <c r="D329">
        <v>11951757</v>
      </c>
      <c r="E329">
        <v>12142569</v>
      </c>
      <c r="F329">
        <v>10180268</v>
      </c>
      <c r="G329">
        <v>10236693</v>
      </c>
      <c r="H329">
        <v>10236693</v>
      </c>
      <c r="I329">
        <v>10923495</v>
      </c>
      <c r="K329" s="5">
        <f t="shared" si="42"/>
        <v>-3.2769649529065248E-3</v>
      </c>
      <c r="L329" s="5">
        <f t="shared" si="42"/>
        <v>-4.4431791292707246E-3</v>
      </c>
      <c r="M329" s="5">
        <f t="shared" si="42"/>
        <v>2.2947498182901427E-4</v>
      </c>
      <c r="N329" s="5">
        <f t="shared" si="42"/>
        <v>1.6959232259399215E-3</v>
      </c>
      <c r="O329" s="5">
        <f t="shared" si="38"/>
        <v>-5.7984449065699994E-3</v>
      </c>
      <c r="P329" s="5">
        <f t="shared" si="35"/>
        <v>-5.8219963017062115E-3</v>
      </c>
      <c r="Q329" s="5">
        <f t="shared" si="36"/>
        <v>-5.8219963017062115E-3</v>
      </c>
      <c r="R329" s="5">
        <f t="shared" si="37"/>
        <v>-3.1234597048054313E-3</v>
      </c>
      <c r="T329" s="7">
        <f t="shared" si="40"/>
        <v>114.67940088438446</v>
      </c>
      <c r="U329" s="4">
        <f t="shared" si="39"/>
        <v>-3.2950803861495209E-3</v>
      </c>
      <c r="V329" s="5">
        <f>T329/MAX($T$14:T329)-1</f>
        <v>-3.029560850654045E-2</v>
      </c>
      <c r="Z329" s="3"/>
      <c r="AA329" s="3"/>
      <c r="AB329" s="3"/>
      <c r="AC329" s="3"/>
      <c r="AE329" s="3"/>
      <c r="AG329" s="3"/>
      <c r="AL329" s="3"/>
    </row>
    <row r="330" spans="1:38" x14ac:dyDescent="0.25">
      <c r="A330" s="3">
        <v>42993</v>
      </c>
      <c r="B330">
        <v>13454232</v>
      </c>
      <c r="C330">
        <v>12529439</v>
      </c>
      <c r="D330">
        <v>11951757</v>
      </c>
      <c r="E330">
        <v>12142569</v>
      </c>
      <c r="F330">
        <v>10197844</v>
      </c>
      <c r="G330">
        <v>10267592</v>
      </c>
      <c r="H330">
        <v>10267592</v>
      </c>
      <c r="I330">
        <v>10942021</v>
      </c>
      <c r="K330" s="5">
        <f t="shared" si="42"/>
        <v>0</v>
      </c>
      <c r="L330" s="5">
        <f t="shared" si="42"/>
        <v>0</v>
      </c>
      <c r="M330" s="5">
        <f t="shared" si="42"/>
        <v>0</v>
      </c>
      <c r="N330" s="5">
        <f t="shared" si="42"/>
        <v>0</v>
      </c>
      <c r="O330" s="5">
        <f t="shared" si="38"/>
        <v>1.7264771418590286E-3</v>
      </c>
      <c r="P330" s="5">
        <f t="shared" si="35"/>
        <v>3.0184552765233352E-3</v>
      </c>
      <c r="Q330" s="5">
        <f t="shared" si="36"/>
        <v>3.0184552765233352E-3</v>
      </c>
      <c r="R330" s="5">
        <f t="shared" si="37"/>
        <v>1.6959773405855749E-3</v>
      </c>
      <c r="T330" s="7">
        <f t="shared" si="40"/>
        <v>114.81500017376156</v>
      </c>
      <c r="U330" s="4">
        <f t="shared" si="39"/>
        <v>1.1824206294364092E-3</v>
      </c>
      <c r="V330" s="5">
        <f>T330/MAX($T$14:T330)-1</f>
        <v>-2.9149010029583478E-2</v>
      </c>
      <c r="Z330" s="3"/>
      <c r="AA330" s="3"/>
      <c r="AB330" s="3"/>
      <c r="AC330" s="3"/>
      <c r="AE330" s="3"/>
      <c r="AG330" s="3"/>
      <c r="AL330" s="3"/>
    </row>
    <row r="331" spans="1:38" x14ac:dyDescent="0.25">
      <c r="A331" s="3">
        <v>42996</v>
      </c>
      <c r="B331">
        <v>13436740</v>
      </c>
      <c r="C331">
        <v>12529439</v>
      </c>
      <c r="D331">
        <v>11935529</v>
      </c>
      <c r="E331">
        <v>12142569</v>
      </c>
      <c r="F331">
        <v>10188097</v>
      </c>
      <c r="G331">
        <v>10267592</v>
      </c>
      <c r="H331">
        <v>10267592</v>
      </c>
      <c r="I331">
        <v>10942021</v>
      </c>
      <c r="K331" s="5">
        <f t="shared" si="42"/>
        <v>-1.3001113701621714E-3</v>
      </c>
      <c r="L331" s="5">
        <f t="shared" si="42"/>
        <v>0</v>
      </c>
      <c r="M331" s="5">
        <f t="shared" si="42"/>
        <v>-1.3577919966076823E-3</v>
      </c>
      <c r="N331" s="5">
        <f t="shared" si="42"/>
        <v>0</v>
      </c>
      <c r="O331" s="5">
        <f t="shared" si="38"/>
        <v>-9.5579026311831683E-4</v>
      </c>
      <c r="P331" s="5">
        <f t="shared" si="35"/>
        <v>0</v>
      </c>
      <c r="Q331" s="5">
        <f t="shared" si="36"/>
        <v>0</v>
      </c>
      <c r="R331" s="5">
        <f t="shared" si="37"/>
        <v>0</v>
      </c>
      <c r="T331" s="7">
        <f t="shared" si="40"/>
        <v>114.76313689441862</v>
      </c>
      <c r="U331" s="4">
        <f t="shared" si="39"/>
        <v>-4.5171170373602132E-4</v>
      </c>
      <c r="V331" s="5">
        <f>T331/MAX($T$14:T331)-1</f>
        <v>-2.9587554784336834E-2</v>
      </c>
      <c r="Z331" s="3"/>
      <c r="AA331" s="3"/>
      <c r="AB331" s="3"/>
      <c r="AC331" s="3"/>
      <c r="AE331" s="3"/>
      <c r="AG331" s="3"/>
      <c r="AL331" s="3"/>
    </row>
    <row r="332" spans="1:38" x14ac:dyDescent="0.25">
      <c r="A332" s="3">
        <v>42997</v>
      </c>
      <c r="B332">
        <v>13413863</v>
      </c>
      <c r="C332">
        <v>12529439</v>
      </c>
      <c r="D332">
        <v>11917949</v>
      </c>
      <c r="E332">
        <v>12142569</v>
      </c>
      <c r="F332">
        <v>10174851</v>
      </c>
      <c r="G332">
        <v>10267592</v>
      </c>
      <c r="H332">
        <v>10267592</v>
      </c>
      <c r="I332">
        <v>10942021</v>
      </c>
      <c r="K332" s="5">
        <f t="shared" si="42"/>
        <v>-1.7025707128366374E-3</v>
      </c>
      <c r="L332" s="5">
        <f t="shared" si="42"/>
        <v>0</v>
      </c>
      <c r="M332" s="5">
        <f t="shared" si="42"/>
        <v>-1.4729133497141111E-3</v>
      </c>
      <c r="N332" s="5">
        <f t="shared" si="42"/>
        <v>0</v>
      </c>
      <c r="O332" s="5">
        <f t="shared" si="38"/>
        <v>-1.300144668822889E-3</v>
      </c>
      <c r="P332" s="5">
        <f t="shared" si="35"/>
        <v>0</v>
      </c>
      <c r="Q332" s="5">
        <f t="shared" si="36"/>
        <v>0</v>
      </c>
      <c r="R332" s="5">
        <f t="shared" si="37"/>
        <v>0</v>
      </c>
      <c r="T332" s="7">
        <f t="shared" si="40"/>
        <v>114.69893224532022</v>
      </c>
      <c r="U332" s="4">
        <f t="shared" si="39"/>
        <v>-5.594535914217047E-4</v>
      </c>
      <c r="V332" s="5">
        <f>T332/MAX($T$14:T332)-1</f>
        <v>-3.013045551197302E-2</v>
      </c>
      <c r="Z332" s="3"/>
      <c r="AA332" s="3"/>
      <c r="AB332" s="3"/>
      <c r="AC332" s="3"/>
      <c r="AE332" s="3"/>
      <c r="AG332" s="3"/>
      <c r="AL332" s="3"/>
    </row>
    <row r="333" spans="1:38" x14ac:dyDescent="0.25">
      <c r="A333" s="3">
        <v>42998</v>
      </c>
      <c r="B333">
        <v>13394133</v>
      </c>
      <c r="C333">
        <v>12528186</v>
      </c>
      <c r="D333">
        <v>11916757</v>
      </c>
      <c r="E333">
        <v>12142569</v>
      </c>
      <c r="F333">
        <v>10157528</v>
      </c>
      <c r="G333">
        <v>10267592</v>
      </c>
      <c r="H333">
        <v>10267592</v>
      </c>
      <c r="I333">
        <v>10942021</v>
      </c>
      <c r="K333" s="5">
        <f t="shared" si="42"/>
        <v>-1.4708663716037629E-3</v>
      </c>
      <c r="L333" s="5">
        <f t="shared" si="42"/>
        <v>-1.0000447745506236E-4</v>
      </c>
      <c r="M333" s="5">
        <f t="shared" si="42"/>
        <v>-1.0001720933694447E-4</v>
      </c>
      <c r="N333" s="5">
        <f t="shared" si="42"/>
        <v>0</v>
      </c>
      <c r="O333" s="5">
        <f t="shared" si="38"/>
        <v>-1.7025310739193777E-3</v>
      </c>
      <c r="P333" s="5">
        <f t="shared" si="35"/>
        <v>0</v>
      </c>
      <c r="Q333" s="5">
        <f t="shared" si="36"/>
        <v>0</v>
      </c>
      <c r="R333" s="5">
        <f t="shared" si="37"/>
        <v>0</v>
      </c>
      <c r="T333" s="7">
        <f t="shared" si="40"/>
        <v>114.65056629875866</v>
      </c>
      <c r="U333" s="4">
        <f t="shared" si="39"/>
        <v>-4.2167739153939343E-4</v>
      </c>
      <c r="V333" s="5">
        <f>T333/MAX($T$14:T333)-1</f>
        <v>-3.0539427571626199E-2</v>
      </c>
      <c r="Z333" s="3"/>
      <c r="AA333" s="3"/>
      <c r="AB333" s="3"/>
      <c r="AC333" s="3"/>
      <c r="AE333" s="3"/>
      <c r="AG333" s="3"/>
      <c r="AL333" s="3"/>
    </row>
    <row r="334" spans="1:38" x14ac:dyDescent="0.25">
      <c r="A334" s="3">
        <v>42999</v>
      </c>
      <c r="B334">
        <v>13214386</v>
      </c>
      <c r="C334">
        <v>12376756</v>
      </c>
      <c r="D334">
        <v>11759816</v>
      </c>
      <c r="E334">
        <v>12024535</v>
      </c>
      <c r="F334">
        <v>10142588</v>
      </c>
      <c r="G334">
        <v>10266566</v>
      </c>
      <c r="H334">
        <v>10266566</v>
      </c>
      <c r="I334">
        <v>10942021</v>
      </c>
      <c r="K334" s="5">
        <f t="shared" si="42"/>
        <v>-1.3419830906561847E-2</v>
      </c>
      <c r="L334" s="5">
        <f t="shared" si="42"/>
        <v>-1.2087144938620842E-2</v>
      </c>
      <c r="M334" s="5">
        <f t="shared" si="42"/>
        <v>-1.3169774293459224E-2</v>
      </c>
      <c r="N334" s="5">
        <f t="shared" si="42"/>
        <v>-9.7206777247879073E-3</v>
      </c>
      <c r="O334" s="5">
        <f t="shared" si="38"/>
        <v>-1.47083030438111E-3</v>
      </c>
      <c r="P334" s="5">
        <f t="shared" si="35"/>
        <v>-9.9926058612420654E-5</v>
      </c>
      <c r="Q334" s="5">
        <f t="shared" si="36"/>
        <v>-9.9926058612420654E-5</v>
      </c>
      <c r="R334" s="5">
        <f t="shared" si="37"/>
        <v>0</v>
      </c>
      <c r="T334" s="7">
        <f t="shared" si="40"/>
        <v>113.93302414904765</v>
      </c>
      <c r="U334" s="4">
        <f t="shared" si="39"/>
        <v>-6.2585137856294715E-3</v>
      </c>
      <c r="V334" s="5">
        <f>T334/MAX($T$14:T334)-1</f>
        <v>-3.6606809928793504E-2</v>
      </c>
      <c r="Z334" s="3"/>
      <c r="AA334" s="3"/>
      <c r="AB334" s="3"/>
      <c r="AC334" s="3"/>
      <c r="AE334" s="3"/>
      <c r="AG334" s="3"/>
      <c r="AL334" s="3"/>
    </row>
    <row r="335" spans="1:38" x14ac:dyDescent="0.25">
      <c r="A335" s="3">
        <v>43000</v>
      </c>
      <c r="B335">
        <v>13270515</v>
      </c>
      <c r="C335">
        <v>12388469</v>
      </c>
      <c r="D335">
        <v>11795926</v>
      </c>
      <c r="E335">
        <v>12025398</v>
      </c>
      <c r="F335">
        <v>10069877</v>
      </c>
      <c r="G335">
        <v>10208281</v>
      </c>
      <c r="H335">
        <v>10208281</v>
      </c>
      <c r="I335">
        <v>10914818</v>
      </c>
      <c r="K335" s="5">
        <f t="shared" si="42"/>
        <v>4.2475677644047138E-3</v>
      </c>
      <c r="L335" s="5">
        <f t="shared" si="42"/>
        <v>9.4637076144987731E-4</v>
      </c>
      <c r="M335" s="5">
        <f t="shared" si="42"/>
        <v>3.0706262751050151E-3</v>
      </c>
      <c r="N335" s="5">
        <f t="shared" si="42"/>
        <v>7.1769927070031159E-5</v>
      </c>
      <c r="O335" s="5">
        <f t="shared" si="38"/>
        <v>-7.1688803686001945E-3</v>
      </c>
      <c r="P335" s="5">
        <f t="shared" ref="P335:P398" si="43">IFERROR(G335/G334-1,0)</f>
        <v>-5.67716605532953E-3</v>
      </c>
      <c r="Q335" s="5">
        <f t="shared" ref="Q335:Q398" si="44">IFERROR(H335/H334-1,0)</f>
        <v>-5.67716605532953E-3</v>
      </c>
      <c r="R335" s="5">
        <f t="shared" ref="R335:R398" si="45">IFERROR(I335/I334-1,0)</f>
        <v>-2.4861038011168013E-3</v>
      </c>
      <c r="T335" s="7">
        <f t="shared" si="40"/>
        <v>113.75254025989217</v>
      </c>
      <c r="U335" s="4">
        <f t="shared" si="39"/>
        <v>-1.5841226940433023E-3</v>
      </c>
      <c r="V335" s="5">
        <f>T335/MAX($T$14:T335)-1</f>
        <v>-3.8132942944472004E-2</v>
      </c>
      <c r="Z335" s="3"/>
      <c r="AA335" s="3"/>
      <c r="AB335" s="3"/>
      <c r="AC335" s="3"/>
      <c r="AE335" s="3"/>
      <c r="AG335" s="3"/>
      <c r="AL335" s="3"/>
    </row>
    <row r="336" spans="1:38" x14ac:dyDescent="0.25">
      <c r="A336" s="3">
        <v>43003</v>
      </c>
      <c r="B336">
        <v>13294982</v>
      </c>
      <c r="C336">
        <v>12435272</v>
      </c>
      <c r="D336">
        <v>11879825</v>
      </c>
      <c r="E336">
        <v>12089122</v>
      </c>
      <c r="F336">
        <v>10206398</v>
      </c>
      <c r="G336">
        <v>10320803</v>
      </c>
      <c r="H336">
        <v>10320803</v>
      </c>
      <c r="I336">
        <v>11056578</v>
      </c>
      <c r="K336" s="5">
        <f t="shared" si="42"/>
        <v>1.8437114158720291E-3</v>
      </c>
      <c r="L336" s="5">
        <f t="shared" si="42"/>
        <v>3.7779486714621946E-3</v>
      </c>
      <c r="M336" s="5">
        <f t="shared" si="42"/>
        <v>7.1125403804670473E-3</v>
      </c>
      <c r="N336" s="5">
        <f t="shared" si="42"/>
        <v>5.2991177506140907E-3</v>
      </c>
      <c r="O336" s="5">
        <f t="shared" ref="O336:O399" si="46">IFERROR(F336/F335-1,0)</f>
        <v>1.3557365199197591E-2</v>
      </c>
      <c r="P336" s="5">
        <f t="shared" si="43"/>
        <v>1.1022619773103814E-2</v>
      </c>
      <c r="Q336" s="5">
        <f t="shared" si="44"/>
        <v>1.1022619773103814E-2</v>
      </c>
      <c r="R336" s="5">
        <f t="shared" si="45"/>
        <v>1.2987848262792756E-2</v>
      </c>
      <c r="T336" s="7">
        <f t="shared" si="40"/>
        <v>114.69986816223232</v>
      </c>
      <c r="U336" s="4">
        <f t="shared" ref="U336:U399" si="47">(K336*$K$12%)+(L336*$L$12%)+(M336*$M$12%)+(N336*$N$12%)+(O336*$O$12%)+(P336*$P$12%)+(Q336*$Q$12%)+(R336*$R$12%)</f>
        <v>8.3279714033266672E-3</v>
      </c>
      <c r="V336" s="5">
        <f>T336/MAX($T$14:T336)-1</f>
        <v>-3.0122541599511554E-2</v>
      </c>
      <c r="Z336" s="3"/>
      <c r="AA336" s="3"/>
      <c r="AB336" s="3"/>
      <c r="AC336" s="3"/>
      <c r="AE336" s="3"/>
      <c r="AG336" s="3"/>
      <c r="AL336" s="3"/>
    </row>
    <row r="337" spans="1:38" x14ac:dyDescent="0.25">
      <c r="A337" s="3">
        <v>43004</v>
      </c>
      <c r="B337">
        <v>13273707</v>
      </c>
      <c r="C337">
        <v>12387112</v>
      </c>
      <c r="D337">
        <v>11862213</v>
      </c>
      <c r="E337">
        <v>12089122</v>
      </c>
      <c r="F337">
        <v>10225216</v>
      </c>
      <c r="G337">
        <v>10359795</v>
      </c>
      <c r="H337">
        <v>10359795</v>
      </c>
      <c r="I337">
        <v>11115169</v>
      </c>
      <c r="K337" s="5">
        <f t="shared" si="42"/>
        <v>-1.6002278152764671E-3</v>
      </c>
      <c r="L337" s="5">
        <f t="shared" si="42"/>
        <v>-3.8728545704509454E-3</v>
      </c>
      <c r="M337" s="5">
        <f t="shared" si="42"/>
        <v>-1.4825134208626967E-3</v>
      </c>
      <c r="N337" s="5">
        <f t="shared" si="42"/>
        <v>0</v>
      </c>
      <c r="O337" s="5">
        <f t="shared" si="46"/>
        <v>1.8437454624049554E-3</v>
      </c>
      <c r="P337" s="5">
        <f t="shared" si="43"/>
        <v>3.7780006071232997E-3</v>
      </c>
      <c r="Q337" s="5">
        <f t="shared" si="44"/>
        <v>3.7780006071232997E-3</v>
      </c>
      <c r="R337" s="5">
        <f t="shared" si="45"/>
        <v>5.2991983595647163E-3</v>
      </c>
      <c r="T337" s="7">
        <f t="shared" si="40"/>
        <v>114.81088830420386</v>
      </c>
      <c r="U337" s="4">
        <f t="shared" si="47"/>
        <v>9.6791865370327024E-4</v>
      </c>
      <c r="V337" s="5">
        <f>T337/MAX($T$14:T337)-1</f>
        <v>-2.9183779115719344E-2</v>
      </c>
      <c r="Z337" s="3"/>
      <c r="AA337" s="3"/>
      <c r="AB337" s="3"/>
      <c r="AC337" s="3"/>
      <c r="AE337" s="3"/>
      <c r="AG337" s="3"/>
      <c r="AL337" s="3"/>
    </row>
    <row r="338" spans="1:38" x14ac:dyDescent="0.25">
      <c r="A338" s="3">
        <v>43005</v>
      </c>
      <c r="B338">
        <v>13801711</v>
      </c>
      <c r="C338">
        <v>12522347</v>
      </c>
      <c r="D338">
        <v>12008431</v>
      </c>
      <c r="E338">
        <v>12178217</v>
      </c>
      <c r="F338">
        <v>10208853</v>
      </c>
      <c r="G338">
        <v>10319672</v>
      </c>
      <c r="H338">
        <v>10319672</v>
      </c>
      <c r="I338">
        <v>11115169</v>
      </c>
      <c r="K338" s="5">
        <f t="shared" si="42"/>
        <v>3.9778187058068903E-2</v>
      </c>
      <c r="L338" s="5">
        <f t="shared" si="42"/>
        <v>1.0917395434868027E-2</v>
      </c>
      <c r="M338" s="5">
        <f t="shared" si="42"/>
        <v>1.2326367769656565E-2</v>
      </c>
      <c r="N338" s="5">
        <f t="shared" si="42"/>
        <v>7.3698486953808207E-3</v>
      </c>
      <c r="O338" s="5">
        <f t="shared" si="46"/>
        <v>-1.6002595935381558E-3</v>
      </c>
      <c r="P338" s="5">
        <f t="shared" si="43"/>
        <v>-3.8729530844963111E-3</v>
      </c>
      <c r="Q338" s="5">
        <f t="shared" si="44"/>
        <v>-3.8729530844963111E-3</v>
      </c>
      <c r="R338" s="5">
        <f t="shared" si="45"/>
        <v>0</v>
      </c>
      <c r="T338" s="7">
        <f t="shared" si="40"/>
        <v>115.68697622598653</v>
      </c>
      <c r="U338" s="4">
        <f t="shared" si="47"/>
        <v>7.6307041494304423E-3</v>
      </c>
      <c r="V338" s="5">
        <f>T338/MAX($T$14:T338)-1</f>
        <v>-2.177576775068335E-2</v>
      </c>
      <c r="Z338" s="3"/>
      <c r="AA338" s="3"/>
      <c r="AB338" s="3"/>
      <c r="AC338" s="3"/>
      <c r="AE338" s="3"/>
      <c r="AG338" s="3"/>
      <c r="AL338" s="3"/>
    </row>
    <row r="339" spans="1:38" x14ac:dyDescent="0.25">
      <c r="A339" s="3">
        <v>43006</v>
      </c>
      <c r="B339">
        <v>13656550</v>
      </c>
      <c r="C339">
        <v>12452830</v>
      </c>
      <c r="D339">
        <v>11906192</v>
      </c>
      <c r="E339">
        <v>12108202</v>
      </c>
      <c r="F339">
        <v>10614943</v>
      </c>
      <c r="G339">
        <v>10432337</v>
      </c>
      <c r="H339">
        <v>10432337</v>
      </c>
      <c r="I339">
        <v>11197086</v>
      </c>
      <c r="K339" s="5">
        <f t="shared" si="42"/>
        <v>-1.051760901238985E-2</v>
      </c>
      <c r="L339" s="5">
        <f t="shared" si="42"/>
        <v>-5.5514353659102955E-3</v>
      </c>
      <c r="M339" s="5">
        <f t="shared" si="42"/>
        <v>-8.5139349178923185E-3</v>
      </c>
      <c r="N339" s="5">
        <f t="shared" si="42"/>
        <v>-5.7491995749460179E-3</v>
      </c>
      <c r="O339" s="5">
        <f t="shared" si="46"/>
        <v>3.9778219943023885E-2</v>
      </c>
      <c r="P339" s="5">
        <f t="shared" si="43"/>
        <v>1.0917498153041993E-2</v>
      </c>
      <c r="Q339" s="5">
        <f t="shared" si="44"/>
        <v>1.0917498153041993E-2</v>
      </c>
      <c r="R339" s="5">
        <f t="shared" si="45"/>
        <v>7.3698384612954637E-3</v>
      </c>
      <c r="T339" s="7">
        <f t="shared" ref="T339:T402" si="48">T338*(1+U339)</f>
        <v>116.24590159527784</v>
      </c>
      <c r="U339" s="4">
        <f t="shared" si="47"/>
        <v>4.8313594799081067E-3</v>
      </c>
      <c r="V339" s="5">
        <f>T339/MAX($T$14:T339)-1</f>
        <v>-1.7049614832729931E-2</v>
      </c>
      <c r="Z339" s="3"/>
      <c r="AA339" s="3"/>
      <c r="AB339" s="3"/>
      <c r="AC339" s="3"/>
      <c r="AE339" s="3"/>
      <c r="AG339" s="3"/>
      <c r="AL339" s="3"/>
    </row>
    <row r="340" spans="1:38" x14ac:dyDescent="0.25">
      <c r="A340" s="3">
        <v>43007</v>
      </c>
      <c r="B340">
        <v>13594486</v>
      </c>
      <c r="C340">
        <v>12446086</v>
      </c>
      <c r="D340">
        <v>11876228</v>
      </c>
      <c r="E340">
        <v>12108202</v>
      </c>
      <c r="F340">
        <v>10634182</v>
      </c>
      <c r="G340">
        <v>10445092</v>
      </c>
      <c r="H340">
        <v>10445092</v>
      </c>
      <c r="I340">
        <v>11244039</v>
      </c>
      <c r="K340" s="5">
        <f t="shared" si="42"/>
        <v>-4.5446324291273932E-3</v>
      </c>
      <c r="L340" s="5">
        <f t="shared" si="42"/>
        <v>-5.4156364456914297E-4</v>
      </c>
      <c r="M340" s="5">
        <f t="shared" si="42"/>
        <v>-2.5166736770245723E-3</v>
      </c>
      <c r="N340" s="5">
        <f t="shared" si="42"/>
        <v>0</v>
      </c>
      <c r="O340" s="5">
        <f t="shared" si="46"/>
        <v>1.8124449655547714E-3</v>
      </c>
      <c r="P340" s="5">
        <f t="shared" si="43"/>
        <v>1.2226407179907195E-3</v>
      </c>
      <c r="Q340" s="5">
        <f t="shared" si="44"/>
        <v>1.2226407179907195E-3</v>
      </c>
      <c r="R340" s="5">
        <f t="shared" si="45"/>
        <v>4.1933231556854356E-3</v>
      </c>
      <c r="T340" s="7">
        <f t="shared" si="48"/>
        <v>116.25822627356803</v>
      </c>
      <c r="U340" s="4">
        <f t="shared" si="47"/>
        <v>1.0602247581256719E-4</v>
      </c>
      <c r="V340" s="5">
        <f>T340/MAX($T$14:T340)-1</f>
        <v>-1.6945399999293675E-2</v>
      </c>
      <c r="Z340" s="3"/>
      <c r="AA340" s="3"/>
      <c r="AB340" s="3"/>
      <c r="AC340" s="3"/>
      <c r="AE340" s="3"/>
      <c r="AG340" s="3"/>
      <c r="AL340" s="3"/>
    </row>
    <row r="341" spans="1:38" x14ac:dyDescent="0.25">
      <c r="A341" s="3">
        <v>43011</v>
      </c>
      <c r="B341">
        <v>13583257</v>
      </c>
      <c r="C341">
        <v>12396333</v>
      </c>
      <c r="D341">
        <v>11847986</v>
      </c>
      <c r="E341">
        <v>12108202</v>
      </c>
      <c r="F341">
        <v>10633524</v>
      </c>
      <c r="G341">
        <v>10439436</v>
      </c>
      <c r="H341">
        <v>10439436</v>
      </c>
      <c r="I341">
        <v>11272542</v>
      </c>
      <c r="K341" s="5">
        <f t="shared" si="42"/>
        <v>-8.2599665776261766E-4</v>
      </c>
      <c r="L341" s="5">
        <f t="shared" si="42"/>
        <v>-3.9974816179159101E-3</v>
      </c>
      <c r="M341" s="5">
        <f t="shared" si="42"/>
        <v>-2.3780277711070719E-3</v>
      </c>
      <c r="N341" s="5">
        <f t="shared" si="42"/>
        <v>0</v>
      </c>
      <c r="O341" s="5">
        <f t="shared" si="46"/>
        <v>-6.1875939305955363E-5</v>
      </c>
      <c r="P341" s="5">
        <f t="shared" si="43"/>
        <v>-5.414983419964603E-4</v>
      </c>
      <c r="Q341" s="5">
        <f t="shared" si="44"/>
        <v>-5.414983419964603E-4</v>
      </c>
      <c r="R341" s="5">
        <f t="shared" si="45"/>
        <v>2.5349431818939561E-3</v>
      </c>
      <c r="T341" s="7">
        <f t="shared" si="48"/>
        <v>116.17377287582299</v>
      </c>
      <c r="U341" s="4">
        <f t="shared" si="47"/>
        <v>-7.2642943602381493E-4</v>
      </c>
      <c r="V341" s="5">
        <f>T341/MAX($T$14:T341)-1</f>
        <v>-1.7659519797952772E-2</v>
      </c>
      <c r="Z341" s="3"/>
      <c r="AA341" s="3"/>
      <c r="AB341" s="3"/>
      <c r="AC341" s="3"/>
      <c r="AE341" s="3"/>
      <c r="AG341" s="3"/>
      <c r="AL341" s="3"/>
    </row>
    <row r="342" spans="1:38" x14ac:dyDescent="0.25">
      <c r="A342" s="3">
        <v>43012</v>
      </c>
      <c r="B342">
        <v>13555579</v>
      </c>
      <c r="C342">
        <v>12398325</v>
      </c>
      <c r="D342">
        <v>11856284</v>
      </c>
      <c r="E342">
        <v>12108202</v>
      </c>
      <c r="F342">
        <v>10624741</v>
      </c>
      <c r="G342">
        <v>10397704</v>
      </c>
      <c r="H342">
        <v>10397704</v>
      </c>
      <c r="I342">
        <v>11272542</v>
      </c>
      <c r="K342" s="5">
        <f t="shared" si="42"/>
        <v>-2.0376556226536779E-3</v>
      </c>
      <c r="L342" s="5">
        <f t="shared" ref="L342:N378" si="49">C342/C341-1</f>
        <v>1.6069268226348576E-4</v>
      </c>
      <c r="M342" s="5">
        <f t="shared" si="49"/>
        <v>7.0037219827900898E-4</v>
      </c>
      <c r="N342" s="5">
        <f t="shared" si="49"/>
        <v>0</v>
      </c>
      <c r="O342" s="5">
        <f t="shared" si="46"/>
        <v>-8.2597265027095634E-4</v>
      </c>
      <c r="P342" s="5">
        <f t="shared" si="43"/>
        <v>-3.997533966394351E-3</v>
      </c>
      <c r="Q342" s="5">
        <f t="shared" si="44"/>
        <v>-3.997533966394351E-3</v>
      </c>
      <c r="R342" s="5">
        <f t="shared" si="45"/>
        <v>0</v>
      </c>
      <c r="T342" s="7">
        <f t="shared" si="48"/>
        <v>116.02859005696466</v>
      </c>
      <c r="U342" s="4">
        <f t="shared" si="47"/>
        <v>-1.2497039156463552E-3</v>
      </c>
      <c r="V342" s="5">
        <f>T342/MAX($T$14:T342)-1</f>
        <v>-1.8887154542559181E-2</v>
      </c>
      <c r="Z342" s="3"/>
      <c r="AA342" s="3"/>
      <c r="AB342" s="3"/>
      <c r="AC342" s="3"/>
      <c r="AE342" s="3"/>
      <c r="AG342" s="3"/>
      <c r="AL342" s="3"/>
    </row>
    <row r="343" spans="1:38" x14ac:dyDescent="0.25">
      <c r="A343" s="3">
        <v>43013</v>
      </c>
      <c r="B343">
        <v>13489979</v>
      </c>
      <c r="C343">
        <v>12398325</v>
      </c>
      <c r="D343">
        <v>11856284</v>
      </c>
      <c r="E343">
        <v>12108202</v>
      </c>
      <c r="F343">
        <v>10603092</v>
      </c>
      <c r="G343">
        <v>10399374</v>
      </c>
      <c r="H343">
        <v>10399374</v>
      </c>
      <c r="I343">
        <v>11272542</v>
      </c>
      <c r="K343" s="5">
        <f t="shared" ref="K343:N406" si="50">B343/B342-1</f>
        <v>-4.8393358926239749E-3</v>
      </c>
      <c r="L343" s="5">
        <f t="shared" si="49"/>
        <v>0</v>
      </c>
      <c r="M343" s="5">
        <f t="shared" si="49"/>
        <v>0</v>
      </c>
      <c r="N343" s="5">
        <f t="shared" si="49"/>
        <v>0</v>
      </c>
      <c r="O343" s="5">
        <f t="shared" si="46"/>
        <v>-2.0376026107365997E-3</v>
      </c>
      <c r="P343" s="5">
        <f t="shared" si="43"/>
        <v>1.6061238134890132E-4</v>
      </c>
      <c r="Q343" s="5">
        <f t="shared" si="44"/>
        <v>1.6061238134890132E-4</v>
      </c>
      <c r="R343" s="5">
        <f t="shared" si="45"/>
        <v>0</v>
      </c>
      <c r="T343" s="7">
        <f t="shared" si="48"/>
        <v>115.93350877919639</v>
      </c>
      <c r="U343" s="4">
        <f t="shared" si="47"/>
        <v>-8.1946421758284649E-4</v>
      </c>
      <c r="V343" s="5">
        <f>T343/MAX($T$14:T343)-1</f>
        <v>-1.9691141412822466E-2</v>
      </c>
      <c r="Z343" s="3"/>
      <c r="AA343" s="3"/>
      <c r="AB343" s="3"/>
      <c r="AC343" s="3"/>
      <c r="AE343" s="3"/>
      <c r="AG343" s="3"/>
      <c r="AL343" s="3"/>
    </row>
    <row r="344" spans="1:38" x14ac:dyDescent="0.25">
      <c r="A344" s="3">
        <v>43014</v>
      </c>
      <c r="B344">
        <v>13490459</v>
      </c>
      <c r="C344">
        <v>12388687</v>
      </c>
      <c r="D344">
        <v>11850016</v>
      </c>
      <c r="E344">
        <v>12108202</v>
      </c>
      <c r="F344">
        <v>10601984</v>
      </c>
      <c r="G344">
        <v>10399374</v>
      </c>
      <c r="H344">
        <v>10399374</v>
      </c>
      <c r="I344">
        <v>11272542</v>
      </c>
      <c r="K344" s="5">
        <f t="shared" si="50"/>
        <v>3.5581967918529855E-5</v>
      </c>
      <c r="L344" s="5">
        <f t="shared" si="49"/>
        <v>-7.7736307122133752E-4</v>
      </c>
      <c r="M344" s="5">
        <f t="shared" si="49"/>
        <v>-5.2866479919000398E-4</v>
      </c>
      <c r="N344" s="5">
        <f t="shared" si="49"/>
        <v>0</v>
      </c>
      <c r="O344" s="5">
        <f t="shared" si="46"/>
        <v>-1.0449782006982655E-4</v>
      </c>
      <c r="P344" s="5">
        <f t="shared" si="43"/>
        <v>0</v>
      </c>
      <c r="Q344" s="5">
        <f t="shared" si="44"/>
        <v>0</v>
      </c>
      <c r="R344" s="5">
        <f t="shared" si="45"/>
        <v>0</v>
      </c>
      <c r="T344" s="7">
        <f t="shared" si="48"/>
        <v>115.91358352293007</v>
      </c>
      <c r="U344" s="4">
        <f t="shared" si="47"/>
        <v>-1.7186796532032977E-4</v>
      </c>
      <c r="V344" s="5">
        <f>T344/MAX($T$14:T344)-1</f>
        <v>-1.9859625101733336E-2</v>
      </c>
      <c r="Z344" s="3"/>
      <c r="AA344" s="3"/>
      <c r="AB344" s="3"/>
      <c r="AC344" s="3"/>
      <c r="AE344" s="3"/>
      <c r="AG344" s="3"/>
      <c r="AL344" s="3"/>
    </row>
    <row r="345" spans="1:38" x14ac:dyDescent="0.25">
      <c r="A345" s="3">
        <v>43017</v>
      </c>
      <c r="B345">
        <v>13472258</v>
      </c>
      <c r="C345">
        <v>12370619</v>
      </c>
      <c r="D345">
        <v>11849579</v>
      </c>
      <c r="E345">
        <v>12108202</v>
      </c>
      <c r="F345">
        <v>10602361</v>
      </c>
      <c r="G345">
        <v>10391291</v>
      </c>
      <c r="H345">
        <v>10391291</v>
      </c>
      <c r="I345">
        <v>11272542</v>
      </c>
      <c r="K345" s="5">
        <f t="shared" si="50"/>
        <v>-1.34917573968385E-3</v>
      </c>
      <c r="L345" s="5">
        <f t="shared" si="49"/>
        <v>-1.4584273539237635E-3</v>
      </c>
      <c r="M345" s="5">
        <f t="shared" si="49"/>
        <v>-3.6877587338279838E-5</v>
      </c>
      <c r="N345" s="5">
        <f t="shared" si="49"/>
        <v>0</v>
      </c>
      <c r="O345" s="5">
        <f t="shared" si="46"/>
        <v>3.5559382093097724E-5</v>
      </c>
      <c r="P345" s="5">
        <f t="shared" si="43"/>
        <v>-7.7725832343367163E-4</v>
      </c>
      <c r="Q345" s="5">
        <f t="shared" si="44"/>
        <v>-7.7725832343367163E-4</v>
      </c>
      <c r="R345" s="5">
        <f t="shared" si="45"/>
        <v>0</v>
      </c>
      <c r="T345" s="7">
        <f t="shared" si="48"/>
        <v>115.85036080683402</v>
      </c>
      <c r="U345" s="4">
        <f t="shared" si="47"/>
        <v>-5.4542974321501736E-4</v>
      </c>
      <c r="V345" s="5">
        <f>T345/MAX($T$14:T345)-1</f>
        <v>-2.0394222814728802E-2</v>
      </c>
      <c r="Z345" s="3"/>
      <c r="AA345" s="3"/>
      <c r="AB345" s="3"/>
      <c r="AC345" s="3"/>
      <c r="AE345" s="3"/>
      <c r="AG345" s="3"/>
      <c r="AL345" s="3"/>
    </row>
    <row r="346" spans="1:38" x14ac:dyDescent="0.25">
      <c r="A346" s="3">
        <v>43018</v>
      </c>
      <c r="B346">
        <v>13491469</v>
      </c>
      <c r="C346">
        <v>12381086</v>
      </c>
      <c r="D346">
        <v>11849579</v>
      </c>
      <c r="E346">
        <v>12108202</v>
      </c>
      <c r="F346">
        <v>10588056</v>
      </c>
      <c r="G346">
        <v>10376135</v>
      </c>
      <c r="H346">
        <v>10376135</v>
      </c>
      <c r="I346">
        <v>11272542</v>
      </c>
      <c r="K346" s="5">
        <f t="shared" si="50"/>
        <v>1.4259673471217482E-3</v>
      </c>
      <c r="L346" s="5">
        <f t="shared" si="49"/>
        <v>8.4611772458598189E-4</v>
      </c>
      <c r="M346" s="5">
        <f t="shared" si="49"/>
        <v>0</v>
      </c>
      <c r="N346" s="5">
        <f t="shared" si="49"/>
        <v>0</v>
      </c>
      <c r="O346" s="5">
        <f t="shared" si="46"/>
        <v>-1.3492277804915132E-3</v>
      </c>
      <c r="P346" s="5">
        <f t="shared" si="43"/>
        <v>-1.4585290701607523E-3</v>
      </c>
      <c r="Q346" s="5">
        <f t="shared" si="44"/>
        <v>-1.4585290701607523E-3</v>
      </c>
      <c r="R346" s="5">
        <f t="shared" si="45"/>
        <v>0</v>
      </c>
      <c r="T346" s="7">
        <f t="shared" si="48"/>
        <v>115.82148219584775</v>
      </c>
      <c r="U346" s="4">
        <f t="shared" si="47"/>
        <v>-2.4927510613816095E-4</v>
      </c>
      <c r="V346" s="5">
        <f>T346/MAX($T$14:T346)-1</f>
        <v>-2.063841414881018E-2</v>
      </c>
      <c r="Z346" s="3"/>
      <c r="AA346" s="3"/>
      <c r="AB346" s="3"/>
      <c r="AC346" s="3"/>
      <c r="AE346" s="3"/>
      <c r="AG346" s="3"/>
      <c r="AL346" s="3"/>
    </row>
    <row r="347" spans="1:38" x14ac:dyDescent="0.25">
      <c r="A347" s="3">
        <v>43019</v>
      </c>
      <c r="B347">
        <v>13358766</v>
      </c>
      <c r="C347">
        <v>12632518</v>
      </c>
      <c r="D347">
        <v>12015310</v>
      </c>
      <c r="E347">
        <v>12354092</v>
      </c>
      <c r="F347">
        <v>10603155</v>
      </c>
      <c r="G347">
        <v>10384915</v>
      </c>
      <c r="H347">
        <v>10384915</v>
      </c>
      <c r="I347">
        <v>11272542</v>
      </c>
      <c r="K347" s="5">
        <f t="shared" si="50"/>
        <v>-9.8360675179255397E-3</v>
      </c>
      <c r="L347" s="5">
        <f t="shared" si="49"/>
        <v>2.0307750063282004E-2</v>
      </c>
      <c r="M347" s="5">
        <f t="shared" si="49"/>
        <v>1.3986235291566063E-2</v>
      </c>
      <c r="N347" s="5">
        <f t="shared" si="49"/>
        <v>2.0307721988780836E-2</v>
      </c>
      <c r="O347" s="5">
        <f t="shared" si="46"/>
        <v>1.4260408142912073E-3</v>
      </c>
      <c r="P347" s="5">
        <f t="shared" si="43"/>
        <v>8.4617249100937819E-4</v>
      </c>
      <c r="Q347" s="5">
        <f t="shared" si="44"/>
        <v>8.4617249100937819E-4</v>
      </c>
      <c r="R347" s="5">
        <f t="shared" si="45"/>
        <v>0</v>
      </c>
      <c r="T347" s="7">
        <f t="shared" si="48"/>
        <v>116.51473204847844</v>
      </c>
      <c r="U347" s="4">
        <f t="shared" si="47"/>
        <v>5.9855032027516658E-3</v>
      </c>
      <c r="V347" s="5">
        <f>T347/MAX($T$14:T347)-1</f>
        <v>-1.4776442240046039E-2</v>
      </c>
      <c r="Z347" s="3"/>
      <c r="AA347" s="3"/>
      <c r="AB347" s="3"/>
      <c r="AC347" s="3"/>
      <c r="AE347" s="3"/>
      <c r="AG347" s="3"/>
      <c r="AL347" s="3"/>
    </row>
    <row r="348" spans="1:38" x14ac:dyDescent="0.25">
      <c r="A348" s="3">
        <v>43020</v>
      </c>
      <c r="B348">
        <v>13223653</v>
      </c>
      <c r="C348">
        <v>12930826</v>
      </c>
      <c r="D348">
        <v>12328538</v>
      </c>
      <c r="E348">
        <v>12791402</v>
      </c>
      <c r="F348">
        <v>10498862</v>
      </c>
      <c r="G348">
        <v>10595809</v>
      </c>
      <c r="H348">
        <v>10595809</v>
      </c>
      <c r="I348">
        <v>11501462</v>
      </c>
      <c r="K348" s="5">
        <f t="shared" si="50"/>
        <v>-1.0114182702204655E-2</v>
      </c>
      <c r="L348" s="5">
        <f t="shared" si="49"/>
        <v>2.3614294473991659E-2</v>
      </c>
      <c r="M348" s="5">
        <f t="shared" si="49"/>
        <v>2.6069073540341492E-2</v>
      </c>
      <c r="N348" s="5">
        <f t="shared" si="49"/>
        <v>3.5397987970301692E-2</v>
      </c>
      <c r="O348" s="5">
        <f t="shared" si="46"/>
        <v>-9.8360346519502651E-3</v>
      </c>
      <c r="P348" s="5">
        <f t="shared" si="43"/>
        <v>2.0307725195632287E-2</v>
      </c>
      <c r="Q348" s="5">
        <f t="shared" si="44"/>
        <v>2.0307725195632287E-2</v>
      </c>
      <c r="R348" s="5">
        <f t="shared" si="45"/>
        <v>2.0307753122587702E-2</v>
      </c>
      <c r="T348" s="7">
        <f t="shared" si="48"/>
        <v>118.3506305357902</v>
      </c>
      <c r="U348" s="4">
        <f t="shared" si="47"/>
        <v>1.5756792768041525E-2</v>
      </c>
      <c r="V348" s="5">
        <f>T348/MAX($T$14:T348)-1</f>
        <v>0</v>
      </c>
      <c r="Z348" s="3"/>
      <c r="AA348" s="3"/>
      <c r="AB348" s="3"/>
      <c r="AC348" s="3"/>
      <c r="AE348" s="3"/>
      <c r="AG348" s="3"/>
      <c r="AL348" s="3"/>
    </row>
    <row r="349" spans="1:38" x14ac:dyDescent="0.25">
      <c r="A349" s="3">
        <v>43021</v>
      </c>
      <c r="B349">
        <v>13321217</v>
      </c>
      <c r="C349">
        <v>12971485</v>
      </c>
      <c r="D349">
        <v>12303951</v>
      </c>
      <c r="E349">
        <v>12770633</v>
      </c>
      <c r="F349">
        <v>10418705</v>
      </c>
      <c r="G349">
        <v>10684082</v>
      </c>
      <c r="H349">
        <v>10684082</v>
      </c>
      <c r="I349">
        <v>11564267</v>
      </c>
      <c r="K349" s="5">
        <f t="shared" si="50"/>
        <v>7.3779915428815457E-3</v>
      </c>
      <c r="L349" s="5">
        <f t="shared" si="49"/>
        <v>3.1443466952536525E-3</v>
      </c>
      <c r="M349" s="5">
        <f t="shared" si="49"/>
        <v>-1.9943159521429443E-3</v>
      </c>
      <c r="N349" s="5">
        <f t="shared" si="49"/>
        <v>-1.6236687737590794E-3</v>
      </c>
      <c r="O349" s="5">
        <f t="shared" si="46"/>
        <v>-7.6348274698724294E-3</v>
      </c>
      <c r="P349" s="5">
        <f t="shared" si="43"/>
        <v>8.3309353726552793E-3</v>
      </c>
      <c r="Q349" s="5">
        <f t="shared" si="44"/>
        <v>8.3309353726552793E-3</v>
      </c>
      <c r="R349" s="5">
        <f t="shared" si="45"/>
        <v>5.4606101380849648E-3</v>
      </c>
      <c r="T349" s="7">
        <f t="shared" si="48"/>
        <v>118.66710022430136</v>
      </c>
      <c r="U349" s="4">
        <f t="shared" si="47"/>
        <v>2.6740008657195335E-3</v>
      </c>
      <c r="V349" s="5">
        <f>T349/MAX($T$14:T349)-1</f>
        <v>0</v>
      </c>
      <c r="Z349" s="3"/>
      <c r="AA349" s="3"/>
      <c r="AB349" s="3"/>
      <c r="AC349" s="3"/>
      <c r="AE349" s="3"/>
      <c r="AG349" s="3"/>
      <c r="AL349" s="3"/>
    </row>
    <row r="350" spans="1:38" x14ac:dyDescent="0.25">
      <c r="A350" s="3">
        <v>43025</v>
      </c>
      <c r="B350">
        <v>13241459</v>
      </c>
      <c r="C350">
        <v>12894680</v>
      </c>
      <c r="D350">
        <v>12258569</v>
      </c>
      <c r="E350">
        <v>12718633</v>
      </c>
      <c r="F350">
        <v>10488035</v>
      </c>
      <c r="G350">
        <v>10791772</v>
      </c>
      <c r="H350">
        <v>10791772</v>
      </c>
      <c r="I350">
        <v>11645537</v>
      </c>
      <c r="K350" s="5">
        <f t="shared" si="50"/>
        <v>-5.987290800832934E-3</v>
      </c>
      <c r="L350" s="5">
        <f t="shared" si="49"/>
        <v>-5.9210645504350623E-3</v>
      </c>
      <c r="M350" s="5">
        <f t="shared" si="49"/>
        <v>-3.6884087070893079E-3</v>
      </c>
      <c r="N350" s="5">
        <f t="shared" si="49"/>
        <v>-4.0718420144091327E-3</v>
      </c>
      <c r="O350" s="5">
        <f t="shared" si="46"/>
        <v>6.6543778713381574E-3</v>
      </c>
      <c r="P350" s="5">
        <f t="shared" si="43"/>
        <v>1.0079480857597245E-2</v>
      </c>
      <c r="Q350" s="5">
        <f t="shared" si="44"/>
        <v>1.0079480857597245E-2</v>
      </c>
      <c r="R350" s="5">
        <f t="shared" si="45"/>
        <v>7.0276827748787518E-3</v>
      </c>
      <c r="T350" s="7">
        <f t="shared" si="48"/>
        <v>118.87732516731951</v>
      </c>
      <c r="U350" s="4">
        <f t="shared" si="47"/>
        <v>1.7715520360806203E-3</v>
      </c>
      <c r="V350" s="5">
        <f>T350/MAX($T$14:T350)-1</f>
        <v>0</v>
      </c>
      <c r="Z350" s="3"/>
      <c r="AA350" s="3"/>
      <c r="AB350" s="3"/>
      <c r="AC350" s="3"/>
      <c r="AE350" s="3"/>
      <c r="AG350" s="3"/>
      <c r="AL350" s="3"/>
    </row>
    <row r="351" spans="1:38" x14ac:dyDescent="0.25">
      <c r="A351" s="3">
        <v>43026</v>
      </c>
      <c r="B351">
        <v>13281393</v>
      </c>
      <c r="C351">
        <v>12911992</v>
      </c>
      <c r="D351">
        <v>12294181</v>
      </c>
      <c r="E351">
        <v>12790066</v>
      </c>
      <c r="F351">
        <v>10425240</v>
      </c>
      <c r="G351">
        <v>10727873</v>
      </c>
      <c r="H351">
        <v>10727873</v>
      </c>
      <c r="I351">
        <v>11598118</v>
      </c>
      <c r="K351" s="5">
        <f t="shared" si="50"/>
        <v>3.0158308083723107E-3</v>
      </c>
      <c r="L351" s="5">
        <f t="shared" si="49"/>
        <v>1.3425691835702303E-3</v>
      </c>
      <c r="M351" s="5">
        <f t="shared" si="49"/>
        <v>2.9050699147674663E-3</v>
      </c>
      <c r="N351" s="5">
        <f t="shared" si="49"/>
        <v>5.6164054737644076E-3</v>
      </c>
      <c r="O351" s="5">
        <f t="shared" si="46"/>
        <v>-5.9872988600819799E-3</v>
      </c>
      <c r="P351" s="5">
        <f t="shared" si="43"/>
        <v>-5.9210850636948198E-3</v>
      </c>
      <c r="Q351" s="5">
        <f t="shared" si="44"/>
        <v>-5.9210850636948198E-3</v>
      </c>
      <c r="R351" s="5">
        <f t="shared" si="45"/>
        <v>-4.0718603186783442E-3</v>
      </c>
      <c r="T351" s="7">
        <f t="shared" si="48"/>
        <v>118.74326937834395</v>
      </c>
      <c r="U351" s="4">
        <f t="shared" si="47"/>
        <v>-1.1276817407094436E-3</v>
      </c>
      <c r="V351" s="5">
        <f>T351/MAX($T$14:T351)-1</f>
        <v>-1.1276817407094297E-3</v>
      </c>
      <c r="Z351" s="3"/>
      <c r="AA351" s="3"/>
      <c r="AB351" s="3"/>
      <c r="AC351" s="3"/>
      <c r="AE351" s="3"/>
      <c r="AG351" s="3"/>
      <c r="AL351" s="3"/>
    </row>
    <row r="352" spans="1:38" x14ac:dyDescent="0.25">
      <c r="A352" s="3">
        <v>43031</v>
      </c>
      <c r="B352">
        <v>13252300</v>
      </c>
      <c r="C352">
        <v>12917567</v>
      </c>
      <c r="D352">
        <v>12300604</v>
      </c>
      <c r="E352">
        <v>12790066</v>
      </c>
      <c r="F352">
        <v>10478143</v>
      </c>
      <c r="G352">
        <v>10775803</v>
      </c>
      <c r="H352">
        <v>10775803</v>
      </c>
      <c r="I352">
        <v>11663258</v>
      </c>
      <c r="K352" s="5">
        <f t="shared" si="50"/>
        <v>-2.1905081793754944E-3</v>
      </c>
      <c r="L352" s="5">
        <f t="shared" si="49"/>
        <v>4.317691646649191E-4</v>
      </c>
      <c r="M352" s="5">
        <f t="shared" si="49"/>
        <v>5.224422838738807E-4</v>
      </c>
      <c r="N352" s="5">
        <f t="shared" si="49"/>
        <v>0</v>
      </c>
      <c r="O352" s="5">
        <f t="shared" si="46"/>
        <v>5.0745114740764485E-3</v>
      </c>
      <c r="P352" s="5">
        <f t="shared" si="43"/>
        <v>4.467800839924152E-3</v>
      </c>
      <c r="Q352" s="5">
        <f t="shared" si="44"/>
        <v>4.467800839924152E-3</v>
      </c>
      <c r="R352" s="5">
        <f t="shared" si="45"/>
        <v>5.6164284584792057E-3</v>
      </c>
      <c r="T352" s="7">
        <f t="shared" si="48"/>
        <v>119.01623410358216</v>
      </c>
      <c r="U352" s="4">
        <f t="shared" si="47"/>
        <v>2.298780610195908E-3</v>
      </c>
      <c r="V352" s="5">
        <f>T352/MAX($T$14:T352)-1</f>
        <v>0</v>
      </c>
      <c r="Z352" s="3"/>
      <c r="AA352" s="3"/>
      <c r="AB352" s="3"/>
      <c r="AC352" s="3"/>
      <c r="AE352" s="3"/>
      <c r="AG352" s="3"/>
      <c r="AL352" s="3"/>
    </row>
    <row r="353" spans="1:38" x14ac:dyDescent="0.25">
      <c r="A353" s="3">
        <v>43032</v>
      </c>
      <c r="B353">
        <v>13233469</v>
      </c>
      <c r="C353">
        <v>12893436</v>
      </c>
      <c r="D353">
        <v>12284406</v>
      </c>
      <c r="E353">
        <v>12780110</v>
      </c>
      <c r="F353">
        <v>10455190</v>
      </c>
      <c r="G353">
        <v>10780456</v>
      </c>
      <c r="H353">
        <v>10780456</v>
      </c>
      <c r="I353">
        <v>11663258</v>
      </c>
      <c r="K353" s="5">
        <f t="shared" si="50"/>
        <v>-1.4209608898078097E-3</v>
      </c>
      <c r="L353" s="5">
        <f t="shared" si="49"/>
        <v>-1.8680762406728668E-3</v>
      </c>
      <c r="M353" s="5">
        <f t="shared" si="49"/>
        <v>-1.3168459044775593E-3</v>
      </c>
      <c r="N353" s="5">
        <f t="shared" si="49"/>
        <v>-7.7841662427702296E-4</v>
      </c>
      <c r="O353" s="5">
        <f t="shared" si="46"/>
        <v>-2.1905599112361784E-3</v>
      </c>
      <c r="P353" s="5">
        <f t="shared" si="43"/>
        <v>4.3180076695903402E-4</v>
      </c>
      <c r="Q353" s="5">
        <f t="shared" si="44"/>
        <v>4.3180076695903402E-4</v>
      </c>
      <c r="R353" s="5">
        <f t="shared" si="45"/>
        <v>0</v>
      </c>
      <c r="T353" s="7">
        <f t="shared" si="48"/>
        <v>118.91639052138117</v>
      </c>
      <c r="U353" s="4">
        <f t="shared" si="47"/>
        <v>-8.3890725456917115E-4</v>
      </c>
      <c r="V353" s="5">
        <f>T353/MAX($T$14:T353)-1</f>
        <v>-8.3890725456914339E-4</v>
      </c>
      <c r="Z353" s="3"/>
      <c r="AA353" s="3"/>
      <c r="AB353" s="3"/>
      <c r="AC353" s="3"/>
      <c r="AE353" s="3"/>
      <c r="AG353" s="3"/>
      <c r="AL353" s="3"/>
    </row>
    <row r="354" spans="1:38" x14ac:dyDescent="0.25">
      <c r="A354" s="3">
        <v>43033</v>
      </c>
      <c r="B354">
        <v>13657825</v>
      </c>
      <c r="C354">
        <v>13338189</v>
      </c>
      <c r="D354">
        <v>12545274</v>
      </c>
      <c r="E354">
        <v>13083163</v>
      </c>
      <c r="F354">
        <v>10440333</v>
      </c>
      <c r="G354">
        <v>10760317</v>
      </c>
      <c r="H354">
        <v>10760317</v>
      </c>
      <c r="I354">
        <v>11654180</v>
      </c>
      <c r="K354" s="5">
        <f t="shared" si="50"/>
        <v>3.2066875284175289E-2</v>
      </c>
      <c r="L354" s="5">
        <f t="shared" si="49"/>
        <v>3.44945288439793E-2</v>
      </c>
      <c r="M354" s="5">
        <f t="shared" si="49"/>
        <v>2.1235703215930934E-2</v>
      </c>
      <c r="N354" s="5">
        <f t="shared" si="49"/>
        <v>2.3712863191318378E-2</v>
      </c>
      <c r="O354" s="5">
        <f t="shared" si="46"/>
        <v>-1.4210167390549255E-3</v>
      </c>
      <c r="P354" s="5">
        <f t="shared" si="43"/>
        <v>-1.8681027963938224E-3</v>
      </c>
      <c r="Q354" s="5">
        <f t="shared" si="44"/>
        <v>-1.8681027963938224E-3</v>
      </c>
      <c r="R354" s="5">
        <f t="shared" si="45"/>
        <v>-7.7834169491919347E-4</v>
      </c>
      <c r="T354" s="7">
        <f t="shared" si="48"/>
        <v>120.48570644056177</v>
      </c>
      <c r="U354" s="4">
        <f t="shared" si="47"/>
        <v>1.3196800813580267E-2</v>
      </c>
      <c r="V354" s="5">
        <f>T354/MAX($T$14:T354)-1</f>
        <v>0</v>
      </c>
      <c r="Z354" s="3"/>
      <c r="AA354" s="3"/>
      <c r="AB354" s="3"/>
      <c r="AC354" s="3"/>
      <c r="AE354" s="3"/>
      <c r="AG354" s="3"/>
      <c r="AL354" s="3"/>
    </row>
    <row r="355" spans="1:38" x14ac:dyDescent="0.25">
      <c r="A355" s="3">
        <v>43034</v>
      </c>
      <c r="B355">
        <v>13599060</v>
      </c>
      <c r="C355">
        <v>13316590</v>
      </c>
      <c r="D355">
        <v>12618861</v>
      </c>
      <c r="E355">
        <v>13119482</v>
      </c>
      <c r="F355">
        <v>10775123</v>
      </c>
      <c r="G355">
        <v>11131489</v>
      </c>
      <c r="H355">
        <v>11131489</v>
      </c>
      <c r="I355">
        <v>11930533</v>
      </c>
      <c r="K355" s="5">
        <f t="shared" si="50"/>
        <v>-4.3026616609892487E-3</v>
      </c>
      <c r="L355" s="5">
        <f t="shared" si="49"/>
        <v>-1.6193352785749404E-3</v>
      </c>
      <c r="M355" s="5">
        <f t="shared" si="49"/>
        <v>5.8657148500702583E-3</v>
      </c>
      <c r="N355" s="5">
        <f t="shared" si="49"/>
        <v>2.7760106634764359E-3</v>
      </c>
      <c r="O355" s="5">
        <f t="shared" si="46"/>
        <v>3.206698483659487E-2</v>
      </c>
      <c r="P355" s="5">
        <f t="shared" si="43"/>
        <v>3.4494522791475468E-2</v>
      </c>
      <c r="Q355" s="5">
        <f t="shared" si="44"/>
        <v>3.4494522791475468E-2</v>
      </c>
      <c r="R355" s="5">
        <f t="shared" si="45"/>
        <v>2.3712779449090338E-2</v>
      </c>
      <c r="T355" s="7">
        <f t="shared" si="48"/>
        <v>122.40577476772846</v>
      </c>
      <c r="U355" s="4">
        <f t="shared" si="47"/>
        <v>1.5936067305327331E-2</v>
      </c>
      <c r="V355" s="5">
        <f>T355/MAX($T$14:T355)-1</f>
        <v>0</v>
      </c>
      <c r="Z355" s="3"/>
      <c r="AA355" s="3"/>
      <c r="AB355" s="3"/>
      <c r="AC355" s="3"/>
      <c r="AE355" s="3"/>
      <c r="AG355" s="3"/>
      <c r="AL355" s="3"/>
    </row>
    <row r="356" spans="1:38" x14ac:dyDescent="0.25">
      <c r="A356" s="3">
        <v>43035</v>
      </c>
      <c r="B356">
        <v>13599060</v>
      </c>
      <c r="C356">
        <v>13316590</v>
      </c>
      <c r="D356">
        <v>12618861</v>
      </c>
      <c r="E356">
        <v>13119482</v>
      </c>
      <c r="F356">
        <v>10757470</v>
      </c>
      <c r="G356">
        <v>11169012</v>
      </c>
      <c r="H356">
        <v>11169012</v>
      </c>
      <c r="I356">
        <v>11963653</v>
      </c>
      <c r="K356" s="5">
        <f t="shared" si="50"/>
        <v>0</v>
      </c>
      <c r="L356" s="5">
        <f t="shared" si="49"/>
        <v>0</v>
      </c>
      <c r="M356" s="5">
        <f t="shared" si="49"/>
        <v>0</v>
      </c>
      <c r="N356" s="5">
        <f t="shared" si="49"/>
        <v>0</v>
      </c>
      <c r="O356" s="5">
        <f t="shared" si="46"/>
        <v>-1.6383107645268069E-3</v>
      </c>
      <c r="P356" s="5">
        <f t="shared" si="43"/>
        <v>3.3708877581426488E-3</v>
      </c>
      <c r="Q356" s="5">
        <f t="shared" si="44"/>
        <v>3.3708877581426488E-3</v>
      </c>
      <c r="R356" s="5">
        <f t="shared" si="45"/>
        <v>2.7760704404404812E-3</v>
      </c>
      <c r="T356" s="7">
        <f t="shared" si="48"/>
        <v>122.52633734397979</v>
      </c>
      <c r="U356" s="4">
        <f t="shared" si="47"/>
        <v>9.849418990248715E-4</v>
      </c>
      <c r="V356" s="5">
        <f>T356/MAX($T$14:T356)-1</f>
        <v>0</v>
      </c>
      <c r="Z356" s="3"/>
      <c r="AA356" s="3"/>
      <c r="AB356" s="3"/>
      <c r="AC356" s="3"/>
      <c r="AE356" s="3"/>
      <c r="AG356" s="3"/>
      <c r="AL356" s="3"/>
    </row>
    <row r="357" spans="1:38" x14ac:dyDescent="0.25">
      <c r="A357" s="3">
        <v>43038</v>
      </c>
      <c r="B357">
        <v>13578776</v>
      </c>
      <c r="C357">
        <v>13316590</v>
      </c>
      <c r="D357">
        <v>12618861</v>
      </c>
      <c r="E357">
        <v>13119482</v>
      </c>
      <c r="F357">
        <v>10747685</v>
      </c>
      <c r="G357">
        <v>11169012</v>
      </c>
      <c r="H357">
        <v>11169012</v>
      </c>
      <c r="I357">
        <v>11963653</v>
      </c>
      <c r="K357" s="5">
        <f t="shared" si="50"/>
        <v>-1.4915736822985748E-3</v>
      </c>
      <c r="L357" s="5">
        <f t="shared" si="49"/>
        <v>0</v>
      </c>
      <c r="M357" s="5">
        <f t="shared" si="49"/>
        <v>0</v>
      </c>
      <c r="N357" s="5">
        <f t="shared" si="49"/>
        <v>0</v>
      </c>
      <c r="O357" s="5">
        <f t="shared" si="46"/>
        <v>-9.096004915654099E-4</v>
      </c>
      <c r="P357" s="5">
        <f t="shared" si="43"/>
        <v>0</v>
      </c>
      <c r="Q357" s="5">
        <f t="shared" si="44"/>
        <v>0</v>
      </c>
      <c r="R357" s="5">
        <f t="shared" si="45"/>
        <v>0</v>
      </c>
      <c r="T357" s="7">
        <f t="shared" si="48"/>
        <v>122.48956145937373</v>
      </c>
      <c r="U357" s="4">
        <f t="shared" si="47"/>
        <v>-3.0014677173299809E-4</v>
      </c>
      <c r="V357" s="5">
        <f>T357/MAX($T$14:T357)-1</f>
        <v>-3.0014677173295645E-4</v>
      </c>
      <c r="Z357" s="3"/>
      <c r="AA357" s="3"/>
      <c r="AB357" s="3"/>
      <c r="AC357" s="3"/>
      <c r="AE357" s="3"/>
      <c r="AG357" s="3"/>
      <c r="AL357" s="3"/>
    </row>
    <row r="358" spans="1:38" x14ac:dyDescent="0.25">
      <c r="A358" s="3">
        <v>43039</v>
      </c>
      <c r="B358">
        <v>13549850</v>
      </c>
      <c r="C358">
        <v>13316590</v>
      </c>
      <c r="D358">
        <v>12606503</v>
      </c>
      <c r="E358">
        <v>13119482</v>
      </c>
      <c r="F358">
        <v>10731653</v>
      </c>
      <c r="G358">
        <v>11169012</v>
      </c>
      <c r="H358">
        <v>11169012</v>
      </c>
      <c r="I358">
        <v>11963653</v>
      </c>
      <c r="K358" s="5">
        <f t="shared" si="50"/>
        <v>-2.1302361862365338E-3</v>
      </c>
      <c r="L358" s="5">
        <f t="shared" si="49"/>
        <v>0</v>
      </c>
      <c r="M358" s="5">
        <f t="shared" si="49"/>
        <v>-9.7932769051023438E-4</v>
      </c>
      <c r="N358" s="5">
        <f t="shared" si="49"/>
        <v>0</v>
      </c>
      <c r="O358" s="5">
        <f t="shared" si="46"/>
        <v>-1.4916700666236515E-3</v>
      </c>
      <c r="P358" s="5">
        <f t="shared" si="43"/>
        <v>0</v>
      </c>
      <c r="Q358" s="5">
        <f t="shared" si="44"/>
        <v>0</v>
      </c>
      <c r="R358" s="5">
        <f t="shared" si="45"/>
        <v>0</v>
      </c>
      <c r="T358" s="7">
        <f t="shared" si="48"/>
        <v>122.4191110683868</v>
      </c>
      <c r="U358" s="4">
        <f t="shared" si="47"/>
        <v>-5.7515424292130246E-4</v>
      </c>
      <c r="V358" s="5">
        <f>T358/MAX($T$14:T358)-1</f>
        <v>-8.7512838396508474E-4</v>
      </c>
      <c r="Z358" s="3"/>
      <c r="AA358" s="3"/>
      <c r="AB358" s="3"/>
      <c r="AC358" s="3"/>
      <c r="AE358" s="3"/>
      <c r="AG358" s="3"/>
      <c r="AL358" s="3"/>
    </row>
    <row r="359" spans="1:38" x14ac:dyDescent="0.25">
      <c r="A359" s="3">
        <v>43040</v>
      </c>
      <c r="B359">
        <v>13610532</v>
      </c>
      <c r="C359">
        <v>13331417</v>
      </c>
      <c r="D359">
        <v>12568750</v>
      </c>
      <c r="E359">
        <v>13123346</v>
      </c>
      <c r="F359">
        <v>10708792</v>
      </c>
      <c r="G359">
        <v>11169012</v>
      </c>
      <c r="H359">
        <v>11169012</v>
      </c>
      <c r="I359">
        <v>11963653</v>
      </c>
      <c r="K359" s="5">
        <f t="shared" si="50"/>
        <v>4.4784259604349064E-3</v>
      </c>
      <c r="L359" s="5">
        <f t="shared" si="49"/>
        <v>1.1134231811598116E-3</v>
      </c>
      <c r="M359" s="5">
        <f t="shared" si="49"/>
        <v>-2.9947242308195898E-3</v>
      </c>
      <c r="N359" s="5">
        <f t="shared" si="49"/>
        <v>2.9452382342531891E-4</v>
      </c>
      <c r="O359" s="5">
        <f t="shared" si="46"/>
        <v>-2.130240327375521E-3</v>
      </c>
      <c r="P359" s="5">
        <f t="shared" si="43"/>
        <v>0</v>
      </c>
      <c r="Q359" s="5">
        <f t="shared" si="44"/>
        <v>0</v>
      </c>
      <c r="R359" s="5">
        <f t="shared" si="45"/>
        <v>0</v>
      </c>
      <c r="T359" s="7">
        <f t="shared" si="48"/>
        <v>122.43076243592725</v>
      </c>
      <c r="U359" s="4">
        <f t="shared" si="47"/>
        <v>9.5176050853115757E-5</v>
      </c>
      <c r="V359" s="5">
        <f>T359/MAX($T$14:T359)-1</f>
        <v>-7.8003562437534146E-4</v>
      </c>
      <c r="Z359" s="3"/>
      <c r="AA359" s="3"/>
      <c r="AB359" s="3"/>
      <c r="AC359" s="3"/>
      <c r="AE359" s="3"/>
      <c r="AG359" s="3"/>
      <c r="AL359" s="3"/>
    </row>
    <row r="360" spans="1:38" x14ac:dyDescent="0.25">
      <c r="A360" s="3">
        <v>43041</v>
      </c>
      <c r="B360">
        <v>13554226</v>
      </c>
      <c r="C360">
        <v>13205539</v>
      </c>
      <c r="D360">
        <v>12548746</v>
      </c>
      <c r="E360">
        <v>13094192</v>
      </c>
      <c r="F360">
        <v>10756751</v>
      </c>
      <c r="G360">
        <v>11181447</v>
      </c>
      <c r="H360">
        <v>11181447</v>
      </c>
      <c r="I360">
        <v>11967176</v>
      </c>
      <c r="K360" s="5">
        <f t="shared" si="50"/>
        <v>-4.1369433612147288E-3</v>
      </c>
      <c r="L360" s="5">
        <f t="shared" si="49"/>
        <v>-9.4422070812127945E-3</v>
      </c>
      <c r="M360" s="5">
        <f t="shared" si="49"/>
        <v>-1.5915663848831141E-3</v>
      </c>
      <c r="N360" s="5">
        <f t="shared" si="49"/>
        <v>-2.2215370988465377E-3</v>
      </c>
      <c r="O360" s="5">
        <f t="shared" si="46"/>
        <v>4.4784696537201185E-3</v>
      </c>
      <c r="P360" s="5">
        <f t="shared" si="43"/>
        <v>1.113348253184876E-3</v>
      </c>
      <c r="Q360" s="5">
        <f t="shared" si="44"/>
        <v>1.113348253184876E-3</v>
      </c>
      <c r="R360" s="5">
        <f t="shared" si="45"/>
        <v>2.9447527439985244E-4</v>
      </c>
      <c r="T360" s="7">
        <f t="shared" si="48"/>
        <v>122.27171550204525</v>
      </c>
      <c r="U360" s="4">
        <f t="shared" si="47"/>
        <v>-1.2990765614584315E-3</v>
      </c>
      <c r="V360" s="5">
        <f>T360/MAX($T$14:T360)-1</f>
        <v>-2.0780988598371186E-3</v>
      </c>
      <c r="Z360" s="3"/>
      <c r="AA360" s="3"/>
      <c r="AB360" s="3"/>
      <c r="AC360" s="3"/>
      <c r="AE360" s="3"/>
      <c r="AG360" s="3"/>
      <c r="AL360" s="3"/>
    </row>
    <row r="361" spans="1:38" x14ac:dyDescent="0.25">
      <c r="A361" s="3">
        <v>43042</v>
      </c>
      <c r="B361">
        <v>13532479</v>
      </c>
      <c r="C361">
        <v>13208034</v>
      </c>
      <c r="D361">
        <v>12551116</v>
      </c>
      <c r="E361">
        <v>13093721</v>
      </c>
      <c r="F361">
        <v>10712251</v>
      </c>
      <c r="G361">
        <v>11131899</v>
      </c>
      <c r="H361">
        <v>11131899</v>
      </c>
      <c r="I361">
        <v>11940591</v>
      </c>
      <c r="K361" s="5">
        <f t="shared" si="50"/>
        <v>-1.6044442522944458E-3</v>
      </c>
      <c r="L361" s="5">
        <f t="shared" si="49"/>
        <v>1.8893587001644896E-4</v>
      </c>
      <c r="M361" s="5">
        <f t="shared" si="49"/>
        <v>1.8886349281443948E-4</v>
      </c>
      <c r="N361" s="5">
        <f t="shared" si="49"/>
        <v>-3.5970146153307958E-5</v>
      </c>
      <c r="O361" s="5">
        <f t="shared" si="46"/>
        <v>-4.1369368873557244E-3</v>
      </c>
      <c r="P361" s="5">
        <f t="shared" si="43"/>
        <v>-4.4312690477359418E-3</v>
      </c>
      <c r="Q361" s="5">
        <f t="shared" si="44"/>
        <v>-4.4312690477359418E-3</v>
      </c>
      <c r="R361" s="5">
        <f t="shared" si="45"/>
        <v>-2.2214931910419233E-3</v>
      </c>
      <c r="T361" s="7">
        <f t="shared" si="48"/>
        <v>122.01978100246468</v>
      </c>
      <c r="U361" s="4">
        <f t="shared" si="47"/>
        <v>-2.0604479011857996E-3</v>
      </c>
      <c r="V361" s="5">
        <f>T361/MAX($T$14:T361)-1</f>
        <v>-4.1342649465886394E-3</v>
      </c>
      <c r="Z361" s="3"/>
      <c r="AA361" s="3"/>
      <c r="AB361" s="3"/>
      <c r="AC361" s="3"/>
      <c r="AE361" s="3"/>
      <c r="AG361" s="3"/>
      <c r="AL361" s="3"/>
    </row>
    <row r="362" spans="1:38" x14ac:dyDescent="0.25">
      <c r="A362" s="3">
        <v>43045</v>
      </c>
      <c r="B362">
        <v>13499550</v>
      </c>
      <c r="C362">
        <v>13166783</v>
      </c>
      <c r="D362">
        <v>12530882</v>
      </c>
      <c r="E362">
        <v>13074930</v>
      </c>
      <c r="F362">
        <v>10695064</v>
      </c>
      <c r="G362">
        <v>11134002</v>
      </c>
      <c r="H362">
        <v>11134002</v>
      </c>
      <c r="I362">
        <v>11940161</v>
      </c>
      <c r="K362" s="5">
        <f t="shared" si="50"/>
        <v>-2.4333309514095181E-3</v>
      </c>
      <c r="L362" s="5">
        <f t="shared" si="49"/>
        <v>-3.1231748797739822E-3</v>
      </c>
      <c r="M362" s="5">
        <f t="shared" si="49"/>
        <v>-1.6121275590155193E-3</v>
      </c>
      <c r="N362" s="5">
        <f t="shared" si="49"/>
        <v>-1.435115350327032E-3</v>
      </c>
      <c r="O362" s="5">
        <f t="shared" si="46"/>
        <v>-1.6044246909450166E-3</v>
      </c>
      <c r="P362" s="5">
        <f t="shared" si="43"/>
        <v>1.8891655412978103E-4</v>
      </c>
      <c r="Q362" s="5">
        <f t="shared" si="44"/>
        <v>1.8891655412978103E-4</v>
      </c>
      <c r="R362" s="5">
        <f t="shared" si="45"/>
        <v>-3.6011617850384425E-5</v>
      </c>
      <c r="T362" s="7">
        <f t="shared" si="48"/>
        <v>121.86929473957198</v>
      </c>
      <c r="U362" s="4">
        <f t="shared" si="47"/>
        <v>-1.2332939926327363E-3</v>
      </c>
      <c r="V362" s="5">
        <f>T362/MAX($T$14:T362)-1</f>
        <v>-5.3624601750987821E-3</v>
      </c>
      <c r="Z362" s="3"/>
      <c r="AA362" s="3"/>
      <c r="AB362" s="3"/>
      <c r="AC362" s="3"/>
      <c r="AE362" s="3"/>
      <c r="AG362" s="3"/>
      <c r="AL362" s="3"/>
    </row>
    <row r="363" spans="1:38" x14ac:dyDescent="0.25">
      <c r="A363" s="3">
        <v>43046</v>
      </c>
      <c r="B363">
        <v>13623775</v>
      </c>
      <c r="C363">
        <v>13216796</v>
      </c>
      <c r="D363">
        <v>12578070</v>
      </c>
      <c r="E363">
        <v>13124509</v>
      </c>
      <c r="F363">
        <v>10669039</v>
      </c>
      <c r="G363">
        <v>11099229</v>
      </c>
      <c r="H363">
        <v>11099229</v>
      </c>
      <c r="I363">
        <v>11923026</v>
      </c>
      <c r="K363" s="5">
        <f t="shared" si="50"/>
        <v>9.2021585904715764E-3</v>
      </c>
      <c r="L363" s="5">
        <f t="shared" si="49"/>
        <v>3.7984221354601111E-3</v>
      </c>
      <c r="M363" s="5">
        <f t="shared" si="49"/>
        <v>3.7657365219783134E-3</v>
      </c>
      <c r="N363" s="5">
        <f t="shared" si="49"/>
        <v>3.7919132263040112E-3</v>
      </c>
      <c r="O363" s="5">
        <f t="shared" si="46"/>
        <v>-2.4333655226373985E-3</v>
      </c>
      <c r="P363" s="5">
        <f t="shared" si="43"/>
        <v>-3.123135778132613E-3</v>
      </c>
      <c r="Q363" s="5">
        <f t="shared" si="44"/>
        <v>-3.123135778132613E-3</v>
      </c>
      <c r="R363" s="5">
        <f t="shared" si="45"/>
        <v>-1.4350727766568872E-3</v>
      </c>
      <c r="T363" s="7">
        <f t="shared" si="48"/>
        <v>122.02838780112118</v>
      </c>
      <c r="U363" s="4">
        <f t="shared" si="47"/>
        <v>1.3054400773318126E-3</v>
      </c>
      <c r="V363" s="5">
        <f>T363/MAX($T$14:T363)-1</f>
        <v>-4.0640204681926528E-3</v>
      </c>
      <c r="Z363" s="3"/>
      <c r="AA363" s="3"/>
      <c r="AB363" s="3"/>
      <c r="AC363" s="3"/>
      <c r="AE363" s="3"/>
      <c r="AG363" s="3"/>
      <c r="AL363" s="3"/>
    </row>
    <row r="364" spans="1:38" x14ac:dyDescent="0.25">
      <c r="A364" s="3">
        <v>43047</v>
      </c>
      <c r="B364">
        <v>13602933</v>
      </c>
      <c r="C364">
        <v>13153334</v>
      </c>
      <c r="D364">
        <v>12528668</v>
      </c>
      <c r="E364">
        <v>13121716</v>
      </c>
      <c r="F364">
        <v>10767217</v>
      </c>
      <c r="G364">
        <v>11141388</v>
      </c>
      <c r="H364">
        <v>11141388</v>
      </c>
      <c r="I364">
        <v>11968237</v>
      </c>
      <c r="K364" s="5">
        <f t="shared" si="50"/>
        <v>-1.5298256173490454E-3</v>
      </c>
      <c r="L364" s="5">
        <f t="shared" si="49"/>
        <v>-4.8016175781180337E-3</v>
      </c>
      <c r="M364" s="5">
        <f t="shared" si="49"/>
        <v>-3.927629596591542E-3</v>
      </c>
      <c r="N364" s="5">
        <f t="shared" si="49"/>
        <v>-2.1280796104450328E-4</v>
      </c>
      <c r="O364" s="5">
        <f t="shared" si="46"/>
        <v>9.2021408863534049E-3</v>
      </c>
      <c r="P364" s="5">
        <f t="shared" si="43"/>
        <v>3.7983719409699912E-3</v>
      </c>
      <c r="Q364" s="5">
        <f t="shared" si="44"/>
        <v>3.7983719409699912E-3</v>
      </c>
      <c r="R364" s="5">
        <f t="shared" si="45"/>
        <v>3.7919065176910127E-3</v>
      </c>
      <c r="T364" s="7">
        <f t="shared" si="48"/>
        <v>122.1827370934501</v>
      </c>
      <c r="U364" s="4">
        <f t="shared" si="47"/>
        <v>1.2648638166101595E-3</v>
      </c>
      <c r="V364" s="5">
        <f>T364/MAX($T$14:T364)-1</f>
        <v>-2.8042970840226333E-3</v>
      </c>
      <c r="Z364" s="3"/>
      <c r="AA364" s="3"/>
      <c r="AB364" s="3"/>
      <c r="AC364" s="3"/>
      <c r="AE364" s="3"/>
      <c r="AG364" s="3"/>
      <c r="AL364" s="3"/>
    </row>
    <row r="365" spans="1:38" x14ac:dyDescent="0.25">
      <c r="A365" s="3">
        <v>43048</v>
      </c>
      <c r="B365">
        <v>13423478</v>
      </c>
      <c r="C365">
        <v>13057243</v>
      </c>
      <c r="D365">
        <v>12412401</v>
      </c>
      <c r="E365">
        <v>13055617</v>
      </c>
      <c r="F365">
        <v>10750746</v>
      </c>
      <c r="G365">
        <v>11087891</v>
      </c>
      <c r="H365">
        <v>11087891</v>
      </c>
      <c r="I365">
        <v>11965690</v>
      </c>
      <c r="K365" s="5">
        <f t="shared" si="50"/>
        <v>-1.3192375497254938E-2</v>
      </c>
      <c r="L365" s="5">
        <f t="shared" si="49"/>
        <v>-7.3054481852281583E-3</v>
      </c>
      <c r="M365" s="5">
        <f t="shared" si="49"/>
        <v>-9.2800767008911489E-3</v>
      </c>
      <c r="N365" s="5">
        <f t="shared" si="49"/>
        <v>-5.0373746848354495E-3</v>
      </c>
      <c r="O365" s="5">
        <f t="shared" si="46"/>
        <v>-1.5297360497146251E-3</v>
      </c>
      <c r="P365" s="5">
        <f t="shared" si="43"/>
        <v>-4.801645899056739E-3</v>
      </c>
      <c r="Q365" s="5">
        <f t="shared" si="44"/>
        <v>-4.801645899056739E-3</v>
      </c>
      <c r="R365" s="5">
        <f t="shared" si="45"/>
        <v>-2.1281329906819302E-4</v>
      </c>
      <c r="T365" s="7">
        <f t="shared" si="48"/>
        <v>121.4777256526438</v>
      </c>
      <c r="U365" s="4">
        <f t="shared" si="47"/>
        <v>-5.7701395268882488E-3</v>
      </c>
      <c r="V365" s="5">
        <f>T365/MAX($T$14:T365)-1</f>
        <v>-8.5582554254610699E-3</v>
      </c>
      <c r="Z365" s="3"/>
      <c r="AA365" s="3"/>
      <c r="AB365" s="3"/>
      <c r="AC365" s="3"/>
      <c r="AE365" s="3"/>
      <c r="AG365" s="3"/>
      <c r="AL365" s="3"/>
    </row>
    <row r="366" spans="1:38" x14ac:dyDescent="0.25">
      <c r="A366" s="3">
        <v>43049</v>
      </c>
      <c r="B366">
        <v>13405925</v>
      </c>
      <c r="C366">
        <v>13040169</v>
      </c>
      <c r="D366">
        <v>12385601</v>
      </c>
      <c r="E366">
        <v>13027427</v>
      </c>
      <c r="F366">
        <v>10664808</v>
      </c>
      <c r="G366">
        <v>11067705</v>
      </c>
      <c r="H366">
        <v>11067705</v>
      </c>
      <c r="I366">
        <v>11965690</v>
      </c>
      <c r="K366" s="5">
        <f t="shared" si="50"/>
        <v>-1.3076342807728514E-3</v>
      </c>
      <c r="L366" s="5">
        <f t="shared" si="49"/>
        <v>-1.3076267325345947E-3</v>
      </c>
      <c r="M366" s="5">
        <f t="shared" si="49"/>
        <v>-2.1591310174396972E-3</v>
      </c>
      <c r="N366" s="5">
        <f t="shared" si="49"/>
        <v>-2.1592238804186703E-3</v>
      </c>
      <c r="O366" s="5">
        <f t="shared" si="46"/>
        <v>-7.9936778340777837E-3</v>
      </c>
      <c r="P366" s="5">
        <f t="shared" si="43"/>
        <v>-1.8205445922944152E-3</v>
      </c>
      <c r="Q366" s="5">
        <f t="shared" si="44"/>
        <v>-1.8205445922944152E-3</v>
      </c>
      <c r="R366" s="5">
        <f t="shared" si="45"/>
        <v>0</v>
      </c>
      <c r="T366" s="7">
        <f t="shared" si="48"/>
        <v>121.19577003672337</v>
      </c>
      <c r="U366" s="4">
        <f t="shared" si="47"/>
        <v>-2.3210478662290535E-3</v>
      </c>
      <c r="V366" s="5">
        <f>T366/MAX($T$14:T366)-1</f>
        <v>-1.085943917119625E-2</v>
      </c>
      <c r="Z366" s="3"/>
      <c r="AA366" s="3"/>
      <c r="AB366" s="3"/>
      <c r="AC366" s="3"/>
      <c r="AE366" s="3"/>
      <c r="AG366" s="3"/>
      <c r="AL366" s="3"/>
    </row>
    <row r="367" spans="1:38" x14ac:dyDescent="0.25">
      <c r="A367" s="3">
        <v>43052</v>
      </c>
      <c r="B367">
        <v>13411396</v>
      </c>
      <c r="C367">
        <v>13045060</v>
      </c>
      <c r="D367">
        <v>12384138</v>
      </c>
      <c r="E367">
        <v>13021514</v>
      </c>
      <c r="F367">
        <v>10664909</v>
      </c>
      <c r="G367">
        <v>11061896</v>
      </c>
      <c r="H367">
        <v>11061896</v>
      </c>
      <c r="I367">
        <v>11939854</v>
      </c>
      <c r="K367" s="5">
        <f t="shared" si="50"/>
        <v>4.0810313350259086E-4</v>
      </c>
      <c r="L367" s="5">
        <f t="shared" si="49"/>
        <v>3.7507182613971679E-4</v>
      </c>
      <c r="M367" s="5">
        <f t="shared" si="49"/>
        <v>-1.1812103425579146E-4</v>
      </c>
      <c r="N367" s="5">
        <f t="shared" si="49"/>
        <v>-4.5388855374128845E-4</v>
      </c>
      <c r="O367" s="5">
        <f t="shared" si="46"/>
        <v>9.4704002171486223E-6</v>
      </c>
      <c r="P367" s="5">
        <f t="shared" si="43"/>
        <v>-5.2486039336974155E-4</v>
      </c>
      <c r="Q367" s="5">
        <f t="shared" si="44"/>
        <v>-5.2486039336974155E-4</v>
      </c>
      <c r="R367" s="5">
        <f t="shared" si="45"/>
        <v>-2.1591734367177873E-3</v>
      </c>
      <c r="T367" s="7">
        <f t="shared" si="48"/>
        <v>121.15049950120965</v>
      </c>
      <c r="U367" s="4">
        <f t="shared" si="47"/>
        <v>-3.7353230644936175E-4</v>
      </c>
      <c r="V367" s="5">
        <f>T367/MAX($T$14:T367)-1</f>
        <v>-1.122891512628521E-2</v>
      </c>
      <c r="Z367" s="3"/>
      <c r="AA367" s="3"/>
      <c r="AB367" s="3"/>
      <c r="AC367" s="3"/>
      <c r="AE367" s="3"/>
      <c r="AG367" s="3"/>
      <c r="AL367" s="3"/>
    </row>
    <row r="368" spans="1:38" x14ac:dyDescent="0.25">
      <c r="A368" s="3">
        <v>43055</v>
      </c>
      <c r="B368">
        <v>13363159</v>
      </c>
      <c r="C368">
        <v>12987675</v>
      </c>
      <c r="D368">
        <v>12384138</v>
      </c>
      <c r="E368">
        <v>12997570</v>
      </c>
      <c r="F368">
        <v>10669261</v>
      </c>
      <c r="G368">
        <v>11066045</v>
      </c>
      <c r="H368">
        <v>11066045</v>
      </c>
      <c r="I368">
        <v>11934434</v>
      </c>
      <c r="K368" s="5">
        <f t="shared" si="50"/>
        <v>-3.5967172992281693E-3</v>
      </c>
      <c r="L368" s="5">
        <f t="shared" si="49"/>
        <v>-4.3989832166352327E-3</v>
      </c>
      <c r="M368" s="5">
        <f t="shared" si="49"/>
        <v>0</v>
      </c>
      <c r="N368" s="5">
        <f t="shared" si="49"/>
        <v>-1.838803076201434E-3</v>
      </c>
      <c r="O368" s="5">
        <f t="shared" si="46"/>
        <v>4.0806724183028997E-4</v>
      </c>
      <c r="P368" s="5">
        <f t="shared" si="43"/>
        <v>3.7507132592828896E-4</v>
      </c>
      <c r="Q368" s="5">
        <f t="shared" si="44"/>
        <v>3.7507132592828896E-4</v>
      </c>
      <c r="R368" s="5">
        <f t="shared" si="45"/>
        <v>-4.5394189912206784E-4</v>
      </c>
      <c r="T368" s="7">
        <f t="shared" si="48"/>
        <v>121.01223292580956</v>
      </c>
      <c r="U368" s="4">
        <f t="shared" si="47"/>
        <v>-1.1412794496875045E-3</v>
      </c>
      <c r="V368" s="5">
        <f>T368/MAX($T$14:T368)-1</f>
        <v>-1.2357379245896749E-2</v>
      </c>
      <c r="Z368" s="3"/>
      <c r="AA368" s="3"/>
      <c r="AB368" s="3"/>
      <c r="AC368" s="3"/>
      <c r="AE368" s="3"/>
      <c r="AG368" s="3"/>
      <c r="AL368" s="3"/>
    </row>
    <row r="369" spans="1:38" x14ac:dyDescent="0.25">
      <c r="A369" s="3">
        <v>43056</v>
      </c>
      <c r="B369">
        <v>13309910</v>
      </c>
      <c r="C369">
        <v>12987675</v>
      </c>
      <c r="D369">
        <v>12331563</v>
      </c>
      <c r="E369">
        <v>12997570</v>
      </c>
      <c r="F369">
        <v>10605373</v>
      </c>
      <c r="G369">
        <v>11047439</v>
      </c>
      <c r="H369">
        <v>11047439</v>
      </c>
      <c r="I369">
        <v>11934434</v>
      </c>
      <c r="K369" s="5">
        <f t="shared" si="50"/>
        <v>-3.9847613876329291E-3</v>
      </c>
      <c r="L369" s="5">
        <f t="shared" si="49"/>
        <v>0</v>
      </c>
      <c r="M369" s="5">
        <f t="shared" si="49"/>
        <v>-4.2453499791427207E-3</v>
      </c>
      <c r="N369" s="5">
        <f t="shared" si="49"/>
        <v>0</v>
      </c>
      <c r="O369" s="5">
        <f t="shared" si="46"/>
        <v>-5.9880435955217415E-3</v>
      </c>
      <c r="P369" s="5">
        <f t="shared" si="43"/>
        <v>-1.6813595101050627E-3</v>
      </c>
      <c r="Q369" s="5">
        <f t="shared" si="44"/>
        <v>-1.6813595101050627E-3</v>
      </c>
      <c r="R369" s="5">
        <f t="shared" si="45"/>
        <v>0</v>
      </c>
      <c r="T369" s="7">
        <f t="shared" si="48"/>
        <v>120.74629532363325</v>
      </c>
      <c r="U369" s="4">
        <f t="shared" si="47"/>
        <v>-2.1976092478134396E-3</v>
      </c>
      <c r="V369" s="5">
        <f>T369/MAX($T$14:T369)-1</f>
        <v>-1.4527831802800595E-2</v>
      </c>
      <c r="Z369" s="3"/>
      <c r="AA369" s="3"/>
      <c r="AB369" s="3"/>
      <c r="AC369" s="3"/>
      <c r="AE369" s="3"/>
      <c r="AG369" s="3"/>
      <c r="AL369" s="3"/>
    </row>
    <row r="370" spans="1:38" x14ac:dyDescent="0.25">
      <c r="A370" s="3">
        <v>43059</v>
      </c>
      <c r="B370">
        <v>13296546</v>
      </c>
      <c r="C370">
        <v>12987675</v>
      </c>
      <c r="D370">
        <v>12332721</v>
      </c>
      <c r="E370">
        <v>12997570</v>
      </c>
      <c r="F370">
        <v>10529942</v>
      </c>
      <c r="G370">
        <v>11093013</v>
      </c>
      <c r="H370">
        <v>11093013</v>
      </c>
      <c r="I370">
        <v>11934434</v>
      </c>
      <c r="K370" s="5">
        <f t="shared" si="50"/>
        <v>-1.0040638892374609E-3</v>
      </c>
      <c r="L370" s="5">
        <f t="shared" si="49"/>
        <v>0</v>
      </c>
      <c r="M370" s="5">
        <f t="shared" si="49"/>
        <v>9.3905371119529235E-5</v>
      </c>
      <c r="N370" s="5">
        <f t="shared" si="49"/>
        <v>0</v>
      </c>
      <c r="O370" s="5">
        <f t="shared" si="46"/>
        <v>-7.1125268295608723E-3</v>
      </c>
      <c r="P370" s="5">
        <f t="shared" si="43"/>
        <v>4.1252999903416132E-3</v>
      </c>
      <c r="Q370" s="5">
        <f t="shared" si="44"/>
        <v>4.1252999903416132E-3</v>
      </c>
      <c r="R370" s="5">
        <f t="shared" si="45"/>
        <v>0</v>
      </c>
      <c r="T370" s="7">
        <f t="shared" si="48"/>
        <v>120.74973530458142</v>
      </c>
      <c r="U370" s="4">
        <f t="shared" si="47"/>
        <v>2.8489329125552798E-5</v>
      </c>
      <c r="V370" s="5">
        <f>T370/MAX($T$14:T370)-1</f>
        <v>-1.4499756361856742E-2</v>
      </c>
      <c r="Z370" s="3"/>
      <c r="AA370" s="3"/>
      <c r="AB370" s="3"/>
      <c r="AC370" s="3"/>
      <c r="AE370" s="3"/>
      <c r="AG370" s="3"/>
      <c r="AL370" s="3"/>
    </row>
    <row r="371" spans="1:38" x14ac:dyDescent="0.25">
      <c r="A371" s="3">
        <v>43060</v>
      </c>
      <c r="B371">
        <v>13302335</v>
      </c>
      <c r="C371">
        <v>13000342</v>
      </c>
      <c r="D371">
        <v>12332721</v>
      </c>
      <c r="E371">
        <v>12996270</v>
      </c>
      <c r="F371">
        <v>10519370</v>
      </c>
      <c r="G371">
        <v>11093013</v>
      </c>
      <c r="H371">
        <v>11093013</v>
      </c>
      <c r="I371">
        <v>11934434</v>
      </c>
      <c r="K371" s="5">
        <f t="shared" si="50"/>
        <v>4.3537622477285431E-4</v>
      </c>
      <c r="L371" s="5">
        <f t="shared" si="49"/>
        <v>9.75309283609338E-4</v>
      </c>
      <c r="M371" s="5">
        <f t="shared" si="49"/>
        <v>0</v>
      </c>
      <c r="N371" s="5">
        <f t="shared" si="49"/>
        <v>-1.0001869580233969E-4</v>
      </c>
      <c r="O371" s="5">
        <f t="shared" si="46"/>
        <v>-1.003994134060715E-3</v>
      </c>
      <c r="P371" s="5">
        <f t="shared" si="43"/>
        <v>0</v>
      </c>
      <c r="Q371" s="5">
        <f t="shared" si="44"/>
        <v>0</v>
      </c>
      <c r="R371" s="5">
        <f t="shared" si="45"/>
        <v>0</v>
      </c>
      <c r="T371" s="7">
        <f t="shared" si="48"/>
        <v>120.75436413517596</v>
      </c>
      <c r="U371" s="4">
        <f t="shared" si="47"/>
        <v>3.83340848148922E-5</v>
      </c>
      <c r="V371" s="5">
        <f>T371/MAX($T$14:T371)-1</f>
        <v>-1.446197811193195E-2</v>
      </c>
      <c r="Z371" s="3"/>
      <c r="AA371" s="3"/>
      <c r="AB371" s="3"/>
      <c r="AC371" s="3"/>
      <c r="AE371" s="3"/>
      <c r="AG371" s="3"/>
      <c r="AL371" s="3"/>
    </row>
    <row r="372" spans="1:38" x14ac:dyDescent="0.25">
      <c r="A372" s="3">
        <v>43061</v>
      </c>
      <c r="B372">
        <v>13225308</v>
      </c>
      <c r="C372">
        <v>12901929</v>
      </c>
      <c r="D372">
        <v>12303253</v>
      </c>
      <c r="E372">
        <v>12974091</v>
      </c>
      <c r="F372">
        <v>10523949</v>
      </c>
      <c r="G372">
        <v>11103832</v>
      </c>
      <c r="H372">
        <v>11103832</v>
      </c>
      <c r="I372">
        <v>11933241</v>
      </c>
      <c r="K372" s="5">
        <f t="shared" si="50"/>
        <v>-5.7904871588333462E-3</v>
      </c>
      <c r="L372" s="5">
        <f t="shared" si="49"/>
        <v>-7.5700316191681383E-3</v>
      </c>
      <c r="M372" s="5">
        <f t="shared" si="49"/>
        <v>-2.3894159285692274E-3</v>
      </c>
      <c r="N372" s="5">
        <f t="shared" si="49"/>
        <v>-1.7065665764099958E-3</v>
      </c>
      <c r="O372" s="5">
        <f t="shared" si="46"/>
        <v>4.3529222757632269E-4</v>
      </c>
      <c r="P372" s="5">
        <f t="shared" si="43"/>
        <v>9.7529859561151788E-4</v>
      </c>
      <c r="Q372" s="5">
        <f t="shared" si="44"/>
        <v>9.7529859561151788E-4</v>
      </c>
      <c r="R372" s="5">
        <f t="shared" si="45"/>
        <v>-9.9962847002199595E-5</v>
      </c>
      <c r="T372" s="7">
        <f t="shared" si="48"/>
        <v>120.52537499732419</v>
      </c>
      <c r="U372" s="4">
        <f t="shared" si="47"/>
        <v>-1.8963218388979436E-3</v>
      </c>
      <c r="V372" s="5">
        <f>T372/MAX($T$14:T372)-1</f>
        <v>-1.633087538590261E-2</v>
      </c>
      <c r="Z372" s="3"/>
      <c r="AA372" s="3"/>
      <c r="AB372" s="3"/>
      <c r="AC372" s="3"/>
      <c r="AE372" s="3"/>
      <c r="AG372" s="3"/>
      <c r="AL372" s="3"/>
    </row>
    <row r="373" spans="1:38" x14ac:dyDescent="0.25">
      <c r="A373" s="3">
        <v>43062</v>
      </c>
      <c r="B373">
        <v>13095756</v>
      </c>
      <c r="C373">
        <v>12773694</v>
      </c>
      <c r="D373">
        <v>12170734</v>
      </c>
      <c r="E373">
        <v>12843235</v>
      </c>
      <c r="F373">
        <v>10463010</v>
      </c>
      <c r="G373">
        <v>11019775</v>
      </c>
      <c r="H373">
        <v>11019775</v>
      </c>
      <c r="I373">
        <v>11912877</v>
      </c>
      <c r="K373" s="5">
        <f t="shared" si="50"/>
        <v>-9.7957643028049324E-3</v>
      </c>
      <c r="L373" s="5">
        <f t="shared" si="49"/>
        <v>-9.9392114155952838E-3</v>
      </c>
      <c r="M373" s="5">
        <f t="shared" si="49"/>
        <v>-1.0771053801787223E-2</v>
      </c>
      <c r="N373" s="5">
        <f t="shared" si="49"/>
        <v>-1.0085947447108223E-2</v>
      </c>
      <c r="O373" s="5">
        <f t="shared" si="46"/>
        <v>-5.790506966538933E-3</v>
      </c>
      <c r="P373" s="5">
        <f t="shared" si="43"/>
        <v>-7.5700893169132755E-3</v>
      </c>
      <c r="Q373" s="5">
        <f t="shared" si="44"/>
        <v>-7.5700893169132755E-3</v>
      </c>
      <c r="R373" s="5">
        <f t="shared" si="45"/>
        <v>-1.7064936508027762E-3</v>
      </c>
      <c r="T373" s="7">
        <f t="shared" si="48"/>
        <v>119.57278527682485</v>
      </c>
      <c r="U373" s="4">
        <f t="shared" si="47"/>
        <v>-7.9036445273079903E-3</v>
      </c>
      <c r="V373" s="5">
        <f>T373/MAX($T$14:T373)-1</f>
        <v>-2.4105446479340653E-2</v>
      </c>
      <c r="Z373" s="3"/>
      <c r="AA373" s="3"/>
      <c r="AB373" s="3"/>
      <c r="AC373" s="3"/>
      <c r="AE373" s="3"/>
      <c r="AG373" s="3"/>
      <c r="AL373" s="3"/>
    </row>
    <row r="374" spans="1:38" x14ac:dyDescent="0.25">
      <c r="A374" s="3">
        <v>43066</v>
      </c>
      <c r="B374">
        <v>13130790</v>
      </c>
      <c r="C374">
        <v>12807867</v>
      </c>
      <c r="D374">
        <v>12190010</v>
      </c>
      <c r="E374">
        <v>12867451</v>
      </c>
      <c r="F374">
        <v>10455306</v>
      </c>
      <c r="G374">
        <v>11010273</v>
      </c>
      <c r="H374">
        <v>11010273</v>
      </c>
      <c r="I374">
        <v>11912877</v>
      </c>
      <c r="K374" s="5">
        <f t="shared" si="50"/>
        <v>2.6752178339302102E-3</v>
      </c>
      <c r="L374" s="5">
        <f t="shared" si="49"/>
        <v>2.6752637099338727E-3</v>
      </c>
      <c r="M374" s="5">
        <f t="shared" si="49"/>
        <v>1.5837993008473994E-3</v>
      </c>
      <c r="N374" s="5">
        <f t="shared" si="49"/>
        <v>1.8855062606890627E-3</v>
      </c>
      <c r="O374" s="5">
        <f t="shared" si="46"/>
        <v>-7.3630819429593153E-4</v>
      </c>
      <c r="P374" s="5">
        <f t="shared" si="43"/>
        <v>-8.6226805901212789E-4</v>
      </c>
      <c r="Q374" s="5">
        <f t="shared" si="44"/>
        <v>-8.6226805901212789E-4</v>
      </c>
      <c r="R374" s="5">
        <f t="shared" si="45"/>
        <v>0</v>
      </c>
      <c r="T374" s="7">
        <f t="shared" si="48"/>
        <v>119.66782983947292</v>
      </c>
      <c r="U374" s="4">
        <f t="shared" si="47"/>
        <v>7.9486784913504471E-4</v>
      </c>
      <c r="V374" s="5">
        <f>T374/MAX($T$14:T374)-1</f>
        <v>-2.3329739274601136E-2</v>
      </c>
      <c r="Z374" s="3"/>
      <c r="AA374" s="3"/>
      <c r="AB374" s="3"/>
      <c r="AC374" s="3"/>
      <c r="AE374" s="3"/>
      <c r="AG374" s="3"/>
      <c r="AL374" s="3"/>
    </row>
    <row r="375" spans="1:38" x14ac:dyDescent="0.25">
      <c r="A375" s="3">
        <v>43067</v>
      </c>
      <c r="B375">
        <v>13088850</v>
      </c>
      <c r="C375">
        <v>12795303</v>
      </c>
      <c r="D375">
        <v>12183562</v>
      </c>
      <c r="E375">
        <v>12848875</v>
      </c>
      <c r="F375">
        <v>10483276</v>
      </c>
      <c r="G375">
        <v>11039728</v>
      </c>
      <c r="H375">
        <v>11039728</v>
      </c>
      <c r="I375">
        <v>11935338</v>
      </c>
      <c r="K375" s="5">
        <f t="shared" si="50"/>
        <v>-3.1940195525174131E-3</v>
      </c>
      <c r="L375" s="5">
        <f t="shared" si="49"/>
        <v>-9.8095959303767799E-4</v>
      </c>
      <c r="M375" s="5">
        <f t="shared" si="49"/>
        <v>-5.2895772850058975E-4</v>
      </c>
      <c r="N375" s="5">
        <f t="shared" si="49"/>
        <v>-1.4436425675916631E-3</v>
      </c>
      <c r="O375" s="5">
        <f t="shared" si="46"/>
        <v>2.6751966896043644E-3</v>
      </c>
      <c r="P375" s="5">
        <f t="shared" si="43"/>
        <v>2.6752288521818546E-3</v>
      </c>
      <c r="Q375" s="5">
        <f t="shared" si="44"/>
        <v>2.6752288521818546E-3</v>
      </c>
      <c r="R375" s="5">
        <f t="shared" si="45"/>
        <v>1.8854387567335262E-3</v>
      </c>
      <c r="T375" s="7">
        <f t="shared" si="48"/>
        <v>119.72412627923963</v>
      </c>
      <c r="U375" s="4">
        <f t="shared" si="47"/>
        <v>4.7043921363178198E-4</v>
      </c>
      <c r="V375" s="5">
        <f>T375/MAX($T$14:T375)-1</f>
        <v>-2.2870275285167829E-2</v>
      </c>
      <c r="Z375" s="3"/>
      <c r="AA375" s="3"/>
      <c r="AB375" s="3"/>
      <c r="AC375" s="3"/>
      <c r="AE375" s="3"/>
      <c r="AG375" s="3"/>
      <c r="AL375" s="3"/>
    </row>
    <row r="376" spans="1:38" x14ac:dyDescent="0.25">
      <c r="A376" s="3">
        <v>43070</v>
      </c>
      <c r="B376">
        <v>13125461</v>
      </c>
      <c r="C376">
        <v>13106422</v>
      </c>
      <c r="D376">
        <v>12209169</v>
      </c>
      <c r="E376">
        <v>12870443</v>
      </c>
      <c r="F376">
        <v>10449792</v>
      </c>
      <c r="G376">
        <v>11028899</v>
      </c>
      <c r="H376">
        <v>11028899</v>
      </c>
      <c r="I376">
        <v>11918108</v>
      </c>
      <c r="K376" s="5">
        <f t="shared" si="50"/>
        <v>2.7971135737669961E-3</v>
      </c>
      <c r="L376" s="5">
        <f t="shared" si="49"/>
        <v>2.4315094374865565E-2</v>
      </c>
      <c r="M376" s="5">
        <f t="shared" si="49"/>
        <v>2.1017662979021523E-3</v>
      </c>
      <c r="N376" s="5">
        <f t="shared" si="49"/>
        <v>1.6785905380820587E-3</v>
      </c>
      <c r="O376" s="5">
        <f t="shared" si="46"/>
        <v>-3.194039725749831E-3</v>
      </c>
      <c r="P376" s="5">
        <f t="shared" si="43"/>
        <v>-9.8091184855275682E-4</v>
      </c>
      <c r="Q376" s="5">
        <f t="shared" si="44"/>
        <v>-9.8091184855275682E-4</v>
      </c>
      <c r="R376" s="5">
        <f t="shared" si="45"/>
        <v>-1.4436122378771454E-3</v>
      </c>
      <c r="T376" s="7">
        <f t="shared" si="48"/>
        <v>120.08768488798721</v>
      </c>
      <c r="U376" s="4">
        <f t="shared" si="47"/>
        <v>3.0366361404855352E-3</v>
      </c>
      <c r="V376" s="5">
        <f>T376/MAX($T$14:T376)-1</f>
        <v>-1.9903087849156287E-2</v>
      </c>
      <c r="Z376" s="3"/>
      <c r="AA376" s="3"/>
      <c r="AB376" s="3"/>
      <c r="AC376" s="3"/>
      <c r="AE376" s="3"/>
      <c r="AG376" s="3"/>
      <c r="AL376" s="3"/>
    </row>
    <row r="377" spans="1:38" x14ac:dyDescent="0.25">
      <c r="A377" s="3">
        <v>43073</v>
      </c>
      <c r="B377">
        <v>13090882</v>
      </c>
      <c r="C377">
        <v>13079554</v>
      </c>
      <c r="D377">
        <v>12172845</v>
      </c>
      <c r="E377">
        <v>12860461</v>
      </c>
      <c r="F377">
        <v>10479021</v>
      </c>
      <c r="G377">
        <v>11297067</v>
      </c>
      <c r="H377">
        <v>11297067</v>
      </c>
      <c r="I377">
        <v>11938113</v>
      </c>
      <c r="K377" s="5">
        <f t="shared" si="50"/>
        <v>-2.6344979425865223E-3</v>
      </c>
      <c r="L377" s="5">
        <f t="shared" si="49"/>
        <v>-2.0499874031219001E-3</v>
      </c>
      <c r="M377" s="5">
        <f t="shared" si="49"/>
        <v>-2.9751410599689887E-3</v>
      </c>
      <c r="N377" s="5">
        <f t="shared" si="49"/>
        <v>-7.7557547941431437E-4</v>
      </c>
      <c r="O377" s="5">
        <f t="shared" si="46"/>
        <v>2.7970891669422127E-3</v>
      </c>
      <c r="P377" s="5">
        <f t="shared" si="43"/>
        <v>2.4315029088578965E-2</v>
      </c>
      <c r="Q377" s="5">
        <f t="shared" si="44"/>
        <v>2.4315029088578965E-2</v>
      </c>
      <c r="R377" s="5">
        <f t="shared" si="45"/>
        <v>1.6785382377806357E-3</v>
      </c>
      <c r="T377" s="7">
        <f t="shared" si="48"/>
        <v>120.75823175923396</v>
      </c>
      <c r="U377" s="4">
        <f t="shared" si="47"/>
        <v>5.5838104620986317E-3</v>
      </c>
      <c r="V377" s="5">
        <f>T377/MAX($T$14:T377)-1</f>
        <v>-1.4430412457217656E-2</v>
      </c>
      <c r="Z377" s="3"/>
      <c r="AA377" s="3"/>
      <c r="AB377" s="3"/>
      <c r="AC377" s="3"/>
      <c r="AE377" s="3"/>
      <c r="AG377" s="3"/>
      <c r="AL377" s="3"/>
    </row>
    <row r="378" spans="1:38" x14ac:dyDescent="0.25">
      <c r="A378" s="3">
        <v>43074</v>
      </c>
      <c r="B378">
        <v>13040395</v>
      </c>
      <c r="C378">
        <v>13075091</v>
      </c>
      <c r="D378">
        <v>12187082</v>
      </c>
      <c r="E378">
        <v>12846729</v>
      </c>
      <c r="F378">
        <v>10451414</v>
      </c>
      <c r="G378">
        <v>11273908</v>
      </c>
      <c r="H378">
        <v>11273908</v>
      </c>
      <c r="I378">
        <v>11928854</v>
      </c>
      <c r="K378" s="5">
        <f t="shared" si="50"/>
        <v>-3.8566538144640949E-3</v>
      </c>
      <c r="L378" s="5">
        <f t="shared" si="49"/>
        <v>-3.4121958592780999E-4</v>
      </c>
      <c r="M378" s="5">
        <f t="shared" si="49"/>
        <v>1.1695704660661388E-3</v>
      </c>
      <c r="N378" s="5">
        <f t="shared" si="49"/>
        <v>-1.0677688770255322E-3</v>
      </c>
      <c r="O378" s="5">
        <f t="shared" si="46"/>
        <v>-2.6345018298942202E-3</v>
      </c>
      <c r="P378" s="5">
        <f t="shared" si="43"/>
        <v>-2.0500011197596146E-3</v>
      </c>
      <c r="Q378" s="5">
        <f t="shared" si="44"/>
        <v>-2.0500011197596146E-3</v>
      </c>
      <c r="R378" s="5">
        <f t="shared" si="45"/>
        <v>-7.755832098422788E-4</v>
      </c>
      <c r="T378" s="7">
        <f t="shared" si="48"/>
        <v>120.58303935307171</v>
      </c>
      <c r="U378" s="4">
        <f t="shared" si="47"/>
        <v>-1.4507698863258783E-3</v>
      </c>
      <c r="V378" s="5">
        <f>T378/MAX($T$14:T378)-1</f>
        <v>-1.5860247135703331E-2</v>
      </c>
      <c r="Z378" s="3"/>
      <c r="AA378" s="3"/>
      <c r="AB378" s="3"/>
      <c r="AC378" s="3"/>
      <c r="AE378" s="3"/>
      <c r="AG378" s="3"/>
      <c r="AL378" s="3"/>
    </row>
    <row r="379" spans="1:38" x14ac:dyDescent="0.25">
      <c r="A379" s="3">
        <v>43075</v>
      </c>
      <c r="B379">
        <v>13123725</v>
      </c>
      <c r="C379">
        <v>13088004</v>
      </c>
      <c r="D379">
        <v>12247620</v>
      </c>
      <c r="E379">
        <v>12836658</v>
      </c>
      <c r="F379">
        <v>10411107</v>
      </c>
      <c r="G379">
        <v>11270062</v>
      </c>
      <c r="H379">
        <v>11270062</v>
      </c>
      <c r="I379">
        <v>11916117</v>
      </c>
      <c r="K379" s="5">
        <f t="shared" si="50"/>
        <v>6.3901438568387814E-3</v>
      </c>
      <c r="L379" s="5">
        <f t="shared" si="50"/>
        <v>9.8760306907230699E-4</v>
      </c>
      <c r="M379" s="5">
        <f t="shared" si="50"/>
        <v>4.9673908815908163E-3</v>
      </c>
      <c r="N379" s="5">
        <f t="shared" si="50"/>
        <v>-7.839349611874491E-4</v>
      </c>
      <c r="O379" s="5">
        <f t="shared" si="46"/>
        <v>-3.8566073451878902E-3</v>
      </c>
      <c r="P379" s="5">
        <f t="shared" si="43"/>
        <v>-3.4114168751420149E-4</v>
      </c>
      <c r="Q379" s="5">
        <f t="shared" si="44"/>
        <v>-3.4114168751420149E-4</v>
      </c>
      <c r="R379" s="5">
        <f t="shared" si="45"/>
        <v>-1.0677471616301615E-3</v>
      </c>
      <c r="T379" s="7">
        <f t="shared" si="48"/>
        <v>120.67279179575181</v>
      </c>
      <c r="U379" s="4">
        <f t="shared" si="47"/>
        <v>7.4432062055850012E-4</v>
      </c>
      <c r="V379" s="5">
        <f>T379/MAX($T$14:T379)-1</f>
        <v>-1.5127731624135277E-2</v>
      </c>
      <c r="Z379" s="3"/>
      <c r="AA379" s="3"/>
      <c r="AB379" s="3"/>
      <c r="AC379" s="3"/>
      <c r="AE379" s="3"/>
      <c r="AG379" s="3"/>
      <c r="AL379" s="3"/>
    </row>
    <row r="380" spans="1:38" x14ac:dyDescent="0.25">
      <c r="A380" s="3">
        <v>43076</v>
      </c>
      <c r="B380">
        <v>12987906</v>
      </c>
      <c r="C380">
        <v>12932872</v>
      </c>
      <c r="D380">
        <v>12182941</v>
      </c>
      <c r="E380">
        <v>12721728</v>
      </c>
      <c r="F380">
        <v>10477636</v>
      </c>
      <c r="G380">
        <v>11281192</v>
      </c>
      <c r="H380">
        <v>11281192</v>
      </c>
      <c r="I380">
        <v>11906776</v>
      </c>
      <c r="K380" s="5">
        <f t="shared" si="50"/>
        <v>-1.0349119628763948E-2</v>
      </c>
      <c r="L380" s="5">
        <f t="shared" si="50"/>
        <v>-1.1852991487471987E-2</v>
      </c>
      <c r="M380" s="5">
        <f t="shared" si="50"/>
        <v>-5.2809443793977451E-3</v>
      </c>
      <c r="N380" s="5">
        <f t="shared" si="50"/>
        <v>-8.9532649385845042E-3</v>
      </c>
      <c r="O380" s="5">
        <f t="shared" si="46"/>
        <v>6.390194625797152E-3</v>
      </c>
      <c r="P380" s="5">
        <f t="shared" si="43"/>
        <v>9.8757220679002167E-4</v>
      </c>
      <c r="Q380" s="5">
        <f t="shared" si="44"/>
        <v>9.8757220679002167E-4</v>
      </c>
      <c r="R380" s="5">
        <f t="shared" si="45"/>
        <v>-7.838962977620989E-4</v>
      </c>
      <c r="T380" s="7">
        <f t="shared" si="48"/>
        <v>120.23754196474039</v>
      </c>
      <c r="U380" s="4">
        <f t="shared" si="47"/>
        <v>-3.6068597115753859E-3</v>
      </c>
      <c r="V380" s="5">
        <f>T380/MAX($T$14:T380)-1</f>
        <v>-1.8680027729988002E-2</v>
      </c>
      <c r="Z380" s="3"/>
      <c r="AA380" s="3"/>
      <c r="AB380" s="3"/>
      <c r="AC380" s="3"/>
      <c r="AE380" s="3"/>
      <c r="AG380" s="3"/>
      <c r="AL380" s="3"/>
    </row>
    <row r="381" spans="1:38" x14ac:dyDescent="0.25">
      <c r="A381" s="3">
        <v>43077</v>
      </c>
      <c r="B381">
        <v>12994740</v>
      </c>
      <c r="C381">
        <v>12932872</v>
      </c>
      <c r="D381">
        <v>12176183</v>
      </c>
      <c r="E381">
        <v>12721728</v>
      </c>
      <c r="F381">
        <v>10448380</v>
      </c>
      <c r="G381">
        <v>11233967</v>
      </c>
      <c r="H381">
        <v>11233967</v>
      </c>
      <c r="I381">
        <v>11847005</v>
      </c>
      <c r="K381" s="5">
        <f t="shared" si="50"/>
        <v>5.2618181868568925E-4</v>
      </c>
      <c r="L381" s="5">
        <f t="shared" si="50"/>
        <v>0</v>
      </c>
      <c r="M381" s="5">
        <f t="shared" si="50"/>
        <v>-5.5471006549234758E-4</v>
      </c>
      <c r="N381" s="5">
        <f t="shared" si="50"/>
        <v>0</v>
      </c>
      <c r="O381" s="5">
        <f t="shared" si="46"/>
        <v>-2.792232904445191E-3</v>
      </c>
      <c r="P381" s="5">
        <f t="shared" si="43"/>
        <v>-4.1861711067412433E-3</v>
      </c>
      <c r="Q381" s="5">
        <f t="shared" si="44"/>
        <v>-4.1861711067412433E-3</v>
      </c>
      <c r="R381" s="5">
        <f t="shared" si="45"/>
        <v>-5.0199147107495845E-3</v>
      </c>
      <c r="T381" s="7">
        <f t="shared" si="48"/>
        <v>119.99386528458713</v>
      </c>
      <c r="U381" s="4">
        <f t="shared" si="47"/>
        <v>-2.02662725943549E-3</v>
      </c>
      <c r="V381" s="5">
        <f>T381/MAX($T$14:T381)-1</f>
        <v>-2.0668797536018801E-2</v>
      </c>
      <c r="Z381" s="3"/>
      <c r="AA381" s="3"/>
      <c r="AB381" s="3"/>
      <c r="AC381" s="3"/>
      <c r="AE381" s="3"/>
      <c r="AG381" s="3"/>
      <c r="AL381" s="3"/>
    </row>
    <row r="382" spans="1:38" x14ac:dyDescent="0.25">
      <c r="A382" s="3">
        <v>43080</v>
      </c>
      <c r="B382">
        <v>13020425</v>
      </c>
      <c r="C382">
        <v>12932872</v>
      </c>
      <c r="D382">
        <v>12189953</v>
      </c>
      <c r="E382">
        <v>12721728</v>
      </c>
      <c r="F382">
        <v>10492349</v>
      </c>
      <c r="G382">
        <v>11283216</v>
      </c>
      <c r="H382">
        <v>11283216</v>
      </c>
      <c r="I382">
        <v>11873295</v>
      </c>
      <c r="K382" s="5">
        <f t="shared" si="50"/>
        <v>1.9765689809876363E-3</v>
      </c>
      <c r="L382" s="5">
        <f t="shared" si="50"/>
        <v>0</v>
      </c>
      <c r="M382" s="5">
        <f t="shared" si="50"/>
        <v>1.1308962751299667E-3</v>
      </c>
      <c r="N382" s="5">
        <f t="shared" si="50"/>
        <v>0</v>
      </c>
      <c r="O382" s="5">
        <f t="shared" si="46"/>
        <v>4.2082121821755969E-3</v>
      </c>
      <c r="P382" s="5">
        <f t="shared" si="43"/>
        <v>4.3839366806044389E-3</v>
      </c>
      <c r="Q382" s="5">
        <f t="shared" si="44"/>
        <v>4.3839366806044389E-3</v>
      </c>
      <c r="R382" s="5">
        <f t="shared" si="45"/>
        <v>2.2191262686224178E-3</v>
      </c>
      <c r="T382" s="7">
        <f t="shared" si="48"/>
        <v>120.26839140539461</v>
      </c>
      <c r="U382" s="4">
        <f t="shared" si="47"/>
        <v>2.2878346335155619E-3</v>
      </c>
      <c r="V382" s="5">
        <f>T382/MAX($T$14:T382)-1</f>
        <v>-1.8428249693339227E-2</v>
      </c>
      <c r="Z382" s="3"/>
      <c r="AA382" s="3"/>
      <c r="AB382" s="3"/>
      <c r="AC382" s="3"/>
      <c r="AE382" s="3"/>
      <c r="AG382" s="3"/>
      <c r="AL382" s="3"/>
    </row>
    <row r="383" spans="1:38" x14ac:dyDescent="0.25">
      <c r="A383" s="3">
        <v>43081</v>
      </c>
      <c r="B383">
        <v>13045771</v>
      </c>
      <c r="C383">
        <v>12954872</v>
      </c>
      <c r="D383">
        <v>12215570</v>
      </c>
      <c r="E383">
        <v>12724868</v>
      </c>
      <c r="F383">
        <v>10513087</v>
      </c>
      <c r="G383">
        <v>11283216</v>
      </c>
      <c r="H383">
        <v>11283216</v>
      </c>
      <c r="I383">
        <v>11873295</v>
      </c>
      <c r="K383" s="5">
        <f t="shared" si="50"/>
        <v>1.9466338464373401E-3</v>
      </c>
      <c r="L383" s="5">
        <f t="shared" si="50"/>
        <v>1.7010916059481129E-3</v>
      </c>
      <c r="M383" s="5">
        <f t="shared" si="50"/>
        <v>2.1014847227056599E-3</v>
      </c>
      <c r="N383" s="5">
        <f t="shared" si="50"/>
        <v>2.468218154012547E-4</v>
      </c>
      <c r="O383" s="5">
        <f t="shared" si="46"/>
        <v>1.9764878198389457E-3</v>
      </c>
      <c r="P383" s="5">
        <f t="shared" si="43"/>
        <v>0</v>
      </c>
      <c r="Q383" s="5">
        <f t="shared" si="44"/>
        <v>0</v>
      </c>
      <c r="R383" s="5">
        <f t="shared" si="45"/>
        <v>0</v>
      </c>
      <c r="T383" s="7">
        <f t="shared" si="48"/>
        <v>120.38824667202412</v>
      </c>
      <c r="U383" s="4">
        <f t="shared" si="47"/>
        <v>9.9656497629141416E-4</v>
      </c>
      <c r="V383" s="5">
        <f>T383/MAX($T$14:T383)-1</f>
        <v>-1.7450049665266643E-2</v>
      </c>
      <c r="Z383" s="3"/>
      <c r="AA383" s="3"/>
      <c r="AB383" s="3"/>
      <c r="AC383" s="3"/>
      <c r="AE383" s="3"/>
      <c r="AG383" s="3"/>
      <c r="AL383" s="3"/>
    </row>
    <row r="384" spans="1:38" x14ac:dyDescent="0.25">
      <c r="A384" s="3">
        <v>43082</v>
      </c>
      <c r="B384">
        <v>13045443</v>
      </c>
      <c r="C384">
        <v>12894922</v>
      </c>
      <c r="D384">
        <v>12153342</v>
      </c>
      <c r="E384">
        <v>12649323</v>
      </c>
      <c r="F384">
        <v>10533552</v>
      </c>
      <c r="G384">
        <v>11302410</v>
      </c>
      <c r="H384">
        <v>11302410</v>
      </c>
      <c r="I384">
        <v>11876225</v>
      </c>
      <c r="K384" s="5">
        <f t="shared" si="50"/>
        <v>-2.5142247246257021E-5</v>
      </c>
      <c r="L384" s="5">
        <f t="shared" si="50"/>
        <v>-4.6276026501844703E-3</v>
      </c>
      <c r="M384" s="5">
        <f t="shared" si="50"/>
        <v>-5.0941544275052708E-3</v>
      </c>
      <c r="N384" s="5">
        <f t="shared" si="50"/>
        <v>-5.9368002874371495E-3</v>
      </c>
      <c r="O384" s="5">
        <f t="shared" si="46"/>
        <v>1.9466213872290083E-3</v>
      </c>
      <c r="P384" s="5">
        <f t="shared" si="43"/>
        <v>1.7011107471487374E-3</v>
      </c>
      <c r="Q384" s="5">
        <f t="shared" si="44"/>
        <v>1.7011107471487374E-3</v>
      </c>
      <c r="R384" s="5">
        <f t="shared" si="45"/>
        <v>2.4677227340852426E-4</v>
      </c>
      <c r="T384" s="7">
        <f t="shared" si="48"/>
        <v>120.23643582201034</v>
      </c>
      <c r="U384" s="4">
        <f t="shared" si="47"/>
        <v>-1.2610105571797675E-3</v>
      </c>
      <c r="V384" s="5">
        <f>T384/MAX($T$14:T384)-1</f>
        <v>-1.8689055525595299E-2</v>
      </c>
      <c r="Z384" s="3"/>
      <c r="AA384" s="3"/>
      <c r="AB384" s="3"/>
      <c r="AC384" s="3"/>
      <c r="AE384" s="3"/>
      <c r="AG384" s="3"/>
      <c r="AL384" s="3"/>
    </row>
    <row r="385" spans="1:38" x14ac:dyDescent="0.25">
      <c r="A385" s="3">
        <v>43083</v>
      </c>
      <c r="B385">
        <v>12895697</v>
      </c>
      <c r="C385">
        <v>12791984</v>
      </c>
      <c r="D385">
        <v>12079114</v>
      </c>
      <c r="E385">
        <v>12634102</v>
      </c>
      <c r="F385">
        <v>10533288</v>
      </c>
      <c r="G385">
        <v>11250107</v>
      </c>
      <c r="H385">
        <v>11250107</v>
      </c>
      <c r="I385">
        <v>11805718</v>
      </c>
      <c r="K385" s="5">
        <f t="shared" si="50"/>
        <v>-1.1478797615381842E-2</v>
      </c>
      <c r="L385" s="5">
        <f t="shared" si="50"/>
        <v>-7.982832311820065E-3</v>
      </c>
      <c r="M385" s="5">
        <f t="shared" si="50"/>
        <v>-6.1076204388883504E-3</v>
      </c>
      <c r="N385" s="5">
        <f t="shared" si="50"/>
        <v>-1.2033055049665009E-3</v>
      </c>
      <c r="O385" s="5">
        <f t="shared" si="46"/>
        <v>-2.5062770848793825E-5</v>
      </c>
      <c r="P385" s="5">
        <f t="shared" si="43"/>
        <v>-4.6275971230914648E-3</v>
      </c>
      <c r="Q385" s="5">
        <f t="shared" si="44"/>
        <v>-4.6275971230914648E-3</v>
      </c>
      <c r="R385" s="5">
        <f t="shared" si="45"/>
        <v>-5.9368191491825373E-3</v>
      </c>
      <c r="T385" s="7">
        <f t="shared" si="48"/>
        <v>119.60535035980543</v>
      </c>
      <c r="U385" s="4">
        <f t="shared" si="47"/>
        <v>-5.2487040046588773E-3</v>
      </c>
      <c r="V385" s="5">
        <f>T385/MAX($T$14:T385)-1</f>
        <v>-2.3839666209673704E-2</v>
      </c>
      <c r="Z385" s="3"/>
      <c r="AA385" s="3"/>
      <c r="AB385" s="3"/>
      <c r="AC385" s="3"/>
      <c r="AE385" s="3"/>
      <c r="AG385" s="3"/>
      <c r="AL385" s="3"/>
    </row>
    <row r="386" spans="1:38" x14ac:dyDescent="0.25">
      <c r="A386" s="3">
        <v>43084</v>
      </c>
      <c r="B386">
        <v>12895697</v>
      </c>
      <c r="C386">
        <v>12791984</v>
      </c>
      <c r="D386">
        <v>12079114</v>
      </c>
      <c r="E386">
        <v>12634102</v>
      </c>
      <c r="F386">
        <v>10479625</v>
      </c>
      <c r="G386">
        <v>11237211</v>
      </c>
      <c r="H386">
        <v>11237211</v>
      </c>
      <c r="I386">
        <v>11791512</v>
      </c>
      <c r="K386" s="5">
        <f t="shared" si="50"/>
        <v>0</v>
      </c>
      <c r="L386" s="5">
        <f t="shared" si="50"/>
        <v>0</v>
      </c>
      <c r="M386" s="5">
        <f t="shared" si="50"/>
        <v>0</v>
      </c>
      <c r="N386" s="5">
        <f t="shared" si="50"/>
        <v>0</v>
      </c>
      <c r="O386" s="5">
        <f t="shared" si="46"/>
        <v>-5.0946105337668079E-3</v>
      </c>
      <c r="P386" s="5">
        <f t="shared" si="43"/>
        <v>-1.1463002085224661E-3</v>
      </c>
      <c r="Q386" s="5">
        <f t="shared" si="44"/>
        <v>-1.1463002085224661E-3</v>
      </c>
      <c r="R386" s="5">
        <f t="shared" si="45"/>
        <v>-1.2033152070886066E-3</v>
      </c>
      <c r="T386" s="7">
        <f t="shared" si="48"/>
        <v>119.47691624844408</v>
      </c>
      <c r="U386" s="4">
        <f t="shared" si="47"/>
        <v>-1.0738157697375433E-3</v>
      </c>
      <c r="V386" s="5">
        <f>T386/MAX($T$14:T386)-1</f>
        <v>-2.4887882569890052E-2</v>
      </c>
      <c r="Z386" s="3"/>
      <c r="AA386" s="3"/>
      <c r="AB386" s="3"/>
      <c r="AC386" s="3"/>
      <c r="AE386" s="3"/>
      <c r="AG386" s="3"/>
      <c r="AL386" s="3"/>
    </row>
    <row r="387" spans="1:38" x14ac:dyDescent="0.25">
      <c r="A387" s="3">
        <v>43087</v>
      </c>
      <c r="B387">
        <v>12905493</v>
      </c>
      <c r="C387">
        <v>12762640</v>
      </c>
      <c r="D387">
        <v>12040584</v>
      </c>
      <c r="E387">
        <v>12593844</v>
      </c>
      <c r="F387">
        <v>10431704</v>
      </c>
      <c r="G387">
        <v>11237211</v>
      </c>
      <c r="H387">
        <v>11237211</v>
      </c>
      <c r="I387">
        <v>11791512</v>
      </c>
      <c r="K387" s="5">
        <f t="shared" si="50"/>
        <v>7.5963323269778726E-4</v>
      </c>
      <c r="L387" s="5">
        <f t="shared" si="50"/>
        <v>-2.2939365777818743E-3</v>
      </c>
      <c r="M387" s="5">
        <f t="shared" si="50"/>
        <v>-3.1898034905539774E-3</v>
      </c>
      <c r="N387" s="5">
        <f t="shared" si="50"/>
        <v>-3.1864551987944578E-3</v>
      </c>
      <c r="O387" s="5">
        <f t="shared" si="46"/>
        <v>-4.5727781289883751E-3</v>
      </c>
      <c r="P387" s="5">
        <f t="shared" si="43"/>
        <v>0</v>
      </c>
      <c r="Q387" s="5">
        <f t="shared" si="44"/>
        <v>0</v>
      </c>
      <c r="R387" s="5">
        <f t="shared" si="45"/>
        <v>0</v>
      </c>
      <c r="T387" s="7">
        <f t="shared" si="48"/>
        <v>119.29048237504335</v>
      </c>
      <c r="U387" s="4">
        <f t="shared" si="47"/>
        <v>-1.5604175204276122E-3</v>
      </c>
      <c r="V387" s="5">
        <f>T387/MAX($T$14:T387)-1</f>
        <v>-2.6409464602309307E-2</v>
      </c>
      <c r="Z387" s="3"/>
      <c r="AA387" s="3"/>
      <c r="AB387" s="3"/>
      <c r="AC387" s="3"/>
      <c r="AE387" s="3"/>
      <c r="AG387" s="3"/>
      <c r="AL387" s="3"/>
    </row>
    <row r="388" spans="1:38" x14ac:dyDescent="0.25">
      <c r="A388" s="3">
        <v>43088</v>
      </c>
      <c r="B388">
        <v>12926590</v>
      </c>
      <c r="C388">
        <v>12768158</v>
      </c>
      <c r="D388">
        <v>12026952</v>
      </c>
      <c r="E388">
        <v>12584696</v>
      </c>
      <c r="F388">
        <v>10439628</v>
      </c>
      <c r="G388">
        <v>11211433</v>
      </c>
      <c r="H388">
        <v>11211433</v>
      </c>
      <c r="I388">
        <v>11753940</v>
      </c>
      <c r="K388" s="5">
        <f t="shared" si="50"/>
        <v>1.6347302656318785E-3</v>
      </c>
      <c r="L388" s="5">
        <f t="shared" si="50"/>
        <v>4.3235568816490932E-4</v>
      </c>
      <c r="M388" s="5">
        <f t="shared" si="50"/>
        <v>-1.1321709976858108E-3</v>
      </c>
      <c r="N388" s="5">
        <f t="shared" si="50"/>
        <v>-7.2638663778901158E-4</v>
      </c>
      <c r="O388" s="5">
        <f t="shared" si="46"/>
        <v>7.5960744284930826E-4</v>
      </c>
      <c r="P388" s="5">
        <f t="shared" si="43"/>
        <v>-2.2939855805858E-3</v>
      </c>
      <c r="Q388" s="5">
        <f t="shared" si="44"/>
        <v>-2.2939855805858E-3</v>
      </c>
      <c r="R388" s="5">
        <f t="shared" si="45"/>
        <v>-3.1863598154333594E-3</v>
      </c>
      <c r="T388" s="7">
        <f t="shared" si="48"/>
        <v>119.18899308624488</v>
      </c>
      <c r="U388" s="4">
        <f t="shared" si="47"/>
        <v>-8.5077440192921072E-4</v>
      </c>
      <c r="V388" s="5">
        <f>T388/MAX($T$14:T388)-1</f>
        <v>-2.7237770507786196E-2</v>
      </c>
      <c r="Z388" s="3"/>
      <c r="AA388" s="3"/>
      <c r="AB388" s="3"/>
      <c r="AC388" s="3"/>
      <c r="AE388" s="3"/>
      <c r="AG388" s="3"/>
      <c r="AL388" s="3"/>
    </row>
    <row r="389" spans="1:38" x14ac:dyDescent="0.25">
      <c r="A389" s="3">
        <v>43089</v>
      </c>
      <c r="B389">
        <v>12926590</v>
      </c>
      <c r="C389">
        <v>12722494</v>
      </c>
      <c r="D389">
        <v>12026952</v>
      </c>
      <c r="E389">
        <v>12584696</v>
      </c>
      <c r="F389">
        <v>10456695</v>
      </c>
      <c r="G389">
        <v>11216281</v>
      </c>
      <c r="H389">
        <v>11216281</v>
      </c>
      <c r="I389">
        <v>11745402</v>
      </c>
      <c r="K389" s="5">
        <f t="shared" si="50"/>
        <v>0</v>
      </c>
      <c r="L389" s="5">
        <f t="shared" si="50"/>
        <v>-3.5763968459663342E-3</v>
      </c>
      <c r="M389" s="5">
        <f t="shared" si="50"/>
        <v>0</v>
      </c>
      <c r="N389" s="5">
        <f t="shared" si="50"/>
        <v>0</v>
      </c>
      <c r="O389" s="5">
        <f t="shared" si="46"/>
        <v>1.6348283674476605E-3</v>
      </c>
      <c r="P389" s="5">
        <f t="shared" si="43"/>
        <v>4.3241573133423472E-4</v>
      </c>
      <c r="Q389" s="5">
        <f t="shared" si="44"/>
        <v>4.3241573133423472E-4</v>
      </c>
      <c r="R389" s="5">
        <f t="shared" si="45"/>
        <v>-7.2639472381175185E-4</v>
      </c>
      <c r="T389" s="7">
        <f t="shared" si="48"/>
        <v>119.16212890418836</v>
      </c>
      <c r="U389" s="4">
        <f t="shared" si="47"/>
        <v>-2.2539146745774452E-4</v>
      </c>
      <c r="V389" s="5">
        <f>T389/MAX($T$14:T389)-1</f>
        <v>-2.7457022814178833E-2</v>
      </c>
      <c r="Z389" s="3"/>
      <c r="AA389" s="3"/>
      <c r="AB389" s="3"/>
      <c r="AC389" s="3"/>
      <c r="AE389" s="3"/>
      <c r="AG389" s="3"/>
      <c r="AL389" s="3"/>
    </row>
    <row r="390" spans="1:38" x14ac:dyDescent="0.25">
      <c r="A390" s="3">
        <v>43090</v>
      </c>
      <c r="B390">
        <v>12851928</v>
      </c>
      <c r="C390">
        <v>12712681</v>
      </c>
      <c r="D390">
        <v>11990047</v>
      </c>
      <c r="E390">
        <v>12584696</v>
      </c>
      <c r="F390">
        <v>10456695</v>
      </c>
      <c r="G390">
        <v>11176167</v>
      </c>
      <c r="H390">
        <v>11176167</v>
      </c>
      <c r="I390">
        <v>11745402</v>
      </c>
      <c r="K390" s="5">
        <f t="shared" si="50"/>
        <v>-5.7758465302913953E-3</v>
      </c>
      <c r="L390" s="5">
        <f t="shared" si="50"/>
        <v>-7.7131103382721555E-4</v>
      </c>
      <c r="M390" s="5">
        <f t="shared" si="50"/>
        <v>-3.0685247600555909E-3</v>
      </c>
      <c r="N390" s="5">
        <f t="shared" si="50"/>
        <v>0</v>
      </c>
      <c r="O390" s="5">
        <f t="shared" si="46"/>
        <v>0</v>
      </c>
      <c r="P390" s="5">
        <f t="shared" si="43"/>
        <v>-3.5764082586732249E-3</v>
      </c>
      <c r="Q390" s="5">
        <f t="shared" si="44"/>
        <v>-3.5764082586732249E-3</v>
      </c>
      <c r="R390" s="5">
        <f t="shared" si="45"/>
        <v>0</v>
      </c>
      <c r="T390" s="7">
        <f t="shared" si="48"/>
        <v>118.91235765162799</v>
      </c>
      <c r="U390" s="4">
        <f t="shared" si="47"/>
        <v>-2.0960623551900814E-3</v>
      </c>
      <c r="V390" s="5">
        <f>T390/MAX($T$14:T390)-1</f>
        <v>-2.9495533537462593E-2</v>
      </c>
      <c r="Z390" s="3"/>
      <c r="AA390" s="3"/>
      <c r="AB390" s="3"/>
      <c r="AC390" s="3"/>
      <c r="AE390" s="3"/>
      <c r="AG390" s="3"/>
      <c r="AL390" s="3"/>
    </row>
    <row r="391" spans="1:38" x14ac:dyDescent="0.25">
      <c r="A391" s="3">
        <v>43091</v>
      </c>
      <c r="B391">
        <v>12851928</v>
      </c>
      <c r="C391">
        <v>12712681</v>
      </c>
      <c r="D391">
        <v>11990047</v>
      </c>
      <c r="E391">
        <v>12584696</v>
      </c>
      <c r="F391">
        <v>10446660</v>
      </c>
      <c r="G391">
        <v>11167547</v>
      </c>
      <c r="H391">
        <v>11167547</v>
      </c>
      <c r="I391">
        <v>11745402</v>
      </c>
      <c r="K391" s="5">
        <f t="shared" si="50"/>
        <v>0</v>
      </c>
      <c r="L391" s="5">
        <f t="shared" si="50"/>
        <v>0</v>
      </c>
      <c r="M391" s="5">
        <f t="shared" si="50"/>
        <v>0</v>
      </c>
      <c r="N391" s="5">
        <f t="shared" si="50"/>
        <v>0</v>
      </c>
      <c r="O391" s="5">
        <f t="shared" si="46"/>
        <v>-9.5967224825821429E-4</v>
      </c>
      <c r="P391" s="5">
        <f t="shared" si="43"/>
        <v>-7.7128410840676676E-4</v>
      </c>
      <c r="Q391" s="5">
        <f t="shared" si="44"/>
        <v>-7.7128410840676676E-4</v>
      </c>
      <c r="R391" s="5">
        <f t="shared" si="45"/>
        <v>0</v>
      </c>
      <c r="T391" s="7">
        <f t="shared" si="48"/>
        <v>118.87516423748886</v>
      </c>
      <c r="U391" s="4">
        <f t="shared" si="47"/>
        <v>-3.1278005813396847E-4</v>
      </c>
      <c r="V391" s="5">
        <f>T391/MAX($T$14:T391)-1</f>
        <v>-2.9799087980902028E-2</v>
      </c>
      <c r="Z391" s="3"/>
      <c r="AA391" s="3"/>
      <c r="AB391" s="3"/>
      <c r="AC391" s="3"/>
      <c r="AE391" s="3"/>
      <c r="AG391" s="3"/>
      <c r="AL391" s="3"/>
    </row>
    <row r="392" spans="1:38" x14ac:dyDescent="0.25">
      <c r="A392" s="3">
        <v>43095</v>
      </c>
      <c r="B392">
        <v>12851928</v>
      </c>
      <c r="C392">
        <v>12705363</v>
      </c>
      <c r="D392">
        <v>11990047</v>
      </c>
      <c r="E392">
        <v>12584696</v>
      </c>
      <c r="F392">
        <v>10441005</v>
      </c>
      <c r="G392">
        <v>11167547</v>
      </c>
      <c r="H392">
        <v>11167547</v>
      </c>
      <c r="I392">
        <v>11745402</v>
      </c>
      <c r="K392" s="5">
        <f t="shared" si="50"/>
        <v>0</v>
      </c>
      <c r="L392" s="5">
        <f t="shared" si="50"/>
        <v>-5.7564568795520632E-4</v>
      </c>
      <c r="M392" s="5">
        <f t="shared" si="50"/>
        <v>0</v>
      </c>
      <c r="N392" s="5">
        <f t="shared" si="50"/>
        <v>0</v>
      </c>
      <c r="O392" s="5">
        <f t="shared" si="46"/>
        <v>-5.4132134098361373E-4</v>
      </c>
      <c r="P392" s="5">
        <f t="shared" si="43"/>
        <v>0</v>
      </c>
      <c r="Q392" s="5">
        <f t="shared" si="44"/>
        <v>0</v>
      </c>
      <c r="R392" s="5">
        <f t="shared" si="45"/>
        <v>0</v>
      </c>
      <c r="T392" s="7">
        <f t="shared" si="48"/>
        <v>118.85856678261224</v>
      </c>
      <c r="U392" s="4">
        <f t="shared" si="47"/>
        <v>-1.3962087861735251E-4</v>
      </c>
      <c r="V392" s="5">
        <f>T392/MAX($T$14:T392)-1</f>
        <v>-2.9934548284673457E-2</v>
      </c>
      <c r="Z392" s="3"/>
      <c r="AA392" s="3"/>
      <c r="AB392" s="3"/>
      <c r="AC392" s="3"/>
      <c r="AE392" s="3"/>
      <c r="AG392" s="3"/>
      <c r="AL392" s="3"/>
    </row>
    <row r="393" spans="1:38" x14ac:dyDescent="0.25">
      <c r="A393" s="3">
        <v>43096</v>
      </c>
      <c r="B393">
        <v>12840939</v>
      </c>
      <c r="C393">
        <v>12567234</v>
      </c>
      <c r="D393">
        <v>12035484</v>
      </c>
      <c r="E393">
        <v>12546349</v>
      </c>
      <c r="F393">
        <v>10441005</v>
      </c>
      <c r="G393">
        <v>11161119</v>
      </c>
      <c r="H393">
        <v>11161119</v>
      </c>
      <c r="I393">
        <v>11745402</v>
      </c>
      <c r="K393" s="5">
        <f t="shared" si="50"/>
        <v>-8.5504680698489377E-4</v>
      </c>
      <c r="L393" s="5">
        <f t="shared" si="50"/>
        <v>-1.087170826996442E-2</v>
      </c>
      <c r="M393" s="5">
        <f t="shared" si="50"/>
        <v>3.7895597907164902E-3</v>
      </c>
      <c r="N393" s="5">
        <f t="shared" si="50"/>
        <v>-3.0471137324254993E-3</v>
      </c>
      <c r="O393" s="5">
        <f t="shared" si="46"/>
        <v>0</v>
      </c>
      <c r="P393" s="5">
        <f t="shared" si="43"/>
        <v>-5.7559641342896928E-4</v>
      </c>
      <c r="Q393" s="5">
        <f t="shared" si="44"/>
        <v>-5.7559641342896928E-4</v>
      </c>
      <c r="R393" s="5">
        <f t="shared" si="45"/>
        <v>0</v>
      </c>
      <c r="T393" s="7">
        <f t="shared" si="48"/>
        <v>118.67826573804402</v>
      </c>
      <c r="U393" s="4">
        <f t="shared" si="47"/>
        <v>-1.5169377306895326E-3</v>
      </c>
      <c r="V393" s="5">
        <f>T393/MAX($T$14:T393)-1</f>
        <v>-3.140607716961874E-2</v>
      </c>
      <c r="Z393" s="3"/>
      <c r="AA393" s="3"/>
      <c r="AB393" s="3"/>
      <c r="AC393" s="3"/>
      <c r="AE393" s="3"/>
      <c r="AG393" s="3"/>
      <c r="AL393" s="3"/>
    </row>
    <row r="394" spans="1:38" x14ac:dyDescent="0.25">
      <c r="A394" s="3">
        <v>43097</v>
      </c>
      <c r="B394">
        <v>12753925</v>
      </c>
      <c r="C394">
        <v>12454956</v>
      </c>
      <c r="D394">
        <v>11972724</v>
      </c>
      <c r="E394">
        <v>12510295</v>
      </c>
      <c r="F394">
        <v>10432078</v>
      </c>
      <c r="G394">
        <v>11039778</v>
      </c>
      <c r="H394">
        <v>11039778</v>
      </c>
      <c r="I394">
        <v>11709612</v>
      </c>
      <c r="K394" s="5">
        <f t="shared" si="50"/>
        <v>-6.7762957210527608E-3</v>
      </c>
      <c r="L394" s="5">
        <f t="shared" si="50"/>
        <v>-8.9341855176723328E-3</v>
      </c>
      <c r="M394" s="5">
        <f t="shared" si="50"/>
        <v>-5.2145804855043831E-3</v>
      </c>
      <c r="N394" s="5">
        <f t="shared" si="50"/>
        <v>-2.8736646812550504E-3</v>
      </c>
      <c r="O394" s="5">
        <f t="shared" si="46"/>
        <v>-8.5499432286451071E-4</v>
      </c>
      <c r="P394" s="5">
        <f t="shared" si="43"/>
        <v>-1.0871759363913269E-2</v>
      </c>
      <c r="Q394" s="5">
        <f t="shared" si="44"/>
        <v>-1.0871759363913269E-2</v>
      </c>
      <c r="R394" s="5">
        <f t="shared" si="45"/>
        <v>-3.0471498548964027E-3</v>
      </c>
      <c r="T394" s="7">
        <f t="shared" si="48"/>
        <v>117.94476894130469</v>
      </c>
      <c r="U394" s="4">
        <f t="shared" si="47"/>
        <v>-6.1805486638839974E-3</v>
      </c>
      <c r="V394" s="5">
        <f>T394/MAX($T$14:T394)-1</f>
        <v>-3.7392519045214234E-2</v>
      </c>
      <c r="Z394" s="3"/>
      <c r="AA394" s="3"/>
      <c r="AB394" s="3"/>
      <c r="AC394" s="3"/>
      <c r="AE394" s="3"/>
      <c r="AG394" s="3"/>
      <c r="AL394" s="3"/>
    </row>
    <row r="395" spans="1:38" x14ac:dyDescent="0.25">
      <c r="A395" s="3">
        <v>43098</v>
      </c>
      <c r="B395">
        <v>12753925</v>
      </c>
      <c r="C395">
        <v>12454956</v>
      </c>
      <c r="D395">
        <v>11972724</v>
      </c>
      <c r="E395">
        <v>12510295</v>
      </c>
      <c r="F395">
        <v>10402470</v>
      </c>
      <c r="G395">
        <v>11038420</v>
      </c>
      <c r="H395">
        <v>11038420</v>
      </c>
      <c r="I395">
        <v>11675962</v>
      </c>
      <c r="K395" s="5">
        <f t="shared" si="50"/>
        <v>0</v>
      </c>
      <c r="L395" s="5">
        <f t="shared" si="50"/>
        <v>0</v>
      </c>
      <c r="M395" s="5">
        <f t="shared" si="50"/>
        <v>0</v>
      </c>
      <c r="N395" s="5">
        <f t="shared" si="50"/>
        <v>0</v>
      </c>
      <c r="O395" s="5">
        <f t="shared" si="46"/>
        <v>-2.8381689630772033E-3</v>
      </c>
      <c r="P395" s="5">
        <f t="shared" si="43"/>
        <v>-1.2300971994183563E-4</v>
      </c>
      <c r="Q395" s="5">
        <f t="shared" si="44"/>
        <v>-1.2300971994183563E-4</v>
      </c>
      <c r="R395" s="5">
        <f t="shared" si="45"/>
        <v>-2.8737075148177471E-3</v>
      </c>
      <c r="T395" s="7">
        <f t="shared" si="48"/>
        <v>117.85693110912985</v>
      </c>
      <c r="U395" s="4">
        <f t="shared" si="47"/>
        <v>-7.4473698972232771E-4</v>
      </c>
      <c r="V395" s="5">
        <f>T395/MAX($T$14:T395)-1</f>
        <v>-3.810940844286459E-2</v>
      </c>
      <c r="Z395" s="3"/>
      <c r="AA395" s="3"/>
      <c r="AB395" s="3"/>
      <c r="AC395" s="3"/>
      <c r="AE395" s="3"/>
      <c r="AG395" s="3"/>
      <c r="AL395" s="3"/>
    </row>
    <row r="396" spans="1:38" x14ac:dyDescent="0.25">
      <c r="A396" s="3">
        <v>43101</v>
      </c>
      <c r="B396">
        <v>12785179</v>
      </c>
      <c r="C396">
        <v>12485477</v>
      </c>
      <c r="D396">
        <v>11976808</v>
      </c>
      <c r="E396">
        <v>12522346</v>
      </c>
      <c r="F396">
        <v>10402470</v>
      </c>
      <c r="G396">
        <v>11020846</v>
      </c>
      <c r="H396">
        <v>11020846</v>
      </c>
      <c r="I396">
        <v>11675962</v>
      </c>
      <c r="K396" s="5">
        <f t="shared" si="50"/>
        <v>2.4505397358067782E-3</v>
      </c>
      <c r="L396" s="5">
        <f t="shared" si="50"/>
        <v>2.4505104634653385E-3</v>
      </c>
      <c r="M396" s="5">
        <f t="shared" si="50"/>
        <v>3.4110867334780082E-4</v>
      </c>
      <c r="N396" s="5">
        <f t="shared" si="50"/>
        <v>9.6328663712563767E-4</v>
      </c>
      <c r="O396" s="5">
        <f t="shared" si="46"/>
        <v>0</v>
      </c>
      <c r="P396" s="5">
        <f t="shared" si="43"/>
        <v>-1.5920756774973066E-3</v>
      </c>
      <c r="Q396" s="5">
        <f t="shared" si="44"/>
        <v>-1.5920756774973066E-3</v>
      </c>
      <c r="R396" s="5">
        <f t="shared" si="45"/>
        <v>0</v>
      </c>
      <c r="T396" s="7">
        <f t="shared" si="48"/>
        <v>117.90144116626196</v>
      </c>
      <c r="U396" s="4">
        <f t="shared" si="47"/>
        <v>3.7766176934386775E-4</v>
      </c>
      <c r="V396" s="5">
        <f>T396/MAX($T$14:T396)-1</f>
        <v>-3.774613914014191E-2</v>
      </c>
      <c r="Z396" s="3"/>
      <c r="AA396" s="3"/>
      <c r="AB396" s="3"/>
      <c r="AC396" s="3"/>
      <c r="AE396" s="3"/>
      <c r="AG396" s="3"/>
      <c r="AL396" s="3"/>
    </row>
    <row r="397" spans="1:38" x14ac:dyDescent="0.25">
      <c r="A397" s="3">
        <v>43102</v>
      </c>
      <c r="B397">
        <v>12709108</v>
      </c>
      <c r="C397">
        <v>12488101</v>
      </c>
      <c r="D397">
        <v>11961131</v>
      </c>
      <c r="E397">
        <v>12524865</v>
      </c>
      <c r="F397">
        <v>10427962</v>
      </c>
      <c r="G397">
        <v>11047853</v>
      </c>
      <c r="H397">
        <v>11047853</v>
      </c>
      <c r="I397">
        <v>11687210</v>
      </c>
      <c r="K397" s="5">
        <f t="shared" si="50"/>
        <v>-5.9499362504037423E-3</v>
      </c>
      <c r="L397" s="5">
        <f t="shared" si="50"/>
        <v>2.1016417714747604E-4</v>
      </c>
      <c r="M397" s="5">
        <f t="shared" si="50"/>
        <v>-1.3089464237884263E-3</v>
      </c>
      <c r="N397" s="5">
        <f t="shared" si="50"/>
        <v>2.011603895948344E-4</v>
      </c>
      <c r="O397" s="5">
        <f t="shared" si="46"/>
        <v>2.4505718353429184E-3</v>
      </c>
      <c r="P397" s="5">
        <f t="shared" si="43"/>
        <v>2.4505378262249522E-3</v>
      </c>
      <c r="Q397" s="5">
        <f t="shared" si="44"/>
        <v>2.4505378262249522E-3</v>
      </c>
      <c r="R397" s="5">
        <f t="shared" si="45"/>
        <v>9.6334674607545523E-4</v>
      </c>
      <c r="T397" s="7">
        <f t="shared" si="48"/>
        <v>117.92306777052748</v>
      </c>
      <c r="U397" s="4">
        <f t="shared" si="47"/>
        <v>1.8342951580230249E-4</v>
      </c>
      <c r="V397" s="5">
        <f>T397/MAX($T$14:T397)-1</f>
        <v>-3.7569633380365564E-2</v>
      </c>
      <c r="Z397" s="3"/>
      <c r="AA397" s="3"/>
      <c r="AB397" s="3"/>
      <c r="AC397" s="3"/>
      <c r="AE397" s="3"/>
      <c r="AG397" s="3"/>
      <c r="AL397" s="3"/>
    </row>
    <row r="398" spans="1:38" x14ac:dyDescent="0.25">
      <c r="A398" s="3">
        <v>43103</v>
      </c>
      <c r="B398">
        <v>12660279</v>
      </c>
      <c r="C398">
        <v>12457042</v>
      </c>
      <c r="D398">
        <v>11936924</v>
      </c>
      <c r="E398">
        <v>12486654</v>
      </c>
      <c r="F398">
        <v>10365916</v>
      </c>
      <c r="G398">
        <v>11050175</v>
      </c>
      <c r="H398">
        <v>11050175</v>
      </c>
      <c r="I398">
        <v>11689561</v>
      </c>
      <c r="K398" s="5">
        <f t="shared" si="50"/>
        <v>-3.8420477660587871E-3</v>
      </c>
      <c r="L398" s="5">
        <f t="shared" si="50"/>
        <v>-2.4870875083409238E-3</v>
      </c>
      <c r="M398" s="5">
        <f t="shared" si="50"/>
        <v>-2.023805273932755E-3</v>
      </c>
      <c r="N398" s="5">
        <f t="shared" si="50"/>
        <v>-3.05081132611007E-3</v>
      </c>
      <c r="O398" s="5">
        <f t="shared" si="46"/>
        <v>-5.9499641444800133E-3</v>
      </c>
      <c r="P398" s="5">
        <f t="shared" si="43"/>
        <v>2.101765836313163E-4</v>
      </c>
      <c r="Q398" s="5">
        <f t="shared" si="44"/>
        <v>2.101765836313163E-4</v>
      </c>
      <c r="R398" s="5">
        <f t="shared" si="45"/>
        <v>2.0116007156545379E-4</v>
      </c>
      <c r="T398" s="7">
        <f t="shared" si="48"/>
        <v>117.67642868522907</v>
      </c>
      <c r="U398" s="4">
        <f t="shared" si="47"/>
        <v>-2.0915253475118079E-3</v>
      </c>
      <c r="V398" s="5">
        <f>T398/MAX($T$14:T398)-1</f>
        <v>-3.9582580887365548E-2</v>
      </c>
      <c r="Z398" s="3"/>
      <c r="AA398" s="3"/>
      <c r="AB398" s="3"/>
      <c r="AC398" s="3"/>
      <c r="AE398" s="3"/>
      <c r="AG398" s="3"/>
      <c r="AL398" s="3"/>
    </row>
    <row r="399" spans="1:38" x14ac:dyDescent="0.25">
      <c r="A399" s="3">
        <v>43104</v>
      </c>
      <c r="B399">
        <v>12660279</v>
      </c>
      <c r="C399">
        <v>12408934</v>
      </c>
      <c r="D399">
        <v>11936924</v>
      </c>
      <c r="E399">
        <v>12421433</v>
      </c>
      <c r="F399">
        <v>10326089</v>
      </c>
      <c r="G399">
        <v>11022692</v>
      </c>
      <c r="H399">
        <v>11022692</v>
      </c>
      <c r="I399">
        <v>11653898</v>
      </c>
      <c r="K399" s="5">
        <f t="shared" si="50"/>
        <v>0</v>
      </c>
      <c r="L399" s="5">
        <f t="shared" si="50"/>
        <v>-3.8619120012599595E-3</v>
      </c>
      <c r="M399" s="5">
        <f t="shared" si="50"/>
        <v>0</v>
      </c>
      <c r="N399" s="5">
        <f t="shared" si="50"/>
        <v>-5.2232567667848118E-3</v>
      </c>
      <c r="O399" s="5">
        <f t="shared" si="46"/>
        <v>-3.8421110107393908E-3</v>
      </c>
      <c r="P399" s="5">
        <f t="shared" ref="P399:P462" si="51">IFERROR(G399/G398-1,0)</f>
        <v>-2.4871099326481128E-3</v>
      </c>
      <c r="Q399" s="5">
        <f t="shared" ref="Q399:Q462" si="52">IFERROR(H399/H398-1,0)</f>
        <v>-2.4871099326481128E-3</v>
      </c>
      <c r="R399" s="5">
        <f t="shared" ref="R399:R462" si="53">IFERROR(I399/I398-1,0)</f>
        <v>-3.050841686869199E-3</v>
      </c>
      <c r="T399" s="7">
        <f t="shared" si="48"/>
        <v>117.36822909767656</v>
      </c>
      <c r="U399" s="4">
        <f t="shared" si="47"/>
        <v>-2.6190426663686983E-3</v>
      </c>
      <c r="V399" s="5">
        <f>T399/MAX($T$14:T399)-1</f>
        <v>-4.2097955085545258E-2</v>
      </c>
      <c r="Z399" s="3"/>
      <c r="AA399" s="3"/>
      <c r="AB399" s="3"/>
      <c r="AC399" s="3"/>
      <c r="AE399" s="3"/>
      <c r="AG399" s="3"/>
      <c r="AL399" s="3"/>
    </row>
    <row r="400" spans="1:38" x14ac:dyDescent="0.25">
      <c r="A400" s="3">
        <v>43105</v>
      </c>
      <c r="B400">
        <v>12667641</v>
      </c>
      <c r="C400">
        <v>12407693</v>
      </c>
      <c r="D400">
        <v>11936924</v>
      </c>
      <c r="E400">
        <v>12421433</v>
      </c>
      <c r="F400">
        <v>10326089</v>
      </c>
      <c r="G400">
        <v>11003418</v>
      </c>
      <c r="H400">
        <v>11003418</v>
      </c>
      <c r="I400">
        <v>11635476</v>
      </c>
      <c r="K400" s="5">
        <f t="shared" si="50"/>
        <v>5.8150377254717611E-4</v>
      </c>
      <c r="L400" s="5">
        <f t="shared" si="50"/>
        <v>-1.0000859058478806E-4</v>
      </c>
      <c r="M400" s="5">
        <f t="shared" si="50"/>
        <v>0</v>
      </c>
      <c r="N400" s="5">
        <f t="shared" si="50"/>
        <v>0</v>
      </c>
      <c r="O400" s="5">
        <f t="shared" ref="O400:O463" si="54">IFERROR(F400/F399-1,0)</f>
        <v>0</v>
      </c>
      <c r="P400" s="5">
        <f t="shared" si="51"/>
        <v>-1.7485746676039193E-3</v>
      </c>
      <c r="Q400" s="5">
        <f t="shared" si="52"/>
        <v>-1.7485746676039193E-3</v>
      </c>
      <c r="R400" s="5">
        <f t="shared" si="53"/>
        <v>-1.5807586440176324E-3</v>
      </c>
      <c r="T400" s="7">
        <f t="shared" si="48"/>
        <v>117.30079499389947</v>
      </c>
      <c r="U400" s="4">
        <f t="shared" ref="U400:U463" si="55">(K400*$K$12%)+(L400*$L$12%)+(M400*$M$12%)+(N400*$N$12%)+(O400*$O$12%)+(P400*$P$12%)+(Q400*$Q$12%)+(R400*$R$12%)</f>
        <v>-5.7455159965788538E-4</v>
      </c>
      <c r="V400" s="5">
        <f>T400/MAX($T$14:T400)-1</f>
        <v>-4.2648319237766463E-2</v>
      </c>
      <c r="Z400" s="3"/>
      <c r="AA400" s="3"/>
      <c r="AB400" s="3"/>
      <c r="AC400" s="3"/>
      <c r="AE400" s="3"/>
      <c r="AG400" s="3"/>
      <c r="AL400" s="3"/>
    </row>
    <row r="401" spans="1:38" x14ac:dyDescent="0.25">
      <c r="A401" s="3">
        <v>43108</v>
      </c>
      <c r="B401">
        <v>12637824</v>
      </c>
      <c r="C401">
        <v>12422826</v>
      </c>
      <c r="D401">
        <v>11936924</v>
      </c>
      <c r="E401">
        <v>12421433</v>
      </c>
      <c r="F401">
        <v>10332094</v>
      </c>
      <c r="G401">
        <v>11009572</v>
      </c>
      <c r="H401">
        <v>11009572</v>
      </c>
      <c r="I401">
        <v>11635476</v>
      </c>
      <c r="K401" s="5">
        <f t="shared" si="50"/>
        <v>-2.3537926280039478E-3</v>
      </c>
      <c r="L401" s="5">
        <f t="shared" si="50"/>
        <v>1.219646553150433E-3</v>
      </c>
      <c r="M401" s="5">
        <f t="shared" si="50"/>
        <v>0</v>
      </c>
      <c r="N401" s="5">
        <f t="shared" si="50"/>
        <v>0</v>
      </c>
      <c r="O401" s="5">
        <f t="shared" si="54"/>
        <v>5.815367270221028E-4</v>
      </c>
      <c r="P401" s="5">
        <f t="shared" si="51"/>
        <v>5.5928076166877894E-4</v>
      </c>
      <c r="Q401" s="5">
        <f t="shared" si="52"/>
        <v>5.5928076166877894E-4</v>
      </c>
      <c r="R401" s="5">
        <f t="shared" si="53"/>
        <v>0</v>
      </c>
      <c r="T401" s="7">
        <f t="shared" si="48"/>
        <v>117.3090933239139</v>
      </c>
      <c r="U401" s="4">
        <f t="shared" si="55"/>
        <v>7.0744021938268231E-5</v>
      </c>
      <c r="V401" s="5">
        <f>T401/MAX($T$14:T401)-1</f>
        <v>-4.2580592329459988E-2</v>
      </c>
      <c r="Z401" s="3"/>
      <c r="AA401" s="3"/>
      <c r="AB401" s="3"/>
      <c r="AC401" s="3"/>
      <c r="AE401" s="3"/>
      <c r="AG401" s="3"/>
      <c r="AL401" s="3"/>
    </row>
    <row r="402" spans="1:38" x14ac:dyDescent="0.25">
      <c r="A402" s="3">
        <v>43109</v>
      </c>
      <c r="B402">
        <v>12584381</v>
      </c>
      <c r="C402">
        <v>12422826</v>
      </c>
      <c r="D402">
        <v>11916267</v>
      </c>
      <c r="E402">
        <v>12421433</v>
      </c>
      <c r="F402">
        <v>10307775</v>
      </c>
      <c r="G402">
        <v>11023001</v>
      </c>
      <c r="H402">
        <v>11023001</v>
      </c>
      <c r="I402">
        <v>11635476</v>
      </c>
      <c r="K402" s="5">
        <f t="shared" si="50"/>
        <v>-4.2288134413013267E-3</v>
      </c>
      <c r="L402" s="5">
        <f t="shared" si="50"/>
        <v>0</v>
      </c>
      <c r="M402" s="5">
        <f t="shared" si="50"/>
        <v>-1.7305128188802588E-3</v>
      </c>
      <c r="N402" s="5">
        <f t="shared" si="50"/>
        <v>0</v>
      </c>
      <c r="O402" s="5">
        <f t="shared" si="54"/>
        <v>-2.3537339091185272E-3</v>
      </c>
      <c r="P402" s="5">
        <f t="shared" si="51"/>
        <v>1.21975677165298E-3</v>
      </c>
      <c r="Q402" s="5">
        <f t="shared" si="52"/>
        <v>1.21975677165298E-3</v>
      </c>
      <c r="R402" s="5">
        <f t="shared" si="53"/>
        <v>0</v>
      </c>
      <c r="T402" s="7">
        <f t="shared" si="48"/>
        <v>117.2229657702525</v>
      </c>
      <c r="U402" s="4">
        <f t="shared" si="55"/>
        <v>-7.3419332824926908E-4</v>
      </c>
      <c r="V402" s="5">
        <f>T402/MAX($T$14:T402)-1</f>
        <v>-4.328352327090812E-2</v>
      </c>
      <c r="Z402" s="3"/>
      <c r="AA402" s="3"/>
      <c r="AB402" s="3"/>
      <c r="AC402" s="3"/>
      <c r="AE402" s="3"/>
      <c r="AG402" s="3"/>
      <c r="AL402" s="3"/>
    </row>
    <row r="403" spans="1:38" x14ac:dyDescent="0.25">
      <c r="A403" s="3">
        <v>43110</v>
      </c>
      <c r="B403">
        <v>12593178</v>
      </c>
      <c r="C403">
        <v>12372468</v>
      </c>
      <c r="D403">
        <v>11876063</v>
      </c>
      <c r="E403">
        <v>12421433</v>
      </c>
      <c r="F403">
        <v>10264185</v>
      </c>
      <c r="G403">
        <v>11023001</v>
      </c>
      <c r="H403">
        <v>11023001</v>
      </c>
      <c r="I403">
        <v>11635476</v>
      </c>
      <c r="K403" s="5">
        <f t="shared" si="50"/>
        <v>6.9904113678687096E-4</v>
      </c>
      <c r="L403" s="5">
        <f t="shared" si="50"/>
        <v>-4.0536670158626276E-3</v>
      </c>
      <c r="M403" s="5">
        <f t="shared" si="50"/>
        <v>-3.3738753923523435E-3</v>
      </c>
      <c r="N403" s="5">
        <f t="shared" si="50"/>
        <v>0</v>
      </c>
      <c r="O403" s="5">
        <f t="shared" si="54"/>
        <v>-4.2288466715658668E-3</v>
      </c>
      <c r="P403" s="5">
        <f t="shared" si="51"/>
        <v>0</v>
      </c>
      <c r="Q403" s="5">
        <f t="shared" si="52"/>
        <v>0</v>
      </c>
      <c r="R403" s="5">
        <f t="shared" si="53"/>
        <v>0</v>
      </c>
      <c r="T403" s="7">
        <f t="shared" ref="T403:T466" si="56">T402*(1+U403)</f>
        <v>117.06240916739571</v>
      </c>
      <c r="U403" s="4">
        <f t="shared" si="55"/>
        <v>-1.3696684928742459E-3</v>
      </c>
      <c r="V403" s="5">
        <f>T403/MAX($T$14:T403)-1</f>
        <v>-4.4593907685697598E-2</v>
      </c>
      <c r="Z403" s="3"/>
      <c r="AA403" s="3"/>
      <c r="AB403" s="3"/>
      <c r="AC403" s="3"/>
      <c r="AE403" s="3"/>
      <c r="AG403" s="3"/>
      <c r="AL403" s="3"/>
    </row>
    <row r="404" spans="1:38" x14ac:dyDescent="0.25">
      <c r="A404" s="3">
        <v>43111</v>
      </c>
      <c r="B404">
        <v>12546483</v>
      </c>
      <c r="C404">
        <v>12311697</v>
      </c>
      <c r="D404">
        <v>11878916</v>
      </c>
      <c r="E404">
        <v>12356079</v>
      </c>
      <c r="F404">
        <v>10271360</v>
      </c>
      <c r="G404">
        <v>10978317</v>
      </c>
      <c r="H404">
        <v>10978317</v>
      </c>
      <c r="I404">
        <v>11635476</v>
      </c>
      <c r="K404" s="5">
        <f t="shared" si="50"/>
        <v>-3.7079599764253679E-3</v>
      </c>
      <c r="L404" s="5">
        <f t="shared" si="50"/>
        <v>-4.9117928613757744E-3</v>
      </c>
      <c r="M404" s="5">
        <f t="shared" si="50"/>
        <v>2.4023112709992134E-4</v>
      </c>
      <c r="N404" s="5">
        <f t="shared" si="50"/>
        <v>-5.2613897285441746E-3</v>
      </c>
      <c r="O404" s="5">
        <f t="shared" si="54"/>
        <v>6.9903260707016024E-4</v>
      </c>
      <c r="P404" s="5">
        <f t="shared" si="51"/>
        <v>-4.0537055199396654E-3</v>
      </c>
      <c r="Q404" s="5">
        <f t="shared" si="52"/>
        <v>-4.0537055199396654E-3</v>
      </c>
      <c r="R404" s="5">
        <f t="shared" si="53"/>
        <v>0</v>
      </c>
      <c r="T404" s="7">
        <f t="shared" si="56"/>
        <v>116.75439909443502</v>
      </c>
      <c r="U404" s="4">
        <f t="shared" si="55"/>
        <v>-2.6311612340068208E-3</v>
      </c>
      <c r="V404" s="5">
        <f>T404/MAX($T$14:T404)-1</f>
        <v>-4.7107735158528952E-2</v>
      </c>
      <c r="Z404" s="3"/>
      <c r="AA404" s="3"/>
      <c r="AB404" s="3"/>
      <c r="AC404" s="3"/>
      <c r="AE404" s="3"/>
      <c r="AG404" s="3"/>
      <c r="AL404" s="3"/>
    </row>
    <row r="405" spans="1:38" x14ac:dyDescent="0.25">
      <c r="A405" s="3">
        <v>43112</v>
      </c>
      <c r="B405">
        <v>12497917</v>
      </c>
      <c r="C405">
        <v>12264040</v>
      </c>
      <c r="D405">
        <v>11853220</v>
      </c>
      <c r="E405">
        <v>12329351</v>
      </c>
      <c r="F405">
        <v>10250835</v>
      </c>
      <c r="G405">
        <v>10975360</v>
      </c>
      <c r="H405">
        <v>10975360</v>
      </c>
      <c r="I405">
        <v>11635476</v>
      </c>
      <c r="K405" s="5">
        <f t="shared" si="50"/>
        <v>-3.8708855700836375E-3</v>
      </c>
      <c r="L405" s="5">
        <f t="shared" si="50"/>
        <v>-3.8708717409143834E-3</v>
      </c>
      <c r="M405" s="5">
        <f t="shared" si="50"/>
        <v>-2.1631603422399559E-3</v>
      </c>
      <c r="N405" s="5">
        <f t="shared" si="50"/>
        <v>-2.1631457681680066E-3</v>
      </c>
      <c r="O405" s="5">
        <f t="shared" si="54"/>
        <v>-1.9982748146302187E-3</v>
      </c>
      <c r="P405" s="5">
        <f t="shared" si="51"/>
        <v>-2.693491179021068E-4</v>
      </c>
      <c r="Q405" s="5">
        <f t="shared" si="52"/>
        <v>-2.693491179021068E-4</v>
      </c>
      <c r="R405" s="5">
        <f t="shared" si="53"/>
        <v>0</v>
      </c>
      <c r="T405" s="7">
        <f t="shared" si="56"/>
        <v>116.54124881230726</v>
      </c>
      <c r="U405" s="4">
        <f t="shared" si="55"/>
        <v>-1.825629558980052E-3</v>
      </c>
      <c r="V405" s="5">
        <f>T405/MAX($T$14:T405)-1</f>
        <v>-4.8847363443746961E-2</v>
      </c>
      <c r="Z405" s="3"/>
      <c r="AA405" s="3"/>
      <c r="AB405" s="3"/>
      <c r="AC405" s="3"/>
      <c r="AE405" s="3"/>
      <c r="AG405" s="3"/>
      <c r="AL405" s="3"/>
    </row>
    <row r="406" spans="1:38" x14ac:dyDescent="0.25">
      <c r="A406" s="3">
        <v>43115</v>
      </c>
      <c r="B406">
        <v>12591939</v>
      </c>
      <c r="C406">
        <v>12256336</v>
      </c>
      <c r="D406">
        <v>11848922</v>
      </c>
      <c r="E406">
        <v>12330401</v>
      </c>
      <c r="F406">
        <v>10212993</v>
      </c>
      <c r="G406">
        <v>10945466</v>
      </c>
      <c r="H406">
        <v>10945466</v>
      </c>
      <c r="I406">
        <v>11610306</v>
      </c>
      <c r="K406" s="5">
        <f t="shared" si="50"/>
        <v>7.5230136349921928E-3</v>
      </c>
      <c r="L406" s="5">
        <f t="shared" si="50"/>
        <v>-6.2817799028702659E-4</v>
      </c>
      <c r="M406" s="5">
        <f t="shared" si="50"/>
        <v>-3.6260189214409877E-4</v>
      </c>
      <c r="N406" s="5">
        <f t="shared" si="50"/>
        <v>8.5162633459034964E-5</v>
      </c>
      <c r="O406" s="5">
        <f t="shared" si="54"/>
        <v>-3.691601708543768E-3</v>
      </c>
      <c r="P406" s="5">
        <f t="shared" si="51"/>
        <v>-2.7237375357164195E-3</v>
      </c>
      <c r="Q406" s="5">
        <f t="shared" si="52"/>
        <v>-2.7237375357164195E-3</v>
      </c>
      <c r="R406" s="5">
        <f t="shared" si="53"/>
        <v>-2.1632118875067885E-3</v>
      </c>
      <c r="T406" s="7">
        <f t="shared" si="56"/>
        <v>116.47300091267816</v>
      </c>
      <c r="U406" s="4">
        <f t="shared" si="55"/>
        <v>-5.8561153518291165E-4</v>
      </c>
      <c r="V406" s="5">
        <f>T406/MAX($T$14:T406)-1</f>
        <v>-4.9404369399433934E-2</v>
      </c>
      <c r="Z406" s="3"/>
      <c r="AA406" s="3"/>
      <c r="AB406" s="3"/>
      <c r="AC406" s="3"/>
      <c r="AE406" s="3"/>
      <c r="AG406" s="3"/>
      <c r="AL406" s="3"/>
    </row>
    <row r="407" spans="1:38" x14ac:dyDescent="0.25">
      <c r="A407" s="3">
        <v>43116</v>
      </c>
      <c r="B407">
        <v>12556983</v>
      </c>
      <c r="C407">
        <v>12229151</v>
      </c>
      <c r="D407">
        <v>11821246</v>
      </c>
      <c r="E407">
        <v>12315298</v>
      </c>
      <c r="F407">
        <v>10289825</v>
      </c>
      <c r="G407">
        <v>10938591</v>
      </c>
      <c r="H407">
        <v>10938591</v>
      </c>
      <c r="I407">
        <v>11611296</v>
      </c>
      <c r="K407" s="5">
        <f t="shared" ref="K407:N458" si="57">B407/B406-1</f>
        <v>-2.7760617328276282E-3</v>
      </c>
      <c r="L407" s="5">
        <f t="shared" si="57"/>
        <v>-2.2180364506978467E-3</v>
      </c>
      <c r="M407" s="5">
        <f t="shared" si="57"/>
        <v>-2.3357399095039755E-3</v>
      </c>
      <c r="N407" s="5">
        <f t="shared" si="57"/>
        <v>-1.2248587860199667E-3</v>
      </c>
      <c r="O407" s="5">
        <f t="shared" si="54"/>
        <v>7.5229660883935345E-3</v>
      </c>
      <c r="P407" s="5">
        <f t="shared" si="51"/>
        <v>-6.2811396061168701E-4</v>
      </c>
      <c r="Q407" s="5">
        <f t="shared" si="52"/>
        <v>-6.2811396061168701E-4</v>
      </c>
      <c r="R407" s="5">
        <f t="shared" si="53"/>
        <v>8.5269070427607119E-5</v>
      </c>
      <c r="T407" s="7">
        <f t="shared" si="56"/>
        <v>116.44093167860076</v>
      </c>
      <c r="U407" s="4">
        <f t="shared" si="55"/>
        <v>-2.7533620518145618E-4</v>
      </c>
      <c r="V407" s="5">
        <f>T407/MAX($T$14:T407)-1</f>
        <v>-4.9666102793025524E-2</v>
      </c>
      <c r="Z407" s="3"/>
      <c r="AA407" s="3"/>
      <c r="AB407" s="3"/>
      <c r="AC407" s="3"/>
      <c r="AE407" s="3"/>
      <c r="AG407" s="3"/>
      <c r="AL407" s="3"/>
    </row>
    <row r="408" spans="1:38" x14ac:dyDescent="0.25">
      <c r="A408" s="3">
        <v>43117</v>
      </c>
      <c r="B408">
        <v>12944560</v>
      </c>
      <c r="C408">
        <v>12564272</v>
      </c>
      <c r="D408">
        <v>12167060</v>
      </c>
      <c r="E408">
        <v>12651617</v>
      </c>
      <c r="F408">
        <v>10261260</v>
      </c>
      <c r="G408">
        <v>10914329</v>
      </c>
      <c r="H408">
        <v>10914329</v>
      </c>
      <c r="I408">
        <v>11597073</v>
      </c>
      <c r="K408" s="5">
        <f t="shared" si="57"/>
        <v>3.0865455499939687E-2</v>
      </c>
      <c r="L408" s="5">
        <f t="shared" si="57"/>
        <v>2.740345588994697E-2</v>
      </c>
      <c r="M408" s="5">
        <f t="shared" si="57"/>
        <v>2.9253599832031352E-2</v>
      </c>
      <c r="N408" s="5">
        <f t="shared" si="57"/>
        <v>2.7309042785647497E-2</v>
      </c>
      <c r="O408" s="5">
        <f t="shared" si="54"/>
        <v>-2.7760433243519955E-3</v>
      </c>
      <c r="P408" s="5">
        <f t="shared" si="51"/>
        <v>-2.218018755797746E-3</v>
      </c>
      <c r="Q408" s="5">
        <f t="shared" si="52"/>
        <v>-2.218018755797746E-3</v>
      </c>
      <c r="R408" s="5">
        <f t="shared" si="53"/>
        <v>-1.2249278633496008E-3</v>
      </c>
      <c r="T408" s="7">
        <f t="shared" si="56"/>
        <v>117.98951667625273</v>
      </c>
      <c r="U408" s="4">
        <f t="shared" si="55"/>
        <v>1.3299318163533552E-2</v>
      </c>
      <c r="V408" s="5">
        <f>T408/MAX($T$14:T408)-1</f>
        <v>-3.702730993247938E-2</v>
      </c>
      <c r="Z408" s="3"/>
      <c r="AA408" s="3"/>
      <c r="AB408" s="3"/>
      <c r="AC408" s="3"/>
      <c r="AE408" s="3"/>
      <c r="AG408" s="3"/>
      <c r="AL408" s="3"/>
    </row>
    <row r="409" spans="1:38" x14ac:dyDescent="0.25">
      <c r="A409" s="3">
        <v>43118</v>
      </c>
      <c r="B409">
        <v>13443315</v>
      </c>
      <c r="C409">
        <v>13041287</v>
      </c>
      <c r="D409">
        <v>12846835</v>
      </c>
      <c r="E409">
        <v>13804419</v>
      </c>
      <c r="F409">
        <v>10577979</v>
      </c>
      <c r="G409">
        <v>11213419</v>
      </c>
      <c r="H409">
        <v>11213419</v>
      </c>
      <c r="I409">
        <v>11913778</v>
      </c>
      <c r="K409" s="5">
        <f t="shared" si="57"/>
        <v>3.8530085224990351E-2</v>
      </c>
      <c r="L409" s="5">
        <f t="shared" si="57"/>
        <v>3.796598800153328E-2</v>
      </c>
      <c r="M409" s="5">
        <f t="shared" si="57"/>
        <v>5.5870111596392213E-2</v>
      </c>
      <c r="N409" s="5">
        <f t="shared" si="57"/>
        <v>9.1118945507123739E-2</v>
      </c>
      <c r="O409" s="5">
        <f t="shared" si="54"/>
        <v>3.0865507744662901E-2</v>
      </c>
      <c r="P409" s="5">
        <f t="shared" si="51"/>
        <v>2.7403425350289501E-2</v>
      </c>
      <c r="Q409" s="5">
        <f t="shared" si="52"/>
        <v>2.7403425350289501E-2</v>
      </c>
      <c r="R409" s="5">
        <f t="shared" si="53"/>
        <v>2.7309045998072046E-2</v>
      </c>
      <c r="T409" s="7">
        <f t="shared" si="56"/>
        <v>122.95195715320794</v>
      </c>
      <c r="U409" s="4">
        <f t="shared" si="55"/>
        <v>4.2058316846669191E-2</v>
      </c>
      <c r="V409" s="5">
        <f>T409/MAX($T$14:T409)-1</f>
        <v>0</v>
      </c>
      <c r="Z409" s="3"/>
      <c r="AA409" s="3"/>
      <c r="AB409" s="3"/>
      <c r="AC409" s="3"/>
      <c r="AE409" s="3"/>
      <c r="AG409" s="3"/>
      <c r="AL409" s="3"/>
    </row>
    <row r="410" spans="1:38" x14ac:dyDescent="0.25">
      <c r="A410" s="3">
        <v>43119</v>
      </c>
      <c r="B410">
        <v>13452735</v>
      </c>
      <c r="C410">
        <v>13150767</v>
      </c>
      <c r="D410">
        <v>12916547</v>
      </c>
      <c r="E410">
        <v>13927946</v>
      </c>
      <c r="F410">
        <v>11062613</v>
      </c>
      <c r="G410">
        <v>11690178</v>
      </c>
      <c r="H410">
        <v>11690178</v>
      </c>
      <c r="I410">
        <v>13046822</v>
      </c>
      <c r="K410" s="5">
        <f t="shared" si="57"/>
        <v>7.0072002329779615E-4</v>
      </c>
      <c r="L410" s="5">
        <f t="shared" si="57"/>
        <v>8.3948769780159971E-3</v>
      </c>
      <c r="M410" s="5">
        <f t="shared" si="57"/>
        <v>5.4263949058270811E-3</v>
      </c>
      <c r="N410" s="5">
        <f t="shared" si="57"/>
        <v>8.9483664614933289E-3</v>
      </c>
      <c r="O410" s="5">
        <f t="shared" si="54"/>
        <v>4.5815367945048813E-2</v>
      </c>
      <c r="P410" s="5">
        <f t="shared" si="51"/>
        <v>4.2516827383334288E-2</v>
      </c>
      <c r="Q410" s="5">
        <f t="shared" si="52"/>
        <v>4.2516827383334288E-2</v>
      </c>
      <c r="R410" s="5">
        <f t="shared" si="53"/>
        <v>9.5103669046040729E-2</v>
      </c>
      <c r="T410" s="7">
        <f t="shared" si="56"/>
        <v>126.78533867472827</v>
      </c>
      <c r="U410" s="4">
        <f t="shared" si="55"/>
        <v>3.117788126579904E-2</v>
      </c>
      <c r="V410" s="5">
        <f>T410/MAX($T$14:T410)-1</f>
        <v>0</v>
      </c>
      <c r="Z410" s="3"/>
      <c r="AA410" s="3"/>
      <c r="AB410" s="3"/>
      <c r="AC410" s="3"/>
      <c r="AE410" s="3"/>
      <c r="AG410" s="3"/>
      <c r="AL410" s="3"/>
    </row>
    <row r="411" spans="1:38" x14ac:dyDescent="0.25">
      <c r="A411" s="3">
        <v>43122</v>
      </c>
      <c r="B411">
        <v>13406625</v>
      </c>
      <c r="C411">
        <v>13133725</v>
      </c>
      <c r="D411">
        <v>12878508</v>
      </c>
      <c r="E411">
        <v>13899358</v>
      </c>
      <c r="F411">
        <v>11068430</v>
      </c>
      <c r="G411">
        <v>11783970</v>
      </c>
      <c r="H411">
        <v>11783970</v>
      </c>
      <c r="I411">
        <v>13159006</v>
      </c>
      <c r="K411" s="5">
        <f t="shared" si="57"/>
        <v>-3.4275558092834446E-3</v>
      </c>
      <c r="L411" s="5">
        <f t="shared" si="57"/>
        <v>-1.2958939961448257E-3</v>
      </c>
      <c r="M411" s="5">
        <f t="shared" si="57"/>
        <v>-2.9449821225440154E-3</v>
      </c>
      <c r="N411" s="5">
        <f t="shared" si="57"/>
        <v>-2.0525639602565482E-3</v>
      </c>
      <c r="O411" s="5">
        <f t="shared" si="54"/>
        <v>5.2582513733412384E-4</v>
      </c>
      <c r="P411" s="5">
        <f t="shared" si="51"/>
        <v>8.0231455842674215E-3</v>
      </c>
      <c r="Q411" s="5">
        <f t="shared" si="52"/>
        <v>8.0231455842674215E-3</v>
      </c>
      <c r="R411" s="5">
        <f t="shared" si="53"/>
        <v>8.5985690614924781E-3</v>
      </c>
      <c r="T411" s="7">
        <f t="shared" si="56"/>
        <v>127.03018793885715</v>
      </c>
      <c r="U411" s="4">
        <f t="shared" si="55"/>
        <v>1.9312111848915764E-3</v>
      </c>
      <c r="V411" s="5">
        <f>T411/MAX($T$14:T411)-1</f>
        <v>0</v>
      </c>
      <c r="Z411" s="3"/>
      <c r="AA411" s="3"/>
      <c r="AB411" s="3"/>
      <c r="AC411" s="3"/>
      <c r="AE411" s="3"/>
      <c r="AG411" s="3"/>
      <c r="AL411" s="3"/>
    </row>
    <row r="412" spans="1:38" x14ac:dyDescent="0.25">
      <c r="A412" s="3">
        <v>43123</v>
      </c>
      <c r="B412">
        <v>13536950</v>
      </c>
      <c r="C412">
        <v>13240513</v>
      </c>
      <c r="D412">
        <v>12988840</v>
      </c>
      <c r="E412">
        <v>13987195</v>
      </c>
      <c r="F412">
        <v>11030492</v>
      </c>
      <c r="G412">
        <v>11768700</v>
      </c>
      <c r="H412">
        <v>11768700</v>
      </c>
      <c r="I412">
        <v>13131995</v>
      </c>
      <c r="K412" s="5">
        <f t="shared" si="57"/>
        <v>9.7209402068008099E-3</v>
      </c>
      <c r="L412" s="5">
        <f t="shared" si="57"/>
        <v>8.1308235097050652E-3</v>
      </c>
      <c r="M412" s="5">
        <f t="shared" si="57"/>
        <v>8.5671414732202411E-3</v>
      </c>
      <c r="N412" s="5">
        <f t="shared" si="57"/>
        <v>6.3195005121818859E-3</v>
      </c>
      <c r="O412" s="5">
        <f t="shared" si="54"/>
        <v>-3.4275863875906643E-3</v>
      </c>
      <c r="P412" s="5">
        <f t="shared" si="51"/>
        <v>-1.2958281462019938E-3</v>
      </c>
      <c r="Q412" s="5">
        <f t="shared" si="52"/>
        <v>-1.2958281462019938E-3</v>
      </c>
      <c r="R412" s="5">
        <f t="shared" si="53"/>
        <v>-2.0526626403239989E-3</v>
      </c>
      <c r="T412" s="7">
        <f t="shared" si="56"/>
        <v>127.42186171126554</v>
      </c>
      <c r="U412" s="4">
        <f t="shared" si="55"/>
        <v>3.0833125476986689E-3</v>
      </c>
      <c r="V412" s="5">
        <f>T412/MAX($T$14:T412)-1</f>
        <v>0</v>
      </c>
      <c r="Z412" s="3"/>
      <c r="AA412" s="3"/>
      <c r="AB412" s="3"/>
      <c r="AC412" s="3"/>
      <c r="AE412" s="3"/>
      <c r="AG412" s="3"/>
      <c r="AL412" s="3"/>
    </row>
    <row r="413" spans="1:38" x14ac:dyDescent="0.25">
      <c r="A413" s="3">
        <v>43124</v>
      </c>
      <c r="B413">
        <v>13503877</v>
      </c>
      <c r="C413">
        <v>13274749</v>
      </c>
      <c r="D413">
        <v>13017571</v>
      </c>
      <c r="E413">
        <v>14034911</v>
      </c>
      <c r="F413">
        <v>11137719</v>
      </c>
      <c r="G413">
        <v>11864389</v>
      </c>
      <c r="H413">
        <v>11864389</v>
      </c>
      <c r="I413">
        <v>13214983</v>
      </c>
      <c r="K413" s="5">
        <f t="shared" si="57"/>
        <v>-2.4431648192539956E-3</v>
      </c>
      <c r="L413" s="5">
        <f t="shared" si="57"/>
        <v>2.5857004181031318E-3</v>
      </c>
      <c r="M413" s="5">
        <f t="shared" si="57"/>
        <v>2.2119758192418182E-3</v>
      </c>
      <c r="N413" s="5">
        <f t="shared" si="57"/>
        <v>3.4114059323544499E-3</v>
      </c>
      <c r="O413" s="5">
        <f t="shared" si="54"/>
        <v>9.7209625826299995E-3</v>
      </c>
      <c r="P413" s="5">
        <f t="shared" si="51"/>
        <v>8.1308045918411231E-3</v>
      </c>
      <c r="Q413" s="5">
        <f t="shared" si="52"/>
        <v>8.1308045918411231E-3</v>
      </c>
      <c r="R413" s="5">
        <f t="shared" si="53"/>
        <v>6.3195272310110351E-3</v>
      </c>
      <c r="T413" s="7">
        <f t="shared" si="56"/>
        <v>128.02819890060147</v>
      </c>
      <c r="U413" s="4">
        <f t="shared" si="55"/>
        <v>4.7585020434710856E-3</v>
      </c>
      <c r="V413" s="5">
        <f>T413/MAX($T$14:T413)-1</f>
        <v>0</v>
      </c>
      <c r="Z413" s="3"/>
      <c r="AA413" s="3"/>
      <c r="AB413" s="3"/>
      <c r="AC413" s="3"/>
      <c r="AE413" s="3"/>
      <c r="AG413" s="3"/>
      <c r="AL413" s="3"/>
    </row>
    <row r="414" spans="1:38" x14ac:dyDescent="0.25">
      <c r="A414" s="3">
        <v>43125</v>
      </c>
      <c r="B414">
        <v>13326596</v>
      </c>
      <c r="C414">
        <v>13107307</v>
      </c>
      <c r="D414">
        <v>12850866</v>
      </c>
      <c r="E414">
        <v>13893262</v>
      </c>
      <c r="F414">
        <v>11110508</v>
      </c>
      <c r="G414">
        <v>11895066</v>
      </c>
      <c r="H414">
        <v>11895066</v>
      </c>
      <c r="I414">
        <v>13260065</v>
      </c>
      <c r="K414" s="5">
        <f t="shared" si="57"/>
        <v>-1.3128155714095979E-2</v>
      </c>
      <c r="L414" s="5">
        <f t="shared" si="57"/>
        <v>-1.2613571827233772E-2</v>
      </c>
      <c r="M414" s="5">
        <f t="shared" si="57"/>
        <v>-1.2806152545663085E-2</v>
      </c>
      <c r="N414" s="5">
        <f t="shared" si="57"/>
        <v>-1.009261832868058E-2</v>
      </c>
      <c r="O414" s="5">
        <f t="shared" si="54"/>
        <v>-2.443139389672111E-3</v>
      </c>
      <c r="P414" s="5">
        <f t="shared" si="51"/>
        <v>2.5856367319041507E-3</v>
      </c>
      <c r="Q414" s="5">
        <f t="shared" si="52"/>
        <v>2.5856367319041507E-3</v>
      </c>
      <c r="R414" s="5">
        <f t="shared" si="53"/>
        <v>3.4114307979056235E-3</v>
      </c>
      <c r="T414" s="7">
        <f t="shared" si="56"/>
        <v>127.34803415395331</v>
      </c>
      <c r="U414" s="4">
        <f t="shared" si="55"/>
        <v>-5.3126166929539503E-3</v>
      </c>
      <c r="V414" s="5">
        <f>T414/MAX($T$14:T414)-1</f>
        <v>-5.3126166929539087E-3</v>
      </c>
      <c r="Z414" s="3"/>
      <c r="AA414" s="3"/>
      <c r="AB414" s="3"/>
      <c r="AC414" s="3"/>
      <c r="AE414" s="3"/>
      <c r="AG414" s="3"/>
      <c r="AL414" s="3"/>
    </row>
    <row r="415" spans="1:38" x14ac:dyDescent="0.25">
      <c r="A415" s="3">
        <v>43129</v>
      </c>
      <c r="B415">
        <v>13293788</v>
      </c>
      <c r="C415">
        <v>13107307</v>
      </c>
      <c r="D415">
        <v>12834385</v>
      </c>
      <c r="E415">
        <v>13893262</v>
      </c>
      <c r="F415">
        <v>11046683</v>
      </c>
      <c r="G415">
        <v>11859448</v>
      </c>
      <c r="H415">
        <v>11859448</v>
      </c>
      <c r="I415">
        <v>13260065</v>
      </c>
      <c r="K415" s="5">
        <f t="shared" si="57"/>
        <v>-2.4618439697579042E-3</v>
      </c>
      <c r="L415" s="5">
        <f t="shared" si="57"/>
        <v>0</v>
      </c>
      <c r="M415" s="5">
        <f t="shared" si="57"/>
        <v>-1.2824816631035185E-3</v>
      </c>
      <c r="N415" s="5">
        <f t="shared" si="57"/>
        <v>0</v>
      </c>
      <c r="O415" s="5">
        <f t="shared" si="54"/>
        <v>-5.7445618148153077E-3</v>
      </c>
      <c r="P415" s="5">
        <f t="shared" si="51"/>
        <v>-2.9943507669482061E-3</v>
      </c>
      <c r="Q415" s="5">
        <f t="shared" si="52"/>
        <v>-2.9943507669482061E-3</v>
      </c>
      <c r="R415" s="5">
        <f t="shared" si="53"/>
        <v>0</v>
      </c>
      <c r="T415" s="7">
        <f t="shared" si="56"/>
        <v>127.10165408767253</v>
      </c>
      <c r="U415" s="4">
        <f t="shared" si="55"/>
        <v>-1.9346986226966428E-3</v>
      </c>
      <c r="V415" s="5">
        <f>T415/MAX($T$14:T415)-1</f>
        <v>-7.2370370034517961E-3</v>
      </c>
      <c r="Z415" s="3"/>
      <c r="AA415" s="3"/>
      <c r="AB415" s="3"/>
      <c r="AC415" s="3"/>
      <c r="AE415" s="3"/>
      <c r="AG415" s="3"/>
      <c r="AL415" s="3"/>
    </row>
    <row r="416" spans="1:38" x14ac:dyDescent="0.25">
      <c r="A416" s="3">
        <v>43130</v>
      </c>
      <c r="B416">
        <v>13276448</v>
      </c>
      <c r="C416">
        <v>13107307</v>
      </c>
      <c r="D416">
        <v>12825048</v>
      </c>
      <c r="E416">
        <v>13893262</v>
      </c>
      <c r="F416">
        <v>11019488</v>
      </c>
      <c r="G416">
        <v>11859448</v>
      </c>
      <c r="H416">
        <v>11859448</v>
      </c>
      <c r="I416">
        <v>13260065</v>
      </c>
      <c r="K416" s="5">
        <f t="shared" si="57"/>
        <v>-1.3043686269105237E-3</v>
      </c>
      <c r="L416" s="5">
        <f t="shared" si="57"/>
        <v>0</v>
      </c>
      <c r="M416" s="5">
        <f t="shared" si="57"/>
        <v>-7.2749882444700376E-4</v>
      </c>
      <c r="N416" s="5">
        <f t="shared" si="57"/>
        <v>0</v>
      </c>
      <c r="O416" s="5">
        <f t="shared" si="54"/>
        <v>-2.4618249659196234E-3</v>
      </c>
      <c r="P416" s="5">
        <f t="shared" si="51"/>
        <v>0</v>
      </c>
      <c r="Q416" s="5">
        <f t="shared" si="52"/>
        <v>0</v>
      </c>
      <c r="R416" s="5">
        <f t="shared" si="53"/>
        <v>0</v>
      </c>
      <c r="T416" s="7">
        <f t="shared" si="56"/>
        <v>127.03025962027289</v>
      </c>
      <c r="U416" s="4">
        <f t="shared" si="55"/>
        <v>-5.6171155215964386E-4</v>
      </c>
      <c r="V416" s="5">
        <f>T416/MAX($T$14:T416)-1</f>
        <v>-7.7946834283231237E-3</v>
      </c>
      <c r="Z416" s="3"/>
      <c r="AA416" s="3"/>
      <c r="AB416" s="3"/>
      <c r="AC416" s="3"/>
      <c r="AE416" s="3"/>
      <c r="AG416" s="3"/>
      <c r="AL416" s="3"/>
    </row>
    <row r="417" spans="1:38" x14ac:dyDescent="0.25">
      <c r="A417" s="3">
        <v>43131</v>
      </c>
      <c r="B417">
        <v>13277589</v>
      </c>
      <c r="C417">
        <v>13097739</v>
      </c>
      <c r="D417">
        <v>12815686</v>
      </c>
      <c r="E417">
        <v>13883121</v>
      </c>
      <c r="F417">
        <v>11005114</v>
      </c>
      <c r="G417">
        <v>11859448</v>
      </c>
      <c r="H417">
        <v>11859448</v>
      </c>
      <c r="I417">
        <v>13260065</v>
      </c>
      <c r="K417" s="5">
        <f t="shared" si="57"/>
        <v>8.5941661504662648E-5</v>
      </c>
      <c r="L417" s="5">
        <f t="shared" si="57"/>
        <v>-7.2997450963807609E-4</v>
      </c>
      <c r="M417" s="5">
        <f t="shared" si="57"/>
        <v>-7.2997777474204106E-4</v>
      </c>
      <c r="N417" s="5">
        <f t="shared" si="57"/>
        <v>-7.299221737846473E-4</v>
      </c>
      <c r="O417" s="5">
        <f t="shared" si="54"/>
        <v>-1.3044163213390414E-3</v>
      </c>
      <c r="P417" s="5">
        <f t="shared" si="51"/>
        <v>0</v>
      </c>
      <c r="Q417" s="5">
        <f t="shared" si="52"/>
        <v>0</v>
      </c>
      <c r="R417" s="5">
        <f t="shared" si="53"/>
        <v>0</v>
      </c>
      <c r="T417" s="7">
        <f t="shared" si="56"/>
        <v>126.9761391861059</v>
      </c>
      <c r="U417" s="4">
        <f t="shared" si="55"/>
        <v>-4.260436397498929E-4</v>
      </c>
      <c r="V417" s="5">
        <f>T417/MAX($T$14:T417)-1</f>
        <v>-8.2174061927745568E-3</v>
      </c>
      <c r="Z417" s="3"/>
      <c r="AA417" s="3"/>
      <c r="AB417" s="3"/>
      <c r="AC417" s="3"/>
      <c r="AE417" s="3"/>
      <c r="AG417" s="3"/>
      <c r="AL417" s="3"/>
    </row>
    <row r="418" spans="1:38" x14ac:dyDescent="0.25">
      <c r="A418" s="3">
        <v>43132</v>
      </c>
      <c r="B418">
        <v>13177208</v>
      </c>
      <c r="C418">
        <v>12970833</v>
      </c>
      <c r="D418">
        <v>12818005</v>
      </c>
      <c r="E418">
        <v>13885355</v>
      </c>
      <c r="F418">
        <v>11006060</v>
      </c>
      <c r="G418">
        <v>11850791</v>
      </c>
      <c r="H418">
        <v>11850791</v>
      </c>
      <c r="I418">
        <v>13250386</v>
      </c>
      <c r="K418" s="5">
        <f t="shared" si="57"/>
        <v>-7.5601828012600292E-3</v>
      </c>
      <c r="L418" s="5">
        <f t="shared" si="57"/>
        <v>-9.6891532194983698E-3</v>
      </c>
      <c r="M418" s="5">
        <f t="shared" si="57"/>
        <v>1.8095012627483698E-4</v>
      </c>
      <c r="N418" s="5">
        <f t="shared" si="57"/>
        <v>1.6091482599622786E-4</v>
      </c>
      <c r="O418" s="5">
        <f t="shared" si="54"/>
        <v>8.596003639760319E-5</v>
      </c>
      <c r="P418" s="5">
        <f t="shared" si="51"/>
        <v>-7.2996652120738137E-4</v>
      </c>
      <c r="Q418" s="5">
        <f t="shared" si="52"/>
        <v>-7.2996652120738137E-4</v>
      </c>
      <c r="R418" s="5">
        <f t="shared" si="53"/>
        <v>-7.2993609005689297E-4</v>
      </c>
      <c r="T418" s="7">
        <f t="shared" si="56"/>
        <v>126.67439022936898</v>
      </c>
      <c r="U418" s="4">
        <f t="shared" si="55"/>
        <v>-2.3764225205701733E-3</v>
      </c>
      <c r="V418" s="5">
        <f>T418/MAX($T$14:T418)-1</f>
        <v>-1.0574300684207505E-2</v>
      </c>
      <c r="Z418" s="3"/>
      <c r="AA418" s="3"/>
      <c r="AB418" s="3"/>
      <c r="AC418" s="3"/>
      <c r="AE418" s="3"/>
      <c r="AG418" s="3"/>
      <c r="AL418" s="3"/>
    </row>
    <row r="419" spans="1:38" x14ac:dyDescent="0.25">
      <c r="A419" s="3">
        <v>43133</v>
      </c>
      <c r="B419">
        <v>13309803</v>
      </c>
      <c r="C419">
        <v>13043514</v>
      </c>
      <c r="D419">
        <v>12892800</v>
      </c>
      <c r="E419">
        <v>13969598</v>
      </c>
      <c r="F419">
        <v>11001013</v>
      </c>
      <c r="G419">
        <v>11842377</v>
      </c>
      <c r="H419">
        <v>11842377</v>
      </c>
      <c r="I419">
        <v>13234908</v>
      </c>
      <c r="K419" s="5">
        <f t="shared" si="57"/>
        <v>1.0062450255016175E-2</v>
      </c>
      <c r="L419" s="5">
        <f t="shared" si="57"/>
        <v>5.6034180688318003E-3</v>
      </c>
      <c r="M419" s="5">
        <f t="shared" si="57"/>
        <v>5.8351514139680649E-3</v>
      </c>
      <c r="N419" s="5">
        <f t="shared" si="57"/>
        <v>6.0670396975806007E-3</v>
      </c>
      <c r="O419" s="5">
        <f t="shared" si="54"/>
        <v>-4.5856555388579245E-4</v>
      </c>
      <c r="P419" s="5">
        <f t="shared" si="51"/>
        <v>-7.099948011909385E-4</v>
      </c>
      <c r="Q419" s="5">
        <f t="shared" si="52"/>
        <v>-7.099948011909385E-4</v>
      </c>
      <c r="R419" s="5">
        <f t="shared" si="53"/>
        <v>-1.1681169137260916E-3</v>
      </c>
      <c r="T419" s="7">
        <f t="shared" si="56"/>
        <v>127.06266920338031</v>
      </c>
      <c r="U419" s="4">
        <f t="shared" si="55"/>
        <v>3.06517342067536E-3</v>
      </c>
      <c r="V419" s="5">
        <f>T419/MAX($T$14:T419)-1</f>
        <v>-7.5415393289315347E-3</v>
      </c>
      <c r="Z419" s="3"/>
      <c r="AA419" s="3"/>
      <c r="AB419" s="3"/>
      <c r="AC419" s="3"/>
      <c r="AE419" s="3"/>
      <c r="AG419" s="3"/>
      <c r="AL419" s="3"/>
    </row>
    <row r="420" spans="1:38" x14ac:dyDescent="0.25">
      <c r="A420" s="3">
        <v>43136</v>
      </c>
      <c r="B420">
        <v>13466976</v>
      </c>
      <c r="C420">
        <v>13166480</v>
      </c>
      <c r="D420">
        <v>13007402</v>
      </c>
      <c r="E420">
        <v>14084892</v>
      </c>
      <c r="F420">
        <v>11142834</v>
      </c>
      <c r="G420">
        <v>11958054</v>
      </c>
      <c r="H420">
        <v>11958054</v>
      </c>
      <c r="I420">
        <v>13361199</v>
      </c>
      <c r="K420" s="5">
        <f t="shared" si="57"/>
        <v>1.1808814901317577E-2</v>
      </c>
      <c r="L420" s="5">
        <f t="shared" si="57"/>
        <v>9.4273675023464065E-3</v>
      </c>
      <c r="M420" s="5">
        <f t="shared" si="57"/>
        <v>8.8888371804418664E-3</v>
      </c>
      <c r="N420" s="5">
        <f t="shared" si="57"/>
        <v>8.2532081452881823E-3</v>
      </c>
      <c r="O420" s="5">
        <f t="shared" si="54"/>
        <v>1.2891630979801505E-2</v>
      </c>
      <c r="P420" s="5">
        <f t="shared" si="51"/>
        <v>9.7680558556783037E-3</v>
      </c>
      <c r="Q420" s="5">
        <f t="shared" si="52"/>
        <v>9.7680558556783037E-3</v>
      </c>
      <c r="R420" s="5">
        <f t="shared" si="53"/>
        <v>9.5422650463456993E-3</v>
      </c>
      <c r="T420" s="7">
        <f t="shared" si="56"/>
        <v>128.33882686140603</v>
      </c>
      <c r="U420" s="4">
        <f t="shared" si="55"/>
        <v>1.004352943336223E-2</v>
      </c>
      <c r="V420" s="5">
        <f>T420/MAX($T$14:T420)-1</f>
        <v>0</v>
      </c>
      <c r="Z420" s="3"/>
      <c r="AA420" s="3"/>
      <c r="AB420" s="3"/>
      <c r="AC420" s="3"/>
      <c r="AE420" s="3"/>
      <c r="AG420" s="3"/>
      <c r="AL420" s="3"/>
    </row>
    <row r="421" spans="1:38" x14ac:dyDescent="0.25">
      <c r="A421" s="3">
        <v>43137</v>
      </c>
      <c r="B421">
        <v>13389897</v>
      </c>
      <c r="C421">
        <v>13156546</v>
      </c>
      <c r="D421">
        <v>12929097</v>
      </c>
      <c r="E421">
        <v>14217951</v>
      </c>
      <c r="F421">
        <v>11274417</v>
      </c>
      <c r="G421">
        <v>12070787</v>
      </c>
      <c r="H421">
        <v>12070787</v>
      </c>
      <c r="I421">
        <v>13471472</v>
      </c>
      <c r="K421" s="5">
        <f t="shared" si="57"/>
        <v>-5.7235566470156263E-3</v>
      </c>
      <c r="L421" s="5">
        <f t="shared" si="57"/>
        <v>-7.5449170924957176E-4</v>
      </c>
      <c r="M421" s="5">
        <f t="shared" si="57"/>
        <v>-6.0200338238182161E-3</v>
      </c>
      <c r="N421" s="5">
        <f t="shared" si="57"/>
        <v>9.4469307964875071E-3</v>
      </c>
      <c r="O421" s="5">
        <f t="shared" si="54"/>
        <v>1.1808755295107165E-2</v>
      </c>
      <c r="P421" s="5">
        <f t="shared" si="51"/>
        <v>9.4273700386366954E-3</v>
      </c>
      <c r="Q421" s="5">
        <f t="shared" si="52"/>
        <v>9.4273700386366954E-3</v>
      </c>
      <c r="R421" s="5">
        <f t="shared" si="53"/>
        <v>8.2532263758663404E-3</v>
      </c>
      <c r="T421" s="7">
        <f t="shared" si="56"/>
        <v>128.91419501457034</v>
      </c>
      <c r="U421" s="4">
        <f t="shared" si="55"/>
        <v>4.4831962955813737E-3</v>
      </c>
      <c r="V421" s="5">
        <f>T421/MAX($T$14:T421)-1</f>
        <v>0</v>
      </c>
      <c r="Z421" s="3"/>
      <c r="AA421" s="3"/>
      <c r="AB421" s="3"/>
      <c r="AC421" s="3"/>
      <c r="AE421" s="3"/>
      <c r="AG421" s="3"/>
      <c r="AL421" s="3"/>
    </row>
    <row r="422" spans="1:38" x14ac:dyDescent="0.25">
      <c r="A422" s="3">
        <v>43138</v>
      </c>
      <c r="B422">
        <v>13457297</v>
      </c>
      <c r="C422">
        <v>13197367</v>
      </c>
      <c r="D422">
        <v>12890812</v>
      </c>
      <c r="E422">
        <v>14224972</v>
      </c>
      <c r="F422">
        <v>11209887</v>
      </c>
      <c r="G422">
        <v>12061680</v>
      </c>
      <c r="H422">
        <v>12061680</v>
      </c>
      <c r="I422">
        <v>13598736</v>
      </c>
      <c r="K422" s="5">
        <f t="shared" si="57"/>
        <v>5.033645889882532E-3</v>
      </c>
      <c r="L422" s="5">
        <f t="shared" si="57"/>
        <v>3.1027140405999187E-3</v>
      </c>
      <c r="M422" s="5">
        <f t="shared" si="57"/>
        <v>-2.9611503417447116E-3</v>
      </c>
      <c r="N422" s="5">
        <f t="shared" si="57"/>
        <v>4.9381236438361675E-4</v>
      </c>
      <c r="O422" s="5">
        <f t="shared" si="54"/>
        <v>-5.7235775472913586E-3</v>
      </c>
      <c r="P422" s="5">
        <f t="shared" si="51"/>
        <v>-7.544661338154679E-4</v>
      </c>
      <c r="Q422" s="5">
        <f t="shared" si="52"/>
        <v>-7.544661338154679E-4</v>
      </c>
      <c r="R422" s="5">
        <f t="shared" si="53"/>
        <v>9.4469260671736777E-3</v>
      </c>
      <c r="T422" s="7">
        <f t="shared" si="56"/>
        <v>129.04123090084443</v>
      </c>
      <c r="U422" s="4">
        <f t="shared" si="55"/>
        <v>9.854297756715924E-4</v>
      </c>
      <c r="V422" s="5">
        <f>T422/MAX($T$14:T422)-1</f>
        <v>0</v>
      </c>
      <c r="Z422" s="3"/>
      <c r="AA422" s="3"/>
      <c r="AB422" s="3"/>
      <c r="AC422" s="3"/>
      <c r="AE422" s="3"/>
      <c r="AG422" s="3"/>
      <c r="AL422" s="3"/>
    </row>
    <row r="423" spans="1:38" x14ac:dyDescent="0.25">
      <c r="A423" s="3">
        <v>43139</v>
      </c>
      <c r="B423">
        <v>13346555</v>
      </c>
      <c r="C423">
        <v>13031693</v>
      </c>
      <c r="D423">
        <v>12723011</v>
      </c>
      <c r="E423">
        <v>13988865</v>
      </c>
      <c r="F423">
        <v>11266314</v>
      </c>
      <c r="G423">
        <v>12099103</v>
      </c>
      <c r="H423">
        <v>12099103</v>
      </c>
      <c r="I423">
        <v>13605451</v>
      </c>
      <c r="K423" s="5">
        <f t="shared" si="57"/>
        <v>-8.229141409303864E-3</v>
      </c>
      <c r="L423" s="5">
        <f t="shared" si="57"/>
        <v>-1.2553564661799577E-2</v>
      </c>
      <c r="M423" s="5">
        <f t="shared" si="57"/>
        <v>-1.3017100862226516E-2</v>
      </c>
      <c r="N423" s="5">
        <f t="shared" si="57"/>
        <v>-1.6598064305504479E-2</v>
      </c>
      <c r="O423" s="5">
        <f t="shared" si="54"/>
        <v>5.0336814278324482E-3</v>
      </c>
      <c r="P423" s="5">
        <f t="shared" si="51"/>
        <v>3.1026357853964903E-3</v>
      </c>
      <c r="Q423" s="5">
        <f t="shared" si="52"/>
        <v>3.1026357853964903E-3</v>
      </c>
      <c r="R423" s="5">
        <f t="shared" si="53"/>
        <v>4.9379589397124946E-4</v>
      </c>
      <c r="T423" s="7">
        <f t="shared" si="56"/>
        <v>128.41755652828314</v>
      </c>
      <c r="U423" s="4">
        <f t="shared" si="55"/>
        <v>-4.8331402932797196E-3</v>
      </c>
      <c r="V423" s="5">
        <f>T423/MAX($T$14:T423)-1</f>
        <v>-4.8331402932797474E-3</v>
      </c>
      <c r="Z423" s="3"/>
      <c r="AA423" s="3"/>
      <c r="AB423" s="3"/>
      <c r="AC423" s="3"/>
      <c r="AE423" s="3"/>
      <c r="AG423" s="3"/>
      <c r="AL423" s="3"/>
    </row>
    <row r="424" spans="1:38" x14ac:dyDescent="0.25">
      <c r="A424" s="3">
        <v>43140</v>
      </c>
      <c r="B424">
        <v>13329275</v>
      </c>
      <c r="C424">
        <v>13031693</v>
      </c>
      <c r="D424">
        <v>12723011</v>
      </c>
      <c r="E424">
        <v>13988865</v>
      </c>
      <c r="F424">
        <v>11218593</v>
      </c>
      <c r="G424">
        <v>12024176</v>
      </c>
      <c r="H424">
        <v>12024176</v>
      </c>
      <c r="I424">
        <v>13462278</v>
      </c>
      <c r="K424" s="5">
        <f t="shared" si="57"/>
        <v>-1.2947161271203989E-3</v>
      </c>
      <c r="L424" s="5">
        <f t="shared" si="57"/>
        <v>0</v>
      </c>
      <c r="M424" s="5">
        <f t="shared" si="57"/>
        <v>0</v>
      </c>
      <c r="N424" s="5">
        <f t="shared" si="57"/>
        <v>0</v>
      </c>
      <c r="O424" s="5">
        <f t="shared" si="54"/>
        <v>-4.2357243016659663E-3</v>
      </c>
      <c r="P424" s="5">
        <f t="shared" si="51"/>
        <v>-6.1927731336777203E-3</v>
      </c>
      <c r="Q424" s="5">
        <f t="shared" si="52"/>
        <v>-6.1927731336777203E-3</v>
      </c>
      <c r="R424" s="5">
        <f t="shared" si="53"/>
        <v>-1.0523208675699225E-2</v>
      </c>
      <c r="T424" s="7">
        <f t="shared" si="56"/>
        <v>127.96104503087285</v>
      </c>
      <c r="U424" s="4">
        <f t="shared" si="55"/>
        <v>-3.5548994214801288E-3</v>
      </c>
      <c r="V424" s="5">
        <f>T424/MAX($T$14:T424)-1</f>
        <v>-8.3708583871273667E-3</v>
      </c>
      <c r="Z424" s="3"/>
      <c r="AA424" s="3"/>
      <c r="AB424" s="3"/>
      <c r="AC424" s="3"/>
      <c r="AE424" s="3"/>
      <c r="AG424" s="3"/>
      <c r="AL424" s="3"/>
    </row>
    <row r="425" spans="1:38" x14ac:dyDescent="0.25">
      <c r="A425" s="3">
        <v>43143</v>
      </c>
      <c r="B425">
        <v>13306757</v>
      </c>
      <c r="C425">
        <v>13031693</v>
      </c>
      <c r="D425">
        <v>12723011</v>
      </c>
      <c r="E425">
        <v>13988865</v>
      </c>
      <c r="F425">
        <v>11149812</v>
      </c>
      <c r="G425">
        <v>11971811</v>
      </c>
      <c r="H425">
        <v>11971811</v>
      </c>
      <c r="I425">
        <v>13419043</v>
      </c>
      <c r="K425" s="5">
        <f t="shared" si="57"/>
        <v>-1.6893642002284714E-3</v>
      </c>
      <c r="L425" s="5">
        <f t="shared" si="57"/>
        <v>0</v>
      </c>
      <c r="M425" s="5">
        <f t="shared" si="57"/>
        <v>0</v>
      </c>
      <c r="N425" s="5">
        <f t="shared" si="57"/>
        <v>0</v>
      </c>
      <c r="O425" s="5">
        <f t="shared" si="54"/>
        <v>-6.1309827355355839E-3</v>
      </c>
      <c r="P425" s="5">
        <f t="shared" si="51"/>
        <v>-4.3549761746667359E-3</v>
      </c>
      <c r="Q425" s="5">
        <f t="shared" si="52"/>
        <v>-4.3549761746667359E-3</v>
      </c>
      <c r="R425" s="5">
        <f t="shared" si="53"/>
        <v>-3.2115664228594687E-3</v>
      </c>
      <c r="T425" s="7">
        <f t="shared" si="56"/>
        <v>127.6452713100167</v>
      </c>
      <c r="U425" s="4">
        <f t="shared" si="55"/>
        <v>-2.4677332134946245E-3</v>
      </c>
      <c r="V425" s="5">
        <f>T425/MAX($T$14:T425)-1</f>
        <v>-1.0817934555354514E-2</v>
      </c>
      <c r="Z425" s="3"/>
      <c r="AA425" s="3"/>
      <c r="AB425" s="3"/>
      <c r="AC425" s="3"/>
      <c r="AE425" s="3"/>
      <c r="AG425" s="3"/>
      <c r="AL425" s="3"/>
    </row>
    <row r="426" spans="1:38" x14ac:dyDescent="0.25">
      <c r="A426" s="3">
        <v>43145</v>
      </c>
      <c r="B426">
        <v>13424071</v>
      </c>
      <c r="C426">
        <v>13186401</v>
      </c>
      <c r="D426">
        <v>12819053</v>
      </c>
      <c r="E426">
        <v>14092358</v>
      </c>
      <c r="F426">
        <v>11130976</v>
      </c>
      <c r="G426">
        <v>11971811</v>
      </c>
      <c r="H426">
        <v>11971811</v>
      </c>
      <c r="I426">
        <v>13419043</v>
      </c>
      <c r="K426" s="5">
        <f t="shared" si="57"/>
        <v>8.816122515801661E-3</v>
      </c>
      <c r="L426" s="5">
        <f t="shared" si="57"/>
        <v>1.1871673158660112E-2</v>
      </c>
      <c r="M426" s="5">
        <f t="shared" si="57"/>
        <v>7.5486848199690648E-3</v>
      </c>
      <c r="N426" s="5">
        <f t="shared" si="57"/>
        <v>7.3982413869888575E-3</v>
      </c>
      <c r="O426" s="5">
        <f t="shared" si="54"/>
        <v>-1.6893558384661889E-3</v>
      </c>
      <c r="P426" s="5">
        <f t="shared" si="51"/>
        <v>0</v>
      </c>
      <c r="Q426" s="5">
        <f t="shared" si="52"/>
        <v>0</v>
      </c>
      <c r="R426" s="5">
        <f t="shared" si="53"/>
        <v>0</v>
      </c>
      <c r="T426" s="7">
        <f t="shared" si="56"/>
        <v>128.18689199230053</v>
      </c>
      <c r="U426" s="4">
        <f t="shared" si="55"/>
        <v>4.2431707553691883E-3</v>
      </c>
      <c r="V426" s="5">
        <f>T426/MAX($T$14:T426)-1</f>
        <v>-6.6206661435240788E-3</v>
      </c>
      <c r="Z426" s="3"/>
      <c r="AA426" s="3"/>
      <c r="AB426" s="3"/>
      <c r="AC426" s="3"/>
      <c r="AE426" s="3"/>
      <c r="AG426" s="3"/>
      <c r="AL426" s="3"/>
    </row>
    <row r="427" spans="1:38" x14ac:dyDescent="0.25">
      <c r="A427" s="3">
        <v>43146</v>
      </c>
      <c r="B427">
        <v>13181001</v>
      </c>
      <c r="C427">
        <v>12919848</v>
      </c>
      <c r="D427">
        <v>12584139</v>
      </c>
      <c r="E427">
        <v>13833618</v>
      </c>
      <c r="F427">
        <v>11229108</v>
      </c>
      <c r="G427">
        <v>12113937</v>
      </c>
      <c r="H427">
        <v>12113937</v>
      </c>
      <c r="I427">
        <v>13518320</v>
      </c>
      <c r="K427" s="5">
        <f t="shared" si="57"/>
        <v>-1.8107025804616206E-2</v>
      </c>
      <c r="L427" s="5">
        <f t="shared" si="57"/>
        <v>-2.0214234346430104E-2</v>
      </c>
      <c r="M427" s="5">
        <f t="shared" si="57"/>
        <v>-1.8325378637563894E-2</v>
      </c>
      <c r="N427" s="5">
        <f t="shared" si="57"/>
        <v>-1.8360305635153451E-2</v>
      </c>
      <c r="O427" s="5">
        <f t="shared" si="54"/>
        <v>8.8161181912529418E-3</v>
      </c>
      <c r="P427" s="5">
        <f t="shared" si="51"/>
        <v>1.1871720995261237E-2</v>
      </c>
      <c r="Q427" s="5">
        <f t="shared" si="52"/>
        <v>1.1871720995261237E-2</v>
      </c>
      <c r="R427" s="5">
        <f t="shared" si="53"/>
        <v>7.3982175927149729E-3</v>
      </c>
      <c r="T427" s="7">
        <f t="shared" si="56"/>
        <v>127.62528652483923</v>
      </c>
      <c r="U427" s="4">
        <f t="shared" si="55"/>
        <v>-4.3811458311591583E-3</v>
      </c>
      <c r="V427" s="5">
        <f>T427/MAX($T$14:T427)-1</f>
        <v>-1.0972805870808955E-2</v>
      </c>
      <c r="Z427" s="3"/>
      <c r="AA427" s="3"/>
      <c r="AB427" s="3"/>
      <c r="AC427" s="3"/>
      <c r="AE427" s="3"/>
      <c r="AG427" s="3"/>
      <c r="AL427" s="3"/>
    </row>
    <row r="428" spans="1:38" x14ac:dyDescent="0.25">
      <c r="A428" s="3">
        <v>43147</v>
      </c>
      <c r="B428">
        <v>13152356</v>
      </c>
      <c r="C428">
        <v>12968265</v>
      </c>
      <c r="D428">
        <v>12566184</v>
      </c>
      <c r="E428">
        <v>13841337</v>
      </c>
      <c r="F428">
        <v>11105656</v>
      </c>
      <c r="G428">
        <v>11969221</v>
      </c>
      <c r="H428">
        <v>11969221</v>
      </c>
      <c r="I428">
        <v>13405309</v>
      </c>
      <c r="K428" s="5">
        <f t="shared" si="57"/>
        <v>-2.1732036891584094E-3</v>
      </c>
      <c r="L428" s="5">
        <f t="shared" si="57"/>
        <v>3.7474899085501168E-3</v>
      </c>
      <c r="M428" s="5">
        <f t="shared" si="57"/>
        <v>-1.4267960644744893E-3</v>
      </c>
      <c r="N428" s="5">
        <f t="shared" si="57"/>
        <v>5.579885175375221E-4</v>
      </c>
      <c r="O428" s="5">
        <f t="shared" si="54"/>
        <v>-1.099392756753248E-2</v>
      </c>
      <c r="P428" s="5">
        <f t="shared" si="51"/>
        <v>-1.1946240103444472E-2</v>
      </c>
      <c r="Q428" s="5">
        <f t="shared" si="52"/>
        <v>-1.1946240103444472E-2</v>
      </c>
      <c r="R428" s="5">
        <f t="shared" si="53"/>
        <v>-8.3598405719054192E-3</v>
      </c>
      <c r="T428" s="7">
        <f t="shared" si="56"/>
        <v>126.94662678501234</v>
      </c>
      <c r="U428" s="4">
        <f t="shared" si="55"/>
        <v>-5.3175962092340129E-3</v>
      </c>
      <c r="V428" s="5">
        <f>T428/MAX($T$14:T428)-1</f>
        <v>-1.6232053129139667E-2</v>
      </c>
      <c r="Z428" s="3"/>
      <c r="AA428" s="3"/>
      <c r="AB428" s="3"/>
      <c r="AC428" s="3"/>
      <c r="AE428" s="3"/>
      <c r="AG428" s="3"/>
      <c r="AL428" s="3"/>
    </row>
    <row r="429" spans="1:38" x14ac:dyDescent="0.25">
      <c r="A429" s="3">
        <v>43150</v>
      </c>
      <c r="B429">
        <v>13124504</v>
      </c>
      <c r="C429">
        <v>12908430</v>
      </c>
      <c r="D429">
        <v>12504643</v>
      </c>
      <c r="E429">
        <v>13778108</v>
      </c>
      <c r="F429">
        <v>11094794</v>
      </c>
      <c r="G429">
        <v>12017869</v>
      </c>
      <c r="H429">
        <v>12017869</v>
      </c>
      <c r="I429">
        <v>13412788</v>
      </c>
      <c r="K429" s="5">
        <f t="shared" si="57"/>
        <v>-2.1176434092873286E-3</v>
      </c>
      <c r="L429" s="5">
        <f t="shared" si="57"/>
        <v>-4.6139556833547646E-3</v>
      </c>
      <c r="M429" s="5">
        <f t="shared" si="57"/>
        <v>-4.8973499035188661E-3</v>
      </c>
      <c r="N429" s="5">
        <f t="shared" si="57"/>
        <v>-4.5681280645070155E-3</v>
      </c>
      <c r="O429" s="5">
        <f t="shared" si="54"/>
        <v>-9.7806018843016318E-4</v>
      </c>
      <c r="P429" s="5">
        <f t="shared" si="51"/>
        <v>4.0644249111951858E-3</v>
      </c>
      <c r="Q429" s="5">
        <f t="shared" si="52"/>
        <v>4.0644249111951858E-3</v>
      </c>
      <c r="R429" s="5">
        <f t="shared" si="53"/>
        <v>5.5791328644505533E-4</v>
      </c>
      <c r="T429" s="7">
        <f t="shared" si="56"/>
        <v>126.81193047701291</v>
      </c>
      <c r="U429" s="4">
        <f t="shared" si="55"/>
        <v>-1.0610467675328389E-3</v>
      </c>
      <c r="V429" s="5">
        <f>T429/MAX($T$14:T429)-1</f>
        <v>-1.7275876929169431E-2</v>
      </c>
      <c r="Z429" s="3"/>
      <c r="AA429" s="3"/>
      <c r="AB429" s="3"/>
      <c r="AC429" s="3"/>
      <c r="AE429" s="3"/>
      <c r="AG429" s="3"/>
      <c r="AL429" s="3"/>
    </row>
    <row r="430" spans="1:38" x14ac:dyDescent="0.25">
      <c r="A430" s="3">
        <v>43151</v>
      </c>
      <c r="B430">
        <v>13158763</v>
      </c>
      <c r="C430">
        <v>12880265</v>
      </c>
      <c r="D430">
        <v>12512762</v>
      </c>
      <c r="E430">
        <v>13782381</v>
      </c>
      <c r="F430">
        <v>11071299</v>
      </c>
      <c r="G430">
        <v>11962419</v>
      </c>
      <c r="H430">
        <v>11962419</v>
      </c>
      <c r="I430">
        <v>13351517</v>
      </c>
      <c r="K430" s="5">
        <f t="shared" si="57"/>
        <v>2.6103081685981966E-3</v>
      </c>
      <c r="L430" s="5">
        <f t="shared" si="57"/>
        <v>-2.1819074821647355E-3</v>
      </c>
      <c r="M430" s="5">
        <f t="shared" si="57"/>
        <v>6.4927883187060331E-4</v>
      </c>
      <c r="N430" s="5">
        <f t="shared" si="57"/>
        <v>3.1012966366650296E-4</v>
      </c>
      <c r="O430" s="5">
        <f t="shared" si="54"/>
        <v>-2.1176598682228764E-3</v>
      </c>
      <c r="P430" s="5">
        <f t="shared" si="51"/>
        <v>-4.6139627582892917E-3</v>
      </c>
      <c r="Q430" s="5">
        <f t="shared" si="52"/>
        <v>-4.6139627582892917E-3</v>
      </c>
      <c r="R430" s="5">
        <f t="shared" si="53"/>
        <v>-4.5681032161247748E-3</v>
      </c>
      <c r="T430" s="7">
        <f t="shared" si="56"/>
        <v>126.58167362563866</v>
      </c>
      <c r="U430" s="4">
        <f t="shared" si="55"/>
        <v>-1.8157349273694584E-3</v>
      </c>
      <c r="V430" s="5">
        <f>T430/MAX($T$14:T430)-1</f>
        <v>-1.9060243443397518E-2</v>
      </c>
      <c r="Z430" s="3"/>
      <c r="AA430" s="3"/>
      <c r="AB430" s="3"/>
      <c r="AC430" s="3"/>
      <c r="AE430" s="3"/>
      <c r="AG430" s="3"/>
      <c r="AL430" s="3"/>
    </row>
    <row r="431" spans="1:38" x14ac:dyDescent="0.25">
      <c r="A431" s="3">
        <v>43152</v>
      </c>
      <c r="B431">
        <v>13075868</v>
      </c>
      <c r="C431">
        <v>12854692</v>
      </c>
      <c r="D431">
        <v>12505430</v>
      </c>
      <c r="E431">
        <v>13782381</v>
      </c>
      <c r="F431">
        <v>11100198</v>
      </c>
      <c r="G431">
        <v>11936318</v>
      </c>
      <c r="H431">
        <v>11936318</v>
      </c>
      <c r="I431">
        <v>13355658</v>
      </c>
      <c r="K431" s="5">
        <f t="shared" si="57"/>
        <v>-6.2996043017113923E-3</v>
      </c>
      <c r="L431" s="5">
        <f t="shared" si="57"/>
        <v>-1.9854405169459355E-3</v>
      </c>
      <c r="M431" s="5">
        <f t="shared" si="57"/>
        <v>-5.8596175648506499E-4</v>
      </c>
      <c r="N431" s="5">
        <f t="shared" si="57"/>
        <v>0</v>
      </c>
      <c r="O431" s="5">
        <f t="shared" si="54"/>
        <v>2.6102628065596267E-3</v>
      </c>
      <c r="P431" s="5">
        <f t="shared" si="51"/>
        <v>-2.1819165504903815E-3</v>
      </c>
      <c r="Q431" s="5">
        <f t="shared" si="52"/>
        <v>-2.1819165504903815E-3</v>
      </c>
      <c r="R431" s="5">
        <f t="shared" si="53"/>
        <v>3.1015202242556938E-4</v>
      </c>
      <c r="T431" s="7">
        <f t="shared" si="56"/>
        <v>126.41847148068408</v>
      </c>
      <c r="U431" s="4">
        <f t="shared" si="55"/>
        <v>-1.2893031058922449E-3</v>
      </c>
      <c r="V431" s="5">
        <f>T431/MAX($T$14:T431)-1</f>
        <v>-2.0324972118219153E-2</v>
      </c>
      <c r="Z431" s="3"/>
      <c r="AA431" s="3"/>
      <c r="AB431" s="3"/>
      <c r="AC431" s="3"/>
      <c r="AE431" s="3"/>
      <c r="AG431" s="3"/>
      <c r="AL431" s="3"/>
    </row>
    <row r="432" spans="1:38" x14ac:dyDescent="0.25">
      <c r="A432" s="3">
        <v>43153</v>
      </c>
      <c r="B432">
        <v>13089880</v>
      </c>
      <c r="C432">
        <v>12862489</v>
      </c>
      <c r="D432">
        <v>12505430</v>
      </c>
      <c r="E432">
        <v>13782381</v>
      </c>
      <c r="F432">
        <v>11030272</v>
      </c>
      <c r="G432">
        <v>11912619</v>
      </c>
      <c r="H432">
        <v>11912619</v>
      </c>
      <c r="I432">
        <v>13355658</v>
      </c>
      <c r="K432" s="5">
        <f t="shared" si="57"/>
        <v>1.0715923409443384E-3</v>
      </c>
      <c r="L432" s="5">
        <f t="shared" si="57"/>
        <v>6.065489550430847E-4</v>
      </c>
      <c r="M432" s="5">
        <f t="shared" si="57"/>
        <v>0</v>
      </c>
      <c r="N432" s="5">
        <f t="shared" si="57"/>
        <v>0</v>
      </c>
      <c r="O432" s="5">
        <f t="shared" si="54"/>
        <v>-6.2995272696937388E-3</v>
      </c>
      <c r="P432" s="5">
        <f t="shared" si="51"/>
        <v>-1.9854531355482097E-3</v>
      </c>
      <c r="Q432" s="5">
        <f t="shared" si="52"/>
        <v>-1.9854531355482097E-3</v>
      </c>
      <c r="R432" s="5">
        <f t="shared" si="53"/>
        <v>0</v>
      </c>
      <c r="T432" s="7">
        <f t="shared" si="56"/>
        <v>126.28269342417116</v>
      </c>
      <c r="U432" s="4">
        <f t="shared" si="55"/>
        <v>-1.0740365306003419E-3</v>
      </c>
      <c r="V432" s="5">
        <f>T432/MAX($T$14:T432)-1</f>
        <v>-2.1377178886281212E-2</v>
      </c>
      <c r="Z432" s="3"/>
      <c r="AA432" s="3"/>
      <c r="AB432" s="3"/>
      <c r="AC432" s="3"/>
      <c r="AE432" s="3"/>
      <c r="AG432" s="3"/>
      <c r="AL432" s="3"/>
    </row>
    <row r="433" spans="1:38" x14ac:dyDescent="0.25">
      <c r="A433" s="3">
        <v>43154</v>
      </c>
      <c r="B433">
        <v>13171521</v>
      </c>
      <c r="C433">
        <v>12895583</v>
      </c>
      <c r="D433">
        <v>12535369</v>
      </c>
      <c r="E433">
        <v>13815224</v>
      </c>
      <c r="F433">
        <v>11042091</v>
      </c>
      <c r="G433">
        <v>11919845</v>
      </c>
      <c r="H433">
        <v>11919845</v>
      </c>
      <c r="I433">
        <v>13355658</v>
      </c>
      <c r="K433" s="5">
        <f t="shared" si="57"/>
        <v>6.2369555717851632E-3</v>
      </c>
      <c r="L433" s="5">
        <f t="shared" si="57"/>
        <v>2.5729079340708338E-3</v>
      </c>
      <c r="M433" s="5">
        <f t="shared" si="57"/>
        <v>2.394080011642874E-3</v>
      </c>
      <c r="N433" s="5">
        <f t="shared" si="57"/>
        <v>2.3829699672357485E-3</v>
      </c>
      <c r="O433" s="5">
        <f t="shared" si="54"/>
        <v>1.0715057615986456E-3</v>
      </c>
      <c r="P433" s="5">
        <f t="shared" si="51"/>
        <v>6.0658365721266705E-4</v>
      </c>
      <c r="Q433" s="5">
        <f t="shared" si="52"/>
        <v>6.0658365721266705E-4</v>
      </c>
      <c r="R433" s="5">
        <f t="shared" si="53"/>
        <v>0</v>
      </c>
      <c r="T433" s="7">
        <f t="shared" si="56"/>
        <v>126.53323176164709</v>
      </c>
      <c r="U433" s="4">
        <f t="shared" si="55"/>
        <v>1.9839483200948249E-3</v>
      </c>
      <c r="V433" s="5">
        <f>T433/MAX($T$14:T433)-1</f>
        <v>-1.9435641784326219E-2</v>
      </c>
      <c r="Z433" s="3"/>
      <c r="AA433" s="3"/>
      <c r="AB433" s="3"/>
      <c r="AC433" s="3"/>
      <c r="AE433" s="3"/>
      <c r="AG433" s="3"/>
      <c r="AL433" s="3"/>
    </row>
    <row r="434" spans="1:38" x14ac:dyDescent="0.25">
      <c r="A434" s="3">
        <v>43157</v>
      </c>
      <c r="B434">
        <v>13290809</v>
      </c>
      <c r="C434">
        <v>12959260</v>
      </c>
      <c r="D434">
        <v>12608383</v>
      </c>
      <c r="E434">
        <v>13858771</v>
      </c>
      <c r="F434">
        <v>11110961</v>
      </c>
      <c r="G434">
        <v>11950513</v>
      </c>
      <c r="H434">
        <v>11950513</v>
      </c>
      <c r="I434">
        <v>13387484</v>
      </c>
      <c r="K434" s="5">
        <f t="shared" si="57"/>
        <v>9.0565091153862465E-3</v>
      </c>
      <c r="L434" s="5">
        <f t="shared" si="57"/>
        <v>4.9378923000225061E-3</v>
      </c>
      <c r="M434" s="5">
        <f t="shared" si="57"/>
        <v>5.8246390672664905E-3</v>
      </c>
      <c r="N434" s="5">
        <f t="shared" si="57"/>
        <v>3.1521023473815024E-3</v>
      </c>
      <c r="O434" s="5">
        <f t="shared" si="54"/>
        <v>6.237043328116032E-3</v>
      </c>
      <c r="P434" s="5">
        <f t="shared" si="51"/>
        <v>2.5728522476593518E-3</v>
      </c>
      <c r="Q434" s="5">
        <f t="shared" si="52"/>
        <v>2.5728522476593518E-3</v>
      </c>
      <c r="R434" s="5">
        <f t="shared" si="53"/>
        <v>2.3829600907721016E-3</v>
      </c>
      <c r="T434" s="7">
        <f t="shared" si="56"/>
        <v>127.11428581782421</v>
      </c>
      <c r="U434" s="4">
        <f t="shared" si="55"/>
        <v>4.5921063430329478E-3</v>
      </c>
      <c r="V434" s="5">
        <f>T434/MAX($T$14:T434)-1</f>
        <v>-1.4932785975211971E-2</v>
      </c>
      <c r="Z434" s="3"/>
      <c r="AA434" s="3"/>
      <c r="AB434" s="3"/>
      <c r="AC434" s="3"/>
      <c r="AE434" s="3"/>
      <c r="AG434" s="3"/>
      <c r="AL434" s="3"/>
    </row>
    <row r="435" spans="1:38" x14ac:dyDescent="0.25">
      <c r="A435" s="3">
        <v>43158</v>
      </c>
      <c r="B435">
        <v>13378171</v>
      </c>
      <c r="C435">
        <v>13002526</v>
      </c>
      <c r="D435">
        <v>12637227</v>
      </c>
      <c r="E435">
        <v>13834918</v>
      </c>
      <c r="F435">
        <v>11211587</v>
      </c>
      <c r="G435">
        <v>12009524</v>
      </c>
      <c r="H435">
        <v>12009524</v>
      </c>
      <c r="I435">
        <v>13429682</v>
      </c>
      <c r="K435" s="5">
        <f t="shared" si="57"/>
        <v>6.5731137961579922E-3</v>
      </c>
      <c r="L435" s="5">
        <f t="shared" si="57"/>
        <v>3.3386165568096704E-3</v>
      </c>
      <c r="M435" s="5">
        <f t="shared" si="57"/>
        <v>2.2876843128893931E-3</v>
      </c>
      <c r="N435" s="5">
        <f t="shared" si="57"/>
        <v>-1.7211482894118335E-3</v>
      </c>
      <c r="O435" s="5">
        <f t="shared" si="54"/>
        <v>9.0564623528064381E-3</v>
      </c>
      <c r="P435" s="5">
        <f t="shared" si="51"/>
        <v>4.9379470153290139E-3</v>
      </c>
      <c r="Q435" s="5">
        <f t="shared" si="52"/>
        <v>4.9379470153290139E-3</v>
      </c>
      <c r="R435" s="5">
        <f t="shared" si="53"/>
        <v>3.1520485850813351E-3</v>
      </c>
      <c r="T435" s="7">
        <f t="shared" si="56"/>
        <v>127.63168340686659</v>
      </c>
      <c r="U435" s="4">
        <f t="shared" si="55"/>
        <v>4.0703339181238779E-3</v>
      </c>
      <c r="V435" s="5">
        <f>T435/MAX($T$14:T435)-1</f>
        <v>-1.0923233482335148E-2</v>
      </c>
      <c r="Z435" s="3"/>
      <c r="AA435" s="3"/>
      <c r="AB435" s="3"/>
      <c r="AC435" s="3"/>
      <c r="AE435" s="3"/>
      <c r="AG435" s="3"/>
      <c r="AL435" s="3"/>
    </row>
    <row r="436" spans="1:38" x14ac:dyDescent="0.25">
      <c r="A436" s="3">
        <v>43159</v>
      </c>
      <c r="B436">
        <v>13558186</v>
      </c>
      <c r="C436">
        <v>13201702</v>
      </c>
      <c r="D436">
        <v>12819854</v>
      </c>
      <c r="E436">
        <v>14070042</v>
      </c>
      <c r="F436">
        <v>11285283</v>
      </c>
      <c r="G436">
        <v>12049619</v>
      </c>
      <c r="H436">
        <v>12049619</v>
      </c>
      <c r="I436">
        <v>13406568</v>
      </c>
      <c r="K436" s="5">
        <f t="shared" si="57"/>
        <v>1.3455875246324744E-2</v>
      </c>
      <c r="L436" s="5">
        <f t="shared" si="57"/>
        <v>1.5318254314584667E-2</v>
      </c>
      <c r="M436" s="5">
        <f t="shared" si="57"/>
        <v>1.4451509021718101E-2</v>
      </c>
      <c r="N436" s="5">
        <f t="shared" si="57"/>
        <v>1.6994968817306999E-2</v>
      </c>
      <c r="O436" s="5">
        <f t="shared" si="54"/>
        <v>6.5731996728028985E-3</v>
      </c>
      <c r="P436" s="5">
        <f t="shared" si="51"/>
        <v>3.33860026425703E-3</v>
      </c>
      <c r="Q436" s="5">
        <f t="shared" si="52"/>
        <v>3.33860026425703E-3</v>
      </c>
      <c r="R436" s="5">
        <f t="shared" si="53"/>
        <v>-1.7211129794435509E-3</v>
      </c>
      <c r="T436" s="7">
        <f t="shared" si="56"/>
        <v>128.77637838622243</v>
      </c>
      <c r="U436" s="4">
        <f t="shared" si="55"/>
        <v>8.9687368277259899E-3</v>
      </c>
      <c r="V436" s="5">
        <f>T436/MAX($T$14:T436)-1</f>
        <v>-2.052464261019793E-3</v>
      </c>
      <c r="Z436" s="3"/>
      <c r="AA436" s="3"/>
      <c r="AB436" s="3"/>
      <c r="AC436" s="3"/>
      <c r="AE436" s="3"/>
      <c r="AG436" s="3"/>
      <c r="AL436" s="3"/>
    </row>
    <row r="437" spans="1:38" x14ac:dyDescent="0.25">
      <c r="A437" s="3">
        <v>43160</v>
      </c>
      <c r="B437">
        <v>13399351</v>
      </c>
      <c r="C437">
        <v>13237889</v>
      </c>
      <c r="D437">
        <v>12781132</v>
      </c>
      <c r="E437">
        <v>14070042</v>
      </c>
      <c r="F437">
        <v>11437136</v>
      </c>
      <c r="G437">
        <v>12234198</v>
      </c>
      <c r="H437">
        <v>12234198</v>
      </c>
      <c r="I437">
        <v>13634412</v>
      </c>
      <c r="K437" s="5">
        <f t="shared" si="57"/>
        <v>-1.171506276724632E-2</v>
      </c>
      <c r="L437" s="5">
        <f t="shared" si="57"/>
        <v>2.7410859599770188E-3</v>
      </c>
      <c r="M437" s="5">
        <f t="shared" si="57"/>
        <v>-3.0204712159748182E-3</v>
      </c>
      <c r="N437" s="5">
        <f t="shared" si="57"/>
        <v>0</v>
      </c>
      <c r="O437" s="5">
        <f t="shared" si="54"/>
        <v>1.3455843331531936E-2</v>
      </c>
      <c r="P437" s="5">
        <f t="shared" si="51"/>
        <v>1.531824367226875E-2</v>
      </c>
      <c r="Q437" s="5">
        <f t="shared" si="52"/>
        <v>1.531824367226875E-2</v>
      </c>
      <c r="R437" s="5">
        <f t="shared" si="53"/>
        <v>1.6994953518305378E-2</v>
      </c>
      <c r="T437" s="7">
        <f t="shared" si="56"/>
        <v>129.56662809207572</v>
      </c>
      <c r="U437" s="4">
        <f t="shared" si="55"/>
        <v>6.1366045213913367E-3</v>
      </c>
      <c r="V437" s="5">
        <f>T437/MAX($T$14:T437)-1</f>
        <v>0</v>
      </c>
      <c r="Z437" s="3"/>
      <c r="AA437" s="3"/>
      <c r="AB437" s="3"/>
      <c r="AC437" s="3"/>
      <c r="AE437" s="3"/>
      <c r="AG437" s="3"/>
      <c r="AL437" s="3"/>
    </row>
    <row r="438" spans="1:38" x14ac:dyDescent="0.25">
      <c r="A438" s="3">
        <v>43164</v>
      </c>
      <c r="B438">
        <v>13399351</v>
      </c>
      <c r="C438">
        <v>13237889</v>
      </c>
      <c r="D438">
        <v>12781132</v>
      </c>
      <c r="E438">
        <v>14070042</v>
      </c>
      <c r="F438">
        <v>11391877</v>
      </c>
      <c r="G438">
        <v>12240888</v>
      </c>
      <c r="H438">
        <v>12240888</v>
      </c>
      <c r="I438">
        <v>13632478</v>
      </c>
      <c r="K438" s="5">
        <f t="shared" si="57"/>
        <v>0</v>
      </c>
      <c r="L438" s="5">
        <f t="shared" si="57"/>
        <v>0</v>
      </c>
      <c r="M438" s="5">
        <f t="shared" si="57"/>
        <v>0</v>
      </c>
      <c r="N438" s="5">
        <f t="shared" si="57"/>
        <v>0</v>
      </c>
      <c r="O438" s="5">
        <f t="shared" si="54"/>
        <v>-3.9571969765856974E-3</v>
      </c>
      <c r="P438" s="5">
        <f t="shared" si="51"/>
        <v>5.4682783456660999E-4</v>
      </c>
      <c r="Q438" s="5">
        <f t="shared" si="52"/>
        <v>5.4682783456660999E-4</v>
      </c>
      <c r="R438" s="5">
        <f t="shared" si="53"/>
        <v>-1.4184696780472628E-4</v>
      </c>
      <c r="T438" s="7">
        <f t="shared" si="56"/>
        <v>129.51795333895916</v>
      </c>
      <c r="U438" s="4">
        <f t="shared" si="55"/>
        <v>-3.7567353440715046E-4</v>
      </c>
      <c r="V438" s="5">
        <f>T438/MAX($T$14:T438)-1</f>
        <v>-3.7567353440703943E-4</v>
      </c>
      <c r="Z438" s="3"/>
      <c r="AA438" s="3"/>
      <c r="AB438" s="3"/>
      <c r="AC438" s="3"/>
      <c r="AE438" s="3"/>
      <c r="AG438" s="3"/>
      <c r="AL438" s="3"/>
    </row>
    <row r="439" spans="1:38" x14ac:dyDescent="0.25">
      <c r="A439" s="3">
        <v>43165</v>
      </c>
      <c r="B439">
        <v>13647762</v>
      </c>
      <c r="C439">
        <v>13523139</v>
      </c>
      <c r="D439">
        <v>12976892</v>
      </c>
      <c r="E439">
        <v>14363845</v>
      </c>
      <c r="F439">
        <v>11391877</v>
      </c>
      <c r="G439">
        <v>12240888</v>
      </c>
      <c r="H439">
        <v>12240888</v>
      </c>
      <c r="I439">
        <v>13632478</v>
      </c>
      <c r="K439" s="5">
        <f t="shared" si="57"/>
        <v>1.8539032226262409E-2</v>
      </c>
      <c r="L439" s="5">
        <f t="shared" si="57"/>
        <v>2.1547997569703048E-2</v>
      </c>
      <c r="M439" s="5">
        <f t="shared" si="57"/>
        <v>1.5316327223598103E-2</v>
      </c>
      <c r="N439" s="5">
        <f t="shared" si="57"/>
        <v>2.0881458633883243E-2</v>
      </c>
      <c r="O439" s="5">
        <f t="shared" si="54"/>
        <v>0</v>
      </c>
      <c r="P439" s="5">
        <f t="shared" si="51"/>
        <v>0</v>
      </c>
      <c r="Q439" s="5">
        <f t="shared" si="52"/>
        <v>0</v>
      </c>
      <c r="R439" s="5">
        <f t="shared" si="53"/>
        <v>0</v>
      </c>
      <c r="T439" s="7">
        <f t="shared" si="56"/>
        <v>130.75298498824344</v>
      </c>
      <c r="U439" s="4">
        <f t="shared" si="55"/>
        <v>9.5356019566808503E-3</v>
      </c>
      <c r="V439" s="5">
        <f>T439/MAX($T$14:T439)-1</f>
        <v>0</v>
      </c>
      <c r="Z439" s="3"/>
      <c r="AA439" s="3"/>
      <c r="AB439" s="3"/>
      <c r="AC439" s="3"/>
      <c r="AE439" s="3"/>
      <c r="AG439" s="3"/>
      <c r="AL439" s="3"/>
    </row>
    <row r="440" spans="1:38" x14ac:dyDescent="0.25">
      <c r="A440" s="3">
        <v>43166</v>
      </c>
      <c r="B440">
        <v>13641763</v>
      </c>
      <c r="C440">
        <v>13541252</v>
      </c>
      <c r="D440">
        <v>13017412</v>
      </c>
      <c r="E440">
        <v>14441121</v>
      </c>
      <c r="F440">
        <v>11603072</v>
      </c>
      <c r="G440">
        <v>12504655</v>
      </c>
      <c r="H440">
        <v>12504655</v>
      </c>
      <c r="I440">
        <v>13917144</v>
      </c>
      <c r="K440" s="5">
        <f t="shared" si="57"/>
        <v>-4.3955924788252609E-4</v>
      </c>
      <c r="L440" s="5">
        <f t="shared" si="57"/>
        <v>1.3394079584629903E-3</v>
      </c>
      <c r="M440" s="5">
        <f t="shared" si="57"/>
        <v>3.1224733934751558E-3</v>
      </c>
      <c r="N440" s="5">
        <f t="shared" si="57"/>
        <v>5.3798965388445197E-3</v>
      </c>
      <c r="O440" s="5">
        <f t="shared" si="54"/>
        <v>1.8539087105662988E-2</v>
      </c>
      <c r="P440" s="5">
        <f t="shared" si="51"/>
        <v>2.1548028214946502E-2</v>
      </c>
      <c r="Q440" s="5">
        <f t="shared" si="52"/>
        <v>2.1548028214946502E-2</v>
      </c>
      <c r="R440" s="5">
        <f t="shared" si="53"/>
        <v>2.0881456768167883E-2</v>
      </c>
      <c r="T440" s="7">
        <f t="shared" si="56"/>
        <v>132.25531748247656</v>
      </c>
      <c r="U440" s="4">
        <f t="shared" si="55"/>
        <v>1.1489852368328002E-2</v>
      </c>
      <c r="V440" s="5">
        <f>T440/MAX($T$14:T440)-1</f>
        <v>0</v>
      </c>
      <c r="Z440" s="3"/>
      <c r="AA440" s="3"/>
      <c r="AB440" s="3"/>
      <c r="AC440" s="3"/>
      <c r="AE440" s="3"/>
      <c r="AG440" s="3"/>
      <c r="AL440" s="3"/>
    </row>
    <row r="441" spans="1:38" x14ac:dyDescent="0.25">
      <c r="A441" s="3">
        <v>43167</v>
      </c>
      <c r="B441">
        <v>13448504</v>
      </c>
      <c r="C441">
        <v>13353644</v>
      </c>
      <c r="D441">
        <v>12951745</v>
      </c>
      <c r="E441">
        <v>14377294</v>
      </c>
      <c r="F441">
        <v>11597971</v>
      </c>
      <c r="G441">
        <v>12521403</v>
      </c>
      <c r="H441">
        <v>12521403</v>
      </c>
      <c r="I441">
        <v>13992017</v>
      </c>
      <c r="K441" s="5">
        <f t="shared" si="57"/>
        <v>-1.4166717307726229E-2</v>
      </c>
      <c r="L441" s="5">
        <f t="shared" si="57"/>
        <v>-1.3854553478511389E-2</v>
      </c>
      <c r="M441" s="5">
        <f t="shared" si="57"/>
        <v>-5.0445510981752539E-3</v>
      </c>
      <c r="N441" s="5">
        <f t="shared" si="57"/>
        <v>-4.4198092378008313E-3</v>
      </c>
      <c r="O441" s="5">
        <f t="shared" si="54"/>
        <v>-4.3962495449478833E-4</v>
      </c>
      <c r="P441" s="5">
        <f t="shared" si="51"/>
        <v>1.3393412293261076E-3</v>
      </c>
      <c r="Q441" s="5">
        <f t="shared" si="52"/>
        <v>1.3393412293261076E-3</v>
      </c>
      <c r="R441" s="5">
        <f t="shared" si="53"/>
        <v>5.3799112806478533E-3</v>
      </c>
      <c r="T441" s="7">
        <f t="shared" si="56"/>
        <v>131.76156436877957</v>
      </c>
      <c r="U441" s="4">
        <f t="shared" si="55"/>
        <v>-3.7333327921760529E-3</v>
      </c>
      <c r="V441" s="5">
        <f>T441/MAX($T$14:T441)-1</f>
        <v>-3.7333327921760251E-3</v>
      </c>
      <c r="Z441" s="3"/>
      <c r="AA441" s="3"/>
      <c r="AB441" s="3"/>
      <c r="AC441" s="3"/>
      <c r="AE441" s="3"/>
      <c r="AG441" s="3"/>
      <c r="AL441" s="3"/>
    </row>
    <row r="442" spans="1:38" x14ac:dyDescent="0.25">
      <c r="A442" s="3">
        <v>43168</v>
      </c>
      <c r="B442">
        <v>13466868</v>
      </c>
      <c r="C442">
        <v>13349121</v>
      </c>
      <c r="D442">
        <v>12947358</v>
      </c>
      <c r="E442">
        <v>14377294</v>
      </c>
      <c r="F442">
        <v>11507341</v>
      </c>
      <c r="G442">
        <v>12399390</v>
      </c>
      <c r="H442">
        <v>12399390</v>
      </c>
      <c r="I442">
        <v>13979004</v>
      </c>
      <c r="K442" s="5">
        <f t="shared" si="57"/>
        <v>1.365505040560544E-3</v>
      </c>
      <c r="L442" s="5">
        <f t="shared" si="57"/>
        <v>-3.3870904451249739E-4</v>
      </c>
      <c r="M442" s="5">
        <f t="shared" si="57"/>
        <v>-3.3871883672820235E-4</v>
      </c>
      <c r="N442" s="5">
        <f t="shared" si="57"/>
        <v>0</v>
      </c>
      <c r="O442" s="5">
        <f t="shared" si="54"/>
        <v>-7.8142978629623938E-3</v>
      </c>
      <c r="P442" s="5">
        <f t="shared" si="51"/>
        <v>-9.7443553250382564E-3</v>
      </c>
      <c r="Q442" s="5">
        <f t="shared" si="52"/>
        <v>-9.7443553250382564E-3</v>
      </c>
      <c r="R442" s="5">
        <f t="shared" si="53"/>
        <v>-9.3003031657268309E-4</v>
      </c>
      <c r="T442" s="7">
        <f t="shared" si="56"/>
        <v>131.30789346376011</v>
      </c>
      <c r="U442" s="4">
        <f t="shared" si="55"/>
        <v>-3.4431202087864682E-3</v>
      </c>
      <c r="V442" s="5">
        <f>T442/MAX($T$14:T442)-1</f>
        <v>-7.1635986873795909E-3</v>
      </c>
      <c r="Z442" s="3"/>
      <c r="AA442" s="3"/>
      <c r="AB442" s="3"/>
      <c r="AC442" s="3"/>
      <c r="AE442" s="3"/>
      <c r="AG442" s="3"/>
      <c r="AL442" s="3"/>
    </row>
    <row r="443" spans="1:38" x14ac:dyDescent="0.25">
      <c r="A443" s="3">
        <v>43171</v>
      </c>
      <c r="B443">
        <v>13508838</v>
      </c>
      <c r="C443">
        <v>13377645</v>
      </c>
      <c r="D443">
        <v>12967406</v>
      </c>
      <c r="E443">
        <v>14415522</v>
      </c>
      <c r="F443">
        <v>11523055</v>
      </c>
      <c r="G443">
        <v>12395190</v>
      </c>
      <c r="H443">
        <v>12395190</v>
      </c>
      <c r="I443">
        <v>13979004</v>
      </c>
      <c r="K443" s="5">
        <f t="shared" si="57"/>
        <v>3.116537564636479E-3</v>
      </c>
      <c r="L443" s="5">
        <f t="shared" si="57"/>
        <v>2.1367699041756616E-3</v>
      </c>
      <c r="M443" s="5">
        <f t="shared" si="57"/>
        <v>1.548424010520133E-3</v>
      </c>
      <c r="N443" s="5">
        <f t="shared" si="57"/>
        <v>2.6589148138724816E-3</v>
      </c>
      <c r="O443" s="5">
        <f t="shared" si="54"/>
        <v>1.3655630783862005E-3</v>
      </c>
      <c r="P443" s="5">
        <f t="shared" si="51"/>
        <v>-3.3872634056997253E-4</v>
      </c>
      <c r="Q443" s="5">
        <f t="shared" si="52"/>
        <v>-3.3872634056997253E-4</v>
      </c>
      <c r="R443" s="5">
        <f t="shared" si="53"/>
        <v>0</v>
      </c>
      <c r="T443" s="7">
        <f t="shared" si="56"/>
        <v>131.47446994654754</v>
      </c>
      <c r="U443" s="4">
        <f t="shared" si="55"/>
        <v>1.2685945863063763E-3</v>
      </c>
      <c r="V443" s="5">
        <f>T443/MAX($T$14:T443)-1</f>
        <v>-5.9040918035864198E-3</v>
      </c>
      <c r="Z443" s="3"/>
      <c r="AA443" s="3"/>
      <c r="AB443" s="3"/>
      <c r="AC443" s="3"/>
      <c r="AE443" s="3"/>
      <c r="AG443" s="3"/>
      <c r="AL443" s="3"/>
    </row>
    <row r="444" spans="1:38" x14ac:dyDescent="0.25">
      <c r="A444" s="3">
        <v>43172</v>
      </c>
      <c r="B444">
        <v>13452136</v>
      </c>
      <c r="C444">
        <v>13322205</v>
      </c>
      <c r="D444">
        <v>12930392</v>
      </c>
      <c r="E444">
        <v>14368303</v>
      </c>
      <c r="F444">
        <v>11558967</v>
      </c>
      <c r="G444">
        <v>12421676</v>
      </c>
      <c r="H444">
        <v>12421676</v>
      </c>
      <c r="I444">
        <v>14016173</v>
      </c>
      <c r="K444" s="5">
        <f t="shared" si="57"/>
        <v>-4.1974002501177221E-3</v>
      </c>
      <c r="L444" s="5">
        <f t="shared" si="57"/>
        <v>-4.1442271789989826E-3</v>
      </c>
      <c r="M444" s="5">
        <f t="shared" si="57"/>
        <v>-2.8543873770898731E-3</v>
      </c>
      <c r="N444" s="5">
        <f t="shared" si="57"/>
        <v>-3.2755664345696101E-3</v>
      </c>
      <c r="O444" s="5">
        <f t="shared" si="54"/>
        <v>3.1165346342614253E-3</v>
      </c>
      <c r="P444" s="5">
        <f t="shared" si="51"/>
        <v>2.1367966122343152E-3</v>
      </c>
      <c r="Q444" s="5">
        <f t="shared" si="52"/>
        <v>2.1367966122343152E-3</v>
      </c>
      <c r="R444" s="5">
        <f t="shared" si="53"/>
        <v>2.6589161860173238E-3</v>
      </c>
      <c r="T444" s="7">
        <f t="shared" si="56"/>
        <v>131.4017886048392</v>
      </c>
      <c r="U444" s="4">
        <f t="shared" si="55"/>
        <v>-5.5281714950360106E-4</v>
      </c>
      <c r="V444" s="5">
        <f>T444/MAX($T$14:T444)-1</f>
        <v>-6.4536450698887693E-3</v>
      </c>
      <c r="Z444" s="3"/>
      <c r="AA444" s="3"/>
      <c r="AB444" s="3"/>
      <c r="AC444" s="3"/>
      <c r="AE444" s="3"/>
      <c r="AG444" s="3"/>
      <c r="AL444" s="3"/>
    </row>
    <row r="445" spans="1:38" x14ac:dyDescent="0.25">
      <c r="A445" s="3">
        <v>43173</v>
      </c>
      <c r="B445">
        <v>13298221</v>
      </c>
      <c r="C445">
        <v>13356976</v>
      </c>
      <c r="D445">
        <v>12909290</v>
      </c>
      <c r="E445">
        <v>14356653</v>
      </c>
      <c r="F445">
        <v>11510450</v>
      </c>
      <c r="G445">
        <v>12370197</v>
      </c>
      <c r="H445">
        <v>12370197</v>
      </c>
      <c r="I445">
        <v>13970262</v>
      </c>
      <c r="K445" s="5">
        <f t="shared" si="57"/>
        <v>-1.1441677366330505E-2</v>
      </c>
      <c r="L445" s="5">
        <f t="shared" si="57"/>
        <v>2.6100033740661388E-3</v>
      </c>
      <c r="M445" s="5">
        <f t="shared" si="57"/>
        <v>-1.63196908492802E-3</v>
      </c>
      <c r="N445" s="5">
        <f t="shared" si="57"/>
        <v>-8.1081252253656366E-4</v>
      </c>
      <c r="O445" s="5">
        <f t="shared" si="54"/>
        <v>-4.1973473927211513E-3</v>
      </c>
      <c r="P445" s="5">
        <f t="shared" si="51"/>
        <v>-4.1442877756592278E-3</v>
      </c>
      <c r="Q445" s="5">
        <f t="shared" si="52"/>
        <v>-4.1442877756592278E-3</v>
      </c>
      <c r="R445" s="5">
        <f t="shared" si="53"/>
        <v>-3.2755731539557686E-3</v>
      </c>
      <c r="T445" s="7">
        <f t="shared" si="56"/>
        <v>130.9577170536248</v>
      </c>
      <c r="U445" s="4">
        <f t="shared" si="55"/>
        <v>-3.3794939622155407E-3</v>
      </c>
      <c r="V445" s="5">
        <f>T445/MAX($T$14:T445)-1</f>
        <v>-9.8113289775564327E-3</v>
      </c>
      <c r="Z445" s="3"/>
      <c r="AA445" s="3"/>
      <c r="AB445" s="3"/>
      <c r="AC445" s="3"/>
      <c r="AE445" s="3"/>
      <c r="AG445" s="3"/>
      <c r="AL445" s="3"/>
    </row>
    <row r="446" spans="1:38" x14ac:dyDescent="0.25">
      <c r="A446" s="3">
        <v>43175</v>
      </c>
      <c r="B446">
        <v>13420270</v>
      </c>
      <c r="C446">
        <v>13374906</v>
      </c>
      <c r="D446">
        <v>12945941</v>
      </c>
      <c r="E446">
        <v>14416817</v>
      </c>
      <c r="F446">
        <v>11378751</v>
      </c>
      <c r="G446">
        <v>12402484</v>
      </c>
      <c r="H446">
        <v>12402484</v>
      </c>
      <c r="I446">
        <v>13958935</v>
      </c>
      <c r="K446" s="5">
        <f t="shared" si="57"/>
        <v>9.1778441642682562E-3</v>
      </c>
      <c r="L446" s="5">
        <f t="shared" si="57"/>
        <v>1.3423697100301002E-3</v>
      </c>
      <c r="M446" s="5">
        <f t="shared" si="57"/>
        <v>2.8391181854308112E-3</v>
      </c>
      <c r="N446" s="5">
        <f t="shared" si="57"/>
        <v>4.1906703463543415E-3</v>
      </c>
      <c r="O446" s="5">
        <f t="shared" si="54"/>
        <v>-1.1441689942617406E-2</v>
      </c>
      <c r="P446" s="5">
        <f t="shared" si="51"/>
        <v>2.6100635260699612E-3</v>
      </c>
      <c r="Q446" s="5">
        <f t="shared" si="52"/>
        <v>2.6100635260699612E-3</v>
      </c>
      <c r="R446" s="5">
        <f t="shared" si="53"/>
        <v>-8.107936701544638E-4</v>
      </c>
      <c r="T446" s="7">
        <f t="shared" si="56"/>
        <v>131.12988791471216</v>
      </c>
      <c r="U446" s="4">
        <f t="shared" si="55"/>
        <v>1.3147057306814453E-3</v>
      </c>
      <c r="V446" s="5">
        <f>T446/MAX($T$14:T446)-1</f>
        <v>-8.5095222573075002E-3</v>
      </c>
      <c r="Z446" s="3"/>
      <c r="AA446" s="3"/>
      <c r="AB446" s="3"/>
      <c r="AC446" s="3"/>
      <c r="AE446" s="3"/>
      <c r="AG446" s="3"/>
      <c r="AL446" s="3"/>
    </row>
    <row r="447" spans="1:38" x14ac:dyDescent="0.25">
      <c r="A447" s="3">
        <v>43178</v>
      </c>
      <c r="B447">
        <v>13451642</v>
      </c>
      <c r="C447">
        <v>13381563</v>
      </c>
      <c r="D447">
        <v>12963837</v>
      </c>
      <c r="E447">
        <v>14399203</v>
      </c>
      <c r="F447">
        <v>11483183</v>
      </c>
      <c r="G447">
        <v>12419133</v>
      </c>
      <c r="H447">
        <v>12419133</v>
      </c>
      <c r="I447">
        <v>14017432</v>
      </c>
      <c r="K447" s="5">
        <f t="shared" si="57"/>
        <v>2.3376578861677988E-3</v>
      </c>
      <c r="L447" s="5">
        <f t="shared" si="57"/>
        <v>4.9772312418494558E-4</v>
      </c>
      <c r="M447" s="5">
        <f t="shared" si="57"/>
        <v>1.3823637849115222E-3</v>
      </c>
      <c r="N447" s="5">
        <f t="shared" si="57"/>
        <v>-1.2217676065389149E-3</v>
      </c>
      <c r="O447" s="5">
        <f t="shared" si="54"/>
        <v>9.177808706772872E-3</v>
      </c>
      <c r="P447" s="5">
        <f t="shared" si="51"/>
        <v>1.3423923788169478E-3</v>
      </c>
      <c r="Q447" s="5">
        <f t="shared" si="52"/>
        <v>1.3423923788169478E-3</v>
      </c>
      <c r="R447" s="5">
        <f t="shared" si="53"/>
        <v>4.1906492150010077E-3</v>
      </c>
      <c r="T447" s="7">
        <f t="shared" si="56"/>
        <v>131.44212817298353</v>
      </c>
      <c r="U447" s="4">
        <f t="shared" si="55"/>
        <v>2.3811524835166409E-3</v>
      </c>
      <c r="V447" s="5">
        <f>T447/MAX($T$14:T447)-1</f>
        <v>-6.1486322438473184E-3</v>
      </c>
      <c r="Z447" s="3"/>
      <c r="AA447" s="3"/>
      <c r="AB447" s="3"/>
      <c r="AC447" s="3"/>
      <c r="AE447" s="3"/>
      <c r="AG447" s="3"/>
      <c r="AL447" s="3"/>
    </row>
    <row r="448" spans="1:38" x14ac:dyDescent="0.25">
      <c r="A448" s="3">
        <v>43179</v>
      </c>
      <c r="B448">
        <v>13445533</v>
      </c>
      <c r="C448">
        <v>13390722</v>
      </c>
      <c r="D448">
        <v>12961977</v>
      </c>
      <c r="E448">
        <v>14412916</v>
      </c>
      <c r="F448">
        <v>11510026</v>
      </c>
      <c r="G448">
        <v>12425314</v>
      </c>
      <c r="H448">
        <v>12425314</v>
      </c>
      <c r="I448">
        <v>14000306</v>
      </c>
      <c r="K448" s="5">
        <f t="shared" si="57"/>
        <v>-4.541453006257079E-4</v>
      </c>
      <c r="L448" s="5">
        <f t="shared" si="57"/>
        <v>6.8444919326693388E-4</v>
      </c>
      <c r="M448" s="5">
        <f t="shared" si="57"/>
        <v>-1.4347604031117456E-4</v>
      </c>
      <c r="N448" s="5">
        <f t="shared" si="57"/>
        <v>9.5234437628244351E-4</v>
      </c>
      <c r="O448" s="5">
        <f t="shared" si="54"/>
        <v>2.3375922860413567E-3</v>
      </c>
      <c r="P448" s="5">
        <f t="shared" si="51"/>
        <v>4.976997991728016E-4</v>
      </c>
      <c r="Q448" s="5">
        <f t="shared" si="52"/>
        <v>4.976997991728016E-4</v>
      </c>
      <c r="R448" s="5">
        <f t="shared" si="53"/>
        <v>-1.2217644430163599E-3</v>
      </c>
      <c r="T448" s="7">
        <f t="shared" si="56"/>
        <v>131.4938900776358</v>
      </c>
      <c r="U448" s="4">
        <f t="shared" si="55"/>
        <v>3.9379995874788687E-4</v>
      </c>
      <c r="V448" s="5">
        <f>T448/MAX($T$14:T448)-1</f>
        <v>-5.7572536162233678E-3</v>
      </c>
      <c r="Z448" s="3"/>
      <c r="AA448" s="3"/>
      <c r="AB448" s="3"/>
      <c r="AC448" s="3"/>
      <c r="AE448" s="3"/>
      <c r="AG448" s="3"/>
      <c r="AL448" s="3"/>
    </row>
    <row r="449" spans="1:38" x14ac:dyDescent="0.25">
      <c r="A449" s="3">
        <v>43180</v>
      </c>
      <c r="B449">
        <v>13396617</v>
      </c>
      <c r="C449">
        <v>13401372</v>
      </c>
      <c r="D449">
        <v>12947630</v>
      </c>
      <c r="E449">
        <v>14412916</v>
      </c>
      <c r="F449">
        <v>11504799</v>
      </c>
      <c r="G449">
        <v>12433819</v>
      </c>
      <c r="H449">
        <v>12433819</v>
      </c>
      <c r="I449">
        <v>14013639</v>
      </c>
      <c r="K449" s="5">
        <f t="shared" si="57"/>
        <v>-3.6380856006229534E-3</v>
      </c>
      <c r="L449" s="5">
        <f t="shared" si="57"/>
        <v>7.9532679417892993E-4</v>
      </c>
      <c r="M449" s="5">
        <f t="shared" si="57"/>
        <v>-1.1068527586494126E-3</v>
      </c>
      <c r="N449" s="5">
        <f t="shared" si="57"/>
        <v>0</v>
      </c>
      <c r="O449" s="5">
        <f t="shared" si="54"/>
        <v>-4.541258203935028E-4</v>
      </c>
      <c r="P449" s="5">
        <f t="shared" si="51"/>
        <v>6.8448974408208407E-4</v>
      </c>
      <c r="Q449" s="5">
        <f t="shared" si="52"/>
        <v>6.8448974408208407E-4</v>
      </c>
      <c r="R449" s="5">
        <f t="shared" si="53"/>
        <v>9.5233632750590935E-4</v>
      </c>
      <c r="T449" s="7">
        <f t="shared" si="56"/>
        <v>131.4596618635112</v>
      </c>
      <c r="U449" s="4">
        <f t="shared" si="55"/>
        <v>-2.6030269622710767E-4</v>
      </c>
      <c r="V449" s="5">
        <f>T449/MAX($T$14:T449)-1</f>
        <v>-6.0160576838113045E-3</v>
      </c>
      <c r="Z449" s="3"/>
      <c r="AA449" s="3"/>
      <c r="AB449" s="3"/>
      <c r="AC449" s="3"/>
      <c r="AE449" s="3"/>
      <c r="AG449" s="3"/>
      <c r="AL449" s="3"/>
    </row>
    <row r="450" spans="1:38" x14ac:dyDescent="0.25">
      <c r="A450" s="3">
        <v>43181</v>
      </c>
      <c r="B450">
        <v>13324521</v>
      </c>
      <c r="C450">
        <v>13371390</v>
      </c>
      <c r="D450">
        <v>12928890</v>
      </c>
      <c r="E450">
        <v>14412916</v>
      </c>
      <c r="F450">
        <v>11462944</v>
      </c>
      <c r="G450">
        <v>12443707</v>
      </c>
      <c r="H450">
        <v>12443707</v>
      </c>
      <c r="I450">
        <v>14013639</v>
      </c>
      <c r="K450" s="5">
        <f t="shared" si="57"/>
        <v>-5.3816571750913145E-3</v>
      </c>
      <c r="L450" s="5">
        <f t="shared" si="57"/>
        <v>-2.2372336205576104E-3</v>
      </c>
      <c r="M450" s="5">
        <f t="shared" si="57"/>
        <v>-1.4473691324203841E-3</v>
      </c>
      <c r="N450" s="5">
        <f t="shared" si="57"/>
        <v>0</v>
      </c>
      <c r="O450" s="5">
        <f t="shared" si="54"/>
        <v>-3.6380470445420698E-3</v>
      </c>
      <c r="P450" s="5">
        <f t="shared" si="51"/>
        <v>7.9525043753658764E-4</v>
      </c>
      <c r="Q450" s="5">
        <f t="shared" si="52"/>
        <v>7.9525043753658764E-4</v>
      </c>
      <c r="R450" s="5">
        <f t="shared" si="53"/>
        <v>0</v>
      </c>
      <c r="T450" s="7">
        <f t="shared" si="56"/>
        <v>131.27703471456132</v>
      </c>
      <c r="U450" s="4">
        <f t="shared" si="55"/>
        <v>-1.3892257621922754E-3</v>
      </c>
      <c r="V450" s="5">
        <f>T450/MAX($T$14:T450)-1</f>
        <v>-7.3969257836824509E-3</v>
      </c>
      <c r="Z450" s="3"/>
      <c r="AA450" s="3"/>
      <c r="AB450" s="3"/>
      <c r="AC450" s="3"/>
      <c r="AE450" s="3"/>
      <c r="AG450" s="3"/>
      <c r="AL450" s="3"/>
    </row>
    <row r="451" spans="1:38" x14ac:dyDescent="0.25">
      <c r="A451" s="3">
        <v>43182</v>
      </c>
      <c r="B451">
        <v>13317091</v>
      </c>
      <c r="C451">
        <v>13364429</v>
      </c>
      <c r="D451">
        <v>12917571</v>
      </c>
      <c r="E451">
        <v>14412916</v>
      </c>
      <c r="F451">
        <v>11426364</v>
      </c>
      <c r="G451">
        <v>12415868</v>
      </c>
      <c r="H451">
        <v>12415868</v>
      </c>
      <c r="I451">
        <v>14013639</v>
      </c>
      <c r="K451" s="5">
        <f t="shared" si="57"/>
        <v>-5.5761854403624245E-4</v>
      </c>
      <c r="L451" s="5">
        <f t="shared" si="57"/>
        <v>-5.2058910853691742E-4</v>
      </c>
      <c r="M451" s="5">
        <f t="shared" si="57"/>
        <v>-8.7548118980051992E-4</v>
      </c>
      <c r="N451" s="5">
        <f t="shared" si="57"/>
        <v>0</v>
      </c>
      <c r="O451" s="5">
        <f t="shared" si="54"/>
        <v>-3.1911522903714795E-3</v>
      </c>
      <c r="P451" s="5">
        <f t="shared" si="51"/>
        <v>-2.2371950737830604E-3</v>
      </c>
      <c r="Q451" s="5">
        <f t="shared" si="52"/>
        <v>-2.2371950737830604E-3</v>
      </c>
      <c r="R451" s="5">
        <f t="shared" si="53"/>
        <v>0</v>
      </c>
      <c r="T451" s="7">
        <f t="shared" si="56"/>
        <v>131.11918669472223</v>
      </c>
      <c r="U451" s="4">
        <f t="shared" si="55"/>
        <v>-1.20240391003891E-3</v>
      </c>
      <c r="V451" s="5">
        <f>T451/MAX($T$14:T451)-1</f>
        <v>-8.5904356012366234E-3</v>
      </c>
      <c r="Z451" s="3"/>
      <c r="AA451" s="3"/>
      <c r="AB451" s="3"/>
      <c r="AC451" s="3"/>
      <c r="AE451" s="3"/>
      <c r="AG451" s="3"/>
      <c r="AL451" s="3"/>
    </row>
    <row r="452" spans="1:38" x14ac:dyDescent="0.25">
      <c r="A452" s="3">
        <v>43185</v>
      </c>
      <c r="B452">
        <v>13524050</v>
      </c>
      <c r="C452">
        <v>13586689</v>
      </c>
      <c r="D452">
        <v>13089399</v>
      </c>
      <c r="E452">
        <v>14641195</v>
      </c>
      <c r="F452">
        <v>11419993</v>
      </c>
      <c r="G452">
        <v>12409405</v>
      </c>
      <c r="H452">
        <v>12409405</v>
      </c>
      <c r="I452">
        <v>14013639</v>
      </c>
      <c r="K452" s="5">
        <f t="shared" si="57"/>
        <v>1.5540856482846088E-2</v>
      </c>
      <c r="L452" s="5">
        <f t="shared" si="57"/>
        <v>1.6630714263961455E-2</v>
      </c>
      <c r="M452" s="5">
        <f t="shared" si="57"/>
        <v>1.3301881599876664E-2</v>
      </c>
      <c r="N452" s="5">
        <f t="shared" si="57"/>
        <v>1.5838502076887195E-2</v>
      </c>
      <c r="O452" s="5">
        <f t="shared" si="54"/>
        <v>-5.5757019468305469E-4</v>
      </c>
      <c r="P452" s="5">
        <f t="shared" si="51"/>
        <v>-5.2054354959318871E-4</v>
      </c>
      <c r="Q452" s="5">
        <f t="shared" si="52"/>
        <v>-5.2054354959318871E-4</v>
      </c>
      <c r="R452" s="5">
        <f t="shared" si="53"/>
        <v>0</v>
      </c>
      <c r="T452" s="7">
        <f t="shared" si="56"/>
        <v>132.09788156403559</v>
      </c>
      <c r="U452" s="4">
        <f t="shared" si="55"/>
        <v>7.4641621412127462E-3</v>
      </c>
      <c r="V452" s="5">
        <f>T452/MAX($T$14:T452)-1</f>
        <v>-1.1903938642151557E-3</v>
      </c>
      <c r="Z452" s="3"/>
      <c r="AA452" s="3"/>
      <c r="AB452" s="3"/>
      <c r="AC452" s="3"/>
      <c r="AE452" s="3"/>
      <c r="AG452" s="3"/>
      <c r="AL452" s="3"/>
    </row>
    <row r="453" spans="1:38" x14ac:dyDescent="0.25">
      <c r="A453" s="3">
        <v>43186</v>
      </c>
      <c r="B453">
        <v>13511384</v>
      </c>
      <c r="C453">
        <v>13620942</v>
      </c>
      <c r="D453">
        <v>13190865</v>
      </c>
      <c r="E453">
        <v>14780038</v>
      </c>
      <c r="F453">
        <v>11597469</v>
      </c>
      <c r="G453">
        <v>12615782</v>
      </c>
      <c r="H453">
        <v>12615782</v>
      </c>
      <c r="I453">
        <v>14235594</v>
      </c>
      <c r="K453" s="5">
        <f t="shared" si="57"/>
        <v>-9.3655376902623821E-4</v>
      </c>
      <c r="L453" s="5">
        <f t="shared" si="57"/>
        <v>2.5210704388685112E-3</v>
      </c>
      <c r="M453" s="5">
        <f t="shared" si="57"/>
        <v>7.7517691988762127E-3</v>
      </c>
      <c r="N453" s="5">
        <f t="shared" si="57"/>
        <v>9.4830374160033148E-3</v>
      </c>
      <c r="O453" s="5">
        <f t="shared" si="54"/>
        <v>1.5540815130096863E-2</v>
      </c>
      <c r="P453" s="5">
        <f t="shared" si="51"/>
        <v>1.6630692607743969E-2</v>
      </c>
      <c r="Q453" s="5">
        <f t="shared" si="52"/>
        <v>1.6630692607743969E-2</v>
      </c>
      <c r="R453" s="5">
        <f t="shared" si="53"/>
        <v>1.5838498479945118E-2</v>
      </c>
      <c r="T453" s="7">
        <f t="shared" si="56"/>
        <v>133.47599307854207</v>
      </c>
      <c r="U453" s="4">
        <f t="shared" si="55"/>
        <v>1.0432502763781465E-2</v>
      </c>
      <c r="V453" s="5">
        <f>T453/MAX($T$14:T453)-1</f>
        <v>0</v>
      </c>
      <c r="Z453" s="3"/>
      <c r="AA453" s="3"/>
      <c r="AB453" s="3"/>
      <c r="AC453" s="3"/>
      <c r="AE453" s="3"/>
      <c r="AG453" s="3"/>
      <c r="AL453" s="3"/>
    </row>
    <row r="454" spans="1:38" x14ac:dyDescent="0.25">
      <c r="A454" s="3">
        <v>43187</v>
      </c>
      <c r="B454">
        <v>13523032</v>
      </c>
      <c r="C454">
        <v>13574040</v>
      </c>
      <c r="D454">
        <v>13190865</v>
      </c>
      <c r="E454">
        <v>14780038</v>
      </c>
      <c r="F454">
        <v>11586607</v>
      </c>
      <c r="G454">
        <v>12647587</v>
      </c>
      <c r="H454">
        <v>12647587</v>
      </c>
      <c r="I454">
        <v>14370591</v>
      </c>
      <c r="K454" s="5">
        <f t="shared" si="57"/>
        <v>8.6208785125196918E-4</v>
      </c>
      <c r="L454" s="5">
        <f t="shared" si="57"/>
        <v>-3.4433741807284868E-3</v>
      </c>
      <c r="M454" s="5">
        <f t="shared" si="57"/>
        <v>0</v>
      </c>
      <c r="N454" s="5">
        <f t="shared" si="57"/>
        <v>0</v>
      </c>
      <c r="O454" s="5">
        <f t="shared" si="54"/>
        <v>-9.3658366321136555E-4</v>
      </c>
      <c r="P454" s="5">
        <f t="shared" si="51"/>
        <v>2.5210486357485351E-3</v>
      </c>
      <c r="Q454" s="5">
        <f t="shared" si="52"/>
        <v>2.5210486357485351E-3</v>
      </c>
      <c r="R454" s="5">
        <f t="shared" si="53"/>
        <v>9.4830605593274608E-3</v>
      </c>
      <c r="T454" s="7">
        <f t="shared" si="56"/>
        <v>133.65964416295415</v>
      </c>
      <c r="U454" s="4">
        <f t="shared" si="55"/>
        <v>1.375910979767081E-3</v>
      </c>
      <c r="V454" s="5">
        <f>T454/MAX($T$14:T454)-1</f>
        <v>0</v>
      </c>
      <c r="Z454" s="3"/>
      <c r="AA454" s="3"/>
      <c r="AB454" s="3"/>
      <c r="AC454" s="3"/>
      <c r="AE454" s="3"/>
      <c r="AG454" s="3"/>
      <c r="AL454" s="3"/>
    </row>
    <row r="455" spans="1:38" x14ac:dyDescent="0.25">
      <c r="A455" s="3">
        <v>43192</v>
      </c>
      <c r="B455">
        <v>13523032</v>
      </c>
      <c r="C455">
        <v>13722267</v>
      </c>
      <c r="D455">
        <v>13190865</v>
      </c>
      <c r="E455">
        <v>14780038</v>
      </c>
      <c r="F455">
        <v>11596596</v>
      </c>
      <c r="G455">
        <v>12604036</v>
      </c>
      <c r="H455">
        <v>12604036</v>
      </c>
      <c r="I455">
        <v>14370591</v>
      </c>
      <c r="K455" s="5">
        <f t="shared" si="57"/>
        <v>0</v>
      </c>
      <c r="L455" s="5">
        <f t="shared" si="57"/>
        <v>1.0919888257291177E-2</v>
      </c>
      <c r="M455" s="5">
        <f t="shared" si="57"/>
        <v>0</v>
      </c>
      <c r="N455" s="5">
        <f t="shared" si="57"/>
        <v>0</v>
      </c>
      <c r="O455" s="5">
        <f t="shared" si="54"/>
        <v>8.6211606210517822E-4</v>
      </c>
      <c r="P455" s="5">
        <f t="shared" si="51"/>
        <v>-3.4434236348799274E-3</v>
      </c>
      <c r="Q455" s="5">
        <f t="shared" si="52"/>
        <v>-3.4434236348799274E-3</v>
      </c>
      <c r="R455" s="5">
        <f t="shared" si="53"/>
        <v>0</v>
      </c>
      <c r="T455" s="7">
        <f t="shared" si="56"/>
        <v>133.74142978162618</v>
      </c>
      <c r="U455" s="4">
        <f t="shared" si="55"/>
        <v>6.1189463120456256E-4</v>
      </c>
      <c r="V455" s="5">
        <f>T455/MAX($T$14:T455)-1</f>
        <v>0</v>
      </c>
      <c r="Z455" s="3"/>
      <c r="AA455" s="3"/>
      <c r="AB455" s="3"/>
      <c r="AC455" s="3"/>
      <c r="AE455" s="3"/>
      <c r="AG455" s="3"/>
      <c r="AL455" s="3"/>
    </row>
    <row r="456" spans="1:38" x14ac:dyDescent="0.25">
      <c r="A456" s="3">
        <v>43193</v>
      </c>
      <c r="B456">
        <v>13537315</v>
      </c>
      <c r="C456">
        <v>13722267</v>
      </c>
      <c r="D456">
        <v>13202836</v>
      </c>
      <c r="E456">
        <v>14780038</v>
      </c>
      <c r="F456">
        <v>11596596</v>
      </c>
      <c r="G456">
        <v>12741671</v>
      </c>
      <c r="H456">
        <v>12741671</v>
      </c>
      <c r="I456">
        <v>14370591</v>
      </c>
      <c r="K456" s="5">
        <f t="shared" si="57"/>
        <v>1.0561980478933641E-3</v>
      </c>
      <c r="L456" s="5">
        <f t="shared" si="57"/>
        <v>0</v>
      </c>
      <c r="M456" s="5">
        <f t="shared" si="57"/>
        <v>9.075219858591943E-4</v>
      </c>
      <c r="N456" s="5">
        <f t="shared" si="57"/>
        <v>0</v>
      </c>
      <c r="O456" s="5">
        <f t="shared" si="54"/>
        <v>0</v>
      </c>
      <c r="P456" s="5">
        <f t="shared" si="51"/>
        <v>1.091991485901822E-2</v>
      </c>
      <c r="Q456" s="5">
        <f t="shared" si="52"/>
        <v>1.091991485901822E-2</v>
      </c>
      <c r="R456" s="5">
        <f t="shared" si="53"/>
        <v>0</v>
      </c>
      <c r="T456" s="7">
        <f t="shared" si="56"/>
        <v>134.13936987883648</v>
      </c>
      <c r="U456" s="4">
        <f t="shared" si="55"/>
        <v>2.9754437189736249E-3</v>
      </c>
      <c r="V456" s="5">
        <f>T456/MAX($T$14:T456)-1</f>
        <v>0</v>
      </c>
      <c r="Z456" s="3"/>
      <c r="AA456" s="3"/>
      <c r="AB456" s="3"/>
      <c r="AC456" s="3"/>
      <c r="AE456" s="3"/>
      <c r="AG456" s="3"/>
      <c r="AL456" s="3"/>
    </row>
    <row r="457" spans="1:38" x14ac:dyDescent="0.25">
      <c r="A457" s="3">
        <v>43194</v>
      </c>
      <c r="B457">
        <v>13617624</v>
      </c>
      <c r="C457">
        <v>13777212</v>
      </c>
      <c r="D457">
        <v>13471874</v>
      </c>
      <c r="E457">
        <v>14882562</v>
      </c>
      <c r="F457">
        <v>11608844</v>
      </c>
      <c r="G457">
        <v>12741671</v>
      </c>
      <c r="H457">
        <v>12741671</v>
      </c>
      <c r="I457">
        <v>14370591</v>
      </c>
      <c r="K457" s="5">
        <f t="shared" si="57"/>
        <v>5.9324171743067033E-3</v>
      </c>
      <c r="L457" s="5">
        <f t="shared" si="57"/>
        <v>4.0040760028936528E-3</v>
      </c>
      <c r="M457" s="5">
        <f t="shared" si="57"/>
        <v>2.0377288637077662E-2</v>
      </c>
      <c r="N457" s="5">
        <f t="shared" si="57"/>
        <v>6.9366533428398824E-3</v>
      </c>
      <c r="O457" s="5">
        <f t="shared" si="54"/>
        <v>1.0561720008182007E-3</v>
      </c>
      <c r="P457" s="5">
        <f t="shared" si="51"/>
        <v>0</v>
      </c>
      <c r="Q457" s="5">
        <f t="shared" si="52"/>
        <v>0</v>
      </c>
      <c r="R457" s="5">
        <f t="shared" si="53"/>
        <v>0</v>
      </c>
      <c r="T457" s="7">
        <f t="shared" si="56"/>
        <v>134.7816728971317</v>
      </c>
      <c r="U457" s="4">
        <f t="shared" si="55"/>
        <v>4.7883258947420126E-3</v>
      </c>
      <c r="V457" s="5">
        <f>T457/MAX($T$14:T457)-1</f>
        <v>0</v>
      </c>
      <c r="Z457" s="3"/>
      <c r="AA457" s="3"/>
      <c r="AB457" s="3"/>
      <c r="AC457" s="3"/>
      <c r="AE457" s="3"/>
      <c r="AG457" s="3"/>
      <c r="AL457" s="3"/>
    </row>
    <row r="458" spans="1:38" x14ac:dyDescent="0.25">
      <c r="A458" s="3">
        <v>43195</v>
      </c>
      <c r="B458">
        <v>13580109</v>
      </c>
      <c r="C458">
        <v>13632205</v>
      </c>
      <c r="D458">
        <v>13422572</v>
      </c>
      <c r="E458">
        <v>14652607</v>
      </c>
      <c r="F458">
        <v>11677713</v>
      </c>
      <c r="G458">
        <v>12792690</v>
      </c>
      <c r="H458">
        <v>12792690</v>
      </c>
      <c r="I458">
        <v>14470275</v>
      </c>
      <c r="K458" s="5">
        <f t="shared" si="57"/>
        <v>-2.7548858743640103E-3</v>
      </c>
      <c r="L458" s="5">
        <f t="shared" si="57"/>
        <v>-1.052513382243081E-2</v>
      </c>
      <c r="M458" s="5">
        <f t="shared" si="57"/>
        <v>-3.6596244887682206E-3</v>
      </c>
      <c r="N458" s="5">
        <f t="shared" ref="N458:N520" si="58">E458/E457-1</f>
        <v>-1.5451304687996603E-2</v>
      </c>
      <c r="O458" s="5">
        <f t="shared" si="54"/>
        <v>5.9324597694654368E-3</v>
      </c>
      <c r="P458" s="5">
        <f t="shared" si="51"/>
        <v>4.004105897884136E-3</v>
      </c>
      <c r="Q458" s="5">
        <f t="shared" si="52"/>
        <v>4.004105897884136E-3</v>
      </c>
      <c r="R458" s="5">
        <f t="shared" si="53"/>
        <v>6.9366666965888779E-3</v>
      </c>
      <c r="T458" s="7">
        <f t="shared" si="56"/>
        <v>134.58769493471468</v>
      </c>
      <c r="U458" s="4">
        <f t="shared" si="55"/>
        <v>-1.4392013264671322E-3</v>
      </c>
      <c r="V458" s="5">
        <f>T458/MAX($T$14:T458)-1</f>
        <v>-1.4392013264672432E-3</v>
      </c>
      <c r="Z458" s="3"/>
      <c r="AA458" s="3"/>
      <c r="AB458" s="3"/>
      <c r="AC458" s="3"/>
      <c r="AE458" s="3"/>
      <c r="AG458" s="3"/>
      <c r="AL458" s="3"/>
    </row>
    <row r="459" spans="1:38" x14ac:dyDescent="0.25">
      <c r="A459" s="3">
        <v>43196</v>
      </c>
      <c r="B459">
        <v>13536902</v>
      </c>
      <c r="C459">
        <v>13618613</v>
      </c>
      <c r="D459">
        <v>13409189</v>
      </c>
      <c r="E459">
        <v>14635320</v>
      </c>
      <c r="F459">
        <v>11610644</v>
      </c>
      <c r="G459">
        <v>12689136</v>
      </c>
      <c r="H459">
        <v>12689136</v>
      </c>
      <c r="I459">
        <v>14255547</v>
      </c>
      <c r="K459" s="5">
        <f t="shared" ref="K459:M522" si="59">B459/B458-1</f>
        <v>-3.1816386746232883E-3</v>
      </c>
      <c r="L459" s="5">
        <f t="shared" si="59"/>
        <v>-9.9705073390543575E-4</v>
      </c>
      <c r="M459" s="5">
        <f t="shared" si="59"/>
        <v>-9.9705183179499279E-4</v>
      </c>
      <c r="N459" s="5">
        <f t="shared" si="58"/>
        <v>-1.1797900537426909E-3</v>
      </c>
      <c r="O459" s="5">
        <f t="shared" si="54"/>
        <v>-5.7433334763408173E-3</v>
      </c>
      <c r="P459" s="5">
        <f t="shared" si="51"/>
        <v>-8.0947791277674597E-3</v>
      </c>
      <c r="Q459" s="5">
        <f t="shared" si="52"/>
        <v>-8.0947791277674597E-3</v>
      </c>
      <c r="R459" s="5">
        <f t="shared" si="53"/>
        <v>-1.4839248044698494E-2</v>
      </c>
      <c r="T459" s="7">
        <f t="shared" si="56"/>
        <v>133.86213820505216</v>
      </c>
      <c r="U459" s="4">
        <f t="shared" si="55"/>
        <v>-5.3909588838300798E-3</v>
      </c>
      <c r="V459" s="5">
        <f>T459/MAX($T$14:T459)-1</f>
        <v>-6.8224015351208145E-3</v>
      </c>
      <c r="Z459" s="3"/>
      <c r="AA459" s="3"/>
      <c r="AB459" s="3"/>
      <c r="AC459" s="3"/>
      <c r="AE459" s="3"/>
      <c r="AG459" s="3"/>
      <c r="AL459" s="3"/>
    </row>
    <row r="460" spans="1:38" x14ac:dyDescent="0.25">
      <c r="A460" s="3">
        <v>43199</v>
      </c>
      <c r="B460">
        <v>13500586</v>
      </c>
      <c r="C460">
        <v>13645188</v>
      </c>
      <c r="D460">
        <v>13435580</v>
      </c>
      <c r="E460">
        <v>14662393</v>
      </c>
      <c r="F460">
        <v>11563027</v>
      </c>
      <c r="G460">
        <v>12653815</v>
      </c>
      <c r="H460">
        <v>12653815</v>
      </c>
      <c r="I460">
        <v>14205276</v>
      </c>
      <c r="K460" s="5">
        <f t="shared" si="59"/>
        <v>-2.6827408516365558E-3</v>
      </c>
      <c r="L460" s="5">
        <f t="shared" si="59"/>
        <v>1.9513734621874335E-3</v>
      </c>
      <c r="M460" s="5">
        <f t="shared" si="59"/>
        <v>1.9681279755248138E-3</v>
      </c>
      <c r="N460" s="5">
        <f t="shared" si="58"/>
        <v>1.8498399761672779E-3</v>
      </c>
      <c r="O460" s="5">
        <f t="shared" si="54"/>
        <v>-4.1011506338494153E-3</v>
      </c>
      <c r="P460" s="5">
        <f t="shared" si="51"/>
        <v>-2.7835622535686833E-3</v>
      </c>
      <c r="Q460" s="5">
        <f t="shared" si="52"/>
        <v>-2.7835622535686833E-3</v>
      </c>
      <c r="R460" s="5">
        <f t="shared" si="53"/>
        <v>-3.5264167695564508E-3</v>
      </c>
      <c r="T460" s="7">
        <f t="shared" si="56"/>
        <v>133.69300186492023</v>
      </c>
      <c r="U460" s="4">
        <f t="shared" si="55"/>
        <v>-1.2635114185375329E-3</v>
      </c>
      <c r="V460" s="5">
        <f>T460/MAX($T$14:T460)-1</f>
        <v>-8.0772927714167775E-3</v>
      </c>
      <c r="Z460" s="3"/>
      <c r="AA460" s="3"/>
      <c r="AB460" s="3"/>
      <c r="AC460" s="3"/>
      <c r="AE460" s="3"/>
      <c r="AG460" s="3"/>
      <c r="AL460" s="3"/>
    </row>
    <row r="461" spans="1:38" x14ac:dyDescent="0.25">
      <c r="A461" s="3">
        <v>43201</v>
      </c>
      <c r="B461">
        <v>13427181</v>
      </c>
      <c r="C461">
        <v>13595913</v>
      </c>
      <c r="D461">
        <v>13395465</v>
      </c>
      <c r="E461">
        <v>14662393</v>
      </c>
      <c r="F461">
        <v>11532007</v>
      </c>
      <c r="G461">
        <v>12678508</v>
      </c>
      <c r="H461">
        <v>12678508</v>
      </c>
      <c r="I461">
        <v>14231553</v>
      </c>
      <c r="K461" s="5">
        <f t="shared" si="59"/>
        <v>-5.4371713938935473E-3</v>
      </c>
      <c r="L461" s="5">
        <f t="shared" si="59"/>
        <v>-3.6111631441061443E-3</v>
      </c>
      <c r="M461" s="5">
        <f t="shared" si="59"/>
        <v>-2.9857289376417073E-3</v>
      </c>
      <c r="N461" s="5">
        <f t="shared" si="58"/>
        <v>0</v>
      </c>
      <c r="O461" s="5">
        <f t="shared" si="54"/>
        <v>-2.6826885382175147E-3</v>
      </c>
      <c r="P461" s="5">
        <f t="shared" si="51"/>
        <v>1.9514272968270685E-3</v>
      </c>
      <c r="Q461" s="5">
        <f t="shared" si="52"/>
        <v>1.9514272968270685E-3</v>
      </c>
      <c r="R461" s="5">
        <f t="shared" si="53"/>
        <v>1.849805663754811E-3</v>
      </c>
      <c r="T461" s="7">
        <f t="shared" si="56"/>
        <v>133.54319732293118</v>
      </c>
      <c r="U461" s="4">
        <f t="shared" si="55"/>
        <v>-1.1205114695562457E-3</v>
      </c>
      <c r="V461" s="5">
        <f>T461/MAX($T$14:T461)-1</f>
        <v>-9.1887535417797261E-3</v>
      </c>
      <c r="Z461" s="3"/>
      <c r="AA461" s="3"/>
      <c r="AB461" s="3"/>
      <c r="AC461" s="3"/>
      <c r="AE461" s="3"/>
      <c r="AG461" s="3"/>
      <c r="AL461" s="3"/>
    </row>
    <row r="462" spans="1:38" x14ac:dyDescent="0.25">
      <c r="A462" s="3">
        <v>43202</v>
      </c>
      <c r="B462">
        <v>13322036</v>
      </c>
      <c r="C462">
        <v>13644513</v>
      </c>
      <c r="D462">
        <v>13347837</v>
      </c>
      <c r="E462">
        <v>14648689</v>
      </c>
      <c r="F462">
        <v>11469305</v>
      </c>
      <c r="G462">
        <v>12632723</v>
      </c>
      <c r="H462">
        <v>12632723</v>
      </c>
      <c r="I462">
        <v>14231553</v>
      </c>
      <c r="K462" s="5">
        <f t="shared" si="59"/>
        <v>-7.8307576251486211E-3</v>
      </c>
      <c r="L462" s="5">
        <f t="shared" si="59"/>
        <v>3.5746036327239938E-3</v>
      </c>
      <c r="M462" s="5">
        <f t="shared" si="59"/>
        <v>-3.5555316668738346E-3</v>
      </c>
      <c r="N462" s="5">
        <f t="shared" si="58"/>
        <v>-9.3463597654219743E-4</v>
      </c>
      <c r="O462" s="5">
        <f t="shared" si="54"/>
        <v>-5.4372148750863047E-3</v>
      </c>
      <c r="P462" s="5">
        <f t="shared" si="51"/>
        <v>-3.6112293339247703E-3</v>
      </c>
      <c r="Q462" s="5">
        <f t="shared" si="52"/>
        <v>-3.6112293339247703E-3</v>
      </c>
      <c r="R462" s="5">
        <f t="shared" si="53"/>
        <v>0</v>
      </c>
      <c r="T462" s="7">
        <f t="shared" si="56"/>
        <v>133.18586919317454</v>
      </c>
      <c r="U462" s="4">
        <f t="shared" si="55"/>
        <v>-2.6757493973470631E-3</v>
      </c>
      <c r="V462" s="5">
        <f>T462/MAX($T$14:T462)-1</f>
        <v>-1.1839916137375117E-2</v>
      </c>
      <c r="Z462" s="3"/>
      <c r="AA462" s="3"/>
      <c r="AB462" s="3"/>
      <c r="AC462" s="3"/>
      <c r="AE462" s="3"/>
      <c r="AG462" s="3"/>
      <c r="AL462" s="3"/>
    </row>
    <row r="463" spans="1:38" x14ac:dyDescent="0.25">
      <c r="A463" s="3">
        <v>43203</v>
      </c>
      <c r="B463">
        <v>13278839</v>
      </c>
      <c r="C463">
        <v>13594167</v>
      </c>
      <c r="D463">
        <v>13320971</v>
      </c>
      <c r="E463">
        <v>14620692</v>
      </c>
      <c r="F463">
        <v>11477808</v>
      </c>
      <c r="G463">
        <v>12650765</v>
      </c>
      <c r="H463">
        <v>12650765</v>
      </c>
      <c r="I463">
        <v>14227085</v>
      </c>
      <c r="K463" s="5">
        <f t="shared" si="59"/>
        <v>-3.2425223892204036E-3</v>
      </c>
      <c r="L463" s="5">
        <f t="shared" si="59"/>
        <v>-3.6898348808784842E-3</v>
      </c>
      <c r="M463" s="5">
        <f t="shared" si="59"/>
        <v>-2.0127605693716077E-3</v>
      </c>
      <c r="N463" s="5">
        <f t="shared" si="58"/>
        <v>-1.9112290526476228E-3</v>
      </c>
      <c r="O463" s="5">
        <f t="shared" si="54"/>
        <v>7.413701178928811E-4</v>
      </c>
      <c r="P463" s="5">
        <f t="shared" ref="P463:P526" si="60">IFERROR(G463/G462-1,0)</f>
        <v>1.4281956471300372E-3</v>
      </c>
      <c r="Q463" s="5">
        <f t="shared" ref="Q463:Q526" si="61">IFERROR(H463/H462-1,0)</f>
        <v>1.4281956471300372E-3</v>
      </c>
      <c r="R463" s="5">
        <f t="shared" ref="R463:R526" si="62">IFERROR(I463/I462-1,0)</f>
        <v>-3.1395027654390617E-4</v>
      </c>
      <c r="T463" s="7">
        <f t="shared" si="56"/>
        <v>133.05979984858365</v>
      </c>
      <c r="U463" s="4">
        <f t="shared" si="55"/>
        <v>-9.4656696956363362E-4</v>
      </c>
      <c r="V463" s="5">
        <f>T463/MAX($T$14:T463)-1</f>
        <v>-1.2775275833400768E-2</v>
      </c>
      <c r="Z463" s="3"/>
      <c r="AA463" s="3"/>
      <c r="AB463" s="3"/>
      <c r="AC463" s="3"/>
      <c r="AE463" s="3"/>
      <c r="AG463" s="3"/>
      <c r="AL463" s="3"/>
    </row>
    <row r="464" spans="1:38" x14ac:dyDescent="0.25">
      <c r="A464" s="3">
        <v>43206</v>
      </c>
      <c r="B464">
        <v>13322418</v>
      </c>
      <c r="C464">
        <v>13599279</v>
      </c>
      <c r="D464">
        <v>13360410</v>
      </c>
      <c r="E464">
        <v>14626881</v>
      </c>
      <c r="F464">
        <v>11447302</v>
      </c>
      <c r="G464">
        <v>12647193</v>
      </c>
      <c r="H464">
        <v>12647193</v>
      </c>
      <c r="I464">
        <v>14221000</v>
      </c>
      <c r="K464" s="5">
        <f t="shared" si="59"/>
        <v>3.2818381185282242E-3</v>
      </c>
      <c r="L464" s="5">
        <f t="shared" si="59"/>
        <v>3.7604363695109555E-4</v>
      </c>
      <c r="M464" s="5">
        <f t="shared" si="59"/>
        <v>2.9606700592621493E-3</v>
      </c>
      <c r="N464" s="5">
        <f t="shared" si="58"/>
        <v>4.2330417739466775E-4</v>
      </c>
      <c r="O464" s="5">
        <f t="shared" ref="O464:O527" si="63">IFERROR(F464/F463-1,0)</f>
        <v>-2.6578245602296713E-3</v>
      </c>
      <c r="P464" s="5">
        <f t="shared" si="60"/>
        <v>-2.8235446631097449E-4</v>
      </c>
      <c r="Q464" s="5">
        <f t="shared" si="61"/>
        <v>-2.8235446631097449E-4</v>
      </c>
      <c r="R464" s="5">
        <f t="shared" si="62"/>
        <v>-4.2770532403513251E-4</v>
      </c>
      <c r="T464" s="7">
        <f t="shared" si="56"/>
        <v>133.11621083639639</v>
      </c>
      <c r="U464" s="4">
        <f t="shared" ref="U464:U486" si="64">(K464*$K$12%)+(L464*$L$12%)+(M464*$M$12%)+(N464*$N$12%)+(O464*$O$12%)+(P464*$P$12%)+(Q464*$Q$12%)+(R464*$R$12%)</f>
        <v>4.23952146906173E-4</v>
      </c>
      <c r="V464" s="5">
        <f>T464/MAX($T$14:T464)-1</f>
        <v>-1.2356739792111271E-2</v>
      </c>
      <c r="Z464" s="3"/>
      <c r="AA464" s="3"/>
      <c r="AB464" s="3"/>
      <c r="AC464" s="3"/>
      <c r="AE464" s="3"/>
      <c r="AG464" s="3"/>
      <c r="AL464" s="3"/>
    </row>
    <row r="465" spans="1:38" x14ac:dyDescent="0.25">
      <c r="A465" s="3">
        <v>43207</v>
      </c>
      <c r="B465">
        <v>13306957</v>
      </c>
      <c r="C465">
        <v>13583935</v>
      </c>
      <c r="D465">
        <v>13326911</v>
      </c>
      <c r="E465">
        <v>14626881</v>
      </c>
      <c r="F465">
        <v>11484870</v>
      </c>
      <c r="G465">
        <v>12651949</v>
      </c>
      <c r="H465">
        <v>12651949</v>
      </c>
      <c r="I465">
        <v>14227020</v>
      </c>
      <c r="K465" s="5">
        <f t="shared" si="59"/>
        <v>-1.1605250638435649E-3</v>
      </c>
      <c r="L465" s="5">
        <f t="shared" si="59"/>
        <v>-1.128295110351063E-3</v>
      </c>
      <c r="M465" s="5">
        <f t="shared" si="59"/>
        <v>-2.5073332330369791E-3</v>
      </c>
      <c r="N465" s="5">
        <f t="shared" si="58"/>
        <v>0</v>
      </c>
      <c r="O465" s="5">
        <f t="shared" si="63"/>
        <v>3.2818213409586683E-3</v>
      </c>
      <c r="P465" s="5">
        <f t="shared" si="60"/>
        <v>3.7605182430588968E-4</v>
      </c>
      <c r="Q465" s="5">
        <f t="shared" si="61"/>
        <v>3.7605182430588968E-4</v>
      </c>
      <c r="R465" s="5">
        <f t="shared" si="62"/>
        <v>4.2331762885883251E-4</v>
      </c>
      <c r="T465" s="7">
        <f t="shared" si="56"/>
        <v>133.11057152139429</v>
      </c>
      <c r="U465" s="4">
        <f t="shared" si="64"/>
        <v>-4.2363848600290854E-5</v>
      </c>
      <c r="V465" s="5">
        <f>T465/MAX($T$14:T465)-1</f>
        <v>-1.2398580161657624E-2</v>
      </c>
      <c r="Z465" s="3"/>
      <c r="AA465" s="3"/>
      <c r="AB465" s="3"/>
      <c r="AC465" s="3"/>
      <c r="AE465" s="3"/>
      <c r="AG465" s="3"/>
      <c r="AL465" s="3"/>
    </row>
    <row r="466" spans="1:38" x14ac:dyDescent="0.25">
      <c r="A466" s="3">
        <v>43208</v>
      </c>
      <c r="B466">
        <v>13381136</v>
      </c>
      <c r="C466">
        <v>13581579</v>
      </c>
      <c r="D466">
        <v>13381698</v>
      </c>
      <c r="E466">
        <v>14624344</v>
      </c>
      <c r="F466">
        <v>11471541</v>
      </c>
      <c r="G466">
        <v>12637674</v>
      </c>
      <c r="H466">
        <v>12637674</v>
      </c>
      <c r="I466">
        <v>14227020</v>
      </c>
      <c r="K466" s="5">
        <f t="shared" si="59"/>
        <v>5.574452521339035E-3</v>
      </c>
      <c r="L466" s="5">
        <f t="shared" si="59"/>
        <v>-1.7344017031883929E-4</v>
      </c>
      <c r="M466" s="5">
        <f t="shared" si="59"/>
        <v>4.111005168414561E-3</v>
      </c>
      <c r="N466" s="5">
        <f t="shared" si="58"/>
        <v>-1.7344777741745698E-4</v>
      </c>
      <c r="O466" s="5">
        <f t="shared" si="63"/>
        <v>-1.1605703852111127E-3</v>
      </c>
      <c r="P466" s="5">
        <f t="shared" si="60"/>
        <v>-1.1282846619126152E-3</v>
      </c>
      <c r="Q466" s="5">
        <f t="shared" si="61"/>
        <v>-1.1282846619126152E-3</v>
      </c>
      <c r="R466" s="5">
        <f t="shared" si="62"/>
        <v>0</v>
      </c>
      <c r="T466" s="7">
        <f t="shared" si="56"/>
        <v>133.20909713838356</v>
      </c>
      <c r="U466" s="4">
        <f t="shared" si="64"/>
        <v>7.4017875412261958E-4</v>
      </c>
      <c r="V466" s="5">
        <f>T466/MAX($T$14:T466)-1</f>
        <v>-1.1667578573151927E-2</v>
      </c>
      <c r="Z466" s="3"/>
      <c r="AA466" s="3"/>
      <c r="AB466" s="3"/>
      <c r="AC466" s="3"/>
      <c r="AE466" s="3"/>
      <c r="AG466" s="3"/>
      <c r="AL466" s="3"/>
    </row>
    <row r="467" spans="1:38" x14ac:dyDescent="0.25">
      <c r="A467" s="3">
        <v>43209</v>
      </c>
      <c r="B467">
        <v>13340671</v>
      </c>
      <c r="C467">
        <v>13552913</v>
      </c>
      <c r="D467">
        <v>13292980</v>
      </c>
      <c r="E467">
        <v>14582732</v>
      </c>
      <c r="F467">
        <v>11535488</v>
      </c>
      <c r="G467">
        <v>12635482</v>
      </c>
      <c r="H467">
        <v>12635482</v>
      </c>
      <c r="I467">
        <v>14224552</v>
      </c>
      <c r="K467" s="5">
        <f t="shared" si="59"/>
        <v>-3.0240332360421673E-3</v>
      </c>
      <c r="L467" s="5">
        <f t="shared" si="59"/>
        <v>-2.110652966050508E-3</v>
      </c>
      <c r="M467" s="5">
        <f t="shared" si="59"/>
        <v>-6.6298013899281916E-3</v>
      </c>
      <c r="N467" s="5">
        <f t="shared" si="58"/>
        <v>-2.8453925864981855E-3</v>
      </c>
      <c r="O467" s="5">
        <f t="shared" si="63"/>
        <v>5.5744036481235604E-3</v>
      </c>
      <c r="P467" s="5">
        <f t="shared" si="60"/>
        <v>-1.7344963954601944E-4</v>
      </c>
      <c r="Q467" s="5">
        <f t="shared" si="61"/>
        <v>-1.7344963954601944E-4</v>
      </c>
      <c r="R467" s="5">
        <f t="shared" si="62"/>
        <v>-1.7347273005874353E-4</v>
      </c>
      <c r="T467" s="7">
        <f t="shared" ref="T467:T486" si="65">T466*(1+U467)</f>
        <v>133.04998139384054</v>
      </c>
      <c r="U467" s="4">
        <f t="shared" si="64"/>
        <v>-1.1944810674432843E-3</v>
      </c>
      <c r="V467" s="5">
        <f>T467/MAX($T$14:T467)-1</f>
        <v>-1.2848122938886708E-2</v>
      </c>
      <c r="Z467" s="3"/>
      <c r="AA467" s="3"/>
      <c r="AB467" s="3"/>
      <c r="AC467" s="3"/>
      <c r="AE467" s="3"/>
      <c r="AG467" s="3"/>
      <c r="AL467" s="3"/>
    </row>
    <row r="468" spans="1:38" x14ac:dyDescent="0.25">
      <c r="A468" s="3">
        <v>43210</v>
      </c>
      <c r="B468">
        <v>13301665</v>
      </c>
      <c r="C468">
        <v>13522853</v>
      </c>
      <c r="D468">
        <v>13247608</v>
      </c>
      <c r="E468">
        <v>14582732</v>
      </c>
      <c r="F468">
        <v>11535951</v>
      </c>
      <c r="G468">
        <v>12608813</v>
      </c>
      <c r="H468">
        <v>12608813</v>
      </c>
      <c r="I468">
        <v>14184077</v>
      </c>
      <c r="K468" s="5">
        <f t="shared" si="59"/>
        <v>-2.9238409372361884E-3</v>
      </c>
      <c r="L468" s="5">
        <f t="shared" si="59"/>
        <v>-2.2179733611512598E-3</v>
      </c>
      <c r="M468" s="5">
        <f t="shared" si="59"/>
        <v>-3.4132301410217947E-3</v>
      </c>
      <c r="N468" s="5">
        <f t="shared" si="58"/>
        <v>0</v>
      </c>
      <c r="O468" s="5">
        <f t="shared" si="63"/>
        <v>4.0137010241858562E-5</v>
      </c>
      <c r="P468" s="5">
        <f t="shared" si="60"/>
        <v>-2.1106436620305091E-3</v>
      </c>
      <c r="Q468" s="5">
        <f t="shared" si="61"/>
        <v>-2.1106436620305091E-3</v>
      </c>
      <c r="R468" s="5">
        <f t="shared" si="62"/>
        <v>-2.8454323201180243E-3</v>
      </c>
      <c r="T468" s="7">
        <f t="shared" si="65"/>
        <v>132.79083949481623</v>
      </c>
      <c r="U468" s="4">
        <f t="shared" si="64"/>
        <v>-1.9477033841683034E-3</v>
      </c>
      <c r="V468" s="5">
        <f>T468/MAX($T$14:T468)-1</f>
        <v>-1.4770801990526716E-2</v>
      </c>
      <c r="Z468" s="3"/>
      <c r="AA468" s="3"/>
      <c r="AB468" s="3"/>
      <c r="AC468" s="3"/>
      <c r="AE468" s="3"/>
      <c r="AG468" s="3"/>
      <c r="AL468" s="3"/>
    </row>
    <row r="469" spans="1:38" x14ac:dyDescent="0.25">
      <c r="A469" s="3">
        <v>43213</v>
      </c>
      <c r="B469">
        <v>13340493</v>
      </c>
      <c r="C469">
        <v>13513492</v>
      </c>
      <c r="D469">
        <v>13316087</v>
      </c>
      <c r="E469">
        <v>14542787</v>
      </c>
      <c r="F469">
        <v>11502222</v>
      </c>
      <c r="G469">
        <v>12580847</v>
      </c>
      <c r="H469">
        <v>12580847</v>
      </c>
      <c r="I469">
        <v>14184077</v>
      </c>
      <c r="K469" s="5">
        <f t="shared" si="59"/>
        <v>2.9190330684165655E-3</v>
      </c>
      <c r="L469" s="5">
        <f t="shared" si="59"/>
        <v>-6.9223558076092484E-4</v>
      </c>
      <c r="M469" s="5">
        <f t="shared" si="59"/>
        <v>5.1691595946981028E-3</v>
      </c>
      <c r="N469" s="5">
        <f t="shared" si="58"/>
        <v>-2.7391986631860599E-3</v>
      </c>
      <c r="O469" s="5">
        <f t="shared" si="63"/>
        <v>-2.9238161639209004E-3</v>
      </c>
      <c r="P469" s="5">
        <f t="shared" si="60"/>
        <v>-2.2179724610080775E-3</v>
      </c>
      <c r="Q469" s="5">
        <f t="shared" si="61"/>
        <v>-2.2179724610080775E-3</v>
      </c>
      <c r="R469" s="5">
        <f t="shared" si="62"/>
        <v>0</v>
      </c>
      <c r="T469" s="7">
        <f t="shared" si="65"/>
        <v>132.74597274565659</v>
      </c>
      <c r="U469" s="4">
        <f t="shared" si="64"/>
        <v>-3.3787533334617148E-4</v>
      </c>
      <c r="V469" s="5">
        <f>T469/MAX($T$14:T469)-1</f>
        <v>-1.5103686634226565E-2</v>
      </c>
      <c r="Z469" s="3"/>
      <c r="AA469" s="3"/>
      <c r="AB469" s="3"/>
      <c r="AC469" s="3"/>
      <c r="AE469" s="3"/>
      <c r="AG469" s="3"/>
      <c r="AL469" s="3"/>
    </row>
    <row r="470" spans="1:38" x14ac:dyDescent="0.25">
      <c r="A470" s="3">
        <v>43214</v>
      </c>
      <c r="B470">
        <v>13283902</v>
      </c>
      <c r="C470">
        <v>13523575</v>
      </c>
      <c r="D470">
        <v>13292313</v>
      </c>
      <c r="E470">
        <v>14576413</v>
      </c>
      <c r="F470">
        <v>11535797</v>
      </c>
      <c r="G470">
        <v>12572139</v>
      </c>
      <c r="H470">
        <v>12572139</v>
      </c>
      <c r="I470">
        <v>14145224</v>
      </c>
      <c r="K470" s="5">
        <f t="shared" si="59"/>
        <v>-4.2420471267441417E-3</v>
      </c>
      <c r="L470" s="5">
        <f t="shared" si="59"/>
        <v>7.4614318785992673E-4</v>
      </c>
      <c r="M470" s="5">
        <f t="shared" si="59"/>
        <v>-1.7853593176433424E-3</v>
      </c>
      <c r="N470" s="5">
        <f t="shared" si="58"/>
        <v>2.3122115451461589E-3</v>
      </c>
      <c r="O470" s="5">
        <f t="shared" si="63"/>
        <v>2.9190012155912992E-3</v>
      </c>
      <c r="P470" s="5">
        <f t="shared" si="60"/>
        <v>-6.9216325419108049E-4</v>
      </c>
      <c r="Q470" s="5">
        <f t="shared" si="61"/>
        <v>-6.9216325419108049E-4</v>
      </c>
      <c r="R470" s="5">
        <f t="shared" si="62"/>
        <v>-2.7391983278151066E-3</v>
      </c>
      <c r="T470" s="7">
        <f t="shared" si="65"/>
        <v>132.6767195809976</v>
      </c>
      <c r="U470" s="4">
        <f t="shared" si="64"/>
        <v>-5.2169691649842087E-4</v>
      </c>
      <c r="V470" s="5">
        <f>T470/MAX($T$14:T470)-1</f>
        <v>-1.5617504003980209E-2</v>
      </c>
      <c r="Z470" s="3"/>
      <c r="AA470" s="3"/>
      <c r="AB470" s="3"/>
      <c r="AC470" s="3"/>
      <c r="AE470" s="3"/>
      <c r="AG470" s="3"/>
      <c r="AL470" s="3"/>
    </row>
    <row r="471" spans="1:38" x14ac:dyDescent="0.25">
      <c r="A471" s="3">
        <v>43215</v>
      </c>
      <c r="B471">
        <v>13259920</v>
      </c>
      <c r="C471">
        <v>13540733</v>
      </c>
      <c r="D471">
        <v>13292079</v>
      </c>
      <c r="E471">
        <v>14564807</v>
      </c>
      <c r="F471">
        <v>11486862</v>
      </c>
      <c r="G471">
        <v>12581519</v>
      </c>
      <c r="H471">
        <v>12581519</v>
      </c>
      <c r="I471">
        <v>14177931</v>
      </c>
      <c r="K471" s="5">
        <f t="shared" si="59"/>
        <v>-1.8053430385138736E-3</v>
      </c>
      <c r="L471" s="5">
        <f t="shared" si="59"/>
        <v>1.2687473541574956E-3</v>
      </c>
      <c r="M471" s="5">
        <f t="shared" si="59"/>
        <v>-1.7604159637252259E-5</v>
      </c>
      <c r="N471" s="5">
        <f t="shared" si="58"/>
        <v>-7.9621783493644127E-4</v>
      </c>
      <c r="O471" s="5">
        <f t="shared" si="63"/>
        <v>-4.2420129272385809E-3</v>
      </c>
      <c r="P471" s="5">
        <f t="shared" si="60"/>
        <v>7.4609420083571187E-4</v>
      </c>
      <c r="Q471" s="5">
        <f t="shared" si="61"/>
        <v>7.4609420083571187E-4</v>
      </c>
      <c r="R471" s="5">
        <f t="shared" si="62"/>
        <v>2.3122292018846746E-3</v>
      </c>
      <c r="T471" s="7">
        <f t="shared" si="65"/>
        <v>132.64706611852824</v>
      </c>
      <c r="U471" s="4">
        <f t="shared" si="64"/>
        <v>-2.2350162532656925E-4</v>
      </c>
      <c r="V471" s="5">
        <f>T471/MAX($T$14:T471)-1</f>
        <v>-1.5837515091778331E-2</v>
      </c>
      <c r="Z471" s="3"/>
      <c r="AA471" s="3"/>
      <c r="AB471" s="3"/>
      <c r="AC471" s="3"/>
      <c r="AE471" s="3"/>
      <c r="AG471" s="3"/>
      <c r="AL471" s="3"/>
    </row>
    <row r="472" spans="1:38" x14ac:dyDescent="0.25">
      <c r="A472" s="3">
        <v>43216</v>
      </c>
      <c r="B472">
        <v>13228591</v>
      </c>
      <c r="C472">
        <v>13555760</v>
      </c>
      <c r="D472">
        <v>13272701</v>
      </c>
      <c r="E472">
        <v>14625862</v>
      </c>
      <c r="F472">
        <v>11466125</v>
      </c>
      <c r="G472">
        <v>12597481</v>
      </c>
      <c r="H472">
        <v>12597481</v>
      </c>
      <c r="I472">
        <v>14166642</v>
      </c>
      <c r="K472" s="5">
        <f t="shared" si="59"/>
        <v>-2.3626839377612896E-3</v>
      </c>
      <c r="L472" s="5">
        <f t="shared" si="59"/>
        <v>1.1097626694211993E-3</v>
      </c>
      <c r="M472" s="5">
        <f t="shared" si="59"/>
        <v>-1.4578607304395197E-3</v>
      </c>
      <c r="N472" s="5">
        <f t="shared" si="58"/>
        <v>4.1919539338901579E-3</v>
      </c>
      <c r="O472" s="5">
        <f t="shared" si="63"/>
        <v>-1.8052798057467401E-3</v>
      </c>
      <c r="P472" s="5">
        <f t="shared" si="60"/>
        <v>1.2686862373294527E-3</v>
      </c>
      <c r="Q472" s="5">
        <f t="shared" si="61"/>
        <v>1.2686862373294527E-3</v>
      </c>
      <c r="R472" s="5">
        <f t="shared" si="62"/>
        <v>-7.9623747639900877E-4</v>
      </c>
      <c r="T472" s="7">
        <f t="shared" si="65"/>
        <v>132.67056167991444</v>
      </c>
      <c r="U472" s="4">
        <f t="shared" si="64"/>
        <v>1.7712839095296307E-4</v>
      </c>
      <c r="V472" s="5">
        <f>T472/MAX($T$14:T472)-1</f>
        <v>-1.5663191974390367E-2</v>
      </c>
      <c r="Z472" s="3"/>
      <c r="AA472" s="3"/>
      <c r="AB472" s="3"/>
      <c r="AC472" s="3"/>
      <c r="AE472" s="3"/>
      <c r="AG472" s="3"/>
      <c r="AL472" s="3"/>
    </row>
    <row r="473" spans="1:38" x14ac:dyDescent="0.25">
      <c r="A473" s="3">
        <v>43217</v>
      </c>
      <c r="B473">
        <v>13321024</v>
      </c>
      <c r="C473">
        <v>13583504</v>
      </c>
      <c r="D473">
        <v>13291273</v>
      </c>
      <c r="E473">
        <v>14653375</v>
      </c>
      <c r="F473">
        <v>11456955</v>
      </c>
      <c r="G473">
        <v>12582668</v>
      </c>
      <c r="H473">
        <v>12582668</v>
      </c>
      <c r="I473">
        <v>14144573</v>
      </c>
      <c r="K473" s="5">
        <f t="shared" si="59"/>
        <v>6.9873654722563128E-3</v>
      </c>
      <c r="L473" s="5">
        <f t="shared" si="59"/>
        <v>2.046657656966433E-3</v>
      </c>
      <c r="M473" s="5">
        <f t="shared" si="59"/>
        <v>1.3992630437467124E-3</v>
      </c>
      <c r="N473" s="5">
        <f t="shared" si="58"/>
        <v>1.8811198957024988E-3</v>
      </c>
      <c r="O473" s="5">
        <f t="shared" si="63"/>
        <v>-7.9974708107577452E-4</v>
      </c>
      <c r="P473" s="5">
        <f t="shared" si="60"/>
        <v>-1.1758700013121404E-3</v>
      </c>
      <c r="Q473" s="5">
        <f t="shared" si="61"/>
        <v>-1.1758700013121404E-3</v>
      </c>
      <c r="R473" s="5">
        <f t="shared" si="62"/>
        <v>-1.557814477135766E-3</v>
      </c>
      <c r="T473" s="7">
        <f t="shared" si="65"/>
        <v>132.7966833657506</v>
      </c>
      <c r="U473" s="4">
        <f t="shared" si="64"/>
        <v>9.5063806347951696E-4</v>
      </c>
      <c r="V473" s="5">
        <f>T473/MAX($T$14:T473)-1</f>
        <v>-1.4727443937397111E-2</v>
      </c>
      <c r="Z473" s="3"/>
      <c r="AA473" s="3"/>
      <c r="AB473" s="3"/>
      <c r="AC473" s="3"/>
      <c r="AE473" s="3"/>
      <c r="AG473" s="3"/>
      <c r="AL473" s="3"/>
    </row>
    <row r="474" spans="1:38" x14ac:dyDescent="0.25">
      <c r="A474" s="3">
        <v>43220</v>
      </c>
      <c r="B474">
        <v>13403917</v>
      </c>
      <c r="C474">
        <v>13653047</v>
      </c>
      <c r="D474">
        <v>13353610</v>
      </c>
      <c r="E474">
        <v>14723267</v>
      </c>
      <c r="F474">
        <v>11568454</v>
      </c>
      <c r="G474">
        <v>12646246</v>
      </c>
      <c r="H474">
        <v>12646246</v>
      </c>
      <c r="I474">
        <v>14219297</v>
      </c>
      <c r="K474" s="5">
        <f t="shared" si="59"/>
        <v>6.2227198149331642E-3</v>
      </c>
      <c r="L474" s="5">
        <f t="shared" si="59"/>
        <v>5.1196657357335251E-3</v>
      </c>
      <c r="M474" s="5">
        <f t="shared" si="59"/>
        <v>4.6900699428866766E-3</v>
      </c>
      <c r="N474" s="5">
        <f t="shared" si="58"/>
        <v>4.7696861644501709E-3</v>
      </c>
      <c r="O474" s="5">
        <f t="shared" si="63"/>
        <v>9.7319924884056164E-3</v>
      </c>
      <c r="P474" s="5">
        <f t="shared" si="60"/>
        <v>5.0528234552480455E-3</v>
      </c>
      <c r="Q474" s="5">
        <f t="shared" si="61"/>
        <v>5.0528234552480455E-3</v>
      </c>
      <c r="R474" s="5">
        <f t="shared" si="62"/>
        <v>5.2828742161392661E-3</v>
      </c>
      <c r="T474" s="7">
        <f t="shared" si="65"/>
        <v>133.55898040470171</v>
      </c>
      <c r="U474" s="4">
        <f t="shared" si="64"/>
        <v>5.7403319091305638E-3</v>
      </c>
      <c r="V474" s="5">
        <f>T474/MAX($T$14:T474)-1</f>
        <v>-9.0716524446403657E-3</v>
      </c>
      <c r="Z474" s="3"/>
      <c r="AA474" s="3"/>
      <c r="AB474" s="3"/>
      <c r="AC474" s="3"/>
      <c r="AE474" s="3"/>
      <c r="AG474" s="3"/>
      <c r="AL474" s="3"/>
    </row>
    <row r="475" spans="1:38" x14ac:dyDescent="0.25">
      <c r="A475" s="3">
        <v>43222</v>
      </c>
      <c r="B475">
        <v>13333061</v>
      </c>
      <c r="C475">
        <v>13617914</v>
      </c>
      <c r="D475">
        <v>13345414</v>
      </c>
      <c r="E475">
        <v>14723267</v>
      </c>
      <c r="F475">
        <v>11640441</v>
      </c>
      <c r="G475">
        <v>12710991</v>
      </c>
      <c r="H475">
        <v>12710991</v>
      </c>
      <c r="I475">
        <v>14287119</v>
      </c>
      <c r="K475" s="5">
        <f t="shared" si="59"/>
        <v>-5.2862159620952198E-3</v>
      </c>
      <c r="L475" s="5">
        <f t="shared" si="59"/>
        <v>-2.5732717392681348E-3</v>
      </c>
      <c r="M475" s="5">
        <f t="shared" si="59"/>
        <v>-6.1376661442114067E-4</v>
      </c>
      <c r="N475" s="5">
        <f t="shared" si="58"/>
        <v>0</v>
      </c>
      <c r="O475" s="5">
        <f t="shared" si="63"/>
        <v>6.2226983830337979E-3</v>
      </c>
      <c r="P475" s="5">
        <f t="shared" si="60"/>
        <v>5.1197011350245791E-3</v>
      </c>
      <c r="Q475" s="5">
        <f t="shared" si="61"/>
        <v>5.1197011350245791E-3</v>
      </c>
      <c r="R475" s="5">
        <f t="shared" si="62"/>
        <v>4.7697154085746263E-3</v>
      </c>
      <c r="T475" s="7">
        <f t="shared" si="65"/>
        <v>133.77198296697787</v>
      </c>
      <c r="U475" s="4">
        <f t="shared" si="64"/>
        <v>1.5948202182341359E-3</v>
      </c>
      <c r="V475" s="5">
        <f>T475/MAX($T$14:T475)-1</f>
        <v>-7.4912998811377252E-3</v>
      </c>
      <c r="Z475" s="3"/>
      <c r="AA475" s="3"/>
      <c r="AB475" s="3"/>
      <c r="AC475" s="3"/>
      <c r="AE475" s="3"/>
      <c r="AG475" s="3"/>
      <c r="AL475" s="3"/>
    </row>
    <row r="476" spans="1:38" x14ac:dyDescent="0.25">
      <c r="A476" s="3">
        <v>43223</v>
      </c>
      <c r="B476">
        <v>13314597</v>
      </c>
      <c r="C476">
        <v>13596263</v>
      </c>
      <c r="D476">
        <v>13345414</v>
      </c>
      <c r="E476">
        <v>14651106</v>
      </c>
      <c r="F476">
        <v>11578907</v>
      </c>
      <c r="G476">
        <v>12678282</v>
      </c>
      <c r="H476">
        <v>12678282</v>
      </c>
      <c r="I476">
        <v>14287119</v>
      </c>
      <c r="K476" s="5">
        <f t="shared" si="59"/>
        <v>-1.3848282851177673E-3</v>
      </c>
      <c r="L476" s="5">
        <f t="shared" si="59"/>
        <v>-1.5898910802344401E-3</v>
      </c>
      <c r="M476" s="5">
        <f t="shared" si="59"/>
        <v>0</v>
      </c>
      <c r="N476" s="5">
        <f t="shared" si="58"/>
        <v>-4.9011540713076451E-3</v>
      </c>
      <c r="O476" s="5">
        <f t="shared" si="63"/>
        <v>-5.2862258397254891E-3</v>
      </c>
      <c r="P476" s="5">
        <f t="shared" si="60"/>
        <v>-2.5732848052524293E-3</v>
      </c>
      <c r="Q476" s="5">
        <f t="shared" si="61"/>
        <v>-2.5732848052524293E-3</v>
      </c>
      <c r="R476" s="5">
        <f t="shared" si="62"/>
        <v>0</v>
      </c>
      <c r="T476" s="7">
        <f t="shared" si="65"/>
        <v>133.46583459916724</v>
      </c>
      <c r="U476" s="4">
        <f t="shared" si="64"/>
        <v>-2.288583610861275E-3</v>
      </c>
      <c r="V476" s="5">
        <f>T476/MAX($T$14:T476)-1</f>
        <v>-9.7627390258669955E-3</v>
      </c>
      <c r="Z476" s="3"/>
      <c r="AA476" s="3"/>
      <c r="AB476" s="3"/>
      <c r="AC476" s="3"/>
      <c r="AE476" s="3"/>
      <c r="AG476" s="3"/>
      <c r="AL476" s="3"/>
    </row>
    <row r="477" spans="1:38" x14ac:dyDescent="0.25">
      <c r="A477" s="3">
        <v>43224</v>
      </c>
      <c r="B477">
        <v>13314597</v>
      </c>
      <c r="C477">
        <v>13596263</v>
      </c>
      <c r="D477">
        <v>13345414</v>
      </c>
      <c r="E477">
        <v>14651106</v>
      </c>
      <c r="F477">
        <v>11625876</v>
      </c>
      <c r="G477">
        <v>12679621</v>
      </c>
      <c r="H477">
        <v>12679621</v>
      </c>
      <c r="I477">
        <v>14291173</v>
      </c>
      <c r="K477" s="5">
        <f t="shared" si="59"/>
        <v>0</v>
      </c>
      <c r="L477" s="5">
        <f t="shared" si="59"/>
        <v>0</v>
      </c>
      <c r="M477" s="5">
        <f t="shared" si="59"/>
        <v>0</v>
      </c>
      <c r="N477" s="5">
        <f t="shared" si="58"/>
        <v>0</v>
      </c>
      <c r="O477" s="5">
        <f t="shared" si="63"/>
        <v>4.056427778545979E-3</v>
      </c>
      <c r="P477" s="5">
        <f t="shared" si="60"/>
        <v>1.0561367857264692E-4</v>
      </c>
      <c r="Q477" s="5">
        <f t="shared" si="61"/>
        <v>1.0561367857264692E-4</v>
      </c>
      <c r="R477" s="5">
        <f t="shared" si="62"/>
        <v>2.8375209865605378E-4</v>
      </c>
      <c r="T477" s="7">
        <f t="shared" si="65"/>
        <v>133.54176676980885</v>
      </c>
      <c r="U477" s="4">
        <f t="shared" si="64"/>
        <v>5.6892590429341583E-4</v>
      </c>
      <c r="V477" s="5">
        <f>T477/MAX($T$14:T477)-1</f>
        <v>-9.1993673967022405E-3</v>
      </c>
      <c r="Z477" s="3"/>
      <c r="AA477" s="3"/>
      <c r="AB477" s="3"/>
      <c r="AC477" s="3"/>
      <c r="AE477" s="3"/>
      <c r="AG477" s="3"/>
      <c r="AL477" s="3"/>
    </row>
    <row r="478" spans="1:38" x14ac:dyDescent="0.25">
      <c r="A478" s="3">
        <v>43227</v>
      </c>
      <c r="B478">
        <v>13338127</v>
      </c>
      <c r="C478">
        <v>13600449</v>
      </c>
      <c r="D478">
        <v>13349523</v>
      </c>
      <c r="E478">
        <v>14651106</v>
      </c>
      <c r="F478">
        <v>11614431</v>
      </c>
      <c r="G478">
        <v>12652397</v>
      </c>
      <c r="H478">
        <v>12652397</v>
      </c>
      <c r="I478">
        <v>14284426</v>
      </c>
      <c r="K478" s="5">
        <f t="shared" si="59"/>
        <v>1.7672333604989987E-3</v>
      </c>
      <c r="L478" s="5">
        <f t="shared" si="59"/>
        <v>3.0787871637971698E-4</v>
      </c>
      <c r="M478" s="5">
        <f t="shared" si="59"/>
        <v>3.0789603080139116E-4</v>
      </c>
      <c r="N478" s="5">
        <f t="shared" si="58"/>
        <v>0</v>
      </c>
      <c r="O478" s="5">
        <f t="shared" si="63"/>
        <v>-9.8444194656810424E-4</v>
      </c>
      <c r="P478" s="5">
        <f t="shared" si="60"/>
        <v>-2.1470673295360676E-3</v>
      </c>
      <c r="Q478" s="5">
        <f t="shared" si="61"/>
        <v>-2.1470673295360676E-3</v>
      </c>
      <c r="R478" s="5">
        <f t="shared" si="62"/>
        <v>-4.7210960219989939E-4</v>
      </c>
      <c r="T478" s="7">
        <f t="shared" si="65"/>
        <v>133.48555105938291</v>
      </c>
      <c r="U478" s="4">
        <f t="shared" si="64"/>
        <v>-4.20959762520004E-4</v>
      </c>
      <c r="V478" s="5">
        <f>T478/MAX($T$14:T478)-1</f>
        <v>-9.6164545957075909E-3</v>
      </c>
      <c r="Z478" s="3"/>
      <c r="AA478" s="3"/>
      <c r="AB478" s="3"/>
      <c r="AC478" s="3"/>
      <c r="AE478" s="3"/>
      <c r="AG478" s="3"/>
      <c r="AL478" s="3"/>
    </row>
    <row r="479" spans="1:38" x14ac:dyDescent="0.25">
      <c r="A479" s="3">
        <v>43228</v>
      </c>
      <c r="B479">
        <v>13349778</v>
      </c>
      <c r="C479">
        <v>13620792</v>
      </c>
      <c r="D479">
        <v>13352214</v>
      </c>
      <c r="E479">
        <v>14640539</v>
      </c>
      <c r="F479">
        <v>11634957</v>
      </c>
      <c r="G479">
        <v>12656292</v>
      </c>
      <c r="H479">
        <v>12656292</v>
      </c>
      <c r="I479">
        <v>14284426</v>
      </c>
      <c r="K479" s="5">
        <f t="shared" si="59"/>
        <v>8.735109509754313E-4</v>
      </c>
      <c r="L479" s="5">
        <f t="shared" si="59"/>
        <v>1.4957594414712894E-3</v>
      </c>
      <c r="M479" s="5">
        <f t="shared" si="59"/>
        <v>2.0158023623761956E-4</v>
      </c>
      <c r="N479" s="5">
        <f t="shared" si="58"/>
        <v>-7.2124247821292453E-4</v>
      </c>
      <c r="O479" s="5">
        <f t="shared" si="63"/>
        <v>1.7672841657072613E-3</v>
      </c>
      <c r="P479" s="5">
        <f t="shared" si="60"/>
        <v>3.0784680562900846E-4</v>
      </c>
      <c r="Q479" s="5">
        <f t="shared" si="61"/>
        <v>3.0784680562900846E-4</v>
      </c>
      <c r="R479" s="5">
        <f t="shared" si="62"/>
        <v>0</v>
      </c>
      <c r="T479" s="7">
        <f t="shared" si="65"/>
        <v>133.55617469249916</v>
      </c>
      <c r="U479" s="4">
        <f t="shared" si="64"/>
        <v>5.2907324092958674E-4</v>
      </c>
      <c r="V479" s="5">
        <f>T479/MAX($T$14:T479)-1</f>
        <v>-9.0924691635774213E-3</v>
      </c>
      <c r="Z479" s="3"/>
      <c r="AA479" s="3"/>
      <c r="AB479" s="3"/>
      <c r="AC479" s="3"/>
      <c r="AE479" s="3"/>
      <c r="AG479" s="3"/>
      <c r="AL479" s="3"/>
    </row>
    <row r="480" spans="1:38" x14ac:dyDescent="0.25">
      <c r="A480" s="3">
        <v>43229</v>
      </c>
      <c r="B480">
        <v>13343269</v>
      </c>
      <c r="C480">
        <v>13608869</v>
      </c>
      <c r="D480">
        <v>13352820</v>
      </c>
      <c r="E480">
        <v>14631448</v>
      </c>
      <c r="F480">
        <v>11645120</v>
      </c>
      <c r="G480">
        <v>12675223</v>
      </c>
      <c r="H480">
        <v>12675223</v>
      </c>
      <c r="I480">
        <v>14274124</v>
      </c>
      <c r="K480" s="5">
        <f t="shared" si="59"/>
        <v>-4.8757365103746508E-4</v>
      </c>
      <c r="L480" s="5">
        <f t="shared" si="59"/>
        <v>-8.7535291633555889E-4</v>
      </c>
      <c r="M480" s="5">
        <f t="shared" si="59"/>
        <v>4.5385731534786089E-5</v>
      </c>
      <c r="N480" s="5">
        <f t="shared" si="58"/>
        <v>-6.2094708398374721E-4</v>
      </c>
      <c r="O480" s="5">
        <f t="shared" si="63"/>
        <v>8.7348840223477886E-4</v>
      </c>
      <c r="P480" s="5">
        <f t="shared" si="60"/>
        <v>1.4957777522832671E-3</v>
      </c>
      <c r="Q480" s="5">
        <f t="shared" si="61"/>
        <v>1.4957777522832671E-3</v>
      </c>
      <c r="R480" s="5">
        <f t="shared" si="62"/>
        <v>-7.2120503827033389E-4</v>
      </c>
      <c r="T480" s="7">
        <f t="shared" si="65"/>
        <v>133.57629745023308</v>
      </c>
      <c r="U480" s="4">
        <f t="shared" si="64"/>
        <v>1.5066886858862427E-4</v>
      </c>
      <c r="V480" s="5">
        <f>T480/MAX($T$14:T480)-1</f>
        <v>-8.9431702470303964E-3</v>
      </c>
      <c r="Z480" s="3"/>
      <c r="AA480" s="3"/>
      <c r="AB480" s="3"/>
      <c r="AC480" s="3"/>
      <c r="AE480" s="3"/>
      <c r="AG480" s="3"/>
      <c r="AL480" s="3"/>
    </row>
    <row r="481" spans="1:38" x14ac:dyDescent="0.25">
      <c r="A481" s="3">
        <v>43230</v>
      </c>
      <c r="B481">
        <v>13376193</v>
      </c>
      <c r="C481">
        <v>13660805</v>
      </c>
      <c r="D481">
        <v>13395862</v>
      </c>
      <c r="E481">
        <v>14679449</v>
      </c>
      <c r="F481">
        <v>11639442</v>
      </c>
      <c r="G481">
        <v>12664127</v>
      </c>
      <c r="H481">
        <v>12664127</v>
      </c>
      <c r="I481">
        <v>14265260</v>
      </c>
      <c r="K481" s="5">
        <f t="shared" si="59"/>
        <v>2.4674613095185816E-3</v>
      </c>
      <c r="L481" s="5">
        <f t="shared" si="59"/>
        <v>3.8163347740358677E-3</v>
      </c>
      <c r="M481" s="5">
        <f t="shared" si="59"/>
        <v>3.2234389439833588E-3</v>
      </c>
      <c r="N481" s="5">
        <f t="shared" si="58"/>
        <v>3.2806732457375531E-3</v>
      </c>
      <c r="O481" s="5">
        <f t="shared" si="63"/>
        <v>-4.8758621637212674E-4</v>
      </c>
      <c r="P481" s="5">
        <f t="shared" si="60"/>
        <v>-8.7540866144919516E-4</v>
      </c>
      <c r="Q481" s="5">
        <f t="shared" si="61"/>
        <v>-8.7540866144919516E-4</v>
      </c>
      <c r="R481" s="5">
        <f t="shared" si="62"/>
        <v>-6.2098381659003721E-4</v>
      </c>
      <c r="T481" s="7">
        <f t="shared" si="65"/>
        <v>133.74207433314626</v>
      </c>
      <c r="U481" s="4">
        <f t="shared" si="64"/>
        <v>1.2410651146768509E-3</v>
      </c>
      <c r="V481" s="5">
        <f>T481/MAX($T$14:T481)-1</f>
        <v>-7.7132041889618197E-3</v>
      </c>
      <c r="Z481" s="3"/>
      <c r="AA481" s="3"/>
      <c r="AB481" s="3"/>
      <c r="AC481" s="3"/>
      <c r="AE481" s="3"/>
      <c r="AG481" s="3"/>
      <c r="AL481" s="3"/>
    </row>
    <row r="482" spans="1:38" x14ac:dyDescent="0.25">
      <c r="A482" s="3">
        <v>43231</v>
      </c>
      <c r="B482">
        <v>13387798</v>
      </c>
      <c r="C482">
        <v>13672656</v>
      </c>
      <c r="D482">
        <v>13399421</v>
      </c>
      <c r="E482">
        <v>14683349</v>
      </c>
      <c r="F482">
        <v>11668162</v>
      </c>
      <c r="G482">
        <v>12712458</v>
      </c>
      <c r="H482">
        <v>12712458</v>
      </c>
      <c r="I482">
        <v>14312060</v>
      </c>
      <c r="K482" s="5">
        <f t="shared" si="59"/>
        <v>8.6758616595927762E-4</v>
      </c>
      <c r="L482" s="5">
        <f t="shared" si="59"/>
        <v>8.675184222306509E-4</v>
      </c>
      <c r="M482" s="5">
        <f t="shared" si="59"/>
        <v>2.6567905820473747E-4</v>
      </c>
      <c r="N482" s="5">
        <f t="shared" si="58"/>
        <v>2.6567754688877621E-4</v>
      </c>
      <c r="O482" s="5">
        <f t="shared" si="63"/>
        <v>2.4674722379303127E-3</v>
      </c>
      <c r="P482" s="5">
        <f t="shared" si="60"/>
        <v>3.816370445432149E-3</v>
      </c>
      <c r="Q482" s="5">
        <f t="shared" si="61"/>
        <v>3.816370445432149E-3</v>
      </c>
      <c r="R482" s="5">
        <f t="shared" si="62"/>
        <v>3.2806973023975505E-3</v>
      </c>
      <c r="T482" s="7">
        <f t="shared" si="65"/>
        <v>134.00366332551113</v>
      </c>
      <c r="U482" s="4">
        <f t="shared" si="64"/>
        <v>1.9559214530594504E-3</v>
      </c>
      <c r="V482" s="5">
        <f>T482/MAX($T$14:T482)-1</f>
        <v>-5.7723691574473879E-3</v>
      </c>
      <c r="Z482" s="3"/>
      <c r="AA482" s="3"/>
      <c r="AB482" s="3"/>
      <c r="AC482" s="3"/>
      <c r="AE482" s="3"/>
      <c r="AG482" s="3"/>
      <c r="AL482" s="3"/>
    </row>
    <row r="483" spans="1:38" x14ac:dyDescent="0.25">
      <c r="A483" s="3">
        <v>43234</v>
      </c>
      <c r="B483">
        <v>13380730</v>
      </c>
      <c r="C483">
        <v>13680124</v>
      </c>
      <c r="D483">
        <v>13405468</v>
      </c>
      <c r="E483">
        <v>14687410</v>
      </c>
      <c r="F483">
        <v>11678285</v>
      </c>
      <c r="G483">
        <v>12723486</v>
      </c>
      <c r="H483">
        <v>12723486</v>
      </c>
      <c r="I483">
        <v>14315863</v>
      </c>
      <c r="K483" s="5">
        <f t="shared" si="59"/>
        <v>-5.2794343027884327E-4</v>
      </c>
      <c r="L483" s="5">
        <f t="shared" si="59"/>
        <v>5.4619965572166862E-4</v>
      </c>
      <c r="M483" s="5">
        <f t="shared" si="59"/>
        <v>4.5128815640627096E-4</v>
      </c>
      <c r="N483" s="5">
        <f t="shared" si="58"/>
        <v>2.7657178209139488E-4</v>
      </c>
      <c r="O483" s="5">
        <f t="shared" si="63"/>
        <v>8.6757451602070823E-4</v>
      </c>
      <c r="P483" s="5">
        <f t="shared" si="60"/>
        <v>8.6749549143050331E-4</v>
      </c>
      <c r="Q483" s="5">
        <f t="shared" si="61"/>
        <v>8.6749549143050331E-4</v>
      </c>
      <c r="R483" s="5">
        <f t="shared" si="62"/>
        <v>2.6571995925106506E-4</v>
      </c>
      <c r="T483" s="7">
        <f t="shared" si="65"/>
        <v>134.06420620777206</v>
      </c>
      <c r="U483" s="4">
        <f t="shared" si="64"/>
        <v>4.5180020275915889E-4</v>
      </c>
      <c r="V483" s="5">
        <f>T483/MAX($T$14:T483)-1</f>
        <v>-5.3231769122440431E-3</v>
      </c>
      <c r="Z483" s="3"/>
      <c r="AA483" s="3"/>
      <c r="AB483" s="3"/>
      <c r="AC483" s="3"/>
      <c r="AE483" s="3"/>
      <c r="AG483" s="3"/>
      <c r="AL483" s="3"/>
    </row>
    <row r="484" spans="1:38" x14ac:dyDescent="0.25">
      <c r="A484" s="3">
        <v>43235</v>
      </c>
      <c r="B484">
        <v>13283535</v>
      </c>
      <c r="C484">
        <v>13566886</v>
      </c>
      <c r="D484">
        <v>13294292</v>
      </c>
      <c r="E484">
        <v>14637211</v>
      </c>
      <c r="F484">
        <v>11672120</v>
      </c>
      <c r="G484">
        <v>12730436</v>
      </c>
      <c r="H484">
        <v>12730436</v>
      </c>
      <c r="I484">
        <v>14319822</v>
      </c>
      <c r="K484" s="5">
        <f t="shared" si="59"/>
        <v>-7.2638039927567233E-3</v>
      </c>
      <c r="L484" s="5">
        <f t="shared" si="59"/>
        <v>-8.2775565484640712E-3</v>
      </c>
      <c r="M484" s="5">
        <f t="shared" si="59"/>
        <v>-8.293332243230922E-3</v>
      </c>
      <c r="N484" s="5">
        <f t="shared" si="58"/>
        <v>-3.4178251985884645E-3</v>
      </c>
      <c r="O484" s="5">
        <f t="shared" si="63"/>
        <v>-5.2790285559911609E-4</v>
      </c>
      <c r="P484" s="5">
        <f t="shared" si="60"/>
        <v>5.4623394877784115E-4</v>
      </c>
      <c r="Q484" s="5">
        <f t="shared" si="61"/>
        <v>5.4623394877784115E-4</v>
      </c>
      <c r="R484" s="5">
        <f t="shared" si="62"/>
        <v>2.7654637376728353E-4</v>
      </c>
      <c r="T484" s="7">
        <f t="shared" si="65"/>
        <v>133.62160317573731</v>
      </c>
      <c r="U484" s="4">
        <f t="shared" si="64"/>
        <v>-3.3014258209145414E-3</v>
      </c>
      <c r="V484" s="5">
        <f>T484/MAX($T$14:T484)-1</f>
        <v>-8.6070286594511769E-3</v>
      </c>
      <c r="Z484" s="3"/>
      <c r="AA484" s="3"/>
      <c r="AB484" s="3"/>
      <c r="AC484" s="3"/>
      <c r="AE484" s="3"/>
      <c r="AG484" s="3"/>
      <c r="AL484" s="3"/>
    </row>
    <row r="485" spans="1:38" x14ac:dyDescent="0.25">
      <c r="A485" s="3">
        <v>43236</v>
      </c>
      <c r="B485">
        <v>13194595</v>
      </c>
      <c r="C485">
        <v>13468181</v>
      </c>
      <c r="D485">
        <v>13202950</v>
      </c>
      <c r="E485">
        <v>14525970</v>
      </c>
      <c r="F485">
        <v>11587335</v>
      </c>
      <c r="G485">
        <v>12625059</v>
      </c>
      <c r="H485">
        <v>12625059</v>
      </c>
      <c r="I485">
        <v>14270880</v>
      </c>
      <c r="K485" s="5">
        <f t="shared" si="59"/>
        <v>-6.6955068812631913E-3</v>
      </c>
      <c r="L485" s="5">
        <f t="shared" si="59"/>
        <v>-7.27543520303775E-3</v>
      </c>
      <c r="M485" s="5">
        <f t="shared" si="59"/>
        <v>-6.8707682966494543E-3</v>
      </c>
      <c r="N485" s="5">
        <f t="shared" si="58"/>
        <v>-7.5998767798045597E-3</v>
      </c>
      <c r="O485" s="5">
        <f t="shared" si="63"/>
        <v>-7.2638903643896802E-3</v>
      </c>
      <c r="P485" s="5">
        <f t="shared" si="60"/>
        <v>-8.2775640991400445E-3</v>
      </c>
      <c r="Q485" s="5">
        <f t="shared" si="61"/>
        <v>-8.2775640991400445E-3</v>
      </c>
      <c r="R485" s="5">
        <f t="shared" si="62"/>
        <v>-3.4177799137447007E-3</v>
      </c>
      <c r="T485" s="7">
        <f t="shared" si="65"/>
        <v>132.69162378185285</v>
      </c>
      <c r="U485" s="4">
        <f t="shared" si="64"/>
        <v>-6.9597982046461782E-3</v>
      </c>
      <c r="V485" s="5">
        <f>T485/MAX($T$14:T485)-1</f>
        <v>-1.5506923681486096E-2</v>
      </c>
      <c r="Z485" s="3"/>
      <c r="AA485" s="3"/>
      <c r="AB485" s="3"/>
      <c r="AC485" s="3"/>
      <c r="AE485" s="3"/>
      <c r="AG485" s="3"/>
      <c r="AL485" s="3"/>
    </row>
    <row r="486" spans="1:38" x14ac:dyDescent="0.25">
      <c r="A486" s="3">
        <v>43237</v>
      </c>
      <c r="B486">
        <v>13141964</v>
      </c>
      <c r="C486">
        <v>13316495</v>
      </c>
      <c r="D486">
        <v>13196636</v>
      </c>
      <c r="E486">
        <v>14401389</v>
      </c>
      <c r="F486">
        <v>11509752</v>
      </c>
      <c r="G486">
        <v>12533207</v>
      </c>
      <c r="H486">
        <v>12533207</v>
      </c>
      <c r="I486">
        <v>14162423</v>
      </c>
      <c r="K486" s="5">
        <f t="shared" si="59"/>
        <v>-3.988830274820887E-3</v>
      </c>
      <c r="L486" s="5">
        <f t="shared" ref="L486:L549" si="66">C486/C485-1</f>
        <v>-1.126254540238214E-2</v>
      </c>
      <c r="M486" s="5">
        <f t="shared" ref="M486:M549" si="67">D486/D485-1</f>
        <v>-4.782264569660466E-4</v>
      </c>
      <c r="N486" s="5">
        <f t="shared" si="58"/>
        <v>-8.576432417249924E-3</v>
      </c>
      <c r="O486" s="5">
        <f t="shared" si="63"/>
        <v>-6.6954998711955538E-3</v>
      </c>
      <c r="P486" s="5">
        <f t="shared" si="60"/>
        <v>-7.2753719408360507E-3</v>
      </c>
      <c r="Q486" s="5">
        <f t="shared" si="61"/>
        <v>-7.2753719408360507E-3</v>
      </c>
      <c r="R486" s="5">
        <f t="shared" si="62"/>
        <v>-7.5998817171750721E-3</v>
      </c>
      <c r="T486" s="7">
        <f t="shared" si="65"/>
        <v>131.81001797925776</v>
      </c>
      <c r="U486" s="4">
        <f t="shared" si="64"/>
        <v>-6.6440200026827156E-3</v>
      </c>
      <c r="V486" s="5">
        <f>T486/MAX($T$14:T486)-1</f>
        <v>-2.2047915373049065E-2</v>
      </c>
      <c r="Z486" s="3"/>
      <c r="AA486" s="3"/>
      <c r="AB486" s="3"/>
      <c r="AC486" s="3"/>
      <c r="AE486" s="3"/>
      <c r="AG486" s="3"/>
      <c r="AL486" s="3"/>
    </row>
    <row r="487" spans="1:38" x14ac:dyDescent="0.25">
      <c r="A487" s="3">
        <v>43238</v>
      </c>
      <c r="B487">
        <v>13138063</v>
      </c>
      <c r="C487">
        <v>13307049</v>
      </c>
      <c r="D487">
        <v>13186316</v>
      </c>
      <c r="E487">
        <v>14383491</v>
      </c>
      <c r="F487">
        <v>11483279</v>
      </c>
      <c r="G487">
        <v>12501990</v>
      </c>
      <c r="H487">
        <v>12501990</v>
      </c>
      <c r="I487">
        <v>14121460</v>
      </c>
      <c r="K487" s="5">
        <f t="shared" si="59"/>
        <v>-2.9683538929192732E-4</v>
      </c>
      <c r="L487" s="5">
        <f t="shared" si="66"/>
        <v>-7.0934581509618511E-4</v>
      </c>
      <c r="M487" s="5">
        <f t="shared" si="67"/>
        <v>-7.8201747778749997E-4</v>
      </c>
      <c r="N487" s="5">
        <f t="shared" si="58"/>
        <v>-1.2427967885597635E-3</v>
      </c>
      <c r="O487" s="5">
        <f t="shared" si="63"/>
        <v>-2.3000495579748037E-3</v>
      </c>
      <c r="P487" s="5">
        <f t="shared" si="60"/>
        <v>-2.4907431912678524E-3</v>
      </c>
      <c r="Q487" s="5">
        <f t="shared" si="61"/>
        <v>-2.4907431912678524E-3</v>
      </c>
      <c r="R487" s="5">
        <f t="shared" si="62"/>
        <v>-2.8923723009827151E-3</v>
      </c>
      <c r="T487" s="7">
        <f t="shared" ref="T487:T550" si="68">T486*(1+U487)</f>
        <v>131.59245065479237</v>
      </c>
      <c r="U487" s="4">
        <f t="shared" ref="U487:U550" si="69">(K487*$K$12%)+(L487*$L$12%)+(M487*$M$12%)+(N487*$N$12%)+(O487*$O$12%)+(P487*$P$12%)+(Q487*$Q$12%)+(R487*$R$12%)</f>
        <v>-1.6506129640285749E-3</v>
      </c>
      <c r="V487" s="5">
        <f>T487/MAX($T$14:T487)-1</f>
        <v>-2.3662135762132941E-2</v>
      </c>
      <c r="Z487" s="3"/>
      <c r="AA487" s="3"/>
      <c r="AB487" s="3"/>
      <c r="AC487" s="3"/>
      <c r="AE487" s="3"/>
      <c r="AG487" s="3"/>
      <c r="AL487" s="3"/>
    </row>
    <row r="488" spans="1:38" x14ac:dyDescent="0.25">
      <c r="A488" s="3">
        <v>43241</v>
      </c>
      <c r="B488">
        <v>13114670</v>
      </c>
      <c r="C488">
        <v>13278631</v>
      </c>
      <c r="D488">
        <v>13167070</v>
      </c>
      <c r="E488">
        <v>14370615</v>
      </c>
      <c r="F488">
        <v>11491429</v>
      </c>
      <c r="G488">
        <v>12493122</v>
      </c>
      <c r="H488">
        <v>12493122</v>
      </c>
      <c r="I488">
        <v>14103910</v>
      </c>
      <c r="K488" s="5">
        <f t="shared" si="59"/>
        <v>-1.7805516688419454E-3</v>
      </c>
      <c r="L488" s="5">
        <f t="shared" si="66"/>
        <v>-2.1355598825855138E-3</v>
      </c>
      <c r="M488" s="5">
        <f t="shared" si="67"/>
        <v>-1.4595433629832621E-3</v>
      </c>
      <c r="N488" s="5">
        <f t="shared" si="58"/>
        <v>-8.9519296810491866E-4</v>
      </c>
      <c r="O488" s="5">
        <f t="shared" si="63"/>
        <v>7.0972759609855274E-4</v>
      </c>
      <c r="P488" s="5">
        <f t="shared" si="60"/>
        <v>-7.0932707512960658E-4</v>
      </c>
      <c r="Q488" s="5">
        <f t="shared" si="61"/>
        <v>-7.0932707512960658E-4</v>
      </c>
      <c r="R488" s="5">
        <f t="shared" si="62"/>
        <v>-1.2427893433115678E-3</v>
      </c>
      <c r="T488" s="7">
        <f t="shared" si="68"/>
        <v>131.45719723998312</v>
      </c>
      <c r="U488" s="4">
        <f t="shared" si="69"/>
        <v>-1.0278204724984835E-3</v>
      </c>
      <c r="V488" s="5">
        <f>T488/MAX($T$14:T488)-1</f>
        <v>-2.466563580707215E-2</v>
      </c>
      <c r="Z488" s="3"/>
      <c r="AA488" s="3"/>
      <c r="AC488" s="3"/>
      <c r="AE488" s="3"/>
      <c r="AG488" s="3"/>
      <c r="AL488" s="3"/>
    </row>
    <row r="489" spans="1:38" x14ac:dyDescent="0.25">
      <c r="A489" s="3">
        <v>43242</v>
      </c>
      <c r="B489">
        <v>13063053</v>
      </c>
      <c r="C489">
        <v>13235044</v>
      </c>
      <c r="D489">
        <v>13147027</v>
      </c>
      <c r="E489">
        <v>14370615</v>
      </c>
      <c r="F489">
        <v>11470968</v>
      </c>
      <c r="G489">
        <v>12466442</v>
      </c>
      <c r="H489">
        <v>12466442</v>
      </c>
      <c r="I489">
        <v>14091284</v>
      </c>
      <c r="K489" s="5">
        <f t="shared" si="59"/>
        <v>-3.9358214884552822E-3</v>
      </c>
      <c r="L489" s="5">
        <f t="shared" si="66"/>
        <v>-3.2824919978573508E-3</v>
      </c>
      <c r="M489" s="5">
        <f t="shared" si="67"/>
        <v>-1.5222065349390634E-3</v>
      </c>
      <c r="N489" s="5">
        <f t="shared" si="58"/>
        <v>0</v>
      </c>
      <c r="O489" s="5">
        <f t="shared" si="63"/>
        <v>-1.7805444388161451E-3</v>
      </c>
      <c r="P489" s="5">
        <f t="shared" si="60"/>
        <v>-2.135575078831331E-3</v>
      </c>
      <c r="Q489" s="5">
        <f t="shared" si="61"/>
        <v>-2.135575078831331E-3</v>
      </c>
      <c r="R489" s="5">
        <f t="shared" si="62"/>
        <v>-8.9521274596904288E-4</v>
      </c>
      <c r="T489" s="7">
        <f t="shared" si="68"/>
        <v>131.1994190858409</v>
      </c>
      <c r="U489" s="4">
        <f t="shared" si="69"/>
        <v>-1.9609284204624433E-3</v>
      </c>
      <c r="V489" s="5">
        <f>T489/MAX($T$14:T489)-1</f>
        <v>-2.6578196681271704E-2</v>
      </c>
      <c r="Z489" s="3"/>
      <c r="AA489" s="3"/>
      <c r="AC489" s="3"/>
      <c r="AE489" s="3"/>
      <c r="AG489" s="3"/>
      <c r="AL489" s="3"/>
    </row>
    <row r="490" spans="1:38" x14ac:dyDescent="0.25">
      <c r="A490" s="3">
        <v>43243</v>
      </c>
      <c r="B490">
        <v>13062590</v>
      </c>
      <c r="C490">
        <v>13221614</v>
      </c>
      <c r="D490">
        <v>13129252</v>
      </c>
      <c r="E490">
        <v>14369178</v>
      </c>
      <c r="F490">
        <v>11425820</v>
      </c>
      <c r="G490">
        <v>12425521</v>
      </c>
      <c r="H490">
        <v>12425521</v>
      </c>
      <c r="I490">
        <v>14091284</v>
      </c>
      <c r="K490" s="5">
        <f t="shared" si="59"/>
        <v>-3.5443475579599593E-5</v>
      </c>
      <c r="L490" s="5">
        <f t="shared" si="66"/>
        <v>-1.014730287258625E-3</v>
      </c>
      <c r="M490" s="5">
        <f t="shared" si="67"/>
        <v>-1.3520166954855695E-3</v>
      </c>
      <c r="N490" s="5">
        <f t="shared" si="58"/>
        <v>-9.999572043373206E-5</v>
      </c>
      <c r="O490" s="5">
        <f t="shared" si="63"/>
        <v>-3.9358491802958806E-3</v>
      </c>
      <c r="P490" s="5">
        <f t="shared" si="60"/>
        <v>-3.2824923101555381E-3</v>
      </c>
      <c r="Q490" s="5">
        <f t="shared" si="61"/>
        <v>-3.2824923101555381E-3</v>
      </c>
      <c r="R490" s="5">
        <f t="shared" si="62"/>
        <v>0</v>
      </c>
      <c r="T490" s="7">
        <f t="shared" si="68"/>
        <v>130.98617050238414</v>
      </c>
      <c r="U490" s="4">
        <f t="shared" si="69"/>
        <v>-1.6253774974205604E-3</v>
      </c>
      <c r="V490" s="5">
        <f>T490/MAX($T$14:T490)-1</f>
        <v>-2.8160374575884384E-2</v>
      </c>
      <c r="Z490" s="3"/>
      <c r="AA490" s="3"/>
      <c r="AC490" s="3"/>
      <c r="AE490" s="3"/>
      <c r="AG490" s="3"/>
      <c r="AL490" s="3"/>
    </row>
    <row r="491" spans="1:38" x14ac:dyDescent="0.25">
      <c r="A491" s="3">
        <v>43244</v>
      </c>
      <c r="B491">
        <v>13073069</v>
      </c>
      <c r="C491">
        <v>13418592</v>
      </c>
      <c r="D491">
        <v>13801506</v>
      </c>
      <c r="E491">
        <v>15222416</v>
      </c>
      <c r="F491">
        <v>11425416</v>
      </c>
      <c r="G491">
        <v>12412912</v>
      </c>
      <c r="H491">
        <v>12412912</v>
      </c>
      <c r="I491">
        <v>14089875</v>
      </c>
      <c r="K491" s="5">
        <f t="shared" si="59"/>
        <v>8.0221456847384687E-4</v>
      </c>
      <c r="L491" s="5">
        <f t="shared" si="66"/>
        <v>1.4898181114650688E-2</v>
      </c>
      <c r="M491" s="5">
        <f t="shared" si="67"/>
        <v>5.1202764635791986E-2</v>
      </c>
      <c r="N491" s="5">
        <f t="shared" si="58"/>
        <v>5.9379736266055083E-2</v>
      </c>
      <c r="O491" s="5">
        <f t="shared" si="63"/>
        <v>-3.5358512561867173E-5</v>
      </c>
      <c r="P491" s="5">
        <f t="shared" si="60"/>
        <v>-1.0147663023546416E-3</v>
      </c>
      <c r="Q491" s="5">
        <f t="shared" si="61"/>
        <v>-1.0147663023546416E-3</v>
      </c>
      <c r="R491" s="5">
        <f t="shared" si="62"/>
        <v>-9.9990887984402477E-5</v>
      </c>
      <c r="T491" s="7">
        <f t="shared" si="68"/>
        <v>133.01838842990367</v>
      </c>
      <c r="U491" s="4">
        <f t="shared" si="69"/>
        <v>1.5514751822464506E-2</v>
      </c>
      <c r="V491" s="5">
        <f>T491/MAX($T$14:T491)-1</f>
        <v>-1.3082523976192251E-2</v>
      </c>
      <c r="Z491" s="3"/>
      <c r="AA491" s="3"/>
      <c r="AC491" s="3"/>
      <c r="AE491" s="3"/>
      <c r="AG491" s="3"/>
      <c r="AL491" s="3"/>
    </row>
    <row r="492" spans="1:38" x14ac:dyDescent="0.25">
      <c r="A492" s="3">
        <v>43245</v>
      </c>
      <c r="B492">
        <v>13107185</v>
      </c>
      <c r="C492">
        <v>13445336</v>
      </c>
      <c r="D492">
        <v>13834822</v>
      </c>
      <c r="E492">
        <v>15226606</v>
      </c>
      <c r="F492">
        <v>11482487</v>
      </c>
      <c r="G492">
        <v>12360268</v>
      </c>
      <c r="H492">
        <v>12360268</v>
      </c>
      <c r="I492">
        <v>14082212</v>
      </c>
      <c r="K492" s="5">
        <f t="shared" si="59"/>
        <v>2.6096397104613533E-3</v>
      </c>
      <c r="L492" s="5">
        <f t="shared" si="66"/>
        <v>1.9930556052378812E-3</v>
      </c>
      <c r="M492" s="5">
        <f t="shared" si="67"/>
        <v>2.4139394642874734E-3</v>
      </c>
      <c r="N492" s="5">
        <f t="shared" si="58"/>
        <v>2.7525197051514461E-4</v>
      </c>
      <c r="O492" s="5">
        <f t="shared" si="63"/>
        <v>4.9950916448031624E-3</v>
      </c>
      <c r="P492" s="5">
        <f t="shared" si="60"/>
        <v>-4.2410676882266296E-3</v>
      </c>
      <c r="Q492" s="5">
        <f t="shared" si="61"/>
        <v>-4.2410676882266296E-3</v>
      </c>
      <c r="R492" s="5">
        <f t="shared" si="62"/>
        <v>-5.4386571917774962E-4</v>
      </c>
      <c r="T492" s="7">
        <f t="shared" si="68"/>
        <v>133.07260967304231</v>
      </c>
      <c r="U492" s="4">
        <f t="shared" si="69"/>
        <v>4.0762216245925076E-4</v>
      </c>
      <c r="V492" s="5">
        <f>T492/MAX($T$14:T492)-1</f>
        <v>-1.2680234540446644E-2</v>
      </c>
      <c r="Z492" s="3"/>
      <c r="AA492" s="3"/>
      <c r="AC492" s="3"/>
      <c r="AE492" s="3"/>
      <c r="AG492" s="3"/>
      <c r="AL492" s="3"/>
    </row>
    <row r="493" spans="1:38" x14ac:dyDescent="0.25">
      <c r="A493" s="3">
        <v>43248</v>
      </c>
      <c r="B493">
        <v>13182465</v>
      </c>
      <c r="C493">
        <v>13512285</v>
      </c>
      <c r="D493">
        <v>13917526</v>
      </c>
      <c r="E493">
        <v>15275082</v>
      </c>
      <c r="F493">
        <v>11553780</v>
      </c>
      <c r="G493">
        <v>12423554</v>
      </c>
      <c r="H493">
        <v>12423554</v>
      </c>
      <c r="I493">
        <v>14187194</v>
      </c>
      <c r="K493" s="5">
        <f t="shared" si="59"/>
        <v>5.7434147759416465E-3</v>
      </c>
      <c r="L493" s="5">
        <f t="shared" si="66"/>
        <v>4.9793474852544151E-3</v>
      </c>
      <c r="M493" s="5">
        <f t="shared" si="67"/>
        <v>5.9779590948116912E-3</v>
      </c>
      <c r="N493" s="5">
        <f t="shared" si="58"/>
        <v>3.1836379032859075E-3</v>
      </c>
      <c r="O493" s="5">
        <f t="shared" si="63"/>
        <v>6.2088465678211691E-3</v>
      </c>
      <c r="P493" s="5">
        <f t="shared" si="60"/>
        <v>5.1201155185307545E-3</v>
      </c>
      <c r="Q493" s="5">
        <f t="shared" si="61"/>
        <v>5.1201155185307545E-3</v>
      </c>
      <c r="R493" s="5">
        <f t="shared" si="62"/>
        <v>7.4549367670362354E-3</v>
      </c>
      <c r="T493" s="7">
        <f t="shared" si="68"/>
        <v>133.80098881709776</v>
      </c>
      <c r="U493" s="4">
        <f t="shared" si="69"/>
        <v>5.4735467039015717E-3</v>
      </c>
      <c r="V493" s="5">
        <f>T493/MAX($T$14:T493)-1</f>
        <v>-7.2760936925186925E-3</v>
      </c>
      <c r="Z493" s="3"/>
      <c r="AA493" s="3"/>
      <c r="AC493" s="3"/>
      <c r="AE493" s="3"/>
      <c r="AG493" s="3"/>
      <c r="AL493" s="3"/>
    </row>
    <row r="494" spans="1:38" x14ac:dyDescent="0.25">
      <c r="A494" s="3">
        <v>43249</v>
      </c>
      <c r="B494">
        <v>13294612</v>
      </c>
      <c r="C494">
        <v>13581593</v>
      </c>
      <c r="D494">
        <v>14006303</v>
      </c>
      <c r="E494">
        <v>15294389</v>
      </c>
      <c r="F494">
        <v>11620137</v>
      </c>
      <c r="G494">
        <v>12485414</v>
      </c>
      <c r="H494">
        <v>12485414</v>
      </c>
      <c r="I494">
        <v>14232360</v>
      </c>
      <c r="K494" s="5">
        <f t="shared" si="59"/>
        <v>8.5072860045523058E-3</v>
      </c>
      <c r="L494" s="5">
        <f t="shared" si="66"/>
        <v>5.1292583008721859E-3</v>
      </c>
      <c r="M494" s="5">
        <f t="shared" si="67"/>
        <v>6.3787917479012357E-3</v>
      </c>
      <c r="N494" s="5">
        <f t="shared" si="58"/>
        <v>1.2639539349117435E-3</v>
      </c>
      <c r="O494" s="5">
        <f t="shared" si="63"/>
        <v>5.7433151747738886E-3</v>
      </c>
      <c r="P494" s="5">
        <f t="shared" si="60"/>
        <v>4.9792515088677991E-3</v>
      </c>
      <c r="Q494" s="5">
        <f t="shared" si="61"/>
        <v>4.9792515088677991E-3</v>
      </c>
      <c r="R494" s="5">
        <f t="shared" si="62"/>
        <v>3.183575272178496E-3</v>
      </c>
      <c r="T494" s="7">
        <f t="shared" si="68"/>
        <v>134.47274811228866</v>
      </c>
      <c r="U494" s="4">
        <f t="shared" si="69"/>
        <v>5.0205854316156817E-3</v>
      </c>
      <c r="V494" s="5">
        <f>T494/MAX($T$14:T494)-1</f>
        <v>-2.2920385108947672E-3</v>
      </c>
      <c r="Z494" s="3"/>
      <c r="AA494" s="3"/>
      <c r="AC494" s="3"/>
      <c r="AE494" s="3"/>
      <c r="AG494" s="3"/>
      <c r="AL494" s="3"/>
    </row>
    <row r="495" spans="1:38" x14ac:dyDescent="0.25">
      <c r="A495" s="3">
        <v>43250</v>
      </c>
      <c r="B495">
        <v>13359344</v>
      </c>
      <c r="C495">
        <v>13892114</v>
      </c>
      <c r="D495">
        <v>14253109</v>
      </c>
      <c r="E495">
        <v>15506566</v>
      </c>
      <c r="F495">
        <v>11718993</v>
      </c>
      <c r="G495">
        <v>12549455</v>
      </c>
      <c r="H495">
        <v>12549455</v>
      </c>
      <c r="I495">
        <v>14250349</v>
      </c>
      <c r="K495" s="5">
        <f t="shared" si="59"/>
        <v>4.8690401795854488E-3</v>
      </c>
      <c r="L495" s="5">
        <f t="shared" si="66"/>
        <v>2.286337103460534E-2</v>
      </c>
      <c r="M495" s="5">
        <f t="shared" si="67"/>
        <v>1.7621066744022418E-2</v>
      </c>
      <c r="N495" s="5">
        <f t="shared" si="58"/>
        <v>1.3872865401814982E-2</v>
      </c>
      <c r="O495" s="5">
        <f t="shared" si="63"/>
        <v>8.5073007314802052E-3</v>
      </c>
      <c r="P495" s="5">
        <f t="shared" si="60"/>
        <v>5.1292652370198422E-3</v>
      </c>
      <c r="Q495" s="5">
        <f t="shared" si="61"/>
        <v>5.1292652370198422E-3</v>
      </c>
      <c r="R495" s="5">
        <f t="shared" si="62"/>
        <v>1.2639506027110059E-3</v>
      </c>
      <c r="T495" s="7">
        <f t="shared" si="68"/>
        <v>135.80497173180206</v>
      </c>
      <c r="U495" s="4">
        <f t="shared" si="69"/>
        <v>9.9070156460323855E-3</v>
      </c>
      <c r="V495" s="5">
        <f>T495/MAX($T$14:T495)-1</f>
        <v>0</v>
      </c>
      <c r="Z495" s="3"/>
      <c r="AA495" s="3"/>
      <c r="AC495" s="3"/>
      <c r="AE495" s="3"/>
      <c r="AG495" s="3"/>
      <c r="AL495" s="3"/>
    </row>
    <row r="496" spans="1:38" x14ac:dyDescent="0.25">
      <c r="A496" s="3">
        <v>43251</v>
      </c>
      <c r="B496">
        <v>13276277</v>
      </c>
      <c r="C496">
        <v>14800994</v>
      </c>
      <c r="D496">
        <v>14461596</v>
      </c>
      <c r="E496">
        <v>16649896</v>
      </c>
      <c r="F496">
        <v>11776054</v>
      </c>
      <c r="G496">
        <v>12836378</v>
      </c>
      <c r="H496">
        <v>12836378</v>
      </c>
      <c r="I496">
        <v>14448042</v>
      </c>
      <c r="K496" s="5">
        <f t="shared" si="59"/>
        <v>-6.2178951301800067E-3</v>
      </c>
      <c r="L496" s="5">
        <f t="shared" si="66"/>
        <v>6.5424167984800663E-2</v>
      </c>
      <c r="M496" s="5">
        <f t="shared" si="67"/>
        <v>1.4627475310825089E-2</v>
      </c>
      <c r="N496" s="5">
        <f t="shared" si="58"/>
        <v>7.3731991983266854E-2</v>
      </c>
      <c r="O496" s="5">
        <f t="shared" si="63"/>
        <v>4.869104367585253E-3</v>
      </c>
      <c r="P496" s="5">
        <f t="shared" si="60"/>
        <v>2.2863383310271157E-2</v>
      </c>
      <c r="Q496" s="5">
        <f t="shared" si="61"/>
        <v>2.2863383310271157E-2</v>
      </c>
      <c r="R496" s="5">
        <f t="shared" si="62"/>
        <v>1.387285321924403E-2</v>
      </c>
      <c r="T496" s="7">
        <f t="shared" si="68"/>
        <v>139.40438853655778</v>
      </c>
      <c r="U496" s="4">
        <f t="shared" si="69"/>
        <v>2.6504308044510524E-2</v>
      </c>
      <c r="V496" s="5">
        <f>T496/MAX($T$14:T496)-1</f>
        <v>0</v>
      </c>
      <c r="Z496" s="3"/>
      <c r="AA496" s="3"/>
      <c r="AC496" s="3"/>
      <c r="AE496" s="3"/>
      <c r="AG496" s="3"/>
      <c r="AL496" s="3"/>
    </row>
    <row r="497" spans="1:38" x14ac:dyDescent="0.25">
      <c r="A497" s="3">
        <v>43252</v>
      </c>
      <c r="B497">
        <v>13241769</v>
      </c>
      <c r="C497">
        <v>14792842</v>
      </c>
      <c r="D497">
        <v>14461596</v>
      </c>
      <c r="E497">
        <v>16649896</v>
      </c>
      <c r="F497">
        <v>11733570</v>
      </c>
      <c r="G497">
        <v>13109793</v>
      </c>
      <c r="H497">
        <v>13109793</v>
      </c>
      <c r="I497">
        <v>14690486</v>
      </c>
      <c r="K497" s="5">
        <f t="shared" si="59"/>
        <v>-2.5992226585811462E-3</v>
      </c>
      <c r="L497" s="5">
        <f t="shared" si="66"/>
        <v>-5.5077381965018546E-4</v>
      </c>
      <c r="M497" s="5">
        <f t="shared" si="67"/>
        <v>0</v>
      </c>
      <c r="N497" s="5">
        <f t="shared" si="58"/>
        <v>0</v>
      </c>
      <c r="O497" s="5">
        <f t="shared" si="63"/>
        <v>-3.6076600871565168E-3</v>
      </c>
      <c r="P497" s="5">
        <f t="shared" si="60"/>
        <v>2.130001157647432E-2</v>
      </c>
      <c r="Q497" s="5">
        <f t="shared" si="61"/>
        <v>2.130001157647432E-2</v>
      </c>
      <c r="R497" s="5">
        <f t="shared" si="62"/>
        <v>1.6780405261834108E-2</v>
      </c>
      <c r="T497" s="7">
        <f t="shared" si="68"/>
        <v>140.32136920315324</v>
      </c>
      <c r="U497" s="4">
        <f t="shared" si="69"/>
        <v>6.5778464811743625E-3</v>
      </c>
      <c r="V497" s="5">
        <f>T497/MAX($T$14:T497)-1</f>
        <v>0</v>
      </c>
      <c r="Z497" s="3"/>
      <c r="AA497" s="3"/>
      <c r="AC497" s="3"/>
      <c r="AE497" s="3"/>
      <c r="AG497" s="3"/>
      <c r="AL497" s="3"/>
    </row>
    <row r="498" spans="1:38" x14ac:dyDescent="0.25">
      <c r="A498" s="3">
        <v>43255</v>
      </c>
      <c r="B498">
        <v>13363778</v>
      </c>
      <c r="C498">
        <v>14867371</v>
      </c>
      <c r="D498">
        <v>14546483</v>
      </c>
      <c r="E498">
        <v>16748947</v>
      </c>
      <c r="F498">
        <v>11702432</v>
      </c>
      <c r="G498">
        <v>13162520</v>
      </c>
      <c r="H498">
        <v>13162520</v>
      </c>
      <c r="I498">
        <v>14712697</v>
      </c>
      <c r="K498" s="5">
        <f t="shared" si="59"/>
        <v>9.2139501904919818E-3</v>
      </c>
      <c r="L498" s="5">
        <f t="shared" si="66"/>
        <v>5.0381799521688198E-3</v>
      </c>
      <c r="M498" s="5">
        <f t="shared" si="67"/>
        <v>5.8698223902811097E-3</v>
      </c>
      <c r="N498" s="5">
        <f t="shared" si="58"/>
        <v>5.9490461682163431E-3</v>
      </c>
      <c r="O498" s="5">
        <f t="shared" si="63"/>
        <v>-2.6537532907716654E-3</v>
      </c>
      <c r="P498" s="5">
        <f t="shared" si="60"/>
        <v>4.0219551902918038E-3</v>
      </c>
      <c r="Q498" s="5">
        <f t="shared" si="61"/>
        <v>4.0219551902918038E-3</v>
      </c>
      <c r="R498" s="5">
        <f t="shared" si="62"/>
        <v>1.5119309190996244E-3</v>
      </c>
      <c r="T498" s="7">
        <f t="shared" si="68"/>
        <v>140.89972278740467</v>
      </c>
      <c r="U498" s="4">
        <f t="shared" si="69"/>
        <v>4.1216358387587276E-3</v>
      </c>
      <c r="V498" s="5">
        <f>T498/MAX($T$14:T498)-1</f>
        <v>0</v>
      </c>
      <c r="Z498" s="3"/>
      <c r="AA498" s="3"/>
      <c r="AC498" s="3"/>
      <c r="AE498" s="3"/>
      <c r="AG498" s="3"/>
      <c r="AL498" s="3"/>
    </row>
    <row r="499" spans="1:38" x14ac:dyDescent="0.25">
      <c r="A499" s="3">
        <v>43256</v>
      </c>
      <c r="B499">
        <v>13307290</v>
      </c>
      <c r="C499">
        <v>14807418</v>
      </c>
      <c r="D499">
        <v>14541190</v>
      </c>
      <c r="E499">
        <v>16759413</v>
      </c>
      <c r="F499">
        <v>11810257</v>
      </c>
      <c r="G499">
        <v>13228836</v>
      </c>
      <c r="H499">
        <v>13228836</v>
      </c>
      <c r="I499">
        <v>14800224</v>
      </c>
      <c r="K499" s="5">
        <f t="shared" si="59"/>
        <v>-4.2269483973768063E-3</v>
      </c>
      <c r="L499" s="5">
        <f t="shared" si="66"/>
        <v>-4.0325219569754545E-3</v>
      </c>
      <c r="M499" s="5">
        <f t="shared" si="67"/>
        <v>-3.638680222566304E-4</v>
      </c>
      <c r="N499" s="5">
        <f t="shared" si="58"/>
        <v>6.2487510408870683E-4</v>
      </c>
      <c r="O499" s="5">
        <f t="shared" si="63"/>
        <v>9.2138967353110335E-3</v>
      </c>
      <c r="P499" s="5">
        <f t="shared" si="60"/>
        <v>5.0382449561330311E-3</v>
      </c>
      <c r="Q499" s="5">
        <f t="shared" si="61"/>
        <v>5.0382449561330311E-3</v>
      </c>
      <c r="R499" s="5">
        <f t="shared" si="62"/>
        <v>5.949079220485487E-3</v>
      </c>
      <c r="T499" s="7">
        <f t="shared" si="68"/>
        <v>141.20337934819077</v>
      </c>
      <c r="U499" s="4">
        <f t="shared" si="69"/>
        <v>2.1551253244427998E-3</v>
      </c>
      <c r="V499" s="5">
        <f>T499/MAX($T$14:T499)-1</f>
        <v>0</v>
      </c>
      <c r="Z499" s="3"/>
      <c r="AA499" s="3"/>
      <c r="AC499" s="3"/>
      <c r="AE499" s="3"/>
      <c r="AG499" s="3"/>
      <c r="AL499" s="3"/>
    </row>
    <row r="500" spans="1:38" x14ac:dyDescent="0.25">
      <c r="A500" s="3">
        <v>43257</v>
      </c>
      <c r="B500">
        <v>13279139</v>
      </c>
      <c r="C500">
        <v>14792756</v>
      </c>
      <c r="D500">
        <v>14522654</v>
      </c>
      <c r="E500">
        <v>16759413</v>
      </c>
      <c r="F500">
        <v>11760336</v>
      </c>
      <c r="G500">
        <v>13175491</v>
      </c>
      <c r="H500">
        <v>13175491</v>
      </c>
      <c r="I500">
        <v>14809471</v>
      </c>
      <c r="K500" s="5">
        <f t="shared" si="59"/>
        <v>-2.1154570164173547E-3</v>
      </c>
      <c r="L500" s="5">
        <f t="shared" si="66"/>
        <v>-9.9017938171264142E-4</v>
      </c>
      <c r="M500" s="5">
        <f t="shared" si="67"/>
        <v>-1.2747237330644756E-3</v>
      </c>
      <c r="N500" s="5">
        <f t="shared" si="58"/>
        <v>0</v>
      </c>
      <c r="O500" s="5">
        <f t="shared" si="63"/>
        <v>-4.2269190247087307E-3</v>
      </c>
      <c r="P500" s="5">
        <f t="shared" si="60"/>
        <v>-4.0324787456734734E-3</v>
      </c>
      <c r="Q500" s="5">
        <f t="shared" si="61"/>
        <v>-4.0324787456734734E-3</v>
      </c>
      <c r="R500" s="5">
        <f t="shared" si="62"/>
        <v>6.247878410488017E-4</v>
      </c>
      <c r="T500" s="7">
        <f t="shared" si="68"/>
        <v>140.92013509802166</v>
      </c>
      <c r="U500" s="4">
        <f t="shared" si="69"/>
        <v>-2.0059311007751685E-3</v>
      </c>
      <c r="V500" s="5">
        <f>T500/MAX($T$14:T500)-1</f>
        <v>-2.0059311007752934E-3</v>
      </c>
      <c r="Z500" s="3"/>
      <c r="AA500" s="3"/>
      <c r="AC500" s="3"/>
      <c r="AE500" s="3"/>
      <c r="AG500" s="3"/>
      <c r="AL500" s="3"/>
    </row>
    <row r="501" spans="1:38" x14ac:dyDescent="0.25">
      <c r="A501" s="3">
        <v>43258</v>
      </c>
      <c r="B501">
        <v>13342705</v>
      </c>
      <c r="C501">
        <v>14699511</v>
      </c>
      <c r="D501">
        <v>14433472</v>
      </c>
      <c r="E501">
        <v>16590259</v>
      </c>
      <c r="F501">
        <v>11735458</v>
      </c>
      <c r="G501">
        <v>13162444</v>
      </c>
      <c r="H501">
        <v>13162444</v>
      </c>
      <c r="I501">
        <v>14809471</v>
      </c>
      <c r="K501" s="5">
        <f t="shared" si="59"/>
        <v>4.7869067414687549E-3</v>
      </c>
      <c r="L501" s="5">
        <f t="shared" si="66"/>
        <v>-6.3034231079049929E-3</v>
      </c>
      <c r="M501" s="5">
        <f t="shared" si="67"/>
        <v>-6.1408885731216722E-3</v>
      </c>
      <c r="N501" s="5">
        <f t="shared" si="58"/>
        <v>-1.009307426220718E-2</v>
      </c>
      <c r="O501" s="5">
        <f t="shared" si="63"/>
        <v>-2.1154157500261617E-3</v>
      </c>
      <c r="P501" s="5">
        <f t="shared" si="60"/>
        <v>-9.9024772587219534E-4</v>
      </c>
      <c r="Q501" s="5">
        <f t="shared" si="61"/>
        <v>-9.9024772587219534E-4</v>
      </c>
      <c r="R501" s="5">
        <f t="shared" si="62"/>
        <v>0</v>
      </c>
      <c r="T501" s="7">
        <f t="shared" si="68"/>
        <v>140.53531056213788</v>
      </c>
      <c r="U501" s="4">
        <f t="shared" si="69"/>
        <v>-2.7307988004419553E-3</v>
      </c>
      <c r="V501" s="5">
        <f>T501/MAX($T$14:T501)-1</f>
        <v>-4.7312521069733382E-3</v>
      </c>
      <c r="Z501" s="3"/>
      <c r="AA501" s="3"/>
      <c r="AC501" s="3"/>
      <c r="AE501" s="3"/>
      <c r="AG501" s="3"/>
      <c r="AL501" s="3"/>
    </row>
    <row r="502" spans="1:38" x14ac:dyDescent="0.25">
      <c r="A502" s="3">
        <v>43259</v>
      </c>
      <c r="B502">
        <v>13311601</v>
      </c>
      <c r="C502">
        <v>14699511</v>
      </c>
      <c r="D502">
        <v>14402774</v>
      </c>
      <c r="E502">
        <v>16590259</v>
      </c>
      <c r="F502">
        <v>11790758</v>
      </c>
      <c r="G502">
        <v>13157732</v>
      </c>
      <c r="H502">
        <v>13157732</v>
      </c>
      <c r="I502">
        <v>14745671</v>
      </c>
      <c r="K502" s="5">
        <f t="shared" si="59"/>
        <v>-2.3311614848713358E-3</v>
      </c>
      <c r="L502" s="5">
        <f t="shared" si="66"/>
        <v>0</v>
      </c>
      <c r="M502" s="5">
        <f t="shared" si="67"/>
        <v>-2.1268617834987458E-3</v>
      </c>
      <c r="N502" s="5">
        <f t="shared" si="58"/>
        <v>0</v>
      </c>
      <c r="O502" s="5">
        <f t="shared" si="63"/>
        <v>4.7122148960867527E-3</v>
      </c>
      <c r="P502" s="5">
        <f t="shared" si="60"/>
        <v>-3.5798822771815342E-4</v>
      </c>
      <c r="Q502" s="5">
        <f t="shared" si="61"/>
        <v>-3.5798822771815342E-4</v>
      </c>
      <c r="R502" s="5">
        <f t="shared" si="62"/>
        <v>-4.308053947369217E-3</v>
      </c>
      <c r="T502" s="7">
        <f t="shared" si="68"/>
        <v>140.45151921543933</v>
      </c>
      <c r="U502" s="4">
        <f t="shared" si="69"/>
        <v>-5.9622984688610658E-4</v>
      </c>
      <c r="V502" s="5">
        <f>T502/MAX($T$14:T502)-1</f>
        <v>-5.3246610401400662E-3</v>
      </c>
      <c r="Z502" s="3"/>
      <c r="AA502" s="3"/>
      <c r="AC502" s="3"/>
      <c r="AE502" s="3"/>
      <c r="AG502" s="3"/>
      <c r="AL502" s="3"/>
    </row>
    <row r="503" spans="1:38" x14ac:dyDescent="0.25">
      <c r="A503" s="3">
        <v>43262</v>
      </c>
      <c r="B503">
        <v>13250649</v>
      </c>
      <c r="C503">
        <v>14672574</v>
      </c>
      <c r="D503">
        <v>14348734</v>
      </c>
      <c r="E503">
        <v>16590259</v>
      </c>
      <c r="F503">
        <v>11735312</v>
      </c>
      <c r="G503">
        <v>13120871</v>
      </c>
      <c r="H503">
        <v>13120871</v>
      </c>
      <c r="I503">
        <v>14704601</v>
      </c>
      <c r="K503" s="5">
        <f t="shared" si="59"/>
        <v>-4.5788632036071197E-3</v>
      </c>
      <c r="L503" s="5">
        <f t="shared" si="66"/>
        <v>-1.8325099385959609E-3</v>
      </c>
      <c r="M503" s="5">
        <f t="shared" si="67"/>
        <v>-3.7520549860742269E-3</v>
      </c>
      <c r="N503" s="5">
        <f t="shared" si="58"/>
        <v>0</v>
      </c>
      <c r="O503" s="5">
        <f t="shared" si="63"/>
        <v>-4.7024966503426135E-3</v>
      </c>
      <c r="P503" s="5">
        <f t="shared" si="60"/>
        <v>-2.8014706485889329E-3</v>
      </c>
      <c r="Q503" s="5">
        <f t="shared" si="61"/>
        <v>-2.8014706485889329E-3</v>
      </c>
      <c r="R503" s="5">
        <f t="shared" si="62"/>
        <v>-2.7852242193657784E-3</v>
      </c>
      <c r="T503" s="7">
        <f t="shared" si="68"/>
        <v>140.04326017669823</v>
      </c>
      <c r="U503" s="4">
        <f t="shared" si="69"/>
        <v>-2.9067612868954457E-3</v>
      </c>
      <c r="V503" s="5">
        <f>T503/MAX($T$14:T503)-1</f>
        <v>-8.2159448084583309E-3</v>
      </c>
      <c r="Z503" s="3"/>
      <c r="AA503" s="3"/>
      <c r="AC503" s="3"/>
      <c r="AE503" s="3"/>
      <c r="AG503" s="3"/>
      <c r="AL503" s="3"/>
    </row>
    <row r="504" spans="1:38" x14ac:dyDescent="0.25">
      <c r="A504" s="3">
        <v>43263</v>
      </c>
      <c r="B504">
        <v>13224419</v>
      </c>
      <c r="C504">
        <v>14665745</v>
      </c>
      <c r="D504">
        <v>14347493</v>
      </c>
      <c r="E504">
        <v>16590259</v>
      </c>
      <c r="F504">
        <v>11681578</v>
      </c>
      <c r="G504">
        <v>13096827</v>
      </c>
      <c r="H504">
        <v>13096827</v>
      </c>
      <c r="I504">
        <v>14704601</v>
      </c>
      <c r="K504" s="5">
        <f t="shared" si="59"/>
        <v>-1.9795256821005802E-3</v>
      </c>
      <c r="L504" s="5">
        <f t="shared" si="66"/>
        <v>-4.6542617539357956E-4</v>
      </c>
      <c r="M504" s="5">
        <f t="shared" si="67"/>
        <v>-8.64884665086052E-5</v>
      </c>
      <c r="N504" s="5">
        <f t="shared" si="58"/>
        <v>0</v>
      </c>
      <c r="O504" s="5">
        <f t="shared" si="63"/>
        <v>-4.578830115466892E-3</v>
      </c>
      <c r="P504" s="5">
        <f t="shared" si="60"/>
        <v>-1.8325002966647075E-3</v>
      </c>
      <c r="Q504" s="5">
        <f t="shared" si="61"/>
        <v>-1.8325002966647075E-3</v>
      </c>
      <c r="R504" s="5">
        <f t="shared" si="62"/>
        <v>0</v>
      </c>
      <c r="T504" s="7">
        <f t="shared" si="68"/>
        <v>139.85463466610815</v>
      </c>
      <c r="U504" s="4">
        <f t="shared" si="69"/>
        <v>-1.346908879099884E-3</v>
      </c>
      <c r="V504" s="5">
        <f>T504/MAX($T$14:T504)-1</f>
        <v>-9.5517875585453549E-3</v>
      </c>
      <c r="Z504" s="3"/>
      <c r="AA504" s="3"/>
      <c r="AC504" s="3"/>
      <c r="AE504" s="3"/>
      <c r="AG504" s="3"/>
      <c r="AL504" s="3"/>
    </row>
    <row r="505" spans="1:38" x14ac:dyDescent="0.25">
      <c r="A505" s="3">
        <v>43264</v>
      </c>
      <c r="B505">
        <v>13173253</v>
      </c>
      <c r="C505">
        <v>14675309</v>
      </c>
      <c r="D505">
        <v>14347493</v>
      </c>
      <c r="E505">
        <v>16590259</v>
      </c>
      <c r="F505">
        <v>11658454</v>
      </c>
      <c r="G505">
        <v>13090731</v>
      </c>
      <c r="H505">
        <v>13090731</v>
      </c>
      <c r="I505">
        <v>14704601</v>
      </c>
      <c r="K505" s="5">
        <f t="shared" si="59"/>
        <v>-3.8690546631954259E-3</v>
      </c>
      <c r="L505" s="5">
        <f t="shared" si="66"/>
        <v>6.521318896517414E-4</v>
      </c>
      <c r="M505" s="5">
        <f t="shared" si="67"/>
        <v>0</v>
      </c>
      <c r="N505" s="5">
        <f t="shared" si="58"/>
        <v>0</v>
      </c>
      <c r="O505" s="5">
        <f t="shared" si="63"/>
        <v>-1.9795270810158971E-3</v>
      </c>
      <c r="P505" s="5">
        <f t="shared" si="60"/>
        <v>-4.6545625135008262E-4</v>
      </c>
      <c r="Q505" s="5">
        <f t="shared" si="61"/>
        <v>-4.6545625135008262E-4</v>
      </c>
      <c r="R505" s="5">
        <f t="shared" si="62"/>
        <v>0</v>
      </c>
      <c r="T505" s="7">
        <f t="shared" si="68"/>
        <v>139.74751716311548</v>
      </c>
      <c r="U505" s="4">
        <f t="shared" si="69"/>
        <v>-7.6592029465746836E-4</v>
      </c>
      <c r="V505" s="5">
        <f>T505/MAX($T$14:T505)-1</f>
        <v>-1.031039194526151E-2</v>
      </c>
      <c r="Z505" s="3"/>
      <c r="AA505" s="3"/>
      <c r="AC505" s="3"/>
      <c r="AE505" s="3"/>
      <c r="AG505" s="3"/>
      <c r="AL505" s="3"/>
    </row>
    <row r="506" spans="1:38" x14ac:dyDescent="0.25">
      <c r="A506" s="3">
        <v>43265</v>
      </c>
      <c r="B506">
        <v>13056107</v>
      </c>
      <c r="C506">
        <v>14675309</v>
      </c>
      <c r="D506">
        <v>14347493</v>
      </c>
      <c r="E506">
        <v>16590259</v>
      </c>
      <c r="F506">
        <v>11613347</v>
      </c>
      <c r="G506">
        <v>13099268</v>
      </c>
      <c r="H506">
        <v>13099268</v>
      </c>
      <c r="I506">
        <v>14704601</v>
      </c>
      <c r="K506" s="5">
        <f t="shared" si="59"/>
        <v>-8.8927161726871651E-3</v>
      </c>
      <c r="L506" s="5">
        <f t="shared" si="66"/>
        <v>0</v>
      </c>
      <c r="M506" s="5">
        <f t="shared" si="67"/>
        <v>0</v>
      </c>
      <c r="N506" s="5">
        <f t="shared" si="58"/>
        <v>0</v>
      </c>
      <c r="O506" s="5">
        <f t="shared" si="63"/>
        <v>-3.8690378672849857E-3</v>
      </c>
      <c r="P506" s="5">
        <f t="shared" si="60"/>
        <v>6.5214081627673615E-4</v>
      </c>
      <c r="Q506" s="5">
        <f t="shared" si="61"/>
        <v>6.5214081627673615E-4</v>
      </c>
      <c r="R506" s="5">
        <f t="shared" si="62"/>
        <v>0</v>
      </c>
      <c r="T506" s="7">
        <f t="shared" si="68"/>
        <v>139.54737299787777</v>
      </c>
      <c r="U506" s="4">
        <f t="shared" si="69"/>
        <v>-1.4321840509273348E-3</v>
      </c>
      <c r="V506" s="5">
        <f>T506/MAX($T$14:T506)-1</f>
        <v>-1.1727809617286034E-2</v>
      </c>
      <c r="Z506" s="3"/>
      <c r="AA506" s="3"/>
      <c r="AC506" s="3"/>
      <c r="AE506" s="3"/>
      <c r="AG506" s="3"/>
      <c r="AL506" s="3"/>
    </row>
    <row r="507" spans="1:38" x14ac:dyDescent="0.25">
      <c r="A507" s="3">
        <v>43266</v>
      </c>
      <c r="B507">
        <v>13046480</v>
      </c>
      <c r="C507">
        <v>14664489</v>
      </c>
      <c r="D507">
        <v>14336914</v>
      </c>
      <c r="E507">
        <v>16572286</v>
      </c>
      <c r="F507">
        <v>11561602</v>
      </c>
      <c r="G507">
        <v>13099268</v>
      </c>
      <c r="H507">
        <v>13099268</v>
      </c>
      <c r="I507">
        <v>14704601</v>
      </c>
      <c r="K507" s="5">
        <f t="shared" si="59"/>
        <v>-7.373560893764175E-4</v>
      </c>
      <c r="L507" s="5">
        <f t="shared" si="66"/>
        <v>-7.3729282293133469E-4</v>
      </c>
      <c r="M507" s="5">
        <f t="shared" si="67"/>
        <v>-7.373413599156553E-4</v>
      </c>
      <c r="N507" s="5">
        <f t="shared" si="58"/>
        <v>-1.0833465589656921E-3</v>
      </c>
      <c r="O507" s="5">
        <f t="shared" si="63"/>
        <v>-4.4556491767618889E-3</v>
      </c>
      <c r="P507" s="5">
        <f t="shared" si="60"/>
        <v>0</v>
      </c>
      <c r="Q507" s="5">
        <f t="shared" si="61"/>
        <v>0</v>
      </c>
      <c r="R507" s="5">
        <f t="shared" si="62"/>
        <v>0</v>
      </c>
      <c r="T507" s="7">
        <f t="shared" si="68"/>
        <v>139.41216928093368</v>
      </c>
      <c r="U507" s="4">
        <f t="shared" si="69"/>
        <v>-9.6887325099387356E-4</v>
      </c>
      <c r="V507" s="5">
        <f>T507/MAX($T$14:T507)-1</f>
        <v>-1.2685320107248765E-2</v>
      </c>
      <c r="Z507" s="3"/>
      <c r="AA507" s="3"/>
      <c r="AC507" s="3"/>
      <c r="AE507" s="3"/>
      <c r="AG507" s="3"/>
      <c r="AL507" s="3"/>
    </row>
    <row r="508" spans="1:38" x14ac:dyDescent="0.25">
      <c r="A508" s="3">
        <v>43269</v>
      </c>
      <c r="B508">
        <v>13046245</v>
      </c>
      <c r="C508">
        <v>14667809</v>
      </c>
      <c r="D508">
        <v>14340717</v>
      </c>
      <c r="E508">
        <v>16582406</v>
      </c>
      <c r="F508">
        <v>11553077</v>
      </c>
      <c r="G508">
        <v>13089609</v>
      </c>
      <c r="H508">
        <v>13089609</v>
      </c>
      <c r="I508">
        <v>14688670</v>
      </c>
      <c r="K508" s="5">
        <f t="shared" si="59"/>
        <v>-1.8012521385113445E-5</v>
      </c>
      <c r="L508" s="5">
        <f t="shared" si="66"/>
        <v>2.2639725120998655E-4</v>
      </c>
      <c r="M508" s="5">
        <f t="shared" si="67"/>
        <v>2.6525931591692142E-4</v>
      </c>
      <c r="N508" s="5">
        <f t="shared" si="58"/>
        <v>6.1065805888205205E-4</v>
      </c>
      <c r="O508" s="5">
        <f t="shared" si="63"/>
        <v>-7.3735456383983156E-4</v>
      </c>
      <c r="P508" s="5">
        <f t="shared" si="60"/>
        <v>-7.373694469033909E-4</v>
      </c>
      <c r="Q508" s="5">
        <f t="shared" si="61"/>
        <v>-7.373694469033909E-4</v>
      </c>
      <c r="R508" s="5">
        <f t="shared" si="62"/>
        <v>-1.0834023990178299E-3</v>
      </c>
      <c r="T508" s="7">
        <f t="shared" si="68"/>
        <v>139.37363586622462</v>
      </c>
      <c r="U508" s="4">
        <f t="shared" si="69"/>
        <v>-2.7639921900507458E-4</v>
      </c>
      <c r="V508" s="5">
        <f>T508/MAX($T$14:T508)-1</f>
        <v>-1.2958213113683503E-2</v>
      </c>
      <c r="Z508" s="3"/>
      <c r="AA508" s="3"/>
      <c r="AC508" s="3"/>
      <c r="AE508" s="3"/>
      <c r="AG508" s="3"/>
      <c r="AL508" s="3"/>
    </row>
    <row r="509" spans="1:38" x14ac:dyDescent="0.25">
      <c r="A509" s="3">
        <v>43270</v>
      </c>
      <c r="B509">
        <v>13010316</v>
      </c>
      <c r="C509">
        <v>14667809</v>
      </c>
      <c r="D509">
        <v>14328752</v>
      </c>
      <c r="E509">
        <v>16582406</v>
      </c>
      <c r="F509">
        <v>11552869</v>
      </c>
      <c r="G509">
        <v>13092573</v>
      </c>
      <c r="H509">
        <v>13092573</v>
      </c>
      <c r="I509">
        <v>14697640</v>
      </c>
      <c r="K509" s="5">
        <f t="shared" si="59"/>
        <v>-2.753972503199198E-3</v>
      </c>
      <c r="L509" s="5">
        <f t="shared" si="66"/>
        <v>0</v>
      </c>
      <c r="M509" s="5">
        <f t="shared" si="67"/>
        <v>-8.3433764155582679E-4</v>
      </c>
      <c r="N509" s="5">
        <f t="shared" si="58"/>
        <v>0</v>
      </c>
      <c r="O509" s="5">
        <f t="shared" si="63"/>
        <v>-1.8003861655180309E-5</v>
      </c>
      <c r="P509" s="5">
        <f t="shared" si="60"/>
        <v>2.2643915490516697E-4</v>
      </c>
      <c r="Q509" s="5">
        <f t="shared" si="61"/>
        <v>2.2643915490516697E-4</v>
      </c>
      <c r="R509" s="5">
        <f t="shared" si="62"/>
        <v>6.1067475816400929E-4</v>
      </c>
      <c r="T509" s="7">
        <f t="shared" si="68"/>
        <v>139.32933663658358</v>
      </c>
      <c r="U509" s="4">
        <f t="shared" si="69"/>
        <v>-3.1784511730448273E-4</v>
      </c>
      <c r="V509" s="5">
        <f>T509/MAX($T$14:T509)-1</f>
        <v>-1.3271939526220744E-2</v>
      </c>
      <c r="Z509" s="3"/>
      <c r="AA509" s="3"/>
      <c r="AC509" s="3"/>
      <c r="AE509" s="3"/>
      <c r="AG509" s="3"/>
      <c r="AL509" s="3"/>
    </row>
    <row r="510" spans="1:38" x14ac:dyDescent="0.25">
      <c r="A510" s="3">
        <v>43271</v>
      </c>
      <c r="B510">
        <v>13065588</v>
      </c>
      <c r="C510">
        <v>14782079</v>
      </c>
      <c r="D510">
        <v>14361145</v>
      </c>
      <c r="E510">
        <v>16680274</v>
      </c>
      <c r="F510">
        <v>11521053</v>
      </c>
      <c r="G510">
        <v>13092573</v>
      </c>
      <c r="H510">
        <v>13092573</v>
      </c>
      <c r="I510">
        <v>14697640</v>
      </c>
      <c r="K510" s="5">
        <f t="shared" si="59"/>
        <v>4.2483211015011957E-3</v>
      </c>
      <c r="L510" s="5">
        <f t="shared" si="66"/>
        <v>7.7905295876159464E-3</v>
      </c>
      <c r="M510" s="5">
        <f t="shared" si="67"/>
        <v>2.2606993267801911E-3</v>
      </c>
      <c r="N510" s="5">
        <f t="shared" si="58"/>
        <v>5.9019179725789961E-3</v>
      </c>
      <c r="O510" s="5">
        <f t="shared" si="63"/>
        <v>-2.7539479587278537E-3</v>
      </c>
      <c r="P510" s="5">
        <f t="shared" si="60"/>
        <v>0</v>
      </c>
      <c r="Q510" s="5">
        <f t="shared" si="61"/>
        <v>0</v>
      </c>
      <c r="R510" s="5">
        <f t="shared" si="62"/>
        <v>0</v>
      </c>
      <c r="T510" s="7">
        <f t="shared" si="68"/>
        <v>139.63320556054586</v>
      </c>
      <c r="U510" s="4">
        <f t="shared" si="69"/>
        <v>2.1809400037185595E-3</v>
      </c>
      <c r="V510" s="5">
        <f>T510/MAX($T$14:T510)-1</f>
        <v>-1.1119944826341932E-2</v>
      </c>
      <c r="Z510" s="3"/>
      <c r="AA510" s="3"/>
      <c r="AC510" s="3"/>
      <c r="AE510" s="3"/>
      <c r="AG510" s="3"/>
      <c r="AL510" s="3"/>
    </row>
    <row r="511" spans="1:38" x14ac:dyDescent="0.25">
      <c r="A511" s="3">
        <v>43272</v>
      </c>
      <c r="B511">
        <v>13053339</v>
      </c>
      <c r="C511">
        <v>14835198</v>
      </c>
      <c r="D511">
        <v>14303315</v>
      </c>
      <c r="E511">
        <v>16582828</v>
      </c>
      <c r="F511">
        <v>11569998</v>
      </c>
      <c r="G511">
        <v>13194571</v>
      </c>
      <c r="H511">
        <v>13194571</v>
      </c>
      <c r="I511">
        <v>14784384</v>
      </c>
      <c r="K511" s="5">
        <f t="shared" si="59"/>
        <v>-9.3750086104049668E-4</v>
      </c>
      <c r="L511" s="5">
        <f t="shared" si="66"/>
        <v>3.5934728802355931E-3</v>
      </c>
      <c r="M511" s="5">
        <f t="shared" si="67"/>
        <v>-4.0268376929555316E-3</v>
      </c>
      <c r="N511" s="5">
        <f t="shared" si="58"/>
        <v>-5.8419903653861294E-3</v>
      </c>
      <c r="O511" s="5">
        <f t="shared" si="63"/>
        <v>4.2483095946177496E-3</v>
      </c>
      <c r="P511" s="5">
        <f t="shared" si="60"/>
        <v>7.7905236808686329E-3</v>
      </c>
      <c r="Q511" s="5">
        <f t="shared" si="61"/>
        <v>7.7905236808686329E-3</v>
      </c>
      <c r="R511" s="5">
        <f t="shared" si="62"/>
        <v>5.9018998968540792E-3</v>
      </c>
      <c r="T511" s="7">
        <f t="shared" si="68"/>
        <v>139.9564285189862</v>
      </c>
      <c r="U511" s="4">
        <f t="shared" si="69"/>
        <v>2.3148001017578163E-3</v>
      </c>
      <c r="V511" s="5">
        <f>T511/MAX($T$14:T511)-1</f>
        <v>-8.8308851739995475E-3</v>
      </c>
      <c r="Z511" s="3"/>
      <c r="AA511" s="3"/>
      <c r="AC511" s="3"/>
      <c r="AE511" s="3"/>
      <c r="AG511" s="3"/>
      <c r="AL511" s="3"/>
    </row>
    <row r="512" spans="1:38" x14ac:dyDescent="0.25">
      <c r="A512" s="3">
        <v>43273</v>
      </c>
      <c r="B512">
        <v>13058518</v>
      </c>
      <c r="C512">
        <v>14937140</v>
      </c>
      <c r="D512">
        <v>14362314</v>
      </c>
      <c r="E512">
        <v>16651229</v>
      </c>
      <c r="F512">
        <v>11578068</v>
      </c>
      <c r="G512">
        <v>13223200</v>
      </c>
      <c r="H512">
        <v>13223200</v>
      </c>
      <c r="I512">
        <v>14761992</v>
      </c>
      <c r="K512" s="5">
        <f t="shared" si="59"/>
        <v>3.9675672255201633E-4</v>
      </c>
      <c r="L512" s="5">
        <f t="shared" si="66"/>
        <v>6.8716305640139641E-3</v>
      </c>
      <c r="M512" s="5">
        <f t="shared" si="67"/>
        <v>4.1248479810449545E-3</v>
      </c>
      <c r="N512" s="5">
        <f t="shared" si="58"/>
        <v>4.1248091097609851E-3</v>
      </c>
      <c r="O512" s="5">
        <f t="shared" si="63"/>
        <v>6.9749363828752742E-4</v>
      </c>
      <c r="P512" s="5">
        <f t="shared" si="60"/>
        <v>2.1697560307190056E-3</v>
      </c>
      <c r="Q512" s="5">
        <f t="shared" si="61"/>
        <v>2.1697560307190056E-3</v>
      </c>
      <c r="R512" s="5">
        <f t="shared" si="62"/>
        <v>-1.5145710501025533E-3</v>
      </c>
      <c r="T512" s="7">
        <f t="shared" si="68"/>
        <v>140.28953319922479</v>
      </c>
      <c r="U512" s="4">
        <f t="shared" si="69"/>
        <v>2.3800598783743632E-3</v>
      </c>
      <c r="V512" s="5">
        <f>T512/MAX($T$14:T512)-1</f>
        <v>-6.4718433311183876E-3</v>
      </c>
      <c r="Z512" s="3"/>
      <c r="AA512" s="3"/>
      <c r="AC512" s="3"/>
      <c r="AE512" s="3"/>
      <c r="AG512" s="3"/>
      <c r="AL512" s="3"/>
    </row>
    <row r="513" spans="1:38" x14ac:dyDescent="0.25">
      <c r="A513" s="3">
        <v>43276</v>
      </c>
      <c r="B513">
        <v>13027443</v>
      </c>
      <c r="C513">
        <v>14833664</v>
      </c>
      <c r="D513">
        <v>14318436</v>
      </c>
      <c r="E513">
        <v>16614112</v>
      </c>
      <c r="F513">
        <v>11585102</v>
      </c>
      <c r="G513">
        <v>13324364</v>
      </c>
      <c r="H513">
        <v>13324364</v>
      </c>
      <c r="I513">
        <v>14831480</v>
      </c>
      <c r="K513" s="5">
        <f t="shared" si="59"/>
        <v>-2.3796727928850903E-3</v>
      </c>
      <c r="L513" s="5">
        <f t="shared" si="66"/>
        <v>-6.9274305523011614E-3</v>
      </c>
      <c r="M513" s="5">
        <f t="shared" si="67"/>
        <v>-3.0550787289569392E-3</v>
      </c>
      <c r="N513" s="5">
        <f t="shared" si="58"/>
        <v>-2.2290847120053359E-3</v>
      </c>
      <c r="O513" s="5">
        <f t="shared" si="63"/>
        <v>6.0752795716867425E-4</v>
      </c>
      <c r="P513" s="5">
        <f t="shared" si="60"/>
        <v>7.6504930727812059E-3</v>
      </c>
      <c r="Q513" s="5">
        <f t="shared" si="61"/>
        <v>7.6504930727812059E-3</v>
      </c>
      <c r="R513" s="5">
        <f t="shared" si="62"/>
        <v>4.7072237947289874E-3</v>
      </c>
      <c r="T513" s="7">
        <f t="shared" si="68"/>
        <v>140.39517947922207</v>
      </c>
      <c r="U513" s="4">
        <f t="shared" si="69"/>
        <v>7.5305888891394335E-4</v>
      </c>
      <c r="V513" s="5">
        <f>T513/MAX($T$14:T513)-1</f>
        <v>-5.7236581213525595E-3</v>
      </c>
      <c r="Z513" s="3"/>
      <c r="AA513" s="3"/>
      <c r="AC513" s="3"/>
      <c r="AE513" s="3"/>
      <c r="AG513" s="3"/>
      <c r="AL513" s="3"/>
    </row>
    <row r="514" spans="1:38" x14ac:dyDescent="0.25">
      <c r="A514" s="3">
        <v>43277</v>
      </c>
      <c r="B514">
        <v>13009757</v>
      </c>
      <c r="C514">
        <v>14809705</v>
      </c>
      <c r="D514">
        <v>14323327</v>
      </c>
      <c r="E514">
        <v>16562056</v>
      </c>
      <c r="F514">
        <v>11557533</v>
      </c>
      <c r="G514">
        <v>13232060</v>
      </c>
      <c r="H514">
        <v>13232060</v>
      </c>
      <c r="I514">
        <v>14798419</v>
      </c>
      <c r="K514" s="5">
        <f t="shared" si="59"/>
        <v>-1.3575956540358147E-3</v>
      </c>
      <c r="L514" s="5">
        <f t="shared" si="66"/>
        <v>-1.615177477391927E-3</v>
      </c>
      <c r="M514" s="5">
        <f t="shared" si="67"/>
        <v>3.4158758680069568E-4</v>
      </c>
      <c r="N514" s="5">
        <f t="shared" si="58"/>
        <v>-3.1332399829735458E-3</v>
      </c>
      <c r="O514" s="5">
        <f t="shared" si="63"/>
        <v>-2.3796941969090879E-3</v>
      </c>
      <c r="P514" s="5">
        <f t="shared" si="60"/>
        <v>-6.927460102410854E-3</v>
      </c>
      <c r="Q514" s="5">
        <f t="shared" si="61"/>
        <v>-6.927460102410854E-3</v>
      </c>
      <c r="R514" s="5">
        <f t="shared" si="62"/>
        <v>-2.2291099741900133E-3</v>
      </c>
      <c r="T514" s="7">
        <f t="shared" si="68"/>
        <v>139.96999004745277</v>
      </c>
      <c r="U514" s="4">
        <f t="shared" si="69"/>
        <v>-3.0285187379401751E-3</v>
      </c>
      <c r="V514" s="5">
        <f>T514/MAX($T$14:T514)-1</f>
        <v>-8.7348426534226142E-3</v>
      </c>
      <c r="Z514" s="3"/>
      <c r="AA514" s="3"/>
      <c r="AC514" s="3"/>
      <c r="AE514" s="3"/>
      <c r="AG514" s="3"/>
      <c r="AL514" s="3"/>
    </row>
    <row r="515" spans="1:38" x14ac:dyDescent="0.25">
      <c r="A515" s="3">
        <v>43278</v>
      </c>
      <c r="B515">
        <v>12975019</v>
      </c>
      <c r="C515">
        <v>14764966</v>
      </c>
      <c r="D515">
        <v>14281866</v>
      </c>
      <c r="E515">
        <v>16523577</v>
      </c>
      <c r="F515">
        <v>11541843</v>
      </c>
      <c r="G515">
        <v>13210688</v>
      </c>
      <c r="H515">
        <v>13210688</v>
      </c>
      <c r="I515">
        <v>14752052</v>
      </c>
      <c r="K515" s="5">
        <f t="shared" si="59"/>
        <v>-2.6701497960338605E-3</v>
      </c>
      <c r="L515" s="5">
        <f t="shared" si="66"/>
        <v>-3.0209244546059999E-3</v>
      </c>
      <c r="M515" s="5">
        <f t="shared" si="67"/>
        <v>-2.8946487083622019E-3</v>
      </c>
      <c r="N515" s="5">
        <f t="shared" si="58"/>
        <v>-2.3233226599402856E-3</v>
      </c>
      <c r="O515" s="5">
        <f t="shared" si="63"/>
        <v>-1.3575561497423116E-3</v>
      </c>
      <c r="P515" s="5">
        <f t="shared" si="60"/>
        <v>-1.6151680086093911E-3</v>
      </c>
      <c r="Q515" s="5">
        <f t="shared" si="61"/>
        <v>-1.6151680086093911E-3</v>
      </c>
      <c r="R515" s="5">
        <f t="shared" si="62"/>
        <v>-3.1332401116632713E-3</v>
      </c>
      <c r="T515" s="7">
        <f t="shared" si="68"/>
        <v>139.64403182058967</v>
      </c>
      <c r="U515" s="4">
        <f t="shared" si="69"/>
        <v>-2.3287722371958391E-3</v>
      </c>
      <c r="V515" s="5">
        <f>T515/MAX($T$14:T515)-1</f>
        <v>-1.1043273431550982E-2</v>
      </c>
      <c r="Z515" s="3"/>
      <c r="AA515" s="3"/>
      <c r="AC515" s="3"/>
      <c r="AE515" s="3"/>
      <c r="AG515" s="3"/>
      <c r="AL515" s="3"/>
    </row>
    <row r="516" spans="1:38" x14ac:dyDescent="0.25">
      <c r="A516" s="3">
        <v>43279</v>
      </c>
      <c r="B516">
        <v>12865717</v>
      </c>
      <c r="C516">
        <v>14669435</v>
      </c>
      <c r="D516">
        <v>14184137</v>
      </c>
      <c r="E516">
        <v>16369145</v>
      </c>
      <c r="F516">
        <v>11511024</v>
      </c>
      <c r="G516">
        <v>13170779</v>
      </c>
      <c r="H516">
        <v>13170779</v>
      </c>
      <c r="I516">
        <v>14717778</v>
      </c>
      <c r="K516" s="5">
        <f t="shared" si="59"/>
        <v>-8.4240339070024151E-3</v>
      </c>
      <c r="L516" s="5">
        <f t="shared" si="66"/>
        <v>-6.4701131042225191E-3</v>
      </c>
      <c r="M516" s="5">
        <f t="shared" si="67"/>
        <v>-6.8428733332185354E-3</v>
      </c>
      <c r="N516" s="5">
        <f t="shared" si="58"/>
        <v>-9.3461603380430303E-3</v>
      </c>
      <c r="O516" s="5">
        <f t="shared" si="63"/>
        <v>-2.6701974719288701E-3</v>
      </c>
      <c r="P516" s="5">
        <f t="shared" si="60"/>
        <v>-3.0209630263011711E-3</v>
      </c>
      <c r="Q516" s="5">
        <f t="shared" si="61"/>
        <v>-3.0209630263011711E-3</v>
      </c>
      <c r="R516" s="5">
        <f t="shared" si="62"/>
        <v>-2.3233377973450597E-3</v>
      </c>
      <c r="T516" s="7">
        <f t="shared" si="68"/>
        <v>138.90882969755251</v>
      </c>
      <c r="U516" s="4">
        <f t="shared" si="69"/>
        <v>-5.2648302505453465E-3</v>
      </c>
      <c r="V516" s="5">
        <f>T516/MAX($T$14:T516)-1</f>
        <v>-1.6249962722068911E-2</v>
      </c>
      <c r="Z516" s="3"/>
      <c r="AA516" s="3"/>
      <c r="AC516" s="3"/>
      <c r="AE516" s="3"/>
      <c r="AG516" s="3"/>
      <c r="AL516" s="3"/>
    </row>
    <row r="517" spans="1:38" x14ac:dyDescent="0.25">
      <c r="A517" s="3">
        <v>43280</v>
      </c>
      <c r="B517">
        <v>12841081</v>
      </c>
      <c r="C517">
        <v>14669435</v>
      </c>
      <c r="D517">
        <v>14164869</v>
      </c>
      <c r="E517">
        <v>16369145</v>
      </c>
      <c r="F517">
        <v>11512669</v>
      </c>
      <c r="G517">
        <v>13184802</v>
      </c>
      <c r="H517">
        <v>13184802</v>
      </c>
      <c r="I517">
        <v>14728384</v>
      </c>
      <c r="K517" s="5">
        <f t="shared" si="59"/>
        <v>-1.9148563581804501E-3</v>
      </c>
      <c r="L517" s="5">
        <f t="shared" si="66"/>
        <v>0</v>
      </c>
      <c r="M517" s="5">
        <f t="shared" si="67"/>
        <v>-1.3584189154405291E-3</v>
      </c>
      <c r="N517" s="5">
        <f t="shared" si="58"/>
        <v>0</v>
      </c>
      <c r="O517" s="5">
        <f t="shared" si="63"/>
        <v>1.4290648685988394E-4</v>
      </c>
      <c r="P517" s="5">
        <f t="shared" si="60"/>
        <v>1.0647054361780928E-3</v>
      </c>
      <c r="Q517" s="5">
        <f t="shared" si="61"/>
        <v>1.0647054361780928E-3</v>
      </c>
      <c r="R517" s="5">
        <f t="shared" si="62"/>
        <v>7.2062508348746945E-4</v>
      </c>
      <c r="T517" s="7">
        <f t="shared" si="68"/>
        <v>138.90396210936893</v>
      </c>
      <c r="U517" s="4">
        <f t="shared" si="69"/>
        <v>-3.5041603864680027E-5</v>
      </c>
      <c r="V517" s="5">
        <f>T517/MAX($T$14:T517)-1</f>
        <v>-1.6284434901177147E-2</v>
      </c>
      <c r="Z517" s="3"/>
      <c r="AA517" s="3"/>
      <c r="AC517" s="3"/>
      <c r="AE517" s="3"/>
      <c r="AG517" s="3"/>
      <c r="AL517" s="3"/>
    </row>
    <row r="518" spans="1:38" x14ac:dyDescent="0.25">
      <c r="A518" s="3">
        <v>43283</v>
      </c>
      <c r="B518">
        <v>12813601</v>
      </c>
      <c r="C518">
        <v>14619288</v>
      </c>
      <c r="D518">
        <v>14108999</v>
      </c>
      <c r="E518">
        <v>16333885</v>
      </c>
      <c r="F518">
        <v>11494622</v>
      </c>
      <c r="G518">
        <v>13145795</v>
      </c>
      <c r="H518">
        <v>13145795</v>
      </c>
      <c r="I518">
        <v>14728384</v>
      </c>
      <c r="K518" s="5">
        <f t="shared" si="59"/>
        <v>-2.1400067486530006E-3</v>
      </c>
      <c r="L518" s="5">
        <f t="shared" si="66"/>
        <v>-3.4184684004530119E-3</v>
      </c>
      <c r="M518" s="5">
        <f t="shared" si="67"/>
        <v>-3.9442652099359599E-3</v>
      </c>
      <c r="N518" s="5">
        <f t="shared" si="58"/>
        <v>-2.1540526398904358E-3</v>
      </c>
      <c r="O518" s="5">
        <f t="shared" si="63"/>
        <v>-1.5675774227504879E-3</v>
      </c>
      <c r="P518" s="5">
        <f t="shared" si="60"/>
        <v>-2.9584820462226213E-3</v>
      </c>
      <c r="Q518" s="5">
        <f t="shared" si="61"/>
        <v>-2.9584820462226213E-3</v>
      </c>
      <c r="R518" s="5">
        <f t="shared" si="62"/>
        <v>0</v>
      </c>
      <c r="T518" s="7">
        <f t="shared" si="68"/>
        <v>138.57161120885979</v>
      </c>
      <c r="U518" s="4">
        <f t="shared" si="69"/>
        <v>-2.3926668142660173E-3</v>
      </c>
      <c r="V518" s="5">
        <f>T518/MAX($T$14:T518)-1</f>
        <v>-1.8638138488465961E-2</v>
      </c>
      <c r="Z518" s="3"/>
      <c r="AA518" s="3"/>
      <c r="AC518" s="3"/>
      <c r="AE518" s="3"/>
      <c r="AG518" s="3"/>
      <c r="AL518" s="3"/>
    </row>
    <row r="519" spans="1:38" x14ac:dyDescent="0.25">
      <c r="A519" s="3">
        <v>43284</v>
      </c>
      <c r="B519">
        <v>12801008</v>
      </c>
      <c r="C519">
        <v>14615294</v>
      </c>
      <c r="D519">
        <v>14110717</v>
      </c>
      <c r="E519">
        <v>16335897</v>
      </c>
      <c r="F519">
        <v>11470024</v>
      </c>
      <c r="G519">
        <v>13100856</v>
      </c>
      <c r="H519">
        <v>13100856</v>
      </c>
      <c r="I519">
        <v>14696658</v>
      </c>
      <c r="K519" s="5">
        <f t="shared" si="59"/>
        <v>-9.8278384038963384E-4</v>
      </c>
      <c r="L519" s="5">
        <f t="shared" si="66"/>
        <v>-2.7320071948788716E-4</v>
      </c>
      <c r="M519" s="5">
        <f t="shared" si="67"/>
        <v>1.2176625712423395E-4</v>
      </c>
      <c r="N519" s="5">
        <f t="shared" si="58"/>
        <v>1.2317951301854535E-4</v>
      </c>
      <c r="O519" s="5">
        <f t="shared" si="63"/>
        <v>-2.1399572774120079E-3</v>
      </c>
      <c r="P519" s="5">
        <f t="shared" si="60"/>
        <v>-3.4185075912107621E-3</v>
      </c>
      <c r="Q519" s="5">
        <f t="shared" si="61"/>
        <v>-3.4185075912107621E-3</v>
      </c>
      <c r="R519" s="5">
        <f t="shared" si="62"/>
        <v>-2.1540720285402326E-3</v>
      </c>
      <c r="T519" s="7">
        <f t="shared" si="68"/>
        <v>138.36129270344983</v>
      </c>
      <c r="U519" s="4">
        <f t="shared" si="69"/>
        <v>-1.5177604097635633E-3</v>
      </c>
      <c r="V519" s="5">
        <f>T519/MAX($T$14:T519)-1</f>
        <v>-2.0127610669520068E-2</v>
      </c>
      <c r="Z519" s="3"/>
      <c r="AA519" s="3"/>
      <c r="AC519" s="3"/>
      <c r="AE519" s="3"/>
      <c r="AG519" s="3"/>
      <c r="AL519" s="3"/>
    </row>
    <row r="520" spans="1:38" x14ac:dyDescent="0.25">
      <c r="A520" s="3">
        <v>43285</v>
      </c>
      <c r="B520">
        <v>12651881</v>
      </c>
      <c r="C520">
        <v>14640735</v>
      </c>
      <c r="D520">
        <v>14074156</v>
      </c>
      <c r="E520">
        <v>16376649</v>
      </c>
      <c r="F520">
        <v>11458751</v>
      </c>
      <c r="G520">
        <v>13097277</v>
      </c>
      <c r="H520">
        <v>13097277</v>
      </c>
      <c r="I520">
        <v>14698468</v>
      </c>
      <c r="K520" s="5">
        <f t="shared" si="59"/>
        <v>-1.1649629466679468E-2</v>
      </c>
      <c r="L520" s="5">
        <f t="shared" si="66"/>
        <v>1.7407107924070075E-3</v>
      </c>
      <c r="M520" s="5">
        <f t="shared" si="67"/>
        <v>-2.5910093725216576E-3</v>
      </c>
      <c r="N520" s="5">
        <f t="shared" si="58"/>
        <v>2.4946288532547989E-3</v>
      </c>
      <c r="O520" s="5">
        <f t="shared" si="63"/>
        <v>-9.8282270377114678E-4</v>
      </c>
      <c r="P520" s="5">
        <f t="shared" si="60"/>
        <v>-2.7318825579025763E-4</v>
      </c>
      <c r="Q520" s="5">
        <f t="shared" si="61"/>
        <v>-2.7318825579025763E-4</v>
      </c>
      <c r="R520" s="5">
        <f t="shared" si="62"/>
        <v>1.2315725112466147E-4</v>
      </c>
      <c r="T520" s="7">
        <f t="shared" si="68"/>
        <v>138.16393171419125</v>
      </c>
      <c r="U520" s="4">
        <f t="shared" si="69"/>
        <v>-1.4264176447207899E-3</v>
      </c>
      <c r="V520" s="5">
        <f>T520/MAX($T$14:T520)-1</f>
        <v>-2.1525317935235821E-2</v>
      </c>
      <c r="Z520" s="3"/>
      <c r="AA520" s="3"/>
      <c r="AC520" s="3"/>
      <c r="AE520" s="3"/>
      <c r="AG520" s="3"/>
      <c r="AL520" s="3"/>
    </row>
    <row r="521" spans="1:38" x14ac:dyDescent="0.25">
      <c r="A521" s="3">
        <v>43286</v>
      </c>
      <c r="B521">
        <v>12569702</v>
      </c>
      <c r="C521">
        <v>14531137</v>
      </c>
      <c r="D521">
        <v>13951006</v>
      </c>
      <c r="E521">
        <v>16322046</v>
      </c>
      <c r="F521">
        <v>11325260</v>
      </c>
      <c r="G521">
        <v>13120076</v>
      </c>
      <c r="H521">
        <v>13120076</v>
      </c>
      <c r="I521">
        <v>14735136</v>
      </c>
      <c r="K521" s="5">
        <f t="shared" si="59"/>
        <v>-6.4953977989518075E-3</v>
      </c>
      <c r="L521" s="5">
        <f t="shared" si="66"/>
        <v>-7.4858263604935527E-3</v>
      </c>
      <c r="M521" s="5">
        <f t="shared" si="67"/>
        <v>-8.7500806442674106E-3</v>
      </c>
      <c r="N521" s="5">
        <f t="shared" ref="N521:N584" si="70">E521/E520-1</f>
        <v>-3.3341985897115123E-3</v>
      </c>
      <c r="O521" s="5">
        <f t="shared" si="63"/>
        <v>-1.1649698994244617E-2</v>
      </c>
      <c r="P521" s="5">
        <f t="shared" si="60"/>
        <v>1.7407435148542039E-3</v>
      </c>
      <c r="Q521" s="5">
        <f t="shared" si="61"/>
        <v>1.7407435148542039E-3</v>
      </c>
      <c r="R521" s="5">
        <f t="shared" si="62"/>
        <v>2.4946817586704029E-3</v>
      </c>
      <c r="T521" s="7">
        <f t="shared" si="68"/>
        <v>137.6157830053304</v>
      </c>
      <c r="U521" s="4">
        <f t="shared" si="69"/>
        <v>-3.9673791999112612E-3</v>
      </c>
      <c r="V521" s="5">
        <f>T521/MAX($T$14:T521)-1</f>
        <v>-2.5407298036499437E-2</v>
      </c>
      <c r="Z521" s="3"/>
      <c r="AA521" s="3"/>
      <c r="AC521" s="3"/>
      <c r="AE521" s="3"/>
      <c r="AG521" s="3"/>
      <c r="AL521" s="3"/>
    </row>
    <row r="522" spans="1:38" x14ac:dyDescent="0.25">
      <c r="A522" s="3">
        <v>43287</v>
      </c>
      <c r="B522">
        <v>12543753</v>
      </c>
      <c r="C522">
        <v>14510507</v>
      </c>
      <c r="D522">
        <v>13951006</v>
      </c>
      <c r="E522">
        <v>16322046</v>
      </c>
      <c r="F522">
        <v>11301015</v>
      </c>
      <c r="G522">
        <v>13143354</v>
      </c>
      <c r="H522">
        <v>13143354</v>
      </c>
      <c r="I522">
        <v>14760451</v>
      </c>
      <c r="K522" s="5">
        <f t="shared" si="59"/>
        <v>-2.0644085277439217E-3</v>
      </c>
      <c r="L522" s="5">
        <f t="shared" si="66"/>
        <v>-1.4197099648843858E-3</v>
      </c>
      <c r="M522" s="5">
        <f t="shared" si="67"/>
        <v>0</v>
      </c>
      <c r="N522" s="5">
        <f t="shared" si="70"/>
        <v>0</v>
      </c>
      <c r="O522" s="5">
        <f t="shared" si="63"/>
        <v>-2.1407897037242218E-3</v>
      </c>
      <c r="P522" s="5">
        <f t="shared" si="60"/>
        <v>1.7742275273404662E-3</v>
      </c>
      <c r="Q522" s="5">
        <f t="shared" si="61"/>
        <v>1.7742275273404662E-3</v>
      </c>
      <c r="R522" s="5">
        <f t="shared" si="62"/>
        <v>1.7180024670284677E-3</v>
      </c>
      <c r="T522" s="7">
        <f t="shared" si="68"/>
        <v>137.60961694654793</v>
      </c>
      <c r="U522" s="4">
        <f t="shared" si="69"/>
        <v>-4.4806334330391162E-5</v>
      </c>
      <c r="V522" s="5">
        <f>T522/MAX($T$14:T522)-1</f>
        <v>-2.5450965962939498E-2</v>
      </c>
      <c r="Z522" s="3"/>
      <c r="AA522" s="3"/>
      <c r="AC522" s="3"/>
      <c r="AE522" s="3"/>
      <c r="AG522" s="3"/>
      <c r="AL522" s="3"/>
    </row>
    <row r="523" spans="1:38" x14ac:dyDescent="0.25">
      <c r="A523" s="3">
        <v>43290</v>
      </c>
      <c r="B523">
        <v>12596389</v>
      </c>
      <c r="C523">
        <v>14534365</v>
      </c>
      <c r="D523">
        <v>13951006</v>
      </c>
      <c r="E523">
        <v>16322046</v>
      </c>
      <c r="F523">
        <v>11272470</v>
      </c>
      <c r="G523">
        <v>13124694</v>
      </c>
      <c r="H523">
        <v>13124694</v>
      </c>
      <c r="I523">
        <v>14760451</v>
      </c>
      <c r="K523" s="5">
        <f t="shared" ref="K523:K586" si="71">B523/B522-1</f>
        <v>4.1961923197946227E-3</v>
      </c>
      <c r="L523" s="5">
        <f t="shared" si="66"/>
        <v>1.6441878977764279E-3</v>
      </c>
      <c r="M523" s="5">
        <f t="shared" si="67"/>
        <v>0</v>
      </c>
      <c r="N523" s="5">
        <f t="shared" si="70"/>
        <v>0</v>
      </c>
      <c r="O523" s="5">
        <f t="shared" si="63"/>
        <v>-2.5258793126103907E-3</v>
      </c>
      <c r="P523" s="5">
        <f t="shared" si="60"/>
        <v>-1.4197289367691157E-3</v>
      </c>
      <c r="Q523" s="5">
        <f t="shared" si="61"/>
        <v>-1.4197289367691157E-3</v>
      </c>
      <c r="R523" s="5">
        <f t="shared" si="62"/>
        <v>0</v>
      </c>
      <c r="T523" s="7">
        <f t="shared" si="68"/>
        <v>137.61778825774633</v>
      </c>
      <c r="U523" s="4">
        <f t="shared" si="69"/>
        <v>5.9380378927803568E-5</v>
      </c>
      <c r="V523" s="5">
        <f>T523/MAX($T$14:T523)-1</f>
        <v>-2.5393096872014631E-2</v>
      </c>
      <c r="Z523" s="3"/>
      <c r="AA523" s="3"/>
      <c r="AC523" s="3"/>
      <c r="AE523" s="3"/>
      <c r="AG523" s="3"/>
      <c r="AL523" s="3"/>
    </row>
    <row r="524" spans="1:38" x14ac:dyDescent="0.25">
      <c r="A524" s="3">
        <v>43291</v>
      </c>
      <c r="B524">
        <v>12636898</v>
      </c>
      <c r="C524">
        <v>14532148</v>
      </c>
      <c r="D524">
        <v>13946228</v>
      </c>
      <c r="E524">
        <v>16307214</v>
      </c>
      <c r="F524">
        <v>11319772</v>
      </c>
      <c r="G524">
        <v>13146274</v>
      </c>
      <c r="H524">
        <v>13146274</v>
      </c>
      <c r="I524">
        <v>14760451</v>
      </c>
      <c r="K524" s="5">
        <f t="shared" si="71"/>
        <v>3.2159216423055526E-3</v>
      </c>
      <c r="L524" s="5">
        <f t="shared" si="66"/>
        <v>-1.5253504367063186E-4</v>
      </c>
      <c r="M524" s="5">
        <f t="shared" si="67"/>
        <v>-3.4248426242522445E-4</v>
      </c>
      <c r="N524" s="5">
        <f t="shared" si="70"/>
        <v>-9.0870960662647882E-4</v>
      </c>
      <c r="O524" s="5">
        <f t="shared" si="63"/>
        <v>4.1962409303373249E-3</v>
      </c>
      <c r="P524" s="5">
        <f t="shared" si="60"/>
        <v>1.6442288102107572E-3</v>
      </c>
      <c r="Q524" s="5">
        <f t="shared" si="61"/>
        <v>1.6442288102107572E-3</v>
      </c>
      <c r="R524" s="5">
        <f t="shared" si="62"/>
        <v>0</v>
      </c>
      <c r="T524" s="7">
        <f t="shared" si="68"/>
        <v>137.77771545970552</v>
      </c>
      <c r="U524" s="4">
        <f t="shared" si="69"/>
        <v>1.1621114100427571E-3</v>
      </c>
      <c r="V524" s="5">
        <f>T524/MAX($T$14:T524)-1</f>
        <v>-2.4260495069583055E-2</v>
      </c>
      <c r="Z524" s="3"/>
      <c r="AA524" s="3"/>
      <c r="AC524" s="3"/>
      <c r="AE524" s="3"/>
      <c r="AG524" s="3"/>
      <c r="AL524" s="3"/>
    </row>
    <row r="525" spans="1:38" x14ac:dyDescent="0.25">
      <c r="A525" s="3">
        <v>43292</v>
      </c>
      <c r="B525">
        <v>12610614</v>
      </c>
      <c r="C525">
        <v>14513665</v>
      </c>
      <c r="D525">
        <v>13911680</v>
      </c>
      <c r="E525">
        <v>16298112</v>
      </c>
      <c r="F525">
        <v>11356175</v>
      </c>
      <c r="G525">
        <v>13144269</v>
      </c>
      <c r="H525">
        <v>13144269</v>
      </c>
      <c r="I525">
        <v>14747038</v>
      </c>
      <c r="K525" s="5">
        <f t="shared" si="71"/>
        <v>-2.0799408209197789E-3</v>
      </c>
      <c r="L525" s="5">
        <f t="shared" si="66"/>
        <v>-1.2718697882790897E-3</v>
      </c>
      <c r="M525" s="5">
        <f t="shared" si="67"/>
        <v>-2.4772289682916115E-3</v>
      </c>
      <c r="N525" s="5">
        <f t="shared" si="70"/>
        <v>-5.5815788030988411E-4</v>
      </c>
      <c r="O525" s="5">
        <f t="shared" si="63"/>
        <v>3.2158774929389455E-3</v>
      </c>
      <c r="P525" s="5">
        <f t="shared" si="60"/>
        <v>-1.525146973203606E-4</v>
      </c>
      <c r="Q525" s="5">
        <f t="shared" si="61"/>
        <v>-1.525146973203606E-4</v>
      </c>
      <c r="R525" s="5">
        <f t="shared" si="62"/>
        <v>-9.087120711962493E-4</v>
      </c>
      <c r="T525" s="7">
        <f t="shared" si="68"/>
        <v>137.7021949914465</v>
      </c>
      <c r="U525" s="4">
        <f t="shared" si="69"/>
        <v>-5.4813267883729866E-4</v>
      </c>
      <c r="V525" s="5">
        <f>T525/MAX($T$14:T525)-1</f>
        <v>-2.4795329778267927E-2</v>
      </c>
      <c r="Z525" s="3"/>
      <c r="AA525" s="3"/>
      <c r="AC525" s="3"/>
      <c r="AE525" s="3"/>
      <c r="AG525" s="3"/>
      <c r="AL525" s="3"/>
    </row>
    <row r="526" spans="1:38" x14ac:dyDescent="0.25">
      <c r="A526" s="3">
        <v>43293</v>
      </c>
      <c r="B526">
        <v>12444137</v>
      </c>
      <c r="C526">
        <v>14370481</v>
      </c>
      <c r="D526">
        <v>13723060</v>
      </c>
      <c r="E526">
        <v>16215877</v>
      </c>
      <c r="F526">
        <v>11332555</v>
      </c>
      <c r="G526">
        <v>13127551</v>
      </c>
      <c r="H526">
        <v>13127551</v>
      </c>
      <c r="I526">
        <v>14738807</v>
      </c>
      <c r="K526" s="5">
        <f t="shared" si="71"/>
        <v>-1.3201339760300357E-2</v>
      </c>
      <c r="L526" s="5">
        <f t="shared" si="66"/>
        <v>-9.865461273909748E-3</v>
      </c>
      <c r="M526" s="5">
        <f t="shared" si="67"/>
        <v>-1.3558391222339816E-2</v>
      </c>
      <c r="N526" s="5">
        <f t="shared" si="70"/>
        <v>-5.0456764562668566E-3</v>
      </c>
      <c r="O526" s="5">
        <f t="shared" si="63"/>
        <v>-2.0799256792010112E-3</v>
      </c>
      <c r="P526" s="5">
        <f t="shared" si="60"/>
        <v>-1.2718851082551552E-3</v>
      </c>
      <c r="Q526" s="5">
        <f t="shared" si="61"/>
        <v>-1.2718851082551552E-3</v>
      </c>
      <c r="R526" s="5">
        <f t="shared" si="62"/>
        <v>-5.5814598158632212E-4</v>
      </c>
      <c r="T526" s="7">
        <f t="shared" si="68"/>
        <v>136.8957298552518</v>
      </c>
      <c r="U526" s="4">
        <f t="shared" si="69"/>
        <v>-5.8565888237643027E-3</v>
      </c>
      <c r="V526" s="5">
        <f>T526/MAX($T$14:T526)-1</f>
        <v>-3.0506702550771148E-2</v>
      </c>
      <c r="Z526" s="3"/>
      <c r="AA526" s="3"/>
      <c r="AC526" s="3"/>
      <c r="AE526" s="3"/>
      <c r="AG526" s="3"/>
      <c r="AL526" s="3"/>
    </row>
    <row r="527" spans="1:38" x14ac:dyDescent="0.25">
      <c r="A527" s="3">
        <v>43294</v>
      </c>
      <c r="B527">
        <v>12418017</v>
      </c>
      <c r="C527">
        <v>14370481</v>
      </c>
      <c r="D527">
        <v>13723060</v>
      </c>
      <c r="E527">
        <v>16215877</v>
      </c>
      <c r="F527">
        <v>11261355</v>
      </c>
      <c r="G527">
        <v>13082824</v>
      </c>
      <c r="H527">
        <v>13082824</v>
      </c>
      <c r="I527">
        <v>14738807</v>
      </c>
      <c r="K527" s="5">
        <f t="shared" si="71"/>
        <v>-2.0989804274896828E-3</v>
      </c>
      <c r="L527" s="5">
        <f t="shared" si="66"/>
        <v>0</v>
      </c>
      <c r="M527" s="5">
        <f t="shared" si="67"/>
        <v>0</v>
      </c>
      <c r="N527" s="5">
        <f t="shared" si="70"/>
        <v>0</v>
      </c>
      <c r="O527" s="5">
        <f t="shared" si="63"/>
        <v>-6.2827844206359007E-3</v>
      </c>
      <c r="P527" s="5">
        <f t="shared" ref="P527:P590" si="72">IFERROR(G527/G526-1,0)</f>
        <v>-3.4071092163343586E-3</v>
      </c>
      <c r="Q527" s="5">
        <f t="shared" ref="Q527:Q590" si="73">IFERROR(H527/H526-1,0)</f>
        <v>-3.4071092163343586E-3</v>
      </c>
      <c r="R527" s="5">
        <f t="shared" ref="R527:R590" si="74">IFERROR(I527/I526-1,0)</f>
        <v>0</v>
      </c>
      <c r="T527" s="7">
        <f t="shared" si="68"/>
        <v>136.63569670249024</v>
      </c>
      <c r="U527" s="4">
        <f t="shared" si="69"/>
        <v>-1.8994979100992876E-3</v>
      </c>
      <c r="V527" s="5">
        <f>T527/MAX($T$14:T527)-1</f>
        <v>-3.234825304313127E-2</v>
      </c>
      <c r="Z527" s="3"/>
      <c r="AA527" s="3"/>
      <c r="AC527" s="3"/>
      <c r="AE527" s="3"/>
      <c r="AG527" s="3"/>
      <c r="AL527" s="3"/>
    </row>
    <row r="528" spans="1:38" x14ac:dyDescent="0.25">
      <c r="A528" s="3">
        <v>43297</v>
      </c>
      <c r="B528">
        <v>12454452</v>
      </c>
      <c r="C528">
        <v>14418350</v>
      </c>
      <c r="D528">
        <v>13769977</v>
      </c>
      <c r="E528">
        <v>16228606</v>
      </c>
      <c r="F528">
        <v>11232562</v>
      </c>
      <c r="G528">
        <v>13067389</v>
      </c>
      <c r="H528">
        <v>13067389</v>
      </c>
      <c r="I528">
        <v>14738807</v>
      </c>
      <c r="K528" s="5">
        <f t="shared" si="71"/>
        <v>2.9340433339719585E-3</v>
      </c>
      <c r="L528" s="5">
        <f t="shared" si="66"/>
        <v>3.3310645621396073E-3</v>
      </c>
      <c r="M528" s="5">
        <f t="shared" si="67"/>
        <v>3.41884390216185E-3</v>
      </c>
      <c r="N528" s="5">
        <f t="shared" si="70"/>
        <v>7.8497142029387845E-4</v>
      </c>
      <c r="O528" s="5">
        <f t="shared" ref="O528:O591" si="75">IFERROR(F528/F527-1,0)</f>
        <v>-2.5567971172207882E-3</v>
      </c>
      <c r="P528" s="5">
        <f t="shared" si="72"/>
        <v>-1.1797911521242987E-3</v>
      </c>
      <c r="Q528" s="5">
        <f t="shared" si="73"/>
        <v>-1.1797911521242987E-3</v>
      </c>
      <c r="R528" s="5">
        <f t="shared" si="74"/>
        <v>0</v>
      </c>
      <c r="T528" s="7">
        <f t="shared" si="68"/>
        <v>136.73053116376369</v>
      </c>
      <c r="U528" s="4">
        <f t="shared" si="69"/>
        <v>6.9406797463723857E-4</v>
      </c>
      <c r="V528" s="5">
        <f>T528/MAX($T$14:T528)-1</f>
        <v>-3.1676636954966697E-2</v>
      </c>
      <c r="Z528" s="3"/>
      <c r="AA528" s="3"/>
      <c r="AC528" s="3"/>
      <c r="AE528" s="3"/>
      <c r="AG528" s="3"/>
      <c r="AL528" s="3"/>
    </row>
    <row r="529" spans="1:38" x14ac:dyDescent="0.25">
      <c r="A529" s="3">
        <v>43298</v>
      </c>
      <c r="B529">
        <v>12517057</v>
      </c>
      <c r="C529">
        <v>14457284</v>
      </c>
      <c r="D529">
        <v>13831657</v>
      </c>
      <c r="E529">
        <v>16231150</v>
      </c>
      <c r="F529">
        <v>11265519</v>
      </c>
      <c r="G529">
        <v>13110917</v>
      </c>
      <c r="H529">
        <v>13110917</v>
      </c>
      <c r="I529">
        <v>14750377</v>
      </c>
      <c r="K529" s="5">
        <f t="shared" si="71"/>
        <v>5.0267165508366407E-3</v>
      </c>
      <c r="L529" s="5">
        <f t="shared" si="66"/>
        <v>2.7003089812633885E-3</v>
      </c>
      <c r="M529" s="5">
        <f t="shared" si="67"/>
        <v>4.4793103140259305E-3</v>
      </c>
      <c r="N529" s="5">
        <f t="shared" si="70"/>
        <v>1.5676022943678092E-4</v>
      </c>
      <c r="O529" s="5">
        <f t="shared" si="75"/>
        <v>2.934059033014913E-3</v>
      </c>
      <c r="P529" s="5">
        <f t="shared" si="72"/>
        <v>3.3310403478461481E-3</v>
      </c>
      <c r="Q529" s="5">
        <f t="shared" si="73"/>
        <v>3.3310403478461481E-3</v>
      </c>
      <c r="R529" s="5">
        <f t="shared" si="74"/>
        <v>7.8500247679480495E-4</v>
      </c>
      <c r="T529" s="7">
        <f t="shared" si="68"/>
        <v>137.11926013639933</v>
      </c>
      <c r="U529" s="4">
        <f t="shared" si="69"/>
        <v>2.8430297851330943E-3</v>
      </c>
      <c r="V529" s="5">
        <f>T529/MAX($T$14:T529)-1</f>
        <v>-2.8923664792189441E-2</v>
      </c>
      <c r="Z529" s="3"/>
      <c r="AA529" s="3"/>
      <c r="AC529" s="3"/>
      <c r="AE529" s="3"/>
      <c r="AG529" s="3"/>
      <c r="AL529" s="3"/>
    </row>
    <row r="530" spans="1:38" x14ac:dyDescent="0.25">
      <c r="A530" s="3">
        <v>43299</v>
      </c>
      <c r="B530">
        <v>12507394</v>
      </c>
      <c r="C530">
        <v>14578493</v>
      </c>
      <c r="D530">
        <v>13862436</v>
      </c>
      <c r="E530">
        <v>16251621</v>
      </c>
      <c r="F530">
        <v>11322147</v>
      </c>
      <c r="G530">
        <v>13146321</v>
      </c>
      <c r="H530">
        <v>13146321</v>
      </c>
      <c r="I530">
        <v>14752689</v>
      </c>
      <c r="K530" s="5">
        <f t="shared" si="71"/>
        <v>-7.7198657799515402E-4</v>
      </c>
      <c r="L530" s="5">
        <f t="shared" si="66"/>
        <v>8.3839398880176663E-3</v>
      </c>
      <c r="M530" s="5">
        <f t="shared" si="67"/>
        <v>2.2252576101331467E-3</v>
      </c>
      <c r="N530" s="5">
        <f t="shared" si="70"/>
        <v>1.2612168577088578E-3</v>
      </c>
      <c r="O530" s="5">
        <f t="shared" si="75"/>
        <v>5.026665881971315E-3</v>
      </c>
      <c r="P530" s="5">
        <f t="shared" si="72"/>
        <v>2.7003450635831872E-3</v>
      </c>
      <c r="Q530" s="5">
        <f t="shared" si="73"/>
        <v>2.7003450635831872E-3</v>
      </c>
      <c r="R530" s="5">
        <f t="shared" si="74"/>
        <v>1.5674175649893485E-4</v>
      </c>
      <c r="T530" s="7">
        <f t="shared" si="68"/>
        <v>137.49089661895101</v>
      </c>
      <c r="U530" s="4">
        <f t="shared" si="69"/>
        <v>2.7103156929376426E-3</v>
      </c>
      <c r="V530" s="5">
        <f>T530/MAX($T$14:T530)-1</f>
        <v>-2.6291741361835319E-2</v>
      </c>
      <c r="Z530" s="3"/>
      <c r="AA530" s="3"/>
      <c r="AC530" s="3"/>
      <c r="AE530" s="3"/>
      <c r="AG530" s="3"/>
      <c r="AL530" s="3"/>
    </row>
    <row r="531" spans="1:38" x14ac:dyDescent="0.25">
      <c r="A531" s="3">
        <v>43300</v>
      </c>
      <c r="B531">
        <v>12490243</v>
      </c>
      <c r="C531">
        <v>14505826</v>
      </c>
      <c r="D531">
        <v>13910073</v>
      </c>
      <c r="E531">
        <v>16296691</v>
      </c>
      <c r="F531">
        <v>11313407</v>
      </c>
      <c r="G531">
        <v>13256539</v>
      </c>
      <c r="H531">
        <v>13256539</v>
      </c>
      <c r="I531">
        <v>14771295</v>
      </c>
      <c r="K531" s="5">
        <f t="shared" si="71"/>
        <v>-1.3712688670397544E-3</v>
      </c>
      <c r="L531" s="5">
        <f t="shared" si="66"/>
        <v>-4.9845344096951516E-3</v>
      </c>
      <c r="M531" s="5">
        <f t="shared" si="67"/>
        <v>3.4364090120957425E-3</v>
      </c>
      <c r="N531" s="5">
        <f t="shared" si="70"/>
        <v>2.7732618180056345E-3</v>
      </c>
      <c r="O531" s="5">
        <f t="shared" si="75"/>
        <v>-7.7193839648959095E-4</v>
      </c>
      <c r="P531" s="5">
        <f t="shared" si="72"/>
        <v>8.3839425494023345E-3</v>
      </c>
      <c r="Q531" s="5">
        <f t="shared" si="73"/>
        <v>8.3839425494023345E-3</v>
      </c>
      <c r="R531" s="5">
        <f t="shared" si="74"/>
        <v>1.2611938067697004E-3</v>
      </c>
      <c r="T531" s="7">
        <f t="shared" si="68"/>
        <v>137.7849725990211</v>
      </c>
      <c r="U531" s="4">
        <f t="shared" si="69"/>
        <v>2.1388760078064062E-3</v>
      </c>
      <c r="V531" s="5">
        <f>T531/MAX($T$14:T531)-1</f>
        <v>-2.420910012883104E-2</v>
      </c>
      <c r="Z531" s="3"/>
      <c r="AA531" s="3"/>
      <c r="AC531" s="3"/>
      <c r="AE531" s="3"/>
      <c r="AG531" s="3"/>
      <c r="AL531" s="3"/>
    </row>
    <row r="532" spans="1:38" x14ac:dyDescent="0.25">
      <c r="A532" s="3">
        <v>43301</v>
      </c>
      <c r="B532">
        <v>12495447</v>
      </c>
      <c r="C532">
        <v>14505826</v>
      </c>
      <c r="D532">
        <v>13906488</v>
      </c>
      <c r="E532">
        <v>16296691</v>
      </c>
      <c r="F532">
        <v>11296379</v>
      </c>
      <c r="G532">
        <v>13257254</v>
      </c>
      <c r="H532">
        <v>13257254</v>
      </c>
      <c r="I532">
        <v>14812260</v>
      </c>
      <c r="K532" s="5">
        <f t="shared" si="71"/>
        <v>4.1664521659035003E-4</v>
      </c>
      <c r="L532" s="5">
        <f t="shared" si="66"/>
        <v>0</v>
      </c>
      <c r="M532" s="5">
        <f t="shared" si="67"/>
        <v>-2.5772690049863378E-4</v>
      </c>
      <c r="N532" s="5">
        <f t="shared" si="70"/>
        <v>0</v>
      </c>
      <c r="O532" s="5">
        <f t="shared" si="75"/>
        <v>-1.5051168936113246E-3</v>
      </c>
      <c r="P532" s="5">
        <f t="shared" si="72"/>
        <v>5.3935646400660175E-5</v>
      </c>
      <c r="Q532" s="5">
        <f t="shared" si="73"/>
        <v>5.3935646400660175E-5</v>
      </c>
      <c r="R532" s="5">
        <f t="shared" si="74"/>
        <v>2.7732842651913003E-3</v>
      </c>
      <c r="T532" s="7">
        <f t="shared" si="68"/>
        <v>137.81140934970799</v>
      </c>
      <c r="U532" s="4">
        <f t="shared" si="69"/>
        <v>1.9186962255912654E-4</v>
      </c>
      <c r="V532" s="5">
        <f>T532/MAX($T$14:T532)-1</f>
        <v>-2.4021875497176159E-2</v>
      </c>
      <c r="Z532" s="3"/>
      <c r="AA532" s="3"/>
      <c r="AC532" s="3"/>
      <c r="AE532" s="3"/>
      <c r="AG532" s="3"/>
      <c r="AL532" s="3"/>
    </row>
    <row r="533" spans="1:38" x14ac:dyDescent="0.25">
      <c r="A533" s="3">
        <v>43304</v>
      </c>
      <c r="B533">
        <v>12505209</v>
      </c>
      <c r="C533">
        <v>14498172</v>
      </c>
      <c r="D533">
        <v>13906021</v>
      </c>
      <c r="E533">
        <v>16296691</v>
      </c>
      <c r="F533">
        <v>11296356</v>
      </c>
      <c r="G533">
        <v>13257254</v>
      </c>
      <c r="H533">
        <v>13257254</v>
      </c>
      <c r="I533">
        <v>14812260</v>
      </c>
      <c r="K533" s="5">
        <f t="shared" si="71"/>
        <v>7.8124456051864577E-4</v>
      </c>
      <c r="L533" s="5">
        <f t="shared" si="66"/>
        <v>-5.2765006280919291E-4</v>
      </c>
      <c r="M533" s="5">
        <f t="shared" si="67"/>
        <v>-3.3581447738684211E-5</v>
      </c>
      <c r="N533" s="5">
        <f t="shared" si="70"/>
        <v>0</v>
      </c>
      <c r="O533" s="5">
        <f t="shared" si="75"/>
        <v>-2.036050667175715E-6</v>
      </c>
      <c r="P533" s="5">
        <f t="shared" si="72"/>
        <v>0</v>
      </c>
      <c r="Q533" s="5">
        <f t="shared" si="73"/>
        <v>0</v>
      </c>
      <c r="R533" s="5">
        <f t="shared" si="74"/>
        <v>0</v>
      </c>
      <c r="T533" s="7">
        <f t="shared" si="68"/>
        <v>137.81516431439297</v>
      </c>
      <c r="U533" s="4">
        <f t="shared" si="69"/>
        <v>2.7247124912949117E-5</v>
      </c>
      <c r="V533" s="5">
        <f>T533/MAX($T$14:T533)-1</f>
        <v>-2.3995282899305526E-2</v>
      </c>
      <c r="Z533" s="3"/>
      <c r="AA533" s="3"/>
      <c r="AC533" s="3"/>
      <c r="AE533" s="3"/>
      <c r="AG533" s="3"/>
      <c r="AL533" s="3"/>
    </row>
    <row r="534" spans="1:38" x14ac:dyDescent="0.25">
      <c r="A534" s="3">
        <v>43305</v>
      </c>
      <c r="B534">
        <v>12485575</v>
      </c>
      <c r="C534">
        <v>14490021</v>
      </c>
      <c r="D534">
        <v>13894986</v>
      </c>
      <c r="E534">
        <v>16246017</v>
      </c>
      <c r="F534">
        <v>11305182</v>
      </c>
      <c r="G534">
        <v>13250259</v>
      </c>
      <c r="H534">
        <v>13250259</v>
      </c>
      <c r="I534">
        <v>14812260</v>
      </c>
      <c r="K534" s="5">
        <f t="shared" si="71"/>
        <v>-1.5700657222121883E-3</v>
      </c>
      <c r="L534" s="5">
        <f t="shared" si="66"/>
        <v>-5.6220880811730378E-4</v>
      </c>
      <c r="M534" s="5">
        <f t="shared" si="67"/>
        <v>-7.9354115745977616E-4</v>
      </c>
      <c r="N534" s="5">
        <f t="shared" si="70"/>
        <v>-3.1094655964207796E-3</v>
      </c>
      <c r="O534" s="5">
        <f t="shared" si="75"/>
        <v>7.8131390335078876E-4</v>
      </c>
      <c r="P534" s="5">
        <f t="shared" si="72"/>
        <v>-5.2763566270963569E-4</v>
      </c>
      <c r="Q534" s="5">
        <f t="shared" si="73"/>
        <v>-5.2763566270963569E-4</v>
      </c>
      <c r="R534" s="5">
        <f t="shared" si="74"/>
        <v>0</v>
      </c>
      <c r="T534" s="7">
        <f t="shared" si="68"/>
        <v>137.7064757182674</v>
      </c>
      <c r="U534" s="4">
        <f t="shared" si="69"/>
        <v>-7.8865483828481631E-4</v>
      </c>
      <c r="V534" s="5">
        <f>T534/MAX($T$14:T534)-1</f>
        <v>-2.4765013741635866E-2</v>
      </c>
      <c r="Z534" s="3"/>
      <c r="AA534" s="3"/>
      <c r="AC534" s="3"/>
      <c r="AE534" s="3"/>
      <c r="AG534" s="3"/>
      <c r="AL534" s="3"/>
    </row>
    <row r="535" spans="1:38" x14ac:dyDescent="0.25">
      <c r="A535" s="3">
        <v>43306</v>
      </c>
      <c r="B535">
        <v>12429074</v>
      </c>
      <c r="C535">
        <v>14479527</v>
      </c>
      <c r="D535">
        <v>13891394</v>
      </c>
      <c r="E535">
        <v>16252964</v>
      </c>
      <c r="F535">
        <v>11287431</v>
      </c>
      <c r="G535">
        <v>13242809</v>
      </c>
      <c r="H535">
        <v>13242809</v>
      </c>
      <c r="I535">
        <v>14766202</v>
      </c>
      <c r="K535" s="5">
        <f t="shared" si="71"/>
        <v>-4.5253021987373687E-3</v>
      </c>
      <c r="L535" s="5">
        <f t="shared" si="66"/>
        <v>-7.2422255288662196E-4</v>
      </c>
      <c r="M535" s="5">
        <f t="shared" si="67"/>
        <v>-2.5851051595160435E-4</v>
      </c>
      <c r="N535" s="5">
        <f t="shared" si="70"/>
        <v>4.2761250342171486E-4</v>
      </c>
      <c r="O535" s="5">
        <f t="shared" si="75"/>
        <v>-1.5701649031391041E-3</v>
      </c>
      <c r="P535" s="5">
        <f t="shared" si="72"/>
        <v>-5.6225316048541529E-4</v>
      </c>
      <c r="Q535" s="5">
        <f t="shared" si="73"/>
        <v>-5.6225316048541529E-4</v>
      </c>
      <c r="R535" s="5">
        <f t="shared" si="74"/>
        <v>-3.1094512248637241E-3</v>
      </c>
      <c r="T535" s="7">
        <f t="shared" si="68"/>
        <v>137.51911667313041</v>
      </c>
      <c r="U535" s="4">
        <f t="shared" si="69"/>
        <v>-1.3605681516409424E-3</v>
      </c>
      <c r="V535" s="5">
        <f>T535/MAX($T$14:T535)-1</f>
        <v>-2.6091887404304903E-2</v>
      </c>
      <c r="Z535" s="3"/>
      <c r="AA535" s="3"/>
      <c r="AC535" s="3"/>
      <c r="AE535" s="3"/>
      <c r="AG535" s="3"/>
      <c r="AL535" s="3"/>
    </row>
    <row r="536" spans="1:38" x14ac:dyDescent="0.25">
      <c r="A536" s="3">
        <v>43307</v>
      </c>
      <c r="B536">
        <v>12518302</v>
      </c>
      <c r="C536">
        <v>14625995</v>
      </c>
      <c r="D536">
        <v>13882393</v>
      </c>
      <c r="E536">
        <v>16301727</v>
      </c>
      <c r="F536">
        <v>11236352</v>
      </c>
      <c r="G536">
        <v>13233218</v>
      </c>
      <c r="H536">
        <v>13233218</v>
      </c>
      <c r="I536">
        <v>14772516</v>
      </c>
      <c r="K536" s="5">
        <f t="shared" si="71"/>
        <v>7.1789740732093321E-3</v>
      </c>
      <c r="L536" s="5">
        <f t="shared" si="66"/>
        <v>1.0115523801295545E-2</v>
      </c>
      <c r="M536" s="5">
        <f t="shared" si="67"/>
        <v>-6.4795512962922963E-4</v>
      </c>
      <c r="N536" s="5">
        <f t="shared" si="70"/>
        <v>3.0002527538977031E-3</v>
      </c>
      <c r="O536" s="5">
        <f t="shared" si="75"/>
        <v>-4.525298980786685E-3</v>
      </c>
      <c r="P536" s="5">
        <f t="shared" si="72"/>
        <v>-7.2424211509813929E-4</v>
      </c>
      <c r="Q536" s="5">
        <f t="shared" si="73"/>
        <v>-7.2424211509813929E-4</v>
      </c>
      <c r="R536" s="5">
        <f t="shared" si="74"/>
        <v>4.2759810545733856E-4</v>
      </c>
      <c r="T536" s="7">
        <f t="shared" si="68"/>
        <v>137.76150460885933</v>
      </c>
      <c r="U536" s="4">
        <f t="shared" si="69"/>
        <v>1.7625762991559657E-3</v>
      </c>
      <c r="V536" s="5">
        <f>T536/MAX($T$14:T536)-1</f>
        <v>-2.4375300047488113E-2</v>
      </c>
      <c r="Z536" s="3"/>
      <c r="AA536" s="3"/>
      <c r="AC536" s="3"/>
      <c r="AE536" s="3"/>
      <c r="AG536" s="3"/>
      <c r="AL536" s="3"/>
    </row>
    <row r="537" spans="1:38" x14ac:dyDescent="0.25">
      <c r="A537" s="3">
        <v>43308</v>
      </c>
      <c r="B537">
        <v>12517343</v>
      </c>
      <c r="C537">
        <v>14611231</v>
      </c>
      <c r="D537">
        <v>13868380</v>
      </c>
      <c r="E537">
        <v>16301727</v>
      </c>
      <c r="F537">
        <v>11284588</v>
      </c>
      <c r="G537">
        <v>13264861</v>
      </c>
      <c r="H537">
        <v>13264861</v>
      </c>
      <c r="I537">
        <v>14795096</v>
      </c>
      <c r="K537" s="5">
        <f t="shared" si="71"/>
        <v>-7.6607833873976183E-5</v>
      </c>
      <c r="L537" s="5">
        <f t="shared" si="66"/>
        <v>-1.0094355973729874E-3</v>
      </c>
      <c r="M537" s="5">
        <f t="shared" si="67"/>
        <v>-1.0094081042080205E-3</v>
      </c>
      <c r="N537" s="5">
        <f t="shared" si="70"/>
        <v>0</v>
      </c>
      <c r="O537" s="5">
        <f t="shared" si="75"/>
        <v>4.2928523421124076E-3</v>
      </c>
      <c r="P537" s="5">
        <f t="shared" si="72"/>
        <v>2.3911795301791994E-3</v>
      </c>
      <c r="Q537" s="5">
        <f t="shared" si="73"/>
        <v>2.3911795301791994E-3</v>
      </c>
      <c r="R537" s="5">
        <f t="shared" si="74"/>
        <v>1.5285141677965353E-3</v>
      </c>
      <c r="T537" s="7">
        <f t="shared" si="68"/>
        <v>137.90801868794185</v>
      </c>
      <c r="U537" s="4">
        <f t="shared" si="69"/>
        <v>1.0635342543515447E-3</v>
      </c>
      <c r="V537" s="5">
        <f>T537/MAX($T$14:T537)-1</f>
        <v>-2.33376897596973E-2</v>
      </c>
      <c r="Z537" s="3"/>
      <c r="AA537" s="3"/>
      <c r="AC537" s="3"/>
      <c r="AE537" s="3"/>
      <c r="AG537" s="3"/>
      <c r="AL537" s="3"/>
    </row>
    <row r="538" spans="1:38" x14ac:dyDescent="0.25">
      <c r="A538" s="3">
        <v>43311</v>
      </c>
      <c r="B538">
        <v>12572409</v>
      </c>
      <c r="C538">
        <v>14614386</v>
      </c>
      <c r="D538">
        <v>13870273</v>
      </c>
      <c r="E538">
        <v>16301727</v>
      </c>
      <c r="F538">
        <v>11306218</v>
      </c>
      <c r="G538">
        <v>13280512</v>
      </c>
      <c r="H538">
        <v>13280512</v>
      </c>
      <c r="I538">
        <v>14824085</v>
      </c>
      <c r="K538" s="5">
        <f t="shared" si="71"/>
        <v>4.3991764066864114E-3</v>
      </c>
      <c r="L538" s="5">
        <f t="shared" si="66"/>
        <v>2.1592978716156175E-4</v>
      </c>
      <c r="M538" s="5">
        <f t="shared" si="67"/>
        <v>1.3649755775357875E-4</v>
      </c>
      <c r="N538" s="5">
        <f t="shared" si="70"/>
        <v>0</v>
      </c>
      <c r="O538" s="5">
        <f t="shared" si="75"/>
        <v>1.9167735676304254E-3</v>
      </c>
      <c r="P538" s="5">
        <f t="shared" si="72"/>
        <v>1.1798842068528881E-3</v>
      </c>
      <c r="Q538" s="5">
        <f t="shared" si="73"/>
        <v>1.1798842068528881E-3</v>
      </c>
      <c r="R538" s="5">
        <f t="shared" si="74"/>
        <v>1.9593654546072869E-3</v>
      </c>
      <c r="T538" s="7">
        <f t="shared" si="68"/>
        <v>138.0974269252151</v>
      </c>
      <c r="U538" s="4">
        <f t="shared" si="69"/>
        <v>1.3734388984431301E-3</v>
      </c>
      <c r="V538" s="5">
        <f>T538/MAX($T$14:T538)-1</f>
        <v>-2.1996303752169766E-2</v>
      </c>
      <c r="Z538" s="3"/>
      <c r="AA538" s="3"/>
      <c r="AC538" s="3"/>
      <c r="AE538" s="3"/>
      <c r="AG538" s="3"/>
      <c r="AL538" s="3"/>
    </row>
    <row r="539" spans="1:38" x14ac:dyDescent="0.25">
      <c r="A539" s="3">
        <v>43312</v>
      </c>
      <c r="B539">
        <v>12499844</v>
      </c>
      <c r="C539">
        <v>14574541</v>
      </c>
      <c r="D539">
        <v>13839695</v>
      </c>
      <c r="E539">
        <v>16301727</v>
      </c>
      <c r="F539">
        <v>11355957</v>
      </c>
      <c r="G539">
        <v>13283379</v>
      </c>
      <c r="H539">
        <v>13283379</v>
      </c>
      <c r="I539">
        <v>14824085</v>
      </c>
      <c r="K539" s="5">
        <f t="shared" si="71"/>
        <v>-5.7717657769486008E-3</v>
      </c>
      <c r="L539" s="5">
        <f t="shared" si="66"/>
        <v>-2.7264231285528684E-3</v>
      </c>
      <c r="M539" s="5">
        <f t="shared" si="67"/>
        <v>-2.2045708833561273E-3</v>
      </c>
      <c r="N539" s="5">
        <f t="shared" si="70"/>
        <v>0</v>
      </c>
      <c r="O539" s="5">
        <f t="shared" si="75"/>
        <v>4.3992606546239266E-3</v>
      </c>
      <c r="P539" s="5">
        <f t="shared" si="72"/>
        <v>2.1588023112362187E-4</v>
      </c>
      <c r="Q539" s="5">
        <f t="shared" si="73"/>
        <v>2.1588023112362187E-4</v>
      </c>
      <c r="R539" s="5">
        <f t="shared" si="74"/>
        <v>0</v>
      </c>
      <c r="T539" s="7">
        <f t="shared" si="68"/>
        <v>137.99606792494276</v>
      </c>
      <c r="U539" s="4">
        <f t="shared" si="69"/>
        <v>-7.3396733399830327E-4</v>
      </c>
      <c r="V539" s="5">
        <f>T539/MAX($T$14:T539)-1</f>
        <v>-2.2714126517745403E-2</v>
      </c>
      <c r="Z539" s="3"/>
      <c r="AA539" s="3"/>
      <c r="AC539" s="3"/>
      <c r="AE539" s="3"/>
      <c r="AG539" s="3"/>
      <c r="AL539" s="3"/>
    </row>
    <row r="540" spans="1:38" x14ac:dyDescent="0.25">
      <c r="A540" s="3">
        <v>43313</v>
      </c>
      <c r="B540">
        <v>12490623</v>
      </c>
      <c r="C540">
        <v>14645119</v>
      </c>
      <c r="D540">
        <v>13868509</v>
      </c>
      <c r="E540">
        <v>16327695</v>
      </c>
      <c r="F540">
        <v>11290413</v>
      </c>
      <c r="G540">
        <v>13247163</v>
      </c>
      <c r="H540">
        <v>13247163</v>
      </c>
      <c r="I540">
        <v>14824085</v>
      </c>
      <c r="K540" s="5">
        <f t="shared" si="71"/>
        <v>-7.3768920636130275E-4</v>
      </c>
      <c r="L540" s="5">
        <f t="shared" si="66"/>
        <v>4.8425538752816522E-3</v>
      </c>
      <c r="M540" s="5">
        <f t="shared" si="67"/>
        <v>2.0819822980202574E-3</v>
      </c>
      <c r="N540" s="5">
        <f t="shared" si="70"/>
        <v>1.5929600587716308E-3</v>
      </c>
      <c r="O540" s="5">
        <f t="shared" si="75"/>
        <v>-5.7717724714878571E-3</v>
      </c>
      <c r="P540" s="5">
        <f t="shared" si="72"/>
        <v>-2.7264147172191278E-3</v>
      </c>
      <c r="Q540" s="5">
        <f t="shared" si="73"/>
        <v>-2.7264147172191278E-3</v>
      </c>
      <c r="R540" s="5">
        <f t="shared" si="74"/>
        <v>0</v>
      </c>
      <c r="T540" s="7">
        <f t="shared" si="68"/>
        <v>137.93664690640807</v>
      </c>
      <c r="U540" s="4">
        <f t="shared" si="69"/>
        <v>-4.3059936002673438E-4</v>
      </c>
      <c r="V540" s="5">
        <f>T540/MAX($T$14:T540)-1</f>
        <v>-2.3134945189430045E-2</v>
      </c>
      <c r="Z540" s="3"/>
      <c r="AA540" s="3"/>
      <c r="AC540" s="3"/>
      <c r="AE540" s="3"/>
      <c r="AG540" s="3"/>
      <c r="AL540" s="3"/>
    </row>
    <row r="541" spans="1:38" x14ac:dyDescent="0.25">
      <c r="A541" s="3">
        <v>43314</v>
      </c>
      <c r="B541">
        <v>12495148</v>
      </c>
      <c r="C541">
        <v>14718624</v>
      </c>
      <c r="D541">
        <v>13870493</v>
      </c>
      <c r="E541">
        <v>16402793</v>
      </c>
      <c r="F541">
        <v>11282084</v>
      </c>
      <c r="G541">
        <v>13311313</v>
      </c>
      <c r="H541">
        <v>13311313</v>
      </c>
      <c r="I541">
        <v>14847700</v>
      </c>
      <c r="K541" s="5">
        <f t="shared" si="71"/>
        <v>3.6227176178482701E-4</v>
      </c>
      <c r="L541" s="5">
        <f t="shared" si="66"/>
        <v>5.0190783700698738E-3</v>
      </c>
      <c r="M541" s="5">
        <f t="shared" si="67"/>
        <v>1.4305791631952225E-4</v>
      </c>
      <c r="N541" s="5">
        <f t="shared" si="70"/>
        <v>4.5994244747957769E-3</v>
      </c>
      <c r="O541" s="5">
        <f t="shared" si="75"/>
        <v>-7.3770552060403727E-4</v>
      </c>
      <c r="P541" s="5">
        <f t="shared" si="72"/>
        <v>4.8425462870804736E-3</v>
      </c>
      <c r="Q541" s="5">
        <f t="shared" si="73"/>
        <v>4.8425462870804736E-3</v>
      </c>
      <c r="R541" s="5">
        <f t="shared" si="74"/>
        <v>1.5930156903445347E-3</v>
      </c>
      <c r="T541" s="7">
        <f t="shared" si="68"/>
        <v>138.29294132185774</v>
      </c>
      <c r="U541" s="4">
        <f t="shared" si="69"/>
        <v>2.5830294083589306E-3</v>
      </c>
      <c r="V541" s="5">
        <f>T541/MAX($T$14:T541)-1</f>
        <v>-2.0611674024856197E-2</v>
      </c>
      <c r="Z541" s="3"/>
      <c r="AA541" s="3"/>
      <c r="AC541" s="3"/>
      <c r="AE541" s="3"/>
      <c r="AG541" s="3"/>
      <c r="AL541" s="3"/>
    </row>
    <row r="542" spans="1:38" x14ac:dyDescent="0.25">
      <c r="A542" s="3">
        <v>43315</v>
      </c>
      <c r="B542">
        <v>12548158</v>
      </c>
      <c r="C542">
        <v>14763145</v>
      </c>
      <c r="D542">
        <v>13887594</v>
      </c>
      <c r="E542">
        <v>16423017</v>
      </c>
      <c r="F542">
        <v>11301819</v>
      </c>
      <c r="G542">
        <v>13378124</v>
      </c>
      <c r="H542">
        <v>13378124</v>
      </c>
      <c r="I542">
        <v>14915991</v>
      </c>
      <c r="K542" s="5">
        <f t="shared" si="71"/>
        <v>4.2424467481296801E-3</v>
      </c>
      <c r="L542" s="5">
        <f t="shared" si="66"/>
        <v>3.0248072102392332E-3</v>
      </c>
      <c r="M542" s="5">
        <f t="shared" si="67"/>
        <v>1.2329049875876574E-3</v>
      </c>
      <c r="N542" s="5">
        <f t="shared" si="70"/>
        <v>1.2329607524768083E-3</v>
      </c>
      <c r="O542" s="5">
        <f t="shared" si="75"/>
        <v>1.7492335635862499E-3</v>
      </c>
      <c r="P542" s="5">
        <f t="shared" si="72"/>
        <v>5.0191141925668425E-3</v>
      </c>
      <c r="Q542" s="5">
        <f t="shared" si="73"/>
        <v>5.0191141925668425E-3</v>
      </c>
      <c r="R542" s="5">
        <f t="shared" si="74"/>
        <v>4.5994329088006047E-3</v>
      </c>
      <c r="T542" s="7">
        <f t="shared" si="68"/>
        <v>138.74446802689681</v>
      </c>
      <c r="U542" s="4">
        <f t="shared" si="69"/>
        <v>3.2650018194942398E-3</v>
      </c>
      <c r="V542" s="5">
        <f>T542/MAX($T$14:T542)-1</f>
        <v>-1.7413969358555992E-2</v>
      </c>
      <c r="Z542" s="3"/>
      <c r="AA542" s="3"/>
      <c r="AC542" s="3"/>
      <c r="AE542" s="3"/>
      <c r="AG542" s="3"/>
      <c r="AL542" s="3"/>
    </row>
    <row r="543" spans="1:38" x14ac:dyDescent="0.25">
      <c r="A543" s="3">
        <v>43318</v>
      </c>
      <c r="B543">
        <v>12586127</v>
      </c>
      <c r="C543">
        <v>14839430</v>
      </c>
      <c r="D543">
        <v>13919543</v>
      </c>
      <c r="E543">
        <v>16494874</v>
      </c>
      <c r="F543">
        <v>11349766</v>
      </c>
      <c r="G543">
        <v>13418590</v>
      </c>
      <c r="H543">
        <v>13418590</v>
      </c>
      <c r="I543">
        <v>14934381</v>
      </c>
      <c r="K543" s="5">
        <f t="shared" si="71"/>
        <v>3.0258624413239676E-3</v>
      </c>
      <c r="L543" s="5">
        <f t="shared" si="66"/>
        <v>5.1672594152534224E-3</v>
      </c>
      <c r="M543" s="5">
        <f t="shared" si="67"/>
        <v>2.3005424841768818E-3</v>
      </c>
      <c r="N543" s="5">
        <f t="shared" si="70"/>
        <v>4.3753836460134199E-3</v>
      </c>
      <c r="O543" s="5">
        <f t="shared" si="75"/>
        <v>4.2424144290400534E-3</v>
      </c>
      <c r="P543" s="5">
        <f t="shared" si="72"/>
        <v>3.0247888268937206E-3</v>
      </c>
      <c r="Q543" s="5">
        <f t="shared" si="73"/>
        <v>3.0247888268937206E-3</v>
      </c>
      <c r="R543" s="5">
        <f t="shared" si="74"/>
        <v>1.2329050077866111E-3</v>
      </c>
      <c r="T543" s="7">
        <f t="shared" si="68"/>
        <v>139.20221976050837</v>
      </c>
      <c r="U543" s="4">
        <f t="shared" si="69"/>
        <v>3.2992431346727247E-3</v>
      </c>
      <c r="V543" s="5">
        <f>T543/MAX($T$14:T543)-1</f>
        <v>-1.417217914273694E-2</v>
      </c>
      <c r="Z543" s="3"/>
      <c r="AA543" s="3"/>
      <c r="AC543" s="3"/>
      <c r="AE543" s="3"/>
      <c r="AG543" s="3"/>
      <c r="AL543" s="3"/>
    </row>
    <row r="544" spans="1:38" x14ac:dyDescent="0.25">
      <c r="A544" s="3">
        <v>43319</v>
      </c>
      <c r="B544">
        <v>12543844</v>
      </c>
      <c r="C544">
        <v>14810227</v>
      </c>
      <c r="D544">
        <v>13886565</v>
      </c>
      <c r="E544">
        <v>16494874</v>
      </c>
      <c r="F544">
        <v>11384109</v>
      </c>
      <c r="G544">
        <v>13487928</v>
      </c>
      <c r="H544">
        <v>13487928</v>
      </c>
      <c r="I544">
        <v>14999725</v>
      </c>
      <c r="K544" s="5">
        <f t="shared" si="71"/>
        <v>-3.3594925587513425E-3</v>
      </c>
      <c r="L544" s="5">
        <f t="shared" si="66"/>
        <v>-1.9679327305698324E-3</v>
      </c>
      <c r="M544" s="5">
        <f t="shared" si="67"/>
        <v>-2.3691869769000284E-3</v>
      </c>
      <c r="N544" s="5">
        <f t="shared" si="70"/>
        <v>0</v>
      </c>
      <c r="O544" s="5">
        <f t="shared" si="75"/>
        <v>3.0258773617006796E-3</v>
      </c>
      <c r="P544" s="5">
        <f t="shared" si="72"/>
        <v>5.1673089348434065E-3</v>
      </c>
      <c r="Q544" s="5">
        <f t="shared" si="73"/>
        <v>5.1673089348434065E-3</v>
      </c>
      <c r="R544" s="5">
        <f t="shared" si="74"/>
        <v>4.3754073235442448E-3</v>
      </c>
      <c r="T544" s="7">
        <f t="shared" si="68"/>
        <v>139.37690619713445</v>
      </c>
      <c r="U544" s="4">
        <f t="shared" si="69"/>
        <v>1.2549112860888167E-3</v>
      </c>
      <c r="V544" s="5">
        <f>T544/MAX($T$14:T544)-1</f>
        <v>-1.2935052684202808E-2</v>
      </c>
      <c r="Z544" s="3"/>
      <c r="AA544" s="3"/>
      <c r="AC544" s="3"/>
      <c r="AE544" s="3"/>
      <c r="AG544" s="3"/>
      <c r="AL544" s="3"/>
    </row>
    <row r="545" spans="1:38" x14ac:dyDescent="0.25">
      <c r="A545" s="3">
        <v>43320</v>
      </c>
      <c r="B545">
        <v>12547043</v>
      </c>
      <c r="C545">
        <v>14813556</v>
      </c>
      <c r="D545">
        <v>13878520</v>
      </c>
      <c r="E545">
        <v>16483832</v>
      </c>
      <c r="F545">
        <v>11345865</v>
      </c>
      <c r="G545">
        <v>13461384</v>
      </c>
      <c r="H545">
        <v>13461384</v>
      </c>
      <c r="I545">
        <v>14999725</v>
      </c>
      <c r="K545" s="5">
        <f t="shared" si="71"/>
        <v>2.5502549298295207E-4</v>
      </c>
      <c r="L545" s="5">
        <f t="shared" si="66"/>
        <v>2.2477710841295462E-4</v>
      </c>
      <c r="M545" s="5">
        <f t="shared" si="67"/>
        <v>-5.793369346559496E-4</v>
      </c>
      <c r="N545" s="5">
        <f t="shared" si="70"/>
        <v>-6.6942008771941897E-4</v>
      </c>
      <c r="O545" s="5">
        <f t="shared" si="75"/>
        <v>-3.3594196963504519E-3</v>
      </c>
      <c r="P545" s="5">
        <f t="shared" si="72"/>
        <v>-1.9679820354913113E-3</v>
      </c>
      <c r="Q545" s="5">
        <f t="shared" si="73"/>
        <v>-1.9679820354913113E-3</v>
      </c>
      <c r="R545" s="5">
        <f t="shared" si="74"/>
        <v>0</v>
      </c>
      <c r="T545" s="7">
        <f t="shared" si="68"/>
        <v>139.23640838373265</v>
      </c>
      <c r="U545" s="4">
        <f t="shared" si="69"/>
        <v>-1.0080422735390671E-3</v>
      </c>
      <c r="V545" s="5">
        <f>T545/MAX($T$14:T545)-1</f>
        <v>-1.3930055877825698E-2</v>
      </c>
      <c r="Z545" s="3"/>
      <c r="AA545" s="3"/>
      <c r="AC545" s="3"/>
      <c r="AE545" s="3"/>
      <c r="AG545" s="3"/>
      <c r="AL545" s="3"/>
    </row>
    <row r="546" spans="1:38" x14ac:dyDescent="0.25">
      <c r="A546" s="3">
        <v>43321</v>
      </c>
      <c r="B546">
        <v>12648334</v>
      </c>
      <c r="C546">
        <v>14897966</v>
      </c>
      <c r="D546">
        <v>13884434</v>
      </c>
      <c r="E546">
        <v>16483928</v>
      </c>
      <c r="F546">
        <v>11348758</v>
      </c>
      <c r="G546">
        <v>13464410</v>
      </c>
      <c r="H546">
        <v>13464410</v>
      </c>
      <c r="I546">
        <v>14989684</v>
      </c>
      <c r="K546" s="5">
        <f t="shared" si="71"/>
        <v>8.0728981322530924E-3</v>
      </c>
      <c r="L546" s="5">
        <f t="shared" si="66"/>
        <v>5.6981591725848713E-3</v>
      </c>
      <c r="M546" s="5">
        <f t="shared" si="67"/>
        <v>4.2612612872261479E-4</v>
      </c>
      <c r="N546" s="5">
        <f t="shared" si="70"/>
        <v>5.8238885229933146E-6</v>
      </c>
      <c r="O546" s="5">
        <f t="shared" si="75"/>
        <v>2.5498276244251272E-4</v>
      </c>
      <c r="P546" s="5">
        <f t="shared" si="72"/>
        <v>2.2479115074647282E-4</v>
      </c>
      <c r="Q546" s="5">
        <f t="shared" si="73"/>
        <v>2.2479115074647282E-4</v>
      </c>
      <c r="R546" s="5">
        <f t="shared" si="74"/>
        <v>-6.6941227255834512E-4</v>
      </c>
      <c r="T546" s="7">
        <f t="shared" si="68"/>
        <v>139.48421716825649</v>
      </c>
      <c r="U546" s="4">
        <f t="shared" si="69"/>
        <v>1.7797700141825856E-3</v>
      </c>
      <c r="V546" s="5">
        <f>T546/MAX($T$14:T546)-1</f>
        <v>-1.217507815939034E-2</v>
      </c>
      <c r="Z546" s="3"/>
      <c r="AA546" s="3"/>
      <c r="AC546" s="3"/>
      <c r="AE546" s="3"/>
      <c r="AG546" s="3"/>
      <c r="AL546" s="3"/>
    </row>
    <row r="547" spans="1:38" x14ac:dyDescent="0.25">
      <c r="A547" s="3">
        <v>43322</v>
      </c>
      <c r="B547">
        <v>12682771</v>
      </c>
      <c r="C547">
        <v>14854741</v>
      </c>
      <c r="D547">
        <v>13888556</v>
      </c>
      <c r="E547">
        <v>16483928</v>
      </c>
      <c r="F547">
        <v>11408679</v>
      </c>
      <c r="G547">
        <v>13518931</v>
      </c>
      <c r="H547">
        <v>13518931</v>
      </c>
      <c r="I547">
        <v>15035961</v>
      </c>
      <c r="K547" s="5">
        <f t="shared" si="71"/>
        <v>2.7226510621873867E-3</v>
      </c>
      <c r="L547" s="5">
        <f t="shared" si="66"/>
        <v>-2.9014027820979393E-3</v>
      </c>
      <c r="M547" s="5">
        <f t="shared" si="67"/>
        <v>2.968792246049734E-4</v>
      </c>
      <c r="N547" s="5">
        <f t="shared" si="70"/>
        <v>0</v>
      </c>
      <c r="O547" s="5">
        <f t="shared" si="75"/>
        <v>5.2799610318592372E-3</v>
      </c>
      <c r="P547" s="5">
        <f t="shared" si="72"/>
        <v>4.0492676619323653E-3</v>
      </c>
      <c r="Q547" s="5">
        <f t="shared" si="73"/>
        <v>4.0492676619323653E-3</v>
      </c>
      <c r="R547" s="5">
        <f t="shared" si="74"/>
        <v>3.0872565425661413E-3</v>
      </c>
      <c r="T547" s="7">
        <f t="shared" si="68"/>
        <v>139.77336586520929</v>
      </c>
      <c r="U547" s="4">
        <f t="shared" si="69"/>
        <v>2.0729850503730662E-3</v>
      </c>
      <c r="V547" s="5">
        <f>T547/MAX($T$14:T547)-1</f>
        <v>-1.012733186402881E-2</v>
      </c>
      <c r="Z547" s="3"/>
      <c r="AA547" s="3"/>
      <c r="AC547" s="3"/>
      <c r="AE547" s="3"/>
      <c r="AG547" s="3"/>
      <c r="AL547" s="3"/>
    </row>
    <row r="548" spans="1:38" x14ac:dyDescent="0.25">
      <c r="A548" s="3">
        <v>43325</v>
      </c>
      <c r="B548">
        <v>12784376</v>
      </c>
      <c r="C548">
        <v>14833844</v>
      </c>
      <c r="D548">
        <v>13971247</v>
      </c>
      <c r="E548">
        <v>16483928</v>
      </c>
      <c r="F548">
        <v>11401544</v>
      </c>
      <c r="G548">
        <v>13461819</v>
      </c>
      <c r="H548">
        <v>13461819</v>
      </c>
      <c r="I548">
        <v>15016472</v>
      </c>
      <c r="K548" s="5">
        <f t="shared" si="71"/>
        <v>8.011261892215904E-3</v>
      </c>
      <c r="L548" s="5">
        <f t="shared" si="66"/>
        <v>-1.4067562672415157E-3</v>
      </c>
      <c r="M548" s="5">
        <f t="shared" si="67"/>
        <v>5.9538947029482703E-3</v>
      </c>
      <c r="N548" s="5">
        <f t="shared" si="70"/>
        <v>0</v>
      </c>
      <c r="O548" s="5">
        <f t="shared" si="75"/>
        <v>-6.2540106527675388E-4</v>
      </c>
      <c r="P548" s="5">
        <f t="shared" si="72"/>
        <v>-4.2245943854584134E-3</v>
      </c>
      <c r="Q548" s="5">
        <f t="shared" si="73"/>
        <v>-4.2245943854584134E-3</v>
      </c>
      <c r="R548" s="5">
        <f t="shared" si="74"/>
        <v>-1.2961592544700196E-3</v>
      </c>
      <c r="T548" s="7">
        <f t="shared" si="68"/>
        <v>139.81158778730565</v>
      </c>
      <c r="U548" s="4">
        <f t="shared" si="69"/>
        <v>2.734564046573823E-4</v>
      </c>
      <c r="V548" s="5">
        <f>T548/MAX($T$14:T548)-1</f>
        <v>-9.8566448431316456E-3</v>
      </c>
      <c r="Z548" s="3"/>
      <c r="AA548" s="3"/>
      <c r="AC548" s="3"/>
      <c r="AE548" s="3"/>
      <c r="AG548" s="3"/>
      <c r="AL548" s="3"/>
    </row>
    <row r="549" spans="1:38" x14ac:dyDescent="0.25">
      <c r="A549" s="3">
        <v>43326</v>
      </c>
      <c r="B549">
        <v>12765144</v>
      </c>
      <c r="C549">
        <v>14829598</v>
      </c>
      <c r="D549">
        <v>13976545</v>
      </c>
      <c r="E549">
        <v>16483928</v>
      </c>
      <c r="F549">
        <v>11492885</v>
      </c>
      <c r="G549">
        <v>13442881</v>
      </c>
      <c r="H549">
        <v>13442881</v>
      </c>
      <c r="I549">
        <v>15016472</v>
      </c>
      <c r="K549" s="5">
        <f t="shared" si="71"/>
        <v>-1.5043362304112406E-3</v>
      </c>
      <c r="L549" s="5">
        <f t="shared" si="66"/>
        <v>-2.8623733672805685E-4</v>
      </c>
      <c r="M549" s="5">
        <f t="shared" si="67"/>
        <v>3.7920738213270688E-4</v>
      </c>
      <c r="N549" s="5">
        <f t="shared" si="70"/>
        <v>0</v>
      </c>
      <c r="O549" s="5">
        <f t="shared" si="75"/>
        <v>8.0112833840750852E-3</v>
      </c>
      <c r="P549" s="5">
        <f t="shared" si="72"/>
        <v>-1.4067935395655207E-3</v>
      </c>
      <c r="Q549" s="5">
        <f t="shared" si="73"/>
        <v>-1.4067935395655207E-3</v>
      </c>
      <c r="R549" s="5">
        <f t="shared" si="74"/>
        <v>0</v>
      </c>
      <c r="T549" s="7">
        <f t="shared" si="68"/>
        <v>139.87775939055007</v>
      </c>
      <c r="U549" s="4">
        <f t="shared" si="69"/>
        <v>4.7329126499218166E-4</v>
      </c>
      <c r="V549" s="5">
        <f>T549/MAX($T$14:T549)-1</f>
        <v>-9.3880186420459699E-3</v>
      </c>
      <c r="Z549" s="3"/>
      <c r="AA549" s="3"/>
      <c r="AC549" s="3"/>
      <c r="AE549" s="3"/>
      <c r="AG549" s="3"/>
      <c r="AL549" s="3"/>
    </row>
    <row r="550" spans="1:38" x14ac:dyDescent="0.25">
      <c r="A550" s="3">
        <v>43328</v>
      </c>
      <c r="B550">
        <v>12699325</v>
      </c>
      <c r="C550">
        <v>14618755</v>
      </c>
      <c r="D550">
        <v>13908855</v>
      </c>
      <c r="E550">
        <v>16317683</v>
      </c>
      <c r="F550">
        <v>11475595</v>
      </c>
      <c r="G550">
        <v>13439033</v>
      </c>
      <c r="H550">
        <v>13439033</v>
      </c>
      <c r="I550">
        <v>15016472</v>
      </c>
      <c r="K550" s="5">
        <f t="shared" si="71"/>
        <v>-5.1561502165584638E-3</v>
      </c>
      <c r="L550" s="5">
        <f t="shared" ref="L550:L613" si="76">C550/C549-1</f>
        <v>-1.4217715139682174E-2</v>
      </c>
      <c r="M550" s="5">
        <f t="shared" ref="M550:M613" si="77">D550/D549-1</f>
        <v>-4.8431139455423766E-3</v>
      </c>
      <c r="N550" s="5">
        <f t="shared" si="70"/>
        <v>-1.0085278217667581E-2</v>
      </c>
      <c r="O550" s="5">
        <f t="shared" si="75"/>
        <v>-1.5044090321968406E-3</v>
      </c>
      <c r="P550" s="5">
        <f t="shared" si="72"/>
        <v>-2.8624816361910721E-4</v>
      </c>
      <c r="Q550" s="5">
        <f t="shared" si="73"/>
        <v>-2.8624816361910721E-4</v>
      </c>
      <c r="R550" s="5">
        <f t="shared" si="74"/>
        <v>0</v>
      </c>
      <c r="T550" s="7">
        <f t="shared" si="68"/>
        <v>139.24167991654977</v>
      </c>
      <c r="U550" s="4">
        <f t="shared" si="69"/>
        <v>-4.5473953598607064E-3</v>
      </c>
      <c r="V550" s="5">
        <f>T550/MAX($T$14:T550)-1</f>
        <v>-1.3892722969495508E-2</v>
      </c>
      <c r="Z550" s="3"/>
      <c r="AA550" s="3"/>
      <c r="AC550" s="3"/>
      <c r="AE550" s="3"/>
      <c r="AG550" s="3"/>
      <c r="AL550" s="3"/>
    </row>
    <row r="551" spans="1:38" x14ac:dyDescent="0.25">
      <c r="A551" s="3">
        <v>43329</v>
      </c>
      <c r="B551">
        <v>12709391</v>
      </c>
      <c r="C551">
        <v>14616438</v>
      </c>
      <c r="D551">
        <v>13911778</v>
      </c>
      <c r="E551">
        <v>16317683</v>
      </c>
      <c r="F551">
        <v>11405587</v>
      </c>
      <c r="G551">
        <v>13364692</v>
      </c>
      <c r="H551">
        <v>13364692</v>
      </c>
      <c r="I551">
        <v>15016472</v>
      </c>
      <c r="K551" s="5">
        <f t="shared" si="71"/>
        <v>7.9264055373018394E-4</v>
      </c>
      <c r="L551" s="5">
        <f t="shared" si="76"/>
        <v>-1.5849502915943336E-4</v>
      </c>
      <c r="M551" s="5">
        <f t="shared" si="77"/>
        <v>2.1015389117229333E-4</v>
      </c>
      <c r="N551" s="5">
        <f t="shared" si="70"/>
        <v>0</v>
      </c>
      <c r="O551" s="5">
        <f t="shared" si="75"/>
        <v>-6.1005987053394106E-3</v>
      </c>
      <c r="P551" s="5">
        <f t="shared" si="72"/>
        <v>-5.5317224088965444E-3</v>
      </c>
      <c r="Q551" s="5">
        <f t="shared" si="73"/>
        <v>-5.5317224088965444E-3</v>
      </c>
      <c r="R551" s="5">
        <f t="shared" si="74"/>
        <v>0</v>
      </c>
      <c r="T551" s="7">
        <f t="shared" ref="T551:T614" si="78">T550*(1+U551)</f>
        <v>138.95763134338463</v>
      </c>
      <c r="U551" s="4">
        <f t="shared" ref="U551:U614" si="79">(K551*$K$12%)+(L551*$L$12%)+(M551*$M$12%)+(N551*$N$12%)+(O551*$O$12%)+(P551*$P$12%)+(Q551*$Q$12%)+(R551*$R$12%)</f>
        <v>-2.0399680134236819E-3</v>
      </c>
      <c r="V551" s="5">
        <f>T551/MAX($T$14:T551)-1</f>
        <v>-1.5904350272441969E-2</v>
      </c>
      <c r="Z551" s="3"/>
      <c r="AA551" s="3"/>
      <c r="AC551" s="3"/>
      <c r="AE551" s="3"/>
      <c r="AG551" s="3"/>
      <c r="AL551" s="3"/>
    </row>
    <row r="552" spans="1:38" x14ac:dyDescent="0.25">
      <c r="A552" s="3">
        <v>43332</v>
      </c>
      <c r="B552">
        <v>12777227</v>
      </c>
      <c r="C552">
        <v>14696377</v>
      </c>
      <c r="D552">
        <v>13981152</v>
      </c>
      <c r="E552">
        <v>16317683</v>
      </c>
      <c r="F552">
        <v>11448240</v>
      </c>
      <c r="G552">
        <v>13376129</v>
      </c>
      <c r="H552">
        <v>13376129</v>
      </c>
      <c r="I552">
        <v>15016472</v>
      </c>
      <c r="K552" s="5">
        <f t="shared" si="71"/>
        <v>5.337470536550537E-3</v>
      </c>
      <c r="L552" s="5">
        <f t="shared" si="76"/>
        <v>5.4691163469513526E-3</v>
      </c>
      <c r="M552" s="5">
        <f t="shared" si="77"/>
        <v>4.9867098224252171E-3</v>
      </c>
      <c r="N552" s="5">
        <f t="shared" si="70"/>
        <v>0</v>
      </c>
      <c r="O552" s="5">
        <f t="shared" si="75"/>
        <v>3.7396584673810018E-3</v>
      </c>
      <c r="P552" s="5">
        <f t="shared" si="72"/>
        <v>8.5576233257000922E-4</v>
      </c>
      <c r="Q552" s="5">
        <f t="shared" si="73"/>
        <v>8.5576233257000922E-4</v>
      </c>
      <c r="R552" s="5">
        <f t="shared" si="74"/>
        <v>0</v>
      </c>
      <c r="T552" s="7">
        <f t="shared" si="78"/>
        <v>139.32664166806876</v>
      </c>
      <c r="U552" s="4">
        <f t="shared" si="79"/>
        <v>2.6555599798060159E-3</v>
      </c>
      <c r="V552" s="5">
        <f>T552/MAX($T$14:T552)-1</f>
        <v>-1.3291025248724386E-2</v>
      </c>
      <c r="Z552" s="3"/>
      <c r="AA552" s="3"/>
      <c r="AC552" s="3"/>
      <c r="AE552" s="3"/>
      <c r="AG552" s="3"/>
      <c r="AL552" s="3"/>
    </row>
    <row r="553" spans="1:38" x14ac:dyDescent="0.25">
      <c r="A553" s="3">
        <v>43333</v>
      </c>
      <c r="B553">
        <v>12752269</v>
      </c>
      <c r="C553">
        <v>14664235</v>
      </c>
      <c r="D553">
        <v>13981152</v>
      </c>
      <c r="E553">
        <v>16317683</v>
      </c>
      <c r="F553">
        <v>11509345</v>
      </c>
      <c r="G553">
        <v>13449285</v>
      </c>
      <c r="H553">
        <v>13449285</v>
      </c>
      <c r="I553">
        <v>15016472</v>
      </c>
      <c r="K553" s="5">
        <f t="shared" si="71"/>
        <v>-1.9533189791494099E-3</v>
      </c>
      <c r="L553" s="5">
        <f t="shared" si="76"/>
        <v>-2.1870696430827952E-3</v>
      </c>
      <c r="M553" s="5">
        <f t="shared" si="77"/>
        <v>0</v>
      </c>
      <c r="N553" s="5">
        <f t="shared" si="70"/>
        <v>0</v>
      </c>
      <c r="O553" s="5">
        <f t="shared" si="75"/>
        <v>5.3375016596437508E-3</v>
      </c>
      <c r="P553" s="5">
        <f t="shared" si="72"/>
        <v>5.4691458193920628E-3</v>
      </c>
      <c r="Q553" s="5">
        <f t="shared" si="73"/>
        <v>5.4691458193920628E-3</v>
      </c>
      <c r="R553" s="5">
        <f t="shared" si="74"/>
        <v>0</v>
      </c>
      <c r="T553" s="7">
        <f t="shared" si="78"/>
        <v>139.53798981542093</v>
      </c>
      <c r="U553" s="4">
        <f t="shared" si="79"/>
        <v>1.5169255845244589E-3</v>
      </c>
      <c r="V553" s="5">
        <f>T553/MAX($T$14:T553)-1</f>
        <v>-1.1794261160444242E-2</v>
      </c>
      <c r="Z553" s="3"/>
      <c r="AA553" s="3"/>
      <c r="AC553" s="3"/>
      <c r="AE553" s="3"/>
      <c r="AG553" s="3"/>
      <c r="AL553" s="3"/>
    </row>
    <row r="554" spans="1:38" x14ac:dyDescent="0.25">
      <c r="A554" s="3">
        <v>43335</v>
      </c>
      <c r="B554">
        <v>12931611</v>
      </c>
      <c r="C554">
        <v>14712635</v>
      </c>
      <c r="D554">
        <v>13948180</v>
      </c>
      <c r="E554">
        <v>16323397</v>
      </c>
      <c r="F554">
        <v>11486863</v>
      </c>
      <c r="G554">
        <v>13419870</v>
      </c>
      <c r="H554">
        <v>13419870</v>
      </c>
      <c r="I554">
        <v>15016472</v>
      </c>
      <c r="K554" s="5">
        <f t="shared" si="71"/>
        <v>1.406353645770797E-2</v>
      </c>
      <c r="L554" s="5">
        <f t="shared" si="76"/>
        <v>3.3005472157259241E-3</v>
      </c>
      <c r="M554" s="5">
        <f t="shared" si="77"/>
        <v>-2.358317826742784E-3</v>
      </c>
      <c r="N554" s="5">
        <f t="shared" si="70"/>
        <v>3.5017226404021606E-4</v>
      </c>
      <c r="O554" s="5">
        <f t="shared" si="75"/>
        <v>-1.9533691969438882E-3</v>
      </c>
      <c r="P554" s="5">
        <f t="shared" si="72"/>
        <v>-2.1871051137662967E-3</v>
      </c>
      <c r="Q554" s="5">
        <f t="shared" si="73"/>
        <v>-2.1871051137662967E-3</v>
      </c>
      <c r="R554" s="5">
        <f t="shared" si="74"/>
        <v>0</v>
      </c>
      <c r="T554" s="7">
        <f t="shared" si="78"/>
        <v>139.6954646932225</v>
      </c>
      <c r="U554" s="4">
        <f t="shared" si="79"/>
        <v>1.1285448357818556E-3</v>
      </c>
      <c r="V554" s="5">
        <f>T554/MAX($T$14:T554)-1</f>
        <v>-1.0679026677186787E-2</v>
      </c>
      <c r="Z554" s="3"/>
      <c r="AA554" s="3"/>
      <c r="AC554" s="3"/>
      <c r="AE554" s="3"/>
      <c r="AG554" s="3"/>
      <c r="AL554" s="3"/>
    </row>
    <row r="555" spans="1:38" x14ac:dyDescent="0.25">
      <c r="A555" s="3">
        <v>43336</v>
      </c>
      <c r="B555">
        <v>12862911</v>
      </c>
      <c r="C555">
        <v>14710894</v>
      </c>
      <c r="D555">
        <v>13940846</v>
      </c>
      <c r="E555">
        <v>16305145</v>
      </c>
      <c r="F555">
        <v>11483682</v>
      </c>
      <c r="G555">
        <v>13401156</v>
      </c>
      <c r="H555">
        <v>13401156</v>
      </c>
      <c r="I555">
        <v>14999323</v>
      </c>
      <c r="K555" s="5">
        <f t="shared" si="71"/>
        <v>-5.3125631446847565E-3</v>
      </c>
      <c r="L555" s="5">
        <f t="shared" si="76"/>
        <v>-1.1833366354840891E-4</v>
      </c>
      <c r="M555" s="5">
        <f t="shared" si="77"/>
        <v>-5.2580336646068648E-4</v>
      </c>
      <c r="N555" s="5">
        <f t="shared" si="70"/>
        <v>-1.1181496106478228E-3</v>
      </c>
      <c r="O555" s="5">
        <f t="shared" si="75"/>
        <v>-2.7692504037002408E-4</v>
      </c>
      <c r="P555" s="5">
        <f t="shared" si="72"/>
        <v>-1.3944993505898839E-3</v>
      </c>
      <c r="Q555" s="5">
        <f t="shared" si="73"/>
        <v>-1.3944993505898839E-3</v>
      </c>
      <c r="R555" s="5">
        <f t="shared" si="74"/>
        <v>-1.1420125845804652E-3</v>
      </c>
      <c r="T555" s="7">
        <f t="shared" si="78"/>
        <v>139.49844543711296</v>
      </c>
      <c r="U555" s="4">
        <f t="shared" si="79"/>
        <v>-1.4103482639339915E-3</v>
      </c>
      <c r="V555" s="5">
        <f>T555/MAX($T$14:T555)-1</f>
        <v>-1.2074313794386171E-2</v>
      </c>
      <c r="Z555" s="3"/>
      <c r="AA555" s="3"/>
      <c r="AC555" s="3"/>
      <c r="AE555" s="3"/>
      <c r="AG555" s="3"/>
      <c r="AL555" s="3"/>
    </row>
    <row r="556" spans="1:38" x14ac:dyDescent="0.25">
      <c r="A556" s="3">
        <v>43339</v>
      </c>
      <c r="B556">
        <v>12942185</v>
      </c>
      <c r="C556">
        <v>14596762</v>
      </c>
      <c r="D556">
        <v>13847328</v>
      </c>
      <c r="E556">
        <v>16187590</v>
      </c>
      <c r="F556">
        <v>11433400</v>
      </c>
      <c r="G556">
        <v>13397805</v>
      </c>
      <c r="H556">
        <v>13397805</v>
      </c>
      <c r="I556">
        <v>14974493</v>
      </c>
      <c r="K556" s="5">
        <f t="shared" si="71"/>
        <v>6.1629906325246786E-3</v>
      </c>
      <c r="L556" s="5">
        <f t="shared" si="76"/>
        <v>-7.7583320225134145E-3</v>
      </c>
      <c r="M556" s="5">
        <f t="shared" si="77"/>
        <v>-6.7082012095965871E-3</v>
      </c>
      <c r="N556" s="5">
        <f t="shared" si="70"/>
        <v>-7.2096874943461398E-3</v>
      </c>
      <c r="O556" s="5">
        <f t="shared" si="75"/>
        <v>-4.3785608135090692E-3</v>
      </c>
      <c r="P556" s="5">
        <f t="shared" si="72"/>
        <v>-2.5005305512448839E-4</v>
      </c>
      <c r="Q556" s="5">
        <f t="shared" si="73"/>
        <v>-2.5005305512448839E-4</v>
      </c>
      <c r="R556" s="5">
        <f t="shared" si="74"/>
        <v>-1.6554080474165955E-3</v>
      </c>
      <c r="T556" s="7">
        <f t="shared" si="78"/>
        <v>139.11399983928044</v>
      </c>
      <c r="U556" s="4">
        <f t="shared" si="79"/>
        <v>-2.755913133138263E-3</v>
      </c>
      <c r="V556" s="5">
        <f>T556/MAX($T$14:T556)-1</f>
        <v>-1.4796951167564965E-2</v>
      </c>
      <c r="Z556" s="3"/>
      <c r="AA556" s="3"/>
      <c r="AC556" s="3"/>
      <c r="AE556" s="3"/>
      <c r="AG556" s="3"/>
      <c r="AL556" s="3"/>
    </row>
    <row r="557" spans="1:38" x14ac:dyDescent="0.25">
      <c r="A557" s="3">
        <v>43340</v>
      </c>
      <c r="B557">
        <v>12953530</v>
      </c>
      <c r="C557">
        <v>14569118</v>
      </c>
      <c r="D557">
        <v>13828317</v>
      </c>
      <c r="E557">
        <v>16159031</v>
      </c>
      <c r="F557">
        <v>11503864</v>
      </c>
      <c r="G557">
        <v>13293861</v>
      </c>
      <c r="H557">
        <v>13293861</v>
      </c>
      <c r="I557">
        <v>14866532</v>
      </c>
      <c r="K557" s="5">
        <f t="shared" si="71"/>
        <v>8.7659077659596463E-4</v>
      </c>
      <c r="L557" s="5">
        <f t="shared" si="76"/>
        <v>-1.8938446759630967E-3</v>
      </c>
      <c r="M557" s="5">
        <f t="shared" si="77"/>
        <v>-1.3729002447259164E-3</v>
      </c>
      <c r="N557" s="5">
        <f t="shared" si="70"/>
        <v>-1.7642527392898177E-3</v>
      </c>
      <c r="O557" s="5">
        <f t="shared" si="75"/>
        <v>6.1629961341334027E-3</v>
      </c>
      <c r="P557" s="5">
        <f t="shared" si="72"/>
        <v>-7.7582857789018078E-3</v>
      </c>
      <c r="Q557" s="5">
        <f t="shared" si="73"/>
        <v>-7.7582857789018078E-3</v>
      </c>
      <c r="R557" s="5">
        <f t="shared" si="74"/>
        <v>-7.2096597861442957E-3</v>
      </c>
      <c r="T557" s="7">
        <f t="shared" si="78"/>
        <v>138.75373558192751</v>
      </c>
      <c r="U557" s="4">
        <f t="shared" si="79"/>
        <v>-2.5897052616496719E-3</v>
      </c>
      <c r="V557" s="5">
        <f>T557/MAX($T$14:T557)-1</f>
        <v>-1.7348336686919597E-2</v>
      </c>
      <c r="Z557" s="3"/>
      <c r="AA557" s="3"/>
      <c r="AC557" s="3"/>
      <c r="AE557" s="3"/>
      <c r="AG557" s="3"/>
      <c r="AL557" s="3"/>
    </row>
    <row r="558" spans="1:38" x14ac:dyDescent="0.25">
      <c r="A558" s="3">
        <v>43341</v>
      </c>
      <c r="B558">
        <v>12945180</v>
      </c>
      <c r="C558">
        <v>14514642</v>
      </c>
      <c r="D558">
        <v>13783598</v>
      </c>
      <c r="E558">
        <v>16118222</v>
      </c>
      <c r="F558">
        <v>11513949</v>
      </c>
      <c r="G558">
        <v>13268684</v>
      </c>
      <c r="H558">
        <v>13268684</v>
      </c>
      <c r="I558">
        <v>14840303</v>
      </c>
      <c r="K558" s="5">
        <f t="shared" si="71"/>
        <v>-6.4461193203702027E-4</v>
      </c>
      <c r="L558" s="5">
        <f t="shared" si="76"/>
        <v>-3.7391419302115203E-3</v>
      </c>
      <c r="M558" s="5">
        <f t="shared" si="77"/>
        <v>-3.2338714826973813E-3</v>
      </c>
      <c r="N558" s="5">
        <f t="shared" si="70"/>
        <v>-2.5254608398238565E-3</v>
      </c>
      <c r="O558" s="5">
        <f t="shared" si="75"/>
        <v>8.7666196331936952E-4</v>
      </c>
      <c r="P558" s="5">
        <f t="shared" si="72"/>
        <v>-1.8938816947160486E-3</v>
      </c>
      <c r="Q558" s="5">
        <f t="shared" si="73"/>
        <v>-1.8938816947160486E-3</v>
      </c>
      <c r="R558" s="5">
        <f t="shared" si="74"/>
        <v>-1.7642984927487282E-3</v>
      </c>
      <c r="T558" s="7">
        <f t="shared" si="78"/>
        <v>138.49672054410905</v>
      </c>
      <c r="U558" s="4">
        <f t="shared" si="79"/>
        <v>-1.8523107629539043E-3</v>
      </c>
      <c r="V558" s="5">
        <f>T558/MAX($T$14:T558)-1</f>
        <v>-1.9168512939109039E-2</v>
      </c>
      <c r="Z558" s="3"/>
      <c r="AA558" s="3"/>
      <c r="AC558" s="3"/>
      <c r="AE558" s="3"/>
      <c r="AG558" s="3"/>
      <c r="AL558" s="3"/>
    </row>
    <row r="559" spans="1:38" x14ac:dyDescent="0.25">
      <c r="A559" s="3">
        <v>43342</v>
      </c>
      <c r="B559">
        <v>12905530</v>
      </c>
      <c r="C559">
        <v>14488666</v>
      </c>
      <c r="D559">
        <v>13624686</v>
      </c>
      <c r="E559">
        <v>16088268</v>
      </c>
      <c r="F559">
        <v>11506527</v>
      </c>
      <c r="G559">
        <v>13219071</v>
      </c>
      <c r="H559">
        <v>13219071</v>
      </c>
      <c r="I559">
        <v>14802826</v>
      </c>
      <c r="K559" s="5">
        <f t="shared" si="71"/>
        <v>-3.0629160815067724E-3</v>
      </c>
      <c r="L559" s="5">
        <f t="shared" si="76"/>
        <v>-1.7896411086129049E-3</v>
      </c>
      <c r="M559" s="5">
        <f t="shared" si="77"/>
        <v>-1.1529065197635635E-2</v>
      </c>
      <c r="N559" s="5">
        <f t="shared" si="70"/>
        <v>-1.8583935622675796E-3</v>
      </c>
      <c r="O559" s="5">
        <f t="shared" si="75"/>
        <v>-6.4460942114652475E-4</v>
      </c>
      <c r="P559" s="5">
        <f t="shared" si="72"/>
        <v>-3.7391047974313363E-3</v>
      </c>
      <c r="Q559" s="5">
        <f t="shared" si="73"/>
        <v>-3.7391047974313363E-3</v>
      </c>
      <c r="R559" s="5">
        <f t="shared" si="74"/>
        <v>-2.5253527505469942E-3</v>
      </c>
      <c r="T559" s="7">
        <f t="shared" si="78"/>
        <v>137.99660563645796</v>
      </c>
      <c r="U559" s="4">
        <f t="shared" si="79"/>
        <v>-3.6110234645723854E-3</v>
      </c>
      <c r="V559" s="5">
        <f>T559/MAX($T$14:T559)-1</f>
        <v>-2.2710318453677214E-2</v>
      </c>
      <c r="Z559" s="3"/>
      <c r="AA559" s="3"/>
      <c r="AC559" s="3"/>
      <c r="AE559" s="3"/>
      <c r="AG559" s="3"/>
      <c r="AL559" s="3"/>
    </row>
    <row r="560" spans="1:38" x14ac:dyDescent="0.25">
      <c r="A560" s="3">
        <v>43343</v>
      </c>
      <c r="B560">
        <v>12872790</v>
      </c>
      <c r="C560">
        <v>14488666</v>
      </c>
      <c r="D560">
        <v>13624686</v>
      </c>
      <c r="E560">
        <v>16088268</v>
      </c>
      <c r="F560">
        <v>11463135</v>
      </c>
      <c r="G560">
        <v>13195413</v>
      </c>
      <c r="H560">
        <v>13195413</v>
      </c>
      <c r="I560">
        <v>14775316</v>
      </c>
      <c r="K560" s="5">
        <f t="shared" si="71"/>
        <v>-2.5368969736229152E-3</v>
      </c>
      <c r="L560" s="5">
        <f t="shared" si="76"/>
        <v>0</v>
      </c>
      <c r="M560" s="5">
        <f t="shared" si="77"/>
        <v>0</v>
      </c>
      <c r="N560" s="5">
        <f t="shared" si="70"/>
        <v>0</v>
      </c>
      <c r="O560" s="5">
        <f t="shared" si="75"/>
        <v>-3.7710770591334875E-3</v>
      </c>
      <c r="P560" s="5">
        <f t="shared" si="72"/>
        <v>-1.7896870362523742E-3</v>
      </c>
      <c r="Q560" s="5">
        <f t="shared" si="73"/>
        <v>-1.7896870362523742E-3</v>
      </c>
      <c r="R560" s="5">
        <f t="shared" si="74"/>
        <v>-1.8584289243148699E-3</v>
      </c>
      <c r="T560" s="7">
        <f t="shared" si="78"/>
        <v>137.79399596637742</v>
      </c>
      <c r="U560" s="4">
        <f t="shared" si="79"/>
        <v>-1.4682221286970026E-3</v>
      </c>
      <c r="V560" s="5">
        <f>T560/MAX($T$14:T560)-1</f>
        <v>-2.414519679027094E-2</v>
      </c>
      <c r="Z560" s="3"/>
      <c r="AA560" s="3"/>
      <c r="AC560" s="3"/>
      <c r="AE560" s="3"/>
      <c r="AG560" s="3"/>
      <c r="AL560" s="3"/>
    </row>
    <row r="561" spans="1:38" x14ac:dyDescent="0.25">
      <c r="A561" s="3">
        <v>43346</v>
      </c>
      <c r="B561">
        <v>12970032</v>
      </c>
      <c r="C561">
        <v>14502660</v>
      </c>
      <c r="D561">
        <v>13728680</v>
      </c>
      <c r="E561">
        <v>16092564</v>
      </c>
      <c r="F561">
        <v>11445644</v>
      </c>
      <c r="G561">
        <v>13195413</v>
      </c>
      <c r="H561">
        <v>13195413</v>
      </c>
      <c r="I561">
        <v>14775316</v>
      </c>
      <c r="K561" s="5">
        <f t="shared" si="71"/>
        <v>7.5540733593881804E-3</v>
      </c>
      <c r="L561" s="5">
        <f t="shared" si="76"/>
        <v>9.6585841650287385E-4</v>
      </c>
      <c r="M561" s="5">
        <f t="shared" si="77"/>
        <v>7.6327630596404461E-3</v>
      </c>
      <c r="N561" s="5">
        <f t="shared" si="70"/>
        <v>2.6702687946267289E-4</v>
      </c>
      <c r="O561" s="5">
        <f t="shared" si="75"/>
        <v>-1.5258478592461433E-3</v>
      </c>
      <c r="P561" s="5">
        <f t="shared" si="72"/>
        <v>0</v>
      </c>
      <c r="Q561" s="5">
        <f t="shared" si="73"/>
        <v>0</v>
      </c>
      <c r="R561" s="5">
        <f t="shared" si="74"/>
        <v>0</v>
      </c>
      <c r="T561" s="7">
        <f t="shared" si="78"/>
        <v>138.05053176562774</v>
      </c>
      <c r="U561" s="4">
        <f t="shared" si="79"/>
        <v>1.8617342319685037E-3</v>
      </c>
      <c r="V561" s="5">
        <f>T561/MAX($T$14:T561)-1</f>
        <v>-2.2328414497704618E-2</v>
      </c>
      <c r="Z561" s="3"/>
      <c r="AA561" s="3"/>
      <c r="AC561" s="3"/>
      <c r="AE561" s="3"/>
      <c r="AG561" s="3"/>
      <c r="AL561" s="3"/>
    </row>
    <row r="562" spans="1:38" x14ac:dyDescent="0.25">
      <c r="A562" s="3">
        <v>43347</v>
      </c>
      <c r="B562">
        <v>13119424</v>
      </c>
      <c r="C562">
        <v>14644340</v>
      </c>
      <c r="D562">
        <v>13934521</v>
      </c>
      <c r="E562">
        <v>16285210</v>
      </c>
      <c r="F562">
        <v>11532105</v>
      </c>
      <c r="G562">
        <v>13208158</v>
      </c>
      <c r="H562">
        <v>13208158</v>
      </c>
      <c r="I562">
        <v>14779261</v>
      </c>
      <c r="K562" s="5">
        <f t="shared" si="71"/>
        <v>1.1518244519365783E-2</v>
      </c>
      <c r="L562" s="5">
        <f t="shared" si="76"/>
        <v>9.7692423320963062E-3</v>
      </c>
      <c r="M562" s="5">
        <f t="shared" si="77"/>
        <v>1.4993502652840718E-2</v>
      </c>
      <c r="N562" s="5">
        <f t="shared" si="70"/>
        <v>1.1971119083323156E-2</v>
      </c>
      <c r="O562" s="5">
        <f t="shared" si="75"/>
        <v>7.554052878107953E-3</v>
      </c>
      <c r="P562" s="5">
        <f t="shared" si="72"/>
        <v>9.658659414448767E-4</v>
      </c>
      <c r="Q562" s="5">
        <f t="shared" si="73"/>
        <v>9.658659414448767E-4</v>
      </c>
      <c r="R562" s="5">
        <f t="shared" si="74"/>
        <v>2.6699936569873906E-4</v>
      </c>
      <c r="T562" s="7">
        <f t="shared" si="78"/>
        <v>139.05148255115529</v>
      </c>
      <c r="U562" s="4">
        <f t="shared" si="79"/>
        <v>7.2506115892903011E-3</v>
      </c>
      <c r="V562" s="5">
        <f>T562/MAX($T$14:T562)-1</f>
        <v>-1.5239697569341848E-2</v>
      </c>
      <c r="Z562" s="3"/>
      <c r="AA562" s="3"/>
      <c r="AC562" s="3"/>
      <c r="AE562" s="3"/>
      <c r="AG562" s="3"/>
      <c r="AL562" s="3"/>
    </row>
    <row r="563" spans="1:38" x14ac:dyDescent="0.25">
      <c r="A563" s="3">
        <v>43348</v>
      </c>
      <c r="B563">
        <v>13093921</v>
      </c>
      <c r="C563">
        <v>14691784</v>
      </c>
      <c r="D563">
        <v>13872262</v>
      </c>
      <c r="E563">
        <v>16198916</v>
      </c>
      <c r="F563">
        <v>11664934</v>
      </c>
      <c r="G563">
        <v>13337192</v>
      </c>
      <c r="H563">
        <v>13337192</v>
      </c>
      <c r="I563">
        <v>14956185</v>
      </c>
      <c r="K563" s="5">
        <f t="shared" si="71"/>
        <v>-1.9439115619710456E-3</v>
      </c>
      <c r="L563" s="5">
        <f t="shared" si="76"/>
        <v>3.2397499648328942E-3</v>
      </c>
      <c r="M563" s="5">
        <f t="shared" si="77"/>
        <v>-4.4679684360876548E-3</v>
      </c>
      <c r="N563" s="5">
        <f t="shared" si="70"/>
        <v>-5.2989184665104272E-3</v>
      </c>
      <c r="O563" s="5">
        <f t="shared" si="75"/>
        <v>1.1518192038660668E-2</v>
      </c>
      <c r="P563" s="5">
        <f t="shared" si="72"/>
        <v>9.7692653282916986E-3</v>
      </c>
      <c r="Q563" s="5">
        <f t="shared" si="73"/>
        <v>9.7692653282916986E-3</v>
      </c>
      <c r="R563" s="5">
        <f t="shared" si="74"/>
        <v>1.1971099231551596E-2</v>
      </c>
      <c r="T563" s="7">
        <f t="shared" si="78"/>
        <v>139.65212887330742</v>
      </c>
      <c r="U563" s="4">
        <f t="shared" si="79"/>
        <v>4.3195966783824286E-3</v>
      </c>
      <c r="V563" s="5">
        <f>T563/MAX($T$14:T563)-1</f>
        <v>-1.0985930237959463E-2</v>
      </c>
      <c r="Z563" s="3"/>
      <c r="AA563" s="3"/>
      <c r="AC563" s="3"/>
      <c r="AE563" s="3"/>
      <c r="AG563" s="3"/>
      <c r="AL563" s="3"/>
    </row>
    <row r="564" spans="1:38" x14ac:dyDescent="0.25">
      <c r="A564" s="3">
        <v>43349</v>
      </c>
      <c r="B564">
        <v>12915090</v>
      </c>
      <c r="C564">
        <v>14620837</v>
      </c>
      <c r="D564">
        <v>13776565</v>
      </c>
      <c r="E564">
        <v>16107637</v>
      </c>
      <c r="F564">
        <v>11642259</v>
      </c>
      <c r="G564">
        <v>13380401</v>
      </c>
      <c r="H564">
        <v>13380401</v>
      </c>
      <c r="I564">
        <v>14876934</v>
      </c>
      <c r="K564" s="5">
        <f t="shared" si="71"/>
        <v>-1.3657559107008499E-2</v>
      </c>
      <c r="L564" s="5">
        <f t="shared" si="76"/>
        <v>-4.8290255288261363E-3</v>
      </c>
      <c r="M564" s="5">
        <f t="shared" si="77"/>
        <v>-6.8984423737095124E-3</v>
      </c>
      <c r="N564" s="5">
        <f t="shared" si="70"/>
        <v>-5.6348832230502799E-3</v>
      </c>
      <c r="O564" s="5">
        <f t="shared" si="75"/>
        <v>-1.9438601195685967E-3</v>
      </c>
      <c r="P564" s="5">
        <f t="shared" si="72"/>
        <v>3.2397374199906182E-3</v>
      </c>
      <c r="Q564" s="5">
        <f t="shared" si="73"/>
        <v>3.2397374199906182E-3</v>
      </c>
      <c r="R564" s="5">
        <f t="shared" si="74"/>
        <v>-5.2988780227043453E-3</v>
      </c>
      <c r="T564" s="7">
        <f t="shared" si="78"/>
        <v>139.09730539249534</v>
      </c>
      <c r="U564" s="4">
        <f t="shared" si="79"/>
        <v>-3.9728966918607667E-3</v>
      </c>
      <c r="V564" s="5">
        <f>T564/MAX($T$14:T564)-1</f>
        <v>-1.4915180963920749E-2</v>
      </c>
      <c r="Z564" s="3"/>
      <c r="AA564" s="3"/>
      <c r="AC564" s="3"/>
      <c r="AE564" s="3"/>
      <c r="AG564" s="3"/>
      <c r="AL564" s="3"/>
    </row>
    <row r="565" spans="1:38" x14ac:dyDescent="0.25">
      <c r="A565" s="3">
        <v>43350</v>
      </c>
      <c r="B565">
        <v>12880593</v>
      </c>
      <c r="C565">
        <v>14617906</v>
      </c>
      <c r="D565">
        <v>13776565</v>
      </c>
      <c r="E565">
        <v>16099361</v>
      </c>
      <c r="F565">
        <v>11565319</v>
      </c>
      <c r="G565">
        <v>13338859</v>
      </c>
      <c r="H565">
        <v>13338859</v>
      </c>
      <c r="I565">
        <v>14868077</v>
      </c>
      <c r="K565" s="5">
        <f t="shared" si="71"/>
        <v>-2.6710615257036219E-3</v>
      </c>
      <c r="L565" s="5">
        <f t="shared" si="76"/>
        <v>-2.0046731934708628E-4</v>
      </c>
      <c r="M565" s="5">
        <f t="shared" si="77"/>
        <v>0</v>
      </c>
      <c r="N565" s="5">
        <f t="shared" si="70"/>
        <v>-5.1379355022718176E-4</v>
      </c>
      <c r="O565" s="5">
        <f t="shared" si="75"/>
        <v>-6.6086830743071756E-3</v>
      </c>
      <c r="P565" s="5">
        <f t="shared" si="72"/>
        <v>-3.1046902107044749E-3</v>
      </c>
      <c r="Q565" s="5">
        <f t="shared" si="73"/>
        <v>-3.1046902107044749E-3</v>
      </c>
      <c r="R565" s="5">
        <f t="shared" si="74"/>
        <v>-5.9535116577114078E-4</v>
      </c>
      <c r="T565" s="7">
        <f t="shared" si="78"/>
        <v>138.8052230101712</v>
      </c>
      <c r="U565" s="4">
        <f t="shared" si="79"/>
        <v>-2.0998421320956445E-3</v>
      </c>
      <c r="V565" s="5">
        <f>T565/MAX($T$14:T565)-1</f>
        <v>-1.6983703570620623E-2</v>
      </c>
      <c r="Z565" s="3"/>
      <c r="AA565" s="3"/>
      <c r="AC565" s="3"/>
      <c r="AE565" s="3"/>
      <c r="AG565" s="3"/>
      <c r="AL565" s="3"/>
    </row>
    <row r="566" spans="1:38" x14ac:dyDescent="0.25">
      <c r="A566" s="3">
        <v>43353</v>
      </c>
      <c r="B566">
        <v>12905997</v>
      </c>
      <c r="C566">
        <v>14566236</v>
      </c>
      <c r="D566">
        <v>13784643</v>
      </c>
      <c r="E566">
        <v>16047342</v>
      </c>
      <c r="F566">
        <v>11585408</v>
      </c>
      <c r="G566">
        <v>13349012</v>
      </c>
      <c r="H566">
        <v>13349012</v>
      </c>
      <c r="I566">
        <v>14860438</v>
      </c>
      <c r="K566" s="5">
        <f t="shared" si="71"/>
        <v>1.9722694444270772E-3</v>
      </c>
      <c r="L566" s="5">
        <f t="shared" si="76"/>
        <v>-3.5347059968781069E-3</v>
      </c>
      <c r="M566" s="5">
        <f t="shared" si="77"/>
        <v>5.8635806530871193E-4</v>
      </c>
      <c r="N566" s="5">
        <f t="shared" si="70"/>
        <v>-3.2311220302470023E-3</v>
      </c>
      <c r="O566" s="5">
        <f t="shared" si="75"/>
        <v>1.7370035361756742E-3</v>
      </c>
      <c r="P566" s="5">
        <f t="shared" si="72"/>
        <v>7.6115955645073008E-4</v>
      </c>
      <c r="Q566" s="5">
        <f t="shared" si="73"/>
        <v>7.6115955645073008E-4</v>
      </c>
      <c r="R566" s="5">
        <f t="shared" si="74"/>
        <v>-5.1378534022927802E-4</v>
      </c>
      <c r="T566" s="7">
        <f t="shared" si="78"/>
        <v>138.77986219921777</v>
      </c>
      <c r="U566" s="4">
        <f t="shared" si="79"/>
        <v>-1.8270790106768298E-4</v>
      </c>
      <c r="V566" s="5">
        <f>T566/MAX($T$14:T566)-1</f>
        <v>-1.7163308414856582E-2</v>
      </c>
      <c r="Z566" s="3"/>
      <c r="AA566" s="3"/>
      <c r="AC566" s="3"/>
      <c r="AE566" s="3"/>
      <c r="AG566" s="3"/>
      <c r="AL566" s="3"/>
    </row>
    <row r="567" spans="1:38" x14ac:dyDescent="0.25">
      <c r="A567" s="3">
        <v>43354</v>
      </c>
      <c r="B567">
        <v>13227408</v>
      </c>
      <c r="C567">
        <v>14871809</v>
      </c>
      <c r="D567">
        <v>14067982</v>
      </c>
      <c r="E567">
        <v>16246952</v>
      </c>
      <c r="F567">
        <v>11608257</v>
      </c>
      <c r="G567">
        <v>13301828</v>
      </c>
      <c r="H567">
        <v>13301828</v>
      </c>
      <c r="I567">
        <v>14812422</v>
      </c>
      <c r="K567" s="5">
        <f t="shared" si="71"/>
        <v>2.4904003929336005E-2</v>
      </c>
      <c r="L567" s="5">
        <f t="shared" si="76"/>
        <v>2.0978171711621307E-2</v>
      </c>
      <c r="M567" s="5">
        <f t="shared" si="77"/>
        <v>2.0554685384307714E-2</v>
      </c>
      <c r="N567" s="5">
        <f t="shared" si="70"/>
        <v>1.2438820086217328E-2</v>
      </c>
      <c r="O567" s="5">
        <f t="shared" si="75"/>
        <v>1.9722222989471128E-3</v>
      </c>
      <c r="P567" s="5">
        <f t="shared" si="72"/>
        <v>-3.5346436125759384E-3</v>
      </c>
      <c r="Q567" s="5">
        <f t="shared" si="73"/>
        <v>-3.5346436125759384E-3</v>
      </c>
      <c r="R567" s="5">
        <f t="shared" si="74"/>
        <v>-3.23112952659943E-3</v>
      </c>
      <c r="T567" s="7">
        <f t="shared" si="78"/>
        <v>140.00368350884185</v>
      </c>
      <c r="U567" s="4">
        <f t="shared" si="79"/>
        <v>8.81843583233477E-3</v>
      </c>
      <c r="V567" s="5">
        <f>T567/MAX($T$14:T567)-1</f>
        <v>-8.4962261164487352E-3</v>
      </c>
      <c r="Z567" s="3"/>
      <c r="AA567" s="3"/>
      <c r="AC567" s="3"/>
      <c r="AE567" s="3"/>
      <c r="AG567" s="3"/>
      <c r="AL567" s="3"/>
    </row>
    <row r="568" spans="1:38" x14ac:dyDescent="0.25">
      <c r="A568" s="3">
        <v>43355</v>
      </c>
      <c r="B568">
        <v>13145809</v>
      </c>
      <c r="C568">
        <v>14945852</v>
      </c>
      <c r="D568">
        <v>14062959</v>
      </c>
      <c r="E568">
        <v>16242293</v>
      </c>
      <c r="F568">
        <v>11897350</v>
      </c>
      <c r="G568">
        <v>13580875</v>
      </c>
      <c r="H568">
        <v>13580875</v>
      </c>
      <c r="I568">
        <v>14996671</v>
      </c>
      <c r="K568" s="5">
        <f t="shared" si="71"/>
        <v>-6.1689334750996139E-3</v>
      </c>
      <c r="L568" s="5">
        <f t="shared" si="76"/>
        <v>4.9787487184644874E-3</v>
      </c>
      <c r="M568" s="5">
        <f t="shared" si="77"/>
        <v>-3.5705192116397555E-4</v>
      </c>
      <c r="N568" s="5">
        <f t="shared" si="70"/>
        <v>-2.8676147993789147E-4</v>
      </c>
      <c r="O568" s="5">
        <f t="shared" si="75"/>
        <v>2.4904083360663076E-2</v>
      </c>
      <c r="P568" s="5">
        <f t="shared" si="72"/>
        <v>2.0978094138640158E-2</v>
      </c>
      <c r="Q568" s="5">
        <f t="shared" si="73"/>
        <v>2.0978094138640158E-2</v>
      </c>
      <c r="R568" s="5">
        <f t="shared" si="74"/>
        <v>1.2438816555455867E-2</v>
      </c>
      <c r="T568" s="7">
        <f t="shared" si="78"/>
        <v>141.35935825238394</v>
      </c>
      <c r="U568" s="4">
        <f t="shared" si="79"/>
        <v>9.6831362544577831E-3</v>
      </c>
      <c r="V568" s="5">
        <f>T568/MAX($T$14:T568)-1</f>
        <v>0</v>
      </c>
      <c r="Z568" s="3"/>
      <c r="AA568" s="3"/>
      <c r="AC568" s="3"/>
      <c r="AE568" s="3"/>
      <c r="AG568" s="3"/>
      <c r="AL568" s="3"/>
    </row>
    <row r="569" spans="1:38" x14ac:dyDescent="0.25">
      <c r="A569" s="3">
        <v>43357</v>
      </c>
      <c r="B569">
        <v>13109162</v>
      </c>
      <c r="C569">
        <v>14945852</v>
      </c>
      <c r="D569">
        <v>14032256</v>
      </c>
      <c r="E569">
        <v>16242293</v>
      </c>
      <c r="F569">
        <v>11872732</v>
      </c>
      <c r="G569">
        <v>13746769</v>
      </c>
      <c r="H569">
        <v>13746769</v>
      </c>
      <c r="I569">
        <v>15068377</v>
      </c>
      <c r="K569" s="5">
        <f t="shared" si="71"/>
        <v>-2.7877325769756212E-3</v>
      </c>
      <c r="L569" s="5">
        <f t="shared" si="76"/>
        <v>0</v>
      </c>
      <c r="M569" s="5">
        <f t="shared" si="77"/>
        <v>-2.1832531830605628E-3</v>
      </c>
      <c r="N569" s="5">
        <f t="shared" si="70"/>
        <v>0</v>
      </c>
      <c r="O569" s="5">
        <f t="shared" si="75"/>
        <v>-2.0692002840968504E-3</v>
      </c>
      <c r="P569" s="5">
        <f t="shared" si="72"/>
        <v>1.2215265953040566E-2</v>
      </c>
      <c r="Q569" s="5">
        <f t="shared" si="73"/>
        <v>1.2215265953040566E-2</v>
      </c>
      <c r="R569" s="5">
        <f t="shared" si="74"/>
        <v>4.781461165614731E-3</v>
      </c>
      <c r="T569" s="7">
        <f t="shared" si="78"/>
        <v>141.75113230397295</v>
      </c>
      <c r="U569" s="4">
        <f t="shared" si="79"/>
        <v>2.7714758784453536E-3</v>
      </c>
      <c r="V569" s="5">
        <f>T569/MAX($T$14:T569)-1</f>
        <v>0</v>
      </c>
      <c r="Z569" s="3"/>
      <c r="AA569" s="3"/>
      <c r="AC569" s="3"/>
      <c r="AE569" s="3"/>
      <c r="AG569" s="3"/>
      <c r="AL569" s="3"/>
    </row>
    <row r="570" spans="1:38" x14ac:dyDescent="0.25">
      <c r="A570" s="3">
        <v>43360</v>
      </c>
      <c r="B570">
        <v>13199421</v>
      </c>
      <c r="C570">
        <v>14920104</v>
      </c>
      <c r="D570">
        <v>14042812</v>
      </c>
      <c r="E570">
        <v>16242293</v>
      </c>
      <c r="F570">
        <v>11811697</v>
      </c>
      <c r="G570">
        <v>13730833</v>
      </c>
      <c r="H570">
        <v>13730833</v>
      </c>
      <c r="I570">
        <v>15068377</v>
      </c>
      <c r="K570" s="5">
        <f t="shared" si="71"/>
        <v>6.8851845754900332E-3</v>
      </c>
      <c r="L570" s="5">
        <f t="shared" si="76"/>
        <v>-1.722752239216585E-3</v>
      </c>
      <c r="M570" s="5">
        <f t="shared" si="77"/>
        <v>7.5226677734496761E-4</v>
      </c>
      <c r="N570" s="5">
        <f t="shared" si="70"/>
        <v>0</v>
      </c>
      <c r="O570" s="5">
        <f t="shared" si="75"/>
        <v>-5.1407713068903904E-3</v>
      </c>
      <c r="P570" s="5">
        <f t="shared" si="72"/>
        <v>-1.1592542218465951E-3</v>
      </c>
      <c r="Q570" s="5">
        <f t="shared" si="73"/>
        <v>-1.1592542218465951E-3</v>
      </c>
      <c r="R570" s="5">
        <f t="shared" si="74"/>
        <v>0</v>
      </c>
      <c r="T570" s="7">
        <f t="shared" si="78"/>
        <v>141.72376404719486</v>
      </c>
      <c r="U570" s="4">
        <f t="shared" si="79"/>
        <v>-1.9307257962064561E-4</v>
      </c>
      <c r="V570" s="5">
        <f>T570/MAX($T$14:T570)-1</f>
        <v>-1.9307257962075663E-4</v>
      </c>
      <c r="Z570" s="3"/>
      <c r="AA570" s="3"/>
      <c r="AC570" s="3"/>
      <c r="AE570" s="3"/>
      <c r="AG570" s="3"/>
      <c r="AL570" s="3"/>
    </row>
    <row r="571" spans="1:38" x14ac:dyDescent="0.25">
      <c r="A571" s="3">
        <v>43361</v>
      </c>
      <c r="B571">
        <v>13267014</v>
      </c>
      <c r="C571">
        <v>14992801</v>
      </c>
      <c r="D571">
        <v>14084832</v>
      </c>
      <c r="E571">
        <v>16392763</v>
      </c>
      <c r="F571">
        <v>11893022</v>
      </c>
      <c r="G571">
        <v>13707179</v>
      </c>
      <c r="H571">
        <v>13707179</v>
      </c>
      <c r="I571">
        <v>15068377</v>
      </c>
      <c r="K571" s="5">
        <f t="shared" si="71"/>
        <v>5.1209064397597093E-3</v>
      </c>
      <c r="L571" s="5">
        <f t="shared" si="76"/>
        <v>4.8724191198667999E-3</v>
      </c>
      <c r="M571" s="5">
        <f t="shared" si="77"/>
        <v>2.9922781847395719E-3</v>
      </c>
      <c r="N571" s="5">
        <f t="shared" si="70"/>
        <v>9.2640860499191291E-3</v>
      </c>
      <c r="O571" s="5">
        <f t="shared" si="75"/>
        <v>6.8851241273797381E-3</v>
      </c>
      <c r="P571" s="5">
        <f t="shared" si="72"/>
        <v>-1.7226922794851829E-3</v>
      </c>
      <c r="Q571" s="5">
        <f t="shared" si="73"/>
        <v>-1.7226922794851829E-3</v>
      </c>
      <c r="R571" s="5">
        <f t="shared" si="74"/>
        <v>0</v>
      </c>
      <c r="T571" s="7">
        <f t="shared" si="78"/>
        <v>142.17886437538306</v>
      </c>
      <c r="U571" s="4">
        <f t="shared" si="79"/>
        <v>3.2111786703368228E-3</v>
      </c>
      <c r="V571" s="5">
        <f>T571/MAX($T$14:T571)-1</f>
        <v>0</v>
      </c>
      <c r="Z571" s="3"/>
      <c r="AA571" s="3"/>
      <c r="AC571" s="3"/>
      <c r="AE571" s="3"/>
      <c r="AG571" s="3"/>
      <c r="AL571" s="3"/>
    </row>
    <row r="572" spans="1:38" x14ac:dyDescent="0.25">
      <c r="A572" s="3">
        <v>43362</v>
      </c>
      <c r="B572">
        <v>13414337</v>
      </c>
      <c r="C572">
        <v>14799167</v>
      </c>
      <c r="D572">
        <v>14029154</v>
      </c>
      <c r="E572">
        <v>16330702</v>
      </c>
      <c r="F572">
        <v>11953925</v>
      </c>
      <c r="G572">
        <v>13773965</v>
      </c>
      <c r="H572">
        <v>13773965</v>
      </c>
      <c r="I572">
        <v>15207971</v>
      </c>
      <c r="K572" s="5">
        <f t="shared" si="71"/>
        <v>1.1104458018963426E-2</v>
      </c>
      <c r="L572" s="5">
        <f t="shared" si="76"/>
        <v>-1.2915131735557583E-2</v>
      </c>
      <c r="M572" s="5">
        <f t="shared" si="77"/>
        <v>-3.9530467953043935E-3</v>
      </c>
      <c r="N572" s="5">
        <f t="shared" si="70"/>
        <v>-3.7858779511422691E-3</v>
      </c>
      <c r="O572" s="5">
        <f t="shared" si="75"/>
        <v>5.1209019877369588E-3</v>
      </c>
      <c r="P572" s="5">
        <f t="shared" si="72"/>
        <v>4.8723373350563204E-3</v>
      </c>
      <c r="Q572" s="5">
        <f t="shared" si="73"/>
        <v>4.8723373350563204E-3</v>
      </c>
      <c r="R572" s="5">
        <f t="shared" si="74"/>
        <v>9.2640368634260284E-3</v>
      </c>
      <c r="T572" s="7">
        <f t="shared" si="78"/>
        <v>142.43798562332753</v>
      </c>
      <c r="U572" s="4">
        <f t="shared" si="79"/>
        <v>1.8225018822793509E-3</v>
      </c>
      <c r="V572" s="5">
        <f>T572/MAX($T$14:T572)-1</f>
        <v>0</v>
      </c>
      <c r="Z572" s="3"/>
      <c r="AA572" s="3"/>
      <c r="AC572" s="3"/>
      <c r="AE572" s="3"/>
      <c r="AG572" s="3"/>
      <c r="AL572" s="3"/>
    </row>
    <row r="573" spans="1:38" x14ac:dyDescent="0.25">
      <c r="A573" s="3">
        <v>43364</v>
      </c>
      <c r="B573">
        <v>13543832</v>
      </c>
      <c r="C573">
        <v>15245782</v>
      </c>
      <c r="D573">
        <v>14362975</v>
      </c>
      <c r="E573">
        <v>16719288</v>
      </c>
      <c r="F573">
        <v>11943478</v>
      </c>
      <c r="G573">
        <v>13734520</v>
      </c>
      <c r="H573">
        <v>13734520</v>
      </c>
      <c r="I573">
        <v>15150396</v>
      </c>
      <c r="K573" s="5">
        <f t="shared" si="71"/>
        <v>9.6534774696654946E-3</v>
      </c>
      <c r="L573" s="5">
        <f t="shared" si="76"/>
        <v>3.0178387743039936E-2</v>
      </c>
      <c r="M573" s="5">
        <f t="shared" si="77"/>
        <v>2.3794806158660808E-2</v>
      </c>
      <c r="N573" s="5">
        <f t="shared" si="70"/>
        <v>2.3794812984769376E-2</v>
      </c>
      <c r="O573" s="5">
        <f t="shared" si="75"/>
        <v>-8.7393889454723261E-4</v>
      </c>
      <c r="P573" s="5">
        <f t="shared" si="72"/>
        <v>-2.8637360411472024E-3</v>
      </c>
      <c r="Q573" s="5">
        <f t="shared" si="73"/>
        <v>-2.8637360411472024E-3</v>
      </c>
      <c r="R573" s="5">
        <f t="shared" si="74"/>
        <v>-3.7858436210852497E-3</v>
      </c>
      <c r="T573" s="7">
        <f t="shared" si="78"/>
        <v>143.80956068717802</v>
      </c>
      <c r="U573" s="4">
        <f t="shared" si="79"/>
        <v>9.629278719776091E-3</v>
      </c>
      <c r="V573" s="5">
        <f>T573/MAX($T$14:T573)-1</f>
        <v>0</v>
      </c>
      <c r="Z573" s="3"/>
      <c r="AA573" s="3"/>
      <c r="AC573" s="3"/>
      <c r="AE573" s="3"/>
      <c r="AG573" s="3"/>
      <c r="AL573" s="3"/>
    </row>
    <row r="574" spans="1:38" x14ac:dyDescent="0.25">
      <c r="A574" s="3">
        <v>43367</v>
      </c>
      <c r="B574">
        <v>13699317</v>
      </c>
      <c r="C574">
        <v>15480397</v>
      </c>
      <c r="D574">
        <v>14558891</v>
      </c>
      <c r="E574">
        <v>16925140</v>
      </c>
      <c r="F574">
        <v>12038116</v>
      </c>
      <c r="G574">
        <v>14149005</v>
      </c>
      <c r="H574">
        <v>14149005</v>
      </c>
      <c r="I574">
        <v>15510897</v>
      </c>
      <c r="K574" s="5">
        <f t="shared" si="71"/>
        <v>1.1480133539754522E-2</v>
      </c>
      <c r="L574" s="5">
        <f t="shared" si="76"/>
        <v>1.5388846567529368E-2</v>
      </c>
      <c r="M574" s="5">
        <f t="shared" si="77"/>
        <v>1.3640349579387312E-2</v>
      </c>
      <c r="N574" s="5">
        <f t="shared" si="70"/>
        <v>1.2312246789456527E-2</v>
      </c>
      <c r="O574" s="5">
        <f t="shared" si="75"/>
        <v>7.9238225247284522E-3</v>
      </c>
      <c r="P574" s="5">
        <f t="shared" si="72"/>
        <v>3.0178338959060858E-2</v>
      </c>
      <c r="Q574" s="5">
        <f t="shared" si="73"/>
        <v>3.0178338959060858E-2</v>
      </c>
      <c r="R574" s="5">
        <f t="shared" si="74"/>
        <v>2.3794823580848945E-2</v>
      </c>
      <c r="T574" s="7">
        <f t="shared" si="78"/>
        <v>146.41425563790474</v>
      </c>
      <c r="U574" s="4">
        <f t="shared" si="79"/>
        <v>1.8112112562478355E-2</v>
      </c>
      <c r="V574" s="5">
        <f>T574/MAX($T$14:T574)-1</f>
        <v>0</v>
      </c>
      <c r="Z574" s="3"/>
      <c r="AA574" s="3"/>
      <c r="AC574" s="3"/>
      <c r="AE574" s="3"/>
      <c r="AG574" s="3"/>
      <c r="AL574" s="3"/>
    </row>
    <row r="575" spans="1:38" x14ac:dyDescent="0.25">
      <c r="A575" s="3">
        <v>43368</v>
      </c>
      <c r="B575">
        <v>13651939</v>
      </c>
      <c r="C575">
        <v>15657503</v>
      </c>
      <c r="D575">
        <v>14744603</v>
      </c>
      <c r="E575">
        <v>17101302</v>
      </c>
      <c r="F575">
        <v>12176315</v>
      </c>
      <c r="G575">
        <v>14366742</v>
      </c>
      <c r="H575">
        <v>14366742</v>
      </c>
      <c r="I575">
        <v>15701870</v>
      </c>
      <c r="K575" s="5">
        <f t="shared" si="71"/>
        <v>-3.4584205913331667E-3</v>
      </c>
      <c r="L575" s="5">
        <f t="shared" si="76"/>
        <v>1.1440662665175738E-2</v>
      </c>
      <c r="M575" s="5">
        <f t="shared" si="77"/>
        <v>1.2755916642277265E-2</v>
      </c>
      <c r="N575" s="5">
        <f t="shared" si="70"/>
        <v>1.040830386041125E-2</v>
      </c>
      <c r="O575" s="5">
        <f t="shared" si="75"/>
        <v>1.1480118649795257E-2</v>
      </c>
      <c r="P575" s="5">
        <f t="shared" si="72"/>
        <v>1.5388855965490222E-2</v>
      </c>
      <c r="Q575" s="5">
        <f t="shared" si="73"/>
        <v>1.5388855965490222E-2</v>
      </c>
      <c r="R575" s="5">
        <f t="shared" si="74"/>
        <v>1.2312182847968201E-2</v>
      </c>
      <c r="T575" s="7">
        <f t="shared" si="78"/>
        <v>147.98301989168183</v>
      </c>
      <c r="U575" s="4">
        <f t="shared" si="79"/>
        <v>1.0714559500659374E-2</v>
      </c>
      <c r="V575" s="5">
        <f>T575/MAX($T$14:T575)-1</f>
        <v>0</v>
      </c>
      <c r="Z575" s="3"/>
      <c r="AA575" s="3"/>
      <c r="AC575" s="3"/>
      <c r="AE575" s="3"/>
      <c r="AG575" s="3"/>
      <c r="AL575" s="3"/>
    </row>
    <row r="576" spans="1:38" x14ac:dyDescent="0.25">
      <c r="A576" s="3">
        <v>43369</v>
      </c>
      <c r="B576">
        <v>13596389</v>
      </c>
      <c r="C576">
        <v>15582325</v>
      </c>
      <c r="D576">
        <v>14691158</v>
      </c>
      <c r="E576">
        <v>17086320</v>
      </c>
      <c r="F576">
        <v>12134205</v>
      </c>
      <c r="G576">
        <v>14531107</v>
      </c>
      <c r="H576">
        <v>14531107</v>
      </c>
      <c r="I576">
        <v>15865300</v>
      </c>
      <c r="K576" s="5">
        <f t="shared" si="71"/>
        <v>-4.0690190602228338E-3</v>
      </c>
      <c r="L576" s="5">
        <f t="shared" si="76"/>
        <v>-4.8014041574828692E-3</v>
      </c>
      <c r="M576" s="5">
        <f t="shared" si="77"/>
        <v>-3.6247161079887569E-3</v>
      </c>
      <c r="N576" s="5">
        <f t="shared" si="70"/>
        <v>-8.7607364632236173E-4</v>
      </c>
      <c r="O576" s="5">
        <f t="shared" si="75"/>
        <v>-3.4583533688148371E-3</v>
      </c>
      <c r="P576" s="5">
        <f t="shared" si="72"/>
        <v>1.1440659267076603E-2</v>
      </c>
      <c r="Q576" s="5">
        <f t="shared" si="73"/>
        <v>1.1440659267076603E-2</v>
      </c>
      <c r="R576" s="5">
        <f t="shared" si="74"/>
        <v>1.0408314423695941E-2</v>
      </c>
      <c r="T576" s="7">
        <f t="shared" si="78"/>
        <v>148.2874961873824</v>
      </c>
      <c r="U576" s="4">
        <f t="shared" si="79"/>
        <v>2.057508327127186E-3</v>
      </c>
      <c r="V576" s="5">
        <f>T576/MAX($T$14:T576)-1</f>
        <v>0</v>
      </c>
      <c r="Z576" s="3"/>
      <c r="AA576" s="3"/>
      <c r="AC576" s="3"/>
      <c r="AE576" s="3"/>
      <c r="AG576" s="3"/>
      <c r="AL576" s="3"/>
    </row>
    <row r="577" spans="1:38" x14ac:dyDescent="0.25">
      <c r="A577" s="3">
        <v>43370</v>
      </c>
      <c r="B577">
        <v>13699384</v>
      </c>
      <c r="C577">
        <v>15624929</v>
      </c>
      <c r="D577">
        <v>14716441</v>
      </c>
      <c r="E577">
        <v>17028348</v>
      </c>
      <c r="F577">
        <v>12084830</v>
      </c>
      <c r="G577">
        <v>14461338</v>
      </c>
      <c r="H577">
        <v>14461338</v>
      </c>
      <c r="I577">
        <v>15851402</v>
      </c>
      <c r="K577" s="5">
        <f t="shared" si="71"/>
        <v>7.5751730845594611E-3</v>
      </c>
      <c r="L577" s="5">
        <f t="shared" si="76"/>
        <v>2.7341234379336665E-3</v>
      </c>
      <c r="M577" s="5">
        <f t="shared" si="77"/>
        <v>1.7209671286633199E-3</v>
      </c>
      <c r="N577" s="5">
        <f t="shared" si="70"/>
        <v>-3.3928897503967548E-3</v>
      </c>
      <c r="O577" s="5">
        <f t="shared" si="75"/>
        <v>-4.0690758067792876E-3</v>
      </c>
      <c r="P577" s="5">
        <f t="shared" si="72"/>
        <v>-4.8013547763429143E-3</v>
      </c>
      <c r="Q577" s="5">
        <f t="shared" si="73"/>
        <v>-4.8013547763429143E-3</v>
      </c>
      <c r="R577" s="5">
        <f t="shared" si="74"/>
        <v>-8.7599982351416195E-4</v>
      </c>
      <c r="T577" s="7">
        <f t="shared" si="78"/>
        <v>148.17794117607264</v>
      </c>
      <c r="U577" s="4">
        <f t="shared" si="79"/>
        <v>-7.3880141027744817E-4</v>
      </c>
      <c r="V577" s="5">
        <f>T577/MAX($T$14:T577)-1</f>
        <v>-7.3880141027760082E-4</v>
      </c>
      <c r="Z577" s="3"/>
      <c r="AA577" s="3"/>
      <c r="AC577" s="3"/>
      <c r="AE577" s="3"/>
      <c r="AG577" s="3"/>
      <c r="AL577" s="3"/>
    </row>
    <row r="578" spans="1:38" x14ac:dyDescent="0.25">
      <c r="A578" s="3">
        <v>43371</v>
      </c>
      <c r="B578">
        <v>13677680</v>
      </c>
      <c r="C578">
        <v>15627537</v>
      </c>
      <c r="D578">
        <v>14685570</v>
      </c>
      <c r="E578">
        <v>16993672</v>
      </c>
      <c r="F578">
        <v>12080138</v>
      </c>
      <c r="G578">
        <v>14436960</v>
      </c>
      <c r="H578">
        <v>14436960</v>
      </c>
      <c r="I578">
        <v>15835044</v>
      </c>
      <c r="K578" s="5">
        <f t="shared" si="71"/>
        <v>-1.5843048125375736E-3</v>
      </c>
      <c r="L578" s="5">
        <f t="shared" si="76"/>
        <v>1.6691275845159836E-4</v>
      </c>
      <c r="M578" s="5">
        <f t="shared" si="77"/>
        <v>-2.0977218608765336E-3</v>
      </c>
      <c r="N578" s="5">
        <f t="shared" si="70"/>
        <v>-2.0363690006804935E-3</v>
      </c>
      <c r="O578" s="5">
        <f t="shared" si="75"/>
        <v>-3.8825535816389145E-4</v>
      </c>
      <c r="P578" s="5">
        <f t="shared" si="72"/>
        <v>-1.6857361331296117E-3</v>
      </c>
      <c r="Q578" s="5">
        <f t="shared" si="73"/>
        <v>-1.6857361331296117E-3</v>
      </c>
      <c r="R578" s="5">
        <f t="shared" si="74"/>
        <v>-1.0319591920008309E-3</v>
      </c>
      <c r="T578" s="7">
        <f t="shared" si="78"/>
        <v>147.98636247655608</v>
      </c>
      <c r="U578" s="4">
        <f t="shared" si="79"/>
        <v>-1.2928962165083685E-3</v>
      </c>
      <c r="V578" s="5">
        <f>T578/MAX($T$14:T578)-1</f>
        <v>-2.0307424332378643E-3</v>
      </c>
      <c r="Z578" s="3"/>
      <c r="AA578" s="3"/>
      <c r="AC578" s="3"/>
      <c r="AE578" s="3"/>
      <c r="AG578" s="3"/>
      <c r="AL578" s="3"/>
    </row>
    <row r="579" spans="1:38" x14ac:dyDescent="0.25">
      <c r="A579" s="3">
        <v>43374</v>
      </c>
      <c r="B579">
        <v>13616981</v>
      </c>
      <c r="C579">
        <v>15742120</v>
      </c>
      <c r="D579">
        <v>14645385</v>
      </c>
      <c r="E579">
        <v>17062546</v>
      </c>
      <c r="F579">
        <v>12048684</v>
      </c>
      <c r="G579">
        <v>14432329</v>
      </c>
      <c r="H579">
        <v>14432329</v>
      </c>
      <c r="I579">
        <v>15802796</v>
      </c>
      <c r="K579" s="5">
        <f t="shared" si="71"/>
        <v>-4.4378140152423473E-3</v>
      </c>
      <c r="L579" s="5">
        <f t="shared" si="76"/>
        <v>7.3321214980965888E-3</v>
      </c>
      <c r="M579" s="5">
        <f t="shared" si="77"/>
        <v>-2.7363595692915244E-3</v>
      </c>
      <c r="N579" s="5">
        <f t="shared" si="70"/>
        <v>4.0529204047248246E-3</v>
      </c>
      <c r="O579" s="5">
        <f t="shared" si="75"/>
        <v>-2.6037782018715205E-3</v>
      </c>
      <c r="P579" s="5">
        <f t="shared" si="72"/>
        <v>-3.2077390253903992E-4</v>
      </c>
      <c r="Q579" s="5">
        <f t="shared" si="73"/>
        <v>-3.2077390253903992E-4</v>
      </c>
      <c r="R579" s="5">
        <f t="shared" si="74"/>
        <v>-2.0364957621842317E-3</v>
      </c>
      <c r="T579" s="7">
        <f t="shared" si="78"/>
        <v>147.96655166335952</v>
      </c>
      <c r="U579" s="4">
        <f t="shared" si="79"/>
        <v>-1.3386918135578629E-4</v>
      </c>
      <c r="V579" s="5">
        <f>T579/MAX($T$14:T579)-1</f>
        <v>-2.164339760766576E-3</v>
      </c>
      <c r="Z579" s="3"/>
      <c r="AA579" s="3"/>
      <c r="AC579" s="3"/>
      <c r="AE579" s="3"/>
      <c r="AG579" s="3"/>
      <c r="AL579" s="3"/>
    </row>
    <row r="580" spans="1:38" x14ac:dyDescent="0.25">
      <c r="A580" s="3">
        <v>43376</v>
      </c>
      <c r="B580">
        <v>13579363</v>
      </c>
      <c r="C580">
        <v>15602666</v>
      </c>
      <c r="D580">
        <v>14630079</v>
      </c>
      <c r="E580">
        <v>16904848</v>
      </c>
      <c r="F580">
        <v>11995215</v>
      </c>
      <c r="G580">
        <v>14538149</v>
      </c>
      <c r="H580">
        <v>14538149</v>
      </c>
      <c r="I580">
        <v>15866844</v>
      </c>
      <c r="K580" s="5">
        <f t="shared" si="71"/>
        <v>-2.7625800461937855E-3</v>
      </c>
      <c r="L580" s="5">
        <f t="shared" si="76"/>
        <v>-8.858654361674323E-3</v>
      </c>
      <c r="M580" s="5">
        <f t="shared" si="77"/>
        <v>-1.0451073836570401E-3</v>
      </c>
      <c r="N580" s="5">
        <f t="shared" si="70"/>
        <v>-9.2423487092723189E-3</v>
      </c>
      <c r="O580" s="5">
        <f t="shared" si="75"/>
        <v>-4.4377460642174293E-3</v>
      </c>
      <c r="P580" s="5">
        <f t="shared" si="72"/>
        <v>7.3321499253515832E-3</v>
      </c>
      <c r="Q580" s="5">
        <f t="shared" si="73"/>
        <v>7.3321499253515832E-3</v>
      </c>
      <c r="R580" s="5">
        <f t="shared" si="74"/>
        <v>4.0529536671864985E-3</v>
      </c>
      <c r="T580" s="7">
        <f t="shared" si="78"/>
        <v>147.82544367492306</v>
      </c>
      <c r="U580" s="4">
        <f t="shared" si="79"/>
        <v>-9.53647880890654E-4</v>
      </c>
      <c r="V580" s="5">
        <f>T580/MAX($T$14:T580)-1</f>
        <v>-3.1159236236308896E-3</v>
      </c>
      <c r="Z580" s="3"/>
      <c r="AA580" s="3"/>
      <c r="AC580" s="3"/>
      <c r="AE580" s="3"/>
      <c r="AG580" s="3"/>
      <c r="AL580" s="3"/>
    </row>
    <row r="581" spans="1:38" x14ac:dyDescent="0.25">
      <c r="A581" s="3">
        <v>43377</v>
      </c>
      <c r="B581">
        <v>13543056</v>
      </c>
      <c r="C581">
        <v>15466453</v>
      </c>
      <c r="D581">
        <v>14697629</v>
      </c>
      <c r="E581">
        <v>16811770</v>
      </c>
      <c r="F581">
        <v>11962077</v>
      </c>
      <c r="G581">
        <v>14409360</v>
      </c>
      <c r="H581">
        <v>14409360</v>
      </c>
      <c r="I581">
        <v>15720198</v>
      </c>
      <c r="K581" s="5">
        <f t="shared" si="71"/>
        <v>-2.6736894801324684E-3</v>
      </c>
      <c r="L581" s="5">
        <f t="shared" si="76"/>
        <v>-8.7301106105841519E-3</v>
      </c>
      <c r="M581" s="5">
        <f t="shared" si="77"/>
        <v>4.617199948134143E-3</v>
      </c>
      <c r="N581" s="5">
        <f t="shared" si="70"/>
        <v>-5.5059944934139349E-3</v>
      </c>
      <c r="O581" s="5">
        <f t="shared" si="75"/>
        <v>-2.7626015873829513E-3</v>
      </c>
      <c r="P581" s="5">
        <f t="shared" si="72"/>
        <v>-8.8586930839682498E-3</v>
      </c>
      <c r="Q581" s="5">
        <f t="shared" si="73"/>
        <v>-8.8586930839682498E-3</v>
      </c>
      <c r="R581" s="5">
        <f t="shared" si="74"/>
        <v>-9.2422916617822537E-3</v>
      </c>
      <c r="T581" s="7">
        <f t="shared" si="78"/>
        <v>147.04908525019241</v>
      </c>
      <c r="U581" s="4">
        <f t="shared" si="79"/>
        <v>-5.2518592566372646E-3</v>
      </c>
      <c r="V581" s="5">
        <f>T581/MAX($T$14:T581)-1</f>
        <v>-8.351418487942408E-3</v>
      </c>
      <c r="Z581" s="3"/>
      <c r="AA581" s="3"/>
      <c r="AC581" s="3"/>
      <c r="AE581" s="3"/>
      <c r="AG581" s="3"/>
      <c r="AL581" s="3"/>
    </row>
    <row r="582" spans="1:38" x14ac:dyDescent="0.25">
      <c r="A582" s="3">
        <v>43378</v>
      </c>
      <c r="B582">
        <v>13515832</v>
      </c>
      <c r="C582">
        <v>15487115</v>
      </c>
      <c r="D582">
        <v>14697629</v>
      </c>
      <c r="E582">
        <v>16810116</v>
      </c>
      <c r="F582">
        <v>12041435</v>
      </c>
      <c r="G582">
        <v>14401342</v>
      </c>
      <c r="H582">
        <v>14401342</v>
      </c>
      <c r="I582">
        <v>15712877</v>
      </c>
      <c r="K582" s="5">
        <f t="shared" si="71"/>
        <v>-2.0101814538756591E-3</v>
      </c>
      <c r="L582" s="5">
        <f t="shared" si="76"/>
        <v>1.3359236277381559E-3</v>
      </c>
      <c r="M582" s="5">
        <f t="shared" si="77"/>
        <v>0</v>
      </c>
      <c r="N582" s="5">
        <f t="shared" si="70"/>
        <v>-9.838345397306103E-5</v>
      </c>
      <c r="O582" s="5">
        <f t="shared" si="75"/>
        <v>6.6341321828977673E-3</v>
      </c>
      <c r="P582" s="5">
        <f t="shared" si="72"/>
        <v>-5.5644386704201132E-4</v>
      </c>
      <c r="Q582" s="5">
        <f t="shared" si="73"/>
        <v>-5.5644386704201132E-4</v>
      </c>
      <c r="R582" s="5">
        <f t="shared" si="74"/>
        <v>-4.6570660242317707E-4</v>
      </c>
      <c r="T582" s="7">
        <f t="shared" si="78"/>
        <v>147.127809752979</v>
      </c>
      <c r="U582" s="4">
        <f t="shared" si="79"/>
        <v>5.3536207078500042E-4</v>
      </c>
      <c r="V582" s="5">
        <f>T582/MAX($T$14:T582)-1</f>
        <v>-7.8205274498529542E-3</v>
      </c>
      <c r="Z582" s="3"/>
      <c r="AA582" s="3"/>
      <c r="AC582" s="3"/>
      <c r="AE582" s="3"/>
      <c r="AG582" s="3"/>
      <c r="AL582" s="3"/>
    </row>
    <row r="583" spans="1:38" x14ac:dyDescent="0.25">
      <c r="A583" s="3">
        <v>43381</v>
      </c>
      <c r="B583">
        <v>13511340</v>
      </c>
      <c r="C583">
        <v>15406171</v>
      </c>
      <c r="D583">
        <v>14712275</v>
      </c>
      <c r="E583">
        <v>16776272</v>
      </c>
      <c r="F583">
        <v>12007635</v>
      </c>
      <c r="G583">
        <v>14420581</v>
      </c>
      <c r="H583">
        <v>14420581</v>
      </c>
      <c r="I583">
        <v>15711331</v>
      </c>
      <c r="K583" s="5">
        <f t="shared" si="71"/>
        <v>-3.323509792072521E-4</v>
      </c>
      <c r="L583" s="5">
        <f t="shared" si="76"/>
        <v>-5.2265383191123505E-3</v>
      </c>
      <c r="M583" s="5">
        <f t="shared" si="77"/>
        <v>9.9648725654999382E-4</v>
      </c>
      <c r="N583" s="5">
        <f t="shared" si="70"/>
        <v>-2.0133115083798003E-3</v>
      </c>
      <c r="O583" s="5">
        <f t="shared" si="75"/>
        <v>-2.8069744179161082E-3</v>
      </c>
      <c r="P583" s="5">
        <f t="shared" si="72"/>
        <v>1.3359171666085246E-3</v>
      </c>
      <c r="Q583" s="5">
        <f t="shared" si="73"/>
        <v>1.3359171666085246E-3</v>
      </c>
      <c r="R583" s="5">
        <f t="shared" si="74"/>
        <v>-9.839063845529239E-5</v>
      </c>
      <c r="T583" s="7">
        <f t="shared" si="78"/>
        <v>147.00258110347849</v>
      </c>
      <c r="U583" s="4">
        <f t="shared" si="79"/>
        <v>-8.5115553416297007E-4</v>
      </c>
      <c r="V583" s="5">
        <f>T583/MAX($T$14:T583)-1</f>
        <v>-8.6650264987968573E-3</v>
      </c>
      <c r="Z583" s="3"/>
      <c r="AA583" s="3"/>
      <c r="AC583" s="3"/>
      <c r="AE583" s="3"/>
      <c r="AG583" s="3"/>
      <c r="AL583" s="3"/>
    </row>
    <row r="584" spans="1:38" x14ac:dyDescent="0.25">
      <c r="A584" s="3">
        <v>43382</v>
      </c>
      <c r="B584">
        <v>13515489</v>
      </c>
      <c r="C584">
        <v>15416552</v>
      </c>
      <c r="D584">
        <v>14704380</v>
      </c>
      <c r="E584">
        <v>16778310</v>
      </c>
      <c r="F584">
        <v>12003644</v>
      </c>
      <c r="G584">
        <v>14345210</v>
      </c>
      <c r="H584">
        <v>14345210</v>
      </c>
      <c r="I584">
        <v>15679699</v>
      </c>
      <c r="K584" s="5">
        <f t="shared" si="71"/>
        <v>3.0707539000562889E-4</v>
      </c>
      <c r="L584" s="5">
        <f t="shared" si="76"/>
        <v>6.7382089943057721E-4</v>
      </c>
      <c r="M584" s="5">
        <f t="shared" si="77"/>
        <v>-5.3662672836118919E-4</v>
      </c>
      <c r="N584" s="5">
        <f t="shared" si="70"/>
        <v>1.2148110140319801E-4</v>
      </c>
      <c r="O584" s="5">
        <f t="shared" si="75"/>
        <v>-3.3237186173629141E-4</v>
      </c>
      <c r="P584" s="5">
        <f t="shared" si="72"/>
        <v>-5.22662713797728E-3</v>
      </c>
      <c r="Q584" s="5">
        <f t="shared" si="73"/>
        <v>-5.22662713797728E-3</v>
      </c>
      <c r="R584" s="5">
        <f t="shared" si="74"/>
        <v>-2.0133240143690445E-3</v>
      </c>
      <c r="T584" s="7">
        <f t="shared" si="78"/>
        <v>146.77779211596322</v>
      </c>
      <c r="U584" s="4">
        <f t="shared" si="79"/>
        <v>-1.5291499361977101E-3</v>
      </c>
      <c r="V584" s="5">
        <f>T584/MAX($T$14:T584)-1</f>
        <v>-1.0180926310276672E-2</v>
      </c>
      <c r="Z584" s="3"/>
      <c r="AA584" s="3"/>
      <c r="AC584" s="3"/>
      <c r="AE584" s="3"/>
      <c r="AG584" s="3"/>
      <c r="AL584" s="3"/>
    </row>
    <row r="585" spans="1:38" x14ac:dyDescent="0.25">
      <c r="A585" s="3">
        <v>43383</v>
      </c>
      <c r="B585">
        <v>13796636</v>
      </c>
      <c r="C585">
        <v>15691333</v>
      </c>
      <c r="D585">
        <v>14721234</v>
      </c>
      <c r="E585">
        <v>16856746</v>
      </c>
      <c r="F585">
        <v>12007331</v>
      </c>
      <c r="G585">
        <v>14354877</v>
      </c>
      <c r="H585">
        <v>14354877</v>
      </c>
      <c r="I585">
        <v>15681603</v>
      </c>
      <c r="K585" s="5">
        <f t="shared" si="71"/>
        <v>2.0801837062647266E-2</v>
      </c>
      <c r="L585" s="5">
        <f t="shared" si="76"/>
        <v>1.7823765002706216E-2</v>
      </c>
      <c r="M585" s="5">
        <f t="shared" si="77"/>
        <v>1.1461890946780073E-3</v>
      </c>
      <c r="N585" s="5">
        <f t="shared" ref="N585:N648" si="80">E585/E584-1</f>
        <v>4.6748450827287513E-3</v>
      </c>
      <c r="O585" s="5">
        <f t="shared" si="75"/>
        <v>3.0715672674075378E-4</v>
      </c>
      <c r="P585" s="5">
        <f t="shared" si="72"/>
        <v>6.7388347748131849E-4</v>
      </c>
      <c r="Q585" s="5">
        <f t="shared" si="73"/>
        <v>6.7388347748131849E-4</v>
      </c>
      <c r="R585" s="5">
        <f t="shared" si="74"/>
        <v>1.2143090246818922E-4</v>
      </c>
      <c r="T585" s="7">
        <f t="shared" si="78"/>
        <v>147.6258556832849</v>
      </c>
      <c r="U585" s="4">
        <f t="shared" si="79"/>
        <v>5.7778738533664775E-3</v>
      </c>
      <c r="V585" s="5">
        <f>T585/MAX($T$14:T585)-1</f>
        <v>-4.4618765648415382E-3</v>
      </c>
      <c r="Z585" s="3"/>
      <c r="AA585" s="3"/>
      <c r="AC585" s="3"/>
      <c r="AE585" s="3"/>
      <c r="AG585" s="3"/>
      <c r="AL585" s="3"/>
    </row>
    <row r="586" spans="1:38" x14ac:dyDescent="0.25">
      <c r="A586" s="3">
        <v>43384</v>
      </c>
      <c r="B586">
        <v>13318367</v>
      </c>
      <c r="C586">
        <v>15181254</v>
      </c>
      <c r="D586">
        <v>14429527</v>
      </c>
      <c r="E586">
        <v>16445735</v>
      </c>
      <c r="F586">
        <v>12257105</v>
      </c>
      <c r="G586">
        <v>14610735</v>
      </c>
      <c r="H586">
        <v>14610735</v>
      </c>
      <c r="I586">
        <v>15754913</v>
      </c>
      <c r="K586" s="5">
        <f t="shared" si="71"/>
        <v>-3.4665624286963848E-2</v>
      </c>
      <c r="L586" s="5">
        <f t="shared" si="76"/>
        <v>-3.2507053416048204E-2</v>
      </c>
      <c r="M586" s="5">
        <f t="shared" si="77"/>
        <v>-1.9815390476097261E-2</v>
      </c>
      <c r="N586" s="5">
        <f t="shared" si="80"/>
        <v>-2.4382582498425287E-2</v>
      </c>
      <c r="O586" s="5">
        <f t="shared" si="75"/>
        <v>2.0801791838669148E-2</v>
      </c>
      <c r="P586" s="5">
        <f t="shared" si="72"/>
        <v>1.7823768186937539E-2</v>
      </c>
      <c r="Q586" s="5">
        <f t="shared" si="73"/>
        <v>1.7823768186937539E-2</v>
      </c>
      <c r="R586" s="5">
        <f t="shared" si="74"/>
        <v>4.6749047275331801E-3</v>
      </c>
      <c r="T586" s="7">
        <f t="shared" si="78"/>
        <v>146.69864688159589</v>
      </c>
      <c r="U586" s="4">
        <f t="shared" si="79"/>
        <v>-6.2808022171821493E-3</v>
      </c>
      <c r="V586" s="5">
        <f>T586/MAX($T$14:T586)-1</f>
        <v>-1.0714654617802521E-2</v>
      </c>
      <c r="Z586" s="3"/>
      <c r="AA586" s="3"/>
      <c r="AC586" s="3"/>
      <c r="AE586" s="3"/>
      <c r="AG586" s="3"/>
      <c r="AL586" s="3"/>
    </row>
    <row r="587" spans="1:38" x14ac:dyDescent="0.25">
      <c r="A587" s="3">
        <v>43385</v>
      </c>
      <c r="B587">
        <v>13330222</v>
      </c>
      <c r="C587">
        <v>15142746</v>
      </c>
      <c r="D587">
        <v>14410028</v>
      </c>
      <c r="E587">
        <v>16428175</v>
      </c>
      <c r="F587">
        <v>11905568</v>
      </c>
      <c r="G587">
        <v>14223385</v>
      </c>
      <c r="H587">
        <v>14223385</v>
      </c>
      <c r="I587">
        <v>15527430</v>
      </c>
      <c r="K587" s="5">
        <f t="shared" ref="K587:K650" si="81">B587/B586-1</f>
        <v>8.9012414209643786E-4</v>
      </c>
      <c r="L587" s="5">
        <f t="shared" si="76"/>
        <v>-2.5365493522472304E-3</v>
      </c>
      <c r="M587" s="5">
        <f t="shared" si="77"/>
        <v>-1.3513263463175162E-3</v>
      </c>
      <c r="N587" s="5">
        <f t="shared" si="80"/>
        <v>-1.0677540407892927E-3</v>
      </c>
      <c r="O587" s="5">
        <f t="shared" si="75"/>
        <v>-2.8680263406407946E-2</v>
      </c>
      <c r="P587" s="5">
        <f t="shared" si="72"/>
        <v>-2.6511328827742098E-2</v>
      </c>
      <c r="Q587" s="5">
        <f t="shared" si="73"/>
        <v>-2.6511328827742098E-2</v>
      </c>
      <c r="R587" s="5">
        <f t="shared" si="74"/>
        <v>-1.443886107146386E-2</v>
      </c>
      <c r="T587" s="7">
        <f t="shared" si="78"/>
        <v>144.86111269187643</v>
      </c>
      <c r="U587" s="4">
        <f t="shared" si="79"/>
        <v>-1.25259109663267E-2</v>
      </c>
      <c r="V587" s="5">
        <f>T587/MAX($T$14:T587)-1</f>
        <v>-2.3106354774351634E-2</v>
      </c>
      <c r="Z587" s="3"/>
      <c r="AA587" s="3"/>
      <c r="AC587" s="3"/>
      <c r="AE587" s="3"/>
      <c r="AG587" s="3"/>
      <c r="AL587" s="3"/>
    </row>
    <row r="588" spans="1:38" x14ac:dyDescent="0.25">
      <c r="A588" s="3">
        <v>43388</v>
      </c>
      <c r="B588">
        <v>13237396</v>
      </c>
      <c r="C588">
        <v>15097343</v>
      </c>
      <c r="D588">
        <v>14353221</v>
      </c>
      <c r="E588">
        <v>16405213</v>
      </c>
      <c r="F588">
        <v>11958287</v>
      </c>
      <c r="G588">
        <v>14228873</v>
      </c>
      <c r="H588">
        <v>14228873</v>
      </c>
      <c r="I588">
        <v>15510851</v>
      </c>
      <c r="K588" s="5">
        <f t="shared" si="81"/>
        <v>-6.9635749502146016E-3</v>
      </c>
      <c r="L588" s="5">
        <f t="shared" si="76"/>
        <v>-2.9983333273898571E-3</v>
      </c>
      <c r="M588" s="5">
        <f t="shared" si="77"/>
        <v>-3.9421852615414421E-3</v>
      </c>
      <c r="N588" s="5">
        <f t="shared" si="80"/>
        <v>-1.3977206841295775E-3</v>
      </c>
      <c r="O588" s="5">
        <f t="shared" si="75"/>
        <v>4.4280961647524819E-3</v>
      </c>
      <c r="P588" s="5">
        <f t="shared" si="72"/>
        <v>3.8584345428316347E-4</v>
      </c>
      <c r="Q588" s="5">
        <f t="shared" si="73"/>
        <v>3.8584345428316347E-4</v>
      </c>
      <c r="R588" s="5">
        <f t="shared" si="74"/>
        <v>-1.0677233772748984E-3</v>
      </c>
      <c r="T588" s="7">
        <f t="shared" si="78"/>
        <v>144.65885480821268</v>
      </c>
      <c r="U588" s="4">
        <f t="shared" si="79"/>
        <v>-1.396219315903946E-3</v>
      </c>
      <c r="V588" s="5">
        <f>T588/MAX($T$14:T588)-1</f>
        <v>-2.4470312551399531E-2</v>
      </c>
      <c r="Z588" s="3"/>
      <c r="AA588" s="3"/>
      <c r="AC588" s="3"/>
      <c r="AE588" s="3"/>
      <c r="AG588" s="3"/>
      <c r="AL588" s="3"/>
    </row>
    <row r="589" spans="1:38" x14ac:dyDescent="0.25">
      <c r="A589" s="3">
        <v>43389</v>
      </c>
      <c r="B589">
        <v>13162705</v>
      </c>
      <c r="C589">
        <v>15063737</v>
      </c>
      <c r="D589">
        <v>14324748</v>
      </c>
      <c r="E589">
        <v>16379586</v>
      </c>
      <c r="F589">
        <v>11875014</v>
      </c>
      <c r="G589">
        <v>14186210</v>
      </c>
      <c r="H589">
        <v>14186210</v>
      </c>
      <c r="I589">
        <v>15489170</v>
      </c>
      <c r="K589" s="5">
        <f t="shared" si="81"/>
        <v>-5.6424239329245784E-3</v>
      </c>
      <c r="L589" s="5">
        <f t="shared" si="76"/>
        <v>-2.2259545934671943E-3</v>
      </c>
      <c r="M589" s="5">
        <f t="shared" si="77"/>
        <v>-1.9837359154436518E-3</v>
      </c>
      <c r="N589" s="5">
        <f t="shared" si="80"/>
        <v>-1.562125404894199E-3</v>
      </c>
      <c r="O589" s="5">
        <f t="shared" si="75"/>
        <v>-6.9636227998207678E-3</v>
      </c>
      <c r="P589" s="5">
        <f t="shared" si="72"/>
        <v>-2.9983400653024184E-3</v>
      </c>
      <c r="Q589" s="5">
        <f t="shared" si="73"/>
        <v>-2.9983400653024184E-3</v>
      </c>
      <c r="R589" s="5">
        <f t="shared" si="74"/>
        <v>-1.3977956464155117E-3</v>
      </c>
      <c r="T589" s="7">
        <f t="shared" si="78"/>
        <v>144.19283018795224</v>
      </c>
      <c r="U589" s="4">
        <f t="shared" si="79"/>
        <v>-3.2215423029463425E-3</v>
      </c>
      <c r="V589" s="5">
        <f>T589/MAX($T$14:T589)-1</f>
        <v>-2.7613022707295376E-2</v>
      </c>
      <c r="Z589" s="3"/>
      <c r="AA589" s="3"/>
      <c r="AC589" s="3"/>
      <c r="AE589" s="3"/>
      <c r="AG589" s="3"/>
      <c r="AL589" s="3"/>
    </row>
    <row r="590" spans="1:38" x14ac:dyDescent="0.25">
      <c r="A590" s="3">
        <v>43390</v>
      </c>
      <c r="B590">
        <v>13260251</v>
      </c>
      <c r="C590">
        <v>15912030</v>
      </c>
      <c r="D590">
        <v>15728579</v>
      </c>
      <c r="E590">
        <v>17794694</v>
      </c>
      <c r="F590">
        <v>11808010</v>
      </c>
      <c r="G590">
        <v>14154633</v>
      </c>
      <c r="H590">
        <v>14154633</v>
      </c>
      <c r="I590">
        <v>15464975</v>
      </c>
      <c r="K590" s="5">
        <f t="shared" si="81"/>
        <v>7.4107867645745173E-3</v>
      </c>
      <c r="L590" s="5">
        <f t="shared" si="76"/>
        <v>5.6313582745105117E-2</v>
      </c>
      <c r="M590" s="5">
        <f t="shared" si="77"/>
        <v>9.8000397633521974E-2</v>
      </c>
      <c r="N590" s="5">
        <f t="shared" si="80"/>
        <v>8.6394613392548614E-2</v>
      </c>
      <c r="O590" s="5">
        <f t="shared" si="75"/>
        <v>-5.6424354531287024E-3</v>
      </c>
      <c r="P590" s="5">
        <f t="shared" si="72"/>
        <v>-2.2258940196148158E-3</v>
      </c>
      <c r="Q590" s="5">
        <f t="shared" si="73"/>
        <v>-2.2258940196148158E-3</v>
      </c>
      <c r="R590" s="5">
        <f t="shared" si="74"/>
        <v>-1.5620591677927287E-3</v>
      </c>
      <c r="T590" s="7">
        <f t="shared" si="78"/>
        <v>148.45486560266392</v>
      </c>
      <c r="U590" s="4">
        <f t="shared" si="79"/>
        <v>2.9557887234449895E-2</v>
      </c>
      <c r="V590" s="5">
        <f>T590/MAX($T$14:T590)-1</f>
        <v>0</v>
      </c>
      <c r="Z590" s="3"/>
      <c r="AA590" s="3"/>
      <c r="AC590" s="3"/>
      <c r="AE590" s="3"/>
      <c r="AG590" s="3"/>
      <c r="AL590" s="3"/>
    </row>
    <row r="591" spans="1:38" x14ac:dyDescent="0.25">
      <c r="A591" s="3">
        <v>43392</v>
      </c>
      <c r="B591">
        <v>13225527</v>
      </c>
      <c r="C591">
        <v>15912030</v>
      </c>
      <c r="D591">
        <v>15728579</v>
      </c>
      <c r="E591">
        <v>17794694</v>
      </c>
      <c r="F591">
        <v>12021777</v>
      </c>
      <c r="G591">
        <v>14394734</v>
      </c>
      <c r="H591">
        <v>14394734</v>
      </c>
      <c r="I591">
        <v>15631131</v>
      </c>
      <c r="K591" s="5">
        <f t="shared" si="81"/>
        <v>-2.618653296985074E-3</v>
      </c>
      <c r="L591" s="5">
        <f t="shared" si="76"/>
        <v>0</v>
      </c>
      <c r="M591" s="5">
        <f t="shared" si="77"/>
        <v>0</v>
      </c>
      <c r="N591" s="5">
        <f t="shared" si="80"/>
        <v>0</v>
      </c>
      <c r="O591" s="5">
        <f t="shared" si="75"/>
        <v>1.8103558516634033E-2</v>
      </c>
      <c r="P591" s="5">
        <f t="shared" ref="P591:P654" si="82">IFERROR(G591/G590-1,0)</f>
        <v>1.6962714610827323E-2</v>
      </c>
      <c r="Q591" s="5">
        <f t="shared" ref="Q591:Q654" si="83">IFERROR(H591/H590-1,0)</f>
        <v>1.6962714610827323E-2</v>
      </c>
      <c r="R591" s="5">
        <f t="shared" ref="R591:R654" si="84">IFERROR(I591/I590-1,0)</f>
        <v>1.0744019954768813E-2</v>
      </c>
      <c r="T591" s="7">
        <f t="shared" si="78"/>
        <v>149.57114142732442</v>
      </c>
      <c r="U591" s="4">
        <f t="shared" si="79"/>
        <v>7.5192942995090523E-3</v>
      </c>
      <c r="V591" s="5">
        <f>T591/MAX($T$14:T591)-1</f>
        <v>0</v>
      </c>
      <c r="Z591" s="3"/>
      <c r="AA591" s="3"/>
      <c r="AC591" s="3"/>
      <c r="AE591" s="3"/>
      <c r="AG591" s="3"/>
      <c r="AL591" s="3"/>
    </row>
    <row r="592" spans="1:38" x14ac:dyDescent="0.25">
      <c r="A592" s="3">
        <v>43395</v>
      </c>
      <c r="B592">
        <v>13265310</v>
      </c>
      <c r="C592">
        <v>15854227</v>
      </c>
      <c r="D592">
        <v>15759996</v>
      </c>
      <c r="E592">
        <v>17794694</v>
      </c>
      <c r="F592">
        <v>12023671</v>
      </c>
      <c r="G592">
        <v>14387481</v>
      </c>
      <c r="H592">
        <v>14387481</v>
      </c>
      <c r="I592">
        <v>15663407</v>
      </c>
      <c r="K592" s="5">
        <f t="shared" si="81"/>
        <v>3.0080464846504729E-3</v>
      </c>
      <c r="L592" s="5">
        <f t="shared" si="76"/>
        <v>-3.6326603205247832E-3</v>
      </c>
      <c r="M592" s="5">
        <f t="shared" si="77"/>
        <v>1.9974468132182288E-3</v>
      </c>
      <c r="N592" s="5">
        <f t="shared" si="80"/>
        <v>0</v>
      </c>
      <c r="O592" s="5">
        <f t="shared" ref="O592:O655" si="85">IFERROR(F592/F591-1,0)</f>
        <v>1.5754742414531009E-4</v>
      </c>
      <c r="P592" s="5">
        <f t="shared" si="82"/>
        <v>-5.0386481611952583E-4</v>
      </c>
      <c r="Q592" s="5">
        <f t="shared" si="83"/>
        <v>-5.0386481611952583E-4</v>
      </c>
      <c r="R592" s="5">
        <f t="shared" si="84"/>
        <v>2.0648537844125681E-3</v>
      </c>
      <c r="T592" s="7">
        <f t="shared" si="78"/>
        <v>149.6195184285169</v>
      </c>
      <c r="U592" s="4">
        <f t="shared" si="79"/>
        <v>3.2343806920784313E-4</v>
      </c>
      <c r="V592" s="5">
        <f>T592/MAX($T$14:T592)-1</f>
        <v>0</v>
      </c>
      <c r="Z592" s="3"/>
      <c r="AA592" s="3"/>
      <c r="AC592" s="3"/>
      <c r="AE592" s="3"/>
      <c r="AG592" s="3"/>
      <c r="AL592" s="3"/>
    </row>
    <row r="593" spans="1:38" x14ac:dyDescent="0.25">
      <c r="A593" s="3">
        <v>43396</v>
      </c>
      <c r="B593">
        <v>13279114</v>
      </c>
      <c r="C593">
        <v>15863516</v>
      </c>
      <c r="D593">
        <v>15807076</v>
      </c>
      <c r="E593">
        <v>17794694</v>
      </c>
      <c r="F593">
        <v>12059838</v>
      </c>
      <c r="G593">
        <v>14335215</v>
      </c>
      <c r="H593">
        <v>14335215</v>
      </c>
      <c r="I593">
        <v>15663407</v>
      </c>
      <c r="K593" s="5">
        <f t="shared" si="81"/>
        <v>1.0406089265913021E-3</v>
      </c>
      <c r="L593" s="5">
        <f t="shared" si="76"/>
        <v>5.8590052987139707E-4</v>
      </c>
      <c r="M593" s="5">
        <f t="shared" si="77"/>
        <v>2.987310402870591E-3</v>
      </c>
      <c r="N593" s="5">
        <f t="shared" si="80"/>
        <v>0</v>
      </c>
      <c r="O593" s="5">
        <f t="shared" si="85"/>
        <v>3.0079831692002568E-3</v>
      </c>
      <c r="P593" s="5">
        <f t="shared" si="82"/>
        <v>-3.632741548016627E-3</v>
      </c>
      <c r="Q593" s="5">
        <f t="shared" si="83"/>
        <v>-3.632741548016627E-3</v>
      </c>
      <c r="R593" s="5">
        <f t="shared" si="84"/>
        <v>0</v>
      </c>
      <c r="T593" s="7">
        <f t="shared" si="78"/>
        <v>149.62618248060528</v>
      </c>
      <c r="U593" s="4">
        <f t="shared" si="79"/>
        <v>4.4539991562536629E-5</v>
      </c>
      <c r="V593" s="5">
        <f>T593/MAX($T$14:T593)-1</f>
        <v>0</v>
      </c>
      <c r="Z593" s="3"/>
      <c r="AA593" s="3"/>
      <c r="AC593" s="3"/>
      <c r="AE593" s="3"/>
      <c r="AG593" s="3"/>
      <c r="AL593" s="3"/>
    </row>
    <row r="594" spans="1:38" x14ac:dyDescent="0.25">
      <c r="A594" s="3">
        <v>43397</v>
      </c>
      <c r="B594">
        <v>13226673</v>
      </c>
      <c r="C594">
        <v>15838267</v>
      </c>
      <c r="D594">
        <v>15750599</v>
      </c>
      <c r="E594">
        <v>17717346</v>
      </c>
      <c r="F594">
        <v>12072388</v>
      </c>
      <c r="G594">
        <v>14343614</v>
      </c>
      <c r="H594">
        <v>14343614</v>
      </c>
      <c r="I594">
        <v>15663407</v>
      </c>
      <c r="K594" s="5">
        <f t="shared" si="81"/>
        <v>-3.9491339557744531E-3</v>
      </c>
      <c r="L594" s="5">
        <f t="shared" si="76"/>
        <v>-1.5916395835576802E-3</v>
      </c>
      <c r="M594" s="5">
        <f t="shared" si="77"/>
        <v>-3.5728935572904019E-3</v>
      </c>
      <c r="N594" s="5">
        <f t="shared" si="80"/>
        <v>-4.3466889624513838E-3</v>
      </c>
      <c r="O594" s="5">
        <f t="shared" si="85"/>
        <v>1.040644161223403E-3</v>
      </c>
      <c r="P594" s="5">
        <f t="shared" si="82"/>
        <v>5.8589982780166139E-4</v>
      </c>
      <c r="Q594" s="5">
        <f t="shared" si="83"/>
        <v>5.8589982780166139E-4</v>
      </c>
      <c r="R594" s="5">
        <f t="shared" si="84"/>
        <v>0</v>
      </c>
      <c r="T594" s="7">
        <f t="shared" si="78"/>
        <v>149.41580970939475</v>
      </c>
      <c r="U594" s="4">
        <f t="shared" si="79"/>
        <v>-1.4059890302808992E-3</v>
      </c>
      <c r="V594" s="5">
        <f>T594/MAX($T$14:T594)-1</f>
        <v>-1.4059890302808853E-3</v>
      </c>
      <c r="Z594" s="3"/>
      <c r="AA594" s="3"/>
      <c r="AC594" s="3"/>
      <c r="AE594" s="3"/>
      <c r="AG594" s="3"/>
      <c r="AL594" s="3"/>
    </row>
    <row r="595" spans="1:38" x14ac:dyDescent="0.25">
      <c r="A595" s="3">
        <v>43398</v>
      </c>
      <c r="B595">
        <v>13266422</v>
      </c>
      <c r="C595">
        <v>15801684</v>
      </c>
      <c r="D595">
        <v>15808117</v>
      </c>
      <c r="E595">
        <v>17603068</v>
      </c>
      <c r="F595">
        <v>12024712</v>
      </c>
      <c r="G595">
        <v>14320784</v>
      </c>
      <c r="H595">
        <v>14320784</v>
      </c>
      <c r="I595">
        <v>15595322</v>
      </c>
      <c r="K595" s="5">
        <f t="shared" si="81"/>
        <v>3.0052152948818467E-3</v>
      </c>
      <c r="L595" s="5">
        <f t="shared" si="76"/>
        <v>-2.3097855339855311E-3</v>
      </c>
      <c r="M595" s="5">
        <f t="shared" si="77"/>
        <v>3.6517976236967176E-3</v>
      </c>
      <c r="N595" s="5">
        <f t="shared" si="80"/>
        <v>-6.4500631189343682E-3</v>
      </c>
      <c r="O595" s="5">
        <f t="shared" si="85"/>
        <v>-3.9491772464569364E-3</v>
      </c>
      <c r="P595" s="5">
        <f t="shared" si="82"/>
        <v>-1.5916490781193726E-3</v>
      </c>
      <c r="Q595" s="5">
        <f t="shared" si="83"/>
        <v>-1.5916490781193726E-3</v>
      </c>
      <c r="R595" s="5">
        <f t="shared" si="84"/>
        <v>-4.346755466419272E-3</v>
      </c>
      <c r="T595" s="7">
        <f t="shared" si="78"/>
        <v>149.16213777450946</v>
      </c>
      <c r="U595" s="4">
        <f t="shared" si="79"/>
        <v>-1.6977583254320361E-3</v>
      </c>
      <c r="V595" s="5">
        <f>T595/MAX($T$14:T595)-1</f>
        <v>-3.1013603261311751E-3</v>
      </c>
      <c r="Z595" s="3"/>
      <c r="AA595" s="3"/>
      <c r="AC595" s="3"/>
      <c r="AE595" s="3"/>
      <c r="AG595" s="3"/>
      <c r="AL595" s="3"/>
    </row>
    <row r="596" spans="1:38" x14ac:dyDescent="0.25">
      <c r="A596" s="3">
        <v>43399</v>
      </c>
      <c r="B596">
        <v>13333418</v>
      </c>
      <c r="C596">
        <v>15830097</v>
      </c>
      <c r="D596">
        <v>15875811</v>
      </c>
      <c r="E596">
        <v>17597522</v>
      </c>
      <c r="F596">
        <v>12060849</v>
      </c>
      <c r="G596">
        <v>14367694</v>
      </c>
      <c r="H596">
        <v>14367694</v>
      </c>
      <c r="I596">
        <v>15652583</v>
      </c>
      <c r="K596" s="5">
        <f t="shared" si="81"/>
        <v>5.0500428827005006E-3</v>
      </c>
      <c r="L596" s="5">
        <f t="shared" si="76"/>
        <v>1.7980994936994676E-3</v>
      </c>
      <c r="M596" s="5">
        <f t="shared" si="77"/>
        <v>4.2822304516090259E-3</v>
      </c>
      <c r="N596" s="5">
        <f t="shared" si="80"/>
        <v>-3.1505871590109535E-4</v>
      </c>
      <c r="O596" s="5">
        <f t="shared" si="85"/>
        <v>3.005227900676477E-3</v>
      </c>
      <c r="P596" s="5">
        <f t="shared" si="82"/>
        <v>3.275658651090696E-3</v>
      </c>
      <c r="Q596" s="5">
        <f t="shared" si="83"/>
        <v>3.275658651090696E-3</v>
      </c>
      <c r="R596" s="5">
        <f t="shared" si="84"/>
        <v>3.6716779557357526E-3</v>
      </c>
      <c r="T596" s="7">
        <f t="shared" si="78"/>
        <v>149.61043595187934</v>
      </c>
      <c r="U596" s="4">
        <f t="shared" si="79"/>
        <v>3.0054421588376901E-3</v>
      </c>
      <c r="V596" s="5">
        <f>T596/MAX($T$14:T596)-1</f>
        <v>-1.0523912636739574E-4</v>
      </c>
      <c r="Z596" s="3"/>
      <c r="AA596" s="3"/>
      <c r="AC596" s="3"/>
      <c r="AE596" s="3"/>
      <c r="AG596" s="3"/>
      <c r="AL596" s="3"/>
    </row>
    <row r="597" spans="1:38" x14ac:dyDescent="0.25">
      <c r="A597" s="3">
        <v>43402</v>
      </c>
      <c r="B597">
        <v>13382486</v>
      </c>
      <c r="C597">
        <v>15950525</v>
      </c>
      <c r="D597">
        <v>15857928</v>
      </c>
      <c r="E597">
        <v>17695836</v>
      </c>
      <c r="F597">
        <v>12121758</v>
      </c>
      <c r="G597">
        <v>14420033</v>
      </c>
      <c r="H597">
        <v>14420033</v>
      </c>
      <c r="I597">
        <v>15647650</v>
      </c>
      <c r="K597" s="5">
        <f t="shared" si="81"/>
        <v>3.6800766315134847E-3</v>
      </c>
      <c r="L597" s="5">
        <f t="shared" si="76"/>
        <v>7.6075339273031783E-3</v>
      </c>
      <c r="M597" s="5">
        <f t="shared" si="77"/>
        <v>-1.1264306434487503E-3</v>
      </c>
      <c r="N597" s="5">
        <f t="shared" si="80"/>
        <v>5.5868093246309591E-3</v>
      </c>
      <c r="O597" s="5">
        <f t="shared" si="85"/>
        <v>5.0501419924915414E-3</v>
      </c>
      <c r="P597" s="5">
        <f t="shared" si="82"/>
        <v>3.6428253552727163E-3</v>
      </c>
      <c r="Q597" s="5">
        <f t="shared" si="83"/>
        <v>3.6428253552727163E-3</v>
      </c>
      <c r="R597" s="5">
        <f t="shared" si="84"/>
        <v>-3.1515565194573103E-4</v>
      </c>
      <c r="T597" s="7">
        <f t="shared" si="78"/>
        <v>150.12974548752868</v>
      </c>
      <c r="U597" s="4">
        <f t="shared" si="79"/>
        <v>3.4710782863862644E-3</v>
      </c>
      <c r="V597" s="5">
        <f>T597/MAX($T$14:T597)-1</f>
        <v>0</v>
      </c>
      <c r="Z597" s="3"/>
      <c r="AA597" s="3"/>
      <c r="AC597" s="3"/>
      <c r="AE597" s="3"/>
      <c r="AG597" s="3"/>
      <c r="AL597" s="3"/>
    </row>
    <row r="598" spans="1:38" x14ac:dyDescent="0.25">
      <c r="A598" s="3">
        <v>43403</v>
      </c>
      <c r="B598">
        <v>13320542</v>
      </c>
      <c r="C598">
        <v>15923030</v>
      </c>
      <c r="D598">
        <v>15873824</v>
      </c>
      <c r="E598">
        <v>17673404</v>
      </c>
      <c r="F598">
        <v>12166366</v>
      </c>
      <c r="G598">
        <v>14529734</v>
      </c>
      <c r="H598">
        <v>14529734</v>
      </c>
      <c r="I598">
        <v>15735072</v>
      </c>
      <c r="K598" s="5">
        <f t="shared" si="81"/>
        <v>-4.6287363947177251E-3</v>
      </c>
      <c r="L598" s="5">
        <f t="shared" si="76"/>
        <v>-1.7237677129749995E-3</v>
      </c>
      <c r="M598" s="5">
        <f t="shared" si="77"/>
        <v>1.0024008180640198E-3</v>
      </c>
      <c r="N598" s="5">
        <f t="shared" si="80"/>
        <v>-1.2676428511204652E-3</v>
      </c>
      <c r="O598" s="5">
        <f t="shared" si="85"/>
        <v>3.6799942714580425E-3</v>
      </c>
      <c r="P598" s="5">
        <f t="shared" si="82"/>
        <v>7.6075415361394061E-3</v>
      </c>
      <c r="Q598" s="5">
        <f t="shared" si="83"/>
        <v>7.6075415361394061E-3</v>
      </c>
      <c r="R598" s="5">
        <f t="shared" si="84"/>
        <v>5.5869092163998157E-3</v>
      </c>
      <c r="T598" s="7">
        <f t="shared" si="78"/>
        <v>150.46498972096501</v>
      </c>
      <c r="U598" s="4">
        <f t="shared" si="79"/>
        <v>2.2330300524234376E-3</v>
      </c>
      <c r="V598" s="5">
        <f>T598/MAX($T$14:T598)-1</f>
        <v>0</v>
      </c>
      <c r="Z598" s="3"/>
      <c r="AA598" s="3"/>
      <c r="AC598" s="3"/>
      <c r="AE598" s="3"/>
      <c r="AG598" s="3"/>
      <c r="AL598" s="3"/>
    </row>
    <row r="599" spans="1:38" x14ac:dyDescent="0.25">
      <c r="A599" s="3">
        <v>43404</v>
      </c>
      <c r="B599">
        <v>13205644</v>
      </c>
      <c r="C599">
        <v>15802551</v>
      </c>
      <c r="D599">
        <v>15734266</v>
      </c>
      <c r="E599">
        <v>17663540</v>
      </c>
      <c r="F599">
        <v>12110051</v>
      </c>
      <c r="G599">
        <v>14504688</v>
      </c>
      <c r="H599">
        <v>14504688</v>
      </c>
      <c r="I599">
        <v>15715125</v>
      </c>
      <c r="K599" s="5">
        <f t="shared" si="81"/>
        <v>-8.6256249933374107E-3</v>
      </c>
      <c r="L599" s="5">
        <f t="shared" si="76"/>
        <v>-7.5663363065948674E-3</v>
      </c>
      <c r="M599" s="5">
        <f t="shared" si="77"/>
        <v>-8.7917063966439501E-3</v>
      </c>
      <c r="N599" s="5">
        <f t="shared" si="80"/>
        <v>-5.5812677625655116E-4</v>
      </c>
      <c r="O599" s="5">
        <f t="shared" si="85"/>
        <v>-4.6287445240427161E-3</v>
      </c>
      <c r="P599" s="5">
        <f t="shared" si="82"/>
        <v>-1.7237755350510975E-3</v>
      </c>
      <c r="Q599" s="5">
        <f t="shared" si="83"/>
        <v>-1.7237755350510975E-3</v>
      </c>
      <c r="R599" s="5">
        <f t="shared" si="84"/>
        <v>-1.2676777074804857E-3</v>
      </c>
      <c r="T599" s="7">
        <f t="shared" si="78"/>
        <v>149.80885388476602</v>
      </c>
      <c r="U599" s="4">
        <f t="shared" si="79"/>
        <v>-4.360720971807272E-3</v>
      </c>
      <c r="V599" s="5">
        <f>T599/MAX($T$14:T599)-1</f>
        <v>-4.3607209718072859E-3</v>
      </c>
      <c r="Z599" s="3"/>
      <c r="AA599" s="3"/>
      <c r="AC599" s="3"/>
      <c r="AE599" s="3"/>
      <c r="AG599" s="3"/>
      <c r="AL599" s="3"/>
    </row>
    <row r="600" spans="1:38" x14ac:dyDescent="0.25">
      <c r="A600" s="3">
        <v>43405</v>
      </c>
      <c r="B600">
        <v>13125109</v>
      </c>
      <c r="C600">
        <v>15708826</v>
      </c>
      <c r="D600">
        <v>15716988</v>
      </c>
      <c r="E600">
        <v>17690586</v>
      </c>
      <c r="F600">
        <v>12005594</v>
      </c>
      <c r="G600">
        <v>14394941</v>
      </c>
      <c r="H600">
        <v>14394941</v>
      </c>
      <c r="I600">
        <v>15706355</v>
      </c>
      <c r="K600" s="5">
        <f t="shared" si="81"/>
        <v>-6.0985287805729316E-3</v>
      </c>
      <c r="L600" s="5">
        <f t="shared" si="76"/>
        <v>-5.9310044308669152E-3</v>
      </c>
      <c r="M600" s="5">
        <f t="shared" si="77"/>
        <v>-1.0981128703430043E-3</v>
      </c>
      <c r="N600" s="5">
        <f t="shared" si="80"/>
        <v>1.5311766497543289E-3</v>
      </c>
      <c r="O600" s="5">
        <f t="shared" si="85"/>
        <v>-8.6256449291584048E-3</v>
      </c>
      <c r="P600" s="5">
        <f t="shared" si="82"/>
        <v>-7.5663123536334753E-3</v>
      </c>
      <c r="Q600" s="5">
        <f t="shared" si="83"/>
        <v>-7.5663123536334753E-3</v>
      </c>
      <c r="R600" s="5">
        <f t="shared" si="84"/>
        <v>-5.5806110355471894E-4</v>
      </c>
      <c r="T600" s="7">
        <f t="shared" si="78"/>
        <v>149.13634695557087</v>
      </c>
      <c r="U600" s="4">
        <f t="shared" si="79"/>
        <v>-4.4891000215010746E-3</v>
      </c>
      <c r="V600" s="5">
        <f>T600/MAX($T$14:T600)-1</f>
        <v>-8.8302452807000886E-3</v>
      </c>
      <c r="Z600" s="3"/>
      <c r="AA600" s="3"/>
      <c r="AC600" s="3"/>
      <c r="AE600" s="3"/>
      <c r="AG600" s="3"/>
      <c r="AL600" s="3"/>
    </row>
    <row r="601" spans="1:38" x14ac:dyDescent="0.25">
      <c r="A601" s="3">
        <v>43413</v>
      </c>
      <c r="B601">
        <v>13125109</v>
      </c>
      <c r="C601">
        <v>15704324</v>
      </c>
      <c r="D601">
        <v>15716988</v>
      </c>
      <c r="E601">
        <v>17690586</v>
      </c>
      <c r="F601">
        <v>11991617</v>
      </c>
      <c r="G601">
        <v>14380352</v>
      </c>
      <c r="H601">
        <v>14380352</v>
      </c>
      <c r="I601">
        <v>15730403</v>
      </c>
      <c r="K601" s="5">
        <f t="shared" si="81"/>
        <v>0</v>
      </c>
      <c r="L601" s="5">
        <f t="shared" si="76"/>
        <v>-2.8659048104551221E-4</v>
      </c>
      <c r="M601" s="5">
        <f t="shared" si="77"/>
        <v>0</v>
      </c>
      <c r="N601" s="5">
        <f t="shared" si="80"/>
        <v>0</v>
      </c>
      <c r="O601" s="5">
        <f t="shared" si="85"/>
        <v>-1.1642072853704777E-3</v>
      </c>
      <c r="P601" s="5">
        <f t="shared" si="82"/>
        <v>-1.0134810556013951E-3</v>
      </c>
      <c r="Q601" s="5">
        <f t="shared" si="83"/>
        <v>-1.0134810556013951E-3</v>
      </c>
      <c r="R601" s="5">
        <f t="shared" si="84"/>
        <v>1.5310999910544965E-3</v>
      </c>
      <c r="T601" s="7">
        <f t="shared" si="78"/>
        <v>149.10005723753997</v>
      </c>
      <c r="U601" s="4">
        <f t="shared" si="79"/>
        <v>-2.4333248582053546E-4</v>
      </c>
      <c r="V601" s="5">
        <f>T601/MAX($T$14:T601)-1</f>
        <v>-9.0714290809861264E-3</v>
      </c>
      <c r="Z601" s="3"/>
      <c r="AA601" s="3"/>
      <c r="AC601" s="3"/>
      <c r="AE601" s="3"/>
      <c r="AG601" s="3"/>
      <c r="AL601" s="3"/>
    </row>
    <row r="602" spans="1:38" x14ac:dyDescent="0.25">
      <c r="A602" s="3">
        <v>43416</v>
      </c>
      <c r="B602">
        <v>13141405</v>
      </c>
      <c r="C602">
        <v>15783286</v>
      </c>
      <c r="D602">
        <v>15736502</v>
      </c>
      <c r="E602">
        <v>17741798</v>
      </c>
      <c r="F602">
        <v>11991617</v>
      </c>
      <c r="G602">
        <v>14380352</v>
      </c>
      <c r="H602">
        <v>14380352</v>
      </c>
      <c r="I602">
        <v>15730403</v>
      </c>
      <c r="K602" s="5">
        <f t="shared" si="81"/>
        <v>1.2415896888933187E-3</v>
      </c>
      <c r="L602" s="5">
        <f t="shared" si="76"/>
        <v>5.0280419583803582E-3</v>
      </c>
      <c r="M602" s="5">
        <f t="shared" si="77"/>
        <v>1.2415864922719066E-3</v>
      </c>
      <c r="N602" s="5">
        <f t="shared" si="80"/>
        <v>2.8948730132511979E-3</v>
      </c>
      <c r="O602" s="5">
        <f t="shared" si="85"/>
        <v>0</v>
      </c>
      <c r="P602" s="5">
        <f t="shared" si="82"/>
        <v>0</v>
      </c>
      <c r="Q602" s="5">
        <f t="shared" si="83"/>
        <v>0</v>
      </c>
      <c r="R602" s="5">
        <f t="shared" si="84"/>
        <v>0</v>
      </c>
      <c r="T602" s="7">
        <f t="shared" si="78"/>
        <v>149.29400083585261</v>
      </c>
      <c r="U602" s="4">
        <f t="shared" si="79"/>
        <v>1.3007613940995977E-3</v>
      </c>
      <c r="V602" s="5">
        <f>T602/MAX($T$14:T602)-1</f>
        <v>-7.7824674516242531E-3</v>
      </c>
      <c r="Z602" s="3"/>
      <c r="AA602" s="3"/>
      <c r="AC602" s="3"/>
      <c r="AE602" s="3"/>
      <c r="AG602" s="3"/>
      <c r="AL602" s="3"/>
    </row>
    <row r="603" spans="1:38" x14ac:dyDescent="0.25">
      <c r="A603" s="3">
        <v>43417</v>
      </c>
      <c r="B603">
        <v>13270491</v>
      </c>
      <c r="C603">
        <v>15906729</v>
      </c>
      <c r="D603">
        <v>15819203</v>
      </c>
      <c r="E603">
        <v>17890756</v>
      </c>
      <c r="F603">
        <v>11991617</v>
      </c>
      <c r="G603">
        <v>14380352</v>
      </c>
      <c r="H603">
        <v>14380352</v>
      </c>
      <c r="I603">
        <v>15730403</v>
      </c>
      <c r="K603" s="5">
        <f t="shared" si="81"/>
        <v>9.8228461872988948E-3</v>
      </c>
      <c r="L603" s="5">
        <f t="shared" si="76"/>
        <v>7.8211216599635147E-3</v>
      </c>
      <c r="M603" s="5">
        <f t="shared" si="77"/>
        <v>5.255361070713116E-3</v>
      </c>
      <c r="N603" s="5">
        <f t="shared" si="80"/>
        <v>8.3958796058889451E-3</v>
      </c>
      <c r="O603" s="5">
        <f t="shared" si="85"/>
        <v>0</v>
      </c>
      <c r="P603" s="5">
        <f t="shared" si="82"/>
        <v>0</v>
      </c>
      <c r="Q603" s="5">
        <f t="shared" si="83"/>
        <v>0</v>
      </c>
      <c r="R603" s="5">
        <f t="shared" si="84"/>
        <v>0</v>
      </c>
      <c r="T603" s="7">
        <f t="shared" si="78"/>
        <v>149.87802419679264</v>
      </c>
      <c r="U603" s="4">
        <f t="shared" si="79"/>
        <v>3.9119010654830588E-3</v>
      </c>
      <c r="V603" s="5">
        <f>T603/MAX($T$14:T603)-1</f>
        <v>-3.9010106288571711E-3</v>
      </c>
      <c r="Z603" s="3"/>
      <c r="AA603" s="3"/>
      <c r="AC603" s="3"/>
      <c r="AE603" s="3"/>
      <c r="AG603" s="3"/>
      <c r="AL603" s="3"/>
    </row>
    <row r="604" spans="1:38" x14ac:dyDescent="0.25">
      <c r="A604" s="3">
        <v>43418</v>
      </c>
      <c r="B604">
        <v>13294344</v>
      </c>
      <c r="C604">
        <v>16002286</v>
      </c>
      <c r="D604">
        <v>15925919</v>
      </c>
      <c r="E604">
        <v>18030244</v>
      </c>
      <c r="F604">
        <v>11991617</v>
      </c>
      <c r="G604">
        <v>14376231</v>
      </c>
      <c r="H604">
        <v>14376231</v>
      </c>
      <c r="I604">
        <v>15730403</v>
      </c>
      <c r="K604" s="5">
        <f t="shared" si="81"/>
        <v>1.7974466807595402E-3</v>
      </c>
      <c r="L604" s="5">
        <f t="shared" si="76"/>
        <v>6.0073318656526098E-3</v>
      </c>
      <c r="M604" s="5">
        <f t="shared" si="77"/>
        <v>6.7459782898038334E-3</v>
      </c>
      <c r="N604" s="5">
        <f t="shared" si="80"/>
        <v>7.7966520811083573E-3</v>
      </c>
      <c r="O604" s="5">
        <f t="shared" si="85"/>
        <v>0</v>
      </c>
      <c r="P604" s="5">
        <f t="shared" si="82"/>
        <v>-2.8657156653744131E-4</v>
      </c>
      <c r="Q604" s="5">
        <f t="shared" si="83"/>
        <v>-2.8657156653744131E-4</v>
      </c>
      <c r="R604" s="5">
        <f t="shared" si="84"/>
        <v>0</v>
      </c>
      <c r="T604" s="7">
        <f t="shared" si="78"/>
        <v>150.28595968855251</v>
      </c>
      <c r="U604" s="4">
        <f t="shared" si="79"/>
        <v>2.7217832230311823E-3</v>
      </c>
      <c r="V604" s="5">
        <f>T604/MAX($T$14:T604)-1</f>
        <v>-1.189845111108645E-3</v>
      </c>
      <c r="Z604" s="3"/>
      <c r="AA604" s="3"/>
      <c r="AC604" s="3"/>
      <c r="AE604" s="3"/>
      <c r="AG604" s="3"/>
      <c r="AL604" s="3"/>
    </row>
    <row r="605" spans="1:38" x14ac:dyDescent="0.25">
      <c r="A605" s="3">
        <v>43419</v>
      </c>
      <c r="B605">
        <v>13244824</v>
      </c>
      <c r="C605">
        <v>15884613</v>
      </c>
      <c r="D605">
        <v>15823669</v>
      </c>
      <c r="E605">
        <v>17931146</v>
      </c>
      <c r="F605">
        <v>12006506</v>
      </c>
      <c r="G605">
        <v>14448515</v>
      </c>
      <c r="H605">
        <v>14448515</v>
      </c>
      <c r="I605">
        <v>15775940</v>
      </c>
      <c r="K605" s="5">
        <f t="shared" si="81"/>
        <v>-3.72489233015183E-3</v>
      </c>
      <c r="L605" s="5">
        <f t="shared" si="76"/>
        <v>-7.3535118669919575E-3</v>
      </c>
      <c r="M605" s="5">
        <f t="shared" si="77"/>
        <v>-6.420351629315757E-3</v>
      </c>
      <c r="N605" s="5">
        <f t="shared" si="80"/>
        <v>-5.4962095909517616E-3</v>
      </c>
      <c r="O605" s="5">
        <f t="shared" si="85"/>
        <v>1.2416173732032743E-3</v>
      </c>
      <c r="P605" s="5">
        <f t="shared" si="82"/>
        <v>5.0280216003764089E-3</v>
      </c>
      <c r="Q605" s="5">
        <f t="shared" si="83"/>
        <v>5.0280216003764089E-3</v>
      </c>
      <c r="R605" s="5">
        <f t="shared" si="84"/>
        <v>2.8948400114097161E-3</v>
      </c>
      <c r="T605" s="7">
        <f t="shared" si="78"/>
        <v>150.12059882918891</v>
      </c>
      <c r="U605" s="4">
        <f t="shared" si="79"/>
        <v>-1.1003081040056872E-3</v>
      </c>
      <c r="V605" s="5">
        <f>T605/MAX($T$14:T605)-1</f>
        <v>-2.2888440188961745E-3</v>
      </c>
      <c r="Z605" s="3"/>
      <c r="AA605" s="3"/>
      <c r="AC605" s="3"/>
      <c r="AE605" s="3"/>
      <c r="AG605" s="3"/>
      <c r="AL605" s="3"/>
    </row>
    <row r="606" spans="1:38" x14ac:dyDescent="0.25">
      <c r="A606" s="3">
        <v>43420</v>
      </c>
      <c r="B606">
        <v>13224294</v>
      </c>
      <c r="C606">
        <v>15884613</v>
      </c>
      <c r="D606">
        <v>15817217</v>
      </c>
      <c r="E606">
        <v>17931146</v>
      </c>
      <c r="F606">
        <v>12124444</v>
      </c>
      <c r="G606">
        <v>14561519</v>
      </c>
      <c r="H606">
        <v>14561519</v>
      </c>
      <c r="I606">
        <v>15908393</v>
      </c>
      <c r="K606" s="5">
        <f t="shared" si="81"/>
        <v>-1.5500394720231458E-3</v>
      </c>
      <c r="L606" s="5">
        <f t="shared" si="76"/>
        <v>0</v>
      </c>
      <c r="M606" s="5">
        <f t="shared" si="77"/>
        <v>-4.0774361496065392E-4</v>
      </c>
      <c r="N606" s="5">
        <f t="shared" si="80"/>
        <v>0</v>
      </c>
      <c r="O606" s="5">
        <f t="shared" si="85"/>
        <v>9.8228410496776775E-3</v>
      </c>
      <c r="P606" s="5">
        <f t="shared" si="82"/>
        <v>7.8211497859814738E-3</v>
      </c>
      <c r="Q606" s="5">
        <f t="shared" si="83"/>
        <v>7.8211497859814738E-3</v>
      </c>
      <c r="R606" s="5">
        <f t="shared" si="84"/>
        <v>8.3958863940911677E-3</v>
      </c>
      <c r="T606" s="7">
        <f t="shared" si="78"/>
        <v>150.71926558958606</v>
      </c>
      <c r="U606" s="4">
        <f t="shared" si="79"/>
        <v>3.9879054910934991E-3</v>
      </c>
      <c r="V606" s="5">
        <f>T606/MAX($T$14:T606)-1</f>
        <v>0</v>
      </c>
      <c r="Z606" s="3"/>
      <c r="AA606" s="3"/>
      <c r="AC606" s="3"/>
      <c r="AE606" s="3"/>
      <c r="AG606" s="3"/>
      <c r="AL606" s="3"/>
    </row>
    <row r="607" spans="1:38" x14ac:dyDescent="0.25">
      <c r="A607" s="3">
        <v>43423</v>
      </c>
      <c r="B607">
        <v>13189965</v>
      </c>
      <c r="C607">
        <v>15884613</v>
      </c>
      <c r="D607">
        <v>15827911</v>
      </c>
      <c r="E607">
        <v>17931146</v>
      </c>
      <c r="F607">
        <v>12146237</v>
      </c>
      <c r="G607">
        <v>14648995</v>
      </c>
      <c r="H607">
        <v>14648995</v>
      </c>
      <c r="I607">
        <v>16032426</v>
      </c>
      <c r="K607" s="5">
        <f t="shared" si="81"/>
        <v>-2.5959041745442502E-3</v>
      </c>
      <c r="L607" s="5">
        <f t="shared" si="76"/>
        <v>0</v>
      </c>
      <c r="M607" s="5">
        <f t="shared" si="77"/>
        <v>6.7609870940010808E-4</v>
      </c>
      <c r="N607" s="5">
        <f t="shared" si="80"/>
        <v>0</v>
      </c>
      <c r="O607" s="5">
        <f t="shared" si="85"/>
        <v>1.7974432477068092E-3</v>
      </c>
      <c r="P607" s="5">
        <f t="shared" si="82"/>
        <v>6.0073403056370989E-3</v>
      </c>
      <c r="Q607" s="5">
        <f t="shared" si="83"/>
        <v>6.0073403056370989E-3</v>
      </c>
      <c r="R607" s="5">
        <f t="shared" si="84"/>
        <v>7.7967020301799028E-3</v>
      </c>
      <c r="T607" s="7">
        <f t="shared" si="78"/>
        <v>151.09020492689686</v>
      </c>
      <c r="U607" s="4">
        <f t="shared" si="79"/>
        <v>2.461127553002096E-3</v>
      </c>
      <c r="V607" s="5">
        <f>T607/MAX($T$14:T607)-1</f>
        <v>0</v>
      </c>
      <c r="Z607" s="3"/>
      <c r="AA607" s="3"/>
      <c r="AC607" s="3"/>
      <c r="AE607" s="3"/>
      <c r="AG607" s="3"/>
      <c r="AL607" s="3"/>
    </row>
    <row r="608" spans="1:38" x14ac:dyDescent="0.25">
      <c r="A608" s="3">
        <v>43424</v>
      </c>
      <c r="B608">
        <v>13210193</v>
      </c>
      <c r="C608">
        <v>15884613</v>
      </c>
      <c r="D608">
        <v>15827911</v>
      </c>
      <c r="E608">
        <v>17931146</v>
      </c>
      <c r="F608">
        <v>12152918</v>
      </c>
      <c r="G608">
        <v>14630611</v>
      </c>
      <c r="H608">
        <v>14630611</v>
      </c>
      <c r="I608">
        <v>16023540</v>
      </c>
      <c r="K608" s="5">
        <f t="shared" si="81"/>
        <v>1.5335901194581947E-3</v>
      </c>
      <c r="L608" s="5">
        <f t="shared" si="76"/>
        <v>0</v>
      </c>
      <c r="M608" s="5">
        <f t="shared" si="77"/>
        <v>0</v>
      </c>
      <c r="N608" s="5">
        <f t="shared" si="80"/>
        <v>0</v>
      </c>
      <c r="O608" s="5">
        <f t="shared" si="85"/>
        <v>5.5004689929893935E-4</v>
      </c>
      <c r="P608" s="5">
        <f t="shared" si="82"/>
        <v>-1.254966637643018E-3</v>
      </c>
      <c r="Q608" s="5">
        <f t="shared" si="83"/>
        <v>-1.254966637643018E-3</v>
      </c>
      <c r="R608" s="5">
        <f t="shared" si="84"/>
        <v>-5.5425173956824558E-4</v>
      </c>
      <c r="T608" s="7">
        <f t="shared" si="78"/>
        <v>151.07168602718801</v>
      </c>
      <c r="U608" s="4">
        <f t="shared" si="79"/>
        <v>-1.2256849951214344E-4</v>
      </c>
      <c r="V608" s="5">
        <f>T608/MAX($T$14:T608)-1</f>
        <v>-1.225684995119769E-4</v>
      </c>
      <c r="Z608" s="3"/>
      <c r="AA608" s="3"/>
      <c r="AC608" s="3"/>
      <c r="AE608" s="3"/>
      <c r="AG608" s="3"/>
      <c r="AL608" s="3"/>
    </row>
    <row r="609" spans="1:38" x14ac:dyDescent="0.25">
      <c r="A609" s="3">
        <v>43425</v>
      </c>
      <c r="B609">
        <v>13228125</v>
      </c>
      <c r="C609">
        <v>15874833</v>
      </c>
      <c r="D609">
        <v>15829022</v>
      </c>
      <c r="E609">
        <v>17922374</v>
      </c>
      <c r="F609">
        <v>12153472</v>
      </c>
      <c r="G609">
        <v>14660349</v>
      </c>
      <c r="H609">
        <v>14660349</v>
      </c>
      <c r="I609">
        <v>16045331</v>
      </c>
      <c r="K609" s="5">
        <f t="shared" si="81"/>
        <v>1.3574366400248561E-3</v>
      </c>
      <c r="L609" s="5">
        <f t="shared" si="76"/>
        <v>-6.1569016506723973E-4</v>
      </c>
      <c r="M609" s="5">
        <f t="shared" si="77"/>
        <v>7.0192459383999761E-5</v>
      </c>
      <c r="N609" s="5">
        <f t="shared" si="80"/>
        <v>-4.8920464983104317E-4</v>
      </c>
      <c r="O609" s="5">
        <f t="shared" si="85"/>
        <v>4.5585759732791331E-5</v>
      </c>
      <c r="P609" s="5">
        <f t="shared" si="82"/>
        <v>2.0325877025915151E-3</v>
      </c>
      <c r="Q609" s="5">
        <f t="shared" si="83"/>
        <v>2.0325877025915151E-3</v>
      </c>
      <c r="R609" s="5">
        <f t="shared" si="84"/>
        <v>1.3599366931402734E-3</v>
      </c>
      <c r="T609" s="7">
        <f t="shared" si="78"/>
        <v>151.18108897239571</v>
      </c>
      <c r="U609" s="4">
        <f t="shared" si="79"/>
        <v>7.2417901782083349E-4</v>
      </c>
      <c r="V609" s="5">
        <f>T609/MAX($T$14:T609)-1</f>
        <v>0</v>
      </c>
      <c r="Z609" s="3"/>
      <c r="AA609" s="3"/>
      <c r="AC609" s="3"/>
      <c r="AE609" s="3"/>
      <c r="AG609" s="3"/>
      <c r="AL609" s="3"/>
    </row>
    <row r="610" spans="1:38" x14ac:dyDescent="0.25">
      <c r="A610" s="3">
        <v>43426</v>
      </c>
      <c r="B610">
        <v>13161531</v>
      </c>
      <c r="C610">
        <v>15788912</v>
      </c>
      <c r="D610">
        <v>15795805</v>
      </c>
      <c r="E610">
        <v>18042780</v>
      </c>
      <c r="F610">
        <v>12121922</v>
      </c>
      <c r="G610">
        <v>14660349</v>
      </c>
      <c r="H610">
        <v>14660349</v>
      </c>
      <c r="I610">
        <v>16045331</v>
      </c>
      <c r="K610" s="5">
        <f t="shared" si="81"/>
        <v>-5.0342735648476467E-3</v>
      </c>
      <c r="L610" s="5">
        <f t="shared" si="76"/>
        <v>-5.4124033934719318E-3</v>
      </c>
      <c r="M610" s="5">
        <f t="shared" si="77"/>
        <v>-2.0984871964926377E-3</v>
      </c>
      <c r="N610" s="5">
        <f t="shared" si="80"/>
        <v>6.7181948105758948E-3</v>
      </c>
      <c r="O610" s="5">
        <f t="shared" si="85"/>
        <v>-2.5959659922695222E-3</v>
      </c>
      <c r="P610" s="5">
        <f t="shared" si="82"/>
        <v>0</v>
      </c>
      <c r="Q610" s="5">
        <f t="shared" si="83"/>
        <v>0</v>
      </c>
      <c r="R610" s="5">
        <f t="shared" si="84"/>
        <v>0</v>
      </c>
      <c r="T610" s="7">
        <f t="shared" si="78"/>
        <v>151.0219154053311</v>
      </c>
      <c r="U610" s="4">
        <f t="shared" si="79"/>
        <v>-1.0528669170632304E-3</v>
      </c>
      <c r="V610" s="5">
        <f>T610/MAX($T$14:T610)-1</f>
        <v>-1.0528669170630778E-3</v>
      </c>
      <c r="Z610" s="3"/>
      <c r="AA610" s="3"/>
      <c r="AC610" s="3"/>
      <c r="AE610" s="3"/>
      <c r="AG610" s="3"/>
      <c r="AL610" s="3"/>
    </row>
    <row r="611" spans="1:38" x14ac:dyDescent="0.25">
      <c r="A611" s="3">
        <v>43430</v>
      </c>
      <c r="B611">
        <v>13207901</v>
      </c>
      <c r="C611">
        <v>15853448</v>
      </c>
      <c r="D611">
        <v>15819307</v>
      </c>
      <c r="E611">
        <v>18069626</v>
      </c>
      <c r="F611">
        <v>12140513</v>
      </c>
      <c r="G611">
        <v>14660349</v>
      </c>
      <c r="H611">
        <v>14660349</v>
      </c>
      <c r="I611">
        <v>16045331</v>
      </c>
      <c r="K611" s="5">
        <f t="shared" si="81"/>
        <v>3.523146357365281E-3</v>
      </c>
      <c r="L611" s="5">
        <f t="shared" si="76"/>
        <v>4.0874254033462787E-3</v>
      </c>
      <c r="M611" s="5">
        <f t="shared" si="77"/>
        <v>1.4878633915778039E-3</v>
      </c>
      <c r="N611" s="5">
        <f t="shared" si="80"/>
        <v>1.4879081826637552E-3</v>
      </c>
      <c r="O611" s="5">
        <f t="shared" si="85"/>
        <v>1.5336676807522487E-3</v>
      </c>
      <c r="P611" s="5">
        <f t="shared" si="82"/>
        <v>0</v>
      </c>
      <c r="Q611" s="5">
        <f t="shared" si="83"/>
        <v>0</v>
      </c>
      <c r="R611" s="5">
        <f t="shared" si="84"/>
        <v>0</v>
      </c>
      <c r="T611" s="7">
        <f t="shared" si="78"/>
        <v>151.2507138151218</v>
      </c>
      <c r="U611" s="4">
        <f t="shared" si="79"/>
        <v>1.5150013769631709E-3</v>
      </c>
      <c r="V611" s="5">
        <f>T611/MAX($T$14:T611)-1</f>
        <v>0</v>
      </c>
      <c r="Z611" s="3"/>
      <c r="AA611" s="3"/>
      <c r="AC611" s="3"/>
      <c r="AE611" s="3"/>
      <c r="AG611" s="3"/>
      <c r="AL611" s="3"/>
    </row>
    <row r="612" spans="1:38" x14ac:dyDescent="0.25">
      <c r="A612" s="3">
        <v>43431</v>
      </c>
      <c r="B612">
        <v>13168361</v>
      </c>
      <c r="C612">
        <v>15793833</v>
      </c>
      <c r="D612">
        <v>15757135</v>
      </c>
      <c r="E612">
        <v>18034268</v>
      </c>
      <c r="F612">
        <v>12156992</v>
      </c>
      <c r="G612">
        <v>14651323</v>
      </c>
      <c r="H612">
        <v>14651323</v>
      </c>
      <c r="I612">
        <v>16037482</v>
      </c>
      <c r="K612" s="5">
        <f t="shared" si="81"/>
        <v>-2.9936626569202485E-3</v>
      </c>
      <c r="L612" s="5">
        <f t="shared" si="76"/>
        <v>-3.7603807070865081E-3</v>
      </c>
      <c r="M612" s="5">
        <f t="shared" si="77"/>
        <v>-3.9301342340722911E-3</v>
      </c>
      <c r="N612" s="5">
        <f t="shared" si="80"/>
        <v>-1.9567643514037947E-3</v>
      </c>
      <c r="O612" s="5">
        <f t="shared" si="85"/>
        <v>1.3573561512598697E-3</v>
      </c>
      <c r="P612" s="5">
        <f t="shared" si="82"/>
        <v>-6.1567429261066842E-4</v>
      </c>
      <c r="Q612" s="5">
        <f t="shared" si="83"/>
        <v>-6.1567429261066842E-4</v>
      </c>
      <c r="R612" s="5">
        <f t="shared" si="84"/>
        <v>-4.8917657105362888E-4</v>
      </c>
      <c r="T612" s="7">
        <f t="shared" si="78"/>
        <v>151.00485368207194</v>
      </c>
      <c r="U612" s="4">
        <f t="shared" si="79"/>
        <v>-1.6255138693122423E-3</v>
      </c>
      <c r="V612" s="5">
        <f>T612/MAX($T$14:T612)-1</f>
        <v>-1.6255138693123117E-3</v>
      </c>
      <c r="Z612" s="3"/>
      <c r="AA612" s="3"/>
      <c r="AC612" s="3"/>
      <c r="AE612" s="3"/>
      <c r="AG612" s="3"/>
      <c r="AL612" s="3"/>
    </row>
    <row r="613" spans="1:38" x14ac:dyDescent="0.25">
      <c r="A613" s="3">
        <v>43432</v>
      </c>
      <c r="B613">
        <v>13146456</v>
      </c>
      <c r="C613">
        <v>15807104</v>
      </c>
      <c r="D613">
        <v>15781000</v>
      </c>
      <c r="E613">
        <v>18034268</v>
      </c>
      <c r="F613">
        <v>12117531</v>
      </c>
      <c r="G613">
        <v>14591718</v>
      </c>
      <c r="H613">
        <v>14591718</v>
      </c>
      <c r="I613">
        <v>16006635</v>
      </c>
      <c r="K613" s="5">
        <f t="shared" si="81"/>
        <v>-1.6634568265556648E-3</v>
      </c>
      <c r="L613" s="5">
        <f t="shared" si="76"/>
        <v>8.4026467799169779E-4</v>
      </c>
      <c r="M613" s="5">
        <f t="shared" si="77"/>
        <v>1.5145519791510687E-3</v>
      </c>
      <c r="N613" s="5">
        <f t="shared" si="80"/>
        <v>0</v>
      </c>
      <c r="O613" s="5">
        <f t="shared" si="85"/>
        <v>-3.2459509720825785E-3</v>
      </c>
      <c r="P613" s="5">
        <f t="shared" si="82"/>
        <v>-4.0682332919695918E-3</v>
      </c>
      <c r="Q613" s="5">
        <f t="shared" si="83"/>
        <v>-4.0682332919695918E-3</v>
      </c>
      <c r="R613" s="5">
        <f t="shared" si="84"/>
        <v>-1.9234316209988389E-3</v>
      </c>
      <c r="T613" s="7">
        <f t="shared" si="78"/>
        <v>150.76674754231792</v>
      </c>
      <c r="U613" s="4">
        <f t="shared" si="79"/>
        <v>-1.5768111683041874E-3</v>
      </c>
      <c r="V613" s="5">
        <f>T613/MAX($T$14:T613)-1</f>
        <v>-3.1997619091930218E-3</v>
      </c>
      <c r="Z613" s="3"/>
      <c r="AA613" s="3"/>
      <c r="AC613" s="3"/>
      <c r="AE613" s="3"/>
      <c r="AG613" s="3"/>
      <c r="AL613" s="3"/>
    </row>
    <row r="614" spans="1:38" x14ac:dyDescent="0.25">
      <c r="A614" s="3">
        <v>43433</v>
      </c>
      <c r="B614">
        <v>13622373</v>
      </c>
      <c r="C614">
        <v>16584878</v>
      </c>
      <c r="D614">
        <v>16122708</v>
      </c>
      <c r="E614">
        <v>18855930</v>
      </c>
      <c r="F614">
        <v>12160222</v>
      </c>
      <c r="G614">
        <v>14651361</v>
      </c>
      <c r="H614">
        <v>14651361</v>
      </c>
      <c r="I614">
        <v>16030451</v>
      </c>
      <c r="K614" s="5">
        <f t="shared" si="81"/>
        <v>3.620116326407663E-2</v>
      </c>
      <c r="L614" s="5">
        <f t="shared" ref="L614:L677" si="86">C614/C613-1</f>
        <v>4.9204079381017563E-2</v>
      </c>
      <c r="M614" s="5">
        <f t="shared" ref="M614:M677" si="87">D614/D613-1</f>
        <v>2.1653127178252296E-2</v>
      </c>
      <c r="N614" s="5">
        <f t="shared" si="80"/>
        <v>4.556115058287924E-2</v>
      </c>
      <c r="O614" s="5">
        <f t="shared" si="85"/>
        <v>3.5230774321930447E-3</v>
      </c>
      <c r="P614" s="5">
        <f t="shared" si="82"/>
        <v>4.0874556375061211E-3</v>
      </c>
      <c r="Q614" s="5">
        <f t="shared" si="83"/>
        <v>4.0874556375061211E-3</v>
      </c>
      <c r="R614" s="5">
        <f t="shared" si="84"/>
        <v>1.4878829935212057E-3</v>
      </c>
      <c r="T614" s="7">
        <f t="shared" si="78"/>
        <v>153.8914900039359</v>
      </c>
      <c r="U614" s="4">
        <f t="shared" si="79"/>
        <v>2.0725674013369028E-2</v>
      </c>
      <c r="V614" s="5">
        <f>T614/MAX($T$14:T614)-1</f>
        <v>0</v>
      </c>
      <c r="Z614" s="3"/>
      <c r="AA614" s="3"/>
      <c r="AC614" s="3"/>
      <c r="AE614" s="3"/>
      <c r="AG614" s="3"/>
      <c r="AL614" s="3"/>
    </row>
    <row r="615" spans="1:38" x14ac:dyDescent="0.25">
      <c r="A615" s="3">
        <v>43434</v>
      </c>
      <c r="B615">
        <v>13603684</v>
      </c>
      <c r="C615">
        <v>16577878</v>
      </c>
      <c r="D615">
        <v>16107709</v>
      </c>
      <c r="E615">
        <v>18855930</v>
      </c>
      <c r="F615">
        <v>12123819</v>
      </c>
      <c r="G615">
        <v>14596266</v>
      </c>
      <c r="H615">
        <v>14596266</v>
      </c>
      <c r="I615">
        <v>15999084</v>
      </c>
      <c r="K615" s="5">
        <f t="shared" si="81"/>
        <v>-1.3719342437620297E-3</v>
      </c>
      <c r="L615" s="5">
        <f t="shared" si="86"/>
        <v>-4.2207123863080565E-4</v>
      </c>
      <c r="M615" s="5">
        <f t="shared" si="87"/>
        <v>-9.3030277543948436E-4</v>
      </c>
      <c r="N615" s="5">
        <f t="shared" si="80"/>
        <v>0</v>
      </c>
      <c r="O615" s="5">
        <f t="shared" si="85"/>
        <v>-2.9936131100237739E-3</v>
      </c>
      <c r="P615" s="5">
        <f t="shared" si="82"/>
        <v>-3.7604015080919817E-3</v>
      </c>
      <c r="Q615" s="5">
        <f t="shared" si="83"/>
        <v>-3.7604015080919817E-3</v>
      </c>
      <c r="R615" s="5">
        <f t="shared" si="84"/>
        <v>-1.956713507311858E-3</v>
      </c>
      <c r="T615" s="7">
        <f t="shared" ref="T615:T678" si="88">T614*(1+U615)</f>
        <v>153.5991839316406</v>
      </c>
      <c r="U615" s="4">
        <f t="shared" ref="U615:U678" si="89">(K615*$K$12%)+(L615*$L$12%)+(M615*$M$12%)+(N615*$N$12%)+(O615*$O$12%)+(P615*$P$12%)+(Q615*$Q$12%)+(R615*$R$12%)</f>
        <v>-1.8994297364189894E-3</v>
      </c>
      <c r="V615" s="5">
        <f>T615/MAX($T$14:T615)-1</f>
        <v>-1.8994297364189894E-3</v>
      </c>
      <c r="Z615" s="3"/>
      <c r="AA615" s="3"/>
      <c r="AC615" s="3"/>
      <c r="AE615" s="3"/>
      <c r="AG615" s="3"/>
      <c r="AL615" s="3"/>
    </row>
    <row r="616" spans="1:38" x14ac:dyDescent="0.25">
      <c r="A616" s="3">
        <v>43437</v>
      </c>
      <c r="B616">
        <v>13587808</v>
      </c>
      <c r="C616">
        <v>16565707</v>
      </c>
      <c r="D616">
        <v>16076667</v>
      </c>
      <c r="E616">
        <v>18855930</v>
      </c>
      <c r="F616">
        <v>12103651</v>
      </c>
      <c r="G616">
        <v>14608531</v>
      </c>
      <c r="H616">
        <v>14608531</v>
      </c>
      <c r="I616">
        <v>15999084</v>
      </c>
      <c r="K616" s="5">
        <f t="shared" si="81"/>
        <v>-1.1670368114989893E-3</v>
      </c>
      <c r="L616" s="5">
        <f t="shared" si="86"/>
        <v>-7.3417116472929145E-4</v>
      </c>
      <c r="M616" s="5">
        <f t="shared" si="87"/>
        <v>-1.9271517755876655E-3</v>
      </c>
      <c r="N616" s="5">
        <f t="shared" si="80"/>
        <v>0</v>
      </c>
      <c r="O616" s="5">
        <f t="shared" si="85"/>
        <v>-1.6635022347331052E-3</v>
      </c>
      <c r="P616" s="5">
        <f t="shared" si="82"/>
        <v>8.40283398507502E-4</v>
      </c>
      <c r="Q616" s="5">
        <f t="shared" si="83"/>
        <v>8.40283398507502E-4</v>
      </c>
      <c r="R616" s="5">
        <f t="shared" si="84"/>
        <v>0</v>
      </c>
      <c r="T616" s="7">
        <f t="shared" si="88"/>
        <v>153.52600745278622</v>
      </c>
      <c r="U616" s="4">
        <f t="shared" si="89"/>
        <v>-4.7641189869175593E-4</v>
      </c>
      <c r="V616" s="5">
        <f>T616/MAX($T$14:T616)-1</f>
        <v>-2.3749367241836516E-3</v>
      </c>
      <c r="Z616" s="3"/>
      <c r="AA616" s="3"/>
      <c r="AC616" s="3"/>
      <c r="AE616" s="3"/>
      <c r="AG616" s="3"/>
      <c r="AL616" s="3"/>
    </row>
    <row r="617" spans="1:38" x14ac:dyDescent="0.25">
      <c r="A617" s="3">
        <v>43438</v>
      </c>
      <c r="B617">
        <v>13575565</v>
      </c>
      <c r="C617">
        <v>16547334</v>
      </c>
      <c r="D617">
        <v>16091398</v>
      </c>
      <c r="E617">
        <v>18855930</v>
      </c>
      <c r="F617">
        <v>12197792</v>
      </c>
      <c r="G617">
        <v>14660251</v>
      </c>
      <c r="H617">
        <v>14660251</v>
      </c>
      <c r="I617">
        <v>16036749</v>
      </c>
      <c r="K617" s="5">
        <f t="shared" si="81"/>
        <v>-9.0102833363558954E-4</v>
      </c>
      <c r="L617" s="5">
        <f t="shared" si="86"/>
        <v>-1.10909845260454E-3</v>
      </c>
      <c r="M617" s="5">
        <f t="shared" si="87"/>
        <v>9.1629689163807981E-4</v>
      </c>
      <c r="N617" s="5">
        <f t="shared" si="80"/>
        <v>0</v>
      </c>
      <c r="O617" s="5">
        <f t="shared" si="85"/>
        <v>7.7779010647283098E-3</v>
      </c>
      <c r="P617" s="5">
        <f t="shared" si="82"/>
        <v>3.540397046082111E-3</v>
      </c>
      <c r="Q617" s="5">
        <f t="shared" si="83"/>
        <v>3.540397046082111E-3</v>
      </c>
      <c r="R617" s="5">
        <f t="shared" si="84"/>
        <v>2.3541972777940678E-3</v>
      </c>
      <c r="T617" s="7">
        <f t="shared" si="88"/>
        <v>153.83534436724383</v>
      </c>
      <c r="U617" s="4">
        <f t="shared" si="89"/>
        <v>2.0148828175105687E-3</v>
      </c>
      <c r="V617" s="5">
        <f>T617/MAX($T$14:T617)-1</f>
        <v>-3.6483912587126355E-4</v>
      </c>
      <c r="Z617" s="3"/>
      <c r="AA617" s="3"/>
      <c r="AC617" s="3"/>
      <c r="AE617" s="3"/>
      <c r="AG617" s="3"/>
      <c r="AL617" s="3"/>
    </row>
    <row r="618" spans="1:38" x14ac:dyDescent="0.25">
      <c r="A618" s="3">
        <v>43439</v>
      </c>
      <c r="B618">
        <v>13560062</v>
      </c>
      <c r="C618">
        <v>16590067</v>
      </c>
      <c r="D618">
        <v>16115301</v>
      </c>
      <c r="E618">
        <v>18855930</v>
      </c>
      <c r="F618">
        <v>12239545</v>
      </c>
      <c r="G618">
        <v>14718222</v>
      </c>
      <c r="H618">
        <v>14718222</v>
      </c>
      <c r="I618">
        <v>16101395</v>
      </c>
      <c r="K618" s="5">
        <f t="shared" si="81"/>
        <v>-1.1419782528387934E-3</v>
      </c>
      <c r="L618" s="5">
        <f t="shared" si="86"/>
        <v>2.582470384655311E-3</v>
      </c>
      <c r="M618" s="5">
        <f t="shared" si="87"/>
        <v>1.4854520408977834E-3</v>
      </c>
      <c r="N618" s="5">
        <f t="shared" si="80"/>
        <v>0</v>
      </c>
      <c r="O618" s="5">
        <f t="shared" si="85"/>
        <v>3.4229965554422037E-3</v>
      </c>
      <c r="P618" s="5">
        <f t="shared" si="82"/>
        <v>3.9542979175459791E-3</v>
      </c>
      <c r="Q618" s="5">
        <f t="shared" si="83"/>
        <v>3.9542979175459791E-3</v>
      </c>
      <c r="R618" s="5">
        <f t="shared" si="84"/>
        <v>4.0311162817352475E-3</v>
      </c>
      <c r="T618" s="7">
        <f t="shared" si="88"/>
        <v>154.18702451829645</v>
      </c>
      <c r="U618" s="4">
        <f t="shared" si="89"/>
        <v>2.2860816056229638E-3</v>
      </c>
      <c r="V618" s="5">
        <f>T618/MAX($T$14:T618)-1</f>
        <v>0</v>
      </c>
      <c r="Z618" s="3"/>
      <c r="AA618" s="3"/>
      <c r="AC618" s="3"/>
      <c r="AE618" s="3"/>
      <c r="AG618" s="3"/>
      <c r="AL618" s="3"/>
    </row>
    <row r="619" spans="1:38" x14ac:dyDescent="0.25">
      <c r="A619" s="3">
        <v>43440</v>
      </c>
      <c r="B619">
        <v>13661355</v>
      </c>
      <c r="C619">
        <v>16517691</v>
      </c>
      <c r="D619">
        <v>16140882</v>
      </c>
      <c r="E619">
        <v>18761328</v>
      </c>
      <c r="F619">
        <v>12225261</v>
      </c>
      <c r="G619">
        <v>14707416</v>
      </c>
      <c r="H619">
        <v>14707416</v>
      </c>
      <c r="I619">
        <v>16101395</v>
      </c>
      <c r="K619" s="5">
        <f t="shared" si="81"/>
        <v>7.4699510960938298E-3</v>
      </c>
      <c r="L619" s="5">
        <f t="shared" si="86"/>
        <v>-4.3626104704700408E-3</v>
      </c>
      <c r="M619" s="5">
        <f t="shared" si="87"/>
        <v>1.5873733912881161E-3</v>
      </c>
      <c r="N619" s="5">
        <f t="shared" si="80"/>
        <v>-5.0170954177279903E-3</v>
      </c>
      <c r="O619" s="5">
        <f t="shared" si="85"/>
        <v>-1.1670368465493963E-3</v>
      </c>
      <c r="P619" s="5">
        <f t="shared" si="82"/>
        <v>-7.3419194247781316E-4</v>
      </c>
      <c r="Q619" s="5">
        <f t="shared" si="83"/>
        <v>-7.3419194247781316E-4</v>
      </c>
      <c r="R619" s="5">
        <f t="shared" si="84"/>
        <v>0</v>
      </c>
      <c r="T619" s="7">
        <f t="shared" si="88"/>
        <v>154.13001767955939</v>
      </c>
      <c r="U619" s="4">
        <f t="shared" si="89"/>
        <v>-3.6972526654013849E-4</v>
      </c>
      <c r="V619" s="5">
        <f>T619/MAX($T$14:T619)-1</f>
        <v>-3.6972526654022175E-4</v>
      </c>
      <c r="Z619" s="3"/>
      <c r="AA619" s="3"/>
      <c r="AC619" s="3"/>
      <c r="AE619" s="3"/>
      <c r="AG619" s="3"/>
      <c r="AL619" s="3"/>
    </row>
    <row r="620" spans="1:38" x14ac:dyDescent="0.25">
      <c r="A620" s="3">
        <v>43441</v>
      </c>
      <c r="B620">
        <v>13705685</v>
      </c>
      <c r="C620">
        <v>16560250</v>
      </c>
      <c r="D620">
        <v>16161348</v>
      </c>
      <c r="E620">
        <v>18774552</v>
      </c>
      <c r="F620">
        <v>12214245</v>
      </c>
      <c r="G620">
        <v>14691104</v>
      </c>
      <c r="H620">
        <v>14691104</v>
      </c>
      <c r="I620">
        <v>16101395</v>
      </c>
      <c r="K620" s="5">
        <f t="shared" si="81"/>
        <v>3.2449197023283194E-3</v>
      </c>
      <c r="L620" s="5">
        <f t="shared" si="86"/>
        <v>2.5765707809886074E-3</v>
      </c>
      <c r="M620" s="5">
        <f t="shared" si="87"/>
        <v>1.2679604497449759E-3</v>
      </c>
      <c r="N620" s="5">
        <f t="shared" si="80"/>
        <v>7.0485415531362783E-4</v>
      </c>
      <c r="O620" s="5">
        <f t="shared" si="85"/>
        <v>-9.010850565889239E-4</v>
      </c>
      <c r="P620" s="5">
        <f t="shared" si="82"/>
        <v>-1.1091003341443528E-3</v>
      </c>
      <c r="Q620" s="5">
        <f t="shared" si="83"/>
        <v>-1.1091003341443528E-3</v>
      </c>
      <c r="R620" s="5">
        <f t="shared" si="84"/>
        <v>0</v>
      </c>
      <c r="T620" s="7">
        <f t="shared" si="88"/>
        <v>154.22008778170292</v>
      </c>
      <c r="U620" s="4">
        <f t="shared" si="89"/>
        <v>5.8437742043723762E-4</v>
      </c>
      <c r="V620" s="5">
        <f>T620/MAX($T$14:T620)-1</f>
        <v>0</v>
      </c>
      <c r="Z620" s="3"/>
      <c r="AA620" s="3"/>
      <c r="AC620" s="3"/>
      <c r="AE620" s="3"/>
      <c r="AG620" s="3"/>
      <c r="AL620" s="3"/>
    </row>
    <row r="621" spans="1:38" x14ac:dyDescent="0.25">
      <c r="A621" s="3">
        <v>43444</v>
      </c>
      <c r="B621">
        <v>13586633</v>
      </c>
      <c r="C621">
        <v>16441335</v>
      </c>
      <c r="D621">
        <v>16066303</v>
      </c>
      <c r="E621">
        <v>18707158</v>
      </c>
      <c r="F621">
        <v>12200297</v>
      </c>
      <c r="G621">
        <v>14729043</v>
      </c>
      <c r="H621">
        <v>14729043</v>
      </c>
      <c r="I621">
        <v>16101395</v>
      </c>
      <c r="K621" s="5">
        <f t="shared" si="81"/>
        <v>-8.6863225004806255E-3</v>
      </c>
      <c r="L621" s="5">
        <f t="shared" si="86"/>
        <v>-7.1807490828942333E-3</v>
      </c>
      <c r="M621" s="5">
        <f t="shared" si="87"/>
        <v>-5.8810069556078926E-3</v>
      </c>
      <c r="N621" s="5">
        <f t="shared" si="80"/>
        <v>-3.5896462402937868E-3</v>
      </c>
      <c r="O621" s="5">
        <f t="shared" si="85"/>
        <v>-1.1419453269522206E-3</v>
      </c>
      <c r="P621" s="5">
        <f t="shared" si="82"/>
        <v>2.5824471734732235E-3</v>
      </c>
      <c r="Q621" s="5">
        <f t="shared" si="83"/>
        <v>2.5824471734732235E-3</v>
      </c>
      <c r="R621" s="5">
        <f t="shared" si="84"/>
        <v>0</v>
      </c>
      <c r="T621" s="7">
        <f t="shared" si="88"/>
        <v>153.80919195812245</v>
      </c>
      <c r="U621" s="4">
        <f t="shared" si="89"/>
        <v>-2.664346969910289E-3</v>
      </c>
      <c r="V621" s="5">
        <f>T621/MAX($T$14:T621)-1</f>
        <v>-2.6643469699101363E-3</v>
      </c>
      <c r="Z621" s="3"/>
      <c r="AA621" s="3"/>
      <c r="AC621" s="3"/>
      <c r="AE621" s="3"/>
      <c r="AG621" s="3"/>
      <c r="AL621" s="3"/>
    </row>
    <row r="622" spans="1:38" x14ac:dyDescent="0.25">
      <c r="A622" s="3">
        <v>43445</v>
      </c>
      <c r="B622">
        <v>13540263</v>
      </c>
      <c r="C622">
        <v>16496608</v>
      </c>
      <c r="D622">
        <v>15983827</v>
      </c>
      <c r="E622">
        <v>18707158</v>
      </c>
      <c r="F622">
        <v>12324575</v>
      </c>
      <c r="G622">
        <v>14731384</v>
      </c>
      <c r="H622">
        <v>14731384</v>
      </c>
      <c r="I622">
        <v>16101395</v>
      </c>
      <c r="K622" s="5">
        <f t="shared" si="81"/>
        <v>-3.4129132655603689E-3</v>
      </c>
      <c r="L622" s="5">
        <f t="shared" si="86"/>
        <v>3.3618316274195426E-3</v>
      </c>
      <c r="M622" s="5">
        <f t="shared" si="87"/>
        <v>-5.1334771913613686E-3</v>
      </c>
      <c r="N622" s="5">
        <f t="shared" si="80"/>
        <v>0</v>
      </c>
      <c r="O622" s="5">
        <f t="shared" si="85"/>
        <v>1.0186473329296897E-2</v>
      </c>
      <c r="P622" s="5">
        <f t="shared" si="82"/>
        <v>1.5893768522512453E-4</v>
      </c>
      <c r="Q622" s="5">
        <f t="shared" si="83"/>
        <v>1.5893768522512453E-4</v>
      </c>
      <c r="R622" s="5">
        <f t="shared" si="84"/>
        <v>0</v>
      </c>
      <c r="T622" s="7">
        <f t="shared" si="88"/>
        <v>153.91147103078865</v>
      </c>
      <c r="U622" s="4">
        <f t="shared" si="89"/>
        <v>6.6497373378061886E-4</v>
      </c>
      <c r="V622" s="5">
        <f>T622/MAX($T$14:T622)-1</f>
        <v>-2.0011449568820838E-3</v>
      </c>
      <c r="Z622" s="3"/>
      <c r="AA622" s="3"/>
      <c r="AC622" s="3"/>
      <c r="AE622" s="3"/>
      <c r="AG622" s="3"/>
      <c r="AL622" s="3"/>
    </row>
    <row r="623" spans="1:38" x14ac:dyDescent="0.25">
      <c r="A623" s="3">
        <v>43446</v>
      </c>
      <c r="B623">
        <v>13676387</v>
      </c>
      <c r="C623">
        <v>16578491</v>
      </c>
      <c r="D623">
        <v>16100296</v>
      </c>
      <c r="E623">
        <v>18770692</v>
      </c>
      <c r="F623">
        <v>12352959</v>
      </c>
      <c r="G623">
        <v>14760512</v>
      </c>
      <c r="H623">
        <v>14760512</v>
      </c>
      <c r="I623">
        <v>16112744</v>
      </c>
      <c r="K623" s="5">
        <f t="shared" si="81"/>
        <v>1.005327592233618E-2</v>
      </c>
      <c r="L623" s="5">
        <f t="shared" si="86"/>
        <v>4.9636264618762027E-3</v>
      </c>
      <c r="M623" s="5">
        <f t="shared" si="87"/>
        <v>7.2866779651705738E-3</v>
      </c>
      <c r="N623" s="5">
        <f t="shared" si="80"/>
        <v>3.3962400916269786E-3</v>
      </c>
      <c r="O623" s="5">
        <f t="shared" si="85"/>
        <v>2.3030408756488097E-3</v>
      </c>
      <c r="P623" s="5">
        <f t="shared" si="82"/>
        <v>1.9772751833773139E-3</v>
      </c>
      <c r="Q623" s="5">
        <f t="shared" si="83"/>
        <v>1.9772751833773139E-3</v>
      </c>
      <c r="R623" s="5">
        <f t="shared" si="84"/>
        <v>7.0484576025875434E-4</v>
      </c>
      <c r="T623" s="7">
        <f t="shared" si="88"/>
        <v>154.53985804208139</v>
      </c>
      <c r="U623" s="4">
        <f t="shared" si="89"/>
        <v>4.0827821804590159E-3</v>
      </c>
      <c r="V623" s="5">
        <f>T623/MAX($T$14:T623)-1</f>
        <v>0</v>
      </c>
      <c r="Z623" s="3"/>
      <c r="AA623" s="3"/>
      <c r="AC623" s="3"/>
      <c r="AE623" s="3"/>
      <c r="AG623" s="3"/>
      <c r="AL623" s="3"/>
    </row>
    <row r="624" spans="1:38" x14ac:dyDescent="0.25">
      <c r="A624" s="3">
        <v>43447</v>
      </c>
      <c r="B624">
        <v>13708815</v>
      </c>
      <c r="C624">
        <v>16740971</v>
      </c>
      <c r="D624">
        <v>16206519</v>
      </c>
      <c r="E624">
        <v>18925300</v>
      </c>
      <c r="F624">
        <v>12245658</v>
      </c>
      <c r="G624">
        <v>14654520</v>
      </c>
      <c r="H624">
        <v>14654520</v>
      </c>
      <c r="I624">
        <v>16054905</v>
      </c>
      <c r="K624" s="5">
        <f t="shared" si="81"/>
        <v>2.3710940616115117E-3</v>
      </c>
      <c r="L624" s="5">
        <f t="shared" si="86"/>
        <v>9.8006507347381255E-3</v>
      </c>
      <c r="M624" s="5">
        <f t="shared" si="87"/>
        <v>6.5975805662206177E-3</v>
      </c>
      <c r="N624" s="5">
        <f t="shared" si="80"/>
        <v>8.236670230378218E-3</v>
      </c>
      <c r="O624" s="5">
        <f t="shared" si="85"/>
        <v>-8.6862588955407549E-3</v>
      </c>
      <c r="P624" s="5">
        <f t="shared" si="82"/>
        <v>-7.1807807208855712E-3</v>
      </c>
      <c r="Q624" s="5">
        <f t="shared" si="83"/>
        <v>-7.1807807208855712E-3</v>
      </c>
      <c r="R624" s="5">
        <f t="shared" si="84"/>
        <v>-3.5896430800365087E-3</v>
      </c>
      <c r="T624" s="7">
        <f t="shared" si="88"/>
        <v>154.54697715584402</v>
      </c>
      <c r="U624" s="4">
        <f t="shared" si="89"/>
        <v>4.6066521950008377E-5</v>
      </c>
      <c r="V624" s="5">
        <f>T624/MAX($T$14:T624)-1</f>
        <v>0</v>
      </c>
      <c r="Z624" s="3"/>
      <c r="AA624" s="3"/>
      <c r="AC624" s="3"/>
      <c r="AE624" s="3"/>
      <c r="AG624" s="3"/>
      <c r="AL624" s="3"/>
    </row>
    <row r="625" spans="1:38" x14ac:dyDescent="0.25">
      <c r="A625" s="3">
        <v>43448</v>
      </c>
      <c r="B625">
        <v>13681154</v>
      </c>
      <c r="C625">
        <v>16740971</v>
      </c>
      <c r="D625">
        <v>16206519</v>
      </c>
      <c r="E625">
        <v>18925300</v>
      </c>
      <c r="F625">
        <v>12203865</v>
      </c>
      <c r="G625">
        <v>14703786</v>
      </c>
      <c r="H625">
        <v>14703786</v>
      </c>
      <c r="I625">
        <v>16054905</v>
      </c>
      <c r="K625" s="5">
        <f t="shared" si="81"/>
        <v>-2.0177528108739073E-3</v>
      </c>
      <c r="L625" s="5">
        <f t="shared" si="86"/>
        <v>0</v>
      </c>
      <c r="M625" s="5">
        <f t="shared" si="87"/>
        <v>0</v>
      </c>
      <c r="N625" s="5">
        <f t="shared" si="80"/>
        <v>0</v>
      </c>
      <c r="O625" s="5">
        <f t="shared" si="85"/>
        <v>-3.4128831623421174E-3</v>
      </c>
      <c r="P625" s="5">
        <f t="shared" si="82"/>
        <v>3.3618296607462739E-3</v>
      </c>
      <c r="Q625" s="5">
        <f t="shared" si="83"/>
        <v>3.3618296607462739E-3</v>
      </c>
      <c r="R625" s="5">
        <f t="shared" si="84"/>
        <v>0</v>
      </c>
      <c r="T625" s="7">
        <f t="shared" si="88"/>
        <v>154.57195626207752</v>
      </c>
      <c r="U625" s="4">
        <f t="shared" si="89"/>
        <v>1.6162791853456537E-4</v>
      </c>
      <c r="V625" s="5">
        <f>T625/MAX($T$14:T625)-1</f>
        <v>0</v>
      </c>
      <c r="Z625" s="3"/>
      <c r="AA625" s="3"/>
      <c r="AC625" s="3"/>
      <c r="AE625" s="3"/>
      <c r="AG625" s="3"/>
      <c r="AL625" s="3"/>
    </row>
    <row r="626" spans="1:38" x14ac:dyDescent="0.25">
      <c r="A626" s="3">
        <v>43451</v>
      </c>
      <c r="B626">
        <v>13656866</v>
      </c>
      <c r="C626">
        <v>16740971</v>
      </c>
      <c r="D626">
        <v>16206519</v>
      </c>
      <c r="E626">
        <v>18925300</v>
      </c>
      <c r="F626">
        <v>12326553</v>
      </c>
      <c r="G626">
        <v>14776770</v>
      </c>
      <c r="H626">
        <v>14776770</v>
      </c>
      <c r="I626">
        <v>16109432</v>
      </c>
      <c r="K626" s="5">
        <f t="shared" si="81"/>
        <v>-1.7752888389386268E-3</v>
      </c>
      <c r="L626" s="5">
        <f t="shared" si="86"/>
        <v>0</v>
      </c>
      <c r="M626" s="5">
        <f t="shared" si="87"/>
        <v>0</v>
      </c>
      <c r="N626" s="5">
        <f t="shared" si="80"/>
        <v>0</v>
      </c>
      <c r="O626" s="5">
        <f t="shared" si="85"/>
        <v>1.0053208553191917E-2</v>
      </c>
      <c r="P626" s="5">
        <f t="shared" si="82"/>
        <v>4.9636195738975708E-3</v>
      </c>
      <c r="Q626" s="5">
        <f t="shared" si="83"/>
        <v>4.9636195738975708E-3</v>
      </c>
      <c r="R626" s="5">
        <f t="shared" si="84"/>
        <v>3.3962829428140218E-3</v>
      </c>
      <c r="T626" s="7">
        <f t="shared" si="88"/>
        <v>154.98932840180987</v>
      </c>
      <c r="U626" s="4">
        <f t="shared" si="89"/>
        <v>2.7001802256078067E-3</v>
      </c>
      <c r="V626" s="5">
        <f>T626/MAX($T$14:T626)-1</f>
        <v>0</v>
      </c>
      <c r="Z626" s="3"/>
      <c r="AA626" s="3"/>
      <c r="AC626" s="3"/>
      <c r="AE626" s="3"/>
      <c r="AG626" s="3"/>
      <c r="AL626" s="3"/>
    </row>
    <row r="627" spans="1:38" x14ac:dyDescent="0.25">
      <c r="A627" s="3">
        <v>43452</v>
      </c>
      <c r="B627">
        <v>13733971</v>
      </c>
      <c r="C627">
        <v>16842984</v>
      </c>
      <c r="D627">
        <v>16250511</v>
      </c>
      <c r="E627">
        <v>18976672</v>
      </c>
      <c r="F627">
        <v>12459510</v>
      </c>
      <c r="G627">
        <v>14997154</v>
      </c>
      <c r="H627">
        <v>14997154</v>
      </c>
      <c r="I627">
        <v>16324514</v>
      </c>
      <c r="K627" s="5">
        <f t="shared" si="81"/>
        <v>5.6458780513772844E-3</v>
      </c>
      <c r="L627" s="5">
        <f t="shared" si="86"/>
        <v>6.0936130885120843E-3</v>
      </c>
      <c r="M627" s="5">
        <f t="shared" si="87"/>
        <v>2.7144632354425546E-3</v>
      </c>
      <c r="N627" s="5">
        <f t="shared" si="80"/>
        <v>2.7144615937395589E-3</v>
      </c>
      <c r="O627" s="5">
        <f t="shared" si="85"/>
        <v>1.0786227098524614E-2</v>
      </c>
      <c r="P627" s="5">
        <f t="shared" si="82"/>
        <v>1.4914220090046726E-2</v>
      </c>
      <c r="Q627" s="5">
        <f t="shared" si="83"/>
        <v>1.4914220090046726E-2</v>
      </c>
      <c r="R627" s="5">
        <f t="shared" si="84"/>
        <v>1.3351308723982269E-2</v>
      </c>
      <c r="T627" s="7">
        <f t="shared" si="88"/>
        <v>156.36746235655494</v>
      </c>
      <c r="U627" s="4">
        <f t="shared" si="89"/>
        <v>8.8917989964589772E-3</v>
      </c>
      <c r="V627" s="5">
        <f>T627/MAX($T$14:T627)-1</f>
        <v>0</v>
      </c>
      <c r="Z627" s="3"/>
      <c r="AA627" s="3"/>
      <c r="AC627" s="3"/>
      <c r="AE627" s="3"/>
      <c r="AG627" s="3"/>
      <c r="AL627" s="3"/>
    </row>
    <row r="628" spans="1:38" x14ac:dyDescent="0.25">
      <c r="A628" s="3">
        <v>43453</v>
      </c>
      <c r="B628">
        <v>13788025</v>
      </c>
      <c r="C628">
        <v>16898766</v>
      </c>
      <c r="D628">
        <v>16268342</v>
      </c>
      <c r="E628">
        <v>19012170</v>
      </c>
      <c r="F628">
        <v>12428044</v>
      </c>
      <c r="G628">
        <v>14997154</v>
      </c>
      <c r="H628">
        <v>14997154</v>
      </c>
      <c r="I628">
        <v>16324514</v>
      </c>
      <c r="K628" s="5">
        <f t="shared" si="81"/>
        <v>3.9357881271191442E-3</v>
      </c>
      <c r="L628" s="5">
        <f t="shared" si="86"/>
        <v>3.3118834524807905E-3</v>
      </c>
      <c r="M628" s="5">
        <f t="shared" si="87"/>
        <v>1.0972578031547275E-3</v>
      </c>
      <c r="N628" s="5">
        <f t="shared" si="80"/>
        <v>1.8706125078200575E-3</v>
      </c>
      <c r="O628" s="5">
        <f t="shared" si="85"/>
        <v>-2.5254604715594375E-3</v>
      </c>
      <c r="P628" s="5">
        <f t="shared" si="82"/>
        <v>0</v>
      </c>
      <c r="Q628" s="5">
        <f t="shared" si="83"/>
        <v>0</v>
      </c>
      <c r="R628" s="5">
        <f t="shared" si="84"/>
        <v>0</v>
      </c>
      <c r="T628" s="7">
        <f t="shared" si="88"/>
        <v>156.5177721711558</v>
      </c>
      <c r="U628" s="4">
        <f t="shared" si="89"/>
        <v>9.6126017737691027E-4</v>
      </c>
      <c r="V628" s="5">
        <f>T628/MAX($T$14:T628)-1</f>
        <v>0</v>
      </c>
      <c r="Z628" s="3"/>
      <c r="AA628" s="3"/>
      <c r="AC628" s="3"/>
      <c r="AE628" s="3"/>
      <c r="AG628" s="3"/>
      <c r="AL628" s="3"/>
    </row>
    <row r="629" spans="1:38" x14ac:dyDescent="0.25">
      <c r="A629" s="3">
        <v>43454</v>
      </c>
      <c r="B629">
        <v>13667339</v>
      </c>
      <c r="C629">
        <v>16919674</v>
      </c>
      <c r="D629">
        <v>16179705</v>
      </c>
      <c r="E629">
        <v>19012170</v>
      </c>
      <c r="F629">
        <v>12405981</v>
      </c>
      <c r="G629">
        <v>14997154</v>
      </c>
      <c r="H629">
        <v>14997154</v>
      </c>
      <c r="I629">
        <v>16324514</v>
      </c>
      <c r="K629" s="5">
        <f t="shared" si="81"/>
        <v>-8.7529577296240335E-3</v>
      </c>
      <c r="L629" s="5">
        <f t="shared" si="86"/>
        <v>1.2372501045343487E-3</v>
      </c>
      <c r="M629" s="5">
        <f t="shared" si="87"/>
        <v>-5.4484347575186609E-3</v>
      </c>
      <c r="N629" s="5">
        <f t="shared" si="80"/>
        <v>0</v>
      </c>
      <c r="O629" s="5">
        <f t="shared" si="85"/>
        <v>-1.7752592443348592E-3</v>
      </c>
      <c r="P629" s="5">
        <f t="shared" si="82"/>
        <v>0</v>
      </c>
      <c r="Q629" s="5">
        <f t="shared" si="83"/>
        <v>0</v>
      </c>
      <c r="R629" s="5">
        <f t="shared" si="84"/>
        <v>0</v>
      </c>
      <c r="T629" s="7">
        <f t="shared" si="88"/>
        <v>156.22939988293268</v>
      </c>
      <c r="U629" s="4">
        <f t="shared" si="89"/>
        <v>-1.8424252033679006E-3</v>
      </c>
      <c r="V629" s="5">
        <f>T629/MAX($T$14:T629)-1</f>
        <v>-1.842425203367748E-3</v>
      </c>
      <c r="Z629" s="3"/>
      <c r="AA629" s="3"/>
      <c r="AC629" s="3"/>
      <c r="AE629" s="3"/>
      <c r="AG629" s="3"/>
      <c r="AL629" s="3"/>
    </row>
    <row r="630" spans="1:38" x14ac:dyDescent="0.25">
      <c r="A630" s="3">
        <v>43455</v>
      </c>
      <c r="B630">
        <v>13727957</v>
      </c>
      <c r="C630">
        <v>16949778</v>
      </c>
      <c r="D630">
        <v>16206942</v>
      </c>
      <c r="E630">
        <v>19065742</v>
      </c>
      <c r="F630">
        <v>12476024</v>
      </c>
      <c r="G630">
        <v>15088540</v>
      </c>
      <c r="H630">
        <v>15088540</v>
      </c>
      <c r="I630">
        <v>16368826</v>
      </c>
      <c r="K630" s="5">
        <f t="shared" si="81"/>
        <v>4.4352452222045091E-3</v>
      </c>
      <c r="L630" s="5">
        <f t="shared" si="86"/>
        <v>1.7792304981762985E-3</v>
      </c>
      <c r="M630" s="5">
        <f t="shared" si="87"/>
        <v>1.6834052289580459E-3</v>
      </c>
      <c r="N630" s="5">
        <f t="shared" si="80"/>
        <v>2.8177740889125946E-3</v>
      </c>
      <c r="O630" s="5">
        <f t="shared" si="85"/>
        <v>5.6459057933426759E-3</v>
      </c>
      <c r="P630" s="5">
        <f t="shared" si="82"/>
        <v>6.0935561507202696E-3</v>
      </c>
      <c r="Q630" s="5">
        <f t="shared" si="83"/>
        <v>6.0935561507202696E-3</v>
      </c>
      <c r="R630" s="5">
        <f t="shared" si="84"/>
        <v>2.7144452814951148E-3</v>
      </c>
      <c r="T630" s="7">
        <f t="shared" si="88"/>
        <v>156.83992716147904</v>
      </c>
      <c r="U630" s="4">
        <f t="shared" si="89"/>
        <v>3.9078898018162223E-3</v>
      </c>
      <c r="V630" s="5">
        <f>T630/MAX($T$14:T630)-1</f>
        <v>0</v>
      </c>
      <c r="Z630" s="3"/>
      <c r="AA630" s="3"/>
      <c r="AC630" s="3"/>
      <c r="AE630" s="3"/>
      <c r="AG630" s="3"/>
      <c r="AL630" s="3"/>
    </row>
    <row r="631" spans="1:38" x14ac:dyDescent="0.25">
      <c r="A631" s="3">
        <v>43458</v>
      </c>
      <c r="B631">
        <v>13742875</v>
      </c>
      <c r="C631">
        <v>16972554</v>
      </c>
      <c r="D631">
        <v>16196753</v>
      </c>
      <c r="E631">
        <v>19083846</v>
      </c>
      <c r="F631">
        <v>12525127</v>
      </c>
      <c r="G631">
        <v>15138512</v>
      </c>
      <c r="H631">
        <v>15138512</v>
      </c>
      <c r="I631">
        <v>16399446</v>
      </c>
      <c r="K631" s="5">
        <f t="shared" si="81"/>
        <v>1.0866875529986775E-3</v>
      </c>
      <c r="L631" s="5">
        <f t="shared" si="86"/>
        <v>1.3437344135127649E-3</v>
      </c>
      <c r="M631" s="5">
        <f t="shared" si="87"/>
        <v>-6.286812157407784E-4</v>
      </c>
      <c r="N631" s="5">
        <f t="shared" si="80"/>
        <v>9.4955653968242792E-4</v>
      </c>
      <c r="O631" s="5">
        <f t="shared" si="85"/>
        <v>3.9357891584690385E-3</v>
      </c>
      <c r="P631" s="5">
        <f t="shared" si="82"/>
        <v>3.3119175215097219E-3</v>
      </c>
      <c r="Q631" s="5">
        <f t="shared" si="83"/>
        <v>3.3119175215097219E-3</v>
      </c>
      <c r="R631" s="5">
        <f t="shared" si="84"/>
        <v>1.8706289626391204E-3</v>
      </c>
      <c r="T631" s="7">
        <f t="shared" si="88"/>
        <v>157.1375613199159</v>
      </c>
      <c r="U631" s="4">
        <f t="shared" si="89"/>
        <v>1.8976938068225868E-3</v>
      </c>
      <c r="V631" s="5">
        <f>T631/MAX($T$14:T631)-1</f>
        <v>0</v>
      </c>
      <c r="Z631" s="3"/>
      <c r="AA631" s="3"/>
      <c r="AC631" s="3"/>
      <c r="AE631" s="3"/>
      <c r="AG631" s="3"/>
      <c r="AL631" s="3"/>
    </row>
    <row r="632" spans="1:38" x14ac:dyDescent="0.25">
      <c r="A632" s="3">
        <v>43460</v>
      </c>
      <c r="B632">
        <v>13723260</v>
      </c>
      <c r="C632">
        <v>17102244</v>
      </c>
      <c r="D632">
        <v>16050135</v>
      </c>
      <c r="E632">
        <v>19388086</v>
      </c>
      <c r="F632">
        <v>12457677</v>
      </c>
      <c r="G632">
        <v>15157242</v>
      </c>
      <c r="H632">
        <v>15157242</v>
      </c>
      <c r="I632">
        <v>16399446</v>
      </c>
      <c r="K632" s="5">
        <f t="shared" si="81"/>
        <v>-1.4272850477065058E-3</v>
      </c>
      <c r="L632" s="5">
        <f t="shared" si="86"/>
        <v>7.6411599574230937E-3</v>
      </c>
      <c r="M632" s="5">
        <f t="shared" si="87"/>
        <v>-9.0523082002917921E-3</v>
      </c>
      <c r="N632" s="5">
        <f t="shared" si="80"/>
        <v>1.5942279140169102E-2</v>
      </c>
      <c r="O632" s="5">
        <f t="shared" si="85"/>
        <v>-5.3851749367491708E-3</v>
      </c>
      <c r="P632" s="5">
        <f t="shared" si="82"/>
        <v>1.2372418108199668E-3</v>
      </c>
      <c r="Q632" s="5">
        <f t="shared" si="83"/>
        <v>1.2372418108199668E-3</v>
      </c>
      <c r="R632" s="5">
        <f t="shared" si="84"/>
        <v>0</v>
      </c>
      <c r="T632" s="7">
        <f t="shared" si="88"/>
        <v>157.33777725062913</v>
      </c>
      <c r="U632" s="4">
        <f t="shared" si="89"/>
        <v>1.2741443168105826E-3</v>
      </c>
      <c r="V632" s="5">
        <f>T632/MAX($T$14:T632)-1</f>
        <v>0</v>
      </c>
      <c r="Z632" s="3"/>
      <c r="AA632" s="3"/>
      <c r="AC632" s="3"/>
      <c r="AE632" s="3"/>
      <c r="AG632" s="3"/>
      <c r="AL632" s="3"/>
    </row>
    <row r="633" spans="1:38" x14ac:dyDescent="0.25">
      <c r="A633" s="3">
        <v>43461</v>
      </c>
      <c r="B633">
        <v>13750591</v>
      </c>
      <c r="C633">
        <v>17328852</v>
      </c>
      <c r="D633">
        <v>16205366</v>
      </c>
      <c r="E633">
        <v>19855274</v>
      </c>
      <c r="F633">
        <v>12512929</v>
      </c>
      <c r="G633">
        <v>15184210</v>
      </c>
      <c r="H633">
        <v>15184210</v>
      </c>
      <c r="I633">
        <v>16445656</v>
      </c>
      <c r="K633" s="5">
        <f t="shared" si="81"/>
        <v>1.991582175080886E-3</v>
      </c>
      <c r="L633" s="5">
        <f t="shared" si="86"/>
        <v>1.3250191027563307E-2</v>
      </c>
      <c r="M633" s="5">
        <f t="shared" si="87"/>
        <v>9.6716320454626192E-3</v>
      </c>
      <c r="N633" s="5">
        <f t="shared" si="80"/>
        <v>2.4096653996686479E-2</v>
      </c>
      <c r="O633" s="5">
        <f t="shared" si="85"/>
        <v>4.4351767990131741E-3</v>
      </c>
      <c r="P633" s="5">
        <f t="shared" si="82"/>
        <v>1.779215506356735E-3</v>
      </c>
      <c r="Q633" s="5">
        <f t="shared" si="83"/>
        <v>1.779215506356735E-3</v>
      </c>
      <c r="R633" s="5">
        <f t="shared" si="84"/>
        <v>2.8177781127485257E-3</v>
      </c>
      <c r="T633" s="7">
        <f t="shared" si="88"/>
        <v>158.51429890248576</v>
      </c>
      <c r="U633" s="4">
        <f t="shared" si="89"/>
        <v>7.4776806461585577E-3</v>
      </c>
      <c r="V633" s="5">
        <f>T633/MAX($T$14:T633)-1</f>
        <v>0</v>
      </c>
      <c r="Z633" s="3"/>
      <c r="AA633" s="3"/>
      <c r="AC633" s="3"/>
      <c r="AE633" s="3"/>
      <c r="AG633" s="3"/>
      <c r="AL633" s="3"/>
    </row>
    <row r="634" spans="1:38" x14ac:dyDescent="0.25">
      <c r="A634" s="3">
        <v>43462</v>
      </c>
      <c r="B634">
        <v>13734765</v>
      </c>
      <c r="C634">
        <v>17328852</v>
      </c>
      <c r="D634">
        <v>16186836</v>
      </c>
      <c r="E634">
        <v>19855274</v>
      </c>
      <c r="F634">
        <v>12526527</v>
      </c>
      <c r="G634">
        <v>15204613</v>
      </c>
      <c r="H634">
        <v>15204613</v>
      </c>
      <c r="I634">
        <v>16461272</v>
      </c>
      <c r="K634" s="5">
        <f t="shared" si="81"/>
        <v>-1.1509323490168644E-3</v>
      </c>
      <c r="L634" s="5">
        <f t="shared" si="86"/>
        <v>0</v>
      </c>
      <c r="M634" s="5">
        <f t="shared" si="87"/>
        <v>-1.1434484108535647E-3</v>
      </c>
      <c r="N634" s="5">
        <f t="shared" si="80"/>
        <v>0</v>
      </c>
      <c r="O634" s="5">
        <f t="shared" si="85"/>
        <v>1.0867159879193178E-3</v>
      </c>
      <c r="P634" s="5">
        <f t="shared" si="82"/>
        <v>1.3436984867833957E-3</v>
      </c>
      <c r="Q634" s="5">
        <f t="shared" si="83"/>
        <v>1.3436984867833957E-3</v>
      </c>
      <c r="R634" s="5">
        <f t="shared" si="84"/>
        <v>9.4955166276133873E-4</v>
      </c>
      <c r="T634" s="7">
        <f t="shared" si="88"/>
        <v>158.56243343106036</v>
      </c>
      <c r="U634" s="4">
        <f t="shared" si="89"/>
        <v>3.0366048304712734E-4</v>
      </c>
      <c r="V634" s="5">
        <f>T634/MAX($T$14:T634)-1</f>
        <v>0</v>
      </c>
      <c r="Z634" s="3"/>
      <c r="AA634" s="3"/>
      <c r="AC634" s="3"/>
      <c r="AE634" s="3"/>
      <c r="AG634" s="3"/>
      <c r="AL634" s="3"/>
    </row>
    <row r="635" spans="1:38" x14ac:dyDescent="0.25">
      <c r="A635" s="3">
        <v>43465</v>
      </c>
      <c r="B635">
        <v>13739905</v>
      </c>
      <c r="C635">
        <v>17303188</v>
      </c>
      <c r="D635">
        <v>16162937</v>
      </c>
      <c r="E635">
        <v>19830206</v>
      </c>
      <c r="F635">
        <v>12508648</v>
      </c>
      <c r="G635">
        <v>15320795</v>
      </c>
      <c r="H635">
        <v>15320795</v>
      </c>
      <c r="I635">
        <v>16723701</v>
      </c>
      <c r="K635" s="5">
        <f t="shared" si="81"/>
        <v>3.7423283179571776E-4</v>
      </c>
      <c r="L635" s="5">
        <f t="shared" si="86"/>
        <v>-1.4809982796321064E-3</v>
      </c>
      <c r="M635" s="5">
        <f t="shared" si="87"/>
        <v>-1.4764466632021245E-3</v>
      </c>
      <c r="N635" s="5">
        <f t="shared" si="80"/>
        <v>-1.2625360899074511E-3</v>
      </c>
      <c r="O635" s="5">
        <f t="shared" si="85"/>
        <v>-1.4272910600040545E-3</v>
      </c>
      <c r="P635" s="5">
        <f t="shared" si="82"/>
        <v>7.6412336177185125E-3</v>
      </c>
      <c r="Q635" s="5">
        <f t="shared" si="83"/>
        <v>7.6412336177185125E-3</v>
      </c>
      <c r="R635" s="5">
        <f t="shared" si="84"/>
        <v>1.5942206653289048E-2</v>
      </c>
      <c r="T635" s="7">
        <f t="shared" si="88"/>
        <v>159.07680272332209</v>
      </c>
      <c r="U635" s="4">
        <f t="shared" si="89"/>
        <v>3.2439543284720068E-3</v>
      </c>
      <c r="V635" s="5">
        <f>T635/MAX($T$14:T635)-1</f>
        <v>0</v>
      </c>
      <c r="Z635" s="3"/>
      <c r="AA635" s="3"/>
      <c r="AC635" s="3"/>
      <c r="AE635" s="3"/>
      <c r="AG635" s="3"/>
      <c r="AL635" s="3"/>
    </row>
    <row r="636" spans="1:38" x14ac:dyDescent="0.25">
      <c r="A636" s="3">
        <v>43466</v>
      </c>
      <c r="B636">
        <v>13647836</v>
      </c>
      <c r="C636">
        <v>17391860</v>
      </c>
      <c r="D636">
        <v>16070857</v>
      </c>
      <c r="E636">
        <v>19902640</v>
      </c>
      <c r="F636">
        <v>12556471</v>
      </c>
      <c r="G636">
        <v>15445540</v>
      </c>
      <c r="H636">
        <v>15445540</v>
      </c>
      <c r="I636">
        <v>16908802</v>
      </c>
      <c r="K636" s="5">
        <f t="shared" si="81"/>
        <v>-6.7008469126970116E-3</v>
      </c>
      <c r="L636" s="5">
        <f t="shared" si="86"/>
        <v>5.1246047838120479E-3</v>
      </c>
      <c r="M636" s="5">
        <f t="shared" si="87"/>
        <v>-5.6969844032678241E-3</v>
      </c>
      <c r="N636" s="5">
        <f t="shared" si="80"/>
        <v>3.6527104156154344E-3</v>
      </c>
      <c r="O636" s="5">
        <f t="shared" si="85"/>
        <v>3.823194960798304E-3</v>
      </c>
      <c r="P636" s="5">
        <f t="shared" si="82"/>
        <v>8.1422014980292445E-3</v>
      </c>
      <c r="Q636" s="5">
        <f t="shared" si="83"/>
        <v>8.1422014980292445E-3</v>
      </c>
      <c r="R636" s="5">
        <f t="shared" si="84"/>
        <v>1.1068184010226023E-2</v>
      </c>
      <c r="T636" s="7">
        <f t="shared" si="88"/>
        <v>159.62472817203405</v>
      </c>
      <c r="U636" s="4">
        <f t="shared" si="89"/>
        <v>3.4444082313181829E-3</v>
      </c>
      <c r="V636" s="5">
        <f>T636/MAX($T$14:T636)-1</f>
        <v>0</v>
      </c>
      <c r="Z636" s="3"/>
      <c r="AA636" s="3"/>
      <c r="AC636" s="3"/>
      <c r="AE636" s="3"/>
      <c r="AG636" s="3"/>
      <c r="AL636" s="3"/>
    </row>
    <row r="637" spans="1:38" x14ac:dyDescent="0.25">
      <c r="A637" s="3">
        <v>43467</v>
      </c>
      <c r="B637">
        <v>13639239</v>
      </c>
      <c r="C637">
        <v>17283902</v>
      </c>
      <c r="D637">
        <v>16046734</v>
      </c>
      <c r="E637">
        <v>19769066</v>
      </c>
      <c r="F637">
        <v>12475736</v>
      </c>
      <c r="G637">
        <v>15352700</v>
      </c>
      <c r="H637">
        <v>15352700</v>
      </c>
      <c r="I637">
        <v>16813060</v>
      </c>
      <c r="K637" s="5">
        <f t="shared" si="81"/>
        <v>-6.299167135360717E-4</v>
      </c>
      <c r="L637" s="5">
        <f t="shared" si="86"/>
        <v>-6.207386673995785E-3</v>
      </c>
      <c r="M637" s="5">
        <f t="shared" si="87"/>
        <v>-1.5010400503221444E-3</v>
      </c>
      <c r="N637" s="5">
        <f t="shared" si="80"/>
        <v>-6.7113709538031419E-3</v>
      </c>
      <c r="O637" s="5">
        <f t="shared" si="85"/>
        <v>-6.4297524360148461E-3</v>
      </c>
      <c r="P637" s="5">
        <f t="shared" si="82"/>
        <v>-6.0107966442092264E-3</v>
      </c>
      <c r="Q637" s="5">
        <f t="shared" si="83"/>
        <v>-6.0107966442092264E-3</v>
      </c>
      <c r="R637" s="5">
        <f t="shared" si="84"/>
        <v>-5.6622580357851282E-3</v>
      </c>
      <c r="T637" s="7">
        <f t="shared" si="88"/>
        <v>158.84329892024556</v>
      </c>
      <c r="U637" s="4">
        <f t="shared" si="89"/>
        <v>-4.8954147689844463E-3</v>
      </c>
      <c r="V637" s="5">
        <f>T637/MAX($T$14:T637)-1</f>
        <v>-4.895414768984363E-3</v>
      </c>
      <c r="Z637" s="3"/>
      <c r="AA637" s="3"/>
      <c r="AC637" s="3"/>
      <c r="AE637" s="3"/>
      <c r="AG637" s="3"/>
      <c r="AL637" s="3"/>
    </row>
    <row r="638" spans="1:38" x14ac:dyDescent="0.25">
      <c r="A638" s="3">
        <v>43468</v>
      </c>
      <c r="B638">
        <v>13583067</v>
      </c>
      <c r="C638">
        <v>17231836</v>
      </c>
      <c r="D638">
        <v>16101489</v>
      </c>
      <c r="E638">
        <v>19737952</v>
      </c>
      <c r="F638">
        <v>12480404</v>
      </c>
      <c r="G638">
        <v>15329964</v>
      </c>
      <c r="H638">
        <v>15329964</v>
      </c>
      <c r="I638">
        <v>16791832</v>
      </c>
      <c r="K638" s="5">
        <f t="shared" si="81"/>
        <v>-4.1184115917317632E-3</v>
      </c>
      <c r="L638" s="5">
        <f t="shared" si="86"/>
        <v>-3.012398473446587E-3</v>
      </c>
      <c r="M638" s="5">
        <f t="shared" si="87"/>
        <v>3.412220829484669E-3</v>
      </c>
      <c r="N638" s="5">
        <f t="shared" si="80"/>
        <v>-1.5738730398290324E-3</v>
      </c>
      <c r="O638" s="5">
        <f t="shared" si="85"/>
        <v>3.7416630169162524E-4</v>
      </c>
      <c r="P638" s="5">
        <f t="shared" si="82"/>
        <v>-1.4809121522598723E-3</v>
      </c>
      <c r="Q638" s="5">
        <f t="shared" si="83"/>
        <v>-1.4809121522598723E-3</v>
      </c>
      <c r="R638" s="5">
        <f t="shared" si="84"/>
        <v>-1.2625899152206577E-3</v>
      </c>
      <c r="T638" s="7">
        <f t="shared" si="88"/>
        <v>158.66176663921823</v>
      </c>
      <c r="U638" s="4">
        <f t="shared" si="89"/>
        <v>-1.1428387741964363E-3</v>
      </c>
      <c r="V638" s="5">
        <f>T638/MAX($T$14:T638)-1</f>
        <v>-6.0326588733670139E-3</v>
      </c>
      <c r="Z638" s="3"/>
      <c r="AA638" s="3"/>
      <c r="AC638" s="3"/>
      <c r="AE638" s="3"/>
      <c r="AG638" s="3"/>
      <c r="AL638" s="3"/>
    </row>
    <row r="639" spans="1:38" x14ac:dyDescent="0.25">
      <c r="A639" s="3">
        <v>43469</v>
      </c>
      <c r="B639">
        <v>13591702</v>
      </c>
      <c r="C639">
        <v>17210416</v>
      </c>
      <c r="D639">
        <v>16084696</v>
      </c>
      <c r="E639">
        <v>19702718</v>
      </c>
      <c r="F639">
        <v>12396776</v>
      </c>
      <c r="G639">
        <v>15408523</v>
      </c>
      <c r="H639">
        <v>15408523</v>
      </c>
      <c r="I639">
        <v>16853168</v>
      </c>
      <c r="K639" s="5">
        <f t="shared" si="81"/>
        <v>6.3571798622508169E-4</v>
      </c>
      <c r="L639" s="5">
        <f t="shared" si="86"/>
        <v>-1.2430480420078105E-3</v>
      </c>
      <c r="M639" s="5">
        <f t="shared" si="87"/>
        <v>-1.0429470218561443E-3</v>
      </c>
      <c r="N639" s="5">
        <f t="shared" si="80"/>
        <v>-1.7850889494512856E-3</v>
      </c>
      <c r="O639" s="5">
        <f t="shared" si="85"/>
        <v>-6.7007446233311452E-3</v>
      </c>
      <c r="P639" s="5">
        <f t="shared" si="82"/>
        <v>5.1245391052450184E-3</v>
      </c>
      <c r="Q639" s="5">
        <f t="shared" si="83"/>
        <v>5.1245391052450184E-3</v>
      </c>
      <c r="R639" s="5">
        <f t="shared" si="84"/>
        <v>3.6527283026652757E-3</v>
      </c>
      <c r="T639" s="7">
        <f t="shared" si="88"/>
        <v>158.73645063399414</v>
      </c>
      <c r="U639" s="4">
        <f t="shared" si="89"/>
        <v>4.7071198284175109E-4</v>
      </c>
      <c r="V639" s="5">
        <f>T639/MAX($T$14:T639)-1</f>
        <v>-5.5647865353454229E-3</v>
      </c>
      <c r="Z639" s="3"/>
      <c r="AA639" s="3"/>
      <c r="AC639" s="3"/>
      <c r="AE639" s="3"/>
      <c r="AG639" s="3"/>
      <c r="AL639" s="3"/>
    </row>
    <row r="640" spans="1:38" x14ac:dyDescent="0.25">
      <c r="A640" s="3">
        <v>43472</v>
      </c>
      <c r="B640">
        <v>13645393</v>
      </c>
      <c r="C640">
        <v>17254398</v>
      </c>
      <c r="D640">
        <v>16139339</v>
      </c>
      <c r="E640">
        <v>19753596</v>
      </c>
      <c r="F640">
        <v>12388967</v>
      </c>
      <c r="G640">
        <v>15312877</v>
      </c>
      <c r="H640">
        <v>15312877</v>
      </c>
      <c r="I640">
        <v>16740060</v>
      </c>
      <c r="K640" s="5">
        <f t="shared" si="81"/>
        <v>3.9502778974995767E-3</v>
      </c>
      <c r="L640" s="5">
        <f t="shared" si="86"/>
        <v>2.5555454324870386E-3</v>
      </c>
      <c r="M640" s="5">
        <f t="shared" si="87"/>
        <v>3.3972043985164291E-3</v>
      </c>
      <c r="N640" s="5">
        <f t="shared" si="80"/>
        <v>2.5822833174591331E-3</v>
      </c>
      <c r="O640" s="5">
        <f t="shared" si="85"/>
        <v>-6.2992184419563557E-4</v>
      </c>
      <c r="P640" s="5">
        <f t="shared" si="82"/>
        <v>-6.207343818742439E-3</v>
      </c>
      <c r="Q640" s="5">
        <f t="shared" si="83"/>
        <v>-6.207343818742439E-3</v>
      </c>
      <c r="R640" s="5">
        <f t="shared" si="84"/>
        <v>-6.7113791306180337E-3</v>
      </c>
      <c r="T640" s="7">
        <f t="shared" si="88"/>
        <v>158.59218544017108</v>
      </c>
      <c r="U640" s="4">
        <f t="shared" si="89"/>
        <v>-9.0883469579204623E-4</v>
      </c>
      <c r="V640" s="5">
        <f>T640/MAX($T$14:T640)-1</f>
        <v>-6.4685637600595536E-3</v>
      </c>
      <c r="Z640" s="3"/>
      <c r="AA640" s="3"/>
      <c r="AC640" s="3"/>
      <c r="AE640" s="3"/>
      <c r="AG640" s="3"/>
      <c r="AL640" s="3"/>
    </row>
    <row r="641" spans="1:38" x14ac:dyDescent="0.25">
      <c r="A641" s="3">
        <v>43473</v>
      </c>
      <c r="B641">
        <v>13706443</v>
      </c>
      <c r="C641">
        <v>17368992</v>
      </c>
      <c r="D641">
        <v>16164736</v>
      </c>
      <c r="E641">
        <v>19817820</v>
      </c>
      <c r="F641">
        <v>12408589</v>
      </c>
      <c r="G641">
        <v>15322315</v>
      </c>
      <c r="H641">
        <v>15322315</v>
      </c>
      <c r="I641">
        <v>16753491</v>
      </c>
      <c r="K641" s="5">
        <f t="shared" si="81"/>
        <v>4.4740375011551592E-3</v>
      </c>
      <c r="L641" s="5">
        <f t="shared" si="86"/>
        <v>6.6414371570657771E-3</v>
      </c>
      <c r="M641" s="5">
        <f t="shared" si="87"/>
        <v>1.5736084358846103E-3</v>
      </c>
      <c r="N641" s="5">
        <f t="shared" si="80"/>
        <v>3.2512561257200812E-3</v>
      </c>
      <c r="O641" s="5">
        <f t="shared" si="85"/>
        <v>1.5838285790896744E-3</v>
      </c>
      <c r="P641" s="5">
        <f t="shared" si="82"/>
        <v>6.1634400903232134E-4</v>
      </c>
      <c r="Q641" s="5">
        <f t="shared" si="83"/>
        <v>6.1634400903232134E-4</v>
      </c>
      <c r="R641" s="5">
        <f t="shared" si="84"/>
        <v>8.0232687338033237E-4</v>
      </c>
      <c r="T641" s="7">
        <f t="shared" si="88"/>
        <v>158.97992713120703</v>
      </c>
      <c r="U641" s="4">
        <f t="shared" si="89"/>
        <v>2.4448978362950347E-3</v>
      </c>
      <c r="V641" s="5">
        <f>T641/MAX($T$14:T641)-1</f>
        <v>-4.0394809013055699E-3</v>
      </c>
      <c r="Z641" s="3"/>
      <c r="AA641" s="3"/>
      <c r="AC641" s="3"/>
      <c r="AE641" s="3"/>
      <c r="AG641" s="3"/>
      <c r="AL641" s="3"/>
    </row>
    <row r="642" spans="1:38" x14ac:dyDescent="0.25">
      <c r="A642" s="3">
        <v>43474</v>
      </c>
      <c r="B642">
        <v>13676342</v>
      </c>
      <c r="C642">
        <v>17310802</v>
      </c>
      <c r="D642">
        <v>16083262</v>
      </c>
      <c r="E642">
        <v>19722220</v>
      </c>
      <c r="F642">
        <v>12390062</v>
      </c>
      <c r="G642">
        <v>15288038</v>
      </c>
      <c r="H642">
        <v>15288038</v>
      </c>
      <c r="I642">
        <v>16723585</v>
      </c>
      <c r="K642" s="5">
        <f t="shared" si="81"/>
        <v>-2.1961204668490275E-3</v>
      </c>
      <c r="L642" s="5">
        <f t="shared" si="86"/>
        <v>-3.3502232023596701E-3</v>
      </c>
      <c r="M642" s="5">
        <f t="shared" si="87"/>
        <v>-5.0402307838495197E-3</v>
      </c>
      <c r="N642" s="5">
        <f t="shared" si="80"/>
        <v>-4.8239412811298399E-3</v>
      </c>
      <c r="O642" s="5">
        <f t="shared" si="85"/>
        <v>-1.4930787054031613E-3</v>
      </c>
      <c r="P642" s="5">
        <f t="shared" si="82"/>
        <v>-2.2370640467840319E-3</v>
      </c>
      <c r="Q642" s="5">
        <f t="shared" si="83"/>
        <v>-2.2370640467840319E-3</v>
      </c>
      <c r="R642" s="5">
        <f t="shared" si="84"/>
        <v>-1.7850607971795496E-3</v>
      </c>
      <c r="T642" s="7">
        <f t="shared" si="88"/>
        <v>158.51962493045539</v>
      </c>
      <c r="U642" s="4">
        <f t="shared" si="89"/>
        <v>-2.895347916292354E-3</v>
      </c>
      <c r="V642" s="5">
        <f>T642/MAX($T$14:T642)-1</f>
        <v>-6.9231331149873787E-3</v>
      </c>
      <c r="Z642" s="3"/>
      <c r="AA642" s="3"/>
      <c r="AC642" s="3"/>
      <c r="AE642" s="3"/>
      <c r="AG642" s="3"/>
      <c r="AL642" s="3"/>
    </row>
    <row r="643" spans="1:38" x14ac:dyDescent="0.25">
      <c r="A643" s="3">
        <v>43475</v>
      </c>
      <c r="B643">
        <v>13670218</v>
      </c>
      <c r="C643">
        <v>17309114</v>
      </c>
      <c r="D643">
        <v>16083534</v>
      </c>
      <c r="E643">
        <v>19717354</v>
      </c>
      <c r="F643">
        <v>12439006</v>
      </c>
      <c r="G643">
        <v>15327108</v>
      </c>
      <c r="H643">
        <v>15327108</v>
      </c>
      <c r="I643">
        <v>16766771</v>
      </c>
      <c r="K643" s="5">
        <f t="shared" si="81"/>
        <v>-4.4778055418615015E-4</v>
      </c>
      <c r="L643" s="5">
        <f t="shared" si="86"/>
        <v>-9.7511368912894802E-5</v>
      </c>
      <c r="M643" s="5">
        <f t="shared" si="87"/>
        <v>1.6911992107182527E-5</v>
      </c>
      <c r="N643" s="5">
        <f t="shared" si="80"/>
        <v>-2.4672678836357154E-4</v>
      </c>
      <c r="O643" s="5">
        <f t="shared" si="85"/>
        <v>3.9502627186207562E-3</v>
      </c>
      <c r="P643" s="5">
        <f t="shared" si="82"/>
        <v>2.5555928105358561E-3</v>
      </c>
      <c r="Q643" s="5">
        <f t="shared" si="83"/>
        <v>2.5555928105358561E-3</v>
      </c>
      <c r="R643" s="5">
        <f t="shared" si="84"/>
        <v>2.5823410470899866E-3</v>
      </c>
      <c r="T643" s="7">
        <f t="shared" si="88"/>
        <v>158.73498736794647</v>
      </c>
      <c r="U643" s="4">
        <f t="shared" si="89"/>
        <v>1.3585853334283776E-3</v>
      </c>
      <c r="V643" s="5">
        <f>T643/MAX($T$14:T643)-1</f>
        <v>-5.573953448670399E-3</v>
      </c>
      <c r="Z643" s="3"/>
      <c r="AA643" s="3"/>
      <c r="AC643" s="3"/>
      <c r="AE643" s="3"/>
      <c r="AG643" s="3"/>
      <c r="AL643" s="3"/>
    </row>
    <row r="644" spans="1:38" x14ac:dyDescent="0.25">
      <c r="A644" s="3">
        <v>43476</v>
      </c>
      <c r="B644">
        <v>13665037</v>
      </c>
      <c r="C644">
        <v>17309114</v>
      </c>
      <c r="D644">
        <v>16076704</v>
      </c>
      <c r="E644">
        <v>19717354</v>
      </c>
      <c r="F644">
        <v>12494659</v>
      </c>
      <c r="G644">
        <v>15428901</v>
      </c>
      <c r="H644">
        <v>15428901</v>
      </c>
      <c r="I644">
        <v>16821284</v>
      </c>
      <c r="K644" s="5">
        <f t="shared" si="81"/>
        <v>-3.7899907667893196E-4</v>
      </c>
      <c r="L644" s="5">
        <f t="shared" si="86"/>
        <v>0</v>
      </c>
      <c r="M644" s="5">
        <f t="shared" si="87"/>
        <v>-4.2465791411261389E-4</v>
      </c>
      <c r="N644" s="5">
        <f t="shared" si="80"/>
        <v>0</v>
      </c>
      <c r="O644" s="5">
        <f t="shared" si="85"/>
        <v>4.4740713204898253E-3</v>
      </c>
      <c r="P644" s="5">
        <f t="shared" si="82"/>
        <v>6.6413703093890497E-3</v>
      </c>
      <c r="Q644" s="5">
        <f t="shared" si="83"/>
        <v>6.6413703093890497E-3</v>
      </c>
      <c r="R644" s="5">
        <f t="shared" si="84"/>
        <v>3.251252134355509E-3</v>
      </c>
      <c r="T644" s="7">
        <f t="shared" si="88"/>
        <v>159.13588065583022</v>
      </c>
      <c r="U644" s="4">
        <f t="shared" si="89"/>
        <v>2.525550885353986E-3</v>
      </c>
      <c r="V644" s="5">
        <f>T644/MAX($T$14:T644)-1</f>
        <v>-3.0624798663837494E-3</v>
      </c>
      <c r="Z644" s="3"/>
      <c r="AA644" s="3"/>
      <c r="AC644" s="3"/>
      <c r="AE644" s="3"/>
      <c r="AG644" s="3"/>
      <c r="AL644" s="3"/>
    </row>
    <row r="645" spans="1:38" x14ac:dyDescent="0.25">
      <c r="A645" s="3">
        <v>43479</v>
      </c>
      <c r="B645">
        <v>13698944</v>
      </c>
      <c r="C645">
        <v>17309114</v>
      </c>
      <c r="D645">
        <v>16109176</v>
      </c>
      <c r="E645">
        <v>19717354</v>
      </c>
      <c r="F645">
        <v>12467219</v>
      </c>
      <c r="G645">
        <v>15377212</v>
      </c>
      <c r="H645">
        <v>15377212</v>
      </c>
      <c r="I645">
        <v>16740137</v>
      </c>
      <c r="K645" s="5">
        <f t="shared" si="81"/>
        <v>2.481295879403822E-3</v>
      </c>
      <c r="L645" s="5">
        <f t="shared" si="86"/>
        <v>0</v>
      </c>
      <c r="M645" s="5">
        <f t="shared" si="87"/>
        <v>2.0198169973149049E-3</v>
      </c>
      <c r="N645" s="5">
        <f t="shared" si="80"/>
        <v>0</v>
      </c>
      <c r="O645" s="5">
        <f t="shared" si="85"/>
        <v>-2.1961383660010769E-3</v>
      </c>
      <c r="P645" s="5">
        <f t="shared" si="82"/>
        <v>-3.3501414002202745E-3</v>
      </c>
      <c r="Q645" s="5">
        <f t="shared" si="83"/>
        <v>-3.3501414002202745E-3</v>
      </c>
      <c r="R645" s="5">
        <f t="shared" si="84"/>
        <v>-4.8240669380530399E-3</v>
      </c>
      <c r="T645" s="7">
        <f t="shared" si="88"/>
        <v>158.95248898133414</v>
      </c>
      <c r="U645" s="4">
        <f t="shared" si="89"/>
        <v>-1.1524219034719924E-3</v>
      </c>
      <c r="V645" s="5">
        <f>T645/MAX($T$14:T645)-1</f>
        <v>-4.211372500978805E-3</v>
      </c>
      <c r="Z645" s="3"/>
      <c r="AA645" s="3"/>
      <c r="AC645" s="3"/>
      <c r="AE645" s="3"/>
      <c r="AG645" s="3"/>
      <c r="AL645" s="3"/>
    </row>
    <row r="646" spans="1:38" x14ac:dyDescent="0.25">
      <c r="A646" s="3">
        <v>43480</v>
      </c>
      <c r="B646">
        <v>13659117</v>
      </c>
      <c r="C646">
        <v>17309114</v>
      </c>
      <c r="D646">
        <v>16109176</v>
      </c>
      <c r="E646">
        <v>19717354</v>
      </c>
      <c r="F646">
        <v>12459775</v>
      </c>
      <c r="G646">
        <v>15375711</v>
      </c>
      <c r="H646">
        <v>15375711</v>
      </c>
      <c r="I646">
        <v>16736009</v>
      </c>
      <c r="K646" s="5">
        <f t="shared" si="81"/>
        <v>-2.9073043878418137E-3</v>
      </c>
      <c r="L646" s="5">
        <f t="shared" si="86"/>
        <v>0</v>
      </c>
      <c r="M646" s="5">
        <f t="shared" si="87"/>
        <v>0</v>
      </c>
      <c r="N646" s="5">
        <f t="shared" si="80"/>
        <v>0</v>
      </c>
      <c r="O646" s="5">
        <f t="shared" si="85"/>
        <v>-5.9708584568862744E-4</v>
      </c>
      <c r="P646" s="5">
        <f t="shared" si="82"/>
        <v>-9.76119728335334E-5</v>
      </c>
      <c r="Q646" s="5">
        <f t="shared" si="83"/>
        <v>-9.76119728335334E-5</v>
      </c>
      <c r="R646" s="5">
        <f t="shared" si="84"/>
        <v>-2.4659296396434272E-4</v>
      </c>
      <c r="T646" s="7">
        <f t="shared" si="88"/>
        <v>158.87408155040396</v>
      </c>
      <c r="U646" s="4">
        <f t="shared" si="89"/>
        <v>-4.9327589289523133E-4</v>
      </c>
      <c r="V646" s="5">
        <f>T646/MAX($T$14:T646)-1</f>
        <v>-4.7025710253432162E-3</v>
      </c>
      <c r="Z646" s="3"/>
      <c r="AA646" s="3"/>
      <c r="AC646" s="3"/>
      <c r="AE646" s="3"/>
      <c r="AG646" s="3"/>
      <c r="AL646" s="3"/>
    </row>
    <row r="647" spans="1:38" x14ac:dyDescent="0.25">
      <c r="A647" s="3">
        <v>43481</v>
      </c>
      <c r="B647">
        <v>13622263</v>
      </c>
      <c r="C647">
        <v>17265764</v>
      </c>
      <c r="D647">
        <v>16109176</v>
      </c>
      <c r="E647">
        <v>19717354</v>
      </c>
      <c r="F647">
        <v>12449537</v>
      </c>
      <c r="G647">
        <v>15375711</v>
      </c>
      <c r="H647">
        <v>15375711</v>
      </c>
      <c r="I647">
        <v>16736009</v>
      </c>
      <c r="K647" s="5">
        <f t="shared" si="81"/>
        <v>-2.6981246298717343E-3</v>
      </c>
      <c r="L647" s="5">
        <f t="shared" si="86"/>
        <v>-2.5044609446791544E-3</v>
      </c>
      <c r="M647" s="5">
        <f t="shared" si="87"/>
        <v>0</v>
      </c>
      <c r="N647" s="5">
        <f t="shared" si="80"/>
        <v>0</v>
      </c>
      <c r="O647" s="5">
        <f t="shared" si="85"/>
        <v>-8.2168417969019636E-4</v>
      </c>
      <c r="P647" s="5">
        <f t="shared" si="82"/>
        <v>0</v>
      </c>
      <c r="Q647" s="5">
        <f t="shared" si="83"/>
        <v>0</v>
      </c>
      <c r="R647" s="5">
        <f t="shared" si="84"/>
        <v>0</v>
      </c>
      <c r="T647" s="7">
        <f t="shared" si="88"/>
        <v>158.75444400987683</v>
      </c>
      <c r="U647" s="4">
        <f t="shared" si="89"/>
        <v>-7.5303371928013563E-4</v>
      </c>
      <c r="V647" s="5">
        <f>T647/MAX($T$14:T647)-1</f>
        <v>-5.4520635500739933E-3</v>
      </c>
      <c r="Z647" s="3"/>
      <c r="AA647" s="3"/>
      <c r="AC647" s="3"/>
      <c r="AE647" s="3"/>
      <c r="AG647" s="3"/>
      <c r="AL647" s="3"/>
    </row>
    <row r="648" spans="1:38" x14ac:dyDescent="0.25">
      <c r="A648" s="3">
        <v>43482</v>
      </c>
      <c r="B648">
        <v>13489986</v>
      </c>
      <c r="C648">
        <v>17090252</v>
      </c>
      <c r="D648">
        <v>15946480</v>
      </c>
      <c r="E648">
        <v>19518740</v>
      </c>
      <c r="F648">
        <v>12480428</v>
      </c>
      <c r="G648">
        <v>15375711</v>
      </c>
      <c r="H648">
        <v>15375711</v>
      </c>
      <c r="I648">
        <v>16736009</v>
      </c>
      <c r="K648" s="5">
        <f t="shared" si="81"/>
        <v>-9.7103542928219655E-3</v>
      </c>
      <c r="L648" s="5">
        <f t="shared" si="86"/>
        <v>-1.0165319067259371E-2</v>
      </c>
      <c r="M648" s="5">
        <f t="shared" si="87"/>
        <v>-1.0099585478487549E-2</v>
      </c>
      <c r="N648" s="5">
        <f t="shared" si="80"/>
        <v>-1.007305544141468E-2</v>
      </c>
      <c r="O648" s="5">
        <f t="shared" si="85"/>
        <v>2.4812970956269442E-3</v>
      </c>
      <c r="P648" s="5">
        <f t="shared" si="82"/>
        <v>0</v>
      </c>
      <c r="Q648" s="5">
        <f t="shared" si="83"/>
        <v>0</v>
      </c>
      <c r="R648" s="5">
        <f t="shared" si="84"/>
        <v>0</v>
      </c>
      <c r="T648" s="7">
        <f t="shared" si="88"/>
        <v>158.00895264410033</v>
      </c>
      <c r="U648" s="4">
        <f t="shared" si="89"/>
        <v>-4.6958771480445777E-3</v>
      </c>
      <c r="V648" s="5">
        <f>T648/MAX($T$14:T648)-1</f>
        <v>-1.0122338477484116E-2</v>
      </c>
      <c r="Z648" s="3"/>
      <c r="AA648" s="3"/>
      <c r="AC648" s="3"/>
      <c r="AE648" s="3"/>
      <c r="AG648" s="3"/>
      <c r="AL648" s="3"/>
    </row>
    <row r="649" spans="1:38" x14ac:dyDescent="0.25">
      <c r="A649" s="3">
        <v>43483</v>
      </c>
      <c r="B649">
        <v>13474670</v>
      </c>
      <c r="C649">
        <v>17090252</v>
      </c>
      <c r="D649">
        <v>15932673</v>
      </c>
      <c r="E649">
        <v>19518740</v>
      </c>
      <c r="F649">
        <v>12444144</v>
      </c>
      <c r="G649">
        <v>15375711</v>
      </c>
      <c r="H649">
        <v>15375711</v>
      </c>
      <c r="I649">
        <v>16736009</v>
      </c>
      <c r="K649" s="5">
        <f t="shared" si="81"/>
        <v>-1.1353607038584457E-3</v>
      </c>
      <c r="L649" s="5">
        <f t="shared" si="86"/>
        <v>0</v>
      </c>
      <c r="M649" s="5">
        <f t="shared" si="87"/>
        <v>-8.6583371377257912E-4</v>
      </c>
      <c r="N649" s="5">
        <f t="shared" ref="N649:N712" si="90">E649/E648-1</f>
        <v>0</v>
      </c>
      <c r="O649" s="5">
        <f t="shared" si="85"/>
        <v>-2.9072720903481342E-3</v>
      </c>
      <c r="P649" s="5">
        <f t="shared" si="82"/>
        <v>0</v>
      </c>
      <c r="Q649" s="5">
        <f t="shared" si="83"/>
        <v>0</v>
      </c>
      <c r="R649" s="5">
        <f t="shared" si="84"/>
        <v>0</v>
      </c>
      <c r="T649" s="7">
        <f t="shared" si="88"/>
        <v>157.91200493759854</v>
      </c>
      <c r="U649" s="4">
        <f t="shared" si="89"/>
        <v>-6.1355831349739487E-4</v>
      </c>
      <c r="V649" s="5">
        <f>T649/MAX($T$14:T649)-1</f>
        <v>-1.0729686146056516E-2</v>
      </c>
      <c r="Z649" s="3"/>
      <c r="AA649" s="3"/>
      <c r="AC649" s="3"/>
      <c r="AE649" s="3"/>
      <c r="AG649" s="3"/>
      <c r="AL649" s="3"/>
    </row>
    <row r="650" spans="1:38" x14ac:dyDescent="0.25">
      <c r="A650" s="3">
        <v>43486</v>
      </c>
      <c r="B650">
        <v>13487417</v>
      </c>
      <c r="C650">
        <v>17059186</v>
      </c>
      <c r="D650">
        <v>15957921</v>
      </c>
      <c r="E650">
        <v>19501132</v>
      </c>
      <c r="F650">
        <v>12410568</v>
      </c>
      <c r="G650">
        <v>15337204</v>
      </c>
      <c r="H650">
        <v>15337204</v>
      </c>
      <c r="I650">
        <v>16736009</v>
      </c>
      <c r="K650" s="5">
        <f t="shared" si="81"/>
        <v>9.4599719325216824E-4</v>
      </c>
      <c r="L650" s="5">
        <f t="shared" si="86"/>
        <v>-1.8177613764852607E-3</v>
      </c>
      <c r="M650" s="5">
        <f t="shared" si="87"/>
        <v>1.5846681846793942E-3</v>
      </c>
      <c r="N650" s="5">
        <f t="shared" si="90"/>
        <v>-9.0210741062179967E-4</v>
      </c>
      <c r="O650" s="5">
        <f t="shared" si="85"/>
        <v>-2.6981365692971826E-3</v>
      </c>
      <c r="P650" s="5">
        <f t="shared" si="82"/>
        <v>-2.5044045117653679E-3</v>
      </c>
      <c r="Q650" s="5">
        <f t="shared" si="83"/>
        <v>-2.5044045117653679E-3</v>
      </c>
      <c r="R650" s="5">
        <f t="shared" si="84"/>
        <v>0</v>
      </c>
      <c r="T650" s="7">
        <f t="shared" si="88"/>
        <v>157.75614284757449</v>
      </c>
      <c r="U650" s="4">
        <f t="shared" si="89"/>
        <v>-9.8701862525042705E-4</v>
      </c>
      <c r="V650" s="5">
        <f>T650/MAX($T$14:T650)-1</f>
        <v>-1.1706114371237697E-2</v>
      </c>
      <c r="Z650" s="3"/>
      <c r="AA650" s="3"/>
      <c r="AC650" s="3"/>
      <c r="AE650" s="3"/>
      <c r="AG650" s="3"/>
      <c r="AL650" s="3"/>
    </row>
    <row r="651" spans="1:38" x14ac:dyDescent="0.25">
      <c r="A651" s="3">
        <v>43487</v>
      </c>
      <c r="B651">
        <v>13476092</v>
      </c>
      <c r="C651">
        <v>17023932</v>
      </c>
      <c r="D651">
        <v>15957921</v>
      </c>
      <c r="E651">
        <v>19478660</v>
      </c>
      <c r="F651">
        <v>12377629</v>
      </c>
      <c r="G651">
        <v>15273665</v>
      </c>
      <c r="H651">
        <v>15273665</v>
      </c>
      <c r="I651">
        <v>16699527</v>
      </c>
      <c r="K651" s="5">
        <f t="shared" ref="K651:K714" si="91">B651/B650-1</f>
        <v>-8.3967152494801578E-4</v>
      </c>
      <c r="L651" s="5">
        <f t="shared" si="86"/>
        <v>-2.066569882056557E-3</v>
      </c>
      <c r="M651" s="5">
        <f t="shared" si="87"/>
        <v>0</v>
      </c>
      <c r="N651" s="5">
        <f t="shared" si="90"/>
        <v>-1.1523433614007983E-3</v>
      </c>
      <c r="O651" s="5">
        <f t="shared" si="85"/>
        <v>-2.6541089819579478E-3</v>
      </c>
      <c r="P651" s="5">
        <f t="shared" si="82"/>
        <v>-4.1428020387549447E-3</v>
      </c>
      <c r="Q651" s="5">
        <f t="shared" si="83"/>
        <v>-4.1428020387549447E-3</v>
      </c>
      <c r="R651" s="5">
        <f t="shared" si="84"/>
        <v>-2.179850644200787E-3</v>
      </c>
      <c r="T651" s="7">
        <f t="shared" si="88"/>
        <v>157.41739804204732</v>
      </c>
      <c r="U651" s="4">
        <f t="shared" si="89"/>
        <v>-2.1472685590092494E-3</v>
      </c>
      <c r="V651" s="5">
        <f>T651/MAX($T$14:T651)-1</f>
        <v>-1.3828246758909479E-2</v>
      </c>
      <c r="Z651" s="3"/>
      <c r="AA651" s="3"/>
      <c r="AC651" s="3"/>
      <c r="AE651" s="3"/>
      <c r="AG651" s="3"/>
      <c r="AL651" s="3"/>
    </row>
    <row r="652" spans="1:38" x14ac:dyDescent="0.25">
      <c r="A652" s="3">
        <v>43488</v>
      </c>
      <c r="B652">
        <v>13459980</v>
      </c>
      <c r="C652">
        <v>17102386</v>
      </c>
      <c r="D652">
        <v>15957921</v>
      </c>
      <c r="E652">
        <v>19514934</v>
      </c>
      <c r="F652">
        <v>12350313</v>
      </c>
      <c r="G652">
        <v>15267374</v>
      </c>
      <c r="H652">
        <v>15267374</v>
      </c>
      <c r="I652">
        <v>16705345</v>
      </c>
      <c r="K652" s="5">
        <f t="shared" si="91"/>
        <v>-1.1955988427505559E-3</v>
      </c>
      <c r="L652" s="5">
        <f t="shared" si="86"/>
        <v>4.6084535582027186E-3</v>
      </c>
      <c r="M652" s="5">
        <f t="shared" si="87"/>
        <v>0</v>
      </c>
      <c r="N652" s="5">
        <f t="shared" si="90"/>
        <v>1.8622430906438669E-3</v>
      </c>
      <c r="O652" s="5">
        <f t="shared" si="85"/>
        <v>-2.2068846949605536E-3</v>
      </c>
      <c r="P652" s="5">
        <f t="shared" si="82"/>
        <v>-4.1188542501091607E-4</v>
      </c>
      <c r="Q652" s="5">
        <f t="shared" si="83"/>
        <v>-4.1188542501091607E-4</v>
      </c>
      <c r="R652" s="5">
        <f t="shared" si="84"/>
        <v>3.4839310119383349E-4</v>
      </c>
      <c r="T652" s="7">
        <f t="shared" si="88"/>
        <v>157.46841771658305</v>
      </c>
      <c r="U652" s="4">
        <f t="shared" si="89"/>
        <v>3.2410442028843467E-4</v>
      </c>
      <c r="V652" s="5">
        <f>T652/MAX($T$14:T652)-1</f>
        <v>-1.3508624134520475E-2</v>
      </c>
      <c r="Z652" s="3"/>
      <c r="AA652" s="3"/>
      <c r="AC652" s="3"/>
      <c r="AE652" s="3"/>
      <c r="AG652" s="3"/>
      <c r="AL652" s="3"/>
    </row>
    <row r="653" spans="1:38" x14ac:dyDescent="0.25">
      <c r="A653" s="3">
        <v>43489</v>
      </c>
      <c r="B653">
        <v>13391133</v>
      </c>
      <c r="C653">
        <v>17060108</v>
      </c>
      <c r="D653">
        <v>15877930</v>
      </c>
      <c r="E653">
        <v>19420590</v>
      </c>
      <c r="F653">
        <v>12361997</v>
      </c>
      <c r="G653">
        <v>15239622</v>
      </c>
      <c r="H653">
        <v>15239622</v>
      </c>
      <c r="I653">
        <v>16690274</v>
      </c>
      <c r="K653" s="5">
        <f t="shared" si="91"/>
        <v>-5.1149407354246224E-3</v>
      </c>
      <c r="L653" s="5">
        <f t="shared" si="86"/>
        <v>-2.4720527299524342E-3</v>
      </c>
      <c r="M653" s="5">
        <f t="shared" si="87"/>
        <v>-5.0126203783061873E-3</v>
      </c>
      <c r="N653" s="5">
        <f t="shared" si="90"/>
        <v>-4.8344514001430472E-3</v>
      </c>
      <c r="O653" s="5">
        <f t="shared" si="85"/>
        <v>9.4604889770799616E-4</v>
      </c>
      <c r="P653" s="5">
        <f t="shared" si="82"/>
        <v>-1.8177323749323238E-3</v>
      </c>
      <c r="Q653" s="5">
        <f t="shared" si="83"/>
        <v>-1.8177323749323238E-3</v>
      </c>
      <c r="R653" s="5">
        <f t="shared" si="84"/>
        <v>-9.0216634256878869E-4</v>
      </c>
      <c r="T653" s="7">
        <f t="shared" si="88"/>
        <v>157.05455828738113</v>
      </c>
      <c r="U653" s="4">
        <f t="shared" si="89"/>
        <v>-2.6282059298189664E-3</v>
      </c>
      <c r="V653" s="5">
        <f>T653/MAX($T$14:T653)-1</f>
        <v>-1.6101326618285339E-2</v>
      </c>
      <c r="Z653" s="3"/>
      <c r="AA653" s="3"/>
      <c r="AC653" s="3"/>
      <c r="AE653" s="3"/>
      <c r="AG653" s="3"/>
      <c r="AL653" s="3"/>
    </row>
    <row r="654" spans="1:38" x14ac:dyDescent="0.25">
      <c r="A654" s="3">
        <v>43490</v>
      </c>
      <c r="B654">
        <v>13392252</v>
      </c>
      <c r="C654">
        <v>17112420</v>
      </c>
      <c r="D654">
        <v>15860461</v>
      </c>
      <c r="E654">
        <v>19422212</v>
      </c>
      <c r="F654">
        <v>12351617</v>
      </c>
      <c r="G654">
        <v>15208128</v>
      </c>
      <c r="H654">
        <v>15208128</v>
      </c>
      <c r="I654">
        <v>16671041</v>
      </c>
      <c r="K654" s="5">
        <f t="shared" si="91"/>
        <v>8.3562757535071697E-5</v>
      </c>
      <c r="L654" s="5">
        <f t="shared" si="86"/>
        <v>3.0663346328170249E-3</v>
      </c>
      <c r="M654" s="5">
        <f t="shared" si="87"/>
        <v>-1.1002063871046186E-3</v>
      </c>
      <c r="N654" s="5">
        <f t="shared" si="90"/>
        <v>8.3519604708204298E-5</v>
      </c>
      <c r="O654" s="5">
        <f t="shared" si="85"/>
        <v>-8.3967016008823503E-4</v>
      </c>
      <c r="P654" s="5">
        <f t="shared" si="82"/>
        <v>-2.0665866909297392E-3</v>
      </c>
      <c r="Q654" s="5">
        <f t="shared" si="83"/>
        <v>-2.0665866909297392E-3</v>
      </c>
      <c r="R654" s="5">
        <f t="shared" si="84"/>
        <v>-1.1523477685267958E-3</v>
      </c>
      <c r="T654" s="7">
        <f t="shared" si="88"/>
        <v>156.97618844164037</v>
      </c>
      <c r="U654" s="4">
        <f t="shared" si="89"/>
        <v>-4.9899758781485337E-4</v>
      </c>
      <c r="V654" s="5">
        <f>T654/MAX($T$14:T654)-1</f>
        <v>-1.6592289682957118E-2</v>
      </c>
      <c r="Z654" s="3"/>
      <c r="AA654" s="3"/>
      <c r="AC654" s="3"/>
      <c r="AE654" s="3"/>
      <c r="AG654" s="3"/>
      <c r="AL654" s="3"/>
    </row>
    <row r="655" spans="1:38" x14ac:dyDescent="0.25">
      <c r="A655" s="3">
        <v>43493</v>
      </c>
      <c r="B655">
        <v>13476932</v>
      </c>
      <c r="C655">
        <v>17178282</v>
      </c>
      <c r="D655">
        <v>15864333</v>
      </c>
      <c r="E655">
        <v>19455434</v>
      </c>
      <c r="F655">
        <v>12336849</v>
      </c>
      <c r="G655">
        <v>15278213</v>
      </c>
      <c r="H655">
        <v>15278213</v>
      </c>
      <c r="I655">
        <v>16702087</v>
      </c>
      <c r="K655" s="5">
        <f t="shared" si="91"/>
        <v>6.3230590344327542E-3</v>
      </c>
      <c r="L655" s="5">
        <f t="shared" si="86"/>
        <v>3.8487835151310712E-3</v>
      </c>
      <c r="M655" s="5">
        <f t="shared" si="87"/>
        <v>2.4412909561699614E-4</v>
      </c>
      <c r="N655" s="5">
        <f t="shared" si="90"/>
        <v>1.7105157744132793E-3</v>
      </c>
      <c r="O655" s="5">
        <f t="shared" si="85"/>
        <v>-1.19563292806113E-3</v>
      </c>
      <c r="P655" s="5">
        <f t="shared" ref="P655:P718" si="92">IFERROR(G655/G654-1,0)</f>
        <v>4.6083909867145056E-3</v>
      </c>
      <c r="Q655" s="5">
        <f t="shared" ref="Q655:Q718" si="93">IFERROR(H655/H654-1,0)</f>
        <v>4.6083909867145056E-3</v>
      </c>
      <c r="R655" s="5">
        <f t="shared" ref="R655:R718" si="94">IFERROR(I655/I654-1,0)</f>
        <v>1.8622712282934106E-3</v>
      </c>
      <c r="T655" s="7">
        <f t="shared" si="88"/>
        <v>157.40806736884534</v>
      </c>
      <c r="U655" s="4">
        <f t="shared" si="89"/>
        <v>2.7512384616569241E-3</v>
      </c>
      <c r="V655" s="5">
        <f>T655/MAX($T$14:T655)-1</f>
        <v>-1.3886700566842825E-2</v>
      </c>
      <c r="Z655" s="3"/>
      <c r="AA655" s="3"/>
      <c r="AC655" s="3"/>
      <c r="AE655" s="3"/>
      <c r="AG655" s="3"/>
      <c r="AL655" s="3"/>
    </row>
    <row r="656" spans="1:38" x14ac:dyDescent="0.25">
      <c r="A656" s="3">
        <v>43494</v>
      </c>
      <c r="B656">
        <v>13465361</v>
      </c>
      <c r="C656">
        <v>17191862</v>
      </c>
      <c r="D656">
        <v>15854895</v>
      </c>
      <c r="E656">
        <v>19472454</v>
      </c>
      <c r="F656">
        <v>12314858</v>
      </c>
      <c r="G656">
        <v>15298890</v>
      </c>
      <c r="H656">
        <v>15298890</v>
      </c>
      <c r="I656">
        <v>16705571</v>
      </c>
      <c r="K656" s="5">
        <f t="shared" si="91"/>
        <v>-8.5857819865831075E-4</v>
      </c>
      <c r="L656" s="5">
        <f t="shared" si="86"/>
        <v>7.9053306960497061E-4</v>
      </c>
      <c r="M656" s="5">
        <f t="shared" si="87"/>
        <v>-5.9491943342337983E-4</v>
      </c>
      <c r="N656" s="5">
        <f t="shared" si="90"/>
        <v>8.7481985752679847E-4</v>
      </c>
      <c r="O656" s="5">
        <f t="shared" ref="O656:O719" si="95">IFERROR(F656/F655-1,0)</f>
        <v>-1.7825459321095805E-3</v>
      </c>
      <c r="P656" s="5">
        <f t="shared" si="92"/>
        <v>1.3533650826833554E-3</v>
      </c>
      <c r="Q656" s="5">
        <f t="shared" si="93"/>
        <v>1.3533650826833554E-3</v>
      </c>
      <c r="R656" s="5">
        <f t="shared" si="94"/>
        <v>2.0859668615069715E-4</v>
      </c>
      <c r="T656" s="7">
        <f t="shared" si="88"/>
        <v>157.43452444232435</v>
      </c>
      <c r="U656" s="4">
        <f t="shared" si="89"/>
        <v>1.6807952680723826E-4</v>
      </c>
      <c r="V656" s="5">
        <f>T656/MAX($T$14:T656)-1</f>
        <v>-1.3720955110095745E-2</v>
      </c>
      <c r="Z656" s="3"/>
      <c r="AA656" s="3"/>
      <c r="AC656" s="3"/>
      <c r="AE656" s="3"/>
      <c r="AG656" s="3"/>
      <c r="AL656" s="3"/>
    </row>
    <row r="657" spans="1:38" x14ac:dyDescent="0.25">
      <c r="A657" s="3">
        <v>43495</v>
      </c>
      <c r="B657">
        <v>13459650</v>
      </c>
      <c r="C657">
        <v>17178308</v>
      </c>
      <c r="D657">
        <v>15855632</v>
      </c>
      <c r="E657">
        <v>19472454</v>
      </c>
      <c r="F657">
        <v>12315887</v>
      </c>
      <c r="G657">
        <v>15345802</v>
      </c>
      <c r="H657">
        <v>15345802</v>
      </c>
      <c r="I657">
        <v>16706967</v>
      </c>
      <c r="K657" s="5">
        <f t="shared" si="91"/>
        <v>-4.2412527967128355E-4</v>
      </c>
      <c r="L657" s="5">
        <f t="shared" si="86"/>
        <v>-7.8839627726190464E-4</v>
      </c>
      <c r="M657" s="5">
        <f t="shared" si="87"/>
        <v>4.6484066908103472E-5</v>
      </c>
      <c r="N657" s="5">
        <f t="shared" si="90"/>
        <v>0</v>
      </c>
      <c r="O657" s="5">
        <f t="shared" si="95"/>
        <v>8.355760171974147E-5</v>
      </c>
      <c r="P657" s="5">
        <f t="shared" si="92"/>
        <v>3.0663662527150581E-3</v>
      </c>
      <c r="Q657" s="5">
        <f t="shared" si="93"/>
        <v>3.0663662527150581E-3</v>
      </c>
      <c r="R657" s="5">
        <f t="shared" si="94"/>
        <v>8.3564937708446863E-5</v>
      </c>
      <c r="T657" s="7">
        <f t="shared" si="88"/>
        <v>157.53555445798921</v>
      </c>
      <c r="U657" s="4">
        <f t="shared" si="89"/>
        <v>6.4172719435415249E-4</v>
      </c>
      <c r="V657" s="5">
        <f>T657/MAX($T$14:T657)-1</f>
        <v>-1.3088033025768109E-2</v>
      </c>
      <c r="Z657" s="3"/>
      <c r="AA657" s="3"/>
      <c r="AC657" s="3"/>
      <c r="AE657" s="3"/>
      <c r="AG657" s="3"/>
      <c r="AL657" s="3"/>
    </row>
    <row r="658" spans="1:38" x14ac:dyDescent="0.25">
      <c r="A658" s="3">
        <v>43496</v>
      </c>
      <c r="B658">
        <v>13325501</v>
      </c>
      <c r="C658">
        <v>17819980</v>
      </c>
      <c r="D658">
        <v>16466937</v>
      </c>
      <c r="E658">
        <v>20260144</v>
      </c>
      <c r="F658">
        <v>12393761</v>
      </c>
      <c r="G658">
        <v>15404864</v>
      </c>
      <c r="H658">
        <v>15404864</v>
      </c>
      <c r="I658">
        <v>16735544</v>
      </c>
      <c r="K658" s="5">
        <f t="shared" si="91"/>
        <v>-9.9667524787048212E-3</v>
      </c>
      <c r="L658" s="5">
        <f t="shared" si="86"/>
        <v>3.7353620624336337E-2</v>
      </c>
      <c r="M658" s="5">
        <f t="shared" si="87"/>
        <v>3.8554439204946167E-2</v>
      </c>
      <c r="N658" s="5">
        <f t="shared" si="90"/>
        <v>4.0451501387549715E-2</v>
      </c>
      <c r="O658" s="5">
        <f t="shared" si="95"/>
        <v>6.32305249309284E-3</v>
      </c>
      <c r="P658" s="5">
        <f t="shared" si="92"/>
        <v>3.8487398703568321E-3</v>
      </c>
      <c r="Q658" s="5">
        <f t="shared" si="93"/>
        <v>3.8487398703568321E-3</v>
      </c>
      <c r="R658" s="5">
        <f t="shared" si="94"/>
        <v>1.7104840154409384E-3</v>
      </c>
      <c r="T658" s="7">
        <f t="shared" si="88"/>
        <v>159.94041001822876</v>
      </c>
      <c r="U658" s="4">
        <f t="shared" si="89"/>
        <v>1.5265478123421855E-2</v>
      </c>
      <c r="V658" s="5">
        <f>T658/MAX($T$14:T658)-1</f>
        <v>0</v>
      </c>
      <c r="Z658" s="3"/>
      <c r="AA658" s="3"/>
      <c r="AC658" s="3"/>
      <c r="AE658" s="3"/>
      <c r="AG658" s="3"/>
      <c r="AL658" s="3"/>
    </row>
    <row r="659" spans="1:38" x14ac:dyDescent="0.25">
      <c r="A659" s="3">
        <v>43497</v>
      </c>
      <c r="B659">
        <v>13264614</v>
      </c>
      <c r="C659">
        <v>17738556</v>
      </c>
      <c r="D659">
        <v>16380969</v>
      </c>
      <c r="E659">
        <v>20226002</v>
      </c>
      <c r="F659">
        <v>12383120</v>
      </c>
      <c r="G659">
        <v>15417043</v>
      </c>
      <c r="H659">
        <v>15417043</v>
      </c>
      <c r="I659">
        <v>16750185</v>
      </c>
      <c r="K659" s="5">
        <f t="shared" si="91"/>
        <v>-4.5692090676365815E-3</v>
      </c>
      <c r="L659" s="5">
        <f t="shared" si="86"/>
        <v>-4.5692531641449152E-3</v>
      </c>
      <c r="M659" s="5">
        <f t="shared" si="87"/>
        <v>-5.2206430376213753E-3</v>
      </c>
      <c r="N659" s="5">
        <f t="shared" si="90"/>
        <v>-1.685180519941043E-3</v>
      </c>
      <c r="O659" s="5">
        <f t="shared" si="95"/>
        <v>-8.5857715022907843E-4</v>
      </c>
      <c r="P659" s="5">
        <f t="shared" si="92"/>
        <v>7.9059445120699401E-4</v>
      </c>
      <c r="Q659" s="5">
        <f t="shared" si="93"/>
        <v>7.9059445120699401E-4</v>
      </c>
      <c r="R659" s="5">
        <f t="shared" si="94"/>
        <v>8.7484458228548334E-4</v>
      </c>
      <c r="T659" s="7">
        <f t="shared" si="88"/>
        <v>159.65158103991928</v>
      </c>
      <c r="U659" s="4">
        <f t="shared" si="89"/>
        <v>-1.8058536818591903E-3</v>
      </c>
      <c r="V659" s="5">
        <f>T659/MAX($T$14:T659)-1</f>
        <v>-1.8058536818591486E-3</v>
      </c>
      <c r="Z659" s="3"/>
      <c r="AA659" s="3"/>
      <c r="AC659" s="3"/>
      <c r="AE659" s="3"/>
      <c r="AG659" s="3"/>
      <c r="AL659" s="3"/>
    </row>
    <row r="660" spans="1:38" x14ac:dyDescent="0.25">
      <c r="A660" s="3">
        <v>43500</v>
      </c>
      <c r="B660">
        <v>13255957</v>
      </c>
      <c r="C660">
        <v>17809838</v>
      </c>
      <c r="D660">
        <v>16402062</v>
      </c>
      <c r="E660">
        <v>20264074</v>
      </c>
      <c r="F660">
        <v>12377868</v>
      </c>
      <c r="G660">
        <v>15404887</v>
      </c>
      <c r="H660">
        <v>15404887</v>
      </c>
      <c r="I660">
        <v>16750185</v>
      </c>
      <c r="K660" s="5">
        <f t="shared" si="91"/>
        <v>-6.5263866705811413E-4</v>
      </c>
      <c r="L660" s="5">
        <f t="shared" si="86"/>
        <v>4.0184781669940772E-3</v>
      </c>
      <c r="M660" s="5">
        <f t="shared" si="87"/>
        <v>1.2876527633987056E-3</v>
      </c>
      <c r="N660" s="5">
        <f t="shared" si="90"/>
        <v>1.8823294885463859E-3</v>
      </c>
      <c r="O660" s="5">
        <f t="shared" si="95"/>
        <v>-4.2412574536954128E-4</v>
      </c>
      <c r="P660" s="5">
        <f t="shared" si="92"/>
        <v>-7.8847804990878068E-4</v>
      </c>
      <c r="Q660" s="5">
        <f t="shared" si="93"/>
        <v>-7.8847804990878068E-4</v>
      </c>
      <c r="R660" s="5">
        <f t="shared" si="94"/>
        <v>0</v>
      </c>
      <c r="T660" s="7">
        <f t="shared" si="88"/>
        <v>159.74207833938283</v>
      </c>
      <c r="U660" s="4">
        <f t="shared" si="89"/>
        <v>5.66842488336744E-4</v>
      </c>
      <c r="V660" s="5">
        <f>T660/MAX($T$14:T660)-1</f>
        <v>-1.2400348281170759E-3</v>
      </c>
      <c r="Z660" s="3"/>
      <c r="AA660" s="3"/>
      <c r="AC660" s="3"/>
      <c r="AE660" s="3"/>
      <c r="AG660" s="3"/>
      <c r="AL660" s="3"/>
    </row>
    <row r="661" spans="1:38" x14ac:dyDescent="0.25">
      <c r="A661" s="3">
        <v>43501</v>
      </c>
      <c r="B661">
        <v>13254018</v>
      </c>
      <c r="C661">
        <v>17798032</v>
      </c>
      <c r="D661">
        <v>16379861</v>
      </c>
      <c r="E661">
        <v>20264082</v>
      </c>
      <c r="F661">
        <v>12406399</v>
      </c>
      <c r="G661">
        <v>15437544</v>
      </c>
      <c r="H661">
        <v>15437544</v>
      </c>
      <c r="I661">
        <v>16759225</v>
      </c>
      <c r="K661" s="5">
        <f t="shared" si="91"/>
        <v>-1.462738601218927E-4</v>
      </c>
      <c r="L661" s="5">
        <f t="shared" si="86"/>
        <v>-6.6289204876546215E-4</v>
      </c>
      <c r="M661" s="5">
        <f t="shared" si="87"/>
        <v>-1.353549328127146E-3</v>
      </c>
      <c r="N661" s="5">
        <f t="shared" si="90"/>
        <v>3.9478734636944068E-7</v>
      </c>
      <c r="O661" s="5">
        <f t="shared" si="95"/>
        <v>2.3050011520562297E-3</v>
      </c>
      <c r="P661" s="5">
        <f t="shared" si="92"/>
        <v>2.1199116877650415E-3</v>
      </c>
      <c r="Q661" s="5">
        <f t="shared" si="93"/>
        <v>2.1199116877650415E-3</v>
      </c>
      <c r="R661" s="5">
        <f t="shared" si="94"/>
        <v>5.3969553172095175E-4</v>
      </c>
      <c r="T661" s="7">
        <f t="shared" si="88"/>
        <v>159.84036363883848</v>
      </c>
      <c r="U661" s="4">
        <f t="shared" si="89"/>
        <v>6.1527495120489162E-4</v>
      </c>
      <c r="V661" s="5">
        <f>T661/MAX($T$14:T661)-1</f>
        <v>-6.2552283928041241E-4</v>
      </c>
      <c r="Z661" s="3"/>
      <c r="AA661" s="3"/>
      <c r="AC661" s="3"/>
      <c r="AE661" s="3"/>
      <c r="AG661" s="3"/>
      <c r="AL661" s="3"/>
    </row>
    <row r="662" spans="1:38" x14ac:dyDescent="0.25">
      <c r="A662" s="3">
        <v>43502</v>
      </c>
      <c r="B662">
        <v>13259109</v>
      </c>
      <c r="C662">
        <v>17822028</v>
      </c>
      <c r="D662">
        <v>16404216</v>
      </c>
      <c r="E662">
        <v>20264082</v>
      </c>
      <c r="F662">
        <v>12373609</v>
      </c>
      <c r="G662">
        <v>15369440</v>
      </c>
      <c r="H662">
        <v>15369440</v>
      </c>
      <c r="I662">
        <v>16736243</v>
      </c>
      <c r="K662" s="5">
        <f t="shared" si="91"/>
        <v>3.8410993556814432E-4</v>
      </c>
      <c r="L662" s="5">
        <f t="shared" si="86"/>
        <v>1.3482389513628235E-3</v>
      </c>
      <c r="M662" s="5">
        <f t="shared" si="87"/>
        <v>1.4868868545343528E-3</v>
      </c>
      <c r="N662" s="5">
        <f t="shared" si="90"/>
        <v>0</v>
      </c>
      <c r="O662" s="5">
        <f t="shared" si="95"/>
        <v>-2.6429909275044183E-3</v>
      </c>
      <c r="P662" s="5">
        <f t="shared" si="92"/>
        <v>-4.4115825677970566E-3</v>
      </c>
      <c r="Q662" s="5">
        <f t="shared" si="93"/>
        <v>-4.4115825677970566E-3</v>
      </c>
      <c r="R662" s="5">
        <f t="shared" si="94"/>
        <v>-1.3713044606776803E-3</v>
      </c>
      <c r="T662" s="7">
        <f t="shared" si="88"/>
        <v>159.64819107049291</v>
      </c>
      <c r="U662" s="4">
        <f t="shared" si="89"/>
        <v>-1.2022780977888614E-3</v>
      </c>
      <c r="V662" s="5">
        <f>T662/MAX($T$14:T662)-1</f>
        <v>-1.8270488846598987E-3</v>
      </c>
      <c r="Z662" s="3"/>
      <c r="AA662" s="3"/>
      <c r="AC662" s="3"/>
      <c r="AE662" s="3"/>
      <c r="AG662" s="3"/>
      <c r="AL662" s="3"/>
    </row>
    <row r="663" spans="1:38" x14ac:dyDescent="0.25">
      <c r="A663" s="3">
        <v>43503</v>
      </c>
      <c r="B663">
        <v>13188204</v>
      </c>
      <c r="C663">
        <v>17734300</v>
      </c>
      <c r="D663">
        <v>16328655</v>
      </c>
      <c r="E663">
        <v>20264082</v>
      </c>
      <c r="F663">
        <v>12365534</v>
      </c>
      <c r="G663">
        <v>15431202</v>
      </c>
      <c r="H663">
        <v>15431202</v>
      </c>
      <c r="I663">
        <v>16767747</v>
      </c>
      <c r="K663" s="5">
        <f t="shared" si="91"/>
        <v>-5.3476444005400303E-3</v>
      </c>
      <c r="L663" s="5">
        <f t="shared" si="86"/>
        <v>-4.9224476585941757E-3</v>
      </c>
      <c r="M663" s="5">
        <f t="shared" si="87"/>
        <v>-4.6061939199044666E-3</v>
      </c>
      <c r="N663" s="5">
        <f t="shared" si="90"/>
        <v>0</v>
      </c>
      <c r="O663" s="5">
        <f t="shared" si="95"/>
        <v>-6.5259860724542484E-4</v>
      </c>
      <c r="P663" s="5">
        <f t="shared" si="92"/>
        <v>4.0184938423259986E-3</v>
      </c>
      <c r="Q663" s="5">
        <f t="shared" si="93"/>
        <v>4.0184938423259986E-3</v>
      </c>
      <c r="R663" s="5">
        <f t="shared" si="94"/>
        <v>1.8823818463917785E-3</v>
      </c>
      <c r="T663" s="7">
        <f t="shared" si="88"/>
        <v>159.53624745407393</v>
      </c>
      <c r="U663" s="4">
        <f t="shared" si="89"/>
        <v>-7.0118938190504021E-4</v>
      </c>
      <c r="V663" s="5">
        <f>T663/MAX($T$14:T663)-1</f>
        <v>-2.5269571592868578E-3</v>
      </c>
      <c r="Z663" s="3"/>
      <c r="AA663" s="3"/>
      <c r="AC663" s="3"/>
      <c r="AE663" s="3"/>
      <c r="AG663" s="3"/>
      <c r="AL663" s="3"/>
    </row>
    <row r="664" spans="1:38" x14ac:dyDescent="0.25">
      <c r="A664" s="3">
        <v>43504</v>
      </c>
      <c r="B664">
        <v>13117408</v>
      </c>
      <c r="C664">
        <v>17639102</v>
      </c>
      <c r="D664">
        <v>16287303</v>
      </c>
      <c r="E664">
        <v>20264082</v>
      </c>
      <c r="F664">
        <v>12363725</v>
      </c>
      <c r="G664">
        <v>15420972</v>
      </c>
      <c r="H664">
        <v>15420972</v>
      </c>
      <c r="I664">
        <v>16767753</v>
      </c>
      <c r="K664" s="5">
        <f t="shared" si="91"/>
        <v>-5.3681304899438897E-3</v>
      </c>
      <c r="L664" s="5">
        <f t="shared" si="86"/>
        <v>-5.3680156532820433E-3</v>
      </c>
      <c r="M664" s="5">
        <f t="shared" si="87"/>
        <v>-2.5324804768059872E-3</v>
      </c>
      <c r="N664" s="5">
        <f t="shared" si="90"/>
        <v>0</v>
      </c>
      <c r="O664" s="5">
        <f t="shared" si="95"/>
        <v>-1.4629372253560646E-4</v>
      </c>
      <c r="P664" s="5">
        <f t="shared" si="92"/>
        <v>-6.6294252385523667E-4</v>
      </c>
      <c r="Q664" s="5">
        <f t="shared" si="93"/>
        <v>-6.6294252385523667E-4</v>
      </c>
      <c r="R664" s="5">
        <f t="shared" si="94"/>
        <v>3.5782982643617345E-7</v>
      </c>
      <c r="T664" s="7">
        <f t="shared" si="88"/>
        <v>159.24229299287543</v>
      </c>
      <c r="U664" s="4">
        <f t="shared" si="89"/>
        <v>-1.8425559450564455E-3</v>
      </c>
      <c r="V664" s="5">
        <f>T664/MAX($T$14:T664)-1</f>
        <v>-4.3648570444064783E-3</v>
      </c>
      <c r="Z664" s="3"/>
      <c r="AA664" s="3"/>
      <c r="AC664" s="3"/>
      <c r="AE664" s="3"/>
      <c r="AG664" s="3"/>
      <c r="AL664" s="3"/>
    </row>
    <row r="665" spans="1:38" x14ac:dyDescent="0.25">
      <c r="A665" s="3">
        <v>43507</v>
      </c>
      <c r="B665">
        <v>13112301</v>
      </c>
      <c r="C665">
        <v>17626358</v>
      </c>
      <c r="D665">
        <v>16280640</v>
      </c>
      <c r="E665">
        <v>20264082</v>
      </c>
      <c r="F665">
        <v>12368474</v>
      </c>
      <c r="G665">
        <v>15441763</v>
      </c>
      <c r="H665">
        <v>15441763</v>
      </c>
      <c r="I665">
        <v>16767753</v>
      </c>
      <c r="K665" s="5">
        <f t="shared" si="91"/>
        <v>-3.8932996518825647E-4</v>
      </c>
      <c r="L665" s="5">
        <f t="shared" si="86"/>
        <v>-7.2248575919564573E-4</v>
      </c>
      <c r="M665" s="5">
        <f t="shared" si="87"/>
        <v>-4.0909167097835653E-4</v>
      </c>
      <c r="N665" s="5">
        <f t="shared" si="90"/>
        <v>0</v>
      </c>
      <c r="O665" s="5">
        <f t="shared" si="95"/>
        <v>3.8410754040540951E-4</v>
      </c>
      <c r="P665" s="5">
        <f t="shared" si="92"/>
        <v>1.3482288924460128E-3</v>
      </c>
      <c r="Q665" s="5">
        <f t="shared" si="93"/>
        <v>1.3482288924460128E-3</v>
      </c>
      <c r="R665" s="5">
        <f t="shared" si="94"/>
        <v>0</v>
      </c>
      <c r="T665" s="7">
        <f t="shared" si="88"/>
        <v>159.27333843100635</v>
      </c>
      <c r="U665" s="4">
        <f t="shared" si="89"/>
        <v>1.9495724124189706E-4</v>
      </c>
      <c r="V665" s="5">
        <f>T665/MAX($T$14:T665)-1</f>
        <v>-4.1707507636524754E-3</v>
      </c>
      <c r="Z665" s="3"/>
      <c r="AA665" s="3"/>
      <c r="AC665" s="3"/>
      <c r="AE665" s="3"/>
      <c r="AG665" s="3"/>
      <c r="AL665" s="3"/>
    </row>
    <row r="666" spans="1:38" x14ac:dyDescent="0.25">
      <c r="A666" s="3">
        <v>43508</v>
      </c>
      <c r="B666">
        <v>13024805</v>
      </c>
      <c r="C666">
        <v>17640560</v>
      </c>
      <c r="D666">
        <v>16293758</v>
      </c>
      <c r="E666">
        <v>20280410</v>
      </c>
      <c r="F666">
        <v>12349914</v>
      </c>
      <c r="G666">
        <v>15441763</v>
      </c>
      <c r="H666">
        <v>15441763</v>
      </c>
      <c r="I666">
        <v>16767753</v>
      </c>
      <c r="K666" s="5">
        <f t="shared" si="91"/>
        <v>-6.6728181422924804E-3</v>
      </c>
      <c r="L666" s="5">
        <f t="shared" si="86"/>
        <v>8.0572515320520566E-4</v>
      </c>
      <c r="M666" s="5">
        <f t="shared" si="87"/>
        <v>8.0574228040175555E-4</v>
      </c>
      <c r="N666" s="5">
        <f t="shared" si="90"/>
        <v>8.0576065572568467E-4</v>
      </c>
      <c r="O666" s="5">
        <f t="shared" si="95"/>
        <v>-1.5005893208814847E-3</v>
      </c>
      <c r="P666" s="5">
        <f t="shared" si="92"/>
        <v>0</v>
      </c>
      <c r="Q666" s="5">
        <f t="shared" si="93"/>
        <v>0</v>
      </c>
      <c r="R666" s="5">
        <f t="shared" si="94"/>
        <v>0</v>
      </c>
      <c r="T666" s="7">
        <f t="shared" si="88"/>
        <v>159.15873769282143</v>
      </c>
      <c r="U666" s="4">
        <f t="shared" si="89"/>
        <v>-7.195224217301649E-4</v>
      </c>
      <c r="V666" s="5">
        <f>T666/MAX($T$14:T666)-1</f>
        <v>-4.887272236692608E-3</v>
      </c>
      <c r="Z666" s="3"/>
      <c r="AA666" s="3"/>
      <c r="AC666" s="3"/>
      <c r="AE666" s="3"/>
      <c r="AG666" s="3"/>
      <c r="AL666" s="3"/>
    </row>
    <row r="667" spans="1:38" x14ac:dyDescent="0.25">
      <c r="A667" s="3">
        <v>43509</v>
      </c>
      <c r="B667">
        <v>13104023</v>
      </c>
      <c r="C667">
        <v>17679788</v>
      </c>
      <c r="D667">
        <v>16294507</v>
      </c>
      <c r="E667">
        <v>20285574</v>
      </c>
      <c r="F667">
        <v>12276250</v>
      </c>
      <c r="G667">
        <v>15358871</v>
      </c>
      <c r="H667">
        <v>15358871</v>
      </c>
      <c r="I667">
        <v>16767753</v>
      </c>
      <c r="K667" s="5">
        <f t="shared" si="91"/>
        <v>6.0820872174285334E-3</v>
      </c>
      <c r="L667" s="5">
        <f t="shared" si="86"/>
        <v>2.2237389289228027E-3</v>
      </c>
      <c r="M667" s="5">
        <f t="shared" si="87"/>
        <v>4.5968523651795934E-5</v>
      </c>
      <c r="N667" s="5">
        <f t="shared" si="90"/>
        <v>2.5462996063696508E-4</v>
      </c>
      <c r="O667" s="5">
        <f t="shared" si="95"/>
        <v>-5.9647378921019456E-3</v>
      </c>
      <c r="P667" s="5">
        <f t="shared" si="92"/>
        <v>-5.3680399058061434E-3</v>
      </c>
      <c r="Q667" s="5">
        <f t="shared" si="93"/>
        <v>-5.3680399058061434E-3</v>
      </c>
      <c r="R667" s="5">
        <f t="shared" si="94"/>
        <v>0</v>
      </c>
      <c r="T667" s="7">
        <f t="shared" si="88"/>
        <v>158.99770101983393</v>
      </c>
      <c r="U667" s="4">
        <f t="shared" si="89"/>
        <v>-1.0117991341342669E-3</v>
      </c>
      <c r="V667" s="5">
        <f>T667/MAX($T$14:T667)-1</f>
        <v>-5.8941264330095722E-3</v>
      </c>
      <c r="Z667" s="3"/>
      <c r="AA667" s="3"/>
      <c r="AC667" s="3"/>
      <c r="AE667" s="3"/>
      <c r="AG667" s="3"/>
      <c r="AL667" s="3"/>
    </row>
    <row r="668" spans="1:38" x14ac:dyDescent="0.25">
      <c r="A668" s="3">
        <v>43510</v>
      </c>
      <c r="B668">
        <v>13073630</v>
      </c>
      <c r="C668">
        <v>17566950</v>
      </c>
      <c r="D668">
        <v>16200337</v>
      </c>
      <c r="E668">
        <v>20148918</v>
      </c>
      <c r="F668">
        <v>12271470</v>
      </c>
      <c r="G668">
        <v>15347774</v>
      </c>
      <c r="H668">
        <v>15347774</v>
      </c>
      <c r="I668">
        <v>16767753</v>
      </c>
      <c r="K668" s="5">
        <f t="shared" si="91"/>
        <v>-2.3193640609452393E-3</v>
      </c>
      <c r="L668" s="5">
        <f t="shared" si="86"/>
        <v>-6.382316349042183E-3</v>
      </c>
      <c r="M668" s="5">
        <f t="shared" si="87"/>
        <v>-5.779248184679675E-3</v>
      </c>
      <c r="N668" s="5">
        <f t="shared" si="90"/>
        <v>-6.7366099672604429E-3</v>
      </c>
      <c r="O668" s="5">
        <f t="shared" si="95"/>
        <v>-3.8936971795133779E-4</v>
      </c>
      <c r="P668" s="5">
        <f t="shared" si="92"/>
        <v>-7.2251404416379117E-4</v>
      </c>
      <c r="Q668" s="5">
        <f t="shared" si="93"/>
        <v>-7.2251404416379117E-4</v>
      </c>
      <c r="R668" s="5">
        <f t="shared" si="94"/>
        <v>0</v>
      </c>
      <c r="T668" s="7">
        <f t="shared" si="88"/>
        <v>158.53955040900888</v>
      </c>
      <c r="U668" s="4">
        <f t="shared" si="89"/>
        <v>-2.8814920460258076E-3</v>
      </c>
      <c r="V668" s="5">
        <f>T668/MAX($T$14:T668)-1</f>
        <v>-8.7586346006004456E-3</v>
      </c>
      <c r="Z668" s="3"/>
      <c r="AA668" s="3"/>
      <c r="AC668" s="3"/>
      <c r="AE668" s="3"/>
      <c r="AG668" s="3"/>
      <c r="AL668" s="3"/>
    </row>
    <row r="669" spans="1:38" x14ac:dyDescent="0.25">
      <c r="A669" s="3">
        <v>43511</v>
      </c>
      <c r="B669">
        <v>13084823</v>
      </c>
      <c r="C669">
        <v>17534574</v>
      </c>
      <c r="D669">
        <v>16177081</v>
      </c>
      <c r="E669">
        <v>20120346</v>
      </c>
      <c r="F669">
        <v>12189585</v>
      </c>
      <c r="G669">
        <v>15360140</v>
      </c>
      <c r="H669">
        <v>15360140</v>
      </c>
      <c r="I669">
        <v>16781264</v>
      </c>
      <c r="K669" s="5">
        <f t="shared" si="91"/>
        <v>8.5615089305735026E-4</v>
      </c>
      <c r="L669" s="5">
        <f t="shared" si="86"/>
        <v>-1.8430063272224517E-3</v>
      </c>
      <c r="M669" s="5">
        <f t="shared" si="87"/>
        <v>-1.4355256930765892E-3</v>
      </c>
      <c r="N669" s="5">
        <f t="shared" si="90"/>
        <v>-1.4180414054988377E-3</v>
      </c>
      <c r="O669" s="5">
        <f t="shared" si="95"/>
        <v>-6.6727947018572209E-3</v>
      </c>
      <c r="P669" s="5">
        <f t="shared" si="92"/>
        <v>8.0571944830576392E-4</v>
      </c>
      <c r="Q669" s="5">
        <f t="shared" si="93"/>
        <v>8.0571944830576392E-4</v>
      </c>
      <c r="R669" s="5">
        <f t="shared" si="94"/>
        <v>8.0577284267002725E-4</v>
      </c>
      <c r="T669" s="7">
        <f t="shared" si="88"/>
        <v>158.37910827509185</v>
      </c>
      <c r="U669" s="4">
        <f t="shared" si="89"/>
        <v>-1.0120006869145243E-3</v>
      </c>
      <c r="V669" s="5">
        <f>T669/MAX($T$14:T669)-1</f>
        <v>-9.7617715432827268E-3</v>
      </c>
      <c r="Z669" s="3"/>
      <c r="AA669" s="3"/>
      <c r="AC669" s="3"/>
      <c r="AE669" s="3"/>
      <c r="AG669" s="3"/>
      <c r="AL669" s="3"/>
    </row>
    <row r="670" spans="1:38" x14ac:dyDescent="0.25">
      <c r="A670" s="3">
        <v>43514</v>
      </c>
      <c r="B670">
        <v>13094578</v>
      </c>
      <c r="C670">
        <v>17532052</v>
      </c>
      <c r="D670">
        <v>16171092</v>
      </c>
      <c r="E670">
        <v>20113506</v>
      </c>
      <c r="F670">
        <v>12263723</v>
      </c>
      <c r="G670">
        <v>15394297</v>
      </c>
      <c r="H670">
        <v>15394297</v>
      </c>
      <c r="I670">
        <v>16785538</v>
      </c>
      <c r="K670" s="5">
        <f t="shared" si="91"/>
        <v>7.4552021070517505E-4</v>
      </c>
      <c r="L670" s="5">
        <f t="shared" si="86"/>
        <v>-1.4383012669716422E-4</v>
      </c>
      <c r="M670" s="5">
        <f t="shared" si="87"/>
        <v>-3.7021512100976484E-4</v>
      </c>
      <c r="N670" s="5">
        <f t="shared" si="90"/>
        <v>-3.3995439243439396E-4</v>
      </c>
      <c r="O670" s="5">
        <f t="shared" si="95"/>
        <v>6.0820774456227245E-3</v>
      </c>
      <c r="P670" s="5">
        <f t="shared" si="92"/>
        <v>2.2237427523446041E-3</v>
      </c>
      <c r="Q670" s="5">
        <f t="shared" si="93"/>
        <v>2.2237427523446041E-3</v>
      </c>
      <c r="R670" s="5">
        <f t="shared" si="94"/>
        <v>2.5468880055767862E-4</v>
      </c>
      <c r="T670" s="7">
        <f t="shared" si="88"/>
        <v>158.59046068764394</v>
      </c>
      <c r="U670" s="4">
        <f t="shared" si="89"/>
        <v>1.3344715401791829E-3</v>
      </c>
      <c r="V670" s="5">
        <f>T670/MAX($T$14:T670)-1</f>
        <v>-8.4403268094096484E-3</v>
      </c>
      <c r="Z670" s="3"/>
      <c r="AA670" s="3"/>
      <c r="AC670" s="3"/>
      <c r="AE670" s="3"/>
      <c r="AG670" s="3"/>
      <c r="AL670" s="3"/>
    </row>
    <row r="671" spans="1:38" x14ac:dyDescent="0.25">
      <c r="A671" s="3">
        <v>43515</v>
      </c>
      <c r="B671">
        <v>12961755</v>
      </c>
      <c r="C671">
        <v>17379244</v>
      </c>
      <c r="D671">
        <v>16046258</v>
      </c>
      <c r="E671">
        <v>19952140</v>
      </c>
      <c r="F671">
        <v>12274461</v>
      </c>
      <c r="G671">
        <v>15411236</v>
      </c>
      <c r="H671">
        <v>15411236</v>
      </c>
      <c r="I671">
        <v>16756854</v>
      </c>
      <c r="K671" s="5">
        <f t="shared" si="91"/>
        <v>-1.0143358571769179E-2</v>
      </c>
      <c r="L671" s="5">
        <f t="shared" si="86"/>
        <v>-8.715922129366227E-3</v>
      </c>
      <c r="M671" s="5">
        <f t="shared" si="87"/>
        <v>-7.71957762654496E-3</v>
      </c>
      <c r="N671" s="5">
        <f t="shared" si="90"/>
        <v>-8.0227683825981888E-3</v>
      </c>
      <c r="O671" s="5">
        <f t="shared" si="95"/>
        <v>8.7559055272201647E-4</v>
      </c>
      <c r="P671" s="5">
        <f t="shared" si="92"/>
        <v>1.1003425489322094E-3</v>
      </c>
      <c r="Q671" s="5">
        <f t="shared" si="93"/>
        <v>1.1003425489322094E-3</v>
      </c>
      <c r="R671" s="5">
        <f t="shared" si="94"/>
        <v>-1.7088519891349518E-3</v>
      </c>
      <c r="T671" s="7">
        <f t="shared" si="88"/>
        <v>157.93163224113141</v>
      </c>
      <c r="U671" s="4">
        <f t="shared" si="89"/>
        <v>-4.1542753811033839E-3</v>
      </c>
      <c r="V671" s="5">
        <f>T671/MAX($T$14:T671)-1</f>
        <v>-1.2559538748640242E-2</v>
      </c>
      <c r="Z671" s="3"/>
      <c r="AA671" s="3"/>
      <c r="AC671" s="3"/>
      <c r="AE671" s="3"/>
      <c r="AG671" s="3"/>
      <c r="AL671" s="3"/>
    </row>
    <row r="672" spans="1:38" x14ac:dyDescent="0.25">
      <c r="A672" s="3">
        <v>43516</v>
      </c>
      <c r="B672">
        <v>13021661</v>
      </c>
      <c r="C672">
        <v>17442352</v>
      </c>
      <c r="D672">
        <v>16093159</v>
      </c>
      <c r="E672">
        <v>20009610</v>
      </c>
      <c r="F672">
        <v>12306248</v>
      </c>
      <c r="G672">
        <v>15364834</v>
      </c>
      <c r="H672">
        <v>15364834</v>
      </c>
      <c r="I672">
        <v>16733092</v>
      </c>
      <c r="K672" s="5">
        <f t="shared" si="91"/>
        <v>4.62175068113857E-3</v>
      </c>
      <c r="L672" s="5">
        <f t="shared" si="86"/>
        <v>3.6312281477837161E-3</v>
      </c>
      <c r="M672" s="5">
        <f t="shared" si="87"/>
        <v>2.9228621401948818E-3</v>
      </c>
      <c r="N672" s="5">
        <f t="shared" si="90"/>
        <v>2.8803927799223583E-3</v>
      </c>
      <c r="O672" s="5">
        <f t="shared" si="95"/>
        <v>2.5896860155407708E-3</v>
      </c>
      <c r="P672" s="5">
        <f t="shared" si="92"/>
        <v>-3.0109200845409578E-3</v>
      </c>
      <c r="Q672" s="5">
        <f t="shared" si="93"/>
        <v>-3.0109200845409578E-3</v>
      </c>
      <c r="R672" s="5">
        <f t="shared" si="94"/>
        <v>-1.4180466094649846E-3</v>
      </c>
      <c r="T672" s="7">
        <f t="shared" si="88"/>
        <v>158.11337271812516</v>
      </c>
      <c r="U672" s="4">
        <f t="shared" si="89"/>
        <v>1.1507541232541746E-3</v>
      </c>
      <c r="V672" s="5">
        <f>T672/MAX($T$14:T672)-1</f>
        <v>-1.142323756638719E-2</v>
      </c>
      <c r="Z672" s="3"/>
      <c r="AA672" s="3"/>
      <c r="AC672" s="3"/>
      <c r="AE672" s="3"/>
      <c r="AG672" s="3"/>
      <c r="AL672" s="3"/>
    </row>
    <row r="673" spans="1:38" x14ac:dyDescent="0.25">
      <c r="A673" s="3">
        <v>43517</v>
      </c>
      <c r="B673">
        <v>12951334</v>
      </c>
      <c r="C673">
        <v>17417296</v>
      </c>
      <c r="D673">
        <v>16141711</v>
      </c>
      <c r="E673">
        <v>20027814</v>
      </c>
      <c r="F673">
        <v>12315422</v>
      </c>
      <c r="G673">
        <v>15362626</v>
      </c>
      <c r="H673">
        <v>15362626</v>
      </c>
      <c r="I673">
        <v>16727403</v>
      </c>
      <c r="K673" s="5">
        <f t="shared" si="91"/>
        <v>-5.4007703011159647E-3</v>
      </c>
      <c r="L673" s="5">
        <f t="shared" si="86"/>
        <v>-1.4365035174155327E-3</v>
      </c>
      <c r="M673" s="5">
        <f t="shared" si="87"/>
        <v>3.016934089820511E-3</v>
      </c>
      <c r="N673" s="5">
        <f t="shared" si="90"/>
        <v>9.0976285894628361E-4</v>
      </c>
      <c r="O673" s="5">
        <f t="shared" si="95"/>
        <v>7.4547498148902491E-4</v>
      </c>
      <c r="P673" s="5">
        <f t="shared" si="92"/>
        <v>-1.4370477416159044E-4</v>
      </c>
      <c r="Q673" s="5">
        <f t="shared" si="93"/>
        <v>-1.4370477416159044E-4</v>
      </c>
      <c r="R673" s="5">
        <f t="shared" si="94"/>
        <v>-3.3998498305032321E-4</v>
      </c>
      <c r="T673" s="7">
        <f t="shared" si="88"/>
        <v>158.0581813397234</v>
      </c>
      <c r="U673" s="4">
        <f t="shared" si="89"/>
        <v>-3.4906205245614774E-4</v>
      </c>
      <c r="V673" s="5">
        <f>T673/MAX($T$14:T673)-1</f>
        <v>-1.1768312200092779E-2</v>
      </c>
      <c r="Z673" s="3"/>
      <c r="AA673" s="3"/>
      <c r="AC673" s="3"/>
      <c r="AE673" s="3"/>
      <c r="AG673" s="3"/>
      <c r="AL673" s="3"/>
    </row>
    <row r="674" spans="1:38" x14ac:dyDescent="0.25">
      <c r="A674" s="3">
        <v>43518</v>
      </c>
      <c r="B674">
        <v>12951334</v>
      </c>
      <c r="C674">
        <v>17417296</v>
      </c>
      <c r="D674">
        <v>16141711</v>
      </c>
      <c r="E674">
        <v>20027814</v>
      </c>
      <c r="F674">
        <v>12190503</v>
      </c>
      <c r="G674">
        <v>15228726</v>
      </c>
      <c r="H674">
        <v>15228726</v>
      </c>
      <c r="I674">
        <v>16593203</v>
      </c>
      <c r="K674" s="5">
        <f t="shared" si="91"/>
        <v>0</v>
      </c>
      <c r="L674" s="5">
        <f t="shared" si="86"/>
        <v>0</v>
      </c>
      <c r="M674" s="5">
        <f t="shared" si="87"/>
        <v>0</v>
      </c>
      <c r="N674" s="5">
        <f t="shared" si="90"/>
        <v>0</v>
      </c>
      <c r="O674" s="5">
        <f t="shared" si="95"/>
        <v>-1.0143298378244792E-2</v>
      </c>
      <c r="P674" s="5">
        <f t="shared" si="92"/>
        <v>-8.7159578056511533E-3</v>
      </c>
      <c r="Q674" s="5">
        <f t="shared" si="93"/>
        <v>-8.7159578056511533E-3</v>
      </c>
      <c r="R674" s="5">
        <f t="shared" si="94"/>
        <v>-8.0227636053247231E-3</v>
      </c>
      <c r="T674" s="7">
        <f t="shared" si="88"/>
        <v>157.3548623899712</v>
      </c>
      <c r="U674" s="4">
        <f t="shared" si="89"/>
        <v>-4.4497471993589777E-3</v>
      </c>
      <c r="V674" s="5">
        <f>T674/MAX($T$14:T674)-1</f>
        <v>-1.6165693385198132E-2</v>
      </c>
      <c r="Z674" s="3"/>
      <c r="AA674" s="3"/>
      <c r="AC674" s="3"/>
      <c r="AE674" s="3"/>
      <c r="AG674" s="3"/>
      <c r="AL674" s="3"/>
    </row>
    <row r="675" spans="1:38" x14ac:dyDescent="0.25">
      <c r="A675" s="3">
        <v>43521</v>
      </c>
      <c r="B675">
        <v>12985711</v>
      </c>
      <c r="C675">
        <v>17396810</v>
      </c>
      <c r="D675">
        <v>16122726</v>
      </c>
      <c r="E675">
        <v>20011450</v>
      </c>
      <c r="F675">
        <v>12246844</v>
      </c>
      <c r="G675">
        <v>15284025</v>
      </c>
      <c r="H675">
        <v>15284025</v>
      </c>
      <c r="I675">
        <v>16640998</v>
      </c>
      <c r="K675" s="5">
        <f t="shared" si="91"/>
        <v>2.6543211687690693E-3</v>
      </c>
      <c r="L675" s="5">
        <f t="shared" si="86"/>
        <v>-1.1761871647585354E-3</v>
      </c>
      <c r="M675" s="5">
        <f t="shared" si="87"/>
        <v>-1.1761454532298599E-3</v>
      </c>
      <c r="N675" s="5">
        <f t="shared" si="90"/>
        <v>-8.1706370949918838E-4</v>
      </c>
      <c r="O675" s="5">
        <f t="shared" si="95"/>
        <v>4.6217124920933106E-3</v>
      </c>
      <c r="P675" s="5">
        <f t="shared" si="92"/>
        <v>3.6312295591895971E-3</v>
      </c>
      <c r="Q675" s="5">
        <f t="shared" si="93"/>
        <v>3.6312295591895971E-3</v>
      </c>
      <c r="R675" s="5">
        <f t="shared" si="94"/>
        <v>2.880396268279295E-3</v>
      </c>
      <c r="T675" s="7">
        <f t="shared" si="88"/>
        <v>157.63514076073216</v>
      </c>
      <c r="U675" s="4">
        <f t="shared" si="89"/>
        <v>1.7811865900041607E-3</v>
      </c>
      <c r="V675" s="5">
        <f>T675/MAX($T$14:T675)-1</f>
        <v>-1.4413300911469862E-2</v>
      </c>
      <c r="Z675" s="3"/>
      <c r="AA675" s="3"/>
      <c r="AC675" s="3"/>
      <c r="AE675" s="3"/>
      <c r="AG675" s="3"/>
      <c r="AL675" s="3"/>
    </row>
    <row r="676" spans="1:38" x14ac:dyDescent="0.25">
      <c r="A676" s="3">
        <v>43522</v>
      </c>
      <c r="B676">
        <v>12833324</v>
      </c>
      <c r="C676">
        <v>17234858</v>
      </c>
      <c r="D676">
        <v>16009272</v>
      </c>
      <c r="E676">
        <v>19896748</v>
      </c>
      <c r="F676">
        <v>12259974</v>
      </c>
      <c r="G676">
        <v>15336970</v>
      </c>
      <c r="H676">
        <v>15336970</v>
      </c>
      <c r="I676">
        <v>16656138</v>
      </c>
      <c r="K676" s="5">
        <f t="shared" si="91"/>
        <v>-1.173497546649549E-2</v>
      </c>
      <c r="L676" s="5">
        <f t="shared" si="86"/>
        <v>-9.3092929105967892E-3</v>
      </c>
      <c r="M676" s="5">
        <f t="shared" si="87"/>
        <v>-7.0368993432003979E-3</v>
      </c>
      <c r="N676" s="5">
        <f t="shared" si="90"/>
        <v>-5.7318185338893768E-3</v>
      </c>
      <c r="O676" s="5">
        <f t="shared" si="95"/>
        <v>1.0721129459965173E-3</v>
      </c>
      <c r="P676" s="5">
        <f t="shared" si="92"/>
        <v>3.4640744175700178E-3</v>
      </c>
      <c r="Q676" s="5">
        <f t="shared" si="93"/>
        <v>3.4640744175700178E-3</v>
      </c>
      <c r="R676" s="5">
        <f t="shared" si="94"/>
        <v>9.0980120302885936E-4</v>
      </c>
      <c r="T676" s="7">
        <f t="shared" si="88"/>
        <v>157.14444378385431</v>
      </c>
      <c r="U676" s="4">
        <f t="shared" si="89"/>
        <v>-3.1128654087520802E-3</v>
      </c>
      <c r="V676" s="5">
        <f>T676/MAX($T$14:T676)-1</f>
        <v>-1.7481299654388716E-2</v>
      </c>
      <c r="Z676" s="3"/>
      <c r="AA676" s="3"/>
      <c r="AC676" s="3"/>
      <c r="AE676" s="3"/>
      <c r="AG676" s="3"/>
      <c r="AL676" s="3"/>
    </row>
    <row r="677" spans="1:38" x14ac:dyDescent="0.25">
      <c r="A677" s="3">
        <v>43523</v>
      </c>
      <c r="B677">
        <v>12761363</v>
      </c>
      <c r="C677">
        <v>17353040</v>
      </c>
      <c r="D677">
        <v>15926625</v>
      </c>
      <c r="E677">
        <v>19993634</v>
      </c>
      <c r="F677">
        <v>12259974</v>
      </c>
      <c r="G677">
        <v>15336970</v>
      </c>
      <c r="H677">
        <v>15336970</v>
      </c>
      <c r="I677">
        <v>16656138</v>
      </c>
      <c r="K677" s="5">
        <f t="shared" si="91"/>
        <v>-5.6073547274267943E-3</v>
      </c>
      <c r="L677" s="5">
        <f t="shared" si="86"/>
        <v>6.8571496208440497E-3</v>
      </c>
      <c r="M677" s="5">
        <f t="shared" si="87"/>
        <v>-5.1624458626226E-3</v>
      </c>
      <c r="N677" s="5">
        <f t="shared" si="90"/>
        <v>4.8694389656038783E-3</v>
      </c>
      <c r="O677" s="5">
        <f t="shared" si="95"/>
        <v>0</v>
      </c>
      <c r="P677" s="5">
        <f t="shared" si="92"/>
        <v>0</v>
      </c>
      <c r="Q677" s="5">
        <f t="shared" si="93"/>
        <v>0</v>
      </c>
      <c r="R677" s="5">
        <f t="shared" si="94"/>
        <v>0</v>
      </c>
      <c r="T677" s="7">
        <f t="shared" si="88"/>
        <v>157.16323802354347</v>
      </c>
      <c r="U677" s="4">
        <f t="shared" si="89"/>
        <v>1.1959849954981672E-4</v>
      </c>
      <c r="V677" s="5">
        <f>T677/MAX($T$14:T677)-1</f>
        <v>-1.736379189204762E-2</v>
      </c>
      <c r="Z677" s="3"/>
      <c r="AA677" s="3"/>
      <c r="AC677" s="3"/>
      <c r="AE677" s="3"/>
      <c r="AG677" s="3"/>
      <c r="AL677" s="3"/>
    </row>
    <row r="678" spans="1:38" x14ac:dyDescent="0.25">
      <c r="A678" s="3">
        <v>43524</v>
      </c>
      <c r="B678">
        <v>12713664</v>
      </c>
      <c r="C678">
        <v>17170790</v>
      </c>
      <c r="D678">
        <v>15832992</v>
      </c>
      <c r="E678">
        <v>19889450</v>
      </c>
      <c r="F678">
        <v>12292515</v>
      </c>
      <c r="G678">
        <v>15318932</v>
      </c>
      <c r="H678">
        <v>15318932</v>
      </c>
      <c r="I678">
        <v>16642529</v>
      </c>
      <c r="K678" s="5">
        <f t="shared" si="91"/>
        <v>-3.7377668827381916E-3</v>
      </c>
      <c r="L678" s="5">
        <f t="shared" ref="L678:L741" si="96">C678/C677-1</f>
        <v>-1.0502482562133153E-2</v>
      </c>
      <c r="M678" s="5">
        <f t="shared" ref="M678:M741" si="97">D678/D677-1</f>
        <v>-5.8790233335688225E-3</v>
      </c>
      <c r="N678" s="5">
        <f t="shared" si="90"/>
        <v>-5.2108586162975534E-3</v>
      </c>
      <c r="O678" s="5">
        <f t="shared" si="95"/>
        <v>2.6542470644717042E-3</v>
      </c>
      <c r="P678" s="5">
        <f t="shared" si="92"/>
        <v>-1.1761123611769841E-3</v>
      </c>
      <c r="Q678" s="5">
        <f t="shared" si="93"/>
        <v>-1.1761123611769841E-3</v>
      </c>
      <c r="R678" s="5">
        <f t="shared" si="94"/>
        <v>-8.1705615071148152E-4</v>
      </c>
      <c r="T678" s="7">
        <f t="shared" si="88"/>
        <v>156.65549929221734</v>
      </c>
      <c r="U678" s="4">
        <f t="shared" si="89"/>
        <v>-3.2306456504164333E-3</v>
      </c>
      <c r="V678" s="5">
        <f>T678/MAX($T$14:T678)-1</f>
        <v>-2.0538341283713235E-2</v>
      </c>
      <c r="Z678" s="3"/>
      <c r="AA678" s="3"/>
      <c r="AC678" s="3"/>
      <c r="AE678" s="3"/>
      <c r="AG678" s="3"/>
      <c r="AL678" s="3"/>
    </row>
    <row r="679" spans="1:38" x14ac:dyDescent="0.25">
      <c r="A679" s="3">
        <v>43525</v>
      </c>
      <c r="B679">
        <v>12708876</v>
      </c>
      <c r="C679">
        <v>17170790</v>
      </c>
      <c r="D679">
        <v>15832992</v>
      </c>
      <c r="E679">
        <v>19889450</v>
      </c>
      <c r="F679">
        <v>12148263</v>
      </c>
      <c r="G679">
        <v>15176324</v>
      </c>
      <c r="H679">
        <v>15176324</v>
      </c>
      <c r="I679">
        <v>16547137</v>
      </c>
      <c r="K679" s="5">
        <f t="shared" si="91"/>
        <v>-3.7660268511108264E-4</v>
      </c>
      <c r="L679" s="5">
        <f t="shared" si="96"/>
        <v>0</v>
      </c>
      <c r="M679" s="5">
        <f t="shared" si="97"/>
        <v>0</v>
      </c>
      <c r="N679" s="5">
        <f t="shared" si="90"/>
        <v>0</v>
      </c>
      <c r="O679" s="5">
        <f t="shared" si="95"/>
        <v>-1.1734946022030512E-2</v>
      </c>
      <c r="P679" s="5">
        <f t="shared" si="92"/>
        <v>-9.3092651628716716E-3</v>
      </c>
      <c r="Q679" s="5">
        <f t="shared" si="93"/>
        <v>-9.3092651628716716E-3</v>
      </c>
      <c r="R679" s="5">
        <f t="shared" si="94"/>
        <v>-5.7318211673237363E-3</v>
      </c>
      <c r="T679" s="7">
        <f t="shared" ref="T679:T742" si="98">T678*(1+U679)</f>
        <v>155.9415046445915</v>
      </c>
      <c r="U679" s="4">
        <f t="shared" ref="U679:U742" si="99">(K679*$K$12%)+(L679*$L$12%)+(M679*$M$12%)+(N679*$N$12%)+(O679*$O$12%)+(P679*$P$12%)+(Q679*$Q$12%)+(R679*$R$12%)</f>
        <v>-4.5577375250260843E-3</v>
      </c>
      <c r="V679" s="5">
        <f>T679/MAX($T$14:T679)-1</f>
        <v>-2.5002470439968838E-2</v>
      </c>
      <c r="Z679" s="3"/>
      <c r="AA679" s="3"/>
      <c r="AC679" s="3"/>
      <c r="AE679" s="3"/>
      <c r="AG679" s="3"/>
      <c r="AL679" s="3"/>
    </row>
    <row r="680" spans="1:38" x14ac:dyDescent="0.25">
      <c r="A680" s="3">
        <v>43529</v>
      </c>
      <c r="B680">
        <v>12902151</v>
      </c>
      <c r="C680">
        <v>17521260</v>
      </c>
      <c r="D680">
        <v>16098177</v>
      </c>
      <c r="E680">
        <v>20145264</v>
      </c>
      <c r="F680">
        <v>12080143</v>
      </c>
      <c r="G680">
        <v>15280389</v>
      </c>
      <c r="H680">
        <v>15280389</v>
      </c>
      <c r="I680">
        <v>16627711</v>
      </c>
      <c r="K680" s="5">
        <f t="shared" si="91"/>
        <v>1.5207875188962383E-2</v>
      </c>
      <c r="L680" s="5">
        <f t="shared" si="96"/>
        <v>2.0410825593930149E-2</v>
      </c>
      <c r="M680" s="5">
        <f t="shared" si="97"/>
        <v>1.6748887386540678E-2</v>
      </c>
      <c r="N680" s="5">
        <f t="shared" si="90"/>
        <v>1.2861793563924584E-2</v>
      </c>
      <c r="O680" s="5">
        <f t="shared" si="95"/>
        <v>-5.6073860106584661E-3</v>
      </c>
      <c r="P680" s="5">
        <f t="shared" si="92"/>
        <v>6.8570623558115162E-3</v>
      </c>
      <c r="Q680" s="5">
        <f t="shared" si="93"/>
        <v>6.8570623558115162E-3</v>
      </c>
      <c r="R680" s="5">
        <f t="shared" si="94"/>
        <v>4.8693619929538468E-3</v>
      </c>
      <c r="T680" s="7">
        <f t="shared" si="98"/>
        <v>157.46593971973718</v>
      </c>
      <c r="U680" s="4">
        <f t="shared" si="99"/>
        <v>9.7756853034095259E-3</v>
      </c>
      <c r="V680" s="5">
        <f>T680/MAX($T$14:T680)-1</f>
        <v>-1.5471201419388403E-2</v>
      </c>
      <c r="Z680" s="3"/>
      <c r="AA680" s="3"/>
      <c r="AC680" s="3"/>
      <c r="AE680" s="3"/>
      <c r="AG680" s="3"/>
      <c r="AL680" s="3"/>
    </row>
    <row r="681" spans="1:38" x14ac:dyDescent="0.25">
      <c r="A681" s="3">
        <v>43530</v>
      </c>
      <c r="B681">
        <v>12890988</v>
      </c>
      <c r="C681">
        <v>17564924</v>
      </c>
      <c r="D681">
        <v>16196734</v>
      </c>
      <c r="E681">
        <v>20235556</v>
      </c>
      <c r="F681">
        <v>12034990</v>
      </c>
      <c r="G681">
        <v>15144638</v>
      </c>
      <c r="H681">
        <v>15144638</v>
      </c>
      <c r="I681">
        <v>16541067</v>
      </c>
      <c r="K681" s="5">
        <f t="shared" si="91"/>
        <v>-8.6520456937766443E-4</v>
      </c>
      <c r="L681" s="5">
        <f t="shared" si="96"/>
        <v>2.492058219557336E-3</v>
      </c>
      <c r="M681" s="5">
        <f t="shared" si="97"/>
        <v>6.1222460158065761E-3</v>
      </c>
      <c r="N681" s="5">
        <f t="shared" si="90"/>
        <v>4.4820460034675769E-3</v>
      </c>
      <c r="O681" s="5">
        <f t="shared" si="95"/>
        <v>-3.7377868788474045E-3</v>
      </c>
      <c r="P681" s="5">
        <f t="shared" si="92"/>
        <v>-8.8840015787555737E-3</v>
      </c>
      <c r="Q681" s="5">
        <f t="shared" si="93"/>
        <v>-8.8840015787555737E-3</v>
      </c>
      <c r="R681" s="5">
        <f t="shared" si="94"/>
        <v>-5.2108194567490607E-3</v>
      </c>
      <c r="T681" s="7">
        <f t="shared" si="98"/>
        <v>157.18081882307868</v>
      </c>
      <c r="U681" s="4">
        <f t="shared" si="99"/>
        <v>-1.8106829779567235E-3</v>
      </c>
      <c r="V681" s="5">
        <f>T681/MAX($T$14:T681)-1</f>
        <v>-1.7253870956286499E-2</v>
      </c>
      <c r="Z681" s="3"/>
      <c r="AA681" s="3"/>
      <c r="AC681" s="3"/>
      <c r="AE681" s="3"/>
      <c r="AG681" s="3"/>
      <c r="AL681" s="3"/>
    </row>
    <row r="682" spans="1:38" x14ac:dyDescent="0.25">
      <c r="A682" s="3">
        <v>43531</v>
      </c>
      <c r="B682">
        <v>12853708</v>
      </c>
      <c r="C682">
        <v>17499294</v>
      </c>
      <c r="D682">
        <v>16196734</v>
      </c>
      <c r="E682">
        <v>20209816</v>
      </c>
      <c r="F682">
        <v>12030458</v>
      </c>
      <c r="G682">
        <v>15144638</v>
      </c>
      <c r="H682">
        <v>15144638</v>
      </c>
      <c r="I682">
        <v>16541067</v>
      </c>
      <c r="K682" s="5">
        <f t="shared" si="91"/>
        <v>-2.8919428053147955E-3</v>
      </c>
      <c r="L682" s="5">
        <f t="shared" si="96"/>
        <v>-3.7364237955143098E-3</v>
      </c>
      <c r="M682" s="5">
        <f t="shared" si="97"/>
        <v>0</v>
      </c>
      <c r="N682" s="5">
        <f t="shared" si="90"/>
        <v>-1.2720184214359831E-3</v>
      </c>
      <c r="O682" s="5">
        <f t="shared" si="95"/>
        <v>-3.7656865522950334E-4</v>
      </c>
      <c r="P682" s="5">
        <f t="shared" si="92"/>
        <v>0</v>
      </c>
      <c r="Q682" s="5">
        <f t="shared" si="93"/>
        <v>0</v>
      </c>
      <c r="R682" s="5">
        <f t="shared" si="94"/>
        <v>0</v>
      </c>
      <c r="T682" s="7">
        <f t="shared" si="98"/>
        <v>157.01819652853001</v>
      </c>
      <c r="U682" s="4">
        <f t="shared" si="99"/>
        <v>-1.034619209686824E-3</v>
      </c>
      <c r="V682" s="5">
        <f>T682/MAX($T$14:T682)-1</f>
        <v>-1.8270638979640541E-2</v>
      </c>
      <c r="Z682" s="3"/>
      <c r="AA682" s="3"/>
      <c r="AC682" s="3"/>
      <c r="AE682" s="3"/>
      <c r="AG682" s="3"/>
      <c r="AL682" s="3"/>
    </row>
    <row r="683" spans="1:38" x14ac:dyDescent="0.25">
      <c r="A683" s="3">
        <v>43532</v>
      </c>
      <c r="B683">
        <v>12856477</v>
      </c>
      <c r="C683">
        <v>17493910</v>
      </c>
      <c r="D683">
        <v>16196734</v>
      </c>
      <c r="E683">
        <v>20209816</v>
      </c>
      <c r="F683">
        <v>12213416</v>
      </c>
      <c r="G683">
        <v>15453753</v>
      </c>
      <c r="H683">
        <v>15453753</v>
      </c>
      <c r="I683">
        <v>16753814</v>
      </c>
      <c r="K683" s="5">
        <f t="shared" si="91"/>
        <v>2.1542421844333859E-4</v>
      </c>
      <c r="L683" s="5">
        <f t="shared" si="96"/>
        <v>-3.0766955512606664E-4</v>
      </c>
      <c r="M683" s="5">
        <f t="shared" si="97"/>
        <v>0</v>
      </c>
      <c r="N683" s="5">
        <f t="shared" si="90"/>
        <v>0</v>
      </c>
      <c r="O683" s="5">
        <f t="shared" si="95"/>
        <v>1.5207899815617987E-2</v>
      </c>
      <c r="P683" s="5">
        <f t="shared" si="92"/>
        <v>2.0410854323490657E-2</v>
      </c>
      <c r="Q683" s="5">
        <f t="shared" si="93"/>
        <v>2.0410854323490657E-2</v>
      </c>
      <c r="R683" s="5">
        <f t="shared" si="94"/>
        <v>1.286174585956279E-2</v>
      </c>
      <c r="T683" s="7">
        <f t="shared" si="98"/>
        <v>158.36853553048871</v>
      </c>
      <c r="U683" s="4">
        <f t="shared" si="99"/>
        <v>8.5998886231849203E-3</v>
      </c>
      <c r="V683" s="5">
        <f>T683/MAX($T$14:T683)-1</f>
        <v>-9.8278758167551494E-3</v>
      </c>
      <c r="Z683" s="3"/>
      <c r="AA683" s="3"/>
      <c r="AC683" s="3"/>
      <c r="AE683" s="3"/>
      <c r="AG683" s="3"/>
      <c r="AL683" s="3"/>
    </row>
    <row r="684" spans="1:38" x14ac:dyDescent="0.25">
      <c r="A684" s="3">
        <v>43535</v>
      </c>
      <c r="B684">
        <v>12888353</v>
      </c>
      <c r="C684">
        <v>17510734</v>
      </c>
      <c r="D684">
        <v>16188405</v>
      </c>
      <c r="E684">
        <v>20191024</v>
      </c>
      <c r="F684">
        <v>12202849</v>
      </c>
      <c r="G684">
        <v>15492264</v>
      </c>
      <c r="H684">
        <v>15492264</v>
      </c>
      <c r="I684">
        <v>16828906</v>
      </c>
      <c r="K684" s="5">
        <f t="shared" si="91"/>
        <v>2.479372848409378E-3</v>
      </c>
      <c r="L684" s="5">
        <f t="shared" si="96"/>
        <v>9.6170610229506792E-4</v>
      </c>
      <c r="M684" s="5">
        <f t="shared" si="97"/>
        <v>-5.1423947568685069E-4</v>
      </c>
      <c r="N684" s="5">
        <f t="shared" si="90"/>
        <v>-9.29845180183686E-4</v>
      </c>
      <c r="O684" s="5">
        <f t="shared" si="95"/>
        <v>-8.651961089346516E-4</v>
      </c>
      <c r="P684" s="5">
        <f t="shared" si="92"/>
        <v>2.4920160170800454E-3</v>
      </c>
      <c r="Q684" s="5">
        <f t="shared" si="93"/>
        <v>2.4920160170800454E-3</v>
      </c>
      <c r="R684" s="5">
        <f t="shared" si="94"/>
        <v>4.4820839004180435E-3</v>
      </c>
      <c r="T684" s="7">
        <f t="shared" si="98"/>
        <v>158.57833254785595</v>
      </c>
      <c r="U684" s="4">
        <f t="shared" si="99"/>
        <v>1.324739265059674E-3</v>
      </c>
      <c r="V684" s="5">
        <f>T684/MAX($T$14:T684)-1</f>
        <v>-8.5161559246820229E-3</v>
      </c>
      <c r="Z684" s="3"/>
      <c r="AA684" s="3"/>
      <c r="AC684" s="3"/>
      <c r="AE684" s="3"/>
      <c r="AG684" s="3"/>
      <c r="AL684" s="3"/>
    </row>
    <row r="685" spans="1:38" x14ac:dyDescent="0.25">
      <c r="A685" s="3">
        <v>43536</v>
      </c>
      <c r="B685">
        <v>13061229</v>
      </c>
      <c r="C685">
        <v>17657276</v>
      </c>
      <c r="D685">
        <v>16338521</v>
      </c>
      <c r="E685">
        <v>20350386</v>
      </c>
      <c r="F685">
        <v>12192103</v>
      </c>
      <c r="G685">
        <v>15486323</v>
      </c>
      <c r="H685">
        <v>15486323</v>
      </c>
      <c r="I685">
        <v>16810624</v>
      </c>
      <c r="K685" s="5">
        <f t="shared" si="91"/>
        <v>1.3413350798197499E-2</v>
      </c>
      <c r="L685" s="5">
        <f t="shared" si="96"/>
        <v>8.3686954527435464E-3</v>
      </c>
      <c r="M685" s="5">
        <f t="shared" si="97"/>
        <v>9.2730568576706585E-3</v>
      </c>
      <c r="N685" s="5">
        <f t="shared" si="90"/>
        <v>7.8927150995413697E-3</v>
      </c>
      <c r="O685" s="5">
        <f t="shared" si="95"/>
        <v>-8.8061402710137848E-4</v>
      </c>
      <c r="P685" s="5">
        <f t="shared" si="92"/>
        <v>-3.8348171706859002E-4</v>
      </c>
      <c r="Q685" s="5">
        <f t="shared" si="93"/>
        <v>-3.8348171706859002E-4</v>
      </c>
      <c r="R685" s="5">
        <f t="shared" si="94"/>
        <v>-1.0863451254644607E-3</v>
      </c>
      <c r="T685" s="7">
        <f t="shared" si="98"/>
        <v>159.29617494569493</v>
      </c>
      <c r="U685" s="4">
        <f t="shared" si="99"/>
        <v>4.5267369526812568E-3</v>
      </c>
      <c r="V685" s="5">
        <f>T685/MAX($T$14:T685)-1</f>
        <v>-4.0279693697197194E-3</v>
      </c>
      <c r="Z685" s="3"/>
      <c r="AA685" s="3"/>
      <c r="AC685" s="3"/>
      <c r="AE685" s="3"/>
      <c r="AG685" s="3"/>
      <c r="AL685" s="3"/>
    </row>
    <row r="686" spans="1:38" x14ac:dyDescent="0.25">
      <c r="A686" s="3">
        <v>43537</v>
      </c>
      <c r="B686">
        <v>13278229</v>
      </c>
      <c r="C686">
        <v>17914944</v>
      </c>
      <c r="D686">
        <v>16567028</v>
      </c>
      <c r="E686">
        <v>20739296</v>
      </c>
      <c r="F686">
        <v>12182013</v>
      </c>
      <c r="G686">
        <v>15451267</v>
      </c>
      <c r="H686">
        <v>15451267</v>
      </c>
      <c r="I686">
        <v>16786160</v>
      </c>
      <c r="K686" s="5">
        <f t="shared" si="91"/>
        <v>1.6614056762958462E-2</v>
      </c>
      <c r="L686" s="5">
        <f t="shared" si="96"/>
        <v>1.4592737860585014E-2</v>
      </c>
      <c r="M686" s="5">
        <f t="shared" si="97"/>
        <v>1.3985782434040361E-2</v>
      </c>
      <c r="N686" s="5">
        <f t="shared" si="90"/>
        <v>1.9110694018285468E-2</v>
      </c>
      <c r="O686" s="5">
        <f t="shared" si="95"/>
        <v>-8.2758487194534158E-4</v>
      </c>
      <c r="P686" s="5">
        <f t="shared" si="92"/>
        <v>-2.2636748568397591E-3</v>
      </c>
      <c r="Q686" s="5">
        <f t="shared" si="93"/>
        <v>-2.2636748568397591E-3</v>
      </c>
      <c r="R686" s="5">
        <f t="shared" si="94"/>
        <v>-1.4552701910410804E-3</v>
      </c>
      <c r="T686" s="7">
        <f t="shared" si="98"/>
        <v>160.44097813911523</v>
      </c>
      <c r="U686" s="4">
        <f t="shared" si="99"/>
        <v>7.1866332874004207E-3</v>
      </c>
      <c r="V686" s="5">
        <f>T686/MAX($T$14:T686)-1</f>
        <v>0</v>
      </c>
      <c r="Z686" s="3"/>
      <c r="AA686" s="3"/>
      <c r="AC686" s="3"/>
      <c r="AE686" s="3"/>
      <c r="AG686" s="3"/>
      <c r="AL686" s="3"/>
    </row>
    <row r="687" spans="1:38" x14ac:dyDescent="0.25">
      <c r="A687" s="3">
        <v>43538</v>
      </c>
      <c r="B687">
        <v>13258946</v>
      </c>
      <c r="C687">
        <v>17877686</v>
      </c>
      <c r="D687">
        <v>16755701</v>
      </c>
      <c r="E687">
        <v>20698620</v>
      </c>
      <c r="F687">
        <v>12212217</v>
      </c>
      <c r="G687">
        <v>15466126</v>
      </c>
      <c r="H687">
        <v>15466126</v>
      </c>
      <c r="I687">
        <v>16770552</v>
      </c>
      <c r="K687" s="5">
        <f t="shared" si="91"/>
        <v>-1.4522267992215232E-3</v>
      </c>
      <c r="L687" s="5">
        <f t="shared" si="96"/>
        <v>-2.0797162413680459E-3</v>
      </c>
      <c r="M687" s="5">
        <f t="shared" si="97"/>
        <v>1.1388463881391475E-2</v>
      </c>
      <c r="N687" s="5">
        <f t="shared" si="90"/>
        <v>-1.9613009043315532E-3</v>
      </c>
      <c r="O687" s="5">
        <f t="shared" si="95"/>
        <v>2.4793931840327854E-3</v>
      </c>
      <c r="P687" s="5">
        <f t="shared" si="92"/>
        <v>9.61668709756891E-4</v>
      </c>
      <c r="Q687" s="5">
        <f t="shared" si="93"/>
        <v>9.61668709756891E-4</v>
      </c>
      <c r="R687" s="5">
        <f t="shared" si="94"/>
        <v>-9.2981360835353577E-4</v>
      </c>
      <c r="T687" s="7">
        <f t="shared" si="98"/>
        <v>160.62885727069738</v>
      </c>
      <c r="U687" s="4">
        <f t="shared" si="99"/>
        <v>1.1710171164579231E-3</v>
      </c>
      <c r="V687" s="5">
        <f>T687/MAX($T$14:T687)-1</f>
        <v>0</v>
      </c>
      <c r="Z687" s="3"/>
      <c r="AA687" s="3"/>
      <c r="AC687" s="3"/>
      <c r="AE687" s="3"/>
      <c r="AG687" s="3"/>
      <c r="AL687" s="3"/>
    </row>
    <row r="688" spans="1:38" x14ac:dyDescent="0.25">
      <c r="A688" s="3">
        <v>43539</v>
      </c>
      <c r="B688">
        <v>13292764</v>
      </c>
      <c r="C688">
        <v>17912614</v>
      </c>
      <c r="D688">
        <v>16790128</v>
      </c>
      <c r="E688">
        <v>20722676</v>
      </c>
      <c r="F688">
        <v>12376023</v>
      </c>
      <c r="G688">
        <v>15595558</v>
      </c>
      <c r="H688">
        <v>15595558</v>
      </c>
      <c r="I688">
        <v>16902916</v>
      </c>
      <c r="K688" s="5">
        <f t="shared" si="91"/>
        <v>2.5505798123017787E-3</v>
      </c>
      <c r="L688" s="5">
        <f t="shared" si="96"/>
        <v>1.9537204087822779E-3</v>
      </c>
      <c r="M688" s="5">
        <f t="shared" si="97"/>
        <v>2.0546439686408569E-3</v>
      </c>
      <c r="N688" s="5">
        <f t="shared" si="90"/>
        <v>1.1622030840703346E-3</v>
      </c>
      <c r="O688" s="5">
        <f t="shared" si="95"/>
        <v>1.3413289331494882E-2</v>
      </c>
      <c r="P688" s="5">
        <f t="shared" si="92"/>
        <v>8.3687408210693093E-3</v>
      </c>
      <c r="Q688" s="5">
        <f t="shared" si="93"/>
        <v>8.3687408210693093E-3</v>
      </c>
      <c r="R688" s="5">
        <f t="shared" si="94"/>
        <v>7.892644201574317E-3</v>
      </c>
      <c r="T688" s="7">
        <f t="shared" si="98"/>
        <v>161.54774594190698</v>
      </c>
      <c r="U688" s="4">
        <f t="shared" si="99"/>
        <v>5.7205703061253832E-3</v>
      </c>
      <c r="V688" s="5">
        <f>T688/MAX($T$14:T688)-1</f>
        <v>0</v>
      </c>
      <c r="Z688" s="3"/>
      <c r="AA688" s="3"/>
      <c r="AC688" s="3"/>
      <c r="AE688" s="3"/>
      <c r="AG688" s="3"/>
      <c r="AL688" s="3"/>
    </row>
    <row r="689" spans="1:38" x14ac:dyDescent="0.25">
      <c r="A689" s="3">
        <v>43542</v>
      </c>
      <c r="B689">
        <v>13385484</v>
      </c>
      <c r="C689">
        <v>17985706</v>
      </c>
      <c r="D689">
        <v>16849690</v>
      </c>
      <c r="E689">
        <v>20823736</v>
      </c>
      <c r="F689">
        <v>12581639</v>
      </c>
      <c r="G689">
        <v>15823140</v>
      </c>
      <c r="H689">
        <v>15823140</v>
      </c>
      <c r="I689">
        <v>17225942</v>
      </c>
      <c r="K689" s="5">
        <f t="shared" si="91"/>
        <v>6.9752235125817297E-3</v>
      </c>
      <c r="L689" s="5">
        <f t="shared" si="96"/>
        <v>4.080476473171446E-3</v>
      </c>
      <c r="M689" s="5">
        <f t="shared" si="97"/>
        <v>3.5474416871628112E-3</v>
      </c>
      <c r="N689" s="5">
        <f t="shared" si="90"/>
        <v>4.8767832880269868E-3</v>
      </c>
      <c r="O689" s="5">
        <f t="shared" si="95"/>
        <v>1.6614060914398765E-2</v>
      </c>
      <c r="P689" s="5">
        <f t="shared" si="92"/>
        <v>1.4592744934166513E-2</v>
      </c>
      <c r="Q689" s="5">
        <f t="shared" si="93"/>
        <v>1.4592744934166513E-2</v>
      </c>
      <c r="R689" s="5">
        <f t="shared" si="94"/>
        <v>1.9110667058867215E-2</v>
      </c>
      <c r="T689" s="7">
        <f t="shared" si="98"/>
        <v>163.25187561059028</v>
      </c>
      <c r="U689" s="4">
        <f t="shared" si="99"/>
        <v>1.0548767850317747E-2</v>
      </c>
      <c r="V689" s="5">
        <f>T689/MAX($T$14:T689)-1</f>
        <v>0</v>
      </c>
      <c r="Z689" s="3"/>
      <c r="AA689" s="3"/>
      <c r="AC689" s="3"/>
      <c r="AE689" s="3"/>
      <c r="AG689" s="3"/>
      <c r="AL689" s="3"/>
    </row>
    <row r="690" spans="1:38" x14ac:dyDescent="0.25">
      <c r="A690" s="3">
        <v>43543</v>
      </c>
      <c r="B690">
        <v>13357187</v>
      </c>
      <c r="C690">
        <v>17999396</v>
      </c>
      <c r="D690">
        <v>16846666</v>
      </c>
      <c r="E690">
        <v>20822410</v>
      </c>
      <c r="F690">
        <v>12669829</v>
      </c>
      <c r="G690">
        <v>15947384</v>
      </c>
      <c r="H690">
        <v>15947384</v>
      </c>
      <c r="I690">
        <v>17367060</v>
      </c>
      <c r="K690" s="5">
        <f t="shared" si="91"/>
        <v>-2.1140064864296759E-3</v>
      </c>
      <c r="L690" s="5">
        <f t="shared" si="96"/>
        <v>7.6116000116988047E-4</v>
      </c>
      <c r="M690" s="5">
        <f t="shared" si="97"/>
        <v>-1.7946917717770461E-4</v>
      </c>
      <c r="N690" s="5">
        <f t="shared" si="90"/>
        <v>-6.3677334364964366E-5</v>
      </c>
      <c r="O690" s="5">
        <f t="shared" si="95"/>
        <v>7.0094206327171449E-3</v>
      </c>
      <c r="P690" s="5">
        <f t="shared" si="92"/>
        <v>7.8520445373042591E-3</v>
      </c>
      <c r="Q690" s="5">
        <f t="shared" si="93"/>
        <v>7.8520445373042591E-3</v>
      </c>
      <c r="R690" s="5">
        <f t="shared" si="94"/>
        <v>8.1921789821421953E-3</v>
      </c>
      <c r="T690" s="7">
        <f t="shared" si="98"/>
        <v>163.84998346001569</v>
      </c>
      <c r="U690" s="4">
        <f t="shared" si="99"/>
        <v>3.6637119615831742E-3</v>
      </c>
      <c r="V690" s="5">
        <f>T690/MAX($T$14:T690)-1</f>
        <v>0</v>
      </c>
      <c r="Z690" s="3"/>
      <c r="AA690" s="3"/>
      <c r="AC690" s="3"/>
      <c r="AE690" s="3"/>
      <c r="AG690" s="3"/>
      <c r="AL690" s="3"/>
    </row>
    <row r="691" spans="1:38" x14ac:dyDescent="0.25">
      <c r="A691" s="3">
        <v>43544</v>
      </c>
      <c r="B691">
        <v>13290577</v>
      </c>
      <c r="C691">
        <v>17945562</v>
      </c>
      <c r="D691">
        <v>16846666</v>
      </c>
      <c r="E691">
        <v>20822410</v>
      </c>
      <c r="F691">
        <v>12731627</v>
      </c>
      <c r="G691">
        <v>15978541</v>
      </c>
      <c r="H691">
        <v>15978541</v>
      </c>
      <c r="I691">
        <v>17387246</v>
      </c>
      <c r="K691" s="5">
        <f t="shared" si="91"/>
        <v>-4.9868284392514672E-3</v>
      </c>
      <c r="L691" s="5">
        <f t="shared" si="96"/>
        <v>-2.9908781383553018E-3</v>
      </c>
      <c r="M691" s="5">
        <f t="shared" si="97"/>
        <v>0</v>
      </c>
      <c r="N691" s="5">
        <f t="shared" si="90"/>
        <v>0</v>
      </c>
      <c r="O691" s="5">
        <f t="shared" si="95"/>
        <v>4.8775717493898529E-3</v>
      </c>
      <c r="P691" s="5">
        <f t="shared" si="92"/>
        <v>1.9537373653257806E-3</v>
      </c>
      <c r="Q691" s="5">
        <f t="shared" si="93"/>
        <v>1.9537373653257806E-3</v>
      </c>
      <c r="R691" s="5">
        <f t="shared" si="94"/>
        <v>1.1623153256796748E-3</v>
      </c>
      <c r="T691" s="7">
        <f t="shared" si="98"/>
        <v>163.89032445708426</v>
      </c>
      <c r="U691" s="4">
        <f t="shared" si="99"/>
        <v>2.4620690351428998E-4</v>
      </c>
      <c r="V691" s="5">
        <f>T691/MAX($T$14:T691)-1</f>
        <v>0</v>
      </c>
      <c r="Z691" s="3"/>
      <c r="AA691" s="3"/>
      <c r="AC691" s="3"/>
      <c r="AE691" s="3"/>
      <c r="AG691" s="3"/>
      <c r="AL691" s="3"/>
    </row>
    <row r="692" spans="1:38" x14ac:dyDescent="0.25">
      <c r="A692" s="3">
        <v>43546</v>
      </c>
      <c r="B692">
        <v>13313804</v>
      </c>
      <c r="C692">
        <v>17976922</v>
      </c>
      <c r="D692">
        <v>16883062</v>
      </c>
      <c r="E692">
        <v>20848706</v>
      </c>
      <c r="F692">
        <v>12820434</v>
      </c>
      <c r="G692">
        <v>16043741</v>
      </c>
      <c r="H692">
        <v>16043741</v>
      </c>
      <c r="I692">
        <v>17472038</v>
      </c>
      <c r="K692" s="5">
        <f t="shared" si="91"/>
        <v>1.7476291661377985E-3</v>
      </c>
      <c r="L692" s="5">
        <f t="shared" si="96"/>
        <v>1.7475072666990332E-3</v>
      </c>
      <c r="M692" s="5">
        <f t="shared" si="97"/>
        <v>2.1604274697437642E-3</v>
      </c>
      <c r="N692" s="5">
        <f t="shared" si="90"/>
        <v>1.262870148076134E-3</v>
      </c>
      <c r="O692" s="5">
        <f t="shared" si="95"/>
        <v>6.9753064553337296E-3</v>
      </c>
      <c r="P692" s="5">
        <f t="shared" si="92"/>
        <v>4.0804726789511747E-3</v>
      </c>
      <c r="Q692" s="5">
        <f t="shared" si="93"/>
        <v>4.0804726789511747E-3</v>
      </c>
      <c r="R692" s="5">
        <f t="shared" si="94"/>
        <v>4.8766779971940455E-3</v>
      </c>
      <c r="T692" s="7">
        <f t="shared" si="98"/>
        <v>164.4420482022424</v>
      </c>
      <c r="U692" s="4">
        <f t="shared" si="99"/>
        <v>3.3664204826358568E-3</v>
      </c>
      <c r="V692" s="5">
        <f>T692/MAX($T$14:T692)-1</f>
        <v>0</v>
      </c>
      <c r="Z692" s="3"/>
      <c r="AA692" s="3"/>
      <c r="AC692" s="3"/>
      <c r="AE692" s="3"/>
      <c r="AG692" s="3"/>
      <c r="AL692" s="3"/>
    </row>
    <row r="693" spans="1:38" x14ac:dyDescent="0.25">
      <c r="A693" s="3">
        <v>43549</v>
      </c>
      <c r="B693">
        <v>13425949</v>
      </c>
      <c r="C693">
        <v>18154948</v>
      </c>
      <c r="D693">
        <v>17037726</v>
      </c>
      <c r="E693">
        <v>21066668</v>
      </c>
      <c r="F693">
        <v>12793331</v>
      </c>
      <c r="G693">
        <v>16055953</v>
      </c>
      <c r="H693">
        <v>16055953</v>
      </c>
      <c r="I693">
        <v>17470926</v>
      </c>
      <c r="K693" s="5">
        <f t="shared" si="91"/>
        <v>8.4232124793184315E-3</v>
      </c>
      <c r="L693" s="5">
        <f t="shared" si="96"/>
        <v>9.9030301182816416E-3</v>
      </c>
      <c r="M693" s="5">
        <f t="shared" si="97"/>
        <v>9.1608974722712233E-3</v>
      </c>
      <c r="N693" s="5">
        <f t="shared" si="90"/>
        <v>1.0454461778107493E-2</v>
      </c>
      <c r="O693" s="5">
        <f t="shared" si="95"/>
        <v>-2.11404699716089E-3</v>
      </c>
      <c r="P693" s="5">
        <f t="shared" si="92"/>
        <v>7.6116910638246438E-4</v>
      </c>
      <c r="Q693" s="5">
        <f t="shared" si="93"/>
        <v>7.6116910638246438E-4</v>
      </c>
      <c r="R693" s="5">
        <f t="shared" si="94"/>
        <v>-6.3644550223673768E-5</v>
      </c>
      <c r="T693" s="7">
        <f t="shared" si="98"/>
        <v>165.20847658665673</v>
      </c>
      <c r="U693" s="4">
        <f t="shared" si="99"/>
        <v>4.6607810641698943E-3</v>
      </c>
      <c r="V693" s="5">
        <f>T693/MAX($T$14:T693)-1</f>
        <v>0</v>
      </c>
      <c r="Z693" s="3"/>
      <c r="AA693" s="3"/>
      <c r="AC693" s="3"/>
      <c r="AE693" s="3"/>
      <c r="AG693" s="3"/>
      <c r="AL693" s="3"/>
    </row>
    <row r="694" spans="1:38" x14ac:dyDescent="0.25">
      <c r="A694" s="3">
        <v>43550</v>
      </c>
      <c r="B694">
        <v>13726489</v>
      </c>
      <c r="C694">
        <v>18546586</v>
      </c>
      <c r="D694">
        <v>17385954</v>
      </c>
      <c r="E694">
        <v>21479234</v>
      </c>
      <c r="F694">
        <v>12766133</v>
      </c>
      <c r="G694">
        <v>16048128</v>
      </c>
      <c r="H694">
        <v>16048128</v>
      </c>
      <c r="I694">
        <v>17470926</v>
      </c>
      <c r="K694" s="5">
        <f t="shared" si="91"/>
        <v>2.2385009804521072E-2</v>
      </c>
      <c r="L694" s="5">
        <f t="shared" si="96"/>
        <v>2.1571970352104453E-2</v>
      </c>
      <c r="M694" s="5">
        <f t="shared" si="97"/>
        <v>2.0438643044265348E-2</v>
      </c>
      <c r="N694" s="5">
        <f t="shared" si="90"/>
        <v>1.9583827874441351E-2</v>
      </c>
      <c r="O694" s="5">
        <f t="shared" si="95"/>
        <v>-2.1259514038993732E-3</v>
      </c>
      <c r="P694" s="5">
        <f t="shared" si="92"/>
        <v>-4.8735817799172576E-4</v>
      </c>
      <c r="Q694" s="5">
        <f t="shared" si="93"/>
        <v>-4.8735817799172576E-4</v>
      </c>
      <c r="R694" s="5">
        <f t="shared" si="94"/>
        <v>0</v>
      </c>
      <c r="T694" s="7">
        <f t="shared" si="98"/>
        <v>166.87870915912271</v>
      </c>
      <c r="U694" s="4">
        <f t="shared" si="99"/>
        <v>1.0109847914431175E-2</v>
      </c>
      <c r="V694" s="5">
        <f>T694/MAX($T$14:T694)-1</f>
        <v>0</v>
      </c>
      <c r="Z694" s="3"/>
      <c r="AA694" s="3"/>
      <c r="AC694" s="3"/>
      <c r="AE694" s="3"/>
      <c r="AG694" s="3"/>
      <c r="AL694" s="3"/>
    </row>
    <row r="695" spans="1:38" x14ac:dyDescent="0.25">
      <c r="A695" s="3">
        <v>43551</v>
      </c>
      <c r="B695">
        <v>13788408</v>
      </c>
      <c r="C695">
        <v>18583936</v>
      </c>
      <c r="D695">
        <v>17404478</v>
      </c>
      <c r="E695">
        <v>21523042</v>
      </c>
      <c r="F695">
        <v>12781025</v>
      </c>
      <c r="G695">
        <v>16089091</v>
      </c>
      <c r="H695">
        <v>16089091</v>
      </c>
      <c r="I695">
        <v>17492990</v>
      </c>
      <c r="K695" s="5">
        <f t="shared" si="91"/>
        <v>4.5109131694200943E-3</v>
      </c>
      <c r="L695" s="5">
        <f t="shared" si="96"/>
        <v>2.0138477237805485E-3</v>
      </c>
      <c r="M695" s="5">
        <f t="shared" si="97"/>
        <v>1.0654577827595713E-3</v>
      </c>
      <c r="N695" s="5">
        <f t="shared" si="90"/>
        <v>2.0395513173327995E-3</v>
      </c>
      <c r="O695" s="5">
        <f t="shared" si="95"/>
        <v>1.1665239583513731E-3</v>
      </c>
      <c r="P695" s="5">
        <f t="shared" si="92"/>
        <v>2.5525095512697327E-3</v>
      </c>
      <c r="Q695" s="5">
        <f t="shared" si="93"/>
        <v>2.5525095512697327E-3</v>
      </c>
      <c r="R695" s="5">
        <f t="shared" si="94"/>
        <v>1.2628981428917108E-3</v>
      </c>
      <c r="T695" s="7">
        <f t="shared" si="98"/>
        <v>167.2367518351605</v>
      </c>
      <c r="U695" s="4">
        <f t="shared" si="99"/>
        <v>2.1455263996344454E-3</v>
      </c>
      <c r="V695" s="5">
        <f>T695/MAX($T$14:T695)-1</f>
        <v>0</v>
      </c>
      <c r="Z695" s="3"/>
      <c r="AA695" s="3"/>
      <c r="AC695" s="3"/>
      <c r="AE695" s="3"/>
      <c r="AG695" s="3"/>
      <c r="AL695" s="3"/>
    </row>
    <row r="696" spans="1:38" x14ac:dyDescent="0.25">
      <c r="A696" s="3">
        <v>43552</v>
      </c>
      <c r="B696">
        <v>14021959</v>
      </c>
      <c r="C696">
        <v>19213918</v>
      </c>
      <c r="D696">
        <v>17481494</v>
      </c>
      <c r="E696">
        <v>21802520</v>
      </c>
      <c r="F696">
        <v>12888681</v>
      </c>
      <c r="G696">
        <v>16248422</v>
      </c>
      <c r="H696">
        <v>16248422</v>
      </c>
      <c r="I696">
        <v>17675870</v>
      </c>
      <c r="K696" s="5">
        <f t="shared" si="91"/>
        <v>1.6938213606676022E-2</v>
      </c>
      <c r="L696" s="5">
        <f t="shared" si="96"/>
        <v>3.3899277311329579E-2</v>
      </c>
      <c r="M696" s="5">
        <f t="shared" si="97"/>
        <v>4.4250680773074702E-3</v>
      </c>
      <c r="N696" s="5">
        <f t="shared" si="90"/>
        <v>1.2985060383193137E-2</v>
      </c>
      <c r="O696" s="5">
        <f t="shared" si="95"/>
        <v>8.4231116048987253E-3</v>
      </c>
      <c r="P696" s="5">
        <f t="shared" si="92"/>
        <v>9.9030454859134753E-3</v>
      </c>
      <c r="Q696" s="5">
        <f t="shared" si="93"/>
        <v>9.9030454859134753E-3</v>
      </c>
      <c r="R696" s="5">
        <f t="shared" si="94"/>
        <v>1.0454473477661708E-2</v>
      </c>
      <c r="T696" s="7">
        <f t="shared" si="98"/>
        <v>169.47210714987588</v>
      </c>
      <c r="U696" s="4">
        <f t="shared" si="99"/>
        <v>1.3366411929111699E-2</v>
      </c>
      <c r="V696" s="5">
        <f>T696/MAX($T$14:T696)-1</f>
        <v>0</v>
      </c>
      <c r="Z696" s="3"/>
      <c r="AA696" s="3"/>
      <c r="AC696" s="3"/>
      <c r="AE696" s="3"/>
      <c r="AG696" s="3"/>
      <c r="AL696" s="3"/>
    </row>
    <row r="697" spans="1:38" x14ac:dyDescent="0.25">
      <c r="A697" s="3">
        <v>43553</v>
      </c>
      <c r="B697">
        <v>14009367</v>
      </c>
      <c r="C697">
        <v>19213918</v>
      </c>
      <c r="D697">
        <v>17475710</v>
      </c>
      <c r="E697">
        <v>21802520</v>
      </c>
      <c r="F697">
        <v>13177195</v>
      </c>
      <c r="G697">
        <v>16598932</v>
      </c>
      <c r="H697">
        <v>16598932</v>
      </c>
      <c r="I697">
        <v>18022032</v>
      </c>
      <c r="K697" s="5">
        <f t="shared" si="91"/>
        <v>-8.9802002701622197E-4</v>
      </c>
      <c r="L697" s="5">
        <f t="shared" si="96"/>
        <v>0</v>
      </c>
      <c r="M697" s="5">
        <f t="shared" si="97"/>
        <v>-3.3086416984728917E-4</v>
      </c>
      <c r="N697" s="5">
        <f t="shared" si="90"/>
        <v>0</v>
      </c>
      <c r="O697" s="5">
        <f t="shared" si="95"/>
        <v>2.2385067952259918E-2</v>
      </c>
      <c r="P697" s="5">
        <f t="shared" si="92"/>
        <v>2.1571940955250835E-2</v>
      </c>
      <c r="Q697" s="5">
        <f t="shared" si="93"/>
        <v>2.1571940955250835E-2</v>
      </c>
      <c r="R697" s="5">
        <f t="shared" si="94"/>
        <v>1.9583873382187145E-2</v>
      </c>
      <c r="T697" s="7">
        <f t="shared" si="98"/>
        <v>171.24910563818975</v>
      </c>
      <c r="U697" s="4">
        <f t="shared" si="99"/>
        <v>1.0485492381010653E-2</v>
      </c>
      <c r="V697" s="5">
        <f>T697/MAX($T$14:T697)-1</f>
        <v>0</v>
      </c>
      <c r="Z697" s="3"/>
      <c r="AA697" s="3"/>
      <c r="AC697" s="3"/>
      <c r="AE697" s="3"/>
      <c r="AG697" s="3"/>
      <c r="AL697" s="3"/>
    </row>
    <row r="698" spans="1:38" x14ac:dyDescent="0.25">
      <c r="A698" s="3">
        <v>43556</v>
      </c>
      <c r="B698">
        <v>13953285</v>
      </c>
      <c r="C698">
        <v>19220634</v>
      </c>
      <c r="D698">
        <v>17441180</v>
      </c>
      <c r="E698">
        <v>21806604</v>
      </c>
      <c r="F698">
        <v>13236637</v>
      </c>
      <c r="G698">
        <v>16632359</v>
      </c>
      <c r="H698">
        <v>16632359</v>
      </c>
      <c r="I698">
        <v>18058788</v>
      </c>
      <c r="K698" s="5">
        <f t="shared" si="91"/>
        <v>-4.0031787303451694E-3</v>
      </c>
      <c r="L698" s="5">
        <f t="shared" si="96"/>
        <v>3.495382878182518E-4</v>
      </c>
      <c r="M698" s="5">
        <f t="shared" si="97"/>
        <v>-1.9758853860587511E-3</v>
      </c>
      <c r="N698" s="5">
        <f t="shared" si="90"/>
        <v>1.8731779629144185E-4</v>
      </c>
      <c r="O698" s="5">
        <f t="shared" si="95"/>
        <v>4.5109752113405843E-3</v>
      </c>
      <c r="P698" s="5">
        <f t="shared" si="92"/>
        <v>2.0138042616235641E-3</v>
      </c>
      <c r="Q698" s="5">
        <f t="shared" si="93"/>
        <v>2.0138042616235641E-3</v>
      </c>
      <c r="R698" s="5">
        <f t="shared" si="94"/>
        <v>2.0395036475353567E-3</v>
      </c>
      <c r="T698" s="7">
        <f t="shared" si="98"/>
        <v>171.35904498135525</v>
      </c>
      <c r="U698" s="4">
        <f t="shared" si="99"/>
        <v>6.419849187286053E-4</v>
      </c>
      <c r="V698" s="5">
        <f>T698/MAX($T$14:T698)-1</f>
        <v>0</v>
      </c>
      <c r="Z698" s="3"/>
      <c r="AA698" s="3"/>
      <c r="AC698" s="3"/>
      <c r="AE698" s="3"/>
      <c r="AG698" s="3"/>
      <c r="AL698" s="3"/>
    </row>
    <row r="699" spans="1:38" x14ac:dyDescent="0.25">
      <c r="A699" s="3">
        <v>43557</v>
      </c>
      <c r="B699">
        <v>13874464</v>
      </c>
      <c r="C699">
        <v>19256194</v>
      </c>
      <c r="D699">
        <v>17337580</v>
      </c>
      <c r="E699">
        <v>21786704</v>
      </c>
      <c r="F699">
        <v>13243476</v>
      </c>
      <c r="G699">
        <v>16648396</v>
      </c>
      <c r="H699">
        <v>16648396</v>
      </c>
      <c r="I699">
        <v>18026446</v>
      </c>
      <c r="K699" s="5">
        <f t="shared" si="91"/>
        <v>-5.6489206663520308E-3</v>
      </c>
      <c r="L699" s="5">
        <f t="shared" si="96"/>
        <v>1.8500950592992282E-3</v>
      </c>
      <c r="M699" s="5">
        <f t="shared" si="97"/>
        <v>-5.939965071170672E-3</v>
      </c>
      <c r="N699" s="5">
        <f t="shared" si="90"/>
        <v>-9.1256758732349841E-4</v>
      </c>
      <c r="O699" s="5">
        <f t="shared" si="95"/>
        <v>5.1667202175287308E-4</v>
      </c>
      <c r="P699" s="5">
        <f t="shared" si="92"/>
        <v>9.6420477696512741E-4</v>
      </c>
      <c r="Q699" s="5">
        <f t="shared" si="93"/>
        <v>9.6420477696512741E-4</v>
      </c>
      <c r="R699" s="5">
        <f t="shared" si="94"/>
        <v>-1.7909286049540007E-3</v>
      </c>
      <c r="T699" s="7">
        <f t="shared" si="98"/>
        <v>171.14490603737994</v>
      </c>
      <c r="U699" s="4">
        <f t="shared" si="99"/>
        <v>-1.2496506618522307E-3</v>
      </c>
      <c r="V699" s="5">
        <f>T699/MAX($T$14:T699)-1</f>
        <v>-1.2496506618522307E-3</v>
      </c>
      <c r="Z699" s="3"/>
      <c r="AA699" s="3"/>
      <c r="AC699" s="3"/>
      <c r="AE699" s="3"/>
      <c r="AG699" s="3"/>
      <c r="AL699" s="3"/>
    </row>
    <row r="700" spans="1:38" x14ac:dyDescent="0.25">
      <c r="A700" s="3">
        <v>43558</v>
      </c>
      <c r="B700">
        <v>13912751</v>
      </c>
      <c r="C700">
        <v>19399502</v>
      </c>
      <c r="D700">
        <v>17357774</v>
      </c>
      <c r="E700">
        <v>21878122</v>
      </c>
      <c r="F700">
        <v>13244929</v>
      </c>
      <c r="G700">
        <v>16677200</v>
      </c>
      <c r="H700">
        <v>16677200</v>
      </c>
      <c r="I700">
        <v>18040228</v>
      </c>
      <c r="K700" s="5">
        <f t="shared" si="91"/>
        <v>2.759530025808532E-3</v>
      </c>
      <c r="L700" s="5">
        <f t="shared" si="96"/>
        <v>7.4421767873755762E-3</v>
      </c>
      <c r="M700" s="5">
        <f t="shared" si="97"/>
        <v>1.1647530970297915E-3</v>
      </c>
      <c r="N700" s="5">
        <f t="shared" si="90"/>
        <v>4.1960454412930392E-3</v>
      </c>
      <c r="O700" s="5">
        <f t="shared" si="95"/>
        <v>1.0971439824403184E-4</v>
      </c>
      <c r="P700" s="5">
        <f t="shared" si="92"/>
        <v>1.7301366449957722E-3</v>
      </c>
      <c r="Q700" s="5">
        <f t="shared" si="93"/>
        <v>1.7301366449957722E-3</v>
      </c>
      <c r="R700" s="5">
        <f t="shared" si="94"/>
        <v>7.6454338253917342E-4</v>
      </c>
      <c r="T700" s="7">
        <f t="shared" si="98"/>
        <v>171.57056559099416</v>
      </c>
      <c r="U700" s="4">
        <f t="shared" si="99"/>
        <v>2.4871295527852111E-3</v>
      </c>
      <c r="V700" s="5">
        <f>T700/MAX($T$14:T700)-1</f>
        <v>0</v>
      </c>
      <c r="Z700" s="3"/>
      <c r="AA700" s="3"/>
      <c r="AC700" s="3"/>
      <c r="AE700" s="3"/>
      <c r="AG700" s="3"/>
      <c r="AL700" s="3"/>
    </row>
    <row r="701" spans="1:38" x14ac:dyDescent="0.25">
      <c r="A701" s="3">
        <v>43559</v>
      </c>
      <c r="B701">
        <v>13910040</v>
      </c>
      <c r="C701">
        <v>19396786</v>
      </c>
      <c r="D701">
        <v>17316118</v>
      </c>
      <c r="E701">
        <v>21869870</v>
      </c>
      <c r="F701">
        <v>13191906</v>
      </c>
      <c r="G701">
        <v>16683029</v>
      </c>
      <c r="H701">
        <v>16683029</v>
      </c>
      <c r="I701">
        <v>18043608</v>
      </c>
      <c r="K701" s="5">
        <f t="shared" si="91"/>
        <v>-1.9485722126411087E-4</v>
      </c>
      <c r="L701" s="5">
        <f t="shared" si="96"/>
        <v>-1.4000359390664574E-4</v>
      </c>
      <c r="M701" s="5">
        <f t="shared" si="97"/>
        <v>-2.3998468928101424E-3</v>
      </c>
      <c r="N701" s="5">
        <f t="shared" si="90"/>
        <v>-3.7718045451984317E-4</v>
      </c>
      <c r="O701" s="5">
        <f t="shared" si="95"/>
        <v>-4.0032679676879068E-3</v>
      </c>
      <c r="P701" s="5">
        <f t="shared" si="92"/>
        <v>3.4951910392622132E-4</v>
      </c>
      <c r="Q701" s="5">
        <f t="shared" si="93"/>
        <v>3.4951910392622132E-4</v>
      </c>
      <c r="R701" s="5">
        <f t="shared" si="94"/>
        <v>1.873590511161094E-4</v>
      </c>
      <c r="T701" s="7">
        <f t="shared" si="98"/>
        <v>171.43698163068601</v>
      </c>
      <c r="U701" s="4">
        <f t="shared" si="99"/>
        <v>-7.7859485890251212E-4</v>
      </c>
      <c r="V701" s="5">
        <f>T701/MAX($T$14:T701)-1</f>
        <v>-7.7859485890263702E-4</v>
      </c>
      <c r="Z701" s="3"/>
      <c r="AA701" s="3"/>
      <c r="AC701" s="3"/>
      <c r="AE701" s="3"/>
      <c r="AG701" s="3"/>
      <c r="AL701" s="3"/>
    </row>
    <row r="702" spans="1:38" x14ac:dyDescent="0.25">
      <c r="A702" s="3">
        <v>43560</v>
      </c>
      <c r="B702">
        <v>13904111</v>
      </c>
      <c r="C702">
        <v>19341394</v>
      </c>
      <c r="D702">
        <v>17316118</v>
      </c>
      <c r="E702">
        <v>21869870</v>
      </c>
      <c r="F702">
        <v>13117387</v>
      </c>
      <c r="G702">
        <v>16713894</v>
      </c>
      <c r="H702">
        <v>16713894</v>
      </c>
      <c r="I702">
        <v>18027140</v>
      </c>
      <c r="K702" s="5">
        <f t="shared" si="91"/>
        <v>-4.2623888932025178E-4</v>
      </c>
      <c r="L702" s="5">
        <f t="shared" si="96"/>
        <v>-2.8557308411816251E-3</v>
      </c>
      <c r="M702" s="5">
        <f t="shared" si="97"/>
        <v>0</v>
      </c>
      <c r="N702" s="5">
        <f t="shared" si="90"/>
        <v>0</v>
      </c>
      <c r="O702" s="5">
        <f t="shared" si="95"/>
        <v>-5.6488425554275246E-3</v>
      </c>
      <c r="P702" s="5">
        <f t="shared" si="92"/>
        <v>1.8500836988295521E-3</v>
      </c>
      <c r="Q702" s="5">
        <f t="shared" si="93"/>
        <v>1.8500836988295521E-3</v>
      </c>
      <c r="R702" s="5">
        <f t="shared" si="94"/>
        <v>-9.1267777486636614E-4</v>
      </c>
      <c r="T702" s="7">
        <f t="shared" si="98"/>
        <v>171.30533254386705</v>
      </c>
      <c r="U702" s="4">
        <f t="shared" si="99"/>
        <v>-7.6791533289208291E-4</v>
      </c>
      <c r="V702" s="5">
        <f>T702/MAX($T$14:T702)-1</f>
        <v>-1.5459122968645156E-3</v>
      </c>
      <c r="Z702" s="3"/>
      <c r="AA702" s="3"/>
      <c r="AC702" s="3"/>
      <c r="AE702" s="3"/>
      <c r="AG702" s="3"/>
      <c r="AL702" s="3"/>
    </row>
    <row r="703" spans="1:38" x14ac:dyDescent="0.25">
      <c r="A703" s="3">
        <v>43563</v>
      </c>
      <c r="B703">
        <v>14007808</v>
      </c>
      <c r="C703">
        <v>19412180</v>
      </c>
      <c r="D703">
        <v>17398796</v>
      </c>
      <c r="E703">
        <v>21879592</v>
      </c>
      <c r="F703">
        <v>13153584</v>
      </c>
      <c r="G703">
        <v>16838282</v>
      </c>
      <c r="H703">
        <v>16838282</v>
      </c>
      <c r="I703">
        <v>18102784</v>
      </c>
      <c r="K703" s="5">
        <f t="shared" si="91"/>
        <v>7.4580100806156402E-3</v>
      </c>
      <c r="L703" s="5">
        <f t="shared" si="96"/>
        <v>3.6598189354914989E-3</v>
      </c>
      <c r="M703" s="5">
        <f t="shared" si="97"/>
        <v>4.774626737932941E-3</v>
      </c>
      <c r="N703" s="5">
        <f t="shared" si="90"/>
        <v>4.445385363516241E-4</v>
      </c>
      <c r="O703" s="5">
        <f t="shared" si="95"/>
        <v>2.7594672628017403E-3</v>
      </c>
      <c r="P703" s="5">
        <f t="shared" si="92"/>
        <v>7.4421915084539325E-3</v>
      </c>
      <c r="Q703" s="5">
        <f t="shared" si="93"/>
        <v>7.4421915084539325E-3</v>
      </c>
      <c r="R703" s="5">
        <f t="shared" si="94"/>
        <v>4.196117631526608E-3</v>
      </c>
      <c r="T703" s="7">
        <f t="shared" si="98"/>
        <v>172.12282219455014</v>
      </c>
      <c r="U703" s="4">
        <f t="shared" si="99"/>
        <v>4.7721202752034897E-3</v>
      </c>
      <c r="V703" s="5">
        <f>T703/MAX($T$14:T703)-1</f>
        <v>0</v>
      </c>
      <c r="Z703" s="3"/>
      <c r="AA703" s="3"/>
      <c r="AC703" s="3"/>
      <c r="AE703" s="3"/>
      <c r="AG703" s="3"/>
      <c r="AL703" s="3"/>
    </row>
    <row r="704" spans="1:38" x14ac:dyDescent="0.25">
      <c r="A704" s="3">
        <v>43564</v>
      </c>
      <c r="B704">
        <v>13927196</v>
      </c>
      <c r="C704">
        <v>19576058</v>
      </c>
      <c r="D704">
        <v>17285738</v>
      </c>
      <c r="E704">
        <v>22001016</v>
      </c>
      <c r="F704">
        <v>13176520</v>
      </c>
      <c r="G704">
        <v>16891960</v>
      </c>
      <c r="H704">
        <v>16891960</v>
      </c>
      <c r="I704">
        <v>18095956</v>
      </c>
      <c r="K704" s="5">
        <f t="shared" si="91"/>
        <v>-5.7547904711429121E-3</v>
      </c>
      <c r="L704" s="5">
        <f t="shared" si="96"/>
        <v>8.442019391948774E-3</v>
      </c>
      <c r="M704" s="5">
        <f t="shared" si="97"/>
        <v>-6.4980358411007577E-3</v>
      </c>
      <c r="N704" s="5">
        <f t="shared" si="90"/>
        <v>5.5496464467892359E-3</v>
      </c>
      <c r="O704" s="5">
        <f t="shared" si="95"/>
        <v>1.7437072663997188E-3</v>
      </c>
      <c r="P704" s="5">
        <f t="shared" si="92"/>
        <v>3.1878549129893408E-3</v>
      </c>
      <c r="Q704" s="5">
        <f t="shared" si="93"/>
        <v>3.1878549129893408E-3</v>
      </c>
      <c r="R704" s="5">
        <f t="shared" si="94"/>
        <v>-3.7717955426086469E-4</v>
      </c>
      <c r="T704" s="7">
        <f t="shared" si="98"/>
        <v>172.32681091227576</v>
      </c>
      <c r="U704" s="4">
        <f t="shared" si="99"/>
        <v>1.1851346330764845E-3</v>
      </c>
      <c r="V704" s="5">
        <f>T704/MAX($T$14:T704)-1</f>
        <v>0</v>
      </c>
      <c r="Z704" s="3"/>
      <c r="AA704" s="3"/>
      <c r="AC704" s="3"/>
      <c r="AE704" s="3"/>
      <c r="AG704" s="3"/>
      <c r="AL704" s="3"/>
    </row>
    <row r="705" spans="1:38" x14ac:dyDescent="0.25">
      <c r="A705" s="3">
        <v>43565</v>
      </c>
      <c r="B705">
        <v>13912754</v>
      </c>
      <c r="C705">
        <v>19521922</v>
      </c>
      <c r="D705">
        <v>17204350</v>
      </c>
      <c r="E705">
        <v>21928472</v>
      </c>
      <c r="F705">
        <v>13170904</v>
      </c>
      <c r="G705">
        <v>16843722</v>
      </c>
      <c r="H705">
        <v>16843722</v>
      </c>
      <c r="I705">
        <v>18095956</v>
      </c>
      <c r="K705" s="5">
        <f t="shared" si="91"/>
        <v>-1.0369639373208894E-3</v>
      </c>
      <c r="L705" s="5">
        <f t="shared" si="96"/>
        <v>-2.7654188601198282E-3</v>
      </c>
      <c r="M705" s="5">
        <f t="shared" si="97"/>
        <v>-4.7083902347704321E-3</v>
      </c>
      <c r="N705" s="5">
        <f t="shared" si="90"/>
        <v>-3.2973022700406585E-3</v>
      </c>
      <c r="O705" s="5">
        <f t="shared" si="95"/>
        <v>-4.2621268741671603E-4</v>
      </c>
      <c r="P705" s="5">
        <f t="shared" si="92"/>
        <v>-2.8556780859059216E-3</v>
      </c>
      <c r="Q705" s="5">
        <f t="shared" si="93"/>
        <v>-2.8556780859059216E-3</v>
      </c>
      <c r="R705" s="5">
        <f t="shared" si="94"/>
        <v>0</v>
      </c>
      <c r="T705" s="7">
        <f t="shared" si="98"/>
        <v>171.94024645876146</v>
      </c>
      <c r="U705" s="4">
        <f t="shared" si="99"/>
        <v>-2.2432055201850459E-3</v>
      </c>
      <c r="V705" s="5">
        <f>T705/MAX($T$14:T705)-1</f>
        <v>-2.2432055201849765E-3</v>
      </c>
      <c r="Z705" s="3"/>
      <c r="AA705" s="3"/>
      <c r="AC705" s="3"/>
      <c r="AE705" s="3"/>
      <c r="AG705" s="3"/>
      <c r="AL705" s="3"/>
    </row>
    <row r="706" spans="1:38" x14ac:dyDescent="0.25">
      <c r="A706" s="3">
        <v>43566</v>
      </c>
      <c r="B706">
        <v>13859523</v>
      </c>
      <c r="C706">
        <v>19413652</v>
      </c>
      <c r="D706">
        <v>17192194</v>
      </c>
      <c r="E706">
        <v>21937322</v>
      </c>
      <c r="F706">
        <v>13269133</v>
      </c>
      <c r="G706">
        <v>16905366</v>
      </c>
      <c r="H706">
        <v>16905366</v>
      </c>
      <c r="I706">
        <v>18104000</v>
      </c>
      <c r="K706" s="5">
        <f t="shared" si="91"/>
        <v>-3.8260577309137123E-3</v>
      </c>
      <c r="L706" s="5">
        <f t="shared" si="96"/>
        <v>-5.5460727688595446E-3</v>
      </c>
      <c r="M706" s="5">
        <f t="shared" si="97"/>
        <v>-7.0656549070435837E-4</v>
      </c>
      <c r="N706" s="5">
        <f t="shared" si="90"/>
        <v>4.0358489182468205E-4</v>
      </c>
      <c r="O706" s="5">
        <f t="shared" si="95"/>
        <v>7.4580302156936895E-3</v>
      </c>
      <c r="P706" s="5">
        <f t="shared" si="92"/>
        <v>3.6597611857995815E-3</v>
      </c>
      <c r="Q706" s="5">
        <f t="shared" si="93"/>
        <v>3.6597611857995815E-3</v>
      </c>
      <c r="R706" s="5">
        <f t="shared" si="94"/>
        <v>4.4451920639065889E-4</v>
      </c>
      <c r="T706" s="7">
        <f t="shared" si="98"/>
        <v>172.05946468238653</v>
      </c>
      <c r="U706" s="4">
        <f t="shared" si="99"/>
        <v>6.9337008687882229E-4</v>
      </c>
      <c r="V706" s="5">
        <f>T706/MAX($T$14:T706)-1</f>
        <v>-1.5513908049126224E-3</v>
      </c>
      <c r="Z706" s="3"/>
      <c r="AA706" s="3"/>
      <c r="AC706" s="3"/>
      <c r="AE706" s="3"/>
      <c r="AG706" s="3"/>
      <c r="AL706" s="3"/>
    </row>
    <row r="707" spans="1:38" x14ac:dyDescent="0.25">
      <c r="A707" s="3">
        <v>43567</v>
      </c>
      <c r="B707">
        <v>13831084</v>
      </c>
      <c r="C707">
        <v>19413652</v>
      </c>
      <c r="D707">
        <v>17192194</v>
      </c>
      <c r="E707">
        <v>21937322</v>
      </c>
      <c r="F707">
        <v>13192771</v>
      </c>
      <c r="G707">
        <v>17048082</v>
      </c>
      <c r="H707">
        <v>17048082</v>
      </c>
      <c r="I707">
        <v>18204472</v>
      </c>
      <c r="K707" s="5">
        <f t="shared" si="91"/>
        <v>-2.0519465208146404E-3</v>
      </c>
      <c r="L707" s="5">
        <f t="shared" si="96"/>
        <v>0</v>
      </c>
      <c r="M707" s="5">
        <f t="shared" si="97"/>
        <v>0</v>
      </c>
      <c r="N707" s="5">
        <f t="shared" si="90"/>
        <v>0</v>
      </c>
      <c r="O707" s="5">
        <f t="shared" si="95"/>
        <v>-5.754859793778544E-3</v>
      </c>
      <c r="P707" s="5">
        <f t="shared" si="92"/>
        <v>8.4420532510209867E-3</v>
      </c>
      <c r="Q707" s="5">
        <f t="shared" si="93"/>
        <v>8.4420532510209867E-3</v>
      </c>
      <c r="R707" s="5">
        <f t="shared" si="94"/>
        <v>5.5497127706585214E-3</v>
      </c>
      <c r="T707" s="7">
        <f t="shared" si="98"/>
        <v>172.37405418482081</v>
      </c>
      <c r="U707" s="4">
        <f t="shared" si="99"/>
        <v>1.8283766197634138E-3</v>
      </c>
      <c r="V707" s="5">
        <f>T707/MAX($T$14:T707)-1</f>
        <v>0</v>
      </c>
      <c r="Z707" s="3"/>
      <c r="AA707" s="3"/>
      <c r="AC707" s="3"/>
      <c r="AE707" s="3"/>
      <c r="AG707" s="3"/>
      <c r="AL707" s="3"/>
    </row>
    <row r="708" spans="1:38" x14ac:dyDescent="0.25">
      <c r="A708" s="3">
        <v>43570</v>
      </c>
      <c r="B708">
        <v>13818651</v>
      </c>
      <c r="C708">
        <v>19380728</v>
      </c>
      <c r="D708">
        <v>17176196</v>
      </c>
      <c r="E708">
        <v>21937322</v>
      </c>
      <c r="F708">
        <v>13179091</v>
      </c>
      <c r="G708">
        <v>17000938</v>
      </c>
      <c r="H708">
        <v>17000938</v>
      </c>
      <c r="I708">
        <v>18144444</v>
      </c>
      <c r="K708" s="5">
        <f t="shared" si="91"/>
        <v>-8.9891725044832782E-4</v>
      </c>
      <c r="L708" s="5">
        <f t="shared" si="96"/>
        <v>-1.6959199639511313E-3</v>
      </c>
      <c r="M708" s="5">
        <f t="shared" si="97"/>
        <v>-9.3053859210756595E-4</v>
      </c>
      <c r="N708" s="5">
        <f t="shared" si="90"/>
        <v>0</v>
      </c>
      <c r="O708" s="5">
        <f t="shared" si="95"/>
        <v>-1.0369315134780566E-3</v>
      </c>
      <c r="P708" s="5">
        <f t="shared" si="92"/>
        <v>-2.7653550704413998E-3</v>
      </c>
      <c r="Q708" s="5">
        <f t="shared" si="93"/>
        <v>-2.7653550704413998E-3</v>
      </c>
      <c r="R708" s="5">
        <f t="shared" si="94"/>
        <v>-3.2974315322081837E-3</v>
      </c>
      <c r="T708" s="7">
        <f t="shared" si="98"/>
        <v>172.08553343728437</v>
      </c>
      <c r="U708" s="4">
        <f t="shared" si="99"/>
        <v>-1.6738061241345081E-3</v>
      </c>
      <c r="V708" s="5">
        <f>T708/MAX($T$14:T708)-1</f>
        <v>-1.6738061241344804E-3</v>
      </c>
      <c r="Z708" s="3"/>
      <c r="AA708" s="3"/>
      <c r="AC708" s="3"/>
      <c r="AE708" s="3"/>
      <c r="AG708" s="3"/>
      <c r="AL708" s="3"/>
    </row>
    <row r="709" spans="1:38" x14ac:dyDescent="0.25">
      <c r="A709" s="3">
        <v>43571</v>
      </c>
      <c r="B709">
        <v>13992362</v>
      </c>
      <c r="C709">
        <v>19515902</v>
      </c>
      <c r="D709">
        <v>17268618</v>
      </c>
      <c r="E709">
        <v>21994198</v>
      </c>
      <c r="F709">
        <v>13162535</v>
      </c>
      <c r="G709">
        <v>16991764</v>
      </c>
      <c r="H709">
        <v>16991764</v>
      </c>
      <c r="I709">
        <v>18151768</v>
      </c>
      <c r="K709" s="5">
        <f t="shared" si="91"/>
        <v>1.2570763962415743E-2</v>
      </c>
      <c r="L709" s="5">
        <f t="shared" si="96"/>
        <v>6.9746606009846168E-3</v>
      </c>
      <c r="M709" s="5">
        <f t="shared" si="97"/>
        <v>5.3808188961048664E-3</v>
      </c>
      <c r="N709" s="5">
        <f t="shared" si="90"/>
        <v>2.5926592133715953E-3</v>
      </c>
      <c r="O709" s="5">
        <f t="shared" si="95"/>
        <v>-1.2562323152636168E-3</v>
      </c>
      <c r="P709" s="5">
        <f t="shared" si="92"/>
        <v>-5.3961728464624326E-4</v>
      </c>
      <c r="Q709" s="5">
        <f t="shared" si="93"/>
        <v>-5.3961728464624326E-4</v>
      </c>
      <c r="R709" s="5">
        <f t="shared" si="94"/>
        <v>4.0364973432094331E-4</v>
      </c>
      <c r="T709" s="7">
        <f t="shared" si="98"/>
        <v>172.63592934494301</v>
      </c>
      <c r="U709" s="4">
        <f t="shared" si="99"/>
        <v>3.1983856903302077E-3</v>
      </c>
      <c r="V709" s="5">
        <f>T709/MAX($T$14:T709)-1</f>
        <v>0</v>
      </c>
      <c r="Z709" s="3"/>
      <c r="AA709" s="3"/>
      <c r="AC709" s="3"/>
      <c r="AE709" s="3"/>
      <c r="AG709" s="3"/>
      <c r="AL709" s="3"/>
    </row>
    <row r="710" spans="1:38" x14ac:dyDescent="0.25">
      <c r="A710" s="3">
        <v>43573</v>
      </c>
      <c r="B710">
        <v>13952987</v>
      </c>
      <c r="C710">
        <v>19370346</v>
      </c>
      <c r="D710">
        <v>17318270</v>
      </c>
      <c r="E710">
        <v>22218588</v>
      </c>
      <c r="F710">
        <v>13138242</v>
      </c>
      <c r="G710">
        <v>16991764</v>
      </c>
      <c r="H710">
        <v>16991764</v>
      </c>
      <c r="I710">
        <v>18151768</v>
      </c>
      <c r="K710" s="5">
        <f t="shared" si="91"/>
        <v>-2.8140352572353367E-3</v>
      </c>
      <c r="L710" s="5">
        <f t="shared" si="96"/>
        <v>-7.4583280854761957E-3</v>
      </c>
      <c r="M710" s="5">
        <f t="shared" si="97"/>
        <v>2.8752735163868337E-3</v>
      </c>
      <c r="N710" s="5">
        <f t="shared" si="90"/>
        <v>1.0202236062437864E-2</v>
      </c>
      <c r="O710" s="5">
        <f t="shared" si="95"/>
        <v>-1.8456171246648001E-3</v>
      </c>
      <c r="P710" s="5">
        <f t="shared" si="92"/>
        <v>0</v>
      </c>
      <c r="Q710" s="5">
        <f t="shared" si="93"/>
        <v>0</v>
      </c>
      <c r="R710" s="5">
        <f t="shared" si="94"/>
        <v>0</v>
      </c>
      <c r="T710" s="7">
        <f t="shared" si="98"/>
        <v>172.65663549492905</v>
      </c>
      <c r="U710" s="4">
        <f t="shared" si="99"/>
        <v>1.1994113893104563E-4</v>
      </c>
      <c r="V710" s="5">
        <f>T710/MAX($T$14:T710)-1</f>
        <v>0</v>
      </c>
      <c r="Z710" s="3"/>
      <c r="AA710" s="3"/>
      <c r="AC710" s="3"/>
      <c r="AE710" s="3"/>
      <c r="AG710" s="3"/>
      <c r="AL710" s="3"/>
    </row>
    <row r="711" spans="1:38" x14ac:dyDescent="0.25">
      <c r="A711" s="3">
        <v>43577</v>
      </c>
      <c r="B711">
        <v>14019091</v>
      </c>
      <c r="C711">
        <v>19407124</v>
      </c>
      <c r="D711">
        <v>17432094</v>
      </c>
      <c r="E711">
        <v>22223608</v>
      </c>
      <c r="F711">
        <v>13126432</v>
      </c>
      <c r="G711">
        <v>16962950</v>
      </c>
      <c r="H711">
        <v>16962950</v>
      </c>
      <c r="I711">
        <v>18151768</v>
      </c>
      <c r="K711" s="5">
        <f t="shared" si="91"/>
        <v>4.7376235640439468E-3</v>
      </c>
      <c r="L711" s="5">
        <f t="shared" si="96"/>
        <v>1.8986754289262997E-3</v>
      </c>
      <c r="M711" s="5">
        <f t="shared" si="97"/>
        <v>6.5724809695195674E-3</v>
      </c>
      <c r="N711" s="5">
        <f t="shared" si="90"/>
        <v>2.2593694972883327E-4</v>
      </c>
      <c r="O711" s="5">
        <f t="shared" si="95"/>
        <v>-8.9890260812675038E-4</v>
      </c>
      <c r="P711" s="5">
        <f t="shared" si="92"/>
        <v>-1.6957627236348083E-3</v>
      </c>
      <c r="Q711" s="5">
        <f t="shared" si="93"/>
        <v>-1.6957627236348083E-3</v>
      </c>
      <c r="R711" s="5">
        <f t="shared" si="94"/>
        <v>0</v>
      </c>
      <c r="T711" s="7">
        <f t="shared" si="98"/>
        <v>172.85398826343064</v>
      </c>
      <c r="U711" s="4">
        <f t="shared" si="99"/>
        <v>1.143036107102785E-3</v>
      </c>
      <c r="V711" s="5">
        <f>T711/MAX($T$14:T711)-1</f>
        <v>0</v>
      </c>
      <c r="Z711" s="3"/>
      <c r="AA711" s="3"/>
      <c r="AC711" s="3"/>
      <c r="AE711" s="3"/>
      <c r="AG711" s="3"/>
      <c r="AL711" s="3"/>
    </row>
    <row r="712" spans="1:38" x14ac:dyDescent="0.25">
      <c r="A712" s="3">
        <v>43578</v>
      </c>
      <c r="B712">
        <v>13908127</v>
      </c>
      <c r="C712">
        <v>19330810</v>
      </c>
      <c r="D712">
        <v>17336910</v>
      </c>
      <c r="E712">
        <v>22182600</v>
      </c>
      <c r="F712">
        <v>13291441</v>
      </c>
      <c r="G712">
        <v>17081258</v>
      </c>
      <c r="H712">
        <v>17081258</v>
      </c>
      <c r="I712">
        <v>18198830</v>
      </c>
      <c r="K712" s="5">
        <f t="shared" si="91"/>
        <v>-7.9152064852135995E-3</v>
      </c>
      <c r="L712" s="5">
        <f t="shared" si="96"/>
        <v>-3.9322673467743208E-3</v>
      </c>
      <c r="M712" s="5">
        <f t="shared" si="97"/>
        <v>-5.4602734473552239E-3</v>
      </c>
      <c r="N712" s="5">
        <f t="shared" si="90"/>
        <v>-1.8452449305261798E-3</v>
      </c>
      <c r="O712" s="5">
        <f t="shared" si="95"/>
        <v>1.2570742757818776E-2</v>
      </c>
      <c r="P712" s="5">
        <f t="shared" si="92"/>
        <v>6.9744944128231623E-3</v>
      </c>
      <c r="Q712" s="5">
        <f t="shared" si="93"/>
        <v>6.9744944128231623E-3</v>
      </c>
      <c r="R712" s="5">
        <f t="shared" si="94"/>
        <v>2.592695102757947E-3</v>
      </c>
      <c r="T712" s="7">
        <f t="shared" si="98"/>
        <v>173.0691792596914</v>
      </c>
      <c r="U712" s="4">
        <f t="shared" si="99"/>
        <v>1.2449293095442154E-3</v>
      </c>
      <c r="V712" s="5">
        <f>T712/MAX($T$14:T712)-1</f>
        <v>0</v>
      </c>
      <c r="Z712" s="3"/>
      <c r="AA712" s="3"/>
      <c r="AC712" s="3"/>
      <c r="AE712" s="3"/>
      <c r="AG712" s="3"/>
      <c r="AL712" s="3"/>
    </row>
    <row r="713" spans="1:38" x14ac:dyDescent="0.25">
      <c r="A713" s="3">
        <v>43579</v>
      </c>
      <c r="B713">
        <v>13911802</v>
      </c>
      <c r="C713">
        <v>19245950</v>
      </c>
      <c r="D713">
        <v>17449494</v>
      </c>
      <c r="E713">
        <v>22068640</v>
      </c>
      <c r="F713">
        <v>13302462</v>
      </c>
      <c r="G713">
        <v>17057042</v>
      </c>
      <c r="H713">
        <v>17057042</v>
      </c>
      <c r="I713">
        <v>18199700</v>
      </c>
      <c r="K713" s="5">
        <f t="shared" si="91"/>
        <v>2.6423399786335011E-4</v>
      </c>
      <c r="L713" s="5">
        <f t="shared" si="96"/>
        <v>-4.3898833002858906E-3</v>
      </c>
      <c r="M713" s="5">
        <f t="shared" si="97"/>
        <v>6.4938907798448575E-3</v>
      </c>
      <c r="N713" s="5">
        <f t="shared" ref="N713:N776" si="100">E713/E712-1</f>
        <v>-5.1373599127243486E-3</v>
      </c>
      <c r="O713" s="5">
        <f t="shared" si="95"/>
        <v>8.2918022206923681E-4</v>
      </c>
      <c r="P713" s="5">
        <f t="shared" si="92"/>
        <v>-1.4176941768574425E-3</v>
      </c>
      <c r="Q713" s="5">
        <f t="shared" si="93"/>
        <v>-1.4176941768574425E-3</v>
      </c>
      <c r="R713" s="5">
        <f t="shared" si="94"/>
        <v>4.7805270998235727E-5</v>
      </c>
      <c r="T713" s="7">
        <f t="shared" si="98"/>
        <v>172.96690573086357</v>
      </c>
      <c r="U713" s="4">
        <f t="shared" si="99"/>
        <v>-5.9094016199368049E-4</v>
      </c>
      <c r="V713" s="5">
        <f>T713/MAX($T$14:T713)-1</f>
        <v>-5.9094016199356947E-4</v>
      </c>
      <c r="Z713" s="3"/>
      <c r="AA713" s="3"/>
      <c r="AC713" s="3"/>
      <c r="AE713" s="3"/>
      <c r="AG713" s="3"/>
      <c r="AL713" s="3"/>
    </row>
    <row r="714" spans="1:38" x14ac:dyDescent="0.25">
      <c r="A714" s="3">
        <v>43580</v>
      </c>
      <c r="B714">
        <v>13795596</v>
      </c>
      <c r="C714">
        <v>19336674</v>
      </c>
      <c r="D714">
        <v>17682546</v>
      </c>
      <c r="E714">
        <v>22244092</v>
      </c>
      <c r="F714">
        <v>13365484</v>
      </c>
      <c r="G714">
        <v>17089428</v>
      </c>
      <c r="H714">
        <v>17089428</v>
      </c>
      <c r="I714">
        <v>18203810</v>
      </c>
      <c r="K714" s="5">
        <f t="shared" si="91"/>
        <v>-8.3530516032358504E-3</v>
      </c>
      <c r="L714" s="5">
        <f t="shared" si="96"/>
        <v>4.7139268261633394E-3</v>
      </c>
      <c r="M714" s="5">
        <f t="shared" si="97"/>
        <v>1.3355802752790469E-2</v>
      </c>
      <c r="N714" s="5">
        <f t="shared" si="100"/>
        <v>7.9502860167186551E-3</v>
      </c>
      <c r="O714" s="5">
        <f t="shared" si="95"/>
        <v>4.7376192467230016E-3</v>
      </c>
      <c r="P714" s="5">
        <f t="shared" si="92"/>
        <v>1.8986879436657667E-3</v>
      </c>
      <c r="Q714" s="5">
        <f t="shared" si="93"/>
        <v>1.8986879436657667E-3</v>
      </c>
      <c r="R714" s="5">
        <f t="shared" si="94"/>
        <v>2.258278982620876E-4</v>
      </c>
      <c r="T714" s="7">
        <f t="shared" si="98"/>
        <v>173.5382972992368</v>
      </c>
      <c r="U714" s="4">
        <f t="shared" si="99"/>
        <v>3.3034733780941544E-3</v>
      </c>
      <c r="V714" s="5">
        <f>T714/MAX($T$14:T714)-1</f>
        <v>0</v>
      </c>
      <c r="Z714" s="3"/>
      <c r="AA714" s="3"/>
      <c r="AC714" s="3"/>
      <c r="AE714" s="3"/>
      <c r="AG714" s="3"/>
      <c r="AL714" s="3"/>
    </row>
    <row r="715" spans="1:38" x14ac:dyDescent="0.25">
      <c r="A715" s="3">
        <v>43581</v>
      </c>
      <c r="B715">
        <v>13695586</v>
      </c>
      <c r="C715">
        <v>19365998</v>
      </c>
      <c r="D715">
        <v>17681996</v>
      </c>
      <c r="E715">
        <v>22231818</v>
      </c>
      <c r="F715">
        <v>13259693</v>
      </c>
      <c r="G715">
        <v>17022228</v>
      </c>
      <c r="H715">
        <v>17022228</v>
      </c>
      <c r="I715">
        <v>18170220</v>
      </c>
      <c r="K715" s="5">
        <f t="shared" ref="K715:K778" si="101">B715/B714-1</f>
        <v>-7.249414958222955E-3</v>
      </c>
      <c r="L715" s="5">
        <f t="shared" si="96"/>
        <v>1.5164965805392061E-3</v>
      </c>
      <c r="M715" s="5">
        <f t="shared" si="97"/>
        <v>-3.1104118151326077E-5</v>
      </c>
      <c r="N715" s="5">
        <f t="shared" si="100"/>
        <v>-5.517869643768547E-4</v>
      </c>
      <c r="O715" s="5">
        <f t="shared" si="95"/>
        <v>-7.9152389842372939E-3</v>
      </c>
      <c r="P715" s="5">
        <f t="shared" si="92"/>
        <v>-3.9322556612193527E-3</v>
      </c>
      <c r="Q715" s="5">
        <f t="shared" si="93"/>
        <v>-3.9322556612193527E-3</v>
      </c>
      <c r="R715" s="5">
        <f t="shared" si="94"/>
        <v>-1.8452181164272385E-3</v>
      </c>
      <c r="T715" s="7">
        <f t="shared" si="98"/>
        <v>173.01896707050059</v>
      </c>
      <c r="U715" s="4">
        <f t="shared" si="99"/>
        <v>-2.9925972354143959E-3</v>
      </c>
      <c r="V715" s="5">
        <f>T715/MAX($T$14:T715)-1</f>
        <v>-2.9925972354143404E-3</v>
      </c>
      <c r="Z715" s="3"/>
      <c r="AA715" s="3"/>
      <c r="AC715" s="3"/>
      <c r="AE715" s="3"/>
      <c r="AG715" s="3"/>
      <c r="AL715" s="3"/>
    </row>
    <row r="716" spans="1:38" x14ac:dyDescent="0.25">
      <c r="A716" s="3">
        <v>43585</v>
      </c>
      <c r="B716">
        <v>13649397</v>
      </c>
      <c r="C716">
        <v>19187344</v>
      </c>
      <c r="D716">
        <v>17523586</v>
      </c>
      <c r="E716">
        <v>22015612</v>
      </c>
      <c r="F716">
        <v>13263197</v>
      </c>
      <c r="G716">
        <v>16947502</v>
      </c>
      <c r="H716">
        <v>16947502</v>
      </c>
      <c r="I716">
        <v>18076872</v>
      </c>
      <c r="K716" s="5">
        <f t="shared" si="101"/>
        <v>-3.3725464540180772E-3</v>
      </c>
      <c r="L716" s="5">
        <f t="shared" si="96"/>
        <v>-9.225137790471738E-3</v>
      </c>
      <c r="M716" s="5">
        <f t="shared" si="97"/>
        <v>-8.9588302135120701E-3</v>
      </c>
      <c r="N716" s="5">
        <f t="shared" si="100"/>
        <v>-9.7250706172568036E-3</v>
      </c>
      <c r="O716" s="5">
        <f t="shared" si="95"/>
        <v>2.6425951189068542E-4</v>
      </c>
      <c r="P716" s="5">
        <f t="shared" si="92"/>
        <v>-4.3899071261411793E-3</v>
      </c>
      <c r="Q716" s="5">
        <f t="shared" si="93"/>
        <v>-4.3899071261411793E-3</v>
      </c>
      <c r="R716" s="5">
        <f t="shared" si="94"/>
        <v>-5.1374171584053219E-3</v>
      </c>
      <c r="T716" s="7">
        <f t="shared" si="98"/>
        <v>172.04715074132289</v>
      </c>
      <c r="U716" s="4">
        <f t="shared" si="99"/>
        <v>-5.6168196217569605E-3</v>
      </c>
      <c r="V716" s="5">
        <f>T716/MAX($T$14:T716)-1</f>
        <v>-8.5926079782993048E-3</v>
      </c>
      <c r="Z716" s="3"/>
      <c r="AA716" s="3"/>
      <c r="AC716" s="3"/>
      <c r="AE716" s="3"/>
      <c r="AG716" s="3"/>
      <c r="AL716" s="3"/>
    </row>
    <row r="717" spans="1:38" x14ac:dyDescent="0.25">
      <c r="A717" s="3">
        <v>43587</v>
      </c>
      <c r="B717">
        <v>13541215</v>
      </c>
      <c r="C717">
        <v>19009692</v>
      </c>
      <c r="D717">
        <v>17440812</v>
      </c>
      <c r="E717">
        <v>21901010</v>
      </c>
      <c r="F717">
        <v>13279093</v>
      </c>
      <c r="G717">
        <v>17004150</v>
      </c>
      <c r="H717">
        <v>17004150</v>
      </c>
      <c r="I717">
        <v>18112420</v>
      </c>
      <c r="K717" s="5">
        <f t="shared" si="101"/>
        <v>-7.9257713729038448E-3</v>
      </c>
      <c r="L717" s="5">
        <f t="shared" si="96"/>
        <v>-9.2588114332030624E-3</v>
      </c>
      <c r="M717" s="5">
        <f t="shared" si="97"/>
        <v>-4.7235765556205012E-3</v>
      </c>
      <c r="N717" s="5">
        <f t="shared" si="100"/>
        <v>-5.2054878147380634E-3</v>
      </c>
      <c r="O717" s="5">
        <f t="shared" si="95"/>
        <v>1.1985044028224312E-3</v>
      </c>
      <c r="P717" s="5">
        <f t="shared" si="92"/>
        <v>3.3425575049348399E-3</v>
      </c>
      <c r="Q717" s="5">
        <f t="shared" si="93"/>
        <v>3.3425575049348399E-3</v>
      </c>
      <c r="R717" s="5">
        <f t="shared" si="94"/>
        <v>1.966490662764997E-3</v>
      </c>
      <c r="T717" s="7">
        <f t="shared" si="98"/>
        <v>171.67588294507968</v>
      </c>
      <c r="U717" s="4">
        <f t="shared" si="99"/>
        <v>-2.1579421376260455E-3</v>
      </c>
      <c r="V717" s="5">
        <f>T717/MAX($T$14:T717)-1</f>
        <v>-1.0732007765096974E-2</v>
      </c>
      <c r="Z717" s="3"/>
      <c r="AA717" s="3"/>
      <c r="AC717" s="3"/>
      <c r="AE717" s="3"/>
      <c r="AG717" s="3"/>
      <c r="AL717" s="3"/>
    </row>
    <row r="718" spans="1:38" x14ac:dyDescent="0.25">
      <c r="A718" s="3">
        <v>43588</v>
      </c>
      <c r="B718">
        <v>13538420</v>
      </c>
      <c r="C718">
        <v>18965600</v>
      </c>
      <c r="D718">
        <v>17432190</v>
      </c>
      <c r="E718">
        <v>21870902</v>
      </c>
      <c r="F718">
        <v>13182828</v>
      </c>
      <c r="G718">
        <v>17028788</v>
      </c>
      <c r="H718">
        <v>17028788</v>
      </c>
      <c r="I718">
        <v>18106020</v>
      </c>
      <c r="K718" s="5">
        <f t="shared" si="101"/>
        <v>-2.0640688446349476E-4</v>
      </c>
      <c r="L718" s="5">
        <f t="shared" si="96"/>
        <v>-2.3194484161026541E-3</v>
      </c>
      <c r="M718" s="5">
        <f t="shared" si="97"/>
        <v>-4.943577168310398E-4</v>
      </c>
      <c r="N718" s="5">
        <f t="shared" si="100"/>
        <v>-1.3747311197063183E-3</v>
      </c>
      <c r="O718" s="5">
        <f t="shared" si="95"/>
        <v>-7.2493656004969376E-3</v>
      </c>
      <c r="P718" s="5">
        <f t="shared" si="92"/>
        <v>1.4489404057245192E-3</v>
      </c>
      <c r="Q718" s="5">
        <f t="shared" si="93"/>
        <v>1.4489404057245192E-3</v>
      </c>
      <c r="R718" s="5">
        <f t="shared" si="94"/>
        <v>-3.5334869664016555E-4</v>
      </c>
      <c r="T718" s="7">
        <f t="shared" si="98"/>
        <v>171.48060640033009</v>
      </c>
      <c r="U718" s="4">
        <f t="shared" si="99"/>
        <v>-1.1374722028489465E-3</v>
      </c>
      <c r="V718" s="5">
        <f>T718/MAX($T$14:T718)-1</f>
        <v>-1.1857272607432523E-2</v>
      </c>
      <c r="Z718" s="3"/>
      <c r="AA718" s="3"/>
      <c r="AC718" s="3"/>
      <c r="AE718" s="3"/>
      <c r="AG718" s="3"/>
      <c r="AL718" s="3"/>
    </row>
    <row r="719" spans="1:38" x14ac:dyDescent="0.25">
      <c r="A719" s="3">
        <v>43591</v>
      </c>
      <c r="B719">
        <v>13448050</v>
      </c>
      <c r="C719">
        <v>18873964</v>
      </c>
      <c r="D719">
        <v>17337880</v>
      </c>
      <c r="E719">
        <v>21821190</v>
      </c>
      <c r="F719">
        <v>13138368</v>
      </c>
      <c r="G719">
        <v>16871694</v>
      </c>
      <c r="H719">
        <v>16871694</v>
      </c>
      <c r="I719">
        <v>17929938</v>
      </c>
      <c r="K719" s="5">
        <f t="shared" si="101"/>
        <v>-6.6750772985326723E-3</v>
      </c>
      <c r="L719" s="5">
        <f t="shared" si="96"/>
        <v>-4.8316952798751478E-3</v>
      </c>
      <c r="M719" s="5">
        <f t="shared" si="97"/>
        <v>-5.4101062459737115E-3</v>
      </c>
      <c r="N719" s="5">
        <f t="shared" si="100"/>
        <v>-2.2729743839554617E-3</v>
      </c>
      <c r="O719" s="5">
        <f t="shared" si="95"/>
        <v>-3.3725692241451943E-3</v>
      </c>
      <c r="P719" s="5">
        <f t="shared" ref="P719:P782" si="102">IFERROR(G719/G718-1,0)</f>
        <v>-9.2252014647196123E-3</v>
      </c>
      <c r="Q719" s="5">
        <f t="shared" ref="Q719:Q782" si="103">IFERROR(H719/H718-1,0)</f>
        <v>-9.2252014647196123E-3</v>
      </c>
      <c r="R719" s="5">
        <f t="shared" ref="R719:R782" si="104">IFERROR(I719/I718-1,0)</f>
        <v>-9.7250527725032399E-3</v>
      </c>
      <c r="T719" s="7">
        <f t="shared" si="98"/>
        <v>170.39303613658544</v>
      </c>
      <c r="U719" s="4">
        <f t="shared" si="99"/>
        <v>-6.3422347668030815E-3</v>
      </c>
      <c r="V719" s="5">
        <f>T719/MAX($T$14:T719)-1</f>
        <v>-1.8124305767665216E-2</v>
      </c>
      <c r="Z719" s="3"/>
      <c r="AA719" s="3"/>
      <c r="AC719" s="3"/>
      <c r="AE719" s="3"/>
      <c r="AG719" s="3"/>
      <c r="AL719" s="3"/>
    </row>
    <row r="720" spans="1:38" x14ac:dyDescent="0.25">
      <c r="A720" s="3">
        <v>43592</v>
      </c>
      <c r="B720">
        <v>13562803</v>
      </c>
      <c r="C720">
        <v>19055002</v>
      </c>
      <c r="D720">
        <v>17484448</v>
      </c>
      <c r="E720">
        <v>22005658</v>
      </c>
      <c r="F720">
        <v>13103629</v>
      </c>
      <c r="G720">
        <v>16822704</v>
      </c>
      <c r="H720">
        <v>16822704</v>
      </c>
      <c r="I720">
        <v>17927090</v>
      </c>
      <c r="K720" s="5">
        <f t="shared" si="101"/>
        <v>8.5330586962422128E-3</v>
      </c>
      <c r="L720" s="5">
        <f t="shared" si="96"/>
        <v>9.5919436955584914E-3</v>
      </c>
      <c r="M720" s="5">
        <f t="shared" si="97"/>
        <v>8.4536287020096079E-3</v>
      </c>
      <c r="N720" s="5">
        <f t="shared" si="100"/>
        <v>8.4536177907803545E-3</v>
      </c>
      <c r="O720" s="5">
        <f t="shared" ref="O720:O783" si="105">IFERROR(F720/F719-1,0)</f>
        <v>-2.6440879110708471E-3</v>
      </c>
      <c r="P720" s="5">
        <f t="shared" si="102"/>
        <v>-2.9036799742812036E-3</v>
      </c>
      <c r="Q720" s="5">
        <f t="shared" si="103"/>
        <v>-2.9036799742812036E-3</v>
      </c>
      <c r="R720" s="5">
        <f t="shared" si="104"/>
        <v>-1.5884048232628345E-4</v>
      </c>
      <c r="T720" s="7">
        <f t="shared" si="98"/>
        <v>170.95580089627794</v>
      </c>
      <c r="U720" s="4">
        <f t="shared" si="99"/>
        <v>3.3027450678288911E-3</v>
      </c>
      <c r="V720" s="5">
        <f>T720/MAX($T$14:T720)-1</f>
        <v>-1.4881420661318367E-2</v>
      </c>
      <c r="Z720" s="3"/>
      <c r="AA720" s="3"/>
      <c r="AC720" s="3"/>
      <c r="AE720" s="3"/>
      <c r="AG720" s="3"/>
      <c r="AL720" s="3"/>
    </row>
    <row r="721" spans="1:38" x14ac:dyDescent="0.25">
      <c r="A721" s="3">
        <v>43593</v>
      </c>
      <c r="B721">
        <v>13633228</v>
      </c>
      <c r="C721">
        <v>19091534</v>
      </c>
      <c r="D721">
        <v>17544874</v>
      </c>
      <c r="E721">
        <v>22099592</v>
      </c>
      <c r="F721">
        <v>13125806</v>
      </c>
      <c r="G721">
        <v>16813740</v>
      </c>
      <c r="H721">
        <v>16813740</v>
      </c>
      <c r="I721">
        <v>17902446</v>
      </c>
      <c r="K721" s="5">
        <f t="shared" si="101"/>
        <v>5.1925107221568734E-3</v>
      </c>
      <c r="L721" s="5">
        <f t="shared" si="96"/>
        <v>1.9171868887759569E-3</v>
      </c>
      <c r="M721" s="5">
        <f t="shared" si="97"/>
        <v>3.4559855707196885E-3</v>
      </c>
      <c r="N721" s="5">
        <f t="shared" si="100"/>
        <v>4.2686294588418772E-3</v>
      </c>
      <c r="O721" s="5">
        <f t="shared" si="105"/>
        <v>1.6924319209585814E-3</v>
      </c>
      <c r="P721" s="5">
        <f t="shared" si="102"/>
        <v>-5.328513180758998E-4</v>
      </c>
      <c r="Q721" s="5">
        <f t="shared" si="103"/>
        <v>-5.328513180758998E-4</v>
      </c>
      <c r="R721" s="5">
        <f t="shared" si="104"/>
        <v>-1.3746793260924761E-3</v>
      </c>
      <c r="T721" s="7">
        <f t="shared" si="98"/>
        <v>171.25681907126082</v>
      </c>
      <c r="U721" s="4">
        <f t="shared" si="99"/>
        <v>1.7607953249010877E-3</v>
      </c>
      <c r="V721" s="5">
        <f>T721/MAX($T$14:T721)-1</f>
        <v>-1.3146828472345606E-2</v>
      </c>
      <c r="Z721" s="3"/>
      <c r="AA721" s="3"/>
      <c r="AC721" s="3"/>
      <c r="AE721" s="3"/>
      <c r="AG721" s="3"/>
      <c r="AL721" s="3"/>
    </row>
    <row r="722" spans="1:38" x14ac:dyDescent="0.25">
      <c r="A722" s="3">
        <v>43594</v>
      </c>
      <c r="B722">
        <v>13695791</v>
      </c>
      <c r="C722">
        <v>19031078</v>
      </c>
      <c r="D722">
        <v>17578558</v>
      </c>
      <c r="E722">
        <v>22099592</v>
      </c>
      <c r="F722">
        <v>13038190</v>
      </c>
      <c r="G722">
        <v>16732500</v>
      </c>
      <c r="H722">
        <v>16732500</v>
      </c>
      <c r="I722">
        <v>17861752</v>
      </c>
      <c r="K722" s="5">
        <f t="shared" si="101"/>
        <v>4.5890085605551079E-3</v>
      </c>
      <c r="L722" s="5">
        <f t="shared" si="96"/>
        <v>-3.1666392024862766E-3</v>
      </c>
      <c r="M722" s="5">
        <f t="shared" si="97"/>
        <v>1.9198769965518281E-3</v>
      </c>
      <c r="N722" s="5">
        <f t="shared" si="100"/>
        <v>0</v>
      </c>
      <c r="O722" s="5">
        <f t="shared" si="105"/>
        <v>-6.6750948475088334E-3</v>
      </c>
      <c r="P722" s="5">
        <f t="shared" si="102"/>
        <v>-4.8317625941640685E-3</v>
      </c>
      <c r="Q722" s="5">
        <f t="shared" si="103"/>
        <v>-4.8317625941640685E-3</v>
      </c>
      <c r="R722" s="5">
        <f t="shared" si="104"/>
        <v>-2.2730972069403554E-3</v>
      </c>
      <c r="T722" s="7">
        <f t="shared" si="98"/>
        <v>170.92994394460996</v>
      </c>
      <c r="U722" s="4">
        <f t="shared" si="99"/>
        <v>-1.9086838610195833E-3</v>
      </c>
      <c r="V722" s="5">
        <f>T722/MAX($T$14:T722)-1</f>
        <v>-1.503041919403636E-2</v>
      </c>
      <c r="Z722" s="3"/>
      <c r="AA722" s="3"/>
      <c r="AC722" s="3"/>
      <c r="AE722" s="3"/>
      <c r="AG722" s="3"/>
      <c r="AL722" s="3"/>
    </row>
    <row r="723" spans="1:38" x14ac:dyDescent="0.25">
      <c r="A723" s="3">
        <v>43595</v>
      </c>
      <c r="B723">
        <v>13677398</v>
      </c>
      <c r="C723">
        <v>19031078</v>
      </c>
      <c r="D723">
        <v>17540498</v>
      </c>
      <c r="E723">
        <v>22099592</v>
      </c>
      <c r="F723">
        <v>13149446</v>
      </c>
      <c r="G723">
        <v>16892998</v>
      </c>
      <c r="H723">
        <v>16892998</v>
      </c>
      <c r="I723">
        <v>18012748</v>
      </c>
      <c r="K723" s="5">
        <f t="shared" si="101"/>
        <v>-1.3429673393818842E-3</v>
      </c>
      <c r="L723" s="5">
        <f t="shared" si="96"/>
        <v>0</v>
      </c>
      <c r="M723" s="5">
        <f t="shared" si="97"/>
        <v>-2.1651377775128156E-3</v>
      </c>
      <c r="N723" s="5">
        <f t="shared" si="100"/>
        <v>0</v>
      </c>
      <c r="O723" s="5">
        <f t="shared" si="105"/>
        <v>8.5330862642745142E-3</v>
      </c>
      <c r="P723" s="5">
        <f t="shared" si="102"/>
        <v>9.5919916330493571E-3</v>
      </c>
      <c r="Q723" s="5">
        <f t="shared" si="103"/>
        <v>9.5919916330493571E-3</v>
      </c>
      <c r="R723" s="5">
        <f t="shared" si="104"/>
        <v>8.4535940259387043E-3</v>
      </c>
      <c r="T723" s="7">
        <f t="shared" si="98"/>
        <v>171.62782010500212</v>
      </c>
      <c r="U723" s="4">
        <f t="shared" si="99"/>
        <v>4.0828198049271541E-3</v>
      </c>
      <c r="V723" s="5">
        <f>T723/MAX($T$14:T723)-1</f>
        <v>-1.100896588227096E-2</v>
      </c>
      <c r="Z723" s="3"/>
      <c r="AA723" s="3"/>
      <c r="AC723" s="3"/>
      <c r="AE723" s="3"/>
      <c r="AG723" s="3"/>
      <c r="AL723" s="3"/>
    </row>
    <row r="724" spans="1:38" x14ac:dyDescent="0.25">
      <c r="A724" s="3">
        <v>43598</v>
      </c>
      <c r="B724">
        <v>13675813</v>
      </c>
      <c r="C724">
        <v>19016780</v>
      </c>
      <c r="D724">
        <v>17503442</v>
      </c>
      <c r="E724">
        <v>22080702</v>
      </c>
      <c r="F724">
        <v>13217725</v>
      </c>
      <c r="G724">
        <v>16925386</v>
      </c>
      <c r="H724">
        <v>16925386</v>
      </c>
      <c r="I724">
        <v>18089640</v>
      </c>
      <c r="K724" s="5">
        <f t="shared" si="101"/>
        <v>-1.1588461489531188E-4</v>
      </c>
      <c r="L724" s="5">
        <f t="shared" si="96"/>
        <v>-7.5129743044510811E-4</v>
      </c>
      <c r="M724" s="5">
        <f t="shared" si="97"/>
        <v>-2.1125968031238118E-3</v>
      </c>
      <c r="N724" s="5">
        <f t="shared" si="100"/>
        <v>-8.5476691153396622E-4</v>
      </c>
      <c r="O724" s="5">
        <f t="shared" si="105"/>
        <v>5.192538149515924E-3</v>
      </c>
      <c r="P724" s="5">
        <f t="shared" si="102"/>
        <v>1.9172440557917447E-3</v>
      </c>
      <c r="Q724" s="5">
        <f t="shared" si="103"/>
        <v>1.9172440557917447E-3</v>
      </c>
      <c r="R724" s="5">
        <f t="shared" si="104"/>
        <v>4.2687545509436653E-3</v>
      </c>
      <c r="T724" s="7">
        <f t="shared" si="98"/>
        <v>171.83079649843756</v>
      </c>
      <c r="U724" s="4">
        <f t="shared" si="99"/>
        <v>1.1826543815056101E-3</v>
      </c>
      <c r="V724" s="5">
        <f>T724/MAX($T$14:T724)-1</f>
        <v>-9.8393313025018081E-3</v>
      </c>
      <c r="Z724" s="3"/>
      <c r="AA724" s="3"/>
      <c r="AC724" s="3"/>
      <c r="AE724" s="3"/>
      <c r="AG724" s="3"/>
      <c r="AL724" s="3"/>
    </row>
    <row r="725" spans="1:38" x14ac:dyDescent="0.25">
      <c r="A725" s="3">
        <v>43599</v>
      </c>
      <c r="B725">
        <v>13688191</v>
      </c>
      <c r="C725">
        <v>19000016</v>
      </c>
      <c r="D725">
        <v>17490156</v>
      </c>
      <c r="E725">
        <v>22054886</v>
      </c>
      <c r="F725">
        <v>13278381</v>
      </c>
      <c r="G725">
        <v>16955870</v>
      </c>
      <c r="H725">
        <v>16955870</v>
      </c>
      <c r="I725">
        <v>18089640</v>
      </c>
      <c r="K725" s="5">
        <f t="shared" si="101"/>
        <v>9.0510158335743718E-4</v>
      </c>
      <c r="L725" s="5">
        <f t="shared" si="96"/>
        <v>-8.815372528893084E-4</v>
      </c>
      <c r="M725" s="5">
        <f t="shared" si="97"/>
        <v>-7.5905070556980814E-4</v>
      </c>
      <c r="N725" s="5">
        <f t="shared" si="100"/>
        <v>-1.1691657267055566E-3</v>
      </c>
      <c r="O725" s="5">
        <f t="shared" si="105"/>
        <v>4.588989406270727E-3</v>
      </c>
      <c r="P725" s="5">
        <f t="shared" si="102"/>
        <v>1.8010815233402422E-3</v>
      </c>
      <c r="Q725" s="5">
        <f t="shared" si="103"/>
        <v>1.8010815233402422E-3</v>
      </c>
      <c r="R725" s="5">
        <f t="shared" si="104"/>
        <v>0</v>
      </c>
      <c r="T725" s="7">
        <f t="shared" si="98"/>
        <v>171.96582329375317</v>
      </c>
      <c r="U725" s="4">
        <f t="shared" si="99"/>
        <v>7.8581254389299693E-4</v>
      </c>
      <c r="V725" s="5">
        <f>T725/MAX($T$14:T725)-1</f>
        <v>-9.0612506285696615E-3</v>
      </c>
      <c r="Z725" s="3"/>
      <c r="AA725" s="3"/>
      <c r="AC725" s="3"/>
      <c r="AE725" s="3"/>
      <c r="AG725" s="3"/>
      <c r="AL725" s="3"/>
    </row>
    <row r="726" spans="1:38" x14ac:dyDescent="0.25">
      <c r="A726" s="3">
        <v>43600</v>
      </c>
      <c r="B726">
        <v>13809264</v>
      </c>
      <c r="C726">
        <v>19112714</v>
      </c>
      <c r="D726">
        <v>17585180</v>
      </c>
      <c r="E726">
        <v>22158904</v>
      </c>
      <c r="F726">
        <v>13260548</v>
      </c>
      <c r="G726">
        <v>16955870</v>
      </c>
      <c r="H726">
        <v>16955870</v>
      </c>
      <c r="I726">
        <v>18089640</v>
      </c>
      <c r="K726" s="5">
        <f t="shared" si="101"/>
        <v>8.8450694470876279E-3</v>
      </c>
      <c r="L726" s="5">
        <f t="shared" si="96"/>
        <v>5.9314686892895097E-3</v>
      </c>
      <c r="M726" s="5">
        <f t="shared" si="97"/>
        <v>5.4329989966928061E-3</v>
      </c>
      <c r="N726" s="5">
        <f t="shared" si="100"/>
        <v>4.7163245368848639E-3</v>
      </c>
      <c r="O726" s="5">
        <f t="shared" si="105"/>
        <v>-1.3430101154651153E-3</v>
      </c>
      <c r="P726" s="5">
        <f t="shared" si="102"/>
        <v>0</v>
      </c>
      <c r="Q726" s="5">
        <f t="shared" si="103"/>
        <v>0</v>
      </c>
      <c r="R726" s="5">
        <f t="shared" si="104"/>
        <v>0</v>
      </c>
      <c r="T726" s="7">
        <f t="shared" si="98"/>
        <v>172.47275385415097</v>
      </c>
      <c r="U726" s="4">
        <f t="shared" si="99"/>
        <v>2.9478564443112115E-3</v>
      </c>
      <c r="V726" s="5">
        <f>T726/MAX($T$14:T726)-1</f>
        <v>-6.1401054503174013E-3</v>
      </c>
      <c r="Z726" s="3"/>
      <c r="AA726" s="3"/>
      <c r="AC726" s="3"/>
      <c r="AE726" s="3"/>
      <c r="AG726" s="3"/>
      <c r="AL726" s="3"/>
    </row>
    <row r="727" spans="1:38" x14ac:dyDescent="0.25">
      <c r="A727" s="3">
        <v>43601</v>
      </c>
      <c r="B727">
        <v>13677855</v>
      </c>
      <c r="C727">
        <v>18923364</v>
      </c>
      <c r="D727">
        <v>17538296</v>
      </c>
      <c r="E727">
        <v>22082246</v>
      </c>
      <c r="F727">
        <v>13259012</v>
      </c>
      <c r="G727">
        <v>16943132</v>
      </c>
      <c r="H727">
        <v>16943132</v>
      </c>
      <c r="I727">
        <v>18074176</v>
      </c>
      <c r="K727" s="5">
        <f t="shared" si="101"/>
        <v>-9.5160031700458614E-3</v>
      </c>
      <c r="L727" s="5">
        <f t="shared" si="96"/>
        <v>-9.9070179148811333E-3</v>
      </c>
      <c r="M727" s="5">
        <f t="shared" si="97"/>
        <v>-2.6661086210092444E-3</v>
      </c>
      <c r="N727" s="5">
        <f t="shared" si="100"/>
        <v>-3.4594671288796786E-3</v>
      </c>
      <c r="O727" s="5">
        <f t="shared" si="105"/>
        <v>-1.1583231703549135E-4</v>
      </c>
      <c r="P727" s="5">
        <f t="shared" si="102"/>
        <v>-7.5124425936268224E-4</v>
      </c>
      <c r="Q727" s="5">
        <f t="shared" si="103"/>
        <v>-7.5124425936268224E-4</v>
      </c>
      <c r="R727" s="5">
        <f t="shared" si="104"/>
        <v>-8.5485393849737967E-4</v>
      </c>
      <c r="T727" s="7">
        <f t="shared" si="98"/>
        <v>171.86862983948984</v>
      </c>
      <c r="U727" s="4">
        <f t="shared" si="99"/>
        <v>-3.5027214511342691E-3</v>
      </c>
      <c r="V727" s="5">
        <f>T727/MAX($T$14:T727)-1</f>
        <v>-9.6213198223784602E-3</v>
      </c>
      <c r="Z727" s="3"/>
      <c r="AA727" s="3"/>
      <c r="AC727" s="3"/>
      <c r="AE727" s="3"/>
      <c r="AG727" s="3"/>
      <c r="AL727" s="3"/>
    </row>
    <row r="728" spans="1:38" x14ac:dyDescent="0.25">
      <c r="A728" s="3">
        <v>43602</v>
      </c>
      <c r="B728">
        <v>13716503</v>
      </c>
      <c r="C728">
        <v>18949388</v>
      </c>
      <c r="D728">
        <v>17561082</v>
      </c>
      <c r="E728">
        <v>22090332</v>
      </c>
      <c r="F728">
        <v>13271013</v>
      </c>
      <c r="G728">
        <v>16928194</v>
      </c>
      <c r="H728">
        <v>16928194</v>
      </c>
      <c r="I728">
        <v>18053044</v>
      </c>
      <c r="K728" s="5">
        <f t="shared" si="101"/>
        <v>2.8255892462669685E-3</v>
      </c>
      <c r="L728" s="5">
        <f t="shared" si="96"/>
        <v>1.3752311692571961E-3</v>
      </c>
      <c r="M728" s="5">
        <f t="shared" si="97"/>
        <v>1.2992140171428357E-3</v>
      </c>
      <c r="N728" s="5">
        <f t="shared" si="100"/>
        <v>3.6617652026871284E-4</v>
      </c>
      <c r="O728" s="5">
        <f t="shared" si="105"/>
        <v>9.0512023067779168E-4</v>
      </c>
      <c r="P728" s="5">
        <f t="shared" si="102"/>
        <v>-8.8165517449789732E-4</v>
      </c>
      <c r="Q728" s="5">
        <f t="shared" si="103"/>
        <v>-8.8165517449789732E-4</v>
      </c>
      <c r="R728" s="5">
        <f t="shared" si="104"/>
        <v>-1.1691819311707707E-3</v>
      </c>
      <c r="T728" s="7">
        <f t="shared" si="98"/>
        <v>171.95110183730358</v>
      </c>
      <c r="U728" s="4">
        <f t="shared" si="99"/>
        <v>4.7985486293086743E-4</v>
      </c>
      <c r="V728" s="5">
        <f>T728/MAX($T$14:T728)-1</f>
        <v>-9.1460817965521857E-3</v>
      </c>
      <c r="Z728" s="3"/>
      <c r="AA728" s="3"/>
      <c r="AC728" s="3"/>
      <c r="AE728" s="3"/>
      <c r="AG728" s="3"/>
      <c r="AL728" s="3"/>
    </row>
    <row r="729" spans="1:38" x14ac:dyDescent="0.25">
      <c r="A729" s="3">
        <v>43605</v>
      </c>
      <c r="B729">
        <v>13784688</v>
      </c>
      <c r="C729">
        <v>19062988</v>
      </c>
      <c r="D729">
        <v>17671242</v>
      </c>
      <c r="E729">
        <v>22152954</v>
      </c>
      <c r="F729">
        <v>13388396</v>
      </c>
      <c r="G729">
        <v>17028604</v>
      </c>
      <c r="H729">
        <v>17028604</v>
      </c>
      <c r="I729">
        <v>18138190</v>
      </c>
      <c r="K729" s="5">
        <f t="shared" si="101"/>
        <v>4.9710192167784495E-3</v>
      </c>
      <c r="L729" s="5">
        <f t="shared" si="96"/>
        <v>5.9949165640600377E-3</v>
      </c>
      <c r="M729" s="5">
        <f t="shared" si="97"/>
        <v>6.2729619963053374E-3</v>
      </c>
      <c r="N729" s="5">
        <f t="shared" si="100"/>
        <v>2.8348147959025294E-3</v>
      </c>
      <c r="O729" s="5">
        <f t="shared" si="105"/>
        <v>8.8450670645865426E-3</v>
      </c>
      <c r="P729" s="5">
        <f t="shared" si="102"/>
        <v>5.9315246505327046E-3</v>
      </c>
      <c r="Q729" s="5">
        <f t="shared" si="103"/>
        <v>5.9315246505327046E-3</v>
      </c>
      <c r="R729" s="5">
        <f t="shared" si="104"/>
        <v>4.7164345248369433E-3</v>
      </c>
      <c r="T729" s="7">
        <f t="shared" si="98"/>
        <v>172.92903640408343</v>
      </c>
      <c r="U729" s="4">
        <f t="shared" si="99"/>
        <v>5.6872829329419061E-3</v>
      </c>
      <c r="V729" s="5">
        <f>T729/MAX($T$14:T729)-1</f>
        <v>-3.5108152185151509E-3</v>
      </c>
      <c r="Z729" s="3"/>
      <c r="AA729" s="3"/>
      <c r="AC729" s="3"/>
      <c r="AE729" s="3"/>
      <c r="AG729" s="3"/>
      <c r="AL729" s="3"/>
    </row>
    <row r="730" spans="1:38" x14ac:dyDescent="0.25">
      <c r="A730" s="3">
        <v>43606</v>
      </c>
      <c r="B730">
        <v>13807665</v>
      </c>
      <c r="C730">
        <v>19110984</v>
      </c>
      <c r="D730">
        <v>17679340</v>
      </c>
      <c r="E730">
        <v>22150420</v>
      </c>
      <c r="F730">
        <v>13354592</v>
      </c>
      <c r="G730">
        <v>16981544</v>
      </c>
      <c r="H730">
        <v>16981544</v>
      </c>
      <c r="I730">
        <v>18077046</v>
      </c>
      <c r="K730" s="5">
        <f t="shared" si="101"/>
        <v>1.6668494782037246E-3</v>
      </c>
      <c r="L730" s="5">
        <f t="shared" si="96"/>
        <v>2.5177584962021715E-3</v>
      </c>
      <c r="M730" s="5">
        <f t="shared" si="97"/>
        <v>4.5825867813942267E-4</v>
      </c>
      <c r="N730" s="5">
        <f t="shared" si="100"/>
        <v>-1.1438655088613636E-4</v>
      </c>
      <c r="O730" s="5">
        <f t="shared" si="105"/>
        <v>-2.5248730318404577E-3</v>
      </c>
      <c r="P730" s="5">
        <f t="shared" si="102"/>
        <v>-2.7635853179743819E-3</v>
      </c>
      <c r="Q730" s="5">
        <f t="shared" si="103"/>
        <v>-2.7635853179743819E-3</v>
      </c>
      <c r="R730" s="5">
        <f t="shared" si="104"/>
        <v>-3.3710089044165503E-3</v>
      </c>
      <c r="T730" s="7">
        <f t="shared" si="98"/>
        <v>172.78000243236471</v>
      </c>
      <c r="U730" s="4">
        <f t="shared" si="99"/>
        <v>-8.6182155881832367E-4</v>
      </c>
      <c r="V730" s="5">
        <f>T730/MAX($T$14:T730)-1</f>
        <v>-4.3696110810891309E-3</v>
      </c>
      <c r="Z730" s="3"/>
      <c r="AA730" s="3"/>
      <c r="AC730" s="3"/>
      <c r="AE730" s="3"/>
      <c r="AG730" s="3"/>
      <c r="AL730" s="3"/>
    </row>
    <row r="731" spans="1:38" x14ac:dyDescent="0.25">
      <c r="A731" s="3">
        <v>43607</v>
      </c>
      <c r="B731">
        <v>13792864</v>
      </c>
      <c r="C731">
        <v>19085934</v>
      </c>
      <c r="D731">
        <v>17673534</v>
      </c>
      <c r="E731">
        <v>22157386</v>
      </c>
      <c r="F731">
        <v>13392327</v>
      </c>
      <c r="G731">
        <v>17004898</v>
      </c>
      <c r="H731">
        <v>17004898</v>
      </c>
      <c r="I731">
        <v>18083664</v>
      </c>
      <c r="K731" s="5">
        <f t="shared" si="101"/>
        <v>-1.0719408386573592E-3</v>
      </c>
      <c r="L731" s="5">
        <f t="shared" si="96"/>
        <v>-1.3107645320618033E-3</v>
      </c>
      <c r="M731" s="5">
        <f t="shared" si="97"/>
        <v>-3.2840592465555041E-4</v>
      </c>
      <c r="N731" s="5">
        <f t="shared" si="100"/>
        <v>3.1448613615459031E-4</v>
      </c>
      <c r="O731" s="5">
        <f t="shared" si="105"/>
        <v>2.8256198317402337E-3</v>
      </c>
      <c r="P731" s="5">
        <f t="shared" si="102"/>
        <v>1.3752577504142494E-3</v>
      </c>
      <c r="Q731" s="5">
        <f t="shared" si="103"/>
        <v>1.3752577504142494E-3</v>
      </c>
      <c r="R731" s="5">
        <f t="shared" si="104"/>
        <v>3.6609963818201585E-4</v>
      </c>
      <c r="T731" s="7">
        <f t="shared" si="98"/>
        <v>172.85657874134725</v>
      </c>
      <c r="U731" s="4">
        <f t="shared" si="99"/>
        <v>4.432012264413282E-4</v>
      </c>
      <c r="V731" s="5">
        <f>T731/MAX($T$14:T731)-1</f>
        <v>-3.9283464716381999E-3</v>
      </c>
      <c r="Z731" s="3"/>
      <c r="AA731" s="3"/>
      <c r="AC731" s="3"/>
      <c r="AE731" s="3"/>
      <c r="AG731" s="3"/>
      <c r="AL731" s="3"/>
    </row>
    <row r="732" spans="1:38" x14ac:dyDescent="0.25">
      <c r="A732" s="3">
        <v>43608</v>
      </c>
      <c r="B732">
        <v>13755961</v>
      </c>
      <c r="C732">
        <v>19117508</v>
      </c>
      <c r="D732">
        <v>17691306</v>
      </c>
      <c r="E732">
        <v>22157386</v>
      </c>
      <c r="F732">
        <v>13458900</v>
      </c>
      <c r="G732">
        <v>17106840</v>
      </c>
      <c r="H732">
        <v>17106840</v>
      </c>
      <c r="I732">
        <v>18134928</v>
      </c>
      <c r="K732" s="5">
        <f t="shared" si="101"/>
        <v>-2.6755139469221145E-3</v>
      </c>
      <c r="L732" s="5">
        <f t="shared" si="96"/>
        <v>1.6543073029593458E-3</v>
      </c>
      <c r="M732" s="5">
        <f t="shared" si="97"/>
        <v>1.0055713814791645E-3</v>
      </c>
      <c r="N732" s="5">
        <f t="shared" si="100"/>
        <v>0</v>
      </c>
      <c r="O732" s="5">
        <f t="shared" si="105"/>
        <v>4.9709807713027576E-3</v>
      </c>
      <c r="P732" s="5">
        <f t="shared" si="102"/>
        <v>5.994861010045538E-3</v>
      </c>
      <c r="Q732" s="5">
        <f t="shared" si="103"/>
        <v>5.994861010045538E-3</v>
      </c>
      <c r="R732" s="5">
        <f t="shared" si="104"/>
        <v>2.8348237392599174E-3</v>
      </c>
      <c r="T732" s="7">
        <f t="shared" si="98"/>
        <v>173.28396428290873</v>
      </c>
      <c r="U732" s="4">
        <f t="shared" si="99"/>
        <v>2.4724864085212683E-3</v>
      </c>
      <c r="V732" s="5">
        <f>T732/MAX($T$14:T732)-1</f>
        <v>-1.4655728463759399E-3</v>
      </c>
      <c r="Z732" s="3"/>
      <c r="AA732" s="3"/>
      <c r="AC732" s="3"/>
      <c r="AE732" s="3"/>
      <c r="AG732" s="3"/>
      <c r="AL732" s="3"/>
    </row>
    <row r="733" spans="1:38" x14ac:dyDescent="0.25">
      <c r="A733" s="3">
        <v>43609</v>
      </c>
      <c r="B733">
        <v>13807988</v>
      </c>
      <c r="C733">
        <v>19189814</v>
      </c>
      <c r="D733">
        <v>17713766</v>
      </c>
      <c r="E733">
        <v>22209194</v>
      </c>
      <c r="F733">
        <v>13481334</v>
      </c>
      <c r="G733">
        <v>17149912</v>
      </c>
      <c r="H733">
        <v>17149912</v>
      </c>
      <c r="I733">
        <v>18132856</v>
      </c>
      <c r="K733" s="5">
        <f t="shared" si="101"/>
        <v>3.7821421564077085E-3</v>
      </c>
      <c r="L733" s="5">
        <f t="shared" si="96"/>
        <v>3.7821875110499725E-3</v>
      </c>
      <c r="M733" s="5">
        <f t="shared" si="97"/>
        <v>1.2695501394865971E-3</v>
      </c>
      <c r="N733" s="5">
        <f t="shared" si="100"/>
        <v>2.3381819498022871E-3</v>
      </c>
      <c r="O733" s="5">
        <f t="shared" si="105"/>
        <v>1.6668524173595323E-3</v>
      </c>
      <c r="P733" s="5">
        <f t="shared" si="102"/>
        <v>2.5178232800446843E-3</v>
      </c>
      <c r="Q733" s="5">
        <f t="shared" si="103"/>
        <v>2.5178232800446843E-3</v>
      </c>
      <c r="R733" s="5">
        <f t="shared" si="104"/>
        <v>-1.1425465819325797E-4</v>
      </c>
      <c r="T733" s="7">
        <f t="shared" si="98"/>
        <v>173.66866131337468</v>
      </c>
      <c r="U733" s="4">
        <f t="shared" si="99"/>
        <v>2.220038259500276E-3</v>
      </c>
      <c r="V733" s="5">
        <f>T733/MAX($T$14:T733)-1</f>
        <v>0</v>
      </c>
      <c r="Z733" s="3"/>
      <c r="AA733" s="3"/>
      <c r="AC733" s="3"/>
      <c r="AE733" s="3"/>
      <c r="AG733" s="3"/>
      <c r="AL733" s="3"/>
    </row>
    <row r="734" spans="1:38" x14ac:dyDescent="0.25">
      <c r="A734" s="3">
        <v>43612</v>
      </c>
      <c r="B734">
        <v>13866445</v>
      </c>
      <c r="C734">
        <v>19279628</v>
      </c>
      <c r="D734">
        <v>17771100</v>
      </c>
      <c r="E734">
        <v>22275462</v>
      </c>
      <c r="F734">
        <v>13466884</v>
      </c>
      <c r="G734">
        <v>17127432</v>
      </c>
      <c r="H734">
        <v>17127432</v>
      </c>
      <c r="I734">
        <v>18138556</v>
      </c>
      <c r="K734" s="5">
        <f t="shared" si="101"/>
        <v>4.2335639341517517E-3</v>
      </c>
      <c r="L734" s="5">
        <f t="shared" si="96"/>
        <v>4.6802954942659625E-3</v>
      </c>
      <c r="M734" s="5">
        <f t="shared" si="97"/>
        <v>3.2366917345527657E-3</v>
      </c>
      <c r="N734" s="5">
        <f t="shared" si="100"/>
        <v>2.9838093178888858E-3</v>
      </c>
      <c r="O734" s="5">
        <f t="shared" si="105"/>
        <v>-1.0718523849345685E-3</v>
      </c>
      <c r="P734" s="5">
        <f t="shared" si="102"/>
        <v>-1.3107938979511902E-3</v>
      </c>
      <c r="Q734" s="5">
        <f t="shared" si="103"/>
        <v>-1.3107938979511902E-3</v>
      </c>
      <c r="R734" s="5">
        <f t="shared" si="104"/>
        <v>3.1434651000372682E-4</v>
      </c>
      <c r="T734" s="7">
        <f t="shared" si="98"/>
        <v>173.92385149465952</v>
      </c>
      <c r="U734" s="4">
        <f t="shared" si="99"/>
        <v>1.469408351253268E-3</v>
      </c>
      <c r="V734" s="5">
        <f>T734/MAX($T$14:T734)-1</f>
        <v>0</v>
      </c>
      <c r="Z734" s="3"/>
      <c r="AA734" s="3"/>
      <c r="AC734" s="3"/>
      <c r="AE734" s="3"/>
      <c r="AG734" s="3"/>
      <c r="AL734" s="3"/>
    </row>
    <row r="735" spans="1:38" x14ac:dyDescent="0.25">
      <c r="A735" s="3">
        <v>43613</v>
      </c>
      <c r="B735">
        <v>13809283</v>
      </c>
      <c r="C735">
        <v>19190804</v>
      </c>
      <c r="D735">
        <v>17656900</v>
      </c>
      <c r="E735">
        <v>22103208</v>
      </c>
      <c r="F735">
        <v>13430852</v>
      </c>
      <c r="G735">
        <v>17079138</v>
      </c>
      <c r="H735">
        <v>17079138</v>
      </c>
      <c r="I735">
        <v>18138556</v>
      </c>
      <c r="K735" s="5">
        <f t="shared" si="101"/>
        <v>-4.1223255131361825E-3</v>
      </c>
      <c r="L735" s="5">
        <f t="shared" si="96"/>
        <v>-4.6071428349135912E-3</v>
      </c>
      <c r="M735" s="5">
        <f t="shared" si="97"/>
        <v>-6.426163827787823E-3</v>
      </c>
      <c r="N735" s="5">
        <f t="shared" si="100"/>
        <v>-7.7329035869154739E-3</v>
      </c>
      <c r="O735" s="5">
        <f t="shared" si="105"/>
        <v>-2.6756003838750431E-3</v>
      </c>
      <c r="P735" s="5">
        <f t="shared" si="102"/>
        <v>-2.8196871545016489E-3</v>
      </c>
      <c r="Q735" s="5">
        <f t="shared" si="103"/>
        <v>-2.8196871545016489E-3</v>
      </c>
      <c r="R735" s="5">
        <f t="shared" si="104"/>
        <v>0</v>
      </c>
      <c r="T735" s="7">
        <f t="shared" si="98"/>
        <v>173.24547215483486</v>
      </c>
      <c r="U735" s="4">
        <f t="shared" si="99"/>
        <v>-3.9004388069539264E-3</v>
      </c>
      <c r="V735" s="5">
        <f>T735/MAX($T$14:T735)-1</f>
        <v>-3.9004388069538987E-3</v>
      </c>
      <c r="Z735" s="3"/>
      <c r="AA735" s="3"/>
      <c r="AC735" s="3"/>
      <c r="AE735" s="3"/>
      <c r="AG735" s="3"/>
      <c r="AL735" s="3"/>
    </row>
    <row r="736" spans="1:38" x14ac:dyDescent="0.25">
      <c r="A736" s="3">
        <v>43614</v>
      </c>
      <c r="B736">
        <v>13882111</v>
      </c>
      <c r="C736">
        <v>19271046</v>
      </c>
      <c r="D736">
        <v>17710584</v>
      </c>
      <c r="E736">
        <v>22147060</v>
      </c>
      <c r="F736">
        <v>13481650</v>
      </c>
      <c r="G736">
        <v>17140212</v>
      </c>
      <c r="H736">
        <v>17140212</v>
      </c>
      <c r="I736">
        <v>18180968</v>
      </c>
      <c r="K736" s="5">
        <f t="shared" si="101"/>
        <v>5.2738436890604756E-3</v>
      </c>
      <c r="L736" s="5">
        <f t="shared" si="96"/>
        <v>4.1812734891149006E-3</v>
      </c>
      <c r="M736" s="5">
        <f t="shared" si="97"/>
        <v>3.0403978048241243E-3</v>
      </c>
      <c r="N736" s="5">
        <f t="shared" si="100"/>
        <v>1.9839654044788713E-3</v>
      </c>
      <c r="O736" s="5">
        <f t="shared" si="105"/>
        <v>3.7821874591426052E-3</v>
      </c>
      <c r="P736" s="5">
        <f t="shared" si="102"/>
        <v>3.5759415961156282E-3</v>
      </c>
      <c r="Q736" s="5">
        <f t="shared" si="103"/>
        <v>3.5759415961156282E-3</v>
      </c>
      <c r="R736" s="5">
        <f t="shared" si="104"/>
        <v>2.3382236160365277E-3</v>
      </c>
      <c r="T736" s="7">
        <f t="shared" si="98"/>
        <v>173.84645581773745</v>
      </c>
      <c r="U736" s="4">
        <f t="shared" si="99"/>
        <v>3.4689718318610951E-3</v>
      </c>
      <c r="V736" s="5">
        <f>T736/MAX($T$14:T736)-1</f>
        <v>-4.4499748744608603E-4</v>
      </c>
      <c r="Z736" s="3"/>
      <c r="AA736" s="3"/>
      <c r="AC736" s="3"/>
      <c r="AE736" s="3"/>
      <c r="AG736" s="3"/>
      <c r="AL736" s="3"/>
    </row>
    <row r="737" spans="1:38" x14ac:dyDescent="0.25">
      <c r="A737" s="3">
        <v>43615</v>
      </c>
      <c r="B737">
        <v>13803035</v>
      </c>
      <c r="C737">
        <v>19234876</v>
      </c>
      <c r="D737">
        <v>17631600</v>
      </c>
      <c r="E737">
        <v>21933402</v>
      </c>
      <c r="F737">
        <v>13538725</v>
      </c>
      <c r="G737">
        <v>17220434</v>
      </c>
      <c r="H737">
        <v>17220434</v>
      </c>
      <c r="I737">
        <v>18235216</v>
      </c>
      <c r="K737" s="5">
        <f t="shared" si="101"/>
        <v>-5.696251816456499E-3</v>
      </c>
      <c r="L737" s="5">
        <f t="shared" si="96"/>
        <v>-1.8769090167705116E-3</v>
      </c>
      <c r="M737" s="5">
        <f t="shared" si="97"/>
        <v>-4.4597061282677375E-3</v>
      </c>
      <c r="N737" s="5">
        <f t="shared" si="100"/>
        <v>-9.647239859376322E-3</v>
      </c>
      <c r="O737" s="5">
        <f t="shared" si="105"/>
        <v>4.2335322456821256E-3</v>
      </c>
      <c r="P737" s="5">
        <f t="shared" si="102"/>
        <v>4.6803388429501602E-3</v>
      </c>
      <c r="Q737" s="5">
        <f t="shared" si="103"/>
        <v>4.6803388429501602E-3</v>
      </c>
      <c r="R737" s="5">
        <f t="shared" si="104"/>
        <v>2.9837795215303942E-3</v>
      </c>
      <c r="T737" s="7">
        <f t="shared" si="98"/>
        <v>173.7355826900436</v>
      </c>
      <c r="U737" s="4">
        <f t="shared" si="99"/>
        <v>-6.3776467096977874E-4</v>
      </c>
      <c r="V737" s="5">
        <f>T737/MAX($T$14:T737)-1</f>
        <v>-1.0824783547396244E-3</v>
      </c>
      <c r="Z737" s="3"/>
      <c r="AA737" s="3"/>
      <c r="AC737" s="3"/>
      <c r="AE737" s="3"/>
      <c r="AG737" s="3"/>
      <c r="AL737" s="3"/>
    </row>
    <row r="738" spans="1:38" x14ac:dyDescent="0.25">
      <c r="A738" s="3">
        <v>43616</v>
      </c>
      <c r="B738">
        <v>13766220</v>
      </c>
      <c r="C738">
        <v>19243738</v>
      </c>
      <c r="D738">
        <v>17585376</v>
      </c>
      <c r="E738">
        <v>21888326</v>
      </c>
      <c r="F738">
        <v>13482914</v>
      </c>
      <c r="G738">
        <v>17141098</v>
      </c>
      <c r="H738">
        <v>17141098</v>
      </c>
      <c r="I738">
        <v>18094206</v>
      </c>
      <c r="K738" s="5">
        <f t="shared" si="101"/>
        <v>-2.6671670397125924E-3</v>
      </c>
      <c r="L738" s="5">
        <f t="shared" si="96"/>
        <v>4.6072561112420196E-4</v>
      </c>
      <c r="M738" s="5">
        <f t="shared" si="97"/>
        <v>-2.6216565711563167E-3</v>
      </c>
      <c r="N738" s="5">
        <f t="shared" si="100"/>
        <v>-2.055130344120859E-3</v>
      </c>
      <c r="O738" s="5">
        <f t="shared" si="105"/>
        <v>-4.1223231877447475E-3</v>
      </c>
      <c r="P738" s="5">
        <f t="shared" si="102"/>
        <v>-4.607084815632434E-3</v>
      </c>
      <c r="Q738" s="5">
        <f t="shared" si="103"/>
        <v>-4.607084815632434E-3</v>
      </c>
      <c r="R738" s="5">
        <f t="shared" si="104"/>
        <v>-7.7328395780998926E-3</v>
      </c>
      <c r="T738" s="7">
        <f t="shared" si="98"/>
        <v>173.12853838654206</v>
      </c>
      <c r="U738" s="4">
        <f t="shared" si="99"/>
        <v>-3.4940700926218843E-3</v>
      </c>
      <c r="V738" s="5">
        <f>T738/MAX($T$14:T738)-1</f>
        <v>-4.5727661921164398E-3</v>
      </c>
      <c r="Z738" s="3"/>
      <c r="AA738" s="3"/>
      <c r="AC738" s="3"/>
      <c r="AE738" s="3"/>
      <c r="AG738" s="3"/>
      <c r="AL738" s="3"/>
    </row>
    <row r="739" spans="1:38" x14ac:dyDescent="0.25">
      <c r="A739" s="3">
        <v>43619</v>
      </c>
      <c r="B739">
        <v>13813030</v>
      </c>
      <c r="C739">
        <v>19308018</v>
      </c>
      <c r="D739">
        <v>17608904</v>
      </c>
      <c r="E739">
        <v>21910264</v>
      </c>
      <c r="F739">
        <v>13554021</v>
      </c>
      <c r="G739">
        <v>17212768</v>
      </c>
      <c r="H739">
        <v>17212768</v>
      </c>
      <c r="I739">
        <v>18130104</v>
      </c>
      <c r="K739" s="5">
        <f t="shared" si="101"/>
        <v>3.400352456956135E-3</v>
      </c>
      <c r="L739" s="5">
        <f t="shared" si="96"/>
        <v>3.34030737687252E-3</v>
      </c>
      <c r="M739" s="5">
        <f t="shared" si="97"/>
        <v>1.3379298799183204E-3</v>
      </c>
      <c r="N739" s="5">
        <f t="shared" si="100"/>
        <v>1.0022694289184564E-3</v>
      </c>
      <c r="O739" s="5">
        <f t="shared" si="105"/>
        <v>5.2738599385859786E-3</v>
      </c>
      <c r="P739" s="5">
        <f t="shared" si="102"/>
        <v>4.1811790586576691E-3</v>
      </c>
      <c r="Q739" s="5">
        <f t="shared" si="103"/>
        <v>4.1811790586576691E-3</v>
      </c>
      <c r="R739" s="5">
        <f t="shared" si="104"/>
        <v>1.9839500003482335E-3</v>
      </c>
      <c r="T739" s="7">
        <f t="shared" si="98"/>
        <v>173.66309497849136</v>
      </c>
      <c r="U739" s="4">
        <f t="shared" si="99"/>
        <v>3.0876283998643728E-3</v>
      </c>
      <c r="V739" s="5">
        <f>T739/MAX($T$14:T739)-1</f>
        <v>-1.4992567950127267E-3</v>
      </c>
      <c r="Z739" s="3"/>
      <c r="AA739" s="3"/>
      <c r="AC739" s="3"/>
      <c r="AE739" s="3"/>
      <c r="AG739" s="3"/>
      <c r="AL739" s="3"/>
    </row>
    <row r="740" spans="1:38" x14ac:dyDescent="0.25">
      <c r="A740" s="3">
        <v>43620</v>
      </c>
      <c r="B740">
        <v>13772991</v>
      </c>
      <c r="C740">
        <v>19276444</v>
      </c>
      <c r="D740">
        <v>17581996</v>
      </c>
      <c r="E740">
        <v>21900818</v>
      </c>
      <c r="F740">
        <v>13542952</v>
      </c>
      <c r="G740">
        <v>17238056</v>
      </c>
      <c r="H740">
        <v>17238056</v>
      </c>
      <c r="I740">
        <v>18117240</v>
      </c>
      <c r="K740" s="5">
        <f t="shared" si="101"/>
        <v>-2.898639907391809E-3</v>
      </c>
      <c r="L740" s="5">
        <f t="shared" si="96"/>
        <v>-1.6352791881589779E-3</v>
      </c>
      <c r="M740" s="5">
        <f t="shared" si="97"/>
        <v>-1.528090561456863E-3</v>
      </c>
      <c r="N740" s="5">
        <f t="shared" si="100"/>
        <v>-4.311221443976665E-4</v>
      </c>
      <c r="O740" s="5">
        <f t="shared" si="105"/>
        <v>-8.1665802347508087E-4</v>
      </c>
      <c r="P740" s="5">
        <f t="shared" si="102"/>
        <v>1.4691419764676361E-3</v>
      </c>
      <c r="Q740" s="5">
        <f t="shared" si="103"/>
        <v>1.4691419764676361E-3</v>
      </c>
      <c r="R740" s="5">
        <f t="shared" si="104"/>
        <v>-7.0953812509844116E-4</v>
      </c>
      <c r="T740" s="7">
        <f t="shared" si="98"/>
        <v>173.55279625021029</v>
      </c>
      <c r="U740" s="4">
        <f t="shared" si="99"/>
        <v>-6.3513049963044577E-4</v>
      </c>
      <c r="V740" s="5">
        <f>T740/MAX($T$14:T740)-1</f>
        <v>-2.1334350709260042E-3</v>
      </c>
      <c r="Z740" s="3"/>
      <c r="AA740" s="3"/>
      <c r="AC740" s="3"/>
      <c r="AE740" s="3"/>
      <c r="AG740" s="3"/>
      <c r="AL740" s="3"/>
    </row>
    <row r="741" spans="1:38" x14ac:dyDescent="0.25">
      <c r="A741" s="3">
        <v>43622</v>
      </c>
      <c r="B741">
        <v>14339229</v>
      </c>
      <c r="C741">
        <v>20400240</v>
      </c>
      <c r="D741">
        <v>18561740</v>
      </c>
      <c r="E741">
        <v>23080176</v>
      </c>
      <c r="F741">
        <v>13535785</v>
      </c>
      <c r="G741">
        <v>17305890</v>
      </c>
      <c r="H741">
        <v>17305890</v>
      </c>
      <c r="I741">
        <v>18133886</v>
      </c>
      <c r="K741" s="5">
        <f t="shared" si="101"/>
        <v>4.1112202861382841E-2</v>
      </c>
      <c r="L741" s="5">
        <f t="shared" si="96"/>
        <v>5.829892691826366E-2</v>
      </c>
      <c r="M741" s="5">
        <f t="shared" si="97"/>
        <v>5.5724276128830796E-2</v>
      </c>
      <c r="N741" s="5">
        <f t="shared" si="100"/>
        <v>5.3849952088547592E-2</v>
      </c>
      <c r="O741" s="5">
        <f t="shared" si="105"/>
        <v>-5.2920515409049518E-4</v>
      </c>
      <c r="P741" s="5">
        <f t="shared" si="102"/>
        <v>3.935130504274964E-3</v>
      </c>
      <c r="Q741" s="5">
        <f t="shared" si="103"/>
        <v>3.935130504274964E-3</v>
      </c>
      <c r="R741" s="5">
        <f t="shared" si="104"/>
        <v>9.1879337029254771E-4</v>
      </c>
      <c r="T741" s="7">
        <f t="shared" si="98"/>
        <v>178.26573539837227</v>
      </c>
      <c r="U741" s="4">
        <f t="shared" si="99"/>
        <v>2.7155650902722109E-2</v>
      </c>
      <c r="V741" s="5">
        <f>T741/MAX($T$14:T741)-1</f>
        <v>0</v>
      </c>
      <c r="Z741" s="3"/>
      <c r="AA741" s="3"/>
      <c r="AC741" s="3"/>
      <c r="AE741" s="3"/>
      <c r="AG741" s="3"/>
      <c r="AL741" s="3"/>
    </row>
    <row r="742" spans="1:38" x14ac:dyDescent="0.25">
      <c r="A742" s="3">
        <v>43623</v>
      </c>
      <c r="B742">
        <v>14253695</v>
      </c>
      <c r="C742">
        <v>20380276</v>
      </c>
      <c r="D742">
        <v>18546056</v>
      </c>
      <c r="E742">
        <v>23060674</v>
      </c>
      <c r="F742">
        <v>13581811</v>
      </c>
      <c r="G742">
        <v>17363696</v>
      </c>
      <c r="H742">
        <v>17363696</v>
      </c>
      <c r="I742">
        <v>18152060</v>
      </c>
      <c r="K742" s="5">
        <f t="shared" si="101"/>
        <v>-5.9650348006855536E-3</v>
      </c>
      <c r="L742" s="5">
        <f t="shared" ref="L742:L805" si="106">C742/C741-1</f>
        <v>-9.7861593785175671E-4</v>
      </c>
      <c r="M742" s="5">
        <f t="shared" ref="M742:M805" si="107">D742/D741-1</f>
        <v>-8.4496388808374956E-4</v>
      </c>
      <c r="N742" s="5">
        <f t="shared" si="100"/>
        <v>-8.4496756003937801E-4</v>
      </c>
      <c r="O742" s="5">
        <f t="shared" si="105"/>
        <v>3.400319966666121E-3</v>
      </c>
      <c r="P742" s="5">
        <f t="shared" si="102"/>
        <v>3.3402500535943958E-3</v>
      </c>
      <c r="Q742" s="5">
        <f t="shared" si="103"/>
        <v>3.3402500535943958E-3</v>
      </c>
      <c r="R742" s="5">
        <f t="shared" si="104"/>
        <v>1.002212101697264E-3</v>
      </c>
      <c r="T742" s="7">
        <f t="shared" si="98"/>
        <v>178.32031702382116</v>
      </c>
      <c r="U742" s="4">
        <f t="shared" si="99"/>
        <v>3.0618124861146734E-4</v>
      </c>
      <c r="V742" s="5">
        <f>T742/MAX($T$14:T742)-1</f>
        <v>0</v>
      </c>
      <c r="Z742" s="3"/>
      <c r="AA742" s="3"/>
      <c r="AC742" s="3"/>
      <c r="AE742" s="3"/>
      <c r="AG742" s="3"/>
      <c r="AL742" s="3"/>
    </row>
    <row r="743" spans="1:38" x14ac:dyDescent="0.25">
      <c r="A743" s="3">
        <v>43626</v>
      </c>
      <c r="B743">
        <v>14250547</v>
      </c>
      <c r="C743">
        <v>20478004</v>
      </c>
      <c r="D743">
        <v>18517034</v>
      </c>
      <c r="E743">
        <v>23026902</v>
      </c>
      <c r="F743">
        <v>13542443</v>
      </c>
      <c r="G743">
        <v>17335300</v>
      </c>
      <c r="H743">
        <v>17335300</v>
      </c>
      <c r="I743">
        <v>18144236</v>
      </c>
      <c r="K743" s="5">
        <f t="shared" si="101"/>
        <v>-2.2085501338420244E-4</v>
      </c>
      <c r="L743" s="5">
        <f t="shared" si="106"/>
        <v>4.7952245592748355E-3</v>
      </c>
      <c r="M743" s="5">
        <f t="shared" si="107"/>
        <v>-1.5648610141153485E-3</v>
      </c>
      <c r="N743" s="5">
        <f t="shared" si="100"/>
        <v>-1.4644845159339503E-3</v>
      </c>
      <c r="O743" s="5">
        <f t="shared" si="105"/>
        <v>-2.8985825233468487E-3</v>
      </c>
      <c r="P743" s="5">
        <f t="shared" si="102"/>
        <v>-1.6353661109939077E-3</v>
      </c>
      <c r="Q743" s="5">
        <f t="shared" si="103"/>
        <v>-1.6353661109939077E-3</v>
      </c>
      <c r="R743" s="5">
        <f t="shared" si="104"/>
        <v>-4.3102545936934966E-4</v>
      </c>
      <c r="T743" s="7">
        <f t="shared" ref="T743:T806" si="108">T742*(1+U743)</f>
        <v>178.20763382563948</v>
      </c>
      <c r="U743" s="4">
        <f t="shared" ref="U743:U806" si="109">(K743*$K$12%)+(L743*$L$12%)+(M743*$M$12%)+(N743*$N$12%)+(O743*$O$12%)+(P743*$P$12%)+(Q743*$Q$12%)+(R743*$R$12%)</f>
        <v>-6.3191452360783495E-4</v>
      </c>
      <c r="V743" s="5">
        <f>T743/MAX($T$14:T743)-1</f>
        <v>-6.3191452360766842E-4</v>
      </c>
      <c r="Z743" s="3"/>
      <c r="AA743" s="3"/>
      <c r="AC743" s="3"/>
      <c r="AE743" s="3"/>
      <c r="AG743" s="3"/>
      <c r="AL743" s="3"/>
    </row>
    <row r="744" spans="1:38" x14ac:dyDescent="0.25">
      <c r="A744" s="3">
        <v>43627</v>
      </c>
      <c r="B744">
        <v>14191784</v>
      </c>
      <c r="C744">
        <v>20434238</v>
      </c>
      <c r="D744">
        <v>18478138</v>
      </c>
      <c r="E744">
        <v>22987414</v>
      </c>
      <c r="F744">
        <v>13642430</v>
      </c>
      <c r="G744">
        <v>17448024</v>
      </c>
      <c r="H744">
        <v>17448024</v>
      </c>
      <c r="I744">
        <v>18233382</v>
      </c>
      <c r="K744" s="5">
        <f t="shared" si="101"/>
        <v>-4.1235610113773413E-3</v>
      </c>
      <c r="L744" s="5">
        <f t="shared" si="106"/>
        <v>-2.1372200142162345E-3</v>
      </c>
      <c r="M744" s="5">
        <f t="shared" si="107"/>
        <v>-2.1005523886816757E-3</v>
      </c>
      <c r="N744" s="5">
        <f t="shared" si="100"/>
        <v>-1.7148637710795445E-3</v>
      </c>
      <c r="O744" s="5">
        <f t="shared" si="105"/>
        <v>7.3832321095979037E-3</v>
      </c>
      <c r="P744" s="5">
        <f t="shared" si="102"/>
        <v>6.5025699007228432E-3</v>
      </c>
      <c r="Q744" s="5">
        <f t="shared" si="103"/>
        <v>6.5025699007228432E-3</v>
      </c>
      <c r="R744" s="5">
        <f t="shared" si="104"/>
        <v>4.9131856530084672E-3</v>
      </c>
      <c r="T744" s="7">
        <f t="shared" si="108"/>
        <v>178.54679325654325</v>
      </c>
      <c r="U744" s="4">
        <f t="shared" si="109"/>
        <v>1.9031700473371577E-3</v>
      </c>
      <c r="V744" s="5">
        <f>T744/MAX($T$14:T744)-1</f>
        <v>0</v>
      </c>
      <c r="Z744" s="3"/>
      <c r="AA744" s="3"/>
      <c r="AC744" s="3"/>
      <c r="AE744" s="3"/>
      <c r="AG744" s="3"/>
      <c r="AL744" s="3"/>
    </row>
    <row r="745" spans="1:38" x14ac:dyDescent="0.25">
      <c r="A745" s="3">
        <v>43628</v>
      </c>
      <c r="B745">
        <v>14158504</v>
      </c>
      <c r="C745">
        <v>20278708</v>
      </c>
      <c r="D745">
        <v>18339578</v>
      </c>
      <c r="E745">
        <v>22799032</v>
      </c>
      <c r="F745">
        <v>13583666</v>
      </c>
      <c r="G745">
        <v>17515436</v>
      </c>
      <c r="H745">
        <v>17515436</v>
      </c>
      <c r="I745">
        <v>18352944</v>
      </c>
      <c r="K745" s="5">
        <f t="shared" si="101"/>
        <v>-2.3450187798799149E-3</v>
      </c>
      <c r="L745" s="5">
        <f t="shared" si="106"/>
        <v>-7.6112454009784614E-3</v>
      </c>
      <c r="M745" s="5">
        <f t="shared" si="107"/>
        <v>-7.4985910376900167E-3</v>
      </c>
      <c r="N745" s="5">
        <f t="shared" si="100"/>
        <v>-8.1950061890389003E-3</v>
      </c>
      <c r="O745" s="5">
        <f t="shared" si="105"/>
        <v>-4.3074437618517702E-3</v>
      </c>
      <c r="P745" s="5">
        <f t="shared" si="102"/>
        <v>3.8635893669105581E-3</v>
      </c>
      <c r="Q745" s="5">
        <f t="shared" si="103"/>
        <v>3.8635893669105581E-3</v>
      </c>
      <c r="R745" s="5">
        <f t="shared" si="104"/>
        <v>6.5573133936425165E-3</v>
      </c>
      <c r="T745" s="7">
        <f t="shared" si="108"/>
        <v>178.19700194279901</v>
      </c>
      <c r="U745" s="4">
        <f t="shared" si="109"/>
        <v>-1.9591016302469288E-3</v>
      </c>
      <c r="V745" s="5">
        <f>T745/MAX($T$14:T745)-1</f>
        <v>-1.9591016302469288E-3</v>
      </c>
      <c r="Z745" s="3"/>
      <c r="AA745" s="3"/>
      <c r="AC745" s="3"/>
      <c r="AE745" s="3"/>
      <c r="AG745" s="3"/>
      <c r="AL745" s="3"/>
    </row>
    <row r="746" spans="1:38" x14ac:dyDescent="0.25">
      <c r="A746" s="3">
        <v>43629</v>
      </c>
      <c r="B746">
        <v>14062510</v>
      </c>
      <c r="C746">
        <v>20107302</v>
      </c>
      <c r="D746">
        <v>18284668</v>
      </c>
      <c r="E746">
        <v>22682696</v>
      </c>
      <c r="F746">
        <v>13580667</v>
      </c>
      <c r="G746">
        <v>17599428</v>
      </c>
      <c r="H746">
        <v>17599428</v>
      </c>
      <c r="I746">
        <v>18326066</v>
      </c>
      <c r="K746" s="5">
        <f t="shared" si="101"/>
        <v>-6.7799535883169559E-3</v>
      </c>
      <c r="L746" s="5">
        <f t="shared" si="106"/>
        <v>-8.4525108798844117E-3</v>
      </c>
      <c r="M746" s="5">
        <f t="shared" si="107"/>
        <v>-2.994071074045479E-3</v>
      </c>
      <c r="N746" s="5">
        <f t="shared" si="100"/>
        <v>-5.1026727801426475E-3</v>
      </c>
      <c r="O746" s="5">
        <f t="shared" si="105"/>
        <v>-2.2077986899859958E-4</v>
      </c>
      <c r="P746" s="5">
        <f t="shared" si="102"/>
        <v>4.7953131169558016E-3</v>
      </c>
      <c r="Q746" s="5">
        <f t="shared" si="103"/>
        <v>4.7953131169558016E-3</v>
      </c>
      <c r="R746" s="5">
        <f t="shared" si="104"/>
        <v>-1.4645061849477559E-3</v>
      </c>
      <c r="T746" s="7">
        <f t="shared" si="108"/>
        <v>177.85344106013139</v>
      </c>
      <c r="U746" s="4">
        <f t="shared" si="109"/>
        <v>-1.9279835178030308E-3</v>
      </c>
      <c r="V746" s="5">
        <f>T746/MAX($T$14:T746)-1</f>
        <v>-3.8833080323970037E-3</v>
      </c>
      <c r="Z746" s="3"/>
      <c r="AA746" s="3"/>
      <c r="AC746" s="3"/>
      <c r="AE746" s="3"/>
      <c r="AG746" s="3"/>
      <c r="AL746" s="3"/>
    </row>
    <row r="747" spans="1:38" x14ac:dyDescent="0.25">
      <c r="A747" s="3">
        <v>43630</v>
      </c>
      <c r="B747">
        <v>14115956</v>
      </c>
      <c r="C747">
        <v>20190336</v>
      </c>
      <c r="D747">
        <v>18352396</v>
      </c>
      <c r="E747">
        <v>22679560</v>
      </c>
      <c r="F747">
        <v>13524666</v>
      </c>
      <c r="G747">
        <v>17561814</v>
      </c>
      <c r="H747">
        <v>17561814</v>
      </c>
      <c r="I747">
        <v>18294640</v>
      </c>
      <c r="K747" s="5">
        <f t="shared" si="101"/>
        <v>3.8006017417944182E-3</v>
      </c>
      <c r="L747" s="5">
        <f t="shared" si="106"/>
        <v>4.1295445803719577E-3</v>
      </c>
      <c r="M747" s="5">
        <f t="shared" si="107"/>
        <v>3.7040869432247714E-3</v>
      </c>
      <c r="N747" s="5">
        <f t="shared" si="100"/>
        <v>-1.3825517037302504E-4</v>
      </c>
      <c r="O747" s="5">
        <f t="shared" si="105"/>
        <v>-4.1235824426002488E-3</v>
      </c>
      <c r="P747" s="5">
        <f t="shared" si="102"/>
        <v>-2.1372285508369782E-3</v>
      </c>
      <c r="Q747" s="5">
        <f t="shared" si="103"/>
        <v>-2.1372285508369782E-3</v>
      </c>
      <c r="R747" s="5">
        <f t="shared" si="104"/>
        <v>-1.7148252112592077E-3</v>
      </c>
      <c r="T747" s="7">
        <f t="shared" si="108"/>
        <v>177.88418999348181</v>
      </c>
      <c r="U747" s="4">
        <f t="shared" si="109"/>
        <v>1.7288916743558869E-4</v>
      </c>
      <c r="V747" s="5">
        <f>T747/MAX($T$14:T747)-1</f>
        <v>-3.7110902468541207E-3</v>
      </c>
      <c r="Z747" s="3"/>
      <c r="AA747" s="3"/>
      <c r="AC747" s="3"/>
      <c r="AE747" s="3"/>
      <c r="AG747" s="3"/>
      <c r="AL747" s="3"/>
    </row>
    <row r="748" spans="1:38" x14ac:dyDescent="0.25">
      <c r="A748" s="3">
        <v>43633</v>
      </c>
      <c r="B748">
        <v>14159414</v>
      </c>
      <c r="C748">
        <v>20241422</v>
      </c>
      <c r="D748">
        <v>18410330</v>
      </c>
      <c r="E748">
        <v>22733160</v>
      </c>
      <c r="F748">
        <v>13492950</v>
      </c>
      <c r="G748">
        <v>17428146</v>
      </c>
      <c r="H748">
        <v>17428146</v>
      </c>
      <c r="I748">
        <v>18144714</v>
      </c>
      <c r="K748" s="5">
        <f t="shared" si="101"/>
        <v>3.078643770213052E-3</v>
      </c>
      <c r="L748" s="5">
        <f t="shared" si="106"/>
        <v>2.5302203985113625E-3</v>
      </c>
      <c r="M748" s="5">
        <f t="shared" si="107"/>
        <v>3.1567540281933759E-3</v>
      </c>
      <c r="N748" s="5">
        <f t="shared" si="100"/>
        <v>2.3633615466966962E-3</v>
      </c>
      <c r="O748" s="5">
        <f t="shared" si="105"/>
        <v>-2.3450486688543215E-3</v>
      </c>
      <c r="P748" s="5">
        <f t="shared" si="102"/>
        <v>-7.6112866244910649E-3</v>
      </c>
      <c r="Q748" s="5">
        <f t="shared" si="103"/>
        <v>-7.6112866244910649E-3</v>
      </c>
      <c r="R748" s="5">
        <f t="shared" si="104"/>
        <v>-8.1950779025987686E-3</v>
      </c>
      <c r="T748" s="7">
        <f t="shared" si="108"/>
        <v>177.55880156317474</v>
      </c>
      <c r="U748" s="4">
        <f t="shared" si="109"/>
        <v>-1.8292150096025916E-3</v>
      </c>
      <c r="V748" s="5">
        <f>T748/MAX($T$14:T748)-1</f>
        <v>-5.5335168744752306E-3</v>
      </c>
      <c r="Z748" s="3"/>
      <c r="AA748" s="3"/>
      <c r="AC748" s="3"/>
      <c r="AE748" s="3"/>
      <c r="AG748" s="3"/>
      <c r="AL748" s="3"/>
    </row>
    <row r="749" spans="1:38" x14ac:dyDescent="0.25">
      <c r="A749" s="3">
        <v>43634</v>
      </c>
      <c r="B749">
        <v>14094581</v>
      </c>
      <c r="C749">
        <v>20155696</v>
      </c>
      <c r="D749">
        <v>18371508</v>
      </c>
      <c r="E749">
        <v>22733160</v>
      </c>
      <c r="F749">
        <v>13473644</v>
      </c>
      <c r="G749">
        <v>17374962</v>
      </c>
      <c r="H749">
        <v>17374962</v>
      </c>
      <c r="I749">
        <v>18186942</v>
      </c>
      <c r="K749" s="5">
        <f t="shared" si="101"/>
        <v>-4.5787911844373808E-3</v>
      </c>
      <c r="L749" s="5">
        <f t="shared" si="106"/>
        <v>-4.2351767578384658E-3</v>
      </c>
      <c r="M749" s="5">
        <f t="shared" si="107"/>
        <v>-2.1087074484813506E-3</v>
      </c>
      <c r="N749" s="5">
        <f t="shared" si="100"/>
        <v>0</v>
      </c>
      <c r="O749" s="5">
        <f t="shared" si="105"/>
        <v>-1.4308212807428999E-3</v>
      </c>
      <c r="P749" s="5">
        <f t="shared" si="102"/>
        <v>-3.0516154730400036E-3</v>
      </c>
      <c r="Q749" s="5">
        <f t="shared" si="103"/>
        <v>-3.0516154730400036E-3</v>
      </c>
      <c r="R749" s="5">
        <f t="shared" si="104"/>
        <v>2.327289369234542E-3</v>
      </c>
      <c r="T749" s="7">
        <f t="shared" si="108"/>
        <v>177.20081109751681</v>
      </c>
      <c r="U749" s="4">
        <f t="shared" si="109"/>
        <v>-2.0161797810431953E-3</v>
      </c>
      <c r="V749" s="5">
        <f>T749/MAX($T$14:T749)-1</f>
        <v>-7.5385400906780031E-3</v>
      </c>
      <c r="Z749" s="3"/>
      <c r="AA749" s="3"/>
      <c r="AC749" s="3"/>
      <c r="AE749" s="3"/>
      <c r="AG749" s="3"/>
      <c r="AL749" s="3"/>
    </row>
    <row r="750" spans="1:38" x14ac:dyDescent="0.25">
      <c r="A750" s="3">
        <v>43635</v>
      </c>
      <c r="B750">
        <v>14069273</v>
      </c>
      <c r="C750">
        <v>20169362</v>
      </c>
      <c r="D750">
        <v>18334700</v>
      </c>
      <c r="E750">
        <v>22669350</v>
      </c>
      <c r="F750">
        <v>13539351</v>
      </c>
      <c r="G750">
        <v>17487142</v>
      </c>
      <c r="H750">
        <v>17487142</v>
      </c>
      <c r="I750">
        <v>18214166</v>
      </c>
      <c r="K750" s="5">
        <f t="shared" si="101"/>
        <v>-1.7955837069579816E-3</v>
      </c>
      <c r="L750" s="5">
        <f t="shared" si="106"/>
        <v>6.7802173638664698E-4</v>
      </c>
      <c r="M750" s="5">
        <f t="shared" si="107"/>
        <v>-2.0035372164332044E-3</v>
      </c>
      <c r="N750" s="5">
        <f t="shared" si="100"/>
        <v>-2.8069128972830759E-3</v>
      </c>
      <c r="O750" s="5">
        <f t="shared" si="105"/>
        <v>4.8767059601693141E-3</v>
      </c>
      <c r="P750" s="5">
        <f t="shared" si="102"/>
        <v>6.4564169982068709E-3</v>
      </c>
      <c r="Q750" s="5">
        <f t="shared" si="103"/>
        <v>6.4564169982068709E-3</v>
      </c>
      <c r="R750" s="5">
        <f t="shared" si="104"/>
        <v>1.4968981591296782E-3</v>
      </c>
      <c r="T750" s="7">
        <f t="shared" si="108"/>
        <v>177.49670158848616</v>
      </c>
      <c r="U750" s="4">
        <f t="shared" si="109"/>
        <v>1.6698032539281399E-3</v>
      </c>
      <c r="V750" s="5">
        <f>T750/MAX($T$14:T750)-1</f>
        <v>-5.8813247155230508E-3</v>
      </c>
      <c r="Z750" s="3"/>
      <c r="AA750" s="3"/>
      <c r="AC750" s="3"/>
      <c r="AE750" s="3"/>
      <c r="AG750" s="3"/>
      <c r="AL750" s="3"/>
    </row>
    <row r="751" spans="1:38" x14ac:dyDescent="0.25">
      <c r="A751" s="3">
        <v>43636</v>
      </c>
      <c r="B751">
        <v>14103569</v>
      </c>
      <c r="C751">
        <v>20762474</v>
      </c>
      <c r="D751">
        <v>18904054</v>
      </c>
      <c r="E751">
        <v>23256270</v>
      </c>
      <c r="F751">
        <v>13581033</v>
      </c>
      <c r="G751">
        <v>17531388</v>
      </c>
      <c r="H751">
        <v>17531388</v>
      </c>
      <c r="I751">
        <v>18257214</v>
      </c>
      <c r="K751" s="5">
        <f t="shared" si="101"/>
        <v>2.4376526064993076E-3</v>
      </c>
      <c r="L751" s="5">
        <f t="shared" si="106"/>
        <v>2.9406582121933367E-2</v>
      </c>
      <c r="M751" s="5">
        <f t="shared" si="107"/>
        <v>3.1053357840597373E-2</v>
      </c>
      <c r="N751" s="5">
        <f t="shared" si="100"/>
        <v>2.589046443766585E-2</v>
      </c>
      <c r="O751" s="5">
        <f t="shared" si="105"/>
        <v>3.0785818315810509E-3</v>
      </c>
      <c r="P751" s="5">
        <f t="shared" si="102"/>
        <v>2.5302019049195934E-3</v>
      </c>
      <c r="Q751" s="5">
        <f t="shared" si="103"/>
        <v>2.5302019049195934E-3</v>
      </c>
      <c r="R751" s="5">
        <f t="shared" si="104"/>
        <v>2.3634351416363941E-3</v>
      </c>
      <c r="T751" s="7">
        <f t="shared" si="108"/>
        <v>179.69966812683941</v>
      </c>
      <c r="U751" s="4">
        <f t="shared" si="109"/>
        <v>1.2411309723719066E-2</v>
      </c>
      <c r="V751" s="5">
        <f>T751/MAX($T$14:T751)-1</f>
        <v>0</v>
      </c>
      <c r="Z751" s="3"/>
      <c r="AA751" s="3"/>
      <c r="AC751" s="3"/>
      <c r="AE751" s="3"/>
      <c r="AG751" s="3"/>
      <c r="AL751" s="3"/>
    </row>
    <row r="752" spans="1:38" x14ac:dyDescent="0.25">
      <c r="A752" s="3">
        <v>43637</v>
      </c>
      <c r="B752">
        <v>14083538</v>
      </c>
      <c r="C752">
        <v>20762474</v>
      </c>
      <c r="D752">
        <v>18886550</v>
      </c>
      <c r="E752">
        <v>23256270</v>
      </c>
      <c r="F752">
        <v>13518848</v>
      </c>
      <c r="G752">
        <v>17457142</v>
      </c>
      <c r="H752">
        <v>17457142</v>
      </c>
      <c r="I752">
        <v>18257214</v>
      </c>
      <c r="K752" s="5">
        <f t="shared" si="101"/>
        <v>-1.4202787960976293E-3</v>
      </c>
      <c r="L752" s="5">
        <f t="shared" si="106"/>
        <v>0</v>
      </c>
      <c r="M752" s="5">
        <f t="shared" si="107"/>
        <v>-9.2593895468140452E-4</v>
      </c>
      <c r="N752" s="5">
        <f t="shared" si="100"/>
        <v>0</v>
      </c>
      <c r="O752" s="5">
        <f t="shared" si="105"/>
        <v>-4.5788122302625744E-3</v>
      </c>
      <c r="P752" s="5">
        <f t="shared" si="102"/>
        <v>-4.2350326169268149E-3</v>
      </c>
      <c r="Q752" s="5">
        <f t="shared" si="103"/>
        <v>-4.2350326169268149E-3</v>
      </c>
      <c r="R752" s="5">
        <f t="shared" si="104"/>
        <v>0</v>
      </c>
      <c r="T752" s="7">
        <f t="shared" si="108"/>
        <v>179.3538564392272</v>
      </c>
      <c r="U752" s="4">
        <f t="shared" si="109"/>
        <v>-1.9243869018619048E-3</v>
      </c>
      <c r="V752" s="5">
        <f>T752/MAX($T$14:T752)-1</f>
        <v>-1.9243869018618076E-3</v>
      </c>
      <c r="Z752" s="3"/>
      <c r="AA752" s="3"/>
      <c r="AC752" s="3"/>
      <c r="AE752" s="3"/>
      <c r="AG752" s="3"/>
      <c r="AL752" s="3"/>
    </row>
    <row r="753" spans="1:38" x14ac:dyDescent="0.25">
      <c r="A753" s="3">
        <v>43640</v>
      </c>
      <c r="B753">
        <v>14051155</v>
      </c>
      <c r="C753">
        <v>20762474</v>
      </c>
      <c r="D753">
        <v>18868700</v>
      </c>
      <c r="E753">
        <v>23256270</v>
      </c>
      <c r="F753">
        <v>13494574</v>
      </c>
      <c r="G753">
        <v>17468978</v>
      </c>
      <c r="H753">
        <v>17468978</v>
      </c>
      <c r="I753">
        <v>18205968</v>
      </c>
      <c r="K753" s="5">
        <f t="shared" si="101"/>
        <v>-2.2993511999612748E-3</v>
      </c>
      <c r="L753" s="5">
        <f t="shared" si="106"/>
        <v>0</v>
      </c>
      <c r="M753" s="5">
        <f t="shared" si="107"/>
        <v>-9.4511702772603901E-4</v>
      </c>
      <c r="N753" s="5">
        <f t="shared" si="100"/>
        <v>0</v>
      </c>
      <c r="O753" s="5">
        <f t="shared" si="105"/>
        <v>-1.7955671962581743E-3</v>
      </c>
      <c r="P753" s="5">
        <f t="shared" si="102"/>
        <v>6.780033066122737E-4</v>
      </c>
      <c r="Q753" s="5">
        <f t="shared" si="103"/>
        <v>6.780033066122737E-4</v>
      </c>
      <c r="R753" s="5">
        <f t="shared" si="104"/>
        <v>-2.8068904708024034E-3</v>
      </c>
      <c r="T753" s="7">
        <f t="shared" si="108"/>
        <v>179.20833501360508</v>
      </c>
      <c r="U753" s="4">
        <f t="shared" si="109"/>
        <v>-8.1136491019041801E-4</v>
      </c>
      <c r="V753" s="5">
        <f>T753/MAX($T$14:T753)-1</f>
        <v>-2.7341904320464794E-3</v>
      </c>
      <c r="Z753" s="3"/>
      <c r="AA753" s="3"/>
      <c r="AC753" s="3"/>
      <c r="AE753" s="3"/>
      <c r="AG753" s="3"/>
      <c r="AL753" s="3"/>
    </row>
    <row r="754" spans="1:38" x14ac:dyDescent="0.25">
      <c r="A754" s="3">
        <v>43641</v>
      </c>
      <c r="B754">
        <v>14034255</v>
      </c>
      <c r="C754">
        <v>20848614</v>
      </c>
      <c r="D754">
        <v>18849896</v>
      </c>
      <c r="E754">
        <v>23307252</v>
      </c>
      <c r="F754">
        <v>13519471</v>
      </c>
      <c r="G754">
        <v>17645210</v>
      </c>
      <c r="H754">
        <v>17645210</v>
      </c>
      <c r="I754">
        <v>18305970</v>
      </c>
      <c r="K754" s="5">
        <f t="shared" si="101"/>
        <v>-1.2027481014905694E-3</v>
      </c>
      <c r="L754" s="5">
        <f t="shared" si="106"/>
        <v>4.1488312038344688E-3</v>
      </c>
      <c r="M754" s="5">
        <f t="shared" si="107"/>
        <v>-9.9657104093020532E-4</v>
      </c>
      <c r="N754" s="5">
        <f t="shared" si="100"/>
        <v>2.1921830112912044E-3</v>
      </c>
      <c r="O754" s="5">
        <f t="shared" si="105"/>
        <v>1.8449637609900815E-3</v>
      </c>
      <c r="P754" s="5">
        <f t="shared" si="102"/>
        <v>1.0088283355786487E-2</v>
      </c>
      <c r="Q754" s="5">
        <f t="shared" si="103"/>
        <v>1.0088283355786487E-2</v>
      </c>
      <c r="R754" s="5">
        <f t="shared" si="104"/>
        <v>5.4928142244345945E-3</v>
      </c>
      <c r="T754" s="7">
        <f t="shared" si="108"/>
        <v>179.91746328613667</v>
      </c>
      <c r="U754" s="4">
        <f t="shared" si="109"/>
        <v>3.9570049712128186E-3</v>
      </c>
      <c r="V754" s="5">
        <f>T754/MAX($T$14:T754)-1</f>
        <v>0</v>
      </c>
      <c r="Z754" s="3"/>
      <c r="AA754" s="3"/>
      <c r="AC754" s="3"/>
      <c r="AE754" s="3"/>
      <c r="AG754" s="3"/>
      <c r="AL754" s="3"/>
    </row>
    <row r="755" spans="1:38" x14ac:dyDescent="0.25">
      <c r="A755" s="3">
        <v>43642</v>
      </c>
      <c r="B755">
        <v>14140405</v>
      </c>
      <c r="C755">
        <v>20984776</v>
      </c>
      <c r="D755">
        <v>19016378</v>
      </c>
      <c r="E755">
        <v>23433482</v>
      </c>
      <c r="F755">
        <v>13474443</v>
      </c>
      <c r="G755">
        <v>17625308</v>
      </c>
      <c r="H755">
        <v>17625308</v>
      </c>
      <c r="I755">
        <v>18291256</v>
      </c>
      <c r="K755" s="5">
        <f t="shared" si="101"/>
        <v>7.563636259993789E-3</v>
      </c>
      <c r="L755" s="5">
        <f t="shared" si="106"/>
        <v>6.5309857048529985E-3</v>
      </c>
      <c r="M755" s="5">
        <f t="shared" si="107"/>
        <v>8.8319850677160971E-3</v>
      </c>
      <c r="N755" s="5">
        <f t="shared" si="100"/>
        <v>5.4159108933133915E-3</v>
      </c>
      <c r="O755" s="5">
        <f t="shared" si="105"/>
        <v>-3.3306036900407898E-3</v>
      </c>
      <c r="P755" s="5">
        <f t="shared" si="102"/>
        <v>-1.1278981661312359E-3</v>
      </c>
      <c r="Q755" s="5">
        <f t="shared" si="103"/>
        <v>-1.1278981661312359E-3</v>
      </c>
      <c r="R755" s="5">
        <f t="shared" si="104"/>
        <v>-8.0378149860405035E-4</v>
      </c>
      <c r="T755" s="7">
        <f t="shared" si="108"/>
        <v>180.41116437103489</v>
      </c>
      <c r="U755" s="4">
        <f t="shared" si="109"/>
        <v>2.7440420506211205E-3</v>
      </c>
      <c r="V755" s="5">
        <f>T755/MAX($T$14:T755)-1</f>
        <v>0</v>
      </c>
      <c r="Z755" s="3"/>
      <c r="AA755" s="3"/>
      <c r="AC755" s="3"/>
      <c r="AE755" s="3"/>
      <c r="AG755" s="3"/>
      <c r="AL755" s="3"/>
    </row>
    <row r="756" spans="1:38" x14ac:dyDescent="0.25">
      <c r="A756" s="3">
        <v>43643</v>
      </c>
      <c r="B756">
        <v>14284436</v>
      </c>
      <c r="C756">
        <v>20902552</v>
      </c>
      <c r="D756">
        <v>18939288</v>
      </c>
      <c r="E756">
        <v>23313738</v>
      </c>
      <c r="F756">
        <v>13443459</v>
      </c>
      <c r="G756">
        <v>17625308</v>
      </c>
      <c r="H756">
        <v>17625308</v>
      </c>
      <c r="I756">
        <v>18291256</v>
      </c>
      <c r="K756" s="5">
        <f t="shared" si="101"/>
        <v>1.0185776149975956E-2</v>
      </c>
      <c r="L756" s="5">
        <f t="shared" si="106"/>
        <v>-3.9182691299635142E-3</v>
      </c>
      <c r="M756" s="5">
        <f t="shared" si="107"/>
        <v>-4.0538739816804448E-3</v>
      </c>
      <c r="N756" s="5">
        <f t="shared" si="100"/>
        <v>-5.1099533564836763E-3</v>
      </c>
      <c r="O756" s="5">
        <f t="shared" si="105"/>
        <v>-2.299464252436989E-3</v>
      </c>
      <c r="P756" s="5">
        <f t="shared" si="102"/>
        <v>0</v>
      </c>
      <c r="Q756" s="5">
        <f t="shared" si="103"/>
        <v>0</v>
      </c>
      <c r="R756" s="5">
        <f t="shared" si="104"/>
        <v>0</v>
      </c>
      <c r="T756" s="7">
        <f t="shared" si="108"/>
        <v>180.29399217800977</v>
      </c>
      <c r="U756" s="4">
        <f t="shared" si="109"/>
        <v>-6.4947307132358356E-4</v>
      </c>
      <c r="V756" s="5">
        <f>T756/MAX($T$14:T756)-1</f>
        <v>-6.4947307132356968E-4</v>
      </c>
      <c r="Z756" s="3"/>
      <c r="AA756" s="3"/>
      <c r="AC756" s="3"/>
      <c r="AE756" s="3"/>
      <c r="AG756" s="3"/>
      <c r="AL756" s="3"/>
    </row>
    <row r="757" spans="1:38" x14ac:dyDescent="0.25">
      <c r="A757" s="3">
        <v>43644</v>
      </c>
      <c r="B757">
        <v>14266120</v>
      </c>
      <c r="C757">
        <v>20902552</v>
      </c>
      <c r="D757">
        <v>18922010</v>
      </c>
      <c r="E757">
        <v>23313738</v>
      </c>
      <c r="F757">
        <v>13427290</v>
      </c>
      <c r="G757">
        <v>17698434</v>
      </c>
      <c r="H757">
        <v>17698434</v>
      </c>
      <c r="I757">
        <v>18331354</v>
      </c>
      <c r="K757" s="5">
        <f t="shared" si="101"/>
        <v>-1.2822347343640628E-3</v>
      </c>
      <c r="L757" s="5">
        <f t="shared" si="106"/>
        <v>0</v>
      </c>
      <c r="M757" s="5">
        <f t="shared" si="107"/>
        <v>-9.1228350294902949E-4</v>
      </c>
      <c r="N757" s="5">
        <f t="shared" si="100"/>
        <v>0</v>
      </c>
      <c r="O757" s="5">
        <f t="shared" si="105"/>
        <v>-1.202741050499001E-3</v>
      </c>
      <c r="P757" s="5">
        <f t="shared" si="102"/>
        <v>4.1489204046816219E-3</v>
      </c>
      <c r="Q757" s="5">
        <f t="shared" si="103"/>
        <v>4.1489204046816219E-3</v>
      </c>
      <c r="R757" s="5">
        <f t="shared" si="104"/>
        <v>2.1921950029020199E-3</v>
      </c>
      <c r="T757" s="7">
        <f t="shared" si="108"/>
        <v>180.45384030241229</v>
      </c>
      <c r="U757" s="4">
        <f t="shared" si="109"/>
        <v>8.865970655566463E-4</v>
      </c>
      <c r="V757" s="5">
        <f>T757/MAX($T$14:T757)-1</f>
        <v>0</v>
      </c>
      <c r="Z757" s="3"/>
      <c r="AA757" s="3"/>
      <c r="AC757" s="3"/>
      <c r="AE757" s="3"/>
      <c r="AG757" s="3"/>
      <c r="AL757" s="3"/>
    </row>
    <row r="758" spans="1:38" x14ac:dyDescent="0.25">
      <c r="A758" s="3">
        <v>43647</v>
      </c>
      <c r="B758">
        <v>14219363</v>
      </c>
      <c r="C758">
        <v>20902552</v>
      </c>
      <c r="D758">
        <v>18889344</v>
      </c>
      <c r="E758">
        <v>23313738</v>
      </c>
      <c r="F758">
        <v>13528850</v>
      </c>
      <c r="G758">
        <v>17814022</v>
      </c>
      <c r="H758">
        <v>17814022</v>
      </c>
      <c r="I758">
        <v>18430634</v>
      </c>
      <c r="K758" s="5">
        <f t="shared" si="101"/>
        <v>-3.2774853989732122E-3</v>
      </c>
      <c r="L758" s="5">
        <f t="shared" si="106"/>
        <v>0</v>
      </c>
      <c r="M758" s="5">
        <f t="shared" si="107"/>
        <v>-1.7263493677468489E-3</v>
      </c>
      <c r="N758" s="5">
        <f t="shared" si="100"/>
        <v>0</v>
      </c>
      <c r="O758" s="5">
        <f t="shared" si="105"/>
        <v>7.5637004935471541E-3</v>
      </c>
      <c r="P758" s="5">
        <f t="shared" si="102"/>
        <v>6.5309733053218189E-3</v>
      </c>
      <c r="Q758" s="5">
        <f t="shared" si="103"/>
        <v>6.5309733053218189E-3</v>
      </c>
      <c r="R758" s="5">
        <f t="shared" si="104"/>
        <v>5.4158574429363782E-3</v>
      </c>
      <c r="T758" s="7">
        <f t="shared" si="108"/>
        <v>180.92838134027335</v>
      </c>
      <c r="U758" s="4">
        <f t="shared" si="109"/>
        <v>2.6297087225508886E-3</v>
      </c>
      <c r="V758" s="5">
        <f>T758/MAX($T$14:T758)-1</f>
        <v>0</v>
      </c>
      <c r="Z758" s="3"/>
      <c r="AA758" s="3"/>
      <c r="AC758" s="3"/>
      <c r="AE758" s="3"/>
      <c r="AG758" s="3"/>
      <c r="AL758" s="3"/>
    </row>
    <row r="759" spans="1:38" x14ac:dyDescent="0.25">
      <c r="A759" s="3">
        <v>43648</v>
      </c>
      <c r="B759">
        <v>14179326</v>
      </c>
      <c r="C759">
        <v>20809004</v>
      </c>
      <c r="D759">
        <v>18808268</v>
      </c>
      <c r="E759">
        <v>23214376</v>
      </c>
      <c r="F759">
        <v>13598986</v>
      </c>
      <c r="G759">
        <v>17895524</v>
      </c>
      <c r="H759">
        <v>17895524</v>
      </c>
      <c r="I759">
        <v>18523220</v>
      </c>
      <c r="K759" s="5">
        <f t="shared" si="101"/>
        <v>-2.8156676216789522E-3</v>
      </c>
      <c r="L759" s="5">
        <f t="shared" si="106"/>
        <v>-4.4754343871504787E-3</v>
      </c>
      <c r="M759" s="5">
        <f t="shared" si="107"/>
        <v>-4.2921554078320101E-3</v>
      </c>
      <c r="N759" s="5">
        <f t="shared" si="100"/>
        <v>-4.261950614697696E-3</v>
      </c>
      <c r="O759" s="5">
        <f t="shared" si="105"/>
        <v>5.1841804735806019E-3</v>
      </c>
      <c r="P759" s="5">
        <f t="shared" si="102"/>
        <v>4.5751599498418116E-3</v>
      </c>
      <c r="Q759" s="5">
        <f t="shared" si="103"/>
        <v>4.5751599498418116E-3</v>
      </c>
      <c r="R759" s="5">
        <f t="shared" si="104"/>
        <v>5.0234842708070104E-3</v>
      </c>
      <c r="T759" s="7">
        <f t="shared" si="108"/>
        <v>181.00782646359184</v>
      </c>
      <c r="U759" s="4">
        <f t="shared" si="109"/>
        <v>4.3909707658901231E-4</v>
      </c>
      <c r="V759" s="5">
        <f>T759/MAX($T$14:T759)-1</f>
        <v>0</v>
      </c>
      <c r="Z759" s="3"/>
      <c r="AA759" s="3"/>
      <c r="AC759" s="3"/>
      <c r="AE759" s="3"/>
      <c r="AG759" s="3"/>
      <c r="AL759" s="3"/>
    </row>
    <row r="760" spans="1:38" x14ac:dyDescent="0.25">
      <c r="A760" s="3">
        <v>43649</v>
      </c>
      <c r="B760">
        <v>14157528</v>
      </c>
      <c r="C760">
        <v>20727120</v>
      </c>
      <c r="D760">
        <v>18760664</v>
      </c>
      <c r="E760">
        <v>23085780</v>
      </c>
      <c r="F760">
        <v>13591124</v>
      </c>
      <c r="G760">
        <v>17895250</v>
      </c>
      <c r="H760">
        <v>17895250</v>
      </c>
      <c r="I760">
        <v>18523220</v>
      </c>
      <c r="K760" s="5">
        <f t="shared" si="101"/>
        <v>-1.5373086139637282E-3</v>
      </c>
      <c r="L760" s="5">
        <f t="shared" si="106"/>
        <v>-3.9350273564270344E-3</v>
      </c>
      <c r="M760" s="5">
        <f t="shared" si="107"/>
        <v>-2.5310145516854732E-3</v>
      </c>
      <c r="N760" s="5">
        <f t="shared" si="100"/>
        <v>-5.5394984556121907E-3</v>
      </c>
      <c r="O760" s="5">
        <f t="shared" si="105"/>
        <v>-5.7813134008666278E-4</v>
      </c>
      <c r="P760" s="5">
        <f t="shared" si="102"/>
        <v>-1.5311091198011439E-5</v>
      </c>
      <c r="Q760" s="5">
        <f t="shared" si="103"/>
        <v>-1.5311091198011439E-5</v>
      </c>
      <c r="R760" s="5">
        <f t="shared" si="104"/>
        <v>0</v>
      </c>
      <c r="T760" s="7">
        <f t="shared" si="108"/>
        <v>180.68763261240025</v>
      </c>
      <c r="U760" s="4">
        <f t="shared" si="109"/>
        <v>-1.768950312521389E-3</v>
      </c>
      <c r="V760" s="5">
        <f>T760/MAX($T$14:T760)-1</f>
        <v>-1.7689503125214445E-3</v>
      </c>
      <c r="Z760" s="3"/>
      <c r="AA760" s="3"/>
      <c r="AC760" s="3"/>
      <c r="AE760" s="3"/>
      <c r="AG760" s="3"/>
      <c r="AL760" s="3"/>
    </row>
    <row r="761" spans="1:38" x14ac:dyDescent="0.25">
      <c r="A761" s="3">
        <v>43650</v>
      </c>
      <c r="B761">
        <v>14073115</v>
      </c>
      <c r="C761">
        <v>20587098</v>
      </c>
      <c r="D761">
        <v>18666226</v>
      </c>
      <c r="E761">
        <v>23074586</v>
      </c>
      <c r="F761">
        <v>13546579</v>
      </c>
      <c r="G761">
        <v>17895250</v>
      </c>
      <c r="H761">
        <v>17895250</v>
      </c>
      <c r="I761">
        <v>18523220</v>
      </c>
      <c r="K761" s="5">
        <f t="shared" si="101"/>
        <v>-5.9624109519684776E-3</v>
      </c>
      <c r="L761" s="5">
        <f t="shared" si="106"/>
        <v>-6.7554971457683965E-3</v>
      </c>
      <c r="M761" s="5">
        <f t="shared" si="107"/>
        <v>-5.0338303590959921E-3</v>
      </c>
      <c r="N761" s="5">
        <f t="shared" si="100"/>
        <v>-4.8488723361306274E-4</v>
      </c>
      <c r="O761" s="5">
        <f t="shared" si="105"/>
        <v>-3.2775067021683091E-3</v>
      </c>
      <c r="P761" s="5">
        <f t="shared" si="102"/>
        <v>0</v>
      </c>
      <c r="Q761" s="5">
        <f t="shared" si="103"/>
        <v>0</v>
      </c>
      <c r="R761" s="5">
        <f t="shared" si="104"/>
        <v>0</v>
      </c>
      <c r="T761" s="7">
        <f t="shared" si="108"/>
        <v>180.20171540618387</v>
      </c>
      <c r="U761" s="4">
        <f t="shared" si="109"/>
        <v>-2.6892665490767798E-3</v>
      </c>
      <c r="V761" s="5">
        <f>T761/MAX($T$14:T761)-1</f>
        <v>-4.4534596826956152E-3</v>
      </c>
      <c r="Z761" s="3"/>
      <c r="AA761" s="3"/>
      <c r="AC761" s="3"/>
      <c r="AE761" s="3"/>
      <c r="AG761" s="3"/>
      <c r="AL761" s="3"/>
    </row>
    <row r="762" spans="1:38" x14ac:dyDescent="0.25">
      <c r="A762" s="3">
        <v>43651</v>
      </c>
      <c r="B762">
        <v>14073115</v>
      </c>
      <c r="C762">
        <v>20587098</v>
      </c>
      <c r="D762">
        <v>18666226</v>
      </c>
      <c r="E762">
        <v>23074586</v>
      </c>
      <c r="F762">
        <v>13508437</v>
      </c>
      <c r="G762">
        <v>17815160</v>
      </c>
      <c r="H762">
        <v>17815160</v>
      </c>
      <c r="I762">
        <v>18444276</v>
      </c>
      <c r="K762" s="5">
        <f t="shared" si="101"/>
        <v>0</v>
      </c>
      <c r="L762" s="5">
        <f t="shared" si="106"/>
        <v>0</v>
      </c>
      <c r="M762" s="5">
        <f t="shared" si="107"/>
        <v>0</v>
      </c>
      <c r="N762" s="5">
        <f t="shared" si="100"/>
        <v>0</v>
      </c>
      <c r="O762" s="5">
        <f t="shared" si="105"/>
        <v>-2.8156186148546869E-3</v>
      </c>
      <c r="P762" s="5">
        <f t="shared" si="102"/>
        <v>-4.4754893058214229E-3</v>
      </c>
      <c r="Q762" s="5">
        <f t="shared" si="103"/>
        <v>-4.4754893058214229E-3</v>
      </c>
      <c r="R762" s="5">
        <f t="shared" si="104"/>
        <v>-4.2618939903537045E-3</v>
      </c>
      <c r="T762" s="7">
        <f t="shared" si="108"/>
        <v>179.84067020460267</v>
      </c>
      <c r="U762" s="4">
        <f t="shared" si="109"/>
        <v>-2.0035614021064047E-3</v>
      </c>
      <c r="V762" s="5">
        <f>T762/MAX($T$14:T762)-1</f>
        <v>-6.4480983048759155E-3</v>
      </c>
      <c r="Z762" s="3"/>
      <c r="AA762" s="3"/>
      <c r="AC762" s="3"/>
      <c r="AE762" s="3"/>
      <c r="AG762" s="3"/>
      <c r="AL762" s="3"/>
    </row>
    <row r="763" spans="1:38" x14ac:dyDescent="0.25">
      <c r="A763" s="3">
        <v>43654</v>
      </c>
      <c r="B763">
        <v>14309609</v>
      </c>
      <c r="C763">
        <v>20772138</v>
      </c>
      <c r="D763">
        <v>18706702</v>
      </c>
      <c r="E763">
        <v>23132802</v>
      </c>
      <c r="F763">
        <v>13487670</v>
      </c>
      <c r="G763">
        <v>17745058</v>
      </c>
      <c r="H763">
        <v>17745058</v>
      </c>
      <c r="I763">
        <v>18342102</v>
      </c>
      <c r="K763" s="5">
        <f t="shared" si="101"/>
        <v>1.6804666202187679E-2</v>
      </c>
      <c r="L763" s="5">
        <f t="shared" si="106"/>
        <v>8.9881536484646141E-3</v>
      </c>
      <c r="M763" s="5">
        <f t="shared" si="107"/>
        <v>2.1684083327824233E-3</v>
      </c>
      <c r="N763" s="5">
        <f t="shared" si="100"/>
        <v>2.52294884077231E-3</v>
      </c>
      <c r="O763" s="5">
        <f t="shared" si="105"/>
        <v>-1.5373355185355209E-3</v>
      </c>
      <c r="P763" s="5">
        <f t="shared" si="102"/>
        <v>-3.9349632560133907E-3</v>
      </c>
      <c r="Q763" s="5">
        <f t="shared" si="103"/>
        <v>-3.9349632560133907E-3</v>
      </c>
      <c r="R763" s="5">
        <f t="shared" si="104"/>
        <v>-5.5396048074752846E-3</v>
      </c>
      <c r="T763" s="7">
        <f t="shared" si="108"/>
        <v>180.18995023923489</v>
      </c>
      <c r="U763" s="4">
        <f t="shared" si="109"/>
        <v>1.9421637732711799E-3</v>
      </c>
      <c r="V763" s="5">
        <f>T763/MAX($T$14:T763)-1</f>
        <v>-4.5184577945388549E-3</v>
      </c>
      <c r="Z763" s="3"/>
      <c r="AA763" s="3"/>
      <c r="AC763" s="3"/>
      <c r="AE763" s="3"/>
      <c r="AG763" s="3"/>
      <c r="AL763" s="3"/>
    </row>
    <row r="764" spans="1:38" x14ac:dyDescent="0.25">
      <c r="A764" s="3">
        <v>43655</v>
      </c>
      <c r="B764">
        <v>14436166</v>
      </c>
      <c r="C764">
        <v>20946010</v>
      </c>
      <c r="D764">
        <v>18745894</v>
      </c>
      <c r="E764">
        <v>23139226</v>
      </c>
      <c r="F764">
        <v>13476391</v>
      </c>
      <c r="G764">
        <v>17798588</v>
      </c>
      <c r="H764">
        <v>17798588</v>
      </c>
      <c r="I764">
        <v>18426192</v>
      </c>
      <c r="K764" s="5">
        <f t="shared" si="101"/>
        <v>8.8441969308874491E-3</v>
      </c>
      <c r="L764" s="5">
        <f t="shared" si="106"/>
        <v>8.3704431387852107E-3</v>
      </c>
      <c r="M764" s="5">
        <f t="shared" si="107"/>
        <v>2.0950780100095212E-3</v>
      </c>
      <c r="N764" s="5">
        <f t="shared" si="100"/>
        <v>2.7770090281320492E-4</v>
      </c>
      <c r="O764" s="5">
        <f t="shared" si="105"/>
        <v>-8.3624525214509582E-4</v>
      </c>
      <c r="P764" s="5">
        <f t="shared" si="102"/>
        <v>3.0166145413557111E-3</v>
      </c>
      <c r="Q764" s="5">
        <f t="shared" si="103"/>
        <v>3.0166145413557111E-3</v>
      </c>
      <c r="R764" s="5">
        <f t="shared" si="104"/>
        <v>4.5845345315385089E-3</v>
      </c>
      <c r="T764" s="7">
        <f t="shared" si="108"/>
        <v>180.85144865907273</v>
      </c>
      <c r="U764" s="4">
        <f t="shared" si="109"/>
        <v>3.6711171680750276E-3</v>
      </c>
      <c r="V764" s="5">
        <f>T764/MAX($T$14:T764)-1</f>
        <v>-8.6392841444660196E-4</v>
      </c>
      <c r="Z764" s="3"/>
      <c r="AA764" s="3"/>
      <c r="AC764" s="3"/>
      <c r="AE764" s="3"/>
      <c r="AG764" s="3"/>
      <c r="AL764" s="3"/>
    </row>
    <row r="765" spans="1:38" x14ac:dyDescent="0.25">
      <c r="A765" s="3">
        <v>43656</v>
      </c>
      <c r="B765">
        <v>14420898</v>
      </c>
      <c r="C765">
        <v>21003908</v>
      </c>
      <c r="D765">
        <v>18724148</v>
      </c>
      <c r="E765">
        <v>23078188</v>
      </c>
      <c r="F765">
        <v>13491892</v>
      </c>
      <c r="G765">
        <v>17798588</v>
      </c>
      <c r="H765">
        <v>17798588</v>
      </c>
      <c r="I765">
        <v>18426192</v>
      </c>
      <c r="K765" s="5">
        <f t="shared" si="101"/>
        <v>-1.057621531922015E-3</v>
      </c>
      <c r="L765" s="5">
        <f t="shared" si="106"/>
        <v>2.7641541276834936E-3</v>
      </c>
      <c r="M765" s="5">
        <f t="shared" si="107"/>
        <v>-1.1600407001127744E-3</v>
      </c>
      <c r="N765" s="5">
        <f t="shared" si="100"/>
        <v>-2.6378583276727152E-3</v>
      </c>
      <c r="O765" s="5">
        <f t="shared" si="105"/>
        <v>1.1502337680764363E-3</v>
      </c>
      <c r="P765" s="5">
        <f t="shared" si="102"/>
        <v>0</v>
      </c>
      <c r="Q765" s="5">
        <f t="shared" si="103"/>
        <v>0</v>
      </c>
      <c r="R765" s="5">
        <f t="shared" si="104"/>
        <v>0</v>
      </c>
      <c r="T765" s="7">
        <f t="shared" si="108"/>
        <v>180.83017300836582</v>
      </c>
      <c r="U765" s="4">
        <f t="shared" si="109"/>
        <v>-1.1764158299344685E-4</v>
      </c>
      <c r="V765" s="5">
        <f>T765/MAX($T$14:T765)-1</f>
        <v>-9.81468363533744E-4</v>
      </c>
      <c r="Z765" s="3"/>
      <c r="AA765" s="3"/>
      <c r="AC765" s="3"/>
      <c r="AE765" s="3"/>
      <c r="AG765" s="3"/>
      <c r="AL765" s="3"/>
    </row>
    <row r="766" spans="1:38" x14ac:dyDescent="0.25">
      <c r="A766" s="3">
        <v>43657</v>
      </c>
      <c r="B766">
        <v>14384563</v>
      </c>
      <c r="C766">
        <v>20765378</v>
      </c>
      <c r="D766">
        <v>18632394</v>
      </c>
      <c r="E766">
        <v>22961096</v>
      </c>
      <c r="F766">
        <v>13718618</v>
      </c>
      <c r="G766">
        <v>17958564</v>
      </c>
      <c r="H766">
        <v>17958564</v>
      </c>
      <c r="I766">
        <v>18472680</v>
      </c>
      <c r="K766" s="5">
        <f t="shared" si="101"/>
        <v>-2.5196073087819792E-3</v>
      </c>
      <c r="L766" s="5">
        <f t="shared" si="106"/>
        <v>-1.1356458045807427E-2</v>
      </c>
      <c r="M766" s="5">
        <f t="shared" si="107"/>
        <v>-4.900303073870127E-3</v>
      </c>
      <c r="N766" s="5">
        <f t="shared" si="100"/>
        <v>-5.0737085597881704E-3</v>
      </c>
      <c r="O766" s="5">
        <f t="shared" si="105"/>
        <v>1.6804611243552703E-2</v>
      </c>
      <c r="P766" s="5">
        <f t="shared" si="102"/>
        <v>8.9881287212221217E-3</v>
      </c>
      <c r="Q766" s="5">
        <f t="shared" si="103"/>
        <v>8.9881287212221217E-3</v>
      </c>
      <c r="R766" s="5">
        <f t="shared" si="104"/>
        <v>2.5229304025486954E-3</v>
      </c>
      <c r="T766" s="7">
        <f t="shared" si="108"/>
        <v>181.13427787024125</v>
      </c>
      <c r="U766" s="4">
        <f t="shared" si="109"/>
        <v>1.6817152625372422E-3</v>
      </c>
      <c r="V766" s="5">
        <f>T766/MAX($T$14:T766)-1</f>
        <v>0</v>
      </c>
      <c r="Z766" s="3"/>
      <c r="AA766" s="3"/>
      <c r="AC766" s="3"/>
      <c r="AE766" s="3"/>
      <c r="AG766" s="3"/>
      <c r="AL766" s="3"/>
    </row>
    <row r="767" spans="1:38" x14ac:dyDescent="0.25">
      <c r="A767" s="3">
        <v>43658</v>
      </c>
      <c r="B767">
        <v>14371113</v>
      </c>
      <c r="C767">
        <v>20765378</v>
      </c>
      <c r="D767">
        <v>18627748</v>
      </c>
      <c r="E767">
        <v>22961096</v>
      </c>
      <c r="F767">
        <v>13839949</v>
      </c>
      <c r="G767">
        <v>18108886</v>
      </c>
      <c r="H767">
        <v>18108886</v>
      </c>
      <c r="I767">
        <v>18477812</v>
      </c>
      <c r="K767" s="5">
        <f t="shared" si="101"/>
        <v>-9.350301430777197E-4</v>
      </c>
      <c r="L767" s="5">
        <f t="shared" si="106"/>
        <v>0</v>
      </c>
      <c r="M767" s="5">
        <f t="shared" si="107"/>
        <v>-2.4935067388554E-4</v>
      </c>
      <c r="N767" s="5">
        <f t="shared" si="100"/>
        <v>0</v>
      </c>
      <c r="O767" s="5">
        <f t="shared" si="105"/>
        <v>8.8442582190129126E-3</v>
      </c>
      <c r="P767" s="5">
        <f t="shared" si="102"/>
        <v>8.3704910927175913E-3</v>
      </c>
      <c r="Q767" s="5">
        <f t="shared" si="103"/>
        <v>8.3704910927175913E-3</v>
      </c>
      <c r="R767" s="5">
        <f t="shared" si="104"/>
        <v>2.7781567157547649E-4</v>
      </c>
      <c r="T767" s="7">
        <f t="shared" si="108"/>
        <v>181.69304712297176</v>
      </c>
      <c r="U767" s="4">
        <f t="shared" si="109"/>
        <v>3.084834407382539E-3</v>
      </c>
      <c r="V767" s="5">
        <f>T767/MAX($T$14:T767)-1</f>
        <v>0</v>
      </c>
      <c r="Z767" s="3"/>
      <c r="AA767" s="3"/>
      <c r="AC767" s="3"/>
      <c r="AE767" s="3"/>
      <c r="AG767" s="3"/>
      <c r="AL767" s="3"/>
    </row>
    <row r="768" spans="1:38" x14ac:dyDescent="0.25">
      <c r="A768" s="3">
        <v>43661</v>
      </c>
      <c r="B768">
        <v>14351174</v>
      </c>
      <c r="C768">
        <v>20734204</v>
      </c>
      <c r="D768">
        <v>18597698</v>
      </c>
      <c r="E768">
        <v>22922624</v>
      </c>
      <c r="F768">
        <v>13825311</v>
      </c>
      <c r="G768">
        <v>18158942</v>
      </c>
      <c r="H768">
        <v>18158942</v>
      </c>
      <c r="I768">
        <v>18429070</v>
      </c>
      <c r="K768" s="5">
        <f t="shared" si="101"/>
        <v>-1.3874360322683188E-3</v>
      </c>
      <c r="L768" s="5">
        <f t="shared" si="106"/>
        <v>-1.5012488575936178E-3</v>
      </c>
      <c r="M768" s="5">
        <f t="shared" si="107"/>
        <v>-1.6131848036595731E-3</v>
      </c>
      <c r="N768" s="5">
        <f t="shared" si="100"/>
        <v>-1.675529774362694E-3</v>
      </c>
      <c r="O768" s="5">
        <f t="shared" si="105"/>
        <v>-1.0576628569946012E-3</v>
      </c>
      <c r="P768" s="5">
        <f t="shared" si="102"/>
        <v>2.7641678234653355E-3</v>
      </c>
      <c r="Q768" s="5">
        <f t="shared" si="103"/>
        <v>2.7641678234653355E-3</v>
      </c>
      <c r="R768" s="5">
        <f t="shared" si="104"/>
        <v>-2.6378664313718714E-3</v>
      </c>
      <c r="T768" s="7">
        <f t="shared" si="108"/>
        <v>181.59437432790403</v>
      </c>
      <c r="U768" s="4">
        <f t="shared" si="109"/>
        <v>-5.4307413866500065E-4</v>
      </c>
      <c r="V768" s="5">
        <f>T768/MAX($T$14:T768)-1</f>
        <v>-5.4307413866505616E-4</v>
      </c>
      <c r="Z768" s="3"/>
      <c r="AA768" s="3"/>
      <c r="AC768" s="3"/>
      <c r="AE768" s="3"/>
      <c r="AG768" s="3"/>
      <c r="AL768" s="3"/>
    </row>
    <row r="769" spans="1:38" x14ac:dyDescent="0.25">
      <c r="A769" s="3">
        <v>43662</v>
      </c>
      <c r="B769">
        <v>14345049</v>
      </c>
      <c r="C769">
        <v>20715096</v>
      </c>
      <c r="D769">
        <v>18595426</v>
      </c>
      <c r="E769">
        <v>22856260</v>
      </c>
      <c r="F769">
        <v>13790476</v>
      </c>
      <c r="G769">
        <v>18043440</v>
      </c>
      <c r="H769">
        <v>18043440</v>
      </c>
      <c r="I769">
        <v>18335566</v>
      </c>
      <c r="K769" s="5">
        <f t="shared" si="101"/>
        <v>-4.2679435145864808E-4</v>
      </c>
      <c r="L769" s="5">
        <f t="shared" si="106"/>
        <v>-9.2156901706952343E-4</v>
      </c>
      <c r="M769" s="5">
        <f t="shared" si="107"/>
        <v>-1.221656572765184E-4</v>
      </c>
      <c r="N769" s="5">
        <f t="shared" si="100"/>
        <v>-2.8951310286291498E-3</v>
      </c>
      <c r="O769" s="5">
        <f t="shared" si="105"/>
        <v>-2.5196539882538227E-3</v>
      </c>
      <c r="P769" s="5">
        <f t="shared" si="102"/>
        <v>-6.3606128594937417E-3</v>
      </c>
      <c r="Q769" s="5">
        <f t="shared" si="103"/>
        <v>-6.3606128594937417E-3</v>
      </c>
      <c r="R769" s="5">
        <f t="shared" si="104"/>
        <v>-5.0737231992715737E-3</v>
      </c>
      <c r="T769" s="7">
        <f t="shared" si="108"/>
        <v>181.03414971407389</v>
      </c>
      <c r="U769" s="4">
        <f t="shared" si="109"/>
        <v>-3.0850328701183399E-3</v>
      </c>
      <c r="V769" s="5">
        <f>T769/MAX($T$14:T769)-1</f>
        <v>-3.6264316072145419E-3</v>
      </c>
      <c r="Z769" s="3"/>
      <c r="AA769" s="3"/>
      <c r="AC769" s="3"/>
      <c r="AE769" s="3"/>
      <c r="AG769" s="3"/>
      <c r="AL769" s="3"/>
    </row>
    <row r="770" spans="1:38" x14ac:dyDescent="0.25">
      <c r="A770" s="3">
        <v>43663</v>
      </c>
      <c r="B770">
        <v>14338552</v>
      </c>
      <c r="C770">
        <v>20697422</v>
      </c>
      <c r="D770">
        <v>18582858</v>
      </c>
      <c r="E770">
        <v>22842338</v>
      </c>
      <c r="F770">
        <v>13777582</v>
      </c>
      <c r="G770">
        <v>18043440</v>
      </c>
      <c r="H770">
        <v>18043440</v>
      </c>
      <c r="I770">
        <v>18335566</v>
      </c>
      <c r="K770" s="5">
        <f t="shared" si="101"/>
        <v>-4.5290887469262575E-4</v>
      </c>
      <c r="L770" s="5">
        <f t="shared" si="106"/>
        <v>-8.5319421160301445E-4</v>
      </c>
      <c r="M770" s="5">
        <f t="shared" si="107"/>
        <v>-6.7586512941408827E-4</v>
      </c>
      <c r="N770" s="5">
        <f t="shared" si="100"/>
        <v>-6.0911102691341146E-4</v>
      </c>
      <c r="O770" s="5">
        <f t="shared" si="105"/>
        <v>-9.3499310683686776E-4</v>
      </c>
      <c r="P770" s="5">
        <f t="shared" si="102"/>
        <v>0</v>
      </c>
      <c r="Q770" s="5">
        <f t="shared" si="103"/>
        <v>0</v>
      </c>
      <c r="R770" s="5">
        <f t="shared" si="104"/>
        <v>0</v>
      </c>
      <c r="T770" s="7">
        <f t="shared" si="108"/>
        <v>180.95435727537205</v>
      </c>
      <c r="U770" s="4">
        <f t="shared" si="109"/>
        <v>-4.4075904368250096E-4</v>
      </c>
      <c r="V770" s="5">
        <f>T770/MAX($T$14:T770)-1</f>
        <v>-4.0655922683698886E-3</v>
      </c>
      <c r="Z770" s="3"/>
      <c r="AA770" s="3"/>
      <c r="AC770" s="3"/>
      <c r="AE770" s="3"/>
      <c r="AG770" s="3"/>
      <c r="AL770" s="3"/>
    </row>
    <row r="771" spans="1:38" x14ac:dyDescent="0.25">
      <c r="A771" s="3">
        <v>43664</v>
      </c>
      <c r="B771">
        <v>14421725</v>
      </c>
      <c r="C771">
        <v>20830438</v>
      </c>
      <c r="D771">
        <v>18789474</v>
      </c>
      <c r="E771">
        <v>23146316</v>
      </c>
      <c r="F771">
        <v>13758467</v>
      </c>
      <c r="G771">
        <v>18016352</v>
      </c>
      <c r="H771">
        <v>18016352</v>
      </c>
      <c r="I771">
        <v>18304844</v>
      </c>
      <c r="K771" s="5">
        <f t="shared" si="101"/>
        <v>5.8006554636758079E-3</v>
      </c>
      <c r="L771" s="5">
        <f t="shared" si="106"/>
        <v>6.4266941071211559E-3</v>
      </c>
      <c r="M771" s="5">
        <f t="shared" si="107"/>
        <v>1.111863417349479E-2</v>
      </c>
      <c r="N771" s="5">
        <f t="shared" si="100"/>
        <v>1.3307657035807718E-2</v>
      </c>
      <c r="O771" s="5">
        <f t="shared" si="105"/>
        <v>-1.3873987467467597E-3</v>
      </c>
      <c r="P771" s="5">
        <f t="shared" si="102"/>
        <v>-1.5012658340094465E-3</v>
      </c>
      <c r="Q771" s="5">
        <f t="shared" si="103"/>
        <v>-1.5012658340094465E-3</v>
      </c>
      <c r="R771" s="5">
        <f t="shared" si="104"/>
        <v>-1.6755414040667826E-3</v>
      </c>
      <c r="T771" s="7">
        <f t="shared" si="108"/>
        <v>181.64624008219909</v>
      </c>
      <c r="U771" s="4">
        <f t="shared" si="109"/>
        <v>3.8235211201583796E-3</v>
      </c>
      <c r="V771" s="5">
        <f>T771/MAX($T$14:T771)-1</f>
        <v>-2.5761602611573675E-4</v>
      </c>
      <c r="Z771" s="3"/>
      <c r="AA771" s="3"/>
      <c r="AC771" s="3"/>
      <c r="AE771" s="3"/>
      <c r="AG771" s="3"/>
      <c r="AL771" s="3"/>
    </row>
    <row r="772" spans="1:38" x14ac:dyDescent="0.25">
      <c r="A772" s="3">
        <v>43665</v>
      </c>
      <c r="B772">
        <v>14524049</v>
      </c>
      <c r="C772">
        <v>21029208</v>
      </c>
      <c r="D772">
        <v>18907546</v>
      </c>
      <c r="E772">
        <v>23282538</v>
      </c>
      <c r="F772">
        <v>13752595</v>
      </c>
      <c r="G772">
        <v>17999750</v>
      </c>
      <c r="H772">
        <v>17999750</v>
      </c>
      <c r="I772">
        <v>18251848</v>
      </c>
      <c r="K772" s="5">
        <f t="shared" si="101"/>
        <v>7.0951290500962383E-3</v>
      </c>
      <c r="L772" s="5">
        <f t="shared" si="106"/>
        <v>9.5422861487597377E-3</v>
      </c>
      <c r="M772" s="5">
        <f t="shared" si="107"/>
        <v>6.2839438719786145E-3</v>
      </c>
      <c r="N772" s="5">
        <f t="shared" si="100"/>
        <v>5.885256210966805E-3</v>
      </c>
      <c r="O772" s="5">
        <f t="shared" si="105"/>
        <v>-4.2679173486404043E-4</v>
      </c>
      <c r="P772" s="5">
        <f t="shared" si="102"/>
        <v>-9.214962052250808E-4</v>
      </c>
      <c r="Q772" s="5">
        <f t="shared" si="103"/>
        <v>-9.214962052250808E-4</v>
      </c>
      <c r="R772" s="5">
        <f t="shared" si="104"/>
        <v>-2.8951899289608729E-3</v>
      </c>
      <c r="T772" s="7">
        <f t="shared" si="108"/>
        <v>182.18304198653902</v>
      </c>
      <c r="U772" s="4">
        <f t="shared" si="109"/>
        <v>2.9552051509407901E-3</v>
      </c>
      <c r="V772" s="5">
        <f>T772/MAX($T$14:T772)-1</f>
        <v>0</v>
      </c>
      <c r="Z772" s="3"/>
      <c r="AA772" s="3"/>
      <c r="AC772" s="3"/>
      <c r="AE772" s="3"/>
      <c r="AG772" s="3"/>
      <c r="AL772" s="3"/>
    </row>
    <row r="773" spans="1:38" x14ac:dyDescent="0.25">
      <c r="A773" s="3">
        <v>43668</v>
      </c>
      <c r="B773">
        <v>14614602</v>
      </c>
      <c r="C773">
        <v>21277720</v>
      </c>
      <c r="D773">
        <v>19207560</v>
      </c>
      <c r="E773">
        <v>23688450</v>
      </c>
      <c r="F773">
        <v>13746366</v>
      </c>
      <c r="G773">
        <v>17984392</v>
      </c>
      <c r="H773">
        <v>17984392</v>
      </c>
      <c r="I773">
        <v>18240732</v>
      </c>
      <c r="K773" s="5">
        <f t="shared" si="101"/>
        <v>6.2346939204074303E-3</v>
      </c>
      <c r="L773" s="5">
        <f t="shared" si="106"/>
        <v>1.1817468351637439E-2</v>
      </c>
      <c r="M773" s="5">
        <f t="shared" si="107"/>
        <v>1.5867421398842563E-2</v>
      </c>
      <c r="N773" s="5">
        <f t="shared" si="100"/>
        <v>1.743418178894407E-2</v>
      </c>
      <c r="O773" s="5">
        <f t="shared" si="105"/>
        <v>-4.529327010648343E-4</v>
      </c>
      <c r="P773" s="5">
        <f t="shared" si="102"/>
        <v>-8.5323407269544127E-4</v>
      </c>
      <c r="Q773" s="5">
        <f t="shared" si="103"/>
        <v>-8.5323407269544127E-4</v>
      </c>
      <c r="R773" s="5">
        <f t="shared" si="104"/>
        <v>-6.090342194390308E-4</v>
      </c>
      <c r="T773" s="7">
        <f t="shared" si="108"/>
        <v>183.28946989742508</v>
      </c>
      <c r="U773" s="4">
        <f t="shared" si="109"/>
        <v>6.0731662992420943E-3</v>
      </c>
      <c r="V773" s="5">
        <f>T773/MAX($T$14:T773)-1</f>
        <v>0</v>
      </c>
      <c r="Z773" s="3"/>
      <c r="AA773" s="3"/>
      <c r="AC773" s="3"/>
      <c r="AE773" s="3"/>
      <c r="AG773" s="3"/>
      <c r="AL773" s="3"/>
    </row>
    <row r="774" spans="1:38" x14ac:dyDescent="0.25">
      <c r="A774" s="3">
        <v>43669</v>
      </c>
      <c r="B774">
        <v>14618449</v>
      </c>
      <c r="C774">
        <v>21345440</v>
      </c>
      <c r="D774">
        <v>19328210</v>
      </c>
      <c r="E774">
        <v>23688450</v>
      </c>
      <c r="F774">
        <v>13734113</v>
      </c>
      <c r="G774">
        <v>17950984</v>
      </c>
      <c r="H774">
        <v>17950984</v>
      </c>
      <c r="I774">
        <v>18246208</v>
      </c>
      <c r="K774" s="5">
        <f t="shared" si="101"/>
        <v>2.6322988474136721E-4</v>
      </c>
      <c r="L774" s="5">
        <f t="shared" si="106"/>
        <v>3.1826718276206645E-3</v>
      </c>
      <c r="M774" s="5">
        <f t="shared" si="107"/>
        <v>6.2813808729480503E-3</v>
      </c>
      <c r="N774" s="5">
        <f t="shared" si="100"/>
        <v>0</v>
      </c>
      <c r="O774" s="5">
        <f t="shared" si="105"/>
        <v>-8.9136285182567221E-4</v>
      </c>
      <c r="P774" s="5">
        <f t="shared" si="102"/>
        <v>-1.8576107549257426E-3</v>
      </c>
      <c r="Q774" s="5">
        <f t="shared" si="103"/>
        <v>-1.8576107549257426E-3</v>
      </c>
      <c r="R774" s="5">
        <f t="shared" si="104"/>
        <v>3.0020725045454277E-4</v>
      </c>
      <c r="T774" s="7">
        <f t="shared" si="108"/>
        <v>183.41366925876378</v>
      </c>
      <c r="U774" s="4">
        <f t="shared" si="109"/>
        <v>6.7761318426093342E-4</v>
      </c>
      <c r="V774" s="5">
        <f>T774/MAX($T$14:T774)-1</f>
        <v>0</v>
      </c>
      <c r="Z774" s="3"/>
      <c r="AA774" s="3"/>
      <c r="AC774" s="3"/>
      <c r="AE774" s="3"/>
      <c r="AG774" s="3"/>
      <c r="AL774" s="3"/>
    </row>
    <row r="775" spans="1:38" x14ac:dyDescent="0.25">
      <c r="A775" s="3">
        <v>43670</v>
      </c>
      <c r="B775">
        <v>14605971</v>
      </c>
      <c r="C775">
        <v>21291392</v>
      </c>
      <c r="D775">
        <v>19297912</v>
      </c>
      <c r="E775">
        <v>23638680</v>
      </c>
      <c r="F775">
        <v>13796696</v>
      </c>
      <c r="G775">
        <v>18088044</v>
      </c>
      <c r="H775">
        <v>18088044</v>
      </c>
      <c r="I775">
        <v>18356754</v>
      </c>
      <c r="K775" s="5">
        <f t="shared" si="101"/>
        <v>-8.5357892619108977E-4</v>
      </c>
      <c r="L775" s="5">
        <f t="shared" si="106"/>
        <v>-2.5320630542167155E-3</v>
      </c>
      <c r="M775" s="5">
        <f t="shared" si="107"/>
        <v>-1.5675533326676705E-3</v>
      </c>
      <c r="N775" s="5">
        <f t="shared" si="100"/>
        <v>-2.1010239167189582E-3</v>
      </c>
      <c r="O775" s="5">
        <f t="shared" si="105"/>
        <v>4.5567558676704589E-3</v>
      </c>
      <c r="P775" s="5">
        <f t="shared" si="102"/>
        <v>7.6352360405425035E-3</v>
      </c>
      <c r="Q775" s="5">
        <f t="shared" si="103"/>
        <v>7.6352360405425035E-3</v>
      </c>
      <c r="R775" s="5">
        <f t="shared" si="104"/>
        <v>6.0585739239626957E-3</v>
      </c>
      <c r="T775" s="7">
        <f t="shared" si="108"/>
        <v>183.84541546757484</v>
      </c>
      <c r="U775" s="4">
        <f t="shared" si="109"/>
        <v>2.353947830365466E-3</v>
      </c>
      <c r="V775" s="5">
        <f>T775/MAX($T$14:T775)-1</f>
        <v>0</v>
      </c>
      <c r="Z775" s="3"/>
      <c r="AA775" s="3"/>
      <c r="AC775" s="3"/>
      <c r="AE775" s="3"/>
      <c r="AG775" s="3"/>
      <c r="AL775" s="3"/>
    </row>
    <row r="776" spans="1:38" x14ac:dyDescent="0.25">
      <c r="A776" s="3">
        <v>43671</v>
      </c>
      <c r="B776">
        <v>14411077</v>
      </c>
      <c r="C776">
        <v>20993186</v>
      </c>
      <c r="D776">
        <v>19052580</v>
      </c>
      <c r="E776">
        <v>23506742</v>
      </c>
      <c r="F776">
        <v>13882714</v>
      </c>
      <c r="G776">
        <v>18301798</v>
      </c>
      <c r="H776">
        <v>18301798</v>
      </c>
      <c r="I776">
        <v>18676790</v>
      </c>
      <c r="K776" s="5">
        <f t="shared" si="101"/>
        <v>-1.3343447005337739E-2</v>
      </c>
      <c r="L776" s="5">
        <f t="shared" si="106"/>
        <v>-1.4005941931838017E-2</v>
      </c>
      <c r="M776" s="5">
        <f t="shared" si="107"/>
        <v>-1.2712877952806512E-2</v>
      </c>
      <c r="N776" s="5">
        <f t="shared" si="100"/>
        <v>-5.5814453260503161E-3</v>
      </c>
      <c r="O776" s="5">
        <f t="shared" si="105"/>
        <v>6.2346811149567305E-3</v>
      </c>
      <c r="P776" s="5">
        <f t="shared" si="102"/>
        <v>1.1817419285357733E-2</v>
      </c>
      <c r="Q776" s="5">
        <f t="shared" si="103"/>
        <v>1.1817419285357733E-2</v>
      </c>
      <c r="R776" s="5">
        <f t="shared" si="104"/>
        <v>1.7434237011619835E-2</v>
      </c>
      <c r="T776" s="7">
        <f t="shared" si="108"/>
        <v>183.88356441349379</v>
      </c>
      <c r="U776" s="4">
        <f t="shared" si="109"/>
        <v>2.0750556015743105E-4</v>
      </c>
      <c r="V776" s="5">
        <f>T776/MAX($T$14:T776)-1</f>
        <v>0</v>
      </c>
      <c r="Z776" s="3"/>
      <c r="AA776" s="3"/>
      <c r="AC776" s="3"/>
      <c r="AE776" s="3"/>
      <c r="AG776" s="3"/>
      <c r="AL776" s="3"/>
    </row>
    <row r="777" spans="1:38" x14ac:dyDescent="0.25">
      <c r="A777" s="3">
        <v>43672</v>
      </c>
      <c r="B777">
        <v>14464537</v>
      </c>
      <c r="C777">
        <v>21032732</v>
      </c>
      <c r="D777">
        <v>19078962</v>
      </c>
      <c r="E777">
        <v>23515710</v>
      </c>
      <c r="F777">
        <v>13886368</v>
      </c>
      <c r="G777">
        <v>18360048</v>
      </c>
      <c r="H777">
        <v>18360048</v>
      </c>
      <c r="I777">
        <v>18676790</v>
      </c>
      <c r="K777" s="5">
        <f t="shared" si="101"/>
        <v>3.7096464060251133E-3</v>
      </c>
      <c r="L777" s="5">
        <f t="shared" si="106"/>
        <v>1.8837540904939054E-3</v>
      </c>
      <c r="M777" s="5">
        <f t="shared" si="107"/>
        <v>1.3846943563549097E-3</v>
      </c>
      <c r="N777" s="5">
        <f t="shared" ref="N777:N840" si="110">E777/E776-1</f>
        <v>3.8150756919019813E-4</v>
      </c>
      <c r="O777" s="5">
        <f t="shared" si="105"/>
        <v>2.6320501884580239E-4</v>
      </c>
      <c r="P777" s="5">
        <f t="shared" si="102"/>
        <v>3.1827474000094558E-3</v>
      </c>
      <c r="Q777" s="5">
        <f t="shared" si="103"/>
        <v>3.1827474000094558E-3</v>
      </c>
      <c r="R777" s="5">
        <f t="shared" si="104"/>
        <v>0</v>
      </c>
      <c r="T777" s="7">
        <f t="shared" si="108"/>
        <v>184.20509177301318</v>
      </c>
      <c r="U777" s="4">
        <f t="shared" si="109"/>
        <v>1.7485377801161051E-3</v>
      </c>
      <c r="V777" s="5">
        <f>T777/MAX($T$14:T777)-1</f>
        <v>0</v>
      </c>
      <c r="Z777" s="3"/>
      <c r="AA777" s="3"/>
      <c r="AC777" s="3"/>
      <c r="AE777" s="3"/>
      <c r="AG777" s="3"/>
      <c r="AL777" s="3"/>
    </row>
    <row r="778" spans="1:38" x14ac:dyDescent="0.25">
      <c r="A778" s="3">
        <v>43675</v>
      </c>
      <c r="B778">
        <v>14456601</v>
      </c>
      <c r="C778">
        <v>20944150</v>
      </c>
      <c r="D778">
        <v>19019442</v>
      </c>
      <c r="E778">
        <v>23399260</v>
      </c>
      <c r="F778">
        <v>13874516</v>
      </c>
      <c r="G778">
        <v>18313558</v>
      </c>
      <c r="H778">
        <v>18313558</v>
      </c>
      <c r="I778">
        <v>18637548</v>
      </c>
      <c r="K778" s="5">
        <f t="shared" si="101"/>
        <v>-5.486521967484892E-4</v>
      </c>
      <c r="L778" s="5">
        <f t="shared" si="106"/>
        <v>-4.2116259552016366E-3</v>
      </c>
      <c r="M778" s="5">
        <f t="shared" si="107"/>
        <v>-3.1196665730557349E-3</v>
      </c>
      <c r="N778" s="5">
        <f t="shared" si="110"/>
        <v>-4.9520086784536899E-3</v>
      </c>
      <c r="O778" s="5">
        <f t="shared" si="105"/>
        <v>-8.5349891346675477E-4</v>
      </c>
      <c r="P778" s="5">
        <f t="shared" si="102"/>
        <v>-2.532128456309013E-3</v>
      </c>
      <c r="Q778" s="5">
        <f t="shared" si="103"/>
        <v>-2.532128456309013E-3</v>
      </c>
      <c r="R778" s="5">
        <f t="shared" si="104"/>
        <v>-2.1011105227397575E-3</v>
      </c>
      <c r="T778" s="7">
        <f t="shared" si="108"/>
        <v>183.72498837726167</v>
      </c>
      <c r="U778" s="4">
        <f t="shared" si="109"/>
        <v>-2.6063524690355111E-3</v>
      </c>
      <c r="V778" s="5">
        <f>T778/MAX($T$14:T778)-1</f>
        <v>-2.6063524690355111E-3</v>
      </c>
      <c r="Z778" s="3"/>
      <c r="AA778" s="3"/>
      <c r="AC778" s="3"/>
      <c r="AE778" s="3"/>
      <c r="AG778" s="3"/>
      <c r="AL778" s="3"/>
    </row>
    <row r="779" spans="1:38" x14ac:dyDescent="0.25">
      <c r="A779" s="3">
        <v>43676</v>
      </c>
      <c r="B779">
        <v>14272211</v>
      </c>
      <c r="C779">
        <v>21459192</v>
      </c>
      <c r="D779">
        <v>19342254</v>
      </c>
      <c r="E779">
        <v>23907702</v>
      </c>
      <c r="F779">
        <v>13812175</v>
      </c>
      <c r="G779">
        <v>18239480</v>
      </c>
      <c r="H779">
        <v>18239480</v>
      </c>
      <c r="I779">
        <v>18533524</v>
      </c>
      <c r="K779" s="5">
        <f t="shared" ref="K779:K842" si="111">B779/B778-1</f>
        <v>-1.2754727062052829E-2</v>
      </c>
      <c r="L779" s="5">
        <f t="shared" si="106"/>
        <v>2.4591210433462241E-2</v>
      </c>
      <c r="M779" s="5">
        <f t="shared" si="107"/>
        <v>1.6972737685995165E-2</v>
      </c>
      <c r="N779" s="5">
        <f t="shared" si="110"/>
        <v>2.1728977753997292E-2</v>
      </c>
      <c r="O779" s="5">
        <f t="shared" si="105"/>
        <v>-4.4932017808765323E-3</v>
      </c>
      <c r="P779" s="5">
        <f t="shared" si="102"/>
        <v>-4.0449813193045303E-3</v>
      </c>
      <c r="Q779" s="5">
        <f t="shared" si="103"/>
        <v>-4.0449813193045303E-3</v>
      </c>
      <c r="R779" s="5">
        <f t="shared" si="104"/>
        <v>-5.581420903651102E-3</v>
      </c>
      <c r="T779" s="7">
        <f t="shared" si="108"/>
        <v>184.46846859749434</v>
      </c>
      <c r="U779" s="4">
        <f t="shared" si="109"/>
        <v>4.0467016860331467E-3</v>
      </c>
      <c r="V779" s="5">
        <f>T779/MAX($T$14:T779)-1</f>
        <v>0</v>
      </c>
      <c r="Z779" s="3"/>
      <c r="AA779" s="3"/>
      <c r="AC779" s="3"/>
      <c r="AE779" s="3"/>
      <c r="AG779" s="3"/>
      <c r="AL779" s="3"/>
    </row>
    <row r="780" spans="1:38" x14ac:dyDescent="0.25">
      <c r="A780" s="3">
        <v>43677</v>
      </c>
      <c r="B780">
        <v>14292424</v>
      </c>
      <c r="C780">
        <v>21681642</v>
      </c>
      <c r="D780">
        <v>19491800</v>
      </c>
      <c r="E780">
        <v>23976700</v>
      </c>
      <c r="F780">
        <v>13840850</v>
      </c>
      <c r="G780">
        <v>18273838</v>
      </c>
      <c r="H780">
        <v>18273838</v>
      </c>
      <c r="I780">
        <v>18540594</v>
      </c>
      <c r="K780" s="5">
        <f t="shared" si="111"/>
        <v>1.4162486807405283E-3</v>
      </c>
      <c r="L780" s="5">
        <f t="shared" si="106"/>
        <v>1.0366187133234117E-2</v>
      </c>
      <c r="M780" s="5">
        <f t="shared" si="107"/>
        <v>7.7315704777736194E-3</v>
      </c>
      <c r="N780" s="5">
        <f t="shared" si="110"/>
        <v>2.8860155610104243E-3</v>
      </c>
      <c r="O780" s="5">
        <f t="shared" si="105"/>
        <v>2.0760669481816318E-3</v>
      </c>
      <c r="P780" s="5">
        <f t="shared" si="102"/>
        <v>1.8837159831310846E-3</v>
      </c>
      <c r="Q780" s="5">
        <f t="shared" si="103"/>
        <v>1.8837159831310846E-3</v>
      </c>
      <c r="R780" s="5">
        <f t="shared" si="104"/>
        <v>3.8147089565909731E-4</v>
      </c>
      <c r="T780" s="7">
        <f t="shared" si="108"/>
        <v>185.12851964445233</v>
      </c>
      <c r="U780" s="4">
        <f t="shared" si="109"/>
        <v>3.5781239578576984E-3</v>
      </c>
      <c r="V780" s="5">
        <f>T780/MAX($T$14:T780)-1</f>
        <v>0</v>
      </c>
      <c r="Z780" s="3"/>
      <c r="AA780" s="3"/>
      <c r="AC780" s="3"/>
      <c r="AE780" s="3"/>
      <c r="AG780" s="3"/>
      <c r="AL780" s="3"/>
    </row>
    <row r="781" spans="1:38" x14ac:dyDescent="0.25">
      <c r="A781" s="3">
        <v>43678</v>
      </c>
      <c r="B781">
        <v>14528061</v>
      </c>
      <c r="C781">
        <v>22261646</v>
      </c>
      <c r="D781">
        <v>19353500</v>
      </c>
      <c r="E781">
        <v>23906970</v>
      </c>
      <c r="F781">
        <v>13833256</v>
      </c>
      <c r="G781">
        <v>18196876</v>
      </c>
      <c r="H781">
        <v>18196876</v>
      </c>
      <c r="I781">
        <v>18448782</v>
      </c>
      <c r="K781" s="5">
        <f t="shared" si="111"/>
        <v>1.6486846457955728E-2</v>
      </c>
      <c r="L781" s="5">
        <f t="shared" si="106"/>
        <v>2.6750925967691908E-2</v>
      </c>
      <c r="M781" s="5">
        <f t="shared" si="107"/>
        <v>-7.0952913532870143E-3</v>
      </c>
      <c r="N781" s="5">
        <f t="shared" si="110"/>
        <v>-2.9082400830806598E-3</v>
      </c>
      <c r="O781" s="5">
        <f t="shared" si="105"/>
        <v>-5.4866572500966715E-4</v>
      </c>
      <c r="P781" s="5">
        <f t="shared" si="102"/>
        <v>-4.2115947399774534E-3</v>
      </c>
      <c r="Q781" s="5">
        <f t="shared" si="103"/>
        <v>-4.2115947399774534E-3</v>
      </c>
      <c r="R781" s="5">
        <f t="shared" si="104"/>
        <v>-4.9519449053250231E-3</v>
      </c>
      <c r="T781" s="7">
        <f t="shared" si="108"/>
        <v>185.5753838111535</v>
      </c>
      <c r="U781" s="4">
        <f t="shared" si="109"/>
        <v>2.4138051098737956E-3</v>
      </c>
      <c r="V781" s="5">
        <f>T781/MAX($T$14:T781)-1</f>
        <v>0</v>
      </c>
      <c r="Z781" s="3"/>
      <c r="AA781" s="3"/>
      <c r="AC781" s="3"/>
      <c r="AE781" s="3"/>
      <c r="AG781" s="3"/>
      <c r="AL781" s="3"/>
    </row>
    <row r="782" spans="1:38" x14ac:dyDescent="0.25">
      <c r="A782" s="3">
        <v>43679</v>
      </c>
      <c r="B782">
        <v>14478294</v>
      </c>
      <c r="C782">
        <v>22203162</v>
      </c>
      <c r="D782">
        <v>19353500</v>
      </c>
      <c r="E782">
        <v>23814964</v>
      </c>
      <c r="F782">
        <v>13656817</v>
      </c>
      <c r="G782">
        <v>18644358</v>
      </c>
      <c r="H782">
        <v>18644358</v>
      </c>
      <c r="I782">
        <v>18849654</v>
      </c>
      <c r="K782" s="5">
        <f t="shared" si="111"/>
        <v>-3.4255775770765107E-3</v>
      </c>
      <c r="L782" s="5">
        <f t="shared" si="106"/>
        <v>-2.627119306451986E-3</v>
      </c>
      <c r="M782" s="5">
        <f t="shared" si="107"/>
        <v>0</v>
      </c>
      <c r="N782" s="5">
        <f t="shared" si="110"/>
        <v>-3.8485010856667001E-3</v>
      </c>
      <c r="O782" s="5">
        <f t="shared" si="105"/>
        <v>-1.2754697809394977E-2</v>
      </c>
      <c r="P782" s="5">
        <f t="shared" si="102"/>
        <v>2.4591144106274054E-2</v>
      </c>
      <c r="Q782" s="5">
        <f t="shared" si="103"/>
        <v>2.4591144106274054E-2</v>
      </c>
      <c r="R782" s="5">
        <f t="shared" si="104"/>
        <v>2.1728914136445399E-2</v>
      </c>
      <c r="T782" s="7">
        <f t="shared" si="108"/>
        <v>186.69475844086944</v>
      </c>
      <c r="U782" s="4">
        <f t="shared" si="109"/>
        <v>6.0319133213004167E-3</v>
      </c>
      <c r="V782" s="5">
        <f>T782/MAX($T$14:T782)-1</f>
        <v>0</v>
      </c>
      <c r="Z782" s="3"/>
      <c r="AA782" s="3"/>
      <c r="AC782" s="3"/>
      <c r="AE782" s="3"/>
      <c r="AG782" s="3"/>
      <c r="AL782" s="3"/>
    </row>
    <row r="783" spans="1:38" x14ac:dyDescent="0.25">
      <c r="A783" s="3">
        <v>43682</v>
      </c>
      <c r="B783">
        <v>14546161</v>
      </c>
      <c r="C783">
        <v>22018490</v>
      </c>
      <c r="D783">
        <v>19293002</v>
      </c>
      <c r="E783">
        <v>23702360</v>
      </c>
      <c r="F783">
        <v>13676158</v>
      </c>
      <c r="G783">
        <v>18837630</v>
      </c>
      <c r="H783">
        <v>18837630</v>
      </c>
      <c r="I783">
        <v>18904056</v>
      </c>
      <c r="K783" s="5">
        <f t="shared" si="111"/>
        <v>4.687499784159721E-3</v>
      </c>
      <c r="L783" s="5">
        <f t="shared" si="106"/>
        <v>-8.3173738947632803E-3</v>
      </c>
      <c r="M783" s="5">
        <f t="shared" si="107"/>
        <v>-3.1259462112795955E-3</v>
      </c>
      <c r="N783" s="5">
        <f t="shared" si="110"/>
        <v>-4.7282876430130294E-3</v>
      </c>
      <c r="O783" s="5">
        <f t="shared" si="105"/>
        <v>1.4162157990400548E-3</v>
      </c>
      <c r="P783" s="5">
        <f t="shared" ref="P783:P846" si="112">IFERROR(G783/G782-1,0)</f>
        <v>1.0366245917397654E-2</v>
      </c>
      <c r="Q783" s="5">
        <f t="shared" ref="Q783:Q846" si="113">IFERROR(H783/H782-1,0)</f>
        <v>1.0366245917397654E-2</v>
      </c>
      <c r="R783" s="5">
        <f t="shared" ref="R783:R846" si="114">IFERROR(I783/I782-1,0)</f>
        <v>2.886100720999929E-3</v>
      </c>
      <c r="T783" s="7">
        <f t="shared" si="108"/>
        <v>187.01098903286996</v>
      </c>
      <c r="U783" s="4">
        <f t="shared" si="109"/>
        <v>1.6938375487423885E-3</v>
      </c>
      <c r="V783" s="5">
        <f>T783/MAX($T$14:T783)-1</f>
        <v>0</v>
      </c>
      <c r="Z783" s="3"/>
      <c r="AA783" s="3"/>
      <c r="AC783" s="3"/>
      <c r="AE783" s="3"/>
      <c r="AG783" s="3"/>
      <c r="AL783" s="3"/>
    </row>
    <row r="784" spans="1:38" x14ac:dyDescent="0.25">
      <c r="A784" s="3">
        <v>43683</v>
      </c>
      <c r="B784">
        <v>14545800</v>
      </c>
      <c r="C784">
        <v>21962062</v>
      </c>
      <c r="D784">
        <v>19293322</v>
      </c>
      <c r="E784">
        <v>23702360</v>
      </c>
      <c r="F784">
        <v>13566787</v>
      </c>
      <c r="G784">
        <v>18714404</v>
      </c>
      <c r="H784">
        <v>18714404</v>
      </c>
      <c r="I784">
        <v>18783724</v>
      </c>
      <c r="K784" s="5">
        <f t="shared" si="111"/>
        <v>-2.481754464289665E-5</v>
      </c>
      <c r="L784" s="5">
        <f t="shared" si="106"/>
        <v>-2.56275521164262E-3</v>
      </c>
      <c r="M784" s="5">
        <f t="shared" si="107"/>
        <v>1.658632492751444E-5</v>
      </c>
      <c r="N784" s="5">
        <f t="shared" si="110"/>
        <v>0</v>
      </c>
      <c r="O784" s="5">
        <f t="shared" ref="O784:O847" si="115">IFERROR(F784/F783-1,0)</f>
        <v>-7.9972021382028746E-3</v>
      </c>
      <c r="P784" s="5">
        <f t="shared" si="112"/>
        <v>-6.541481067416699E-3</v>
      </c>
      <c r="Q784" s="5">
        <f t="shared" si="113"/>
        <v>-6.541481067416699E-3</v>
      </c>
      <c r="R784" s="5">
        <f t="shared" si="114"/>
        <v>-6.3654064503405605E-3</v>
      </c>
      <c r="T784" s="7">
        <f t="shared" si="108"/>
        <v>186.3093107777614</v>
      </c>
      <c r="U784" s="4">
        <f t="shared" si="109"/>
        <v>-3.7520696443418544E-3</v>
      </c>
      <c r="V784" s="5">
        <f>T784/MAX($T$14:T784)-1</f>
        <v>-3.7520696443417156E-3</v>
      </c>
      <c r="Z784" s="3"/>
      <c r="AA784" s="3"/>
      <c r="AC784" s="3"/>
      <c r="AE784" s="3"/>
      <c r="AG784" s="3"/>
      <c r="AL784" s="3"/>
    </row>
    <row r="785" spans="1:38" x14ac:dyDescent="0.25">
      <c r="A785" s="3">
        <v>43684</v>
      </c>
      <c r="B785">
        <v>14544713</v>
      </c>
      <c r="C785">
        <v>21955076</v>
      </c>
      <c r="D785">
        <v>19245676</v>
      </c>
      <c r="E785">
        <v>23699990</v>
      </c>
      <c r="F785">
        <v>13635853</v>
      </c>
      <c r="G785">
        <v>18847140</v>
      </c>
      <c r="H785">
        <v>18847140</v>
      </c>
      <c r="I785">
        <v>18931046</v>
      </c>
      <c r="K785" s="5">
        <f t="shared" si="111"/>
        <v>-7.4729475174950544E-5</v>
      </c>
      <c r="L785" s="5">
        <f t="shared" si="106"/>
        <v>-3.1809399317783704E-4</v>
      </c>
      <c r="M785" s="5">
        <f t="shared" si="107"/>
        <v>-2.4695591562717834E-3</v>
      </c>
      <c r="N785" s="5">
        <f t="shared" si="110"/>
        <v>-9.9990043185615995E-5</v>
      </c>
      <c r="O785" s="5">
        <f t="shared" si="115"/>
        <v>5.0908147964583428E-3</v>
      </c>
      <c r="P785" s="5">
        <f t="shared" si="112"/>
        <v>7.0927185284661576E-3</v>
      </c>
      <c r="Q785" s="5">
        <f t="shared" si="113"/>
        <v>7.0927185284661576E-3</v>
      </c>
      <c r="R785" s="5">
        <f t="shared" si="114"/>
        <v>7.8430666890123568E-3</v>
      </c>
      <c r="T785" s="7">
        <f t="shared" si="108"/>
        <v>186.87189376981027</v>
      </c>
      <c r="U785" s="4">
        <f t="shared" si="109"/>
        <v>3.0196182343241035E-3</v>
      </c>
      <c r="V785" s="5">
        <f>T785/MAX($T$14:T785)-1</f>
        <v>-7.4378122793217205E-4</v>
      </c>
      <c r="Z785" s="3"/>
      <c r="AA785" s="3"/>
      <c r="AC785" s="3"/>
      <c r="AE785" s="3"/>
      <c r="AG785" s="3"/>
      <c r="AL785" s="3"/>
    </row>
    <row r="786" spans="1:38" x14ac:dyDescent="0.25">
      <c r="A786" s="3">
        <v>43685</v>
      </c>
      <c r="B786">
        <v>14348289</v>
      </c>
      <c r="C786">
        <v>21665576</v>
      </c>
      <c r="D786">
        <v>19099524</v>
      </c>
      <c r="E786">
        <v>23423228</v>
      </c>
      <c r="F786">
        <v>13699771</v>
      </c>
      <c r="G786">
        <v>18690382</v>
      </c>
      <c r="H786">
        <v>18690382</v>
      </c>
      <c r="I786">
        <v>18841534</v>
      </c>
      <c r="K786" s="5">
        <f t="shared" si="111"/>
        <v>-1.3504838493547444E-2</v>
      </c>
      <c r="L786" s="5">
        <f t="shared" si="106"/>
        <v>-1.3186016755305285E-2</v>
      </c>
      <c r="M786" s="5">
        <f t="shared" si="107"/>
        <v>-7.5940174821607087E-3</v>
      </c>
      <c r="N786" s="5">
        <f t="shared" si="110"/>
        <v>-1.1677726446298053E-2</v>
      </c>
      <c r="O786" s="5">
        <f t="shared" si="115"/>
        <v>4.6874955310827193E-3</v>
      </c>
      <c r="P786" s="5">
        <f t="shared" si="112"/>
        <v>-8.3173362112235472E-3</v>
      </c>
      <c r="Q786" s="5">
        <f t="shared" si="113"/>
        <v>-8.3173362112235472E-3</v>
      </c>
      <c r="R786" s="5">
        <f t="shared" si="114"/>
        <v>-4.7283177062693582E-3</v>
      </c>
      <c r="T786" s="7">
        <f t="shared" si="108"/>
        <v>185.4087313690784</v>
      </c>
      <c r="U786" s="4">
        <f t="shared" si="109"/>
        <v>-7.8297617218681531E-3</v>
      </c>
      <c r="V786" s="5">
        <f>T786/MAX($T$14:T786)-1</f>
        <v>-8.5677193200124346E-3</v>
      </c>
      <c r="Z786" s="3"/>
      <c r="AA786" s="3"/>
      <c r="AC786" s="3"/>
      <c r="AE786" s="3"/>
      <c r="AG786" s="3"/>
      <c r="AL786" s="3"/>
    </row>
    <row r="787" spans="1:38" x14ac:dyDescent="0.25">
      <c r="A787" s="3">
        <v>43686</v>
      </c>
      <c r="B787">
        <v>14331500</v>
      </c>
      <c r="C787">
        <v>21665576</v>
      </c>
      <c r="D787">
        <v>19077176</v>
      </c>
      <c r="E787">
        <v>23423228</v>
      </c>
      <c r="F787">
        <v>13699432</v>
      </c>
      <c r="G787">
        <v>18642482</v>
      </c>
      <c r="H787">
        <v>18642482</v>
      </c>
      <c r="I787">
        <v>18841534</v>
      </c>
      <c r="K787" s="5">
        <f t="shared" si="111"/>
        <v>-1.1701046724107433E-3</v>
      </c>
      <c r="L787" s="5">
        <f t="shared" si="106"/>
        <v>0</v>
      </c>
      <c r="M787" s="5">
        <f t="shared" si="107"/>
        <v>-1.1700815161675981E-3</v>
      </c>
      <c r="N787" s="5">
        <f t="shared" si="110"/>
        <v>0</v>
      </c>
      <c r="O787" s="5">
        <f t="shared" si="115"/>
        <v>-2.4744939167264945E-5</v>
      </c>
      <c r="P787" s="5">
        <f t="shared" si="112"/>
        <v>-2.5628154630547018E-3</v>
      </c>
      <c r="Q787" s="5">
        <f t="shared" si="113"/>
        <v>-2.5628154630547018E-3</v>
      </c>
      <c r="R787" s="5">
        <f t="shared" si="114"/>
        <v>0</v>
      </c>
      <c r="T787" s="7">
        <f t="shared" si="108"/>
        <v>185.23512941812257</v>
      </c>
      <c r="U787" s="4">
        <f t="shared" si="109"/>
        <v>-9.3632025673187624E-4</v>
      </c>
      <c r="V787" s="5">
        <f>T787/MAX($T$14:T787)-1</f>
        <v>-9.4960174475909875E-3</v>
      </c>
      <c r="Z787" s="3"/>
      <c r="AA787" s="3"/>
      <c r="AC787" s="3"/>
      <c r="AE787" s="3"/>
      <c r="AG787" s="3"/>
      <c r="AL787" s="3"/>
    </row>
    <row r="788" spans="1:38" x14ac:dyDescent="0.25">
      <c r="A788" s="3">
        <v>43690</v>
      </c>
      <c r="B788">
        <v>14519752</v>
      </c>
      <c r="C788">
        <v>21885408</v>
      </c>
      <c r="D788">
        <v>19286398</v>
      </c>
      <c r="E788">
        <v>23646882</v>
      </c>
      <c r="F788">
        <v>13698408</v>
      </c>
      <c r="G788">
        <v>18636552</v>
      </c>
      <c r="H788">
        <v>18636552</v>
      </c>
      <c r="I788">
        <v>18839650</v>
      </c>
      <c r="K788" s="5">
        <f t="shared" si="111"/>
        <v>1.3135540592401407E-2</v>
      </c>
      <c r="L788" s="5">
        <f t="shared" si="106"/>
        <v>1.0146603072080707E-2</v>
      </c>
      <c r="M788" s="5">
        <f t="shared" si="107"/>
        <v>1.096713685505657E-2</v>
      </c>
      <c r="N788" s="5">
        <f t="shared" si="110"/>
        <v>9.5483850475264198E-3</v>
      </c>
      <c r="O788" s="5">
        <f t="shared" si="115"/>
        <v>-7.4747624573046068E-5</v>
      </c>
      <c r="P788" s="5">
        <f t="shared" si="112"/>
        <v>-3.1809069200117168E-4</v>
      </c>
      <c r="Q788" s="5">
        <f t="shared" si="113"/>
        <v>-3.1809069200117168E-4</v>
      </c>
      <c r="R788" s="5">
        <f t="shared" si="114"/>
        <v>-9.9991858412362689E-5</v>
      </c>
      <c r="T788" s="7">
        <f t="shared" si="108"/>
        <v>186.23046132034537</v>
      </c>
      <c r="U788" s="4">
        <f t="shared" si="109"/>
        <v>5.3733430875096688E-3</v>
      </c>
      <c r="V788" s="5">
        <f>T788/MAX($T$14:T788)-1</f>
        <v>-4.173699719792423E-3</v>
      </c>
      <c r="Z788" s="3"/>
      <c r="AA788" s="3"/>
      <c r="AC788" s="3"/>
      <c r="AE788" s="3"/>
      <c r="AG788" s="3"/>
      <c r="AL788" s="3"/>
    </row>
    <row r="789" spans="1:38" x14ac:dyDescent="0.25">
      <c r="A789" s="3">
        <v>43691</v>
      </c>
      <c r="B789">
        <v>14346814</v>
      </c>
      <c r="C789">
        <v>21560810</v>
      </c>
      <c r="D789">
        <v>18986436</v>
      </c>
      <c r="E789">
        <v>23309312</v>
      </c>
      <c r="F789">
        <v>13541038</v>
      </c>
      <c r="G789">
        <v>18557396</v>
      </c>
      <c r="H789">
        <v>18557396</v>
      </c>
      <c r="I789">
        <v>18879776</v>
      </c>
      <c r="K789" s="5">
        <f t="shared" si="111"/>
        <v>-1.1910534009120788E-2</v>
      </c>
      <c r="L789" s="5">
        <f t="shared" si="106"/>
        <v>-1.4831708871957061E-2</v>
      </c>
      <c r="M789" s="5">
        <f t="shared" si="107"/>
        <v>-1.5553033801334992E-2</v>
      </c>
      <c r="N789" s="5">
        <f t="shared" si="110"/>
        <v>-1.4275455005019255E-2</v>
      </c>
      <c r="O789" s="5">
        <f t="shared" si="115"/>
        <v>-1.1488196292591124E-2</v>
      </c>
      <c r="P789" s="5">
        <f t="shared" si="112"/>
        <v>-4.2473521926158497E-3</v>
      </c>
      <c r="Q789" s="5">
        <f t="shared" si="113"/>
        <v>-4.2473521926158497E-3</v>
      </c>
      <c r="R789" s="5">
        <f t="shared" si="114"/>
        <v>2.1298697162632774E-3</v>
      </c>
      <c r="T789" s="7">
        <f t="shared" si="108"/>
        <v>184.49796486393066</v>
      </c>
      <c r="U789" s="4">
        <f t="shared" si="109"/>
        <v>-9.3029703311239553E-3</v>
      </c>
      <c r="V789" s="5">
        <f>T789/MAX($T$14:T789)-1</f>
        <v>-1.3437842246252107E-2</v>
      </c>
      <c r="Z789" s="3"/>
      <c r="AA789" s="3"/>
      <c r="AC789" s="3"/>
      <c r="AE789" s="3"/>
      <c r="AG789" s="3"/>
      <c r="AL789" s="3"/>
    </row>
    <row r="790" spans="1:38" x14ac:dyDescent="0.25">
      <c r="A790" s="3">
        <v>43693</v>
      </c>
      <c r="B790">
        <v>14264234</v>
      </c>
      <c r="C790">
        <v>21634746</v>
      </c>
      <c r="D790">
        <v>19027054</v>
      </c>
      <c r="E790">
        <v>23318670</v>
      </c>
      <c r="F790">
        <v>13519704</v>
      </c>
      <c r="G790">
        <v>18571824</v>
      </c>
      <c r="H790">
        <v>18571824</v>
      </c>
      <c r="I790">
        <v>18899168</v>
      </c>
      <c r="K790" s="5">
        <f t="shared" si="111"/>
        <v>-5.7559817810420855E-3</v>
      </c>
      <c r="L790" s="5">
        <f t="shared" si="106"/>
        <v>3.4291847105929474E-3</v>
      </c>
      <c r="M790" s="5">
        <f t="shared" si="107"/>
        <v>2.1393167206316122E-3</v>
      </c>
      <c r="N790" s="5">
        <f t="shared" si="110"/>
        <v>4.0147045095118017E-4</v>
      </c>
      <c r="O790" s="5">
        <f t="shared" si="115"/>
        <v>-1.5755069884598738E-3</v>
      </c>
      <c r="P790" s="5">
        <f t="shared" si="112"/>
        <v>7.7747977140751878E-4</v>
      </c>
      <c r="Q790" s="5">
        <f t="shared" si="113"/>
        <v>7.7747977140751878E-4</v>
      </c>
      <c r="R790" s="5">
        <f t="shared" si="114"/>
        <v>1.0271308303657634E-3</v>
      </c>
      <c r="T790" s="7">
        <f t="shared" si="108"/>
        <v>184.52611402944405</v>
      </c>
      <c r="U790" s="4">
        <f t="shared" si="109"/>
        <v>1.5257168573182267E-4</v>
      </c>
      <c r="V790" s="5">
        <f>T790/MAX($T$14:T790)-1</f>
        <v>-1.3287320794764468E-2</v>
      </c>
      <c r="Z790" s="3"/>
      <c r="AA790" s="3"/>
      <c r="AC790" s="3"/>
      <c r="AE790" s="3"/>
      <c r="AG790" s="3"/>
      <c r="AL790" s="3"/>
    </row>
    <row r="791" spans="1:38" x14ac:dyDescent="0.25">
      <c r="A791" s="3">
        <v>43696</v>
      </c>
      <c r="B791">
        <v>14180005</v>
      </c>
      <c r="C791">
        <v>21696070</v>
      </c>
      <c r="D791">
        <v>19061398</v>
      </c>
      <c r="E791">
        <v>23360316</v>
      </c>
      <c r="F791">
        <v>13697292</v>
      </c>
      <c r="G791">
        <v>18760264</v>
      </c>
      <c r="H791">
        <v>18760264</v>
      </c>
      <c r="I791">
        <v>19079624</v>
      </c>
      <c r="K791" s="5">
        <f t="shared" si="111"/>
        <v>-5.9049087388779453E-3</v>
      </c>
      <c r="L791" s="5">
        <f t="shared" si="106"/>
        <v>2.8345144426469293E-3</v>
      </c>
      <c r="M791" s="5">
        <f t="shared" si="107"/>
        <v>1.8050088048313651E-3</v>
      </c>
      <c r="N791" s="5">
        <f t="shared" si="110"/>
        <v>1.785950914010126E-3</v>
      </c>
      <c r="O791" s="5">
        <f t="shared" si="115"/>
        <v>1.3135494682428028E-2</v>
      </c>
      <c r="P791" s="5">
        <f t="shared" si="112"/>
        <v>1.0146553187236673E-2</v>
      </c>
      <c r="Q791" s="5">
        <f t="shared" si="113"/>
        <v>1.0146553187236673E-2</v>
      </c>
      <c r="R791" s="5">
        <f t="shared" si="114"/>
        <v>9.5483568377190409E-3</v>
      </c>
      <c r="T791" s="7">
        <f t="shared" si="108"/>
        <v>185.52941764789827</v>
      </c>
      <c r="U791" s="4">
        <f t="shared" si="109"/>
        <v>5.4371904146538613E-3</v>
      </c>
      <c r="V791" s="5">
        <f>T791/MAX($T$14:T791)-1</f>
        <v>-7.922376073372206E-3</v>
      </c>
      <c r="Z791" s="3"/>
      <c r="AA791" s="3"/>
      <c r="AC791" s="3"/>
      <c r="AE791" s="3"/>
      <c r="AG791" s="3"/>
      <c r="AL791" s="3"/>
    </row>
    <row r="792" spans="1:38" x14ac:dyDescent="0.25">
      <c r="A792" s="3">
        <v>43697</v>
      </c>
      <c r="B792">
        <v>14160309</v>
      </c>
      <c r="C792">
        <v>21664908</v>
      </c>
      <c r="D792">
        <v>19030920</v>
      </c>
      <c r="E792">
        <v>23323002</v>
      </c>
      <c r="F792">
        <v>13613856</v>
      </c>
      <c r="G792">
        <v>18557250</v>
      </c>
      <c r="H792">
        <v>18557250</v>
      </c>
      <c r="I792">
        <v>18937124</v>
      </c>
      <c r="K792" s="5">
        <f t="shared" si="111"/>
        <v>-1.3889980997890961E-3</v>
      </c>
      <c r="L792" s="5">
        <f t="shared" si="106"/>
        <v>-1.4362969883485732E-3</v>
      </c>
      <c r="M792" s="5">
        <f t="shared" si="107"/>
        <v>-1.5989383360024423E-3</v>
      </c>
      <c r="N792" s="5">
        <f t="shared" si="110"/>
        <v>-1.5973242827708178E-3</v>
      </c>
      <c r="O792" s="5">
        <f t="shared" si="115"/>
        <v>-6.0914230345676668E-3</v>
      </c>
      <c r="P792" s="5">
        <f t="shared" si="112"/>
        <v>-1.0821489505691395E-2</v>
      </c>
      <c r="Q792" s="5">
        <f t="shared" si="113"/>
        <v>-1.0821489505691395E-2</v>
      </c>
      <c r="R792" s="5">
        <f t="shared" si="114"/>
        <v>-7.4687006410608658E-3</v>
      </c>
      <c r="T792" s="7">
        <f t="shared" si="108"/>
        <v>184.57336924344617</v>
      </c>
      <c r="U792" s="4">
        <f t="shared" si="109"/>
        <v>-5.1530825492402815E-3</v>
      </c>
      <c r="V792" s="5">
        <f>T792/MAX($T$14:T792)-1</f>
        <v>-1.3034633964720377E-2</v>
      </c>
      <c r="Z792" s="3"/>
      <c r="AA792" s="3"/>
      <c r="AC792" s="3"/>
      <c r="AE792" s="3"/>
      <c r="AG792" s="3"/>
      <c r="AL792" s="3"/>
    </row>
    <row r="793" spans="1:38" x14ac:dyDescent="0.25">
      <c r="A793" s="3">
        <v>43698</v>
      </c>
      <c r="B793">
        <v>14190975</v>
      </c>
      <c r="C793">
        <v>21581128</v>
      </c>
      <c r="D793">
        <v>19019604</v>
      </c>
      <c r="E793">
        <v>23349028</v>
      </c>
      <c r="F793">
        <v>13511768</v>
      </c>
      <c r="G793">
        <v>18584402</v>
      </c>
      <c r="H793">
        <v>18584402</v>
      </c>
      <c r="I793">
        <v>18900480</v>
      </c>
      <c r="K793" s="5">
        <f t="shared" si="111"/>
        <v>2.1656307076349801E-3</v>
      </c>
      <c r="L793" s="5">
        <f t="shared" si="106"/>
        <v>-3.8670831189313581E-3</v>
      </c>
      <c r="M793" s="5">
        <f t="shared" si="107"/>
        <v>-5.9461129572291327E-4</v>
      </c>
      <c r="N793" s="5">
        <f t="shared" si="110"/>
        <v>1.1158940860185318E-3</v>
      </c>
      <c r="O793" s="5">
        <f t="shared" si="115"/>
        <v>-7.4988306031736895E-3</v>
      </c>
      <c r="P793" s="5">
        <f t="shared" si="112"/>
        <v>1.4631478263211761E-3</v>
      </c>
      <c r="Q793" s="5">
        <f t="shared" si="113"/>
        <v>1.4631478263211761E-3</v>
      </c>
      <c r="R793" s="5">
        <f t="shared" si="114"/>
        <v>-1.9350351193772042E-3</v>
      </c>
      <c r="T793" s="7">
        <f t="shared" si="108"/>
        <v>184.39600024136897</v>
      </c>
      <c r="U793" s="4">
        <f t="shared" si="109"/>
        <v>-9.6096746136366262E-4</v>
      </c>
      <c r="V793" s="5">
        <f>T793/MAX($T$14:T793)-1</f>
        <v>-1.3983075566973091E-2</v>
      </c>
      <c r="Z793" s="3"/>
      <c r="AA793" s="3"/>
      <c r="AC793" s="3"/>
      <c r="AE793" s="3"/>
      <c r="AG793" s="3"/>
      <c r="AL793" s="3"/>
    </row>
    <row r="794" spans="1:38" x14ac:dyDescent="0.25">
      <c r="A794" s="3">
        <v>43699</v>
      </c>
      <c r="B794">
        <v>14568989</v>
      </c>
      <c r="C794">
        <v>22341486</v>
      </c>
      <c r="D794">
        <v>19737372</v>
      </c>
      <c r="E794">
        <v>24237294</v>
      </c>
      <c r="F794">
        <v>13431982</v>
      </c>
      <c r="G794">
        <v>18637078</v>
      </c>
      <c r="H794">
        <v>18637078</v>
      </c>
      <c r="I794">
        <v>18934234</v>
      </c>
      <c r="K794" s="5">
        <f t="shared" si="111"/>
        <v>2.663763413014264E-2</v>
      </c>
      <c r="L794" s="5">
        <f t="shared" si="106"/>
        <v>3.5232542061749417E-2</v>
      </c>
      <c r="M794" s="5">
        <f t="shared" si="107"/>
        <v>3.7738325151249308E-2</v>
      </c>
      <c r="N794" s="5">
        <f t="shared" si="110"/>
        <v>3.8042954079287483E-2</v>
      </c>
      <c r="O794" s="5">
        <f t="shared" si="115"/>
        <v>-5.9049267275755879E-3</v>
      </c>
      <c r="P794" s="5">
        <f t="shared" si="112"/>
        <v>2.8344199614278587E-3</v>
      </c>
      <c r="Q794" s="5">
        <f t="shared" si="113"/>
        <v>2.8344199614278587E-3</v>
      </c>
      <c r="R794" s="5">
        <f t="shared" si="114"/>
        <v>1.7858805702288816E-3</v>
      </c>
      <c r="T794" s="7">
        <f t="shared" si="108"/>
        <v>187.60451943872619</v>
      </c>
      <c r="U794" s="4">
        <f t="shared" si="109"/>
        <v>1.7400156148492232E-2</v>
      </c>
      <c r="V794" s="5">
        <f>T794/MAX($T$14:T794)-1</f>
        <v>0</v>
      </c>
      <c r="Z794" s="3"/>
      <c r="AA794" s="3"/>
      <c r="AC794" s="3"/>
      <c r="AE794" s="3"/>
      <c r="AG794" s="3"/>
      <c r="AL794" s="3"/>
    </row>
    <row r="795" spans="1:38" x14ac:dyDescent="0.25">
      <c r="A795" s="3">
        <v>43700</v>
      </c>
      <c r="B795">
        <v>14530569</v>
      </c>
      <c r="C795">
        <v>22323328</v>
      </c>
      <c r="D795">
        <v>19681498</v>
      </c>
      <c r="E795">
        <v>24238932</v>
      </c>
      <c r="F795">
        <v>13413325</v>
      </c>
      <c r="G795">
        <v>18610310</v>
      </c>
      <c r="H795">
        <v>18610310</v>
      </c>
      <c r="I795">
        <v>18903990</v>
      </c>
      <c r="K795" s="5">
        <f t="shared" si="111"/>
        <v>-2.6371081754540393E-3</v>
      </c>
      <c r="L795" s="5">
        <f t="shared" si="106"/>
        <v>-8.12748086676085E-4</v>
      </c>
      <c r="M795" s="5">
        <f t="shared" si="107"/>
        <v>-2.8308733300461686E-3</v>
      </c>
      <c r="N795" s="5">
        <f t="shared" si="110"/>
        <v>6.7581801829863508E-5</v>
      </c>
      <c r="O795" s="5">
        <f t="shared" si="115"/>
        <v>-1.3889982878177998E-3</v>
      </c>
      <c r="P795" s="5">
        <f t="shared" si="112"/>
        <v>-1.4362766523807746E-3</v>
      </c>
      <c r="Q795" s="5">
        <f t="shared" si="113"/>
        <v>-1.4362766523807746E-3</v>
      </c>
      <c r="R795" s="5">
        <f t="shared" si="114"/>
        <v>-1.5973183810868985E-3</v>
      </c>
      <c r="T795" s="7">
        <f t="shared" si="108"/>
        <v>187.32142380231701</v>
      </c>
      <c r="U795" s="4">
        <f t="shared" si="109"/>
        <v>-1.5090022205015846E-3</v>
      </c>
      <c r="V795" s="5">
        <f>T795/MAX($T$14:T795)-1</f>
        <v>-1.509002220501543E-3</v>
      </c>
      <c r="Z795" s="3"/>
      <c r="AA795" s="3"/>
      <c r="AC795" s="3"/>
      <c r="AE795" s="3"/>
      <c r="AG795" s="3"/>
      <c r="AL795" s="3"/>
    </row>
    <row r="796" spans="1:38" x14ac:dyDescent="0.25">
      <c r="A796" s="3">
        <v>43703</v>
      </c>
      <c r="B796">
        <v>14435026</v>
      </c>
      <c r="C796">
        <v>22267330</v>
      </c>
      <c r="D796">
        <v>19603150</v>
      </c>
      <c r="E796">
        <v>24455738</v>
      </c>
      <c r="F796">
        <v>13442373</v>
      </c>
      <c r="G796">
        <v>18538342</v>
      </c>
      <c r="H796">
        <v>18538342</v>
      </c>
      <c r="I796">
        <v>18925084</v>
      </c>
      <c r="K796" s="5">
        <f t="shared" si="111"/>
        <v>-6.5753102992731627E-3</v>
      </c>
      <c r="L796" s="5">
        <f t="shared" si="106"/>
        <v>-2.5084969409578939E-3</v>
      </c>
      <c r="M796" s="5">
        <f t="shared" si="107"/>
        <v>-3.9807945513090637E-3</v>
      </c>
      <c r="N796" s="5">
        <f t="shared" si="110"/>
        <v>8.9445360051341183E-3</v>
      </c>
      <c r="O796" s="5">
        <f t="shared" si="115"/>
        <v>2.1656077072611524E-3</v>
      </c>
      <c r="P796" s="5">
        <f t="shared" si="112"/>
        <v>-3.8671037720489077E-3</v>
      </c>
      <c r="Q796" s="5">
        <f t="shared" si="113"/>
        <v>-3.8671037720489077E-3</v>
      </c>
      <c r="R796" s="5">
        <f t="shared" si="114"/>
        <v>1.115849087943932E-3</v>
      </c>
      <c r="T796" s="7">
        <f t="shared" si="108"/>
        <v>187.12068977739349</v>
      </c>
      <c r="U796" s="4">
        <f t="shared" si="109"/>
        <v>-1.0716020669123416E-3</v>
      </c>
      <c r="V796" s="5">
        <f>T796/MAX($T$14:T796)-1</f>
        <v>-2.5789872375154843E-3</v>
      </c>
      <c r="Z796" s="3"/>
      <c r="AA796" s="3"/>
      <c r="AC796" s="3"/>
      <c r="AE796" s="3"/>
      <c r="AG796" s="3"/>
      <c r="AL796" s="3"/>
    </row>
    <row r="797" spans="1:38" x14ac:dyDescent="0.25">
      <c r="A797" s="3">
        <v>43704</v>
      </c>
      <c r="B797">
        <v>14350925</v>
      </c>
      <c r="C797">
        <v>22153988</v>
      </c>
      <c r="D797">
        <v>19584130</v>
      </c>
      <c r="E797">
        <v>24622290</v>
      </c>
      <c r="F797">
        <v>13638270</v>
      </c>
      <c r="G797">
        <v>18696508</v>
      </c>
      <c r="H797">
        <v>18696508</v>
      </c>
      <c r="I797">
        <v>19002962</v>
      </c>
      <c r="K797" s="5">
        <f t="shared" si="111"/>
        <v>-5.8261758586372059E-3</v>
      </c>
      <c r="L797" s="5">
        <f t="shared" si="106"/>
        <v>-5.0900579458785788E-3</v>
      </c>
      <c r="M797" s="5">
        <f t="shared" si="107"/>
        <v>-9.7025222987123794E-4</v>
      </c>
      <c r="N797" s="5">
        <f t="shared" si="110"/>
        <v>6.8103444680345238E-3</v>
      </c>
      <c r="O797" s="5">
        <f t="shared" si="115"/>
        <v>1.4573096580492217E-2</v>
      </c>
      <c r="P797" s="5">
        <f t="shared" si="112"/>
        <v>8.5318309479887056E-3</v>
      </c>
      <c r="Q797" s="5">
        <f t="shared" si="113"/>
        <v>8.5318309479887056E-3</v>
      </c>
      <c r="R797" s="5">
        <f t="shared" si="114"/>
        <v>4.1150676002283948E-3</v>
      </c>
      <c r="T797" s="7">
        <f t="shared" si="108"/>
        <v>187.8381966830147</v>
      </c>
      <c r="U797" s="4">
        <f t="shared" si="109"/>
        <v>3.8344605637931906E-3</v>
      </c>
      <c r="V797" s="5">
        <f>T797/MAX($T$14:T797)-1</f>
        <v>0</v>
      </c>
      <c r="Z797" s="3"/>
      <c r="AA797" s="3"/>
      <c r="AC797" s="3"/>
      <c r="AE797" s="3"/>
      <c r="AG797" s="3"/>
      <c r="AL797" s="3"/>
    </row>
    <row r="798" spans="1:38" x14ac:dyDescent="0.25">
      <c r="A798" s="3">
        <v>43705</v>
      </c>
      <c r="B798">
        <v>14368692</v>
      </c>
      <c r="C798">
        <v>22075602</v>
      </c>
      <c r="D798">
        <v>19503850</v>
      </c>
      <c r="E798">
        <v>24517218</v>
      </c>
      <c r="F798">
        <v>13730787</v>
      </c>
      <c r="G798">
        <v>18818206</v>
      </c>
      <c r="H798">
        <v>18818206</v>
      </c>
      <c r="I798">
        <v>19151072</v>
      </c>
      <c r="K798" s="5">
        <f t="shared" si="111"/>
        <v>1.2380386630130857E-3</v>
      </c>
      <c r="L798" s="5">
        <f t="shared" si="106"/>
        <v>-3.5382342899165087E-3</v>
      </c>
      <c r="M798" s="5">
        <f t="shared" si="107"/>
        <v>-4.099237494849195E-3</v>
      </c>
      <c r="N798" s="5">
        <f t="shared" si="110"/>
        <v>-4.267352874164021E-3</v>
      </c>
      <c r="O798" s="5">
        <f t="shared" si="115"/>
        <v>6.7836316482956516E-3</v>
      </c>
      <c r="P798" s="5">
        <f t="shared" si="112"/>
        <v>6.5091299402006975E-3</v>
      </c>
      <c r="Q798" s="5">
        <f t="shared" si="113"/>
        <v>6.5091299402006975E-3</v>
      </c>
      <c r="R798" s="5">
        <f t="shared" si="114"/>
        <v>7.7940481068161649E-3</v>
      </c>
      <c r="T798" s="7">
        <f t="shared" si="108"/>
        <v>188.23568939439363</v>
      </c>
      <c r="U798" s="4">
        <f t="shared" si="109"/>
        <v>2.1161442049495716E-3</v>
      </c>
      <c r="V798" s="5">
        <f>T798/MAX($T$14:T798)-1</f>
        <v>0</v>
      </c>
      <c r="Z798" s="3"/>
      <c r="AA798" s="3"/>
      <c r="AC798" s="3"/>
      <c r="AE798" s="3"/>
      <c r="AG798" s="3"/>
      <c r="AL798" s="3"/>
    </row>
    <row r="799" spans="1:38" x14ac:dyDescent="0.25">
      <c r="A799" s="3">
        <v>43706</v>
      </c>
      <c r="B799">
        <v>14603908</v>
      </c>
      <c r="C799">
        <v>22254166</v>
      </c>
      <c r="D799">
        <v>19740864</v>
      </c>
      <c r="E799">
        <v>24517368</v>
      </c>
      <c r="F799">
        <v>13640503</v>
      </c>
      <c r="G799">
        <v>18771002</v>
      </c>
      <c r="H799">
        <v>18771002</v>
      </c>
      <c r="I799">
        <v>19322370</v>
      </c>
      <c r="K799" s="5">
        <f t="shared" si="111"/>
        <v>1.6370035630243862E-2</v>
      </c>
      <c r="L799" s="5">
        <f t="shared" si="106"/>
        <v>8.0887488368379667E-3</v>
      </c>
      <c r="M799" s="5">
        <f t="shared" si="107"/>
        <v>1.2152164828995282E-2</v>
      </c>
      <c r="N799" s="5">
        <f t="shared" si="110"/>
        <v>6.1181492940765025E-6</v>
      </c>
      <c r="O799" s="5">
        <f t="shared" si="115"/>
        <v>-6.5752968129212386E-3</v>
      </c>
      <c r="P799" s="5">
        <f t="shared" si="112"/>
        <v>-2.5084218973902006E-3</v>
      </c>
      <c r="Q799" s="5">
        <f t="shared" si="113"/>
        <v>-2.5084218973902006E-3</v>
      </c>
      <c r="R799" s="5">
        <f t="shared" si="114"/>
        <v>8.9445645653674077E-3</v>
      </c>
      <c r="T799" s="7">
        <f t="shared" si="108"/>
        <v>189.03497322347206</v>
      </c>
      <c r="U799" s="4">
        <f t="shared" si="109"/>
        <v>4.2461864253796194E-3</v>
      </c>
      <c r="V799" s="5">
        <f>T799/MAX($T$14:T799)-1</f>
        <v>0</v>
      </c>
      <c r="Z799" s="3"/>
      <c r="AA799" s="3"/>
      <c r="AC799" s="3"/>
      <c r="AE799" s="3"/>
      <c r="AG799" s="3"/>
      <c r="AL799" s="3"/>
    </row>
    <row r="800" spans="1:38" x14ac:dyDescent="0.25">
      <c r="A800" s="3">
        <v>43707</v>
      </c>
      <c r="B800">
        <v>14551427</v>
      </c>
      <c r="C800">
        <v>22120494</v>
      </c>
      <c r="D800">
        <v>19629804</v>
      </c>
      <c r="E800">
        <v>24517368</v>
      </c>
      <c r="F800">
        <v>13561031</v>
      </c>
      <c r="G800">
        <v>18675456</v>
      </c>
      <c r="H800">
        <v>18675456</v>
      </c>
      <c r="I800">
        <v>19453960</v>
      </c>
      <c r="K800" s="5">
        <f t="shared" si="111"/>
        <v>-3.5936271304913836E-3</v>
      </c>
      <c r="L800" s="5">
        <f t="shared" si="106"/>
        <v>-6.0066056845267113E-3</v>
      </c>
      <c r="M800" s="5">
        <f t="shared" si="107"/>
        <v>-5.6258935779102126E-3</v>
      </c>
      <c r="N800" s="5">
        <f t="shared" si="110"/>
        <v>0</v>
      </c>
      <c r="O800" s="5">
        <f t="shared" si="115"/>
        <v>-5.8261781108804866E-3</v>
      </c>
      <c r="P800" s="5">
        <f t="shared" si="112"/>
        <v>-5.0900852282685927E-3</v>
      </c>
      <c r="Q800" s="5">
        <f t="shared" si="113"/>
        <v>-5.0900852282685927E-3</v>
      </c>
      <c r="R800" s="5">
        <f t="shared" si="114"/>
        <v>6.8102411867694279E-3</v>
      </c>
      <c r="T800" s="7">
        <f t="shared" si="108"/>
        <v>188.45789118504138</v>
      </c>
      <c r="U800" s="4">
        <f t="shared" si="109"/>
        <v>-3.0527792216970689E-3</v>
      </c>
      <c r="V800" s="5">
        <f>T800/MAX($T$14:T800)-1</f>
        <v>-3.0527792216971106E-3</v>
      </c>
      <c r="Z800" s="3"/>
      <c r="AA800" s="3"/>
      <c r="AC800" s="3"/>
      <c r="AE800" s="3"/>
      <c r="AG800" s="3"/>
      <c r="AL800" s="3"/>
    </row>
    <row r="801" spans="1:38" x14ac:dyDescent="0.25">
      <c r="A801" s="3">
        <v>43711</v>
      </c>
      <c r="B801">
        <v>14620244</v>
      </c>
      <c r="C801">
        <v>22271330</v>
      </c>
      <c r="D801">
        <v>19843686</v>
      </c>
      <c r="E801">
        <v>24514916</v>
      </c>
      <c r="F801">
        <v>13577820</v>
      </c>
      <c r="G801">
        <v>18609376</v>
      </c>
      <c r="H801">
        <v>18609376</v>
      </c>
      <c r="I801">
        <v>19370944</v>
      </c>
      <c r="K801" s="5">
        <f t="shared" si="111"/>
        <v>4.7292268998773146E-3</v>
      </c>
      <c r="L801" s="5">
        <f t="shared" si="106"/>
        <v>6.818835058566064E-3</v>
      </c>
      <c r="M801" s="5">
        <f t="shared" si="107"/>
        <v>1.089577868429048E-2</v>
      </c>
      <c r="N801" s="5">
        <f t="shared" si="110"/>
        <v>-1.0001073524690263E-4</v>
      </c>
      <c r="O801" s="5">
        <f t="shared" si="115"/>
        <v>1.2380327129994928E-3</v>
      </c>
      <c r="P801" s="5">
        <f t="shared" si="112"/>
        <v>-3.538333950185768E-3</v>
      </c>
      <c r="Q801" s="5">
        <f t="shared" si="113"/>
        <v>-3.538333950185768E-3</v>
      </c>
      <c r="R801" s="5">
        <f t="shared" si="114"/>
        <v>-4.2673059880867781E-3</v>
      </c>
      <c r="T801" s="7">
        <f t="shared" si="108"/>
        <v>188.74618202291575</v>
      </c>
      <c r="U801" s="4">
        <f t="shared" si="109"/>
        <v>1.5297360915035169E-3</v>
      </c>
      <c r="V801" s="5">
        <f>T801/MAX($T$14:T801)-1</f>
        <v>-1.5277130767485936E-3</v>
      </c>
      <c r="Z801" s="3"/>
      <c r="AA801" s="3"/>
      <c r="AC801" s="3"/>
      <c r="AE801" s="3"/>
      <c r="AG801" s="3"/>
      <c r="AL801" s="3"/>
    </row>
    <row r="802" spans="1:38" x14ac:dyDescent="0.25">
      <c r="A802" s="3">
        <v>43712</v>
      </c>
      <c r="B802">
        <v>14671578</v>
      </c>
      <c r="C802">
        <v>22337170</v>
      </c>
      <c r="D802">
        <v>19864402</v>
      </c>
      <c r="E802">
        <v>24494426</v>
      </c>
      <c r="F802">
        <v>13709995</v>
      </c>
      <c r="G802">
        <v>18728802</v>
      </c>
      <c r="H802">
        <v>18728802</v>
      </c>
      <c r="I802">
        <v>19456154</v>
      </c>
      <c r="K802" s="5">
        <f t="shared" si="111"/>
        <v>3.5111589108909325E-3</v>
      </c>
      <c r="L802" s="5">
        <f t="shared" si="106"/>
        <v>2.956267093164211E-3</v>
      </c>
      <c r="M802" s="5">
        <f t="shared" si="107"/>
        <v>1.0439592724860169E-3</v>
      </c>
      <c r="N802" s="5">
        <f t="shared" si="110"/>
        <v>-8.3581767116802652E-4</v>
      </c>
      <c r="O802" s="5">
        <f t="shared" si="115"/>
        <v>9.7346260298045717E-3</v>
      </c>
      <c r="P802" s="5">
        <f t="shared" si="112"/>
        <v>6.4175177072030021E-3</v>
      </c>
      <c r="Q802" s="5">
        <f t="shared" si="113"/>
        <v>6.4175177072030021E-3</v>
      </c>
      <c r="R802" s="5">
        <f t="shared" si="114"/>
        <v>4.3988563489729682E-3</v>
      </c>
      <c r="T802" s="7">
        <f t="shared" si="108"/>
        <v>189.53995610624455</v>
      </c>
      <c r="U802" s="4">
        <f t="shared" si="109"/>
        <v>4.2055106748195847E-3</v>
      </c>
      <c r="V802" s="5">
        <f>T802/MAX($T$14:T802)-1</f>
        <v>0</v>
      </c>
      <c r="Z802" s="3"/>
      <c r="AA802" s="3"/>
      <c r="AC802" s="3"/>
      <c r="AE802" s="3"/>
      <c r="AG802" s="3"/>
      <c r="AL802" s="3"/>
    </row>
    <row r="803" spans="1:38" x14ac:dyDescent="0.25">
      <c r="A803" s="3">
        <v>43713</v>
      </c>
      <c r="B803">
        <v>14748368</v>
      </c>
      <c r="C803">
        <v>22621812</v>
      </c>
      <c r="D803">
        <v>19738934</v>
      </c>
      <c r="E803">
        <v>24203042</v>
      </c>
      <c r="F803">
        <v>13655904</v>
      </c>
      <c r="G803">
        <v>18594636</v>
      </c>
      <c r="H803">
        <v>18594636</v>
      </c>
      <c r="I803">
        <v>19421094</v>
      </c>
      <c r="K803" s="5">
        <f t="shared" si="111"/>
        <v>5.2339291656289255E-3</v>
      </c>
      <c r="L803" s="5">
        <f t="shared" si="106"/>
        <v>1.274297505010713E-2</v>
      </c>
      <c r="M803" s="5">
        <f t="shared" si="107"/>
        <v>-6.3162233627772624E-3</v>
      </c>
      <c r="N803" s="5">
        <f t="shared" si="110"/>
        <v>-1.1895930935470811E-2</v>
      </c>
      <c r="O803" s="5">
        <f t="shared" si="115"/>
        <v>-3.9453697831399737E-3</v>
      </c>
      <c r="P803" s="5">
        <f t="shared" si="112"/>
        <v>-7.163618900984714E-3</v>
      </c>
      <c r="Q803" s="5">
        <f t="shared" si="113"/>
        <v>-7.163618900984714E-3</v>
      </c>
      <c r="R803" s="5">
        <f t="shared" si="114"/>
        <v>-1.8020005392638261E-3</v>
      </c>
      <c r="T803" s="7">
        <f t="shared" si="108"/>
        <v>189.05876490211242</v>
      </c>
      <c r="U803" s="4">
        <f t="shared" si="109"/>
        <v>-2.5387322758606556E-3</v>
      </c>
      <c r="V803" s="5">
        <f>T803/MAX($T$14:T803)-1</f>
        <v>-2.5387322758606556E-3</v>
      </c>
      <c r="Z803" s="3"/>
      <c r="AA803" s="3"/>
      <c r="AC803" s="3"/>
      <c r="AE803" s="3"/>
      <c r="AG803" s="3"/>
      <c r="AL803" s="3"/>
    </row>
    <row r="804" spans="1:38" x14ac:dyDescent="0.25">
      <c r="A804" s="3">
        <v>43714</v>
      </c>
      <c r="B804">
        <v>14743959</v>
      </c>
      <c r="C804">
        <v>22621812</v>
      </c>
      <c r="D804">
        <v>19719356</v>
      </c>
      <c r="E804">
        <v>24203042</v>
      </c>
      <c r="F804">
        <v>13720486</v>
      </c>
      <c r="G804">
        <v>18721430</v>
      </c>
      <c r="H804">
        <v>18721430</v>
      </c>
      <c r="I804">
        <v>19419152</v>
      </c>
      <c r="K804" s="5">
        <f t="shared" si="111"/>
        <v>-2.9894833109667118E-4</v>
      </c>
      <c r="L804" s="5">
        <f t="shared" si="106"/>
        <v>0</v>
      </c>
      <c r="M804" s="5">
        <f t="shared" si="107"/>
        <v>-9.9184687481101985E-4</v>
      </c>
      <c r="N804" s="5">
        <f t="shared" si="110"/>
        <v>0</v>
      </c>
      <c r="O804" s="5">
        <f t="shared" si="115"/>
        <v>4.7292365265603209E-3</v>
      </c>
      <c r="P804" s="5">
        <f t="shared" si="112"/>
        <v>6.8188481882625052E-3</v>
      </c>
      <c r="Q804" s="5">
        <f t="shared" si="113"/>
        <v>6.8188481882625052E-3</v>
      </c>
      <c r="R804" s="5">
        <f t="shared" si="114"/>
        <v>-9.9994366949629487E-5</v>
      </c>
      <c r="T804" s="7">
        <f t="shared" si="108"/>
        <v>189.45995098846416</v>
      </c>
      <c r="U804" s="4">
        <f t="shared" si="109"/>
        <v>2.1220179162785013E-3</v>
      </c>
      <c r="V804" s="5">
        <f>T804/MAX($T$14:T804)-1</f>
        <v>-4.2210159495625899E-4</v>
      </c>
      <c r="Z804" s="3"/>
      <c r="AA804" s="3"/>
      <c r="AC804" s="3"/>
      <c r="AE804" s="3"/>
      <c r="AG804" s="3"/>
      <c r="AL804" s="3"/>
    </row>
    <row r="805" spans="1:38" x14ac:dyDescent="0.25">
      <c r="A805" s="3">
        <v>43717</v>
      </c>
      <c r="B805">
        <v>14680595</v>
      </c>
      <c r="C805">
        <v>22600690</v>
      </c>
      <c r="D805">
        <v>19636608</v>
      </c>
      <c r="E805">
        <v>24153452</v>
      </c>
      <c r="F805">
        <v>13768661</v>
      </c>
      <c r="G805">
        <v>18776774</v>
      </c>
      <c r="H805">
        <v>18776774</v>
      </c>
      <c r="I805">
        <v>19402920</v>
      </c>
      <c r="K805" s="5">
        <f t="shared" si="111"/>
        <v>-4.2976245389722001E-3</v>
      </c>
      <c r="L805" s="5">
        <f t="shared" si="106"/>
        <v>-9.3370062486597405E-4</v>
      </c>
      <c r="M805" s="5">
        <f t="shared" si="107"/>
        <v>-4.1962830834840759E-3</v>
      </c>
      <c r="N805" s="5">
        <f t="shared" si="110"/>
        <v>-2.0489159998978712E-3</v>
      </c>
      <c r="O805" s="5">
        <f t="shared" si="115"/>
        <v>3.5111730007231223E-3</v>
      </c>
      <c r="P805" s="5">
        <f t="shared" si="112"/>
        <v>2.9561844367658185E-3</v>
      </c>
      <c r="Q805" s="5">
        <f t="shared" si="113"/>
        <v>2.9561844367658185E-3</v>
      </c>
      <c r="R805" s="5">
        <f t="shared" si="114"/>
        <v>-8.3587584051048047E-4</v>
      </c>
      <c r="T805" s="7">
        <f t="shared" si="108"/>
        <v>189.39153562152194</v>
      </c>
      <c r="U805" s="4">
        <f t="shared" si="109"/>
        <v>-3.6110727668448028E-4</v>
      </c>
      <c r="V805" s="5">
        <f>T805/MAX($T$14:T805)-1</f>
        <v>-7.8305644768328353E-4</v>
      </c>
      <c r="Z805" s="3"/>
      <c r="AA805" s="3"/>
      <c r="AC805" s="3"/>
      <c r="AE805" s="3"/>
      <c r="AG805" s="3"/>
      <c r="AL805" s="3"/>
    </row>
    <row r="806" spans="1:38" x14ac:dyDescent="0.25">
      <c r="A806" s="3">
        <v>43719</v>
      </c>
      <c r="B806">
        <v>14687886</v>
      </c>
      <c r="C806">
        <v>22580364</v>
      </c>
      <c r="D806">
        <v>19651442</v>
      </c>
      <c r="E806">
        <v>24177628</v>
      </c>
      <c r="F806">
        <v>13849541</v>
      </c>
      <c r="G806">
        <v>18847748</v>
      </c>
      <c r="H806">
        <v>18847748</v>
      </c>
      <c r="I806">
        <v>19336312</v>
      </c>
      <c r="K806" s="5">
        <f t="shared" si="111"/>
        <v>4.9664199577748036E-4</v>
      </c>
      <c r="L806" s="5">
        <f t="shared" ref="L806:L869" si="116">C806/C805-1</f>
        <v>-8.9935307284860766E-4</v>
      </c>
      <c r="M806" s="5">
        <f t="shared" ref="M806:M869" si="117">D806/D805-1</f>
        <v>7.554257843309653E-4</v>
      </c>
      <c r="N806" s="5">
        <f t="shared" si="110"/>
        <v>1.0009335311573775E-3</v>
      </c>
      <c r="O806" s="5">
        <f t="shared" si="115"/>
        <v>5.8742095545820661E-3</v>
      </c>
      <c r="P806" s="5">
        <f t="shared" si="112"/>
        <v>3.7798825293418048E-3</v>
      </c>
      <c r="Q806" s="5">
        <f t="shared" si="113"/>
        <v>3.7798825293418048E-3</v>
      </c>
      <c r="R806" s="5">
        <f t="shared" si="114"/>
        <v>-3.4328853595232411E-3</v>
      </c>
      <c r="T806" s="7">
        <f t="shared" si="108"/>
        <v>189.66034701779935</v>
      </c>
      <c r="U806" s="4">
        <f t="shared" si="109"/>
        <v>1.4193421865199563E-3</v>
      </c>
      <c r="V806" s="5">
        <f>T806/MAX($T$14:T806)-1</f>
        <v>0</v>
      </c>
      <c r="Z806" s="3"/>
      <c r="AA806" s="3"/>
      <c r="AC806" s="3"/>
      <c r="AE806" s="3"/>
      <c r="AG806" s="3"/>
      <c r="AL806" s="3"/>
    </row>
    <row r="807" spans="1:38" x14ac:dyDescent="0.25">
      <c r="A807" s="3">
        <v>43720</v>
      </c>
      <c r="B807">
        <v>14581551</v>
      </c>
      <c r="C807">
        <v>22612550</v>
      </c>
      <c r="D807">
        <v>19607268</v>
      </c>
      <c r="E807">
        <v>24266870</v>
      </c>
      <c r="F807">
        <v>13809816</v>
      </c>
      <c r="G807">
        <v>18792992</v>
      </c>
      <c r="H807">
        <v>18792992</v>
      </c>
      <c r="I807">
        <v>19292716</v>
      </c>
      <c r="K807" s="5">
        <f t="shared" si="111"/>
        <v>-7.2396395233459421E-3</v>
      </c>
      <c r="L807" s="5">
        <f t="shared" si="116"/>
        <v>1.4253977482383551E-3</v>
      </c>
      <c r="M807" s="5">
        <f t="shared" si="117"/>
        <v>-2.2478757538505478E-3</v>
      </c>
      <c r="N807" s="5">
        <f t="shared" si="110"/>
        <v>3.6910982334577014E-3</v>
      </c>
      <c r="O807" s="5">
        <f t="shared" si="115"/>
        <v>-2.8683261055366671E-3</v>
      </c>
      <c r="P807" s="5">
        <f t="shared" si="112"/>
        <v>-2.9051746659600752E-3</v>
      </c>
      <c r="Q807" s="5">
        <f t="shared" si="113"/>
        <v>-2.9051746659600752E-3</v>
      </c>
      <c r="R807" s="5">
        <f t="shared" si="114"/>
        <v>-2.2546181505552765E-3</v>
      </c>
      <c r="T807" s="7">
        <f t="shared" ref="T807:T870" si="118">T806*(1+U807)</f>
        <v>189.29751935625487</v>
      </c>
      <c r="U807" s="4">
        <f t="shared" ref="U807:U870" si="119">(K807*$K$12%)+(L807*$L$12%)+(M807*$M$12%)+(N807*$N$12%)+(O807*$O$12%)+(P807*$P$12%)+(Q807*$Q$12%)+(R807*$R$12%)</f>
        <v>-1.9130391104390659E-3</v>
      </c>
      <c r="V807" s="5">
        <f>T807/MAX($T$14:T807)-1</f>
        <v>-1.9130391104390521E-3</v>
      </c>
      <c r="Z807" s="3"/>
      <c r="AA807" s="3"/>
      <c r="AC807" s="3"/>
      <c r="AE807" s="3"/>
      <c r="AG807" s="3"/>
      <c r="AL807" s="3"/>
    </row>
    <row r="808" spans="1:38" x14ac:dyDescent="0.25">
      <c r="A808" s="3">
        <v>43721</v>
      </c>
      <c r="B808">
        <v>14471329</v>
      </c>
      <c r="C808">
        <v>22561466</v>
      </c>
      <c r="D808">
        <v>19651654</v>
      </c>
      <c r="E808">
        <v>24284446</v>
      </c>
      <c r="F808">
        <v>13750466</v>
      </c>
      <c r="G808">
        <v>18775444</v>
      </c>
      <c r="H808">
        <v>18775444</v>
      </c>
      <c r="I808">
        <v>19253188</v>
      </c>
      <c r="K808" s="5">
        <f t="shared" si="111"/>
        <v>-7.5590038398521964E-3</v>
      </c>
      <c r="L808" s="5">
        <f t="shared" si="116"/>
        <v>-2.2590994823671329E-3</v>
      </c>
      <c r="M808" s="5">
        <f t="shared" si="117"/>
        <v>2.2637524003854548E-3</v>
      </c>
      <c r="N808" s="5">
        <f t="shared" si="110"/>
        <v>7.242796454589584E-4</v>
      </c>
      <c r="O808" s="5">
        <f t="shared" si="115"/>
        <v>-4.2976676879692421E-3</v>
      </c>
      <c r="P808" s="5">
        <f t="shared" si="112"/>
        <v>-9.3375232639913985E-4</v>
      </c>
      <c r="Q808" s="5">
        <f t="shared" si="113"/>
        <v>-9.3375232639913985E-4</v>
      </c>
      <c r="R808" s="5">
        <f t="shared" si="114"/>
        <v>-2.0488561589773191E-3</v>
      </c>
      <c r="T808" s="7">
        <f t="shared" si="118"/>
        <v>188.94154301018395</v>
      </c>
      <c r="U808" s="4">
        <f t="shared" si="119"/>
        <v>-1.8805124720149696E-3</v>
      </c>
      <c r="V808" s="5">
        <f>T808/MAX($T$14:T808)-1</f>
        <v>-3.7899540885473204E-3</v>
      </c>
      <c r="Z808" s="3"/>
      <c r="AA808" s="3"/>
      <c r="AC808" s="3"/>
      <c r="AE808" s="3"/>
      <c r="AG808" s="3"/>
      <c r="AL808" s="3"/>
    </row>
    <row r="809" spans="1:38" x14ac:dyDescent="0.25">
      <c r="A809" s="3">
        <v>43724</v>
      </c>
      <c r="B809">
        <v>14496026</v>
      </c>
      <c r="C809">
        <v>22444618</v>
      </c>
      <c r="D809">
        <v>19505168</v>
      </c>
      <c r="E809">
        <v>24214884</v>
      </c>
      <c r="F809">
        <v>13757295</v>
      </c>
      <c r="G809">
        <v>18758558</v>
      </c>
      <c r="H809">
        <v>18758558</v>
      </c>
      <c r="I809">
        <v>19272458</v>
      </c>
      <c r="K809" s="5">
        <f t="shared" si="111"/>
        <v>1.7066158885614691E-3</v>
      </c>
      <c r="L809" s="5">
        <f t="shared" si="116"/>
        <v>-5.1790960746965764E-3</v>
      </c>
      <c r="M809" s="5">
        <f t="shared" si="117"/>
        <v>-7.4541308329568734E-3</v>
      </c>
      <c r="N809" s="5">
        <f t="shared" si="110"/>
        <v>-2.8644672396479498E-3</v>
      </c>
      <c r="O809" s="5">
        <f t="shared" si="115"/>
        <v>4.966377139510314E-4</v>
      </c>
      <c r="P809" s="5">
        <f t="shared" si="112"/>
        <v>-8.9936621472175293E-4</v>
      </c>
      <c r="Q809" s="5">
        <f t="shared" si="113"/>
        <v>-8.9936621472175293E-4</v>
      </c>
      <c r="R809" s="5">
        <f t="shared" si="114"/>
        <v>1.0008732060373671E-3</v>
      </c>
      <c r="T809" s="7">
        <f t="shared" si="118"/>
        <v>188.60871540233836</v>
      </c>
      <c r="U809" s="4">
        <f t="shared" si="119"/>
        <v>-1.7615374710243797E-3</v>
      </c>
      <c r="V809" s="5">
        <f>T809/MAX($T$14:T809)-1</f>
        <v>-5.5448154134311034E-3</v>
      </c>
      <c r="Z809" s="3"/>
      <c r="AA809" s="3"/>
      <c r="AC809" s="3"/>
      <c r="AE809" s="3"/>
      <c r="AG809" s="3"/>
      <c r="AL809" s="3"/>
    </row>
    <row r="810" spans="1:38" x14ac:dyDescent="0.25">
      <c r="A810" s="3">
        <v>43725</v>
      </c>
      <c r="B810">
        <v>14760371</v>
      </c>
      <c r="C810">
        <v>22777206</v>
      </c>
      <c r="D810">
        <v>19716188</v>
      </c>
      <c r="E810">
        <v>24499762</v>
      </c>
      <c r="F810">
        <v>13731507</v>
      </c>
      <c r="G810">
        <v>18880236</v>
      </c>
      <c r="H810">
        <v>18880236</v>
      </c>
      <c r="I810">
        <v>19343596</v>
      </c>
      <c r="K810" s="5">
        <f t="shared" si="111"/>
        <v>1.8235687491178654E-2</v>
      </c>
      <c r="L810" s="5">
        <f t="shared" si="116"/>
        <v>1.4818162643712718E-2</v>
      </c>
      <c r="M810" s="5">
        <f t="shared" si="117"/>
        <v>1.0818671236259014E-2</v>
      </c>
      <c r="N810" s="5">
        <f t="shared" si="110"/>
        <v>1.1764582477454821E-2</v>
      </c>
      <c r="O810" s="5">
        <f t="shared" si="115"/>
        <v>-1.8744964035444234E-3</v>
      </c>
      <c r="P810" s="5">
        <f t="shared" si="112"/>
        <v>6.4865327068317491E-3</v>
      </c>
      <c r="Q810" s="5">
        <f t="shared" si="113"/>
        <v>6.4865327068317491E-3</v>
      </c>
      <c r="R810" s="5">
        <f t="shared" si="114"/>
        <v>3.6911742134813075E-3</v>
      </c>
      <c r="T810" s="7">
        <f t="shared" si="118"/>
        <v>190.26910504685407</v>
      </c>
      <c r="U810" s="4">
        <f t="shared" si="119"/>
        <v>8.8033558840256987E-3</v>
      </c>
      <c r="V810" s="5">
        <f>T810/MAX($T$14:T810)-1</f>
        <v>0</v>
      </c>
      <c r="Z810" s="3"/>
      <c r="AA810" s="3"/>
      <c r="AC810" s="3"/>
      <c r="AE810" s="3"/>
      <c r="AG810" s="3"/>
      <c r="AL810" s="3"/>
    </row>
    <row r="811" spans="1:38" x14ac:dyDescent="0.25">
      <c r="A811" s="3">
        <v>43726</v>
      </c>
      <c r="B811">
        <v>14563692</v>
      </c>
      <c r="C811">
        <v>22513240</v>
      </c>
      <c r="D811">
        <v>19573088</v>
      </c>
      <c r="E811">
        <v>24347096</v>
      </c>
      <c r="F811">
        <v>13632110</v>
      </c>
      <c r="G811">
        <v>18837582</v>
      </c>
      <c r="H811">
        <v>18837582</v>
      </c>
      <c r="I811">
        <v>19357604</v>
      </c>
      <c r="K811" s="5">
        <f t="shared" si="111"/>
        <v>-1.332480057581209E-2</v>
      </c>
      <c r="L811" s="5">
        <f t="shared" si="116"/>
        <v>-1.1589042132735705E-2</v>
      </c>
      <c r="M811" s="5">
        <f t="shared" si="117"/>
        <v>-7.2579953082207993E-3</v>
      </c>
      <c r="N811" s="5">
        <f t="shared" si="110"/>
        <v>-6.2313258390019888E-3</v>
      </c>
      <c r="O811" s="5">
        <f t="shared" si="115"/>
        <v>-7.2386082605500057E-3</v>
      </c>
      <c r="P811" s="5">
        <f t="shared" si="112"/>
        <v>-2.2591878618466454E-3</v>
      </c>
      <c r="Q811" s="5">
        <f t="shared" si="113"/>
        <v>-2.2591878618466454E-3</v>
      </c>
      <c r="R811" s="5">
        <f t="shared" si="114"/>
        <v>7.2416731614954877E-4</v>
      </c>
      <c r="T811" s="7">
        <f t="shared" si="118"/>
        <v>189.09333757543038</v>
      </c>
      <c r="U811" s="4">
        <f t="shared" si="119"/>
        <v>-6.1794975654830414E-3</v>
      </c>
      <c r="V811" s="5">
        <f>T811/MAX($T$14:T811)-1</f>
        <v>-6.179497565483083E-3</v>
      </c>
      <c r="Z811" s="3"/>
      <c r="AA811" s="3"/>
      <c r="AC811" s="3"/>
      <c r="AE811" s="3"/>
      <c r="AG811" s="3"/>
      <c r="AL811" s="3"/>
    </row>
    <row r="812" spans="1:38" x14ac:dyDescent="0.25">
      <c r="A812" s="3">
        <v>43727</v>
      </c>
      <c r="B812">
        <v>14679306</v>
      </c>
      <c r="C812">
        <v>22770260</v>
      </c>
      <c r="D812">
        <v>19582474</v>
      </c>
      <c r="E812">
        <v>24166018</v>
      </c>
      <c r="F812">
        <v>13655375</v>
      </c>
      <c r="G812">
        <v>18740022</v>
      </c>
      <c r="H812">
        <v>18740022</v>
      </c>
      <c r="I812">
        <v>19302154</v>
      </c>
      <c r="K812" s="5">
        <f t="shared" si="111"/>
        <v>7.9385089989543189E-3</v>
      </c>
      <c r="L812" s="5">
        <f t="shared" si="116"/>
        <v>1.1416393197958286E-2</v>
      </c>
      <c r="M812" s="5">
        <f t="shared" si="117"/>
        <v>4.7953598328476232E-4</v>
      </c>
      <c r="N812" s="5">
        <f t="shared" si="110"/>
        <v>-7.4373551572639585E-3</v>
      </c>
      <c r="O812" s="5">
        <f t="shared" si="115"/>
        <v>1.7066323555194884E-3</v>
      </c>
      <c r="P812" s="5">
        <f t="shared" si="112"/>
        <v>-5.1790086434659877E-3</v>
      </c>
      <c r="Q812" s="5">
        <f t="shared" si="113"/>
        <v>-5.1790086434659877E-3</v>
      </c>
      <c r="R812" s="5">
        <f t="shared" si="114"/>
        <v>-2.8645074049453711E-3</v>
      </c>
      <c r="T812" s="7">
        <f t="shared" si="118"/>
        <v>189.114165986426</v>
      </c>
      <c r="U812" s="4">
        <f t="shared" si="119"/>
        <v>1.1014883582194379E-4</v>
      </c>
      <c r="V812" s="5">
        <f>T812/MAX($T$14:T812)-1</f>
        <v>-6.0700293941239325E-3</v>
      </c>
      <c r="Z812" s="3"/>
      <c r="AA812" s="3"/>
      <c r="AC812" s="3"/>
      <c r="AE812" s="3"/>
      <c r="AG812" s="3"/>
      <c r="AL812" s="3"/>
    </row>
    <row r="813" spans="1:38" x14ac:dyDescent="0.25">
      <c r="A813" s="3">
        <v>43728</v>
      </c>
      <c r="B813">
        <v>15464445</v>
      </c>
      <c r="C813">
        <v>23988152</v>
      </c>
      <c r="D813">
        <v>19797624</v>
      </c>
      <c r="E813">
        <v>24232984</v>
      </c>
      <c r="F813">
        <v>13904390</v>
      </c>
      <c r="G813">
        <v>19017714</v>
      </c>
      <c r="H813">
        <v>19017714</v>
      </c>
      <c r="I813">
        <v>19529236</v>
      </c>
      <c r="K813" s="5">
        <f t="shared" si="111"/>
        <v>5.348611167312689E-2</v>
      </c>
      <c r="L813" s="5">
        <f t="shared" si="116"/>
        <v>5.3486082284523784E-2</v>
      </c>
      <c r="M813" s="5">
        <f t="shared" si="117"/>
        <v>1.0986865091714204E-2</v>
      </c>
      <c r="N813" s="5">
        <f t="shared" si="110"/>
        <v>2.7710812761954084E-3</v>
      </c>
      <c r="O813" s="5">
        <f t="shared" si="115"/>
        <v>1.8235676427780234E-2</v>
      </c>
      <c r="P813" s="5">
        <f t="shared" si="112"/>
        <v>1.4818125613726529E-2</v>
      </c>
      <c r="Q813" s="5">
        <f t="shared" si="113"/>
        <v>1.4818125613726529E-2</v>
      </c>
      <c r="R813" s="5">
        <f t="shared" si="114"/>
        <v>1.1764593733942785E-2</v>
      </c>
      <c r="T813" s="7">
        <f t="shared" si="118"/>
        <v>193.37790233666826</v>
      </c>
      <c r="U813" s="4">
        <f t="shared" si="119"/>
        <v>2.2545832714342046E-2</v>
      </c>
      <c r="V813" s="5">
        <f>T813/MAX($T$14:T813)-1</f>
        <v>0</v>
      </c>
      <c r="Z813" s="3"/>
      <c r="AA813" s="3"/>
      <c r="AC813" s="3"/>
      <c r="AE813" s="3"/>
      <c r="AG813" s="3"/>
      <c r="AL813" s="3"/>
    </row>
    <row r="814" spans="1:38" x14ac:dyDescent="0.25">
      <c r="A814" s="3">
        <v>43731</v>
      </c>
      <c r="B814">
        <v>15899543</v>
      </c>
      <c r="C814">
        <v>24662834</v>
      </c>
      <c r="D814">
        <v>20270454</v>
      </c>
      <c r="E814">
        <v>24533212</v>
      </c>
      <c r="F814">
        <v>13719117</v>
      </c>
      <c r="G814">
        <v>18797318</v>
      </c>
      <c r="H814">
        <v>18797318</v>
      </c>
      <c r="I814">
        <v>19407544</v>
      </c>
      <c r="K814" s="5">
        <f t="shared" si="111"/>
        <v>2.8135377635602143E-2</v>
      </c>
      <c r="L814" s="5">
        <f t="shared" si="116"/>
        <v>2.8125634688324519E-2</v>
      </c>
      <c r="M814" s="5">
        <f t="shared" si="117"/>
        <v>2.3883169010584293E-2</v>
      </c>
      <c r="N814" s="5">
        <f t="shared" si="110"/>
        <v>1.2389229489855547E-2</v>
      </c>
      <c r="O814" s="5">
        <f t="shared" si="115"/>
        <v>-1.3324784474543661E-2</v>
      </c>
      <c r="P814" s="5">
        <f t="shared" si="112"/>
        <v>-1.158898488009652E-2</v>
      </c>
      <c r="Q814" s="5">
        <f t="shared" si="113"/>
        <v>-1.158898488009652E-2</v>
      </c>
      <c r="R814" s="5">
        <f t="shared" si="114"/>
        <v>-6.2312729489264473E-3</v>
      </c>
      <c r="T814" s="7">
        <f t="shared" si="118"/>
        <v>194.58166487993054</v>
      </c>
      <c r="U814" s="4">
        <f t="shared" si="119"/>
        <v>6.2249229550879193E-3</v>
      </c>
      <c r="V814" s="5">
        <f>T814/MAX($T$14:T814)-1</f>
        <v>0</v>
      </c>
      <c r="Z814" s="3"/>
      <c r="AA814" s="3"/>
      <c r="AC814" s="3"/>
      <c r="AE814" s="3"/>
      <c r="AG814" s="3"/>
      <c r="AL814" s="3"/>
    </row>
    <row r="815" spans="1:38" x14ac:dyDescent="0.25">
      <c r="A815" s="3">
        <v>43732</v>
      </c>
      <c r="B815">
        <v>15832026</v>
      </c>
      <c r="C815">
        <v>24598384</v>
      </c>
      <c r="D815">
        <v>20149806</v>
      </c>
      <c r="E815">
        <v>24518364</v>
      </c>
      <c r="F815">
        <v>13740746</v>
      </c>
      <c r="G815">
        <v>18913298</v>
      </c>
      <c r="H815">
        <v>18913298</v>
      </c>
      <c r="I815">
        <v>19389914</v>
      </c>
      <c r="K815" s="5">
        <f t="shared" si="111"/>
        <v>-4.246474254008481E-3</v>
      </c>
      <c r="L815" s="5">
        <f t="shared" si="116"/>
        <v>-2.6132438794341795E-3</v>
      </c>
      <c r="M815" s="5">
        <f t="shared" si="117"/>
        <v>-5.9519140518510261E-3</v>
      </c>
      <c r="N815" s="5">
        <f t="shared" si="110"/>
        <v>-6.0522038451382709E-4</v>
      </c>
      <c r="O815" s="5">
        <f t="shared" si="115"/>
        <v>1.5765591910907872E-3</v>
      </c>
      <c r="P815" s="5">
        <f t="shared" si="112"/>
        <v>6.1700291499031668E-3</v>
      </c>
      <c r="Q815" s="5">
        <f t="shared" si="113"/>
        <v>6.1700291499031668E-3</v>
      </c>
      <c r="R815" s="5">
        <f t="shared" si="114"/>
        <v>-9.0840963699478916E-4</v>
      </c>
      <c r="T815" s="7">
        <f t="shared" si="118"/>
        <v>194.5717255337849</v>
      </c>
      <c r="U815" s="4">
        <f t="shared" si="119"/>
        <v>-5.1080589488147754E-5</v>
      </c>
      <c r="V815" s="5">
        <f>T815/MAX($T$14:T815)-1</f>
        <v>-5.1080589488106121E-5</v>
      </c>
      <c r="Z815" s="3"/>
      <c r="AA815" s="3"/>
      <c r="AC815" s="3"/>
      <c r="AE815" s="3"/>
      <c r="AG815" s="3"/>
      <c r="AL815" s="3"/>
    </row>
    <row r="816" spans="1:38" x14ac:dyDescent="0.25">
      <c r="A816" s="3">
        <v>43733</v>
      </c>
      <c r="B816">
        <v>15928922</v>
      </c>
      <c r="C816">
        <v>24704486</v>
      </c>
      <c r="D816">
        <v>20252056</v>
      </c>
      <c r="E816">
        <v>24518364</v>
      </c>
      <c r="F816">
        <v>14467111</v>
      </c>
      <c r="G816">
        <v>19906542</v>
      </c>
      <c r="H816">
        <v>19906542</v>
      </c>
      <c r="I816">
        <v>19423080</v>
      </c>
      <c r="K816" s="5">
        <f t="shared" si="111"/>
        <v>6.1202527080235214E-3</v>
      </c>
      <c r="L816" s="5">
        <f t="shared" si="116"/>
        <v>4.31337278091104E-3</v>
      </c>
      <c r="M816" s="5">
        <f t="shared" si="117"/>
        <v>5.0744905434820797E-3</v>
      </c>
      <c r="N816" s="5">
        <f t="shared" si="110"/>
        <v>0</v>
      </c>
      <c r="O816" s="5">
        <f t="shared" si="115"/>
        <v>5.286212262420098E-2</v>
      </c>
      <c r="P816" s="5">
        <f t="shared" si="112"/>
        <v>5.2515642697534837E-2</v>
      </c>
      <c r="Q816" s="5">
        <f t="shared" si="113"/>
        <v>5.2515642697534837E-2</v>
      </c>
      <c r="R816" s="5">
        <f t="shared" si="114"/>
        <v>1.710476900516511E-3</v>
      </c>
      <c r="T816" s="7">
        <f t="shared" si="118"/>
        <v>198.83070605715292</v>
      </c>
      <c r="U816" s="4">
        <f t="shared" si="119"/>
        <v>2.1889000119025476E-2</v>
      </c>
      <c r="V816" s="5">
        <f>T816/MAX($T$14:T816)-1</f>
        <v>0</v>
      </c>
      <c r="Z816" s="3"/>
      <c r="AA816" s="3"/>
      <c r="AC816" s="3"/>
      <c r="AE816" s="3"/>
      <c r="AG816" s="3"/>
      <c r="AL816" s="3"/>
    </row>
    <row r="817" spans="1:38" x14ac:dyDescent="0.25">
      <c r="A817" s="3">
        <v>43734</v>
      </c>
      <c r="B817">
        <v>15878272</v>
      </c>
      <c r="C817">
        <v>24455514</v>
      </c>
      <c r="D817">
        <v>19894854</v>
      </c>
      <c r="E817">
        <v>24271840</v>
      </c>
      <c r="F817">
        <v>14874149</v>
      </c>
      <c r="G817">
        <v>20466426</v>
      </c>
      <c r="H817">
        <v>20466426</v>
      </c>
      <c r="I817">
        <v>19663718</v>
      </c>
      <c r="K817" s="5">
        <f t="shared" si="111"/>
        <v>-3.179750644770607E-3</v>
      </c>
      <c r="L817" s="5">
        <f t="shared" si="116"/>
        <v>-1.007800769463485E-2</v>
      </c>
      <c r="M817" s="5">
        <f t="shared" si="117"/>
        <v>-1.7637814155757825E-2</v>
      </c>
      <c r="N817" s="5">
        <f t="shared" si="110"/>
        <v>-1.0054667595276734E-2</v>
      </c>
      <c r="O817" s="5">
        <f t="shared" si="115"/>
        <v>2.8135403122295788E-2</v>
      </c>
      <c r="P817" s="5">
        <f t="shared" si="112"/>
        <v>2.8125628248241163E-2</v>
      </c>
      <c r="Q817" s="5">
        <f t="shared" si="113"/>
        <v>2.8125628248241163E-2</v>
      </c>
      <c r="R817" s="5">
        <f t="shared" si="114"/>
        <v>1.238928120565852E-2</v>
      </c>
      <c r="T817" s="7">
        <f t="shared" si="118"/>
        <v>200.21818899378744</v>
      </c>
      <c r="U817" s="4">
        <f t="shared" si="119"/>
        <v>6.9782125917495774E-3</v>
      </c>
      <c r="V817" s="5">
        <f>T817/MAX($T$14:T817)-1</f>
        <v>0</v>
      </c>
      <c r="Z817" s="3"/>
      <c r="AA817" s="3"/>
      <c r="AC817" s="3"/>
      <c r="AE817" s="3"/>
      <c r="AG817" s="3"/>
      <c r="AL817" s="3"/>
    </row>
    <row r="818" spans="1:38" x14ac:dyDescent="0.25">
      <c r="A818" s="3">
        <v>43735</v>
      </c>
      <c r="B818">
        <v>15854805</v>
      </c>
      <c r="C818">
        <v>24420054</v>
      </c>
      <c r="D818">
        <v>19894854</v>
      </c>
      <c r="E818">
        <v>24271840</v>
      </c>
      <c r="F818">
        <v>14810986</v>
      </c>
      <c r="G818">
        <v>20412942</v>
      </c>
      <c r="H818">
        <v>20412942</v>
      </c>
      <c r="I818">
        <v>19651816</v>
      </c>
      <c r="K818" s="5">
        <f t="shared" si="111"/>
        <v>-1.4779316036405143E-3</v>
      </c>
      <c r="L818" s="5">
        <f t="shared" si="116"/>
        <v>-1.4499797468987552E-3</v>
      </c>
      <c r="M818" s="5">
        <f t="shared" si="117"/>
        <v>0</v>
      </c>
      <c r="N818" s="5">
        <f t="shared" si="110"/>
        <v>0</v>
      </c>
      <c r="O818" s="5">
        <f t="shared" si="115"/>
        <v>-4.2464950431786441E-3</v>
      </c>
      <c r="P818" s="5">
        <f t="shared" si="112"/>
        <v>-2.6132554848609102E-3</v>
      </c>
      <c r="Q818" s="5">
        <f t="shared" si="113"/>
        <v>-2.6132554848609102E-3</v>
      </c>
      <c r="R818" s="5">
        <f t="shared" si="114"/>
        <v>-6.0527719122094314E-4</v>
      </c>
      <c r="T818" s="7">
        <f t="shared" si="118"/>
        <v>199.89267940385804</v>
      </c>
      <c r="U818" s="4">
        <f t="shared" si="119"/>
        <v>-1.6257743193325846E-3</v>
      </c>
      <c r="V818" s="5">
        <f>T818/MAX($T$14:T818)-1</f>
        <v>-1.6257743193326402E-3</v>
      </c>
      <c r="Z818" s="3"/>
      <c r="AA818" s="3"/>
      <c r="AC818" s="3"/>
      <c r="AE818" s="3"/>
      <c r="AG818" s="3"/>
      <c r="AL818" s="3"/>
    </row>
    <row r="819" spans="1:38" x14ac:dyDescent="0.25">
      <c r="A819" s="3">
        <v>43738</v>
      </c>
      <c r="B819">
        <v>15968874</v>
      </c>
      <c r="C819">
        <v>24401338</v>
      </c>
      <c r="D819">
        <v>19872636</v>
      </c>
      <c r="E819">
        <v>24223084</v>
      </c>
      <c r="F819">
        <v>14901634</v>
      </c>
      <c r="G819">
        <v>20500990</v>
      </c>
      <c r="H819">
        <v>20500990</v>
      </c>
      <c r="I819">
        <v>19651816</v>
      </c>
      <c r="K819" s="5">
        <f t="shared" si="111"/>
        <v>7.1946012581043384E-3</v>
      </c>
      <c r="L819" s="5">
        <f t="shared" si="116"/>
        <v>-7.6641927163634271E-4</v>
      </c>
      <c r="M819" s="5">
        <f t="shared" si="117"/>
        <v>-1.1167712012362108E-3</v>
      </c>
      <c r="N819" s="5">
        <f t="shared" si="110"/>
        <v>-2.0087475856794823E-3</v>
      </c>
      <c r="O819" s="5">
        <f t="shared" si="115"/>
        <v>6.1203217665588561E-3</v>
      </c>
      <c r="P819" s="5">
        <f t="shared" si="112"/>
        <v>4.3133419964647146E-3</v>
      </c>
      <c r="Q819" s="5">
        <f t="shared" si="113"/>
        <v>4.3133419964647146E-3</v>
      </c>
      <c r="R819" s="5">
        <f t="shared" si="114"/>
        <v>0</v>
      </c>
      <c r="T819" s="7">
        <f t="shared" si="118"/>
        <v>200.34367899017994</v>
      </c>
      <c r="U819" s="4">
        <f t="shared" si="119"/>
        <v>2.2562086198800735E-3</v>
      </c>
      <c r="V819" s="5">
        <f>T819/MAX($T$14:T819)-1</f>
        <v>0</v>
      </c>
      <c r="Z819" s="3"/>
      <c r="AA819" s="3"/>
      <c r="AC819" s="3"/>
      <c r="AE819" s="3"/>
      <c r="AG819" s="3"/>
      <c r="AL819" s="3"/>
    </row>
    <row r="820" spans="1:38" x14ac:dyDescent="0.25">
      <c r="A820" s="3">
        <v>43739</v>
      </c>
      <c r="B820">
        <v>15925297</v>
      </c>
      <c r="C820">
        <v>24355166</v>
      </c>
      <c r="D820">
        <v>19822312</v>
      </c>
      <c r="E820">
        <v>24317508</v>
      </c>
      <c r="F820">
        <v>14855167</v>
      </c>
      <c r="G820">
        <v>20451912</v>
      </c>
      <c r="H820">
        <v>20451912</v>
      </c>
      <c r="I820">
        <v>19641756</v>
      </c>
      <c r="K820" s="5">
        <f t="shared" si="111"/>
        <v>-2.7288711777674335E-3</v>
      </c>
      <c r="L820" s="5">
        <f t="shared" si="116"/>
        <v>-1.8921913216398689E-3</v>
      </c>
      <c r="M820" s="5">
        <f t="shared" si="117"/>
        <v>-2.5323263607304192E-3</v>
      </c>
      <c r="N820" s="5">
        <f t="shared" si="110"/>
        <v>3.8980998455853122E-3</v>
      </c>
      <c r="O820" s="5">
        <f t="shared" si="115"/>
        <v>-3.118248643068311E-3</v>
      </c>
      <c r="P820" s="5">
        <f t="shared" si="112"/>
        <v>-2.3939331710322032E-3</v>
      </c>
      <c r="Q820" s="5">
        <f t="shared" si="113"/>
        <v>-2.3939331710322032E-3</v>
      </c>
      <c r="R820" s="5">
        <f t="shared" si="114"/>
        <v>-5.1191197800748434E-4</v>
      </c>
      <c r="T820" s="7">
        <f t="shared" si="118"/>
        <v>200.05134460655671</v>
      </c>
      <c r="U820" s="4">
        <f t="shared" si="119"/>
        <v>-1.4591644972115764E-3</v>
      </c>
      <c r="V820" s="5">
        <f>T820/MAX($T$14:T820)-1</f>
        <v>-1.459164497211618E-3</v>
      </c>
      <c r="Z820" s="3"/>
      <c r="AA820" s="3"/>
      <c r="AC820" s="3"/>
      <c r="AE820" s="3"/>
      <c r="AG820" s="3"/>
      <c r="AL820" s="3"/>
    </row>
    <row r="821" spans="1:38" x14ac:dyDescent="0.25">
      <c r="A821" s="3">
        <v>43741</v>
      </c>
      <c r="B821">
        <v>16021707</v>
      </c>
      <c r="C821">
        <v>24367616</v>
      </c>
      <c r="D821">
        <v>19797544</v>
      </c>
      <c r="E821">
        <v>24566816</v>
      </c>
      <c r="F821">
        <v>14784666</v>
      </c>
      <c r="G821">
        <v>20382064</v>
      </c>
      <c r="H821">
        <v>20382064</v>
      </c>
      <c r="I821">
        <v>19666162</v>
      </c>
      <c r="K821" s="5">
        <f t="shared" si="111"/>
        <v>6.0538902351396917E-3</v>
      </c>
      <c r="L821" s="5">
        <f t="shared" si="116"/>
        <v>5.111851834638248E-4</v>
      </c>
      <c r="M821" s="5">
        <f t="shared" si="117"/>
        <v>-1.249501067282166E-3</v>
      </c>
      <c r="N821" s="5">
        <f t="shared" si="110"/>
        <v>1.0252201829233476E-2</v>
      </c>
      <c r="O821" s="5">
        <f t="shared" si="115"/>
        <v>-4.7458907732238487E-3</v>
      </c>
      <c r="P821" s="5">
        <f t="shared" si="112"/>
        <v>-3.4152308106938367E-3</v>
      </c>
      <c r="Q821" s="5">
        <f t="shared" si="113"/>
        <v>-3.4152308106938367E-3</v>
      </c>
      <c r="R821" s="5">
        <f t="shared" si="114"/>
        <v>1.242556928209515E-3</v>
      </c>
      <c r="T821" s="7">
        <f t="shared" si="118"/>
        <v>200.18222771649559</v>
      </c>
      <c r="U821" s="4">
        <f t="shared" si="119"/>
        <v>6.5424758926910243E-4</v>
      </c>
      <c r="V821" s="5">
        <f>T821/MAX($T$14:T821)-1</f>
        <v>-8.0587156279721128E-4</v>
      </c>
      <c r="Z821" s="3"/>
      <c r="AA821" s="3"/>
      <c r="AC821" s="3"/>
      <c r="AE821" s="3"/>
      <c r="AG821" s="3"/>
      <c r="AL821" s="3"/>
    </row>
    <row r="822" spans="1:38" x14ac:dyDescent="0.25">
      <c r="A822" s="3">
        <v>43742</v>
      </c>
      <c r="B822">
        <v>16135178</v>
      </c>
      <c r="C822">
        <v>24540194</v>
      </c>
      <c r="D822">
        <v>19898328</v>
      </c>
      <c r="E822">
        <v>24704828</v>
      </c>
      <c r="F822">
        <v>14891036</v>
      </c>
      <c r="G822">
        <v>20366444</v>
      </c>
      <c r="H822">
        <v>20366444</v>
      </c>
      <c r="I822">
        <v>19626658</v>
      </c>
      <c r="K822" s="5">
        <f t="shared" si="111"/>
        <v>7.0823289927846034E-3</v>
      </c>
      <c r="L822" s="5">
        <f t="shared" si="116"/>
        <v>7.0822685321370038E-3</v>
      </c>
      <c r="M822" s="5">
        <f t="shared" si="117"/>
        <v>5.0907324666129572E-3</v>
      </c>
      <c r="N822" s="5">
        <f t="shared" si="110"/>
        <v>5.6178220246367871E-3</v>
      </c>
      <c r="O822" s="5">
        <f t="shared" si="115"/>
        <v>7.1946163680667308E-3</v>
      </c>
      <c r="P822" s="5">
        <f t="shared" si="112"/>
        <v>-7.6636007030495001E-4</v>
      </c>
      <c r="Q822" s="5">
        <f t="shared" si="113"/>
        <v>-7.6636007030495001E-4</v>
      </c>
      <c r="R822" s="5">
        <f t="shared" si="114"/>
        <v>-2.0087295121437032E-3</v>
      </c>
      <c r="T822" s="7">
        <f t="shared" si="118"/>
        <v>200.89603547052303</v>
      </c>
      <c r="U822" s="4">
        <f t="shared" si="119"/>
        <v>3.5657898414355599E-3</v>
      </c>
      <c r="V822" s="5">
        <f>T822/MAX($T$14:T822)-1</f>
        <v>0</v>
      </c>
      <c r="Z822" s="3"/>
      <c r="AA822" s="3"/>
      <c r="AC822" s="3"/>
      <c r="AE822" s="3"/>
      <c r="AG822" s="3"/>
      <c r="AL822" s="3"/>
    </row>
    <row r="823" spans="1:38" x14ac:dyDescent="0.25">
      <c r="A823" s="3">
        <v>43745</v>
      </c>
      <c r="B823">
        <v>16070359</v>
      </c>
      <c r="C823">
        <v>24490556</v>
      </c>
      <c r="D823">
        <v>19906478</v>
      </c>
      <c r="E823">
        <v>24582510</v>
      </c>
      <c r="F823">
        <v>14850400</v>
      </c>
      <c r="G823">
        <v>20327906</v>
      </c>
      <c r="H823">
        <v>20327906</v>
      </c>
      <c r="I823">
        <v>19703164</v>
      </c>
      <c r="K823" s="5">
        <f t="shared" si="111"/>
        <v>-4.0172472841638607E-3</v>
      </c>
      <c r="L823" s="5">
        <f t="shared" si="116"/>
        <v>-2.0227223957560714E-3</v>
      </c>
      <c r="M823" s="5">
        <f t="shared" si="117"/>
        <v>4.0958215182707036E-4</v>
      </c>
      <c r="N823" s="5">
        <f t="shared" si="110"/>
        <v>-4.9511779640805109E-3</v>
      </c>
      <c r="O823" s="5">
        <f t="shared" si="115"/>
        <v>-2.7288900517062897E-3</v>
      </c>
      <c r="P823" s="5">
        <f t="shared" si="112"/>
        <v>-1.8922301801924668E-3</v>
      </c>
      <c r="Q823" s="5">
        <f t="shared" si="113"/>
        <v>-1.8922301801924668E-3</v>
      </c>
      <c r="R823" s="5">
        <f t="shared" si="114"/>
        <v>3.8980655799882857E-3</v>
      </c>
      <c r="T823" s="7">
        <f t="shared" si="118"/>
        <v>200.56463610666739</v>
      </c>
      <c r="U823" s="4">
        <f t="shared" si="119"/>
        <v>-1.6496062905345388E-3</v>
      </c>
      <c r="V823" s="5">
        <f>T823/MAX($T$14:T823)-1</f>
        <v>-1.6496062905345665E-3</v>
      </c>
      <c r="Z823" s="3"/>
      <c r="AA823" s="3"/>
      <c r="AC823" s="3"/>
      <c r="AE823" s="3"/>
      <c r="AG823" s="3"/>
      <c r="AL823" s="3"/>
    </row>
    <row r="824" spans="1:38" x14ac:dyDescent="0.25">
      <c r="A824" s="3">
        <v>43747</v>
      </c>
      <c r="B824">
        <v>16139211</v>
      </c>
      <c r="C824">
        <v>25003464</v>
      </c>
      <c r="D824">
        <v>20149488</v>
      </c>
      <c r="E824">
        <v>24862082</v>
      </c>
      <c r="F824">
        <v>15006629</v>
      </c>
      <c r="G824">
        <v>20513826</v>
      </c>
      <c r="H824">
        <v>20513826</v>
      </c>
      <c r="I824">
        <v>19905166</v>
      </c>
      <c r="K824" s="5">
        <f t="shared" si="111"/>
        <v>4.284409576662318E-3</v>
      </c>
      <c r="L824" s="5">
        <f t="shared" si="116"/>
        <v>2.0943093329526707E-2</v>
      </c>
      <c r="M824" s="5">
        <f t="shared" si="117"/>
        <v>1.2207583882995365E-2</v>
      </c>
      <c r="N824" s="5">
        <f t="shared" si="110"/>
        <v>1.1372801231444685E-2</v>
      </c>
      <c r="O824" s="5">
        <f t="shared" si="115"/>
        <v>1.0520188008403819E-2</v>
      </c>
      <c r="P824" s="5">
        <f t="shared" si="112"/>
        <v>9.1460478024643077E-3</v>
      </c>
      <c r="Q824" s="5">
        <f t="shared" si="113"/>
        <v>9.1460478024643077E-3</v>
      </c>
      <c r="R824" s="5">
        <f t="shared" si="114"/>
        <v>1.0252262022485414E-2</v>
      </c>
      <c r="T824" s="7">
        <f t="shared" si="118"/>
        <v>202.76764894168144</v>
      </c>
      <c r="U824" s="4">
        <f t="shared" si="119"/>
        <v>1.0984054207055866E-2</v>
      </c>
      <c r="V824" s="5">
        <f>T824/MAX($T$14:T824)-1</f>
        <v>0</v>
      </c>
      <c r="Z824" s="3"/>
      <c r="AA824" s="3"/>
      <c r="AC824" s="3"/>
      <c r="AE824" s="3"/>
      <c r="AG824" s="3"/>
      <c r="AL824" s="3"/>
    </row>
    <row r="825" spans="1:38" x14ac:dyDescent="0.25">
      <c r="A825" s="3">
        <v>43748</v>
      </c>
      <c r="B825">
        <v>16185830</v>
      </c>
      <c r="C825">
        <v>24996254</v>
      </c>
      <c r="D825">
        <v>19928830</v>
      </c>
      <c r="E825">
        <v>24581754</v>
      </c>
      <c r="F825">
        <v>15133190</v>
      </c>
      <c r="G825">
        <v>20674034</v>
      </c>
      <c r="H825">
        <v>20674034</v>
      </c>
      <c r="I825">
        <v>20016990</v>
      </c>
      <c r="K825" s="5">
        <f t="shared" si="111"/>
        <v>2.8885550848798403E-3</v>
      </c>
      <c r="L825" s="5">
        <f t="shared" si="116"/>
        <v>-2.8836004483223654E-4</v>
      </c>
      <c r="M825" s="5">
        <f t="shared" si="117"/>
        <v>-1.0951047490636023E-2</v>
      </c>
      <c r="N825" s="5">
        <f t="shared" si="110"/>
        <v>-1.127532279879051E-2</v>
      </c>
      <c r="O825" s="5">
        <f t="shared" si="115"/>
        <v>8.4336728788323434E-3</v>
      </c>
      <c r="P825" s="5">
        <f t="shared" si="112"/>
        <v>7.8097571852271397E-3</v>
      </c>
      <c r="Q825" s="5">
        <f t="shared" si="113"/>
        <v>7.8097571852271397E-3</v>
      </c>
      <c r="R825" s="5">
        <f t="shared" si="114"/>
        <v>5.617838102932593E-3</v>
      </c>
      <c r="T825" s="7">
        <f t="shared" si="118"/>
        <v>203.022245271597</v>
      </c>
      <c r="U825" s="4">
        <f t="shared" si="119"/>
        <v>1.2556062628550357E-3</v>
      </c>
      <c r="V825" s="5">
        <f>T825/MAX($T$14:T825)-1</f>
        <v>0</v>
      </c>
      <c r="Z825" s="3"/>
      <c r="AA825" s="3"/>
      <c r="AC825" s="3"/>
      <c r="AE825" s="3"/>
      <c r="AG825" s="3"/>
      <c r="AL825" s="3"/>
    </row>
    <row r="826" spans="1:38" x14ac:dyDescent="0.25">
      <c r="A826" s="3">
        <v>43749</v>
      </c>
      <c r="B826">
        <v>16111477</v>
      </c>
      <c r="C826">
        <v>25013424</v>
      </c>
      <c r="D826">
        <v>19884570</v>
      </c>
      <c r="E826">
        <v>24556100</v>
      </c>
      <c r="F826">
        <v>15072397</v>
      </c>
      <c r="G826">
        <v>20632216</v>
      </c>
      <c r="H826">
        <v>20632216</v>
      </c>
      <c r="I826">
        <v>19917882</v>
      </c>
      <c r="K826" s="5">
        <f t="shared" si="111"/>
        <v>-4.5937094359695951E-3</v>
      </c>
      <c r="L826" s="5">
        <f t="shared" si="116"/>
        <v>6.869029255343051E-4</v>
      </c>
      <c r="M826" s="5">
        <f t="shared" si="117"/>
        <v>-2.2209030836231047E-3</v>
      </c>
      <c r="N826" s="5">
        <f t="shared" si="110"/>
        <v>-1.0436195887404409E-3</v>
      </c>
      <c r="O826" s="5">
        <f t="shared" si="115"/>
        <v>-4.0171966386465252E-3</v>
      </c>
      <c r="P826" s="5">
        <f t="shared" si="112"/>
        <v>-2.0227305420896791E-3</v>
      </c>
      <c r="Q826" s="5">
        <f t="shared" si="113"/>
        <v>-2.0227305420896791E-3</v>
      </c>
      <c r="R826" s="5">
        <f t="shared" si="114"/>
        <v>-4.9511939607304045E-3</v>
      </c>
      <c r="T826" s="7">
        <f t="shared" si="118"/>
        <v>202.50999017900941</v>
      </c>
      <c r="U826" s="4">
        <f t="shared" si="119"/>
        <v>-2.5231476082943904E-3</v>
      </c>
      <c r="V826" s="5">
        <f>T826/MAX($T$14:T826)-1</f>
        <v>-2.5231476082944182E-3</v>
      </c>
      <c r="Z826" s="3"/>
      <c r="AA826" s="3"/>
      <c r="AC826" s="3"/>
      <c r="AE826" s="3"/>
      <c r="AG826" s="3"/>
      <c r="AL826" s="3"/>
    </row>
    <row r="827" spans="1:38" x14ac:dyDescent="0.25">
      <c r="A827" s="3">
        <v>43752</v>
      </c>
      <c r="B827">
        <v>16062784</v>
      </c>
      <c r="C827">
        <v>24970112</v>
      </c>
      <c r="D827">
        <v>19832156</v>
      </c>
      <c r="E827">
        <v>24533790</v>
      </c>
      <c r="F827">
        <v>15136973</v>
      </c>
      <c r="G827">
        <v>21064318</v>
      </c>
      <c r="H827">
        <v>21064318</v>
      </c>
      <c r="I827">
        <v>20144404</v>
      </c>
      <c r="K827" s="5">
        <f t="shared" si="111"/>
        <v>-3.0222555014663977E-3</v>
      </c>
      <c r="L827" s="5">
        <f t="shared" si="116"/>
        <v>-1.7315502267901683E-3</v>
      </c>
      <c r="M827" s="5">
        <f t="shared" si="117"/>
        <v>-2.6359131728772578E-3</v>
      </c>
      <c r="N827" s="5">
        <f t="shared" si="110"/>
        <v>-9.0853189227935172E-4</v>
      </c>
      <c r="O827" s="5">
        <f t="shared" si="115"/>
        <v>4.2843882097851615E-3</v>
      </c>
      <c r="P827" s="5">
        <f t="shared" si="112"/>
        <v>2.0943072716958833E-2</v>
      </c>
      <c r="Q827" s="5">
        <f t="shared" si="113"/>
        <v>2.0943072716958833E-2</v>
      </c>
      <c r="R827" s="5">
        <f t="shared" si="114"/>
        <v>1.1372795561295224E-2</v>
      </c>
      <c r="T827" s="7">
        <f t="shared" si="118"/>
        <v>203.75656772219625</v>
      </c>
      <c r="U827" s="4">
        <f t="shared" si="119"/>
        <v>6.1556348014481094E-3</v>
      </c>
      <c r="V827" s="5">
        <f>T827/MAX($T$14:T827)-1</f>
        <v>0</v>
      </c>
      <c r="Z827" s="3"/>
      <c r="AA827" s="3"/>
      <c r="AC827" s="3"/>
      <c r="AE827" s="3"/>
      <c r="AG827" s="3"/>
      <c r="AL827" s="3"/>
    </row>
    <row r="828" spans="1:38" x14ac:dyDescent="0.25">
      <c r="A828" s="3">
        <v>43753</v>
      </c>
      <c r="B828">
        <v>16001873</v>
      </c>
      <c r="C828">
        <v>24910798</v>
      </c>
      <c r="D828">
        <v>19823948</v>
      </c>
      <c r="E828">
        <v>24533790</v>
      </c>
      <c r="F828">
        <v>15074439</v>
      </c>
      <c r="G828">
        <v>20832810</v>
      </c>
      <c r="H828">
        <v>20832810</v>
      </c>
      <c r="I828">
        <v>19825322</v>
      </c>
      <c r="K828" s="5">
        <f t="shared" si="111"/>
        <v>-3.7920574665014639E-3</v>
      </c>
      <c r="L828" s="5">
        <f t="shared" si="116"/>
        <v>-2.3753998380143804E-3</v>
      </c>
      <c r="M828" s="5">
        <f t="shared" si="117"/>
        <v>-4.138733075718104E-4</v>
      </c>
      <c r="N828" s="5">
        <f t="shared" si="110"/>
        <v>0</v>
      </c>
      <c r="O828" s="5">
        <f t="shared" si="115"/>
        <v>-4.1312090600941209E-3</v>
      </c>
      <c r="P828" s="5">
        <f t="shared" si="112"/>
        <v>-1.0990529102342661E-2</v>
      </c>
      <c r="Q828" s="5">
        <f t="shared" si="113"/>
        <v>-1.0990529102342661E-2</v>
      </c>
      <c r="R828" s="5">
        <f t="shared" si="114"/>
        <v>-1.583973395291316E-2</v>
      </c>
      <c r="T828" s="7">
        <f t="shared" si="118"/>
        <v>202.52044458297644</v>
      </c>
      <c r="U828" s="4">
        <f t="shared" si="119"/>
        <v>-6.0666664787225322E-3</v>
      </c>
      <c r="V828" s="5">
        <f>T828/MAX($T$14:T828)-1</f>
        <v>-6.0666664787225599E-3</v>
      </c>
      <c r="Z828" s="3"/>
      <c r="AA828" s="3"/>
      <c r="AC828" s="3"/>
      <c r="AE828" s="3"/>
      <c r="AG828" s="3"/>
      <c r="AL828" s="3"/>
    </row>
    <row r="829" spans="1:38" x14ac:dyDescent="0.25">
      <c r="A829" s="3">
        <v>43754</v>
      </c>
      <c r="B829">
        <v>15934604</v>
      </c>
      <c r="C829">
        <v>24852068</v>
      </c>
      <c r="D829">
        <v>19809624</v>
      </c>
      <c r="E829">
        <v>24465100</v>
      </c>
      <c r="F829">
        <v>14945996</v>
      </c>
      <c r="G829">
        <v>20762684</v>
      </c>
      <c r="H829">
        <v>20762684</v>
      </c>
      <c r="I829">
        <v>19711288</v>
      </c>
      <c r="K829" s="5">
        <f t="shared" si="111"/>
        <v>-4.2038203902755589E-3</v>
      </c>
      <c r="L829" s="5">
        <f t="shared" si="116"/>
        <v>-2.3576121487557389E-3</v>
      </c>
      <c r="M829" s="5">
        <f t="shared" si="117"/>
        <v>-7.2256041026741435E-4</v>
      </c>
      <c r="N829" s="5">
        <f t="shared" si="110"/>
        <v>-2.7998120143687411E-3</v>
      </c>
      <c r="O829" s="5">
        <f t="shared" si="115"/>
        <v>-8.5205824243277384E-3</v>
      </c>
      <c r="P829" s="5">
        <f t="shared" si="112"/>
        <v>-3.3661325572498235E-3</v>
      </c>
      <c r="Q829" s="5">
        <f t="shared" si="113"/>
        <v>-3.3661325572498235E-3</v>
      </c>
      <c r="R829" s="5">
        <f t="shared" si="114"/>
        <v>-5.751936841177141E-3</v>
      </c>
      <c r="T829" s="7">
        <f t="shared" si="118"/>
        <v>201.73343521605918</v>
      </c>
      <c r="U829" s="4">
        <f t="shared" si="119"/>
        <v>-3.8860736679589974E-3</v>
      </c>
      <c r="V829" s="5">
        <f>T829/MAX($T$14:T829)-1</f>
        <v>-9.9291646338263151E-3</v>
      </c>
      <c r="Z829" s="3"/>
      <c r="AA829" s="3"/>
      <c r="AC829" s="3"/>
      <c r="AE829" s="3"/>
      <c r="AG829" s="3"/>
      <c r="AL829" s="3"/>
    </row>
    <row r="830" spans="1:38" x14ac:dyDescent="0.25">
      <c r="A830" s="3">
        <v>43755</v>
      </c>
      <c r="B830">
        <v>16051835</v>
      </c>
      <c r="C830">
        <v>24755834</v>
      </c>
      <c r="D830">
        <v>19722338</v>
      </c>
      <c r="E830">
        <v>24324436</v>
      </c>
      <c r="F830">
        <v>14900825</v>
      </c>
      <c r="G830">
        <v>20726732</v>
      </c>
      <c r="H830">
        <v>20726732</v>
      </c>
      <c r="I830">
        <v>19693380</v>
      </c>
      <c r="K830" s="5">
        <f t="shared" si="111"/>
        <v>7.3570074286126719E-3</v>
      </c>
      <c r="L830" s="5">
        <f t="shared" si="116"/>
        <v>-3.8722733255035502E-3</v>
      </c>
      <c r="M830" s="5">
        <f t="shared" si="117"/>
        <v>-4.4062421376599437E-3</v>
      </c>
      <c r="N830" s="5">
        <f t="shared" si="110"/>
        <v>-5.7495779702515515E-3</v>
      </c>
      <c r="O830" s="5">
        <f t="shared" si="115"/>
        <v>-3.0222810176049331E-3</v>
      </c>
      <c r="P830" s="5">
        <f t="shared" si="112"/>
        <v>-1.7315680381206899E-3</v>
      </c>
      <c r="Q830" s="5">
        <f t="shared" si="113"/>
        <v>-1.7315680381206899E-3</v>
      </c>
      <c r="R830" s="5">
        <f t="shared" si="114"/>
        <v>-9.0851495853538911E-4</v>
      </c>
      <c r="T830" s="7">
        <f t="shared" si="118"/>
        <v>201.37876216492774</v>
      </c>
      <c r="U830" s="4">
        <f t="shared" si="119"/>
        <v>-1.7581272571480094E-3</v>
      </c>
      <c r="V830" s="5">
        <f>T830/MAX($T$14:T830)-1</f>
        <v>-1.1669835155990849E-2</v>
      </c>
      <c r="Z830" s="3"/>
      <c r="AA830" s="3"/>
      <c r="AC830" s="3"/>
      <c r="AE830" s="3"/>
      <c r="AG830" s="3"/>
      <c r="AL830" s="3"/>
    </row>
    <row r="831" spans="1:38" x14ac:dyDescent="0.25">
      <c r="A831" s="3">
        <v>43756</v>
      </c>
      <c r="B831">
        <v>16038142</v>
      </c>
      <c r="C831">
        <v>24728974</v>
      </c>
      <c r="D831">
        <v>19722338</v>
      </c>
      <c r="E831">
        <v>24302006</v>
      </c>
      <c r="F831">
        <v>14844320</v>
      </c>
      <c r="G831">
        <v>20677496</v>
      </c>
      <c r="H831">
        <v>20677496</v>
      </c>
      <c r="I831">
        <v>19693380</v>
      </c>
      <c r="K831" s="5">
        <f t="shared" si="111"/>
        <v>-8.5304888818005242E-4</v>
      </c>
      <c r="L831" s="5">
        <f t="shared" si="116"/>
        <v>-1.0849967728818743E-3</v>
      </c>
      <c r="M831" s="5">
        <f t="shared" si="117"/>
        <v>0</v>
      </c>
      <c r="N831" s="5">
        <f t="shared" si="110"/>
        <v>-9.2211798867603001E-4</v>
      </c>
      <c r="O831" s="5">
        <f t="shared" si="115"/>
        <v>-3.7920719154811433E-3</v>
      </c>
      <c r="P831" s="5">
        <f t="shared" si="112"/>
        <v>-2.3754830235659385E-3</v>
      </c>
      <c r="Q831" s="5">
        <f t="shared" si="113"/>
        <v>-2.3754830235659385E-3</v>
      </c>
      <c r="R831" s="5">
        <f t="shared" si="114"/>
        <v>0</v>
      </c>
      <c r="T831" s="7">
        <f t="shared" si="118"/>
        <v>201.09171683675117</v>
      </c>
      <c r="U831" s="4">
        <f t="shared" si="119"/>
        <v>-1.4254002015438721E-3</v>
      </c>
      <c r="V831" s="5">
        <f>T831/MAX($T$14:T831)-1</f>
        <v>-1.3078601172151427E-2</v>
      </c>
      <c r="Z831" s="3"/>
      <c r="AA831" s="3"/>
      <c r="AC831" s="3"/>
      <c r="AE831" s="3"/>
      <c r="AG831" s="3"/>
      <c r="AL831" s="3"/>
    </row>
    <row r="832" spans="1:38" x14ac:dyDescent="0.25">
      <c r="A832" s="3">
        <v>43760</v>
      </c>
      <c r="B832">
        <v>16021135</v>
      </c>
      <c r="C832">
        <v>24726968</v>
      </c>
      <c r="D832">
        <v>19640460</v>
      </c>
      <c r="E832">
        <v>24304000</v>
      </c>
      <c r="F832">
        <v>14781917</v>
      </c>
      <c r="G832">
        <v>20628748</v>
      </c>
      <c r="H832">
        <v>20628748</v>
      </c>
      <c r="I832">
        <v>19638242</v>
      </c>
      <c r="K832" s="5">
        <f t="shared" si="111"/>
        <v>-1.060409616026603E-3</v>
      </c>
      <c r="L832" s="5">
        <f t="shared" si="116"/>
        <v>-8.1119418864683546E-5</v>
      </c>
      <c r="M832" s="5">
        <f t="shared" si="117"/>
        <v>-4.151536192108618E-3</v>
      </c>
      <c r="N832" s="5">
        <f t="shared" si="110"/>
        <v>8.205083975365568E-5</v>
      </c>
      <c r="O832" s="5">
        <f t="shared" si="115"/>
        <v>-4.2038301518695365E-3</v>
      </c>
      <c r="P832" s="5">
        <f t="shared" si="112"/>
        <v>-2.3575388431945621E-3</v>
      </c>
      <c r="Q832" s="5">
        <f t="shared" si="113"/>
        <v>-2.3575388431945621E-3</v>
      </c>
      <c r="R832" s="5">
        <f t="shared" si="114"/>
        <v>-2.7998241033281301E-3</v>
      </c>
      <c r="T832" s="7">
        <f t="shared" si="118"/>
        <v>200.66616286739171</v>
      </c>
      <c r="U832" s="4">
        <f t="shared" si="119"/>
        <v>-2.11621829110413E-3</v>
      </c>
      <c r="V832" s="5">
        <f>T832/MAX($T$14:T832)-1</f>
        <v>-1.5167142288233015E-2</v>
      </c>
      <c r="Z832" s="3"/>
      <c r="AA832" s="3"/>
      <c r="AC832" s="3"/>
      <c r="AE832" s="3"/>
      <c r="AG832" s="3"/>
      <c r="AL832" s="3"/>
    </row>
    <row r="833" spans="1:38" x14ac:dyDescent="0.25">
      <c r="A833" s="3">
        <v>43761</v>
      </c>
      <c r="B833">
        <v>15888620</v>
      </c>
      <c r="C833">
        <v>24576336</v>
      </c>
      <c r="D833">
        <v>19584388</v>
      </c>
      <c r="E833">
        <v>24260308</v>
      </c>
      <c r="F833">
        <v>14772499</v>
      </c>
      <c r="G833">
        <v>20613730</v>
      </c>
      <c r="H833">
        <v>20613730</v>
      </c>
      <c r="I833">
        <v>19616730</v>
      </c>
      <c r="K833" s="5">
        <f t="shared" si="111"/>
        <v>-8.2712616802742556E-3</v>
      </c>
      <c r="L833" s="5">
        <f t="shared" si="116"/>
        <v>-6.0918103667219059E-3</v>
      </c>
      <c r="M833" s="5">
        <f t="shared" si="117"/>
        <v>-2.8549229498697759E-3</v>
      </c>
      <c r="N833" s="5">
        <f t="shared" si="110"/>
        <v>-1.7977287689269206E-3</v>
      </c>
      <c r="O833" s="5">
        <f t="shared" si="115"/>
        <v>-6.3712981205343855E-4</v>
      </c>
      <c r="P833" s="5">
        <f t="shared" si="112"/>
        <v>-7.2801315911175113E-4</v>
      </c>
      <c r="Q833" s="5">
        <f t="shared" si="113"/>
        <v>-7.2801315911175113E-4</v>
      </c>
      <c r="R833" s="5">
        <f t="shared" si="114"/>
        <v>-1.0954137340807302E-3</v>
      </c>
      <c r="T833" s="7">
        <f t="shared" si="118"/>
        <v>200.10920656714879</v>
      </c>
      <c r="U833" s="4">
        <f t="shared" si="119"/>
        <v>-2.7755367037688161E-3</v>
      </c>
      <c r="V833" s="5">
        <f>T833/MAX($T$14:T833)-1</f>
        <v>-1.7900582031889711E-2</v>
      </c>
      <c r="Z833" s="3"/>
      <c r="AA833" s="3"/>
      <c r="AC833" s="3"/>
      <c r="AE833" s="3"/>
      <c r="AG833" s="3"/>
      <c r="AL833" s="3"/>
    </row>
    <row r="834" spans="1:38" x14ac:dyDescent="0.25">
      <c r="A834" s="3">
        <v>43762</v>
      </c>
      <c r="B834">
        <v>15984930</v>
      </c>
      <c r="C834">
        <v>24736750</v>
      </c>
      <c r="D834">
        <v>19574182</v>
      </c>
      <c r="E834">
        <v>24831174</v>
      </c>
      <c r="F834">
        <v>14727052</v>
      </c>
      <c r="G834">
        <v>20560282</v>
      </c>
      <c r="H834">
        <v>20560282</v>
      </c>
      <c r="I834">
        <v>19608092</v>
      </c>
      <c r="K834" s="5">
        <f t="shared" si="111"/>
        <v>6.0615711119027527E-3</v>
      </c>
      <c r="L834" s="5">
        <f t="shared" si="116"/>
        <v>6.5271731310965198E-3</v>
      </c>
      <c r="M834" s="5">
        <f t="shared" si="117"/>
        <v>-5.2112938121939845E-4</v>
      </c>
      <c r="N834" s="5">
        <f t="shared" si="110"/>
        <v>2.3530863664220636E-2</v>
      </c>
      <c r="O834" s="5">
        <f t="shared" si="115"/>
        <v>-3.076459846096502E-3</v>
      </c>
      <c r="P834" s="5">
        <f t="shared" si="112"/>
        <v>-2.5928349697021957E-3</v>
      </c>
      <c r="Q834" s="5">
        <f t="shared" si="113"/>
        <v>-2.5928349697021957E-3</v>
      </c>
      <c r="R834" s="5">
        <f t="shared" si="114"/>
        <v>-4.403384254154652E-4</v>
      </c>
      <c r="T834" s="7">
        <f t="shared" si="118"/>
        <v>200.78197397764546</v>
      </c>
      <c r="U834" s="4">
        <f t="shared" si="119"/>
        <v>3.3620012893855189E-3</v>
      </c>
      <c r="V834" s="5">
        <f>T834/MAX($T$14:T834)-1</f>
        <v>-1.459876252237613E-2</v>
      </c>
      <c r="Z834" s="3"/>
      <c r="AA834" s="3"/>
      <c r="AC834" s="3"/>
      <c r="AE834" s="3"/>
      <c r="AG834" s="3"/>
      <c r="AL834" s="3"/>
    </row>
    <row r="835" spans="1:38" x14ac:dyDescent="0.25">
      <c r="A835" s="3">
        <v>43763</v>
      </c>
      <c r="B835">
        <v>15887071</v>
      </c>
      <c r="C835">
        <v>24736750</v>
      </c>
      <c r="D835">
        <v>19574182</v>
      </c>
      <c r="E835">
        <v>24831174</v>
      </c>
      <c r="F835">
        <v>14711435</v>
      </c>
      <c r="G835">
        <v>20558616</v>
      </c>
      <c r="H835">
        <v>20558616</v>
      </c>
      <c r="I835">
        <v>19609702</v>
      </c>
      <c r="K835" s="5">
        <f t="shared" si="111"/>
        <v>-6.121953615061182E-3</v>
      </c>
      <c r="L835" s="5">
        <f t="shared" si="116"/>
        <v>0</v>
      </c>
      <c r="M835" s="5">
        <f t="shared" si="117"/>
        <v>0</v>
      </c>
      <c r="N835" s="5">
        <f t="shared" si="110"/>
        <v>0</v>
      </c>
      <c r="O835" s="5">
        <f t="shared" si="115"/>
        <v>-1.0604294735973019E-3</v>
      </c>
      <c r="P835" s="5">
        <f t="shared" si="112"/>
        <v>-8.1030017000771615E-5</v>
      </c>
      <c r="Q835" s="5">
        <f t="shared" si="113"/>
        <v>-8.1030017000771615E-5</v>
      </c>
      <c r="R835" s="5">
        <f t="shared" si="114"/>
        <v>8.210895787308381E-5</v>
      </c>
      <c r="T835" s="7">
        <f t="shared" si="118"/>
        <v>200.59970575398404</v>
      </c>
      <c r="U835" s="4">
        <f t="shared" si="119"/>
        <v>-9.0779177059836791E-4</v>
      </c>
      <c r="V835" s="5">
        <f>T835/MAX($T$14:T835)-1</f>
        <v>-1.5493301656495873E-2</v>
      </c>
      <c r="Z835" s="3"/>
      <c r="AA835" s="3"/>
      <c r="AC835" s="3"/>
      <c r="AE835" s="3"/>
      <c r="AG835" s="3"/>
      <c r="AL835" s="3"/>
    </row>
    <row r="836" spans="1:38" x14ac:dyDescent="0.25">
      <c r="A836" s="3">
        <v>43767</v>
      </c>
      <c r="B836">
        <v>16013382</v>
      </c>
      <c r="C836">
        <v>24848942</v>
      </c>
      <c r="D836">
        <v>19538426</v>
      </c>
      <c r="E836">
        <v>24775834</v>
      </c>
      <c r="F836">
        <v>14589753</v>
      </c>
      <c r="G836">
        <v>20433376</v>
      </c>
      <c r="H836">
        <v>20433376</v>
      </c>
      <c r="I836">
        <v>19574448</v>
      </c>
      <c r="K836" s="5">
        <f t="shared" si="111"/>
        <v>7.9505529999834845E-3</v>
      </c>
      <c r="L836" s="5">
        <f t="shared" si="116"/>
        <v>4.5354381638655905E-3</v>
      </c>
      <c r="M836" s="5">
        <f t="shared" si="117"/>
        <v>-1.8266919148907101E-3</v>
      </c>
      <c r="N836" s="5">
        <f t="shared" si="110"/>
        <v>-2.22865016370144E-3</v>
      </c>
      <c r="O836" s="5">
        <f t="shared" si="115"/>
        <v>-8.2712529403148327E-3</v>
      </c>
      <c r="P836" s="5">
        <f t="shared" si="112"/>
        <v>-6.0918497626494261E-3</v>
      </c>
      <c r="Q836" s="5">
        <f t="shared" si="113"/>
        <v>-6.0918497626494261E-3</v>
      </c>
      <c r="R836" s="5">
        <f t="shared" si="114"/>
        <v>-1.7977835665223818E-3</v>
      </c>
      <c r="T836" s="7">
        <f t="shared" si="118"/>
        <v>200.25311743217779</v>
      </c>
      <c r="U836" s="4">
        <f t="shared" si="119"/>
        <v>-1.7277608683598927E-3</v>
      </c>
      <c r="V836" s="5">
        <f>T836/MAX($T$14:T836)-1</f>
        <v>-1.7194293804531968E-2</v>
      </c>
      <c r="Z836" s="3"/>
      <c r="AA836" s="3"/>
      <c r="AC836" s="3"/>
      <c r="AE836" s="3"/>
      <c r="AG836" s="3"/>
      <c r="AL836" s="3"/>
    </row>
    <row r="837" spans="1:38" x14ac:dyDescent="0.25">
      <c r="A837" s="3">
        <v>43768</v>
      </c>
      <c r="B837">
        <v>15991399</v>
      </c>
      <c r="C837">
        <v>24891982</v>
      </c>
      <c r="D837">
        <v>19559296</v>
      </c>
      <c r="E837">
        <v>24731194</v>
      </c>
      <c r="F837">
        <v>14566276</v>
      </c>
      <c r="G837">
        <v>20513068</v>
      </c>
      <c r="H837">
        <v>20513068</v>
      </c>
      <c r="I837">
        <v>19580582</v>
      </c>
      <c r="K837" s="5">
        <f t="shared" si="111"/>
        <v>-1.3727893333213004E-3</v>
      </c>
      <c r="L837" s="5">
        <f t="shared" si="116"/>
        <v>1.7320656951913538E-3</v>
      </c>
      <c r="M837" s="5">
        <f t="shared" si="117"/>
        <v>1.0681515491575144E-3</v>
      </c>
      <c r="N837" s="5">
        <f t="shared" si="110"/>
        <v>-1.8017556946822166E-3</v>
      </c>
      <c r="O837" s="5">
        <f t="shared" si="115"/>
        <v>-1.6091430745949209E-3</v>
      </c>
      <c r="P837" s="5">
        <f t="shared" si="112"/>
        <v>3.90008973553857E-3</v>
      </c>
      <c r="Q837" s="5">
        <f t="shared" si="113"/>
        <v>3.90008973553857E-3</v>
      </c>
      <c r="R837" s="5">
        <f t="shared" si="114"/>
        <v>3.1336771284684595E-4</v>
      </c>
      <c r="T837" s="7">
        <f t="shared" si="118"/>
        <v>200.406563293967</v>
      </c>
      <c r="U837" s="4">
        <f t="shared" si="119"/>
        <v>7.6625954070930202E-4</v>
      </c>
      <c r="V837" s="5">
        <f>T837/MAX($T$14:T837)-1</f>
        <v>-1.6441209555496106E-2</v>
      </c>
      <c r="Z837" s="3"/>
      <c r="AA837" s="3"/>
      <c r="AC837" s="3"/>
      <c r="AE837" s="3"/>
      <c r="AG837" s="3"/>
      <c r="AL837" s="3"/>
    </row>
    <row r="838" spans="1:38" x14ac:dyDescent="0.25">
      <c r="A838" s="3">
        <v>43769</v>
      </c>
      <c r="B838">
        <v>15924743</v>
      </c>
      <c r="C838">
        <v>24642218</v>
      </c>
      <c r="D838">
        <v>19559296</v>
      </c>
      <c r="E838">
        <v>24731194</v>
      </c>
      <c r="F838">
        <v>14498365</v>
      </c>
      <c r="G838">
        <v>20542510</v>
      </c>
      <c r="H838">
        <v>20542510</v>
      </c>
      <c r="I838">
        <v>19564802</v>
      </c>
      <c r="K838" s="5">
        <f t="shared" si="111"/>
        <v>-4.1682406898858604E-3</v>
      </c>
      <c r="L838" s="5">
        <f t="shared" si="116"/>
        <v>-1.0033913731739008E-2</v>
      </c>
      <c r="M838" s="5">
        <f t="shared" si="117"/>
        <v>0</v>
      </c>
      <c r="N838" s="5">
        <f t="shared" si="110"/>
        <v>0</v>
      </c>
      <c r="O838" s="5">
        <f t="shared" si="115"/>
        <v>-4.6622074166382532E-3</v>
      </c>
      <c r="P838" s="5">
        <f t="shared" si="112"/>
        <v>1.4352801833446005E-3</v>
      </c>
      <c r="Q838" s="5">
        <f t="shared" si="113"/>
        <v>1.4352801833446005E-3</v>
      </c>
      <c r="R838" s="5">
        <f t="shared" si="114"/>
        <v>-8.0590045791284481E-4</v>
      </c>
      <c r="T838" s="7">
        <f t="shared" si="118"/>
        <v>199.98571697796055</v>
      </c>
      <c r="U838" s="4">
        <f t="shared" si="119"/>
        <v>-2.0999627411858457E-3</v>
      </c>
      <c r="V838" s="5">
        <f>T838/MAX($T$14:T838)-1</f>
        <v>-1.8506646369195412E-2</v>
      </c>
      <c r="Z838" s="3"/>
      <c r="AA838" s="3"/>
      <c r="AC838" s="3"/>
      <c r="AE838" s="3"/>
      <c r="AG838" s="3"/>
      <c r="AL838" s="3"/>
    </row>
    <row r="839" spans="1:38" x14ac:dyDescent="0.25">
      <c r="A839" s="3">
        <v>43770</v>
      </c>
      <c r="B839">
        <v>15956287</v>
      </c>
      <c r="C839">
        <v>24642218</v>
      </c>
      <c r="D839">
        <v>19561738</v>
      </c>
      <c r="E839">
        <v>24731194</v>
      </c>
      <c r="F839">
        <v>14613635</v>
      </c>
      <c r="G839">
        <v>20635680</v>
      </c>
      <c r="H839">
        <v>20635680</v>
      </c>
      <c r="I839">
        <v>19521198</v>
      </c>
      <c r="K839" s="5">
        <f t="shared" si="111"/>
        <v>1.9808168960717687E-3</v>
      </c>
      <c r="L839" s="5">
        <f t="shared" si="116"/>
        <v>0</v>
      </c>
      <c r="M839" s="5">
        <f t="shared" si="117"/>
        <v>1.2485111938587146E-4</v>
      </c>
      <c r="N839" s="5">
        <f t="shared" si="110"/>
        <v>0</v>
      </c>
      <c r="O839" s="5">
        <f t="shared" si="115"/>
        <v>7.9505516656532826E-3</v>
      </c>
      <c r="P839" s="5">
        <f t="shared" si="112"/>
        <v>4.5354730264217658E-3</v>
      </c>
      <c r="Q839" s="5">
        <f t="shared" si="113"/>
        <v>4.5354730264217658E-3</v>
      </c>
      <c r="R839" s="5">
        <f t="shared" si="114"/>
        <v>-2.228696206585723E-3</v>
      </c>
      <c r="T839" s="7">
        <f t="shared" si="118"/>
        <v>200.40814854599319</v>
      </c>
      <c r="U839" s="4">
        <f t="shared" si="119"/>
        <v>2.1123086909210914E-3</v>
      </c>
      <c r="V839" s="5">
        <f>T839/MAX($T$14:T839)-1</f>
        <v>-1.6433429428239776E-2</v>
      </c>
      <c r="Z839" s="3"/>
      <c r="AA839" s="3"/>
      <c r="AC839" s="3"/>
      <c r="AE839" s="3"/>
      <c r="AG839" s="3"/>
      <c r="AL839" s="3"/>
    </row>
    <row r="840" spans="1:38" x14ac:dyDescent="0.25">
      <c r="A840" s="3">
        <v>43773</v>
      </c>
      <c r="B840">
        <v>15942179</v>
      </c>
      <c r="C840">
        <v>24622258</v>
      </c>
      <c r="D840">
        <v>19623502</v>
      </c>
      <c r="E840">
        <v>24731194</v>
      </c>
      <c r="F840">
        <v>14593574</v>
      </c>
      <c r="G840">
        <v>20671422</v>
      </c>
      <c r="H840">
        <v>20671422</v>
      </c>
      <c r="I840">
        <v>19486026</v>
      </c>
      <c r="K840" s="5">
        <f t="shared" si="111"/>
        <v>-8.8416559566772968E-4</v>
      </c>
      <c r="L840" s="5">
        <f t="shared" si="116"/>
        <v>-8.0999202263365433E-4</v>
      </c>
      <c r="M840" s="5">
        <f t="shared" si="117"/>
        <v>3.1573881625446276E-3</v>
      </c>
      <c r="N840" s="5">
        <f t="shared" si="110"/>
        <v>0</v>
      </c>
      <c r="O840" s="5">
        <f t="shared" si="115"/>
        <v>-1.372759070552898E-3</v>
      </c>
      <c r="P840" s="5">
        <f t="shared" si="112"/>
        <v>1.7320485683050002E-3</v>
      </c>
      <c r="Q840" s="5">
        <f t="shared" si="113"/>
        <v>1.7320485683050002E-3</v>
      </c>
      <c r="R840" s="5">
        <f t="shared" si="114"/>
        <v>-1.8017336845822518E-3</v>
      </c>
      <c r="T840" s="7">
        <f t="shared" si="118"/>
        <v>200.45205884626441</v>
      </c>
      <c r="U840" s="4">
        <f t="shared" si="119"/>
        <v>2.1910436571476177E-4</v>
      </c>
      <c r="V840" s="5">
        <f>T840/MAX($T$14:T840)-1</f>
        <v>-1.6217925698656432E-2</v>
      </c>
      <c r="Z840" s="3"/>
      <c r="AA840" s="3"/>
      <c r="AC840" s="3"/>
      <c r="AE840" s="3"/>
      <c r="AG840" s="3"/>
      <c r="AL840" s="3"/>
    </row>
    <row r="841" spans="1:38" x14ac:dyDescent="0.25">
      <c r="A841" s="3">
        <v>43774</v>
      </c>
      <c r="B841">
        <v>15913453</v>
      </c>
      <c r="C841">
        <v>24631428</v>
      </c>
      <c r="D841">
        <v>19633908</v>
      </c>
      <c r="E841">
        <v>24731194</v>
      </c>
      <c r="F841">
        <v>14554242</v>
      </c>
      <c r="G841">
        <v>20671422</v>
      </c>
      <c r="H841">
        <v>20671422</v>
      </c>
      <c r="I841">
        <v>19486026</v>
      </c>
      <c r="K841" s="5">
        <f t="shared" si="111"/>
        <v>-1.8018866806099876E-3</v>
      </c>
      <c r="L841" s="5">
        <f t="shared" si="116"/>
        <v>3.724272566716369E-4</v>
      </c>
      <c r="M841" s="5">
        <f t="shared" si="117"/>
        <v>5.3028251532261095E-4</v>
      </c>
      <c r="N841" s="5">
        <f t="shared" ref="N841:N904" si="120">E841/E840-1</f>
        <v>0</v>
      </c>
      <c r="O841" s="5">
        <f t="shared" si="115"/>
        <v>-2.6951588418300254E-3</v>
      </c>
      <c r="P841" s="5">
        <f t="shared" si="112"/>
        <v>0</v>
      </c>
      <c r="Q841" s="5">
        <f t="shared" si="113"/>
        <v>0</v>
      </c>
      <c r="R841" s="5">
        <f t="shared" si="114"/>
        <v>0</v>
      </c>
      <c r="T841" s="7">
        <f t="shared" si="118"/>
        <v>200.3619973460942</v>
      </c>
      <c r="U841" s="4">
        <f t="shared" si="119"/>
        <v>-4.4929196880572064E-4</v>
      </c>
      <c r="V841" s="5">
        <f>T841/MAX($T$14:T841)-1</f>
        <v>-1.6659931083695123E-2</v>
      </c>
      <c r="Z841" s="3"/>
      <c r="AA841" s="3"/>
      <c r="AC841" s="3"/>
      <c r="AE841" s="3"/>
      <c r="AG841" s="3"/>
      <c r="AL841" s="3"/>
    </row>
    <row r="842" spans="1:38" x14ac:dyDescent="0.25">
      <c r="A842" s="3">
        <v>43775</v>
      </c>
      <c r="B842">
        <v>15788125</v>
      </c>
      <c r="C842">
        <v>24790246</v>
      </c>
      <c r="D842">
        <v>19659474</v>
      </c>
      <c r="E842">
        <v>24750642</v>
      </c>
      <c r="F842">
        <v>14590721</v>
      </c>
      <c r="G842">
        <v>20671422</v>
      </c>
      <c r="H842">
        <v>20671422</v>
      </c>
      <c r="I842">
        <v>19486026</v>
      </c>
      <c r="K842" s="5">
        <f t="shared" si="111"/>
        <v>-7.875600600322219E-3</v>
      </c>
      <c r="L842" s="5">
        <f t="shared" si="116"/>
        <v>6.447778829550499E-3</v>
      </c>
      <c r="M842" s="5">
        <f t="shared" si="117"/>
        <v>1.3021350614457194E-3</v>
      </c>
      <c r="N842" s="5">
        <f t="shared" si="120"/>
        <v>7.8637529591163435E-4</v>
      </c>
      <c r="O842" s="5">
        <f t="shared" si="115"/>
        <v>2.5064170294819554E-3</v>
      </c>
      <c r="P842" s="5">
        <f t="shared" si="112"/>
        <v>0</v>
      </c>
      <c r="Q842" s="5">
        <f t="shared" si="113"/>
        <v>0</v>
      </c>
      <c r="R842" s="5">
        <f t="shared" si="114"/>
        <v>0</v>
      </c>
      <c r="T842" s="7">
        <f t="shared" si="118"/>
        <v>200.44131829697437</v>
      </c>
      <c r="U842" s="4">
        <f t="shared" si="119"/>
        <v>3.9588820200844865E-4</v>
      </c>
      <c r="V842" s="5">
        <f>T842/MAX($T$14:T842)-1</f>
        <v>-1.6270638351848943E-2</v>
      </c>
      <c r="Z842" s="3"/>
      <c r="AA842" s="3"/>
      <c r="AC842" s="3"/>
      <c r="AE842" s="3"/>
      <c r="AG842" s="3"/>
      <c r="AL842" s="3"/>
    </row>
    <row r="843" spans="1:38" x14ac:dyDescent="0.25">
      <c r="A843" s="3">
        <v>43776</v>
      </c>
      <c r="B843">
        <v>15680523</v>
      </c>
      <c r="C843">
        <v>24651904</v>
      </c>
      <c r="D843">
        <v>19605564</v>
      </c>
      <c r="E843">
        <v>24615092</v>
      </c>
      <c r="F843">
        <v>14577820</v>
      </c>
      <c r="G843">
        <v>20654678</v>
      </c>
      <c r="H843">
        <v>20654678</v>
      </c>
      <c r="I843">
        <v>19486026</v>
      </c>
      <c r="K843" s="5">
        <f t="shared" ref="K843:K906" si="121">B843/B842-1</f>
        <v>-6.8153754799888944E-3</v>
      </c>
      <c r="L843" s="5">
        <f t="shared" si="116"/>
        <v>-5.5805012987769631E-3</v>
      </c>
      <c r="M843" s="5">
        <f t="shared" si="117"/>
        <v>-2.7421893383312579E-3</v>
      </c>
      <c r="N843" s="5">
        <f t="shared" si="120"/>
        <v>-5.4766256164183735E-3</v>
      </c>
      <c r="O843" s="5">
        <f t="shared" si="115"/>
        <v>-8.8419208344814315E-4</v>
      </c>
      <c r="P843" s="5">
        <f t="shared" si="112"/>
        <v>-8.1000716835055719E-4</v>
      </c>
      <c r="Q843" s="5">
        <f t="shared" si="113"/>
        <v>-8.1000716835055719E-4</v>
      </c>
      <c r="R843" s="5">
        <f t="shared" si="114"/>
        <v>0</v>
      </c>
      <c r="T843" s="7">
        <f t="shared" si="118"/>
        <v>199.86207049403762</v>
      </c>
      <c r="U843" s="4">
        <f t="shared" si="119"/>
        <v>-2.8898622692080933E-3</v>
      </c>
      <c r="V843" s="5">
        <f>T843/MAX($T$14:T843)-1</f>
        <v>-1.9113480717188103E-2</v>
      </c>
      <c r="Z843" s="3"/>
      <c r="AA843" s="3"/>
      <c r="AC843" s="3"/>
      <c r="AE843" s="3"/>
      <c r="AG843" s="3"/>
      <c r="AL843" s="3"/>
    </row>
    <row r="844" spans="1:38" x14ac:dyDescent="0.25">
      <c r="A844" s="3">
        <v>43777</v>
      </c>
      <c r="B844">
        <v>15675568</v>
      </c>
      <c r="C844">
        <v>24614020</v>
      </c>
      <c r="D844">
        <v>19576284</v>
      </c>
      <c r="E844">
        <v>24517582</v>
      </c>
      <c r="F844">
        <v>14551552</v>
      </c>
      <c r="G844">
        <v>20662370</v>
      </c>
      <c r="H844">
        <v>20662370</v>
      </c>
      <c r="I844">
        <v>19486026</v>
      </c>
      <c r="K844" s="5">
        <f t="shared" si="121"/>
        <v>-3.1599711310648093E-4</v>
      </c>
      <c r="L844" s="5">
        <f t="shared" si="116"/>
        <v>-1.5367575664744226E-3</v>
      </c>
      <c r="M844" s="5">
        <f t="shared" si="117"/>
        <v>-1.4934535930718473E-3</v>
      </c>
      <c r="N844" s="5">
        <f t="shared" si="120"/>
        <v>-3.9613908410336407E-3</v>
      </c>
      <c r="O844" s="5">
        <f t="shared" si="115"/>
        <v>-1.8019155127446673E-3</v>
      </c>
      <c r="P844" s="5">
        <f t="shared" si="112"/>
        <v>3.7240958198436758E-4</v>
      </c>
      <c r="Q844" s="5">
        <f t="shared" si="113"/>
        <v>3.7240958198436758E-4</v>
      </c>
      <c r="R844" s="5">
        <f t="shared" si="114"/>
        <v>0</v>
      </c>
      <c r="T844" s="7">
        <f t="shared" si="118"/>
        <v>199.65309732476516</v>
      </c>
      <c r="U844" s="4">
        <f t="shared" si="119"/>
        <v>-1.0455869328077905E-3</v>
      </c>
      <c r="V844" s="5">
        <f>T844/MAX($T$14:T844)-1</f>
        <v>-2.0139082844317535E-2</v>
      </c>
      <c r="Z844" s="3"/>
      <c r="AA844" s="3"/>
      <c r="AC844" s="3"/>
      <c r="AE844" s="3"/>
      <c r="AG844" s="3"/>
      <c r="AL844" s="3"/>
    </row>
    <row r="845" spans="1:38" x14ac:dyDescent="0.25">
      <c r="A845" s="3">
        <v>43780</v>
      </c>
      <c r="B845">
        <v>15748117</v>
      </c>
      <c r="C845">
        <v>24739436</v>
      </c>
      <c r="D845">
        <v>19665668</v>
      </c>
      <c r="E845">
        <v>24522036</v>
      </c>
      <c r="F845">
        <v>14436951</v>
      </c>
      <c r="G845">
        <v>20795598</v>
      </c>
      <c r="H845">
        <v>20795598</v>
      </c>
      <c r="I845">
        <v>19501350</v>
      </c>
      <c r="K845" s="5">
        <f t="shared" si="121"/>
        <v>4.6281576527242851E-3</v>
      </c>
      <c r="L845" s="5">
        <f t="shared" si="116"/>
        <v>5.0953074711079793E-3</v>
      </c>
      <c r="M845" s="5">
        <f t="shared" si="117"/>
        <v>4.5659329421252615E-3</v>
      </c>
      <c r="N845" s="5">
        <f t="shared" si="120"/>
        <v>1.816655492372643E-4</v>
      </c>
      <c r="O845" s="5">
        <f t="shared" si="115"/>
        <v>-7.8755173331339634E-3</v>
      </c>
      <c r="P845" s="5">
        <f t="shared" si="112"/>
        <v>6.4478566592311992E-3</v>
      </c>
      <c r="Q845" s="5">
        <f t="shared" si="113"/>
        <v>6.4478566592311992E-3</v>
      </c>
      <c r="R845" s="5">
        <f t="shared" si="114"/>
        <v>7.864097071408338E-4</v>
      </c>
      <c r="T845" s="7">
        <f t="shared" si="118"/>
        <v>200.15915976024044</v>
      </c>
      <c r="U845" s="4">
        <f t="shared" si="119"/>
        <v>2.5347086634580074E-3</v>
      </c>
      <c r="V845" s="5">
        <f>T845/MAX($T$14:T845)-1</f>
        <v>-1.7655420888619155E-2</v>
      </c>
      <c r="Z845" s="3"/>
      <c r="AA845" s="3"/>
      <c r="AC845" s="3"/>
      <c r="AE845" s="3"/>
      <c r="AG845" s="3"/>
      <c r="AL845" s="3"/>
    </row>
    <row r="846" spans="1:38" x14ac:dyDescent="0.25">
      <c r="A846" s="3">
        <v>43782</v>
      </c>
      <c r="B846">
        <v>15855628</v>
      </c>
      <c r="C846">
        <v>24893626</v>
      </c>
      <c r="D846">
        <v>19758966</v>
      </c>
      <c r="E846">
        <v>24618278</v>
      </c>
      <c r="F846">
        <v>14404377</v>
      </c>
      <c r="G846">
        <v>20851706</v>
      </c>
      <c r="H846">
        <v>20851706</v>
      </c>
      <c r="I846">
        <v>19592338</v>
      </c>
      <c r="K846" s="5">
        <f t="shared" si="121"/>
        <v>6.8269114332843994E-3</v>
      </c>
      <c r="L846" s="5">
        <f t="shared" si="116"/>
        <v>6.2325592224494741E-3</v>
      </c>
      <c r="M846" s="5">
        <f t="shared" si="117"/>
        <v>4.7442070109187107E-3</v>
      </c>
      <c r="N846" s="5">
        <f t="shared" si="120"/>
        <v>3.9247148972458845E-3</v>
      </c>
      <c r="O846" s="5">
        <f t="shared" si="115"/>
        <v>-2.2562935899692604E-3</v>
      </c>
      <c r="P846" s="5">
        <f t="shared" si="112"/>
        <v>2.6980710052195711E-3</v>
      </c>
      <c r="Q846" s="5">
        <f t="shared" si="113"/>
        <v>2.6980710052195711E-3</v>
      </c>
      <c r="R846" s="5">
        <f t="shared" si="114"/>
        <v>4.6657282700941494E-3</v>
      </c>
      <c r="T846" s="7">
        <f t="shared" si="118"/>
        <v>200.89809656903518</v>
      </c>
      <c r="U846" s="4">
        <f t="shared" si="119"/>
        <v>3.6917461568078125E-3</v>
      </c>
      <c r="V846" s="5">
        <f>T846/MAX($T$14:T846)-1</f>
        <v>-1.4028854064023766E-2</v>
      </c>
      <c r="Z846" s="3"/>
      <c r="AA846" s="3"/>
      <c r="AC846" s="3"/>
      <c r="AE846" s="3"/>
      <c r="AG846" s="3"/>
      <c r="AL846" s="3"/>
    </row>
    <row r="847" spans="1:38" x14ac:dyDescent="0.25">
      <c r="A847" s="3">
        <v>43783</v>
      </c>
      <c r="B847">
        <v>15685366</v>
      </c>
      <c r="C847">
        <v>24737834</v>
      </c>
      <c r="D847">
        <v>19862932</v>
      </c>
      <c r="E847">
        <v>24745874</v>
      </c>
      <c r="F847">
        <v>14415855</v>
      </c>
      <c r="G847">
        <v>20837494</v>
      </c>
      <c r="H847">
        <v>20837494</v>
      </c>
      <c r="I847">
        <v>19514726</v>
      </c>
      <c r="K847" s="5">
        <f t="shared" si="121"/>
        <v>-1.0738269086535079E-2</v>
      </c>
      <c r="L847" s="5">
        <f t="shared" si="116"/>
        <v>-6.2583088538407106E-3</v>
      </c>
      <c r="M847" s="5">
        <f t="shared" si="117"/>
        <v>5.2617125815186405E-3</v>
      </c>
      <c r="N847" s="5">
        <f t="shared" si="120"/>
        <v>5.1829782732975005E-3</v>
      </c>
      <c r="O847" s="5">
        <f t="shared" si="115"/>
        <v>7.9684112683242603E-4</v>
      </c>
      <c r="P847" s="5">
        <f t="shared" ref="P847:P910" si="122">IFERROR(G847/G846-1,0)</f>
        <v>-6.8157492725051672E-4</v>
      </c>
      <c r="Q847" s="5">
        <f t="shared" ref="Q847:Q910" si="123">IFERROR(H847/H846-1,0)</f>
        <v>-6.8157492725051672E-4</v>
      </c>
      <c r="R847" s="5">
        <f t="shared" ref="R847:R910" si="124">IFERROR(I847/I846-1,0)</f>
        <v>-3.9613444806841924E-3</v>
      </c>
      <c r="T847" s="7">
        <f t="shared" si="118"/>
        <v>200.61986424954682</v>
      </c>
      <c r="U847" s="4">
        <f t="shared" si="119"/>
        <v>-1.3849425367390561E-3</v>
      </c>
      <c r="V847" s="5">
        <f>T847/MAX($T$14:T847)-1</f>
        <v>-1.5394367444027779E-2</v>
      </c>
      <c r="Z847" s="3"/>
      <c r="AA847" s="3"/>
      <c r="AC847" s="3"/>
      <c r="AE847" s="3"/>
      <c r="AG847" s="3"/>
      <c r="AL847" s="3"/>
    </row>
    <row r="848" spans="1:38" x14ac:dyDescent="0.25">
      <c r="A848" s="3">
        <v>43784</v>
      </c>
      <c r="B848">
        <v>15675538</v>
      </c>
      <c r="C848">
        <v>24702758</v>
      </c>
      <c r="D848">
        <v>19842484</v>
      </c>
      <c r="E848">
        <v>24745874</v>
      </c>
      <c r="F848">
        <v>14482573</v>
      </c>
      <c r="G848">
        <v>20943668</v>
      </c>
      <c r="H848">
        <v>20943668</v>
      </c>
      <c r="I848">
        <v>19518270</v>
      </c>
      <c r="K848" s="5">
        <f t="shared" si="121"/>
        <v>-6.2657128944265672E-4</v>
      </c>
      <c r="L848" s="5">
        <f t="shared" si="116"/>
        <v>-1.4179091023086565E-3</v>
      </c>
      <c r="M848" s="5">
        <f t="shared" si="117"/>
        <v>-1.0294552687387659E-3</v>
      </c>
      <c r="N848" s="5">
        <f t="shared" si="120"/>
        <v>0</v>
      </c>
      <c r="O848" s="5">
        <f t="shared" ref="O848:O911" si="125">IFERROR(F848/F847-1,0)</f>
        <v>4.6280987149218689E-3</v>
      </c>
      <c r="P848" s="5">
        <f t="shared" si="122"/>
        <v>5.0953344005761902E-3</v>
      </c>
      <c r="Q848" s="5">
        <f t="shared" si="123"/>
        <v>5.0953344005761902E-3</v>
      </c>
      <c r="R848" s="5">
        <f t="shared" si="124"/>
        <v>1.8160644428211192E-4</v>
      </c>
      <c r="T848" s="7">
        <f t="shared" si="118"/>
        <v>200.91894930363429</v>
      </c>
      <c r="U848" s="4">
        <f t="shared" si="119"/>
        <v>1.4908047874832853E-3</v>
      </c>
      <c r="V848" s="5">
        <f>T848/MAX($T$14:T848)-1</f>
        <v>-1.3926512653230416E-2</v>
      </c>
      <c r="Z848" s="3"/>
      <c r="AA848" s="3"/>
      <c r="AC848" s="3"/>
      <c r="AE848" s="3"/>
      <c r="AG848" s="3"/>
      <c r="AL848" s="3"/>
    </row>
    <row r="849" spans="1:38" x14ac:dyDescent="0.25">
      <c r="A849" s="3">
        <v>43787</v>
      </c>
      <c r="B849">
        <v>15656332</v>
      </c>
      <c r="C849">
        <v>24708814</v>
      </c>
      <c r="D849">
        <v>19851488</v>
      </c>
      <c r="E849">
        <v>24745874</v>
      </c>
      <c r="F849">
        <v>14581444</v>
      </c>
      <c r="G849">
        <v>21074200</v>
      </c>
      <c r="H849">
        <v>21074200</v>
      </c>
      <c r="I849">
        <v>19594874</v>
      </c>
      <c r="K849" s="5">
        <f t="shared" si="121"/>
        <v>-1.2252211056488216E-3</v>
      </c>
      <c r="L849" s="5">
        <f t="shared" si="116"/>
        <v>2.4515481226838887E-4</v>
      </c>
      <c r="M849" s="5">
        <f t="shared" si="117"/>
        <v>4.5377383194566967E-4</v>
      </c>
      <c r="N849" s="5">
        <f t="shared" si="120"/>
        <v>0</v>
      </c>
      <c r="O849" s="5">
        <f t="shared" si="125"/>
        <v>6.8268946408900355E-3</v>
      </c>
      <c r="P849" s="5">
        <f t="shared" si="122"/>
        <v>6.2325281321304882E-3</v>
      </c>
      <c r="Q849" s="5">
        <f t="shared" si="123"/>
        <v>6.2325281321304882E-3</v>
      </c>
      <c r="R849" s="5">
        <f t="shared" si="124"/>
        <v>3.9247330834135674E-3</v>
      </c>
      <c r="T849" s="7">
        <f t="shared" si="118"/>
        <v>201.48881550674918</v>
      </c>
      <c r="U849" s="4">
        <f t="shared" si="119"/>
        <v>2.836298940891227E-3</v>
      </c>
      <c r="V849" s="5">
        <f>T849/MAX($T$14:T849)-1</f>
        <v>-1.1129713465427793E-2</v>
      </c>
      <c r="Z849" s="3"/>
      <c r="AA849" s="3"/>
      <c r="AC849" s="3"/>
      <c r="AE849" s="3"/>
      <c r="AG849" s="3"/>
      <c r="AL849" s="3"/>
    </row>
    <row r="850" spans="1:38" x14ac:dyDescent="0.25">
      <c r="A850" s="3">
        <v>43788</v>
      </c>
      <c r="B850">
        <v>15647753</v>
      </c>
      <c r="C850">
        <v>24694330</v>
      </c>
      <c r="D850">
        <v>19851488</v>
      </c>
      <c r="E850">
        <v>24745874</v>
      </c>
      <c r="F850">
        <v>14534863</v>
      </c>
      <c r="G850">
        <v>21154962</v>
      </c>
      <c r="H850">
        <v>21154962</v>
      </c>
      <c r="I850">
        <v>19696434</v>
      </c>
      <c r="K850" s="5">
        <f t="shared" si="121"/>
        <v>-5.4795720990075125E-4</v>
      </c>
      <c r="L850" s="5">
        <f t="shared" si="116"/>
        <v>-5.8618758472184229E-4</v>
      </c>
      <c r="M850" s="5">
        <f t="shared" si="117"/>
        <v>0</v>
      </c>
      <c r="N850" s="5">
        <f t="shared" si="120"/>
        <v>0</v>
      </c>
      <c r="O850" s="5">
        <f t="shared" si="125"/>
        <v>-3.1945395805792476E-3</v>
      </c>
      <c r="P850" s="5">
        <f t="shared" si="122"/>
        <v>3.8322688405727501E-3</v>
      </c>
      <c r="Q850" s="5">
        <f t="shared" si="123"/>
        <v>3.8322688405727501E-3</v>
      </c>
      <c r="R850" s="5">
        <f t="shared" si="124"/>
        <v>5.1829881631286767E-3</v>
      </c>
      <c r="T850" s="7">
        <f t="shared" si="118"/>
        <v>201.70337191638583</v>
      </c>
      <c r="U850" s="4">
        <f t="shared" si="119"/>
        <v>1.064855183634042E-3</v>
      </c>
      <c r="V850" s="5">
        <f>T850/MAX($T$14:T850)-1</f>
        <v>-1.0076709814869744E-2</v>
      </c>
      <c r="Z850" s="3"/>
      <c r="AA850" s="3"/>
      <c r="AC850" s="3"/>
      <c r="AE850" s="3"/>
      <c r="AG850" s="3"/>
      <c r="AL850" s="3"/>
    </row>
    <row r="851" spans="1:38" x14ac:dyDescent="0.25">
      <c r="A851" s="3">
        <v>43789</v>
      </c>
      <c r="B851">
        <v>15637761</v>
      </c>
      <c r="C851">
        <v>24652408</v>
      </c>
      <c r="D851">
        <v>19851488</v>
      </c>
      <c r="E851">
        <v>24745874</v>
      </c>
      <c r="F851">
        <v>14535219</v>
      </c>
      <c r="G851">
        <v>21124966</v>
      </c>
      <c r="H851">
        <v>21124966</v>
      </c>
      <c r="I851">
        <v>19696434</v>
      </c>
      <c r="K851" s="5">
        <f t="shared" si="121"/>
        <v>-6.3855813674973394E-4</v>
      </c>
      <c r="L851" s="5">
        <f t="shared" si="116"/>
        <v>-1.6976366639629425E-3</v>
      </c>
      <c r="M851" s="5">
        <f t="shared" si="117"/>
        <v>0</v>
      </c>
      <c r="N851" s="5">
        <f t="shared" si="120"/>
        <v>0</v>
      </c>
      <c r="O851" s="5">
        <f t="shared" si="125"/>
        <v>2.4492834916900463E-5</v>
      </c>
      <c r="P851" s="5">
        <f t="shared" si="122"/>
        <v>-1.4179179333907443E-3</v>
      </c>
      <c r="Q851" s="5">
        <f t="shared" si="123"/>
        <v>-1.4179179333907443E-3</v>
      </c>
      <c r="R851" s="5">
        <f t="shared" si="124"/>
        <v>0</v>
      </c>
      <c r="T851" s="7">
        <f t="shared" si="118"/>
        <v>201.57358744914856</v>
      </c>
      <c r="U851" s="4">
        <f t="shared" si="119"/>
        <v>-6.4344222907215809E-4</v>
      </c>
      <c r="V851" s="5">
        <f>T851/MAX($T$14:T851)-1</f>
        <v>-1.0713668263316989E-2</v>
      </c>
      <c r="Z851" s="3"/>
      <c r="AA851" s="3"/>
      <c r="AC851" s="3"/>
      <c r="AE851" s="3"/>
      <c r="AG851" s="3"/>
      <c r="AL851" s="3"/>
    </row>
    <row r="852" spans="1:38" x14ac:dyDescent="0.25">
      <c r="A852" s="3">
        <v>43790</v>
      </c>
      <c r="B852">
        <v>15637761</v>
      </c>
      <c r="C852">
        <v>24652408</v>
      </c>
      <c r="D852">
        <v>19851488</v>
      </c>
      <c r="E852">
        <v>24745874</v>
      </c>
      <c r="F852">
        <v>14517411</v>
      </c>
      <c r="G852">
        <v>21130144</v>
      </c>
      <c r="H852">
        <v>21130144</v>
      </c>
      <c r="I852">
        <v>19696434</v>
      </c>
      <c r="K852" s="5">
        <f t="shared" si="121"/>
        <v>0</v>
      </c>
      <c r="L852" s="5">
        <f t="shared" si="116"/>
        <v>0</v>
      </c>
      <c r="M852" s="5">
        <f t="shared" si="117"/>
        <v>0</v>
      </c>
      <c r="N852" s="5">
        <f t="shared" si="120"/>
        <v>0</v>
      </c>
      <c r="O852" s="5">
        <f t="shared" si="125"/>
        <v>-1.2251621389398615E-3</v>
      </c>
      <c r="P852" s="5">
        <f t="shared" si="122"/>
        <v>2.4511282053651939E-4</v>
      </c>
      <c r="Q852" s="5">
        <f t="shared" si="123"/>
        <v>2.4511282053651939E-4</v>
      </c>
      <c r="R852" s="5">
        <f t="shared" si="124"/>
        <v>0</v>
      </c>
      <c r="T852" s="7">
        <f t="shared" si="118"/>
        <v>201.55506947584576</v>
      </c>
      <c r="U852" s="4">
        <f t="shared" si="119"/>
        <v>-9.1867062233352836E-5</v>
      </c>
      <c r="V852" s="5">
        <f>T852/MAX($T$14:T852)-1</f>
        <v>-1.0804551092321257E-2</v>
      </c>
      <c r="Z852" s="3"/>
      <c r="AA852" s="3"/>
      <c r="AC852" s="3"/>
      <c r="AE852" s="3"/>
      <c r="AG852" s="3"/>
      <c r="AL852" s="3"/>
    </row>
    <row r="853" spans="1:38" x14ac:dyDescent="0.25">
      <c r="A853" s="3">
        <v>43791</v>
      </c>
      <c r="B853">
        <v>15617931</v>
      </c>
      <c r="C853">
        <v>24621146</v>
      </c>
      <c r="D853">
        <v>19851488</v>
      </c>
      <c r="E853">
        <v>24745874</v>
      </c>
      <c r="F853">
        <v>14509456</v>
      </c>
      <c r="G853">
        <v>21117758</v>
      </c>
      <c r="H853">
        <v>21117758</v>
      </c>
      <c r="I853">
        <v>19696434</v>
      </c>
      <c r="K853" s="5">
        <f t="shared" si="121"/>
        <v>-1.2680843504386807E-3</v>
      </c>
      <c r="L853" s="5">
        <f t="shared" si="116"/>
        <v>-1.2681114153230144E-3</v>
      </c>
      <c r="M853" s="5">
        <f t="shared" si="117"/>
        <v>0</v>
      </c>
      <c r="N853" s="5">
        <f t="shared" si="120"/>
        <v>0</v>
      </c>
      <c r="O853" s="5">
        <f t="shared" si="125"/>
        <v>-5.4796271869683721E-4</v>
      </c>
      <c r="P853" s="5">
        <f t="shared" si="122"/>
        <v>-5.8617679084438379E-4</v>
      </c>
      <c r="Q853" s="5">
        <f t="shared" si="123"/>
        <v>-5.8617679084438379E-4</v>
      </c>
      <c r="R853" s="5">
        <f t="shared" si="124"/>
        <v>0</v>
      </c>
      <c r="T853" s="7">
        <f t="shared" si="118"/>
        <v>201.44782927769361</v>
      </c>
      <c r="U853" s="4">
        <f t="shared" si="119"/>
        <v>-5.3206400826841249E-4</v>
      </c>
      <c r="V853" s="5">
        <f>T853/MAX($T$14:T853)-1</f>
        <v>-1.1330866387827987E-2</v>
      </c>
      <c r="Z853" s="3"/>
      <c r="AA853" s="3"/>
      <c r="AC853" s="3"/>
      <c r="AE853" s="3"/>
      <c r="AG853" s="3"/>
      <c r="AL853" s="3"/>
    </row>
    <row r="854" spans="1:38" x14ac:dyDescent="0.25">
      <c r="A854" s="3">
        <v>43794</v>
      </c>
      <c r="B854">
        <v>15726707</v>
      </c>
      <c r="C854">
        <v>24794464</v>
      </c>
      <c r="D854">
        <v>19957058</v>
      </c>
      <c r="E854">
        <v>24852984</v>
      </c>
      <c r="F854">
        <v>14500190</v>
      </c>
      <c r="G854">
        <v>21081908</v>
      </c>
      <c r="H854">
        <v>21081908</v>
      </c>
      <c r="I854">
        <v>19696434</v>
      </c>
      <c r="K854" s="5">
        <f t="shared" si="121"/>
        <v>6.9648149937402426E-3</v>
      </c>
      <c r="L854" s="5">
        <f t="shared" si="116"/>
        <v>7.0393961353383272E-3</v>
      </c>
      <c r="M854" s="5">
        <f t="shared" si="117"/>
        <v>5.3179892610568658E-3</v>
      </c>
      <c r="N854" s="5">
        <f t="shared" si="120"/>
        <v>4.3283983422852668E-3</v>
      </c>
      <c r="O854" s="5">
        <f t="shared" si="125"/>
        <v>-6.3861801572717702E-4</v>
      </c>
      <c r="P854" s="5">
        <f t="shared" si="122"/>
        <v>-1.6976233935439566E-3</v>
      </c>
      <c r="Q854" s="5">
        <f t="shared" si="123"/>
        <v>-1.6976233935439566E-3</v>
      </c>
      <c r="R854" s="5">
        <f t="shared" si="124"/>
        <v>0</v>
      </c>
      <c r="T854" s="7">
        <f t="shared" si="118"/>
        <v>201.94179783614825</v>
      </c>
      <c r="U854" s="4">
        <f t="shared" si="119"/>
        <v>2.4520917412007015E-3</v>
      </c>
      <c r="V854" s="5">
        <f>T854/MAX($T$14:T854)-1</f>
        <v>-8.9065589705176196E-3</v>
      </c>
      <c r="Z854" s="3"/>
      <c r="AA854" s="3"/>
      <c r="AC854" s="3"/>
      <c r="AE854" s="3"/>
      <c r="AG854" s="3"/>
      <c r="AL854" s="3"/>
    </row>
    <row r="855" spans="1:38" x14ac:dyDescent="0.25">
      <c r="A855" s="3">
        <v>43795</v>
      </c>
      <c r="B855">
        <v>15749919</v>
      </c>
      <c r="C855">
        <v>24812964</v>
      </c>
      <c r="D855">
        <v>20067152</v>
      </c>
      <c r="E855">
        <v>24938072</v>
      </c>
      <c r="F855">
        <v>14500190</v>
      </c>
      <c r="G855">
        <v>21081908</v>
      </c>
      <c r="H855">
        <v>21081908</v>
      </c>
      <c r="I855">
        <v>19696434</v>
      </c>
      <c r="K855" s="5">
        <f t="shared" si="121"/>
        <v>1.4759606063747821E-3</v>
      </c>
      <c r="L855" s="5">
        <f t="shared" si="116"/>
        <v>7.4613429836589695E-4</v>
      </c>
      <c r="M855" s="5">
        <f t="shared" si="117"/>
        <v>5.5165445728524443E-3</v>
      </c>
      <c r="N855" s="5">
        <f t="shared" si="120"/>
        <v>3.4236532723797009E-3</v>
      </c>
      <c r="O855" s="5">
        <f t="shared" si="125"/>
        <v>0</v>
      </c>
      <c r="P855" s="5">
        <f t="shared" si="122"/>
        <v>0</v>
      </c>
      <c r="Q855" s="5">
        <f t="shared" si="123"/>
        <v>0</v>
      </c>
      <c r="R855" s="5">
        <f t="shared" si="124"/>
        <v>0</v>
      </c>
      <c r="T855" s="7">
        <f t="shared" si="118"/>
        <v>202.22356451938612</v>
      </c>
      <c r="U855" s="4">
        <f t="shared" si="119"/>
        <v>1.395286593746603E-3</v>
      </c>
      <c r="V855" s="5">
        <f>T855/MAX($T$14:T855)-1</f>
        <v>-7.5236995790989303E-3</v>
      </c>
      <c r="Z855" s="3"/>
      <c r="AA855" s="3"/>
      <c r="AC855" s="3"/>
      <c r="AE855" s="3"/>
      <c r="AG855" s="3"/>
      <c r="AL855" s="3"/>
    </row>
    <row r="856" spans="1:38" x14ac:dyDescent="0.25">
      <c r="A856" s="3">
        <v>43796</v>
      </c>
      <c r="B856">
        <v>15773659</v>
      </c>
      <c r="C856">
        <v>24785576</v>
      </c>
      <c r="D856">
        <v>20067152</v>
      </c>
      <c r="E856">
        <v>24915138</v>
      </c>
      <c r="F856">
        <v>14481802</v>
      </c>
      <c r="G856">
        <v>21055174</v>
      </c>
      <c r="H856">
        <v>21055174</v>
      </c>
      <c r="I856">
        <v>19696434</v>
      </c>
      <c r="K856" s="5">
        <f t="shared" si="121"/>
        <v>1.5073093391781978E-3</v>
      </c>
      <c r="L856" s="5">
        <f t="shared" si="116"/>
        <v>-1.103777847741183E-3</v>
      </c>
      <c r="M856" s="5">
        <f t="shared" si="117"/>
        <v>0</v>
      </c>
      <c r="N856" s="5">
        <f t="shared" si="120"/>
        <v>-9.1963805381589658E-4</v>
      </c>
      <c r="O856" s="5">
        <f t="shared" si="125"/>
        <v>-1.2681213142724523E-3</v>
      </c>
      <c r="P856" s="5">
        <f t="shared" si="122"/>
        <v>-1.2681015399554907E-3</v>
      </c>
      <c r="Q856" s="5">
        <f t="shared" si="123"/>
        <v>-1.2681015399554907E-3</v>
      </c>
      <c r="R856" s="5">
        <f t="shared" si="124"/>
        <v>0</v>
      </c>
      <c r="T856" s="7">
        <f t="shared" si="118"/>
        <v>202.11435290084913</v>
      </c>
      <c r="U856" s="4">
        <f t="shared" si="119"/>
        <v>-5.4005386957028945E-4</v>
      </c>
      <c r="V856" s="5">
        <f>T856/MAX($T$14:T856)-1</f>
        <v>-8.0596902455980501E-3</v>
      </c>
      <c r="Z856" s="3"/>
      <c r="AA856" s="3"/>
      <c r="AC856" s="3"/>
      <c r="AE856" s="3"/>
      <c r="AG856" s="3"/>
      <c r="AL856" s="3"/>
    </row>
    <row r="857" spans="1:38" x14ac:dyDescent="0.25">
      <c r="A857" s="3">
        <v>43797</v>
      </c>
      <c r="B857">
        <v>15709910</v>
      </c>
      <c r="C857">
        <v>24736038</v>
      </c>
      <c r="D857">
        <v>20067152</v>
      </c>
      <c r="E857">
        <v>24833260</v>
      </c>
      <c r="F857">
        <v>14582665</v>
      </c>
      <c r="G857">
        <v>21203390</v>
      </c>
      <c r="H857">
        <v>21203390</v>
      </c>
      <c r="I857">
        <v>19781688</v>
      </c>
      <c r="K857" s="5">
        <f t="shared" si="121"/>
        <v>-4.0414846041746388E-3</v>
      </c>
      <c r="L857" s="5">
        <f t="shared" si="116"/>
        <v>-1.9986624478688375E-3</v>
      </c>
      <c r="M857" s="5">
        <f t="shared" si="117"/>
        <v>0</v>
      </c>
      <c r="N857" s="5">
        <f t="shared" si="120"/>
        <v>-3.2862751954253477E-3</v>
      </c>
      <c r="O857" s="5">
        <f t="shared" si="125"/>
        <v>6.964810042286107E-3</v>
      </c>
      <c r="P857" s="5">
        <f t="shared" si="122"/>
        <v>7.0394098856652043E-3</v>
      </c>
      <c r="Q857" s="5">
        <f t="shared" si="123"/>
        <v>7.0394098856652043E-3</v>
      </c>
      <c r="R857" s="5">
        <f t="shared" si="124"/>
        <v>4.3283977190997636E-3</v>
      </c>
      <c r="T857" s="7">
        <f t="shared" si="118"/>
        <v>202.5197337919904</v>
      </c>
      <c r="U857" s="4">
        <f t="shared" si="119"/>
        <v>2.0057006606559319E-3</v>
      </c>
      <c r="V857" s="5">
        <f>T857/MAX($T$14:T857)-1</f>
        <v>-6.0701549109923869E-3</v>
      </c>
      <c r="Z857" s="3"/>
      <c r="AA857" s="3"/>
      <c r="AC857" s="3"/>
      <c r="AE857" s="3"/>
      <c r="AG857" s="3"/>
      <c r="AL857" s="3"/>
    </row>
    <row r="858" spans="1:38" x14ac:dyDescent="0.25">
      <c r="A858" s="3">
        <v>43798</v>
      </c>
      <c r="B858">
        <v>15682803</v>
      </c>
      <c r="C858">
        <v>24683068</v>
      </c>
      <c r="D858">
        <v>20041590</v>
      </c>
      <c r="E858">
        <v>24833260</v>
      </c>
      <c r="F858">
        <v>14604189</v>
      </c>
      <c r="G858">
        <v>21219212</v>
      </c>
      <c r="H858">
        <v>21219212</v>
      </c>
      <c r="I858">
        <v>19849412</v>
      </c>
      <c r="K858" s="5">
        <f t="shared" si="121"/>
        <v>-1.7254713744381256E-3</v>
      </c>
      <c r="L858" s="5">
        <f t="shared" si="116"/>
        <v>-2.1414100350266585E-3</v>
      </c>
      <c r="M858" s="5">
        <f t="shared" si="117"/>
        <v>-1.2738230118554128E-3</v>
      </c>
      <c r="N858" s="5">
        <f t="shared" si="120"/>
        <v>0</v>
      </c>
      <c r="O858" s="5">
        <f t="shared" si="125"/>
        <v>1.4759990715003113E-3</v>
      </c>
      <c r="P858" s="5">
        <f t="shared" si="122"/>
        <v>7.4620143288406382E-4</v>
      </c>
      <c r="Q858" s="5">
        <f t="shared" si="123"/>
        <v>7.4620143288406382E-4</v>
      </c>
      <c r="R858" s="5">
        <f t="shared" si="124"/>
        <v>3.4235703242311288E-3</v>
      </c>
      <c r="T858" s="7">
        <f t="shared" si="118"/>
        <v>202.55140959572736</v>
      </c>
      <c r="U858" s="4">
        <f t="shared" si="119"/>
        <v>1.5640848002242136E-4</v>
      </c>
      <c r="V858" s="5">
        <f>T858/MAX($T$14:T858)-1</f>
        <v>-5.9146958546730799E-3</v>
      </c>
      <c r="Z858" s="3"/>
      <c r="AA858" s="3"/>
      <c r="AC858" s="3"/>
      <c r="AE858" s="3"/>
      <c r="AG858" s="3"/>
      <c r="AL858" s="3"/>
    </row>
    <row r="859" spans="1:38" x14ac:dyDescent="0.25">
      <c r="A859" s="3">
        <v>43801</v>
      </c>
      <c r="B859">
        <v>15663356</v>
      </c>
      <c r="C859">
        <v>24724666</v>
      </c>
      <c r="D859">
        <v>20030232</v>
      </c>
      <c r="E859">
        <v>24833260</v>
      </c>
      <c r="F859">
        <v>14626203</v>
      </c>
      <c r="G859">
        <v>21195788</v>
      </c>
      <c r="H859">
        <v>21195788</v>
      </c>
      <c r="I859">
        <v>19831160</v>
      </c>
      <c r="K859" s="5">
        <f t="shared" si="121"/>
        <v>-1.2400206774261235E-3</v>
      </c>
      <c r="L859" s="5">
        <f t="shared" si="116"/>
        <v>1.6852848276396326E-3</v>
      </c>
      <c r="M859" s="5">
        <f t="shared" si="117"/>
        <v>-5.66721502635259E-4</v>
      </c>
      <c r="N859" s="5">
        <f t="shared" si="120"/>
        <v>0</v>
      </c>
      <c r="O859" s="5">
        <f t="shared" si="125"/>
        <v>1.5073757262384913E-3</v>
      </c>
      <c r="P859" s="5">
        <f t="shared" si="122"/>
        <v>-1.1039052722598974E-3</v>
      </c>
      <c r="Q859" s="5">
        <f t="shared" si="123"/>
        <v>-1.1039052722598974E-3</v>
      </c>
      <c r="R859" s="5">
        <f t="shared" si="124"/>
        <v>-9.1952345993928652E-4</v>
      </c>
      <c r="T859" s="7">
        <f t="shared" si="118"/>
        <v>202.50731882189254</v>
      </c>
      <c r="U859" s="4">
        <f t="shared" si="119"/>
        <v>-2.1767695383029251E-4</v>
      </c>
      <c r="V859" s="5">
        <f>T859/MAX($T$14:T859)-1</f>
        <v>-6.131085315526863E-3</v>
      </c>
      <c r="Z859" s="3"/>
      <c r="AA859" s="3"/>
      <c r="AC859" s="3"/>
      <c r="AE859" s="3"/>
      <c r="AG859" s="3"/>
      <c r="AL859" s="3"/>
    </row>
    <row r="860" spans="1:38" x14ac:dyDescent="0.25">
      <c r="A860" s="3">
        <v>43802</v>
      </c>
      <c r="B860">
        <v>15695272</v>
      </c>
      <c r="C860">
        <v>24664448</v>
      </c>
      <c r="D860">
        <v>19993980</v>
      </c>
      <c r="E860">
        <v>24755894</v>
      </c>
      <c r="F860">
        <v>14617877</v>
      </c>
      <c r="G860">
        <v>21187554</v>
      </c>
      <c r="H860">
        <v>21187554</v>
      </c>
      <c r="I860">
        <v>19831160</v>
      </c>
      <c r="K860" s="5">
        <f t="shared" si="121"/>
        <v>2.0376220779250165E-3</v>
      </c>
      <c r="L860" s="5">
        <f t="shared" si="116"/>
        <v>-2.4355435175544837E-3</v>
      </c>
      <c r="M860" s="5">
        <f t="shared" si="117"/>
        <v>-1.8098642092613249E-3</v>
      </c>
      <c r="N860" s="5">
        <f t="shared" si="120"/>
        <v>-3.1154185958669478E-3</v>
      </c>
      <c r="O860" s="5">
        <f t="shared" si="125"/>
        <v>-5.6925232064675146E-4</v>
      </c>
      <c r="P860" s="5">
        <f t="shared" si="122"/>
        <v>-3.8847340801861918E-4</v>
      </c>
      <c r="Q860" s="5">
        <f t="shared" si="123"/>
        <v>-3.8847340801861918E-4</v>
      </c>
      <c r="R860" s="5">
        <f t="shared" si="124"/>
        <v>0</v>
      </c>
      <c r="T860" s="7">
        <f t="shared" si="118"/>
        <v>202.33849344727787</v>
      </c>
      <c r="U860" s="4">
        <f t="shared" si="119"/>
        <v>-8.3367542268021622E-4</v>
      </c>
      <c r="V860" s="5">
        <f>T860/MAX($T$14:T860)-1</f>
        <v>-6.959649403065149E-3</v>
      </c>
      <c r="Z860" s="3"/>
      <c r="AA860" s="3"/>
      <c r="AC860" s="3"/>
      <c r="AE860" s="3"/>
      <c r="AG860" s="3"/>
      <c r="AL860" s="3"/>
    </row>
    <row r="861" spans="1:38" x14ac:dyDescent="0.25">
      <c r="A861" s="3">
        <v>43803</v>
      </c>
      <c r="B861">
        <v>15922527</v>
      </c>
      <c r="C861">
        <v>24942632</v>
      </c>
      <c r="D861">
        <v>20260618</v>
      </c>
      <c r="E861">
        <v>25111290</v>
      </c>
      <c r="F861">
        <v>14583936</v>
      </c>
      <c r="G861">
        <v>21121478</v>
      </c>
      <c r="H861">
        <v>21121478</v>
      </c>
      <c r="I861">
        <v>19831160</v>
      </c>
      <c r="K861" s="5">
        <f t="shared" si="121"/>
        <v>1.4479201125026764E-2</v>
      </c>
      <c r="L861" s="5">
        <f t="shared" si="116"/>
        <v>1.1278744207046554E-2</v>
      </c>
      <c r="M861" s="5">
        <f t="shared" si="117"/>
        <v>1.3335914110147229E-2</v>
      </c>
      <c r="N861" s="5">
        <f t="shared" si="120"/>
        <v>1.4356015581582282E-2</v>
      </c>
      <c r="O861" s="5">
        <f t="shared" si="125"/>
        <v>-2.3218829929955165E-3</v>
      </c>
      <c r="P861" s="5">
        <f t="shared" si="122"/>
        <v>-3.118623320086833E-3</v>
      </c>
      <c r="Q861" s="5">
        <f t="shared" si="123"/>
        <v>-3.118623320086833E-3</v>
      </c>
      <c r="R861" s="5">
        <f t="shared" si="124"/>
        <v>0</v>
      </c>
      <c r="T861" s="7">
        <f t="shared" si="118"/>
        <v>203.47388417128613</v>
      </c>
      <c r="U861" s="4">
        <f t="shared" si="119"/>
        <v>5.6113431738292058E-3</v>
      </c>
      <c r="V861" s="5">
        <f>T861/MAX($T$14:T861)-1</f>
        <v>-1.3873592104061139E-3</v>
      </c>
      <c r="Z861" s="3"/>
      <c r="AA861" s="3"/>
      <c r="AC861" s="3"/>
      <c r="AE861" s="3"/>
      <c r="AG861" s="3"/>
      <c r="AL861" s="3"/>
    </row>
    <row r="862" spans="1:38" x14ac:dyDescent="0.25">
      <c r="A862" s="3">
        <v>43804</v>
      </c>
      <c r="B862">
        <v>16004705</v>
      </c>
      <c r="C862">
        <v>24836350</v>
      </c>
      <c r="D862">
        <v>20159246</v>
      </c>
      <c r="E862">
        <v>25189798</v>
      </c>
      <c r="F862">
        <v>14565852</v>
      </c>
      <c r="G862">
        <v>21157074</v>
      </c>
      <c r="H862">
        <v>21157074</v>
      </c>
      <c r="I862">
        <v>19831160</v>
      </c>
      <c r="K862" s="5">
        <f t="shared" si="121"/>
        <v>5.1611154435473594E-3</v>
      </c>
      <c r="L862" s="5">
        <f t="shared" si="116"/>
        <v>-4.2610579348643096E-3</v>
      </c>
      <c r="M862" s="5">
        <f t="shared" si="117"/>
        <v>-5.0034011795691002E-3</v>
      </c>
      <c r="N862" s="5">
        <f t="shared" si="120"/>
        <v>3.1264025066015666E-3</v>
      </c>
      <c r="O862" s="5">
        <f t="shared" si="125"/>
        <v>-1.2399944706285027E-3</v>
      </c>
      <c r="P862" s="5">
        <f t="shared" si="122"/>
        <v>1.6852987276743114E-3</v>
      </c>
      <c r="Q862" s="5">
        <f t="shared" si="123"/>
        <v>1.6852987276743114E-3</v>
      </c>
      <c r="R862" s="5">
        <f t="shared" si="124"/>
        <v>0</v>
      </c>
      <c r="T862" s="7">
        <f t="shared" si="118"/>
        <v>203.50322667773915</v>
      </c>
      <c r="U862" s="4">
        <f t="shared" si="119"/>
        <v>1.4420772755445455E-4</v>
      </c>
      <c r="V862" s="5">
        <f>T862/MAX($T$14:T862)-1</f>
        <v>-1.2433515507707105E-3</v>
      </c>
      <c r="Z862" s="3"/>
      <c r="AA862" s="3"/>
      <c r="AC862" s="3"/>
      <c r="AE862" s="3"/>
      <c r="AG862" s="3"/>
      <c r="AL862" s="3"/>
    </row>
    <row r="863" spans="1:38" x14ac:dyDescent="0.25">
      <c r="A863" s="3">
        <v>43805</v>
      </c>
      <c r="B863">
        <v>16088816</v>
      </c>
      <c r="C863">
        <v>24976390</v>
      </c>
      <c r="D863">
        <v>20188220</v>
      </c>
      <c r="E863">
        <v>25261402</v>
      </c>
      <c r="F863">
        <v>14595531</v>
      </c>
      <c r="G863">
        <v>21105544</v>
      </c>
      <c r="H863">
        <v>21105544</v>
      </c>
      <c r="I863">
        <v>19769378</v>
      </c>
      <c r="K863" s="5">
        <f t="shared" si="121"/>
        <v>5.2553920862645764E-3</v>
      </c>
      <c r="L863" s="5">
        <f t="shared" si="116"/>
        <v>5.6385096843940552E-3</v>
      </c>
      <c r="M863" s="5">
        <f t="shared" si="117"/>
        <v>1.43725613547252E-3</v>
      </c>
      <c r="N863" s="5">
        <f t="shared" si="120"/>
        <v>2.842579364868314E-3</v>
      </c>
      <c r="O863" s="5">
        <f t="shared" si="125"/>
        <v>2.0375739091678113E-3</v>
      </c>
      <c r="P863" s="5">
        <f t="shared" si="122"/>
        <v>-2.4355919915958202E-3</v>
      </c>
      <c r="Q863" s="5">
        <f t="shared" si="123"/>
        <v>-2.4355919915958202E-3</v>
      </c>
      <c r="R863" s="5">
        <f t="shared" si="124"/>
        <v>-3.1154002085607146E-3</v>
      </c>
      <c r="T863" s="7">
        <f t="shared" si="118"/>
        <v>203.73788439115958</v>
      </c>
      <c r="U863" s="4">
        <f t="shared" si="119"/>
        <v>1.1530908735518652E-3</v>
      </c>
      <c r="V863" s="5">
        <f>T863/MAX($T$14:T863)-1</f>
        <v>-9.1694374544704083E-5</v>
      </c>
      <c r="Z863" s="3"/>
      <c r="AA863" s="3"/>
      <c r="AC863" s="3"/>
      <c r="AE863" s="3"/>
      <c r="AG863" s="3"/>
      <c r="AL863" s="3"/>
    </row>
    <row r="864" spans="1:38" x14ac:dyDescent="0.25">
      <c r="A864" s="3">
        <v>43808</v>
      </c>
      <c r="B864">
        <v>16089262</v>
      </c>
      <c r="C864">
        <v>25019676</v>
      </c>
      <c r="D864">
        <v>20262466</v>
      </c>
      <c r="E864">
        <v>25265558</v>
      </c>
      <c r="F864">
        <v>14806863</v>
      </c>
      <c r="G864">
        <v>21343590</v>
      </c>
      <c r="H864">
        <v>21343590</v>
      </c>
      <c r="I864">
        <v>20053188</v>
      </c>
      <c r="K864" s="5">
        <f t="shared" si="121"/>
        <v>2.7721120062551563E-5</v>
      </c>
      <c r="L864" s="5">
        <f t="shared" si="116"/>
        <v>1.7330767176522155E-3</v>
      </c>
      <c r="M864" s="5">
        <f t="shared" si="117"/>
        <v>3.677689266314621E-3</v>
      </c>
      <c r="N864" s="5">
        <f t="shared" si="120"/>
        <v>1.6451976814280123E-4</v>
      </c>
      <c r="O864" s="5">
        <f t="shared" si="125"/>
        <v>1.4479226552291946E-2</v>
      </c>
      <c r="P864" s="5">
        <f t="shared" si="122"/>
        <v>1.127883744669167E-2</v>
      </c>
      <c r="Q864" s="5">
        <f t="shared" si="123"/>
        <v>1.127883744669167E-2</v>
      </c>
      <c r="R864" s="5">
        <f t="shared" si="124"/>
        <v>1.4356040943726223E-2</v>
      </c>
      <c r="T864" s="7">
        <f t="shared" si="118"/>
        <v>205.18941365633694</v>
      </c>
      <c r="U864" s="4">
        <f t="shared" si="119"/>
        <v>7.1244936576967122E-3</v>
      </c>
      <c r="V864" s="5">
        <f>T864/MAX($T$14:T864)-1</f>
        <v>0</v>
      </c>
      <c r="Z864" s="3"/>
      <c r="AA864" s="3"/>
      <c r="AC864" s="3"/>
      <c r="AE864" s="3"/>
      <c r="AG864" s="3"/>
      <c r="AL864" s="3"/>
    </row>
    <row r="865" spans="1:38" x14ac:dyDescent="0.25">
      <c r="A865" s="3">
        <v>43809</v>
      </c>
      <c r="B865">
        <v>16094010</v>
      </c>
      <c r="C865">
        <v>25010424</v>
      </c>
      <c r="D865">
        <v>20257676</v>
      </c>
      <c r="E865">
        <v>25235334</v>
      </c>
      <c r="F865">
        <v>14826342</v>
      </c>
      <c r="G865">
        <v>21407782</v>
      </c>
      <c r="H865">
        <v>21407782</v>
      </c>
      <c r="I865">
        <v>20064440</v>
      </c>
      <c r="K865" s="5">
        <f t="shared" si="121"/>
        <v>2.9510365360452262E-4</v>
      </c>
      <c r="L865" s="5">
        <f t="shared" si="116"/>
        <v>-3.6978896129591377E-4</v>
      </c>
      <c r="M865" s="5">
        <f t="shared" si="117"/>
        <v>-2.3639768229588576E-4</v>
      </c>
      <c r="N865" s="5">
        <f t="shared" si="120"/>
        <v>-1.1962530176455877E-3</v>
      </c>
      <c r="O865" s="5">
        <f t="shared" si="125"/>
        <v>1.315538612061129E-3</v>
      </c>
      <c r="P865" s="5">
        <f t="shared" si="122"/>
        <v>3.0075540244167698E-3</v>
      </c>
      <c r="Q865" s="5">
        <f t="shared" si="123"/>
        <v>3.0075540244167698E-3</v>
      </c>
      <c r="R865" s="5">
        <f t="shared" si="124"/>
        <v>5.6110778994344912E-4</v>
      </c>
      <c r="T865" s="7">
        <f t="shared" si="118"/>
        <v>205.35316554094922</v>
      </c>
      <c r="U865" s="4">
        <f t="shared" si="119"/>
        <v>7.9805230540065664E-4</v>
      </c>
      <c r="V865" s="5">
        <f>T865/MAX($T$14:T865)-1</f>
        <v>0</v>
      </c>
      <c r="Z865" s="3"/>
      <c r="AA865" s="3"/>
      <c r="AC865" s="3"/>
      <c r="AE865" s="3"/>
      <c r="AG865" s="3"/>
      <c r="AL865" s="3"/>
    </row>
    <row r="866" spans="1:38" x14ac:dyDescent="0.25">
      <c r="A866" s="3">
        <v>43810</v>
      </c>
      <c r="B866">
        <v>16065999</v>
      </c>
      <c r="C866">
        <v>24979440</v>
      </c>
      <c r="D866">
        <v>20244860</v>
      </c>
      <c r="E866">
        <v>25235334</v>
      </c>
      <c r="F866">
        <v>14871085</v>
      </c>
      <c r="G866">
        <v>21478744</v>
      </c>
      <c r="H866">
        <v>21478744</v>
      </c>
      <c r="I866">
        <v>20058894</v>
      </c>
      <c r="K866" s="5">
        <f t="shared" si="121"/>
        <v>-1.7404612026461486E-3</v>
      </c>
      <c r="L866" s="5">
        <f t="shared" si="116"/>
        <v>-1.2388434518343372E-3</v>
      </c>
      <c r="M866" s="5">
        <f t="shared" si="117"/>
        <v>-6.3264907583671093E-4</v>
      </c>
      <c r="N866" s="5">
        <f t="shared" si="120"/>
        <v>0</v>
      </c>
      <c r="O866" s="5">
        <f t="shared" si="125"/>
        <v>3.017804391669987E-3</v>
      </c>
      <c r="P866" s="5">
        <f t="shared" si="122"/>
        <v>3.3147759071912031E-3</v>
      </c>
      <c r="Q866" s="5">
        <f t="shared" si="123"/>
        <v>3.3147759071912031E-3</v>
      </c>
      <c r="R866" s="5">
        <f t="shared" si="124"/>
        <v>-2.7640940888462584E-4</v>
      </c>
      <c r="T866" s="7">
        <f t="shared" si="118"/>
        <v>205.50099397302498</v>
      </c>
      <c r="U866" s="4">
        <f t="shared" si="119"/>
        <v>7.1987413335632133E-4</v>
      </c>
      <c r="V866" s="5">
        <f>T866/MAX($T$14:T866)-1</f>
        <v>0</v>
      </c>
      <c r="Z866" s="3"/>
      <c r="AA866" s="3"/>
      <c r="AC866" s="3"/>
      <c r="AE866" s="3"/>
      <c r="AG866" s="3"/>
      <c r="AL866" s="3"/>
    </row>
    <row r="867" spans="1:38" x14ac:dyDescent="0.25">
      <c r="A867" s="3">
        <v>43811</v>
      </c>
      <c r="B867">
        <v>16085567</v>
      </c>
      <c r="C867">
        <v>25026402</v>
      </c>
      <c r="D867">
        <v>20244860</v>
      </c>
      <c r="E867">
        <v>25235334</v>
      </c>
      <c r="F867">
        <v>14871498</v>
      </c>
      <c r="G867">
        <v>21515970</v>
      </c>
      <c r="H867">
        <v>21515970</v>
      </c>
      <c r="I867">
        <v>20062194</v>
      </c>
      <c r="K867" s="5">
        <f t="shared" si="121"/>
        <v>1.2179759254311584E-3</v>
      </c>
      <c r="L867" s="5">
        <f t="shared" si="116"/>
        <v>1.8800261334921409E-3</v>
      </c>
      <c r="M867" s="5">
        <f t="shared" si="117"/>
        <v>0</v>
      </c>
      <c r="N867" s="5">
        <f t="shared" si="120"/>
        <v>0</v>
      </c>
      <c r="O867" s="5">
        <f t="shared" si="125"/>
        <v>2.7772015290139507E-5</v>
      </c>
      <c r="P867" s="5">
        <f t="shared" si="122"/>
        <v>1.7331553465136373E-3</v>
      </c>
      <c r="Q867" s="5">
        <f t="shared" si="123"/>
        <v>1.7331553465136373E-3</v>
      </c>
      <c r="R867" s="5">
        <f t="shared" si="124"/>
        <v>1.645155510567875E-4</v>
      </c>
      <c r="T867" s="7">
        <f t="shared" si="118"/>
        <v>205.67455498318606</v>
      </c>
      <c r="U867" s="4">
        <f t="shared" si="119"/>
        <v>8.4457503978718762E-4</v>
      </c>
      <c r="V867" s="5">
        <f>T867/MAX($T$14:T867)-1</f>
        <v>0</v>
      </c>
      <c r="Z867" s="3"/>
      <c r="AA867" s="3"/>
      <c r="AC867" s="3"/>
      <c r="AE867" s="3"/>
      <c r="AG867" s="3"/>
      <c r="AL867" s="3"/>
    </row>
    <row r="868" spans="1:38" x14ac:dyDescent="0.25">
      <c r="A868" s="3">
        <v>43812</v>
      </c>
      <c r="B868">
        <v>16137250</v>
      </c>
      <c r="C868">
        <v>25011500</v>
      </c>
      <c r="D868">
        <v>20276718</v>
      </c>
      <c r="E868">
        <v>25200572</v>
      </c>
      <c r="F868">
        <v>14875886</v>
      </c>
      <c r="G868">
        <v>21508012</v>
      </c>
      <c r="H868">
        <v>21508012</v>
      </c>
      <c r="I868">
        <v>20038194</v>
      </c>
      <c r="K868" s="5">
        <f t="shared" si="121"/>
        <v>3.2130045524660922E-3</v>
      </c>
      <c r="L868" s="5">
        <f t="shared" si="116"/>
        <v>-5.9545115594328291E-4</v>
      </c>
      <c r="M868" s="5">
        <f t="shared" si="117"/>
        <v>1.5736339989509407E-3</v>
      </c>
      <c r="N868" s="5">
        <f t="shared" si="120"/>
        <v>-1.3775129744666437E-3</v>
      </c>
      <c r="O868" s="5">
        <f t="shared" si="125"/>
        <v>2.9506106244303609E-4</v>
      </c>
      <c r="P868" s="5">
        <f t="shared" si="122"/>
        <v>-3.698648027488094E-4</v>
      </c>
      <c r="Q868" s="5">
        <f t="shared" si="123"/>
        <v>-3.698648027488094E-4</v>
      </c>
      <c r="R868" s="5">
        <f t="shared" si="124"/>
        <v>-1.1962799283069536E-3</v>
      </c>
      <c r="T868" s="7">
        <f t="shared" si="118"/>
        <v>205.70470496916238</v>
      </c>
      <c r="U868" s="4">
        <f t="shared" si="119"/>
        <v>1.4659074370569625E-4</v>
      </c>
      <c r="V868" s="5">
        <f>T868/MAX($T$14:T868)-1</f>
        <v>0</v>
      </c>
      <c r="Z868" s="3"/>
      <c r="AA868" s="3"/>
      <c r="AC868" s="3"/>
      <c r="AE868" s="3"/>
      <c r="AG868" s="3"/>
      <c r="AL868" s="3"/>
    </row>
    <row r="869" spans="1:38" x14ac:dyDescent="0.25">
      <c r="A869" s="3">
        <v>43815</v>
      </c>
      <c r="B869">
        <v>16118108</v>
      </c>
      <c r="C869">
        <v>24982276</v>
      </c>
      <c r="D869">
        <v>20253428</v>
      </c>
      <c r="E869">
        <v>25165420</v>
      </c>
      <c r="F869">
        <v>14849995</v>
      </c>
      <c r="G869">
        <v>21481368</v>
      </c>
      <c r="H869">
        <v>21481368</v>
      </c>
      <c r="I869">
        <v>20038194</v>
      </c>
      <c r="K869" s="5">
        <f t="shared" si="121"/>
        <v>-1.1861996312878542E-3</v>
      </c>
      <c r="L869" s="5">
        <f t="shared" si="116"/>
        <v>-1.1684225256382019E-3</v>
      </c>
      <c r="M869" s="5">
        <f t="shared" si="117"/>
        <v>-1.1486079749197797E-3</v>
      </c>
      <c r="N869" s="5">
        <f t="shared" si="120"/>
        <v>-1.3948889731550951E-3</v>
      </c>
      <c r="O869" s="5">
        <f t="shared" si="125"/>
        <v>-1.7404677610463049E-3</v>
      </c>
      <c r="P869" s="5">
        <f t="shared" si="122"/>
        <v>-1.2387941758633669E-3</v>
      </c>
      <c r="Q869" s="5">
        <f t="shared" si="123"/>
        <v>-1.2387941758633669E-3</v>
      </c>
      <c r="R869" s="5">
        <f t="shared" si="124"/>
        <v>0</v>
      </c>
      <c r="T869" s="7">
        <f t="shared" si="118"/>
        <v>205.47029995245995</v>
      </c>
      <c r="U869" s="4">
        <f t="shared" si="119"/>
        <v>-1.1395219022217462E-3</v>
      </c>
      <c r="V869" s="5">
        <f>T869/MAX($T$14:T869)-1</f>
        <v>-1.139521902221774E-3</v>
      </c>
      <c r="Z869" s="3"/>
      <c r="AA869" s="3"/>
      <c r="AC869" s="3"/>
      <c r="AE869" s="3"/>
      <c r="AG869" s="3"/>
      <c r="AL869" s="3"/>
    </row>
    <row r="870" spans="1:38" x14ac:dyDescent="0.25">
      <c r="A870" s="3">
        <v>43816</v>
      </c>
      <c r="B870">
        <v>16077682</v>
      </c>
      <c r="C870">
        <v>24929540</v>
      </c>
      <c r="D870">
        <v>20227214</v>
      </c>
      <c r="E870">
        <v>25165420</v>
      </c>
      <c r="F870">
        <v>14885884</v>
      </c>
      <c r="G870">
        <v>21531888</v>
      </c>
      <c r="H870">
        <v>21531888</v>
      </c>
      <c r="I870">
        <v>20044304</v>
      </c>
      <c r="K870" s="5">
        <f t="shared" si="121"/>
        <v>-2.5081107534457026E-3</v>
      </c>
      <c r="L870" s="5">
        <f t="shared" ref="L870:L933" si="126">C870/C869-1</f>
        <v>-2.1109365695903826E-3</v>
      </c>
      <c r="M870" s="5">
        <f t="shared" ref="M870:M933" si="127">D870/D869-1</f>
        <v>-1.2942994144004016E-3</v>
      </c>
      <c r="N870" s="5">
        <f t="shared" si="120"/>
        <v>0</v>
      </c>
      <c r="O870" s="5">
        <f t="shared" si="125"/>
        <v>2.4167684904945474E-3</v>
      </c>
      <c r="P870" s="5">
        <f t="shared" si="122"/>
        <v>2.351805527469164E-3</v>
      </c>
      <c r="Q870" s="5">
        <f t="shared" si="123"/>
        <v>2.351805527469164E-3</v>
      </c>
      <c r="R870" s="5">
        <f t="shared" si="124"/>
        <v>3.0491769867091456E-4</v>
      </c>
      <c r="T870" s="7">
        <f t="shared" si="118"/>
        <v>205.50913256797475</v>
      </c>
      <c r="U870" s="4">
        <f t="shared" si="119"/>
        <v>1.8899381333341292E-4</v>
      </c>
      <c r="V870" s="5">
        <f>T870/MAX($T$14:T870)-1</f>
        <v>-9.5074345147794226E-4</v>
      </c>
      <c r="Z870" s="3"/>
      <c r="AA870" s="3"/>
      <c r="AC870" s="3"/>
      <c r="AE870" s="3"/>
      <c r="AG870" s="3"/>
      <c r="AL870" s="3"/>
    </row>
    <row r="871" spans="1:38" x14ac:dyDescent="0.25">
      <c r="A871" s="3">
        <v>43817</v>
      </c>
      <c r="B871">
        <v>15963510</v>
      </c>
      <c r="C871">
        <v>24831570</v>
      </c>
      <c r="D871">
        <v>20159002</v>
      </c>
      <c r="E871">
        <v>25165420</v>
      </c>
      <c r="F871">
        <v>14970315</v>
      </c>
      <c r="G871">
        <v>21636926</v>
      </c>
      <c r="H871">
        <v>21636926</v>
      </c>
      <c r="I871">
        <v>20131106</v>
      </c>
      <c r="K871" s="5">
        <f t="shared" si="121"/>
        <v>-7.1012724346706246E-3</v>
      </c>
      <c r="L871" s="5">
        <f t="shared" si="126"/>
        <v>-3.9298759624124546E-3</v>
      </c>
      <c r="M871" s="5">
        <f t="shared" si="127"/>
        <v>-3.3722884426891087E-3</v>
      </c>
      <c r="N871" s="5">
        <f t="shared" si="120"/>
        <v>0</v>
      </c>
      <c r="O871" s="5">
        <f t="shared" si="125"/>
        <v>5.6718835105795673E-3</v>
      </c>
      <c r="P871" s="5">
        <f t="shared" si="122"/>
        <v>4.8782531285691544E-3</v>
      </c>
      <c r="Q871" s="5">
        <f t="shared" si="123"/>
        <v>4.8782531285691544E-3</v>
      </c>
      <c r="R871" s="5">
        <f t="shared" si="124"/>
        <v>4.3305070607591034E-3</v>
      </c>
      <c r="T871" s="7">
        <f t="shared" ref="T871:T934" si="128">T870*(1+U871)</f>
        <v>205.6467070600724</v>
      </c>
      <c r="U871" s="4">
        <f t="shared" ref="U871:U934" si="129">(K871*$K$12%)+(L871*$L$12%)+(M871*$M$12%)+(N871*$N$12%)+(O871*$O$12%)+(P871*$P$12%)+(Q871*$Q$12%)+(R871*$R$12%)</f>
        <v>6.6943249858809895E-4</v>
      </c>
      <c r="V871" s="5">
        <f>T871/MAX($T$14:T871)-1</f>
        <v>-2.8194741145404212E-4</v>
      </c>
      <c r="Z871" s="3"/>
      <c r="AA871" s="3"/>
      <c r="AC871" s="3"/>
      <c r="AE871" s="3"/>
      <c r="AG871" s="3"/>
      <c r="AL871" s="3"/>
    </row>
    <row r="872" spans="1:38" x14ac:dyDescent="0.25">
      <c r="A872" s="3">
        <v>43818</v>
      </c>
      <c r="B872">
        <v>15831664</v>
      </c>
      <c r="C872">
        <v>24664030</v>
      </c>
      <c r="D872">
        <v>20169438</v>
      </c>
      <c r="E872">
        <v>25038540</v>
      </c>
      <c r="F872">
        <v>14952556</v>
      </c>
      <c r="G872">
        <v>21611646</v>
      </c>
      <c r="H872">
        <v>21611646</v>
      </c>
      <c r="I872">
        <v>20103024</v>
      </c>
      <c r="K872" s="5">
        <f t="shared" si="121"/>
        <v>-8.2592111634596233E-3</v>
      </c>
      <c r="L872" s="5">
        <f t="shared" si="126"/>
        <v>-6.7470562674852852E-3</v>
      </c>
      <c r="M872" s="5">
        <f t="shared" si="127"/>
        <v>5.1768435758869913E-4</v>
      </c>
      <c r="N872" s="5">
        <f t="shared" si="120"/>
        <v>-5.0418391586549705E-3</v>
      </c>
      <c r="O872" s="5">
        <f t="shared" si="125"/>
        <v>-1.186280983399457E-3</v>
      </c>
      <c r="P872" s="5">
        <f t="shared" si="122"/>
        <v>-1.16837299346495E-3</v>
      </c>
      <c r="Q872" s="5">
        <f t="shared" si="123"/>
        <v>-1.16837299346495E-3</v>
      </c>
      <c r="R872" s="5">
        <f t="shared" si="124"/>
        <v>-1.394955647245566E-3</v>
      </c>
      <c r="T872" s="7">
        <f t="shared" si="128"/>
        <v>205.01824031629877</v>
      </c>
      <c r="U872" s="4">
        <f t="shared" si="129"/>
        <v>-3.0560506061982629E-3</v>
      </c>
      <c r="V872" s="5">
        <f>T872/MAX($T$14:T872)-1</f>
        <v>-3.3371363720947622E-3</v>
      </c>
      <c r="Z872" s="3"/>
      <c r="AA872" s="3"/>
      <c r="AC872" s="3"/>
      <c r="AE872" s="3"/>
      <c r="AG872" s="3"/>
      <c r="AL872" s="3"/>
    </row>
    <row r="873" spans="1:38" x14ac:dyDescent="0.25">
      <c r="A873" s="3">
        <v>43819</v>
      </c>
      <c r="B873">
        <v>15820299</v>
      </c>
      <c r="C873">
        <v>24645866</v>
      </c>
      <c r="D873">
        <v>20169438</v>
      </c>
      <c r="E873">
        <v>25038540</v>
      </c>
      <c r="F873">
        <v>14915054</v>
      </c>
      <c r="G873">
        <v>21566024</v>
      </c>
      <c r="H873">
        <v>21566024</v>
      </c>
      <c r="I873">
        <v>20103024</v>
      </c>
      <c r="K873" s="5">
        <f t="shared" si="121"/>
        <v>-7.1786515934146866E-4</v>
      </c>
      <c r="L873" s="5">
        <f t="shared" si="126"/>
        <v>-7.3645709967107287E-4</v>
      </c>
      <c r="M873" s="5">
        <f t="shared" si="127"/>
        <v>0</v>
      </c>
      <c r="N873" s="5">
        <f t="shared" si="120"/>
        <v>0</v>
      </c>
      <c r="O873" s="5">
        <f t="shared" si="125"/>
        <v>-2.5080661794545378E-3</v>
      </c>
      <c r="P873" s="5">
        <f t="shared" si="122"/>
        <v>-2.1109914534043206E-3</v>
      </c>
      <c r="Q873" s="5">
        <f t="shared" si="123"/>
        <v>-2.1109914534043206E-3</v>
      </c>
      <c r="R873" s="5">
        <f t="shared" si="124"/>
        <v>0</v>
      </c>
      <c r="T873" s="7">
        <f t="shared" si="128"/>
        <v>204.80849713988584</v>
      </c>
      <c r="U873" s="4">
        <f t="shared" si="129"/>
        <v>-1.0230464181594651E-3</v>
      </c>
      <c r="V873" s="5">
        <f>T873/MAX($T$14:T873)-1</f>
        <v>-4.3567687448416992E-3</v>
      </c>
      <c r="Z873" s="3"/>
      <c r="AA873" s="3"/>
      <c r="AC873" s="3"/>
      <c r="AE873" s="3"/>
      <c r="AG873" s="3"/>
      <c r="AL873" s="3"/>
    </row>
    <row r="874" spans="1:38" x14ac:dyDescent="0.25">
      <c r="A874" s="3">
        <v>43822</v>
      </c>
      <c r="B874">
        <v>15802141</v>
      </c>
      <c r="C874">
        <v>24639616</v>
      </c>
      <c r="D874">
        <v>20169438</v>
      </c>
      <c r="E874">
        <v>25038540</v>
      </c>
      <c r="F874">
        <v>14809138</v>
      </c>
      <c r="G874">
        <v>21481272</v>
      </c>
      <c r="H874">
        <v>21481272</v>
      </c>
      <c r="I874">
        <v>20103024</v>
      </c>
      <c r="K874" s="5">
        <f t="shared" si="121"/>
        <v>-1.1477659176984956E-3</v>
      </c>
      <c r="L874" s="5">
        <f t="shared" si="126"/>
        <v>-2.5359222516263547E-4</v>
      </c>
      <c r="M874" s="5">
        <f t="shared" si="127"/>
        <v>0</v>
      </c>
      <c r="N874" s="5">
        <f t="shared" si="120"/>
        <v>0</v>
      </c>
      <c r="O874" s="5">
        <f t="shared" si="125"/>
        <v>-7.1012816983431204E-3</v>
      </c>
      <c r="P874" s="5">
        <f t="shared" si="122"/>
        <v>-3.9298852676784568E-3</v>
      </c>
      <c r="Q874" s="5">
        <f t="shared" si="123"/>
        <v>-3.9298852676784568E-3</v>
      </c>
      <c r="R874" s="5">
        <f t="shared" si="124"/>
        <v>0</v>
      </c>
      <c r="T874" s="7">
        <f t="shared" si="128"/>
        <v>204.38960205503466</v>
      </c>
      <c r="U874" s="4">
        <f t="shared" si="129"/>
        <v>-2.0453012970701456E-3</v>
      </c>
      <c r="V874" s="5">
        <f>T874/MAX($T$14:T874)-1</f>
        <v>-6.3931591371469976E-3</v>
      </c>
      <c r="Z874" s="3"/>
      <c r="AA874" s="3"/>
      <c r="AC874" s="3"/>
      <c r="AE874" s="3"/>
      <c r="AG874" s="3"/>
      <c r="AL874" s="3"/>
    </row>
    <row r="875" spans="1:38" x14ac:dyDescent="0.25">
      <c r="A875" s="3">
        <v>43823</v>
      </c>
      <c r="B875">
        <v>15802141</v>
      </c>
      <c r="C875">
        <v>24639616</v>
      </c>
      <c r="D875">
        <v>20169438</v>
      </c>
      <c r="E875">
        <v>25038540</v>
      </c>
      <c r="F875">
        <v>14799132</v>
      </c>
      <c r="G875">
        <v>21473394</v>
      </c>
      <c r="H875">
        <v>21473394</v>
      </c>
      <c r="I875">
        <v>20103024</v>
      </c>
      <c r="K875" s="5">
        <f t="shared" si="121"/>
        <v>0</v>
      </c>
      <c r="L875" s="5">
        <f t="shared" si="126"/>
        <v>0</v>
      </c>
      <c r="M875" s="5">
        <f t="shared" si="127"/>
        <v>0</v>
      </c>
      <c r="N875" s="5">
        <f t="shared" si="120"/>
        <v>0</v>
      </c>
      <c r="O875" s="5">
        <f t="shared" si="125"/>
        <v>-6.7566390427320488E-4</v>
      </c>
      <c r="P875" s="5">
        <f t="shared" si="122"/>
        <v>-3.6673805908704615E-4</v>
      </c>
      <c r="Q875" s="5">
        <f t="shared" si="123"/>
        <v>-3.6673805908704615E-4</v>
      </c>
      <c r="R875" s="5">
        <f t="shared" si="124"/>
        <v>0</v>
      </c>
      <c r="T875" s="7">
        <f t="shared" si="128"/>
        <v>204.35360035898117</v>
      </c>
      <c r="U875" s="4">
        <f t="shared" si="129"/>
        <v>-1.7614250280591215E-4</v>
      </c>
      <c r="V875" s="5">
        <f>T875/MAX($T$14:T875)-1</f>
        <v>-6.5681755329016767E-3</v>
      </c>
      <c r="Z875" s="3"/>
      <c r="AA875" s="3"/>
      <c r="AC875" s="3"/>
      <c r="AE875" s="3"/>
      <c r="AG875" s="3"/>
      <c r="AL875" s="3"/>
    </row>
    <row r="876" spans="1:38" x14ac:dyDescent="0.25">
      <c r="A876" s="3">
        <v>43825</v>
      </c>
      <c r="B876">
        <v>16049443</v>
      </c>
      <c r="C876">
        <v>25342714</v>
      </c>
      <c r="D876">
        <v>20242276</v>
      </c>
      <c r="E876">
        <v>25149164</v>
      </c>
      <c r="F876">
        <v>14789756</v>
      </c>
      <c r="G876">
        <v>21470412</v>
      </c>
      <c r="H876">
        <v>21470412</v>
      </c>
      <c r="I876">
        <v>20103024</v>
      </c>
      <c r="K876" s="5">
        <f t="shared" si="121"/>
        <v>1.5649904655324898E-2</v>
      </c>
      <c r="L876" s="5">
        <f t="shared" si="126"/>
        <v>2.8535266134017689E-2</v>
      </c>
      <c r="M876" s="5">
        <f t="shared" si="127"/>
        <v>3.6113053819348817E-3</v>
      </c>
      <c r="N876" s="5">
        <f t="shared" si="120"/>
        <v>4.4181489815300345E-3</v>
      </c>
      <c r="O876" s="5">
        <f t="shared" si="125"/>
        <v>-6.3355067040415936E-4</v>
      </c>
      <c r="P876" s="5">
        <f t="shared" si="122"/>
        <v>-1.3886952383956874E-4</v>
      </c>
      <c r="Q876" s="5">
        <f t="shared" si="123"/>
        <v>-1.3886952383956874E-4</v>
      </c>
      <c r="R876" s="5">
        <f t="shared" si="124"/>
        <v>0</v>
      </c>
      <c r="T876" s="7">
        <f t="shared" si="128"/>
        <v>205.66410302229497</v>
      </c>
      <c r="U876" s="4">
        <f t="shared" si="129"/>
        <v>6.4129169293405258E-3</v>
      </c>
      <c r="V876" s="5">
        <f>T876/MAX($T$14:T876)-1</f>
        <v>-1.9737976763101184E-4</v>
      </c>
      <c r="Z876" s="3"/>
      <c r="AA876" s="3"/>
      <c r="AC876" s="3"/>
      <c r="AE876" s="3"/>
      <c r="AG876" s="3"/>
      <c r="AL876" s="3"/>
    </row>
    <row r="877" spans="1:38" x14ac:dyDescent="0.25">
      <c r="A877" s="3">
        <v>43826</v>
      </c>
      <c r="B877">
        <v>16136354</v>
      </c>
      <c r="C877">
        <v>25419440</v>
      </c>
      <c r="D877">
        <v>20271484</v>
      </c>
      <c r="E877">
        <v>25188922</v>
      </c>
      <c r="F877">
        <v>14772781</v>
      </c>
      <c r="G877">
        <v>21464966</v>
      </c>
      <c r="H877">
        <v>21464966</v>
      </c>
      <c r="I877">
        <v>20103024</v>
      </c>
      <c r="K877" s="5">
        <f t="shared" si="121"/>
        <v>5.4152035058163683E-3</v>
      </c>
      <c r="L877" s="5">
        <f t="shared" si="126"/>
        <v>3.0275368297176808E-3</v>
      </c>
      <c r="M877" s="5">
        <f t="shared" si="127"/>
        <v>1.4429207466590821E-3</v>
      </c>
      <c r="N877" s="5">
        <f t="shared" si="120"/>
        <v>1.5808875396414734E-3</v>
      </c>
      <c r="O877" s="5">
        <f t="shared" si="125"/>
        <v>-1.1477538912745278E-3</v>
      </c>
      <c r="P877" s="5">
        <f t="shared" si="122"/>
        <v>-2.5365139709476736E-4</v>
      </c>
      <c r="Q877" s="5">
        <f t="shared" si="123"/>
        <v>-2.5365139709476736E-4</v>
      </c>
      <c r="R877" s="5">
        <f t="shared" si="124"/>
        <v>0</v>
      </c>
      <c r="T877" s="7">
        <f t="shared" si="128"/>
        <v>205.91633698334547</v>
      </c>
      <c r="U877" s="4">
        <f t="shared" si="129"/>
        <v>1.2264364920463178E-3</v>
      </c>
      <c r="V877" s="5">
        <f>T877/MAX($T$14:T877)-1</f>
        <v>0</v>
      </c>
      <c r="Z877" s="3"/>
      <c r="AA877" s="3"/>
      <c r="AC877" s="3"/>
      <c r="AE877" s="3"/>
      <c r="AG877" s="3"/>
      <c r="AL877" s="3"/>
    </row>
    <row r="878" spans="1:38" x14ac:dyDescent="0.25">
      <c r="A878" s="3">
        <v>43831</v>
      </c>
      <c r="B878">
        <v>16002293</v>
      </c>
      <c r="C878">
        <v>25236016</v>
      </c>
      <c r="D878">
        <v>20153280</v>
      </c>
      <c r="E878">
        <v>25008920</v>
      </c>
      <c r="F878">
        <v>14772781</v>
      </c>
      <c r="G878">
        <v>21464966</v>
      </c>
      <c r="H878">
        <v>21464966</v>
      </c>
      <c r="I878">
        <v>20103024</v>
      </c>
      <c r="K878" s="5">
        <f t="shared" si="121"/>
        <v>-8.308010595206361E-3</v>
      </c>
      <c r="L878" s="5">
        <f t="shared" si="126"/>
        <v>-7.2158946066475105E-3</v>
      </c>
      <c r="M878" s="5">
        <f t="shared" si="127"/>
        <v>-5.8310481857174468E-3</v>
      </c>
      <c r="N878" s="5">
        <f t="shared" si="120"/>
        <v>-7.1460779464876945E-3</v>
      </c>
      <c r="O878" s="5">
        <f t="shared" si="125"/>
        <v>0</v>
      </c>
      <c r="P878" s="5">
        <f t="shared" si="122"/>
        <v>0</v>
      </c>
      <c r="Q878" s="5">
        <f t="shared" si="123"/>
        <v>0</v>
      </c>
      <c r="R878" s="5">
        <f t="shared" si="124"/>
        <v>0</v>
      </c>
      <c r="T878" s="7">
        <f t="shared" si="128"/>
        <v>205.18273348677585</v>
      </c>
      <c r="U878" s="4">
        <f t="shared" si="129"/>
        <v>-3.5626289167573766E-3</v>
      </c>
      <c r="V878" s="5">
        <f>T878/MAX($T$14:T878)-1</f>
        <v>-3.5626289167574043E-3</v>
      </c>
      <c r="Z878" s="3"/>
      <c r="AA878" s="3"/>
      <c r="AC878" s="3"/>
      <c r="AE878" s="3"/>
      <c r="AG878" s="3"/>
      <c r="AL878" s="3"/>
    </row>
    <row r="879" spans="1:38" x14ac:dyDescent="0.25">
      <c r="A879" s="3">
        <v>43832</v>
      </c>
      <c r="B879">
        <v>15862459</v>
      </c>
      <c r="C879">
        <v>25162692</v>
      </c>
      <c r="D879">
        <v>20220552</v>
      </c>
      <c r="E879">
        <v>24872706</v>
      </c>
      <c r="F879">
        <v>14787776</v>
      </c>
      <c r="G879">
        <v>21486756</v>
      </c>
      <c r="H879">
        <v>21486756</v>
      </c>
      <c r="I879">
        <v>20103056</v>
      </c>
      <c r="K879" s="5">
        <f t="shared" si="121"/>
        <v>-8.7383726819649787E-3</v>
      </c>
      <c r="L879" s="5">
        <f t="shared" si="126"/>
        <v>-2.9055299378475397E-3</v>
      </c>
      <c r="M879" s="5">
        <f t="shared" si="127"/>
        <v>3.3380174343828894E-3</v>
      </c>
      <c r="N879" s="5">
        <f t="shared" si="120"/>
        <v>-5.4466166471802691E-3</v>
      </c>
      <c r="O879" s="5">
        <f t="shared" si="125"/>
        <v>1.0150424622148435E-3</v>
      </c>
      <c r="P879" s="5">
        <f t="shared" si="122"/>
        <v>1.0151425350499732E-3</v>
      </c>
      <c r="Q879" s="5">
        <f t="shared" si="123"/>
        <v>1.0151425350499732E-3</v>
      </c>
      <c r="R879" s="5">
        <f t="shared" si="124"/>
        <v>1.5918003182235907E-6</v>
      </c>
      <c r="T879" s="7">
        <f t="shared" si="128"/>
        <v>204.90815840166167</v>
      </c>
      <c r="U879" s="4">
        <f t="shared" si="129"/>
        <v>-1.3381978124971106E-3</v>
      </c>
      <c r="V879" s="5">
        <f>T879/MAX($T$14:T879)-1</f>
        <v>-4.8960592270314018E-3</v>
      </c>
      <c r="Z879" s="3"/>
      <c r="AA879" s="3"/>
      <c r="AC879" s="3"/>
      <c r="AE879" s="3"/>
      <c r="AG879" s="3"/>
      <c r="AL879" s="3"/>
    </row>
    <row r="880" spans="1:38" x14ac:dyDescent="0.25">
      <c r="A880" s="3">
        <v>43833</v>
      </c>
      <c r="B880">
        <v>15894312</v>
      </c>
      <c r="C880">
        <v>25129384</v>
      </c>
      <c r="D880">
        <v>20192712</v>
      </c>
      <c r="E880">
        <v>24826352</v>
      </c>
      <c r="F880">
        <v>14828598</v>
      </c>
      <c r="G880">
        <v>21474664</v>
      </c>
      <c r="H880">
        <v>21474664</v>
      </c>
      <c r="I880">
        <v>20096258</v>
      </c>
      <c r="K880" s="5">
        <f t="shared" si="121"/>
        <v>2.008074536236748E-3</v>
      </c>
      <c r="L880" s="5">
        <f t="shared" si="126"/>
        <v>-1.3237057465870228E-3</v>
      </c>
      <c r="M880" s="5">
        <f t="shared" si="127"/>
        <v>-1.3768170127106405E-3</v>
      </c>
      <c r="N880" s="5">
        <f t="shared" si="120"/>
        <v>-1.8636492547292605E-3</v>
      </c>
      <c r="O880" s="5">
        <f t="shared" si="125"/>
        <v>2.7605232862601969E-3</v>
      </c>
      <c r="P880" s="5">
        <f t="shared" si="122"/>
        <v>-5.6276526805631999E-4</v>
      </c>
      <c r="Q880" s="5">
        <f t="shared" si="123"/>
        <v>-5.6276526805631999E-4</v>
      </c>
      <c r="R880" s="5">
        <f t="shared" si="124"/>
        <v>-3.3815754181854007E-4</v>
      </c>
      <c r="T880" s="7">
        <f t="shared" si="128"/>
        <v>204.87590426258916</v>
      </c>
      <c r="U880" s="4">
        <f t="shared" si="129"/>
        <v>-1.5740778368264485E-4</v>
      </c>
      <c r="V880" s="5">
        <f>T880/MAX($T$14:T880)-1</f>
        <v>-5.0526963328823005E-3</v>
      </c>
      <c r="Z880" s="3"/>
      <c r="AA880" s="3"/>
      <c r="AC880" s="3"/>
      <c r="AE880" s="3"/>
      <c r="AG880" s="3"/>
      <c r="AL880" s="3"/>
    </row>
    <row r="881" spans="1:38" x14ac:dyDescent="0.25">
      <c r="A881" s="3">
        <v>43836</v>
      </c>
      <c r="B881">
        <v>16148524</v>
      </c>
      <c r="C881">
        <v>25592222</v>
      </c>
      <c r="D881">
        <v>20581004</v>
      </c>
      <c r="E881">
        <v>25307092</v>
      </c>
      <c r="F881">
        <v>14705402</v>
      </c>
      <c r="G881">
        <v>21319706</v>
      </c>
      <c r="H881">
        <v>21319706</v>
      </c>
      <c r="I881">
        <v>19952648</v>
      </c>
      <c r="K881" s="5">
        <f t="shared" si="121"/>
        <v>1.5993897691199299E-2</v>
      </c>
      <c r="L881" s="5">
        <f t="shared" si="126"/>
        <v>1.8418199188646955E-2</v>
      </c>
      <c r="M881" s="5">
        <f t="shared" si="127"/>
        <v>1.9229314021811383E-2</v>
      </c>
      <c r="N881" s="5">
        <f t="shared" si="120"/>
        <v>1.9364101499890207E-2</v>
      </c>
      <c r="O881" s="5">
        <f t="shared" si="125"/>
        <v>-8.3080005270895763E-3</v>
      </c>
      <c r="P881" s="5">
        <f t="shared" si="122"/>
        <v>-7.2158521316095792E-3</v>
      </c>
      <c r="Q881" s="5">
        <f t="shared" si="123"/>
        <v>-7.2158521316095792E-3</v>
      </c>
      <c r="R881" s="5">
        <f t="shared" si="124"/>
        <v>-7.1461065040068217E-3</v>
      </c>
      <c r="T881" s="7">
        <f t="shared" si="128"/>
        <v>205.98017773207374</v>
      </c>
      <c r="U881" s="4">
        <f t="shared" si="129"/>
        <v>5.3899626384040361E-3</v>
      </c>
      <c r="V881" s="5">
        <f>T881/MAX($T$14:T881)-1</f>
        <v>0</v>
      </c>
      <c r="Z881" s="3"/>
      <c r="AA881" s="3"/>
      <c r="AC881" s="3"/>
      <c r="AE881" s="3"/>
      <c r="AG881" s="3"/>
      <c r="AL881" s="3"/>
    </row>
    <row r="882" spans="1:38" x14ac:dyDescent="0.25">
      <c r="A882" s="3">
        <v>43837</v>
      </c>
      <c r="B882">
        <v>15892584</v>
      </c>
      <c r="C882">
        <v>25447536</v>
      </c>
      <c r="D882">
        <v>20383570</v>
      </c>
      <c r="E882">
        <v>25064338</v>
      </c>
      <c r="F882">
        <v>14718162</v>
      </c>
      <c r="G882">
        <v>21231552</v>
      </c>
      <c r="H882">
        <v>21231552</v>
      </c>
      <c r="I882">
        <v>19842586</v>
      </c>
      <c r="K882" s="5">
        <f t="shared" si="121"/>
        <v>-1.5849126520789181E-2</v>
      </c>
      <c r="L882" s="5">
        <f t="shared" si="126"/>
        <v>-5.6535145717320212E-3</v>
      </c>
      <c r="M882" s="5">
        <f t="shared" si="127"/>
        <v>-9.5930208263892425E-3</v>
      </c>
      <c r="N882" s="5">
        <f t="shared" si="120"/>
        <v>-9.5923308770521354E-3</v>
      </c>
      <c r="O882" s="5">
        <f t="shared" si="125"/>
        <v>8.6770834282523523E-4</v>
      </c>
      <c r="P882" s="5">
        <f t="shared" si="122"/>
        <v>-4.1348600210527886E-3</v>
      </c>
      <c r="Q882" s="5">
        <f t="shared" si="123"/>
        <v>-4.1348600210527886E-3</v>
      </c>
      <c r="R882" s="5">
        <f t="shared" si="124"/>
        <v>-5.5161600605593275E-3</v>
      </c>
      <c r="T882" s="7">
        <f t="shared" si="128"/>
        <v>204.59995181923136</v>
      </c>
      <c r="U882" s="4">
        <f t="shared" si="129"/>
        <v>-6.7007705694752812E-3</v>
      </c>
      <c r="V882" s="5">
        <f>T882/MAX($T$14:T882)-1</f>
        <v>-6.7007705694753783E-3</v>
      </c>
      <c r="Z882" s="3"/>
      <c r="AA882" s="3"/>
      <c r="AC882" s="3"/>
      <c r="AE882" s="3"/>
      <c r="AG882" s="3"/>
      <c r="AL882" s="3"/>
    </row>
    <row r="883" spans="1:38" x14ac:dyDescent="0.25">
      <c r="A883" s="3">
        <v>43838</v>
      </c>
      <c r="B883">
        <v>15805453</v>
      </c>
      <c r="C883">
        <v>25967584</v>
      </c>
      <c r="D883">
        <v>20723552</v>
      </c>
      <c r="E883">
        <v>25526570</v>
      </c>
      <c r="F883">
        <v>14673529</v>
      </c>
      <c r="G883">
        <v>21161600</v>
      </c>
      <c r="H883">
        <v>21161600</v>
      </c>
      <c r="I883">
        <v>19718560</v>
      </c>
      <c r="K883" s="5">
        <f t="shared" si="121"/>
        <v>-5.4824942249793729E-3</v>
      </c>
      <c r="L883" s="5">
        <f t="shared" si="126"/>
        <v>2.0436084656683562E-2</v>
      </c>
      <c r="M883" s="5">
        <f t="shared" si="127"/>
        <v>1.6679217624783194E-2</v>
      </c>
      <c r="N883" s="5">
        <f t="shared" si="120"/>
        <v>1.84418196084013E-2</v>
      </c>
      <c r="O883" s="5">
        <f t="shared" si="125"/>
        <v>-3.032511804123339E-3</v>
      </c>
      <c r="P883" s="5">
        <f t="shared" si="122"/>
        <v>-3.2947191048492419E-3</v>
      </c>
      <c r="Q883" s="5">
        <f t="shared" si="123"/>
        <v>-3.2947191048492419E-3</v>
      </c>
      <c r="R883" s="5">
        <f t="shared" si="124"/>
        <v>-6.2504957771128966E-3</v>
      </c>
      <c r="T883" s="7">
        <f t="shared" si="128"/>
        <v>205.47467241467183</v>
      </c>
      <c r="U883" s="4">
        <f t="shared" si="129"/>
        <v>4.2752727342442454E-3</v>
      </c>
      <c r="V883" s="5">
        <f>T883/MAX($T$14:T883)-1</f>
        <v>-2.4541454569451115E-3</v>
      </c>
      <c r="Z883" s="3"/>
      <c r="AA883" s="3"/>
      <c r="AC883" s="3"/>
      <c r="AE883" s="3"/>
      <c r="AG883" s="3"/>
      <c r="AL883" s="3"/>
    </row>
    <row r="884" spans="1:38" x14ac:dyDescent="0.25">
      <c r="A884" s="3">
        <v>43839</v>
      </c>
      <c r="B884">
        <v>15870360</v>
      </c>
      <c r="C884">
        <v>26321946</v>
      </c>
      <c r="D884">
        <v>20985902</v>
      </c>
      <c r="E884">
        <v>25764022</v>
      </c>
      <c r="F884">
        <v>14908216</v>
      </c>
      <c r="G884">
        <v>21551358</v>
      </c>
      <c r="H884">
        <v>21551358</v>
      </c>
      <c r="I884">
        <v>20100392</v>
      </c>
      <c r="K884" s="5">
        <f t="shared" si="121"/>
        <v>4.1066206707267572E-3</v>
      </c>
      <c r="L884" s="5">
        <f t="shared" si="126"/>
        <v>1.3646321506074699E-2</v>
      </c>
      <c r="M884" s="5">
        <f t="shared" si="127"/>
        <v>1.26595093350792E-2</v>
      </c>
      <c r="N884" s="5">
        <f t="shared" si="120"/>
        <v>9.3021506610562188E-3</v>
      </c>
      <c r="O884" s="5">
        <f t="shared" si="125"/>
        <v>1.5993903034505097E-2</v>
      </c>
      <c r="P884" s="5">
        <f t="shared" si="122"/>
        <v>1.8418172538938515E-2</v>
      </c>
      <c r="Q884" s="5">
        <f t="shared" si="123"/>
        <v>1.8418172538938515E-2</v>
      </c>
      <c r="R884" s="5">
        <f t="shared" si="124"/>
        <v>1.9364091495525093E-2</v>
      </c>
      <c r="T884" s="7">
        <f t="shared" si="128"/>
        <v>208.34897905875826</v>
      </c>
      <c r="U884" s="4">
        <f t="shared" si="129"/>
        <v>1.3988617722605512E-2</v>
      </c>
      <c r="V884" s="5">
        <f>T884/MAX($T$14:T884)-1</f>
        <v>0</v>
      </c>
      <c r="Z884" s="3"/>
      <c r="AA884" s="3"/>
      <c r="AC884" s="3"/>
      <c r="AE884" s="3"/>
      <c r="AG884" s="3"/>
      <c r="AL884" s="3"/>
    </row>
    <row r="885" spans="1:38" x14ac:dyDescent="0.25">
      <c r="A885" s="3">
        <v>43840</v>
      </c>
      <c r="B885">
        <v>15860896</v>
      </c>
      <c r="C885">
        <v>26306250</v>
      </c>
      <c r="D885">
        <v>20985902</v>
      </c>
      <c r="E885">
        <v>25739756</v>
      </c>
      <c r="F885">
        <v>14671934</v>
      </c>
      <c r="G885">
        <v>21429518</v>
      </c>
      <c r="H885">
        <v>21429518</v>
      </c>
      <c r="I885">
        <v>19907584</v>
      </c>
      <c r="K885" s="5">
        <f t="shared" si="121"/>
        <v>-5.9633177823315009E-4</v>
      </c>
      <c r="L885" s="5">
        <f t="shared" si="126"/>
        <v>-5.9630849482028569E-4</v>
      </c>
      <c r="M885" s="5">
        <f t="shared" si="127"/>
        <v>0</v>
      </c>
      <c r="N885" s="5">
        <f t="shared" si="120"/>
        <v>-9.4185605027041763E-4</v>
      </c>
      <c r="O885" s="5">
        <f t="shared" si="125"/>
        <v>-1.5849112999167692E-2</v>
      </c>
      <c r="P885" s="5">
        <f t="shared" si="122"/>
        <v>-5.6534720457058762E-3</v>
      </c>
      <c r="Q885" s="5">
        <f t="shared" si="123"/>
        <v>-5.6534720457058762E-3</v>
      </c>
      <c r="R885" s="5">
        <f t="shared" si="124"/>
        <v>-9.5922507381945854E-3</v>
      </c>
      <c r="T885" s="7">
        <f t="shared" si="128"/>
        <v>207.33632999025434</v>
      </c>
      <c r="U885" s="4">
        <f t="shared" si="129"/>
        <v>-4.8603505190122354E-3</v>
      </c>
      <c r="V885" s="5">
        <f>T885/MAX($T$14:T885)-1</f>
        <v>-4.8603505190123464E-3</v>
      </c>
      <c r="Z885" s="3"/>
      <c r="AA885" s="3"/>
      <c r="AC885" s="3"/>
      <c r="AE885" s="3"/>
      <c r="AG885" s="3"/>
      <c r="AL885" s="3"/>
    </row>
    <row r="886" spans="1:38" x14ac:dyDescent="0.25">
      <c r="A886" s="3">
        <v>43843</v>
      </c>
      <c r="B886">
        <v>15831152</v>
      </c>
      <c r="C886">
        <v>26224926</v>
      </c>
      <c r="D886">
        <v>20985902</v>
      </c>
      <c r="E886">
        <v>25694646</v>
      </c>
      <c r="F886">
        <v>14591495</v>
      </c>
      <c r="G886">
        <v>21867452</v>
      </c>
      <c r="H886">
        <v>21867452</v>
      </c>
      <c r="I886">
        <v>20274716</v>
      </c>
      <c r="K886" s="5">
        <f t="shared" si="121"/>
        <v>-1.8753038920373832E-3</v>
      </c>
      <c r="L886" s="5">
        <f t="shared" si="126"/>
        <v>-3.091432644333536E-3</v>
      </c>
      <c r="M886" s="5">
        <f t="shared" si="127"/>
        <v>0</v>
      </c>
      <c r="N886" s="5">
        <f t="shared" si="120"/>
        <v>-1.7525418655872649E-3</v>
      </c>
      <c r="O886" s="5">
        <f t="shared" si="125"/>
        <v>-5.4825083046311507E-3</v>
      </c>
      <c r="P886" s="5">
        <f t="shared" si="122"/>
        <v>2.0436017272996931E-2</v>
      </c>
      <c r="Q886" s="5">
        <f t="shared" si="123"/>
        <v>2.0436017272996931E-2</v>
      </c>
      <c r="R886" s="5">
        <f t="shared" si="124"/>
        <v>1.8441815943109896E-2</v>
      </c>
      <c r="T886" s="7">
        <f t="shared" si="128"/>
        <v>208.55733529062098</v>
      </c>
      <c r="U886" s="4">
        <f t="shared" si="129"/>
        <v>5.889007972814303E-3</v>
      </c>
      <c r="V886" s="5">
        <f>T886/MAX($T$14:T886)-1</f>
        <v>0</v>
      </c>
      <c r="Z886" s="3"/>
      <c r="AA886" s="3"/>
      <c r="AC886" s="3"/>
      <c r="AE886" s="3"/>
      <c r="AG886" s="3"/>
      <c r="AL886" s="3"/>
    </row>
    <row r="887" spans="1:38" x14ac:dyDescent="0.25">
      <c r="A887" s="3">
        <v>43844</v>
      </c>
      <c r="B887">
        <v>15831152</v>
      </c>
      <c r="C887">
        <v>26243562</v>
      </c>
      <c r="D887">
        <v>20985902</v>
      </c>
      <c r="E887">
        <v>25694646</v>
      </c>
      <c r="F887">
        <v>14693954</v>
      </c>
      <c r="G887">
        <v>22200070</v>
      </c>
      <c r="H887">
        <v>22200070</v>
      </c>
      <c r="I887">
        <v>20563370</v>
      </c>
      <c r="K887" s="5">
        <f t="shared" si="121"/>
        <v>0</v>
      </c>
      <c r="L887" s="5">
        <f t="shared" si="126"/>
        <v>7.1062164293622665E-4</v>
      </c>
      <c r="M887" s="5">
        <f t="shared" si="127"/>
        <v>0</v>
      </c>
      <c r="N887" s="5">
        <f t="shared" si="120"/>
        <v>0</v>
      </c>
      <c r="O887" s="5">
        <f t="shared" si="125"/>
        <v>7.0218301825824003E-3</v>
      </c>
      <c r="P887" s="5">
        <f t="shared" si="122"/>
        <v>1.521064273972117E-2</v>
      </c>
      <c r="Q887" s="5">
        <f t="shared" si="123"/>
        <v>1.521064273972117E-2</v>
      </c>
      <c r="R887" s="5">
        <f t="shared" si="124"/>
        <v>1.4237141472166703E-2</v>
      </c>
      <c r="T887" s="7">
        <f t="shared" si="128"/>
        <v>209.92314804953247</v>
      </c>
      <c r="U887" s="4">
        <f t="shared" si="129"/>
        <v>6.5488598471409587E-3</v>
      </c>
      <c r="V887" s="5">
        <f>T887/MAX($T$14:T887)-1</f>
        <v>0</v>
      </c>
      <c r="Z887" s="3"/>
      <c r="AA887" s="3"/>
      <c r="AC887" s="3"/>
      <c r="AE887" s="3"/>
      <c r="AG887" s="3"/>
      <c r="AL887" s="3"/>
    </row>
    <row r="888" spans="1:38" x14ac:dyDescent="0.25">
      <c r="A888" s="3">
        <v>43845</v>
      </c>
      <c r="B888">
        <v>15752202</v>
      </c>
      <c r="C888">
        <v>26166024</v>
      </c>
      <c r="D888">
        <v>20896508</v>
      </c>
      <c r="E888">
        <v>25694646</v>
      </c>
      <c r="F888">
        <v>14713681</v>
      </c>
      <c r="G888">
        <v>22200386</v>
      </c>
      <c r="H888">
        <v>22200386</v>
      </c>
      <c r="I888">
        <v>20544002</v>
      </c>
      <c r="K888" s="5">
        <f t="shared" si="121"/>
        <v>-4.9870028409808587E-3</v>
      </c>
      <c r="L888" s="5">
        <f t="shared" si="126"/>
        <v>-2.9545531967040128E-3</v>
      </c>
      <c r="M888" s="5">
        <f t="shared" si="127"/>
        <v>-4.2597168327574986E-3</v>
      </c>
      <c r="N888" s="5">
        <f t="shared" si="120"/>
        <v>0</v>
      </c>
      <c r="O888" s="5">
        <f t="shared" si="125"/>
        <v>1.3425249595853117E-3</v>
      </c>
      <c r="P888" s="5">
        <f t="shared" si="122"/>
        <v>1.4234189351647331E-5</v>
      </c>
      <c r="Q888" s="5">
        <f t="shared" si="123"/>
        <v>1.4234189351647331E-5</v>
      </c>
      <c r="R888" s="5">
        <f t="shared" si="124"/>
        <v>-9.4186896408521292E-4</v>
      </c>
      <c r="T888" s="7">
        <f t="shared" si="128"/>
        <v>209.61424224057785</v>
      </c>
      <c r="U888" s="4">
        <f t="shared" si="129"/>
        <v>-1.4715185620298721E-3</v>
      </c>
      <c r="V888" s="5">
        <f>T888/MAX($T$14:T888)-1</f>
        <v>-1.4715185620297611E-3</v>
      </c>
      <c r="Z888" s="3"/>
      <c r="AA888" s="3"/>
      <c r="AC888" s="3"/>
      <c r="AE888" s="3"/>
      <c r="AG888" s="3"/>
      <c r="AL888" s="3"/>
    </row>
    <row r="889" spans="1:38" x14ac:dyDescent="0.25">
      <c r="A889" s="3">
        <v>43846</v>
      </c>
      <c r="B889">
        <v>15695636</v>
      </c>
      <c r="C889">
        <v>25864356</v>
      </c>
      <c r="D889">
        <v>20815862</v>
      </c>
      <c r="E889">
        <v>25564972</v>
      </c>
      <c r="F889">
        <v>14686089</v>
      </c>
      <c r="G889">
        <v>22131756</v>
      </c>
      <c r="H889">
        <v>22131756</v>
      </c>
      <c r="I889">
        <v>20507998</v>
      </c>
      <c r="K889" s="5">
        <f t="shared" si="121"/>
        <v>-3.5909900088889612E-3</v>
      </c>
      <c r="L889" s="5">
        <f t="shared" si="126"/>
        <v>-1.1528996533825664E-2</v>
      </c>
      <c r="M889" s="5">
        <f t="shared" si="127"/>
        <v>-3.8593051049485849E-3</v>
      </c>
      <c r="N889" s="5">
        <f t="shared" si="120"/>
        <v>-5.0467323036869072E-3</v>
      </c>
      <c r="O889" s="5">
        <f t="shared" si="125"/>
        <v>-1.8752615338065715E-3</v>
      </c>
      <c r="P889" s="5">
        <f t="shared" si="122"/>
        <v>-3.0913876902860515E-3</v>
      </c>
      <c r="Q889" s="5">
        <f t="shared" si="123"/>
        <v>-3.0913876902860515E-3</v>
      </c>
      <c r="R889" s="5">
        <f t="shared" si="124"/>
        <v>-1.7525309820355384E-3</v>
      </c>
      <c r="T889" s="7">
        <f t="shared" si="128"/>
        <v>208.72766329555625</v>
      </c>
      <c r="U889" s="4">
        <f t="shared" si="129"/>
        <v>-4.2295739809705413E-3</v>
      </c>
      <c r="V889" s="5">
        <f>T889/MAX($T$14:T889)-1</f>
        <v>-5.6948686463778042E-3</v>
      </c>
      <c r="Z889" s="3"/>
      <c r="AA889" s="3"/>
      <c r="AC889" s="3"/>
      <c r="AE889" s="3"/>
      <c r="AG889" s="3"/>
      <c r="AL889" s="3"/>
    </row>
    <row r="890" spans="1:38" x14ac:dyDescent="0.25">
      <c r="A890" s="3">
        <v>43847</v>
      </c>
      <c r="B890">
        <v>15669141</v>
      </c>
      <c r="C890">
        <v>25864356</v>
      </c>
      <c r="D890">
        <v>20815862</v>
      </c>
      <c r="E890">
        <v>25564972</v>
      </c>
      <c r="F890">
        <v>14686089</v>
      </c>
      <c r="G890">
        <v>22147482</v>
      </c>
      <c r="H890">
        <v>22147482</v>
      </c>
      <c r="I890">
        <v>20507998</v>
      </c>
      <c r="K890" s="5">
        <f t="shared" si="121"/>
        <v>-1.6880488308980146E-3</v>
      </c>
      <c r="L890" s="5">
        <f t="shared" si="126"/>
        <v>0</v>
      </c>
      <c r="M890" s="5">
        <f t="shared" si="127"/>
        <v>0</v>
      </c>
      <c r="N890" s="5">
        <f t="shared" si="120"/>
        <v>0</v>
      </c>
      <c r="O890" s="5">
        <f t="shared" si="125"/>
        <v>0</v>
      </c>
      <c r="P890" s="5">
        <f t="shared" si="122"/>
        <v>7.1056268648539422E-4</v>
      </c>
      <c r="Q890" s="5">
        <f t="shared" si="123"/>
        <v>7.1056268648539422E-4</v>
      </c>
      <c r="R890" s="5">
        <f t="shared" si="124"/>
        <v>0</v>
      </c>
      <c r="T890" s="7">
        <f t="shared" si="128"/>
        <v>208.72069900684977</v>
      </c>
      <c r="U890" s="4">
        <f t="shared" si="129"/>
        <v>-3.336543224090327E-5</v>
      </c>
      <c r="V890" s="5">
        <f>T890/MAX($T$14:T890)-1</f>
        <v>-5.7280440668647792E-3</v>
      </c>
      <c r="Z890" s="3"/>
      <c r="AA890" s="3"/>
      <c r="AC890" s="3"/>
      <c r="AE890" s="3"/>
      <c r="AG890" s="3"/>
      <c r="AL890" s="3"/>
    </row>
    <row r="891" spans="1:38" x14ac:dyDescent="0.25">
      <c r="A891" s="3">
        <v>43850</v>
      </c>
      <c r="B891">
        <v>15821691</v>
      </c>
      <c r="C891">
        <v>26035620</v>
      </c>
      <c r="D891">
        <v>20949848</v>
      </c>
      <c r="E891">
        <v>25717052</v>
      </c>
      <c r="F891">
        <v>14612849</v>
      </c>
      <c r="G891">
        <v>22082048</v>
      </c>
      <c r="H891">
        <v>22082048</v>
      </c>
      <c r="I891">
        <v>20507998</v>
      </c>
      <c r="K891" s="5">
        <f t="shared" si="121"/>
        <v>9.7356964239456723E-3</v>
      </c>
      <c r="L891" s="5">
        <f t="shared" si="126"/>
        <v>6.6216224366846266E-3</v>
      </c>
      <c r="M891" s="5">
        <f t="shared" si="127"/>
        <v>6.4367259928990173E-3</v>
      </c>
      <c r="N891" s="5">
        <f t="shared" si="120"/>
        <v>5.9487645830396119E-3</v>
      </c>
      <c r="O891" s="5">
        <f t="shared" si="125"/>
        <v>-4.9870322861313987E-3</v>
      </c>
      <c r="P891" s="5">
        <f t="shared" si="122"/>
        <v>-2.9544667876917341E-3</v>
      </c>
      <c r="Q891" s="5">
        <f t="shared" si="123"/>
        <v>-2.9544667876917341E-3</v>
      </c>
      <c r="R891" s="5">
        <f t="shared" si="124"/>
        <v>0</v>
      </c>
      <c r="T891" s="7">
        <f t="shared" si="128"/>
        <v>209.18632471510617</v>
      </c>
      <c r="U891" s="4">
        <f t="shared" si="129"/>
        <v>2.2308554468817576E-3</v>
      </c>
      <c r="V891" s="5">
        <f>T891/MAX($T$14:T891)-1</f>
        <v>-3.5099670582895426E-3</v>
      </c>
      <c r="Z891" s="3"/>
      <c r="AA891" s="3"/>
      <c r="AC891" s="3"/>
      <c r="AE891" s="3"/>
      <c r="AG891" s="3"/>
      <c r="AL891" s="3"/>
    </row>
    <row r="892" spans="1:38" x14ac:dyDescent="0.25">
      <c r="A892" s="3">
        <v>43851</v>
      </c>
      <c r="B892">
        <v>15908698</v>
      </c>
      <c r="C892">
        <v>26183140</v>
      </c>
      <c r="D892">
        <v>21028414</v>
      </c>
      <c r="E892">
        <v>25840500</v>
      </c>
      <c r="F892">
        <v>14516852</v>
      </c>
      <c r="G892">
        <v>21975514</v>
      </c>
      <c r="H892">
        <v>21975514</v>
      </c>
      <c r="I892">
        <v>20507998</v>
      </c>
      <c r="K892" s="5">
        <f t="shared" si="121"/>
        <v>5.4992225546561802E-3</v>
      </c>
      <c r="L892" s="5">
        <f t="shared" si="126"/>
        <v>5.6660836192876651E-3</v>
      </c>
      <c r="M892" s="5">
        <f t="shared" si="127"/>
        <v>3.7501942734858851E-3</v>
      </c>
      <c r="N892" s="5">
        <f t="shared" si="120"/>
        <v>4.8002391564943014E-3</v>
      </c>
      <c r="O892" s="5">
        <f t="shared" si="125"/>
        <v>-6.5693555035024609E-3</v>
      </c>
      <c r="P892" s="5">
        <f t="shared" si="122"/>
        <v>-4.8244619339655737E-3</v>
      </c>
      <c r="Q892" s="5">
        <f t="shared" si="123"/>
        <v>-4.8244619339655737E-3</v>
      </c>
      <c r="R892" s="5">
        <f t="shared" si="124"/>
        <v>0</v>
      </c>
      <c r="T892" s="7">
        <f t="shared" si="128"/>
        <v>209.27777732159015</v>
      </c>
      <c r="U892" s="4">
        <f t="shared" si="129"/>
        <v>4.3718252906130295E-4</v>
      </c>
      <c r="V892" s="5">
        <f>T892/MAX($T$14:T892)-1</f>
        <v>-3.0743190255038133E-3</v>
      </c>
      <c r="Z892" s="3"/>
      <c r="AA892" s="3"/>
      <c r="AC892" s="3"/>
      <c r="AE892" s="3"/>
      <c r="AG892" s="3"/>
      <c r="AL892" s="3"/>
    </row>
    <row r="893" spans="1:38" x14ac:dyDescent="0.25">
      <c r="A893" s="3">
        <v>43852</v>
      </c>
      <c r="B893">
        <v>15983187</v>
      </c>
      <c r="C893">
        <v>26159830</v>
      </c>
      <c r="D893">
        <v>21026138</v>
      </c>
      <c r="E893">
        <v>25861398</v>
      </c>
      <c r="F893">
        <v>14575535</v>
      </c>
      <c r="G893">
        <v>22087316</v>
      </c>
      <c r="H893">
        <v>22087316</v>
      </c>
      <c r="I893">
        <v>20507998</v>
      </c>
      <c r="K893" s="5">
        <f t="shared" si="121"/>
        <v>4.6822813532572116E-3</v>
      </c>
      <c r="L893" s="5">
        <f t="shared" si="126"/>
        <v>-8.9026755385335221E-4</v>
      </c>
      <c r="M893" s="5">
        <f t="shared" si="127"/>
        <v>-1.0823450594044104E-4</v>
      </c>
      <c r="N893" s="5">
        <f t="shared" si="120"/>
        <v>8.0873048122143132E-4</v>
      </c>
      <c r="O893" s="5">
        <f t="shared" si="125"/>
        <v>4.0424053369145785E-3</v>
      </c>
      <c r="P893" s="5">
        <f t="shared" si="122"/>
        <v>5.0875715580531722E-3</v>
      </c>
      <c r="Q893" s="5">
        <f t="shared" si="123"/>
        <v>5.0875715580531722E-3</v>
      </c>
      <c r="R893" s="5">
        <f t="shared" si="124"/>
        <v>0</v>
      </c>
      <c r="T893" s="7">
        <f t="shared" si="128"/>
        <v>209.76722724652163</v>
      </c>
      <c r="U893" s="4">
        <f t="shared" si="129"/>
        <v>2.3387572784632216E-3</v>
      </c>
      <c r="V893" s="5">
        <f>T893/MAX($T$14:T893)-1</f>
        <v>-7.4275183303773584E-4</v>
      </c>
      <c r="Z893" s="3"/>
      <c r="AA893" s="3"/>
      <c r="AC893" s="3"/>
      <c r="AE893" s="3"/>
      <c r="AG893" s="3"/>
      <c r="AL893" s="3"/>
    </row>
    <row r="894" spans="1:38" x14ac:dyDescent="0.25">
      <c r="A894" s="3">
        <v>43853</v>
      </c>
      <c r="B894">
        <v>15851227</v>
      </c>
      <c r="C894">
        <v>26102486</v>
      </c>
      <c r="D894">
        <v>20738806</v>
      </c>
      <c r="E894">
        <v>25595048</v>
      </c>
      <c r="F894">
        <v>14717438</v>
      </c>
      <c r="G894">
        <v>22233570</v>
      </c>
      <c r="H894">
        <v>22233570</v>
      </c>
      <c r="I894">
        <v>20629996</v>
      </c>
      <c r="K894" s="5">
        <f t="shared" si="121"/>
        <v>-8.2561756926200491E-3</v>
      </c>
      <c r="L894" s="5">
        <f t="shared" si="126"/>
        <v>-2.1920631747224251E-3</v>
      </c>
      <c r="M894" s="5">
        <f t="shared" si="127"/>
        <v>-1.3665467238919482E-2</v>
      </c>
      <c r="N894" s="5">
        <f t="shared" si="120"/>
        <v>-1.0299133867395671E-2</v>
      </c>
      <c r="O894" s="5">
        <f t="shared" si="125"/>
        <v>9.7356975232814058E-3</v>
      </c>
      <c r="P894" s="5">
        <f t="shared" si="122"/>
        <v>6.6216284495590472E-3</v>
      </c>
      <c r="Q894" s="5">
        <f t="shared" si="123"/>
        <v>6.6216284495590472E-3</v>
      </c>
      <c r="R894" s="5">
        <f t="shared" si="124"/>
        <v>5.9488010482544595E-3</v>
      </c>
      <c r="T894" s="7">
        <f t="shared" si="128"/>
        <v>209.62340337559564</v>
      </c>
      <c r="U894" s="4">
        <f t="shared" si="129"/>
        <v>-6.8563556287545846E-4</v>
      </c>
      <c r="V894" s="5">
        <f>T894/MAX($T$14:T894)-1</f>
        <v>-1.4278781388420425E-3</v>
      </c>
      <c r="Z894" s="3"/>
      <c r="AA894" s="3"/>
      <c r="AC894" s="3"/>
      <c r="AE894" s="3"/>
      <c r="AG894" s="3"/>
      <c r="AL894" s="3"/>
    </row>
    <row r="895" spans="1:38" x14ac:dyDescent="0.25">
      <c r="A895" s="3">
        <v>43854</v>
      </c>
      <c r="B895">
        <v>15828465</v>
      </c>
      <c r="C895">
        <v>26083222</v>
      </c>
      <c r="D895">
        <v>20711670</v>
      </c>
      <c r="E895">
        <v>25583156</v>
      </c>
      <c r="F895">
        <v>14798372</v>
      </c>
      <c r="G895">
        <v>22359546</v>
      </c>
      <c r="H895">
        <v>22359546</v>
      </c>
      <c r="I895">
        <v>20729024</v>
      </c>
      <c r="K895" s="5">
        <f t="shared" si="121"/>
        <v>-1.4359771644175678E-3</v>
      </c>
      <c r="L895" s="5">
        <f t="shared" si="126"/>
        <v>-7.3801399606154838E-4</v>
      </c>
      <c r="M895" s="5">
        <f t="shared" si="127"/>
        <v>-1.3084649135538529E-3</v>
      </c>
      <c r="N895" s="5">
        <f t="shared" si="120"/>
        <v>-4.6462112514888965E-4</v>
      </c>
      <c r="O895" s="5">
        <f t="shared" si="125"/>
        <v>5.4991908238377629E-3</v>
      </c>
      <c r="P895" s="5">
        <f t="shared" si="122"/>
        <v>5.6660266434944706E-3</v>
      </c>
      <c r="Q895" s="5">
        <f t="shared" si="123"/>
        <v>5.6660266434944706E-3</v>
      </c>
      <c r="R895" s="5">
        <f t="shared" si="124"/>
        <v>4.8001948231108926E-3</v>
      </c>
      <c r="T895" s="7">
        <f t="shared" si="128"/>
        <v>210.08678538726622</v>
      </c>
      <c r="U895" s="4">
        <f t="shared" si="129"/>
        <v>2.2105452168444673E-3</v>
      </c>
      <c r="V895" s="5">
        <f>T895/MAX($T$14:T895)-1</f>
        <v>0</v>
      </c>
      <c r="Z895" s="3"/>
      <c r="AA895" s="3"/>
      <c r="AC895" s="3"/>
      <c r="AE895" s="3"/>
      <c r="AG895" s="3"/>
      <c r="AL895" s="3"/>
    </row>
    <row r="896" spans="1:38" x14ac:dyDescent="0.25">
      <c r="A896" s="3">
        <v>43857</v>
      </c>
      <c r="B896">
        <v>15740605</v>
      </c>
      <c r="C896">
        <v>25951920</v>
      </c>
      <c r="D896">
        <v>20665900</v>
      </c>
      <c r="E896">
        <v>25463314</v>
      </c>
      <c r="F896">
        <v>14867662</v>
      </c>
      <c r="G896">
        <v>22339642</v>
      </c>
      <c r="H896">
        <v>22339642</v>
      </c>
      <c r="I896">
        <v>20745788</v>
      </c>
      <c r="K896" s="5">
        <f t="shared" si="121"/>
        <v>-5.5507593440046188E-3</v>
      </c>
      <c r="L896" s="5">
        <f t="shared" si="126"/>
        <v>-5.0339639788367085E-3</v>
      </c>
      <c r="M896" s="5">
        <f t="shared" si="127"/>
        <v>-2.2098652595372581E-3</v>
      </c>
      <c r="N896" s="5">
        <f t="shared" si="120"/>
        <v>-4.6844103206031829E-3</v>
      </c>
      <c r="O896" s="5">
        <f t="shared" si="125"/>
        <v>4.6822718066554803E-3</v>
      </c>
      <c r="P896" s="5">
        <f t="shared" si="122"/>
        <v>-8.9017907608679447E-4</v>
      </c>
      <c r="Q896" s="5">
        <f t="shared" si="123"/>
        <v>-8.9017907608679447E-4</v>
      </c>
      <c r="R896" s="5">
        <f t="shared" si="124"/>
        <v>8.0872114384167304E-4</v>
      </c>
      <c r="T896" s="7">
        <f t="shared" si="128"/>
        <v>209.72521646791759</v>
      </c>
      <c r="U896" s="4">
        <f t="shared" si="129"/>
        <v>-1.7210455130822755E-3</v>
      </c>
      <c r="V896" s="5">
        <f>T896/MAX($T$14:T896)-1</f>
        <v>-1.7210455130822755E-3</v>
      </c>
      <c r="Z896" s="3"/>
      <c r="AA896" s="3"/>
      <c r="AC896" s="3"/>
      <c r="AE896" s="3"/>
      <c r="AG896" s="3"/>
      <c r="AL896" s="3"/>
    </row>
    <row r="897" spans="1:38" x14ac:dyDescent="0.25">
      <c r="A897" s="3">
        <v>43858</v>
      </c>
      <c r="B897">
        <v>15683190</v>
      </c>
      <c r="C897">
        <v>25892622</v>
      </c>
      <c r="D897">
        <v>20593174</v>
      </c>
      <c r="E897">
        <v>25463314</v>
      </c>
      <c r="F897">
        <v>14869364</v>
      </c>
      <c r="G897">
        <v>22280198</v>
      </c>
      <c r="H897">
        <v>22280198</v>
      </c>
      <c r="I897">
        <v>20604438</v>
      </c>
      <c r="K897" s="5">
        <f t="shared" si="121"/>
        <v>-3.6475726314204593E-3</v>
      </c>
      <c r="L897" s="5">
        <f t="shared" si="126"/>
        <v>-2.2849176477116595E-3</v>
      </c>
      <c r="M897" s="5">
        <f t="shared" si="127"/>
        <v>-3.5191305483912583E-3</v>
      </c>
      <c r="N897" s="5">
        <f t="shared" si="120"/>
        <v>0</v>
      </c>
      <c r="O897" s="5">
        <f t="shared" si="125"/>
        <v>1.1447664064467844E-4</v>
      </c>
      <c r="P897" s="5">
        <f t="shared" si="122"/>
        <v>-2.6609199914663373E-3</v>
      </c>
      <c r="Q897" s="5">
        <f t="shared" si="123"/>
        <v>-2.6609199914663373E-3</v>
      </c>
      <c r="R897" s="5">
        <f t="shared" si="124"/>
        <v>-6.8134312372226669E-3</v>
      </c>
      <c r="T897" s="7">
        <f t="shared" si="128"/>
        <v>209.16230309675143</v>
      </c>
      <c r="U897" s="4">
        <f t="shared" si="129"/>
        <v>-2.684051925879255E-3</v>
      </c>
      <c r="V897" s="5">
        <f>T897/MAX($T$14:T897)-1</f>
        <v>-4.400478063437574E-3</v>
      </c>
      <c r="Z897" s="3"/>
      <c r="AA897" s="3"/>
      <c r="AC897" s="3"/>
      <c r="AE897" s="3"/>
      <c r="AG897" s="3"/>
      <c r="AL897" s="3"/>
    </row>
    <row r="898" spans="1:38" x14ac:dyDescent="0.25">
      <c r="A898" s="3">
        <v>43859</v>
      </c>
      <c r="B898">
        <v>15564947</v>
      </c>
      <c r="C898">
        <v>25817042</v>
      </c>
      <c r="D898">
        <v>20559716</v>
      </c>
      <c r="E898">
        <v>25463314</v>
      </c>
      <c r="F898">
        <v>14814916</v>
      </c>
      <c r="G898">
        <v>22207552</v>
      </c>
      <c r="H898">
        <v>22207552</v>
      </c>
      <c r="I898">
        <v>20591108</v>
      </c>
      <c r="K898" s="5">
        <f t="shared" si="121"/>
        <v>-7.5394737932780176E-3</v>
      </c>
      <c r="L898" s="5">
        <f t="shared" si="126"/>
        <v>-2.9189782324864355E-3</v>
      </c>
      <c r="M898" s="5">
        <f t="shared" si="127"/>
        <v>-1.6247131209593535E-3</v>
      </c>
      <c r="N898" s="5">
        <f t="shared" si="120"/>
        <v>0</v>
      </c>
      <c r="O898" s="5">
        <f t="shared" si="125"/>
        <v>-3.6617571538365423E-3</v>
      </c>
      <c r="P898" s="5">
        <f t="shared" si="122"/>
        <v>-3.2605634833227093E-3</v>
      </c>
      <c r="Q898" s="5">
        <f t="shared" si="123"/>
        <v>-3.2605634833227093E-3</v>
      </c>
      <c r="R898" s="5">
        <f t="shared" si="124"/>
        <v>-6.4694800217313109E-4</v>
      </c>
      <c r="T898" s="7">
        <f t="shared" si="128"/>
        <v>208.56323618678732</v>
      </c>
      <c r="U898" s="4">
        <f t="shared" si="129"/>
        <v>-2.8641246586723623E-3</v>
      </c>
      <c r="V898" s="5">
        <f>T898/MAX($T$14:T898)-1</f>
        <v>-7.2519992043785786E-3</v>
      </c>
      <c r="Z898" s="3"/>
      <c r="AA898" s="3"/>
      <c r="AC898" s="3"/>
      <c r="AE898" s="3"/>
      <c r="AG898" s="3"/>
      <c r="AL898" s="3"/>
    </row>
    <row r="899" spans="1:38" x14ac:dyDescent="0.25">
      <c r="A899" s="3">
        <v>43860</v>
      </c>
      <c r="B899">
        <v>15468295</v>
      </c>
      <c r="C899">
        <v>25549050</v>
      </c>
      <c r="D899">
        <v>20391254</v>
      </c>
      <c r="E899">
        <v>25206598</v>
      </c>
      <c r="F899">
        <v>14732682</v>
      </c>
      <c r="G899">
        <v>22095758</v>
      </c>
      <c r="H899">
        <v>22095758</v>
      </c>
      <c r="I899">
        <v>20494650</v>
      </c>
      <c r="K899" s="5">
        <f t="shared" si="121"/>
        <v>-6.2095939035320402E-3</v>
      </c>
      <c r="L899" s="5">
        <f t="shared" si="126"/>
        <v>-1.0380430105044525E-2</v>
      </c>
      <c r="M899" s="5">
        <f t="shared" si="127"/>
        <v>-8.1937902255070361E-3</v>
      </c>
      <c r="N899" s="5">
        <f t="shared" si="120"/>
        <v>-1.008179846503876E-2</v>
      </c>
      <c r="O899" s="5">
        <f t="shared" si="125"/>
        <v>-5.5507570883290835E-3</v>
      </c>
      <c r="P899" s="5">
        <f t="shared" si="122"/>
        <v>-5.0340532806136817E-3</v>
      </c>
      <c r="Q899" s="5">
        <f t="shared" si="123"/>
        <v>-5.0340532806136817E-3</v>
      </c>
      <c r="R899" s="5">
        <f t="shared" si="124"/>
        <v>-4.6844492292498208E-3</v>
      </c>
      <c r="T899" s="7">
        <f t="shared" si="128"/>
        <v>207.12495997985221</v>
      </c>
      <c r="U899" s="4">
        <f t="shared" si="129"/>
        <v>-6.8961156972410786E-3</v>
      </c>
      <c r="V899" s="5">
        <f>T899/MAX($T$14:T899)-1</f>
        <v>-1.4098104276069945E-2</v>
      </c>
      <c r="Z899" s="3"/>
      <c r="AA899" s="3"/>
      <c r="AC899" s="3"/>
      <c r="AE899" s="3"/>
      <c r="AG899" s="3"/>
      <c r="AL899" s="3"/>
    </row>
    <row r="900" spans="1:38" x14ac:dyDescent="0.25">
      <c r="A900" s="3">
        <v>43861</v>
      </c>
      <c r="B900">
        <v>15457084</v>
      </c>
      <c r="C900">
        <v>25549050</v>
      </c>
      <c r="D900">
        <v>20391254</v>
      </c>
      <c r="E900">
        <v>25206598</v>
      </c>
      <c r="F900">
        <v>14678943</v>
      </c>
      <c r="G900">
        <v>22045272</v>
      </c>
      <c r="H900">
        <v>22045272</v>
      </c>
      <c r="I900">
        <v>20494650</v>
      </c>
      <c r="K900" s="5">
        <f t="shared" si="121"/>
        <v>-7.2477283372218704E-4</v>
      </c>
      <c r="L900" s="5">
        <f t="shared" si="126"/>
        <v>0</v>
      </c>
      <c r="M900" s="5">
        <f t="shared" si="127"/>
        <v>0</v>
      </c>
      <c r="N900" s="5">
        <f t="shared" si="120"/>
        <v>0</v>
      </c>
      <c r="O900" s="5">
        <f t="shared" si="125"/>
        <v>-3.6476046927504946E-3</v>
      </c>
      <c r="P900" s="5">
        <f t="shared" si="122"/>
        <v>-2.2848729606832485E-3</v>
      </c>
      <c r="Q900" s="5">
        <f t="shared" si="123"/>
        <v>-2.2848729606832485E-3</v>
      </c>
      <c r="R900" s="5">
        <f t="shared" si="124"/>
        <v>0</v>
      </c>
      <c r="T900" s="7">
        <f t="shared" si="128"/>
        <v>206.89344285969364</v>
      </c>
      <c r="U900" s="4">
        <f t="shared" si="129"/>
        <v>-1.1177654309798973E-3</v>
      </c>
      <c r="V900" s="5">
        <f>T900/MAX($T$14:T900)-1</f>
        <v>-1.5200111333447675E-2</v>
      </c>
      <c r="Z900" s="3"/>
      <c r="AA900" s="3"/>
      <c r="AC900" s="3"/>
      <c r="AE900" s="3"/>
      <c r="AG900" s="3"/>
      <c r="AL900" s="3"/>
    </row>
    <row r="901" spans="1:38" x14ac:dyDescent="0.25">
      <c r="A901" s="3">
        <v>43862</v>
      </c>
      <c r="B901">
        <v>15465346</v>
      </c>
      <c r="C901">
        <v>25663902</v>
      </c>
      <c r="D901">
        <v>20521482</v>
      </c>
      <c r="E901">
        <v>25292726</v>
      </c>
      <c r="F901">
        <v>14568271</v>
      </c>
      <c r="G901">
        <v>21980922</v>
      </c>
      <c r="H901">
        <v>21980922</v>
      </c>
      <c r="I901">
        <v>20494650</v>
      </c>
      <c r="K901" s="5">
        <f t="shared" si="121"/>
        <v>5.3451220165467994E-4</v>
      </c>
      <c r="L901" s="5">
        <f t="shared" si="126"/>
        <v>4.4953530561802069E-3</v>
      </c>
      <c r="M901" s="5">
        <f t="shared" si="127"/>
        <v>6.3864635299035744E-3</v>
      </c>
      <c r="N901" s="5">
        <f t="shared" si="120"/>
        <v>3.4168831509908681E-3</v>
      </c>
      <c r="O901" s="5">
        <f t="shared" si="125"/>
        <v>-7.5395074427361264E-3</v>
      </c>
      <c r="P901" s="5">
        <f t="shared" si="122"/>
        <v>-2.9189932426326726E-3</v>
      </c>
      <c r="Q901" s="5">
        <f t="shared" si="123"/>
        <v>-2.9189932426326726E-3</v>
      </c>
      <c r="R901" s="5">
        <f t="shared" si="124"/>
        <v>0</v>
      </c>
      <c r="T901" s="7">
        <f t="shared" si="128"/>
        <v>206.9310901735777</v>
      </c>
      <c r="U901" s="4">
        <f t="shared" si="129"/>
        <v>1.8196475134098222E-4</v>
      </c>
      <c r="V901" s="5">
        <f>T901/MAX($T$14:T901)-1</f>
        <v>-1.5020912466585767E-2</v>
      </c>
      <c r="Z901" s="3"/>
      <c r="AA901" s="3"/>
      <c r="AC901" s="3"/>
      <c r="AE901" s="3"/>
      <c r="AG901" s="3"/>
      <c r="AL901" s="3"/>
    </row>
    <row r="902" spans="1:38" x14ac:dyDescent="0.25">
      <c r="A902" s="3">
        <v>43864</v>
      </c>
      <c r="B902">
        <v>15427019</v>
      </c>
      <c r="C902">
        <v>25593478</v>
      </c>
      <c r="D902">
        <v>20458654</v>
      </c>
      <c r="E902">
        <v>25298220</v>
      </c>
      <c r="F902">
        <v>14521862</v>
      </c>
      <c r="G902">
        <v>21954348</v>
      </c>
      <c r="H902">
        <v>21954348</v>
      </c>
      <c r="I902">
        <v>20494650</v>
      </c>
      <c r="K902" s="5">
        <f t="shared" si="121"/>
        <v>-2.478250405778204E-3</v>
      </c>
      <c r="L902" s="5">
        <f t="shared" si="126"/>
        <v>-2.7440877852479284E-3</v>
      </c>
      <c r="M902" s="5">
        <f t="shared" si="127"/>
        <v>-3.0615722587676863E-3</v>
      </c>
      <c r="N902" s="5">
        <f t="shared" si="120"/>
        <v>2.1721660211704297E-4</v>
      </c>
      <c r="O902" s="5">
        <f t="shared" si="125"/>
        <v>-3.1856216842753859E-3</v>
      </c>
      <c r="P902" s="5">
        <f t="shared" si="122"/>
        <v>-1.2089574768520128E-3</v>
      </c>
      <c r="Q902" s="5">
        <f t="shared" si="123"/>
        <v>-1.2089574768520128E-3</v>
      </c>
      <c r="R902" s="5">
        <f t="shared" si="124"/>
        <v>0</v>
      </c>
      <c r="T902" s="7">
        <f t="shared" si="128"/>
        <v>206.57749071141257</v>
      </c>
      <c r="U902" s="4">
        <f t="shared" si="129"/>
        <v>-1.7087788107070234E-3</v>
      </c>
      <c r="V902" s="5">
        <f>T902/MAX($T$14:T902)-1</f>
        <v>-1.6704023860352524E-2</v>
      </c>
      <c r="Z902" s="3"/>
      <c r="AA902" s="3"/>
      <c r="AC902" s="3"/>
      <c r="AE902" s="3"/>
      <c r="AG902" s="3"/>
      <c r="AL902" s="3"/>
    </row>
    <row r="903" spans="1:38" x14ac:dyDescent="0.25">
      <c r="A903" s="3">
        <v>43865</v>
      </c>
      <c r="B903">
        <v>15671696</v>
      </c>
      <c r="C903">
        <v>25863342</v>
      </c>
      <c r="D903">
        <v>20404758</v>
      </c>
      <c r="E903">
        <v>25292048</v>
      </c>
      <c r="F903">
        <v>14499299</v>
      </c>
      <c r="G903">
        <v>21954348</v>
      </c>
      <c r="H903">
        <v>21954348</v>
      </c>
      <c r="I903">
        <v>20494650</v>
      </c>
      <c r="K903" s="5">
        <f t="shared" si="121"/>
        <v>1.5860290312729841E-2</v>
      </c>
      <c r="L903" s="5">
        <f t="shared" si="126"/>
        <v>1.0544248812138779E-2</v>
      </c>
      <c r="M903" s="5">
        <f t="shared" si="127"/>
        <v>-2.6343864068476552E-3</v>
      </c>
      <c r="N903" s="5">
        <f t="shared" si="120"/>
        <v>-2.4396973383900011E-4</v>
      </c>
      <c r="O903" s="5">
        <f t="shared" si="125"/>
        <v>-1.5537263747582575E-3</v>
      </c>
      <c r="P903" s="5">
        <f t="shared" si="122"/>
        <v>0</v>
      </c>
      <c r="Q903" s="5">
        <f t="shared" si="123"/>
        <v>0</v>
      </c>
      <c r="R903" s="5">
        <f t="shared" si="124"/>
        <v>0</v>
      </c>
      <c r="T903" s="7">
        <f t="shared" si="128"/>
        <v>207.14486758030509</v>
      </c>
      <c r="U903" s="4">
        <f t="shared" si="129"/>
        <v>2.7465570761779634E-3</v>
      </c>
      <c r="V903" s="5">
        <f>T903/MAX($T$14:T903)-1</f>
        <v>-1.4003345339108852E-2</v>
      </c>
      <c r="Z903" s="3"/>
      <c r="AA903" s="3"/>
      <c r="AC903" s="3"/>
      <c r="AE903" s="3"/>
      <c r="AG903" s="3"/>
      <c r="AL903" s="3"/>
    </row>
    <row r="904" spans="1:38" x14ac:dyDescent="0.25">
      <c r="A904" s="3">
        <v>43866</v>
      </c>
      <c r="B904">
        <v>15777315</v>
      </c>
      <c r="C904">
        <v>26119596</v>
      </c>
      <c r="D904">
        <v>20562086</v>
      </c>
      <c r="E904">
        <v>25529176</v>
      </c>
      <c r="F904">
        <v>14507049</v>
      </c>
      <c r="G904">
        <v>22053042</v>
      </c>
      <c r="H904">
        <v>22053042</v>
      </c>
      <c r="I904">
        <v>20564678</v>
      </c>
      <c r="K904" s="5">
        <f t="shared" si="121"/>
        <v>6.7394747830737955E-3</v>
      </c>
      <c r="L904" s="5">
        <f t="shared" si="126"/>
        <v>9.9080002885938434E-3</v>
      </c>
      <c r="M904" s="5">
        <f t="shared" si="127"/>
        <v>7.7103585350044579E-3</v>
      </c>
      <c r="N904" s="5">
        <f t="shared" si="120"/>
        <v>9.3755950486889006E-3</v>
      </c>
      <c r="O904" s="5">
        <f t="shared" si="125"/>
        <v>5.345085993466725E-4</v>
      </c>
      <c r="P904" s="5">
        <f t="shared" si="122"/>
        <v>4.495419312839477E-3</v>
      </c>
      <c r="Q904" s="5">
        <f t="shared" si="123"/>
        <v>4.495419312839477E-3</v>
      </c>
      <c r="R904" s="5">
        <f t="shared" si="124"/>
        <v>3.4168917254016051E-3</v>
      </c>
      <c r="T904" s="7">
        <f t="shared" si="128"/>
        <v>208.353445703483</v>
      </c>
      <c r="U904" s="4">
        <f t="shared" si="129"/>
        <v>5.8344584507235286E-3</v>
      </c>
      <c r="V904" s="5">
        <f>T904/MAX($T$14:T904)-1</f>
        <v>-8.2505888249374548E-3</v>
      </c>
      <c r="Z904" s="3"/>
      <c r="AA904" s="3"/>
      <c r="AC904" s="3"/>
      <c r="AE904" s="3"/>
      <c r="AG904" s="3"/>
      <c r="AL904" s="3"/>
    </row>
    <row r="905" spans="1:38" x14ac:dyDescent="0.25">
      <c r="A905" s="3">
        <v>43867</v>
      </c>
      <c r="B905">
        <v>15794039</v>
      </c>
      <c r="C905">
        <v>25935094</v>
      </c>
      <c r="D905">
        <v>20390364</v>
      </c>
      <c r="E905">
        <v>25271130</v>
      </c>
      <c r="F905">
        <v>14471098</v>
      </c>
      <c r="G905">
        <v>21992526</v>
      </c>
      <c r="H905">
        <v>21992526</v>
      </c>
      <c r="I905">
        <v>20569146</v>
      </c>
      <c r="K905" s="5">
        <f t="shared" si="121"/>
        <v>1.0600029219167695E-3</v>
      </c>
      <c r="L905" s="5">
        <f t="shared" si="126"/>
        <v>-7.063738658132368E-3</v>
      </c>
      <c r="M905" s="5">
        <f t="shared" si="127"/>
        <v>-8.3513900292022658E-3</v>
      </c>
      <c r="N905" s="5">
        <f t="shared" ref="N905:N968" si="130">E905/E904-1</f>
        <v>-1.0107885973287933E-2</v>
      </c>
      <c r="O905" s="5">
        <f t="shared" si="125"/>
        <v>-2.4781745756838891E-3</v>
      </c>
      <c r="P905" s="5">
        <f t="shared" si="122"/>
        <v>-2.7441112205744966E-3</v>
      </c>
      <c r="Q905" s="5">
        <f t="shared" si="123"/>
        <v>-2.7441112205744966E-3</v>
      </c>
      <c r="R905" s="5">
        <f t="shared" si="124"/>
        <v>2.1726574080083161E-4</v>
      </c>
      <c r="T905" s="7">
        <f t="shared" si="128"/>
        <v>207.51450682965626</v>
      </c>
      <c r="U905" s="4">
        <f t="shared" si="129"/>
        <v>-4.0265178768422311E-3</v>
      </c>
      <c r="V905" s="5">
        <f>T905/MAX($T$14:T905)-1</f>
        <v>-1.2243885558381629E-2</v>
      </c>
      <c r="Z905" s="3"/>
      <c r="AA905" s="3"/>
      <c r="AC905" s="3"/>
      <c r="AE905" s="3"/>
      <c r="AG905" s="3"/>
      <c r="AL905" s="3"/>
    </row>
    <row r="906" spans="1:38" x14ac:dyDescent="0.25">
      <c r="A906" s="3">
        <v>43868</v>
      </c>
      <c r="B906">
        <v>15774138</v>
      </c>
      <c r="C906">
        <v>25935094</v>
      </c>
      <c r="D906">
        <v>20390364</v>
      </c>
      <c r="E906">
        <v>25271130</v>
      </c>
      <c r="F906">
        <v>14700613</v>
      </c>
      <c r="G906">
        <v>22224420</v>
      </c>
      <c r="H906">
        <v>22224420</v>
      </c>
      <c r="I906">
        <v>20564126</v>
      </c>
      <c r="K906" s="5">
        <f t="shared" si="121"/>
        <v>-1.2600323451145146E-3</v>
      </c>
      <c r="L906" s="5">
        <f t="shared" si="126"/>
        <v>0</v>
      </c>
      <c r="M906" s="5">
        <f t="shared" si="127"/>
        <v>0</v>
      </c>
      <c r="N906" s="5">
        <f t="shared" si="130"/>
        <v>0</v>
      </c>
      <c r="O906" s="5">
        <f t="shared" si="125"/>
        <v>1.5860233964278381E-2</v>
      </c>
      <c r="P906" s="5">
        <f t="shared" si="122"/>
        <v>1.0544218522237969E-2</v>
      </c>
      <c r="Q906" s="5">
        <f t="shared" si="123"/>
        <v>1.0544218522237969E-2</v>
      </c>
      <c r="R906" s="5">
        <f t="shared" si="124"/>
        <v>-2.4405485769807278E-4</v>
      </c>
      <c r="T906" s="7">
        <f t="shared" si="128"/>
        <v>208.43391499569032</v>
      </c>
      <c r="U906" s="4">
        <f t="shared" si="129"/>
        <v>4.4305729757427165E-3</v>
      </c>
      <c r="V906" s="5">
        <f>T906/MAX($T$14:T906)-1</f>
        <v>-7.8675600111118849E-3</v>
      </c>
      <c r="Z906" s="3"/>
      <c r="AA906" s="3"/>
      <c r="AC906" s="3"/>
      <c r="AE906" s="3"/>
      <c r="AG906" s="3"/>
      <c r="AL906" s="3"/>
    </row>
    <row r="907" spans="1:38" x14ac:dyDescent="0.25">
      <c r="A907" s="3">
        <v>43871</v>
      </c>
      <c r="B907">
        <v>15757624</v>
      </c>
      <c r="C907">
        <v>25935094</v>
      </c>
      <c r="D907">
        <v>20390364</v>
      </c>
      <c r="E907">
        <v>25271130</v>
      </c>
      <c r="F907">
        <v>14799688</v>
      </c>
      <c r="G907">
        <v>22444620</v>
      </c>
      <c r="H907">
        <v>22444620</v>
      </c>
      <c r="I907">
        <v>20756928</v>
      </c>
      <c r="K907" s="5">
        <f t="shared" ref="K907:K970" si="131">B907/B906-1</f>
        <v>-1.0469034821427581E-3</v>
      </c>
      <c r="L907" s="5">
        <f t="shared" si="126"/>
        <v>0</v>
      </c>
      <c r="M907" s="5">
        <f t="shared" si="127"/>
        <v>0</v>
      </c>
      <c r="N907" s="5">
        <f t="shared" si="130"/>
        <v>0</v>
      </c>
      <c r="O907" s="5">
        <f t="shared" si="125"/>
        <v>6.7395148760123202E-3</v>
      </c>
      <c r="P907" s="5">
        <f t="shared" si="122"/>
        <v>9.9080200968124643E-3</v>
      </c>
      <c r="Q907" s="5">
        <f t="shared" si="123"/>
        <v>9.9080200968124643E-3</v>
      </c>
      <c r="R907" s="5">
        <f t="shared" si="124"/>
        <v>9.3756476691495561E-3</v>
      </c>
      <c r="T907" s="7">
        <f t="shared" si="128"/>
        <v>209.34279887893328</v>
      </c>
      <c r="U907" s="4">
        <f t="shared" si="129"/>
        <v>4.3605374070805059E-3</v>
      </c>
      <c r="V907" s="5">
        <f>T907/MAX($T$14:T907)-1</f>
        <v>-3.5413293937621715E-3</v>
      </c>
      <c r="Z907" s="3"/>
      <c r="AA907" s="3"/>
      <c r="AC907" s="3"/>
      <c r="AE907" s="3"/>
      <c r="AG907" s="3"/>
      <c r="AL907" s="3"/>
    </row>
    <row r="908" spans="1:38" x14ac:dyDescent="0.25">
      <c r="A908" s="3">
        <v>43872</v>
      </c>
      <c r="B908">
        <v>15613022</v>
      </c>
      <c r="C908">
        <v>25882164</v>
      </c>
      <c r="D908">
        <v>20330160</v>
      </c>
      <c r="E908">
        <v>25271130</v>
      </c>
      <c r="F908">
        <v>14803033</v>
      </c>
      <c r="G908">
        <v>22476710</v>
      </c>
      <c r="H908">
        <v>22476710</v>
      </c>
      <c r="I908">
        <v>20699500</v>
      </c>
      <c r="K908" s="5">
        <f t="shared" si="131"/>
        <v>-9.1766372899874105E-3</v>
      </c>
      <c r="L908" s="5">
        <f t="shared" si="126"/>
        <v>-2.0408640122916433E-3</v>
      </c>
      <c r="M908" s="5">
        <f t="shared" si="127"/>
        <v>-2.9525711262436971E-3</v>
      </c>
      <c r="N908" s="5">
        <f t="shared" si="130"/>
        <v>0</v>
      </c>
      <c r="O908" s="5">
        <f t="shared" si="125"/>
        <v>2.2601827822321674E-4</v>
      </c>
      <c r="P908" s="5">
        <f t="shared" si="122"/>
        <v>1.4297412921224772E-3</v>
      </c>
      <c r="Q908" s="5">
        <f t="shared" si="123"/>
        <v>1.4297412921224772E-3</v>
      </c>
      <c r="R908" s="5">
        <f t="shared" si="124"/>
        <v>-2.7666907164682897E-3</v>
      </c>
      <c r="T908" s="7">
        <f t="shared" si="128"/>
        <v>208.98034112715459</v>
      </c>
      <c r="U908" s="4">
        <f t="shared" si="129"/>
        <v>-1.7314077853153587E-3</v>
      </c>
      <c r="V908" s="5">
        <f>T908/MAX($T$14:T908)-1</f>
        <v>-5.2666056937948902E-3</v>
      </c>
      <c r="Z908" s="3"/>
      <c r="AA908" s="3"/>
      <c r="AC908" s="3"/>
      <c r="AE908" s="3"/>
      <c r="AG908" s="3"/>
      <c r="AL908" s="3"/>
    </row>
    <row r="909" spans="1:38" x14ac:dyDescent="0.25">
      <c r="A909" s="3">
        <v>43873</v>
      </c>
      <c r="B909">
        <v>15661105</v>
      </c>
      <c r="C909">
        <v>25944598</v>
      </c>
      <c r="D909">
        <v>20430564</v>
      </c>
      <c r="E909">
        <v>25271130</v>
      </c>
      <c r="F909">
        <v>14787386</v>
      </c>
      <c r="G909">
        <v>22449268</v>
      </c>
      <c r="H909">
        <v>22449268</v>
      </c>
      <c r="I909">
        <v>20668110</v>
      </c>
      <c r="K909" s="5">
        <f t="shared" si="131"/>
        <v>3.0796728525714911E-3</v>
      </c>
      <c r="L909" s="5">
        <f t="shared" si="126"/>
        <v>2.412240336627125E-3</v>
      </c>
      <c r="M909" s="5">
        <f t="shared" si="127"/>
        <v>4.938672396085364E-3</v>
      </c>
      <c r="N909" s="5">
        <f t="shared" si="130"/>
        <v>0</v>
      </c>
      <c r="O909" s="5">
        <f t="shared" si="125"/>
        <v>-1.0570131134612915E-3</v>
      </c>
      <c r="P909" s="5">
        <f t="shared" si="122"/>
        <v>-1.2209082201086741E-3</v>
      </c>
      <c r="Q909" s="5">
        <f t="shared" si="123"/>
        <v>-1.2209082201086741E-3</v>
      </c>
      <c r="R909" s="5">
        <f t="shared" si="124"/>
        <v>-1.5164617502838595E-3</v>
      </c>
      <c r="T909" s="7">
        <f t="shared" si="128"/>
        <v>209.12180238293141</v>
      </c>
      <c r="U909" s="4">
        <f t="shared" si="129"/>
        <v>6.7691178516518513E-4</v>
      </c>
      <c r="V909" s="5">
        <f>T909/MAX($T$14:T909)-1</f>
        <v>-4.5932589360915266E-3</v>
      </c>
      <c r="Z909" s="3"/>
      <c r="AA909" s="3"/>
      <c r="AC909" s="3"/>
      <c r="AE909" s="3"/>
      <c r="AG909" s="3"/>
      <c r="AL909" s="3"/>
    </row>
    <row r="910" spans="1:38" x14ac:dyDescent="0.25">
      <c r="A910" s="3">
        <v>43874</v>
      </c>
      <c r="B910">
        <v>15749863</v>
      </c>
      <c r="C910">
        <v>25829532</v>
      </c>
      <c r="D910">
        <v>20362766</v>
      </c>
      <c r="E910">
        <v>25122328</v>
      </c>
      <c r="F910">
        <v>14771905</v>
      </c>
      <c r="G910">
        <v>22449268</v>
      </c>
      <c r="H910">
        <v>22449268</v>
      </c>
      <c r="I910">
        <v>20668110</v>
      </c>
      <c r="K910" s="5">
        <f t="shared" si="131"/>
        <v>5.6674161880658769E-3</v>
      </c>
      <c r="L910" s="5">
        <f t="shared" si="126"/>
        <v>-4.4350658275761345E-3</v>
      </c>
      <c r="M910" s="5">
        <f t="shared" si="127"/>
        <v>-3.3184595393450644E-3</v>
      </c>
      <c r="N910" s="5">
        <f t="shared" si="130"/>
        <v>-5.8882210649068289E-3</v>
      </c>
      <c r="O910" s="5">
        <f t="shared" si="125"/>
        <v>-1.0469057884875399E-3</v>
      </c>
      <c r="P910" s="5">
        <f t="shared" si="122"/>
        <v>0</v>
      </c>
      <c r="Q910" s="5">
        <f t="shared" si="123"/>
        <v>0</v>
      </c>
      <c r="R910" s="5">
        <f t="shared" si="124"/>
        <v>0</v>
      </c>
      <c r="T910" s="7">
        <f t="shared" si="128"/>
        <v>208.88598524058318</v>
      </c>
      <c r="U910" s="4">
        <f t="shared" si="129"/>
        <v>-1.1276545040312114E-3</v>
      </c>
      <c r="V910" s="5">
        <f>T910/MAX($T$14:T910)-1</f>
        <v>-5.7157338309952177E-3</v>
      </c>
      <c r="Z910" s="3"/>
      <c r="AA910" s="3"/>
      <c r="AC910" s="3"/>
      <c r="AE910" s="3"/>
      <c r="AG910" s="3"/>
      <c r="AL910" s="3"/>
    </row>
    <row r="911" spans="1:38" x14ac:dyDescent="0.25">
      <c r="A911" s="3">
        <v>43875</v>
      </c>
      <c r="B911">
        <v>15720733</v>
      </c>
      <c r="C911">
        <v>25870036</v>
      </c>
      <c r="D911">
        <v>20413492</v>
      </c>
      <c r="E911">
        <v>25169698</v>
      </c>
      <c r="F911">
        <v>14636349</v>
      </c>
      <c r="G911">
        <v>22403450</v>
      </c>
      <c r="H911">
        <v>22403450</v>
      </c>
      <c r="I911">
        <v>20668110</v>
      </c>
      <c r="K911" s="5">
        <f t="shared" si="131"/>
        <v>-1.849539897585184E-3</v>
      </c>
      <c r="L911" s="5">
        <f t="shared" si="126"/>
        <v>1.568127521629048E-3</v>
      </c>
      <c r="M911" s="5">
        <f t="shared" si="127"/>
        <v>2.4911154015128112E-3</v>
      </c>
      <c r="N911" s="5">
        <f t="shared" si="130"/>
        <v>1.8855736618039742E-3</v>
      </c>
      <c r="O911" s="5">
        <f t="shared" si="125"/>
        <v>-9.176609245726941E-3</v>
      </c>
      <c r="P911" s="5">
        <f t="shared" ref="P911:P974" si="132">IFERROR(G911/G910-1,0)</f>
        <v>-2.0409574156270427E-3</v>
      </c>
      <c r="Q911" s="5">
        <f t="shared" ref="Q911:Q974" si="133">IFERROR(H911/H910-1,0)</f>
        <v>-2.0409574156270427E-3</v>
      </c>
      <c r="R911" s="5">
        <f t="shared" ref="R911:R974" si="134">IFERROR(I911/I910-1,0)</f>
        <v>0</v>
      </c>
      <c r="T911" s="7">
        <f t="shared" si="128"/>
        <v>208.64672599571017</v>
      </c>
      <c r="U911" s="4">
        <f t="shared" si="129"/>
        <v>-1.1454059237025471E-3</v>
      </c>
      <c r="V911" s="5">
        <f>T911/MAX($T$14:T911)-1</f>
        <v>-6.8545929193094546E-3</v>
      </c>
      <c r="Z911" s="3"/>
      <c r="AA911" s="3"/>
      <c r="AC911" s="3"/>
      <c r="AE911" s="3"/>
      <c r="AG911" s="3"/>
      <c r="AL911" s="3"/>
    </row>
    <row r="912" spans="1:38" x14ac:dyDescent="0.25">
      <c r="A912" s="3">
        <v>43878</v>
      </c>
      <c r="B912">
        <v>15669938</v>
      </c>
      <c r="C912">
        <v>25980206</v>
      </c>
      <c r="D912">
        <v>20506376</v>
      </c>
      <c r="E912">
        <v>25246838</v>
      </c>
      <c r="F912">
        <v>14681424</v>
      </c>
      <c r="G912">
        <v>22457492</v>
      </c>
      <c r="H912">
        <v>22457492</v>
      </c>
      <c r="I912">
        <v>20668110</v>
      </c>
      <c r="K912" s="5">
        <f t="shared" si="131"/>
        <v>-3.2310834361222174E-3</v>
      </c>
      <c r="L912" s="5">
        <f t="shared" si="126"/>
        <v>4.2585947696400783E-3</v>
      </c>
      <c r="M912" s="5">
        <f t="shared" si="127"/>
        <v>4.5501279251976001E-3</v>
      </c>
      <c r="N912" s="5">
        <f t="shared" si="130"/>
        <v>3.0647964071717215E-3</v>
      </c>
      <c r="O912" s="5">
        <f t="shared" ref="O912:O975" si="135">IFERROR(F912/F911-1,0)</f>
        <v>3.0796614647545795E-3</v>
      </c>
      <c r="P912" s="5">
        <f t="shared" si="132"/>
        <v>2.4122177611036744E-3</v>
      </c>
      <c r="Q912" s="5">
        <f t="shared" si="133"/>
        <v>2.4122177611036744E-3</v>
      </c>
      <c r="R912" s="5">
        <f t="shared" si="134"/>
        <v>0</v>
      </c>
      <c r="T912" s="7">
        <f t="shared" si="128"/>
        <v>209.07827347878495</v>
      </c>
      <c r="U912" s="4">
        <f t="shared" si="129"/>
        <v>2.0683165816061388E-3</v>
      </c>
      <c r="V912" s="5">
        <f>T912/MAX($T$14:T912)-1</f>
        <v>-4.8004538058984414E-3</v>
      </c>
      <c r="Z912" s="3"/>
      <c r="AA912" s="3"/>
      <c r="AC912" s="3"/>
      <c r="AE912" s="3"/>
      <c r="AG912" s="3"/>
      <c r="AL912" s="3"/>
    </row>
    <row r="913" spans="1:38" x14ac:dyDescent="0.25">
      <c r="A913" s="3">
        <v>43879</v>
      </c>
      <c r="B913">
        <v>15664398</v>
      </c>
      <c r="C913">
        <v>25988242</v>
      </c>
      <c r="D913">
        <v>20440190</v>
      </c>
      <c r="E913">
        <v>25341392</v>
      </c>
      <c r="F913">
        <v>14702749</v>
      </c>
      <c r="G913">
        <v>22492098</v>
      </c>
      <c r="H913">
        <v>22492098</v>
      </c>
      <c r="I913">
        <v>20673484</v>
      </c>
      <c r="K913" s="5">
        <f t="shared" si="131"/>
        <v>-3.5354319844793647E-4</v>
      </c>
      <c r="L913" s="5">
        <f t="shared" si="126"/>
        <v>3.0931240499021406E-4</v>
      </c>
      <c r="M913" s="5">
        <f t="shared" si="127"/>
        <v>-3.2275815092828175E-3</v>
      </c>
      <c r="N913" s="5">
        <f t="shared" si="130"/>
        <v>3.7451818718843288E-3</v>
      </c>
      <c r="O913" s="5">
        <f t="shared" si="135"/>
        <v>1.4525157777611764E-3</v>
      </c>
      <c r="P913" s="5">
        <f t="shared" si="132"/>
        <v>1.5409556864141027E-3</v>
      </c>
      <c r="Q913" s="5">
        <f t="shared" si="133"/>
        <v>1.5409556864141027E-3</v>
      </c>
      <c r="R913" s="5">
        <f t="shared" si="134"/>
        <v>2.6001409901543759E-4</v>
      </c>
      <c r="T913" s="7">
        <f t="shared" si="128"/>
        <v>209.21594657765957</v>
      </c>
      <c r="U913" s="4">
        <f t="shared" si="129"/>
        <v>6.5847635234357604E-4</v>
      </c>
      <c r="V913" s="5">
        <f>T913/MAX($T$14:T913)-1</f>
        <v>-4.1451384388665469E-3</v>
      </c>
      <c r="Z913" s="3"/>
      <c r="AA913" s="3"/>
      <c r="AC913" s="3"/>
      <c r="AE913" s="3"/>
      <c r="AG913" s="3"/>
      <c r="AL913" s="3"/>
    </row>
    <row r="914" spans="1:38" x14ac:dyDescent="0.25">
      <c r="A914" s="3">
        <v>43880</v>
      </c>
      <c r="B914">
        <v>15550656</v>
      </c>
      <c r="C914">
        <v>25836552</v>
      </c>
      <c r="D914">
        <v>20377992</v>
      </c>
      <c r="E914">
        <v>25322102</v>
      </c>
      <c r="F914">
        <v>14600270</v>
      </c>
      <c r="G914">
        <v>22427974</v>
      </c>
      <c r="H914">
        <v>22427974</v>
      </c>
      <c r="I914">
        <v>20657968</v>
      </c>
      <c r="K914" s="5">
        <f t="shared" si="131"/>
        <v>-7.2611791401112624E-3</v>
      </c>
      <c r="L914" s="5">
        <f t="shared" si="126"/>
        <v>-5.8368703816134015E-3</v>
      </c>
      <c r="M914" s="5">
        <f t="shared" si="127"/>
        <v>-3.042926704693083E-3</v>
      </c>
      <c r="N914" s="5">
        <f t="shared" si="130"/>
        <v>-7.612052250326462E-4</v>
      </c>
      <c r="O914" s="5">
        <f t="shared" si="135"/>
        <v>-6.9700570961253039E-3</v>
      </c>
      <c r="P914" s="5">
        <f t="shared" si="132"/>
        <v>-2.850956811587757E-3</v>
      </c>
      <c r="Q914" s="5">
        <f t="shared" si="133"/>
        <v>-2.850956811587757E-3</v>
      </c>
      <c r="R914" s="5">
        <f t="shared" si="134"/>
        <v>-7.5052661660701681E-4</v>
      </c>
      <c r="T914" s="7">
        <f t="shared" si="128"/>
        <v>208.42289578051449</v>
      </c>
      <c r="U914" s="4">
        <f t="shared" si="129"/>
        <v>-3.7905848484197785E-3</v>
      </c>
      <c r="V914" s="5">
        <f>T914/MAX($T$14:T914)-1</f>
        <v>-7.9200107883252713E-3</v>
      </c>
      <c r="Z914" s="3"/>
      <c r="AA914" s="3"/>
      <c r="AC914" s="3"/>
      <c r="AE914" s="3"/>
      <c r="AG914" s="3"/>
      <c r="AL914" s="3"/>
    </row>
    <row r="915" spans="1:38" x14ac:dyDescent="0.25">
      <c r="A915" s="3">
        <v>43881</v>
      </c>
      <c r="B915">
        <v>15511362</v>
      </c>
      <c r="C915">
        <v>25625220</v>
      </c>
      <c r="D915">
        <v>20275732</v>
      </c>
      <c r="E915">
        <v>25066990</v>
      </c>
      <c r="F915">
        <v>14553096</v>
      </c>
      <c r="G915">
        <v>22523486</v>
      </c>
      <c r="H915">
        <v>22523486</v>
      </c>
      <c r="I915">
        <v>20721280</v>
      </c>
      <c r="K915" s="5">
        <f t="shared" si="131"/>
        <v>-2.5268387391502722E-3</v>
      </c>
      <c r="L915" s="5">
        <f t="shared" si="126"/>
        <v>-8.179574426184999E-3</v>
      </c>
      <c r="M915" s="5">
        <f t="shared" si="127"/>
        <v>-5.0181588058332283E-3</v>
      </c>
      <c r="N915" s="5">
        <f t="shared" si="130"/>
        <v>-1.00746770548511E-2</v>
      </c>
      <c r="O915" s="5">
        <f t="shared" si="135"/>
        <v>-3.2310361383728337E-3</v>
      </c>
      <c r="P915" s="5">
        <f t="shared" si="132"/>
        <v>4.2586102516437574E-3</v>
      </c>
      <c r="Q915" s="5">
        <f t="shared" si="133"/>
        <v>4.2586102516437574E-3</v>
      </c>
      <c r="R915" s="5">
        <f t="shared" si="134"/>
        <v>3.0647738441651473E-3</v>
      </c>
      <c r="T915" s="7">
        <f t="shared" si="128"/>
        <v>207.9683178682036</v>
      </c>
      <c r="U915" s="4">
        <f t="shared" si="129"/>
        <v>-2.1810363521174714E-3</v>
      </c>
      <c r="V915" s="5">
        <f>T915/MAX($T$14:T915)-1</f>
        <v>-1.0083773309004229E-2</v>
      </c>
      <c r="Z915" s="3"/>
      <c r="AA915" s="3"/>
      <c r="AC915" s="3"/>
      <c r="AE915" s="3"/>
      <c r="AG915" s="3"/>
      <c r="AL915" s="3"/>
    </row>
    <row r="916" spans="1:38" x14ac:dyDescent="0.25">
      <c r="A916" s="3">
        <v>43885</v>
      </c>
      <c r="B916">
        <v>15540288</v>
      </c>
      <c r="C916">
        <v>25582836</v>
      </c>
      <c r="D916">
        <v>20276430</v>
      </c>
      <c r="E916">
        <v>25066990</v>
      </c>
      <c r="F916">
        <v>14547950</v>
      </c>
      <c r="G916">
        <v>22530452</v>
      </c>
      <c r="H916">
        <v>22530452</v>
      </c>
      <c r="I916">
        <v>20798886</v>
      </c>
      <c r="K916" s="5">
        <f t="shared" si="131"/>
        <v>1.8648265703553601E-3</v>
      </c>
      <c r="L916" s="5">
        <f t="shared" si="126"/>
        <v>-1.6539955559405906E-3</v>
      </c>
      <c r="M916" s="5">
        <f t="shared" si="127"/>
        <v>3.4425390905701292E-5</v>
      </c>
      <c r="N916" s="5">
        <f t="shared" si="130"/>
        <v>0</v>
      </c>
      <c r="O916" s="5">
        <f t="shared" si="135"/>
        <v>-3.5360173532839045E-4</v>
      </c>
      <c r="P916" s="5">
        <f t="shared" si="132"/>
        <v>3.0927716961759444E-4</v>
      </c>
      <c r="Q916" s="5">
        <f t="shared" si="133"/>
        <v>3.0927716961759444E-4</v>
      </c>
      <c r="R916" s="5">
        <f t="shared" si="134"/>
        <v>3.7452319547828239E-3</v>
      </c>
      <c r="T916" s="7">
        <f t="shared" si="128"/>
        <v>208.0789424805877</v>
      </c>
      <c r="U916" s="4">
        <f t="shared" si="129"/>
        <v>5.3193012050126165E-4</v>
      </c>
      <c r="V916" s="5">
        <f>T916/MAX($T$14:T916)-1</f>
        <v>-9.5572070512542906E-3</v>
      </c>
      <c r="Z916" s="3"/>
      <c r="AA916" s="3"/>
      <c r="AC916" s="3"/>
      <c r="AE916" s="3"/>
      <c r="AG916" s="3"/>
      <c r="AL916" s="3"/>
    </row>
    <row r="917" spans="1:38" x14ac:dyDescent="0.25">
      <c r="A917" s="3">
        <v>43886</v>
      </c>
      <c r="B917">
        <v>15526458</v>
      </c>
      <c r="C917">
        <v>25584130</v>
      </c>
      <c r="D917">
        <v>20252396</v>
      </c>
      <c r="E917">
        <v>25066990</v>
      </c>
      <c r="F917">
        <v>14442315</v>
      </c>
      <c r="G917">
        <v>22398944</v>
      </c>
      <c r="H917">
        <v>22398944</v>
      </c>
      <c r="I917">
        <v>20783054</v>
      </c>
      <c r="K917" s="5">
        <f t="shared" si="131"/>
        <v>-8.8994489677407529E-4</v>
      </c>
      <c r="L917" s="5">
        <f t="shared" si="126"/>
        <v>5.0580787837706254E-5</v>
      </c>
      <c r="M917" s="5">
        <f t="shared" si="127"/>
        <v>-1.1853171391610351E-3</v>
      </c>
      <c r="N917" s="5">
        <f t="shared" si="130"/>
        <v>0</v>
      </c>
      <c r="O917" s="5">
        <f t="shared" si="135"/>
        <v>-7.2611605071505325E-3</v>
      </c>
      <c r="P917" s="5">
        <f t="shared" si="132"/>
        <v>-5.8369002095475242E-3</v>
      </c>
      <c r="Q917" s="5">
        <f t="shared" si="133"/>
        <v>-5.8369002095475242E-3</v>
      </c>
      <c r="R917" s="5">
        <f t="shared" si="134"/>
        <v>-7.6119461398072019E-4</v>
      </c>
      <c r="T917" s="7">
        <f t="shared" si="128"/>
        <v>207.51398638699922</v>
      </c>
      <c r="U917" s="4">
        <f t="shared" si="129"/>
        <v>-2.7151045985404632E-3</v>
      </c>
      <c r="V917" s="5">
        <f>T917/MAX($T$14:T917)-1</f>
        <v>-1.224636283298064E-2</v>
      </c>
      <c r="Z917" s="3"/>
      <c r="AA917" s="3"/>
      <c r="AC917" s="3"/>
      <c r="AE917" s="3"/>
      <c r="AG917" s="3"/>
      <c r="AL917" s="3"/>
    </row>
    <row r="918" spans="1:38" x14ac:dyDescent="0.25">
      <c r="A918" s="3">
        <v>43887</v>
      </c>
      <c r="B918">
        <v>15451733</v>
      </c>
      <c r="C918">
        <v>25584130</v>
      </c>
      <c r="D918">
        <v>20252396</v>
      </c>
      <c r="E918">
        <v>25066990</v>
      </c>
      <c r="F918">
        <v>14452762</v>
      </c>
      <c r="G918">
        <v>22360290</v>
      </c>
      <c r="H918">
        <v>22360290</v>
      </c>
      <c r="I918">
        <v>20722896</v>
      </c>
      <c r="K918" s="5">
        <f t="shared" si="131"/>
        <v>-4.8127525286192352E-3</v>
      </c>
      <c r="L918" s="5">
        <f t="shared" si="126"/>
        <v>0</v>
      </c>
      <c r="M918" s="5">
        <f t="shared" si="127"/>
        <v>0</v>
      </c>
      <c r="N918" s="5">
        <f t="shared" si="130"/>
        <v>0</v>
      </c>
      <c r="O918" s="5">
        <f t="shared" si="135"/>
        <v>7.2336048618248938E-4</v>
      </c>
      <c r="P918" s="5">
        <f t="shared" si="132"/>
        <v>-1.7257063547281293E-3</v>
      </c>
      <c r="Q918" s="5">
        <f t="shared" si="133"/>
        <v>-1.7257063547281293E-3</v>
      </c>
      <c r="R918" s="5">
        <f t="shared" si="134"/>
        <v>-2.8945697778584023E-3</v>
      </c>
      <c r="T918" s="7">
        <f t="shared" si="128"/>
        <v>207.24330061598548</v>
      </c>
      <c r="U918" s="4">
        <f t="shared" si="129"/>
        <v>-1.3044218162189258E-3</v>
      </c>
      <c r="V918" s="5">
        <f>T918/MAX($T$14:T918)-1</f>
        <v>-1.3534810226350835E-2</v>
      </c>
      <c r="Z918" s="3"/>
      <c r="AA918" s="3"/>
      <c r="AC918" s="3"/>
      <c r="AE918" s="3"/>
      <c r="AG918" s="3"/>
      <c r="AL918" s="3"/>
    </row>
    <row r="919" spans="1:38" x14ac:dyDescent="0.25">
      <c r="A919" s="3">
        <v>43888</v>
      </c>
      <c r="B919">
        <v>15327707</v>
      </c>
      <c r="C919">
        <v>25328536</v>
      </c>
      <c r="D919">
        <v>20048292</v>
      </c>
      <c r="E919">
        <v>24814108</v>
      </c>
      <c r="F919">
        <v>14479714</v>
      </c>
      <c r="G919">
        <v>22323306</v>
      </c>
      <c r="H919">
        <v>22323306</v>
      </c>
      <c r="I919">
        <v>20722896</v>
      </c>
      <c r="K919" s="5">
        <f t="shared" si="131"/>
        <v>-8.0266724774495923E-3</v>
      </c>
      <c r="L919" s="5">
        <f t="shared" si="126"/>
        <v>-9.9903338514930606E-3</v>
      </c>
      <c r="M919" s="5">
        <f t="shared" si="127"/>
        <v>-1.0078017435566688E-2</v>
      </c>
      <c r="N919" s="5">
        <f t="shared" si="130"/>
        <v>-1.0088247531913508E-2</v>
      </c>
      <c r="O919" s="5">
        <f t="shared" si="135"/>
        <v>1.8648338635895989E-3</v>
      </c>
      <c r="P919" s="5">
        <f t="shared" si="132"/>
        <v>-1.6540035929766272E-3</v>
      </c>
      <c r="Q919" s="5">
        <f t="shared" si="133"/>
        <v>-1.6540035929766272E-3</v>
      </c>
      <c r="R919" s="5">
        <f t="shared" si="134"/>
        <v>0</v>
      </c>
      <c r="T919" s="7">
        <f t="shared" si="128"/>
        <v>206.21676121917625</v>
      </c>
      <c r="U919" s="4">
        <f t="shared" si="129"/>
        <v>-4.9533055773483131E-3</v>
      </c>
      <c r="V919" s="5">
        <f>T919/MAX($T$14:T919)-1</f>
        <v>-1.8421073752716621E-2</v>
      </c>
      <c r="Z919" s="3"/>
      <c r="AA919" s="3"/>
      <c r="AC919" s="3"/>
      <c r="AE919" s="3"/>
      <c r="AG919" s="3"/>
      <c r="AL919" s="3"/>
    </row>
    <row r="920" spans="1:38" x14ac:dyDescent="0.25">
      <c r="A920" s="3">
        <v>43889</v>
      </c>
      <c r="B920">
        <v>15387385</v>
      </c>
      <c r="C920">
        <v>25346392</v>
      </c>
      <c r="D920">
        <v>20117846</v>
      </c>
      <c r="E920">
        <v>24818112</v>
      </c>
      <c r="F920">
        <v>14466828</v>
      </c>
      <c r="G920">
        <v>22324436</v>
      </c>
      <c r="H920">
        <v>22324436</v>
      </c>
      <c r="I920">
        <v>20722896</v>
      </c>
      <c r="K920" s="5">
        <f t="shared" si="131"/>
        <v>3.8934721286099094E-3</v>
      </c>
      <c r="L920" s="5">
        <f t="shared" si="126"/>
        <v>7.0497560538052007E-4</v>
      </c>
      <c r="M920" s="5">
        <f t="shared" si="127"/>
        <v>3.4693229727500441E-3</v>
      </c>
      <c r="N920" s="5">
        <f t="shared" si="130"/>
        <v>1.6135981998632865E-4</v>
      </c>
      <c r="O920" s="5">
        <f t="shared" si="135"/>
        <v>-8.899347045113748E-4</v>
      </c>
      <c r="P920" s="5">
        <f t="shared" si="132"/>
        <v>5.0619742434143689E-5</v>
      </c>
      <c r="Q920" s="5">
        <f t="shared" si="133"/>
        <v>5.0619742434143689E-5</v>
      </c>
      <c r="R920" s="5">
        <f t="shared" si="134"/>
        <v>0</v>
      </c>
      <c r="T920" s="7">
        <f t="shared" si="128"/>
        <v>206.40855402806218</v>
      </c>
      <c r="U920" s="4">
        <f t="shared" si="129"/>
        <v>9.3005441338546435E-4</v>
      </c>
      <c r="V920" s="5">
        <f>T920/MAX($T$14:T920)-1</f>
        <v>-1.7508151940274219E-2</v>
      </c>
      <c r="Z920" s="3"/>
      <c r="AA920" s="3"/>
      <c r="AC920" s="3"/>
      <c r="AE920" s="3"/>
      <c r="AG920" s="3"/>
      <c r="AL920" s="3"/>
    </row>
    <row r="921" spans="1:38" x14ac:dyDescent="0.25">
      <c r="A921" s="3">
        <v>43892</v>
      </c>
      <c r="B921">
        <v>15405816</v>
      </c>
      <c r="C921">
        <v>25200666</v>
      </c>
      <c r="D921">
        <v>20065940</v>
      </c>
      <c r="E921">
        <v>24683026</v>
      </c>
      <c r="F921">
        <v>14397202</v>
      </c>
      <c r="G921">
        <v>22324436</v>
      </c>
      <c r="H921">
        <v>22324436</v>
      </c>
      <c r="I921">
        <v>20722896</v>
      </c>
      <c r="K921" s="5">
        <f t="shared" si="131"/>
        <v>1.1977993661691499E-3</v>
      </c>
      <c r="L921" s="5">
        <f t="shared" si="126"/>
        <v>-5.7493784519706548E-3</v>
      </c>
      <c r="M921" s="5">
        <f t="shared" si="127"/>
        <v>-2.5800972927221277E-3</v>
      </c>
      <c r="N921" s="5">
        <f t="shared" si="130"/>
        <v>-5.4430409533167134E-3</v>
      </c>
      <c r="O921" s="5">
        <f t="shared" si="135"/>
        <v>-4.8128034701180322E-3</v>
      </c>
      <c r="P921" s="5">
        <f t="shared" si="132"/>
        <v>0</v>
      </c>
      <c r="Q921" s="5">
        <f t="shared" si="133"/>
        <v>0</v>
      </c>
      <c r="R921" s="5">
        <f t="shared" si="134"/>
        <v>0</v>
      </c>
      <c r="T921" s="7">
        <f t="shared" si="128"/>
        <v>205.95993739970405</v>
      </c>
      <c r="U921" s="4">
        <f t="shared" si="129"/>
        <v>-2.1734401002447973E-3</v>
      </c>
      <c r="V921" s="5">
        <f>T921/MAX($T$14:T921)-1</f>
        <v>-1.96435391210108E-2</v>
      </c>
      <c r="Z921" s="3"/>
      <c r="AA921" s="3"/>
      <c r="AC921" s="3"/>
      <c r="AE921" s="3"/>
      <c r="AG921" s="3"/>
      <c r="AL921" s="3"/>
    </row>
    <row r="922" spans="1:38" x14ac:dyDescent="0.25">
      <c r="A922" s="3">
        <v>43893</v>
      </c>
      <c r="B922">
        <v>15262536</v>
      </c>
      <c r="C922">
        <v>24936752</v>
      </c>
      <c r="D922">
        <v>19943112</v>
      </c>
      <c r="E922">
        <v>24469208</v>
      </c>
      <c r="F922">
        <v>14367610</v>
      </c>
      <c r="G922">
        <v>22272530</v>
      </c>
      <c r="H922">
        <v>22272530</v>
      </c>
      <c r="I922">
        <v>20722896</v>
      </c>
      <c r="K922" s="5">
        <f t="shared" si="131"/>
        <v>-9.3003836992471278E-3</v>
      </c>
      <c r="L922" s="5">
        <f t="shared" si="126"/>
        <v>-1.0472501004536894E-2</v>
      </c>
      <c r="M922" s="5">
        <f t="shared" si="127"/>
        <v>-6.1212183431227363E-3</v>
      </c>
      <c r="N922" s="5">
        <f t="shared" si="130"/>
        <v>-8.6625521522361026E-3</v>
      </c>
      <c r="O922" s="5">
        <f t="shared" si="135"/>
        <v>-2.0553993755175748E-3</v>
      </c>
      <c r="P922" s="5">
        <f t="shared" si="132"/>
        <v>-2.3250755360627595E-3</v>
      </c>
      <c r="Q922" s="5">
        <f t="shared" si="133"/>
        <v>-2.3250755360627595E-3</v>
      </c>
      <c r="R922" s="5">
        <f t="shared" si="134"/>
        <v>0</v>
      </c>
      <c r="T922" s="7">
        <f t="shared" si="128"/>
        <v>204.8976422382058</v>
      </c>
      <c r="U922" s="4">
        <f t="shared" si="129"/>
        <v>-5.1577757058482443E-3</v>
      </c>
      <c r="V922" s="5">
        <f>T922/MAX($T$14:T922)-1</f>
        <v>-2.4699997858003919E-2</v>
      </c>
      <c r="Z922" s="3"/>
      <c r="AA922" s="3"/>
      <c r="AC922" s="3"/>
      <c r="AE922" s="3"/>
      <c r="AG922" s="3"/>
      <c r="AL922" s="3"/>
    </row>
    <row r="923" spans="1:38" x14ac:dyDescent="0.25">
      <c r="A923" s="3">
        <v>43894</v>
      </c>
      <c r="B923">
        <v>15284554</v>
      </c>
      <c r="C923">
        <v>24981882</v>
      </c>
      <c r="D923">
        <v>19929056</v>
      </c>
      <c r="E923">
        <v>24426488</v>
      </c>
      <c r="F923">
        <v>14597479</v>
      </c>
      <c r="G923">
        <v>22410000</v>
      </c>
      <c r="H923">
        <v>22410000</v>
      </c>
      <c r="I923">
        <v>20726242</v>
      </c>
      <c r="K923" s="5">
        <f t="shared" si="131"/>
        <v>1.4426173998869363E-3</v>
      </c>
      <c r="L923" s="5">
        <f t="shared" si="126"/>
        <v>1.8097785950632606E-3</v>
      </c>
      <c r="M923" s="5">
        <f t="shared" si="127"/>
        <v>-7.0480474662126813E-4</v>
      </c>
      <c r="N923" s="5">
        <f t="shared" si="130"/>
        <v>-1.7458677044226434E-3</v>
      </c>
      <c r="O923" s="5">
        <f t="shared" si="135"/>
        <v>1.599911189126102E-2</v>
      </c>
      <c r="P923" s="5">
        <f t="shared" si="132"/>
        <v>6.1721771168341544E-3</v>
      </c>
      <c r="Q923" s="5">
        <f t="shared" si="133"/>
        <v>6.1721771168341544E-3</v>
      </c>
      <c r="R923" s="5">
        <f t="shared" si="134"/>
        <v>1.6146391894267254E-4</v>
      </c>
      <c r="T923" s="7">
        <f t="shared" si="128"/>
        <v>205.64825026595923</v>
      </c>
      <c r="U923" s="4">
        <f t="shared" si="129"/>
        <v>3.6633316984722858E-3</v>
      </c>
      <c r="V923" s="5">
        <f>T923/MAX($T$14:T923)-1</f>
        <v>-2.1127150444637199E-2</v>
      </c>
      <c r="Z923" s="3"/>
      <c r="AA923" s="3"/>
      <c r="AC923" s="3"/>
      <c r="AE923" s="3"/>
      <c r="AG923" s="3"/>
      <c r="AL923" s="3"/>
    </row>
    <row r="924" spans="1:38" x14ac:dyDescent="0.25">
      <c r="A924" s="3">
        <v>43895</v>
      </c>
      <c r="B924">
        <v>15079587</v>
      </c>
      <c r="C924">
        <v>24681478</v>
      </c>
      <c r="D924">
        <v>19920784</v>
      </c>
      <c r="E924">
        <v>24359044</v>
      </c>
      <c r="F924">
        <v>14614964</v>
      </c>
      <c r="G924">
        <v>22281156</v>
      </c>
      <c r="H924">
        <v>22281156</v>
      </c>
      <c r="I924">
        <v>20613428</v>
      </c>
      <c r="K924" s="5">
        <f t="shared" si="131"/>
        <v>-1.341007398711147E-2</v>
      </c>
      <c r="L924" s="5">
        <f t="shared" si="126"/>
        <v>-1.2024874667168839E-2</v>
      </c>
      <c r="M924" s="5">
        <f t="shared" si="127"/>
        <v>-4.1507234462079268E-4</v>
      </c>
      <c r="N924" s="5">
        <f t="shared" si="130"/>
        <v>-2.7611009818521159E-3</v>
      </c>
      <c r="O924" s="5">
        <f t="shared" si="135"/>
        <v>1.1978095669806788E-3</v>
      </c>
      <c r="P924" s="5">
        <f t="shared" si="132"/>
        <v>-5.7493975903614158E-3</v>
      </c>
      <c r="Q924" s="5">
        <f t="shared" si="133"/>
        <v>-5.7493975903614158E-3</v>
      </c>
      <c r="R924" s="5">
        <f t="shared" si="134"/>
        <v>-5.4430513741950959E-3</v>
      </c>
      <c r="T924" s="7">
        <f t="shared" si="128"/>
        <v>204.5080551619368</v>
      </c>
      <c r="U924" s="4">
        <f t="shared" si="129"/>
        <v>-5.5443948710863084E-3</v>
      </c>
      <c r="V924" s="5">
        <f>T924/MAX($T$14:T924)-1</f>
        <v>-2.6554408051157496E-2</v>
      </c>
      <c r="Z924" s="3"/>
      <c r="AA924" s="3"/>
      <c r="AC924" s="3"/>
      <c r="AE924" s="3"/>
      <c r="AG924" s="3"/>
      <c r="AL924" s="3"/>
    </row>
    <row r="925" spans="1:38" x14ac:dyDescent="0.25">
      <c r="A925" s="3">
        <v>43896</v>
      </c>
      <c r="B925">
        <v>15038530</v>
      </c>
      <c r="C925">
        <v>24681478</v>
      </c>
      <c r="D925">
        <v>19858206</v>
      </c>
      <c r="E925">
        <v>24359044</v>
      </c>
      <c r="F925">
        <v>14479039</v>
      </c>
      <c r="G925">
        <v>22047818</v>
      </c>
      <c r="H925">
        <v>22047818</v>
      </c>
      <c r="I925">
        <v>20434862</v>
      </c>
      <c r="K925" s="5">
        <f t="shared" si="131"/>
        <v>-2.7226872990619988E-3</v>
      </c>
      <c r="L925" s="5">
        <f t="shared" si="126"/>
        <v>0</v>
      </c>
      <c r="M925" s="5">
        <f t="shared" si="127"/>
        <v>-3.141342228297872E-3</v>
      </c>
      <c r="N925" s="5">
        <f t="shared" si="130"/>
        <v>0</v>
      </c>
      <c r="O925" s="5">
        <f t="shared" si="135"/>
        <v>-9.3003992346474273E-3</v>
      </c>
      <c r="P925" s="5">
        <f t="shared" si="132"/>
        <v>-1.0472436887924541E-2</v>
      </c>
      <c r="Q925" s="5">
        <f t="shared" si="133"/>
        <v>-1.0472436887924541E-2</v>
      </c>
      <c r="R925" s="5">
        <f t="shared" si="134"/>
        <v>-8.662605753880448E-3</v>
      </c>
      <c r="T925" s="7">
        <f t="shared" si="128"/>
        <v>203.36352817560783</v>
      </c>
      <c r="U925" s="4">
        <f t="shared" si="129"/>
        <v>-5.5964885364671035E-3</v>
      </c>
      <c r="V925" s="5">
        <f>T925/MAX($T$14:T925)-1</f>
        <v>-3.2002285147373688E-2</v>
      </c>
      <c r="Z925" s="3"/>
      <c r="AA925" s="3"/>
      <c r="AC925" s="3"/>
      <c r="AE925" s="3"/>
      <c r="AG925" s="3"/>
      <c r="AL925" s="3"/>
    </row>
    <row r="926" spans="1:38" x14ac:dyDescent="0.25">
      <c r="A926" s="3">
        <v>43899</v>
      </c>
      <c r="B926">
        <v>15152850</v>
      </c>
      <c r="C926">
        <v>24815212</v>
      </c>
      <c r="D926">
        <v>19934476</v>
      </c>
      <c r="E926">
        <v>24355196</v>
      </c>
      <c r="F926">
        <v>14499927</v>
      </c>
      <c r="G926">
        <v>22087720</v>
      </c>
      <c r="H926">
        <v>22087720</v>
      </c>
      <c r="I926">
        <v>20399186</v>
      </c>
      <c r="K926" s="5">
        <f t="shared" si="131"/>
        <v>7.6018068255341298E-3</v>
      </c>
      <c r="L926" s="5">
        <f t="shared" si="126"/>
        <v>5.418395122042563E-3</v>
      </c>
      <c r="M926" s="5">
        <f t="shared" si="127"/>
        <v>3.8407296207925157E-3</v>
      </c>
      <c r="N926" s="5">
        <f t="shared" si="130"/>
        <v>-1.5797007468765223E-4</v>
      </c>
      <c r="O926" s="5">
        <f t="shared" si="135"/>
        <v>1.4426371805476013E-3</v>
      </c>
      <c r="P926" s="5">
        <f t="shared" si="132"/>
        <v>1.8097936040655238E-3</v>
      </c>
      <c r="Q926" s="5">
        <f t="shared" si="133"/>
        <v>1.8097936040655238E-3</v>
      </c>
      <c r="R926" s="5">
        <f t="shared" si="134"/>
        <v>-1.7458400257364115E-3</v>
      </c>
      <c r="T926" s="7">
        <f t="shared" si="128"/>
        <v>203.8724287762542</v>
      </c>
      <c r="U926" s="4">
        <f t="shared" si="129"/>
        <v>2.5024182320779742E-3</v>
      </c>
      <c r="V926" s="5">
        <f>T926/MAX($T$14:T926)-1</f>
        <v>-2.9579950017116552E-2</v>
      </c>
      <c r="Z926" s="3"/>
      <c r="AA926" s="3"/>
      <c r="AC926" s="3"/>
      <c r="AE926" s="3"/>
      <c r="AG926" s="3"/>
      <c r="AL926" s="3"/>
    </row>
    <row r="927" spans="1:38" x14ac:dyDescent="0.25">
      <c r="A927" s="3">
        <v>43901</v>
      </c>
      <c r="B927">
        <v>14978302</v>
      </c>
      <c r="C927">
        <v>24543780</v>
      </c>
      <c r="D927">
        <v>19821652</v>
      </c>
      <c r="E927">
        <v>24288598</v>
      </c>
      <c r="F927">
        <v>14421467</v>
      </c>
      <c r="G927">
        <v>21953226</v>
      </c>
      <c r="H927">
        <v>21953226</v>
      </c>
      <c r="I927">
        <v>20342862</v>
      </c>
      <c r="K927" s="5">
        <f t="shared" si="131"/>
        <v>-1.1519153162606321E-2</v>
      </c>
      <c r="L927" s="5">
        <f t="shared" si="126"/>
        <v>-1.0938129402239261E-2</v>
      </c>
      <c r="M927" s="5">
        <f t="shared" si="127"/>
        <v>-5.659742448208771E-3</v>
      </c>
      <c r="N927" s="5">
        <f t="shared" si="130"/>
        <v>-2.7344473023332982E-3</v>
      </c>
      <c r="O927" s="5">
        <f t="shared" si="135"/>
        <v>-5.4110617246555526E-3</v>
      </c>
      <c r="P927" s="5">
        <f t="shared" si="132"/>
        <v>-6.0890847946279969E-3</v>
      </c>
      <c r="Q927" s="5">
        <f t="shared" si="133"/>
        <v>-6.0890847946279969E-3</v>
      </c>
      <c r="R927" s="5">
        <f t="shared" si="134"/>
        <v>-2.7610905650843343E-3</v>
      </c>
      <c r="T927" s="7">
        <f t="shared" si="128"/>
        <v>202.56759950874033</v>
      </c>
      <c r="U927" s="4">
        <f t="shared" si="129"/>
        <v>-6.4002242742979415E-3</v>
      </c>
      <c r="V927" s="5">
        <f>T927/MAX($T$14:T927)-1</f>
        <v>-3.5790855977282487E-2</v>
      </c>
      <c r="Z927" s="3"/>
      <c r="AA927" s="3"/>
      <c r="AC927" s="3"/>
      <c r="AE927" s="3"/>
      <c r="AG927" s="3"/>
      <c r="AL927" s="3"/>
    </row>
    <row r="928" spans="1:38" x14ac:dyDescent="0.25">
      <c r="A928" s="3">
        <v>43902</v>
      </c>
      <c r="B928">
        <v>15567640</v>
      </c>
      <c r="C928">
        <v>26102760</v>
      </c>
      <c r="D928">
        <v>19955086</v>
      </c>
      <c r="E928">
        <v>24552864</v>
      </c>
      <c r="F928">
        <v>14633612</v>
      </c>
      <c r="G928">
        <v>21853360</v>
      </c>
      <c r="H928">
        <v>21853360</v>
      </c>
      <c r="I928">
        <v>20342862</v>
      </c>
      <c r="K928" s="5">
        <f t="shared" si="131"/>
        <v>3.9346115467560949E-2</v>
      </c>
      <c r="L928" s="5">
        <f t="shared" si="126"/>
        <v>6.3518333361853863E-2</v>
      </c>
      <c r="M928" s="5">
        <f t="shared" si="127"/>
        <v>6.7317295248650044E-3</v>
      </c>
      <c r="N928" s="5">
        <f t="shared" si="130"/>
        <v>1.0880249242875228E-2</v>
      </c>
      <c r="O928" s="5">
        <f t="shared" si="135"/>
        <v>1.4710361990219134E-2</v>
      </c>
      <c r="P928" s="5">
        <f t="shared" si="132"/>
        <v>-4.549035298957893E-3</v>
      </c>
      <c r="Q928" s="5">
        <f t="shared" si="133"/>
        <v>-4.549035298957893E-3</v>
      </c>
      <c r="R928" s="5">
        <f t="shared" si="134"/>
        <v>0</v>
      </c>
      <c r="T928" s="7">
        <f t="shared" si="128"/>
        <v>205.76028565009364</v>
      </c>
      <c r="U928" s="4">
        <f t="shared" si="129"/>
        <v>1.5761089873682299E-2</v>
      </c>
      <c r="V928" s="5">
        <f>T928/MAX($T$14:T928)-1</f>
        <v>-2.0593869001314213E-2</v>
      </c>
      <c r="Z928" s="3"/>
      <c r="AA928" s="3"/>
      <c r="AC928" s="3"/>
      <c r="AE928" s="3"/>
      <c r="AG928" s="3"/>
      <c r="AL928" s="3"/>
    </row>
    <row r="929" spans="1:38" x14ac:dyDescent="0.25">
      <c r="A929" s="3">
        <v>43903</v>
      </c>
      <c r="B929">
        <v>15617472</v>
      </c>
      <c r="C929">
        <v>26186314</v>
      </c>
      <c r="D929">
        <v>20124978</v>
      </c>
      <c r="E929">
        <v>24638612</v>
      </c>
      <c r="F929">
        <v>14744853</v>
      </c>
      <c r="G929">
        <v>21926868</v>
      </c>
      <c r="H929">
        <v>21926868</v>
      </c>
      <c r="I929">
        <v>20339650</v>
      </c>
      <c r="K929" s="5">
        <f t="shared" si="131"/>
        <v>3.2009989953518669E-3</v>
      </c>
      <c r="L929" s="5">
        <f t="shared" si="126"/>
        <v>3.2009641892274399E-3</v>
      </c>
      <c r="M929" s="5">
        <f t="shared" si="127"/>
        <v>8.5137192593407462E-3</v>
      </c>
      <c r="N929" s="5">
        <f t="shared" si="130"/>
        <v>3.4923828030815063E-3</v>
      </c>
      <c r="O929" s="5">
        <f t="shared" si="135"/>
        <v>7.6017458984152242E-3</v>
      </c>
      <c r="P929" s="5">
        <f t="shared" si="132"/>
        <v>3.3636932718812407E-3</v>
      </c>
      <c r="Q929" s="5">
        <f t="shared" si="133"/>
        <v>3.3636932718812407E-3</v>
      </c>
      <c r="R929" s="5">
        <f t="shared" si="134"/>
        <v>-1.5789322072778944E-4</v>
      </c>
      <c r="T929" s="7">
        <f t="shared" si="128"/>
        <v>206.59822652430739</v>
      </c>
      <c r="U929" s="4">
        <f t="shared" si="129"/>
        <v>4.0724130585564344E-3</v>
      </c>
      <c r="V929" s="5">
        <f>T929/MAX($T$14:T929)-1</f>
        <v>-1.660532268380488E-2</v>
      </c>
      <c r="Z929" s="3"/>
      <c r="AA929" s="3"/>
      <c r="AC929" s="3"/>
      <c r="AE929" s="3"/>
      <c r="AG929" s="3"/>
      <c r="AL929" s="3"/>
    </row>
    <row r="930" spans="1:38" x14ac:dyDescent="0.25">
      <c r="A930" s="3">
        <v>43906</v>
      </c>
      <c r="B930">
        <v>15551580</v>
      </c>
      <c r="C930">
        <v>26030020</v>
      </c>
      <c r="D930">
        <v>19903920</v>
      </c>
      <c r="E930">
        <v>24398914</v>
      </c>
      <c r="F930">
        <v>14575005</v>
      </c>
      <c r="G930">
        <v>21790876</v>
      </c>
      <c r="H930">
        <v>21790876</v>
      </c>
      <c r="I930">
        <v>20284032</v>
      </c>
      <c r="K930" s="5">
        <f t="shared" si="131"/>
        <v>-4.2191207386188534E-3</v>
      </c>
      <c r="L930" s="5">
        <f t="shared" si="126"/>
        <v>-5.9685376109062105E-3</v>
      </c>
      <c r="M930" s="5">
        <f t="shared" si="127"/>
        <v>-1.0984260454843686E-2</v>
      </c>
      <c r="N930" s="5">
        <f t="shared" si="130"/>
        <v>-9.7285512674172292E-3</v>
      </c>
      <c r="O930" s="5">
        <f t="shared" si="135"/>
        <v>-1.1519138237593873E-2</v>
      </c>
      <c r="P930" s="5">
        <f t="shared" si="132"/>
        <v>-6.2020713582988662E-3</v>
      </c>
      <c r="Q930" s="5">
        <f t="shared" si="133"/>
        <v>-6.2020713582988662E-3</v>
      </c>
      <c r="R930" s="5">
        <f t="shared" si="134"/>
        <v>-2.7344619991003238E-3</v>
      </c>
      <c r="T930" s="7">
        <f t="shared" si="128"/>
        <v>205.11179843269622</v>
      </c>
      <c r="U930" s="4">
        <f t="shared" si="129"/>
        <v>-7.1947766281347386E-3</v>
      </c>
      <c r="V930" s="5">
        <f>T930/MAX($T$14:T930)-1</f>
        <v>-2.3680627724391612E-2</v>
      </c>
      <c r="Z930" s="3"/>
      <c r="AA930" s="3"/>
      <c r="AC930" s="3"/>
      <c r="AE930" s="3"/>
      <c r="AG930" s="3"/>
      <c r="AL930" s="3"/>
    </row>
    <row r="931" spans="1:38" x14ac:dyDescent="0.25">
      <c r="A931" s="3">
        <v>43907</v>
      </c>
      <c r="B931">
        <v>15619454</v>
      </c>
      <c r="C931">
        <v>26095562</v>
      </c>
      <c r="D931">
        <v>19933122</v>
      </c>
      <c r="E931">
        <v>24399494</v>
      </c>
      <c r="F931">
        <v>14556205</v>
      </c>
      <c r="G931">
        <v>22359992</v>
      </c>
      <c r="H931">
        <v>22359992</v>
      </c>
      <c r="I931">
        <v>20307338</v>
      </c>
      <c r="K931" s="5">
        <f t="shared" si="131"/>
        <v>4.3644439986161299E-3</v>
      </c>
      <c r="L931" s="5">
        <f t="shared" si="126"/>
        <v>2.5179389028513466E-3</v>
      </c>
      <c r="M931" s="5">
        <f t="shared" si="127"/>
        <v>1.4671481798560482E-3</v>
      </c>
      <c r="N931" s="5">
        <f t="shared" si="130"/>
        <v>2.3771549832130034E-5</v>
      </c>
      <c r="O931" s="5">
        <f t="shared" si="135"/>
        <v>-1.2898794888921428E-3</v>
      </c>
      <c r="P931" s="5">
        <f t="shared" si="132"/>
        <v>2.6117169406131291E-2</v>
      </c>
      <c r="Q931" s="5">
        <f t="shared" si="133"/>
        <v>2.6117169406131291E-2</v>
      </c>
      <c r="R931" s="5">
        <f t="shared" si="134"/>
        <v>1.14898260858598E-3</v>
      </c>
      <c r="T931" s="7">
        <f t="shared" si="128"/>
        <v>206.662103773035</v>
      </c>
      <c r="U931" s="4">
        <f t="shared" si="129"/>
        <v>7.5583430703890092E-3</v>
      </c>
      <c r="V931" s="5">
        <f>T931/MAX($T$14:T931)-1</f>
        <v>-1.6301270962465808E-2</v>
      </c>
      <c r="Z931" s="3"/>
      <c r="AA931" s="3"/>
      <c r="AC931" s="3"/>
      <c r="AE931" s="3"/>
      <c r="AG931" s="3"/>
      <c r="AL931" s="3"/>
    </row>
    <row r="932" spans="1:38" x14ac:dyDescent="0.25">
      <c r="A932" s="3">
        <v>43908</v>
      </c>
      <c r="B932">
        <v>15727419</v>
      </c>
      <c r="C932">
        <v>26313078</v>
      </c>
      <c r="D932">
        <v>20006210</v>
      </c>
      <c r="E932">
        <v>24330668</v>
      </c>
      <c r="F932">
        <v>14790650</v>
      </c>
      <c r="G932">
        <v>23259798</v>
      </c>
      <c r="H932">
        <v>23259798</v>
      </c>
      <c r="I932">
        <v>20206338</v>
      </c>
      <c r="K932" s="5">
        <f t="shared" si="131"/>
        <v>6.9122134486903075E-3</v>
      </c>
      <c r="L932" s="5">
        <f t="shared" si="126"/>
        <v>8.335363691343467E-3</v>
      </c>
      <c r="M932" s="5">
        <f t="shared" si="127"/>
        <v>3.6666609475424217E-3</v>
      </c>
      <c r="N932" s="5">
        <f t="shared" si="130"/>
        <v>-2.8207962017573474E-3</v>
      </c>
      <c r="O932" s="5">
        <f t="shared" si="135"/>
        <v>1.6106189765807688E-2</v>
      </c>
      <c r="P932" s="5">
        <f t="shared" si="132"/>
        <v>4.0241785417454601E-2</v>
      </c>
      <c r="Q932" s="5">
        <f t="shared" si="133"/>
        <v>4.0241785417454601E-2</v>
      </c>
      <c r="R932" s="5">
        <f t="shared" si="134"/>
        <v>-4.9735716222382154E-3</v>
      </c>
      <c r="T932" s="7">
        <f t="shared" si="128"/>
        <v>209.4445411369141</v>
      </c>
      <c r="U932" s="4">
        <f t="shared" si="129"/>
        <v>1.346370385803719E-2</v>
      </c>
      <c r="V932" s="5">
        <f>T932/MAX($T$14:T932)-1</f>
        <v>-3.0570425891768283E-3</v>
      </c>
      <c r="Z932" s="3"/>
      <c r="AA932" s="3"/>
      <c r="AC932" s="3"/>
      <c r="AE932" s="3"/>
      <c r="AG932" s="3"/>
      <c r="AL932" s="3"/>
    </row>
    <row r="933" spans="1:38" x14ac:dyDescent="0.25">
      <c r="A933" s="3">
        <v>43909</v>
      </c>
      <c r="B933">
        <v>16063370</v>
      </c>
      <c r="C933">
        <v>27150200</v>
      </c>
      <c r="D933">
        <v>20222588</v>
      </c>
      <c r="E933">
        <v>24436716</v>
      </c>
      <c r="F933">
        <v>14728246</v>
      </c>
      <c r="G933">
        <v>23202720</v>
      </c>
      <c r="H933">
        <v>23202720</v>
      </c>
      <c r="I933">
        <v>20547390</v>
      </c>
      <c r="K933" s="5">
        <f t="shared" si="131"/>
        <v>2.1360847574544817E-2</v>
      </c>
      <c r="L933" s="5">
        <f t="shared" si="126"/>
        <v>3.1813913978440578E-2</v>
      </c>
      <c r="M933" s="5">
        <f t="shared" si="127"/>
        <v>1.0815541774279014E-2</v>
      </c>
      <c r="N933" s="5">
        <f t="shared" si="130"/>
        <v>4.3586144038461061E-3</v>
      </c>
      <c r="O933" s="5">
        <f t="shared" si="135"/>
        <v>-4.2191519642477138E-3</v>
      </c>
      <c r="P933" s="5">
        <f t="shared" si="132"/>
        <v>-2.453933606818115E-3</v>
      </c>
      <c r="Q933" s="5">
        <f t="shared" si="133"/>
        <v>-2.453933606818115E-3</v>
      </c>
      <c r="R933" s="5">
        <f t="shared" si="134"/>
        <v>1.6878466548466031E-2</v>
      </c>
      <c r="T933" s="7">
        <f t="shared" si="128"/>
        <v>211.43689189304857</v>
      </c>
      <c r="U933" s="4">
        <f t="shared" si="129"/>
        <v>9.5125456377115752E-3</v>
      </c>
      <c r="V933" s="5">
        <f>T933/MAX($T$14:T933)-1</f>
        <v>0</v>
      </c>
      <c r="Z933" s="3"/>
      <c r="AA933" s="3"/>
      <c r="AC933" s="3"/>
      <c r="AE933" s="3"/>
      <c r="AG933" s="3"/>
      <c r="AL933" s="3"/>
    </row>
    <row r="934" spans="1:38" x14ac:dyDescent="0.25">
      <c r="A934" s="3">
        <v>43910</v>
      </c>
      <c r="B934">
        <v>15988909</v>
      </c>
      <c r="C934">
        <v>27065174</v>
      </c>
      <c r="D934">
        <v>20206848</v>
      </c>
      <c r="E934">
        <v>24436716</v>
      </c>
      <c r="F934">
        <v>14792528</v>
      </c>
      <c r="G934">
        <v>23230844</v>
      </c>
      <c r="H934">
        <v>23230844</v>
      </c>
      <c r="I934">
        <v>20547878</v>
      </c>
      <c r="K934" s="5">
        <f t="shared" si="131"/>
        <v>-4.6354532081375188E-3</v>
      </c>
      <c r="L934" s="5">
        <f t="shared" ref="L934:L997" si="136">C934/C933-1</f>
        <v>-3.1316896376454295E-3</v>
      </c>
      <c r="M934" s="5">
        <f t="shared" ref="M934:M997" si="137">D934/D933-1</f>
        <v>-7.7833756985012936E-4</v>
      </c>
      <c r="N934" s="5">
        <f t="shared" si="130"/>
        <v>0</v>
      </c>
      <c r="O934" s="5">
        <f t="shared" si="135"/>
        <v>4.3645387237556399E-3</v>
      </c>
      <c r="P934" s="5">
        <f t="shared" si="132"/>
        <v>1.2120992711199818E-3</v>
      </c>
      <c r="Q934" s="5">
        <f t="shared" si="133"/>
        <v>1.2120992711199818E-3</v>
      </c>
      <c r="R934" s="5">
        <f t="shared" si="134"/>
        <v>2.3749975057718586E-5</v>
      </c>
      <c r="T934" s="7">
        <f t="shared" si="128"/>
        <v>211.39108955673544</v>
      </c>
      <c r="U934" s="4">
        <f t="shared" si="129"/>
        <v>-2.1662414682246944E-4</v>
      </c>
      <c r="V934" s="5">
        <f>T934/MAX($T$14:T934)-1</f>
        <v>-2.1662414682244169E-4</v>
      </c>
      <c r="Z934" s="3"/>
      <c r="AA934" s="3"/>
      <c r="AC934" s="3"/>
      <c r="AE934" s="3"/>
      <c r="AG934" s="3"/>
      <c r="AL934" s="3"/>
    </row>
    <row r="935" spans="1:38" x14ac:dyDescent="0.25">
      <c r="A935" s="3">
        <v>43913</v>
      </c>
      <c r="B935">
        <v>16082305</v>
      </c>
      <c r="C935">
        <v>26943228</v>
      </c>
      <c r="D935">
        <v>20079350</v>
      </c>
      <c r="E935">
        <v>24432562</v>
      </c>
      <c r="F935">
        <v>14894776</v>
      </c>
      <c r="G935">
        <v>23424482</v>
      </c>
      <c r="H935">
        <v>23424482</v>
      </c>
      <c r="I935">
        <v>20489916</v>
      </c>
      <c r="K935" s="5">
        <f t="shared" si="131"/>
        <v>5.8412991155305516E-3</v>
      </c>
      <c r="L935" s="5">
        <f t="shared" si="136"/>
        <v>-4.5056425648695164E-3</v>
      </c>
      <c r="M935" s="5">
        <f t="shared" si="137"/>
        <v>-6.3096431467193348E-3</v>
      </c>
      <c r="N935" s="5">
        <f t="shared" si="130"/>
        <v>-1.699901083271893E-4</v>
      </c>
      <c r="O935" s="5">
        <f t="shared" si="135"/>
        <v>6.9121383444399331E-3</v>
      </c>
      <c r="P935" s="5">
        <f t="shared" si="132"/>
        <v>8.3353837682349496E-3</v>
      </c>
      <c r="Q935" s="5">
        <f t="shared" si="133"/>
        <v>8.3353837682349496E-3</v>
      </c>
      <c r="R935" s="5">
        <f t="shared" si="134"/>
        <v>-2.8208265593167026E-3</v>
      </c>
      <c r="T935" s="7">
        <f t="shared" ref="T935:T998" si="138">T934*(1+U935)</f>
        <v>211.80378052286798</v>
      </c>
      <c r="U935" s="4">
        <f t="shared" ref="U935:U998" si="139">(K935*$K$12%)+(L935*$L$12%)+(M935*$M$12%)+(N935*$N$12%)+(O935*$O$12%)+(P935*$P$12%)+(Q935*$Q$12%)+(R935*$R$12%)</f>
        <v>1.9522628271509551E-3</v>
      </c>
      <c r="V935" s="5">
        <f>T935/MAX($T$14:T935)-1</f>
        <v>0</v>
      </c>
      <c r="Z935" s="3"/>
      <c r="AA935" s="3"/>
      <c r="AC935" s="3"/>
      <c r="AE935" s="3"/>
      <c r="AG935" s="3"/>
      <c r="AL935" s="3"/>
    </row>
    <row r="936" spans="1:38" x14ac:dyDescent="0.25">
      <c r="A936" s="3">
        <v>43914</v>
      </c>
      <c r="B936">
        <v>15993569</v>
      </c>
      <c r="C936">
        <v>26838422</v>
      </c>
      <c r="D936">
        <v>20043602</v>
      </c>
      <c r="E936">
        <v>24430082</v>
      </c>
      <c r="F936">
        <v>15144799</v>
      </c>
      <c r="G936">
        <v>23979482</v>
      </c>
      <c r="H936">
        <v>23979482</v>
      </c>
      <c r="I936">
        <v>20713344</v>
      </c>
      <c r="K936" s="5">
        <f t="shared" si="131"/>
        <v>-5.517617033130473E-3</v>
      </c>
      <c r="L936" s="5">
        <f t="shared" si="136"/>
        <v>-3.8898828306690447E-3</v>
      </c>
      <c r="M936" s="5">
        <f t="shared" si="137"/>
        <v>-1.7803365148771899E-3</v>
      </c>
      <c r="N936" s="5">
        <f t="shared" si="130"/>
        <v>-1.0150388649377007E-4</v>
      </c>
      <c r="O936" s="5">
        <f t="shared" si="135"/>
        <v>1.6785952336577648E-2</v>
      </c>
      <c r="P936" s="5">
        <f t="shared" si="132"/>
        <v>2.369316000242816E-2</v>
      </c>
      <c r="Q936" s="5">
        <f t="shared" si="133"/>
        <v>2.369316000242816E-2</v>
      </c>
      <c r="R936" s="5">
        <f t="shared" si="134"/>
        <v>1.0904290676447825E-2</v>
      </c>
      <c r="T936" s="7">
        <f t="shared" si="138"/>
        <v>213.49257738887781</v>
      </c>
      <c r="U936" s="4">
        <f t="shared" si="139"/>
        <v>7.9734028440889143E-3</v>
      </c>
      <c r="V936" s="5">
        <f>T936/MAX($T$14:T936)-1</f>
        <v>0</v>
      </c>
      <c r="Z936" s="3"/>
      <c r="AA936" s="3"/>
      <c r="AC936" s="3"/>
      <c r="AE936" s="3"/>
      <c r="AG936" s="3"/>
      <c r="AL936" s="3"/>
    </row>
    <row r="937" spans="1:38" x14ac:dyDescent="0.25">
      <c r="A937" s="3">
        <v>43915</v>
      </c>
      <c r="B937">
        <v>16065532</v>
      </c>
      <c r="C937">
        <v>26819472</v>
      </c>
      <c r="D937">
        <v>20015916</v>
      </c>
      <c r="E937">
        <v>24426942</v>
      </c>
      <c r="F937">
        <v>15066283</v>
      </c>
      <c r="G937">
        <v>23905886</v>
      </c>
      <c r="H937">
        <v>23905886</v>
      </c>
      <c r="I937">
        <v>20669860</v>
      </c>
      <c r="K937" s="5">
        <f t="shared" si="131"/>
        <v>4.499496016179938E-3</v>
      </c>
      <c r="L937" s="5">
        <f t="shared" si="136"/>
        <v>-7.06077279804318E-4</v>
      </c>
      <c r="M937" s="5">
        <f t="shared" si="137"/>
        <v>-1.3812886526084478E-3</v>
      </c>
      <c r="N937" s="5">
        <f t="shared" si="130"/>
        <v>-1.2853006387780752E-4</v>
      </c>
      <c r="O937" s="5">
        <f t="shared" si="135"/>
        <v>-5.1843540478814232E-3</v>
      </c>
      <c r="P937" s="5">
        <f t="shared" si="132"/>
        <v>-3.0691238451272529E-3</v>
      </c>
      <c r="Q937" s="5">
        <f t="shared" si="133"/>
        <v>-3.0691238451272529E-3</v>
      </c>
      <c r="R937" s="5">
        <f t="shared" si="134"/>
        <v>-2.0993230257750906E-3</v>
      </c>
      <c r="T937" s="7">
        <f t="shared" si="138"/>
        <v>213.19533368170337</v>
      </c>
      <c r="U937" s="4">
        <f t="shared" si="139"/>
        <v>-1.3922905930027069E-3</v>
      </c>
      <c r="V937" s="5">
        <f>T937/MAX($T$14:T937)-1</f>
        <v>-1.3922905930027207E-3</v>
      </c>
      <c r="Z937" s="3"/>
      <c r="AA937" s="3"/>
      <c r="AC937" s="3"/>
      <c r="AE937" s="3"/>
      <c r="AG937" s="3"/>
      <c r="AL937" s="3"/>
    </row>
    <row r="938" spans="1:38" x14ac:dyDescent="0.25">
      <c r="A938" s="3">
        <v>43916</v>
      </c>
      <c r="B938">
        <v>15968504</v>
      </c>
      <c r="C938">
        <v>26553468</v>
      </c>
      <c r="D938">
        <v>19894978</v>
      </c>
      <c r="E938">
        <v>24252614</v>
      </c>
      <c r="F938">
        <v>15154289</v>
      </c>
      <c r="G938">
        <v>23798174</v>
      </c>
      <c r="H938">
        <v>23798174</v>
      </c>
      <c r="I938">
        <v>20666346</v>
      </c>
      <c r="K938" s="5">
        <f t="shared" si="131"/>
        <v>-6.039513661919238E-3</v>
      </c>
      <c r="L938" s="5">
        <f t="shared" si="136"/>
        <v>-9.9183160652827063E-3</v>
      </c>
      <c r="M938" s="5">
        <f t="shared" si="137"/>
        <v>-6.0420917034224031E-3</v>
      </c>
      <c r="N938" s="5">
        <f t="shared" si="130"/>
        <v>-7.1367099492027908E-3</v>
      </c>
      <c r="O938" s="5">
        <f t="shared" si="135"/>
        <v>5.8412549399211589E-3</v>
      </c>
      <c r="P938" s="5">
        <f t="shared" si="132"/>
        <v>-4.5056686039580685E-3</v>
      </c>
      <c r="Q938" s="5">
        <f t="shared" si="133"/>
        <v>-4.5056686039580685E-3</v>
      </c>
      <c r="R938" s="5">
        <f t="shared" si="134"/>
        <v>-1.7000598939709288E-4</v>
      </c>
      <c r="T938" s="7">
        <f t="shared" si="138"/>
        <v>212.32984804671037</v>
      </c>
      <c r="U938" s="4">
        <f t="shared" si="139"/>
        <v>-4.0595899546524011E-3</v>
      </c>
      <c r="V938" s="5">
        <f>T938/MAX($T$14:T938)-1</f>
        <v>-5.4462284187497545E-3</v>
      </c>
      <c r="Z938" s="3"/>
      <c r="AA938" s="3"/>
      <c r="AC938" s="3"/>
      <c r="AE938" s="3"/>
      <c r="AG938" s="3"/>
      <c r="AL938" s="3"/>
    </row>
    <row r="939" spans="1:38" x14ac:dyDescent="0.25">
      <c r="A939" s="3">
        <v>43917</v>
      </c>
      <c r="B939">
        <v>15882291</v>
      </c>
      <c r="C939">
        <v>26533104</v>
      </c>
      <c r="D939">
        <v>19879008</v>
      </c>
      <c r="E939">
        <v>24216984</v>
      </c>
      <c r="F939">
        <v>15070674</v>
      </c>
      <c r="G939">
        <v>23705602</v>
      </c>
      <c r="H939">
        <v>23705602</v>
      </c>
      <c r="I939">
        <v>20664248</v>
      </c>
      <c r="K939" s="5">
        <f t="shared" si="131"/>
        <v>-5.398940314008116E-3</v>
      </c>
      <c r="L939" s="5">
        <f t="shared" si="136"/>
        <v>-7.6690547539781662E-4</v>
      </c>
      <c r="M939" s="5">
        <f t="shared" si="137"/>
        <v>-8.027151374583319E-4</v>
      </c>
      <c r="N939" s="5">
        <f t="shared" si="130"/>
        <v>-1.4691199884679929E-3</v>
      </c>
      <c r="O939" s="5">
        <f t="shared" si="135"/>
        <v>-5.5175798745820126E-3</v>
      </c>
      <c r="P939" s="5">
        <f t="shared" si="132"/>
        <v>-3.8898782738541193E-3</v>
      </c>
      <c r="Q939" s="5">
        <f t="shared" si="133"/>
        <v>-3.8898782738541193E-3</v>
      </c>
      <c r="R939" s="5">
        <f t="shared" si="134"/>
        <v>-1.0151770419408734E-4</v>
      </c>
      <c r="T939" s="7">
        <f t="shared" si="138"/>
        <v>211.75027952579842</v>
      </c>
      <c r="U939" s="4">
        <f t="shared" si="139"/>
        <v>-2.7295668802270745E-3</v>
      </c>
      <c r="V939" s="5">
        <f>T939/MAX($T$14:T939)-1</f>
        <v>-8.160929454262833E-3</v>
      </c>
      <c r="Z939" s="3"/>
      <c r="AA939" s="3"/>
      <c r="AC939" s="3"/>
      <c r="AE939" s="3"/>
      <c r="AG939" s="3"/>
      <c r="AL939" s="3"/>
    </row>
    <row r="940" spans="1:38" x14ac:dyDescent="0.25">
      <c r="A940" s="3">
        <v>43920</v>
      </c>
      <c r="B940">
        <v>15790191</v>
      </c>
      <c r="C940">
        <v>26568964</v>
      </c>
      <c r="D940">
        <v>19911246</v>
      </c>
      <c r="E940">
        <v>24225688</v>
      </c>
      <c r="F940">
        <v>15138484</v>
      </c>
      <c r="G940">
        <v>23688866</v>
      </c>
      <c r="H940">
        <v>23688866</v>
      </c>
      <c r="I940">
        <v>20661594</v>
      </c>
      <c r="K940" s="5">
        <f t="shared" si="131"/>
        <v>-5.7989115046437334E-3</v>
      </c>
      <c r="L940" s="5">
        <f t="shared" si="136"/>
        <v>1.3515192191611014E-3</v>
      </c>
      <c r="M940" s="5">
        <f t="shared" si="137"/>
        <v>1.6217107010572107E-3</v>
      </c>
      <c r="N940" s="5">
        <f t="shared" si="130"/>
        <v>3.5941717597864908E-4</v>
      </c>
      <c r="O940" s="5">
        <f t="shared" si="135"/>
        <v>4.4994669780529239E-3</v>
      </c>
      <c r="P940" s="5">
        <f t="shared" si="132"/>
        <v>-7.0599346095490123E-4</v>
      </c>
      <c r="Q940" s="5">
        <f t="shared" si="133"/>
        <v>-7.0599346095490123E-4</v>
      </c>
      <c r="R940" s="5">
        <f t="shared" si="134"/>
        <v>-1.2843438580489863E-4</v>
      </c>
      <c r="T940" s="7">
        <f t="shared" si="138"/>
        <v>211.76332284704225</v>
      </c>
      <c r="U940" s="4">
        <f t="shared" si="139"/>
        <v>6.1597657736431333E-5</v>
      </c>
      <c r="V940" s="5">
        <f>T940/MAX($T$14:T940)-1</f>
        <v>-8.0998344906657582E-3</v>
      </c>
      <c r="Z940" s="3"/>
      <c r="AA940" s="3"/>
      <c r="AC940" s="3"/>
      <c r="AE940" s="3"/>
      <c r="AG940" s="3"/>
      <c r="AL940" s="3"/>
    </row>
    <row r="941" spans="1:38" x14ac:dyDescent="0.25">
      <c r="A941" s="3">
        <v>43921</v>
      </c>
      <c r="B941">
        <v>15790112</v>
      </c>
      <c r="C941">
        <v>26568964</v>
      </c>
      <c r="D941">
        <v>19911246</v>
      </c>
      <c r="E941">
        <v>24225688</v>
      </c>
      <c r="F941">
        <v>15103463</v>
      </c>
      <c r="G941">
        <v>23662784</v>
      </c>
      <c r="H941">
        <v>23662784</v>
      </c>
      <c r="I941">
        <v>20705330</v>
      </c>
      <c r="K941" s="5">
        <f t="shared" si="131"/>
        <v>-5.0031060422339735E-6</v>
      </c>
      <c r="L941" s="5">
        <f t="shared" si="136"/>
        <v>0</v>
      </c>
      <c r="M941" s="5">
        <f t="shared" si="137"/>
        <v>0</v>
      </c>
      <c r="N941" s="5">
        <f t="shared" si="130"/>
        <v>0</v>
      </c>
      <c r="O941" s="5">
        <f t="shared" si="135"/>
        <v>-2.3133756325930399E-3</v>
      </c>
      <c r="P941" s="5">
        <f t="shared" si="132"/>
        <v>-1.1010235779120858E-3</v>
      </c>
      <c r="Q941" s="5">
        <f t="shared" si="133"/>
        <v>-1.1010235779120858E-3</v>
      </c>
      <c r="R941" s="5">
        <f t="shared" si="134"/>
        <v>2.1167776309998221E-3</v>
      </c>
      <c r="T941" s="7">
        <f t="shared" si="138"/>
        <v>211.69969727913903</v>
      </c>
      <c r="U941" s="4">
        <f t="shared" si="139"/>
        <v>-3.0045603293245293E-4</v>
      </c>
      <c r="V941" s="5">
        <f>T941/MAX($T$14:T941)-1</f>
        <v>-8.3978568794597086E-3</v>
      </c>
      <c r="Z941" s="3"/>
      <c r="AA941" s="3"/>
      <c r="AC941" s="3"/>
      <c r="AE941" s="3"/>
      <c r="AG941" s="3"/>
      <c r="AL941" s="3"/>
    </row>
    <row r="942" spans="1:38" x14ac:dyDescent="0.25">
      <c r="A942" s="3">
        <v>43922</v>
      </c>
      <c r="B942">
        <v>15913569</v>
      </c>
      <c r="C942">
        <v>26578822</v>
      </c>
      <c r="D942">
        <v>19754646</v>
      </c>
      <c r="E942">
        <v>24160404</v>
      </c>
      <c r="F942">
        <v>15043772</v>
      </c>
      <c r="G942">
        <v>23814132</v>
      </c>
      <c r="H942">
        <v>23814132</v>
      </c>
      <c r="I942">
        <v>20635652</v>
      </c>
      <c r="K942" s="5">
        <f t="shared" si="131"/>
        <v>7.8186272522955402E-3</v>
      </c>
      <c r="L942" s="5">
        <f t="shared" si="136"/>
        <v>3.7103441443941954E-4</v>
      </c>
      <c r="M942" s="5">
        <f t="shared" si="137"/>
        <v>-7.8649020759423705E-3</v>
      </c>
      <c r="N942" s="5">
        <f t="shared" si="130"/>
        <v>-2.6948254266297988E-3</v>
      </c>
      <c r="O942" s="5">
        <f t="shared" si="135"/>
        <v>-3.9521399827311399E-3</v>
      </c>
      <c r="P942" s="5">
        <f t="shared" si="132"/>
        <v>6.3960352256100528E-3</v>
      </c>
      <c r="Q942" s="5">
        <f t="shared" si="133"/>
        <v>6.3960352256100528E-3</v>
      </c>
      <c r="R942" s="5">
        <f t="shared" si="134"/>
        <v>-3.365220452897888E-3</v>
      </c>
      <c r="T942" s="7">
        <f t="shared" si="138"/>
        <v>211.78185380826568</v>
      </c>
      <c r="U942" s="4">
        <f t="shared" si="139"/>
        <v>3.8808052246923352E-4</v>
      </c>
      <c r="V942" s="5">
        <f>T942/MAX($T$14:T942)-1</f>
        <v>-8.0130354016759719E-3</v>
      </c>
      <c r="Z942" s="3"/>
      <c r="AA942" s="3"/>
      <c r="AC942" s="3"/>
      <c r="AE942" s="3"/>
      <c r="AG942" s="3"/>
      <c r="AL942" s="3"/>
    </row>
    <row r="943" spans="1:38" x14ac:dyDescent="0.25">
      <c r="A943" s="3">
        <v>43924</v>
      </c>
      <c r="B943">
        <v>15922245</v>
      </c>
      <c r="C943">
        <v>26578822</v>
      </c>
      <c r="D943">
        <v>19754646</v>
      </c>
      <c r="E943">
        <v>24160404</v>
      </c>
      <c r="F943">
        <v>14956535</v>
      </c>
      <c r="G943">
        <v>23846316</v>
      </c>
      <c r="H943">
        <v>23846316</v>
      </c>
      <c r="I943">
        <v>20643068</v>
      </c>
      <c r="K943" s="5">
        <f t="shared" si="131"/>
        <v>5.4519510990913567E-4</v>
      </c>
      <c r="L943" s="5">
        <f t="shared" si="136"/>
        <v>0</v>
      </c>
      <c r="M943" s="5">
        <f t="shared" si="137"/>
        <v>0</v>
      </c>
      <c r="N943" s="5">
        <f t="shared" si="130"/>
        <v>0</v>
      </c>
      <c r="O943" s="5">
        <f t="shared" si="135"/>
        <v>-5.7988781005189338E-3</v>
      </c>
      <c r="P943" s="5">
        <f t="shared" si="132"/>
        <v>1.3514664317808567E-3</v>
      </c>
      <c r="Q943" s="5">
        <f t="shared" si="133"/>
        <v>1.3514664317808567E-3</v>
      </c>
      <c r="R943" s="5">
        <f t="shared" si="134"/>
        <v>3.5937803176744332E-4</v>
      </c>
      <c r="T943" s="7">
        <f t="shared" si="138"/>
        <v>211.7238422026754</v>
      </c>
      <c r="U943" s="4">
        <f t="shared" si="139"/>
        <v>-2.7392151191008018E-4</v>
      </c>
      <c r="V943" s="5">
        <f>T943/MAX($T$14:T943)-1</f>
        <v>-8.2847619708138476E-3</v>
      </c>
      <c r="Z943" s="3"/>
      <c r="AA943" s="3"/>
      <c r="AC943" s="3"/>
      <c r="AE943" s="3"/>
      <c r="AG943" s="3"/>
      <c r="AL943" s="3"/>
    </row>
    <row r="944" spans="1:38" x14ac:dyDescent="0.25">
      <c r="A944" s="3">
        <v>43928</v>
      </c>
      <c r="B944">
        <v>16083778</v>
      </c>
      <c r="C944">
        <v>26919636</v>
      </c>
      <c r="D944">
        <v>20007954</v>
      </c>
      <c r="E944">
        <v>24397962</v>
      </c>
      <c r="F944">
        <v>14956460</v>
      </c>
      <c r="G944">
        <v>23846316</v>
      </c>
      <c r="H944">
        <v>23846316</v>
      </c>
      <c r="I944">
        <v>20643068</v>
      </c>
      <c r="K944" s="5">
        <f t="shared" si="131"/>
        <v>1.0145114586542325E-2</v>
      </c>
      <c r="L944" s="5">
        <f t="shared" si="136"/>
        <v>1.2822765433321281E-2</v>
      </c>
      <c r="M944" s="5">
        <f t="shared" si="137"/>
        <v>1.2822705099347242E-2</v>
      </c>
      <c r="N944" s="5">
        <f t="shared" si="130"/>
        <v>9.8325342572913588E-3</v>
      </c>
      <c r="O944" s="5">
        <f t="shared" si="135"/>
        <v>-5.0145304376636446E-6</v>
      </c>
      <c r="P944" s="5">
        <f t="shared" si="132"/>
        <v>0</v>
      </c>
      <c r="Q944" s="5">
        <f t="shared" si="133"/>
        <v>0</v>
      </c>
      <c r="R944" s="5">
        <f t="shared" si="134"/>
        <v>0</v>
      </c>
      <c r="T944" s="7">
        <f t="shared" si="138"/>
        <v>212.93114725667709</v>
      </c>
      <c r="U944" s="4">
        <f t="shared" si="139"/>
        <v>5.7022631057580681E-3</v>
      </c>
      <c r="V944" s="5">
        <f>T944/MAX($T$14:T944)-1</f>
        <v>-2.6297407575818221E-3</v>
      </c>
      <c r="Z944" s="3"/>
      <c r="AA944" s="3"/>
      <c r="AC944" s="3"/>
      <c r="AE944" s="3"/>
      <c r="AG944" s="3"/>
      <c r="AL944" s="3"/>
    </row>
    <row r="945" spans="1:38" x14ac:dyDescent="0.25">
      <c r="A945" s="3">
        <v>43929</v>
      </c>
      <c r="B945">
        <v>15823794</v>
      </c>
      <c r="C945">
        <v>26352246</v>
      </c>
      <c r="D945">
        <v>19688078</v>
      </c>
      <c r="E945">
        <v>24063178</v>
      </c>
      <c r="F945">
        <v>14943567</v>
      </c>
      <c r="G945">
        <v>23825760</v>
      </c>
      <c r="H945">
        <v>23825760</v>
      </c>
      <c r="I945">
        <v>20643068</v>
      </c>
      <c r="K945" s="5">
        <f t="shared" si="131"/>
        <v>-1.6164361383252168E-2</v>
      </c>
      <c r="L945" s="5">
        <f t="shared" si="136"/>
        <v>-2.1077179498266596E-2</v>
      </c>
      <c r="M945" s="5">
        <f t="shared" si="137"/>
        <v>-1.5987441794398372E-2</v>
      </c>
      <c r="N945" s="5">
        <f t="shared" si="130"/>
        <v>-1.3721801845580361E-2</v>
      </c>
      <c r="O945" s="5">
        <f t="shared" si="135"/>
        <v>-8.6203553514663245E-4</v>
      </c>
      <c r="P945" s="5">
        <f t="shared" si="132"/>
        <v>-8.6201994471601928E-4</v>
      </c>
      <c r="Q945" s="5">
        <f t="shared" si="133"/>
        <v>-8.6201994471601928E-4</v>
      </c>
      <c r="R945" s="5">
        <f t="shared" si="134"/>
        <v>0</v>
      </c>
      <c r="T945" s="7">
        <f t="shared" si="138"/>
        <v>211.08032683605899</v>
      </c>
      <c r="U945" s="4">
        <f t="shared" si="139"/>
        <v>-8.692107493259521E-3</v>
      </c>
      <c r="V945" s="5">
        <f>T945/MAX($T$14:T945)-1</f>
        <v>-1.1298990261496944E-2</v>
      </c>
      <c r="Z945" s="3"/>
      <c r="AA945" s="3"/>
      <c r="AC945" s="3"/>
      <c r="AE945" s="3"/>
      <c r="AG945" s="3"/>
      <c r="AL945" s="3"/>
    </row>
    <row r="946" spans="1:38" x14ac:dyDescent="0.25">
      <c r="A946" s="3">
        <v>43930</v>
      </c>
      <c r="B946">
        <v>15831894</v>
      </c>
      <c r="C946">
        <v>26151306</v>
      </c>
      <c r="D946">
        <v>19782632</v>
      </c>
      <c r="E946">
        <v>24276626</v>
      </c>
      <c r="F946">
        <v>14995556</v>
      </c>
      <c r="G946">
        <v>23895340</v>
      </c>
      <c r="H946">
        <v>23895340</v>
      </c>
      <c r="I946">
        <v>20643068</v>
      </c>
      <c r="K946" s="5">
        <f t="shared" si="131"/>
        <v>5.1188735141516339E-4</v>
      </c>
      <c r="L946" s="5">
        <f t="shared" si="136"/>
        <v>-7.6251565046865366E-3</v>
      </c>
      <c r="M946" s="5">
        <f t="shared" si="137"/>
        <v>4.8026018588507302E-3</v>
      </c>
      <c r="N946" s="5">
        <f t="shared" si="130"/>
        <v>8.8703162982046724E-3</v>
      </c>
      <c r="O946" s="5">
        <f t="shared" si="135"/>
        <v>3.4790221103166985E-3</v>
      </c>
      <c r="P946" s="5">
        <f t="shared" si="132"/>
        <v>2.9203685422836134E-3</v>
      </c>
      <c r="Q946" s="5">
        <f t="shared" si="133"/>
        <v>2.9203685422836134E-3</v>
      </c>
      <c r="R946" s="5">
        <f t="shared" si="134"/>
        <v>0</v>
      </c>
      <c r="T946" s="7">
        <f t="shared" si="138"/>
        <v>211.49930567012623</v>
      </c>
      <c r="U946" s="4">
        <f t="shared" si="139"/>
        <v>1.9849260248334943E-3</v>
      </c>
      <c r="V946" s="5">
        <f>T946/MAX($T$14:T946)-1</f>
        <v>-9.3364918964878862E-3</v>
      </c>
      <c r="Z946" s="3"/>
      <c r="AA946" s="3"/>
      <c r="AC946" s="3"/>
      <c r="AE946" s="3"/>
      <c r="AG946" s="3"/>
      <c r="AL946" s="3"/>
    </row>
    <row r="947" spans="1:38" x14ac:dyDescent="0.25">
      <c r="A947" s="3">
        <v>43934</v>
      </c>
      <c r="B947">
        <v>15831894</v>
      </c>
      <c r="C947">
        <v>26151306</v>
      </c>
      <c r="D947">
        <v>19782632</v>
      </c>
      <c r="E947">
        <v>24276626</v>
      </c>
      <c r="F947">
        <v>15147688</v>
      </c>
      <c r="G947">
        <v>24201744</v>
      </c>
      <c r="H947">
        <v>24201744</v>
      </c>
      <c r="I947">
        <v>20846042</v>
      </c>
      <c r="K947" s="5">
        <f t="shared" si="131"/>
        <v>0</v>
      </c>
      <c r="L947" s="5">
        <f t="shared" si="136"/>
        <v>0</v>
      </c>
      <c r="M947" s="5">
        <f t="shared" si="137"/>
        <v>0</v>
      </c>
      <c r="N947" s="5">
        <f t="shared" si="130"/>
        <v>0</v>
      </c>
      <c r="O947" s="5">
        <f t="shared" si="135"/>
        <v>1.0145138999847703E-2</v>
      </c>
      <c r="P947" s="5">
        <f t="shared" si="132"/>
        <v>1.282275121425358E-2</v>
      </c>
      <c r="Q947" s="5">
        <f t="shared" si="133"/>
        <v>1.282275121425358E-2</v>
      </c>
      <c r="R947" s="5">
        <f t="shared" si="134"/>
        <v>9.8325500841252023E-3</v>
      </c>
      <c r="T947" s="7">
        <f t="shared" si="138"/>
        <v>212.70546483604431</v>
      </c>
      <c r="U947" s="4">
        <f t="shared" si="139"/>
        <v>5.7028989390600082E-3</v>
      </c>
      <c r="V947" s="5">
        <f>T947/MAX($T$14:T947)-1</f>
        <v>-3.6868380271589674E-3</v>
      </c>
      <c r="Z947" s="3"/>
      <c r="AA947" s="3"/>
      <c r="AC947" s="3"/>
      <c r="AE947" s="3"/>
      <c r="AG947" s="3"/>
      <c r="AL947" s="3"/>
    </row>
    <row r="948" spans="1:38" x14ac:dyDescent="0.25">
      <c r="A948" s="3">
        <v>43936</v>
      </c>
      <c r="B948">
        <v>15780533</v>
      </c>
      <c r="C948">
        <v>26272374</v>
      </c>
      <c r="D948">
        <v>19837116</v>
      </c>
      <c r="E948">
        <v>24343486</v>
      </c>
      <c r="F948">
        <v>14902835</v>
      </c>
      <c r="G948">
        <v>23691638</v>
      </c>
      <c r="H948">
        <v>23691638</v>
      </c>
      <c r="I948">
        <v>20559996</v>
      </c>
      <c r="K948" s="5">
        <f t="shared" si="131"/>
        <v>-3.2441475416649102E-3</v>
      </c>
      <c r="L948" s="5">
        <f t="shared" si="136"/>
        <v>4.6295202235788757E-3</v>
      </c>
      <c r="M948" s="5">
        <f t="shared" si="137"/>
        <v>2.7541330193070479E-3</v>
      </c>
      <c r="N948" s="5">
        <f t="shared" si="130"/>
        <v>2.7540894686106654E-3</v>
      </c>
      <c r="O948" s="5">
        <f t="shared" si="135"/>
        <v>-1.6164380993323846E-2</v>
      </c>
      <c r="P948" s="5">
        <f t="shared" si="132"/>
        <v>-2.1077241375662803E-2</v>
      </c>
      <c r="Q948" s="5">
        <f t="shared" si="133"/>
        <v>-2.1077241375662803E-2</v>
      </c>
      <c r="R948" s="5">
        <f t="shared" si="134"/>
        <v>-1.3721837459600206E-2</v>
      </c>
      <c r="T948" s="7">
        <f t="shared" si="138"/>
        <v>210.97332165207257</v>
      </c>
      <c r="U948" s="4">
        <f t="shared" si="139"/>
        <v>-8.1433882543022473E-3</v>
      </c>
      <c r="V948" s="5">
        <f>T948/MAX($T$14:T948)-1</f>
        <v>-1.1800202927975345E-2</v>
      </c>
      <c r="Z948" s="3"/>
      <c r="AA948" s="3"/>
      <c r="AC948" s="3"/>
      <c r="AE948" s="3"/>
      <c r="AG948" s="3"/>
      <c r="AL948" s="3"/>
    </row>
    <row r="949" spans="1:38" x14ac:dyDescent="0.25">
      <c r="A949" s="3">
        <v>43937</v>
      </c>
      <c r="B949">
        <v>15806244</v>
      </c>
      <c r="C949">
        <v>26542724</v>
      </c>
      <c r="D949">
        <v>19913916</v>
      </c>
      <c r="E949">
        <v>24409332</v>
      </c>
      <c r="F949">
        <v>14985607</v>
      </c>
      <c r="G949">
        <v>23750356</v>
      </c>
      <c r="H949">
        <v>23750356</v>
      </c>
      <c r="I949">
        <v>20742370</v>
      </c>
      <c r="K949" s="5">
        <f t="shared" si="131"/>
        <v>1.6292859056155073E-3</v>
      </c>
      <c r="L949" s="5">
        <f t="shared" si="136"/>
        <v>1.0290276775140272E-2</v>
      </c>
      <c r="M949" s="5">
        <f t="shared" si="137"/>
        <v>3.8715305188516957E-3</v>
      </c>
      <c r="N949" s="5">
        <f t="shared" si="130"/>
        <v>2.7048714387085671E-3</v>
      </c>
      <c r="O949" s="5">
        <f t="shared" si="135"/>
        <v>5.554111013105878E-3</v>
      </c>
      <c r="P949" s="5">
        <f t="shared" si="132"/>
        <v>2.4784271986597606E-3</v>
      </c>
      <c r="Q949" s="5">
        <f t="shared" si="133"/>
        <v>2.4784271986597606E-3</v>
      </c>
      <c r="R949" s="5">
        <f t="shared" si="134"/>
        <v>8.8703324650452053E-3</v>
      </c>
      <c r="T949" s="7">
        <f t="shared" si="138"/>
        <v>211.9722081380252</v>
      </c>
      <c r="U949" s="4">
        <f t="shared" si="139"/>
        <v>4.7346578142233309E-3</v>
      </c>
      <c r="V949" s="5">
        <f>T949/MAX($T$14:T949)-1</f>
        <v>-7.1214150367544526E-3</v>
      </c>
      <c r="Z949" s="3"/>
      <c r="AA949" s="3"/>
      <c r="AC949" s="3"/>
      <c r="AE949" s="3"/>
      <c r="AG949" s="3"/>
      <c r="AL949" s="3"/>
    </row>
    <row r="950" spans="1:38" x14ac:dyDescent="0.25">
      <c r="A950" s="3">
        <v>43938</v>
      </c>
      <c r="B950">
        <v>15723609</v>
      </c>
      <c r="C950">
        <v>26388092</v>
      </c>
      <c r="D950">
        <v>19799520</v>
      </c>
      <c r="E950">
        <v>24409332</v>
      </c>
      <c r="F950">
        <v>14985607</v>
      </c>
      <c r="G950">
        <v>23750356</v>
      </c>
      <c r="H950">
        <v>23750356</v>
      </c>
      <c r="I950">
        <v>20742370</v>
      </c>
      <c r="K950" s="5">
        <f t="shared" si="131"/>
        <v>-5.2279972395719021E-3</v>
      </c>
      <c r="L950" s="5">
        <f t="shared" si="136"/>
        <v>-5.8257773392060841E-3</v>
      </c>
      <c r="M950" s="5">
        <f t="shared" si="137"/>
        <v>-5.7445255870317569E-3</v>
      </c>
      <c r="N950" s="5">
        <f t="shared" si="130"/>
        <v>0</v>
      </c>
      <c r="O950" s="5">
        <f t="shared" si="135"/>
        <v>0</v>
      </c>
      <c r="P950" s="5">
        <f t="shared" si="132"/>
        <v>0</v>
      </c>
      <c r="Q950" s="5">
        <f t="shared" si="133"/>
        <v>0</v>
      </c>
      <c r="R950" s="5">
        <f t="shared" si="134"/>
        <v>0</v>
      </c>
      <c r="T950" s="7">
        <f t="shared" si="138"/>
        <v>211.52711154063618</v>
      </c>
      <c r="U950" s="4">
        <f t="shared" si="139"/>
        <v>-2.0997875207262179E-3</v>
      </c>
      <c r="V950" s="5">
        <f>T950/MAX($T$14:T950)-1</f>
        <v>-9.2062490990565404E-3</v>
      </c>
      <c r="Z950" s="3"/>
      <c r="AA950" s="3"/>
      <c r="AC950" s="3"/>
      <c r="AE950" s="3"/>
      <c r="AG950" s="3"/>
      <c r="AL950" s="3"/>
    </row>
    <row r="951" spans="1:38" x14ac:dyDescent="0.25">
      <c r="A951" s="3">
        <v>43941</v>
      </c>
      <c r="B951">
        <v>15706029</v>
      </c>
      <c r="C951">
        <v>26350350</v>
      </c>
      <c r="D951">
        <v>19761806</v>
      </c>
      <c r="E951">
        <v>24409332</v>
      </c>
      <c r="F951">
        <v>14936990</v>
      </c>
      <c r="G951">
        <v>23860308</v>
      </c>
      <c r="H951">
        <v>23860308</v>
      </c>
      <c r="I951">
        <v>20799496</v>
      </c>
      <c r="K951" s="5">
        <f t="shared" si="131"/>
        <v>-1.1180639254003699E-3</v>
      </c>
      <c r="L951" s="5">
        <f t="shared" si="136"/>
        <v>-1.4302663489274003E-3</v>
      </c>
      <c r="M951" s="5">
        <f t="shared" si="137"/>
        <v>-1.9047936515632635E-3</v>
      </c>
      <c r="N951" s="5">
        <f t="shared" si="130"/>
        <v>0</v>
      </c>
      <c r="O951" s="5">
        <f t="shared" si="135"/>
        <v>-3.2442462957956719E-3</v>
      </c>
      <c r="P951" s="5">
        <f t="shared" si="132"/>
        <v>4.629488501140866E-3</v>
      </c>
      <c r="Q951" s="5">
        <f t="shared" si="133"/>
        <v>4.629488501140866E-3</v>
      </c>
      <c r="R951" s="5">
        <f t="shared" si="134"/>
        <v>2.7540729434485378E-3</v>
      </c>
      <c r="T951" s="7">
        <f t="shared" si="138"/>
        <v>211.64122194893139</v>
      </c>
      <c r="U951" s="4">
        <f t="shared" si="139"/>
        <v>5.394599655054455E-4</v>
      </c>
      <c r="V951" s="5">
        <f>T951/MAX($T$14:T951)-1</f>
        <v>-8.6717555363724497E-3</v>
      </c>
      <c r="Z951" s="3"/>
      <c r="AA951" s="3"/>
      <c r="AC951" s="3"/>
      <c r="AE951" s="3"/>
      <c r="AG951" s="3"/>
      <c r="AL951" s="3"/>
    </row>
    <row r="952" spans="1:38" x14ac:dyDescent="0.25">
      <c r="A952" s="3">
        <v>43942</v>
      </c>
      <c r="B952">
        <v>15872743</v>
      </c>
      <c r="C952">
        <v>26441514</v>
      </c>
      <c r="D952">
        <v>19908470</v>
      </c>
      <c r="E952">
        <v>24405924</v>
      </c>
      <c r="F952">
        <v>14986809</v>
      </c>
      <c r="G952">
        <v>24000314</v>
      </c>
      <c r="H952">
        <v>24000314</v>
      </c>
      <c r="I952">
        <v>20850546</v>
      </c>
      <c r="K952" s="5">
        <f t="shared" si="131"/>
        <v>1.0614649953848865E-2</v>
      </c>
      <c r="L952" s="5">
        <f t="shared" si="136"/>
        <v>3.4596883912358933E-3</v>
      </c>
      <c r="M952" s="5">
        <f t="shared" si="137"/>
        <v>7.4215888972901656E-3</v>
      </c>
      <c r="N952" s="5">
        <f t="shared" si="130"/>
        <v>-1.3961873270440517E-4</v>
      </c>
      <c r="O952" s="5">
        <f t="shared" si="135"/>
        <v>3.335277053810648E-3</v>
      </c>
      <c r="P952" s="5">
        <f t="shared" si="132"/>
        <v>5.8677364935943999E-3</v>
      </c>
      <c r="Q952" s="5">
        <f t="shared" si="133"/>
        <v>5.8677364935943999E-3</v>
      </c>
      <c r="R952" s="5">
        <f t="shared" si="134"/>
        <v>2.4543863947472655E-3</v>
      </c>
      <c r="T952" s="7">
        <f t="shared" si="138"/>
        <v>212.6698365138549</v>
      </c>
      <c r="U952" s="4">
        <f t="shared" si="139"/>
        <v>4.860180618177154E-3</v>
      </c>
      <c r="V952" s="5">
        <f>T952/MAX($T$14:T952)-1</f>
        <v>-3.8537212163787249E-3</v>
      </c>
      <c r="Z952" s="3"/>
      <c r="AA952" s="3"/>
      <c r="AC952" s="3"/>
      <c r="AE952" s="3"/>
      <c r="AG952" s="3"/>
      <c r="AL952" s="3"/>
    </row>
    <row r="953" spans="1:38" x14ac:dyDescent="0.25">
      <c r="A953" s="3">
        <v>43943</v>
      </c>
      <c r="B953">
        <v>15796304</v>
      </c>
      <c r="C953">
        <v>26384244</v>
      </c>
      <c r="D953">
        <v>19873996</v>
      </c>
      <c r="E953">
        <v>24368362</v>
      </c>
      <c r="F953">
        <v>15034348</v>
      </c>
      <c r="G953">
        <v>23957382</v>
      </c>
      <c r="H953">
        <v>23957382</v>
      </c>
      <c r="I953">
        <v>20850546</v>
      </c>
      <c r="K953" s="5">
        <f t="shared" si="131"/>
        <v>-4.8157397873827001E-3</v>
      </c>
      <c r="L953" s="5">
        <f t="shared" si="136"/>
        <v>-2.165912284750382E-3</v>
      </c>
      <c r="M953" s="5">
        <f t="shared" si="137"/>
        <v>-1.7316247808093488E-3</v>
      </c>
      <c r="N953" s="5">
        <f t="shared" si="130"/>
        <v>-1.5390525677290157E-3</v>
      </c>
      <c r="O953" s="5">
        <f t="shared" si="135"/>
        <v>3.1720561728649788E-3</v>
      </c>
      <c r="P953" s="5">
        <f t="shared" si="132"/>
        <v>-1.7888099297367344E-3</v>
      </c>
      <c r="Q953" s="5">
        <f t="shared" si="133"/>
        <v>-1.7888099297367344E-3</v>
      </c>
      <c r="R953" s="5">
        <f t="shared" si="134"/>
        <v>0</v>
      </c>
      <c r="T953" s="7">
        <f t="shared" si="138"/>
        <v>212.38650996576649</v>
      </c>
      <c r="U953" s="4">
        <f t="shared" si="139"/>
        <v>-1.3322366384099921E-3</v>
      </c>
      <c r="V953" s="5">
        <f>T953/MAX($T$14:T953)-1</f>
        <v>-5.1808237861900031E-3</v>
      </c>
      <c r="Z953" s="3"/>
      <c r="AA953" s="3"/>
      <c r="AC953" s="3"/>
      <c r="AE953" s="3"/>
      <c r="AG953" s="3"/>
      <c r="AL953" s="3"/>
    </row>
    <row r="954" spans="1:38" x14ac:dyDescent="0.25">
      <c r="A954" s="3">
        <v>43944</v>
      </c>
      <c r="B954">
        <v>15771242</v>
      </c>
      <c r="C954">
        <v>26675932</v>
      </c>
      <c r="D954">
        <v>19834726</v>
      </c>
      <c r="E954">
        <v>24310768</v>
      </c>
      <c r="F954">
        <v>15017538</v>
      </c>
      <c r="G954">
        <v>23923116</v>
      </c>
      <c r="H954">
        <v>23923116</v>
      </c>
      <c r="I954">
        <v>20850546</v>
      </c>
      <c r="K954" s="5">
        <f t="shared" si="131"/>
        <v>-1.5865736693849719E-3</v>
      </c>
      <c r="L954" s="5">
        <f t="shared" si="136"/>
        <v>1.1055385934120476E-2</v>
      </c>
      <c r="M954" s="5">
        <f t="shared" si="137"/>
        <v>-1.9759488730902719E-3</v>
      </c>
      <c r="N954" s="5">
        <f t="shared" si="130"/>
        <v>-2.3634744099747529E-3</v>
      </c>
      <c r="O954" s="5">
        <f t="shared" si="135"/>
        <v>-1.1181063522009982E-3</v>
      </c>
      <c r="P954" s="5">
        <f t="shared" si="132"/>
        <v>-1.4302898371784112E-3</v>
      </c>
      <c r="Q954" s="5">
        <f t="shared" si="133"/>
        <v>-1.4302898371784112E-3</v>
      </c>
      <c r="R954" s="5">
        <f t="shared" si="134"/>
        <v>0</v>
      </c>
      <c r="T954" s="7">
        <f t="shared" si="138"/>
        <v>212.41705918884693</v>
      </c>
      <c r="U954" s="4">
        <f t="shared" si="139"/>
        <v>1.4383786938908238E-4</v>
      </c>
      <c r="V954" s="5">
        <f>T954/MAX($T$14:T954)-1</f>
        <v>-5.0377311154561344E-3</v>
      </c>
      <c r="Z954" s="3"/>
      <c r="AA954" s="3"/>
      <c r="AC954" s="3"/>
      <c r="AE954" s="3"/>
      <c r="AG954" s="3"/>
      <c r="AL954" s="3"/>
    </row>
    <row r="955" spans="1:38" x14ac:dyDescent="0.25">
      <c r="A955" s="3">
        <v>43945</v>
      </c>
      <c r="B955">
        <v>15763040</v>
      </c>
      <c r="C955">
        <v>26675932</v>
      </c>
      <c r="D955">
        <v>19834726</v>
      </c>
      <c r="E955">
        <v>24310768</v>
      </c>
      <c r="F955">
        <v>15176944</v>
      </c>
      <c r="G955">
        <v>24005884</v>
      </c>
      <c r="H955">
        <v>24005884</v>
      </c>
      <c r="I955">
        <v>20847636</v>
      </c>
      <c r="K955" s="5">
        <f t="shared" si="131"/>
        <v>-5.2006049999109294E-4</v>
      </c>
      <c r="L955" s="5">
        <f t="shared" si="136"/>
        <v>0</v>
      </c>
      <c r="M955" s="5">
        <f t="shared" si="137"/>
        <v>0</v>
      </c>
      <c r="N955" s="5">
        <f t="shared" si="130"/>
        <v>0</v>
      </c>
      <c r="O955" s="5">
        <f t="shared" si="135"/>
        <v>1.0614656010858869E-2</v>
      </c>
      <c r="P955" s="5">
        <f t="shared" si="132"/>
        <v>3.459749975713855E-3</v>
      </c>
      <c r="Q955" s="5">
        <f t="shared" si="133"/>
        <v>3.459749975713855E-3</v>
      </c>
      <c r="R955" s="5">
        <f t="shared" si="134"/>
        <v>-1.395646905361092E-4</v>
      </c>
      <c r="T955" s="7">
        <f t="shared" si="138"/>
        <v>212.86511396406303</v>
      </c>
      <c r="U955" s="4">
        <f t="shared" si="139"/>
        <v>2.1093163464699222E-3</v>
      </c>
      <c r="V955" s="5">
        <f>T955/MAX($T$14:T955)-1</f>
        <v>-2.9390409375772419E-3</v>
      </c>
      <c r="Z955" s="3"/>
      <c r="AA955" s="3"/>
      <c r="AC955" s="3"/>
      <c r="AE955" s="3"/>
      <c r="AG955" s="3"/>
      <c r="AL955" s="3"/>
    </row>
    <row r="956" spans="1:38" x14ac:dyDescent="0.25">
      <c r="A956" s="3">
        <v>43948</v>
      </c>
      <c r="B956">
        <v>15729692</v>
      </c>
      <c r="C956">
        <v>26650810</v>
      </c>
      <c r="D956">
        <v>19834726</v>
      </c>
      <c r="E956">
        <v>24310768</v>
      </c>
      <c r="F956">
        <v>15103857</v>
      </c>
      <c r="G956">
        <v>23953888</v>
      </c>
      <c r="H956">
        <v>23953888</v>
      </c>
      <c r="I956">
        <v>20815550</v>
      </c>
      <c r="K956" s="5">
        <f t="shared" si="131"/>
        <v>-2.1155817659537224E-3</v>
      </c>
      <c r="L956" s="5">
        <f t="shared" si="136"/>
        <v>-9.4174778973044049E-4</v>
      </c>
      <c r="M956" s="5">
        <f t="shared" si="137"/>
        <v>0</v>
      </c>
      <c r="N956" s="5">
        <f t="shared" si="130"/>
        <v>0</v>
      </c>
      <c r="O956" s="5">
        <f t="shared" si="135"/>
        <v>-4.815659858796395E-3</v>
      </c>
      <c r="P956" s="5">
        <f t="shared" si="132"/>
        <v>-2.1659689766059254E-3</v>
      </c>
      <c r="Q956" s="5">
        <f t="shared" si="133"/>
        <v>-2.1659689766059254E-3</v>
      </c>
      <c r="R956" s="5">
        <f t="shared" si="134"/>
        <v>-1.5390713844005699E-3</v>
      </c>
      <c r="T956" s="7">
        <f t="shared" si="138"/>
        <v>212.49941173147724</v>
      </c>
      <c r="U956" s="4">
        <f t="shared" si="139"/>
        <v>-1.7179998440116223E-3</v>
      </c>
      <c r="V956" s="5">
        <f>T956/MAX($T$14:T956)-1</f>
        <v>-4.6519915097166242E-3</v>
      </c>
      <c r="Z956" s="3"/>
      <c r="AA956" s="3"/>
      <c r="AC956" s="3"/>
      <c r="AE956" s="3"/>
      <c r="AG956" s="3"/>
      <c r="AL956" s="3"/>
    </row>
    <row r="957" spans="1:38" x14ac:dyDescent="0.25">
      <c r="A957" s="3">
        <v>43949</v>
      </c>
      <c r="B957">
        <v>15790136</v>
      </c>
      <c r="C957">
        <v>26688192</v>
      </c>
      <c r="D957">
        <v>19832742</v>
      </c>
      <c r="E957">
        <v>24310768</v>
      </c>
      <c r="F957">
        <v>15081147</v>
      </c>
      <c r="G957">
        <v>23894632</v>
      </c>
      <c r="H957">
        <v>23894632</v>
      </c>
      <c r="I957">
        <v>20794312</v>
      </c>
      <c r="K957" s="5">
        <f t="shared" si="131"/>
        <v>3.8426690109381045E-3</v>
      </c>
      <c r="L957" s="5">
        <f t="shared" si="136"/>
        <v>1.4026590561413421E-3</v>
      </c>
      <c r="M957" s="5">
        <f t="shared" si="137"/>
        <v>-1.0002658972951828E-4</v>
      </c>
      <c r="N957" s="5">
        <f t="shared" si="130"/>
        <v>0</v>
      </c>
      <c r="O957" s="5">
        <f t="shared" si="135"/>
        <v>-1.5035894473841571E-3</v>
      </c>
      <c r="P957" s="5">
        <f t="shared" si="132"/>
        <v>-2.4737529039127182E-3</v>
      </c>
      <c r="Q957" s="5">
        <f t="shared" si="133"/>
        <v>-2.4737529039127182E-3</v>
      </c>
      <c r="R957" s="5">
        <f t="shared" si="134"/>
        <v>-1.0202949237468895E-3</v>
      </c>
      <c r="T957" s="7">
        <f t="shared" si="138"/>
        <v>212.43762517138643</v>
      </c>
      <c r="U957" s="4">
        <f t="shared" si="139"/>
        <v>-2.9076108770081932E-4</v>
      </c>
      <c r="V957" s="5">
        <f>T957/MAX($T$14:T957)-1</f>
        <v>-4.9413999793059826E-3</v>
      </c>
      <c r="Z957" s="3"/>
      <c r="AA957" s="3"/>
      <c r="AC957" s="3"/>
      <c r="AE957" s="3"/>
      <c r="AG957" s="3"/>
      <c r="AL957" s="3"/>
    </row>
    <row r="958" spans="1:38" x14ac:dyDescent="0.25">
      <c r="A958" s="3">
        <v>43950</v>
      </c>
      <c r="B958">
        <v>15855967</v>
      </c>
      <c r="C958">
        <v>26857492</v>
      </c>
      <c r="D958">
        <v>19925296</v>
      </c>
      <c r="E958">
        <v>24403878</v>
      </c>
      <c r="F958">
        <v>15004626</v>
      </c>
      <c r="G958">
        <v>23843046</v>
      </c>
      <c r="H958">
        <v>23843046</v>
      </c>
      <c r="I958">
        <v>20794312</v>
      </c>
      <c r="K958" s="5">
        <f t="shared" si="131"/>
        <v>4.1691217859047836E-3</v>
      </c>
      <c r="L958" s="5">
        <f t="shared" si="136"/>
        <v>6.3436294223302436E-3</v>
      </c>
      <c r="M958" s="5">
        <f t="shared" si="137"/>
        <v>4.6667273743590254E-3</v>
      </c>
      <c r="N958" s="5">
        <f t="shared" si="130"/>
        <v>3.829990068598299E-3</v>
      </c>
      <c r="O958" s="5">
        <f t="shared" si="135"/>
        <v>-5.0739509402036864E-3</v>
      </c>
      <c r="P958" s="5">
        <f t="shared" si="132"/>
        <v>-2.1588949350632713E-3</v>
      </c>
      <c r="Q958" s="5">
        <f t="shared" si="133"/>
        <v>-2.1588949350632713E-3</v>
      </c>
      <c r="R958" s="5">
        <f t="shared" si="134"/>
        <v>0</v>
      </c>
      <c r="T958" s="7">
        <f t="shared" si="138"/>
        <v>212.69302107914359</v>
      </c>
      <c r="U958" s="4">
        <f t="shared" si="139"/>
        <v>1.2022159801077653E-3</v>
      </c>
      <c r="V958" s="5">
        <f>T958/MAX($T$14:T958)-1</f>
        <v>-3.7451246292175E-3</v>
      </c>
      <c r="Z958" s="3"/>
      <c r="AA958" s="3"/>
      <c r="AC958" s="3"/>
      <c r="AE958" s="3"/>
      <c r="AG958" s="3"/>
      <c r="AL958" s="3"/>
    </row>
    <row r="959" spans="1:38" x14ac:dyDescent="0.25">
      <c r="A959" s="3">
        <v>43951</v>
      </c>
      <c r="B959">
        <v>16015725</v>
      </c>
      <c r="C959">
        <v>27296470</v>
      </c>
      <c r="D959">
        <v>20270294</v>
      </c>
      <c r="E959">
        <v>25026426</v>
      </c>
      <c r="F959">
        <v>14972883</v>
      </c>
      <c r="G959">
        <v>23820592</v>
      </c>
      <c r="H959">
        <v>23820592</v>
      </c>
      <c r="I959">
        <v>20794312</v>
      </c>
      <c r="K959" s="5">
        <f t="shared" si="131"/>
        <v>1.0075575964556327E-2</v>
      </c>
      <c r="L959" s="5">
        <f t="shared" si="136"/>
        <v>1.6344713050645332E-2</v>
      </c>
      <c r="M959" s="5">
        <f t="shared" si="137"/>
        <v>1.7314573394543231E-2</v>
      </c>
      <c r="N959" s="5">
        <f t="shared" si="130"/>
        <v>2.5510207844835042E-2</v>
      </c>
      <c r="O959" s="5">
        <f t="shared" si="135"/>
        <v>-2.1155475651308819E-3</v>
      </c>
      <c r="P959" s="5">
        <f t="shared" si="132"/>
        <v>-9.4174209117403596E-4</v>
      </c>
      <c r="Q959" s="5">
        <f t="shared" si="133"/>
        <v>-9.4174209117403596E-4</v>
      </c>
      <c r="R959" s="5">
        <f t="shared" si="134"/>
        <v>0</v>
      </c>
      <c r="T959" s="7">
        <f t="shared" si="138"/>
        <v>214.42769320958379</v>
      </c>
      <c r="U959" s="4">
        <f t="shared" si="139"/>
        <v>8.1557548133876223E-3</v>
      </c>
      <c r="V959" s="5">
        <f>T959/MAX($T$14:T959)-1</f>
        <v>0</v>
      </c>
      <c r="Z959" s="3"/>
      <c r="AA959" s="3"/>
      <c r="AC959" s="3"/>
      <c r="AE959" s="3"/>
      <c r="AG959" s="3"/>
      <c r="AL959" s="3"/>
    </row>
    <row r="960" spans="1:38" x14ac:dyDescent="0.25">
      <c r="A960" s="3">
        <v>43955</v>
      </c>
      <c r="B960">
        <v>16065568</v>
      </c>
      <c r="C960">
        <v>27306826</v>
      </c>
      <c r="D960">
        <v>20300154</v>
      </c>
      <c r="E960">
        <v>25015970</v>
      </c>
      <c r="F960">
        <v>15030419</v>
      </c>
      <c r="G960">
        <v>23854004</v>
      </c>
      <c r="H960">
        <v>23854004</v>
      </c>
      <c r="I960">
        <v>20794312</v>
      </c>
      <c r="K960" s="5">
        <f t="shared" si="131"/>
        <v>3.112128860853991E-3</v>
      </c>
      <c r="L960" s="5">
        <f t="shared" si="136"/>
        <v>3.7938971595963267E-4</v>
      </c>
      <c r="M960" s="5">
        <f t="shared" si="137"/>
        <v>1.4730916088341317E-3</v>
      </c>
      <c r="N960" s="5">
        <f t="shared" si="130"/>
        <v>-4.1779837041056034E-4</v>
      </c>
      <c r="O960" s="5">
        <f t="shared" si="135"/>
        <v>3.842680130473175E-3</v>
      </c>
      <c r="P960" s="5">
        <f t="shared" si="132"/>
        <v>1.4026519576004759E-3</v>
      </c>
      <c r="Q960" s="5">
        <f t="shared" si="133"/>
        <v>1.4026519576004759E-3</v>
      </c>
      <c r="R960" s="5">
        <f t="shared" si="134"/>
        <v>0</v>
      </c>
      <c r="T960" s="7">
        <f t="shared" si="138"/>
        <v>214.72775249113471</v>
      </c>
      <c r="U960" s="4">
        <f t="shared" si="139"/>
        <v>1.3993494826139152E-3</v>
      </c>
      <c r="V960" s="5">
        <f>T960/MAX($T$14:T960)-1</f>
        <v>0</v>
      </c>
      <c r="Z960" s="3"/>
      <c r="AA960" s="3"/>
      <c r="AC960" s="3"/>
      <c r="AE960" s="3"/>
      <c r="AG960" s="3"/>
      <c r="AL960" s="3"/>
    </row>
    <row r="961" spans="1:38" x14ac:dyDescent="0.25">
      <c r="A961" s="3">
        <v>43956</v>
      </c>
      <c r="B961">
        <v>16043781</v>
      </c>
      <c r="C961">
        <v>27273372</v>
      </c>
      <c r="D961">
        <v>20213826</v>
      </c>
      <c r="E961">
        <v>25013324</v>
      </c>
      <c r="F961">
        <v>15093082</v>
      </c>
      <c r="G961">
        <v>24005324</v>
      </c>
      <c r="H961">
        <v>24005324</v>
      </c>
      <c r="I961">
        <v>20873954</v>
      </c>
      <c r="K961" s="5">
        <f t="shared" si="131"/>
        <v>-1.3561300789365349E-3</v>
      </c>
      <c r="L961" s="5">
        <f t="shared" si="136"/>
        <v>-1.2251149218147628E-3</v>
      </c>
      <c r="M961" s="5">
        <f t="shared" si="137"/>
        <v>-4.2525785764975232E-3</v>
      </c>
      <c r="N961" s="5">
        <f t="shared" si="130"/>
        <v>-1.0577243257003932E-4</v>
      </c>
      <c r="O961" s="5">
        <f t="shared" si="135"/>
        <v>4.1690787196284607E-3</v>
      </c>
      <c r="P961" s="5">
        <f t="shared" si="132"/>
        <v>6.3435891098198027E-3</v>
      </c>
      <c r="Q961" s="5">
        <f t="shared" si="133"/>
        <v>6.3435891098198027E-3</v>
      </c>
      <c r="R961" s="5">
        <f t="shared" si="134"/>
        <v>3.8299896625577645E-3</v>
      </c>
      <c r="T961" s="7">
        <f t="shared" si="138"/>
        <v>215.09672591437251</v>
      </c>
      <c r="U961" s="4">
        <f t="shared" si="139"/>
        <v>1.7183313240008713E-3</v>
      </c>
      <c r="V961" s="5">
        <f>T961/MAX($T$14:T961)-1</f>
        <v>0</v>
      </c>
      <c r="Z961" s="3"/>
      <c r="AA961" s="3"/>
      <c r="AC961" s="3"/>
      <c r="AE961" s="3"/>
      <c r="AG961" s="3"/>
      <c r="AL961" s="3"/>
    </row>
    <row r="962" spans="1:38" x14ac:dyDescent="0.25">
      <c r="A962" s="3">
        <v>43957</v>
      </c>
      <c r="B962">
        <v>16005507</v>
      </c>
      <c r="C962">
        <v>27313350</v>
      </c>
      <c r="D962">
        <v>20251452</v>
      </c>
      <c r="E962">
        <v>25108462</v>
      </c>
      <c r="F962">
        <v>15350871</v>
      </c>
      <c r="G962">
        <v>24572766</v>
      </c>
      <c r="H962">
        <v>24572766</v>
      </c>
      <c r="I962">
        <v>21491714</v>
      </c>
      <c r="K962" s="5">
        <f t="shared" si="131"/>
        <v>-2.3855972603964437E-3</v>
      </c>
      <c r="L962" s="5">
        <f t="shared" si="136"/>
        <v>1.4658253478887495E-3</v>
      </c>
      <c r="M962" s="5">
        <f t="shared" si="137"/>
        <v>1.8613992224925102E-3</v>
      </c>
      <c r="N962" s="5">
        <f t="shared" si="130"/>
        <v>3.8034928904291387E-3</v>
      </c>
      <c r="O962" s="5">
        <f t="shared" si="135"/>
        <v>1.7079944308259876E-2</v>
      </c>
      <c r="P962" s="5">
        <f t="shared" si="132"/>
        <v>2.3638172931971235E-2</v>
      </c>
      <c r="Q962" s="5">
        <f t="shared" si="133"/>
        <v>2.3638172931971235E-2</v>
      </c>
      <c r="R962" s="5">
        <f t="shared" si="134"/>
        <v>2.9594776341846929E-2</v>
      </c>
      <c r="T962" s="7">
        <f t="shared" si="138"/>
        <v>217.75037924218682</v>
      </c>
      <c r="U962" s="4">
        <f t="shared" si="139"/>
        <v>1.2337023339307904E-2</v>
      </c>
      <c r="V962" s="5">
        <f>T962/MAX($T$14:T962)-1</f>
        <v>0</v>
      </c>
      <c r="Z962" s="3"/>
      <c r="AA962" s="3"/>
      <c r="AC962" s="3"/>
      <c r="AE962" s="3"/>
      <c r="AG962" s="3"/>
      <c r="AL962" s="3"/>
    </row>
    <row r="963" spans="1:38" x14ac:dyDescent="0.25">
      <c r="A963" s="3">
        <v>43958</v>
      </c>
      <c r="B963">
        <v>15805506</v>
      </c>
      <c r="C963">
        <v>27202448</v>
      </c>
      <c r="D963">
        <v>20251452</v>
      </c>
      <c r="E963">
        <v>24957670</v>
      </c>
      <c r="F963">
        <v>15398644</v>
      </c>
      <c r="G963">
        <v>24582088</v>
      </c>
      <c r="H963">
        <v>24582088</v>
      </c>
      <c r="I963">
        <v>21482734</v>
      </c>
      <c r="K963" s="5">
        <f t="shared" si="131"/>
        <v>-1.2495761615049172E-2</v>
      </c>
      <c r="L963" s="5">
        <f t="shared" si="136"/>
        <v>-4.0603587622902726E-3</v>
      </c>
      <c r="M963" s="5">
        <f t="shared" si="137"/>
        <v>0</v>
      </c>
      <c r="N963" s="5">
        <f t="shared" si="130"/>
        <v>-6.0056247172766142E-3</v>
      </c>
      <c r="O963" s="5">
        <f t="shared" si="135"/>
        <v>3.1120709697840532E-3</v>
      </c>
      <c r="P963" s="5">
        <f t="shared" si="132"/>
        <v>3.7936307211006159E-4</v>
      </c>
      <c r="Q963" s="5">
        <f t="shared" si="133"/>
        <v>3.7936307211006159E-4</v>
      </c>
      <c r="R963" s="5">
        <f t="shared" si="134"/>
        <v>-4.1783545044382642E-4</v>
      </c>
      <c r="T963" s="7">
        <f t="shared" si="138"/>
        <v>217.23026113731567</v>
      </c>
      <c r="U963" s="4">
        <f t="shared" si="139"/>
        <v>-2.3885979288819637E-3</v>
      </c>
      <c r="V963" s="5">
        <f>T963/MAX($T$14:T963)-1</f>
        <v>-2.3885979288820192E-3</v>
      </c>
      <c r="Z963" s="3"/>
      <c r="AA963" s="3"/>
      <c r="AC963" s="3"/>
      <c r="AE963" s="3"/>
      <c r="AG963" s="3"/>
      <c r="AL963" s="3"/>
    </row>
    <row r="964" spans="1:38" x14ac:dyDescent="0.25">
      <c r="A964" s="3">
        <v>43959</v>
      </c>
      <c r="B964">
        <v>15816544</v>
      </c>
      <c r="C964">
        <v>27221444</v>
      </c>
      <c r="D964">
        <v>20265596</v>
      </c>
      <c r="E964">
        <v>24953264</v>
      </c>
      <c r="F964">
        <v>15377762</v>
      </c>
      <c r="G964">
        <v>24551972</v>
      </c>
      <c r="H964">
        <v>24551972</v>
      </c>
      <c r="I964">
        <v>21472016</v>
      </c>
      <c r="K964" s="5">
        <f t="shared" si="131"/>
        <v>6.98364228263193E-4</v>
      </c>
      <c r="L964" s="5">
        <f t="shared" si="136"/>
        <v>6.9831950418586253E-4</v>
      </c>
      <c r="M964" s="5">
        <f t="shared" si="137"/>
        <v>6.9841905656931047E-4</v>
      </c>
      <c r="N964" s="5">
        <f t="shared" si="130"/>
        <v>-1.7653891569202607E-4</v>
      </c>
      <c r="O964" s="5">
        <f t="shared" si="135"/>
        <v>-1.3560934326425356E-3</v>
      </c>
      <c r="P964" s="5">
        <f t="shared" si="132"/>
        <v>-1.2251196887750337E-3</v>
      </c>
      <c r="Q964" s="5">
        <f t="shared" si="133"/>
        <v>-1.2251196887750337E-3</v>
      </c>
      <c r="R964" s="5">
        <f t="shared" si="134"/>
        <v>-4.9891228928311548E-4</v>
      </c>
      <c r="T964" s="7">
        <f t="shared" si="138"/>
        <v>217.16545371406465</v>
      </c>
      <c r="U964" s="4">
        <f t="shared" si="139"/>
        <v>-2.9833515326867233E-4</v>
      </c>
      <c r="V964" s="5">
        <f>T964/MAX($T$14:T964)-1</f>
        <v>-2.6862204794215749E-3</v>
      </c>
      <c r="Z964" s="3"/>
      <c r="AA964" s="3"/>
      <c r="AC964" s="3"/>
      <c r="AE964" s="3"/>
      <c r="AG964" s="3"/>
      <c r="AL964" s="3"/>
    </row>
    <row r="965" spans="1:38" x14ac:dyDescent="0.25">
      <c r="A965" s="3">
        <v>43962</v>
      </c>
      <c r="B965">
        <v>15813124</v>
      </c>
      <c r="C965">
        <v>27256062</v>
      </c>
      <c r="D965">
        <v>20252432</v>
      </c>
      <c r="E965">
        <v>24928484</v>
      </c>
      <c r="F965">
        <v>15341077</v>
      </c>
      <c r="G965">
        <v>24587960</v>
      </c>
      <c r="H965">
        <v>24587960</v>
      </c>
      <c r="I965">
        <v>21522600</v>
      </c>
      <c r="K965" s="5">
        <f t="shared" si="131"/>
        <v>-2.1622928498155058E-4</v>
      </c>
      <c r="L965" s="5">
        <f t="shared" si="136"/>
        <v>1.2717179882155705E-3</v>
      </c>
      <c r="M965" s="5">
        <f t="shared" si="137"/>
        <v>-6.4957378998375948E-4</v>
      </c>
      <c r="N965" s="5">
        <f t="shared" si="130"/>
        <v>-9.9305645946756727E-4</v>
      </c>
      <c r="O965" s="5">
        <f t="shared" si="135"/>
        <v>-2.3855877077562093E-3</v>
      </c>
      <c r="P965" s="5">
        <f t="shared" si="132"/>
        <v>1.4657885729096876E-3</v>
      </c>
      <c r="Q965" s="5">
        <f t="shared" si="133"/>
        <v>1.4657885729096876E-3</v>
      </c>
      <c r="R965" s="5">
        <f t="shared" si="134"/>
        <v>2.3558104651189016E-3</v>
      </c>
      <c r="T965" s="7">
        <f t="shared" si="138"/>
        <v>217.22828669310007</v>
      </c>
      <c r="U965" s="4">
        <f t="shared" si="139"/>
        <v>2.8933229462059507E-4</v>
      </c>
      <c r="V965" s="5">
        <f>T965/MAX($T$14:T965)-1</f>
        <v>-2.3976653951360838E-3</v>
      </c>
      <c r="Z965" s="3"/>
      <c r="AA965" s="3"/>
      <c r="AC965" s="3"/>
      <c r="AE965" s="3"/>
      <c r="AG965" s="3"/>
      <c r="AL965" s="3"/>
    </row>
    <row r="966" spans="1:38" x14ac:dyDescent="0.25">
      <c r="A966" s="3">
        <v>43963</v>
      </c>
      <c r="B966">
        <v>15820618</v>
      </c>
      <c r="C966">
        <v>27255390</v>
      </c>
      <c r="D966">
        <v>20230264</v>
      </c>
      <c r="E966">
        <v>25073848</v>
      </c>
      <c r="F966">
        <v>15282430</v>
      </c>
      <c r="G966">
        <v>24488124</v>
      </c>
      <c r="H966">
        <v>24488124</v>
      </c>
      <c r="I966">
        <v>21457058</v>
      </c>
      <c r="K966" s="5">
        <f t="shared" si="131"/>
        <v>4.7391015209896636E-4</v>
      </c>
      <c r="L966" s="5">
        <f t="shared" si="136"/>
        <v>-2.4655065724465963E-5</v>
      </c>
      <c r="M966" s="5">
        <f t="shared" si="137"/>
        <v>-1.0945845911246588E-3</v>
      </c>
      <c r="N966" s="5">
        <f t="shared" si="130"/>
        <v>5.8312410814873594E-3</v>
      </c>
      <c r="O966" s="5">
        <f t="shared" si="135"/>
        <v>-3.8228737134947677E-3</v>
      </c>
      <c r="P966" s="5">
        <f t="shared" si="132"/>
        <v>-4.060361249977662E-3</v>
      </c>
      <c r="Q966" s="5">
        <f t="shared" si="133"/>
        <v>-4.060361249977662E-3</v>
      </c>
      <c r="R966" s="5">
        <f t="shared" si="134"/>
        <v>-3.0452640480239657E-3</v>
      </c>
      <c r="T966" s="7">
        <f t="shared" si="138"/>
        <v>216.96210197468437</v>
      </c>
      <c r="U966" s="4">
        <f t="shared" si="139"/>
        <v>-1.225368585592107E-3</v>
      </c>
      <c r="V966" s="5">
        <f>T966/MAX($T$14:T966)-1</f>
        <v>-3.6200959568741808E-3</v>
      </c>
      <c r="Z966" s="3"/>
      <c r="AA966" s="3"/>
      <c r="AC966" s="3"/>
      <c r="AE966" s="3"/>
      <c r="AG966" s="3"/>
      <c r="AL966" s="3"/>
    </row>
    <row r="967" spans="1:38" x14ac:dyDescent="0.25">
      <c r="A967" s="3">
        <v>43964</v>
      </c>
      <c r="B967">
        <v>15710651</v>
      </c>
      <c r="C967">
        <v>27141920</v>
      </c>
      <c r="D967">
        <v>20135478</v>
      </c>
      <c r="E967">
        <v>25496958</v>
      </c>
      <c r="F967">
        <v>15321325</v>
      </c>
      <c r="G967">
        <v>24505226</v>
      </c>
      <c r="H967">
        <v>24505226</v>
      </c>
      <c r="I967">
        <v>21679336</v>
      </c>
      <c r="K967" s="5">
        <f t="shared" si="131"/>
        <v>-6.9508662683088751E-3</v>
      </c>
      <c r="L967" s="5">
        <f t="shared" si="136"/>
        <v>-4.1632132213114126E-3</v>
      </c>
      <c r="M967" s="5">
        <f t="shared" si="137"/>
        <v>-4.6853565529347829E-3</v>
      </c>
      <c r="N967" s="5">
        <f t="shared" si="130"/>
        <v>1.6874553917691548E-2</v>
      </c>
      <c r="O967" s="5">
        <f t="shared" si="135"/>
        <v>2.5450795455959074E-3</v>
      </c>
      <c r="P967" s="5">
        <f t="shared" si="132"/>
        <v>6.983793450245912E-4</v>
      </c>
      <c r="Q967" s="5">
        <f t="shared" si="133"/>
        <v>6.983793450245912E-4</v>
      </c>
      <c r="R967" s="5">
        <f t="shared" si="134"/>
        <v>1.0359202086325237E-2</v>
      </c>
      <c r="T967" s="7">
        <f t="shared" si="138"/>
        <v>217.37910742502683</v>
      </c>
      <c r="U967" s="4">
        <f t="shared" si="139"/>
        <v>1.9220197746383505E-3</v>
      </c>
      <c r="V967" s="5">
        <f>T967/MAX($T$14:T967)-1</f>
        <v>-1.7050340782509554E-3</v>
      </c>
      <c r="Z967" s="3"/>
      <c r="AA967" s="3"/>
      <c r="AC967" s="3"/>
      <c r="AE967" s="3"/>
      <c r="AG967" s="3"/>
      <c r="AL967" s="3"/>
    </row>
    <row r="968" spans="1:38" x14ac:dyDescent="0.25">
      <c r="A968" s="3">
        <v>43965</v>
      </c>
      <c r="B968">
        <v>15689857</v>
      </c>
      <c r="C968">
        <v>27169122</v>
      </c>
      <c r="D968">
        <v>20157036</v>
      </c>
      <c r="E968">
        <v>25496958</v>
      </c>
      <c r="F968">
        <v>15318011</v>
      </c>
      <c r="G968">
        <v>24536388</v>
      </c>
      <c r="H968">
        <v>24536388</v>
      </c>
      <c r="I968">
        <v>21673534</v>
      </c>
      <c r="K968" s="5">
        <f t="shared" si="131"/>
        <v>-1.3235606850410253E-3</v>
      </c>
      <c r="L968" s="5">
        <f t="shared" si="136"/>
        <v>1.0022135501099871E-3</v>
      </c>
      <c r="M968" s="5">
        <f t="shared" si="137"/>
        <v>1.0706475406245808E-3</v>
      </c>
      <c r="N968" s="5">
        <f t="shared" si="130"/>
        <v>0</v>
      </c>
      <c r="O968" s="5">
        <f t="shared" si="135"/>
        <v>-2.1629983046500545E-4</v>
      </c>
      <c r="P968" s="5">
        <f t="shared" si="132"/>
        <v>1.2716471172311561E-3</v>
      </c>
      <c r="Q968" s="5">
        <f t="shared" si="133"/>
        <v>1.2716471172311561E-3</v>
      </c>
      <c r="R968" s="5">
        <f t="shared" si="134"/>
        <v>-2.6762812292779881E-4</v>
      </c>
      <c r="T968" s="7">
        <f t="shared" si="138"/>
        <v>217.45542560720469</v>
      </c>
      <c r="U968" s="4">
        <f t="shared" si="139"/>
        <v>3.5108333584538132E-4</v>
      </c>
      <c r="V968" s="5">
        <f>T968/MAX($T$14:T968)-1</f>
        <v>-1.3545493514575124E-3</v>
      </c>
      <c r="Z968" s="3"/>
      <c r="AA968" s="3"/>
      <c r="AC968" s="3"/>
      <c r="AE968" s="3"/>
      <c r="AG968" s="3"/>
      <c r="AL968" s="3"/>
    </row>
    <row r="969" spans="1:38" x14ac:dyDescent="0.25">
      <c r="A969" s="3">
        <v>43966</v>
      </c>
      <c r="B969">
        <v>15678533</v>
      </c>
      <c r="C969">
        <v>27169122</v>
      </c>
      <c r="D969">
        <v>20148026</v>
      </c>
      <c r="E969">
        <v>25496958</v>
      </c>
      <c r="F969">
        <v>15325271</v>
      </c>
      <c r="G969">
        <v>24535784</v>
      </c>
      <c r="H969">
        <v>24535784</v>
      </c>
      <c r="I969">
        <v>21741100</v>
      </c>
      <c r="K969" s="5">
        <f t="shared" si="131"/>
        <v>-7.2174016627435389E-4</v>
      </c>
      <c r="L969" s="5">
        <f t="shared" si="136"/>
        <v>0</v>
      </c>
      <c r="M969" s="5">
        <f t="shared" si="137"/>
        <v>-4.4699032139450257E-4</v>
      </c>
      <c r="N969" s="5">
        <f t="shared" ref="N969:N1032" si="140">E969/E968-1</f>
        <v>0</v>
      </c>
      <c r="O969" s="5">
        <f t="shared" si="135"/>
        <v>4.7395187273324701E-4</v>
      </c>
      <c r="P969" s="5">
        <f t="shared" si="132"/>
        <v>-2.4616500195584479E-5</v>
      </c>
      <c r="Q969" s="5">
        <f t="shared" si="133"/>
        <v>-2.4616500195584479E-5</v>
      </c>
      <c r="R969" s="5">
        <f t="shared" si="134"/>
        <v>3.1174426837818903E-3</v>
      </c>
      <c r="T969" s="7">
        <f t="shared" si="138"/>
        <v>217.51994004009725</v>
      </c>
      <c r="U969" s="4">
        <f t="shared" si="139"/>
        <v>2.9667888355688898E-4</v>
      </c>
      <c r="V969" s="5">
        <f>T969/MAX($T$14:T969)-1</f>
        <v>-1.0582723340898381E-3</v>
      </c>
      <c r="Z969" s="3"/>
      <c r="AA969" s="3"/>
      <c r="AC969" s="3"/>
      <c r="AE969" s="3"/>
      <c r="AG969" s="3"/>
      <c r="AL969" s="3"/>
    </row>
    <row r="970" spans="1:38" x14ac:dyDescent="0.25">
      <c r="A970" s="3">
        <v>43969</v>
      </c>
      <c r="B970">
        <v>15838586</v>
      </c>
      <c r="C970">
        <v>27249796</v>
      </c>
      <c r="D970">
        <v>20170938</v>
      </c>
      <c r="E970">
        <v>25500766</v>
      </c>
      <c r="F970">
        <v>15218747</v>
      </c>
      <c r="G970">
        <v>24433636</v>
      </c>
      <c r="H970">
        <v>24433636</v>
      </c>
      <c r="I970">
        <v>21921468</v>
      </c>
      <c r="K970" s="5">
        <f t="shared" si="131"/>
        <v>1.0208416820629784E-2</v>
      </c>
      <c r="L970" s="5">
        <f t="shared" si="136"/>
        <v>2.9693267231822862E-3</v>
      </c>
      <c r="M970" s="5">
        <f t="shared" si="137"/>
        <v>1.1371833647624285E-3</v>
      </c>
      <c r="N970" s="5">
        <f t="shared" si="140"/>
        <v>1.4935115004699462E-4</v>
      </c>
      <c r="O970" s="5">
        <f t="shared" si="135"/>
        <v>-6.9508721901231363E-3</v>
      </c>
      <c r="P970" s="5">
        <f t="shared" si="132"/>
        <v>-4.1632254343288988E-3</v>
      </c>
      <c r="Q970" s="5">
        <f t="shared" si="133"/>
        <v>-4.1632254343288988E-3</v>
      </c>
      <c r="R970" s="5">
        <f t="shared" si="134"/>
        <v>8.2961763664211041E-3</v>
      </c>
      <c r="T970" s="7">
        <f t="shared" si="138"/>
        <v>217.72340632585994</v>
      </c>
      <c r="U970" s="4">
        <f t="shared" si="139"/>
        <v>9.3539142078270798E-4</v>
      </c>
      <c r="V970" s="5">
        <f>T970/MAX($T$14:T970)-1</f>
        <v>-1.2387081216924667E-4</v>
      </c>
      <c r="Z970" s="3"/>
      <c r="AA970" s="3"/>
      <c r="AC970" s="3"/>
      <c r="AE970" s="3"/>
      <c r="AG970" s="3"/>
      <c r="AL970" s="3"/>
    </row>
    <row r="971" spans="1:38" x14ac:dyDescent="0.25">
      <c r="A971" s="3">
        <v>43970</v>
      </c>
      <c r="B971">
        <v>15781862</v>
      </c>
      <c r="C971">
        <v>27165392</v>
      </c>
      <c r="D971">
        <v>20142016</v>
      </c>
      <c r="E971">
        <v>25499450</v>
      </c>
      <c r="F971">
        <v>15198604</v>
      </c>
      <c r="G971">
        <v>24458124</v>
      </c>
      <c r="H971">
        <v>24458124</v>
      </c>
      <c r="I971">
        <v>21921468</v>
      </c>
      <c r="K971" s="5">
        <f t="shared" ref="K971:K1034" si="141">B971/B970-1</f>
        <v>-3.5813803075602779E-3</v>
      </c>
      <c r="L971" s="5">
        <f t="shared" si="136"/>
        <v>-3.0974176834204226E-3</v>
      </c>
      <c r="M971" s="5">
        <f t="shared" si="137"/>
        <v>-1.4338450695748906E-3</v>
      </c>
      <c r="N971" s="5">
        <f t="shared" si="140"/>
        <v>-5.1606292924666342E-5</v>
      </c>
      <c r="O971" s="5">
        <f t="shared" si="135"/>
        <v>-1.323564942632971E-3</v>
      </c>
      <c r="P971" s="5">
        <f t="shared" si="132"/>
        <v>1.0022249656169713E-3</v>
      </c>
      <c r="Q971" s="5">
        <f t="shared" si="133"/>
        <v>1.0022249656169713E-3</v>
      </c>
      <c r="R971" s="5">
        <f t="shared" si="134"/>
        <v>0</v>
      </c>
      <c r="T971" s="7">
        <f t="shared" si="138"/>
        <v>217.51974337832254</v>
      </c>
      <c r="U971" s="4">
        <f t="shared" si="139"/>
        <v>-9.3542054560991073E-4</v>
      </c>
      <c r="V971" s="5">
        <f>T971/MAX($T$14:T971)-1</f>
        <v>-1.0591754864764935E-3</v>
      </c>
      <c r="Z971" s="3"/>
      <c r="AA971" s="3"/>
      <c r="AC971" s="3"/>
      <c r="AE971" s="3"/>
      <c r="AG971" s="3"/>
      <c r="AL971" s="3"/>
    </row>
    <row r="972" spans="1:38" x14ac:dyDescent="0.25">
      <c r="A972" s="3">
        <v>43971</v>
      </c>
      <c r="B972">
        <v>15740962</v>
      </c>
      <c r="C972">
        <v>27001768</v>
      </c>
      <c r="D972">
        <v>20102136</v>
      </c>
      <c r="E972">
        <v>25460678</v>
      </c>
      <c r="F972">
        <v>15187635</v>
      </c>
      <c r="G972">
        <v>24458124</v>
      </c>
      <c r="H972">
        <v>24458124</v>
      </c>
      <c r="I972">
        <v>21921468</v>
      </c>
      <c r="K972" s="5">
        <f t="shared" si="141"/>
        <v>-2.5915826662278318E-3</v>
      </c>
      <c r="L972" s="5">
        <f t="shared" si="136"/>
        <v>-6.0232519376124394E-3</v>
      </c>
      <c r="M972" s="5">
        <f t="shared" si="137"/>
        <v>-1.9799408361109716E-3</v>
      </c>
      <c r="N972" s="5">
        <f t="shared" si="140"/>
        <v>-1.5205033834062576E-3</v>
      </c>
      <c r="O972" s="5">
        <f t="shared" si="135"/>
        <v>-7.217110203016075E-4</v>
      </c>
      <c r="P972" s="5">
        <f t="shared" si="132"/>
        <v>0</v>
      </c>
      <c r="Q972" s="5">
        <f t="shared" si="133"/>
        <v>0</v>
      </c>
      <c r="R972" s="5">
        <f t="shared" si="134"/>
        <v>0</v>
      </c>
      <c r="T972" s="7">
        <f t="shared" si="138"/>
        <v>217.17070603625467</v>
      </c>
      <c r="U972" s="4">
        <f t="shared" si="139"/>
        <v>-1.6046237304573885E-3</v>
      </c>
      <c r="V972" s="5">
        <f>T972/MAX($T$14:T972)-1</f>
        <v>-2.6620996388135865E-3</v>
      </c>
      <c r="Z972" s="3"/>
      <c r="AA972" s="3"/>
      <c r="AC972" s="3"/>
      <c r="AE972" s="3"/>
      <c r="AG972" s="3"/>
      <c r="AL972" s="3"/>
    </row>
    <row r="973" spans="1:38" x14ac:dyDescent="0.25">
      <c r="A973" s="3">
        <v>43972</v>
      </c>
      <c r="B973">
        <v>15561367</v>
      </c>
      <c r="C973">
        <v>26662266</v>
      </c>
      <c r="D973">
        <v>20090948</v>
      </c>
      <c r="E973">
        <v>25438652</v>
      </c>
      <c r="F973">
        <v>15342677</v>
      </c>
      <c r="G973">
        <v>24530748</v>
      </c>
      <c r="H973">
        <v>24530748</v>
      </c>
      <c r="I973">
        <v>21930736</v>
      </c>
      <c r="K973" s="5">
        <f t="shared" si="141"/>
        <v>-1.1409404329925987E-2</v>
      </c>
      <c r="L973" s="5">
        <f t="shared" si="136"/>
        <v>-1.2573324828211274E-2</v>
      </c>
      <c r="M973" s="5">
        <f t="shared" si="137"/>
        <v>-5.565577707762337E-4</v>
      </c>
      <c r="N973" s="5">
        <f t="shared" si="140"/>
        <v>-8.6509872203721638E-4</v>
      </c>
      <c r="O973" s="5">
        <f t="shared" si="135"/>
        <v>1.02084360073178E-2</v>
      </c>
      <c r="P973" s="5">
        <f t="shared" si="132"/>
        <v>2.9693201326479457E-3</v>
      </c>
      <c r="Q973" s="5">
        <f t="shared" si="133"/>
        <v>2.9693201326479457E-3</v>
      </c>
      <c r="R973" s="5">
        <f t="shared" si="134"/>
        <v>4.2278190493449941E-4</v>
      </c>
      <c r="T973" s="7">
        <f t="shared" si="138"/>
        <v>216.93088096514273</v>
      </c>
      <c r="U973" s="4">
        <f t="shared" si="139"/>
        <v>-1.104315934175315E-3</v>
      </c>
      <c r="V973" s="5">
        <f>T973/MAX($T$14:T973)-1</f>
        <v>-3.7634757739394287E-3</v>
      </c>
      <c r="Z973" s="3"/>
      <c r="AA973" s="3"/>
      <c r="AC973" s="3"/>
      <c r="AE973" s="3"/>
      <c r="AG973" s="3"/>
      <c r="AL973" s="3"/>
    </row>
    <row r="974" spans="1:38" x14ac:dyDescent="0.25">
      <c r="A974" s="3">
        <v>43973</v>
      </c>
      <c r="B974">
        <v>15466475</v>
      </c>
      <c r="C974">
        <v>26573632</v>
      </c>
      <c r="D974">
        <v>20026614</v>
      </c>
      <c r="E974">
        <v>25342132</v>
      </c>
      <c r="F974">
        <v>15287729</v>
      </c>
      <c r="G974">
        <v>24454766</v>
      </c>
      <c r="H974">
        <v>24454766</v>
      </c>
      <c r="I974">
        <v>21929640</v>
      </c>
      <c r="K974" s="5">
        <f t="shared" si="141"/>
        <v>-6.0979218599497287E-3</v>
      </c>
      <c r="L974" s="5">
        <f t="shared" si="136"/>
        <v>-3.3243235965014772E-3</v>
      </c>
      <c r="M974" s="5">
        <f t="shared" si="137"/>
        <v>-3.2021385949533299E-3</v>
      </c>
      <c r="N974" s="5">
        <f t="shared" si="140"/>
        <v>-3.7942262034953433E-3</v>
      </c>
      <c r="O974" s="5">
        <f t="shared" si="135"/>
        <v>-3.5813828316922924E-3</v>
      </c>
      <c r="P974" s="5">
        <f t="shared" si="132"/>
        <v>-3.0974187986440027E-3</v>
      </c>
      <c r="Q974" s="5">
        <f t="shared" si="133"/>
        <v>-3.0974187986440027E-3</v>
      </c>
      <c r="R974" s="5">
        <f t="shared" si="134"/>
        <v>-4.9975522937284467E-5</v>
      </c>
      <c r="T974" s="7">
        <f t="shared" si="138"/>
        <v>216.21921734874221</v>
      </c>
      <c r="U974" s="4">
        <f t="shared" si="139"/>
        <v>-3.2806007758521827E-3</v>
      </c>
      <c r="V974" s="5">
        <f>T974/MAX($T$14:T974)-1</f>
        <v>-7.0317300882476452E-3</v>
      </c>
      <c r="Z974" s="3"/>
      <c r="AA974" s="3"/>
      <c r="AC974" s="3"/>
      <c r="AE974" s="3"/>
      <c r="AG974" s="3"/>
      <c r="AL974" s="3"/>
    </row>
    <row r="975" spans="1:38" x14ac:dyDescent="0.25">
      <c r="A975" s="3">
        <v>43977</v>
      </c>
      <c r="B975">
        <v>15434531</v>
      </c>
      <c r="C975">
        <v>26449814</v>
      </c>
      <c r="D975">
        <v>19935318</v>
      </c>
      <c r="E975">
        <v>25275814</v>
      </c>
      <c r="F975">
        <v>15248109</v>
      </c>
      <c r="G975">
        <v>24307470</v>
      </c>
      <c r="H975">
        <v>24307470</v>
      </c>
      <c r="I975">
        <v>21896294</v>
      </c>
      <c r="K975" s="5">
        <f t="shared" si="141"/>
        <v>-2.065370422155044E-3</v>
      </c>
      <c r="L975" s="5">
        <f t="shared" si="136"/>
        <v>-4.6594308222527303E-3</v>
      </c>
      <c r="M975" s="5">
        <f t="shared" si="137"/>
        <v>-4.5587336930745792E-3</v>
      </c>
      <c r="N975" s="5">
        <f t="shared" si="140"/>
        <v>-2.6169068963889375E-3</v>
      </c>
      <c r="O975" s="5">
        <f t="shared" si="135"/>
        <v>-2.5916210314821386E-3</v>
      </c>
      <c r="P975" s="5">
        <f t="shared" ref="P975:P1038" si="142">IFERROR(G975/G974-1,0)</f>
        <v>-6.0232021848011241E-3</v>
      </c>
      <c r="Q975" s="5">
        <f t="shared" ref="Q975:Q1038" si="143">IFERROR(H975/H974-1,0)</f>
        <v>-6.0232021848011241E-3</v>
      </c>
      <c r="R975" s="5">
        <f t="shared" ref="R975:R1038" si="144">IFERROR(I975/I974-1,0)</f>
        <v>-1.5205903972888013E-3</v>
      </c>
      <c r="T975" s="7">
        <f t="shared" si="138"/>
        <v>215.40679910930663</v>
      </c>
      <c r="U975" s="4">
        <f t="shared" si="139"/>
        <v>-3.7573822040305599E-3</v>
      </c>
      <c r="V975" s="5">
        <f>T975/MAX($T$14:T975)-1</f>
        <v>-1.0762691394781032E-2</v>
      </c>
      <c r="Z975" s="3"/>
      <c r="AA975" s="3"/>
      <c r="AC975" s="3"/>
      <c r="AE975" s="3"/>
      <c r="AG975" s="3"/>
      <c r="AL975" s="3"/>
    </row>
    <row r="976" spans="1:38" x14ac:dyDescent="0.25">
      <c r="A976" s="3">
        <v>43978</v>
      </c>
      <c r="B976">
        <v>15989003</v>
      </c>
      <c r="C976">
        <v>27409940</v>
      </c>
      <c r="D976">
        <v>20610050</v>
      </c>
      <c r="E976">
        <v>25913108</v>
      </c>
      <c r="F976">
        <v>15152197</v>
      </c>
      <c r="G976">
        <v>24244794</v>
      </c>
      <c r="H976">
        <v>24244794</v>
      </c>
      <c r="I976">
        <v>21877354</v>
      </c>
      <c r="K976" s="5">
        <f t="shared" si="141"/>
        <v>3.5924123641981831E-2</v>
      </c>
      <c r="L976" s="5">
        <f t="shared" si="136"/>
        <v>3.6299915001292593E-2</v>
      </c>
      <c r="M976" s="5">
        <f t="shared" si="137"/>
        <v>3.3846061547651241E-2</v>
      </c>
      <c r="N976" s="5">
        <f t="shared" si="140"/>
        <v>2.5213589560360017E-2</v>
      </c>
      <c r="O976" s="5">
        <f t="shared" ref="O976:O1039" si="145">IFERROR(F976/F975-1,0)</f>
        <v>-6.2900914467491909E-3</v>
      </c>
      <c r="P976" s="5">
        <f t="shared" si="142"/>
        <v>-2.5784666195206585E-3</v>
      </c>
      <c r="Q976" s="5">
        <f t="shared" si="143"/>
        <v>-2.5784666195206585E-3</v>
      </c>
      <c r="R976" s="5">
        <f t="shared" si="144"/>
        <v>-8.6498655891265042E-4</v>
      </c>
      <c r="T976" s="7">
        <f t="shared" si="138"/>
        <v>218.6102126657772</v>
      </c>
      <c r="U976" s="4">
        <f t="shared" si="139"/>
        <v>1.4871459813322815E-2</v>
      </c>
      <c r="V976" s="5">
        <f>T976/MAX($T$14:T976)-1</f>
        <v>0</v>
      </c>
      <c r="Z976" s="3"/>
      <c r="AA976" s="3"/>
      <c r="AC976" s="3"/>
      <c r="AE976" s="3"/>
      <c r="AG976" s="3"/>
      <c r="AL976" s="3"/>
    </row>
    <row r="977" spans="1:38" x14ac:dyDescent="0.25">
      <c r="A977" s="3">
        <v>43979</v>
      </c>
      <c r="B977">
        <v>16061856</v>
      </c>
      <c r="C977">
        <v>27559220</v>
      </c>
      <c r="D977">
        <v>20764876</v>
      </c>
      <c r="E977">
        <v>26361512</v>
      </c>
      <c r="F977">
        <v>15058282</v>
      </c>
      <c r="G977">
        <v>24179968</v>
      </c>
      <c r="H977">
        <v>24179968</v>
      </c>
      <c r="I977">
        <v>21836490</v>
      </c>
      <c r="K977" s="5">
        <f t="shared" si="141"/>
        <v>4.5564442010548323E-3</v>
      </c>
      <c r="L977" s="5">
        <f t="shared" si="136"/>
        <v>5.4461994444350292E-3</v>
      </c>
      <c r="M977" s="5">
        <f t="shared" si="137"/>
        <v>7.5121603295480455E-3</v>
      </c>
      <c r="N977" s="5">
        <f t="shared" si="140"/>
        <v>1.7304138121911228E-2</v>
      </c>
      <c r="O977" s="5">
        <f t="shared" si="145"/>
        <v>-6.1981110726054833E-3</v>
      </c>
      <c r="P977" s="5">
        <f t="shared" si="142"/>
        <v>-2.6738111282776922E-3</v>
      </c>
      <c r="Q977" s="5">
        <f t="shared" si="143"/>
        <v>-2.6738111282776922E-3</v>
      </c>
      <c r="R977" s="5">
        <f t="shared" si="144"/>
        <v>-1.8678675675312117E-3</v>
      </c>
      <c r="T977" s="7">
        <f t="shared" si="138"/>
        <v>219.19514093977367</v>
      </c>
      <c r="U977" s="4">
        <f t="shared" si="139"/>
        <v>2.6756676500321319E-3</v>
      </c>
      <c r="V977" s="5">
        <f>T977/MAX($T$14:T977)-1</f>
        <v>0</v>
      </c>
      <c r="Z977" s="3"/>
      <c r="AA977" s="3"/>
      <c r="AC977" s="3"/>
      <c r="AE977" s="3"/>
      <c r="AG977" s="3"/>
      <c r="AL977" s="3"/>
    </row>
    <row r="978" spans="1:38" x14ac:dyDescent="0.25">
      <c r="A978" s="3">
        <v>43980</v>
      </c>
      <c r="B978">
        <v>16069727</v>
      </c>
      <c r="C978">
        <v>27559220</v>
      </c>
      <c r="D978">
        <v>20764876</v>
      </c>
      <c r="E978">
        <v>26361512</v>
      </c>
      <c r="F978">
        <v>15027180</v>
      </c>
      <c r="G978">
        <v>24067304</v>
      </c>
      <c r="H978">
        <v>24067304</v>
      </c>
      <c r="I978">
        <v>21809018</v>
      </c>
      <c r="K978" s="5">
        <f t="shared" si="141"/>
        <v>4.9004299378596627E-4</v>
      </c>
      <c r="L978" s="5">
        <f t="shared" si="136"/>
        <v>0</v>
      </c>
      <c r="M978" s="5">
        <f t="shared" si="137"/>
        <v>0</v>
      </c>
      <c r="N978" s="5">
        <f t="shared" si="140"/>
        <v>0</v>
      </c>
      <c r="O978" s="5">
        <f t="shared" si="145"/>
        <v>-2.0654414627113704E-3</v>
      </c>
      <c r="P978" s="5">
        <f t="shared" si="142"/>
        <v>-4.659394090182456E-3</v>
      </c>
      <c r="Q978" s="5">
        <f t="shared" si="143"/>
        <v>-4.659394090182456E-3</v>
      </c>
      <c r="R978" s="5">
        <f t="shared" si="144"/>
        <v>-1.2580776489261591E-3</v>
      </c>
      <c r="T978" s="7">
        <f t="shared" si="138"/>
        <v>218.86217627907556</v>
      </c>
      <c r="U978" s="4">
        <f t="shared" si="139"/>
        <v>-1.5190330372770594E-3</v>
      </c>
      <c r="V978" s="5">
        <f>T978/MAX($T$14:T978)-1</f>
        <v>-1.5190330372770733E-3</v>
      </c>
      <c r="Z978" s="3"/>
      <c r="AA978" s="3"/>
      <c r="AC978" s="3"/>
      <c r="AE978" s="3"/>
      <c r="AG978" s="3"/>
      <c r="AL978" s="3"/>
    </row>
    <row r="979" spans="1:38" x14ac:dyDescent="0.25">
      <c r="A979" s="3">
        <v>43983</v>
      </c>
      <c r="B979">
        <v>16233850</v>
      </c>
      <c r="C979">
        <v>27498738</v>
      </c>
      <c r="D979">
        <v>20715576</v>
      </c>
      <c r="E979">
        <v>26361512</v>
      </c>
      <c r="F979">
        <v>15567019</v>
      </c>
      <c r="G979">
        <v>24940944</v>
      </c>
      <c r="H979">
        <v>24940944</v>
      </c>
      <c r="I979">
        <v>22104332</v>
      </c>
      <c r="K979" s="5">
        <f t="shared" si="141"/>
        <v>1.0213179103789383E-2</v>
      </c>
      <c r="L979" s="5">
        <f t="shared" si="136"/>
        <v>-2.1946194413339226E-3</v>
      </c>
      <c r="M979" s="5">
        <f t="shared" si="137"/>
        <v>-2.3742015122074633E-3</v>
      </c>
      <c r="N979" s="5">
        <f t="shared" si="140"/>
        <v>0</v>
      </c>
      <c r="O979" s="5">
        <f t="shared" si="145"/>
        <v>3.5924172066881477E-2</v>
      </c>
      <c r="P979" s="5">
        <f t="shared" si="142"/>
        <v>3.6299869731981627E-2</v>
      </c>
      <c r="Q979" s="5">
        <f t="shared" si="143"/>
        <v>3.6299869731981627E-2</v>
      </c>
      <c r="R979" s="5">
        <f t="shared" si="144"/>
        <v>1.3540912296005292E-2</v>
      </c>
      <c r="T979" s="7">
        <f t="shared" si="138"/>
        <v>222.35601496636656</v>
      </c>
      <c r="U979" s="4">
        <f t="shared" si="139"/>
        <v>1.5963647747137252E-2</v>
      </c>
      <c r="V979" s="5">
        <f>T979/MAX($T$14:T979)-1</f>
        <v>0</v>
      </c>
      <c r="Z979" s="3"/>
      <c r="AA979" s="3"/>
      <c r="AC979" s="3"/>
      <c r="AE979" s="3"/>
      <c r="AG979" s="3"/>
      <c r="AL979" s="3"/>
    </row>
    <row r="980" spans="1:38" x14ac:dyDescent="0.25">
      <c r="A980" s="3">
        <v>43984</v>
      </c>
      <c r="B980">
        <v>16300732</v>
      </c>
      <c r="C980">
        <v>27686826</v>
      </c>
      <c r="D980">
        <v>20786240</v>
      </c>
      <c r="E980">
        <v>26467456</v>
      </c>
      <c r="F980">
        <v>15763311</v>
      </c>
      <c r="G980">
        <v>25269954</v>
      </c>
      <c r="H980">
        <v>25269954</v>
      </c>
      <c r="I980">
        <v>22352736</v>
      </c>
      <c r="K980" s="5">
        <f t="shared" si="141"/>
        <v>4.1199099412647655E-3</v>
      </c>
      <c r="L980" s="5">
        <f t="shared" si="136"/>
        <v>6.8398775245612775E-3</v>
      </c>
      <c r="M980" s="5">
        <f t="shared" si="137"/>
        <v>3.4111530376950139E-3</v>
      </c>
      <c r="N980" s="5">
        <f t="shared" si="140"/>
        <v>4.018889356574018E-3</v>
      </c>
      <c r="O980" s="5">
        <f t="shared" si="145"/>
        <v>1.26094790531186E-2</v>
      </c>
      <c r="P980" s="5">
        <f t="shared" si="142"/>
        <v>1.3191561634555704E-2</v>
      </c>
      <c r="Q980" s="5">
        <f t="shared" si="143"/>
        <v>1.3191561634555704E-2</v>
      </c>
      <c r="R980" s="5">
        <f t="shared" si="144"/>
        <v>1.1237797188351939E-2</v>
      </c>
      <c r="T980" s="7">
        <f t="shared" si="138"/>
        <v>224.26328005998425</v>
      </c>
      <c r="U980" s="4">
        <f t="shared" si="139"/>
        <v>8.5775286713346277E-3</v>
      </c>
      <c r="V980" s="5">
        <f>T980/MAX($T$14:T980)-1</f>
        <v>0</v>
      </c>
      <c r="Z980" s="3"/>
      <c r="AA980" s="3"/>
      <c r="AC980" s="3"/>
      <c r="AE980" s="3"/>
      <c r="AG980" s="3"/>
      <c r="AL980" s="3"/>
    </row>
    <row r="981" spans="1:38" x14ac:dyDescent="0.25">
      <c r="A981" s="3">
        <v>43985</v>
      </c>
      <c r="B981">
        <v>16365488</v>
      </c>
      <c r="C981">
        <v>27752686</v>
      </c>
      <c r="D981">
        <v>20880578</v>
      </c>
      <c r="E981">
        <v>26553984</v>
      </c>
      <c r="F981">
        <v>15762258</v>
      </c>
      <c r="G981">
        <v>25227588</v>
      </c>
      <c r="H981">
        <v>25227588</v>
      </c>
      <c r="I981">
        <v>22352736</v>
      </c>
      <c r="K981" s="5">
        <f t="shared" si="141"/>
        <v>3.9725823355662992E-3</v>
      </c>
      <c r="L981" s="5">
        <f t="shared" si="136"/>
        <v>2.378748651073348E-3</v>
      </c>
      <c r="M981" s="5">
        <f t="shared" si="137"/>
        <v>4.5384831503918477E-3</v>
      </c>
      <c r="N981" s="5">
        <f t="shared" si="140"/>
        <v>3.2692223990096192E-3</v>
      </c>
      <c r="O981" s="5">
        <f t="shared" si="145"/>
        <v>-6.6800686733925474E-5</v>
      </c>
      <c r="P981" s="5">
        <f t="shared" si="142"/>
        <v>-1.6765364907272984E-3</v>
      </c>
      <c r="Q981" s="5">
        <f t="shared" si="143"/>
        <v>-1.6765364907272984E-3</v>
      </c>
      <c r="R981" s="5">
        <f t="shared" si="144"/>
        <v>0</v>
      </c>
      <c r="T981" s="7">
        <f t="shared" si="138"/>
        <v>224.56433004621465</v>
      </c>
      <c r="U981" s="4">
        <f t="shared" si="139"/>
        <v>1.342395358481574E-3</v>
      </c>
      <c r="V981" s="5">
        <f>T981/MAX($T$14:T981)-1</f>
        <v>0</v>
      </c>
      <c r="Z981" s="3"/>
      <c r="AA981" s="3"/>
      <c r="AC981" s="3"/>
      <c r="AE981" s="3"/>
      <c r="AG981" s="3"/>
      <c r="AL981" s="3"/>
    </row>
    <row r="982" spans="1:38" x14ac:dyDescent="0.25">
      <c r="A982" s="3">
        <v>43986</v>
      </c>
      <c r="B982">
        <v>16392044</v>
      </c>
      <c r="C982">
        <v>27759518</v>
      </c>
      <c r="D982">
        <v>20909814</v>
      </c>
      <c r="E982">
        <v>26555640</v>
      </c>
      <c r="F982">
        <v>15923242</v>
      </c>
      <c r="G982">
        <v>25172222</v>
      </c>
      <c r="H982">
        <v>25172222</v>
      </c>
      <c r="I982">
        <v>22352736</v>
      </c>
      <c r="K982" s="5">
        <f t="shared" si="141"/>
        <v>1.6226830510646106E-3</v>
      </c>
      <c r="L982" s="5">
        <f t="shared" si="136"/>
        <v>2.4617437029328393E-4</v>
      </c>
      <c r="M982" s="5">
        <f t="shared" si="137"/>
        <v>1.4001528118618989E-3</v>
      </c>
      <c r="N982" s="5">
        <f t="shared" si="140"/>
        <v>6.2363523304131974E-5</v>
      </c>
      <c r="O982" s="5">
        <f t="shared" si="145"/>
        <v>1.0213257516784813E-2</v>
      </c>
      <c r="P982" s="5">
        <f t="shared" si="142"/>
        <v>-2.1946608609590967E-3</v>
      </c>
      <c r="Q982" s="5">
        <f t="shared" si="143"/>
        <v>-2.1946608609590967E-3</v>
      </c>
      <c r="R982" s="5">
        <f t="shared" si="144"/>
        <v>0</v>
      </c>
      <c r="T982" s="7">
        <f t="shared" si="138"/>
        <v>224.82132454068636</v>
      </c>
      <c r="U982" s="4">
        <f t="shared" si="139"/>
        <v>1.1444136939238181E-3</v>
      </c>
      <c r="V982" s="5">
        <f>T982/MAX($T$14:T982)-1</f>
        <v>0</v>
      </c>
      <c r="Z982" s="3"/>
      <c r="AA982" s="3"/>
      <c r="AC982" s="3"/>
      <c r="AE982" s="3"/>
      <c r="AG982" s="3"/>
      <c r="AL982" s="3"/>
    </row>
    <row r="983" spans="1:38" x14ac:dyDescent="0.25">
      <c r="A983" s="3">
        <v>43987</v>
      </c>
      <c r="B983">
        <v>16660457</v>
      </c>
      <c r="C983">
        <v>27820236</v>
      </c>
      <c r="D983">
        <v>20962906</v>
      </c>
      <c r="E983">
        <v>26555904</v>
      </c>
      <c r="F983">
        <v>15988844</v>
      </c>
      <c r="G983">
        <v>25344398</v>
      </c>
      <c r="H983">
        <v>25344398</v>
      </c>
      <c r="I983">
        <v>22408464</v>
      </c>
      <c r="K983" s="5">
        <f t="shared" si="141"/>
        <v>1.6374590014521573E-2</v>
      </c>
      <c r="L983" s="5">
        <f t="shared" si="136"/>
        <v>2.1872858167062414E-3</v>
      </c>
      <c r="M983" s="5">
        <f t="shared" si="137"/>
        <v>2.5390948001737801E-3</v>
      </c>
      <c r="N983" s="5">
        <f t="shared" si="140"/>
        <v>9.9413909813161894E-6</v>
      </c>
      <c r="O983" s="5">
        <f t="shared" si="145"/>
        <v>4.1198896556366993E-3</v>
      </c>
      <c r="P983" s="5">
        <f t="shared" si="142"/>
        <v>6.8399206077238706E-3</v>
      </c>
      <c r="Q983" s="5">
        <f t="shared" si="143"/>
        <v>6.8399206077238706E-3</v>
      </c>
      <c r="R983" s="5">
        <f t="shared" si="144"/>
        <v>2.4931176210374328E-3</v>
      </c>
      <c r="T983" s="7">
        <f t="shared" si="138"/>
        <v>225.98488057566593</v>
      </c>
      <c r="U983" s="4">
        <f t="shared" si="139"/>
        <v>5.175470064313098E-3</v>
      </c>
      <c r="V983" s="5">
        <f>T983/MAX($T$14:T983)-1</f>
        <v>0</v>
      </c>
      <c r="Z983" s="3"/>
      <c r="AA983" s="3"/>
      <c r="AC983" s="3"/>
      <c r="AE983" s="3"/>
      <c r="AG983" s="3"/>
      <c r="AL983" s="3"/>
    </row>
    <row r="984" spans="1:38" x14ac:dyDescent="0.25">
      <c r="A984" s="3">
        <v>43990</v>
      </c>
      <c r="B984">
        <v>16768712</v>
      </c>
      <c r="C984">
        <v>28008168</v>
      </c>
      <c r="D984">
        <v>21090020</v>
      </c>
      <c r="E984">
        <v>26666466</v>
      </c>
      <c r="F984">
        <v>16052361</v>
      </c>
      <c r="G984">
        <v>25404684</v>
      </c>
      <c r="H984">
        <v>25404684</v>
      </c>
      <c r="I984">
        <v>22203142</v>
      </c>
      <c r="K984" s="5">
        <f t="shared" si="141"/>
        <v>6.4977209208607611E-3</v>
      </c>
      <c r="L984" s="5">
        <f t="shared" si="136"/>
        <v>6.7552266630663826E-3</v>
      </c>
      <c r="M984" s="5">
        <f t="shared" si="137"/>
        <v>6.0637585266087868E-3</v>
      </c>
      <c r="N984" s="5">
        <f t="shared" si="140"/>
        <v>4.1633679651802424E-3</v>
      </c>
      <c r="O984" s="5">
        <f t="shared" si="145"/>
        <v>3.9725823830665252E-3</v>
      </c>
      <c r="P984" s="5">
        <f t="shared" si="142"/>
        <v>2.3786716101916738E-3</v>
      </c>
      <c r="Q984" s="5">
        <f t="shared" si="143"/>
        <v>2.3786716101916738E-3</v>
      </c>
      <c r="R984" s="5">
        <f t="shared" si="144"/>
        <v>-9.1626985232008407E-3</v>
      </c>
      <c r="T984" s="7">
        <f t="shared" si="138"/>
        <v>226.63592327558123</v>
      </c>
      <c r="U984" s="4">
        <f t="shared" si="139"/>
        <v>2.8809126444956507E-3</v>
      </c>
      <c r="V984" s="5">
        <f>T984/MAX($T$14:T984)-1</f>
        <v>0</v>
      </c>
      <c r="Z984" s="3"/>
      <c r="AA984" s="3"/>
      <c r="AC984" s="3"/>
      <c r="AE984" s="3"/>
      <c r="AG984" s="3"/>
      <c r="AL984" s="3"/>
    </row>
    <row r="985" spans="1:38" x14ac:dyDescent="0.25">
      <c r="A985" s="3">
        <v>43991</v>
      </c>
      <c r="B985">
        <v>16727259</v>
      </c>
      <c r="C985">
        <v>27944240</v>
      </c>
      <c r="D985">
        <v>21134048</v>
      </c>
      <c r="E985">
        <v>26712302</v>
      </c>
      <c r="F985">
        <v>16074960</v>
      </c>
      <c r="G985">
        <v>25410938</v>
      </c>
      <c r="H985">
        <v>25410938</v>
      </c>
      <c r="I985">
        <v>22204528</v>
      </c>
      <c r="K985" s="5">
        <f t="shared" si="141"/>
        <v>-2.472044364528414E-3</v>
      </c>
      <c r="L985" s="5">
        <f t="shared" si="136"/>
        <v>-2.2824770259876059E-3</v>
      </c>
      <c r="M985" s="5">
        <f t="shared" si="137"/>
        <v>2.0876224868444648E-3</v>
      </c>
      <c r="N985" s="5">
        <f t="shared" si="140"/>
        <v>1.7188629344435657E-3</v>
      </c>
      <c r="O985" s="5">
        <f t="shared" si="145"/>
        <v>1.4078302873952175E-3</v>
      </c>
      <c r="P985" s="5">
        <f t="shared" si="142"/>
        <v>2.4617507543100992E-4</v>
      </c>
      <c r="Q985" s="5">
        <f t="shared" si="143"/>
        <v>2.4617507543100992E-4</v>
      </c>
      <c r="R985" s="5">
        <f t="shared" si="144"/>
        <v>6.2423597525063101E-5</v>
      </c>
      <c r="T985" s="7">
        <f t="shared" si="138"/>
        <v>226.66466547189245</v>
      </c>
      <c r="U985" s="4">
        <f t="shared" si="139"/>
        <v>1.2682100831928889E-4</v>
      </c>
      <c r="V985" s="5">
        <f>T985/MAX($T$14:T985)-1</f>
        <v>0</v>
      </c>
      <c r="Z985" s="3"/>
      <c r="AA985" s="3"/>
      <c r="AC985" s="3"/>
      <c r="AE985" s="3"/>
      <c r="AG985" s="3"/>
      <c r="AL985" s="3"/>
    </row>
    <row r="986" spans="1:38" x14ac:dyDescent="0.25">
      <c r="A986" s="3">
        <v>43992</v>
      </c>
      <c r="B986">
        <v>16765658</v>
      </c>
      <c r="C986">
        <v>27912216</v>
      </c>
      <c r="D986">
        <v>21078494</v>
      </c>
      <c r="E986">
        <v>26643154</v>
      </c>
      <c r="F986">
        <v>16134242</v>
      </c>
      <c r="G986">
        <v>25466520</v>
      </c>
      <c r="H986">
        <v>25466520</v>
      </c>
      <c r="I986">
        <v>22204748</v>
      </c>
      <c r="K986" s="5">
        <f t="shared" si="141"/>
        <v>2.2955942751887726E-3</v>
      </c>
      <c r="L986" s="5">
        <f t="shared" si="136"/>
        <v>-1.1459964557991587E-3</v>
      </c>
      <c r="M986" s="5">
        <f t="shared" si="137"/>
        <v>-2.6286492772231718E-3</v>
      </c>
      <c r="N986" s="5">
        <f t="shared" si="140"/>
        <v>-2.5886200298274042E-3</v>
      </c>
      <c r="O986" s="5">
        <f t="shared" si="145"/>
        <v>3.6878474347681323E-3</v>
      </c>
      <c r="P986" s="5">
        <f t="shared" si="142"/>
        <v>2.187325788603367E-3</v>
      </c>
      <c r="Q986" s="5">
        <f t="shared" si="143"/>
        <v>2.187325788603367E-3</v>
      </c>
      <c r="R986" s="5">
        <f t="shared" si="144"/>
        <v>9.9078890576365097E-6</v>
      </c>
      <c r="T986" s="7">
        <f t="shared" si="138"/>
        <v>226.77813197348934</v>
      </c>
      <c r="U986" s="4">
        <f t="shared" si="139"/>
        <v>5.0059192667144259E-4</v>
      </c>
      <c r="V986" s="5">
        <f>T986/MAX($T$14:T986)-1</f>
        <v>0</v>
      </c>
      <c r="Z986" s="3"/>
      <c r="AA986" s="3"/>
      <c r="AC986" s="3"/>
      <c r="AE986" s="3"/>
      <c r="AG986" s="3"/>
      <c r="AL986" s="3"/>
    </row>
    <row r="987" spans="1:38" x14ac:dyDescent="0.25">
      <c r="A987" s="3">
        <v>43993</v>
      </c>
      <c r="B987">
        <v>16773045</v>
      </c>
      <c r="C987">
        <v>27680986</v>
      </c>
      <c r="D987">
        <v>21115386</v>
      </c>
      <c r="E987">
        <v>26598090</v>
      </c>
      <c r="F987">
        <v>16239078</v>
      </c>
      <c r="G987">
        <v>25638552</v>
      </c>
      <c r="H987">
        <v>25638552</v>
      </c>
      <c r="I987">
        <v>22297194</v>
      </c>
      <c r="K987" s="5">
        <f t="shared" si="141"/>
        <v>4.4060304701432074E-4</v>
      </c>
      <c r="L987" s="5">
        <f t="shared" si="136"/>
        <v>-8.2841863935131377E-3</v>
      </c>
      <c r="M987" s="5">
        <f t="shared" si="137"/>
        <v>1.7502199160908116E-3</v>
      </c>
      <c r="N987" s="5">
        <f t="shared" si="140"/>
        <v>-1.6913913420310012E-3</v>
      </c>
      <c r="O987" s="5">
        <f t="shared" si="145"/>
        <v>6.4977332061835202E-3</v>
      </c>
      <c r="P987" s="5">
        <f t="shared" si="142"/>
        <v>6.7552221504940668E-3</v>
      </c>
      <c r="Q987" s="5">
        <f t="shared" si="143"/>
        <v>6.7552221504940668E-3</v>
      </c>
      <c r="R987" s="5">
        <f t="shared" si="144"/>
        <v>4.1633438037667059E-3</v>
      </c>
      <c r="T987" s="7">
        <f t="shared" si="138"/>
        <v>227.24265201157516</v>
      </c>
      <c r="U987" s="4">
        <f t="shared" si="139"/>
        <v>2.0483458173124192E-3</v>
      </c>
      <c r="V987" s="5">
        <f>T987/MAX($T$14:T987)-1</f>
        <v>0</v>
      </c>
      <c r="Z987" s="3"/>
      <c r="AA987" s="3"/>
      <c r="AC987" s="3"/>
      <c r="AE987" s="3"/>
      <c r="AG987" s="3"/>
      <c r="AL987" s="3"/>
    </row>
    <row r="988" spans="1:38" x14ac:dyDescent="0.25">
      <c r="A988" s="3">
        <v>43994</v>
      </c>
      <c r="B988">
        <v>16836810</v>
      </c>
      <c r="C988">
        <v>27743022</v>
      </c>
      <c r="D988">
        <v>21175656</v>
      </c>
      <c r="E988">
        <v>26576984</v>
      </c>
      <c r="F988">
        <v>16198935</v>
      </c>
      <c r="G988">
        <v>25580032</v>
      </c>
      <c r="H988">
        <v>25580032</v>
      </c>
      <c r="I988">
        <v>22335520</v>
      </c>
      <c r="K988" s="5">
        <f t="shared" si="141"/>
        <v>3.8016353023555549E-3</v>
      </c>
      <c r="L988" s="5">
        <f t="shared" si="136"/>
        <v>2.2411051398241177E-3</v>
      </c>
      <c r="M988" s="5">
        <f t="shared" si="137"/>
        <v>2.8543167527224078E-3</v>
      </c>
      <c r="N988" s="5">
        <f t="shared" si="140"/>
        <v>-7.9351562461815739E-4</v>
      </c>
      <c r="O988" s="5">
        <f t="shared" si="145"/>
        <v>-2.4719999497508915E-3</v>
      </c>
      <c r="P988" s="5">
        <f t="shared" si="142"/>
        <v>-2.2825001973590942E-3</v>
      </c>
      <c r="Q988" s="5">
        <f t="shared" si="143"/>
        <v>-2.2825001973590942E-3</v>
      </c>
      <c r="R988" s="5">
        <f t="shared" si="144"/>
        <v>1.7188709933635415E-3</v>
      </c>
      <c r="T988" s="7">
        <f t="shared" si="138"/>
        <v>227.32177256902912</v>
      </c>
      <c r="U988" s="4">
        <f t="shared" si="139"/>
        <v>3.481765273972981E-4</v>
      </c>
      <c r="V988" s="5">
        <f>T988/MAX($T$14:T988)-1</f>
        <v>0</v>
      </c>
      <c r="Z988" s="3"/>
      <c r="AA988" s="3"/>
      <c r="AC988" s="3"/>
      <c r="AE988" s="3"/>
      <c r="AG988" s="3"/>
      <c r="AL988" s="3"/>
    </row>
    <row r="989" spans="1:38" x14ac:dyDescent="0.25">
      <c r="A989" s="3">
        <v>43997</v>
      </c>
      <c r="B989">
        <v>16807034</v>
      </c>
      <c r="C989">
        <v>27611982</v>
      </c>
      <c r="D989">
        <v>21048628</v>
      </c>
      <c r="E989">
        <v>26425500</v>
      </c>
      <c r="F989">
        <v>16236120</v>
      </c>
      <c r="G989">
        <v>25550718</v>
      </c>
      <c r="H989">
        <v>25550718</v>
      </c>
      <c r="I989">
        <v>22277702</v>
      </c>
      <c r="K989" s="5">
        <f t="shared" si="141"/>
        <v>-1.7685060293487487E-3</v>
      </c>
      <c r="L989" s="5">
        <f t="shared" si="136"/>
        <v>-4.7233498931731344E-3</v>
      </c>
      <c r="M989" s="5">
        <f t="shared" si="137"/>
        <v>-5.998775197330386E-3</v>
      </c>
      <c r="N989" s="5">
        <f t="shared" si="140"/>
        <v>-5.6998190614856448E-3</v>
      </c>
      <c r="O989" s="5">
        <f t="shared" si="145"/>
        <v>2.2955212796396118E-3</v>
      </c>
      <c r="P989" s="5">
        <f t="shared" si="142"/>
        <v>-1.1459719831468096E-3</v>
      </c>
      <c r="Q989" s="5">
        <f t="shared" si="143"/>
        <v>-1.1459719831468096E-3</v>
      </c>
      <c r="R989" s="5">
        <f t="shared" si="144"/>
        <v>-2.5886122194602734E-3</v>
      </c>
      <c r="T989" s="7">
        <f t="shared" si="138"/>
        <v>226.73143255702149</v>
      </c>
      <c r="U989" s="4">
        <f t="shared" si="139"/>
        <v>-2.5969356359315243E-3</v>
      </c>
      <c r="V989" s="5">
        <f>T989/MAX($T$14:T989)-1</f>
        <v>-2.5969356359315521E-3</v>
      </c>
      <c r="Z989" s="3"/>
      <c r="AA989" s="3"/>
      <c r="AC989" s="3"/>
      <c r="AE989" s="3"/>
      <c r="AG989" s="3"/>
      <c r="AL989" s="3"/>
    </row>
    <row r="990" spans="1:38" x14ac:dyDescent="0.25">
      <c r="A990" s="3">
        <v>43998</v>
      </c>
      <c r="B990">
        <v>16663967</v>
      </c>
      <c r="C990">
        <v>27473496</v>
      </c>
      <c r="D990">
        <v>20859144</v>
      </c>
      <c r="E990">
        <v>26271608</v>
      </c>
      <c r="F990">
        <v>16100072</v>
      </c>
      <c r="G990">
        <v>25479700</v>
      </c>
      <c r="H990">
        <v>25479700</v>
      </c>
      <c r="I990">
        <v>22240022</v>
      </c>
      <c r="K990" s="5">
        <f t="shared" si="141"/>
        <v>-8.5123288261331753E-3</v>
      </c>
      <c r="L990" s="5">
        <f t="shared" si="136"/>
        <v>-5.0154313442620779E-3</v>
      </c>
      <c r="M990" s="5">
        <f t="shared" si="137"/>
        <v>-9.0022019487445704E-3</v>
      </c>
      <c r="N990" s="5">
        <f t="shared" si="140"/>
        <v>-5.8236173393123591E-3</v>
      </c>
      <c r="O990" s="5">
        <f t="shared" si="145"/>
        <v>-8.3793418624646954E-3</v>
      </c>
      <c r="P990" s="5">
        <f t="shared" si="142"/>
        <v>-2.7794913630215801E-3</v>
      </c>
      <c r="Q990" s="5">
        <f t="shared" si="143"/>
        <v>-2.7794913630215801E-3</v>
      </c>
      <c r="R990" s="5">
        <f t="shared" si="144"/>
        <v>-1.6913773242859254E-3</v>
      </c>
      <c r="T990" s="7">
        <f t="shared" si="138"/>
        <v>225.48488350778885</v>
      </c>
      <c r="U990" s="4">
        <f t="shared" si="139"/>
        <v>-5.4979101714057454E-3</v>
      </c>
      <c r="V990" s="5">
        <f>T990/MAX($T$14:T990)-1</f>
        <v>-8.0805680884900033E-3</v>
      </c>
      <c r="Z990" s="3"/>
      <c r="AA990" s="3"/>
      <c r="AC990" s="3"/>
      <c r="AE990" s="3"/>
      <c r="AG990" s="3"/>
      <c r="AL990" s="3"/>
    </row>
    <row r="991" spans="1:38" x14ac:dyDescent="0.25">
      <c r="A991" s="3">
        <v>43999</v>
      </c>
      <c r="B991">
        <v>16622955</v>
      </c>
      <c r="C991">
        <v>27441804</v>
      </c>
      <c r="D991">
        <v>20754134</v>
      </c>
      <c r="E991">
        <v>26099588</v>
      </c>
      <c r="F991">
        <v>16200702</v>
      </c>
      <c r="G991">
        <v>25726920</v>
      </c>
      <c r="H991">
        <v>25726920</v>
      </c>
      <c r="I991">
        <v>22222374</v>
      </c>
      <c r="K991" s="5">
        <f t="shared" si="141"/>
        <v>-2.4611186519992723E-3</v>
      </c>
      <c r="L991" s="5">
        <f t="shared" si="136"/>
        <v>-1.1535481323526886E-3</v>
      </c>
      <c r="M991" s="5">
        <f t="shared" si="137"/>
        <v>-5.0342430159167062E-3</v>
      </c>
      <c r="N991" s="5">
        <f t="shared" si="140"/>
        <v>-6.5477529963144931E-3</v>
      </c>
      <c r="O991" s="5">
        <f t="shared" si="145"/>
        <v>6.2502826074317674E-3</v>
      </c>
      <c r="P991" s="5">
        <f t="shared" si="142"/>
        <v>9.7026260120802732E-3</v>
      </c>
      <c r="Q991" s="5">
        <f t="shared" si="143"/>
        <v>9.7026260120802732E-3</v>
      </c>
      <c r="R991" s="5">
        <f t="shared" si="144"/>
        <v>-7.9352439489488447E-4</v>
      </c>
      <c r="T991" s="7">
        <f t="shared" si="138"/>
        <v>225.7573072254884</v>
      </c>
      <c r="U991" s="4">
        <f t="shared" si="139"/>
        <v>1.2081684300142836E-3</v>
      </c>
      <c r="V991" s="5">
        <f>T991/MAX($T$14:T991)-1</f>
        <v>-6.8821623457367975E-3</v>
      </c>
      <c r="Z991" s="3"/>
      <c r="AA991" s="3"/>
      <c r="AC991" s="3"/>
      <c r="AE991" s="3"/>
      <c r="AG991" s="3"/>
      <c r="AL991" s="3"/>
    </row>
    <row r="992" spans="1:38" x14ac:dyDescent="0.25">
      <c r="A992" s="3">
        <v>44000</v>
      </c>
      <c r="B992">
        <v>17052252</v>
      </c>
      <c r="C992">
        <v>28489852</v>
      </c>
      <c r="D992">
        <v>21049268</v>
      </c>
      <c r="E992">
        <v>27561870</v>
      </c>
      <c r="F992">
        <v>16172052</v>
      </c>
      <c r="G992">
        <v>25605402</v>
      </c>
      <c r="H992">
        <v>25605402</v>
      </c>
      <c r="I992">
        <v>22095710</v>
      </c>
      <c r="K992" s="5">
        <f t="shared" si="141"/>
        <v>2.5825552677005925E-2</v>
      </c>
      <c r="L992" s="5">
        <f t="shared" si="136"/>
        <v>3.8191658245208648E-2</v>
      </c>
      <c r="M992" s="5">
        <f t="shared" si="137"/>
        <v>1.4220492167970056E-2</v>
      </c>
      <c r="N992" s="5">
        <f t="shared" si="140"/>
        <v>5.6027014679312259E-2</v>
      </c>
      <c r="O992" s="5">
        <f t="shared" si="145"/>
        <v>-1.7684418860367535E-3</v>
      </c>
      <c r="P992" s="5">
        <f t="shared" si="142"/>
        <v>-4.7233792463302615E-3</v>
      </c>
      <c r="Q992" s="5">
        <f t="shared" si="143"/>
        <v>-4.7233792463302615E-3</v>
      </c>
      <c r="R992" s="5">
        <f t="shared" si="144"/>
        <v>-5.6998410700854762E-3</v>
      </c>
      <c r="T992" s="7">
        <f t="shared" si="138"/>
        <v>229.0688755917318</v>
      </c>
      <c r="U992" s="4">
        <f t="shared" si="139"/>
        <v>1.4668709540089267E-2</v>
      </c>
      <c r="V992" s="5">
        <f>T992/MAX($T$14:T992)-1</f>
        <v>0</v>
      </c>
      <c r="Z992" s="3"/>
      <c r="AA992" s="3"/>
      <c r="AC992" s="3"/>
      <c r="AE992" s="3"/>
      <c r="AG992" s="3"/>
      <c r="AL992" s="3"/>
    </row>
    <row r="993" spans="1:38" x14ac:dyDescent="0.25">
      <c r="A993" s="3">
        <v>44001</v>
      </c>
      <c r="B993">
        <v>17047358</v>
      </c>
      <c r="C993">
        <v>28489852</v>
      </c>
      <c r="D993">
        <v>21018378</v>
      </c>
      <c r="E993">
        <v>27561870</v>
      </c>
      <c r="F993">
        <v>16034389</v>
      </c>
      <c r="G993">
        <v>25476980</v>
      </c>
      <c r="H993">
        <v>25476980</v>
      </c>
      <c r="I993">
        <v>21967034</v>
      </c>
      <c r="K993" s="5">
        <f t="shared" si="141"/>
        <v>-2.8700021557270805E-4</v>
      </c>
      <c r="L993" s="5">
        <f t="shared" si="136"/>
        <v>0</v>
      </c>
      <c r="M993" s="5">
        <f t="shared" si="137"/>
        <v>-1.4675094639871045E-3</v>
      </c>
      <c r="N993" s="5">
        <f t="shared" si="140"/>
        <v>0</v>
      </c>
      <c r="O993" s="5">
        <f t="shared" si="145"/>
        <v>-8.5124015183725144E-3</v>
      </c>
      <c r="P993" s="5">
        <f t="shared" si="142"/>
        <v>-5.0154260417392127E-3</v>
      </c>
      <c r="Q993" s="5">
        <f t="shared" si="143"/>
        <v>-5.0154260417392127E-3</v>
      </c>
      <c r="R993" s="5">
        <f t="shared" si="144"/>
        <v>-5.8235738973764217E-3</v>
      </c>
      <c r="T993" s="7">
        <f t="shared" si="138"/>
        <v>228.32092742466963</v>
      </c>
      <c r="U993" s="4">
        <f t="shared" si="139"/>
        <v>-3.2651671473483967E-3</v>
      </c>
      <c r="V993" s="5">
        <f>T993/MAX($T$14:T993)-1</f>
        <v>-3.265167147348369E-3</v>
      </c>
      <c r="Z993" s="3"/>
      <c r="AA993" s="3"/>
      <c r="AC993" s="3"/>
      <c r="AE993" s="3"/>
      <c r="AG993" s="3"/>
      <c r="AL993" s="3"/>
    </row>
    <row r="994" spans="1:38" x14ac:dyDescent="0.25">
      <c r="A994" s="3">
        <v>44004</v>
      </c>
      <c r="B994">
        <v>17064200</v>
      </c>
      <c r="C994">
        <v>28456728</v>
      </c>
      <c r="D994">
        <v>21028596</v>
      </c>
      <c r="E994">
        <v>27469186</v>
      </c>
      <c r="F994">
        <v>15994927</v>
      </c>
      <c r="G994">
        <v>25447590</v>
      </c>
      <c r="H994">
        <v>25447590</v>
      </c>
      <c r="I994">
        <v>21823200</v>
      </c>
      <c r="K994" s="5">
        <f t="shared" si="141"/>
        <v>9.8795367587167782E-4</v>
      </c>
      <c r="L994" s="5">
        <f t="shared" si="136"/>
        <v>-1.1626596024436608E-3</v>
      </c>
      <c r="M994" s="5">
        <f t="shared" si="137"/>
        <v>4.8614598138829734E-4</v>
      </c>
      <c r="N994" s="5">
        <f t="shared" si="140"/>
        <v>-3.3627616703800767E-3</v>
      </c>
      <c r="O994" s="5">
        <f t="shared" si="145"/>
        <v>-2.4610853584754455E-3</v>
      </c>
      <c r="P994" s="5">
        <f t="shared" si="142"/>
        <v>-1.1535904177025769E-3</v>
      </c>
      <c r="Q994" s="5">
        <f t="shared" si="143"/>
        <v>-1.1535904177025769E-3</v>
      </c>
      <c r="R994" s="5">
        <f t="shared" si="144"/>
        <v>-6.547720552533387E-3</v>
      </c>
      <c r="T994" s="7">
        <f t="shared" si="138"/>
        <v>227.91088277844426</v>
      </c>
      <c r="U994" s="4">
        <f t="shared" si="139"/>
        <v>-1.7959135452472186E-3</v>
      </c>
      <c r="V994" s="5">
        <f>T994/MAX($T$14:T994)-1</f>
        <v>-5.0552167346882282E-3</v>
      </c>
      <c r="Z994" s="3"/>
      <c r="AA994" s="3"/>
      <c r="AC994" s="3"/>
      <c r="AE994" s="3"/>
      <c r="AG994" s="3"/>
      <c r="AL994" s="3"/>
    </row>
    <row r="995" spans="1:38" x14ac:dyDescent="0.25">
      <c r="A995" s="3">
        <v>44005</v>
      </c>
      <c r="B995">
        <v>17073148</v>
      </c>
      <c r="C995">
        <v>28551552</v>
      </c>
      <c r="D995">
        <v>21074340</v>
      </c>
      <c r="E995">
        <v>27508926</v>
      </c>
      <c r="F995">
        <v>16020192</v>
      </c>
      <c r="G995">
        <v>25432620</v>
      </c>
      <c r="H995">
        <v>25432620</v>
      </c>
      <c r="I995">
        <v>21795178</v>
      </c>
      <c r="K995" s="5">
        <f t="shared" si="141"/>
        <v>5.2437266323646092E-4</v>
      </c>
      <c r="L995" s="5">
        <f t="shared" si="136"/>
        <v>3.332217252805636E-3</v>
      </c>
      <c r="M995" s="5">
        <f t="shared" si="137"/>
        <v>2.1753235451382746E-3</v>
      </c>
      <c r="N995" s="5">
        <f t="shared" si="140"/>
        <v>1.4467119629972824E-3</v>
      </c>
      <c r="O995" s="5">
        <f t="shared" si="145"/>
        <v>1.5795633202952963E-3</v>
      </c>
      <c r="P995" s="5">
        <f t="shared" si="142"/>
        <v>-5.8826788705723665E-4</v>
      </c>
      <c r="Q995" s="5">
        <f t="shared" si="143"/>
        <v>-5.8826788705723665E-4</v>
      </c>
      <c r="R995" s="5">
        <f t="shared" si="144"/>
        <v>-1.2840463360094256E-3</v>
      </c>
      <c r="T995" s="7">
        <f t="shared" si="138"/>
        <v>228.09884107247669</v>
      </c>
      <c r="U995" s="4">
        <f t="shared" si="139"/>
        <v>8.2470082929363142E-4</v>
      </c>
      <c r="V995" s="5">
        <f>T995/MAX($T$14:T995)-1</f>
        <v>-4.2346849468279935E-3</v>
      </c>
      <c r="Z995" s="3"/>
      <c r="AA995" s="3"/>
      <c r="AC995" s="3"/>
      <c r="AE995" s="3"/>
      <c r="AG995" s="3"/>
      <c r="AL995" s="3"/>
    </row>
    <row r="996" spans="1:38" x14ac:dyDescent="0.25">
      <c r="A996" s="3">
        <v>44006</v>
      </c>
      <c r="B996">
        <v>17325618</v>
      </c>
      <c r="C996">
        <v>28894328</v>
      </c>
      <c r="D996">
        <v>21299056</v>
      </c>
      <c r="E996">
        <v>27755096</v>
      </c>
      <c r="F996">
        <v>16056155</v>
      </c>
      <c r="G996">
        <v>25495696</v>
      </c>
      <c r="H996">
        <v>25495696</v>
      </c>
      <c r="I996">
        <v>21824898</v>
      </c>
      <c r="K996" s="5">
        <f t="shared" si="141"/>
        <v>1.4787548259992844E-2</v>
      </c>
      <c r="L996" s="5">
        <f t="shared" si="136"/>
        <v>1.2005511994584328E-2</v>
      </c>
      <c r="M996" s="5">
        <f t="shared" si="137"/>
        <v>1.0663014832255735E-2</v>
      </c>
      <c r="N996" s="5">
        <f t="shared" si="140"/>
        <v>8.9487317680085887E-3</v>
      </c>
      <c r="O996" s="5">
        <f t="shared" si="145"/>
        <v>2.2448544936291004E-3</v>
      </c>
      <c r="P996" s="5">
        <f t="shared" si="142"/>
        <v>2.4801219850727474E-3</v>
      </c>
      <c r="Q996" s="5">
        <f t="shared" si="143"/>
        <v>2.4801219850727474E-3</v>
      </c>
      <c r="R996" s="5">
        <f t="shared" si="144"/>
        <v>1.3636043715725688E-3</v>
      </c>
      <c r="T996" s="7">
        <f t="shared" si="138"/>
        <v>229.66626530372903</v>
      </c>
      <c r="U996" s="4">
        <f t="shared" si="139"/>
        <v>6.8716887112735825E-3</v>
      </c>
      <c r="V996" s="5">
        <f>T996/MAX($T$14:T996)-1</f>
        <v>0</v>
      </c>
      <c r="Z996" s="3"/>
      <c r="AA996" s="3"/>
      <c r="AC996" s="3"/>
      <c r="AE996" s="3"/>
      <c r="AG996" s="3"/>
      <c r="AL996" s="3"/>
    </row>
    <row r="997" spans="1:38" x14ac:dyDescent="0.25">
      <c r="A997" s="3">
        <v>44007</v>
      </c>
      <c r="B997">
        <v>17441620</v>
      </c>
      <c r="C997">
        <v>28976798</v>
      </c>
      <c r="D997">
        <v>21286352</v>
      </c>
      <c r="E997">
        <v>28002764</v>
      </c>
      <c r="F997">
        <v>16072017</v>
      </c>
      <c r="G997">
        <v>25466052</v>
      </c>
      <c r="H997">
        <v>25466052</v>
      </c>
      <c r="I997">
        <v>21751504</v>
      </c>
      <c r="K997" s="5">
        <f t="shared" si="141"/>
        <v>6.6954033039399174E-3</v>
      </c>
      <c r="L997" s="5">
        <f t="shared" si="136"/>
        <v>2.8541933904813188E-3</v>
      </c>
      <c r="M997" s="5">
        <f t="shared" si="137"/>
        <v>-5.9645835946908754E-4</v>
      </c>
      <c r="N997" s="5">
        <f t="shared" si="140"/>
        <v>8.9233342950787442E-3</v>
      </c>
      <c r="O997" s="5">
        <f t="shared" si="145"/>
        <v>9.8790775250989782E-4</v>
      </c>
      <c r="P997" s="5">
        <f t="shared" si="142"/>
        <v>-1.1627060504643127E-3</v>
      </c>
      <c r="Q997" s="5">
        <f t="shared" si="143"/>
        <v>-1.1627060504643127E-3</v>
      </c>
      <c r="R997" s="5">
        <f t="shared" si="144"/>
        <v>-3.3628564953659401E-3</v>
      </c>
      <c r="T997" s="7">
        <f t="shared" si="138"/>
        <v>230.04452885187547</v>
      </c>
      <c r="U997" s="4">
        <f t="shared" si="139"/>
        <v>1.6470139732807781E-3</v>
      </c>
      <c r="V997" s="5">
        <f>T997/MAX($T$14:T997)-1</f>
        <v>0</v>
      </c>
      <c r="Z997" s="3"/>
      <c r="AA997" s="3"/>
      <c r="AC997" s="3"/>
      <c r="AE997" s="3"/>
      <c r="AG997" s="3"/>
      <c r="AL997" s="3"/>
    </row>
    <row r="998" spans="1:38" x14ac:dyDescent="0.25">
      <c r="A998" s="3">
        <v>44008</v>
      </c>
      <c r="B998">
        <v>17441620</v>
      </c>
      <c r="C998">
        <v>28926614</v>
      </c>
      <c r="D998">
        <v>21286352</v>
      </c>
      <c r="E998">
        <v>28002764</v>
      </c>
      <c r="F998">
        <v>16080446</v>
      </c>
      <c r="G998">
        <v>25550910</v>
      </c>
      <c r="H998">
        <v>25550910</v>
      </c>
      <c r="I998">
        <v>21782972</v>
      </c>
      <c r="K998" s="5">
        <f t="shared" si="141"/>
        <v>0</v>
      </c>
      <c r="L998" s="5">
        <f t="shared" ref="L998:L1061" si="146">C998/C997-1</f>
        <v>-1.7318683727580719E-3</v>
      </c>
      <c r="M998" s="5">
        <f t="shared" ref="M998:M1061" si="147">D998/D997-1</f>
        <v>0</v>
      </c>
      <c r="N998" s="5">
        <f t="shared" si="140"/>
        <v>0</v>
      </c>
      <c r="O998" s="5">
        <f t="shared" si="145"/>
        <v>5.244519091784916E-4</v>
      </c>
      <c r="P998" s="5">
        <f t="shared" si="142"/>
        <v>3.3322008452665308E-3</v>
      </c>
      <c r="Q998" s="5">
        <f t="shared" si="143"/>
        <v>3.3322008452665308E-3</v>
      </c>
      <c r="R998" s="5">
        <f t="shared" si="144"/>
        <v>1.4467045589123817E-3</v>
      </c>
      <c r="T998" s="7">
        <f t="shared" si="138"/>
        <v>230.24304835989159</v>
      </c>
      <c r="U998" s="4">
        <f t="shared" si="139"/>
        <v>8.6296122323323288E-4</v>
      </c>
      <c r="V998" s="5">
        <f>T998/MAX($T$14:T998)-1</f>
        <v>0</v>
      </c>
      <c r="Z998" s="3"/>
      <c r="AA998" s="3"/>
      <c r="AC998" s="3"/>
      <c r="AE998" s="3"/>
      <c r="AG998" s="3"/>
      <c r="AL998" s="3"/>
    </row>
    <row r="999" spans="1:38" x14ac:dyDescent="0.25">
      <c r="A999" s="3">
        <v>44011</v>
      </c>
      <c r="B999">
        <v>17380090</v>
      </c>
      <c r="C999">
        <v>28976372</v>
      </c>
      <c r="D999">
        <v>21250730</v>
      </c>
      <c r="E999">
        <v>28002764</v>
      </c>
      <c r="F999">
        <v>16318235</v>
      </c>
      <c r="G999">
        <v>25857662</v>
      </c>
      <c r="H999">
        <v>25857662</v>
      </c>
      <c r="I999">
        <v>21977902</v>
      </c>
      <c r="K999" s="5">
        <f t="shared" si="141"/>
        <v>-3.5277686361702143E-3</v>
      </c>
      <c r="L999" s="5">
        <f t="shared" si="146"/>
        <v>1.7201460219298248E-3</v>
      </c>
      <c r="M999" s="5">
        <f t="shared" si="147"/>
        <v>-1.6734666419121469E-3</v>
      </c>
      <c r="N999" s="5">
        <f t="shared" si="140"/>
        <v>0</v>
      </c>
      <c r="O999" s="5">
        <f t="shared" si="145"/>
        <v>1.4787462984546584E-2</v>
      </c>
      <c r="P999" s="5">
        <f t="shared" si="142"/>
        <v>1.200552152545642E-2</v>
      </c>
      <c r="Q999" s="5">
        <f t="shared" si="143"/>
        <v>1.200552152545642E-2</v>
      </c>
      <c r="R999" s="5">
        <f t="shared" si="144"/>
        <v>8.9487329828088491E-3</v>
      </c>
      <c r="T999" s="7">
        <f t="shared" ref="T999:T1062" si="148">T998*(1+U999)</f>
        <v>231.51704501743973</v>
      </c>
      <c r="U999" s="4">
        <f t="shared" ref="U999:U1062" si="149">(K999*$K$12%)+(L999*$L$12%)+(M999*$M$12%)+(N999*$N$12%)+(O999*$O$12%)+(P999*$P$12%)+(Q999*$Q$12%)+(R999*$R$12%)</f>
        <v>5.533268720264467E-3</v>
      </c>
      <c r="V999" s="5">
        <f>T999/MAX($T$14:T999)-1</f>
        <v>0</v>
      </c>
      <c r="Z999" s="3"/>
      <c r="AA999" s="3"/>
      <c r="AC999" s="3"/>
      <c r="AE999" s="3"/>
      <c r="AG999" s="3"/>
      <c r="AL999" s="3"/>
    </row>
    <row r="1000" spans="1:38" x14ac:dyDescent="0.25">
      <c r="A1000" s="3">
        <v>44012</v>
      </c>
      <c r="B1000">
        <v>17316418</v>
      </c>
      <c r="C1000">
        <v>28915456</v>
      </c>
      <c r="D1000">
        <v>21198890</v>
      </c>
      <c r="E1000">
        <v>27933336</v>
      </c>
      <c r="F1000">
        <v>16499884</v>
      </c>
      <c r="G1000">
        <v>26078632</v>
      </c>
      <c r="H1000">
        <v>26078632</v>
      </c>
      <c r="I1000">
        <v>22127054</v>
      </c>
      <c r="K1000" s="5">
        <f t="shared" si="141"/>
        <v>-3.6635023178821502E-3</v>
      </c>
      <c r="L1000" s="5">
        <f t="shared" si="146"/>
        <v>-2.1022645623129943E-3</v>
      </c>
      <c r="M1000" s="5">
        <f t="shared" si="147"/>
        <v>-2.4394456096331618E-3</v>
      </c>
      <c r="N1000" s="5">
        <f t="shared" si="140"/>
        <v>-2.4793266836088401E-3</v>
      </c>
      <c r="O1000" s="5">
        <f t="shared" si="145"/>
        <v>1.1131657314654486E-2</v>
      </c>
      <c r="P1000" s="5">
        <f t="shared" si="142"/>
        <v>8.5456295313939279E-3</v>
      </c>
      <c r="Q1000" s="5">
        <f t="shared" si="143"/>
        <v>8.5456295313939279E-3</v>
      </c>
      <c r="R1000" s="5">
        <f t="shared" si="144"/>
        <v>6.7864530472472318E-3</v>
      </c>
      <c r="T1000" s="7">
        <f t="shared" si="148"/>
        <v>232.22099661997984</v>
      </c>
      <c r="U1000" s="4">
        <f t="shared" si="149"/>
        <v>3.0406037814065534E-3</v>
      </c>
      <c r="V1000" s="5">
        <f>T1000/MAX($T$14:T1000)-1</f>
        <v>0</v>
      </c>
      <c r="Z1000" s="3"/>
      <c r="AA1000" s="3"/>
      <c r="AC1000" s="3"/>
      <c r="AE1000" s="3"/>
      <c r="AG1000" s="3"/>
      <c r="AL1000" s="3"/>
    </row>
    <row r="1001" spans="1:38" x14ac:dyDescent="0.25">
      <c r="A1001" s="3">
        <v>44013</v>
      </c>
      <c r="B1001">
        <v>17392354</v>
      </c>
      <c r="C1001">
        <v>28941278</v>
      </c>
      <c r="D1001">
        <v>21195102</v>
      </c>
      <c r="E1001">
        <v>27897138</v>
      </c>
      <c r="F1001">
        <v>16529409</v>
      </c>
      <c r="G1001">
        <v>26070728</v>
      </c>
      <c r="H1001">
        <v>26070728</v>
      </c>
      <c r="I1001">
        <v>22167656</v>
      </c>
      <c r="K1001" s="5">
        <f t="shared" si="141"/>
        <v>4.3852025286061913E-3</v>
      </c>
      <c r="L1001" s="5">
        <f t="shared" si="146"/>
        <v>8.9301721542978107E-4</v>
      </c>
      <c r="M1001" s="5">
        <f t="shared" si="147"/>
        <v>-1.7868860114844676E-4</v>
      </c>
      <c r="N1001" s="5">
        <f t="shared" si="140"/>
        <v>-1.2958709980075422E-3</v>
      </c>
      <c r="O1001" s="5">
        <f t="shared" si="145"/>
        <v>1.7894065194639097E-3</v>
      </c>
      <c r="P1001" s="5">
        <f t="shared" si="142"/>
        <v>-3.0308338259465994E-4</v>
      </c>
      <c r="Q1001" s="5">
        <f t="shared" si="143"/>
        <v>-3.0308338259465994E-4</v>
      </c>
      <c r="R1001" s="5">
        <f t="shared" si="144"/>
        <v>1.8349482945176909E-3</v>
      </c>
      <c r="T1001" s="7">
        <f t="shared" si="148"/>
        <v>232.41901866827044</v>
      </c>
      <c r="U1001" s="4">
        <f t="shared" si="149"/>
        <v>8.5273102420903302E-4</v>
      </c>
      <c r="V1001" s="5">
        <f>T1001/MAX($T$14:T1001)-1</f>
        <v>0</v>
      </c>
      <c r="Z1001" s="3"/>
      <c r="AA1001" s="3"/>
      <c r="AC1001" s="3"/>
      <c r="AE1001" s="3"/>
      <c r="AG1001" s="3"/>
      <c r="AL1001" s="3"/>
    </row>
    <row r="1002" spans="1:38" x14ac:dyDescent="0.25">
      <c r="A1002" s="3">
        <v>44014</v>
      </c>
      <c r="B1002">
        <v>17540690</v>
      </c>
      <c r="C1002">
        <v>29009966</v>
      </c>
      <c r="D1002">
        <v>21342858</v>
      </c>
      <c r="E1002">
        <v>28084248</v>
      </c>
      <c r="F1002">
        <v>16471096</v>
      </c>
      <c r="G1002">
        <v>26115572</v>
      </c>
      <c r="H1002">
        <v>26115572</v>
      </c>
      <c r="I1002">
        <v>22167656</v>
      </c>
      <c r="K1002" s="5">
        <f t="shared" si="141"/>
        <v>8.5288052439596029E-3</v>
      </c>
      <c r="L1002" s="5">
        <f t="shared" si="146"/>
        <v>2.3733575276116969E-3</v>
      </c>
      <c r="M1002" s="5">
        <f t="shared" si="147"/>
        <v>6.9712332594578097E-3</v>
      </c>
      <c r="N1002" s="5">
        <f t="shared" si="140"/>
        <v>6.707139635614201E-3</v>
      </c>
      <c r="O1002" s="5">
        <f t="shared" si="145"/>
        <v>-3.5278333302781739E-3</v>
      </c>
      <c r="P1002" s="5">
        <f t="shared" si="142"/>
        <v>1.7200900565568222E-3</v>
      </c>
      <c r="Q1002" s="5">
        <f t="shared" si="143"/>
        <v>1.7200900565568222E-3</v>
      </c>
      <c r="R1002" s="5">
        <f t="shared" si="144"/>
        <v>0</v>
      </c>
      <c r="T1002" s="7">
        <f t="shared" si="148"/>
        <v>233.13059513117861</v>
      </c>
      <c r="U1002" s="4">
        <f t="shared" si="149"/>
        <v>3.0616103061848476E-3</v>
      </c>
      <c r="V1002" s="5">
        <f>T1002/MAX($T$14:T1002)-1</f>
        <v>0</v>
      </c>
      <c r="Z1002" s="3"/>
      <c r="AA1002" s="3"/>
      <c r="AC1002" s="3"/>
      <c r="AE1002" s="3"/>
      <c r="AG1002" s="3"/>
      <c r="AL1002" s="3"/>
    </row>
    <row r="1003" spans="1:38" x14ac:dyDescent="0.25">
      <c r="A1003" s="3">
        <v>44015</v>
      </c>
      <c r="B1003">
        <v>17526998</v>
      </c>
      <c r="C1003">
        <v>29009966</v>
      </c>
      <c r="D1003">
        <v>21342858</v>
      </c>
      <c r="E1003">
        <v>28084248</v>
      </c>
      <c r="F1003">
        <v>16410754</v>
      </c>
      <c r="G1003">
        <v>26060672</v>
      </c>
      <c r="H1003">
        <v>26060672</v>
      </c>
      <c r="I1003">
        <v>22112694</v>
      </c>
      <c r="K1003" s="5">
        <f t="shared" si="141"/>
        <v>-7.8058502829703169E-4</v>
      </c>
      <c r="L1003" s="5">
        <f t="shared" si="146"/>
        <v>0</v>
      </c>
      <c r="M1003" s="5">
        <f t="shared" si="147"/>
        <v>0</v>
      </c>
      <c r="N1003" s="5">
        <f t="shared" si="140"/>
        <v>0</v>
      </c>
      <c r="O1003" s="5">
        <f t="shared" si="145"/>
        <v>-3.6635084878383628E-3</v>
      </c>
      <c r="P1003" s="5">
        <f t="shared" si="142"/>
        <v>-2.1021940472910616E-3</v>
      </c>
      <c r="Q1003" s="5">
        <f t="shared" si="143"/>
        <v>-2.1021940472910616E-3</v>
      </c>
      <c r="R1003" s="5">
        <f t="shared" si="144"/>
        <v>-2.4793780632467177E-3</v>
      </c>
      <c r="T1003" s="7">
        <f t="shared" si="148"/>
        <v>232.80631456263768</v>
      </c>
      <c r="U1003" s="4">
        <f t="shared" si="149"/>
        <v>-1.3909824592455294E-3</v>
      </c>
      <c r="V1003" s="5">
        <f>T1003/MAX($T$14:T1003)-1</f>
        <v>-1.3909824592455156E-3</v>
      </c>
      <c r="Z1003" s="3"/>
      <c r="AA1003" s="3"/>
      <c r="AC1003" s="3"/>
      <c r="AE1003" s="3"/>
      <c r="AG1003" s="3"/>
      <c r="AL1003" s="3"/>
    </row>
    <row r="1004" spans="1:38" x14ac:dyDescent="0.25">
      <c r="A1004" s="3">
        <v>44018</v>
      </c>
      <c r="B1004">
        <v>17460362</v>
      </c>
      <c r="C1004">
        <v>29009966</v>
      </c>
      <c r="D1004">
        <v>21323330</v>
      </c>
      <c r="E1004">
        <v>28084248</v>
      </c>
      <c r="F1004">
        <v>16482719</v>
      </c>
      <c r="G1004">
        <v>26083944</v>
      </c>
      <c r="H1004">
        <v>26083944</v>
      </c>
      <c r="I1004">
        <v>22084038</v>
      </c>
      <c r="K1004" s="5">
        <f t="shared" si="141"/>
        <v>-3.8019060651458547E-3</v>
      </c>
      <c r="L1004" s="5">
        <f t="shared" si="146"/>
        <v>0</v>
      </c>
      <c r="M1004" s="5">
        <f t="shared" si="147"/>
        <v>-9.1496649605216085E-4</v>
      </c>
      <c r="N1004" s="5">
        <f t="shared" si="140"/>
        <v>0</v>
      </c>
      <c r="O1004" s="5">
        <f t="shared" si="145"/>
        <v>4.3852342189760751E-3</v>
      </c>
      <c r="P1004" s="5">
        <f t="shared" si="142"/>
        <v>8.9299308935708588E-4</v>
      </c>
      <c r="Q1004" s="5">
        <f t="shared" si="143"/>
        <v>8.9299308935708588E-4</v>
      </c>
      <c r="R1004" s="5">
        <f t="shared" si="144"/>
        <v>-1.2959072286714557E-3</v>
      </c>
      <c r="T1004" s="7">
        <f t="shared" si="148"/>
        <v>232.81092530938568</v>
      </c>
      <c r="U1004" s="4">
        <f t="shared" si="149"/>
        <v>1.9805075977596953E-5</v>
      </c>
      <c r="V1004" s="5">
        <f>T1004/MAX($T$14:T1004)-1</f>
        <v>-1.3712049317811115E-3</v>
      </c>
      <c r="Z1004" s="3"/>
      <c r="AA1004" s="3"/>
      <c r="AC1004" s="3"/>
      <c r="AE1004" s="3"/>
      <c r="AG1004" s="3"/>
      <c r="AL1004" s="3"/>
    </row>
    <row r="1005" spans="1:38" x14ac:dyDescent="0.25">
      <c r="A1005" s="3">
        <v>44019</v>
      </c>
      <c r="B1005">
        <v>17386042</v>
      </c>
      <c r="C1005">
        <v>29079130</v>
      </c>
      <c r="D1005">
        <v>21288094</v>
      </c>
      <c r="E1005">
        <v>28082052</v>
      </c>
      <c r="F1005">
        <v>16585313</v>
      </c>
      <c r="G1005">
        <v>26243456</v>
      </c>
      <c r="H1005">
        <v>26243456</v>
      </c>
      <c r="I1005">
        <v>22232160</v>
      </c>
      <c r="K1005" s="5">
        <f t="shared" si="141"/>
        <v>-4.2564982329690304E-3</v>
      </c>
      <c r="L1005" s="5">
        <f t="shared" si="146"/>
        <v>2.3841461930702579E-3</v>
      </c>
      <c r="M1005" s="5">
        <f t="shared" si="147"/>
        <v>-1.6524623499237778E-3</v>
      </c>
      <c r="N1005" s="5">
        <f t="shared" si="140"/>
        <v>-7.8193298962414559E-5</v>
      </c>
      <c r="O1005" s="5">
        <f t="shared" si="145"/>
        <v>6.2243371375803047E-3</v>
      </c>
      <c r="P1005" s="5">
        <f t="shared" si="142"/>
        <v>6.1153328653058558E-3</v>
      </c>
      <c r="Q1005" s="5">
        <f t="shared" si="143"/>
        <v>6.1153328653058558E-3</v>
      </c>
      <c r="R1005" s="5">
        <f t="shared" si="144"/>
        <v>6.7071972978853811E-3</v>
      </c>
      <c r="T1005" s="7">
        <f t="shared" si="148"/>
        <v>233.4383272530809</v>
      </c>
      <c r="U1005" s="4">
        <f t="shared" si="149"/>
        <v>2.6948990596615541E-3</v>
      </c>
      <c r="V1005" s="5">
        <f>T1005/MAX($T$14:T1005)-1</f>
        <v>0</v>
      </c>
      <c r="Z1005" s="3"/>
      <c r="AA1005" s="3"/>
      <c r="AC1005" s="3"/>
      <c r="AE1005" s="3"/>
      <c r="AG1005" s="3"/>
      <c r="AL1005" s="3"/>
    </row>
    <row r="1006" spans="1:38" x14ac:dyDescent="0.25">
      <c r="A1006" s="3">
        <v>44020</v>
      </c>
      <c r="B1006">
        <v>17256976</v>
      </c>
      <c r="C1006">
        <v>28952392</v>
      </c>
      <c r="D1006">
        <v>21186634</v>
      </c>
      <c r="E1006">
        <v>27931274</v>
      </c>
      <c r="F1006">
        <v>16572842</v>
      </c>
      <c r="G1006">
        <v>26235100</v>
      </c>
      <c r="H1006">
        <v>26235100</v>
      </c>
      <c r="I1006">
        <v>22232160</v>
      </c>
      <c r="K1006" s="5">
        <f t="shared" si="141"/>
        <v>-7.4235412522297706E-3</v>
      </c>
      <c r="L1006" s="5">
        <f t="shared" si="146"/>
        <v>-4.3583834867136906E-3</v>
      </c>
      <c r="M1006" s="5">
        <f t="shared" si="147"/>
        <v>-4.7660443438477529E-3</v>
      </c>
      <c r="N1006" s="5">
        <f t="shared" si="140"/>
        <v>-5.369194530371213E-3</v>
      </c>
      <c r="O1006" s="5">
        <f t="shared" si="145"/>
        <v>-7.5193033740150739E-4</v>
      </c>
      <c r="P1006" s="5">
        <f t="shared" si="142"/>
        <v>-3.1840318592180061E-4</v>
      </c>
      <c r="Q1006" s="5">
        <f t="shared" si="143"/>
        <v>-3.1840318592180061E-4</v>
      </c>
      <c r="R1006" s="5">
        <f t="shared" si="144"/>
        <v>0</v>
      </c>
      <c r="T1006" s="7">
        <f t="shared" si="148"/>
        <v>232.75826595478216</v>
      </c>
      <c r="U1006" s="4">
        <f t="shared" si="149"/>
        <v>-2.913237540300942E-3</v>
      </c>
      <c r="V1006" s="5">
        <f>T1006/MAX($T$14:T1006)-1</f>
        <v>-2.9132375403009281E-3</v>
      </c>
      <c r="Z1006" s="3"/>
      <c r="AA1006" s="3"/>
      <c r="AC1006" s="3"/>
      <c r="AE1006" s="3"/>
      <c r="AG1006" s="3"/>
      <c r="AL1006" s="3"/>
    </row>
    <row r="1007" spans="1:38" x14ac:dyDescent="0.25">
      <c r="A1007" s="3">
        <v>44021</v>
      </c>
      <c r="B1007">
        <v>17200270</v>
      </c>
      <c r="C1007">
        <v>28975172</v>
      </c>
      <c r="D1007">
        <v>21199850</v>
      </c>
      <c r="E1007">
        <v>27930592</v>
      </c>
      <c r="F1007">
        <v>16509835</v>
      </c>
      <c r="G1007">
        <v>26235100</v>
      </c>
      <c r="H1007">
        <v>26235100</v>
      </c>
      <c r="I1007">
        <v>22232160</v>
      </c>
      <c r="K1007" s="5">
        <f t="shared" si="141"/>
        <v>-3.2859754802927466E-3</v>
      </c>
      <c r="L1007" s="5">
        <f t="shared" si="146"/>
        <v>7.8680891029669908E-4</v>
      </c>
      <c r="M1007" s="5">
        <f t="shared" si="147"/>
        <v>6.2378950804542477E-4</v>
      </c>
      <c r="N1007" s="5">
        <f t="shared" si="140"/>
        <v>-2.441707456668496E-5</v>
      </c>
      <c r="O1007" s="5">
        <f t="shared" si="145"/>
        <v>-3.8018222825029202E-3</v>
      </c>
      <c r="P1007" s="5">
        <f t="shared" si="142"/>
        <v>0</v>
      </c>
      <c r="Q1007" s="5">
        <f t="shared" si="143"/>
        <v>0</v>
      </c>
      <c r="R1007" s="5">
        <f t="shared" si="144"/>
        <v>0</v>
      </c>
      <c r="T1007" s="7">
        <f t="shared" si="148"/>
        <v>232.59237866092835</v>
      </c>
      <c r="U1007" s="4">
        <f t="shared" si="149"/>
        <v>-7.1270205237752848E-4</v>
      </c>
      <c r="V1007" s="5">
        <f>T1007/MAX($T$14:T1007)-1</f>
        <v>-3.6238633223044658E-3</v>
      </c>
      <c r="Z1007" s="3"/>
      <c r="AA1007" s="3"/>
      <c r="AC1007" s="3"/>
      <c r="AE1007" s="3"/>
      <c r="AG1007" s="3"/>
      <c r="AL1007" s="3"/>
    </row>
    <row r="1008" spans="1:38" x14ac:dyDescent="0.25">
      <c r="A1008" s="3">
        <v>44022</v>
      </c>
      <c r="B1008">
        <v>17163112</v>
      </c>
      <c r="C1008">
        <v>28956072</v>
      </c>
      <c r="D1008">
        <v>21180590</v>
      </c>
      <c r="E1008">
        <v>27905216</v>
      </c>
      <c r="F1008">
        <v>16439559</v>
      </c>
      <c r="G1008">
        <v>26297650</v>
      </c>
      <c r="H1008">
        <v>26297650</v>
      </c>
      <c r="I1008">
        <v>22230422</v>
      </c>
      <c r="K1008" s="5">
        <f t="shared" si="141"/>
        <v>-2.1603149252890086E-3</v>
      </c>
      <c r="L1008" s="5">
        <f t="shared" si="146"/>
        <v>-6.5918504297401981E-4</v>
      </c>
      <c r="M1008" s="5">
        <f t="shared" si="147"/>
        <v>-9.0849699408246387E-4</v>
      </c>
      <c r="N1008" s="5">
        <f t="shared" si="140"/>
        <v>-9.0853784982425356E-4</v>
      </c>
      <c r="O1008" s="5">
        <f t="shared" si="145"/>
        <v>-4.2566143150430946E-3</v>
      </c>
      <c r="P1008" s="5">
        <f t="shared" si="142"/>
        <v>2.3842104661313535E-3</v>
      </c>
      <c r="Q1008" s="5">
        <f t="shared" si="143"/>
        <v>2.3842104661313535E-3</v>
      </c>
      <c r="R1008" s="5">
        <f t="shared" si="144"/>
        <v>-7.8175040122085981E-5</v>
      </c>
      <c r="T1008" s="7">
        <f t="shared" si="148"/>
        <v>232.47018325333747</v>
      </c>
      <c r="U1008" s="4">
        <f t="shared" si="149"/>
        <v>-5.2536290438402744E-4</v>
      </c>
      <c r="V1008" s="5">
        <f>T1008/MAX($T$14:T1008)-1</f>
        <v>-4.1473223833283779E-3</v>
      </c>
      <c r="Z1008" s="3"/>
      <c r="AA1008" s="3"/>
      <c r="AC1008" s="3"/>
      <c r="AE1008" s="3"/>
      <c r="AG1008" s="3"/>
      <c r="AL1008" s="3"/>
    </row>
    <row r="1009" spans="1:38" x14ac:dyDescent="0.25">
      <c r="A1009" s="3">
        <v>44025</v>
      </c>
      <c r="B1009">
        <v>17201392</v>
      </c>
      <c r="C1009">
        <v>28898302</v>
      </c>
      <c r="D1009">
        <v>21122602</v>
      </c>
      <c r="E1009">
        <v>27867462</v>
      </c>
      <c r="F1009">
        <v>16317520</v>
      </c>
      <c r="G1009">
        <v>26183034</v>
      </c>
      <c r="H1009">
        <v>26183034</v>
      </c>
      <c r="I1009">
        <v>22111062</v>
      </c>
      <c r="K1009" s="5">
        <f t="shared" si="141"/>
        <v>2.23036474970284E-3</v>
      </c>
      <c r="L1009" s="5">
        <f t="shared" si="146"/>
        <v>-1.9950910468795602E-3</v>
      </c>
      <c r="M1009" s="5">
        <f t="shared" si="147"/>
        <v>-2.7377896460863971E-3</v>
      </c>
      <c r="N1009" s="5">
        <f t="shared" si="140"/>
        <v>-1.3529370279735664E-3</v>
      </c>
      <c r="O1009" s="5">
        <f t="shared" si="145"/>
        <v>-7.4234959709077453E-3</v>
      </c>
      <c r="P1009" s="5">
        <f t="shared" si="142"/>
        <v>-4.3584122535663683E-3</v>
      </c>
      <c r="Q1009" s="5">
        <f t="shared" si="143"/>
        <v>-4.3584122535663683E-3</v>
      </c>
      <c r="R1009" s="5">
        <f t="shared" si="144"/>
        <v>-5.3692188119506268E-3</v>
      </c>
      <c r="T1009" s="7">
        <f t="shared" si="148"/>
        <v>231.73310770343909</v>
      </c>
      <c r="U1009" s="4">
        <f t="shared" si="149"/>
        <v>-3.170624032653474E-3</v>
      </c>
      <c r="V1009" s="5">
        <f>T1009/MAX($T$14:T1009)-1</f>
        <v>-7.304796815962078E-3</v>
      </c>
      <c r="Z1009" s="3"/>
      <c r="AA1009" s="3"/>
      <c r="AC1009" s="3"/>
      <c r="AE1009" s="3"/>
      <c r="AG1009" s="3"/>
      <c r="AL1009" s="3"/>
    </row>
    <row r="1010" spans="1:38" x14ac:dyDescent="0.25">
      <c r="A1010" s="3">
        <v>44026</v>
      </c>
      <c r="B1010">
        <v>17386126</v>
      </c>
      <c r="C1010">
        <v>29162286</v>
      </c>
      <c r="D1010">
        <v>21285556</v>
      </c>
      <c r="E1010">
        <v>28008954</v>
      </c>
      <c r="F1010">
        <v>16329871</v>
      </c>
      <c r="G1010">
        <v>26203634</v>
      </c>
      <c r="H1010">
        <v>26203634</v>
      </c>
      <c r="I1010">
        <v>22110522</v>
      </c>
      <c r="K1010" s="5">
        <f t="shared" si="141"/>
        <v>1.0739479688620657E-2</v>
      </c>
      <c r="L1010" s="5">
        <f t="shared" si="146"/>
        <v>9.1349311803856637E-3</v>
      </c>
      <c r="M1010" s="5">
        <f t="shared" si="147"/>
        <v>7.7146745462515209E-3</v>
      </c>
      <c r="N1010" s="5">
        <f t="shared" si="140"/>
        <v>5.077319204741304E-3</v>
      </c>
      <c r="O1010" s="5">
        <f t="shared" si="145"/>
        <v>7.5691649221210078E-4</v>
      </c>
      <c r="P1010" s="5">
        <f t="shared" si="142"/>
        <v>7.8676901996921345E-4</v>
      </c>
      <c r="Q1010" s="5">
        <f t="shared" si="143"/>
        <v>7.8676901996921345E-4</v>
      </c>
      <c r="R1010" s="5">
        <f t="shared" si="144"/>
        <v>-2.4422164796922274E-5</v>
      </c>
      <c r="T1010" s="7">
        <f t="shared" si="148"/>
        <v>232.74614164181932</v>
      </c>
      <c r="U1010" s="4">
        <f t="shared" si="149"/>
        <v>4.3715546234190938E-3</v>
      </c>
      <c r="V1010" s="5">
        <f>T1010/MAX($T$14:T1010)-1</f>
        <v>-2.9651755108369704E-3</v>
      </c>
      <c r="Z1010" s="3"/>
      <c r="AA1010" s="3"/>
      <c r="AC1010" s="3"/>
      <c r="AE1010" s="3"/>
      <c r="AG1010" s="3"/>
      <c r="AL1010" s="3"/>
    </row>
    <row r="1011" spans="1:38" x14ac:dyDescent="0.25">
      <c r="A1011" s="3">
        <v>44027</v>
      </c>
      <c r="B1011">
        <v>17221402</v>
      </c>
      <c r="C1011">
        <v>28837786</v>
      </c>
      <c r="D1011">
        <v>21212174</v>
      </c>
      <c r="E1011">
        <v>27882802</v>
      </c>
      <c r="F1011">
        <v>16294594</v>
      </c>
      <c r="G1011">
        <v>26186360</v>
      </c>
      <c r="H1011">
        <v>26186360</v>
      </c>
      <c r="I1011">
        <v>22090436</v>
      </c>
      <c r="K1011" s="5">
        <f t="shared" si="141"/>
        <v>-9.4744510651768588E-3</v>
      </c>
      <c r="L1011" s="5">
        <f t="shared" si="146"/>
        <v>-1.1127385555439684E-2</v>
      </c>
      <c r="M1011" s="5">
        <f t="shared" si="147"/>
        <v>-3.4475021465260047E-3</v>
      </c>
      <c r="N1011" s="5">
        <f t="shared" si="140"/>
        <v>-4.5039882603256087E-3</v>
      </c>
      <c r="O1011" s="5">
        <f t="shared" si="145"/>
        <v>-2.1602742605866254E-3</v>
      </c>
      <c r="P1011" s="5">
        <f t="shared" si="142"/>
        <v>-6.5922154156172752E-4</v>
      </c>
      <c r="Q1011" s="5">
        <f t="shared" si="143"/>
        <v>-6.5922154156172752E-4</v>
      </c>
      <c r="R1011" s="5">
        <f t="shared" si="144"/>
        <v>-9.084362639651955E-4</v>
      </c>
      <c r="T1011" s="7">
        <f t="shared" si="148"/>
        <v>231.78779542036224</v>
      </c>
      <c r="U1011" s="4">
        <f t="shared" si="149"/>
        <v>-4.117560079392929E-3</v>
      </c>
      <c r="V1011" s="5">
        <f>T1011/MAX($T$14:T1011)-1</f>
        <v>-7.0705263019180675E-3</v>
      </c>
      <c r="Z1011" s="3"/>
      <c r="AA1011" s="3"/>
      <c r="AC1011" s="3"/>
      <c r="AE1011" s="3"/>
      <c r="AG1011" s="3"/>
      <c r="AL1011" s="3"/>
    </row>
    <row r="1012" spans="1:38" x14ac:dyDescent="0.25">
      <c r="A1012" s="3">
        <v>44028</v>
      </c>
      <c r="B1012">
        <v>17093912</v>
      </c>
      <c r="C1012">
        <v>29150278</v>
      </c>
      <c r="D1012">
        <v>21105360</v>
      </c>
      <c r="E1012">
        <v>27882802</v>
      </c>
      <c r="F1012">
        <v>16330937</v>
      </c>
      <c r="G1012">
        <v>26134116</v>
      </c>
      <c r="H1012">
        <v>26134116</v>
      </c>
      <c r="I1012">
        <v>22060546</v>
      </c>
      <c r="K1012" s="5">
        <f t="shared" si="141"/>
        <v>-7.4029977350276166E-3</v>
      </c>
      <c r="L1012" s="5">
        <f t="shared" si="146"/>
        <v>1.0836199422521453E-2</v>
      </c>
      <c r="M1012" s="5">
        <f t="shared" si="147"/>
        <v>-5.0355046116442592E-3</v>
      </c>
      <c r="N1012" s="5">
        <f t="shared" si="140"/>
        <v>0</v>
      </c>
      <c r="O1012" s="5">
        <f t="shared" si="145"/>
        <v>2.2303716189553402E-3</v>
      </c>
      <c r="P1012" s="5">
        <f t="shared" si="142"/>
        <v>-1.9950844638201293E-3</v>
      </c>
      <c r="Q1012" s="5">
        <f t="shared" si="143"/>
        <v>-1.9950844638201293E-3</v>
      </c>
      <c r="R1012" s="5">
        <f t="shared" si="144"/>
        <v>-1.3530742444377575E-3</v>
      </c>
      <c r="T1012" s="7">
        <f t="shared" si="148"/>
        <v>231.65118043322357</v>
      </c>
      <c r="U1012" s="4">
        <f t="shared" si="149"/>
        <v>-5.8939680965913732E-4</v>
      </c>
      <c r="V1012" s="5">
        <f>T1012/MAX($T$14:T1012)-1</f>
        <v>-7.6557557659321374E-3</v>
      </c>
      <c r="Z1012" s="3"/>
      <c r="AA1012" s="3"/>
      <c r="AC1012" s="3"/>
      <c r="AE1012" s="3"/>
      <c r="AG1012" s="3"/>
      <c r="AL1012" s="3"/>
    </row>
    <row r="1013" spans="1:38" x14ac:dyDescent="0.25">
      <c r="A1013" s="3">
        <v>44029</v>
      </c>
      <c r="B1013">
        <v>17137324</v>
      </c>
      <c r="C1013">
        <v>29148356</v>
      </c>
      <c r="D1013">
        <v>21110624</v>
      </c>
      <c r="E1013">
        <v>27882802</v>
      </c>
      <c r="F1013">
        <v>16506322</v>
      </c>
      <c r="G1013">
        <v>26372850</v>
      </c>
      <c r="H1013">
        <v>26372850</v>
      </c>
      <c r="I1013">
        <v>22172556</v>
      </c>
      <c r="K1013" s="5">
        <f t="shared" si="141"/>
        <v>2.5396176135690229E-3</v>
      </c>
      <c r="L1013" s="5">
        <f t="shared" si="146"/>
        <v>-6.5934191090688543E-5</v>
      </c>
      <c r="M1013" s="5">
        <f t="shared" si="147"/>
        <v>2.4941531440347831E-4</v>
      </c>
      <c r="N1013" s="5">
        <f t="shared" si="140"/>
        <v>0</v>
      </c>
      <c r="O1013" s="5">
        <f t="shared" si="145"/>
        <v>1.0739432771065038E-2</v>
      </c>
      <c r="P1013" s="5">
        <f t="shared" si="142"/>
        <v>9.1349560092255366E-3</v>
      </c>
      <c r="Q1013" s="5">
        <f t="shared" si="143"/>
        <v>9.1349560092255366E-3</v>
      </c>
      <c r="R1013" s="5">
        <f t="shared" si="144"/>
        <v>5.0773901969607405E-3</v>
      </c>
      <c r="T1013" s="7">
        <f t="shared" si="148"/>
        <v>232.7170606124194</v>
      </c>
      <c r="U1013" s="4">
        <f t="shared" si="149"/>
        <v>4.6012292154198331E-3</v>
      </c>
      <c r="V1013" s="5">
        <f>T1013/MAX($T$14:T1013)-1</f>
        <v>-3.0897524376086727E-3</v>
      </c>
      <c r="Z1013" s="3"/>
      <c r="AA1013" s="3"/>
      <c r="AC1013" s="3"/>
      <c r="AE1013" s="3"/>
      <c r="AG1013" s="3"/>
      <c r="AL1013" s="3"/>
    </row>
    <row r="1014" spans="1:38" x14ac:dyDescent="0.25">
      <c r="A1014" s="3">
        <v>44032</v>
      </c>
      <c r="B1014">
        <v>17121838</v>
      </c>
      <c r="C1014">
        <v>29132634</v>
      </c>
      <c r="D1014">
        <v>21170226</v>
      </c>
      <c r="E1014">
        <v>27882802</v>
      </c>
      <c r="F1014">
        <v>16349935</v>
      </c>
      <c r="G1014">
        <v>26079390</v>
      </c>
      <c r="H1014">
        <v>26079390</v>
      </c>
      <c r="I1014">
        <v>22072690</v>
      </c>
      <c r="K1014" s="5">
        <f t="shared" si="141"/>
        <v>-9.0364166540823909E-4</v>
      </c>
      <c r="L1014" s="5">
        <f t="shared" si="146"/>
        <v>-5.3937861881470095E-4</v>
      </c>
      <c r="M1014" s="5">
        <f t="shared" si="147"/>
        <v>2.8233177759218187E-3</v>
      </c>
      <c r="N1014" s="5">
        <f t="shared" si="140"/>
        <v>0</v>
      </c>
      <c r="O1014" s="5">
        <f t="shared" si="145"/>
        <v>-9.474369880825062E-3</v>
      </c>
      <c r="P1014" s="5">
        <f t="shared" si="142"/>
        <v>-1.112735256144104E-2</v>
      </c>
      <c r="Q1014" s="5">
        <f t="shared" si="143"/>
        <v>-1.112735256144104E-2</v>
      </c>
      <c r="R1014" s="5">
        <f t="shared" si="144"/>
        <v>-4.504036431343339E-3</v>
      </c>
      <c r="T1014" s="7">
        <f t="shared" si="148"/>
        <v>231.70320506054836</v>
      </c>
      <c r="U1014" s="4">
        <f t="shared" si="149"/>
        <v>-4.3566017429189502E-3</v>
      </c>
      <c r="V1014" s="5">
        <f>T1014/MAX($T$14:T1014)-1</f>
        <v>-7.4328933596727875E-3</v>
      </c>
      <c r="Z1014" s="3"/>
      <c r="AA1014" s="3"/>
      <c r="AC1014" s="3"/>
      <c r="AE1014" s="3"/>
      <c r="AG1014" s="3"/>
      <c r="AL1014" s="3"/>
    </row>
    <row r="1015" spans="1:38" x14ac:dyDescent="0.25">
      <c r="A1015" s="3">
        <v>44033</v>
      </c>
      <c r="B1015">
        <v>17195088</v>
      </c>
      <c r="C1015">
        <v>29243542</v>
      </c>
      <c r="D1015">
        <v>21205596</v>
      </c>
      <c r="E1015">
        <v>27882802</v>
      </c>
      <c r="F1015">
        <v>16360765</v>
      </c>
      <c r="G1015">
        <v>26041602</v>
      </c>
      <c r="H1015">
        <v>26041602</v>
      </c>
      <c r="I1015">
        <v>22051564</v>
      </c>
      <c r="K1015" s="5">
        <f t="shared" si="141"/>
        <v>4.2781621926337721E-3</v>
      </c>
      <c r="L1015" s="5">
        <f t="shared" si="146"/>
        <v>3.8070021406235721E-3</v>
      </c>
      <c r="M1015" s="5">
        <f t="shared" si="147"/>
        <v>1.6707426741688902E-3</v>
      </c>
      <c r="N1015" s="5">
        <f t="shared" si="140"/>
        <v>0</v>
      </c>
      <c r="O1015" s="5">
        <f t="shared" si="145"/>
        <v>6.6238795444761855E-4</v>
      </c>
      <c r="P1015" s="5">
        <f t="shared" si="142"/>
        <v>-1.4489602709265581E-3</v>
      </c>
      <c r="Q1015" s="5">
        <f t="shared" si="143"/>
        <v>-1.4489602709265581E-3</v>
      </c>
      <c r="R1015" s="5">
        <f t="shared" si="144"/>
        <v>-9.5711034767398395E-4</v>
      </c>
      <c r="T1015" s="7">
        <f t="shared" si="148"/>
        <v>231.89329622570102</v>
      </c>
      <c r="U1015" s="4">
        <f t="shared" si="149"/>
        <v>8.204080090433441E-4</v>
      </c>
      <c r="V1015" s="5">
        <f>T1015/MAX($T$14:T1015)-1</f>
        <v>-6.6185833558721763E-3</v>
      </c>
      <c r="Z1015" s="3"/>
      <c r="AA1015" s="3"/>
      <c r="AC1015" s="3"/>
      <c r="AE1015" s="3"/>
      <c r="AG1015" s="3"/>
      <c r="AL1015" s="3"/>
    </row>
    <row r="1016" spans="1:38" x14ac:dyDescent="0.25">
      <c r="A1016" s="3">
        <v>44034</v>
      </c>
      <c r="B1016">
        <v>17107560</v>
      </c>
      <c r="C1016">
        <v>29171152</v>
      </c>
      <c r="D1016">
        <v>21173770</v>
      </c>
      <c r="E1016">
        <v>27882802</v>
      </c>
      <c r="F1016">
        <v>16390005</v>
      </c>
      <c r="G1016">
        <v>26098242</v>
      </c>
      <c r="H1016">
        <v>26098242</v>
      </c>
      <c r="I1016">
        <v>22106858</v>
      </c>
      <c r="K1016" s="5">
        <f t="shared" si="141"/>
        <v>-5.0902909016807829E-3</v>
      </c>
      <c r="L1016" s="5">
        <f t="shared" si="146"/>
        <v>-2.4754183333879354E-3</v>
      </c>
      <c r="M1016" s="5">
        <f t="shared" si="147"/>
        <v>-1.500830252542773E-3</v>
      </c>
      <c r="N1016" s="5">
        <f t="shared" si="140"/>
        <v>0</v>
      </c>
      <c r="O1016" s="5">
        <f t="shared" si="145"/>
        <v>1.7872024932819031E-3</v>
      </c>
      <c r="P1016" s="5">
        <f t="shared" si="142"/>
        <v>2.1749814009137669E-3</v>
      </c>
      <c r="Q1016" s="5">
        <f t="shared" si="143"/>
        <v>2.1749814009137669E-3</v>
      </c>
      <c r="R1016" s="5">
        <f t="shared" si="144"/>
        <v>2.507486543811499E-3</v>
      </c>
      <c r="T1016" s="7">
        <f t="shared" si="148"/>
        <v>231.88106711101454</v>
      </c>
      <c r="U1016" s="4">
        <f t="shared" si="149"/>
        <v>-5.2735956086319424E-5</v>
      </c>
      <c r="V1016" s="5">
        <f>T1016/MAX($T$14:T1016)-1</f>
        <v>-6.6709702746372557E-3</v>
      </c>
      <c r="Z1016" s="3"/>
      <c r="AA1016" s="3"/>
      <c r="AC1016" s="3"/>
      <c r="AE1016" s="3"/>
      <c r="AG1016" s="3"/>
      <c r="AL1016" s="3"/>
    </row>
    <row r="1017" spans="1:38" x14ac:dyDescent="0.25">
      <c r="A1017" s="3">
        <v>44035</v>
      </c>
      <c r="B1017">
        <v>16959332</v>
      </c>
      <c r="C1017">
        <v>29018242</v>
      </c>
      <c r="D1017">
        <v>21042680</v>
      </c>
      <c r="E1017">
        <v>27882802</v>
      </c>
      <c r="F1017">
        <v>16375193</v>
      </c>
      <c r="G1017">
        <v>26084164</v>
      </c>
      <c r="H1017">
        <v>26084164</v>
      </c>
      <c r="I1017">
        <v>22106858</v>
      </c>
      <c r="K1017" s="5">
        <f t="shared" si="141"/>
        <v>-8.6644734842373783E-3</v>
      </c>
      <c r="L1017" s="5">
        <f t="shared" si="146"/>
        <v>-5.2418224689926296E-3</v>
      </c>
      <c r="M1017" s="5">
        <f t="shared" si="147"/>
        <v>-6.1911506547960293E-3</v>
      </c>
      <c r="N1017" s="5">
        <f t="shared" si="140"/>
        <v>0</v>
      </c>
      <c r="O1017" s="5">
        <f t="shared" si="145"/>
        <v>-9.0372150588113875E-4</v>
      </c>
      <c r="P1017" s="5">
        <f t="shared" si="142"/>
        <v>-5.394233067499421E-4</v>
      </c>
      <c r="Q1017" s="5">
        <f t="shared" si="143"/>
        <v>-5.394233067499421E-4</v>
      </c>
      <c r="R1017" s="5">
        <f t="shared" si="144"/>
        <v>0</v>
      </c>
      <c r="T1017" s="7">
        <f t="shared" si="148"/>
        <v>231.24107493891231</v>
      </c>
      <c r="U1017" s="4">
        <f t="shared" si="149"/>
        <v>-2.7600018409258825E-3</v>
      </c>
      <c r="V1017" s="5">
        <f>T1017/MAX($T$14:T1017)-1</f>
        <v>-9.412560225324329E-3</v>
      </c>
      <c r="Z1017" s="3"/>
      <c r="AA1017" s="3"/>
      <c r="AC1017" s="3"/>
      <c r="AE1017" s="3"/>
      <c r="AG1017" s="3"/>
      <c r="AL1017" s="3"/>
    </row>
    <row r="1018" spans="1:38" x14ac:dyDescent="0.25">
      <c r="A1018" s="3">
        <v>44036</v>
      </c>
      <c r="B1018">
        <v>16943628</v>
      </c>
      <c r="C1018">
        <v>28924782</v>
      </c>
      <c r="D1018">
        <v>20977624</v>
      </c>
      <c r="E1018">
        <v>27882802</v>
      </c>
      <c r="F1018">
        <v>16445250</v>
      </c>
      <c r="G1018">
        <v>26183468</v>
      </c>
      <c r="H1018">
        <v>26183468</v>
      </c>
      <c r="I1018">
        <v>22106858</v>
      </c>
      <c r="K1018" s="5">
        <f t="shared" si="141"/>
        <v>-9.259798676032327E-4</v>
      </c>
      <c r="L1018" s="5">
        <f t="shared" si="146"/>
        <v>-3.220732668781201E-3</v>
      </c>
      <c r="M1018" s="5">
        <f t="shared" si="147"/>
        <v>-3.0916214094401928E-3</v>
      </c>
      <c r="N1018" s="5">
        <f t="shared" si="140"/>
        <v>0</v>
      </c>
      <c r="O1018" s="5">
        <f t="shared" si="145"/>
        <v>4.278239651893001E-3</v>
      </c>
      <c r="P1018" s="5">
        <f t="shared" si="142"/>
        <v>3.8070608665088379E-3</v>
      </c>
      <c r="Q1018" s="5">
        <f t="shared" si="143"/>
        <v>3.8070608665088379E-3</v>
      </c>
      <c r="R1018" s="5">
        <f t="shared" si="144"/>
        <v>0</v>
      </c>
      <c r="T1018" s="7">
        <f t="shared" si="148"/>
        <v>231.37560022738847</v>
      </c>
      <c r="U1018" s="4">
        <f t="shared" si="149"/>
        <v>5.8175342988575629E-4</v>
      </c>
      <c r="V1018" s="5">
        <f>T1018/MAX($T$14:T1018)-1</f>
        <v>-8.8362825846337589E-3</v>
      </c>
      <c r="Z1018" s="3"/>
      <c r="AA1018" s="3"/>
      <c r="AC1018" s="3"/>
      <c r="AE1018" s="3"/>
      <c r="AG1018" s="3"/>
      <c r="AL1018" s="3"/>
    </row>
    <row r="1019" spans="1:38" x14ac:dyDescent="0.25">
      <c r="A1019" s="3">
        <v>44039</v>
      </c>
      <c r="B1019">
        <v>17058144</v>
      </c>
      <c r="C1019">
        <v>29109610</v>
      </c>
      <c r="D1019">
        <v>21158808</v>
      </c>
      <c r="E1019">
        <v>27936612</v>
      </c>
      <c r="F1019">
        <v>16361538</v>
      </c>
      <c r="G1019">
        <v>26118652</v>
      </c>
      <c r="H1019">
        <v>26118652</v>
      </c>
      <c r="I1019">
        <v>22106858</v>
      </c>
      <c r="K1019" s="5">
        <f t="shared" si="141"/>
        <v>6.7586469674616456E-3</v>
      </c>
      <c r="L1019" s="5">
        <f t="shared" si="146"/>
        <v>6.3899530859039544E-3</v>
      </c>
      <c r="M1019" s="5">
        <f t="shared" si="147"/>
        <v>8.6370124662353831E-3</v>
      </c>
      <c r="N1019" s="5">
        <f t="shared" si="140"/>
        <v>1.9298634333808629E-3</v>
      </c>
      <c r="O1019" s="5">
        <f t="shared" si="145"/>
        <v>-5.0903452364664536E-3</v>
      </c>
      <c r="P1019" s="5">
        <f t="shared" si="142"/>
        <v>-2.4754551230570243E-3</v>
      </c>
      <c r="Q1019" s="5">
        <f t="shared" si="143"/>
        <v>-2.4754551230570243E-3</v>
      </c>
      <c r="R1019" s="5">
        <f t="shared" si="144"/>
        <v>0</v>
      </c>
      <c r="T1019" s="7">
        <f t="shared" si="148"/>
        <v>231.77108534851106</v>
      </c>
      <c r="U1019" s="4">
        <f t="shared" si="149"/>
        <v>1.709277558800168E-3</v>
      </c>
      <c r="V1019" s="5">
        <f>T1019/MAX($T$14:T1019)-1</f>
        <v>-7.1421086853586946E-3</v>
      </c>
      <c r="Z1019" s="3"/>
      <c r="AA1019" s="3"/>
      <c r="AC1019" s="3"/>
      <c r="AE1019" s="3"/>
      <c r="AG1019" s="3"/>
      <c r="AL1019" s="3"/>
    </row>
    <row r="1020" spans="1:38" x14ac:dyDescent="0.25">
      <c r="A1020" s="3">
        <v>44040</v>
      </c>
      <c r="B1020">
        <v>16993022</v>
      </c>
      <c r="C1020">
        <v>28844206</v>
      </c>
      <c r="D1020">
        <v>21021526</v>
      </c>
      <c r="E1020">
        <v>27829046</v>
      </c>
      <c r="F1020">
        <v>16349473</v>
      </c>
      <c r="G1020">
        <v>26102860</v>
      </c>
      <c r="H1020">
        <v>26102860</v>
      </c>
      <c r="I1020">
        <v>22106858</v>
      </c>
      <c r="K1020" s="5">
        <f t="shared" si="141"/>
        <v>-3.8176486257824882E-3</v>
      </c>
      <c r="L1020" s="5">
        <f t="shared" si="146"/>
        <v>-9.1174014354710176E-3</v>
      </c>
      <c r="M1020" s="5">
        <f t="shared" si="147"/>
        <v>-6.4881726796708339E-3</v>
      </c>
      <c r="N1020" s="5">
        <f t="shared" si="140"/>
        <v>-3.8503595210471753E-3</v>
      </c>
      <c r="O1020" s="5">
        <f t="shared" si="145"/>
        <v>-7.3740011483025558E-4</v>
      </c>
      <c r="P1020" s="5">
        <f t="shared" si="142"/>
        <v>-6.0462538418903922E-4</v>
      </c>
      <c r="Q1020" s="5">
        <f t="shared" si="143"/>
        <v>-6.0462538418903922E-4</v>
      </c>
      <c r="R1020" s="5">
        <f t="shared" si="144"/>
        <v>0</v>
      </c>
      <c r="T1020" s="7">
        <f t="shared" si="148"/>
        <v>231.04042024741096</v>
      </c>
      <c r="U1020" s="4">
        <f t="shared" si="149"/>
        <v>-3.1525291431474811E-3</v>
      </c>
      <c r="V1020" s="5">
        <f>T1020/MAX($T$14:T1020)-1</f>
        <v>-1.0272122122732097E-2</v>
      </c>
      <c r="Z1020" s="3"/>
      <c r="AA1020" s="3"/>
      <c r="AC1020" s="3"/>
      <c r="AE1020" s="3"/>
      <c r="AG1020" s="3"/>
      <c r="AL1020" s="3"/>
    </row>
    <row r="1021" spans="1:38" x14ac:dyDescent="0.25">
      <c r="A1021" s="3">
        <v>44041</v>
      </c>
      <c r="B1021">
        <v>16948246</v>
      </c>
      <c r="C1021">
        <v>28787636</v>
      </c>
      <c r="D1021">
        <v>20996154</v>
      </c>
      <c r="E1021">
        <v>27727942</v>
      </c>
      <c r="F1021">
        <v>16257177</v>
      </c>
      <c r="G1021">
        <v>26018790</v>
      </c>
      <c r="H1021">
        <v>26018790</v>
      </c>
      <c r="I1021">
        <v>22106858</v>
      </c>
      <c r="K1021" s="5">
        <f t="shared" si="141"/>
        <v>-2.6349639281347814E-3</v>
      </c>
      <c r="L1021" s="5">
        <f t="shared" si="146"/>
        <v>-1.9612257657568577E-3</v>
      </c>
      <c r="M1021" s="5">
        <f t="shared" si="147"/>
        <v>-1.206953291592594E-3</v>
      </c>
      <c r="N1021" s="5">
        <f t="shared" si="140"/>
        <v>-3.6330386603982134E-3</v>
      </c>
      <c r="O1021" s="5">
        <f t="shared" si="145"/>
        <v>-5.6451972488654745E-3</v>
      </c>
      <c r="P1021" s="5">
        <f t="shared" si="142"/>
        <v>-3.2207198751401656E-3</v>
      </c>
      <c r="Q1021" s="5">
        <f t="shared" si="143"/>
        <v>-3.2207198751401656E-3</v>
      </c>
      <c r="R1021" s="5">
        <f t="shared" si="144"/>
        <v>0</v>
      </c>
      <c r="T1021" s="7">
        <f t="shared" si="148"/>
        <v>230.41884011432896</v>
      </c>
      <c r="U1021" s="4">
        <f t="shared" si="149"/>
        <v>-2.6903523306285315E-3</v>
      </c>
      <c r="V1021" s="5">
        <f>T1021/MAX($T$14:T1021)-1</f>
        <v>-1.293483882566715E-2</v>
      </c>
      <c r="Z1021" s="3"/>
      <c r="AA1021" s="3"/>
      <c r="AC1021" s="3"/>
      <c r="AE1021" s="3"/>
      <c r="AG1021" s="3"/>
      <c r="AL1021" s="3"/>
    </row>
    <row r="1022" spans="1:38" x14ac:dyDescent="0.25">
      <c r="A1022" s="3">
        <v>44042</v>
      </c>
      <c r="B1022">
        <v>17202404</v>
      </c>
      <c r="C1022">
        <v>29591888</v>
      </c>
      <c r="D1022">
        <v>21269920</v>
      </c>
      <c r="E1022">
        <v>28560290</v>
      </c>
      <c r="F1022">
        <v>16367053</v>
      </c>
      <c r="G1022">
        <v>26185050</v>
      </c>
      <c r="H1022">
        <v>26185050</v>
      </c>
      <c r="I1022">
        <v>22149522</v>
      </c>
      <c r="K1022" s="5">
        <f t="shared" si="141"/>
        <v>1.4996124082692797E-2</v>
      </c>
      <c r="L1022" s="5">
        <f t="shared" si="146"/>
        <v>2.7937410352138592E-2</v>
      </c>
      <c r="M1022" s="5">
        <f t="shared" si="147"/>
        <v>1.3038864165313413E-2</v>
      </c>
      <c r="N1022" s="5">
        <f t="shared" si="140"/>
        <v>3.0018383621835287E-2</v>
      </c>
      <c r="O1022" s="5">
        <f t="shared" si="145"/>
        <v>6.758614979710087E-3</v>
      </c>
      <c r="P1022" s="5">
        <f t="shared" si="142"/>
        <v>6.3899973826606615E-3</v>
      </c>
      <c r="Q1022" s="5">
        <f t="shared" si="143"/>
        <v>6.3899973826606615E-3</v>
      </c>
      <c r="R1022" s="5">
        <f t="shared" si="144"/>
        <v>1.9298988576306186E-3</v>
      </c>
      <c r="T1022" s="7">
        <f t="shared" si="148"/>
        <v>233.5139207582443</v>
      </c>
      <c r="U1022" s="4">
        <f t="shared" si="149"/>
        <v>1.3432411353080265E-2</v>
      </c>
      <c r="V1022" s="5">
        <f>T1022/MAX($T$14:T1022)-1</f>
        <v>0</v>
      </c>
      <c r="Z1022" s="3"/>
      <c r="AA1022" s="3"/>
      <c r="AC1022" s="3"/>
      <c r="AE1022" s="3"/>
      <c r="AG1022" s="3"/>
      <c r="AL1022" s="3"/>
    </row>
    <row r="1023" spans="1:38" x14ac:dyDescent="0.25">
      <c r="A1023" s="3">
        <v>44043</v>
      </c>
      <c r="B1023">
        <v>17160512</v>
      </c>
      <c r="C1023">
        <v>29591888</v>
      </c>
      <c r="D1023">
        <v>21269920</v>
      </c>
      <c r="E1023">
        <v>28560290</v>
      </c>
      <c r="F1023">
        <v>16304569</v>
      </c>
      <c r="G1023">
        <v>25946310</v>
      </c>
      <c r="H1023">
        <v>25946310</v>
      </c>
      <c r="I1023">
        <v>22064238</v>
      </c>
      <c r="K1023" s="5">
        <f t="shared" si="141"/>
        <v>-2.4352410279400161E-3</v>
      </c>
      <c r="L1023" s="5">
        <f t="shared" si="146"/>
        <v>0</v>
      </c>
      <c r="M1023" s="5">
        <f t="shared" si="147"/>
        <v>0</v>
      </c>
      <c r="N1023" s="5">
        <f t="shared" si="140"/>
        <v>0</v>
      </c>
      <c r="O1023" s="5">
        <f t="shared" si="145"/>
        <v>-3.8176695584721809E-3</v>
      </c>
      <c r="P1023" s="5">
        <f t="shared" si="142"/>
        <v>-9.1174162356001398E-3</v>
      </c>
      <c r="Q1023" s="5">
        <f t="shared" si="143"/>
        <v>-9.1174162356001398E-3</v>
      </c>
      <c r="R1023" s="5">
        <f t="shared" si="144"/>
        <v>-3.850376545371903E-3</v>
      </c>
      <c r="T1023" s="7">
        <f t="shared" si="148"/>
        <v>232.68675258131819</v>
      </c>
      <c r="U1023" s="4">
        <f t="shared" si="149"/>
        <v>-3.5422649503730474E-3</v>
      </c>
      <c r="V1023" s="5">
        <f>T1023/MAX($T$14:T1023)-1</f>
        <v>-3.5422649503730197E-3</v>
      </c>
      <c r="Z1023" s="3"/>
      <c r="AA1023" s="3"/>
      <c r="AC1023" s="3"/>
      <c r="AE1023" s="3"/>
      <c r="AG1023" s="3"/>
      <c r="AL1023" s="3"/>
    </row>
    <row r="1024" spans="1:38" x14ac:dyDescent="0.25">
      <c r="A1024" s="3">
        <v>44046</v>
      </c>
      <c r="B1024">
        <v>17221726</v>
      </c>
      <c r="C1024">
        <v>29591888</v>
      </c>
      <c r="D1024">
        <v>21266062</v>
      </c>
      <c r="E1024">
        <v>28560290</v>
      </c>
      <c r="F1024">
        <v>16261608</v>
      </c>
      <c r="G1024">
        <v>25895422</v>
      </c>
      <c r="H1024">
        <v>25895422</v>
      </c>
      <c r="I1024">
        <v>21984078</v>
      </c>
      <c r="K1024" s="5">
        <f t="shared" si="141"/>
        <v>3.5671429850112624E-3</v>
      </c>
      <c r="L1024" s="5">
        <f t="shared" si="146"/>
        <v>0</v>
      </c>
      <c r="M1024" s="5">
        <f t="shared" si="147"/>
        <v>-1.813829107020215E-4</v>
      </c>
      <c r="N1024" s="5">
        <f t="shared" si="140"/>
        <v>0</v>
      </c>
      <c r="O1024" s="5">
        <f t="shared" si="145"/>
        <v>-2.6349055899607121E-3</v>
      </c>
      <c r="P1024" s="5">
        <f t="shared" si="142"/>
        <v>-1.9612808141119542E-3</v>
      </c>
      <c r="Q1024" s="5">
        <f t="shared" si="143"/>
        <v>-1.9612808141119542E-3</v>
      </c>
      <c r="R1024" s="5">
        <f t="shared" si="144"/>
        <v>-3.633028251417536E-3</v>
      </c>
      <c r="T1024" s="7">
        <f t="shared" si="148"/>
        <v>232.48883110865495</v>
      </c>
      <c r="U1024" s="4">
        <f t="shared" si="149"/>
        <v>-8.5059192441161446E-4</v>
      </c>
      <c r="V1024" s="5">
        <f>T1024/MAX($T$14:T1024)-1</f>
        <v>-4.3898438528237049E-3</v>
      </c>
      <c r="Z1024" s="3"/>
      <c r="AA1024" s="3"/>
      <c r="AC1024" s="3"/>
      <c r="AE1024" s="3"/>
      <c r="AG1024" s="3"/>
      <c r="AL1024" s="3"/>
    </row>
    <row r="1025" spans="1:38" x14ac:dyDescent="0.25">
      <c r="A1025" s="3">
        <v>44047</v>
      </c>
      <c r="B1025">
        <v>17189974</v>
      </c>
      <c r="C1025">
        <v>29545708</v>
      </c>
      <c r="D1025">
        <v>21224696</v>
      </c>
      <c r="E1025">
        <v>28560290</v>
      </c>
      <c r="F1025">
        <v>16315288</v>
      </c>
      <c r="G1025">
        <v>25875766</v>
      </c>
      <c r="H1025">
        <v>25875766</v>
      </c>
      <c r="I1025">
        <v>21950774</v>
      </c>
      <c r="K1025" s="5">
        <f t="shared" si="141"/>
        <v>-1.8437176389869414E-3</v>
      </c>
      <c r="L1025" s="5">
        <f t="shared" si="146"/>
        <v>-1.560562813700872E-3</v>
      </c>
      <c r="M1025" s="5">
        <f t="shared" si="147"/>
        <v>-1.9451650239710183E-3</v>
      </c>
      <c r="N1025" s="5">
        <f t="shared" si="140"/>
        <v>0</v>
      </c>
      <c r="O1025" s="5">
        <f t="shared" si="145"/>
        <v>3.3010265651465254E-3</v>
      </c>
      <c r="P1025" s="5">
        <f t="shared" si="142"/>
        <v>-7.5905308668067217E-4</v>
      </c>
      <c r="Q1025" s="5">
        <f t="shared" si="143"/>
        <v>-7.5905308668067217E-4</v>
      </c>
      <c r="R1025" s="5">
        <f t="shared" si="144"/>
        <v>-1.5149145668060804E-3</v>
      </c>
      <c r="T1025" s="7">
        <f t="shared" si="148"/>
        <v>232.34115886303391</v>
      </c>
      <c r="U1025" s="4">
        <f t="shared" si="149"/>
        <v>-6.3517995645996639E-4</v>
      </c>
      <c r="V1025" s="5">
        <f>T1025/MAX($T$14:T1025)-1</f>
        <v>-5.0222354684564818E-3</v>
      </c>
      <c r="Z1025" s="3"/>
      <c r="AA1025" s="3"/>
      <c r="AC1025" s="3"/>
      <c r="AE1025" s="3"/>
      <c r="AG1025" s="3"/>
      <c r="AL1025" s="3"/>
    </row>
    <row r="1026" spans="1:38" x14ac:dyDescent="0.25">
      <c r="A1026" s="3">
        <v>44048</v>
      </c>
      <c r="B1026">
        <v>17130848</v>
      </c>
      <c r="C1026">
        <v>29445570</v>
      </c>
      <c r="D1026">
        <v>21282898</v>
      </c>
      <c r="E1026">
        <v>28560290</v>
      </c>
      <c r="F1026">
        <v>16313942</v>
      </c>
      <c r="G1026">
        <v>25918920</v>
      </c>
      <c r="H1026">
        <v>25918920</v>
      </c>
      <c r="I1026">
        <v>21967050</v>
      </c>
      <c r="K1026" s="5">
        <f t="shared" si="141"/>
        <v>-3.439563084854047E-3</v>
      </c>
      <c r="L1026" s="5">
        <f t="shared" si="146"/>
        <v>-3.3892570792346532E-3</v>
      </c>
      <c r="M1026" s="5">
        <f t="shared" si="147"/>
        <v>2.7421829740224002E-3</v>
      </c>
      <c r="N1026" s="5">
        <f t="shared" si="140"/>
        <v>0</v>
      </c>
      <c r="O1026" s="5">
        <f t="shared" si="145"/>
        <v>-8.2499309849715097E-5</v>
      </c>
      <c r="P1026" s="5">
        <f t="shared" si="142"/>
        <v>1.6677380681213716E-3</v>
      </c>
      <c r="Q1026" s="5">
        <f t="shared" si="143"/>
        <v>1.6677380681213716E-3</v>
      </c>
      <c r="R1026" s="5">
        <f t="shared" si="144"/>
        <v>7.4147727091533611E-4</v>
      </c>
      <c r="T1026" s="7">
        <f t="shared" si="148"/>
        <v>232.33848162220903</v>
      </c>
      <c r="U1026" s="4">
        <f t="shared" si="149"/>
        <v>-1.1522886594741988E-5</v>
      </c>
      <c r="V1026" s="5">
        <f>T1026/MAX($T$14:T1026)-1</f>
        <v>-5.0337004844014377E-3</v>
      </c>
      <c r="Z1026" s="3"/>
      <c r="AA1026" s="3"/>
      <c r="AC1026" s="3"/>
      <c r="AE1026" s="3"/>
      <c r="AG1026" s="3"/>
      <c r="AL1026" s="3"/>
    </row>
    <row r="1027" spans="1:38" x14ac:dyDescent="0.25">
      <c r="A1027" s="3">
        <v>44049</v>
      </c>
      <c r="B1027">
        <v>16969262</v>
      </c>
      <c r="C1027">
        <v>29150036</v>
      </c>
      <c r="D1027">
        <v>21076116</v>
      </c>
      <c r="E1027">
        <v>28560290</v>
      </c>
      <c r="F1027">
        <v>16372136</v>
      </c>
      <c r="G1027">
        <v>25918920</v>
      </c>
      <c r="H1027">
        <v>25918920</v>
      </c>
      <c r="I1027">
        <v>21967050</v>
      </c>
      <c r="K1027" s="5">
        <f t="shared" si="141"/>
        <v>-9.4324577510699337E-3</v>
      </c>
      <c r="L1027" s="5">
        <f t="shared" si="146"/>
        <v>-1.0036620109578398E-2</v>
      </c>
      <c r="M1027" s="5">
        <f t="shared" si="147"/>
        <v>-9.7158760992042126E-3</v>
      </c>
      <c r="N1027" s="5">
        <f t="shared" si="140"/>
        <v>0</v>
      </c>
      <c r="O1027" s="5">
        <f t="shared" si="145"/>
        <v>3.5671329467763524E-3</v>
      </c>
      <c r="P1027" s="5">
        <f t="shared" si="142"/>
        <v>0</v>
      </c>
      <c r="Q1027" s="5">
        <f t="shared" si="143"/>
        <v>0</v>
      </c>
      <c r="R1027" s="5">
        <f t="shared" si="144"/>
        <v>0</v>
      </c>
      <c r="T1027" s="7">
        <f t="shared" si="148"/>
        <v>231.59448091762806</v>
      </c>
      <c r="U1027" s="4">
        <f t="shared" si="149"/>
        <v>-3.202227626634524E-3</v>
      </c>
      <c r="V1027" s="5">
        <f>T1027/MAX($T$14:T1027)-1</f>
        <v>-8.2198090562807247E-3</v>
      </c>
      <c r="Z1027" s="3"/>
      <c r="AA1027" s="3"/>
      <c r="AC1027" s="3"/>
      <c r="AE1027" s="3"/>
      <c r="AG1027" s="3"/>
      <c r="AL1027" s="3"/>
    </row>
    <row r="1028" spans="1:38" x14ac:dyDescent="0.25">
      <c r="A1028" s="3">
        <v>44050</v>
      </c>
      <c r="B1028">
        <v>16928504</v>
      </c>
      <c r="C1028">
        <v>29136278</v>
      </c>
      <c r="D1028">
        <v>21076116</v>
      </c>
      <c r="E1028">
        <v>28560290</v>
      </c>
      <c r="F1028">
        <v>16341951</v>
      </c>
      <c r="G1028">
        <v>25878472</v>
      </c>
      <c r="H1028">
        <v>25878472</v>
      </c>
      <c r="I1028">
        <v>21967050</v>
      </c>
      <c r="K1028" s="5">
        <f t="shared" si="141"/>
        <v>-2.4018722794191261E-3</v>
      </c>
      <c r="L1028" s="5">
        <f t="shared" si="146"/>
        <v>-4.7197197286474868E-4</v>
      </c>
      <c r="M1028" s="5">
        <f t="shared" si="147"/>
        <v>0</v>
      </c>
      <c r="N1028" s="5">
        <f t="shared" si="140"/>
        <v>0</v>
      </c>
      <c r="O1028" s="5">
        <f t="shared" si="145"/>
        <v>-1.8436812398822111E-3</v>
      </c>
      <c r="P1028" s="5">
        <f t="shared" si="142"/>
        <v>-1.5605588504459256E-3</v>
      </c>
      <c r="Q1028" s="5">
        <f t="shared" si="143"/>
        <v>-1.5605588504459256E-3</v>
      </c>
      <c r="R1028" s="5">
        <f t="shared" si="144"/>
        <v>0</v>
      </c>
      <c r="T1028" s="7">
        <f t="shared" si="148"/>
        <v>231.36755760495373</v>
      </c>
      <c r="U1028" s="4">
        <f t="shared" si="149"/>
        <v>-9.7983039913224212E-4</v>
      </c>
      <c r="V1028" s="5">
        <f>T1028/MAX($T$14:T1028)-1</f>
        <v>-9.1915854366244609E-3</v>
      </c>
      <c r="Z1028" s="3"/>
      <c r="AA1028" s="3"/>
      <c r="AC1028" s="3"/>
      <c r="AE1028" s="3"/>
      <c r="AG1028" s="3"/>
      <c r="AL1028" s="3"/>
    </row>
    <row r="1029" spans="1:38" x14ac:dyDescent="0.25">
      <c r="A1029" s="3">
        <v>44053</v>
      </c>
      <c r="B1029">
        <v>16896772</v>
      </c>
      <c r="C1029">
        <v>29212204</v>
      </c>
      <c r="D1029">
        <v>21076116</v>
      </c>
      <c r="E1029">
        <v>28560290</v>
      </c>
      <c r="F1029">
        <v>16285742</v>
      </c>
      <c r="G1029">
        <v>25790764</v>
      </c>
      <c r="H1029">
        <v>25790764</v>
      </c>
      <c r="I1029">
        <v>21967050</v>
      </c>
      <c r="K1029" s="5">
        <f t="shared" si="141"/>
        <v>-1.8744716012708551E-3</v>
      </c>
      <c r="L1029" s="5">
        <f t="shared" si="146"/>
        <v>2.6058922145100194E-3</v>
      </c>
      <c r="M1029" s="5">
        <f t="shared" si="147"/>
        <v>0</v>
      </c>
      <c r="N1029" s="5">
        <f t="shared" si="140"/>
        <v>0</v>
      </c>
      <c r="O1029" s="5">
        <f t="shared" si="145"/>
        <v>-3.4395525968716756E-3</v>
      </c>
      <c r="P1029" s="5">
        <f t="shared" si="142"/>
        <v>-3.3892263809084389E-3</v>
      </c>
      <c r="Q1029" s="5">
        <f t="shared" si="143"/>
        <v>-3.3892263809084389E-3</v>
      </c>
      <c r="R1029" s="5">
        <f t="shared" si="144"/>
        <v>0</v>
      </c>
      <c r="T1029" s="7">
        <f t="shared" si="148"/>
        <v>231.09319661213286</v>
      </c>
      <c r="U1029" s="4">
        <f t="shared" si="149"/>
        <v>-1.1858230931811736E-3</v>
      </c>
      <c r="V1029" s="5">
        <f>T1029/MAX($T$14:T1029)-1</f>
        <v>-1.0366508935531926E-2</v>
      </c>
      <c r="Z1029" s="3"/>
      <c r="AA1029" s="3"/>
      <c r="AC1029" s="3"/>
      <c r="AE1029" s="3"/>
      <c r="AG1029" s="3"/>
      <c r="AL1029" s="3"/>
    </row>
    <row r="1030" spans="1:38" x14ac:dyDescent="0.25">
      <c r="A1030" s="3">
        <v>44054</v>
      </c>
      <c r="B1030">
        <v>16939266</v>
      </c>
      <c r="C1030">
        <v>29212204</v>
      </c>
      <c r="D1030">
        <v>21078410</v>
      </c>
      <c r="E1030">
        <v>28560290</v>
      </c>
      <c r="F1030">
        <v>16244812</v>
      </c>
      <c r="G1030">
        <v>25703712</v>
      </c>
      <c r="H1030">
        <v>25703712</v>
      </c>
      <c r="I1030">
        <v>21967050</v>
      </c>
      <c r="K1030" s="5">
        <f t="shared" si="141"/>
        <v>2.5149182340864495E-3</v>
      </c>
      <c r="L1030" s="5">
        <f t="shared" si="146"/>
        <v>0</v>
      </c>
      <c r="M1030" s="5">
        <f t="shared" si="147"/>
        <v>1.0884358389362525E-4</v>
      </c>
      <c r="N1030" s="5">
        <f t="shared" si="140"/>
        <v>0</v>
      </c>
      <c r="O1030" s="5">
        <f t="shared" si="145"/>
        <v>-2.5132413371156126E-3</v>
      </c>
      <c r="P1030" s="5">
        <f t="shared" si="142"/>
        <v>-3.3753168382293364E-3</v>
      </c>
      <c r="Q1030" s="5">
        <f t="shared" si="143"/>
        <v>-3.3753168382293364E-3</v>
      </c>
      <c r="R1030" s="5">
        <f t="shared" si="144"/>
        <v>0</v>
      </c>
      <c r="T1030" s="7">
        <f t="shared" si="148"/>
        <v>230.90138598910332</v>
      </c>
      <c r="U1030" s="4">
        <f t="shared" si="149"/>
        <v>-8.3001414944927632E-4</v>
      </c>
      <c r="V1030" s="5">
        <f>T1030/MAX($T$14:T1030)-1</f>
        <v>-1.1187918735884317E-2</v>
      </c>
      <c r="Z1030" s="3"/>
      <c r="AA1030" s="3"/>
      <c r="AC1030" s="3"/>
      <c r="AE1030" s="3"/>
      <c r="AG1030" s="3"/>
      <c r="AL1030" s="3"/>
    </row>
    <row r="1031" spans="1:38" x14ac:dyDescent="0.25">
      <c r="A1031" s="3">
        <v>44055</v>
      </c>
      <c r="B1031">
        <v>16823924</v>
      </c>
      <c r="C1031">
        <v>29207832</v>
      </c>
      <c r="D1031">
        <v>21030320</v>
      </c>
      <c r="E1031">
        <v>28526386</v>
      </c>
      <c r="F1031">
        <v>16207077</v>
      </c>
      <c r="G1031">
        <v>25652276</v>
      </c>
      <c r="H1031">
        <v>25652276</v>
      </c>
      <c r="I1031">
        <v>21967050</v>
      </c>
      <c r="K1031" s="5">
        <f t="shared" si="141"/>
        <v>-6.8091498179436716E-3</v>
      </c>
      <c r="L1031" s="5">
        <f t="shared" si="146"/>
        <v>-1.4966347626488297E-4</v>
      </c>
      <c r="M1031" s="5">
        <f t="shared" si="147"/>
        <v>-2.2814813830834835E-3</v>
      </c>
      <c r="N1031" s="5">
        <f t="shared" si="140"/>
        <v>-1.1871027920234978E-3</v>
      </c>
      <c r="O1031" s="5">
        <f t="shared" si="145"/>
        <v>-2.3228954573312199E-3</v>
      </c>
      <c r="P1031" s="5">
        <f t="shared" si="142"/>
        <v>-2.0011117460388972E-3</v>
      </c>
      <c r="Q1031" s="5">
        <f t="shared" si="143"/>
        <v>-2.0011117460388972E-3</v>
      </c>
      <c r="R1031" s="5">
        <f t="shared" si="144"/>
        <v>0</v>
      </c>
      <c r="T1031" s="7">
        <f t="shared" si="148"/>
        <v>230.41786358161721</v>
      </c>
      <c r="U1031" s="4">
        <f t="shared" si="149"/>
        <v>-2.0940645523405688E-3</v>
      </c>
      <c r="V1031" s="5">
        <f>T1031/MAX($T$14:T1031)-1</f>
        <v>-1.3258555064185717E-2</v>
      </c>
      <c r="Z1031" s="3"/>
      <c r="AA1031" s="3"/>
      <c r="AC1031" s="3"/>
      <c r="AE1031" s="3"/>
      <c r="AG1031" s="3"/>
      <c r="AL1031" s="3"/>
    </row>
    <row r="1032" spans="1:38" x14ac:dyDescent="0.25">
      <c r="A1032" s="3">
        <v>44056</v>
      </c>
      <c r="B1032">
        <v>16877944</v>
      </c>
      <c r="C1032">
        <v>29139582</v>
      </c>
      <c r="D1032">
        <v>20949164</v>
      </c>
      <c r="E1032">
        <v>28413924</v>
      </c>
      <c r="F1032">
        <v>16176697</v>
      </c>
      <c r="G1032">
        <v>25719124</v>
      </c>
      <c r="H1032">
        <v>25719124</v>
      </c>
      <c r="I1032">
        <v>21967050</v>
      </c>
      <c r="K1032" s="5">
        <f t="shared" si="141"/>
        <v>3.2109037106919924E-3</v>
      </c>
      <c r="L1032" s="5">
        <f t="shared" si="146"/>
        <v>-2.3367020188284071E-3</v>
      </c>
      <c r="M1032" s="5">
        <f t="shared" si="147"/>
        <v>-3.8589997679541188E-3</v>
      </c>
      <c r="N1032" s="5">
        <f t="shared" si="140"/>
        <v>-3.9423851307347491E-3</v>
      </c>
      <c r="O1032" s="5">
        <f t="shared" si="145"/>
        <v>-1.8744897676490346E-3</v>
      </c>
      <c r="P1032" s="5">
        <f t="shared" si="142"/>
        <v>2.6059286123383263E-3</v>
      </c>
      <c r="Q1032" s="5">
        <f t="shared" si="143"/>
        <v>2.6059286123383263E-3</v>
      </c>
      <c r="R1032" s="5">
        <f t="shared" si="144"/>
        <v>0</v>
      </c>
      <c r="T1032" s="7">
        <f t="shared" si="148"/>
        <v>230.31446887215222</v>
      </c>
      <c r="U1032" s="4">
        <f t="shared" si="149"/>
        <v>-4.4872696872470808E-4</v>
      </c>
      <c r="V1032" s="5">
        <f>T1032/MAX($T$14:T1032)-1</f>
        <v>-1.3701332561686819E-2</v>
      </c>
      <c r="Z1032" s="3"/>
      <c r="AA1032" s="3"/>
      <c r="AC1032" s="3"/>
      <c r="AE1032" s="3"/>
      <c r="AG1032" s="3"/>
      <c r="AL1032" s="3"/>
    </row>
    <row r="1033" spans="1:38" x14ac:dyDescent="0.25">
      <c r="A1033" s="3">
        <v>44057</v>
      </c>
      <c r="B1033">
        <v>17006384</v>
      </c>
      <c r="C1033">
        <v>29361330</v>
      </c>
      <c r="D1033">
        <v>21049042</v>
      </c>
      <c r="E1033">
        <v>28458682</v>
      </c>
      <c r="F1033">
        <v>16217379</v>
      </c>
      <c r="G1033">
        <v>25719124</v>
      </c>
      <c r="H1033">
        <v>25719124</v>
      </c>
      <c r="I1033">
        <v>21967050</v>
      </c>
      <c r="K1033" s="5">
        <f t="shared" si="141"/>
        <v>7.6099316362230329E-3</v>
      </c>
      <c r="L1033" s="5">
        <f t="shared" si="146"/>
        <v>7.609855213434491E-3</v>
      </c>
      <c r="M1033" s="5">
        <f t="shared" si="147"/>
        <v>4.7676365510336272E-3</v>
      </c>
      <c r="N1033" s="5">
        <f t="shared" ref="N1033:N1096" si="150">E1033/E1032-1</f>
        <v>1.5752136170983366E-3</v>
      </c>
      <c r="O1033" s="5">
        <f t="shared" si="145"/>
        <v>2.5148520739430857E-3</v>
      </c>
      <c r="P1033" s="5">
        <f t="shared" si="142"/>
        <v>0</v>
      </c>
      <c r="Q1033" s="5">
        <f t="shared" si="143"/>
        <v>0</v>
      </c>
      <c r="R1033" s="5">
        <f t="shared" si="144"/>
        <v>0</v>
      </c>
      <c r="T1033" s="7">
        <f t="shared" si="148"/>
        <v>231.0076431361444</v>
      </c>
      <c r="U1033" s="4">
        <f t="shared" si="149"/>
        <v>3.0096861364665717E-3</v>
      </c>
      <c r="V1033" s="5">
        <f>T1033/MAX($T$14:T1033)-1</f>
        <v>-1.0732883135882276E-2</v>
      </c>
      <c r="Z1033" s="3"/>
      <c r="AA1033" s="3"/>
      <c r="AC1033" s="3"/>
      <c r="AE1033" s="3"/>
      <c r="AG1033" s="3"/>
      <c r="AL1033" s="3"/>
    </row>
    <row r="1034" spans="1:38" x14ac:dyDescent="0.25">
      <c r="A1034" s="3">
        <v>44060</v>
      </c>
      <c r="B1034">
        <v>16889212</v>
      </c>
      <c r="C1034">
        <v>29151024</v>
      </c>
      <c r="D1034">
        <v>20892652</v>
      </c>
      <c r="E1034">
        <v>28347496</v>
      </c>
      <c r="F1034">
        <v>16106952</v>
      </c>
      <c r="G1034">
        <v>25715274</v>
      </c>
      <c r="H1034">
        <v>25715274</v>
      </c>
      <c r="I1034">
        <v>21940972</v>
      </c>
      <c r="K1034" s="5">
        <f t="shared" si="141"/>
        <v>-6.8898832344371774E-3</v>
      </c>
      <c r="L1034" s="5">
        <f t="shared" si="146"/>
        <v>-7.1626864314389138E-3</v>
      </c>
      <c r="M1034" s="5">
        <f t="shared" si="147"/>
        <v>-7.429791816653708E-3</v>
      </c>
      <c r="N1034" s="5">
        <f t="shared" si="150"/>
        <v>-3.9069272428006174E-3</v>
      </c>
      <c r="O1034" s="5">
        <f t="shared" si="145"/>
        <v>-6.8091767479813159E-3</v>
      </c>
      <c r="P1034" s="5">
        <f t="shared" si="142"/>
        <v>-1.4969405645381961E-4</v>
      </c>
      <c r="Q1034" s="5">
        <f t="shared" si="143"/>
        <v>-1.4969405645381961E-4</v>
      </c>
      <c r="R1034" s="5">
        <f t="shared" si="144"/>
        <v>-1.1871416507905908E-3</v>
      </c>
      <c r="T1034" s="7">
        <f t="shared" si="148"/>
        <v>230.03495671630014</v>
      </c>
      <c r="U1034" s="4">
        <f t="shared" si="149"/>
        <v>-4.2106244046262453E-3</v>
      </c>
      <c r="V1034" s="5">
        <f>T1034/MAX($T$14:T1034)-1</f>
        <v>-1.4898315400844631E-2</v>
      </c>
      <c r="Z1034" s="3"/>
      <c r="AA1034" s="3"/>
      <c r="AC1034" s="3"/>
      <c r="AE1034" s="3"/>
      <c r="AG1034" s="3"/>
      <c r="AL1034" s="3"/>
    </row>
    <row r="1035" spans="1:38" x14ac:dyDescent="0.25">
      <c r="A1035" s="3">
        <v>44061</v>
      </c>
      <c r="B1035">
        <v>16919298</v>
      </c>
      <c r="C1035">
        <v>29309300</v>
      </c>
      <c r="D1035">
        <v>20889222</v>
      </c>
      <c r="E1035">
        <v>28352326</v>
      </c>
      <c r="F1035">
        <v>16113803</v>
      </c>
      <c r="G1035">
        <v>25743670</v>
      </c>
      <c r="H1035">
        <v>25743670</v>
      </c>
      <c r="I1035">
        <v>21969784</v>
      </c>
      <c r="K1035" s="5">
        <f t="shared" ref="K1035:K1098" si="151">B1035/B1034-1</f>
        <v>1.7813738142431479E-3</v>
      </c>
      <c r="L1035" s="5">
        <f t="shared" si="146"/>
        <v>5.4295176732042094E-3</v>
      </c>
      <c r="M1035" s="5">
        <f t="shared" si="147"/>
        <v>-1.6417255214895565E-4</v>
      </c>
      <c r="N1035" s="5">
        <f t="shared" si="150"/>
        <v>1.7038541957981046E-4</v>
      </c>
      <c r="O1035" s="5">
        <f t="shared" si="145"/>
        <v>4.2534428611951114E-4</v>
      </c>
      <c r="P1035" s="5">
        <f t="shared" si="142"/>
        <v>1.1042464490169657E-3</v>
      </c>
      <c r="Q1035" s="5">
        <f t="shared" si="143"/>
        <v>1.1042464490169657E-3</v>
      </c>
      <c r="R1035" s="5">
        <f t="shared" si="144"/>
        <v>1.313159690464083E-3</v>
      </c>
      <c r="T1035" s="7">
        <f t="shared" si="148"/>
        <v>230.35597340918804</v>
      </c>
      <c r="U1035" s="4">
        <f t="shared" si="149"/>
        <v>1.3955126536869672E-3</v>
      </c>
      <c r="V1035" s="5">
        <f>T1035/MAX($T$14:T1035)-1</f>
        <v>-1.3523593534818246E-2</v>
      </c>
      <c r="Z1035" s="3"/>
      <c r="AA1035" s="3"/>
      <c r="AC1035" s="3"/>
      <c r="AE1035" s="3"/>
      <c r="AG1035" s="3"/>
      <c r="AL1035" s="3"/>
    </row>
    <row r="1036" spans="1:38" x14ac:dyDescent="0.25">
      <c r="A1036" s="3">
        <v>44062</v>
      </c>
      <c r="B1036">
        <v>16873220</v>
      </c>
      <c r="C1036">
        <v>29424494</v>
      </c>
      <c r="D1036">
        <v>20953818</v>
      </c>
      <c r="E1036">
        <v>28446006</v>
      </c>
      <c r="F1036">
        <v>16225282</v>
      </c>
      <c r="G1036">
        <v>25923234</v>
      </c>
      <c r="H1036">
        <v>25923234</v>
      </c>
      <c r="I1036">
        <v>22004392</v>
      </c>
      <c r="K1036" s="5">
        <f t="shared" si="151"/>
        <v>-2.7233990440974631E-3</v>
      </c>
      <c r="L1036" s="5">
        <f t="shared" si="146"/>
        <v>3.9302883385137211E-3</v>
      </c>
      <c r="M1036" s="5">
        <f t="shared" si="147"/>
        <v>3.0923123896140492E-3</v>
      </c>
      <c r="N1036" s="5">
        <f t="shared" si="150"/>
        <v>3.3041380802407705E-3</v>
      </c>
      <c r="O1036" s="5">
        <f t="shared" si="145"/>
        <v>6.9182302898949111E-3</v>
      </c>
      <c r="P1036" s="5">
        <f t="shared" si="142"/>
        <v>6.9750738725287142E-3</v>
      </c>
      <c r="Q1036" s="5">
        <f t="shared" si="143"/>
        <v>6.9750738725287142E-3</v>
      </c>
      <c r="R1036" s="5">
        <f t="shared" si="144"/>
        <v>1.5752544494747056E-3</v>
      </c>
      <c r="T1036" s="7">
        <f t="shared" si="148"/>
        <v>231.2211608517315</v>
      </c>
      <c r="U1036" s="4">
        <f t="shared" si="149"/>
        <v>3.7558715310872653E-3</v>
      </c>
      <c r="V1036" s="5">
        <f>T1036/MAX($T$14:T1036)-1</f>
        <v>-9.8185148836864578E-3</v>
      </c>
      <c r="Z1036" s="3"/>
      <c r="AA1036" s="3"/>
      <c r="AC1036" s="3"/>
      <c r="AE1036" s="3"/>
      <c r="AG1036" s="3"/>
      <c r="AL1036" s="3"/>
    </row>
    <row r="1037" spans="1:38" x14ac:dyDescent="0.25">
      <c r="A1037" s="3">
        <v>44063</v>
      </c>
      <c r="B1037">
        <v>16783938</v>
      </c>
      <c r="C1037">
        <v>29424494</v>
      </c>
      <c r="D1037">
        <v>20953818</v>
      </c>
      <c r="E1037">
        <v>28446006</v>
      </c>
      <c r="F1037">
        <v>16113491</v>
      </c>
      <c r="G1037">
        <v>25737554</v>
      </c>
      <c r="H1037">
        <v>25737554</v>
      </c>
      <c r="I1037">
        <v>21918422</v>
      </c>
      <c r="K1037" s="5">
        <f t="shared" si="151"/>
        <v>-5.2913433239180074E-3</v>
      </c>
      <c r="L1037" s="5">
        <f t="shared" si="146"/>
        <v>0</v>
      </c>
      <c r="M1037" s="5">
        <f t="shared" si="147"/>
        <v>0</v>
      </c>
      <c r="N1037" s="5">
        <f t="shared" si="150"/>
        <v>0</v>
      </c>
      <c r="O1037" s="5">
        <f t="shared" si="145"/>
        <v>-6.8899264740052146E-3</v>
      </c>
      <c r="P1037" s="5">
        <f t="shared" si="142"/>
        <v>-7.1626865691217789E-3</v>
      </c>
      <c r="Q1037" s="5">
        <f t="shared" si="143"/>
        <v>-7.1626865691217789E-3</v>
      </c>
      <c r="R1037" s="5">
        <f t="shared" si="144"/>
        <v>-3.9069473039745617E-3</v>
      </c>
      <c r="T1037" s="7">
        <f t="shared" si="148"/>
        <v>230.3421276466072</v>
      </c>
      <c r="U1037" s="4">
        <f t="shared" si="149"/>
        <v>-3.8016987800176677E-3</v>
      </c>
      <c r="V1037" s="5">
        <f>T1037/MAX($T$14:T1037)-1</f>
        <v>-1.3582886627649282E-2</v>
      </c>
      <c r="Z1037" s="3"/>
      <c r="AA1037" s="3"/>
      <c r="AC1037" s="3"/>
      <c r="AE1037" s="3"/>
      <c r="AG1037" s="3"/>
      <c r="AL1037" s="3"/>
    </row>
    <row r="1038" spans="1:38" x14ac:dyDescent="0.25">
      <c r="A1038" s="3">
        <v>44064</v>
      </c>
      <c r="B1038">
        <v>16781206</v>
      </c>
      <c r="C1038">
        <v>29424494</v>
      </c>
      <c r="D1038">
        <v>20953818</v>
      </c>
      <c r="E1038">
        <v>28446006</v>
      </c>
      <c r="F1038">
        <v>16142196</v>
      </c>
      <c r="G1038">
        <v>25877296</v>
      </c>
      <c r="H1038">
        <v>25877296</v>
      </c>
      <c r="I1038">
        <v>21922158</v>
      </c>
      <c r="K1038" s="5">
        <f t="shared" si="151"/>
        <v>-1.6277467183212213E-4</v>
      </c>
      <c r="L1038" s="5">
        <f t="shared" si="146"/>
        <v>0</v>
      </c>
      <c r="M1038" s="5">
        <f t="shared" si="147"/>
        <v>0</v>
      </c>
      <c r="N1038" s="5">
        <f t="shared" si="150"/>
        <v>0</v>
      </c>
      <c r="O1038" s="5">
        <f t="shared" si="145"/>
        <v>1.7814265077629177E-3</v>
      </c>
      <c r="P1038" s="5">
        <f t="shared" si="142"/>
        <v>5.4294980789548752E-3</v>
      </c>
      <c r="Q1038" s="5">
        <f t="shared" si="143"/>
        <v>5.4294980789548752E-3</v>
      </c>
      <c r="R1038" s="5">
        <f t="shared" si="144"/>
        <v>1.7045022675454824E-4</v>
      </c>
      <c r="T1038" s="7">
        <f t="shared" si="148"/>
        <v>230.70630137845907</v>
      </c>
      <c r="U1038" s="4">
        <f t="shared" si="149"/>
        <v>1.5810122775743868E-3</v>
      </c>
      <c r="V1038" s="5">
        <f>T1038/MAX($T$14:T1038)-1</f>
        <v>-1.2023349060598099E-2</v>
      </c>
      <c r="Z1038" s="3"/>
      <c r="AA1038" s="3"/>
      <c r="AC1038" s="3"/>
      <c r="AE1038" s="3"/>
      <c r="AG1038" s="3"/>
      <c r="AL1038" s="3"/>
    </row>
    <row r="1039" spans="1:38" x14ac:dyDescent="0.25">
      <c r="A1039" s="3">
        <v>44067</v>
      </c>
      <c r="B1039">
        <v>16923346</v>
      </c>
      <c r="C1039">
        <v>29503562</v>
      </c>
      <c r="D1039">
        <v>21012316</v>
      </c>
      <c r="E1039">
        <v>28437844</v>
      </c>
      <c r="F1039">
        <v>16098235</v>
      </c>
      <c r="G1039">
        <v>25979002</v>
      </c>
      <c r="H1039">
        <v>25979002</v>
      </c>
      <c r="I1039">
        <v>21994590</v>
      </c>
      <c r="K1039" s="5">
        <f t="shared" si="151"/>
        <v>8.4701898063821446E-3</v>
      </c>
      <c r="L1039" s="5">
        <f t="shared" si="146"/>
        <v>2.6871490126558761E-3</v>
      </c>
      <c r="M1039" s="5">
        <f t="shared" si="147"/>
        <v>2.7917585234347175E-3</v>
      </c>
      <c r="N1039" s="5">
        <f t="shared" si="150"/>
        <v>-2.869295605154587E-4</v>
      </c>
      <c r="O1039" s="5">
        <f t="shared" si="145"/>
        <v>-2.7233593248403576E-3</v>
      </c>
      <c r="P1039" s="5">
        <f t="shared" ref="P1039:P1102" si="152">IFERROR(G1039/G1038-1,0)</f>
        <v>3.9303179126597421E-3</v>
      </c>
      <c r="Q1039" s="5">
        <f t="shared" ref="Q1039:Q1102" si="153">IFERROR(H1039/H1038-1,0)</f>
        <v>3.9303179126597421E-3</v>
      </c>
      <c r="R1039" s="5">
        <f t="shared" ref="R1039:R1102" si="154">IFERROR(I1039/I1038-1,0)</f>
        <v>3.3040542815172547E-3</v>
      </c>
      <c r="T1039" s="7">
        <f t="shared" si="148"/>
        <v>231.3437284286108</v>
      </c>
      <c r="U1039" s="4">
        <f t="shared" si="149"/>
        <v>2.7629373204942076E-3</v>
      </c>
      <c r="V1039" s="5">
        <f>T1039/MAX($T$14:T1039)-1</f>
        <v>-9.2936314999407799E-3</v>
      </c>
      <c r="Z1039" s="3"/>
      <c r="AA1039" s="3"/>
      <c r="AC1039" s="3"/>
      <c r="AE1039" s="3"/>
      <c r="AG1039" s="3"/>
      <c r="AL1039" s="3"/>
    </row>
    <row r="1040" spans="1:38" x14ac:dyDescent="0.25">
      <c r="A1040" s="3">
        <v>44068</v>
      </c>
      <c r="B1040">
        <v>16975338</v>
      </c>
      <c r="C1040">
        <v>29572158</v>
      </c>
      <c r="D1040">
        <v>21123380</v>
      </c>
      <c r="E1040">
        <v>28577630</v>
      </c>
      <c r="F1040">
        <v>16012858</v>
      </c>
      <c r="G1040">
        <v>25979002</v>
      </c>
      <c r="H1040">
        <v>25979002</v>
      </c>
      <c r="I1040">
        <v>21994590</v>
      </c>
      <c r="K1040" s="5">
        <f t="shared" si="151"/>
        <v>3.0722056973839784E-3</v>
      </c>
      <c r="L1040" s="5">
        <f t="shared" si="146"/>
        <v>2.3250074008012156E-3</v>
      </c>
      <c r="M1040" s="5">
        <f t="shared" si="147"/>
        <v>5.2856619898540291E-3</v>
      </c>
      <c r="N1040" s="5">
        <f t="shared" si="150"/>
        <v>4.9154921871010782E-3</v>
      </c>
      <c r="O1040" s="5">
        <f t="shared" ref="O1040:O1103" si="155">IFERROR(F1040/F1039-1,0)</f>
        <v>-5.3035006632714543E-3</v>
      </c>
      <c r="P1040" s="5">
        <f t="shared" si="152"/>
        <v>0</v>
      </c>
      <c r="Q1040" s="5">
        <f t="shared" si="153"/>
        <v>0</v>
      </c>
      <c r="R1040" s="5">
        <f t="shared" si="154"/>
        <v>0</v>
      </c>
      <c r="T1040" s="7">
        <f t="shared" si="148"/>
        <v>231.6414350318189</v>
      </c>
      <c r="U1040" s="4">
        <f t="shared" si="149"/>
        <v>1.2868583264836059E-3</v>
      </c>
      <c r="V1040" s="5">
        <f>T1040/MAX($T$14:T1040)-1</f>
        <v>-8.018732760536218E-3</v>
      </c>
      <c r="Z1040" s="3"/>
      <c r="AA1040" s="3"/>
      <c r="AC1040" s="3"/>
      <c r="AE1040" s="3"/>
      <c r="AG1040" s="3"/>
      <c r="AL1040" s="3"/>
    </row>
    <row r="1041" spans="1:38" x14ac:dyDescent="0.25">
      <c r="A1041" s="3">
        <v>44069</v>
      </c>
      <c r="B1041">
        <v>17103298</v>
      </c>
      <c r="C1041">
        <v>29598042</v>
      </c>
      <c r="D1041">
        <v>21182414</v>
      </c>
      <c r="E1041">
        <v>28577630</v>
      </c>
      <c r="F1041">
        <v>15942841</v>
      </c>
      <c r="G1041">
        <v>25979002</v>
      </c>
      <c r="H1041">
        <v>25979002</v>
      </c>
      <c r="I1041">
        <v>21994590</v>
      </c>
      <c r="K1041" s="5">
        <f t="shared" si="151"/>
        <v>7.5379942361089025E-3</v>
      </c>
      <c r="L1041" s="5">
        <f t="shared" si="146"/>
        <v>8.7528275751802553E-4</v>
      </c>
      <c r="M1041" s="5">
        <f t="shared" si="147"/>
        <v>2.7947231929739136E-3</v>
      </c>
      <c r="N1041" s="5">
        <f t="shared" si="150"/>
        <v>0</v>
      </c>
      <c r="O1041" s="5">
        <f t="shared" si="155"/>
        <v>-4.3725486106227507E-3</v>
      </c>
      <c r="P1041" s="5">
        <f t="shared" si="152"/>
        <v>0</v>
      </c>
      <c r="Q1041" s="5">
        <f t="shared" si="153"/>
        <v>0</v>
      </c>
      <c r="R1041" s="5">
        <f t="shared" si="154"/>
        <v>0</v>
      </c>
      <c r="T1041" s="7">
        <f t="shared" si="148"/>
        <v>231.83935675833763</v>
      </c>
      <c r="U1041" s="4">
        <f t="shared" si="149"/>
        <v>8.5443144699726137E-4</v>
      </c>
      <c r="V1041" s="5">
        <f>T1041/MAX($T$14:T1041)-1</f>
        <v>-7.171152770974798E-3</v>
      </c>
      <c r="Z1041" s="3"/>
      <c r="AA1041" s="3"/>
      <c r="AC1041" s="3"/>
      <c r="AE1041" s="3"/>
      <c r="AG1041" s="3"/>
      <c r="AL1041" s="3"/>
    </row>
    <row r="1042" spans="1:38" x14ac:dyDescent="0.25">
      <c r="A1042" s="3">
        <v>44070</v>
      </c>
      <c r="B1042">
        <v>17116190</v>
      </c>
      <c r="C1042">
        <v>29699826</v>
      </c>
      <c r="D1042">
        <v>21168522</v>
      </c>
      <c r="E1042">
        <v>28577630</v>
      </c>
      <c r="F1042">
        <v>16077880</v>
      </c>
      <c r="G1042">
        <v>26048812</v>
      </c>
      <c r="H1042">
        <v>26048812</v>
      </c>
      <c r="I1042">
        <v>21988280</v>
      </c>
      <c r="K1042" s="5">
        <f t="shared" si="151"/>
        <v>7.5377275189847381E-4</v>
      </c>
      <c r="L1042" s="5">
        <f t="shared" si="146"/>
        <v>3.4388761256571865E-3</v>
      </c>
      <c r="M1042" s="5">
        <f t="shared" si="147"/>
        <v>-6.5582704596367503E-4</v>
      </c>
      <c r="N1042" s="5">
        <f t="shared" si="150"/>
        <v>0</v>
      </c>
      <c r="O1042" s="5">
        <f t="shared" si="155"/>
        <v>8.4701967484968055E-3</v>
      </c>
      <c r="P1042" s="5">
        <f t="shared" si="152"/>
        <v>2.6871701999946485E-3</v>
      </c>
      <c r="Q1042" s="5">
        <f t="shared" si="153"/>
        <v>2.6871701999946485E-3</v>
      </c>
      <c r="R1042" s="5">
        <f t="shared" si="154"/>
        <v>-2.8688873036508689E-4</v>
      </c>
      <c r="T1042" s="7">
        <f t="shared" si="148"/>
        <v>232.33475313168989</v>
      </c>
      <c r="U1042" s="4">
        <f t="shared" si="149"/>
        <v>2.1368087812141251E-3</v>
      </c>
      <c r="V1042" s="5">
        <f>T1042/MAX($T$14:T1042)-1</f>
        <v>-5.0496673719729879E-3</v>
      </c>
      <c r="Z1042" s="3"/>
      <c r="AA1042" s="3"/>
      <c r="AC1042" s="3"/>
      <c r="AE1042" s="3"/>
      <c r="AG1042" s="3"/>
      <c r="AL1042" s="3"/>
    </row>
    <row r="1043" spans="1:38" x14ac:dyDescent="0.25">
      <c r="A1043" s="3">
        <v>44071</v>
      </c>
      <c r="B1043">
        <v>17434768</v>
      </c>
      <c r="C1043">
        <v>29971800</v>
      </c>
      <c r="D1043">
        <v>21296978</v>
      </c>
      <c r="E1043">
        <v>28747386</v>
      </c>
      <c r="F1043">
        <v>16127275</v>
      </c>
      <c r="G1043">
        <v>26109376</v>
      </c>
      <c r="H1043">
        <v>26109376</v>
      </c>
      <c r="I1043">
        <v>22096362</v>
      </c>
      <c r="K1043" s="5">
        <f t="shared" si="151"/>
        <v>1.8612670226259453E-2</v>
      </c>
      <c r="L1043" s="5">
        <f t="shared" si="146"/>
        <v>9.157427386948358E-3</v>
      </c>
      <c r="M1043" s="5">
        <f t="shared" si="147"/>
        <v>6.0682554974786918E-3</v>
      </c>
      <c r="N1043" s="5">
        <f t="shared" si="150"/>
        <v>5.9401706859525394E-3</v>
      </c>
      <c r="O1043" s="5">
        <f t="shared" si="155"/>
        <v>3.0722334039063881E-3</v>
      </c>
      <c r="P1043" s="5">
        <f t="shared" si="152"/>
        <v>2.3250196592459194E-3</v>
      </c>
      <c r="Q1043" s="5">
        <f t="shared" si="153"/>
        <v>2.3250196592459194E-3</v>
      </c>
      <c r="R1043" s="5">
        <f t="shared" si="154"/>
        <v>4.9154367690424916E-3</v>
      </c>
      <c r="T1043" s="7">
        <f t="shared" si="148"/>
        <v>233.85701720932477</v>
      </c>
      <c r="U1043" s="4">
        <f t="shared" si="149"/>
        <v>6.5520291610099701E-3</v>
      </c>
      <c r="V1043" s="5">
        <f>T1043/MAX($T$14:T1043)-1</f>
        <v>0</v>
      </c>
      <c r="Z1043" s="3"/>
      <c r="AA1043" s="3"/>
      <c r="AC1043" s="3"/>
      <c r="AE1043" s="3"/>
      <c r="AG1043" s="3"/>
      <c r="AL1043" s="3"/>
    </row>
    <row r="1044" spans="1:38" x14ac:dyDescent="0.25">
      <c r="A1044" s="3">
        <v>44074</v>
      </c>
      <c r="B1044">
        <v>18056740</v>
      </c>
      <c r="C1044">
        <v>30944270</v>
      </c>
      <c r="D1044">
        <v>21546242</v>
      </c>
      <c r="E1044">
        <v>29012456</v>
      </c>
      <c r="F1044">
        <v>16248842</v>
      </c>
      <c r="G1044">
        <v>26132228</v>
      </c>
      <c r="H1044">
        <v>26132228</v>
      </c>
      <c r="I1044">
        <v>22096362</v>
      </c>
      <c r="K1044" s="5">
        <f t="shared" si="151"/>
        <v>3.5674234380405956E-2</v>
      </c>
      <c r="L1044" s="5">
        <f t="shared" si="146"/>
        <v>3.2446166062765736E-2</v>
      </c>
      <c r="M1044" s="5">
        <f t="shared" si="147"/>
        <v>1.1704195778386994E-2</v>
      </c>
      <c r="N1044" s="5">
        <f t="shared" si="150"/>
        <v>9.2206644458039388E-3</v>
      </c>
      <c r="O1044" s="5">
        <f t="shared" si="155"/>
        <v>7.5379752624047391E-3</v>
      </c>
      <c r="P1044" s="5">
        <f t="shared" si="152"/>
        <v>8.7524113942816228E-4</v>
      </c>
      <c r="Q1044" s="5">
        <f t="shared" si="153"/>
        <v>8.7524113942816228E-4</v>
      </c>
      <c r="R1044" s="5">
        <f t="shared" si="154"/>
        <v>0</v>
      </c>
      <c r="T1044" s="7">
        <f t="shared" si="148"/>
        <v>236.73152096324614</v>
      </c>
      <c r="U1044" s="4">
        <f t="shared" si="149"/>
        <v>1.2291714776077961E-2</v>
      </c>
      <c r="V1044" s="5">
        <f>T1044/MAX($T$14:T1044)-1</f>
        <v>0</v>
      </c>
      <c r="Z1044" s="3"/>
      <c r="AA1044" s="3"/>
      <c r="AC1044" s="3"/>
      <c r="AE1044" s="3"/>
      <c r="AG1044" s="3"/>
      <c r="AL1044" s="3"/>
    </row>
    <row r="1045" spans="1:38" x14ac:dyDescent="0.25">
      <c r="A1045" s="3">
        <v>44075</v>
      </c>
      <c r="B1045">
        <v>17938482</v>
      </c>
      <c r="C1045">
        <v>30669854</v>
      </c>
      <c r="D1045">
        <v>21433216</v>
      </c>
      <c r="E1045">
        <v>28841122</v>
      </c>
      <c r="F1045">
        <v>16348798</v>
      </c>
      <c r="G1045">
        <v>26222094</v>
      </c>
      <c r="H1045">
        <v>26222094</v>
      </c>
      <c r="I1045">
        <v>22096362</v>
      </c>
      <c r="K1045" s="5">
        <f t="shared" si="151"/>
        <v>-6.5492442157333297E-3</v>
      </c>
      <c r="L1045" s="5">
        <f t="shared" si="146"/>
        <v>-8.868071536345834E-3</v>
      </c>
      <c r="M1045" s="5">
        <f t="shared" si="147"/>
        <v>-5.24574076537343E-3</v>
      </c>
      <c r="N1045" s="5">
        <f t="shared" si="150"/>
        <v>-5.9055324375157925E-3</v>
      </c>
      <c r="O1045" s="5">
        <f t="shared" si="155"/>
        <v>6.1515768323674447E-3</v>
      </c>
      <c r="P1045" s="5">
        <f t="shared" si="152"/>
        <v>3.4388954512412084E-3</v>
      </c>
      <c r="Q1045" s="5">
        <f t="shared" si="153"/>
        <v>3.4388954512412084E-3</v>
      </c>
      <c r="R1045" s="5">
        <f t="shared" si="154"/>
        <v>0</v>
      </c>
      <c r="T1045" s="7">
        <f t="shared" si="148"/>
        <v>236.33087590923407</v>
      </c>
      <c r="U1045" s="4">
        <f t="shared" si="149"/>
        <v>-1.6924026525148156E-3</v>
      </c>
      <c r="V1045" s="5">
        <f>T1045/MAX($T$14:T1045)-1</f>
        <v>-1.6924026525148017E-3</v>
      </c>
      <c r="Z1045" s="3"/>
      <c r="AA1045" s="3"/>
      <c r="AC1045" s="3"/>
      <c r="AE1045" s="3"/>
      <c r="AG1045" s="3"/>
      <c r="AL1045" s="3"/>
    </row>
    <row r="1046" spans="1:38" x14ac:dyDescent="0.25">
      <c r="A1046" s="3">
        <v>44076</v>
      </c>
      <c r="B1046">
        <v>17809898</v>
      </c>
      <c r="C1046">
        <v>30700132</v>
      </c>
      <c r="D1046">
        <v>21433216</v>
      </c>
      <c r="E1046">
        <v>28841122</v>
      </c>
      <c r="F1046">
        <v>16629262</v>
      </c>
      <c r="G1046">
        <v>26462220</v>
      </c>
      <c r="H1046">
        <v>26462220</v>
      </c>
      <c r="I1046">
        <v>22227618</v>
      </c>
      <c r="K1046" s="5">
        <f t="shared" si="151"/>
        <v>-7.1680535733179562E-3</v>
      </c>
      <c r="L1046" s="5">
        <f t="shared" si="146"/>
        <v>9.8722348009872007E-4</v>
      </c>
      <c r="M1046" s="5">
        <f t="shared" si="147"/>
        <v>0</v>
      </c>
      <c r="N1046" s="5">
        <f t="shared" si="150"/>
        <v>0</v>
      </c>
      <c r="O1046" s="5">
        <f t="shared" si="155"/>
        <v>1.7155022650594764E-2</v>
      </c>
      <c r="P1046" s="5">
        <f t="shared" si="152"/>
        <v>9.1573922357230941E-3</v>
      </c>
      <c r="Q1046" s="5">
        <f t="shared" si="153"/>
        <v>9.1573922357230941E-3</v>
      </c>
      <c r="R1046" s="5">
        <f t="shared" si="154"/>
        <v>5.9401633626385841E-3</v>
      </c>
      <c r="T1046" s="7">
        <f t="shared" si="148"/>
        <v>237.37159261001443</v>
      </c>
      <c r="U1046" s="4">
        <f t="shared" si="149"/>
        <v>4.4036425489325376E-3</v>
      </c>
      <c r="V1046" s="5">
        <f>T1046/MAX($T$14:T1046)-1</f>
        <v>0</v>
      </c>
      <c r="Z1046" s="3"/>
      <c r="AA1046" s="3"/>
      <c r="AC1046" s="3"/>
      <c r="AE1046" s="3"/>
      <c r="AG1046" s="3"/>
      <c r="AL1046" s="3"/>
    </row>
    <row r="1047" spans="1:38" x14ac:dyDescent="0.25">
      <c r="A1047" s="3">
        <v>44077</v>
      </c>
      <c r="B1047">
        <v>17715442</v>
      </c>
      <c r="C1047">
        <v>30864432</v>
      </c>
      <c r="D1047">
        <v>21433216</v>
      </c>
      <c r="E1047">
        <v>28960070</v>
      </c>
      <c r="F1047">
        <v>17222498</v>
      </c>
      <c r="G1047">
        <v>27320818</v>
      </c>
      <c r="H1047">
        <v>27320818</v>
      </c>
      <c r="I1047">
        <v>22432572</v>
      </c>
      <c r="K1047" s="5">
        <f t="shared" si="151"/>
        <v>-5.3035677127404313E-3</v>
      </c>
      <c r="L1047" s="5">
        <f t="shared" si="146"/>
        <v>5.3517685200832332E-3</v>
      </c>
      <c r="M1047" s="5">
        <f t="shared" si="147"/>
        <v>0</v>
      </c>
      <c r="N1047" s="5">
        <f t="shared" si="150"/>
        <v>4.1242500898543977E-3</v>
      </c>
      <c r="O1047" s="5">
        <f t="shared" si="155"/>
        <v>3.5674222945071055E-2</v>
      </c>
      <c r="P1047" s="5">
        <f t="shared" si="152"/>
        <v>3.244618176403935E-2</v>
      </c>
      <c r="Q1047" s="5">
        <f t="shared" si="153"/>
        <v>3.244618176403935E-2</v>
      </c>
      <c r="R1047" s="5">
        <f t="shared" si="154"/>
        <v>9.2206911239882672E-3</v>
      </c>
      <c r="T1047" s="7">
        <f t="shared" si="148"/>
        <v>240.75294289077755</v>
      </c>
      <c r="U1047" s="4">
        <f t="shared" si="149"/>
        <v>1.4244966061791903E-2</v>
      </c>
      <c r="V1047" s="5">
        <f>T1047/MAX($T$14:T1047)-1</f>
        <v>0</v>
      </c>
      <c r="Z1047" s="3"/>
      <c r="AA1047" s="3"/>
      <c r="AC1047" s="3"/>
      <c r="AE1047" s="3"/>
      <c r="AG1047" s="3"/>
      <c r="AL1047" s="3"/>
    </row>
    <row r="1048" spans="1:38" x14ac:dyDescent="0.25">
      <c r="A1048" s="3">
        <v>44078</v>
      </c>
      <c r="B1048">
        <v>17669438</v>
      </c>
      <c r="C1048">
        <v>30764674</v>
      </c>
      <c r="D1048">
        <v>21398688</v>
      </c>
      <c r="E1048">
        <v>28960070</v>
      </c>
      <c r="F1048">
        <v>17109704</v>
      </c>
      <c r="G1048">
        <v>27078534</v>
      </c>
      <c r="H1048">
        <v>27078534</v>
      </c>
      <c r="I1048">
        <v>22300096</v>
      </c>
      <c r="K1048" s="5">
        <f t="shared" si="151"/>
        <v>-2.5968304939837372E-3</v>
      </c>
      <c r="L1048" s="5">
        <f t="shared" si="146"/>
        <v>-3.2321346461194889E-3</v>
      </c>
      <c r="M1048" s="5">
        <f t="shared" si="147"/>
        <v>-1.6109574969990215E-3</v>
      </c>
      <c r="N1048" s="5">
        <f t="shared" si="150"/>
        <v>0</v>
      </c>
      <c r="O1048" s="5">
        <f t="shared" si="155"/>
        <v>-6.5492241601653456E-3</v>
      </c>
      <c r="P1048" s="5">
        <f t="shared" si="152"/>
        <v>-8.86810929306725E-3</v>
      </c>
      <c r="Q1048" s="5">
        <f t="shared" si="153"/>
        <v>-8.86810929306725E-3</v>
      </c>
      <c r="R1048" s="5">
        <f t="shared" si="154"/>
        <v>-5.9055198842111745E-3</v>
      </c>
      <c r="T1048" s="7">
        <f t="shared" si="148"/>
        <v>239.62047459430715</v>
      </c>
      <c r="U1048" s="4">
        <f t="shared" si="149"/>
        <v>-4.7038606584516585E-3</v>
      </c>
      <c r="V1048" s="5">
        <f>T1048/MAX($T$14:T1048)-1</f>
        <v>-4.7038606584516307E-3</v>
      </c>
      <c r="Z1048" s="3"/>
      <c r="AA1048" s="3"/>
      <c r="AC1048" s="3"/>
      <c r="AE1048" s="3"/>
      <c r="AG1048" s="3"/>
      <c r="AL1048" s="3"/>
    </row>
    <row r="1049" spans="1:38" x14ac:dyDescent="0.25">
      <c r="A1049" s="3">
        <v>44081</v>
      </c>
      <c r="B1049">
        <v>17633496</v>
      </c>
      <c r="C1049">
        <v>30695420</v>
      </c>
      <c r="D1049">
        <v>21375144</v>
      </c>
      <c r="E1049">
        <v>28960070</v>
      </c>
      <c r="F1049">
        <v>16987060</v>
      </c>
      <c r="G1049">
        <v>27105268</v>
      </c>
      <c r="H1049">
        <v>27105268</v>
      </c>
      <c r="I1049">
        <v>22300096</v>
      </c>
      <c r="K1049" s="5">
        <f t="shared" si="151"/>
        <v>-2.0341337398507298E-3</v>
      </c>
      <c r="L1049" s="5">
        <f t="shared" si="146"/>
        <v>-2.2510883749329302E-3</v>
      </c>
      <c r="M1049" s="5">
        <f t="shared" si="147"/>
        <v>-1.100254370735243E-3</v>
      </c>
      <c r="N1049" s="5">
        <f t="shared" si="150"/>
        <v>0</v>
      </c>
      <c r="O1049" s="5">
        <f t="shared" si="155"/>
        <v>-7.1680959530334709E-3</v>
      </c>
      <c r="P1049" s="5">
        <f t="shared" si="152"/>
        <v>9.8727648993102157E-4</v>
      </c>
      <c r="Q1049" s="5">
        <f t="shared" si="153"/>
        <v>9.8727648993102157E-4</v>
      </c>
      <c r="R1049" s="5">
        <f t="shared" si="154"/>
        <v>0</v>
      </c>
      <c r="T1049" s="7">
        <f t="shared" si="148"/>
        <v>239.30360588637794</v>
      </c>
      <c r="U1049" s="4">
        <f t="shared" si="149"/>
        <v>-1.3223774323362913E-3</v>
      </c>
      <c r="V1049" s="5">
        <f>T1049/MAX($T$14:T1049)-1</f>
        <v>-6.0200178116083247E-3</v>
      </c>
      <c r="Z1049" s="3"/>
      <c r="AA1049" s="3"/>
      <c r="AC1049" s="3"/>
      <c r="AE1049" s="3"/>
      <c r="AG1049" s="3"/>
      <c r="AL1049" s="3"/>
    </row>
    <row r="1050" spans="1:38" x14ac:dyDescent="0.25">
      <c r="A1050" s="3">
        <v>44082</v>
      </c>
      <c r="B1050">
        <v>17621618</v>
      </c>
      <c r="C1050">
        <v>30695420</v>
      </c>
      <c r="D1050">
        <v>21373006</v>
      </c>
      <c r="E1050">
        <v>28960070</v>
      </c>
      <c r="F1050">
        <v>16963832</v>
      </c>
      <c r="G1050">
        <v>27105268</v>
      </c>
      <c r="H1050">
        <v>27105268</v>
      </c>
      <c r="I1050">
        <v>22300096</v>
      </c>
      <c r="K1050" s="5">
        <f t="shared" si="151"/>
        <v>-6.7360437204289081E-4</v>
      </c>
      <c r="L1050" s="5">
        <f t="shared" si="146"/>
        <v>0</v>
      </c>
      <c r="M1050" s="5">
        <f t="shared" si="147"/>
        <v>-1.0002271797560081E-4</v>
      </c>
      <c r="N1050" s="5">
        <f t="shared" si="150"/>
        <v>0</v>
      </c>
      <c r="O1050" s="5">
        <f t="shared" si="155"/>
        <v>-1.3673937691395244E-3</v>
      </c>
      <c r="P1050" s="5">
        <f t="shared" si="152"/>
        <v>0</v>
      </c>
      <c r="Q1050" s="5">
        <f t="shared" si="153"/>
        <v>0</v>
      </c>
      <c r="R1050" s="5">
        <f t="shared" si="154"/>
        <v>0</v>
      </c>
      <c r="T1050" s="7">
        <f t="shared" si="148"/>
        <v>239.23956163489362</v>
      </c>
      <c r="U1050" s="4">
        <f t="shared" si="149"/>
        <v>-2.67627607394752E-4</v>
      </c>
      <c r="V1050" s="5">
        <f>T1050/MAX($T$14:T1050)-1</f>
        <v>-6.2860342960397997E-3</v>
      </c>
      <c r="Z1050" s="3"/>
      <c r="AA1050" s="3"/>
      <c r="AC1050" s="3"/>
      <c r="AE1050" s="3"/>
      <c r="AG1050" s="3"/>
      <c r="AL1050" s="3"/>
    </row>
    <row r="1051" spans="1:38" x14ac:dyDescent="0.25">
      <c r="A1051" s="3">
        <v>44083</v>
      </c>
      <c r="B1051">
        <v>17580596</v>
      </c>
      <c r="C1051">
        <v>30579748</v>
      </c>
      <c r="D1051">
        <v>21390800</v>
      </c>
      <c r="E1051">
        <v>28826278</v>
      </c>
      <c r="F1051">
        <v>16995924</v>
      </c>
      <c r="G1051">
        <v>27017660</v>
      </c>
      <c r="H1051">
        <v>27017660</v>
      </c>
      <c r="I1051">
        <v>22300096</v>
      </c>
      <c r="K1051" s="5">
        <f t="shared" si="151"/>
        <v>-2.3279360612629141E-3</v>
      </c>
      <c r="L1051" s="5">
        <f t="shared" si="146"/>
        <v>-3.7683797778300665E-3</v>
      </c>
      <c r="M1051" s="5">
        <f t="shared" si="147"/>
        <v>8.3254550155453799E-4</v>
      </c>
      <c r="N1051" s="5">
        <f t="shared" si="150"/>
        <v>-4.6198783359294726E-3</v>
      </c>
      <c r="O1051" s="5">
        <f t="shared" si="155"/>
        <v>1.8917895437775556E-3</v>
      </c>
      <c r="P1051" s="5">
        <f t="shared" si="152"/>
        <v>-3.2321392284333506E-3</v>
      </c>
      <c r="Q1051" s="5">
        <f t="shared" si="153"/>
        <v>-3.2321392284333506E-3</v>
      </c>
      <c r="R1051" s="5">
        <f t="shared" si="154"/>
        <v>0</v>
      </c>
      <c r="T1051" s="7">
        <f t="shared" si="148"/>
        <v>238.80725163250091</v>
      </c>
      <c r="U1051" s="4">
        <f t="shared" si="149"/>
        <v>-1.8070171983196326E-3</v>
      </c>
      <c r="V1051" s="5">
        <f>T1051/MAX($T$14:T1051)-1</f>
        <v>-8.0816925222773062E-3</v>
      </c>
      <c r="Z1051" s="3"/>
      <c r="AA1051" s="3"/>
      <c r="AC1051" s="3"/>
      <c r="AE1051" s="3"/>
      <c r="AG1051" s="3"/>
      <c r="AL1051" s="3"/>
    </row>
    <row r="1052" spans="1:38" x14ac:dyDescent="0.25">
      <c r="A1052" s="3">
        <v>44084</v>
      </c>
      <c r="B1052">
        <v>17407038</v>
      </c>
      <c r="C1052">
        <v>30114424</v>
      </c>
      <c r="D1052">
        <v>21390800</v>
      </c>
      <c r="E1052">
        <v>28545234</v>
      </c>
      <c r="F1052">
        <v>16961352</v>
      </c>
      <c r="G1052">
        <v>26956840</v>
      </c>
      <c r="H1052">
        <v>26956840</v>
      </c>
      <c r="I1052">
        <v>22300096</v>
      </c>
      <c r="K1052" s="5">
        <f t="shared" si="151"/>
        <v>-9.8721340277656555E-3</v>
      </c>
      <c r="L1052" s="5">
        <f t="shared" si="146"/>
        <v>-1.5216737561081328E-2</v>
      </c>
      <c r="M1052" s="5">
        <f t="shared" si="147"/>
        <v>0</v>
      </c>
      <c r="N1052" s="5">
        <f t="shared" si="150"/>
        <v>-9.7495764108013194E-3</v>
      </c>
      <c r="O1052" s="5">
        <f t="shared" si="155"/>
        <v>-2.03413477254899E-3</v>
      </c>
      <c r="P1052" s="5">
        <f t="shared" si="152"/>
        <v>-2.2511201932365887E-3</v>
      </c>
      <c r="Q1052" s="5">
        <f t="shared" si="153"/>
        <v>-2.2511201932365887E-3</v>
      </c>
      <c r="R1052" s="5">
        <f t="shared" si="154"/>
        <v>0</v>
      </c>
      <c r="T1052" s="7">
        <f t="shared" si="148"/>
        <v>237.57217565683806</v>
      </c>
      <c r="U1052" s="4">
        <f t="shared" si="149"/>
        <v>-5.1718528948338088E-3</v>
      </c>
      <c r="V1052" s="5">
        <f>T1052/MAX($T$14:T1052)-1</f>
        <v>-1.3211748092244568E-2</v>
      </c>
      <c r="Z1052" s="3"/>
      <c r="AA1052" s="3"/>
      <c r="AC1052" s="3"/>
      <c r="AE1052" s="3"/>
      <c r="AG1052" s="3"/>
      <c r="AL1052" s="3"/>
    </row>
    <row r="1053" spans="1:38" x14ac:dyDescent="0.25">
      <c r="A1053" s="3">
        <v>44085</v>
      </c>
      <c r="B1053">
        <v>17335540</v>
      </c>
      <c r="C1053">
        <v>30008290</v>
      </c>
      <c r="D1053">
        <v>21390800</v>
      </c>
      <c r="E1053">
        <v>28423774</v>
      </c>
      <c r="F1053">
        <v>16949926</v>
      </c>
      <c r="G1053">
        <v>26956840</v>
      </c>
      <c r="H1053">
        <v>26956840</v>
      </c>
      <c r="I1053">
        <v>22300096</v>
      </c>
      <c r="K1053" s="5">
        <f t="shared" si="151"/>
        <v>-4.1074190795700183E-3</v>
      </c>
      <c r="L1053" s="5">
        <f t="shared" si="146"/>
        <v>-3.5243576300845181E-3</v>
      </c>
      <c r="M1053" s="5">
        <f t="shared" si="147"/>
        <v>0</v>
      </c>
      <c r="N1053" s="5">
        <f t="shared" si="150"/>
        <v>-4.2550010274919892E-3</v>
      </c>
      <c r="O1053" s="5">
        <f t="shared" si="155"/>
        <v>-6.7364912891376694E-4</v>
      </c>
      <c r="P1053" s="5">
        <f t="shared" si="152"/>
        <v>0</v>
      </c>
      <c r="Q1053" s="5">
        <f t="shared" si="153"/>
        <v>0</v>
      </c>
      <c r="R1053" s="5">
        <f t="shared" si="154"/>
        <v>0</v>
      </c>
      <c r="T1053" s="7">
        <f t="shared" si="148"/>
        <v>237.19917466461948</v>
      </c>
      <c r="U1053" s="4">
        <f t="shared" si="149"/>
        <v>-1.5700533582575366E-3</v>
      </c>
      <c r="V1053" s="5">
        <f>T1053/MAX($T$14:T1053)-1</f>
        <v>-1.4761058301041463E-2</v>
      </c>
      <c r="Z1053" s="3"/>
      <c r="AA1053" s="3"/>
      <c r="AC1053" s="3"/>
      <c r="AE1053" s="3"/>
      <c r="AG1053" s="3"/>
      <c r="AL1053" s="3"/>
    </row>
    <row r="1054" spans="1:38" x14ac:dyDescent="0.25">
      <c r="A1054" s="3">
        <v>44088</v>
      </c>
      <c r="B1054">
        <v>17432610</v>
      </c>
      <c r="C1054">
        <v>30160392</v>
      </c>
      <c r="D1054">
        <v>21435068</v>
      </c>
      <c r="E1054">
        <v>28602992</v>
      </c>
      <c r="F1054">
        <v>16910468</v>
      </c>
      <c r="G1054">
        <v>26855258</v>
      </c>
      <c r="H1054">
        <v>26855258</v>
      </c>
      <c r="I1054">
        <v>22197070</v>
      </c>
      <c r="K1054" s="5">
        <f t="shared" si="151"/>
        <v>5.5994794508853474E-3</v>
      </c>
      <c r="L1054" s="5">
        <f t="shared" si="146"/>
        <v>5.0686660252883264E-3</v>
      </c>
      <c r="M1054" s="5">
        <f t="shared" si="147"/>
        <v>2.0694878171925168E-3</v>
      </c>
      <c r="N1054" s="5">
        <f t="shared" si="150"/>
        <v>6.305214782526658E-3</v>
      </c>
      <c r="O1054" s="5">
        <f t="shared" si="155"/>
        <v>-2.3279157678918194E-3</v>
      </c>
      <c r="P1054" s="5">
        <f t="shared" si="152"/>
        <v>-3.768320025640981E-3</v>
      </c>
      <c r="Q1054" s="5">
        <f t="shared" si="153"/>
        <v>-3.768320025640981E-3</v>
      </c>
      <c r="R1054" s="5">
        <f t="shared" si="154"/>
        <v>-4.6199801112963845E-3</v>
      </c>
      <c r="T1054" s="7">
        <f t="shared" si="148"/>
        <v>237.33432814946426</v>
      </c>
      <c r="U1054" s="4">
        <f t="shared" si="149"/>
        <v>5.6978901817783534E-4</v>
      </c>
      <c r="V1054" s="5">
        <f>T1054/MAX($T$14:T1054)-1</f>
        <v>-1.4199679971780066E-2</v>
      </c>
      <c r="Z1054" s="3"/>
      <c r="AA1054" s="3"/>
      <c r="AC1054" s="3"/>
      <c r="AE1054" s="3"/>
      <c r="AG1054" s="3"/>
      <c r="AL1054" s="3"/>
    </row>
    <row r="1055" spans="1:38" x14ac:dyDescent="0.25">
      <c r="A1055" s="3">
        <v>44089</v>
      </c>
      <c r="B1055">
        <v>17423196</v>
      </c>
      <c r="C1055">
        <v>30113086</v>
      </c>
      <c r="D1055">
        <v>21423276</v>
      </c>
      <c r="E1055">
        <v>28476680</v>
      </c>
      <c r="F1055">
        <v>16827802</v>
      </c>
      <c r="G1055">
        <v>26715346</v>
      </c>
      <c r="H1055">
        <v>26715346</v>
      </c>
      <c r="I1055">
        <v>22092144</v>
      </c>
      <c r="K1055" s="5">
        <f t="shared" si="151"/>
        <v>-5.4002240628336917E-4</v>
      </c>
      <c r="L1055" s="5">
        <f t="shared" si="146"/>
        <v>-1.5684809401681488E-3</v>
      </c>
      <c r="M1055" s="5">
        <f t="shared" si="147"/>
        <v>-5.501265496334895E-4</v>
      </c>
      <c r="N1055" s="5">
        <f t="shared" si="150"/>
        <v>-4.4160415106223594E-3</v>
      </c>
      <c r="O1055" s="5">
        <f t="shared" si="155"/>
        <v>-4.88845134268312E-3</v>
      </c>
      <c r="P1055" s="5">
        <f t="shared" si="152"/>
        <v>-5.2098549937594774E-3</v>
      </c>
      <c r="Q1055" s="5">
        <f t="shared" si="153"/>
        <v>-5.2098549937594774E-3</v>
      </c>
      <c r="R1055" s="5">
        <f t="shared" si="154"/>
        <v>-4.7270202779015058E-3</v>
      </c>
      <c r="T1055" s="7">
        <f t="shared" si="148"/>
        <v>236.53006580552665</v>
      </c>
      <c r="U1055" s="4">
        <f t="shared" si="149"/>
        <v>-3.3887316268513684E-3</v>
      </c>
      <c r="V1055" s="5">
        <f>T1055/MAX($T$14:T1055)-1</f>
        <v>-1.754029269401991E-2</v>
      </c>
      <c r="Z1055" s="3"/>
      <c r="AA1055" s="3"/>
      <c r="AC1055" s="3"/>
      <c r="AE1055" s="3"/>
      <c r="AG1055" s="3"/>
      <c r="AL1055" s="3"/>
    </row>
    <row r="1056" spans="1:38" x14ac:dyDescent="0.25">
      <c r="A1056" s="3">
        <v>44090</v>
      </c>
      <c r="B1056">
        <v>17279698</v>
      </c>
      <c r="C1056">
        <v>29806960</v>
      </c>
      <c r="D1056">
        <v>21187928</v>
      </c>
      <c r="E1056">
        <v>28437150</v>
      </c>
      <c r="F1056">
        <v>16758684</v>
      </c>
      <c r="G1056">
        <v>26621190</v>
      </c>
      <c r="H1056">
        <v>26621190</v>
      </c>
      <c r="I1056">
        <v>21998140</v>
      </c>
      <c r="K1056" s="5">
        <f t="shared" si="151"/>
        <v>-8.2360320115780761E-3</v>
      </c>
      <c r="L1056" s="5">
        <f t="shared" si="146"/>
        <v>-1.0165879378818854E-2</v>
      </c>
      <c r="M1056" s="5">
        <f t="shared" si="147"/>
        <v>-1.0985621433435289E-2</v>
      </c>
      <c r="N1056" s="5">
        <f t="shared" si="150"/>
        <v>-1.3881533942861068E-3</v>
      </c>
      <c r="O1056" s="5">
        <f t="shared" si="155"/>
        <v>-4.107369459184218E-3</v>
      </c>
      <c r="P1056" s="5">
        <f t="shared" si="152"/>
        <v>-3.524416266216468E-3</v>
      </c>
      <c r="Q1056" s="5">
        <f t="shared" si="153"/>
        <v>-3.524416266216468E-3</v>
      </c>
      <c r="R1056" s="5">
        <f t="shared" si="154"/>
        <v>-4.2550872382508542E-3</v>
      </c>
      <c r="T1056" s="7">
        <f t="shared" si="148"/>
        <v>235.16448976276786</v>
      </c>
      <c r="U1056" s="4">
        <f t="shared" si="149"/>
        <v>-5.7733719309982917E-3</v>
      </c>
      <c r="V1056" s="5">
        <f>T1056/MAX($T$14:T1056)-1</f>
        <v>-2.3212397991516975E-2</v>
      </c>
      <c r="Z1056" s="3"/>
      <c r="AA1056" s="3"/>
      <c r="AC1056" s="3"/>
      <c r="AE1056" s="3"/>
      <c r="AG1056" s="3"/>
      <c r="AL1056" s="3"/>
    </row>
    <row r="1057" spans="1:38" x14ac:dyDescent="0.25">
      <c r="A1057" s="3">
        <v>44091</v>
      </c>
      <c r="B1057">
        <v>17335380</v>
      </c>
      <c r="C1057">
        <v>29734150</v>
      </c>
      <c r="D1057">
        <v>21216252</v>
      </c>
      <c r="E1057">
        <v>28437150</v>
      </c>
      <c r="F1057">
        <v>16852524</v>
      </c>
      <c r="G1057">
        <v>26756124</v>
      </c>
      <c r="H1057">
        <v>26756124</v>
      </c>
      <c r="I1057">
        <v>22136844</v>
      </c>
      <c r="K1057" s="5">
        <f t="shared" si="151"/>
        <v>3.2223942802704908E-3</v>
      </c>
      <c r="L1057" s="5">
        <f t="shared" si="146"/>
        <v>-2.4427180765834722E-3</v>
      </c>
      <c r="M1057" s="5">
        <f t="shared" si="147"/>
        <v>1.3367989545745029E-3</v>
      </c>
      <c r="N1057" s="5">
        <f t="shared" si="150"/>
        <v>0</v>
      </c>
      <c r="O1057" s="5">
        <f t="shared" si="155"/>
        <v>5.5994850192293555E-3</v>
      </c>
      <c r="P1057" s="5">
        <f t="shared" si="152"/>
        <v>5.068668981364155E-3</v>
      </c>
      <c r="Q1057" s="5">
        <f t="shared" si="153"/>
        <v>5.068668981364155E-3</v>
      </c>
      <c r="R1057" s="5">
        <f t="shared" si="154"/>
        <v>6.3052603538298335E-3</v>
      </c>
      <c r="T1057" s="7">
        <f t="shared" si="148"/>
        <v>235.87464414797498</v>
      </c>
      <c r="U1057" s="4">
        <f t="shared" si="149"/>
        <v>3.0198198117561276E-3</v>
      </c>
      <c r="V1057" s="5">
        <f>T1057/MAX($T$14:T1057)-1</f>
        <v>-2.0262675439094102E-2</v>
      </c>
      <c r="Z1057" s="3"/>
      <c r="AA1057" s="3"/>
      <c r="AC1057" s="3"/>
      <c r="AE1057" s="3"/>
      <c r="AG1057" s="3"/>
      <c r="AL1057" s="3"/>
    </row>
    <row r="1058" spans="1:38" x14ac:dyDescent="0.25">
      <c r="A1058" s="3">
        <v>44092</v>
      </c>
      <c r="B1058">
        <v>17279086</v>
      </c>
      <c r="C1058">
        <v>29637594</v>
      </c>
      <c r="D1058">
        <v>21147356</v>
      </c>
      <c r="E1058">
        <v>28344804</v>
      </c>
      <c r="F1058">
        <v>16843424</v>
      </c>
      <c r="G1058">
        <v>26714158</v>
      </c>
      <c r="H1058">
        <v>26714158</v>
      </c>
      <c r="I1058">
        <v>22039088</v>
      </c>
      <c r="K1058" s="5">
        <f t="shared" si="151"/>
        <v>-3.2473473324495794E-3</v>
      </c>
      <c r="L1058" s="5">
        <f t="shared" si="146"/>
        <v>-3.2473099113309312E-3</v>
      </c>
      <c r="M1058" s="5">
        <f t="shared" si="147"/>
        <v>-3.2473219115233265E-3</v>
      </c>
      <c r="N1058" s="5">
        <f t="shared" si="150"/>
        <v>-3.2473718357852732E-3</v>
      </c>
      <c r="O1058" s="5">
        <f t="shared" si="155"/>
        <v>-5.3997846257336501E-4</v>
      </c>
      <c r="P1058" s="5">
        <f t="shared" si="152"/>
        <v>-1.5684633544081894E-3</v>
      </c>
      <c r="Q1058" s="5">
        <f t="shared" si="153"/>
        <v>-1.5684633544081894E-3</v>
      </c>
      <c r="R1058" s="5">
        <f t="shared" si="154"/>
        <v>-4.4159863077140038E-3</v>
      </c>
      <c r="T1058" s="7">
        <f t="shared" si="148"/>
        <v>235.25304834291271</v>
      </c>
      <c r="U1058" s="4">
        <f t="shared" si="149"/>
        <v>-2.6352803087741072E-3</v>
      </c>
      <c r="V1058" s="5">
        <f>T1058/MAX($T$14:T1058)-1</f>
        <v>-2.2844557918280439E-2</v>
      </c>
      <c r="Z1058" s="3"/>
      <c r="AA1058" s="3"/>
      <c r="AC1058" s="3"/>
      <c r="AE1058" s="3"/>
      <c r="AG1058" s="3"/>
      <c r="AL1058" s="3"/>
    </row>
    <row r="1059" spans="1:38" x14ac:dyDescent="0.25">
      <c r="A1059" s="3">
        <v>44095</v>
      </c>
      <c r="B1059">
        <v>17463846</v>
      </c>
      <c r="C1059">
        <v>29939460</v>
      </c>
      <c r="D1059">
        <v>21377114</v>
      </c>
      <c r="E1059">
        <v>28580302</v>
      </c>
      <c r="F1059">
        <v>16704699</v>
      </c>
      <c r="G1059">
        <v>26442586</v>
      </c>
      <c r="H1059">
        <v>26442586</v>
      </c>
      <c r="I1059">
        <v>22008492</v>
      </c>
      <c r="K1059" s="5">
        <f t="shared" si="151"/>
        <v>1.0692695203901481E-2</v>
      </c>
      <c r="L1059" s="5">
        <f t="shared" si="146"/>
        <v>1.0185239733022877E-2</v>
      </c>
      <c r="M1059" s="5">
        <f t="shared" si="147"/>
        <v>1.0864620617348164E-2</v>
      </c>
      <c r="N1059" s="5">
        <f t="shared" si="150"/>
        <v>8.3083305144744379E-3</v>
      </c>
      <c r="O1059" s="5">
        <f t="shared" si="155"/>
        <v>-8.2361519842996112E-3</v>
      </c>
      <c r="P1059" s="5">
        <f t="shared" si="152"/>
        <v>-1.0165845391795658E-2</v>
      </c>
      <c r="Q1059" s="5">
        <f t="shared" si="153"/>
        <v>-1.0165845391795658E-2</v>
      </c>
      <c r="R1059" s="5">
        <f t="shared" si="154"/>
        <v>-1.3882607120585533E-3</v>
      </c>
      <c r="T1059" s="7">
        <f t="shared" si="148"/>
        <v>235.54990188995941</v>
      </c>
      <c r="U1059" s="4">
        <f t="shared" si="149"/>
        <v>1.2618478235996849E-3</v>
      </c>
      <c r="V1059" s="5">
        <f>T1059/MAX($T$14:T1059)-1</f>
        <v>-2.1611536450371061E-2</v>
      </c>
      <c r="Z1059" s="3"/>
      <c r="AA1059" s="3"/>
      <c r="AC1059" s="3"/>
      <c r="AE1059" s="3"/>
      <c r="AG1059" s="3"/>
      <c r="AL1059" s="3"/>
    </row>
    <row r="1060" spans="1:38" x14ac:dyDescent="0.25">
      <c r="A1060" s="3">
        <v>44096</v>
      </c>
      <c r="B1060">
        <v>17323252</v>
      </c>
      <c r="C1060">
        <v>29892578</v>
      </c>
      <c r="D1060">
        <v>21329398</v>
      </c>
      <c r="E1060">
        <v>28516946</v>
      </c>
      <c r="F1060">
        <v>16758529</v>
      </c>
      <c r="G1060">
        <v>26510050</v>
      </c>
      <c r="H1060">
        <v>26510050</v>
      </c>
      <c r="I1060">
        <v>22008492</v>
      </c>
      <c r="K1060" s="5">
        <f t="shared" si="151"/>
        <v>-8.0505748848220815E-3</v>
      </c>
      <c r="L1060" s="5">
        <f t="shared" si="146"/>
        <v>-1.565893306024857E-3</v>
      </c>
      <c r="M1060" s="5">
        <f t="shared" si="147"/>
        <v>-2.2321067287193186E-3</v>
      </c>
      <c r="N1060" s="5">
        <f t="shared" si="150"/>
        <v>-2.2167715372636287E-3</v>
      </c>
      <c r="O1060" s="5">
        <f t="shared" si="155"/>
        <v>3.222446570273485E-3</v>
      </c>
      <c r="P1060" s="5">
        <f t="shared" si="152"/>
        <v>2.551338965107286E-3</v>
      </c>
      <c r="Q1060" s="5">
        <f t="shared" si="153"/>
        <v>2.551338965107286E-3</v>
      </c>
      <c r="R1060" s="5">
        <f t="shared" si="154"/>
        <v>0</v>
      </c>
      <c r="T1060" s="7">
        <f t="shared" si="148"/>
        <v>235.38088830012904</v>
      </c>
      <c r="U1060" s="4">
        <f t="shared" si="149"/>
        <v>-7.1752774454272861E-4</v>
      </c>
      <c r="V1060" s="5">
        <f>T1060/MAX($T$14:T1060)-1</f>
        <v>-2.2313557317908406E-2</v>
      </c>
      <c r="Z1060" s="3"/>
      <c r="AA1060" s="3"/>
      <c r="AC1060" s="3"/>
      <c r="AE1060" s="3"/>
      <c r="AG1060" s="3"/>
      <c r="AL1060" s="3"/>
    </row>
    <row r="1061" spans="1:38" x14ac:dyDescent="0.25">
      <c r="A1061" s="3">
        <v>44097</v>
      </c>
      <c r="B1061">
        <v>17155690</v>
      </c>
      <c r="C1061">
        <v>29669818</v>
      </c>
      <c r="D1061">
        <v>21142392</v>
      </c>
      <c r="E1061">
        <v>28284950</v>
      </c>
      <c r="F1061">
        <v>16704109</v>
      </c>
      <c r="G1061">
        <v>26423964</v>
      </c>
      <c r="H1061">
        <v>26423964</v>
      </c>
      <c r="I1061">
        <v>21937024</v>
      </c>
      <c r="K1061" s="5">
        <f t="shared" si="151"/>
        <v>-9.6726642318659684E-3</v>
      </c>
      <c r="L1061" s="5">
        <f t="shared" si="146"/>
        <v>-7.4520170190740531E-3</v>
      </c>
      <c r="M1061" s="5">
        <f t="shared" si="147"/>
        <v>-8.7675235841161436E-3</v>
      </c>
      <c r="N1061" s="5">
        <f t="shared" si="150"/>
        <v>-8.1353732619193764E-3</v>
      </c>
      <c r="O1061" s="5">
        <f t="shared" si="155"/>
        <v>-3.2473017172330865E-3</v>
      </c>
      <c r="P1061" s="5">
        <f t="shared" si="152"/>
        <v>-3.2472967799004326E-3</v>
      </c>
      <c r="Q1061" s="5">
        <f t="shared" si="153"/>
        <v>-3.2472967799004326E-3</v>
      </c>
      <c r="R1061" s="5">
        <f t="shared" si="154"/>
        <v>-3.2472919998335348E-3</v>
      </c>
      <c r="T1061" s="7">
        <f t="shared" si="148"/>
        <v>233.99753230029231</v>
      </c>
      <c r="U1061" s="4">
        <f t="shared" si="149"/>
        <v>-5.8770956717303785E-3</v>
      </c>
      <c r="V1061" s="5">
        <f>T1061/MAX($T$14:T1061)-1</f>
        <v>-2.8059514078504821E-2</v>
      </c>
      <c r="Z1061" s="3"/>
      <c r="AA1061" s="3"/>
      <c r="AC1061" s="3"/>
      <c r="AE1061" s="3"/>
      <c r="AG1061" s="3"/>
      <c r="AL1061" s="3"/>
    </row>
    <row r="1062" spans="1:38" x14ac:dyDescent="0.25">
      <c r="A1062" s="3">
        <v>44098</v>
      </c>
      <c r="B1062">
        <v>17413212</v>
      </c>
      <c r="C1062">
        <v>30698340</v>
      </c>
      <c r="D1062">
        <v>21804190</v>
      </c>
      <c r="E1062">
        <v>29360076</v>
      </c>
      <c r="F1062">
        <v>16882720</v>
      </c>
      <c r="G1062">
        <v>26693098</v>
      </c>
      <c r="H1062">
        <v>26693098</v>
      </c>
      <c r="I1062">
        <v>22119284</v>
      </c>
      <c r="K1062" s="5">
        <f t="shared" si="151"/>
        <v>1.5010879772250574E-2</v>
      </c>
      <c r="L1062" s="5">
        <f t="shared" ref="L1062:L1125" si="156">C1062/C1061-1</f>
        <v>3.4665598555407406E-2</v>
      </c>
      <c r="M1062" s="5">
        <f t="shared" ref="M1062:M1125" si="157">D1062/D1061-1</f>
        <v>3.1301945399555553E-2</v>
      </c>
      <c r="N1062" s="5">
        <f t="shared" si="150"/>
        <v>3.8010532102761285E-2</v>
      </c>
      <c r="O1062" s="5">
        <f t="shared" si="155"/>
        <v>1.0692638559769874E-2</v>
      </c>
      <c r="P1062" s="5">
        <f t="shared" si="152"/>
        <v>1.0185224291101802E-2</v>
      </c>
      <c r="Q1062" s="5">
        <f t="shared" si="153"/>
        <v>1.0185224291101802E-2</v>
      </c>
      <c r="R1062" s="5">
        <f t="shared" si="154"/>
        <v>8.3083284223055553E-3</v>
      </c>
      <c r="T1062" s="7">
        <f t="shared" si="148"/>
        <v>238.62952431534396</v>
      </c>
      <c r="U1062" s="4">
        <f t="shared" si="149"/>
        <v>1.9795046424281731E-2</v>
      </c>
      <c r="V1062" s="5">
        <f>T1062/MAX($T$14:T1062)-1</f>
        <v>-8.8199070380499123E-3</v>
      </c>
      <c r="Z1062" s="3"/>
      <c r="AA1062" s="3"/>
      <c r="AC1062" s="3"/>
      <c r="AE1062" s="3"/>
      <c r="AG1062" s="3"/>
      <c r="AL1062" s="3"/>
    </row>
    <row r="1063" spans="1:38" x14ac:dyDescent="0.25">
      <c r="A1063" s="3">
        <v>44099</v>
      </c>
      <c r="B1063">
        <v>17359284</v>
      </c>
      <c r="C1063">
        <v>30659230</v>
      </c>
      <c r="D1063">
        <v>21804190</v>
      </c>
      <c r="E1063">
        <v>29331528</v>
      </c>
      <c r="F1063">
        <v>16746804</v>
      </c>
      <c r="G1063">
        <v>26651300</v>
      </c>
      <c r="H1063">
        <v>26651300</v>
      </c>
      <c r="I1063">
        <v>22070250</v>
      </c>
      <c r="K1063" s="5">
        <f t="shared" si="151"/>
        <v>-3.096958791979354E-3</v>
      </c>
      <c r="L1063" s="5">
        <f t="shared" si="156"/>
        <v>-1.2740102559291033E-3</v>
      </c>
      <c r="M1063" s="5">
        <f t="shared" si="157"/>
        <v>0</v>
      </c>
      <c r="N1063" s="5">
        <f t="shared" si="150"/>
        <v>-9.7234080729213801E-4</v>
      </c>
      <c r="O1063" s="5">
        <f t="shared" si="155"/>
        <v>-8.0505984817612619E-3</v>
      </c>
      <c r="P1063" s="5">
        <f t="shared" si="152"/>
        <v>-1.5658729458828402E-3</v>
      </c>
      <c r="Q1063" s="5">
        <f t="shared" si="153"/>
        <v>-1.5658729458828402E-3</v>
      </c>
      <c r="R1063" s="5">
        <f t="shared" si="154"/>
        <v>-2.2167986992707167E-3</v>
      </c>
      <c r="T1063" s="7">
        <f t="shared" ref="T1063:T1126" si="158">T1062*(1+U1063)</f>
        <v>238.07046148700508</v>
      </c>
      <c r="U1063" s="4">
        <f t="shared" ref="U1063:U1126" si="159">(K1063*$K$12%)+(L1063*$L$12%)+(M1063*$M$12%)+(N1063*$N$12%)+(O1063*$O$12%)+(P1063*$P$12%)+(Q1063*$Q$12%)+(R1063*$R$12%)</f>
        <v>-2.3428066159997818E-3</v>
      </c>
      <c r="V1063" s="5">
        <f>T1063/MAX($T$14:T1063)-1</f>
        <v>-1.1142050317488494E-2</v>
      </c>
      <c r="Z1063" s="3"/>
      <c r="AA1063" s="3"/>
      <c r="AC1063" s="3"/>
      <c r="AE1063" s="3"/>
      <c r="AG1063" s="3"/>
      <c r="AL1063" s="3"/>
    </row>
    <row r="1064" spans="1:38" x14ac:dyDescent="0.25">
      <c r="A1064" s="3">
        <v>44102</v>
      </c>
      <c r="B1064">
        <v>17446572</v>
      </c>
      <c r="C1064">
        <v>30897716</v>
      </c>
      <c r="D1064">
        <v>21815474</v>
      </c>
      <c r="E1064">
        <v>29449584</v>
      </c>
      <c r="F1064">
        <v>16584819</v>
      </c>
      <c r="G1064">
        <v>26452694</v>
      </c>
      <c r="H1064">
        <v>26452694</v>
      </c>
      <c r="I1064">
        <v>21890700</v>
      </c>
      <c r="K1064" s="5">
        <f t="shared" si="151"/>
        <v>5.0283179882304463E-3</v>
      </c>
      <c r="L1064" s="5">
        <f t="shared" si="156"/>
        <v>7.7786037027023358E-3</v>
      </c>
      <c r="M1064" s="5">
        <f t="shared" si="157"/>
        <v>5.175152115257653E-4</v>
      </c>
      <c r="N1064" s="5">
        <f t="shared" si="150"/>
        <v>4.0248840769563365E-3</v>
      </c>
      <c r="O1064" s="5">
        <f t="shared" si="155"/>
        <v>-9.672591856929813E-3</v>
      </c>
      <c r="P1064" s="5">
        <f t="shared" si="152"/>
        <v>-7.4520192260790763E-3</v>
      </c>
      <c r="Q1064" s="5">
        <f t="shared" si="153"/>
        <v>-7.4520192260790763E-3</v>
      </c>
      <c r="R1064" s="5">
        <f t="shared" si="154"/>
        <v>-8.1353858701193049E-3</v>
      </c>
      <c r="T1064" s="7">
        <f t="shared" si="158"/>
        <v>237.61328599501772</v>
      </c>
      <c r="U1064" s="4">
        <f t="shared" si="159"/>
        <v>-1.9203368999740483E-3</v>
      </c>
      <c r="V1064" s="5">
        <f>T1064/MAX($T$14:T1064)-1</f>
        <v>-1.3040990727096524E-2</v>
      </c>
      <c r="Z1064" s="3"/>
      <c r="AA1064" s="3"/>
      <c r="AC1064" s="3"/>
      <c r="AE1064" s="3"/>
      <c r="AG1064" s="3"/>
      <c r="AL1064" s="3"/>
    </row>
    <row r="1065" spans="1:38" x14ac:dyDescent="0.25">
      <c r="A1065" s="3">
        <v>44103</v>
      </c>
      <c r="B1065">
        <v>17463078</v>
      </c>
      <c r="C1065">
        <v>30863762</v>
      </c>
      <c r="D1065">
        <v>21722700</v>
      </c>
      <c r="E1065">
        <v>29278478</v>
      </c>
      <c r="F1065">
        <v>16775726</v>
      </c>
      <c r="G1065">
        <v>26892780</v>
      </c>
      <c r="H1065">
        <v>26892780</v>
      </c>
      <c r="I1065">
        <v>22091728</v>
      </c>
      <c r="K1065" s="5">
        <f t="shared" si="151"/>
        <v>9.4608843502319573E-4</v>
      </c>
      <c r="L1065" s="5">
        <f t="shared" si="156"/>
        <v>-1.0989161787881008E-3</v>
      </c>
      <c r="M1065" s="5">
        <f t="shared" si="157"/>
        <v>-4.2526694583853164E-3</v>
      </c>
      <c r="N1065" s="5">
        <f t="shared" si="150"/>
        <v>-5.8101330056139489E-3</v>
      </c>
      <c r="O1065" s="5">
        <f t="shared" si="155"/>
        <v>1.1510948657323272E-2</v>
      </c>
      <c r="P1065" s="5">
        <f t="shared" si="152"/>
        <v>1.6636717606153928E-2</v>
      </c>
      <c r="Q1065" s="5">
        <f t="shared" si="153"/>
        <v>1.6636717606153928E-2</v>
      </c>
      <c r="R1065" s="5">
        <f t="shared" si="154"/>
        <v>9.1832604713417698E-3</v>
      </c>
      <c r="T1065" s="7">
        <f t="shared" si="158"/>
        <v>238.91279347590421</v>
      </c>
      <c r="U1065" s="4">
        <f t="shared" si="159"/>
        <v>5.4690017666510909E-3</v>
      </c>
      <c r="V1065" s="5">
        <f>T1065/MAX($T$14:T1065)-1</f>
        <v>-7.6433101617708887E-3</v>
      </c>
      <c r="Z1065" s="3"/>
      <c r="AA1065" s="3"/>
      <c r="AC1065" s="3"/>
      <c r="AE1065" s="3"/>
      <c r="AG1065" s="3"/>
      <c r="AL1065" s="3"/>
    </row>
    <row r="1066" spans="1:38" x14ac:dyDescent="0.25">
      <c r="A1066" s="3">
        <v>44104</v>
      </c>
      <c r="B1066">
        <v>17423232</v>
      </c>
      <c r="C1066">
        <v>30967352</v>
      </c>
      <c r="D1066">
        <v>21715476</v>
      </c>
      <c r="E1066">
        <v>29362242</v>
      </c>
      <c r="F1066">
        <v>16690231</v>
      </c>
      <c r="G1066">
        <v>26810116</v>
      </c>
      <c r="H1066">
        <v>26810116</v>
      </c>
      <c r="I1066">
        <v>22056304</v>
      </c>
      <c r="K1066" s="5">
        <f t="shared" si="151"/>
        <v>-2.2817283413610889E-3</v>
      </c>
      <c r="L1066" s="5">
        <f t="shared" si="156"/>
        <v>3.3563633623145961E-3</v>
      </c>
      <c r="M1066" s="5">
        <f t="shared" si="157"/>
        <v>-3.3255534533005449E-4</v>
      </c>
      <c r="N1066" s="5">
        <f t="shared" si="150"/>
        <v>2.8609410639446331E-3</v>
      </c>
      <c r="O1066" s="5">
        <f t="shared" si="155"/>
        <v>-5.0963517167602612E-3</v>
      </c>
      <c r="P1066" s="5">
        <f t="shared" si="152"/>
        <v>-3.0738361746164289E-3</v>
      </c>
      <c r="Q1066" s="5">
        <f t="shared" si="153"/>
        <v>-3.0738361746164289E-3</v>
      </c>
      <c r="R1066" s="5">
        <f t="shared" si="154"/>
        <v>-1.6034961140205528E-3</v>
      </c>
      <c r="T1066" s="7">
        <f t="shared" si="158"/>
        <v>238.6367148277038</v>
      </c>
      <c r="U1066" s="4">
        <f t="shared" si="159"/>
        <v>-1.1555624300556983E-3</v>
      </c>
      <c r="V1066" s="5">
        <f>T1066/MAX($T$14:T1066)-1</f>
        <v>-8.7900402697623781E-3</v>
      </c>
      <c r="Z1066" s="3"/>
      <c r="AA1066" s="3"/>
      <c r="AC1066" s="3"/>
      <c r="AE1066" s="3"/>
      <c r="AG1066" s="3"/>
      <c r="AL1066" s="3"/>
    </row>
    <row r="1067" spans="1:38" x14ac:dyDescent="0.25">
      <c r="A1067" s="3">
        <v>44105</v>
      </c>
      <c r="B1067">
        <v>17766862</v>
      </c>
      <c r="C1067">
        <v>31938178</v>
      </c>
      <c r="D1067">
        <v>21944300</v>
      </c>
      <c r="E1067">
        <v>30112288</v>
      </c>
      <c r="F1067">
        <v>16774154</v>
      </c>
      <c r="G1067">
        <v>27018662</v>
      </c>
      <c r="H1067">
        <v>27018662</v>
      </c>
      <c r="I1067">
        <v>22145078</v>
      </c>
      <c r="K1067" s="5">
        <f t="shared" si="151"/>
        <v>1.9722517613264934E-2</v>
      </c>
      <c r="L1067" s="5">
        <f t="shared" si="156"/>
        <v>3.1349984331886072E-2</v>
      </c>
      <c r="M1067" s="5">
        <f t="shared" si="157"/>
        <v>1.0537369754179071E-2</v>
      </c>
      <c r="N1067" s="5">
        <f t="shared" si="150"/>
        <v>2.5544575240541878E-2</v>
      </c>
      <c r="O1067" s="5">
        <f t="shared" si="155"/>
        <v>5.0282707291469109E-3</v>
      </c>
      <c r="P1067" s="5">
        <f t="shared" si="152"/>
        <v>7.7786310212160092E-3</v>
      </c>
      <c r="Q1067" s="5">
        <f t="shared" si="153"/>
        <v>7.7786310212160092E-3</v>
      </c>
      <c r="R1067" s="5">
        <f t="shared" si="154"/>
        <v>4.0248810498804133E-3</v>
      </c>
      <c r="T1067" s="7">
        <f t="shared" si="158"/>
        <v>241.97061472836128</v>
      </c>
      <c r="U1067" s="4">
        <f t="shared" si="159"/>
        <v>1.3970607595166412E-2</v>
      </c>
      <c r="V1067" s="5">
        <f>T1067/MAX($T$14:T1067)-1</f>
        <v>0</v>
      </c>
      <c r="Z1067" s="3"/>
      <c r="AA1067" s="3"/>
      <c r="AC1067" s="3"/>
      <c r="AE1067" s="3"/>
      <c r="AG1067" s="3"/>
      <c r="AL1067" s="3"/>
    </row>
    <row r="1068" spans="1:38" x14ac:dyDescent="0.25">
      <c r="A1068" s="3">
        <v>44109</v>
      </c>
      <c r="B1068">
        <v>17679712</v>
      </c>
      <c r="C1068">
        <v>31892468</v>
      </c>
      <c r="D1068">
        <v>21860044</v>
      </c>
      <c r="E1068">
        <v>30112288</v>
      </c>
      <c r="F1068">
        <v>16790024</v>
      </c>
      <c r="G1068">
        <v>26988972</v>
      </c>
      <c r="H1068">
        <v>26988972</v>
      </c>
      <c r="I1068">
        <v>22016410</v>
      </c>
      <c r="K1068" s="5">
        <f t="shared" si="151"/>
        <v>-4.9051993537181371E-3</v>
      </c>
      <c r="L1068" s="5">
        <f t="shared" si="156"/>
        <v>-1.4312024937678247E-3</v>
      </c>
      <c r="M1068" s="5">
        <f t="shared" si="157"/>
        <v>-3.8395391969668902E-3</v>
      </c>
      <c r="N1068" s="5">
        <f t="shared" si="150"/>
        <v>0</v>
      </c>
      <c r="O1068" s="5">
        <f t="shared" si="155"/>
        <v>9.4609838445514072E-4</v>
      </c>
      <c r="P1068" s="5">
        <f t="shared" si="152"/>
        <v>-1.0988701068913587E-3</v>
      </c>
      <c r="Q1068" s="5">
        <f t="shared" si="153"/>
        <v>-1.0988701068913587E-3</v>
      </c>
      <c r="R1068" s="5">
        <f t="shared" si="154"/>
        <v>-5.8102301558838887E-3</v>
      </c>
      <c r="T1068" s="7">
        <f t="shared" si="158"/>
        <v>241.44923420144121</v>
      </c>
      <c r="U1068" s="4">
        <f t="shared" si="159"/>
        <v>-2.1547266287080397E-3</v>
      </c>
      <c r="V1068" s="5">
        <f>T1068/MAX($T$14:T1068)-1</f>
        <v>-2.1547266287080813E-3</v>
      </c>
      <c r="Z1068" s="3"/>
      <c r="AA1068" s="3"/>
      <c r="AC1068" s="3"/>
      <c r="AE1068" s="3"/>
      <c r="AG1068" s="3"/>
      <c r="AL1068" s="3"/>
    </row>
    <row r="1069" spans="1:38" x14ac:dyDescent="0.25">
      <c r="A1069" s="3">
        <v>44110</v>
      </c>
      <c r="B1069">
        <v>17678760</v>
      </c>
      <c r="C1069">
        <v>31843506</v>
      </c>
      <c r="D1069">
        <v>21906546</v>
      </c>
      <c r="E1069">
        <v>30112288</v>
      </c>
      <c r="F1069">
        <v>16751714</v>
      </c>
      <c r="G1069">
        <v>27079556</v>
      </c>
      <c r="H1069">
        <v>27079556</v>
      </c>
      <c r="I1069">
        <v>22079398</v>
      </c>
      <c r="K1069" s="5">
        <f t="shared" si="151"/>
        <v>-5.3847030992315581E-5</v>
      </c>
      <c r="L1069" s="5">
        <f t="shared" si="156"/>
        <v>-1.5352214196781011E-3</v>
      </c>
      <c r="M1069" s="5">
        <f t="shared" si="157"/>
        <v>2.1272601281132619E-3</v>
      </c>
      <c r="N1069" s="5">
        <f t="shared" si="150"/>
        <v>0</v>
      </c>
      <c r="O1069" s="5">
        <f t="shared" si="155"/>
        <v>-2.2817120452002237E-3</v>
      </c>
      <c r="P1069" s="5">
        <f t="shared" si="152"/>
        <v>3.3563338388731268E-3</v>
      </c>
      <c r="Q1069" s="5">
        <f t="shared" si="153"/>
        <v>3.3563338388731268E-3</v>
      </c>
      <c r="R1069" s="5">
        <f t="shared" si="154"/>
        <v>2.8609568953339437E-3</v>
      </c>
      <c r="T1069" s="7">
        <f t="shared" si="158"/>
        <v>241.68555578445276</v>
      </c>
      <c r="U1069" s="4">
        <f t="shared" si="159"/>
        <v>9.7876302566535234E-4</v>
      </c>
      <c r="V1069" s="5">
        <f>T1069/MAX($T$14:T1069)-1</f>
        <v>-1.178072569797517E-3</v>
      </c>
      <c r="Z1069" s="3"/>
      <c r="AA1069" s="3"/>
      <c r="AC1069" s="3"/>
      <c r="AE1069" s="3"/>
      <c r="AG1069" s="3"/>
      <c r="AL1069" s="3"/>
    </row>
    <row r="1070" spans="1:38" x14ac:dyDescent="0.25">
      <c r="A1070" s="3">
        <v>44111</v>
      </c>
      <c r="B1070">
        <v>17589690</v>
      </c>
      <c r="C1070">
        <v>31834968</v>
      </c>
      <c r="D1070">
        <v>21906546</v>
      </c>
      <c r="E1070">
        <v>30080470</v>
      </c>
      <c r="F1070">
        <v>16799386</v>
      </c>
      <c r="G1070">
        <v>27651408</v>
      </c>
      <c r="H1070">
        <v>27651408</v>
      </c>
      <c r="I1070">
        <v>22336306</v>
      </c>
      <c r="K1070" s="5">
        <f t="shared" si="151"/>
        <v>-5.0382492889773367E-3</v>
      </c>
      <c r="L1070" s="5">
        <f t="shared" si="156"/>
        <v>-2.6812374240448023E-4</v>
      </c>
      <c r="M1070" s="5">
        <f t="shared" si="157"/>
        <v>0</v>
      </c>
      <c r="N1070" s="5">
        <f t="shared" si="150"/>
        <v>-1.0566450480282708E-3</v>
      </c>
      <c r="O1070" s="5">
        <f t="shared" si="155"/>
        <v>2.845798346366335E-3</v>
      </c>
      <c r="P1070" s="5">
        <f t="shared" si="152"/>
        <v>2.11174806558867E-2</v>
      </c>
      <c r="Q1070" s="5">
        <f t="shared" si="153"/>
        <v>2.11174806558867E-2</v>
      </c>
      <c r="R1070" s="5">
        <f t="shared" si="154"/>
        <v>1.1635643326869616E-2</v>
      </c>
      <c r="T1070" s="7">
        <f t="shared" si="158"/>
        <v>243.20676651152002</v>
      </c>
      <c r="U1070" s="4">
        <f t="shared" si="159"/>
        <v>6.2941731131999079E-3</v>
      </c>
      <c r="V1070" s="5">
        <f>T1070/MAX($T$14:T1070)-1</f>
        <v>0</v>
      </c>
      <c r="Z1070" s="3"/>
      <c r="AA1070" s="3"/>
      <c r="AC1070" s="3"/>
      <c r="AE1070" s="3"/>
      <c r="AG1070" s="3"/>
      <c r="AL1070" s="3"/>
    </row>
    <row r="1071" spans="1:38" x14ac:dyDescent="0.25">
      <c r="A1071" s="3">
        <v>44112</v>
      </c>
      <c r="B1071">
        <v>17512384</v>
      </c>
      <c r="C1071">
        <v>31674820</v>
      </c>
      <c r="D1071">
        <v>21906546</v>
      </c>
      <c r="E1071">
        <v>30051978</v>
      </c>
      <c r="F1071">
        <v>16716982</v>
      </c>
      <c r="G1071">
        <v>27611832</v>
      </c>
      <c r="H1071">
        <v>27611832</v>
      </c>
      <c r="I1071">
        <v>22336306</v>
      </c>
      <c r="K1071" s="5">
        <f t="shared" si="151"/>
        <v>-4.3949609117613919E-3</v>
      </c>
      <c r="L1071" s="5">
        <f t="shared" si="156"/>
        <v>-5.0305689014671362E-3</v>
      </c>
      <c r="M1071" s="5">
        <f t="shared" si="157"/>
        <v>0</v>
      </c>
      <c r="N1071" s="5">
        <f t="shared" si="150"/>
        <v>-9.4719264692344485E-4</v>
      </c>
      <c r="O1071" s="5">
        <f t="shared" si="155"/>
        <v>-4.9051792726234611E-3</v>
      </c>
      <c r="P1071" s="5">
        <f t="shared" si="152"/>
        <v>-1.4312471900165269E-3</v>
      </c>
      <c r="Q1071" s="5">
        <f t="shared" si="153"/>
        <v>-1.4312471900165269E-3</v>
      </c>
      <c r="R1071" s="5">
        <f t="shared" si="154"/>
        <v>0</v>
      </c>
      <c r="T1071" s="7">
        <f t="shared" si="158"/>
        <v>242.65528312629073</v>
      </c>
      <c r="U1071" s="4">
        <f t="shared" si="159"/>
        <v>-2.267549514101061E-3</v>
      </c>
      <c r="V1071" s="5">
        <f>T1071/MAX($T$14:T1071)-1</f>
        <v>-2.2675495141010193E-3</v>
      </c>
      <c r="Z1071" s="3"/>
      <c r="AA1071" s="3"/>
      <c r="AC1071" s="3"/>
      <c r="AE1071" s="3"/>
      <c r="AG1071" s="3"/>
      <c r="AL1071" s="3"/>
    </row>
    <row r="1072" spans="1:38" x14ac:dyDescent="0.25">
      <c r="A1072" s="3">
        <v>44113</v>
      </c>
      <c r="B1072">
        <v>17626954</v>
      </c>
      <c r="C1072">
        <v>31870996</v>
      </c>
      <c r="D1072">
        <v>21977242</v>
      </c>
      <c r="E1072">
        <v>30165436</v>
      </c>
      <c r="F1072">
        <v>16716081</v>
      </c>
      <c r="G1072">
        <v>27569444</v>
      </c>
      <c r="H1072">
        <v>27569444</v>
      </c>
      <c r="I1072">
        <v>22336306</v>
      </c>
      <c r="K1072" s="5">
        <f t="shared" si="151"/>
        <v>6.5422274888444765E-3</v>
      </c>
      <c r="L1072" s="5">
        <f t="shared" si="156"/>
        <v>6.1934369319225357E-3</v>
      </c>
      <c r="M1072" s="5">
        <f t="shared" si="157"/>
        <v>3.2271632415261653E-3</v>
      </c>
      <c r="N1072" s="5">
        <f t="shared" si="150"/>
        <v>3.7753920890000181E-3</v>
      </c>
      <c r="O1072" s="5">
        <f t="shared" si="155"/>
        <v>-5.3897288398108145E-5</v>
      </c>
      <c r="P1072" s="5">
        <f t="shared" si="152"/>
        <v>-1.5351389940370108E-3</v>
      </c>
      <c r="Q1072" s="5">
        <f t="shared" si="153"/>
        <v>-1.5351389940370108E-3</v>
      </c>
      <c r="R1072" s="5">
        <f t="shared" si="154"/>
        <v>0</v>
      </c>
      <c r="T1072" s="7">
        <f t="shared" si="158"/>
        <v>243.15921883452953</v>
      </c>
      <c r="U1072" s="4">
        <f t="shared" si="159"/>
        <v>2.0767555593526332E-3</v>
      </c>
      <c r="V1072" s="5">
        <f>T1072/MAX($T$14:T1072)-1</f>
        <v>-1.9550310080795885E-4</v>
      </c>
      <c r="Z1072" s="3"/>
      <c r="AA1072" s="3"/>
      <c r="AC1072" s="3"/>
      <c r="AE1072" s="3"/>
      <c r="AG1072" s="3"/>
      <c r="AL1072" s="3"/>
    </row>
    <row r="1073" spans="1:38" x14ac:dyDescent="0.25">
      <c r="A1073" s="3">
        <v>44116</v>
      </c>
      <c r="B1073">
        <v>17661614</v>
      </c>
      <c r="C1073">
        <v>32018778</v>
      </c>
      <c r="D1073">
        <v>22008540</v>
      </c>
      <c r="E1073">
        <v>30204448</v>
      </c>
      <c r="F1073">
        <v>16631861</v>
      </c>
      <c r="G1073">
        <v>27562050</v>
      </c>
      <c r="H1073">
        <v>27562050</v>
      </c>
      <c r="I1073">
        <v>22312704</v>
      </c>
      <c r="K1073" s="5">
        <f t="shared" si="151"/>
        <v>1.9663068276005724E-3</v>
      </c>
      <c r="L1073" s="5">
        <f t="shared" si="156"/>
        <v>4.6368805041423489E-3</v>
      </c>
      <c r="M1073" s="5">
        <f t="shared" si="157"/>
        <v>1.4241095402234283E-3</v>
      </c>
      <c r="N1073" s="5">
        <f t="shared" si="150"/>
        <v>1.2932682292408071E-3</v>
      </c>
      <c r="O1073" s="5">
        <f t="shared" si="155"/>
        <v>-5.0382622577624936E-3</v>
      </c>
      <c r="P1073" s="5">
        <f t="shared" si="152"/>
        <v>-2.6819547031853297E-4</v>
      </c>
      <c r="Q1073" s="5">
        <f t="shared" si="153"/>
        <v>-2.6819547031853297E-4</v>
      </c>
      <c r="R1073" s="5">
        <f t="shared" si="154"/>
        <v>-1.0566653232634282E-3</v>
      </c>
      <c r="T1073" s="7">
        <f t="shared" si="158"/>
        <v>243.24095822172146</v>
      </c>
      <c r="U1073" s="4">
        <f t="shared" si="159"/>
        <v>3.3615582244302111E-4</v>
      </c>
      <c r="V1073" s="5">
        <f>T1073/MAX($T$14:T1073)-1</f>
        <v>0</v>
      </c>
      <c r="Z1073" s="3"/>
      <c r="AA1073" s="3"/>
      <c r="AC1073" s="3"/>
      <c r="AE1073" s="3"/>
      <c r="AG1073" s="3"/>
      <c r="AL1073" s="3"/>
    </row>
    <row r="1074" spans="1:38" x14ac:dyDescent="0.25">
      <c r="A1074" s="3">
        <v>44117</v>
      </c>
      <c r="B1074">
        <v>17657192</v>
      </c>
      <c r="C1074">
        <v>32034638</v>
      </c>
      <c r="D1074">
        <v>22010330</v>
      </c>
      <c r="E1074">
        <v>30263174</v>
      </c>
      <c r="F1074">
        <v>16625883</v>
      </c>
      <c r="G1074">
        <v>27652666</v>
      </c>
      <c r="H1074">
        <v>27652666</v>
      </c>
      <c r="I1074">
        <v>22404580</v>
      </c>
      <c r="K1074" s="5">
        <f t="shared" si="151"/>
        <v>-2.5037349361167749E-4</v>
      </c>
      <c r="L1074" s="5">
        <f t="shared" si="156"/>
        <v>4.9533433162252116E-4</v>
      </c>
      <c r="M1074" s="5">
        <f t="shared" si="157"/>
        <v>8.1332064734818132E-5</v>
      </c>
      <c r="N1074" s="5">
        <f t="shared" si="150"/>
        <v>1.9442831731273369E-3</v>
      </c>
      <c r="O1074" s="5">
        <f t="shared" si="155"/>
        <v>-3.5943061332699422E-4</v>
      </c>
      <c r="P1074" s="5">
        <f t="shared" si="152"/>
        <v>3.287709005679984E-3</v>
      </c>
      <c r="Q1074" s="5">
        <f t="shared" si="153"/>
        <v>3.287709005679984E-3</v>
      </c>
      <c r="R1074" s="5">
        <f t="shared" si="154"/>
        <v>4.1176542296263996E-3</v>
      </c>
      <c r="T1074" s="7">
        <f t="shared" si="158"/>
        <v>243.62419097070179</v>
      </c>
      <c r="U1074" s="4">
        <f t="shared" si="159"/>
        <v>1.5755272129415465E-3</v>
      </c>
      <c r="V1074" s="5">
        <f>T1074/MAX($T$14:T1074)-1</f>
        <v>0</v>
      </c>
      <c r="Z1074" s="3"/>
      <c r="AA1074" s="3"/>
      <c r="AC1074" s="3"/>
      <c r="AE1074" s="3"/>
      <c r="AG1074" s="3"/>
      <c r="AL1074" s="3"/>
    </row>
    <row r="1075" spans="1:38" x14ac:dyDescent="0.25">
      <c r="A1075" s="3">
        <v>44118</v>
      </c>
      <c r="B1075">
        <v>17692956</v>
      </c>
      <c r="C1075">
        <v>32158214</v>
      </c>
      <c r="D1075">
        <v>22034590</v>
      </c>
      <c r="E1075">
        <v>30410538</v>
      </c>
      <c r="F1075">
        <v>16744495</v>
      </c>
      <c r="G1075">
        <v>27836354</v>
      </c>
      <c r="H1075">
        <v>27836354</v>
      </c>
      <c r="I1075">
        <v>22489166</v>
      </c>
      <c r="K1075" s="5">
        <f t="shared" si="151"/>
        <v>2.0254636184506847E-3</v>
      </c>
      <c r="L1075" s="5">
        <f t="shared" si="156"/>
        <v>3.8575744167921311E-3</v>
      </c>
      <c r="M1075" s="5">
        <f t="shared" si="157"/>
        <v>1.1022097351560678E-3</v>
      </c>
      <c r="N1075" s="5">
        <f t="shared" si="150"/>
        <v>4.8694165390583688E-3</v>
      </c>
      <c r="O1075" s="5">
        <f t="shared" si="155"/>
        <v>7.134177474964698E-3</v>
      </c>
      <c r="P1075" s="5">
        <f t="shared" si="152"/>
        <v>6.642686820865773E-3</v>
      </c>
      <c r="Q1075" s="5">
        <f t="shared" si="153"/>
        <v>6.642686820865773E-3</v>
      </c>
      <c r="R1075" s="5">
        <f t="shared" si="154"/>
        <v>3.77538878211503E-3</v>
      </c>
      <c r="T1075" s="7">
        <f t="shared" si="158"/>
        <v>244.72201042820851</v>
      </c>
      <c r="U1075" s="4">
        <f t="shared" si="159"/>
        <v>4.5062005260335658E-3</v>
      </c>
      <c r="V1075" s="5">
        <f>T1075/MAX($T$14:T1075)-1</f>
        <v>0</v>
      </c>
      <c r="Z1075" s="3"/>
      <c r="AA1075" s="3"/>
      <c r="AC1075" s="3"/>
      <c r="AE1075" s="3"/>
      <c r="AG1075" s="3"/>
      <c r="AL1075" s="3"/>
    </row>
    <row r="1076" spans="1:38" x14ac:dyDescent="0.25">
      <c r="A1076" s="3">
        <v>44119</v>
      </c>
      <c r="B1076">
        <v>18029824</v>
      </c>
      <c r="C1076">
        <v>31587028</v>
      </c>
      <c r="D1076">
        <v>22803476</v>
      </c>
      <c r="E1076">
        <v>30495618</v>
      </c>
      <c r="F1076">
        <v>16777420</v>
      </c>
      <c r="G1076">
        <v>27965428</v>
      </c>
      <c r="H1076">
        <v>27965428</v>
      </c>
      <c r="I1076">
        <v>22518252</v>
      </c>
      <c r="K1076" s="5">
        <f t="shared" si="151"/>
        <v>1.9039667537747773E-2</v>
      </c>
      <c r="L1076" s="5">
        <f t="shared" si="156"/>
        <v>-1.7761745101889104E-2</v>
      </c>
      <c r="M1076" s="5">
        <f t="shared" si="157"/>
        <v>3.4894499965735681E-2</v>
      </c>
      <c r="N1076" s="5">
        <f t="shared" si="150"/>
        <v>2.7977143975552732E-3</v>
      </c>
      <c r="O1076" s="5">
        <f t="shared" si="155"/>
        <v>1.9663178853706054E-3</v>
      </c>
      <c r="P1076" s="5">
        <f t="shared" si="152"/>
        <v>4.636885994480533E-3</v>
      </c>
      <c r="Q1076" s="5">
        <f t="shared" si="153"/>
        <v>4.636885994480533E-3</v>
      </c>
      <c r="R1076" s="5">
        <f t="shared" si="154"/>
        <v>1.2933338657379334E-3</v>
      </c>
      <c r="T1076" s="7">
        <f t="shared" si="158"/>
        <v>246.29751728812957</v>
      </c>
      <c r="U1076" s="4">
        <f t="shared" si="159"/>
        <v>6.4379450674024036E-3</v>
      </c>
      <c r="V1076" s="5">
        <f>T1076/MAX($T$14:T1076)-1</f>
        <v>0</v>
      </c>
      <c r="Z1076" s="3"/>
      <c r="AA1076" s="3"/>
      <c r="AC1076" s="3"/>
      <c r="AE1076" s="3"/>
      <c r="AG1076" s="3"/>
      <c r="AL1076" s="3"/>
    </row>
    <row r="1077" spans="1:38" x14ac:dyDescent="0.25">
      <c r="A1077" s="3">
        <v>44120</v>
      </c>
      <c r="B1077">
        <v>18027590</v>
      </c>
      <c r="C1077">
        <v>31533858</v>
      </c>
      <c r="D1077">
        <v>22781812</v>
      </c>
      <c r="E1077">
        <v>30495618</v>
      </c>
      <c r="F1077">
        <v>16773218</v>
      </c>
      <c r="G1077">
        <v>27979282</v>
      </c>
      <c r="H1077">
        <v>27979282</v>
      </c>
      <c r="I1077">
        <v>22562034</v>
      </c>
      <c r="K1077" s="5">
        <f t="shared" si="151"/>
        <v>-1.2390581294641212E-4</v>
      </c>
      <c r="L1077" s="5">
        <f t="shared" si="156"/>
        <v>-1.6832859362393426E-3</v>
      </c>
      <c r="M1077" s="5">
        <f t="shared" si="157"/>
        <v>-9.5003060059795086E-4</v>
      </c>
      <c r="N1077" s="5">
        <f t="shared" si="150"/>
        <v>0</v>
      </c>
      <c r="O1077" s="5">
        <f t="shared" si="155"/>
        <v>-2.5045567196868568E-4</v>
      </c>
      <c r="P1077" s="5">
        <f t="shared" si="152"/>
        <v>4.9539738851844817E-4</v>
      </c>
      <c r="Q1077" s="5">
        <f t="shared" si="153"/>
        <v>4.9539738851844817E-4</v>
      </c>
      <c r="R1077" s="5">
        <f t="shared" si="154"/>
        <v>1.9442894590575577E-3</v>
      </c>
      <c r="T1077" s="7">
        <f t="shared" si="158"/>
        <v>246.29528232948229</v>
      </c>
      <c r="U1077" s="4">
        <f t="shared" si="159"/>
        <v>-9.0742232072421602E-6</v>
      </c>
      <c r="V1077" s="5">
        <f>T1077/MAX($T$14:T1077)-1</f>
        <v>-9.0742232072837936E-6</v>
      </c>
      <c r="Z1077" s="3"/>
      <c r="AA1077" s="3"/>
      <c r="AC1077" s="3"/>
      <c r="AE1077" s="3"/>
      <c r="AG1077" s="3"/>
      <c r="AL1077" s="3"/>
    </row>
    <row r="1078" spans="1:38" x14ac:dyDescent="0.25">
      <c r="A1078" s="3">
        <v>44123</v>
      </c>
      <c r="B1078">
        <v>18178830</v>
      </c>
      <c r="C1078">
        <v>31668956</v>
      </c>
      <c r="D1078">
        <v>22914784</v>
      </c>
      <c r="E1078">
        <v>30527368</v>
      </c>
      <c r="F1078">
        <v>16807192</v>
      </c>
      <c r="G1078">
        <v>28087214</v>
      </c>
      <c r="H1078">
        <v>28087214</v>
      </c>
      <c r="I1078">
        <v>22671898</v>
      </c>
      <c r="K1078" s="5">
        <f t="shared" si="151"/>
        <v>8.3893631927507428E-3</v>
      </c>
      <c r="L1078" s="5">
        <f t="shared" si="156"/>
        <v>4.2842204718496202E-3</v>
      </c>
      <c r="M1078" s="5">
        <f t="shared" si="157"/>
        <v>5.8367613603342861E-3</v>
      </c>
      <c r="N1078" s="5">
        <f t="shared" si="150"/>
        <v>1.0411331883812824E-3</v>
      </c>
      <c r="O1078" s="5">
        <f t="shared" si="155"/>
        <v>2.025490874798086E-3</v>
      </c>
      <c r="P1078" s="5">
        <f t="shared" si="152"/>
        <v>3.8575686109456608E-3</v>
      </c>
      <c r="Q1078" s="5">
        <f t="shared" si="153"/>
        <v>3.8575686109456608E-3</v>
      </c>
      <c r="R1078" s="5">
        <f t="shared" si="154"/>
        <v>4.8694191312714796E-3</v>
      </c>
      <c r="T1078" s="7">
        <f t="shared" si="158"/>
        <v>247.34701014865294</v>
      </c>
      <c r="U1078" s="4">
        <f t="shared" si="159"/>
        <v>4.2701906801596023E-3</v>
      </c>
      <c r="V1078" s="5">
        <f>T1078/MAX($T$14:T1078)-1</f>
        <v>0</v>
      </c>
      <c r="Z1078" s="3"/>
      <c r="AA1078" s="3"/>
      <c r="AC1078" s="3"/>
      <c r="AE1078" s="3"/>
      <c r="AG1078" s="3"/>
      <c r="AL1078" s="3"/>
    </row>
    <row r="1079" spans="1:38" x14ac:dyDescent="0.25">
      <c r="A1079" s="3">
        <v>44124</v>
      </c>
      <c r="B1079">
        <v>18108726</v>
      </c>
      <c r="C1079">
        <v>31590734</v>
      </c>
      <c r="D1079">
        <v>22885330</v>
      </c>
      <c r="E1079">
        <v>30510866</v>
      </c>
      <c r="F1079">
        <v>16815582</v>
      </c>
      <c r="G1079">
        <v>27660580</v>
      </c>
      <c r="H1079">
        <v>27660580</v>
      </c>
      <c r="I1079">
        <v>22534114</v>
      </c>
      <c r="K1079" s="5">
        <f t="shared" si="151"/>
        <v>-3.8563537917456481E-3</v>
      </c>
      <c r="L1079" s="5">
        <f t="shared" si="156"/>
        <v>-2.4699898537861031E-3</v>
      </c>
      <c r="M1079" s="5">
        <f t="shared" si="157"/>
        <v>-1.285371051282902E-3</v>
      </c>
      <c r="N1079" s="5">
        <f t="shared" si="150"/>
        <v>-5.405641259345062E-4</v>
      </c>
      <c r="O1079" s="5">
        <f t="shared" si="155"/>
        <v>4.991910605889327E-4</v>
      </c>
      <c r="P1079" s="5">
        <f t="shared" si="152"/>
        <v>-1.5189616171970677E-2</v>
      </c>
      <c r="Q1079" s="5">
        <f t="shared" si="153"/>
        <v>-1.5189616171970677E-2</v>
      </c>
      <c r="R1079" s="5">
        <f t="shared" si="154"/>
        <v>-6.0773032765055746E-3</v>
      </c>
      <c r="T1079" s="7">
        <f t="shared" si="158"/>
        <v>245.98321221584405</v>
      </c>
      <c r="U1079" s="4">
        <f t="shared" si="159"/>
        <v>-5.5137029228258944E-3</v>
      </c>
      <c r="V1079" s="5">
        <f>T1079/MAX($T$14:T1079)-1</f>
        <v>-5.513702922825936E-3</v>
      </c>
      <c r="Z1079" s="3"/>
      <c r="AA1079" s="3"/>
      <c r="AC1079" s="3"/>
      <c r="AE1079" s="3"/>
      <c r="AG1079" s="3"/>
      <c r="AL1079" s="3"/>
    </row>
    <row r="1080" spans="1:38" x14ac:dyDescent="0.25">
      <c r="A1080" s="3">
        <v>44125</v>
      </c>
      <c r="B1080">
        <v>18059598</v>
      </c>
      <c r="C1080">
        <v>31630202</v>
      </c>
      <c r="D1080">
        <v>22790988</v>
      </c>
      <c r="E1080">
        <v>30281426</v>
      </c>
      <c r="F1080">
        <v>16730928</v>
      </c>
      <c r="G1080">
        <v>27654144</v>
      </c>
      <c r="H1080">
        <v>27654144</v>
      </c>
      <c r="I1080">
        <v>22437650</v>
      </c>
      <c r="K1080" s="5">
        <f t="shared" si="151"/>
        <v>-2.7129462337659449E-3</v>
      </c>
      <c r="L1080" s="5">
        <f t="shared" si="156"/>
        <v>1.2493536870652466E-3</v>
      </c>
      <c r="M1080" s="5">
        <f t="shared" si="157"/>
        <v>-4.1223788339517231E-3</v>
      </c>
      <c r="N1080" s="5">
        <f t="shared" si="150"/>
        <v>-7.5199438783546402E-3</v>
      </c>
      <c r="O1080" s="5">
        <f t="shared" si="155"/>
        <v>-5.0342592959315979E-3</v>
      </c>
      <c r="P1080" s="5">
        <f t="shared" si="152"/>
        <v>-2.3267769511703396E-4</v>
      </c>
      <c r="Q1080" s="5">
        <f t="shared" si="153"/>
        <v>-2.3267769511703396E-4</v>
      </c>
      <c r="R1080" s="5">
        <f t="shared" si="154"/>
        <v>-4.2807984374269026E-3</v>
      </c>
      <c r="T1080" s="7">
        <f t="shared" si="158"/>
        <v>245.27950564442173</v>
      </c>
      <c r="U1080" s="4">
        <f t="shared" si="159"/>
        <v>-2.8607910478249537E-3</v>
      </c>
      <c r="V1080" s="5">
        <f>T1080/MAX($T$14:T1080)-1</f>
        <v>-8.358720418688903E-3</v>
      </c>
      <c r="Z1080" s="3"/>
      <c r="AA1080" s="3"/>
      <c r="AC1080" s="3"/>
      <c r="AE1080" s="3"/>
      <c r="AG1080" s="3"/>
      <c r="AL1080" s="3"/>
    </row>
    <row r="1081" spans="1:38" x14ac:dyDescent="0.25">
      <c r="A1081" s="3">
        <v>44126</v>
      </c>
      <c r="B1081">
        <v>17953326</v>
      </c>
      <c r="C1081">
        <v>31292862</v>
      </c>
      <c r="D1081">
        <v>22747346</v>
      </c>
      <c r="E1081">
        <v>30240242</v>
      </c>
      <c r="F1081">
        <v>16871290</v>
      </c>
      <c r="G1081">
        <v>27772620</v>
      </c>
      <c r="H1081">
        <v>27772620</v>
      </c>
      <c r="I1081">
        <v>22461010</v>
      </c>
      <c r="K1081" s="5">
        <f t="shared" si="151"/>
        <v>-5.8845163663111544E-3</v>
      </c>
      <c r="L1081" s="5">
        <f t="shared" si="156"/>
        <v>-1.066512316298196E-2</v>
      </c>
      <c r="M1081" s="5">
        <f t="shared" si="157"/>
        <v>-1.9148796884101982E-3</v>
      </c>
      <c r="N1081" s="5">
        <f t="shared" si="150"/>
        <v>-1.3600416308003904E-3</v>
      </c>
      <c r="O1081" s="5">
        <f t="shared" si="155"/>
        <v>8.3893732613038452E-3</v>
      </c>
      <c r="P1081" s="5">
        <f t="shared" si="152"/>
        <v>4.284204204621167E-3</v>
      </c>
      <c r="Q1081" s="5">
        <f t="shared" si="153"/>
        <v>4.284204204621167E-3</v>
      </c>
      <c r="R1081" s="5">
        <f t="shared" si="154"/>
        <v>1.0411072460796422E-3</v>
      </c>
      <c r="T1081" s="7">
        <f t="shared" si="158"/>
        <v>245.22353065580677</v>
      </c>
      <c r="U1081" s="4">
        <f t="shared" si="159"/>
        <v>-2.2820899148473517E-4</v>
      </c>
      <c r="V1081" s="5">
        <f>T1081/MAX($T$14:T1081)-1</f>
        <v>-8.5850218750167517E-3</v>
      </c>
      <c r="Z1081" s="3"/>
      <c r="AA1081" s="3"/>
      <c r="AC1081" s="3"/>
      <c r="AE1081" s="3"/>
      <c r="AG1081" s="3"/>
      <c r="AL1081" s="3"/>
    </row>
    <row r="1082" spans="1:38" x14ac:dyDescent="0.25">
      <c r="A1082" s="3">
        <v>44127</v>
      </c>
      <c r="B1082">
        <v>17942372</v>
      </c>
      <c r="C1082">
        <v>31249786</v>
      </c>
      <c r="D1082">
        <v>22747346</v>
      </c>
      <c r="E1082">
        <v>30240242</v>
      </c>
      <c r="F1082">
        <v>16806226</v>
      </c>
      <c r="G1082">
        <v>27704022</v>
      </c>
      <c r="H1082">
        <v>27704022</v>
      </c>
      <c r="I1082">
        <v>22448870</v>
      </c>
      <c r="K1082" s="5">
        <f t="shared" si="151"/>
        <v>-6.1013764246242719E-4</v>
      </c>
      <c r="L1082" s="5">
        <f t="shared" si="156"/>
        <v>-1.3765439543369506E-3</v>
      </c>
      <c r="M1082" s="5">
        <f t="shared" si="157"/>
        <v>0</v>
      </c>
      <c r="N1082" s="5">
        <f t="shared" si="150"/>
        <v>0</v>
      </c>
      <c r="O1082" s="5">
        <f t="shared" si="155"/>
        <v>-3.8564923014186014E-3</v>
      </c>
      <c r="P1082" s="5">
        <f t="shared" si="152"/>
        <v>-2.4699866271169491E-3</v>
      </c>
      <c r="Q1082" s="5">
        <f t="shared" si="153"/>
        <v>-2.4699866271169491E-3</v>
      </c>
      <c r="R1082" s="5">
        <f t="shared" si="154"/>
        <v>-5.4049216842877446E-4</v>
      </c>
      <c r="T1082" s="7">
        <f t="shared" si="158"/>
        <v>244.87642780403937</v>
      </c>
      <c r="U1082" s="4">
        <f t="shared" si="159"/>
        <v>-1.4154549151100815E-3</v>
      </c>
      <c r="V1082" s="5">
        <f>T1082/MAX($T$14:T1082)-1</f>
        <v>-9.9883250787174971E-3</v>
      </c>
      <c r="Z1082" s="3"/>
      <c r="AA1082" s="3"/>
      <c r="AC1082" s="3"/>
      <c r="AE1082" s="3"/>
      <c r="AG1082" s="3"/>
      <c r="AL1082" s="3"/>
    </row>
    <row r="1083" spans="1:38" x14ac:dyDescent="0.25">
      <c r="A1083" s="3">
        <v>44130</v>
      </c>
      <c r="B1083">
        <v>18008920</v>
      </c>
      <c r="C1083">
        <v>31221522</v>
      </c>
      <c r="D1083">
        <v>22733858</v>
      </c>
      <c r="E1083">
        <v>30150544</v>
      </c>
      <c r="F1083">
        <v>16760632</v>
      </c>
      <c r="G1083">
        <v>27738634</v>
      </c>
      <c r="H1083">
        <v>27738634</v>
      </c>
      <c r="I1083">
        <v>22280054</v>
      </c>
      <c r="K1083" s="5">
        <f t="shared" si="151"/>
        <v>3.7089856346752548E-3</v>
      </c>
      <c r="L1083" s="5">
        <f t="shared" si="156"/>
        <v>-9.0445419370233093E-4</v>
      </c>
      <c r="M1083" s="5">
        <f t="shared" si="157"/>
        <v>-5.9294829383615966E-4</v>
      </c>
      <c r="N1083" s="5">
        <f t="shared" si="150"/>
        <v>-2.9661799664169042E-3</v>
      </c>
      <c r="O1083" s="5">
        <f t="shared" si="155"/>
        <v>-2.7129231750185889E-3</v>
      </c>
      <c r="P1083" s="5">
        <f t="shared" si="152"/>
        <v>1.2493492822089891E-3</v>
      </c>
      <c r="Q1083" s="5">
        <f t="shared" si="153"/>
        <v>1.2493492822089891E-3</v>
      </c>
      <c r="R1083" s="5">
        <f t="shared" si="154"/>
        <v>-7.5200221659263988E-3</v>
      </c>
      <c r="T1083" s="7">
        <f t="shared" si="158"/>
        <v>244.61658809204832</v>
      </c>
      <c r="U1083" s="4">
        <f t="shared" si="159"/>
        <v>-1.0611054494758937E-3</v>
      </c>
      <c r="V1083" s="5">
        <f>T1083/MAX($T$14:T1083)-1</f>
        <v>-1.1038831862021148E-2</v>
      </c>
      <c r="Z1083" s="3"/>
      <c r="AA1083" s="3"/>
      <c r="AC1083" s="3"/>
      <c r="AE1083" s="3"/>
      <c r="AG1083" s="3"/>
      <c r="AL1083" s="3"/>
    </row>
    <row r="1084" spans="1:38" x14ac:dyDescent="0.25">
      <c r="A1084" s="3">
        <v>44131</v>
      </c>
      <c r="B1084">
        <v>17901576</v>
      </c>
      <c r="C1084">
        <v>31532906</v>
      </c>
      <c r="D1084">
        <v>22876420</v>
      </c>
      <c r="E1084">
        <v>30360476</v>
      </c>
      <c r="F1084">
        <v>16764675</v>
      </c>
      <c r="G1084">
        <v>27659230</v>
      </c>
      <c r="H1084">
        <v>27659230</v>
      </c>
      <c r="I1084">
        <v>22362614</v>
      </c>
      <c r="K1084" s="5">
        <f t="shared" si="151"/>
        <v>-5.9606017462457972E-3</v>
      </c>
      <c r="L1084" s="5">
        <f t="shared" si="156"/>
        <v>9.9733766982916805E-3</v>
      </c>
      <c r="M1084" s="5">
        <f t="shared" si="157"/>
        <v>6.2709109909986349E-3</v>
      </c>
      <c r="N1084" s="5">
        <f t="shared" si="150"/>
        <v>6.9627931091391648E-3</v>
      </c>
      <c r="O1084" s="5">
        <f t="shared" si="155"/>
        <v>2.4122002082016536E-4</v>
      </c>
      <c r="P1084" s="5">
        <f t="shared" si="152"/>
        <v>-2.8625778760410503E-3</v>
      </c>
      <c r="Q1084" s="5">
        <f t="shared" si="153"/>
        <v>-2.8625778760410503E-3</v>
      </c>
      <c r="R1084" s="5">
        <f t="shared" si="154"/>
        <v>3.7055565484716002E-3</v>
      </c>
      <c r="T1084" s="7">
        <f t="shared" si="158"/>
        <v>245.08955731883808</v>
      </c>
      <c r="U1084" s="4">
        <f t="shared" si="159"/>
        <v>1.9335124836741685E-3</v>
      </c>
      <c r="V1084" s="5">
        <f>T1084/MAX($T$14:T1084)-1</f>
        <v>-9.1266630975573859E-3</v>
      </c>
      <c r="Z1084" s="3"/>
      <c r="AA1084" s="3"/>
      <c r="AC1084" s="3"/>
      <c r="AE1084" s="3"/>
      <c r="AG1084" s="3"/>
      <c r="AL1084" s="3"/>
    </row>
    <row r="1085" spans="1:38" x14ac:dyDescent="0.25">
      <c r="A1085" s="3">
        <v>44132</v>
      </c>
      <c r="B1085">
        <v>17973916</v>
      </c>
      <c r="C1085">
        <v>31410710</v>
      </c>
      <c r="D1085">
        <v>22917772</v>
      </c>
      <c r="E1085">
        <v>30256694</v>
      </c>
      <c r="F1085">
        <v>16754445</v>
      </c>
      <c r="G1085">
        <v>27607854</v>
      </c>
      <c r="H1085">
        <v>27607854</v>
      </c>
      <c r="I1085">
        <v>22362614</v>
      </c>
      <c r="K1085" s="5">
        <f t="shared" si="151"/>
        <v>4.040984994840624E-3</v>
      </c>
      <c r="L1085" s="5">
        <f t="shared" si="156"/>
        <v>-3.8751899365063736E-3</v>
      </c>
      <c r="M1085" s="5">
        <f t="shared" si="157"/>
        <v>1.8076254938490521E-3</v>
      </c>
      <c r="N1085" s="5">
        <f t="shared" si="150"/>
        <v>-3.4183258523351467E-3</v>
      </c>
      <c r="O1085" s="5">
        <f t="shared" si="155"/>
        <v>-6.1021165038988023E-4</v>
      </c>
      <c r="P1085" s="5">
        <f t="shared" si="152"/>
        <v>-1.8574631325600777E-3</v>
      </c>
      <c r="Q1085" s="5">
        <f t="shared" si="153"/>
        <v>-1.8574631325600777E-3</v>
      </c>
      <c r="R1085" s="5">
        <f t="shared" si="154"/>
        <v>0</v>
      </c>
      <c r="T1085" s="7">
        <f t="shared" si="158"/>
        <v>244.91278515165843</v>
      </c>
      <c r="U1085" s="4">
        <f t="shared" si="159"/>
        <v>-7.2125540195773497E-4</v>
      </c>
      <c r="V1085" s="5">
        <f>T1085/MAX($T$14:T1085)-1</f>
        <v>-9.8413358444542354E-3</v>
      </c>
      <c r="Z1085" s="3"/>
      <c r="AA1085" s="3"/>
      <c r="AC1085" s="3"/>
      <c r="AE1085" s="3"/>
      <c r="AG1085" s="3"/>
      <c r="AL1085" s="3"/>
    </row>
    <row r="1086" spans="1:38" x14ac:dyDescent="0.25">
      <c r="A1086" s="3">
        <v>44133</v>
      </c>
      <c r="B1086">
        <v>18046838</v>
      </c>
      <c r="C1086">
        <v>31210772</v>
      </c>
      <c r="D1086">
        <v>23032816</v>
      </c>
      <c r="E1086">
        <v>30364456</v>
      </c>
      <c r="F1086">
        <v>16816588</v>
      </c>
      <c r="G1086">
        <v>27582884</v>
      </c>
      <c r="H1086">
        <v>27582884</v>
      </c>
      <c r="I1086">
        <v>22296284</v>
      </c>
      <c r="K1086" s="5">
        <f t="shared" si="151"/>
        <v>4.0571014129586747E-3</v>
      </c>
      <c r="L1086" s="5">
        <f t="shared" si="156"/>
        <v>-6.3652811413686949E-3</v>
      </c>
      <c r="M1086" s="5">
        <f t="shared" si="157"/>
        <v>5.019859696658191E-3</v>
      </c>
      <c r="N1086" s="5">
        <f t="shared" si="150"/>
        <v>3.5615920232394682E-3</v>
      </c>
      <c r="O1086" s="5">
        <f t="shared" si="155"/>
        <v>3.7090455696979774E-3</v>
      </c>
      <c r="P1086" s="5">
        <f t="shared" si="152"/>
        <v>-9.0445276912864969E-4</v>
      </c>
      <c r="Q1086" s="5">
        <f t="shared" si="153"/>
        <v>-9.0445276912864969E-4</v>
      </c>
      <c r="R1086" s="5">
        <f t="shared" si="154"/>
        <v>-2.9661112068561923E-3</v>
      </c>
      <c r="T1086" s="7">
        <f t="shared" si="158"/>
        <v>245.07220196990679</v>
      </c>
      <c r="U1086" s="4">
        <f t="shared" si="159"/>
        <v>6.5091260200901557E-4</v>
      </c>
      <c r="V1086" s="5">
        <f>T1086/MAX($T$14:T1086)-1</f>
        <v>-9.1968290919668405E-3</v>
      </c>
      <c r="Z1086" s="3"/>
      <c r="AA1086" s="3"/>
      <c r="AC1086" s="3"/>
      <c r="AE1086" s="3"/>
      <c r="AG1086" s="3"/>
      <c r="AL1086" s="3"/>
    </row>
    <row r="1087" spans="1:38" x14ac:dyDescent="0.25">
      <c r="A1087" s="3">
        <v>44134</v>
      </c>
      <c r="B1087">
        <v>17984584</v>
      </c>
      <c r="C1087">
        <v>31103110</v>
      </c>
      <c r="D1087">
        <v>23032816</v>
      </c>
      <c r="E1087">
        <v>30364456</v>
      </c>
      <c r="F1087">
        <v>16716351</v>
      </c>
      <c r="G1087">
        <v>27857978</v>
      </c>
      <c r="H1087">
        <v>27857978</v>
      </c>
      <c r="I1087">
        <v>22451528</v>
      </c>
      <c r="K1087" s="5">
        <f t="shared" si="151"/>
        <v>-3.4495793667566055E-3</v>
      </c>
      <c r="L1087" s="5">
        <f t="shared" si="156"/>
        <v>-3.4495141613286595E-3</v>
      </c>
      <c r="M1087" s="5">
        <f t="shared" si="157"/>
        <v>0</v>
      </c>
      <c r="N1087" s="5">
        <f t="shared" si="150"/>
        <v>0</v>
      </c>
      <c r="O1087" s="5">
        <f t="shared" si="155"/>
        <v>-5.960602709657814E-3</v>
      </c>
      <c r="P1087" s="5">
        <f t="shared" si="152"/>
        <v>9.9733588409391949E-3</v>
      </c>
      <c r="Q1087" s="5">
        <f t="shared" si="153"/>
        <v>9.9733588409391949E-3</v>
      </c>
      <c r="R1087" s="5">
        <f t="shared" si="154"/>
        <v>6.9627746040550331E-3</v>
      </c>
      <c r="T1087" s="7">
        <f t="shared" si="158"/>
        <v>245.50260377675156</v>
      </c>
      <c r="U1087" s="4">
        <f t="shared" si="159"/>
        <v>1.756224506023793E-3</v>
      </c>
      <c r="V1087" s="5">
        <f>T1087/MAX($T$14:T1087)-1</f>
        <v>-7.4567562825720302E-3</v>
      </c>
      <c r="Z1087" s="3"/>
      <c r="AA1087" s="3"/>
      <c r="AC1087" s="3"/>
      <c r="AE1087" s="3"/>
      <c r="AG1087" s="3"/>
      <c r="AL1087" s="3"/>
    </row>
    <row r="1088" spans="1:38" x14ac:dyDescent="0.25">
      <c r="A1088" s="3">
        <v>44137</v>
      </c>
      <c r="B1088">
        <v>18085978</v>
      </c>
      <c r="C1088">
        <v>31232444</v>
      </c>
      <c r="D1088">
        <v>23139956</v>
      </c>
      <c r="E1088">
        <v>30487248</v>
      </c>
      <c r="F1088">
        <v>16783900</v>
      </c>
      <c r="G1088">
        <v>27750022</v>
      </c>
      <c r="H1088">
        <v>27750022</v>
      </c>
      <c r="I1088">
        <v>22374780</v>
      </c>
      <c r="K1088" s="5">
        <f t="shared" si="151"/>
        <v>5.6378284868863204E-3</v>
      </c>
      <c r="L1088" s="5">
        <f t="shared" si="156"/>
        <v>4.1582336943155607E-3</v>
      </c>
      <c r="M1088" s="5">
        <f t="shared" si="157"/>
        <v>4.6516240133207543E-3</v>
      </c>
      <c r="N1088" s="5">
        <f t="shared" si="150"/>
        <v>4.0439387420607709E-3</v>
      </c>
      <c r="O1088" s="5">
        <f t="shared" si="155"/>
        <v>4.0408938529705729E-3</v>
      </c>
      <c r="P1088" s="5">
        <f t="shared" si="152"/>
        <v>-3.8752274124130848E-3</v>
      </c>
      <c r="Q1088" s="5">
        <f t="shared" si="153"/>
        <v>-3.8752274124130848E-3</v>
      </c>
      <c r="R1088" s="5">
        <f t="shared" si="154"/>
        <v>-3.4183864902201933E-3</v>
      </c>
      <c r="T1088" s="7">
        <f t="shared" si="158"/>
        <v>245.85133032781042</v>
      </c>
      <c r="U1088" s="4">
        <f t="shared" si="159"/>
        <v>1.420459684313452E-3</v>
      </c>
      <c r="V1088" s="5">
        <f>T1088/MAX($T$14:T1088)-1</f>
        <v>-6.0468886199337435E-3</v>
      </c>
      <c r="Z1088" s="3"/>
      <c r="AA1088" s="3"/>
      <c r="AC1088" s="3"/>
      <c r="AE1088" s="3"/>
      <c r="AG1088" s="3"/>
      <c r="AL1088" s="3"/>
    </row>
    <row r="1089" spans="1:38" x14ac:dyDescent="0.25">
      <c r="A1089" s="3">
        <v>44138</v>
      </c>
      <c r="B1089">
        <v>18262880</v>
      </c>
      <c r="C1089">
        <v>31496032</v>
      </c>
      <c r="D1089">
        <v>23385812</v>
      </c>
      <c r="E1089">
        <v>30758578</v>
      </c>
      <c r="F1089">
        <v>16926274</v>
      </c>
      <c r="G1089">
        <v>27853076</v>
      </c>
      <c r="H1089">
        <v>27853076</v>
      </c>
      <c r="I1089">
        <v>22454472</v>
      </c>
      <c r="K1089" s="5">
        <f t="shared" si="151"/>
        <v>9.7811685937028159E-3</v>
      </c>
      <c r="L1089" s="5">
        <f t="shared" si="156"/>
        <v>8.439557275760956E-3</v>
      </c>
      <c r="M1089" s="5">
        <f t="shared" si="157"/>
        <v>1.0624739303739306E-2</v>
      </c>
      <c r="N1089" s="5">
        <f t="shared" si="150"/>
        <v>8.8997865599413917E-3</v>
      </c>
      <c r="O1089" s="5">
        <f t="shared" si="155"/>
        <v>8.4827721804825451E-3</v>
      </c>
      <c r="P1089" s="5">
        <f t="shared" si="152"/>
        <v>3.7136547134990483E-3</v>
      </c>
      <c r="Q1089" s="5">
        <f t="shared" si="153"/>
        <v>3.7136547134990483E-3</v>
      </c>
      <c r="R1089" s="5">
        <f t="shared" si="154"/>
        <v>3.5616886512404022E-3</v>
      </c>
      <c r="T1089" s="7">
        <f t="shared" si="158"/>
        <v>247.60969044957238</v>
      </c>
      <c r="U1089" s="4">
        <f t="shared" si="159"/>
        <v>7.1521277489831891E-3</v>
      </c>
      <c r="V1089" s="5">
        <f>T1089/MAX($T$14:T1089)-1</f>
        <v>0</v>
      </c>
      <c r="Z1089" s="3"/>
      <c r="AA1089" s="3"/>
      <c r="AC1089" s="3"/>
      <c r="AE1089" s="3"/>
      <c r="AG1089" s="3"/>
      <c r="AL1089" s="3"/>
    </row>
    <row r="1090" spans="1:38" x14ac:dyDescent="0.25">
      <c r="A1090" s="3">
        <v>44139</v>
      </c>
      <c r="B1090">
        <v>18122714</v>
      </c>
      <c r="C1090">
        <v>31381590</v>
      </c>
      <c r="D1090">
        <v>23230002</v>
      </c>
      <c r="E1090">
        <v>30758578</v>
      </c>
      <c r="F1090">
        <v>16867886</v>
      </c>
      <c r="G1090">
        <v>27756996</v>
      </c>
      <c r="H1090">
        <v>27756996</v>
      </c>
      <c r="I1090">
        <v>22454472</v>
      </c>
      <c r="K1090" s="5">
        <f t="shared" si="151"/>
        <v>-7.674912171574233E-3</v>
      </c>
      <c r="L1090" s="5">
        <f t="shared" si="156"/>
        <v>-3.6335370754004837E-3</v>
      </c>
      <c r="M1090" s="5">
        <f t="shared" si="157"/>
        <v>-6.6625867000043026E-3</v>
      </c>
      <c r="N1090" s="5">
        <f t="shared" si="150"/>
        <v>0</v>
      </c>
      <c r="O1090" s="5">
        <f t="shared" si="155"/>
        <v>-3.4495483176036901E-3</v>
      </c>
      <c r="P1090" s="5">
        <f t="shared" si="152"/>
        <v>-3.4495292369144392E-3</v>
      </c>
      <c r="Q1090" s="5">
        <f t="shared" si="153"/>
        <v>-3.4495292369144392E-3</v>
      </c>
      <c r="R1090" s="5">
        <f t="shared" si="154"/>
        <v>0</v>
      </c>
      <c r="T1090" s="7">
        <f t="shared" si="158"/>
        <v>246.7331632030598</v>
      </c>
      <c r="U1090" s="4">
        <f t="shared" si="159"/>
        <v>-3.5399553423014485E-3</v>
      </c>
      <c r="V1090" s="5">
        <f>T1090/MAX($T$14:T1090)-1</f>
        <v>-3.5399553423014485E-3</v>
      </c>
      <c r="Z1090" s="3"/>
      <c r="AA1090" s="3"/>
      <c r="AC1090" s="3"/>
      <c r="AE1090" s="3"/>
      <c r="AG1090" s="3"/>
      <c r="AL1090" s="3"/>
    </row>
    <row r="1091" spans="1:38" x14ac:dyDescent="0.25">
      <c r="A1091" s="3">
        <v>44140</v>
      </c>
      <c r="B1091">
        <v>18068952</v>
      </c>
      <c r="C1091">
        <v>31024562</v>
      </c>
      <c r="D1091">
        <v>23191830</v>
      </c>
      <c r="E1091">
        <v>30758578</v>
      </c>
      <c r="F1091">
        <v>16962984</v>
      </c>
      <c r="G1091">
        <v>27872416</v>
      </c>
      <c r="H1091">
        <v>27872416</v>
      </c>
      <c r="I1091">
        <v>22545274</v>
      </c>
      <c r="K1091" s="5">
        <f t="shared" si="151"/>
        <v>-2.9665534643431579E-3</v>
      </c>
      <c r="L1091" s="5">
        <f t="shared" si="156"/>
        <v>-1.1376988865127613E-2</v>
      </c>
      <c r="M1091" s="5">
        <f t="shared" si="157"/>
        <v>-1.6432198326974401E-3</v>
      </c>
      <c r="N1091" s="5">
        <f t="shared" si="150"/>
        <v>0</v>
      </c>
      <c r="O1091" s="5">
        <f t="shared" si="155"/>
        <v>5.6378137722770116E-3</v>
      </c>
      <c r="P1091" s="5">
        <f t="shared" si="152"/>
        <v>4.15823095553991E-3</v>
      </c>
      <c r="Q1091" s="5">
        <f t="shared" si="153"/>
        <v>4.15823095553991E-3</v>
      </c>
      <c r="R1091" s="5">
        <f t="shared" si="154"/>
        <v>4.043826993571642E-3</v>
      </c>
      <c r="T1091" s="7">
        <f t="shared" si="158"/>
        <v>246.79519625399547</v>
      </c>
      <c r="U1091" s="4">
        <f t="shared" si="159"/>
        <v>2.5141756434503282E-4</v>
      </c>
      <c r="V1091" s="5">
        <f>T1091/MAX($T$14:T1091)-1</f>
        <v>-3.2894277849064846E-3</v>
      </c>
      <c r="Z1091" s="3"/>
      <c r="AA1091" s="3"/>
      <c r="AC1091" s="3"/>
      <c r="AE1091" s="3"/>
      <c r="AG1091" s="3"/>
      <c r="AL1091" s="3"/>
    </row>
    <row r="1092" spans="1:38" x14ac:dyDescent="0.25">
      <c r="A1092" s="3">
        <v>44141</v>
      </c>
      <c r="B1092">
        <v>18054314</v>
      </c>
      <c r="C1092">
        <v>31120872</v>
      </c>
      <c r="D1092">
        <v>23170010</v>
      </c>
      <c r="E1092">
        <v>30799024</v>
      </c>
      <c r="F1092">
        <v>17128900</v>
      </c>
      <c r="G1092">
        <v>28107646</v>
      </c>
      <c r="H1092">
        <v>28107646</v>
      </c>
      <c r="I1092">
        <v>22745924</v>
      </c>
      <c r="K1092" s="5">
        <f t="shared" si="151"/>
        <v>-8.1011892665383556E-4</v>
      </c>
      <c r="L1092" s="5">
        <f t="shared" si="156"/>
        <v>3.1043145750131451E-3</v>
      </c>
      <c r="M1092" s="5">
        <f t="shared" si="157"/>
        <v>-9.4084856606835299E-4</v>
      </c>
      <c r="N1092" s="5">
        <f t="shared" si="150"/>
        <v>1.314950255502767E-3</v>
      </c>
      <c r="O1092" s="5">
        <f t="shared" si="155"/>
        <v>9.7810621055822722E-3</v>
      </c>
      <c r="P1092" s="5">
        <f t="shared" si="152"/>
        <v>8.4395267349626213E-3</v>
      </c>
      <c r="Q1092" s="5">
        <f t="shared" si="153"/>
        <v>8.4395267349626213E-3</v>
      </c>
      <c r="R1092" s="5">
        <f t="shared" si="154"/>
        <v>8.8998696578270753E-3</v>
      </c>
      <c r="T1092" s="7">
        <f t="shared" si="158"/>
        <v>247.97451581644481</v>
      </c>
      <c r="U1092" s="4">
        <f t="shared" si="159"/>
        <v>4.7785353213910392E-3</v>
      </c>
      <c r="V1092" s="5">
        <f>T1092/MAX($T$14:T1092)-1</f>
        <v>0</v>
      </c>
      <c r="Z1092" s="3"/>
      <c r="AA1092" s="3"/>
      <c r="AC1092" s="3"/>
      <c r="AE1092" s="3"/>
      <c r="AG1092" s="3"/>
      <c r="AL1092" s="3"/>
    </row>
    <row r="1093" spans="1:38" x14ac:dyDescent="0.25">
      <c r="A1093" s="3">
        <v>44144</v>
      </c>
      <c r="B1093">
        <v>18130236</v>
      </c>
      <c r="C1093">
        <v>31417866</v>
      </c>
      <c r="D1093">
        <v>23423846</v>
      </c>
      <c r="E1093">
        <v>31057302</v>
      </c>
      <c r="F1093">
        <v>16997438</v>
      </c>
      <c r="G1093">
        <v>28005516</v>
      </c>
      <c r="H1093">
        <v>28005516</v>
      </c>
      <c r="I1093">
        <v>22745924</v>
      </c>
      <c r="K1093" s="5">
        <f t="shared" si="151"/>
        <v>4.2051999317171962E-3</v>
      </c>
      <c r="L1093" s="5">
        <f t="shared" si="156"/>
        <v>9.5432415904026513E-3</v>
      </c>
      <c r="M1093" s="5">
        <f t="shared" si="157"/>
        <v>1.0955368599323112E-2</v>
      </c>
      <c r="N1093" s="5">
        <f t="shared" si="150"/>
        <v>8.3859150861402831E-3</v>
      </c>
      <c r="O1093" s="5">
        <f t="shared" si="155"/>
        <v>-7.674865286153798E-3</v>
      </c>
      <c r="P1093" s="5">
        <f t="shared" si="152"/>
        <v>-3.6335308904914543E-3</v>
      </c>
      <c r="Q1093" s="5">
        <f t="shared" si="153"/>
        <v>-3.6335308904914543E-3</v>
      </c>
      <c r="R1093" s="5">
        <f t="shared" si="154"/>
        <v>0</v>
      </c>
      <c r="T1093" s="7">
        <f t="shared" si="158"/>
        <v>248.53703974857129</v>
      </c>
      <c r="U1093" s="4">
        <f t="shared" si="159"/>
        <v>2.268474767555817E-3</v>
      </c>
      <c r="V1093" s="5">
        <f>T1093/MAX($T$14:T1093)-1</f>
        <v>0</v>
      </c>
      <c r="Z1093" s="3"/>
      <c r="AA1093" s="3"/>
      <c r="AC1093" s="3"/>
      <c r="AE1093" s="3"/>
      <c r="AG1093" s="3"/>
      <c r="AL1093" s="3"/>
    </row>
    <row r="1094" spans="1:38" x14ac:dyDescent="0.25">
      <c r="A1094" s="3">
        <v>44145</v>
      </c>
      <c r="B1094">
        <v>18469064</v>
      </c>
      <c r="C1094">
        <v>31716818</v>
      </c>
      <c r="D1094">
        <v>23637262</v>
      </c>
      <c r="E1094">
        <v>31270328</v>
      </c>
      <c r="F1094">
        <v>16947014</v>
      </c>
      <c r="G1094">
        <v>27968592</v>
      </c>
      <c r="H1094">
        <v>27968592</v>
      </c>
      <c r="I1094">
        <v>22745924</v>
      </c>
      <c r="K1094" s="5">
        <f t="shared" si="151"/>
        <v>1.8688559817974681E-2</v>
      </c>
      <c r="L1094" s="5">
        <f t="shared" si="156"/>
        <v>9.5153502787235222E-3</v>
      </c>
      <c r="M1094" s="5">
        <f t="shared" si="157"/>
        <v>9.1110571679817731E-3</v>
      </c>
      <c r="N1094" s="5">
        <f t="shared" si="150"/>
        <v>6.8591276859786277E-3</v>
      </c>
      <c r="O1094" s="5">
        <f t="shared" si="155"/>
        <v>-2.9665647258133587E-3</v>
      </c>
      <c r="P1094" s="5">
        <f t="shared" si="152"/>
        <v>-1.3184545501678802E-3</v>
      </c>
      <c r="Q1094" s="5">
        <f t="shared" si="153"/>
        <v>-1.3184545501678802E-3</v>
      </c>
      <c r="R1094" s="5">
        <f t="shared" si="154"/>
        <v>0</v>
      </c>
      <c r="T1094" s="7">
        <f t="shared" si="158"/>
        <v>249.73531824801498</v>
      </c>
      <c r="U1094" s="4">
        <f t="shared" si="159"/>
        <v>4.8213276405636857E-3</v>
      </c>
      <c r="V1094" s="5">
        <f>T1094/MAX($T$14:T1094)-1</f>
        <v>0</v>
      </c>
      <c r="Z1094" s="3"/>
      <c r="AA1094" s="3"/>
      <c r="AC1094" s="3"/>
      <c r="AE1094" s="3"/>
      <c r="AG1094" s="3"/>
      <c r="AL1094" s="3"/>
    </row>
    <row r="1095" spans="1:38" x14ac:dyDescent="0.25">
      <c r="A1095" s="3">
        <v>44146</v>
      </c>
      <c r="B1095">
        <v>18418694</v>
      </c>
      <c r="C1095">
        <v>31733714</v>
      </c>
      <c r="D1095">
        <v>23548076</v>
      </c>
      <c r="E1095">
        <v>31125770</v>
      </c>
      <c r="F1095">
        <v>16933284</v>
      </c>
      <c r="G1095">
        <v>28055416</v>
      </c>
      <c r="H1095">
        <v>28055416</v>
      </c>
      <c r="I1095">
        <v>22775832</v>
      </c>
      <c r="K1095" s="5">
        <f t="shared" si="151"/>
        <v>-2.7272632765796834E-3</v>
      </c>
      <c r="L1095" s="5">
        <f t="shared" si="156"/>
        <v>5.3271422120593215E-4</v>
      </c>
      <c r="M1095" s="5">
        <f t="shared" si="157"/>
        <v>-3.773110438933247E-3</v>
      </c>
      <c r="N1095" s="5">
        <f t="shared" si="150"/>
        <v>-4.6228488553110569E-3</v>
      </c>
      <c r="O1095" s="5">
        <f t="shared" si="155"/>
        <v>-8.1017222266999145E-4</v>
      </c>
      <c r="P1095" s="5">
        <f t="shared" si="152"/>
        <v>3.1043393246252826E-3</v>
      </c>
      <c r="Q1095" s="5">
        <f t="shared" si="153"/>
        <v>3.1043393246252826E-3</v>
      </c>
      <c r="R1095" s="5">
        <f t="shared" si="154"/>
        <v>1.3148729416312399E-3</v>
      </c>
      <c r="T1095" s="7">
        <f t="shared" si="158"/>
        <v>249.61428624300746</v>
      </c>
      <c r="U1095" s="4">
        <f t="shared" si="159"/>
        <v>-4.8464112267578019E-4</v>
      </c>
      <c r="V1095" s="5">
        <f>T1095/MAX($T$14:T1095)-1</f>
        <v>-4.8464112267576631E-4</v>
      </c>
      <c r="Z1095" s="3"/>
      <c r="AA1095" s="3"/>
      <c r="AC1095" s="3"/>
      <c r="AE1095" s="3"/>
      <c r="AG1095" s="3"/>
      <c r="AL1095" s="3"/>
    </row>
    <row r="1096" spans="1:38" x14ac:dyDescent="0.25">
      <c r="A1096" s="3">
        <v>44147</v>
      </c>
      <c r="B1096">
        <v>18310460</v>
      </c>
      <c r="C1096">
        <v>31650654</v>
      </c>
      <c r="D1096">
        <v>23451432</v>
      </c>
      <c r="E1096">
        <v>30977274</v>
      </c>
      <c r="F1096">
        <v>17004494</v>
      </c>
      <c r="G1096">
        <v>28323154</v>
      </c>
      <c r="H1096">
        <v>28323154</v>
      </c>
      <c r="I1096">
        <v>22966828</v>
      </c>
      <c r="K1096" s="5">
        <f t="shared" si="151"/>
        <v>-5.8763124030400959E-3</v>
      </c>
      <c r="L1096" s="5">
        <f t="shared" si="156"/>
        <v>-2.6174055769204729E-3</v>
      </c>
      <c r="M1096" s="5">
        <f t="shared" si="157"/>
        <v>-4.1041144932605356E-3</v>
      </c>
      <c r="N1096" s="5">
        <f t="shared" si="150"/>
        <v>-4.7708377977476735E-3</v>
      </c>
      <c r="O1096" s="5">
        <f t="shared" si="155"/>
        <v>4.2053272123705465E-3</v>
      </c>
      <c r="P1096" s="5">
        <f t="shared" si="152"/>
        <v>9.5431841039177456E-3</v>
      </c>
      <c r="Q1096" s="5">
        <f t="shared" si="153"/>
        <v>9.5431841039177456E-3</v>
      </c>
      <c r="R1096" s="5">
        <f t="shared" si="154"/>
        <v>8.3859066048608266E-3</v>
      </c>
      <c r="T1096" s="7">
        <f t="shared" si="158"/>
        <v>250.06075046634484</v>
      </c>
      <c r="U1096" s="4">
        <f t="shared" si="159"/>
        <v>1.7886164692622608E-3</v>
      </c>
      <c r="V1096" s="5">
        <f>T1096/MAX($T$14:T1096)-1</f>
        <v>0</v>
      </c>
      <c r="Z1096" s="3"/>
      <c r="AA1096" s="3"/>
      <c r="AC1096" s="3"/>
      <c r="AE1096" s="3"/>
      <c r="AG1096" s="3"/>
      <c r="AL1096" s="3"/>
    </row>
    <row r="1097" spans="1:38" x14ac:dyDescent="0.25">
      <c r="A1097" s="3">
        <v>44148</v>
      </c>
      <c r="B1097">
        <v>18249728</v>
      </c>
      <c r="C1097">
        <v>31727050</v>
      </c>
      <c r="D1097">
        <v>23451432</v>
      </c>
      <c r="E1097">
        <v>30993338</v>
      </c>
      <c r="F1097">
        <v>17322284</v>
      </c>
      <c r="G1097">
        <v>28592660</v>
      </c>
      <c r="H1097">
        <v>28592660</v>
      </c>
      <c r="I1097">
        <v>23124360</v>
      </c>
      <c r="K1097" s="5">
        <f t="shared" si="151"/>
        <v>-3.3167926966335415E-3</v>
      </c>
      <c r="L1097" s="5">
        <f t="shared" si="156"/>
        <v>2.4137257953658064E-3</v>
      </c>
      <c r="M1097" s="5">
        <f t="shared" si="157"/>
        <v>0</v>
      </c>
      <c r="N1097" s="5">
        <f t="shared" ref="N1097:N1160" si="160">E1097/E1096-1</f>
        <v>5.1857371310326528E-4</v>
      </c>
      <c r="O1097" s="5">
        <f t="shared" si="155"/>
        <v>1.8688589028288627E-2</v>
      </c>
      <c r="P1097" s="5">
        <f t="shared" si="152"/>
        <v>9.5153950721731384E-3</v>
      </c>
      <c r="Q1097" s="5">
        <f t="shared" si="153"/>
        <v>9.5153950721731384E-3</v>
      </c>
      <c r="R1097" s="5">
        <f t="shared" si="154"/>
        <v>6.8591100172823438E-3</v>
      </c>
      <c r="T1097" s="7">
        <f t="shared" si="158"/>
        <v>251.44214844213295</v>
      </c>
      <c r="U1097" s="4">
        <f t="shared" si="159"/>
        <v>5.5242495002190972E-3</v>
      </c>
      <c r="V1097" s="5">
        <f>T1097/MAX($T$14:T1097)-1</f>
        <v>0</v>
      </c>
      <c r="Z1097" s="3"/>
      <c r="AA1097" s="3"/>
      <c r="AC1097" s="3"/>
      <c r="AE1097" s="3"/>
      <c r="AG1097" s="3"/>
      <c r="AL1097" s="3"/>
    </row>
    <row r="1098" spans="1:38" x14ac:dyDescent="0.25">
      <c r="A1098" s="3">
        <v>44152</v>
      </c>
      <c r="B1098">
        <v>18305660</v>
      </c>
      <c r="C1098">
        <v>31874102</v>
      </c>
      <c r="D1098">
        <v>23502624</v>
      </c>
      <c r="E1098">
        <v>31125234</v>
      </c>
      <c r="F1098">
        <v>17275042</v>
      </c>
      <c r="G1098">
        <v>28607890</v>
      </c>
      <c r="H1098">
        <v>28607890</v>
      </c>
      <c r="I1098">
        <v>23017460</v>
      </c>
      <c r="K1098" s="5">
        <f t="shared" si="151"/>
        <v>3.0648128015935416E-3</v>
      </c>
      <c r="L1098" s="5">
        <f t="shared" si="156"/>
        <v>4.6349093281601306E-3</v>
      </c>
      <c r="M1098" s="5">
        <f t="shared" si="157"/>
        <v>2.1828944177055831E-3</v>
      </c>
      <c r="N1098" s="5">
        <f t="shared" si="160"/>
        <v>4.2556242247930864E-3</v>
      </c>
      <c r="O1098" s="5">
        <f t="shared" si="155"/>
        <v>-2.7272385096561713E-3</v>
      </c>
      <c r="P1098" s="5">
        <f t="shared" si="152"/>
        <v>5.3265418467529635E-4</v>
      </c>
      <c r="Q1098" s="5">
        <f t="shared" si="153"/>
        <v>5.3265418467529635E-4</v>
      </c>
      <c r="R1098" s="5">
        <f t="shared" si="154"/>
        <v>-4.6228306426642218E-3</v>
      </c>
      <c r="T1098" s="7">
        <f t="shared" si="158"/>
        <v>251.68898542728951</v>
      </c>
      <c r="U1098" s="4">
        <f t="shared" si="159"/>
        <v>9.8168499866031766E-4</v>
      </c>
      <c r="V1098" s="5">
        <f>T1098/MAX($T$14:T1098)-1</f>
        <v>0</v>
      </c>
      <c r="Z1098" s="3"/>
      <c r="AA1098" s="3"/>
      <c r="AC1098" s="3"/>
      <c r="AE1098" s="3"/>
      <c r="AG1098" s="3"/>
      <c r="AL1098" s="3"/>
    </row>
    <row r="1099" spans="1:38" x14ac:dyDescent="0.25">
      <c r="A1099" s="3">
        <v>44153</v>
      </c>
      <c r="B1099">
        <v>18440426</v>
      </c>
      <c r="C1099">
        <v>31911430</v>
      </c>
      <c r="D1099">
        <v>23638466</v>
      </c>
      <c r="E1099">
        <v>31111636</v>
      </c>
      <c r="F1099">
        <v>17181450</v>
      </c>
      <c r="G1099">
        <v>28448220</v>
      </c>
      <c r="H1099">
        <v>28448220</v>
      </c>
      <c r="I1099">
        <v>23043050</v>
      </c>
      <c r="K1099" s="5">
        <f t="shared" ref="K1099:K1162" si="161">B1099/B1098-1</f>
        <v>7.3619853094617493E-3</v>
      </c>
      <c r="L1099" s="5">
        <f t="shared" si="156"/>
        <v>1.171107502887514E-3</v>
      </c>
      <c r="M1099" s="5">
        <f t="shared" si="157"/>
        <v>5.7798652610023815E-3</v>
      </c>
      <c r="N1099" s="5">
        <f t="shared" si="160"/>
        <v>-4.3688024963928207E-4</v>
      </c>
      <c r="O1099" s="5">
        <f t="shared" si="155"/>
        <v>-5.4177581739019987E-3</v>
      </c>
      <c r="P1099" s="5">
        <f t="shared" si="152"/>
        <v>-5.5813273890524817E-3</v>
      </c>
      <c r="Q1099" s="5">
        <f t="shared" si="153"/>
        <v>-5.5813273890524817E-3</v>
      </c>
      <c r="R1099" s="5">
        <f t="shared" si="154"/>
        <v>1.1117647212159909E-3</v>
      </c>
      <c r="T1099" s="7">
        <f t="shared" si="158"/>
        <v>251.63888137354212</v>
      </c>
      <c r="U1099" s="4">
        <f t="shared" si="159"/>
        <v>-1.9907130088482605E-4</v>
      </c>
      <c r="V1099" s="5">
        <f>T1099/MAX($T$14:T1099)-1</f>
        <v>-1.9907130088481217E-4</v>
      </c>
      <c r="Z1099" s="3"/>
      <c r="AA1099" s="3"/>
      <c r="AC1099" s="3"/>
      <c r="AE1099" s="3"/>
      <c r="AG1099" s="3"/>
      <c r="AL1099" s="3"/>
    </row>
    <row r="1100" spans="1:38" x14ac:dyDescent="0.25">
      <c r="A1100" s="3">
        <v>44154</v>
      </c>
      <c r="B1100">
        <v>18037474</v>
      </c>
      <c r="C1100">
        <v>31320034</v>
      </c>
      <c r="D1100">
        <v>23472142</v>
      </c>
      <c r="E1100">
        <v>30740426</v>
      </c>
      <c r="F1100">
        <v>17190758</v>
      </c>
      <c r="G1100">
        <v>28581492</v>
      </c>
      <c r="H1100">
        <v>28581492</v>
      </c>
      <c r="I1100">
        <v>23055000</v>
      </c>
      <c r="K1100" s="5">
        <f t="shared" si="161"/>
        <v>-2.1851555923924959E-2</v>
      </c>
      <c r="L1100" s="5">
        <f t="shared" si="156"/>
        <v>-1.8532419261687694E-2</v>
      </c>
      <c r="M1100" s="5">
        <f t="shared" si="157"/>
        <v>-7.0361587761236244E-3</v>
      </c>
      <c r="N1100" s="5">
        <f t="shared" si="160"/>
        <v>-1.1931548697728389E-2</v>
      </c>
      <c r="O1100" s="5">
        <f t="shared" si="155"/>
        <v>5.4174705860088324E-4</v>
      </c>
      <c r="P1100" s="5">
        <f t="shared" si="152"/>
        <v>4.6847219263630446E-3</v>
      </c>
      <c r="Q1100" s="5">
        <f t="shared" si="153"/>
        <v>4.6847219263630446E-3</v>
      </c>
      <c r="R1100" s="5">
        <f t="shared" si="154"/>
        <v>5.1859454369096447E-4</v>
      </c>
      <c r="T1100" s="7">
        <f t="shared" si="158"/>
        <v>250.10004993764232</v>
      </c>
      <c r="U1100" s="4">
        <f t="shared" si="159"/>
        <v>-6.1152371505558412E-3</v>
      </c>
      <c r="V1100" s="5">
        <f>T1100/MAX($T$14:T1100)-1</f>
        <v>-6.3130910832258635E-3</v>
      </c>
      <c r="Z1100" s="3"/>
      <c r="AA1100" s="3"/>
      <c r="AC1100" s="3"/>
      <c r="AE1100" s="3"/>
      <c r="AG1100" s="3"/>
      <c r="AL1100" s="3"/>
    </row>
    <row r="1101" spans="1:38" x14ac:dyDescent="0.25">
      <c r="A1101" s="3">
        <v>44155</v>
      </c>
      <c r="B1101">
        <v>17937266</v>
      </c>
      <c r="C1101">
        <v>31146034</v>
      </c>
      <c r="D1101">
        <v>23426820</v>
      </c>
      <c r="E1101">
        <v>30740426</v>
      </c>
      <c r="F1101">
        <v>17243444</v>
      </c>
      <c r="G1101">
        <v>28713964</v>
      </c>
      <c r="H1101">
        <v>28713964</v>
      </c>
      <c r="I1101">
        <v>23153114</v>
      </c>
      <c r="K1101" s="5">
        <f t="shared" si="161"/>
        <v>-5.5555450835299558E-3</v>
      </c>
      <c r="L1101" s="5">
        <f t="shared" si="156"/>
        <v>-5.5555495246270015E-3</v>
      </c>
      <c r="M1101" s="5">
        <f t="shared" si="157"/>
        <v>-1.9308847057929457E-3</v>
      </c>
      <c r="N1101" s="5">
        <f t="shared" si="160"/>
        <v>0</v>
      </c>
      <c r="O1101" s="5">
        <f t="shared" si="155"/>
        <v>3.0647863229764649E-3</v>
      </c>
      <c r="P1101" s="5">
        <f t="shared" si="152"/>
        <v>4.6348874999246892E-3</v>
      </c>
      <c r="Q1101" s="5">
        <f t="shared" si="153"/>
        <v>4.6348874999246892E-3</v>
      </c>
      <c r="R1101" s="5">
        <f t="shared" si="154"/>
        <v>4.2556495337235933E-3</v>
      </c>
      <c r="T1101" s="7">
        <f t="shared" si="158"/>
        <v>250.21097654839161</v>
      </c>
      <c r="U1101" s="4">
        <f t="shared" si="159"/>
        <v>4.4352894282494171E-4</v>
      </c>
      <c r="V1101" s="5">
        <f>T1101/MAX($T$14:T1101)-1</f>
        <v>-5.8723621790151004E-3</v>
      </c>
      <c r="Z1101" s="3"/>
      <c r="AA1101" s="3"/>
      <c r="AC1101" s="3"/>
      <c r="AE1101" s="3"/>
      <c r="AG1101" s="3"/>
      <c r="AL1101" s="3"/>
    </row>
    <row r="1102" spans="1:38" x14ac:dyDescent="0.25">
      <c r="A1102" s="3">
        <v>44158</v>
      </c>
      <c r="B1102">
        <v>17974536</v>
      </c>
      <c r="C1102">
        <v>31021692</v>
      </c>
      <c r="D1102">
        <v>23443288</v>
      </c>
      <c r="E1102">
        <v>30740426</v>
      </c>
      <c r="F1102">
        <v>17370390</v>
      </c>
      <c r="G1102">
        <v>28747592</v>
      </c>
      <c r="H1102">
        <v>28747592</v>
      </c>
      <c r="I1102">
        <v>23143000</v>
      </c>
      <c r="K1102" s="5">
        <f t="shared" si="161"/>
        <v>2.0777971403223017E-3</v>
      </c>
      <c r="L1102" s="5">
        <f t="shared" si="156"/>
        <v>-3.9922257838670427E-3</v>
      </c>
      <c r="M1102" s="5">
        <f t="shared" si="157"/>
        <v>7.029549891961473E-4</v>
      </c>
      <c r="N1102" s="5">
        <f t="shared" si="160"/>
        <v>0</v>
      </c>
      <c r="O1102" s="5">
        <f t="shared" si="155"/>
        <v>7.3619863874061497E-3</v>
      </c>
      <c r="P1102" s="5">
        <f t="shared" si="152"/>
        <v>1.1711374995106993E-3</v>
      </c>
      <c r="Q1102" s="5">
        <f t="shared" si="153"/>
        <v>1.1711374995106993E-3</v>
      </c>
      <c r="R1102" s="5">
        <f t="shared" si="154"/>
        <v>-4.3683108889802647E-4</v>
      </c>
      <c r="T1102" s="7">
        <f t="shared" si="158"/>
        <v>250.46293764573184</v>
      </c>
      <c r="U1102" s="4">
        <f t="shared" si="159"/>
        <v>1.006994580397616E-3</v>
      </c>
      <c r="V1102" s="5">
        <f>T1102/MAX($T$14:T1102)-1</f>
        <v>-4.8712810355058256E-3</v>
      </c>
      <c r="Z1102" s="3"/>
      <c r="AA1102" s="3"/>
      <c r="AC1102" s="3"/>
      <c r="AE1102" s="3"/>
      <c r="AG1102" s="3"/>
      <c r="AL1102" s="3"/>
    </row>
    <row r="1103" spans="1:38" x14ac:dyDescent="0.25">
      <c r="A1103" s="3">
        <v>44159</v>
      </c>
      <c r="B1103">
        <v>17983934</v>
      </c>
      <c r="C1103">
        <v>31007838</v>
      </c>
      <c r="D1103">
        <v>23419118</v>
      </c>
      <c r="E1103">
        <v>30784882</v>
      </c>
      <c r="F1103">
        <v>17189598</v>
      </c>
      <c r="G1103">
        <v>28509958</v>
      </c>
      <c r="H1103">
        <v>28509958</v>
      </c>
      <c r="I1103">
        <v>22964966</v>
      </c>
      <c r="K1103" s="5">
        <f t="shared" si="161"/>
        <v>5.2285077066804853E-4</v>
      </c>
      <c r="L1103" s="5">
        <f t="shared" si="156"/>
        <v>-4.4659072754638096E-4</v>
      </c>
      <c r="M1103" s="5">
        <f t="shared" si="157"/>
        <v>-1.0309987233872997E-3</v>
      </c>
      <c r="N1103" s="5">
        <f t="shared" si="160"/>
        <v>1.4461738428739324E-3</v>
      </c>
      <c r="O1103" s="5">
        <f t="shared" si="155"/>
        <v>-1.040805646850762E-2</v>
      </c>
      <c r="P1103" s="5">
        <f t="shared" ref="P1103:P1166" si="162">IFERROR(G1103/G1102-1,0)</f>
        <v>-8.2662227848510073E-3</v>
      </c>
      <c r="Q1103" s="5">
        <f t="shared" ref="Q1103:Q1166" si="163">IFERROR(H1103/H1102-1,0)</f>
        <v>-8.2662227848510073E-3</v>
      </c>
      <c r="R1103" s="5">
        <f t="shared" ref="R1103:R1166" si="164">IFERROR(I1103/I1102-1,0)</f>
        <v>-7.692779674199568E-3</v>
      </c>
      <c r="T1103" s="7">
        <f t="shared" si="158"/>
        <v>249.39402924779273</v>
      </c>
      <c r="U1103" s="4">
        <f t="shared" si="159"/>
        <v>-4.2677308187251128E-3</v>
      </c>
      <c r="V1103" s="5">
        <f>T1103/MAX($T$14:T1103)-1</f>
        <v>-9.1182225380290749E-3</v>
      </c>
      <c r="Z1103" s="3"/>
      <c r="AA1103" s="3"/>
      <c r="AC1103" s="3"/>
      <c r="AE1103" s="3"/>
      <c r="AG1103" s="3"/>
      <c r="AL1103" s="3"/>
    </row>
    <row r="1104" spans="1:38" x14ac:dyDescent="0.25">
      <c r="A1104" s="3">
        <v>44160</v>
      </c>
      <c r="B1104">
        <v>17910828</v>
      </c>
      <c r="C1104">
        <v>31604150</v>
      </c>
      <c r="D1104">
        <v>23709440</v>
      </c>
      <c r="E1104">
        <v>31237936</v>
      </c>
      <c r="F1104">
        <v>17063488</v>
      </c>
      <c r="G1104">
        <v>28331428</v>
      </c>
      <c r="H1104">
        <v>28331428</v>
      </c>
      <c r="I1104">
        <v>22967106</v>
      </c>
      <c r="K1104" s="5">
        <f t="shared" si="161"/>
        <v>-4.0650727477091753E-3</v>
      </c>
      <c r="L1104" s="5">
        <f t="shared" si="156"/>
        <v>1.9231008624335466E-2</v>
      </c>
      <c r="M1104" s="5">
        <f t="shared" si="157"/>
        <v>1.239679478962441E-2</v>
      </c>
      <c r="N1104" s="5">
        <f t="shared" si="160"/>
        <v>1.4716769094648363E-2</v>
      </c>
      <c r="O1104" s="5">
        <f t="shared" ref="O1104:O1167" si="165">IFERROR(F1104/F1103-1,0)</f>
        <v>-7.3364135682520981E-3</v>
      </c>
      <c r="P1104" s="5">
        <f t="shared" si="162"/>
        <v>-6.2620225536634821E-3</v>
      </c>
      <c r="Q1104" s="5">
        <f t="shared" si="163"/>
        <v>-6.2620225536634821E-3</v>
      </c>
      <c r="R1104" s="5">
        <f t="shared" si="164"/>
        <v>9.3185419913099921E-5</v>
      </c>
      <c r="T1104" s="7">
        <f t="shared" si="158"/>
        <v>250.09583110722761</v>
      </c>
      <c r="U1104" s="4">
        <f t="shared" si="159"/>
        <v>2.8140283131541377E-3</v>
      </c>
      <c r="V1104" s="5">
        <f>T1104/MAX($T$14:T1104)-1</f>
        <v>-6.3298531612625553E-3</v>
      </c>
      <c r="Z1104" s="3"/>
      <c r="AA1104" s="3"/>
      <c r="AC1104" s="3"/>
      <c r="AE1104" s="3"/>
      <c r="AG1104" s="3"/>
      <c r="AL1104" s="3"/>
    </row>
    <row r="1105" spans="1:38" x14ac:dyDescent="0.25">
      <c r="A1105" s="3">
        <v>44161</v>
      </c>
      <c r="B1105">
        <v>17715752</v>
      </c>
      <c r="C1105">
        <v>31388380</v>
      </c>
      <c r="D1105">
        <v>23379700</v>
      </c>
      <c r="E1105">
        <v>31026134</v>
      </c>
      <c r="F1105">
        <v>17098944</v>
      </c>
      <c r="G1105">
        <v>28218324</v>
      </c>
      <c r="H1105">
        <v>28218324</v>
      </c>
      <c r="I1105">
        <v>22967106</v>
      </c>
      <c r="K1105" s="5">
        <f t="shared" si="161"/>
        <v>-1.0891512106531276E-2</v>
      </c>
      <c r="L1105" s="5">
        <f t="shared" si="156"/>
        <v>-6.8272679379132173E-3</v>
      </c>
      <c r="M1105" s="5">
        <f t="shared" si="157"/>
        <v>-1.3907540625168746E-2</v>
      </c>
      <c r="N1105" s="5">
        <f t="shared" si="160"/>
        <v>-6.780281514117914E-3</v>
      </c>
      <c r="O1105" s="5">
        <f t="shared" si="165"/>
        <v>2.0778870064550592E-3</v>
      </c>
      <c r="P1105" s="5">
        <f t="shared" si="162"/>
        <v>-3.9921743443359636E-3</v>
      </c>
      <c r="Q1105" s="5">
        <f t="shared" si="163"/>
        <v>-3.9921743443359636E-3</v>
      </c>
      <c r="R1105" s="5">
        <f t="shared" si="164"/>
        <v>0</v>
      </c>
      <c r="T1105" s="7">
        <f t="shared" si="158"/>
        <v>248.71051704016986</v>
      </c>
      <c r="U1105" s="4">
        <f t="shared" si="159"/>
        <v>-5.5391329832435027E-3</v>
      </c>
      <c r="V1105" s="5">
        <f>T1105/MAX($T$14:T1105)-1</f>
        <v>-1.1833924246081429E-2</v>
      </c>
      <c r="Z1105" s="3"/>
      <c r="AA1105" s="3"/>
      <c r="AC1105" s="3"/>
      <c r="AE1105" s="3"/>
      <c r="AG1105" s="3"/>
      <c r="AL1105" s="3"/>
    </row>
    <row r="1106" spans="1:38" x14ac:dyDescent="0.25">
      <c r="A1106" s="3">
        <v>44162</v>
      </c>
      <c r="B1106">
        <v>17662098</v>
      </c>
      <c r="C1106">
        <v>31388380</v>
      </c>
      <c r="D1106">
        <v>23379700</v>
      </c>
      <c r="E1106">
        <v>31026134</v>
      </c>
      <c r="F1106">
        <v>17107884</v>
      </c>
      <c r="G1106">
        <v>28205720</v>
      </c>
      <c r="H1106">
        <v>28205720</v>
      </c>
      <c r="I1106">
        <v>23000322</v>
      </c>
      <c r="K1106" s="5">
        <f t="shared" si="161"/>
        <v>-3.0286041484437476E-3</v>
      </c>
      <c r="L1106" s="5">
        <f t="shared" si="156"/>
        <v>0</v>
      </c>
      <c r="M1106" s="5">
        <f t="shared" si="157"/>
        <v>0</v>
      </c>
      <c r="N1106" s="5">
        <f t="shared" si="160"/>
        <v>0</v>
      </c>
      <c r="O1106" s="5">
        <f t="shared" si="165"/>
        <v>5.2283930516416888E-4</v>
      </c>
      <c r="P1106" s="5">
        <f t="shared" si="162"/>
        <v>-4.4666012056560067E-4</v>
      </c>
      <c r="Q1106" s="5">
        <f t="shared" si="163"/>
        <v>-4.4666012056560067E-4</v>
      </c>
      <c r="R1106" s="5">
        <f t="shared" si="164"/>
        <v>1.4462422910399564E-3</v>
      </c>
      <c r="T1106" s="7">
        <f t="shared" si="158"/>
        <v>248.64980547256519</v>
      </c>
      <c r="U1106" s="4">
        <f t="shared" si="159"/>
        <v>-2.4410534917135296E-4</v>
      </c>
      <c r="V1106" s="5">
        <f>T1106/MAX($T$14:T1106)-1</f>
        <v>-1.2075140871042667E-2</v>
      </c>
      <c r="Z1106" s="3"/>
      <c r="AA1106" s="3"/>
      <c r="AC1106" s="3"/>
      <c r="AE1106" s="3"/>
      <c r="AG1106" s="3"/>
      <c r="AL1106" s="3"/>
    </row>
    <row r="1107" spans="1:38" x14ac:dyDescent="0.25">
      <c r="A1107" s="3">
        <v>44166</v>
      </c>
      <c r="B1107">
        <v>17661432</v>
      </c>
      <c r="C1107">
        <v>31363116</v>
      </c>
      <c r="D1107">
        <v>23379700</v>
      </c>
      <c r="E1107">
        <v>31026134</v>
      </c>
      <c r="F1107">
        <v>17038340</v>
      </c>
      <c r="G1107">
        <v>28748146</v>
      </c>
      <c r="H1107">
        <v>28748146</v>
      </c>
      <c r="I1107">
        <v>23338812</v>
      </c>
      <c r="K1107" s="5">
        <f t="shared" si="161"/>
        <v>-3.7707864603664376E-5</v>
      </c>
      <c r="L1107" s="5">
        <f t="shared" si="156"/>
        <v>-8.0488384555044146E-4</v>
      </c>
      <c r="M1107" s="5">
        <f t="shared" si="157"/>
        <v>0</v>
      </c>
      <c r="N1107" s="5">
        <f t="shared" si="160"/>
        <v>0</v>
      </c>
      <c r="O1107" s="5">
        <f t="shared" si="165"/>
        <v>-4.0650263936791164E-3</v>
      </c>
      <c r="P1107" s="5">
        <f t="shared" si="162"/>
        <v>1.923106377004391E-2</v>
      </c>
      <c r="Q1107" s="5">
        <f t="shared" si="163"/>
        <v>1.923106377004391E-2</v>
      </c>
      <c r="R1107" s="5">
        <f t="shared" si="164"/>
        <v>1.4716750487232311E-2</v>
      </c>
      <c r="T1107" s="7">
        <f t="shared" si="158"/>
        <v>250.15013539630152</v>
      </c>
      <c r="U1107" s="4">
        <f t="shared" si="159"/>
        <v>6.0339074904358636E-3</v>
      </c>
      <c r="V1107" s="5">
        <f>T1107/MAX($T$14:T1107)-1</f>
        <v>-6.1140936635566412E-3</v>
      </c>
      <c r="Z1107" s="3"/>
      <c r="AA1107" s="3"/>
      <c r="AC1107" s="3"/>
      <c r="AE1107" s="3"/>
      <c r="AG1107" s="3"/>
      <c r="AL1107" s="3"/>
    </row>
    <row r="1108" spans="1:38" x14ac:dyDescent="0.25">
      <c r="A1108" s="3">
        <v>44167</v>
      </c>
      <c r="B1108">
        <v>17667764</v>
      </c>
      <c r="C1108">
        <v>31195712</v>
      </c>
      <c r="D1108">
        <v>23273014</v>
      </c>
      <c r="E1108">
        <v>30881412</v>
      </c>
      <c r="F1108">
        <v>16975154</v>
      </c>
      <c r="G1108">
        <v>28760242</v>
      </c>
      <c r="H1108">
        <v>28760242</v>
      </c>
      <c r="I1108">
        <v>23244936</v>
      </c>
      <c r="K1108" s="5">
        <f t="shared" si="161"/>
        <v>3.5852132488467525E-4</v>
      </c>
      <c r="L1108" s="5">
        <f t="shared" si="156"/>
        <v>-5.3376073984485739E-3</v>
      </c>
      <c r="M1108" s="5">
        <f t="shared" si="157"/>
        <v>-4.5631894335684819E-3</v>
      </c>
      <c r="N1108" s="5">
        <f t="shared" si="160"/>
        <v>-4.6645192726879614E-3</v>
      </c>
      <c r="O1108" s="5">
        <f t="shared" si="165"/>
        <v>-3.7084598617000974E-3</v>
      </c>
      <c r="P1108" s="5">
        <f t="shared" si="162"/>
        <v>4.2075756815762588E-4</v>
      </c>
      <c r="Q1108" s="5">
        <f t="shared" si="163"/>
        <v>4.2075756815762588E-4</v>
      </c>
      <c r="R1108" s="5">
        <f t="shared" si="164"/>
        <v>-4.022312703834241E-3</v>
      </c>
      <c r="T1108" s="7">
        <f t="shared" si="158"/>
        <v>249.49048785674918</v>
      </c>
      <c r="U1108" s="4">
        <f t="shared" si="159"/>
        <v>-2.6370065261299286E-3</v>
      </c>
      <c r="V1108" s="5">
        <f>T1108/MAX($T$14:T1108)-1</f>
        <v>-8.7349772847944429E-3</v>
      </c>
      <c r="Z1108" s="3"/>
      <c r="AA1108" s="3"/>
      <c r="AC1108" s="3"/>
      <c r="AE1108" s="3"/>
      <c r="AG1108" s="3"/>
      <c r="AL1108" s="3"/>
    </row>
    <row r="1109" spans="1:38" x14ac:dyDescent="0.25">
      <c r="A1109" s="3">
        <v>44168</v>
      </c>
      <c r="B1109">
        <v>17493128</v>
      </c>
      <c r="C1109">
        <v>30802454</v>
      </c>
      <c r="D1109">
        <v>23143296</v>
      </c>
      <c r="E1109">
        <v>30801370</v>
      </c>
      <c r="F1109">
        <v>16927870</v>
      </c>
      <c r="G1109">
        <v>28752144</v>
      </c>
      <c r="H1109">
        <v>28752144</v>
      </c>
      <c r="I1109">
        <v>23244936</v>
      </c>
      <c r="K1109" s="5">
        <f t="shared" si="161"/>
        <v>-9.8844426493358561E-3</v>
      </c>
      <c r="L1109" s="5">
        <f t="shared" si="156"/>
        <v>-1.2606155615233261E-2</v>
      </c>
      <c r="M1109" s="5">
        <f t="shared" si="157"/>
        <v>-5.5737516421380251E-3</v>
      </c>
      <c r="N1109" s="5">
        <f t="shared" si="160"/>
        <v>-2.5919151624284043E-3</v>
      </c>
      <c r="O1109" s="5">
        <f t="shared" si="165"/>
        <v>-2.7854828297876333E-3</v>
      </c>
      <c r="P1109" s="5">
        <f t="shared" si="162"/>
        <v>-2.815692580055984E-4</v>
      </c>
      <c r="Q1109" s="5">
        <f t="shared" si="163"/>
        <v>-2.815692580055984E-4</v>
      </c>
      <c r="R1109" s="5">
        <f t="shared" si="164"/>
        <v>0</v>
      </c>
      <c r="T1109" s="7">
        <f t="shared" si="158"/>
        <v>248.43000089410225</v>
      </c>
      <c r="U1109" s="4">
        <f t="shared" si="159"/>
        <v>-4.2506108018667971E-3</v>
      </c>
      <c r="V1109" s="5">
        <f>T1109/MAX($T$14:T1109)-1</f>
        <v>-1.2948459097860465E-2</v>
      </c>
      <c r="Z1109" s="3"/>
      <c r="AA1109" s="3"/>
      <c r="AC1109" s="3"/>
      <c r="AE1109" s="3"/>
      <c r="AG1109" s="3"/>
      <c r="AL1109" s="3"/>
    </row>
    <row r="1110" spans="1:38" x14ac:dyDescent="0.25">
      <c r="A1110" s="3">
        <v>44169</v>
      </c>
      <c r="B1110">
        <v>17580402</v>
      </c>
      <c r="C1110">
        <v>30860846</v>
      </c>
      <c r="D1110">
        <v>23232192</v>
      </c>
      <c r="E1110">
        <v>30828580</v>
      </c>
      <c r="F1110">
        <v>16927232</v>
      </c>
      <c r="G1110">
        <v>28729000</v>
      </c>
      <c r="H1110">
        <v>28729000</v>
      </c>
      <c r="I1110">
        <v>23244936</v>
      </c>
      <c r="K1110" s="5">
        <f t="shared" si="161"/>
        <v>4.9890448409226629E-3</v>
      </c>
      <c r="L1110" s="5">
        <f t="shared" si="156"/>
        <v>1.8956931158795598E-3</v>
      </c>
      <c r="M1110" s="5">
        <f t="shared" si="157"/>
        <v>3.8411123463140129E-3</v>
      </c>
      <c r="N1110" s="5">
        <f t="shared" si="160"/>
        <v>8.8340226424987733E-4</v>
      </c>
      <c r="O1110" s="5">
        <f t="shared" si="165"/>
        <v>-3.7689325355194647E-5</v>
      </c>
      <c r="P1110" s="5">
        <f t="shared" si="162"/>
        <v>-8.0494866748026528E-4</v>
      </c>
      <c r="Q1110" s="5">
        <f t="shared" si="163"/>
        <v>-8.0494866748026528E-4</v>
      </c>
      <c r="R1110" s="5">
        <f t="shared" si="164"/>
        <v>0</v>
      </c>
      <c r="T1110" s="7">
        <f t="shared" si="158"/>
        <v>248.73934797787669</v>
      </c>
      <c r="U1110" s="4">
        <f t="shared" si="159"/>
        <v>1.2452082383812985E-3</v>
      </c>
      <c r="V1110" s="5">
        <f>T1110/MAX($T$14:T1110)-1</f>
        <v>-1.1719374387422099E-2</v>
      </c>
      <c r="Z1110" s="3"/>
      <c r="AA1110" s="3"/>
      <c r="AC1110" s="3"/>
      <c r="AE1110" s="3"/>
      <c r="AG1110" s="3"/>
      <c r="AL1110" s="3"/>
    </row>
    <row r="1111" spans="1:38" x14ac:dyDescent="0.25">
      <c r="A1111" s="3">
        <v>44172</v>
      </c>
      <c r="B1111">
        <v>17522292</v>
      </c>
      <c r="C1111">
        <v>30815550</v>
      </c>
      <c r="D1111">
        <v>23160998</v>
      </c>
      <c r="E1111">
        <v>30766850</v>
      </c>
      <c r="F1111">
        <v>16933300</v>
      </c>
      <c r="G1111">
        <v>28575656</v>
      </c>
      <c r="H1111">
        <v>28575656</v>
      </c>
      <c r="I1111">
        <v>23136510</v>
      </c>
      <c r="K1111" s="5">
        <f t="shared" si="161"/>
        <v>-3.3053851669603285E-3</v>
      </c>
      <c r="L1111" s="5">
        <f t="shared" si="156"/>
        <v>-1.4677497823617491E-3</v>
      </c>
      <c r="M1111" s="5">
        <f t="shared" si="157"/>
        <v>-3.0644547014763157E-3</v>
      </c>
      <c r="N1111" s="5">
        <f t="shared" si="160"/>
        <v>-2.0023627426238866E-3</v>
      </c>
      <c r="O1111" s="5">
        <f t="shared" si="165"/>
        <v>3.5847562082214068E-4</v>
      </c>
      <c r="P1111" s="5">
        <f t="shared" si="162"/>
        <v>-5.3376031187998274E-3</v>
      </c>
      <c r="Q1111" s="5">
        <f t="shared" si="163"/>
        <v>-5.3376031187998274E-3</v>
      </c>
      <c r="R1111" s="5">
        <f t="shared" si="164"/>
        <v>-4.6644998291240913E-3</v>
      </c>
      <c r="T1111" s="7">
        <f t="shared" si="158"/>
        <v>247.96759737344007</v>
      </c>
      <c r="U1111" s="4">
        <f t="shared" si="159"/>
        <v>-3.1026478549154857E-3</v>
      </c>
      <c r="V1111" s="5">
        <f>T1111/MAX($T$14:T1111)-1</f>
        <v>-1.4785661150533369E-2</v>
      </c>
      <c r="Z1111" s="3"/>
      <c r="AA1111" s="3"/>
      <c r="AC1111" s="3"/>
      <c r="AE1111" s="3"/>
      <c r="AG1111" s="3"/>
      <c r="AL1111" s="3"/>
    </row>
    <row r="1112" spans="1:38" x14ac:dyDescent="0.25">
      <c r="A1112" s="3">
        <v>44173</v>
      </c>
      <c r="B1112">
        <v>17475502</v>
      </c>
      <c r="C1112">
        <v>30815550</v>
      </c>
      <c r="D1112">
        <v>23160998</v>
      </c>
      <c r="E1112">
        <v>30766850</v>
      </c>
      <c r="F1112">
        <v>16842944</v>
      </c>
      <c r="G1112">
        <v>28502312</v>
      </c>
      <c r="H1112">
        <v>28502312</v>
      </c>
      <c r="I1112">
        <v>23076542</v>
      </c>
      <c r="K1112" s="5">
        <f t="shared" si="161"/>
        <v>-2.6703127650195002E-3</v>
      </c>
      <c r="L1112" s="5">
        <f t="shared" si="156"/>
        <v>0</v>
      </c>
      <c r="M1112" s="5">
        <f t="shared" si="157"/>
        <v>0</v>
      </c>
      <c r="N1112" s="5">
        <f t="shared" si="160"/>
        <v>0</v>
      </c>
      <c r="O1112" s="5">
        <f t="shared" si="165"/>
        <v>-5.3359947558951903E-3</v>
      </c>
      <c r="P1112" s="5">
        <f t="shared" si="162"/>
        <v>-2.5666602369512903E-3</v>
      </c>
      <c r="Q1112" s="5">
        <f t="shared" si="163"/>
        <v>-2.5666602369512903E-3</v>
      </c>
      <c r="R1112" s="5">
        <f t="shared" si="164"/>
        <v>-2.5919207348039652E-3</v>
      </c>
      <c r="T1112" s="7">
        <f t="shared" si="158"/>
        <v>247.47998308075915</v>
      </c>
      <c r="U1112" s="4">
        <f t="shared" si="159"/>
        <v>-1.9664435912026546E-3</v>
      </c>
      <c r="V1112" s="5">
        <f>T1112/MAX($T$14:T1112)-1</f>
        <v>-1.6723029573124881E-2</v>
      </c>
      <c r="Z1112" s="3"/>
      <c r="AA1112" s="3"/>
      <c r="AC1112" s="3"/>
      <c r="AE1112" s="3"/>
      <c r="AG1112" s="3"/>
      <c r="AL1112" s="3"/>
    </row>
    <row r="1113" spans="1:38" x14ac:dyDescent="0.25">
      <c r="A1113" s="3">
        <v>44174</v>
      </c>
      <c r="B1113">
        <v>17480042</v>
      </c>
      <c r="C1113">
        <v>30808474</v>
      </c>
      <c r="D1113">
        <v>23155680</v>
      </c>
      <c r="E1113">
        <v>30686190</v>
      </c>
      <c r="F1113">
        <v>16931942</v>
      </c>
      <c r="G1113">
        <v>28556344</v>
      </c>
      <c r="H1113">
        <v>28556344</v>
      </c>
      <c r="I1113">
        <v>23096928</v>
      </c>
      <c r="K1113" s="5">
        <f t="shared" si="161"/>
        <v>2.5979225088934577E-4</v>
      </c>
      <c r="L1113" s="5">
        <f t="shared" si="156"/>
        <v>-2.2962432927531307E-4</v>
      </c>
      <c r="M1113" s="5">
        <f t="shared" si="157"/>
        <v>-2.2961014028843874E-4</v>
      </c>
      <c r="N1113" s="5">
        <f t="shared" si="160"/>
        <v>-2.6216528503892889E-3</v>
      </c>
      <c r="O1113" s="5">
        <f t="shared" si="165"/>
        <v>5.2839931071433366E-3</v>
      </c>
      <c r="P1113" s="5">
        <f t="shared" si="162"/>
        <v>1.8957058641417834E-3</v>
      </c>
      <c r="Q1113" s="5">
        <f t="shared" si="163"/>
        <v>1.8957058641417834E-3</v>
      </c>
      <c r="R1113" s="5">
        <f t="shared" si="164"/>
        <v>8.8340792134289359E-4</v>
      </c>
      <c r="T1113" s="7">
        <f t="shared" si="158"/>
        <v>247.70078836233276</v>
      </c>
      <c r="U1113" s="4">
        <f t="shared" si="159"/>
        <v>8.9221471096326277E-4</v>
      </c>
      <c r="V1113" s="5">
        <f>T1113/MAX($T$14:T1113)-1</f>
        <v>-1.5845735395158544E-2</v>
      </c>
      <c r="Z1113" s="3"/>
      <c r="AA1113" s="3"/>
      <c r="AC1113" s="3"/>
      <c r="AE1113" s="3"/>
      <c r="AG1113" s="3"/>
      <c r="AL1113" s="3"/>
    </row>
    <row r="1114" spans="1:38" x14ac:dyDescent="0.25">
      <c r="A1114" s="3">
        <v>44175</v>
      </c>
      <c r="B1114">
        <v>17242766</v>
      </c>
      <c r="C1114">
        <v>30359774</v>
      </c>
      <c r="D1114">
        <v>22787974</v>
      </c>
      <c r="E1114">
        <v>30230140</v>
      </c>
      <c r="F1114">
        <v>16875976</v>
      </c>
      <c r="G1114">
        <v>28514432</v>
      </c>
      <c r="H1114">
        <v>28514432</v>
      </c>
      <c r="I1114">
        <v>23050680</v>
      </c>
      <c r="K1114" s="5">
        <f t="shared" si="161"/>
        <v>-1.3574109261293543E-2</v>
      </c>
      <c r="L1114" s="5">
        <f t="shared" si="156"/>
        <v>-1.456417477866645E-2</v>
      </c>
      <c r="M1114" s="5">
        <f t="shared" si="157"/>
        <v>-1.5879732316217865E-2</v>
      </c>
      <c r="N1114" s="5">
        <f t="shared" si="160"/>
        <v>-1.4861734219855927E-2</v>
      </c>
      <c r="O1114" s="5">
        <f t="shared" si="165"/>
        <v>-3.3053503254381056E-3</v>
      </c>
      <c r="P1114" s="5">
        <f t="shared" si="162"/>
        <v>-1.4676948841910731E-3</v>
      </c>
      <c r="Q1114" s="5">
        <f t="shared" si="163"/>
        <v>-1.4676948841910731E-3</v>
      </c>
      <c r="R1114" s="5">
        <f t="shared" si="164"/>
        <v>-2.0023442078530573E-3</v>
      </c>
      <c r="T1114" s="7">
        <f t="shared" si="158"/>
        <v>245.62249097279243</v>
      </c>
      <c r="U1114" s="4">
        <f t="shared" si="159"/>
        <v>-8.3903543597133867E-3</v>
      </c>
      <c r="V1114" s="5">
        <f>T1114/MAX($T$14:T1114)-1</f>
        <v>-2.4103138419816261E-2</v>
      </c>
      <c r="Z1114" s="3"/>
      <c r="AA1114" s="3"/>
      <c r="AC1114" s="3"/>
      <c r="AE1114" s="3"/>
      <c r="AG1114" s="3"/>
      <c r="AL1114" s="3"/>
    </row>
    <row r="1115" spans="1:38" x14ac:dyDescent="0.25">
      <c r="A1115" s="3">
        <v>44176</v>
      </c>
      <c r="B1115">
        <v>17198088</v>
      </c>
      <c r="C1115">
        <v>30311370</v>
      </c>
      <c r="D1115">
        <v>22755940</v>
      </c>
      <c r="E1115">
        <v>30230140</v>
      </c>
      <c r="F1115">
        <v>16830912</v>
      </c>
      <c r="G1115">
        <v>28514432</v>
      </c>
      <c r="H1115">
        <v>28514432</v>
      </c>
      <c r="I1115">
        <v>23050680</v>
      </c>
      <c r="K1115" s="5">
        <f t="shared" si="161"/>
        <v>-2.5911156017544013E-3</v>
      </c>
      <c r="L1115" s="5">
        <f t="shared" si="156"/>
        <v>-1.5943465191803341E-3</v>
      </c>
      <c r="M1115" s="5">
        <f t="shared" si="157"/>
        <v>-1.4057414669684798E-3</v>
      </c>
      <c r="N1115" s="5">
        <f t="shared" si="160"/>
        <v>0</v>
      </c>
      <c r="O1115" s="5">
        <f t="shared" si="165"/>
        <v>-2.6703048167406873E-3</v>
      </c>
      <c r="P1115" s="5">
        <f t="shared" si="162"/>
        <v>0</v>
      </c>
      <c r="Q1115" s="5">
        <f t="shared" si="163"/>
        <v>0</v>
      </c>
      <c r="R1115" s="5">
        <f t="shared" si="164"/>
        <v>0</v>
      </c>
      <c r="T1115" s="7">
        <f t="shared" si="158"/>
        <v>245.36883943859976</v>
      </c>
      <c r="U1115" s="4">
        <f t="shared" si="159"/>
        <v>-1.0326885505804878E-3</v>
      </c>
      <c r="V1115" s="5">
        <f>T1115/MAX($T$14:T1115)-1</f>
        <v>-2.5110935935317547E-2</v>
      </c>
      <c r="Z1115" s="3"/>
      <c r="AA1115" s="3"/>
      <c r="AC1115" s="3"/>
      <c r="AE1115" s="3"/>
      <c r="AG1115" s="3"/>
      <c r="AL1115" s="3"/>
    </row>
    <row r="1116" spans="1:38" x14ac:dyDescent="0.25">
      <c r="A1116" s="3">
        <v>44179</v>
      </c>
      <c r="B1116">
        <v>17154292</v>
      </c>
      <c r="C1116">
        <v>30273342</v>
      </c>
      <c r="D1116">
        <v>22727418</v>
      </c>
      <c r="E1116">
        <v>30230140</v>
      </c>
      <c r="F1116">
        <v>16835284</v>
      </c>
      <c r="G1116">
        <v>28507882</v>
      </c>
      <c r="H1116">
        <v>28507882</v>
      </c>
      <c r="I1116">
        <v>22990248</v>
      </c>
      <c r="K1116" s="5">
        <f t="shared" si="161"/>
        <v>-2.5465621527229754E-3</v>
      </c>
      <c r="L1116" s="5">
        <f t="shared" si="156"/>
        <v>-1.2545787273884335E-3</v>
      </c>
      <c r="M1116" s="5">
        <f t="shared" si="157"/>
        <v>-1.2533870277386949E-3</v>
      </c>
      <c r="N1116" s="5">
        <f t="shared" si="160"/>
        <v>0</v>
      </c>
      <c r="O1116" s="5">
        <f t="shared" si="165"/>
        <v>2.597601365867952E-4</v>
      </c>
      <c r="P1116" s="5">
        <f t="shared" si="162"/>
        <v>-2.2970824037460424E-4</v>
      </c>
      <c r="Q1116" s="5">
        <f t="shared" si="163"/>
        <v>-2.2970824037460424E-4</v>
      </c>
      <c r="R1116" s="5">
        <f t="shared" si="164"/>
        <v>-2.621701398830778E-3</v>
      </c>
      <c r="T1116" s="7">
        <f t="shared" si="158"/>
        <v>245.12727732338743</v>
      </c>
      <c r="U1116" s="4">
        <f t="shared" si="159"/>
        <v>-9.8448570635541188E-4</v>
      </c>
      <c r="V1116" s="5">
        <f>T1116/MAX($T$14:T1116)-1</f>
        <v>-2.6070700284171466E-2</v>
      </c>
      <c r="Z1116" s="3"/>
      <c r="AA1116" s="3"/>
      <c r="AC1116" s="3"/>
      <c r="AE1116" s="3"/>
      <c r="AG1116" s="3"/>
      <c r="AL1116" s="3"/>
    </row>
    <row r="1117" spans="1:38" x14ac:dyDescent="0.25">
      <c r="A1117" s="3">
        <v>44180</v>
      </c>
      <c r="B1117">
        <v>17070684</v>
      </c>
      <c r="C1117">
        <v>30188334</v>
      </c>
      <c r="D1117">
        <v>22618554</v>
      </c>
      <c r="E1117">
        <v>30230140</v>
      </c>
      <c r="F1117">
        <v>16729951</v>
      </c>
      <c r="G1117">
        <v>28288862</v>
      </c>
      <c r="H1117">
        <v>28288862</v>
      </c>
      <c r="I1117">
        <v>22879102</v>
      </c>
      <c r="K1117" s="5">
        <f t="shared" si="161"/>
        <v>-4.8738822913821922E-3</v>
      </c>
      <c r="L1117" s="5">
        <f t="shared" si="156"/>
        <v>-2.8080150516582858E-3</v>
      </c>
      <c r="M1117" s="5">
        <f t="shared" si="157"/>
        <v>-4.7899853824134864E-3</v>
      </c>
      <c r="N1117" s="5">
        <f t="shared" si="160"/>
        <v>0</v>
      </c>
      <c r="O1117" s="5">
        <f t="shared" si="165"/>
        <v>-6.2566809089766862E-3</v>
      </c>
      <c r="P1117" s="5">
        <f t="shared" si="162"/>
        <v>-7.6827875182028382E-3</v>
      </c>
      <c r="Q1117" s="5">
        <f t="shared" si="163"/>
        <v>-7.6827875182028382E-3</v>
      </c>
      <c r="R1117" s="5">
        <f t="shared" si="164"/>
        <v>-4.8344846040808687E-3</v>
      </c>
      <c r="T1117" s="7">
        <f t="shared" si="158"/>
        <v>243.9344688942214</v>
      </c>
      <c r="U1117" s="4">
        <f t="shared" si="159"/>
        <v>-4.8660779093646495E-3</v>
      </c>
      <c r="V1117" s="5">
        <f>T1117/MAX($T$14:T1117)-1</f>
        <v>-3.0809916134801663E-2</v>
      </c>
      <c r="Z1117" s="3"/>
      <c r="AA1117" s="3"/>
      <c r="AC1117" s="3"/>
      <c r="AE1117" s="3"/>
      <c r="AG1117" s="3"/>
      <c r="AL1117" s="3"/>
    </row>
    <row r="1118" spans="1:38" x14ac:dyDescent="0.25">
      <c r="A1118" s="3">
        <v>44181</v>
      </c>
      <c r="B1118">
        <v>16990904</v>
      </c>
      <c r="C1118">
        <v>30070038</v>
      </c>
      <c r="D1118">
        <v>22526352</v>
      </c>
      <c r="E1118">
        <v>30230140</v>
      </c>
      <c r="F1118">
        <v>16682987</v>
      </c>
      <c r="G1118">
        <v>28216526</v>
      </c>
      <c r="H1118">
        <v>28216526</v>
      </c>
      <c r="I1118">
        <v>22879102</v>
      </c>
      <c r="K1118" s="5">
        <f t="shared" si="161"/>
        <v>-4.6735092747308693E-3</v>
      </c>
      <c r="L1118" s="5">
        <f t="shared" si="156"/>
        <v>-3.9185998140871536E-3</v>
      </c>
      <c r="M1118" s="5">
        <f t="shared" si="157"/>
        <v>-4.0763879070253584E-3</v>
      </c>
      <c r="N1118" s="5">
        <f t="shared" si="160"/>
        <v>0</v>
      </c>
      <c r="O1118" s="5">
        <f t="shared" si="165"/>
        <v>-2.8071809654433011E-3</v>
      </c>
      <c r="P1118" s="5">
        <f t="shared" si="162"/>
        <v>-2.5570487777133444E-3</v>
      </c>
      <c r="Q1118" s="5">
        <f t="shared" si="163"/>
        <v>-2.5570487777133444E-3</v>
      </c>
      <c r="R1118" s="5">
        <f t="shared" si="164"/>
        <v>0</v>
      </c>
      <c r="T1118" s="7">
        <f t="shared" si="158"/>
        <v>243.3066493998063</v>
      </c>
      <c r="U1118" s="4">
        <f t="shared" si="159"/>
        <v>-2.5737219395891714E-3</v>
      </c>
      <c r="V1118" s="5">
        <f>T1118/MAX($T$14:T1118)-1</f>
        <v>-3.3304341917277824E-2</v>
      </c>
      <c r="Z1118" s="3"/>
      <c r="AA1118" s="3"/>
      <c r="AC1118" s="3"/>
      <c r="AE1118" s="3"/>
      <c r="AG1118" s="3"/>
      <c r="AL1118" s="3"/>
    </row>
    <row r="1119" spans="1:38" x14ac:dyDescent="0.25">
      <c r="A1119" s="3">
        <v>44182</v>
      </c>
      <c r="B1119">
        <v>16973026</v>
      </c>
      <c r="C1119">
        <v>29876994</v>
      </c>
      <c r="D1119">
        <v>22512576</v>
      </c>
      <c r="E1119">
        <v>30077542</v>
      </c>
      <c r="F1119">
        <v>16640503</v>
      </c>
      <c r="G1119">
        <v>28181124</v>
      </c>
      <c r="H1119">
        <v>28181124</v>
      </c>
      <c r="I1119">
        <v>22879102</v>
      </c>
      <c r="K1119" s="5">
        <f t="shared" si="161"/>
        <v>-1.0522100530966361E-3</v>
      </c>
      <c r="L1119" s="5">
        <f t="shared" si="156"/>
        <v>-6.4198123061899315E-3</v>
      </c>
      <c r="M1119" s="5">
        <f t="shared" si="157"/>
        <v>-6.1155041881610916E-4</v>
      </c>
      <c r="N1119" s="5">
        <f t="shared" si="160"/>
        <v>-5.0478760601174733E-3</v>
      </c>
      <c r="O1119" s="5">
        <f t="shared" si="165"/>
        <v>-2.5465463708627123E-3</v>
      </c>
      <c r="P1119" s="5">
        <f t="shared" si="162"/>
        <v>-1.2546548076116659E-3</v>
      </c>
      <c r="Q1119" s="5">
        <f t="shared" si="163"/>
        <v>-1.2546548076116659E-3</v>
      </c>
      <c r="R1119" s="5">
        <f t="shared" si="164"/>
        <v>0</v>
      </c>
      <c r="T1119" s="7">
        <f t="shared" si="158"/>
        <v>242.75351287500445</v>
      </c>
      <c r="U1119" s="4">
        <f t="shared" si="159"/>
        <v>-2.2734131030382743E-3</v>
      </c>
      <c r="V1119" s="5">
        <f>T1119/MAX($T$14:T1119)-1</f>
        <v>-3.5502040493013309E-2</v>
      </c>
      <c r="Z1119" s="3"/>
      <c r="AA1119" s="3"/>
      <c r="AC1119" s="3"/>
      <c r="AE1119" s="3"/>
      <c r="AG1119" s="3"/>
      <c r="AL1119" s="3"/>
    </row>
    <row r="1120" spans="1:38" x14ac:dyDescent="0.25">
      <c r="A1120" s="3">
        <v>44183</v>
      </c>
      <c r="B1120">
        <v>16915944</v>
      </c>
      <c r="C1120">
        <v>29820770</v>
      </c>
      <c r="D1120">
        <v>22474428</v>
      </c>
      <c r="E1120">
        <v>30077542</v>
      </c>
      <c r="F1120">
        <v>16559398</v>
      </c>
      <c r="G1120">
        <v>28101992</v>
      </c>
      <c r="H1120">
        <v>28101992</v>
      </c>
      <c r="I1120">
        <v>22879102</v>
      </c>
      <c r="K1120" s="5">
        <f t="shared" si="161"/>
        <v>-3.3631009579553339E-3</v>
      </c>
      <c r="L1120" s="5">
        <f t="shared" si="156"/>
        <v>-1.8818492917995755E-3</v>
      </c>
      <c r="M1120" s="5">
        <f t="shared" si="157"/>
        <v>-1.6945195432099824E-3</v>
      </c>
      <c r="N1120" s="5">
        <f t="shared" si="160"/>
        <v>0</v>
      </c>
      <c r="O1120" s="5">
        <f t="shared" si="165"/>
        <v>-4.8739512261137818E-3</v>
      </c>
      <c r="P1120" s="5">
        <f t="shared" si="162"/>
        <v>-2.8079788442788578E-3</v>
      </c>
      <c r="Q1120" s="5">
        <f t="shared" si="163"/>
        <v>-2.8079788442788578E-3</v>
      </c>
      <c r="R1120" s="5">
        <f t="shared" si="164"/>
        <v>0</v>
      </c>
      <c r="T1120" s="7">
        <f t="shared" si="158"/>
        <v>242.224632511441</v>
      </c>
      <c r="U1120" s="4">
        <f t="shared" si="159"/>
        <v>-2.1786723384545487E-3</v>
      </c>
      <c r="V1120" s="5">
        <f>T1120/MAX($T$14:T1120)-1</f>
        <v>-3.7603365517887011E-2</v>
      </c>
      <c r="Z1120" s="3"/>
      <c r="AA1120" s="3"/>
      <c r="AC1120" s="3"/>
      <c r="AE1120" s="3"/>
      <c r="AG1120" s="3"/>
      <c r="AL1120" s="3"/>
    </row>
    <row r="1121" spans="1:38" x14ac:dyDescent="0.25">
      <c r="A1121" s="3">
        <v>44186</v>
      </c>
      <c r="B1121">
        <v>17406138</v>
      </c>
      <c r="C1121">
        <v>30381386</v>
      </c>
      <c r="D1121">
        <v>23124524</v>
      </c>
      <c r="E1121">
        <v>30575090</v>
      </c>
      <c r="F1121">
        <v>16482008</v>
      </c>
      <c r="G1121">
        <v>27991872</v>
      </c>
      <c r="H1121">
        <v>27991872</v>
      </c>
      <c r="I1121">
        <v>22879102</v>
      </c>
      <c r="K1121" s="5">
        <f t="shared" si="161"/>
        <v>2.8978223148527826E-2</v>
      </c>
      <c r="L1121" s="5">
        <f t="shared" si="156"/>
        <v>1.8799514566525177E-2</v>
      </c>
      <c r="M1121" s="5">
        <f t="shared" si="157"/>
        <v>2.8926030953935644E-2</v>
      </c>
      <c r="N1121" s="5">
        <f t="shared" si="160"/>
        <v>1.6542176219054072E-2</v>
      </c>
      <c r="O1121" s="5">
        <f t="shared" si="165"/>
        <v>-4.6734790721256747E-3</v>
      </c>
      <c r="P1121" s="5">
        <f t="shared" si="162"/>
        <v>-3.9185834228406824E-3</v>
      </c>
      <c r="Q1121" s="5">
        <f t="shared" si="163"/>
        <v>-3.9185834228406824E-3</v>
      </c>
      <c r="R1121" s="5">
        <f t="shared" si="164"/>
        <v>0</v>
      </c>
      <c r="T1121" s="7">
        <f t="shared" si="158"/>
        <v>244.66914227691183</v>
      </c>
      <c r="U1121" s="4">
        <f t="shared" si="159"/>
        <v>1.009191237127946E-2</v>
      </c>
      <c r="V1121" s="5">
        <f>T1121/MAX($T$14:T1121)-1</f>
        <v>-2.7890943016279257E-2</v>
      </c>
      <c r="Z1121" s="3"/>
      <c r="AA1121" s="3"/>
      <c r="AC1121" s="3"/>
      <c r="AE1121" s="3"/>
      <c r="AG1121" s="3"/>
      <c r="AL1121" s="3"/>
    </row>
    <row r="1122" spans="1:38" x14ac:dyDescent="0.25">
      <c r="A1122" s="3">
        <v>44187</v>
      </c>
      <c r="B1122">
        <v>17173450</v>
      </c>
      <c r="C1122">
        <v>29955068</v>
      </c>
      <c r="D1122">
        <v>22872250</v>
      </c>
      <c r="E1122">
        <v>30335850</v>
      </c>
      <c r="F1122">
        <v>16464665</v>
      </c>
      <c r="G1122">
        <v>27946458</v>
      </c>
      <c r="H1122">
        <v>27946458</v>
      </c>
      <c r="I1122">
        <v>22879102</v>
      </c>
      <c r="K1122" s="5">
        <f t="shared" si="161"/>
        <v>-1.3368157830300986E-2</v>
      </c>
      <c r="L1122" s="5">
        <f t="shared" si="156"/>
        <v>-1.4032210380395371E-2</v>
      </c>
      <c r="M1122" s="5">
        <f t="shared" si="157"/>
        <v>-1.0909370502069526E-2</v>
      </c>
      <c r="N1122" s="5">
        <f t="shared" si="160"/>
        <v>-7.8246703443881627E-3</v>
      </c>
      <c r="O1122" s="5">
        <f t="shared" si="165"/>
        <v>-1.0522382952368181E-3</v>
      </c>
      <c r="P1122" s="5">
        <f t="shared" si="162"/>
        <v>-1.6223995308352057E-3</v>
      </c>
      <c r="Q1122" s="5">
        <f t="shared" si="163"/>
        <v>-1.6223995308352057E-3</v>
      </c>
      <c r="R1122" s="5">
        <f t="shared" si="164"/>
        <v>0</v>
      </c>
      <c r="T1122" s="7">
        <f t="shared" si="158"/>
        <v>243.12676493467279</v>
      </c>
      <c r="U1122" s="4">
        <f t="shared" si="159"/>
        <v>-6.3039308017576595E-3</v>
      </c>
      <c r="V1122" s="5">
        <f>T1122/MAX($T$14:T1122)-1</f>
        <v>-3.401905124326654E-2</v>
      </c>
      <c r="Z1122" s="3"/>
      <c r="AA1122" s="3"/>
      <c r="AC1122" s="3"/>
      <c r="AE1122" s="3"/>
      <c r="AG1122" s="3"/>
      <c r="AL1122" s="3"/>
    </row>
    <row r="1123" spans="1:38" x14ac:dyDescent="0.25">
      <c r="A1123" s="3">
        <v>44188</v>
      </c>
      <c r="B1123">
        <v>17161686</v>
      </c>
      <c r="C1123">
        <v>29992934</v>
      </c>
      <c r="D1123">
        <v>22865756</v>
      </c>
      <c r="E1123">
        <v>30316724</v>
      </c>
      <c r="F1123">
        <v>16409293</v>
      </c>
      <c r="G1123">
        <v>27893868</v>
      </c>
      <c r="H1123">
        <v>27893868</v>
      </c>
      <c r="I1123">
        <v>22879102</v>
      </c>
      <c r="K1123" s="5">
        <f t="shared" si="161"/>
        <v>-6.8501087434380548E-4</v>
      </c>
      <c r="L1123" s="5">
        <f t="shared" si="156"/>
        <v>1.2640932746339484E-3</v>
      </c>
      <c r="M1123" s="5">
        <f t="shared" si="157"/>
        <v>-2.8392484342376623E-4</v>
      </c>
      <c r="N1123" s="5">
        <f t="shared" si="160"/>
        <v>-6.3047516387371161E-4</v>
      </c>
      <c r="O1123" s="5">
        <f t="shared" si="165"/>
        <v>-3.3630808765316988E-3</v>
      </c>
      <c r="P1123" s="5">
        <f t="shared" si="162"/>
        <v>-1.8818127148706454E-3</v>
      </c>
      <c r="Q1123" s="5">
        <f t="shared" si="163"/>
        <v>-1.8818127148706454E-3</v>
      </c>
      <c r="R1123" s="5">
        <f t="shared" si="164"/>
        <v>0</v>
      </c>
      <c r="T1123" s="7">
        <f t="shared" si="158"/>
        <v>242.89998771793515</v>
      </c>
      <c r="U1123" s="4">
        <f t="shared" si="159"/>
        <v>-9.3275298916004057E-4</v>
      </c>
      <c r="V1123" s="5">
        <f>T1123/MAX($T$14:T1123)-1</f>
        <v>-3.4920072860691098E-2</v>
      </c>
      <c r="Z1123" s="3"/>
      <c r="AA1123" s="3"/>
      <c r="AC1123" s="3"/>
      <c r="AE1123" s="3"/>
      <c r="AG1123" s="3"/>
      <c r="AL1123" s="3"/>
    </row>
    <row r="1124" spans="1:38" x14ac:dyDescent="0.25">
      <c r="A1124" s="3">
        <v>44189</v>
      </c>
      <c r="B1124">
        <v>17504930</v>
      </c>
      <c r="C1124">
        <v>30337562</v>
      </c>
      <c r="D1124">
        <v>22764168</v>
      </c>
      <c r="E1124">
        <v>30489526</v>
      </c>
      <c r="F1124">
        <v>16884804</v>
      </c>
      <c r="G1124">
        <v>28418258</v>
      </c>
      <c r="H1124">
        <v>28418258</v>
      </c>
      <c r="I1124">
        <v>23257570</v>
      </c>
      <c r="K1124" s="5">
        <f t="shared" si="161"/>
        <v>2.0000599008745512E-2</v>
      </c>
      <c r="L1124" s="5">
        <f t="shared" si="156"/>
        <v>1.1490306350155688E-2</v>
      </c>
      <c r="M1124" s="5">
        <f t="shared" si="157"/>
        <v>-4.4428008415728915E-3</v>
      </c>
      <c r="N1124" s="5">
        <f t="shared" si="160"/>
        <v>5.6998902651883565E-3</v>
      </c>
      <c r="O1124" s="5">
        <f t="shared" si="165"/>
        <v>2.8978152806461654E-2</v>
      </c>
      <c r="P1124" s="5">
        <f t="shared" si="162"/>
        <v>1.8799472342810208E-2</v>
      </c>
      <c r="Q1124" s="5">
        <f t="shared" si="163"/>
        <v>1.8799472342810208E-2</v>
      </c>
      <c r="R1124" s="5">
        <f t="shared" si="164"/>
        <v>1.6542082814264392E-2</v>
      </c>
      <c r="T1124" s="7">
        <f t="shared" si="158"/>
        <v>246.4180046436847</v>
      </c>
      <c r="U1124" s="4">
        <f t="shared" si="159"/>
        <v>1.4483396886107891E-2</v>
      </c>
      <c r="V1124" s="5">
        <f>T1124/MAX($T$14:T1124)-1</f>
        <v>-2.0942437249116486E-2</v>
      </c>
      <c r="Z1124" s="3"/>
      <c r="AA1124" s="3"/>
      <c r="AC1124" s="3"/>
      <c r="AE1124" s="3"/>
      <c r="AG1124" s="3"/>
      <c r="AL1124" s="3"/>
    </row>
    <row r="1125" spans="1:38" x14ac:dyDescent="0.25">
      <c r="A1125" s="3">
        <v>44193</v>
      </c>
      <c r="B1125">
        <v>17525736</v>
      </c>
      <c r="C1125">
        <v>30337562</v>
      </c>
      <c r="D1125">
        <v>22770308</v>
      </c>
      <c r="E1125">
        <v>30489526</v>
      </c>
      <c r="F1125">
        <v>16659086</v>
      </c>
      <c r="G1125">
        <v>28019488</v>
      </c>
      <c r="H1125">
        <v>28019488</v>
      </c>
      <c r="I1125">
        <v>23075588</v>
      </c>
      <c r="K1125" s="5">
        <f t="shared" si="161"/>
        <v>1.1885794459045584E-3</v>
      </c>
      <c r="L1125" s="5">
        <f t="shared" si="156"/>
        <v>0</v>
      </c>
      <c r="M1125" s="5">
        <f t="shared" si="157"/>
        <v>2.6972213524345534E-4</v>
      </c>
      <c r="N1125" s="5">
        <f t="shared" si="160"/>
        <v>0</v>
      </c>
      <c r="O1125" s="5">
        <f t="shared" si="165"/>
        <v>-1.3368114903791639E-2</v>
      </c>
      <c r="P1125" s="5">
        <f t="shared" si="162"/>
        <v>-1.4032176074972647E-2</v>
      </c>
      <c r="Q1125" s="5">
        <f t="shared" si="163"/>
        <v>-1.4032176074972647E-2</v>
      </c>
      <c r="R1125" s="5">
        <f t="shared" si="164"/>
        <v>-7.8246351617989873E-3</v>
      </c>
      <c r="T1125" s="7">
        <f t="shared" si="158"/>
        <v>244.94569400909882</v>
      </c>
      <c r="U1125" s="4">
        <f t="shared" si="159"/>
        <v>-5.9748500792984882E-3</v>
      </c>
      <c r="V1125" s="5">
        <f>T1125/MAX($T$14:T1125)-1</f>
        <v>-2.6792159405556348E-2</v>
      </c>
      <c r="Z1125" s="3"/>
      <c r="AA1125" s="3"/>
      <c r="AC1125" s="3"/>
      <c r="AE1125" s="3"/>
      <c r="AG1125" s="3"/>
      <c r="AL1125" s="3"/>
    </row>
    <row r="1126" spans="1:38" x14ac:dyDescent="0.25">
      <c r="A1126" s="3">
        <v>44194</v>
      </c>
      <c r="B1126">
        <v>17642728</v>
      </c>
      <c r="C1126">
        <v>30337562</v>
      </c>
      <c r="D1126">
        <v>22845864</v>
      </c>
      <c r="E1126">
        <v>30489526</v>
      </c>
      <c r="F1126">
        <v>16647675</v>
      </c>
      <c r="G1126">
        <v>28054906</v>
      </c>
      <c r="H1126">
        <v>28054906</v>
      </c>
      <c r="I1126">
        <v>23061040</v>
      </c>
      <c r="K1126" s="5">
        <f t="shared" si="161"/>
        <v>6.6754400499928757E-3</v>
      </c>
      <c r="L1126" s="5">
        <f t="shared" ref="L1126:L1189" si="166">C1126/C1125-1</f>
        <v>0</v>
      </c>
      <c r="M1126" s="5">
        <f t="shared" ref="M1126:M1189" si="167">D1126/D1125-1</f>
        <v>3.3181808520112988E-3</v>
      </c>
      <c r="N1126" s="5">
        <f t="shared" si="160"/>
        <v>0</v>
      </c>
      <c r="O1126" s="5">
        <f t="shared" si="165"/>
        <v>-6.8497155246094454E-4</v>
      </c>
      <c r="P1126" s="5">
        <f t="shared" si="162"/>
        <v>1.2640487934683087E-3</v>
      </c>
      <c r="Q1126" s="5">
        <f t="shared" si="163"/>
        <v>1.2640487934683087E-3</v>
      </c>
      <c r="R1126" s="5">
        <f t="shared" si="164"/>
        <v>-6.3044980695614594E-4</v>
      </c>
      <c r="T1126" s="7">
        <f t="shared" si="158"/>
        <v>245.28881078755674</v>
      </c>
      <c r="U1126" s="4">
        <f t="shared" si="159"/>
        <v>1.4007871411904627E-3</v>
      </c>
      <c r="V1126" s="5">
        <f>T1126/MAX($T$14:T1126)-1</f>
        <v>-2.5428902376745888E-2</v>
      </c>
      <c r="Z1126" s="3"/>
      <c r="AA1126" s="3"/>
      <c r="AC1126" s="3"/>
      <c r="AE1126" s="3"/>
      <c r="AG1126" s="3"/>
      <c r="AL1126" s="3"/>
    </row>
    <row r="1127" spans="1:38" x14ac:dyDescent="0.25">
      <c r="A1127" s="3">
        <v>44195</v>
      </c>
      <c r="B1127">
        <v>17571760</v>
      </c>
      <c r="C1127">
        <v>30161478</v>
      </c>
      <c r="D1127">
        <v>22728284</v>
      </c>
      <c r="E1127">
        <v>30489526</v>
      </c>
      <c r="F1127">
        <v>16815702</v>
      </c>
      <c r="G1127">
        <v>28401494</v>
      </c>
      <c r="H1127">
        <v>28401494</v>
      </c>
      <c r="I1127">
        <v>23294378</v>
      </c>
      <c r="K1127" s="5">
        <f t="shared" si="161"/>
        <v>-4.0225071768946741E-3</v>
      </c>
      <c r="L1127" s="5">
        <f t="shared" si="166"/>
        <v>-5.8041578950872585E-3</v>
      </c>
      <c r="M1127" s="5">
        <f t="shared" si="167"/>
        <v>-5.1466646216575818E-3</v>
      </c>
      <c r="N1127" s="5">
        <f t="shared" si="160"/>
        <v>0</v>
      </c>
      <c r="O1127" s="5">
        <f t="shared" si="165"/>
        <v>1.0093121111506509E-2</v>
      </c>
      <c r="P1127" s="5">
        <f t="shared" si="162"/>
        <v>1.2353917706942275E-2</v>
      </c>
      <c r="Q1127" s="5">
        <f t="shared" si="163"/>
        <v>1.2353917706942275E-2</v>
      </c>
      <c r="R1127" s="5">
        <f t="shared" si="164"/>
        <v>1.0118277406396148E-2</v>
      </c>
      <c r="T1127" s="7">
        <f t="shared" ref="T1127:T1190" si="168">T1126*(1+U1127)</f>
        <v>246.20698519237339</v>
      </c>
      <c r="U1127" s="4">
        <f t="shared" ref="U1127:U1190" si="169">(K1127*$K$12%)+(L1127*$L$12%)+(M1127*$M$12%)+(N1127*$N$12%)+(O1127*$O$12%)+(P1127*$P$12%)+(Q1127*$Q$12%)+(R1127*$R$12%)</f>
        <v>3.7432380297684614E-3</v>
      </c>
      <c r="V1127" s="5">
        <f>T1127/MAX($T$14:T1127)-1</f>
        <v>-2.1780850781409344E-2</v>
      </c>
      <c r="Z1127" s="3"/>
      <c r="AA1127" s="3"/>
      <c r="AC1127" s="3"/>
      <c r="AE1127" s="3"/>
      <c r="AG1127" s="3"/>
      <c r="AL1127" s="3"/>
    </row>
    <row r="1128" spans="1:38" x14ac:dyDescent="0.25">
      <c r="A1128" s="3">
        <v>44196</v>
      </c>
      <c r="B1128">
        <v>17590994</v>
      </c>
      <c r="C1128">
        <v>29839176</v>
      </c>
      <c r="D1128">
        <v>22674266</v>
      </c>
      <c r="E1128">
        <v>30489526</v>
      </c>
      <c r="F1128">
        <v>16835690</v>
      </c>
      <c r="G1128">
        <v>28401494</v>
      </c>
      <c r="H1128">
        <v>28401494</v>
      </c>
      <c r="I1128">
        <v>23294378</v>
      </c>
      <c r="K1128" s="5">
        <f t="shared" si="161"/>
        <v>1.0945972401170678E-3</v>
      </c>
      <c r="L1128" s="5">
        <f t="shared" si="166"/>
        <v>-1.068588217062838E-2</v>
      </c>
      <c r="M1128" s="5">
        <f t="shared" si="167"/>
        <v>-2.37668624696874E-3</v>
      </c>
      <c r="N1128" s="5">
        <f t="shared" si="160"/>
        <v>0</v>
      </c>
      <c r="O1128" s="5">
        <f t="shared" si="165"/>
        <v>1.1886509406506818E-3</v>
      </c>
      <c r="P1128" s="5">
        <f t="shared" si="162"/>
        <v>0</v>
      </c>
      <c r="Q1128" s="5">
        <f t="shared" si="163"/>
        <v>0</v>
      </c>
      <c r="R1128" s="5">
        <f t="shared" si="164"/>
        <v>0</v>
      </c>
      <c r="T1128" s="7">
        <f t="shared" si="168"/>
        <v>245.87524220013179</v>
      </c>
      <c r="U1128" s="4">
        <f t="shared" si="169"/>
        <v>-1.3474150296036713E-3</v>
      </c>
      <c r="V1128" s="5">
        <f>T1128/MAX($T$14:T1128)-1</f>
        <v>-2.3098917965312604E-2</v>
      </c>
      <c r="Z1128" s="3"/>
      <c r="AA1128" s="3"/>
      <c r="AC1128" s="3"/>
      <c r="AE1128" s="3"/>
      <c r="AG1128" s="3"/>
      <c r="AL1128" s="3"/>
    </row>
    <row r="1129" spans="1:38" x14ac:dyDescent="0.25">
      <c r="A1129" s="3">
        <v>44197</v>
      </c>
      <c r="B1129">
        <v>17590994</v>
      </c>
      <c r="C1129">
        <v>29839176</v>
      </c>
      <c r="D1129">
        <v>22674266</v>
      </c>
      <c r="E1129">
        <v>30489526</v>
      </c>
      <c r="F1129">
        <v>16948076</v>
      </c>
      <c r="G1129">
        <v>28401494</v>
      </c>
      <c r="H1129">
        <v>28401494</v>
      </c>
      <c r="I1129">
        <v>23294378</v>
      </c>
      <c r="K1129" s="5">
        <f t="shared" si="161"/>
        <v>0</v>
      </c>
      <c r="L1129" s="5">
        <f t="shared" si="166"/>
        <v>0</v>
      </c>
      <c r="M1129" s="5">
        <f t="shared" si="167"/>
        <v>0</v>
      </c>
      <c r="N1129" s="5">
        <f t="shared" si="160"/>
        <v>0</v>
      </c>
      <c r="O1129" s="5">
        <f t="shared" si="165"/>
        <v>6.6754614749975349E-3</v>
      </c>
      <c r="P1129" s="5">
        <f t="shared" si="162"/>
        <v>0</v>
      </c>
      <c r="Q1129" s="5">
        <f t="shared" si="163"/>
        <v>0</v>
      </c>
      <c r="R1129" s="5">
        <f t="shared" si="164"/>
        <v>0</v>
      </c>
      <c r="T1129" s="7">
        <f t="shared" si="168"/>
        <v>246.08040853850216</v>
      </c>
      <c r="U1129" s="4">
        <f t="shared" si="169"/>
        <v>8.3443268437469187E-4</v>
      </c>
      <c r="V1129" s="5">
        <f>T1129/MAX($T$14:T1129)-1</f>
        <v>-2.228375977306174E-2</v>
      </c>
      <c r="Z1129" s="3"/>
      <c r="AA1129" s="3"/>
      <c r="AC1129" s="3"/>
      <c r="AE1129" s="3"/>
      <c r="AG1129" s="3"/>
      <c r="AL1129" s="3"/>
    </row>
    <row r="1130" spans="1:38" x14ac:dyDescent="0.25">
      <c r="A1130" s="3">
        <v>44200</v>
      </c>
      <c r="B1130">
        <v>17555880</v>
      </c>
      <c r="C1130">
        <v>29779614</v>
      </c>
      <c r="D1130">
        <v>22616282</v>
      </c>
      <c r="E1130">
        <v>30421074</v>
      </c>
      <c r="F1130">
        <v>16879902</v>
      </c>
      <c r="G1130">
        <v>28236648</v>
      </c>
      <c r="H1130">
        <v>28236648</v>
      </c>
      <c r="I1130">
        <v>23294378</v>
      </c>
      <c r="K1130" s="5">
        <f t="shared" si="161"/>
        <v>-1.9961350677510925E-3</v>
      </c>
      <c r="L1130" s="5">
        <f t="shared" si="166"/>
        <v>-1.9961006966143779E-3</v>
      </c>
      <c r="M1130" s="5">
        <f t="shared" si="167"/>
        <v>-2.5572602879405659E-3</v>
      </c>
      <c r="N1130" s="5">
        <f t="shared" si="160"/>
        <v>-2.2450988578831543E-3</v>
      </c>
      <c r="O1130" s="5">
        <f t="shared" si="165"/>
        <v>-4.0225214944752397E-3</v>
      </c>
      <c r="P1130" s="5">
        <f t="shared" si="162"/>
        <v>-5.8041312897131325E-3</v>
      </c>
      <c r="Q1130" s="5">
        <f t="shared" si="163"/>
        <v>-5.8041312897131325E-3</v>
      </c>
      <c r="R1130" s="5">
        <f t="shared" si="164"/>
        <v>0</v>
      </c>
      <c r="T1130" s="7">
        <f t="shared" si="168"/>
        <v>245.32908263361304</v>
      </c>
      <c r="U1130" s="4">
        <f t="shared" si="169"/>
        <v>-3.0531723730113369E-3</v>
      </c>
      <c r="V1130" s="5">
        <f>T1130/MAX($T$14:T1130)-1</f>
        <v>-2.5268895986367168E-2</v>
      </c>
      <c r="Z1130" s="3"/>
      <c r="AA1130" s="3"/>
      <c r="AC1130" s="3"/>
      <c r="AE1130" s="3"/>
      <c r="AG1130" s="3"/>
      <c r="AL1130" s="3"/>
    </row>
    <row r="1131" spans="1:38" x14ac:dyDescent="0.25">
      <c r="A1131" s="3">
        <v>44201</v>
      </c>
      <c r="B1131">
        <v>17877828</v>
      </c>
      <c r="C1131">
        <v>30248946</v>
      </c>
      <c r="D1131">
        <v>22836976</v>
      </c>
      <c r="E1131">
        <v>30741960</v>
      </c>
      <c r="F1131">
        <v>16898378</v>
      </c>
      <c r="G1131">
        <v>28203052</v>
      </c>
      <c r="H1131">
        <v>28203052</v>
      </c>
      <c r="I1131">
        <v>23294378</v>
      </c>
      <c r="K1131" s="5">
        <f t="shared" si="161"/>
        <v>1.8338471213063645E-2</v>
      </c>
      <c r="L1131" s="5">
        <f t="shared" si="166"/>
        <v>1.5760177415328425E-2</v>
      </c>
      <c r="M1131" s="5">
        <f t="shared" si="167"/>
        <v>9.758191023617302E-3</v>
      </c>
      <c r="N1131" s="5">
        <f t="shared" si="160"/>
        <v>1.0548148300089544E-2</v>
      </c>
      <c r="O1131" s="5">
        <f t="shared" si="165"/>
        <v>1.0945561176836094E-3</v>
      </c>
      <c r="P1131" s="5">
        <f t="shared" si="162"/>
        <v>-1.1898012823617909E-3</v>
      </c>
      <c r="Q1131" s="5">
        <f t="shared" si="163"/>
        <v>-1.1898012823617909E-3</v>
      </c>
      <c r="R1131" s="5">
        <f t="shared" si="164"/>
        <v>0</v>
      </c>
      <c r="T1131" s="7">
        <f t="shared" si="168"/>
        <v>246.95806594848648</v>
      </c>
      <c r="U1131" s="4">
        <f t="shared" si="169"/>
        <v>6.6399926881323679E-3</v>
      </c>
      <c r="V1131" s="5">
        <f>T1131/MAX($T$14:T1131)-1</f>
        <v>-1.8796688582821353E-2</v>
      </c>
      <c r="Z1131" s="3"/>
      <c r="AA1131" s="3"/>
      <c r="AC1131" s="3"/>
      <c r="AE1131" s="3"/>
      <c r="AG1131" s="3"/>
      <c r="AL1131" s="3"/>
    </row>
    <row r="1132" spans="1:38" x14ac:dyDescent="0.25">
      <c r="A1132" s="3">
        <v>44202</v>
      </c>
      <c r="B1132">
        <v>17815132</v>
      </c>
      <c r="C1132">
        <v>30185846</v>
      </c>
      <c r="D1132">
        <v>22752726</v>
      </c>
      <c r="E1132">
        <v>30819682</v>
      </c>
      <c r="F1132">
        <v>16898378</v>
      </c>
      <c r="G1132">
        <v>28203052</v>
      </c>
      <c r="H1132">
        <v>28203052</v>
      </c>
      <c r="I1132">
        <v>23294378</v>
      </c>
      <c r="K1132" s="5">
        <f t="shared" si="161"/>
        <v>-3.5069137033871822E-3</v>
      </c>
      <c r="L1132" s="5">
        <f t="shared" si="166"/>
        <v>-2.0860230964742099E-3</v>
      </c>
      <c r="M1132" s="5">
        <f t="shared" si="167"/>
        <v>-3.6891924745202642E-3</v>
      </c>
      <c r="N1132" s="5">
        <f t="shared" si="160"/>
        <v>2.5282057487552301E-3</v>
      </c>
      <c r="O1132" s="5">
        <f t="shared" si="165"/>
        <v>0</v>
      </c>
      <c r="P1132" s="5">
        <f t="shared" si="162"/>
        <v>0</v>
      </c>
      <c r="Q1132" s="5">
        <f t="shared" si="163"/>
        <v>0</v>
      </c>
      <c r="R1132" s="5">
        <f t="shared" si="164"/>
        <v>0</v>
      </c>
      <c r="T1132" s="7">
        <f t="shared" si="168"/>
        <v>246.74957396205488</v>
      </c>
      <c r="U1132" s="4">
        <f t="shared" si="169"/>
        <v>-8.4424044070330329E-4</v>
      </c>
      <c r="V1132" s="5">
        <f>T1132/MAX($T$14:T1132)-1</f>
        <v>-1.9625060098871772E-2</v>
      </c>
      <c r="Z1132" s="3"/>
      <c r="AA1132" s="3"/>
      <c r="AC1132" s="3"/>
      <c r="AE1132" s="3"/>
      <c r="AG1132" s="3"/>
      <c r="AL1132" s="3"/>
    </row>
    <row r="1133" spans="1:38" x14ac:dyDescent="0.25">
      <c r="A1133" s="3">
        <v>44203</v>
      </c>
      <c r="B1133">
        <v>17850766</v>
      </c>
      <c r="C1133">
        <v>30057618</v>
      </c>
      <c r="D1133">
        <v>22878528</v>
      </c>
      <c r="E1133">
        <v>30819682</v>
      </c>
      <c r="F1133">
        <v>16864646</v>
      </c>
      <c r="G1133">
        <v>28146756</v>
      </c>
      <c r="H1133">
        <v>28146756</v>
      </c>
      <c r="I1133">
        <v>23242078</v>
      </c>
      <c r="K1133" s="5">
        <f t="shared" si="161"/>
        <v>2.000209709363876E-3</v>
      </c>
      <c r="L1133" s="5">
        <f t="shared" si="166"/>
        <v>-4.2479511755277866E-3</v>
      </c>
      <c r="M1133" s="5">
        <f t="shared" si="167"/>
        <v>5.5290957224203297E-3</v>
      </c>
      <c r="N1133" s="5">
        <f t="shared" si="160"/>
        <v>0</v>
      </c>
      <c r="O1133" s="5">
        <f t="shared" si="165"/>
        <v>-1.9961679162343593E-3</v>
      </c>
      <c r="P1133" s="5">
        <f t="shared" si="162"/>
        <v>-1.9960960253521121E-3</v>
      </c>
      <c r="Q1133" s="5">
        <f t="shared" si="163"/>
        <v>-1.9960960253521121E-3</v>
      </c>
      <c r="R1133" s="5">
        <f t="shared" si="164"/>
        <v>-2.2451769263811538E-3</v>
      </c>
      <c r="T1133" s="7">
        <f t="shared" si="168"/>
        <v>246.59683034257017</v>
      </c>
      <c r="U1133" s="4">
        <f t="shared" si="169"/>
        <v>-6.1902282963291477E-4</v>
      </c>
      <c r="V1133" s="5">
        <f>T1133/MAX($T$14:T1133)-1</f>
        <v>-2.023193456827066E-2</v>
      </c>
      <c r="Z1133" s="3"/>
      <c r="AA1133" s="3"/>
      <c r="AC1133" s="3"/>
      <c r="AE1133" s="3"/>
      <c r="AG1133" s="3"/>
      <c r="AL1133" s="3"/>
    </row>
    <row r="1134" spans="1:38" x14ac:dyDescent="0.25">
      <c r="A1134" s="3">
        <v>44204</v>
      </c>
      <c r="B1134">
        <v>17850766</v>
      </c>
      <c r="C1134">
        <v>30057618</v>
      </c>
      <c r="D1134">
        <v>22878528</v>
      </c>
      <c r="E1134">
        <v>30819682</v>
      </c>
      <c r="F1134">
        <v>17173918</v>
      </c>
      <c r="G1134">
        <v>28590354</v>
      </c>
      <c r="H1134">
        <v>28590354</v>
      </c>
      <c r="I1134">
        <v>23487240</v>
      </c>
      <c r="K1134" s="5">
        <f t="shared" si="161"/>
        <v>0</v>
      </c>
      <c r="L1134" s="5">
        <f t="shared" si="166"/>
        <v>0</v>
      </c>
      <c r="M1134" s="5">
        <f t="shared" si="167"/>
        <v>0</v>
      </c>
      <c r="N1134" s="5">
        <f t="shared" si="160"/>
        <v>0</v>
      </c>
      <c r="O1134" s="5">
        <f t="shared" si="165"/>
        <v>1.8338481578563881E-2</v>
      </c>
      <c r="P1134" s="5">
        <f t="shared" si="162"/>
        <v>1.5760182097006137E-2</v>
      </c>
      <c r="Q1134" s="5">
        <f t="shared" si="163"/>
        <v>1.5760182097006137E-2</v>
      </c>
      <c r="R1134" s="5">
        <f t="shared" si="164"/>
        <v>1.0548196249922315E-2</v>
      </c>
      <c r="T1134" s="7">
        <f t="shared" si="168"/>
        <v>248.45885347921001</v>
      </c>
      <c r="U1134" s="4">
        <f t="shared" si="169"/>
        <v>7.5508802528123087E-3</v>
      </c>
      <c r="V1134" s="5">
        <f>T1134/MAX($T$14:T1134)-1</f>
        <v>-1.2833823230665953E-2</v>
      </c>
      <c r="Z1134" s="3"/>
      <c r="AA1134" s="3"/>
      <c r="AC1134" s="3"/>
      <c r="AE1134" s="3"/>
      <c r="AG1134" s="3"/>
      <c r="AL1134" s="3"/>
    </row>
    <row r="1135" spans="1:38" x14ac:dyDescent="0.25">
      <c r="A1135" s="3">
        <v>44207</v>
      </c>
      <c r="B1135">
        <v>17811566</v>
      </c>
      <c r="C1135">
        <v>30011572</v>
      </c>
      <c r="D1135">
        <v>22845968</v>
      </c>
      <c r="E1135">
        <v>30819682</v>
      </c>
      <c r="F1135">
        <v>17113692</v>
      </c>
      <c r="G1135">
        <v>28530714</v>
      </c>
      <c r="H1135">
        <v>28530714</v>
      </c>
      <c r="I1135">
        <v>23546622</v>
      </c>
      <c r="K1135" s="5">
        <f t="shared" si="161"/>
        <v>-2.1959841947398751E-3</v>
      </c>
      <c r="L1135" s="5">
        <f t="shared" si="166"/>
        <v>-1.5319244525631159E-3</v>
      </c>
      <c r="M1135" s="5">
        <f t="shared" si="167"/>
        <v>-1.4231684835668279E-3</v>
      </c>
      <c r="N1135" s="5">
        <f t="shared" si="160"/>
        <v>0</v>
      </c>
      <c r="O1135" s="5">
        <f t="shared" si="165"/>
        <v>-3.5068293676492335E-3</v>
      </c>
      <c r="P1135" s="5">
        <f t="shared" si="162"/>
        <v>-2.0860182423764195E-3</v>
      </c>
      <c r="Q1135" s="5">
        <f t="shared" si="163"/>
        <v>-2.0860182423764195E-3</v>
      </c>
      <c r="R1135" s="5">
        <f t="shared" si="164"/>
        <v>2.5282664118899678E-3</v>
      </c>
      <c r="T1135" s="7">
        <f t="shared" si="168"/>
        <v>248.1389106354801</v>
      </c>
      <c r="U1135" s="4">
        <f t="shared" si="169"/>
        <v>-1.2877095714227405E-3</v>
      </c>
      <c r="V1135" s="5">
        <f>T1135/MAX($T$14:T1135)-1</f>
        <v>-1.4105006565076628E-2</v>
      </c>
      <c r="Z1135" s="3"/>
      <c r="AA1135" s="3"/>
      <c r="AC1135" s="3"/>
      <c r="AE1135" s="3"/>
      <c r="AG1135" s="3"/>
      <c r="AL1135" s="3"/>
    </row>
    <row r="1136" spans="1:38" x14ac:dyDescent="0.25">
      <c r="A1136" s="3">
        <v>44208</v>
      </c>
      <c r="B1136">
        <v>17901988</v>
      </c>
      <c r="C1136">
        <v>30139084</v>
      </c>
      <c r="D1136">
        <v>22859928</v>
      </c>
      <c r="E1136">
        <v>30840508</v>
      </c>
      <c r="F1136">
        <v>17218996</v>
      </c>
      <c r="G1136">
        <v>28537660</v>
      </c>
      <c r="H1136">
        <v>28537660</v>
      </c>
      <c r="I1136">
        <v>23546622</v>
      </c>
      <c r="K1136" s="5">
        <f t="shared" si="161"/>
        <v>5.0765889984070167E-3</v>
      </c>
      <c r="L1136" s="5">
        <f t="shared" si="166"/>
        <v>4.2487611112140833E-3</v>
      </c>
      <c r="M1136" s="5">
        <f t="shared" si="167"/>
        <v>6.1104874172990264E-4</v>
      </c>
      <c r="N1136" s="5">
        <f t="shared" si="160"/>
        <v>6.7573701766288075E-4</v>
      </c>
      <c r="O1136" s="5">
        <f t="shared" si="165"/>
        <v>6.1532017755139279E-3</v>
      </c>
      <c r="P1136" s="5">
        <f t="shared" si="162"/>
        <v>2.4345692855787249E-4</v>
      </c>
      <c r="Q1136" s="5">
        <f t="shared" si="163"/>
        <v>2.4345692855787249E-4</v>
      </c>
      <c r="R1136" s="5">
        <f t="shared" si="164"/>
        <v>0</v>
      </c>
      <c r="T1136" s="7">
        <f t="shared" si="168"/>
        <v>248.67402999718351</v>
      </c>
      <c r="U1136" s="4">
        <f t="shared" si="169"/>
        <v>2.1565314377054445E-3</v>
      </c>
      <c r="V1136" s="5">
        <f>T1136/MAX($T$14:T1136)-1</f>
        <v>-1.1978893017457803E-2</v>
      </c>
      <c r="Z1136" s="3"/>
      <c r="AA1136" s="3"/>
      <c r="AC1136" s="3"/>
      <c r="AE1136" s="3"/>
      <c r="AG1136" s="3"/>
      <c r="AL1136" s="3"/>
    </row>
    <row r="1137" spans="1:38" x14ac:dyDescent="0.25">
      <c r="A1137" s="3">
        <v>44209</v>
      </c>
      <c r="B1137">
        <v>17830074</v>
      </c>
      <c r="C1137">
        <v>29952374</v>
      </c>
      <c r="D1137">
        <v>22819188</v>
      </c>
      <c r="E1137">
        <v>30823902</v>
      </c>
      <c r="F1137">
        <v>17218996</v>
      </c>
      <c r="G1137">
        <v>28537660</v>
      </c>
      <c r="H1137">
        <v>28537660</v>
      </c>
      <c r="I1137">
        <v>23546622</v>
      </c>
      <c r="K1137" s="5">
        <f t="shared" si="161"/>
        <v>-4.0170957549519049E-3</v>
      </c>
      <c r="L1137" s="5">
        <f t="shared" si="166"/>
        <v>-6.1949460706901549E-3</v>
      </c>
      <c r="M1137" s="5">
        <f t="shared" si="167"/>
        <v>-1.7821578440666563E-3</v>
      </c>
      <c r="N1137" s="5">
        <f t="shared" si="160"/>
        <v>-5.3844768056354742E-4</v>
      </c>
      <c r="O1137" s="5">
        <f t="shared" si="165"/>
        <v>0</v>
      </c>
      <c r="P1137" s="5">
        <f t="shared" si="162"/>
        <v>0</v>
      </c>
      <c r="Q1137" s="5">
        <f t="shared" si="163"/>
        <v>0</v>
      </c>
      <c r="R1137" s="5">
        <f t="shared" si="164"/>
        <v>0</v>
      </c>
      <c r="T1137" s="7">
        <f t="shared" si="168"/>
        <v>248.28446200679281</v>
      </c>
      <c r="U1137" s="4">
        <f t="shared" si="169"/>
        <v>-1.5665809187840329E-3</v>
      </c>
      <c r="V1137" s="5">
        <f>T1137/MAX($T$14:T1137)-1</f>
        <v>-1.3526708031012524E-2</v>
      </c>
      <c r="Z1137" s="3"/>
      <c r="AA1137" s="3"/>
      <c r="AC1137" s="3"/>
      <c r="AE1137" s="3"/>
      <c r="AG1137" s="3"/>
      <c r="AL1137" s="3"/>
    </row>
    <row r="1138" spans="1:38" x14ac:dyDescent="0.25">
      <c r="A1138" s="3">
        <v>44210</v>
      </c>
      <c r="B1138">
        <v>17829206</v>
      </c>
      <c r="C1138">
        <v>29790326</v>
      </c>
      <c r="D1138">
        <v>22797422</v>
      </c>
      <c r="E1138">
        <v>30809310</v>
      </c>
      <c r="F1138">
        <v>17181184</v>
      </c>
      <c r="G1138">
        <v>28493942</v>
      </c>
      <c r="H1138">
        <v>28493942</v>
      </c>
      <c r="I1138">
        <v>23546622</v>
      </c>
      <c r="K1138" s="5">
        <f t="shared" si="161"/>
        <v>-4.868179459038835E-5</v>
      </c>
      <c r="L1138" s="5">
        <f t="shared" si="166"/>
        <v>-5.4101888551472133E-3</v>
      </c>
      <c r="M1138" s="5">
        <f t="shared" si="167"/>
        <v>-9.5384638576978542E-4</v>
      </c>
      <c r="N1138" s="5">
        <f t="shared" si="160"/>
        <v>-4.7339885780850466E-4</v>
      </c>
      <c r="O1138" s="5">
        <f t="shared" si="165"/>
        <v>-2.1959468484690214E-3</v>
      </c>
      <c r="P1138" s="5">
        <f t="shared" si="162"/>
        <v>-1.5319406005958047E-3</v>
      </c>
      <c r="Q1138" s="5">
        <f t="shared" si="163"/>
        <v>-1.5319406005958047E-3</v>
      </c>
      <c r="R1138" s="5">
        <f t="shared" si="164"/>
        <v>0</v>
      </c>
      <c r="T1138" s="7">
        <f t="shared" si="168"/>
        <v>247.90750586211198</v>
      </c>
      <c r="U1138" s="4">
        <f t="shared" si="169"/>
        <v>-1.5182429928720653E-3</v>
      </c>
      <c r="V1138" s="5">
        <f>T1138/MAX($T$14:T1138)-1</f>
        <v>-1.5024414194199864E-2</v>
      </c>
      <c r="Z1138" s="3"/>
      <c r="AA1138" s="3"/>
      <c r="AC1138" s="3"/>
      <c r="AE1138" s="3"/>
      <c r="AG1138" s="3"/>
      <c r="AL1138" s="3"/>
    </row>
    <row r="1139" spans="1:38" x14ac:dyDescent="0.25">
      <c r="A1139" s="3">
        <v>44211</v>
      </c>
      <c r="B1139">
        <v>17824530</v>
      </c>
      <c r="C1139">
        <v>29771938</v>
      </c>
      <c r="D1139">
        <v>22761532</v>
      </c>
      <c r="E1139">
        <v>30747408</v>
      </c>
      <c r="F1139">
        <v>17268406</v>
      </c>
      <c r="G1139">
        <v>28615004</v>
      </c>
      <c r="H1139">
        <v>28615004</v>
      </c>
      <c r="I1139">
        <v>23562532</v>
      </c>
      <c r="K1139" s="5">
        <f t="shared" si="161"/>
        <v>-2.6226630619441416E-4</v>
      </c>
      <c r="L1139" s="5">
        <f t="shared" si="166"/>
        <v>-6.1724735741397474E-4</v>
      </c>
      <c r="M1139" s="5">
        <f t="shared" si="167"/>
        <v>-1.5743008134867509E-3</v>
      </c>
      <c r="N1139" s="5">
        <f t="shared" si="160"/>
        <v>-2.0091978690857104E-3</v>
      </c>
      <c r="O1139" s="5">
        <f t="shared" si="165"/>
        <v>5.0766000759900898E-3</v>
      </c>
      <c r="P1139" s="5">
        <f t="shared" si="162"/>
        <v>4.2486925817424304E-3</v>
      </c>
      <c r="Q1139" s="5">
        <f t="shared" si="163"/>
        <v>4.2486925817424304E-3</v>
      </c>
      <c r="R1139" s="5">
        <f t="shared" si="164"/>
        <v>6.7568078342628013E-4</v>
      </c>
      <c r="T1139" s="7">
        <f t="shared" si="168"/>
        <v>248.21077897507845</v>
      </c>
      <c r="U1139" s="4">
        <f t="shared" si="169"/>
        <v>1.2233317095900476E-3</v>
      </c>
      <c r="V1139" s="5">
        <f>T1139/MAX($T$14:T1139)-1</f>
        <v>-1.3819462326911669E-2</v>
      </c>
      <c r="Z1139" s="3"/>
      <c r="AA1139" s="3"/>
      <c r="AC1139" s="3"/>
      <c r="AE1139" s="3"/>
      <c r="AG1139" s="3"/>
      <c r="AL1139" s="3"/>
    </row>
    <row r="1140" spans="1:38" x14ac:dyDescent="0.25">
      <c r="A1140" s="3">
        <v>44214</v>
      </c>
      <c r="B1140">
        <v>17844288</v>
      </c>
      <c r="C1140">
        <v>29861914</v>
      </c>
      <c r="D1140">
        <v>22762676</v>
      </c>
      <c r="E1140">
        <v>30815774</v>
      </c>
      <c r="F1140">
        <v>17199038</v>
      </c>
      <c r="G1140">
        <v>28437738</v>
      </c>
      <c r="H1140">
        <v>28437738</v>
      </c>
      <c r="I1140">
        <v>23549844</v>
      </c>
      <c r="K1140" s="5">
        <f t="shared" si="161"/>
        <v>1.1084724253598299E-3</v>
      </c>
      <c r="L1140" s="5">
        <f t="shared" si="166"/>
        <v>3.0221747741110416E-3</v>
      </c>
      <c r="M1140" s="5">
        <f t="shared" si="167"/>
        <v>5.0260237316246403E-5</v>
      </c>
      <c r="N1140" s="5">
        <f t="shared" si="160"/>
        <v>2.2234719752638465E-3</v>
      </c>
      <c r="O1140" s="5">
        <f t="shared" si="165"/>
        <v>-4.017047085874581E-3</v>
      </c>
      <c r="P1140" s="5">
        <f t="shared" si="162"/>
        <v>-6.1948619682178352E-3</v>
      </c>
      <c r="Q1140" s="5">
        <f t="shared" si="163"/>
        <v>-6.1948619682178352E-3</v>
      </c>
      <c r="R1140" s="5">
        <f t="shared" si="164"/>
        <v>-5.3848202731354711E-4</v>
      </c>
      <c r="T1140" s="7">
        <f t="shared" si="168"/>
        <v>247.88373416799598</v>
      </c>
      <c r="U1140" s="4">
        <f t="shared" si="169"/>
        <v>-1.3176092046966043E-3</v>
      </c>
      <c r="V1140" s="5">
        <f>T1140/MAX($T$14:T1140)-1</f>
        <v>-1.511886288084241E-2</v>
      </c>
      <c r="Z1140" s="3"/>
      <c r="AA1140" s="3"/>
      <c r="AC1140" s="3"/>
      <c r="AE1140" s="3"/>
      <c r="AG1140" s="3"/>
      <c r="AL1140" s="3"/>
    </row>
    <row r="1141" spans="1:38" x14ac:dyDescent="0.25">
      <c r="A1141" s="3">
        <v>44215</v>
      </c>
      <c r="B1141">
        <v>17848036</v>
      </c>
      <c r="C1141">
        <v>29688182</v>
      </c>
      <c r="D1141">
        <v>22657696</v>
      </c>
      <c r="E1141">
        <v>30634328</v>
      </c>
      <c r="F1141">
        <v>17198200</v>
      </c>
      <c r="G1141">
        <v>28398720</v>
      </c>
      <c r="H1141">
        <v>28398720</v>
      </c>
      <c r="I1141">
        <v>23538696</v>
      </c>
      <c r="K1141" s="5">
        <f t="shared" si="161"/>
        <v>2.1003920133999543E-4</v>
      </c>
      <c r="L1141" s="5">
        <f t="shared" si="166"/>
        <v>-5.8178454334842922E-3</v>
      </c>
      <c r="M1141" s="5">
        <f t="shared" si="167"/>
        <v>-4.6119357847029807E-3</v>
      </c>
      <c r="N1141" s="5">
        <f t="shared" si="160"/>
        <v>-5.8880883537113515E-3</v>
      </c>
      <c r="O1141" s="5">
        <f t="shared" si="165"/>
        <v>-4.8723655357907347E-5</v>
      </c>
      <c r="P1141" s="5">
        <f t="shared" si="162"/>
        <v>-1.3720500554580406E-3</v>
      </c>
      <c r="Q1141" s="5">
        <f t="shared" si="163"/>
        <v>-1.3720500554580406E-3</v>
      </c>
      <c r="R1141" s="5">
        <f t="shared" si="164"/>
        <v>-4.7337893193688529E-4</v>
      </c>
      <c r="T1141" s="7">
        <f t="shared" si="168"/>
        <v>247.28342071012335</v>
      </c>
      <c r="U1141" s="4">
        <f t="shared" si="169"/>
        <v>-2.4217541335961879E-3</v>
      </c>
      <c r="V1141" s="5">
        <f>T1141/MAX($T$14:T1141)-1</f>
        <v>-1.7504002845761701E-2</v>
      </c>
      <c r="Z1141" s="3"/>
      <c r="AA1141" s="3"/>
      <c r="AC1141" s="3"/>
      <c r="AE1141" s="3"/>
      <c r="AG1141" s="3"/>
      <c r="AL1141" s="3"/>
    </row>
    <row r="1142" spans="1:38" x14ac:dyDescent="0.25">
      <c r="A1142" s="3">
        <v>44216</v>
      </c>
      <c r="B1142">
        <v>17809208</v>
      </c>
      <c r="C1142">
        <v>29651984</v>
      </c>
      <c r="D1142">
        <v>22639394</v>
      </c>
      <c r="E1142">
        <v>30527158</v>
      </c>
      <c r="F1142">
        <v>17193690</v>
      </c>
      <c r="G1142">
        <v>28381192</v>
      </c>
      <c r="H1142">
        <v>28381192</v>
      </c>
      <c r="I1142">
        <v>23491402</v>
      </c>
      <c r="K1142" s="5">
        <f t="shared" si="161"/>
        <v>-2.1754774586962844E-3</v>
      </c>
      <c r="L1142" s="5">
        <f t="shared" si="166"/>
        <v>-1.2192730427211806E-3</v>
      </c>
      <c r="M1142" s="5">
        <f t="shared" si="167"/>
        <v>-8.0776085970968303E-4</v>
      </c>
      <c r="N1142" s="5">
        <f t="shared" si="160"/>
        <v>-3.4983630128919696E-3</v>
      </c>
      <c r="O1142" s="5">
        <f t="shared" si="165"/>
        <v>-2.6223674570591271E-4</v>
      </c>
      <c r="P1142" s="5">
        <f t="shared" si="162"/>
        <v>-6.1721091654831639E-4</v>
      </c>
      <c r="Q1142" s="5">
        <f t="shared" si="163"/>
        <v>-6.1721091654831639E-4</v>
      </c>
      <c r="R1142" s="5">
        <f t="shared" si="164"/>
        <v>-2.0092022089923667E-3</v>
      </c>
      <c r="T1142" s="7">
        <f t="shared" si="168"/>
        <v>246.93701573439765</v>
      </c>
      <c r="U1142" s="4">
        <f t="shared" si="169"/>
        <v>-1.4008418952267537E-3</v>
      </c>
      <c r="V1142" s="5">
        <f>T1142/MAX($T$14:T1142)-1</f>
        <v>-1.888032440046794E-2</v>
      </c>
      <c r="Z1142" s="3"/>
      <c r="AA1142" s="3"/>
      <c r="AC1142" s="3"/>
      <c r="AE1142" s="3"/>
      <c r="AG1142" s="3"/>
      <c r="AL1142" s="3"/>
    </row>
    <row r="1143" spans="1:38" x14ac:dyDescent="0.25">
      <c r="A1143" s="3">
        <v>44217</v>
      </c>
      <c r="B1143">
        <v>17809208</v>
      </c>
      <c r="C1143">
        <v>29616032</v>
      </c>
      <c r="D1143">
        <v>22531380</v>
      </c>
      <c r="E1143">
        <v>31610662</v>
      </c>
      <c r="F1143">
        <v>17212748</v>
      </c>
      <c r="G1143">
        <v>28466966</v>
      </c>
      <c r="H1143">
        <v>28466966</v>
      </c>
      <c r="I1143">
        <v>23543634</v>
      </c>
      <c r="K1143" s="5">
        <f t="shared" si="161"/>
        <v>0</v>
      </c>
      <c r="L1143" s="5">
        <f t="shared" si="166"/>
        <v>-1.2124652434724048E-3</v>
      </c>
      <c r="M1143" s="5">
        <f t="shared" si="167"/>
        <v>-4.7710641018041677E-3</v>
      </c>
      <c r="N1143" s="5">
        <f t="shared" si="160"/>
        <v>3.5493117308856625E-2</v>
      </c>
      <c r="O1143" s="5">
        <f t="shared" si="165"/>
        <v>1.1084298949206595E-3</v>
      </c>
      <c r="P1143" s="5">
        <f t="shared" si="162"/>
        <v>3.0222127386334563E-3</v>
      </c>
      <c r="Q1143" s="5">
        <f t="shared" si="163"/>
        <v>3.0222127386334563E-3</v>
      </c>
      <c r="R1143" s="5">
        <f t="shared" si="164"/>
        <v>2.2234517973853674E-3</v>
      </c>
      <c r="T1143" s="7">
        <f t="shared" si="168"/>
        <v>248.13731159669032</v>
      </c>
      <c r="U1143" s="4">
        <f t="shared" si="169"/>
        <v>4.860736891644124E-3</v>
      </c>
      <c r="V1143" s="5">
        <f>T1143/MAX($T$14:T1143)-1</f>
        <v>-1.4111359798163359E-2</v>
      </c>
      <c r="Z1143" s="3"/>
      <c r="AA1143" s="3"/>
      <c r="AC1143" s="3"/>
      <c r="AE1143" s="3"/>
      <c r="AG1143" s="3"/>
      <c r="AL1143" s="3"/>
    </row>
    <row r="1144" spans="1:38" x14ac:dyDescent="0.25">
      <c r="A1144" s="3">
        <v>44218</v>
      </c>
      <c r="B1144">
        <v>18004032</v>
      </c>
      <c r="C1144">
        <v>29853274</v>
      </c>
      <c r="D1144">
        <v>22648014</v>
      </c>
      <c r="E1144">
        <v>31734610</v>
      </c>
      <c r="F1144">
        <v>17216364</v>
      </c>
      <c r="G1144">
        <v>28301350</v>
      </c>
      <c r="H1144">
        <v>28301350</v>
      </c>
      <c r="I1144">
        <v>23405008</v>
      </c>
      <c r="K1144" s="5">
        <f t="shared" si="161"/>
        <v>1.0939509494189759E-2</v>
      </c>
      <c r="L1144" s="5">
        <f t="shared" si="166"/>
        <v>8.010593721670789E-3</v>
      </c>
      <c r="M1144" s="5">
        <f t="shared" si="167"/>
        <v>5.1765138220560836E-3</v>
      </c>
      <c r="N1144" s="5">
        <f t="shared" si="160"/>
        <v>3.9210820703470262E-3</v>
      </c>
      <c r="O1144" s="5">
        <f t="shared" si="165"/>
        <v>2.1007685698992695E-4</v>
      </c>
      <c r="P1144" s="5">
        <f t="shared" si="162"/>
        <v>-5.817831095874415E-3</v>
      </c>
      <c r="Q1144" s="5">
        <f t="shared" si="163"/>
        <v>-5.817831095874415E-3</v>
      </c>
      <c r="R1144" s="5">
        <f t="shared" si="164"/>
        <v>-5.8880460000355628E-3</v>
      </c>
      <c r="T1144" s="7">
        <f t="shared" si="168"/>
        <v>248.47025193666602</v>
      </c>
      <c r="U1144" s="4">
        <f t="shared" si="169"/>
        <v>1.3417584716836489E-3</v>
      </c>
      <c r="V1144" s="5">
        <f>T1144/MAX($T$14:T1144)-1</f>
        <v>-1.2788535363035813E-2</v>
      </c>
      <c r="Z1144" s="3"/>
      <c r="AA1144" s="3"/>
      <c r="AC1144" s="3"/>
      <c r="AE1144" s="3"/>
      <c r="AG1144" s="3"/>
      <c r="AL1144" s="3"/>
    </row>
    <row r="1145" spans="1:38" x14ac:dyDescent="0.25">
      <c r="A1145" s="3">
        <v>44221</v>
      </c>
      <c r="B1145">
        <v>17804676</v>
      </c>
      <c r="C1145">
        <v>29640630</v>
      </c>
      <c r="D1145">
        <v>22517394</v>
      </c>
      <c r="E1145">
        <v>31503272</v>
      </c>
      <c r="F1145">
        <v>17178910</v>
      </c>
      <c r="G1145">
        <v>28266842</v>
      </c>
      <c r="H1145">
        <v>28266842</v>
      </c>
      <c r="I1145">
        <v>23323128</v>
      </c>
      <c r="K1145" s="5">
        <f t="shared" si="161"/>
        <v>-1.1072853014258088E-2</v>
      </c>
      <c r="L1145" s="5">
        <f t="shared" si="166"/>
        <v>-7.1229708339527464E-3</v>
      </c>
      <c r="M1145" s="5">
        <f t="shared" si="167"/>
        <v>-5.7673931144690549E-3</v>
      </c>
      <c r="N1145" s="5">
        <f t="shared" si="160"/>
        <v>-7.2897697498094383E-3</v>
      </c>
      <c r="O1145" s="5">
        <f t="shared" si="165"/>
        <v>-2.1754883899991473E-3</v>
      </c>
      <c r="P1145" s="5">
        <f t="shared" si="162"/>
        <v>-1.2193057928332474E-3</v>
      </c>
      <c r="Q1145" s="5">
        <f t="shared" si="163"/>
        <v>-1.2193057928332474E-3</v>
      </c>
      <c r="R1145" s="5">
        <f t="shared" si="164"/>
        <v>-3.4983965824749719E-3</v>
      </c>
      <c r="T1145" s="7">
        <f t="shared" si="168"/>
        <v>247.24760799343326</v>
      </c>
      <c r="U1145" s="4">
        <f t="shared" si="169"/>
        <v>-4.9206854088287427E-3</v>
      </c>
      <c r="V1145" s="5">
        <f>T1145/MAX($T$14:T1145)-1</f>
        <v>-1.7646292412503373E-2</v>
      </c>
      <c r="Z1145" s="3"/>
      <c r="AA1145" s="3"/>
      <c r="AC1145" s="3"/>
      <c r="AE1145" s="3"/>
      <c r="AG1145" s="3"/>
      <c r="AL1145" s="3"/>
    </row>
    <row r="1146" spans="1:38" x14ac:dyDescent="0.25">
      <c r="A1146" s="3">
        <v>44223</v>
      </c>
      <c r="B1146">
        <v>18068114</v>
      </c>
      <c r="C1146">
        <v>30071238</v>
      </c>
      <c r="D1146">
        <v>22792706</v>
      </c>
      <c r="E1146">
        <v>31899726</v>
      </c>
      <c r="F1146">
        <v>17132900</v>
      </c>
      <c r="G1146">
        <v>28312048</v>
      </c>
      <c r="H1146">
        <v>28312048</v>
      </c>
      <c r="I1146">
        <v>23328908</v>
      </c>
      <c r="K1146" s="5">
        <f t="shared" si="161"/>
        <v>1.4796000780918472E-2</v>
      </c>
      <c r="L1146" s="5">
        <f t="shared" si="166"/>
        <v>1.4527626437089936E-2</v>
      </c>
      <c r="M1146" s="5">
        <f t="shared" si="167"/>
        <v>1.2226636883468922E-2</v>
      </c>
      <c r="N1146" s="5">
        <f t="shared" si="160"/>
        <v>1.2584534076333309E-2</v>
      </c>
      <c r="O1146" s="5">
        <f t="shared" si="165"/>
        <v>-2.6782840121987173E-3</v>
      </c>
      <c r="P1146" s="5">
        <f t="shared" si="162"/>
        <v>1.5992589479929542E-3</v>
      </c>
      <c r="Q1146" s="5">
        <f t="shared" si="163"/>
        <v>1.5992589479929542E-3</v>
      </c>
      <c r="R1146" s="5">
        <f t="shared" si="164"/>
        <v>2.4782267627232457E-4</v>
      </c>
      <c r="T1146" s="7">
        <f t="shared" si="168"/>
        <v>248.94443293167691</v>
      </c>
      <c r="U1146" s="4">
        <f t="shared" si="169"/>
        <v>6.8628568422337693E-3</v>
      </c>
      <c r="V1146" s="5">
        <f>T1146/MAX($T$14:T1146)-1</f>
        <v>-1.0904539548892811E-2</v>
      </c>
      <c r="Z1146" s="3"/>
      <c r="AA1146" s="3"/>
      <c r="AC1146" s="3"/>
      <c r="AE1146" s="3"/>
      <c r="AG1146" s="3"/>
      <c r="AL1146" s="3"/>
    </row>
    <row r="1147" spans="1:38" x14ac:dyDescent="0.25">
      <c r="A1147" s="3">
        <v>44224</v>
      </c>
      <c r="B1147">
        <v>18216346</v>
      </c>
      <c r="C1147">
        <v>30767188</v>
      </c>
      <c r="D1147">
        <v>23214066</v>
      </c>
      <c r="E1147">
        <v>32478710</v>
      </c>
      <c r="F1147">
        <v>17307194</v>
      </c>
      <c r="G1147">
        <v>28650692</v>
      </c>
      <c r="H1147">
        <v>28650692</v>
      </c>
      <c r="I1147">
        <v>23594038</v>
      </c>
      <c r="K1147" s="5">
        <f t="shared" si="161"/>
        <v>8.2040660137521204E-3</v>
      </c>
      <c r="L1147" s="5">
        <f t="shared" si="166"/>
        <v>2.3143377070142579E-2</v>
      </c>
      <c r="M1147" s="5">
        <f t="shared" si="167"/>
        <v>1.8486615849824917E-2</v>
      </c>
      <c r="N1147" s="5">
        <f t="shared" si="160"/>
        <v>1.8150124549659141E-2</v>
      </c>
      <c r="O1147" s="5">
        <f t="shared" si="165"/>
        <v>1.017305885168307E-2</v>
      </c>
      <c r="P1147" s="5">
        <f t="shared" si="162"/>
        <v>1.1961126937902966E-2</v>
      </c>
      <c r="Q1147" s="5">
        <f t="shared" si="163"/>
        <v>1.1961126937902966E-2</v>
      </c>
      <c r="R1147" s="5">
        <f t="shared" si="164"/>
        <v>1.136486971443329E-2</v>
      </c>
      <c r="T1147" s="7">
        <f t="shared" si="168"/>
        <v>252.47460084974784</v>
      </c>
      <c r="U1147" s="4">
        <f t="shared" si="169"/>
        <v>1.4180545740662631E-2</v>
      </c>
      <c r="V1147" s="5">
        <f>T1147/MAX($T$14:T1147)-1</f>
        <v>0</v>
      </c>
      <c r="Z1147" s="3"/>
      <c r="AA1147" s="3"/>
      <c r="AC1147" s="3"/>
      <c r="AE1147" s="3"/>
      <c r="AG1147" s="3"/>
      <c r="AL1147" s="3"/>
    </row>
    <row r="1148" spans="1:38" x14ac:dyDescent="0.25">
      <c r="A1148" s="3">
        <v>44225</v>
      </c>
      <c r="B1148">
        <v>18168632</v>
      </c>
      <c r="C1148">
        <v>30666526</v>
      </c>
      <c r="D1148">
        <v>23148408</v>
      </c>
      <c r="E1148">
        <v>32417994</v>
      </c>
      <c r="F1148">
        <v>17115554</v>
      </c>
      <c r="G1148">
        <v>28446614</v>
      </c>
      <c r="H1148">
        <v>28446614</v>
      </c>
      <c r="I1148">
        <v>23422044</v>
      </c>
      <c r="K1148" s="5">
        <f t="shared" si="161"/>
        <v>-2.6192958785478115E-3</v>
      </c>
      <c r="L1148" s="5">
        <f t="shared" si="166"/>
        <v>-3.2717322103014146E-3</v>
      </c>
      <c r="M1148" s="5">
        <f t="shared" si="167"/>
        <v>-2.8283713848319403E-3</v>
      </c>
      <c r="N1148" s="5">
        <f t="shared" si="160"/>
        <v>-1.8694092222258929E-3</v>
      </c>
      <c r="O1148" s="5">
        <f t="shared" si="165"/>
        <v>-1.1072852133049427E-2</v>
      </c>
      <c r="P1148" s="5">
        <f t="shared" si="162"/>
        <v>-7.1229693160640428E-3</v>
      </c>
      <c r="Q1148" s="5">
        <f t="shared" si="163"/>
        <v>-7.1229693160640428E-3</v>
      </c>
      <c r="R1148" s="5">
        <f t="shared" si="164"/>
        <v>-7.2897229376336359E-3</v>
      </c>
      <c r="T1148" s="7">
        <f t="shared" si="168"/>
        <v>251.11132250844855</v>
      </c>
      <c r="U1148" s="4">
        <f t="shared" si="169"/>
        <v>-5.3996652998397759E-3</v>
      </c>
      <c r="V1148" s="5">
        <f>T1148/MAX($T$14:T1148)-1</f>
        <v>-5.3996652998398176E-3</v>
      </c>
      <c r="Z1148" s="3"/>
      <c r="AA1148" s="3"/>
      <c r="AC1148" s="3"/>
      <c r="AE1148" s="3"/>
      <c r="AG1148" s="3"/>
      <c r="AL1148" s="3"/>
    </row>
    <row r="1149" spans="1:38" x14ac:dyDescent="0.25">
      <c r="A1149" s="3">
        <v>44228</v>
      </c>
      <c r="B1149">
        <v>18694294</v>
      </c>
      <c r="C1149">
        <v>31415766</v>
      </c>
      <c r="D1149">
        <v>23746134</v>
      </c>
      <c r="E1149">
        <v>33188782</v>
      </c>
      <c r="F1149">
        <v>17368796</v>
      </c>
      <c r="G1149">
        <v>28859876</v>
      </c>
      <c r="H1149">
        <v>28859876</v>
      </c>
      <c r="I1149">
        <v>23716800</v>
      </c>
      <c r="K1149" s="5">
        <f t="shared" si="161"/>
        <v>2.8932392928647577E-2</v>
      </c>
      <c r="L1149" s="5">
        <f t="shared" si="166"/>
        <v>2.4431851198273957E-2</v>
      </c>
      <c r="M1149" s="5">
        <f t="shared" si="167"/>
        <v>2.5821473338468959E-2</v>
      </c>
      <c r="N1149" s="5">
        <f t="shared" si="160"/>
        <v>2.3776548295986411E-2</v>
      </c>
      <c r="O1149" s="5">
        <f t="shared" si="165"/>
        <v>1.4796015367074977E-2</v>
      </c>
      <c r="P1149" s="5">
        <f t="shared" si="162"/>
        <v>1.4527634114907206E-2</v>
      </c>
      <c r="Q1149" s="5">
        <f t="shared" si="163"/>
        <v>1.4527634114907206E-2</v>
      </c>
      <c r="R1149" s="5">
        <f t="shared" si="164"/>
        <v>1.2584554960275884E-2</v>
      </c>
      <c r="T1149" s="7">
        <f t="shared" si="168"/>
        <v>256.11465610604466</v>
      </c>
      <c r="U1149" s="4">
        <f t="shared" si="169"/>
        <v>1.9924763039817772E-2</v>
      </c>
      <c r="V1149" s="5">
        <f>T1149/MAX($T$14:T1149)-1</f>
        <v>0</v>
      </c>
      <c r="Z1149" s="3"/>
      <c r="AA1149" s="3"/>
      <c r="AC1149" s="3"/>
      <c r="AE1149" s="3"/>
      <c r="AG1149" s="3"/>
      <c r="AL1149" s="3"/>
    </row>
    <row r="1150" spans="1:38" x14ac:dyDescent="0.25">
      <c r="A1150" s="3">
        <v>44229</v>
      </c>
      <c r="B1150">
        <v>18768356</v>
      </c>
      <c r="C1150">
        <v>31743546</v>
      </c>
      <c r="D1150">
        <v>24166870</v>
      </c>
      <c r="E1150">
        <v>33947764</v>
      </c>
      <c r="F1150">
        <v>17663996</v>
      </c>
      <c r="G1150">
        <v>29482338</v>
      </c>
      <c r="H1150">
        <v>29482338</v>
      </c>
      <c r="I1150">
        <v>24147262</v>
      </c>
      <c r="K1150" s="5">
        <f t="shared" si="161"/>
        <v>3.9617436208074785E-3</v>
      </c>
      <c r="L1150" s="5">
        <f t="shared" si="166"/>
        <v>1.0433614765274157E-2</v>
      </c>
      <c r="M1150" s="5">
        <f t="shared" si="167"/>
        <v>1.7718084131084222E-2</v>
      </c>
      <c r="N1150" s="5">
        <f t="shared" si="160"/>
        <v>2.2868630731914141E-2</v>
      </c>
      <c r="O1150" s="5">
        <f t="shared" si="165"/>
        <v>1.6995996728846441E-2</v>
      </c>
      <c r="P1150" s="5">
        <f t="shared" si="162"/>
        <v>2.1568422539306908E-2</v>
      </c>
      <c r="Q1150" s="5">
        <f t="shared" si="163"/>
        <v>2.1568422539306908E-2</v>
      </c>
      <c r="R1150" s="5">
        <f t="shared" si="164"/>
        <v>1.8150087701544804E-2</v>
      </c>
      <c r="T1150" s="7">
        <f t="shared" si="168"/>
        <v>260.38104615008945</v>
      </c>
      <c r="U1150" s="4">
        <f t="shared" si="169"/>
        <v>1.6658125344760633E-2</v>
      </c>
      <c r="V1150" s="5">
        <f>T1150/MAX($T$14:T1150)-1</f>
        <v>0</v>
      </c>
      <c r="Z1150" s="3"/>
      <c r="AA1150" s="3"/>
      <c r="AC1150" s="3"/>
      <c r="AE1150" s="3"/>
      <c r="AG1150" s="3"/>
      <c r="AL1150" s="3"/>
    </row>
    <row r="1151" spans="1:38" x14ac:dyDescent="0.25">
      <c r="A1151" s="3">
        <v>44230</v>
      </c>
      <c r="B1151">
        <v>18669150</v>
      </c>
      <c r="C1151">
        <v>31625392</v>
      </c>
      <c r="D1151">
        <v>24155826</v>
      </c>
      <c r="E1151">
        <v>33891304</v>
      </c>
      <c r="F1151">
        <v>17677458</v>
      </c>
      <c r="G1151">
        <v>29418240</v>
      </c>
      <c r="H1151">
        <v>29418240</v>
      </c>
      <c r="I1151">
        <v>24102120</v>
      </c>
      <c r="K1151" s="5">
        <f t="shared" si="161"/>
        <v>-5.2858119272674031E-3</v>
      </c>
      <c r="L1151" s="5">
        <f t="shared" si="166"/>
        <v>-3.722142447475818E-3</v>
      </c>
      <c r="M1151" s="5">
        <f t="shared" si="167"/>
        <v>-4.569892584351809E-4</v>
      </c>
      <c r="N1151" s="5">
        <f t="shared" si="160"/>
        <v>-1.6631434105645049E-3</v>
      </c>
      <c r="O1151" s="5">
        <f t="shared" si="165"/>
        <v>7.6211520881241945E-4</v>
      </c>
      <c r="P1151" s="5">
        <f t="shared" si="162"/>
        <v>-2.1741152279035614E-3</v>
      </c>
      <c r="Q1151" s="5">
        <f t="shared" si="163"/>
        <v>-2.1741152279035614E-3</v>
      </c>
      <c r="R1151" s="5">
        <f t="shared" si="164"/>
        <v>-1.8694459023966825E-3</v>
      </c>
      <c r="T1151" s="7">
        <f t="shared" si="168"/>
        <v>259.84128769190028</v>
      </c>
      <c r="U1151" s="4">
        <f t="shared" si="169"/>
        <v>-2.0729560241417866E-3</v>
      </c>
      <c r="V1151" s="5">
        <f>T1151/MAX($T$14:T1151)-1</f>
        <v>-2.0729560241418143E-3</v>
      </c>
      <c r="Z1151" s="3"/>
      <c r="AA1151" s="3"/>
      <c r="AC1151" s="3"/>
      <c r="AE1151" s="3"/>
      <c r="AG1151" s="3"/>
      <c r="AL1151" s="3"/>
    </row>
    <row r="1152" spans="1:38" x14ac:dyDescent="0.25">
      <c r="A1152" s="3">
        <v>44231</v>
      </c>
      <c r="B1152">
        <v>19114350</v>
      </c>
      <c r="C1152">
        <v>32596314</v>
      </c>
      <c r="D1152">
        <v>24559834</v>
      </c>
      <c r="E1152">
        <v>34157408</v>
      </c>
      <c r="F1152">
        <v>18188908</v>
      </c>
      <c r="G1152">
        <v>30136980</v>
      </c>
      <c r="H1152">
        <v>30136980</v>
      </c>
      <c r="I1152">
        <v>24675188</v>
      </c>
      <c r="K1152" s="5">
        <f t="shared" si="161"/>
        <v>2.3846827520267455E-2</v>
      </c>
      <c r="L1152" s="5">
        <f t="shared" si="166"/>
        <v>3.0700710365898498E-2</v>
      </c>
      <c r="M1152" s="5">
        <f t="shared" si="167"/>
        <v>1.672507493637343E-2</v>
      </c>
      <c r="N1152" s="5">
        <f t="shared" si="160"/>
        <v>7.8516896251616952E-3</v>
      </c>
      <c r="O1152" s="5">
        <f t="shared" si="165"/>
        <v>2.8932327261080193E-2</v>
      </c>
      <c r="P1152" s="5">
        <f t="shared" si="162"/>
        <v>2.4431781099073291E-2</v>
      </c>
      <c r="Q1152" s="5">
        <f t="shared" si="163"/>
        <v>2.4431781099073291E-2</v>
      </c>
      <c r="R1152" s="5">
        <f t="shared" si="164"/>
        <v>2.3776663629589523E-2</v>
      </c>
      <c r="T1152" s="7">
        <f t="shared" si="168"/>
        <v>265.71035064496101</v>
      </c>
      <c r="U1152" s="4">
        <f t="shared" si="169"/>
        <v>2.2587106942064672E-2</v>
      </c>
      <c r="V1152" s="5">
        <f>T1152/MAX($T$14:T1152)-1</f>
        <v>0</v>
      </c>
      <c r="Z1152" s="3"/>
      <c r="AA1152" s="3"/>
      <c r="AC1152" s="3"/>
      <c r="AE1152" s="3"/>
      <c r="AG1152" s="3"/>
      <c r="AL1152" s="3"/>
    </row>
    <row r="1153" spans="1:38" x14ac:dyDescent="0.25">
      <c r="A1153" s="3">
        <v>44232</v>
      </c>
      <c r="B1153">
        <v>19016736</v>
      </c>
      <c r="C1153">
        <v>32436870</v>
      </c>
      <c r="D1153">
        <v>24465998</v>
      </c>
      <c r="E1153">
        <v>34157408</v>
      </c>
      <c r="F1153">
        <v>18260968</v>
      </c>
      <c r="G1153">
        <v>30451418</v>
      </c>
      <c r="H1153">
        <v>30451418</v>
      </c>
      <c r="I1153">
        <v>25239472</v>
      </c>
      <c r="K1153" s="5">
        <f t="shared" si="161"/>
        <v>-5.1068438110634107E-3</v>
      </c>
      <c r="L1153" s="5">
        <f t="shared" si="166"/>
        <v>-4.8914733119824749E-3</v>
      </c>
      <c r="M1153" s="5">
        <f t="shared" si="167"/>
        <v>-3.8207098631041214E-3</v>
      </c>
      <c r="N1153" s="5">
        <f t="shared" si="160"/>
        <v>0</v>
      </c>
      <c r="O1153" s="5">
        <f t="shared" si="165"/>
        <v>3.9617551531956341E-3</v>
      </c>
      <c r="P1153" s="5">
        <f t="shared" si="162"/>
        <v>1.0433626727031076E-2</v>
      </c>
      <c r="Q1153" s="5">
        <f t="shared" si="163"/>
        <v>1.0433626727031076E-2</v>
      </c>
      <c r="R1153" s="5">
        <f t="shared" si="164"/>
        <v>2.2868478246244717E-2</v>
      </c>
      <c r="T1153" s="7">
        <f t="shared" si="168"/>
        <v>266.83558282629423</v>
      </c>
      <c r="U1153" s="4">
        <f t="shared" si="169"/>
        <v>4.2348074834190619E-3</v>
      </c>
      <c r="V1153" s="5">
        <f>T1153/MAX($T$14:T1153)-1</f>
        <v>0</v>
      </c>
      <c r="Z1153" s="3"/>
      <c r="AA1153" s="3"/>
      <c r="AC1153" s="3"/>
      <c r="AE1153" s="3"/>
      <c r="AG1153" s="3"/>
      <c r="AL1153" s="3"/>
    </row>
    <row r="1154" spans="1:38" x14ac:dyDescent="0.25">
      <c r="A1154" s="3">
        <v>44235</v>
      </c>
      <c r="B1154">
        <v>19011124</v>
      </c>
      <c r="C1154">
        <v>32549782</v>
      </c>
      <c r="D1154">
        <v>24562760</v>
      </c>
      <c r="E1154">
        <v>34157408</v>
      </c>
      <c r="F1154">
        <v>18164444</v>
      </c>
      <c r="G1154">
        <v>30338074</v>
      </c>
      <c r="H1154">
        <v>30338074</v>
      </c>
      <c r="I1154">
        <v>25197498</v>
      </c>
      <c r="K1154" s="5">
        <f t="shared" si="161"/>
        <v>-2.9510847708036358E-4</v>
      </c>
      <c r="L1154" s="5">
        <f t="shared" si="166"/>
        <v>3.4809770486485814E-3</v>
      </c>
      <c r="M1154" s="5">
        <f t="shared" si="167"/>
        <v>3.9549582240625547E-3</v>
      </c>
      <c r="N1154" s="5">
        <f t="shared" si="160"/>
        <v>0</v>
      </c>
      <c r="O1154" s="5">
        <f t="shared" si="165"/>
        <v>-5.2858096022072587E-3</v>
      </c>
      <c r="P1154" s="5">
        <f t="shared" si="162"/>
        <v>-3.722125518095698E-3</v>
      </c>
      <c r="Q1154" s="5">
        <f t="shared" si="163"/>
        <v>-3.722125518095698E-3</v>
      </c>
      <c r="R1154" s="5">
        <f t="shared" si="164"/>
        <v>-1.6630300348596805E-3</v>
      </c>
      <c r="T1154" s="7">
        <f t="shared" si="168"/>
        <v>266.59368756896964</v>
      </c>
      <c r="U1154" s="4">
        <f t="shared" si="169"/>
        <v>-9.0653298470344534E-4</v>
      </c>
      <c r="V1154" s="5">
        <f>T1154/MAX($T$14:T1154)-1</f>
        <v>-9.0653298470333432E-4</v>
      </c>
      <c r="Z1154" s="3"/>
      <c r="AA1154" s="3"/>
      <c r="AC1154" s="3"/>
      <c r="AE1154" s="3"/>
      <c r="AG1154" s="3"/>
      <c r="AL1154" s="3"/>
    </row>
    <row r="1155" spans="1:38" x14ac:dyDescent="0.25">
      <c r="A1155" s="3">
        <v>44236</v>
      </c>
      <c r="B1155">
        <v>18900016</v>
      </c>
      <c r="C1155">
        <v>32413644</v>
      </c>
      <c r="D1155">
        <v>24494552</v>
      </c>
      <c r="E1155">
        <v>33999768</v>
      </c>
      <c r="F1155">
        <v>18278228</v>
      </c>
      <c r="G1155">
        <v>30314864</v>
      </c>
      <c r="H1155">
        <v>30314864</v>
      </c>
      <c r="I1155">
        <v>25099730</v>
      </c>
      <c r="K1155" s="5">
        <f t="shared" si="161"/>
        <v>-5.8443677501656133E-3</v>
      </c>
      <c r="L1155" s="5">
        <f t="shared" si="166"/>
        <v>-4.1824550468571031E-3</v>
      </c>
      <c r="M1155" s="5">
        <f t="shared" si="167"/>
        <v>-2.7768866365180944E-3</v>
      </c>
      <c r="N1155" s="5">
        <f t="shared" si="160"/>
        <v>-4.6151042842594858E-3</v>
      </c>
      <c r="O1155" s="5">
        <f t="shared" si="165"/>
        <v>6.2641058542722838E-3</v>
      </c>
      <c r="P1155" s="5">
        <f t="shared" si="162"/>
        <v>-7.6504526951848284E-4</v>
      </c>
      <c r="Q1155" s="5">
        <f t="shared" si="163"/>
        <v>-7.6504526951848284E-4</v>
      </c>
      <c r="R1155" s="5">
        <f t="shared" si="164"/>
        <v>-3.8800677749830648E-3</v>
      </c>
      <c r="T1155" s="7">
        <f t="shared" si="168"/>
        <v>266.04167647417478</v>
      </c>
      <c r="U1155" s="4">
        <f t="shared" si="169"/>
        <v>-2.0706082721935054E-3</v>
      </c>
      <c r="V1155" s="5">
        <f>T1155/MAX($T$14:T1155)-1</f>
        <v>-2.9752641821997328E-3</v>
      </c>
      <c r="Z1155" s="3"/>
      <c r="AA1155" s="3"/>
      <c r="AC1155" s="3"/>
      <c r="AE1155" s="3"/>
      <c r="AG1155" s="3"/>
      <c r="AL1155" s="3"/>
    </row>
    <row r="1156" spans="1:38" x14ac:dyDescent="0.25">
      <c r="A1156" s="3">
        <v>44237</v>
      </c>
      <c r="B1156">
        <v>18917676</v>
      </c>
      <c r="C1156">
        <v>32202056</v>
      </c>
      <c r="D1156">
        <v>24479136</v>
      </c>
      <c r="E1156">
        <v>33781704</v>
      </c>
      <c r="F1156">
        <v>18339996</v>
      </c>
      <c r="G1156">
        <v>30467834</v>
      </c>
      <c r="H1156">
        <v>30467834</v>
      </c>
      <c r="I1156">
        <v>25483158</v>
      </c>
      <c r="K1156" s="5">
        <f t="shared" si="161"/>
        <v>9.3439074337298145E-4</v>
      </c>
      <c r="L1156" s="5">
        <f t="shared" si="166"/>
        <v>-6.5277449212436389E-3</v>
      </c>
      <c r="M1156" s="5">
        <f t="shared" si="167"/>
        <v>-6.2936443989669577E-4</v>
      </c>
      <c r="N1156" s="5">
        <f t="shared" si="160"/>
        <v>-6.4136908228314971E-3</v>
      </c>
      <c r="O1156" s="5">
        <f t="shared" si="165"/>
        <v>3.3793210151442654E-3</v>
      </c>
      <c r="P1156" s="5">
        <f t="shared" si="162"/>
        <v>5.0460394610380988E-3</v>
      </c>
      <c r="Q1156" s="5">
        <f t="shared" si="163"/>
        <v>5.0460394610380988E-3</v>
      </c>
      <c r="R1156" s="5">
        <f t="shared" si="164"/>
        <v>1.5276180261700079E-2</v>
      </c>
      <c r="T1156" s="7">
        <f t="shared" si="168"/>
        <v>266.57745683398798</v>
      </c>
      <c r="U1156" s="4">
        <f t="shared" si="169"/>
        <v>2.0138963447902114E-3</v>
      </c>
      <c r="V1156" s="5">
        <f>T1156/MAX($T$14:T1156)-1</f>
        <v>-9.673597110707588E-4</v>
      </c>
      <c r="Z1156" s="3"/>
      <c r="AA1156" s="3"/>
      <c r="AC1156" s="3"/>
      <c r="AE1156" s="3"/>
      <c r="AG1156" s="3"/>
      <c r="AL1156" s="3"/>
    </row>
    <row r="1157" spans="1:38" x14ac:dyDescent="0.25">
      <c r="A1157" s="3">
        <v>44238</v>
      </c>
      <c r="B1157">
        <v>18745610</v>
      </c>
      <c r="C1157">
        <v>32212312</v>
      </c>
      <c r="D1157">
        <v>24479136</v>
      </c>
      <c r="E1157">
        <v>33784392</v>
      </c>
      <c r="F1157">
        <v>18334584</v>
      </c>
      <c r="G1157">
        <v>30573890</v>
      </c>
      <c r="H1157">
        <v>30573890</v>
      </c>
      <c r="I1157">
        <v>25483158</v>
      </c>
      <c r="K1157" s="5">
        <f t="shared" si="161"/>
        <v>-9.0955146921852803E-3</v>
      </c>
      <c r="L1157" s="5">
        <f t="shared" si="166"/>
        <v>3.1848898095199196E-4</v>
      </c>
      <c r="M1157" s="5">
        <f t="shared" si="167"/>
        <v>0</v>
      </c>
      <c r="N1157" s="5">
        <f t="shared" si="160"/>
        <v>7.9569698437920167E-5</v>
      </c>
      <c r="O1157" s="5">
        <f t="shared" si="165"/>
        <v>-2.9509275792649614E-4</v>
      </c>
      <c r="P1157" s="5">
        <f t="shared" si="162"/>
        <v>3.4809169565517273E-3</v>
      </c>
      <c r="Q1157" s="5">
        <f t="shared" si="163"/>
        <v>3.4809169565517273E-3</v>
      </c>
      <c r="R1157" s="5">
        <f t="shared" si="164"/>
        <v>0</v>
      </c>
      <c r="T1157" s="7">
        <f t="shared" si="168"/>
        <v>266.50978898370062</v>
      </c>
      <c r="U1157" s="4">
        <f t="shared" si="169"/>
        <v>-2.5383935720230122E-4</v>
      </c>
      <c r="V1157" s="5">
        <f>T1157/MAX($T$14:T1157)-1</f>
        <v>-1.2209535143058448E-3</v>
      </c>
      <c r="Z1157" s="3"/>
      <c r="AA1157" s="3"/>
      <c r="AC1157" s="3"/>
      <c r="AE1157" s="3"/>
      <c r="AG1157" s="3"/>
      <c r="AL1157" s="3"/>
    </row>
    <row r="1158" spans="1:38" x14ac:dyDescent="0.25">
      <c r="A1158" s="3">
        <v>44239</v>
      </c>
      <c r="B1158">
        <v>18735530</v>
      </c>
      <c r="C1158">
        <v>32134790</v>
      </c>
      <c r="D1158">
        <v>24420226</v>
      </c>
      <c r="E1158">
        <v>33784392</v>
      </c>
      <c r="F1158">
        <v>18227430</v>
      </c>
      <c r="G1158">
        <v>30446018</v>
      </c>
      <c r="H1158">
        <v>30446018</v>
      </c>
      <c r="I1158">
        <v>25365550</v>
      </c>
      <c r="K1158" s="5">
        <f t="shared" si="161"/>
        <v>-5.3772589955725092E-4</v>
      </c>
      <c r="L1158" s="5">
        <f t="shared" si="166"/>
        <v>-2.4065953415576269E-3</v>
      </c>
      <c r="M1158" s="5">
        <f t="shared" si="167"/>
        <v>-2.4065391850430773E-3</v>
      </c>
      <c r="N1158" s="5">
        <f t="shared" si="160"/>
        <v>0</v>
      </c>
      <c r="O1158" s="5">
        <f t="shared" si="165"/>
        <v>-5.8443649444132051E-3</v>
      </c>
      <c r="P1158" s="5">
        <f t="shared" si="162"/>
        <v>-4.1823922307563377E-3</v>
      </c>
      <c r="Q1158" s="5">
        <f t="shared" si="163"/>
        <v>-4.1823922307563377E-3</v>
      </c>
      <c r="R1158" s="5">
        <f t="shared" si="164"/>
        <v>-4.6151265867441227E-3</v>
      </c>
      <c r="T1158" s="7">
        <f t="shared" si="168"/>
        <v>265.70442517049639</v>
      </c>
      <c r="U1158" s="4">
        <f t="shared" si="169"/>
        <v>-3.0218920523534948E-3</v>
      </c>
      <c r="V1158" s="5">
        <f>T1158/MAX($T$14:T1158)-1</f>
        <v>-4.2391559769380249E-3</v>
      </c>
      <c r="Z1158" s="3"/>
      <c r="AA1158" s="3"/>
      <c r="AC1158" s="3"/>
      <c r="AE1158" s="3"/>
      <c r="AG1158" s="3"/>
      <c r="AL1158" s="3"/>
    </row>
    <row r="1159" spans="1:38" x14ac:dyDescent="0.25">
      <c r="A1159" s="3">
        <v>44242</v>
      </c>
      <c r="B1159">
        <v>19071228</v>
      </c>
      <c r="C1159">
        <v>32769136</v>
      </c>
      <c r="D1159">
        <v>24902882</v>
      </c>
      <c r="E1159">
        <v>34109592</v>
      </c>
      <c r="F1159">
        <v>18244460</v>
      </c>
      <c r="G1159">
        <v>30247274</v>
      </c>
      <c r="H1159">
        <v>30247274</v>
      </c>
      <c r="I1159">
        <v>25202864</v>
      </c>
      <c r="K1159" s="5">
        <f t="shared" si="161"/>
        <v>1.7917721035914047E-2</v>
      </c>
      <c r="L1159" s="5">
        <f t="shared" si="166"/>
        <v>1.9740163231189545E-2</v>
      </c>
      <c r="M1159" s="5">
        <f t="shared" si="167"/>
        <v>1.9764600049156034E-2</v>
      </c>
      <c r="N1159" s="5">
        <f t="shared" si="160"/>
        <v>9.625746705756999E-3</v>
      </c>
      <c r="O1159" s="5">
        <f t="shared" si="165"/>
        <v>9.3430615286971275E-4</v>
      </c>
      <c r="P1159" s="5">
        <f t="shared" si="162"/>
        <v>-6.5277501970865126E-3</v>
      </c>
      <c r="Q1159" s="5">
        <f t="shared" si="163"/>
        <v>-6.5277501970865126E-3</v>
      </c>
      <c r="R1159" s="5">
        <f t="shared" si="164"/>
        <v>-6.4136594712119743E-3</v>
      </c>
      <c r="T1159" s="7">
        <f t="shared" si="168"/>
        <v>267.31570254938396</v>
      </c>
      <c r="U1159" s="4">
        <f t="shared" si="169"/>
        <v>6.0641721636876672E-3</v>
      </c>
      <c r="V1159" s="5">
        <f>T1159/MAX($T$14:T1159)-1</f>
        <v>0</v>
      </c>
      <c r="Z1159" s="3"/>
      <c r="AA1159" s="3"/>
      <c r="AC1159" s="3"/>
      <c r="AE1159" s="3"/>
      <c r="AG1159" s="3"/>
      <c r="AL1159" s="3"/>
    </row>
    <row r="1160" spans="1:38" x14ac:dyDescent="0.25">
      <c r="A1160" s="3">
        <v>44243</v>
      </c>
      <c r="B1160">
        <v>19076370</v>
      </c>
      <c r="C1160">
        <v>32764912</v>
      </c>
      <c r="D1160">
        <v>24904964</v>
      </c>
      <c r="E1160">
        <v>34025632</v>
      </c>
      <c r="F1160">
        <v>18244460</v>
      </c>
      <c r="G1160">
        <v>30256908</v>
      </c>
      <c r="H1160">
        <v>30256908</v>
      </c>
      <c r="I1160">
        <v>25204870</v>
      </c>
      <c r="K1160" s="5">
        <f t="shared" si="161"/>
        <v>2.6962081309078734E-4</v>
      </c>
      <c r="L1160" s="5">
        <f t="shared" si="166"/>
        <v>-1.2890178123703411E-4</v>
      </c>
      <c r="M1160" s="5">
        <f t="shared" si="167"/>
        <v>8.3604781165425024E-5</v>
      </c>
      <c r="N1160" s="5">
        <f t="shared" si="160"/>
        <v>-2.4614776981207731E-3</v>
      </c>
      <c r="O1160" s="5">
        <f t="shared" si="165"/>
        <v>0</v>
      </c>
      <c r="P1160" s="5">
        <f t="shared" si="162"/>
        <v>3.1850804141897449E-4</v>
      </c>
      <c r="Q1160" s="5">
        <f t="shared" si="163"/>
        <v>3.1850804141897449E-4</v>
      </c>
      <c r="R1160" s="5">
        <f t="shared" si="164"/>
        <v>7.9594128667315189E-5</v>
      </c>
      <c r="T1160" s="7">
        <f t="shared" si="168"/>
        <v>267.2648943993384</v>
      </c>
      <c r="U1160" s="4">
        <f t="shared" si="169"/>
        <v>-1.9006795919954134E-4</v>
      </c>
      <c r="V1160" s="5">
        <f>T1160/MAX($T$14:T1160)-1</f>
        <v>-1.9006795919951358E-4</v>
      </c>
      <c r="Z1160" s="3"/>
      <c r="AA1160" s="3"/>
      <c r="AC1160" s="3"/>
      <c r="AE1160" s="3"/>
      <c r="AG1160" s="3"/>
      <c r="AL1160" s="3"/>
    </row>
    <row r="1161" spans="1:38" x14ac:dyDescent="0.25">
      <c r="A1161" s="3">
        <v>44244</v>
      </c>
      <c r="B1161">
        <v>19060926</v>
      </c>
      <c r="C1161">
        <v>32627066</v>
      </c>
      <c r="D1161">
        <v>24946420</v>
      </c>
      <c r="E1161">
        <v>34023168</v>
      </c>
      <c r="F1161">
        <v>18234650</v>
      </c>
      <c r="G1161">
        <v>30184092</v>
      </c>
      <c r="H1161">
        <v>30184092</v>
      </c>
      <c r="I1161">
        <v>25204870</v>
      </c>
      <c r="K1161" s="5">
        <f t="shared" si="161"/>
        <v>-8.0958798765173867E-4</v>
      </c>
      <c r="L1161" s="5">
        <f t="shared" si="166"/>
        <v>-4.2071225462164685E-3</v>
      </c>
      <c r="M1161" s="5">
        <f t="shared" si="167"/>
        <v>1.664567754444457E-3</v>
      </c>
      <c r="N1161" s="5">
        <f t="shared" ref="N1161:N1224" si="170">E1161/E1160-1</f>
        <v>-7.2415995094554653E-5</v>
      </c>
      <c r="O1161" s="5">
        <f t="shared" si="165"/>
        <v>-5.3769747090348652E-4</v>
      </c>
      <c r="P1161" s="5">
        <f t="shared" si="162"/>
        <v>-2.4065909180145395E-3</v>
      </c>
      <c r="Q1161" s="5">
        <f t="shared" si="163"/>
        <v>-2.4065909180145395E-3</v>
      </c>
      <c r="R1161" s="5">
        <f t="shared" si="164"/>
        <v>0</v>
      </c>
      <c r="T1161" s="7">
        <f t="shared" si="168"/>
        <v>266.97172358282</v>
      </c>
      <c r="U1161" s="4">
        <f t="shared" si="169"/>
        <v>-1.0969297601813588E-3</v>
      </c>
      <c r="V1161" s="5">
        <f>T1161/MAX($T$14:T1161)-1</f>
        <v>-1.2867892281801518E-3</v>
      </c>
      <c r="Z1161" s="3"/>
      <c r="AA1161" s="3"/>
      <c r="AC1161" s="3"/>
      <c r="AE1161" s="3"/>
      <c r="AG1161" s="3"/>
      <c r="AL1161" s="3"/>
    </row>
    <row r="1162" spans="1:38" x14ac:dyDescent="0.25">
      <c r="A1162" s="3">
        <v>44245</v>
      </c>
      <c r="B1162">
        <v>19028786</v>
      </c>
      <c r="C1162">
        <v>32542912</v>
      </c>
      <c r="D1162">
        <v>24927172</v>
      </c>
      <c r="E1162">
        <v>33673944</v>
      </c>
      <c r="F1162">
        <v>18561372</v>
      </c>
      <c r="G1162">
        <v>30779930</v>
      </c>
      <c r="H1162">
        <v>30779930</v>
      </c>
      <c r="I1162">
        <v>25447484</v>
      </c>
      <c r="K1162" s="5">
        <f t="shared" si="161"/>
        <v>-1.6861720149378145E-3</v>
      </c>
      <c r="L1162" s="5">
        <f t="shared" si="166"/>
        <v>-2.5792696162136863E-3</v>
      </c>
      <c r="M1162" s="5">
        <f t="shared" si="167"/>
        <v>-7.7157363661795042E-4</v>
      </c>
      <c r="N1162" s="5">
        <f t="shared" si="170"/>
        <v>-1.0264299902936758E-2</v>
      </c>
      <c r="O1162" s="5">
        <f t="shared" si="165"/>
        <v>1.7917645800714643E-2</v>
      </c>
      <c r="P1162" s="5">
        <f t="shared" si="162"/>
        <v>1.9740133312607266E-2</v>
      </c>
      <c r="Q1162" s="5">
        <f t="shared" si="163"/>
        <v>1.9740133312607266E-2</v>
      </c>
      <c r="R1162" s="5">
        <f t="shared" si="164"/>
        <v>9.6256794817826119E-3</v>
      </c>
      <c r="T1162" s="7">
        <f t="shared" si="168"/>
        <v>268.69777175383331</v>
      </c>
      <c r="U1162" s="4">
        <f t="shared" si="169"/>
        <v>6.4652845921256974E-3</v>
      </c>
      <c r="V1162" s="5">
        <f>T1162/MAX($T$14:T1162)-1</f>
        <v>0</v>
      </c>
      <c r="Z1162" s="3"/>
      <c r="AA1162" s="3"/>
      <c r="AC1162" s="3"/>
      <c r="AE1162" s="3"/>
      <c r="AG1162" s="3"/>
      <c r="AL1162" s="3"/>
    </row>
    <row r="1163" spans="1:38" x14ac:dyDescent="0.25">
      <c r="A1163" s="3">
        <v>44246</v>
      </c>
      <c r="B1163">
        <v>18992338</v>
      </c>
      <c r="C1163">
        <v>32382330</v>
      </c>
      <c r="D1163">
        <v>24867670</v>
      </c>
      <c r="E1163">
        <v>33540586</v>
      </c>
      <c r="F1163">
        <v>18566378</v>
      </c>
      <c r="G1163">
        <v>30775962</v>
      </c>
      <c r="H1163">
        <v>30775962</v>
      </c>
      <c r="I1163">
        <v>25384844</v>
      </c>
      <c r="K1163" s="5">
        <f t="shared" ref="K1163:K1226" si="171">B1163/B1162-1</f>
        <v>-1.9154138366997975E-3</v>
      </c>
      <c r="L1163" s="5">
        <f t="shared" si="166"/>
        <v>-4.9344692939586876E-3</v>
      </c>
      <c r="M1163" s="5">
        <f t="shared" si="167"/>
        <v>-2.3870337156577381E-3</v>
      </c>
      <c r="N1163" s="5">
        <f t="shared" si="170"/>
        <v>-3.9602726666053689E-3</v>
      </c>
      <c r="O1163" s="5">
        <f t="shared" si="165"/>
        <v>2.6969989071923273E-4</v>
      </c>
      <c r="P1163" s="5">
        <f t="shared" si="162"/>
        <v>-1.2891517297153321E-4</v>
      </c>
      <c r="Q1163" s="5">
        <f t="shared" si="163"/>
        <v>-1.2891517297153321E-4</v>
      </c>
      <c r="R1163" s="5">
        <f t="shared" si="164"/>
        <v>-2.4615400092206086E-3</v>
      </c>
      <c r="T1163" s="7">
        <f t="shared" si="168"/>
        <v>268.17223720247551</v>
      </c>
      <c r="U1163" s="4">
        <f t="shared" si="169"/>
        <v>-1.9558574971707543E-3</v>
      </c>
      <c r="V1163" s="5">
        <f>T1163/MAX($T$14:T1163)-1</f>
        <v>-1.9558574971706433E-3</v>
      </c>
      <c r="Z1163" s="3"/>
      <c r="AA1163" s="3"/>
      <c r="AC1163" s="3"/>
      <c r="AE1163" s="3"/>
      <c r="AG1163" s="3"/>
      <c r="AL1163" s="3"/>
    </row>
    <row r="1164" spans="1:38" x14ac:dyDescent="0.25">
      <c r="A1164" s="3">
        <v>44249</v>
      </c>
      <c r="B1164">
        <v>18935444</v>
      </c>
      <c r="C1164">
        <v>32465696</v>
      </c>
      <c r="D1164">
        <v>24858160</v>
      </c>
      <c r="E1164">
        <v>33553110</v>
      </c>
      <c r="F1164">
        <v>18551346</v>
      </c>
      <c r="G1164">
        <v>30646484</v>
      </c>
      <c r="H1164">
        <v>30646484</v>
      </c>
      <c r="I1164">
        <v>25383008</v>
      </c>
      <c r="K1164" s="5">
        <f t="shared" si="171"/>
        <v>-2.9956290794740381E-3</v>
      </c>
      <c r="L1164" s="5">
        <f t="shared" si="166"/>
        <v>2.5744287084963347E-3</v>
      </c>
      <c r="M1164" s="5">
        <f t="shared" si="167"/>
        <v>-3.8242424802970021E-4</v>
      </c>
      <c r="N1164" s="5">
        <f t="shared" si="170"/>
        <v>3.733983657887574E-4</v>
      </c>
      <c r="O1164" s="5">
        <f t="shared" si="165"/>
        <v>-8.0963556812208015E-4</v>
      </c>
      <c r="P1164" s="5">
        <f t="shared" si="162"/>
        <v>-4.2071146305678875E-3</v>
      </c>
      <c r="Q1164" s="5">
        <f t="shared" si="163"/>
        <v>-4.2071146305678875E-3</v>
      </c>
      <c r="R1164" s="5">
        <f t="shared" si="164"/>
        <v>-7.2326621349372289E-5</v>
      </c>
      <c r="T1164" s="7">
        <f t="shared" si="168"/>
        <v>267.84619280302542</v>
      </c>
      <c r="U1164" s="4">
        <f t="shared" si="169"/>
        <v>-1.2158022129782342E-3</v>
      </c>
      <c r="V1164" s="5">
        <f>T1164/MAX($T$14:T1164)-1</f>
        <v>-3.1692817742755564E-3</v>
      </c>
      <c r="Z1164" s="3"/>
      <c r="AA1164" s="3"/>
      <c r="AC1164" s="3"/>
      <c r="AE1164" s="3"/>
      <c r="AG1164" s="3"/>
      <c r="AL1164" s="3"/>
    </row>
    <row r="1165" spans="1:38" x14ac:dyDescent="0.25">
      <c r="A1165" s="3">
        <v>44250</v>
      </c>
      <c r="B1165">
        <v>18910164</v>
      </c>
      <c r="C1165">
        <v>32164870</v>
      </c>
      <c r="D1165">
        <v>24748278</v>
      </c>
      <c r="E1165">
        <v>33492008</v>
      </c>
      <c r="F1165">
        <v>18551216</v>
      </c>
      <c r="G1165">
        <v>30623342</v>
      </c>
      <c r="H1165">
        <v>30623342</v>
      </c>
      <c r="I1165">
        <v>25343892</v>
      </c>
      <c r="K1165" s="5">
        <f t="shared" si="171"/>
        <v>-1.3350624363495101E-3</v>
      </c>
      <c r="L1165" s="5">
        <f t="shared" si="166"/>
        <v>-9.2659649126265453E-3</v>
      </c>
      <c r="M1165" s="5">
        <f t="shared" si="167"/>
        <v>-4.4203593508127526E-3</v>
      </c>
      <c r="N1165" s="5">
        <f t="shared" si="170"/>
        <v>-1.8210532496093501E-3</v>
      </c>
      <c r="O1165" s="5">
        <f t="shared" si="165"/>
        <v>-7.0075777789391225E-6</v>
      </c>
      <c r="P1165" s="5">
        <f t="shared" si="162"/>
        <v>-7.5512740711136672E-4</v>
      </c>
      <c r="Q1165" s="5">
        <f t="shared" si="163"/>
        <v>-7.5512740711136672E-4</v>
      </c>
      <c r="R1165" s="5">
        <f t="shared" si="164"/>
        <v>-1.5410309132787292E-3</v>
      </c>
      <c r="T1165" s="7">
        <f t="shared" si="168"/>
        <v>267.17990084849367</v>
      </c>
      <c r="U1165" s="4">
        <f t="shared" si="169"/>
        <v>-2.48759165683482E-3</v>
      </c>
      <c r="V1165" s="5">
        <f>T1165/MAX($T$14:T1165)-1</f>
        <v>-5.6489895522104927E-3</v>
      </c>
      <c r="Z1165" s="3"/>
      <c r="AA1165" s="3"/>
      <c r="AC1165" s="3"/>
      <c r="AE1165" s="3"/>
      <c r="AG1165" s="3"/>
      <c r="AL1165" s="3"/>
    </row>
    <row r="1166" spans="1:38" x14ac:dyDescent="0.25">
      <c r="A1166" s="3">
        <v>44251</v>
      </c>
      <c r="B1166">
        <v>18951858</v>
      </c>
      <c r="C1166">
        <v>32216780</v>
      </c>
      <c r="D1166">
        <v>24692454</v>
      </c>
      <c r="E1166">
        <v>33492008</v>
      </c>
      <c r="F1166">
        <v>18590552</v>
      </c>
      <c r="G1166">
        <v>30603808</v>
      </c>
      <c r="H1166">
        <v>30603808</v>
      </c>
      <c r="I1166">
        <v>25345530</v>
      </c>
      <c r="K1166" s="5">
        <f t="shared" si="171"/>
        <v>2.2048460288339733E-3</v>
      </c>
      <c r="L1166" s="5">
        <f t="shared" si="166"/>
        <v>1.613872526144311E-3</v>
      </c>
      <c r="M1166" s="5">
        <f t="shared" si="167"/>
        <v>-2.2556720916098172E-3</v>
      </c>
      <c r="N1166" s="5">
        <f t="shared" si="170"/>
        <v>0</v>
      </c>
      <c r="O1166" s="5">
        <f t="shared" si="165"/>
        <v>2.1204000859027516E-3</v>
      </c>
      <c r="P1166" s="5">
        <f t="shared" si="162"/>
        <v>-6.3787943197057828E-4</v>
      </c>
      <c r="Q1166" s="5">
        <f t="shared" si="163"/>
        <v>-6.3787943197057828E-4</v>
      </c>
      <c r="R1166" s="5">
        <f t="shared" si="164"/>
        <v>6.4630957234301789E-5</v>
      </c>
      <c r="T1166" s="7">
        <f t="shared" si="168"/>
        <v>267.26247007971693</v>
      </c>
      <c r="U1166" s="4">
        <f t="shared" si="169"/>
        <v>3.0903983032054549E-4</v>
      </c>
      <c r="V1166" s="5">
        <f>T1166/MAX($T$14:T1166)-1</f>
        <v>-5.3416954846626785E-3</v>
      </c>
      <c r="Z1166" s="3"/>
      <c r="AA1166" s="3"/>
      <c r="AC1166" s="3"/>
      <c r="AE1166" s="3"/>
      <c r="AG1166" s="3"/>
      <c r="AL1166" s="3"/>
    </row>
    <row r="1167" spans="1:38" x14ac:dyDescent="0.25">
      <c r="A1167" s="3">
        <v>44252</v>
      </c>
      <c r="B1167">
        <v>19553194</v>
      </c>
      <c r="C1167">
        <v>33109300</v>
      </c>
      <c r="D1167">
        <v>25198874</v>
      </c>
      <c r="E1167">
        <v>33492008</v>
      </c>
      <c r="F1167">
        <v>18534862</v>
      </c>
      <c r="G1167">
        <v>30682594</v>
      </c>
      <c r="H1167">
        <v>30682594</v>
      </c>
      <c r="I1167">
        <v>25354994</v>
      </c>
      <c r="K1167" s="5">
        <f t="shared" si="171"/>
        <v>3.1729659434974744E-2</v>
      </c>
      <c r="L1167" s="5">
        <f t="shared" si="166"/>
        <v>2.7703575590111829E-2</v>
      </c>
      <c r="M1167" s="5">
        <f t="shared" si="167"/>
        <v>2.0509099662593178E-2</v>
      </c>
      <c r="N1167" s="5">
        <f t="shared" si="170"/>
        <v>0</v>
      </c>
      <c r="O1167" s="5">
        <f t="shared" si="165"/>
        <v>-2.9956076613539828E-3</v>
      </c>
      <c r="P1167" s="5">
        <f t="shared" ref="P1167:P1230" si="172">IFERROR(G1167/G1166-1,0)</f>
        <v>2.5743855143778305E-3</v>
      </c>
      <c r="Q1167" s="5">
        <f t="shared" ref="Q1167:Q1230" si="173">IFERROR(H1167/H1166-1,0)</f>
        <v>2.5743855143778305E-3</v>
      </c>
      <c r="R1167" s="5">
        <f t="shared" ref="R1167:R1230" si="174">IFERROR(I1167/I1166-1,0)</f>
        <v>3.7339917531808986E-4</v>
      </c>
      <c r="T1167" s="7">
        <f t="shared" si="168"/>
        <v>270.01757522703525</v>
      </c>
      <c r="U1167" s="4">
        <f t="shared" si="169"/>
        <v>1.030861215379994E-2</v>
      </c>
      <c r="V1167" s="5">
        <f>T1167/MAX($T$14:T1167)-1</f>
        <v>0</v>
      </c>
      <c r="Z1167" s="3"/>
      <c r="AA1167" s="3"/>
      <c r="AC1167" s="3"/>
      <c r="AE1167" s="3"/>
      <c r="AG1167" s="3"/>
      <c r="AL1167" s="3"/>
    </row>
    <row r="1168" spans="1:38" x14ac:dyDescent="0.25">
      <c r="A1168" s="3">
        <v>44253</v>
      </c>
      <c r="B1168">
        <v>19652032</v>
      </c>
      <c r="C1168">
        <v>33141734</v>
      </c>
      <c r="D1168">
        <v>25169478</v>
      </c>
      <c r="E1168">
        <v>33408318</v>
      </c>
      <c r="F1168">
        <v>18510118</v>
      </c>
      <c r="G1168">
        <v>30398290</v>
      </c>
      <c r="H1168">
        <v>30398290</v>
      </c>
      <c r="I1168">
        <v>25308820</v>
      </c>
      <c r="K1168" s="5">
        <f t="shared" si="171"/>
        <v>5.0548263368122015E-3</v>
      </c>
      <c r="L1168" s="5">
        <f t="shared" si="166"/>
        <v>9.7960391793239232E-4</v>
      </c>
      <c r="M1168" s="5">
        <f t="shared" si="167"/>
        <v>-1.1665600613741667E-3</v>
      </c>
      <c r="N1168" s="5">
        <f t="shared" si="170"/>
        <v>-2.4988050880675461E-3</v>
      </c>
      <c r="O1168" s="5">
        <f t="shared" ref="O1168:O1231" si="175">IFERROR(F1168/F1167-1,0)</f>
        <v>-1.3349978003612817E-3</v>
      </c>
      <c r="P1168" s="5">
        <f t="shared" si="172"/>
        <v>-9.2659701458096544E-3</v>
      </c>
      <c r="Q1168" s="5">
        <f t="shared" si="173"/>
        <v>-9.2659701458096544E-3</v>
      </c>
      <c r="R1168" s="5">
        <f t="shared" si="174"/>
        <v>-1.8211008056243649E-3</v>
      </c>
      <c r="T1168" s="7">
        <f t="shared" si="168"/>
        <v>269.36551741962626</v>
      </c>
      <c r="U1168" s="4">
        <f t="shared" si="169"/>
        <v>-2.4148717240377593E-3</v>
      </c>
      <c r="V1168" s="5">
        <f>T1168/MAX($T$14:T1168)-1</f>
        <v>-2.4148717240377593E-3</v>
      </c>
      <c r="Z1168" s="3"/>
      <c r="AA1168" s="3"/>
      <c r="AC1168" s="3"/>
      <c r="AE1168" s="3"/>
      <c r="AG1168" s="3"/>
      <c r="AL1168" s="3"/>
    </row>
    <row r="1169" spans="1:38" x14ac:dyDescent="0.25">
      <c r="A1169" s="3">
        <v>44256</v>
      </c>
      <c r="B1169">
        <v>19507622</v>
      </c>
      <c r="C1169">
        <v>33020268</v>
      </c>
      <c r="D1169">
        <v>25102004</v>
      </c>
      <c r="E1169">
        <v>33357886</v>
      </c>
      <c r="F1169">
        <v>18550928</v>
      </c>
      <c r="G1169">
        <v>30447350</v>
      </c>
      <c r="H1169">
        <v>30447350</v>
      </c>
      <c r="I1169">
        <v>25308820</v>
      </c>
      <c r="K1169" s="5">
        <f t="shared" si="171"/>
        <v>-7.3483495243646946E-3</v>
      </c>
      <c r="L1169" s="5">
        <f t="shared" si="166"/>
        <v>-3.6650466146400662E-3</v>
      </c>
      <c r="M1169" s="5">
        <f t="shared" si="167"/>
        <v>-2.6807866257695379E-3</v>
      </c>
      <c r="N1169" s="5">
        <f t="shared" si="170"/>
        <v>-1.5095641750058064E-3</v>
      </c>
      <c r="O1169" s="5">
        <f t="shared" si="175"/>
        <v>2.204740131856564E-3</v>
      </c>
      <c r="P1169" s="5">
        <f t="shared" si="172"/>
        <v>1.6139065717184486E-3</v>
      </c>
      <c r="Q1169" s="5">
        <f t="shared" si="173"/>
        <v>1.6139065717184486E-3</v>
      </c>
      <c r="R1169" s="5">
        <f t="shared" si="174"/>
        <v>0</v>
      </c>
      <c r="T1169" s="7">
        <f t="shared" si="168"/>
        <v>269.03651458997103</v>
      </c>
      <c r="U1169" s="4">
        <f t="shared" si="169"/>
        <v>-1.2213992080608305E-3</v>
      </c>
      <c r="V1169" s="5">
        <f>T1169/MAX($T$14:T1169)-1</f>
        <v>-3.6333214096871957E-3</v>
      </c>
      <c r="Z1169" s="3"/>
      <c r="AA1169" s="3"/>
      <c r="AC1169" s="3"/>
      <c r="AE1169" s="3"/>
      <c r="AG1169" s="3"/>
      <c r="AL1169" s="3"/>
    </row>
    <row r="1170" spans="1:38" x14ac:dyDescent="0.25">
      <c r="A1170" s="3">
        <v>44257</v>
      </c>
      <c r="B1170">
        <v>19439160</v>
      </c>
      <c r="C1170">
        <v>32831752</v>
      </c>
      <c r="D1170">
        <v>25102004</v>
      </c>
      <c r="E1170">
        <v>33258266</v>
      </c>
      <c r="F1170">
        <v>19248478</v>
      </c>
      <c r="G1170">
        <v>31279410</v>
      </c>
      <c r="H1170">
        <v>31279410</v>
      </c>
      <c r="I1170">
        <v>25308820</v>
      </c>
      <c r="K1170" s="5">
        <f t="shared" si="171"/>
        <v>-3.5095000302958201E-3</v>
      </c>
      <c r="L1170" s="5">
        <f t="shared" si="166"/>
        <v>-5.709099635411774E-3</v>
      </c>
      <c r="M1170" s="5">
        <f t="shared" si="167"/>
        <v>0</v>
      </c>
      <c r="N1170" s="5">
        <f t="shared" si="170"/>
        <v>-2.9864002772838072E-3</v>
      </c>
      <c r="O1170" s="5">
        <f t="shared" si="175"/>
        <v>3.7601892476753829E-2</v>
      </c>
      <c r="P1170" s="5">
        <f t="shared" si="172"/>
        <v>2.7327829843976525E-2</v>
      </c>
      <c r="Q1170" s="5">
        <f t="shared" si="173"/>
        <v>2.7327829843976525E-2</v>
      </c>
      <c r="R1170" s="5">
        <f t="shared" si="174"/>
        <v>0</v>
      </c>
      <c r="T1170" s="7">
        <f t="shared" si="168"/>
        <v>271.72864704419129</v>
      </c>
      <c r="U1170" s="4">
        <f t="shared" si="169"/>
        <v>1.0006569027714435E-2</v>
      </c>
      <c r="V1170" s="5">
        <f>T1170/MAX($T$14:T1170)-1</f>
        <v>0</v>
      </c>
      <c r="Z1170" s="3"/>
      <c r="AA1170" s="3"/>
      <c r="AC1170" s="3"/>
      <c r="AE1170" s="3"/>
      <c r="AG1170" s="3"/>
      <c r="AL1170" s="3"/>
    </row>
    <row r="1171" spans="1:38" x14ac:dyDescent="0.25">
      <c r="A1171" s="3">
        <v>44258</v>
      </c>
      <c r="B1171">
        <v>19585422</v>
      </c>
      <c r="C1171">
        <v>32985514</v>
      </c>
      <c r="D1171">
        <v>25245450</v>
      </c>
      <c r="E1171">
        <v>33355026</v>
      </c>
      <c r="F1171">
        <v>19277170</v>
      </c>
      <c r="G1171">
        <v>31498104</v>
      </c>
      <c r="H1171">
        <v>31498104</v>
      </c>
      <c r="I1171">
        <v>25245578</v>
      </c>
      <c r="K1171" s="5">
        <f t="shared" si="171"/>
        <v>7.5240905471223307E-3</v>
      </c>
      <c r="L1171" s="5">
        <f t="shared" si="166"/>
        <v>4.6833321596726485E-3</v>
      </c>
      <c r="M1171" s="5">
        <f t="shared" si="167"/>
        <v>5.7145238284561639E-3</v>
      </c>
      <c r="N1171" s="5">
        <f t="shared" si="170"/>
        <v>2.909351918708003E-3</v>
      </c>
      <c r="O1171" s="5">
        <f t="shared" si="175"/>
        <v>1.4906113615840155E-3</v>
      </c>
      <c r="P1171" s="5">
        <f t="shared" si="172"/>
        <v>6.9916280390198704E-3</v>
      </c>
      <c r="Q1171" s="5">
        <f t="shared" si="173"/>
        <v>6.9916280390198704E-3</v>
      </c>
      <c r="R1171" s="5">
        <f t="shared" si="174"/>
        <v>-2.4988126668884503E-3</v>
      </c>
      <c r="T1171" s="7">
        <f t="shared" si="168"/>
        <v>272.87691637216477</v>
      </c>
      <c r="U1171" s="4">
        <f t="shared" si="169"/>
        <v>4.2257941533368065E-3</v>
      </c>
      <c r="V1171" s="5">
        <f>T1171/MAX($T$14:T1171)-1</f>
        <v>0</v>
      </c>
      <c r="Z1171" s="3"/>
      <c r="AA1171" s="3"/>
      <c r="AC1171" s="3"/>
      <c r="AE1171" s="3"/>
      <c r="AG1171" s="3"/>
      <c r="AL1171" s="3"/>
    </row>
    <row r="1172" spans="1:38" x14ac:dyDescent="0.25">
      <c r="A1172" s="3">
        <v>44259</v>
      </c>
      <c r="B1172">
        <v>19133192</v>
      </c>
      <c r="C1172">
        <v>32241610</v>
      </c>
      <c r="D1172">
        <v>24674768</v>
      </c>
      <c r="E1172">
        <v>32627456</v>
      </c>
      <c r="F1172">
        <v>19135514</v>
      </c>
      <c r="G1172">
        <v>31382664</v>
      </c>
      <c r="H1172">
        <v>31382664</v>
      </c>
      <c r="I1172">
        <v>25207468</v>
      </c>
      <c r="K1172" s="5">
        <f t="shared" si="171"/>
        <v>-2.3090133059170181E-2</v>
      </c>
      <c r="L1172" s="5">
        <f t="shared" si="166"/>
        <v>-2.2552445294622414E-2</v>
      </c>
      <c r="M1172" s="5">
        <f t="shared" si="167"/>
        <v>-2.260534076437537E-2</v>
      </c>
      <c r="N1172" s="5">
        <f t="shared" si="170"/>
        <v>-2.1812904597945715E-2</v>
      </c>
      <c r="O1172" s="5">
        <f t="shared" si="175"/>
        <v>-7.348381531106507E-3</v>
      </c>
      <c r="P1172" s="5">
        <f t="shared" si="172"/>
        <v>-3.664982501803915E-3</v>
      </c>
      <c r="Q1172" s="5">
        <f t="shared" si="173"/>
        <v>-3.664982501803915E-3</v>
      </c>
      <c r="R1172" s="5">
        <f t="shared" si="174"/>
        <v>-1.509571299971868E-3</v>
      </c>
      <c r="T1172" s="7">
        <f t="shared" si="168"/>
        <v>269.25281275181408</v>
      </c>
      <c r="U1172" s="4">
        <f t="shared" si="169"/>
        <v>-1.3281092693849986E-2</v>
      </c>
      <c r="V1172" s="5">
        <f>T1172/MAX($T$14:T1172)-1</f>
        <v>-1.3281092693850027E-2</v>
      </c>
      <c r="Z1172" s="3"/>
      <c r="AA1172" s="3"/>
      <c r="AC1172" s="3"/>
      <c r="AE1172" s="3"/>
      <c r="AG1172" s="3"/>
      <c r="AL1172" s="3"/>
    </row>
    <row r="1173" spans="1:38" x14ac:dyDescent="0.25">
      <c r="A1173" s="3">
        <v>44260</v>
      </c>
      <c r="B1173">
        <v>19103210</v>
      </c>
      <c r="C1173">
        <v>32241610</v>
      </c>
      <c r="D1173">
        <v>24633990</v>
      </c>
      <c r="E1173">
        <v>32627456</v>
      </c>
      <c r="F1173">
        <v>19068358</v>
      </c>
      <c r="G1173">
        <v>31203498</v>
      </c>
      <c r="H1173">
        <v>31203498</v>
      </c>
      <c r="I1173">
        <v>25132188</v>
      </c>
      <c r="K1173" s="5">
        <f t="shared" si="171"/>
        <v>-1.5670150594840893E-3</v>
      </c>
      <c r="L1173" s="5">
        <f t="shared" si="166"/>
        <v>0</v>
      </c>
      <c r="M1173" s="5">
        <f t="shared" si="167"/>
        <v>-1.6526193883565909E-3</v>
      </c>
      <c r="N1173" s="5">
        <f t="shared" si="170"/>
        <v>0</v>
      </c>
      <c r="O1173" s="5">
        <f t="shared" si="175"/>
        <v>-3.5094954857235461E-3</v>
      </c>
      <c r="P1173" s="5">
        <f t="shared" si="172"/>
        <v>-5.7090755584038311E-3</v>
      </c>
      <c r="Q1173" s="5">
        <f t="shared" si="173"/>
        <v>-5.7090755584038311E-3</v>
      </c>
      <c r="R1173" s="5">
        <f t="shared" si="174"/>
        <v>-2.9864165651226626E-3</v>
      </c>
      <c r="T1173" s="7">
        <f t="shared" si="168"/>
        <v>268.54152431096179</v>
      </c>
      <c r="U1173" s="4">
        <f t="shared" si="169"/>
        <v>-2.6417122019368189E-3</v>
      </c>
      <c r="V1173" s="5">
        <f>T1173/MAX($T$14:T1173)-1</f>
        <v>-1.588772007116257E-2</v>
      </c>
      <c r="Z1173" s="3"/>
      <c r="AA1173" s="3"/>
      <c r="AC1173" s="3"/>
      <c r="AE1173" s="3"/>
      <c r="AG1173" s="3"/>
      <c r="AL1173" s="3"/>
    </row>
    <row r="1174" spans="1:38" x14ac:dyDescent="0.25">
      <c r="A1174" s="3">
        <v>44263</v>
      </c>
      <c r="B1174">
        <v>19005976</v>
      </c>
      <c r="C1174">
        <v>32145790</v>
      </c>
      <c r="D1174">
        <v>24600848</v>
      </c>
      <c r="E1174">
        <v>32627456</v>
      </c>
      <c r="F1174">
        <v>19211830</v>
      </c>
      <c r="G1174">
        <v>31349632</v>
      </c>
      <c r="H1174">
        <v>31349632</v>
      </c>
      <c r="I1174">
        <v>25205308</v>
      </c>
      <c r="K1174" s="5">
        <f t="shared" si="171"/>
        <v>-5.0899299123027264E-3</v>
      </c>
      <c r="L1174" s="5">
        <f t="shared" si="166"/>
        <v>-2.9719359548111557E-3</v>
      </c>
      <c r="M1174" s="5">
        <f t="shared" si="167"/>
        <v>-1.3453768553125522E-3</v>
      </c>
      <c r="N1174" s="5">
        <f t="shared" si="170"/>
        <v>0</v>
      </c>
      <c r="O1174" s="5">
        <f t="shared" si="175"/>
        <v>7.5240878108120413E-3</v>
      </c>
      <c r="P1174" s="5">
        <f t="shared" si="172"/>
        <v>4.6832569861237072E-3</v>
      </c>
      <c r="Q1174" s="5">
        <f t="shared" si="173"/>
        <v>4.6832569861237072E-3</v>
      </c>
      <c r="R1174" s="5">
        <f t="shared" si="174"/>
        <v>2.9094164025829095E-3</v>
      </c>
      <c r="T1174" s="7">
        <f t="shared" si="168"/>
        <v>268.890385781551</v>
      </c>
      <c r="U1174" s="4">
        <f t="shared" si="169"/>
        <v>1.2990969329019914E-3</v>
      </c>
      <c r="V1174" s="5">
        <f>T1174/MAX($T$14:T1174)-1</f>
        <v>-1.460926282667574E-2</v>
      </c>
      <c r="Z1174" s="3"/>
      <c r="AA1174" s="3"/>
      <c r="AC1174" s="3"/>
      <c r="AE1174" s="3"/>
      <c r="AG1174" s="3"/>
      <c r="AL1174" s="3"/>
    </row>
    <row r="1175" spans="1:38" x14ac:dyDescent="0.25">
      <c r="A1175" s="3">
        <v>44264</v>
      </c>
      <c r="B1175">
        <v>18945084</v>
      </c>
      <c r="C1175">
        <v>31917432</v>
      </c>
      <c r="D1175">
        <v>24553710</v>
      </c>
      <c r="E1175">
        <v>32627456</v>
      </c>
      <c r="F1175">
        <v>18894594</v>
      </c>
      <c r="G1175">
        <v>30911164</v>
      </c>
      <c r="H1175">
        <v>30911164</v>
      </c>
      <c r="I1175">
        <v>24858994</v>
      </c>
      <c r="K1175" s="5">
        <f t="shared" si="171"/>
        <v>-3.2038344150282505E-3</v>
      </c>
      <c r="L1175" s="5">
        <f t="shared" si="166"/>
        <v>-7.1038229267347264E-3</v>
      </c>
      <c r="M1175" s="5">
        <f t="shared" si="167"/>
        <v>-1.9161128104201453E-3</v>
      </c>
      <c r="N1175" s="5">
        <f t="shared" si="170"/>
        <v>0</v>
      </c>
      <c r="O1175" s="5">
        <f t="shared" si="175"/>
        <v>-1.6512534204185636E-2</v>
      </c>
      <c r="P1175" s="5">
        <f t="shared" si="172"/>
        <v>-1.3986384273984465E-2</v>
      </c>
      <c r="Q1175" s="5">
        <f t="shared" si="173"/>
        <v>-1.3986384273984465E-2</v>
      </c>
      <c r="R1175" s="5">
        <f t="shared" si="174"/>
        <v>-1.3739724981737922E-2</v>
      </c>
      <c r="T1175" s="7">
        <f t="shared" si="168"/>
        <v>266.52251022637182</v>
      </c>
      <c r="U1175" s="4">
        <f t="shared" si="169"/>
        <v>-8.8060997357594512E-3</v>
      </c>
      <c r="V1175" s="5">
        <f>T1175/MAX($T$14:T1175)-1</f>
        <v>-2.3286711936917559E-2</v>
      </c>
      <c r="Z1175" s="3"/>
      <c r="AA1175" s="3"/>
      <c r="AC1175" s="3"/>
      <c r="AE1175" s="3"/>
      <c r="AG1175" s="3"/>
      <c r="AL1175" s="3"/>
    </row>
    <row r="1176" spans="1:38" x14ac:dyDescent="0.25">
      <c r="A1176" s="3">
        <v>44265</v>
      </c>
      <c r="B1176">
        <v>18906006</v>
      </c>
      <c r="C1176">
        <v>31723352</v>
      </c>
      <c r="D1176">
        <v>24567336</v>
      </c>
      <c r="E1176">
        <v>32298306</v>
      </c>
      <c r="F1176">
        <v>18948146</v>
      </c>
      <c r="G1176">
        <v>30811792</v>
      </c>
      <c r="H1176">
        <v>30811792</v>
      </c>
      <c r="I1176">
        <v>24774588</v>
      </c>
      <c r="K1176" s="5">
        <f t="shared" si="171"/>
        <v>-2.0626986927057001E-3</v>
      </c>
      <c r="L1176" s="5">
        <f t="shared" si="166"/>
        <v>-6.080689699597408E-3</v>
      </c>
      <c r="M1176" s="5">
        <f t="shared" si="167"/>
        <v>5.5494668626443477E-4</v>
      </c>
      <c r="N1176" s="5">
        <f t="shared" si="170"/>
        <v>-1.0088129457595518E-2</v>
      </c>
      <c r="O1176" s="5">
        <f t="shared" si="175"/>
        <v>2.8342498388691517E-3</v>
      </c>
      <c r="P1176" s="5">
        <f t="shared" si="172"/>
        <v>-3.214760854686638E-3</v>
      </c>
      <c r="Q1176" s="5">
        <f t="shared" si="173"/>
        <v>-3.214760854686638E-3</v>
      </c>
      <c r="R1176" s="5">
        <f t="shared" si="174"/>
        <v>-3.3953908191135529E-3</v>
      </c>
      <c r="T1176" s="7">
        <f t="shared" si="168"/>
        <v>265.70071359050809</v>
      </c>
      <c r="U1176" s="4">
        <f t="shared" si="169"/>
        <v>-3.0834042316564836E-3</v>
      </c>
      <c r="V1176" s="5">
        <f>T1176/MAX($T$14:T1176)-1</f>
        <v>-2.6298313822446517E-2</v>
      </c>
      <c r="Z1176" s="3"/>
      <c r="AA1176" s="3"/>
      <c r="AC1176" s="3"/>
      <c r="AE1176" s="3"/>
      <c r="AG1176" s="3"/>
      <c r="AL1176" s="3"/>
    </row>
    <row r="1177" spans="1:38" x14ac:dyDescent="0.25">
      <c r="A1177" s="3">
        <v>44267</v>
      </c>
      <c r="B1177">
        <v>19041472</v>
      </c>
      <c r="C1177">
        <v>31935620</v>
      </c>
      <c r="D1177">
        <v>24685212</v>
      </c>
      <c r="E1177">
        <v>32334916</v>
      </c>
      <c r="F1177">
        <v>18851702</v>
      </c>
      <c r="G1177">
        <v>30720220</v>
      </c>
      <c r="H1177">
        <v>30720220</v>
      </c>
      <c r="I1177">
        <v>24774588</v>
      </c>
      <c r="K1177" s="5">
        <f t="shared" si="171"/>
        <v>7.1652362746525977E-3</v>
      </c>
      <c r="L1177" s="5">
        <f t="shared" si="166"/>
        <v>6.6912222894983664E-3</v>
      </c>
      <c r="M1177" s="5">
        <f t="shared" si="167"/>
        <v>4.7980782287506685E-3</v>
      </c>
      <c r="N1177" s="5">
        <f t="shared" si="170"/>
        <v>1.1334959796343025E-3</v>
      </c>
      <c r="O1177" s="5">
        <f t="shared" si="175"/>
        <v>-5.0898911165240257E-3</v>
      </c>
      <c r="P1177" s="5">
        <f t="shared" si="172"/>
        <v>-2.9719790397131352E-3</v>
      </c>
      <c r="Q1177" s="5">
        <f t="shared" si="173"/>
        <v>-2.9719790397131352E-3</v>
      </c>
      <c r="R1177" s="5">
        <f t="shared" si="174"/>
        <v>0</v>
      </c>
      <c r="T1177" s="7">
        <f t="shared" si="168"/>
        <v>265.99146269340821</v>
      </c>
      <c r="U1177" s="4">
        <f t="shared" si="169"/>
        <v>1.0942729470732049E-3</v>
      </c>
      <c r="V1177" s="5">
        <f>T1177/MAX($T$14:T1177)-1</f>
        <v>-2.5232818408742919E-2</v>
      </c>
      <c r="Z1177" s="3"/>
      <c r="AA1177" s="3"/>
      <c r="AC1177" s="3"/>
      <c r="AE1177" s="3"/>
      <c r="AG1177" s="3"/>
      <c r="AL1177" s="3"/>
    </row>
    <row r="1178" spans="1:38" x14ac:dyDescent="0.25">
      <c r="A1178" s="3">
        <v>44270</v>
      </c>
      <c r="B1178">
        <v>18967186</v>
      </c>
      <c r="C1178">
        <v>31851954</v>
      </c>
      <c r="D1178">
        <v>24615616</v>
      </c>
      <c r="E1178">
        <v>32283886</v>
      </c>
      <c r="F1178">
        <v>18791304</v>
      </c>
      <c r="G1178">
        <v>30501988</v>
      </c>
      <c r="H1178">
        <v>30501988</v>
      </c>
      <c r="I1178">
        <v>24774588</v>
      </c>
      <c r="K1178" s="5">
        <f t="shared" si="171"/>
        <v>-3.9012740191514128E-3</v>
      </c>
      <c r="L1178" s="5">
        <f t="shared" si="166"/>
        <v>-2.6198332770742683E-3</v>
      </c>
      <c r="M1178" s="5">
        <f t="shared" si="167"/>
        <v>-2.8193397731403058E-3</v>
      </c>
      <c r="N1178" s="5">
        <f t="shared" si="170"/>
        <v>-1.5781701736908849E-3</v>
      </c>
      <c r="O1178" s="5">
        <f t="shared" si="175"/>
        <v>-3.2038486498460195E-3</v>
      </c>
      <c r="P1178" s="5">
        <f t="shared" si="172"/>
        <v>-7.1038553760357503E-3</v>
      </c>
      <c r="Q1178" s="5">
        <f t="shared" si="173"/>
        <v>-7.1038553760357503E-3</v>
      </c>
      <c r="R1178" s="5">
        <f t="shared" si="174"/>
        <v>0</v>
      </c>
      <c r="T1178" s="7">
        <f t="shared" si="168"/>
        <v>265.0495145528883</v>
      </c>
      <c r="U1178" s="4">
        <f t="shared" si="169"/>
        <v>-3.541272080621799E-3</v>
      </c>
      <c r="V1178" s="5">
        <f>T1178/MAX($T$14:T1178)-1</f>
        <v>-2.8684734214018404E-2</v>
      </c>
      <c r="Z1178" s="3"/>
      <c r="AA1178" s="3"/>
      <c r="AC1178" s="3"/>
      <c r="AE1178" s="3"/>
      <c r="AG1178" s="3"/>
      <c r="AL1178" s="3"/>
    </row>
    <row r="1179" spans="1:38" x14ac:dyDescent="0.25">
      <c r="A1179" s="3">
        <v>44271</v>
      </c>
      <c r="B1179">
        <v>19023972</v>
      </c>
      <c r="C1179">
        <v>31871960</v>
      </c>
      <c r="D1179">
        <v>24653178</v>
      </c>
      <c r="E1179">
        <v>32295946</v>
      </c>
      <c r="F1179">
        <v>18817702</v>
      </c>
      <c r="G1179">
        <v>30520024</v>
      </c>
      <c r="H1179">
        <v>30520024</v>
      </c>
      <c r="I1179">
        <v>24774588</v>
      </c>
      <c r="K1179" s="5">
        <f t="shared" si="171"/>
        <v>2.9939074778937425E-3</v>
      </c>
      <c r="L1179" s="5">
        <f t="shared" si="166"/>
        <v>6.2809333455660088E-4</v>
      </c>
      <c r="M1179" s="5">
        <f t="shared" si="167"/>
        <v>1.5259419061461887E-3</v>
      </c>
      <c r="N1179" s="5">
        <f t="shared" si="170"/>
        <v>3.7356097713892034E-4</v>
      </c>
      <c r="O1179" s="5">
        <f t="shared" si="175"/>
        <v>1.4047987303063003E-3</v>
      </c>
      <c r="P1179" s="5">
        <f t="shared" si="172"/>
        <v>5.9130572079424404E-4</v>
      </c>
      <c r="Q1179" s="5">
        <f t="shared" si="173"/>
        <v>5.9130572079424404E-4</v>
      </c>
      <c r="R1179" s="5">
        <f t="shared" si="174"/>
        <v>0</v>
      </c>
      <c r="T1179" s="7">
        <f t="shared" si="168"/>
        <v>265.31817251340914</v>
      </c>
      <c r="U1179" s="4">
        <f t="shared" si="169"/>
        <v>1.0136142334537801E-3</v>
      </c>
      <c r="V1179" s="5">
        <f>T1179/MAX($T$14:T1179)-1</f>
        <v>-2.7700195235446756E-2</v>
      </c>
      <c r="Z1179" s="3"/>
      <c r="AA1179" s="3"/>
      <c r="AC1179" s="3"/>
      <c r="AE1179" s="3"/>
      <c r="AG1179" s="3"/>
      <c r="AL1179" s="3"/>
    </row>
    <row r="1180" spans="1:38" x14ac:dyDescent="0.25">
      <c r="A1180" s="3">
        <v>44272</v>
      </c>
      <c r="B1180">
        <v>19227644</v>
      </c>
      <c r="C1180">
        <v>31766974</v>
      </c>
      <c r="D1180">
        <v>24899684</v>
      </c>
      <c r="E1180">
        <v>32296400</v>
      </c>
      <c r="F1180">
        <v>18882090</v>
      </c>
      <c r="G1180">
        <v>30724238</v>
      </c>
      <c r="H1180">
        <v>30724238</v>
      </c>
      <c r="I1180">
        <v>24802670</v>
      </c>
      <c r="K1180" s="5">
        <f t="shared" si="171"/>
        <v>1.070607126629497E-2</v>
      </c>
      <c r="L1180" s="5">
        <f t="shared" si="166"/>
        <v>-3.2939925878421317E-3</v>
      </c>
      <c r="M1180" s="5">
        <f t="shared" si="167"/>
        <v>9.9989542930327691E-3</v>
      </c>
      <c r="N1180" s="5">
        <f t="shared" si="170"/>
        <v>1.4057491921848353E-5</v>
      </c>
      <c r="O1180" s="5">
        <f t="shared" si="175"/>
        <v>3.421671785428515E-3</v>
      </c>
      <c r="P1180" s="5">
        <f t="shared" si="172"/>
        <v>6.6911480803553136E-3</v>
      </c>
      <c r="Q1180" s="5">
        <f t="shared" si="173"/>
        <v>6.6911480803553136E-3</v>
      </c>
      <c r="R1180" s="5">
        <f t="shared" si="174"/>
        <v>1.1335001817185386E-3</v>
      </c>
      <c r="T1180" s="7">
        <f t="shared" si="168"/>
        <v>266.49096369101323</v>
      </c>
      <c r="U1180" s="4">
        <f t="shared" si="169"/>
        <v>4.420319823908142E-3</v>
      </c>
      <c r="V1180" s="5">
        <f>T1180/MAX($T$14:T1180)-1</f>
        <v>-2.3402319133663974E-2</v>
      </c>
      <c r="Z1180" s="3"/>
      <c r="AA1180" s="3"/>
      <c r="AC1180" s="3"/>
      <c r="AE1180" s="3"/>
      <c r="AG1180" s="3"/>
      <c r="AL1180" s="3"/>
    </row>
    <row r="1181" spans="1:38" x14ac:dyDescent="0.25">
      <c r="A1181" s="3">
        <v>44273</v>
      </c>
      <c r="B1181">
        <v>19413126</v>
      </c>
      <c r="C1181">
        <v>32490232</v>
      </c>
      <c r="D1181">
        <v>24494020</v>
      </c>
      <c r="E1181">
        <v>32238056</v>
      </c>
      <c r="F1181">
        <v>18808426</v>
      </c>
      <c r="G1181">
        <v>30643746</v>
      </c>
      <c r="H1181">
        <v>30643746</v>
      </c>
      <c r="I1181">
        <v>24763528</v>
      </c>
      <c r="K1181" s="5">
        <f t="shared" si="171"/>
        <v>9.6466316934098462E-3</v>
      </c>
      <c r="L1181" s="5">
        <f t="shared" si="166"/>
        <v>2.2767607641823284E-2</v>
      </c>
      <c r="M1181" s="5">
        <f t="shared" si="167"/>
        <v>-1.6291933664700275E-2</v>
      </c>
      <c r="N1181" s="5">
        <f t="shared" si="170"/>
        <v>-1.806517135036767E-3</v>
      </c>
      <c r="O1181" s="5">
        <f t="shared" si="175"/>
        <v>-3.9012630487409439E-3</v>
      </c>
      <c r="P1181" s="5">
        <f t="shared" si="172"/>
        <v>-2.6198208723678951E-3</v>
      </c>
      <c r="Q1181" s="5">
        <f t="shared" si="173"/>
        <v>-2.6198208723678951E-3</v>
      </c>
      <c r="R1181" s="5">
        <f t="shared" si="174"/>
        <v>-1.5781365473959141E-3</v>
      </c>
      <c r="T1181" s="7">
        <f t="shared" si="168"/>
        <v>266.61077626926931</v>
      </c>
      <c r="U1181" s="4">
        <f t="shared" si="169"/>
        <v>4.4959339932792997E-4</v>
      </c>
      <c r="V1181" s="5">
        <f>T1181/MAX($T$14:T1181)-1</f>
        <v>-2.2963247262547282E-2</v>
      </c>
      <c r="Z1181" s="3"/>
      <c r="AA1181" s="3"/>
      <c r="AC1181" s="3"/>
      <c r="AE1181" s="3"/>
      <c r="AG1181" s="3"/>
      <c r="AL1181" s="3"/>
    </row>
    <row r="1182" spans="1:38" x14ac:dyDescent="0.25">
      <c r="A1182" s="3">
        <v>44274</v>
      </c>
      <c r="B1182">
        <v>19371358</v>
      </c>
      <c r="C1182">
        <v>32444576</v>
      </c>
      <c r="D1182">
        <v>24466908</v>
      </c>
      <c r="E1182">
        <v>32163392</v>
      </c>
      <c r="F1182">
        <v>18864734</v>
      </c>
      <c r="G1182">
        <v>30662994</v>
      </c>
      <c r="H1182">
        <v>30662994</v>
      </c>
      <c r="I1182">
        <v>24772778</v>
      </c>
      <c r="K1182" s="5">
        <f t="shared" si="171"/>
        <v>-2.1515339672755207E-3</v>
      </c>
      <c r="L1182" s="5">
        <f t="shared" si="166"/>
        <v>-1.4052223449805279E-3</v>
      </c>
      <c r="M1182" s="5">
        <f t="shared" si="167"/>
        <v>-1.1068824145649137E-3</v>
      </c>
      <c r="N1182" s="5">
        <f t="shared" si="170"/>
        <v>-2.3160205441667969E-3</v>
      </c>
      <c r="O1182" s="5">
        <f t="shared" si="175"/>
        <v>2.9937646031623633E-3</v>
      </c>
      <c r="P1182" s="5">
        <f t="shared" si="172"/>
        <v>6.2812164021974759E-4</v>
      </c>
      <c r="Q1182" s="5">
        <f t="shared" si="173"/>
        <v>6.2812164021974759E-4</v>
      </c>
      <c r="R1182" s="5">
        <f t="shared" si="174"/>
        <v>3.73533205769494E-4</v>
      </c>
      <c r="T1182" s="7">
        <f t="shared" si="168"/>
        <v>266.53225545709643</v>
      </c>
      <c r="U1182" s="4">
        <f t="shared" si="169"/>
        <v>-2.9451477270205084E-4</v>
      </c>
      <c r="V1182" s="5">
        <f>T1182/MAX($T$14:T1182)-1</f>
        <v>-2.3250999019701402E-2</v>
      </c>
      <c r="Z1182" s="3"/>
      <c r="AA1182" s="3"/>
      <c r="AC1182" s="3"/>
      <c r="AE1182" s="3"/>
      <c r="AG1182" s="3"/>
      <c r="AL1182" s="3"/>
    </row>
    <row r="1183" spans="1:38" x14ac:dyDescent="0.25">
      <c r="A1183" s="3">
        <v>44277</v>
      </c>
      <c r="B1183">
        <v>19306202</v>
      </c>
      <c r="C1183">
        <v>32320006</v>
      </c>
      <c r="D1183">
        <v>24388590</v>
      </c>
      <c r="E1183">
        <v>32116984</v>
      </c>
      <c r="F1183">
        <v>19066702</v>
      </c>
      <c r="G1183">
        <v>30561990</v>
      </c>
      <c r="H1183">
        <v>30561990</v>
      </c>
      <c r="I1183">
        <v>24773126</v>
      </c>
      <c r="K1183" s="5">
        <f t="shared" si="171"/>
        <v>-3.3635225780247469E-3</v>
      </c>
      <c r="L1183" s="5">
        <f t="shared" si="166"/>
        <v>-3.8394707331049771E-3</v>
      </c>
      <c r="M1183" s="5">
        <f t="shared" si="167"/>
        <v>-3.2009766007212725E-3</v>
      </c>
      <c r="N1183" s="5">
        <f t="shared" si="170"/>
        <v>-1.4428826412338225E-3</v>
      </c>
      <c r="O1183" s="5">
        <f t="shared" si="175"/>
        <v>1.0706114382529774E-2</v>
      </c>
      <c r="P1183" s="5">
        <f t="shared" si="172"/>
        <v>-3.2940031883383902E-3</v>
      </c>
      <c r="Q1183" s="5">
        <f t="shared" si="173"/>
        <v>-3.2940031883383902E-3</v>
      </c>
      <c r="R1183" s="5">
        <f t="shared" si="174"/>
        <v>1.4047677656447988E-5</v>
      </c>
      <c r="T1183" s="7">
        <f t="shared" si="168"/>
        <v>266.27522851249444</v>
      </c>
      <c r="U1183" s="4">
        <f t="shared" si="169"/>
        <v>-9.6433710869692213E-4</v>
      </c>
      <c r="V1183" s="5">
        <f>T1183/MAX($T$14:T1183)-1</f>
        <v>-2.4192914327229476E-2</v>
      </c>
      <c r="Z1183" s="3"/>
      <c r="AA1183" s="3"/>
      <c r="AC1183" s="3"/>
      <c r="AE1183" s="3"/>
      <c r="AG1183" s="3"/>
      <c r="AL1183" s="3"/>
    </row>
    <row r="1184" spans="1:38" x14ac:dyDescent="0.25">
      <c r="A1184" s="3">
        <v>44278</v>
      </c>
      <c r="B1184">
        <v>19309910</v>
      </c>
      <c r="C1184">
        <v>32276306</v>
      </c>
      <c r="D1184">
        <v>24353658</v>
      </c>
      <c r="E1184">
        <v>32088682</v>
      </c>
      <c r="F1184">
        <v>19205346</v>
      </c>
      <c r="G1184">
        <v>30483304</v>
      </c>
      <c r="H1184">
        <v>30483304</v>
      </c>
      <c r="I1184">
        <v>24573228</v>
      </c>
      <c r="K1184" s="5">
        <f t="shared" si="171"/>
        <v>1.9206263355164843E-4</v>
      </c>
      <c r="L1184" s="5">
        <f t="shared" si="166"/>
        <v>-1.3521037093866539E-3</v>
      </c>
      <c r="M1184" s="5">
        <f t="shared" si="167"/>
        <v>-1.4323091248817921E-3</v>
      </c>
      <c r="N1184" s="5">
        <f t="shared" si="170"/>
        <v>-8.8121599462764877E-4</v>
      </c>
      <c r="O1184" s="5">
        <f t="shared" si="175"/>
        <v>7.2715249863348763E-3</v>
      </c>
      <c r="P1184" s="5">
        <f t="shared" si="172"/>
        <v>-2.5746360102859578E-3</v>
      </c>
      <c r="Q1184" s="5">
        <f t="shared" si="173"/>
        <v>-2.5746360102859578E-3</v>
      </c>
      <c r="R1184" s="5">
        <f t="shared" si="174"/>
        <v>-8.0691471879649201E-3</v>
      </c>
      <c r="T1184" s="7">
        <f t="shared" si="168"/>
        <v>265.96167410619756</v>
      </c>
      <c r="U1184" s="4">
        <f t="shared" si="169"/>
        <v>-1.1775575521933007E-3</v>
      </c>
      <c r="V1184" s="5">
        <f>T1184/MAX($T$14:T1184)-1</f>
        <v>-2.5341983330447126E-2</v>
      </c>
      <c r="Z1184" s="3"/>
      <c r="AA1184" s="3"/>
      <c r="AC1184" s="3"/>
      <c r="AE1184" s="3"/>
      <c r="AG1184" s="3"/>
      <c r="AL1184" s="3"/>
    </row>
    <row r="1185" spans="1:38" x14ac:dyDescent="0.25">
      <c r="A1185" s="3">
        <v>44279</v>
      </c>
      <c r="B1185">
        <v>19298010</v>
      </c>
      <c r="C1185">
        <v>32140718</v>
      </c>
      <c r="D1185">
        <v>24193440</v>
      </c>
      <c r="E1185">
        <v>31991494</v>
      </c>
      <c r="F1185">
        <v>19516910</v>
      </c>
      <c r="G1185">
        <v>30560206</v>
      </c>
      <c r="H1185">
        <v>30560206</v>
      </c>
      <c r="I1185">
        <v>24652054</v>
      </c>
      <c r="K1185" s="5">
        <f t="shared" si="171"/>
        <v>-6.1626387694191376E-4</v>
      </c>
      <c r="L1185" s="5">
        <f t="shared" si="166"/>
        <v>-4.2008524767362942E-3</v>
      </c>
      <c r="M1185" s="5">
        <f t="shared" si="167"/>
        <v>-6.5788063542651098E-3</v>
      </c>
      <c r="N1185" s="5">
        <f t="shared" si="170"/>
        <v>-3.0287314387047459E-3</v>
      </c>
      <c r="O1185" s="5">
        <f t="shared" si="175"/>
        <v>1.6222774637853377E-2</v>
      </c>
      <c r="P1185" s="5">
        <f t="shared" si="172"/>
        <v>2.522758031740846E-3</v>
      </c>
      <c r="Q1185" s="5">
        <f t="shared" si="173"/>
        <v>2.522758031740846E-3</v>
      </c>
      <c r="R1185" s="5">
        <f t="shared" si="174"/>
        <v>3.2077999683233216E-3</v>
      </c>
      <c r="T1185" s="7">
        <f t="shared" si="168"/>
        <v>266.29583621680155</v>
      </c>
      <c r="U1185" s="4">
        <f t="shared" si="169"/>
        <v>1.2564295653762908E-3</v>
      </c>
      <c r="V1185" s="5">
        <f>T1185/MAX($T$14:T1185)-1</f>
        <v>-2.4117394182172514E-2</v>
      </c>
      <c r="Z1185" s="3"/>
      <c r="AA1185" s="3"/>
      <c r="AC1185" s="3"/>
      <c r="AE1185" s="3"/>
      <c r="AG1185" s="3"/>
      <c r="AL1185" s="3"/>
    </row>
    <row r="1186" spans="1:38" x14ac:dyDescent="0.25">
      <c r="A1186" s="3">
        <v>44280</v>
      </c>
      <c r="B1186">
        <v>19244804</v>
      </c>
      <c r="C1186">
        <v>32056982</v>
      </c>
      <c r="D1186">
        <v>24166768</v>
      </c>
      <c r="E1186">
        <v>31973440</v>
      </c>
      <c r="F1186">
        <v>19451266</v>
      </c>
      <c r="G1186">
        <v>30442870</v>
      </c>
      <c r="H1186">
        <v>30442870</v>
      </c>
      <c r="I1186">
        <v>24616486</v>
      </c>
      <c r="K1186" s="5">
        <f t="shared" si="171"/>
        <v>-2.7570718431589869E-3</v>
      </c>
      <c r="L1186" s="5">
        <f t="shared" si="166"/>
        <v>-2.6052933851695714E-3</v>
      </c>
      <c r="M1186" s="5">
        <f t="shared" si="167"/>
        <v>-1.1024476056319399E-3</v>
      </c>
      <c r="N1186" s="5">
        <f t="shared" si="170"/>
        <v>-5.6433750796380799E-4</v>
      </c>
      <c r="O1186" s="5">
        <f t="shared" si="175"/>
        <v>-3.3634422662194297E-3</v>
      </c>
      <c r="P1186" s="5">
        <f t="shared" si="172"/>
        <v>-3.8395029143455384E-3</v>
      </c>
      <c r="Q1186" s="5">
        <f t="shared" si="173"/>
        <v>-3.8395029143455384E-3</v>
      </c>
      <c r="R1186" s="5">
        <f t="shared" si="174"/>
        <v>-1.442800668861155E-3</v>
      </c>
      <c r="T1186" s="7">
        <f t="shared" si="168"/>
        <v>265.64626081328657</v>
      </c>
      <c r="U1186" s="4">
        <f t="shared" si="169"/>
        <v>-2.4392998882119959E-3</v>
      </c>
      <c r="V1186" s="5">
        <f>T1186/MAX($T$14:T1186)-1</f>
        <v>-2.6497864513452041E-2</v>
      </c>
      <c r="Z1186" s="3"/>
      <c r="AA1186" s="3"/>
      <c r="AC1186" s="3"/>
      <c r="AE1186" s="3"/>
      <c r="AG1186" s="3"/>
      <c r="AL1186" s="3"/>
    </row>
    <row r="1187" spans="1:38" x14ac:dyDescent="0.25">
      <c r="A1187" s="3">
        <v>44281</v>
      </c>
      <c r="B1187">
        <v>19164486</v>
      </c>
      <c r="C1187">
        <v>32056982</v>
      </c>
      <c r="D1187">
        <v>24166768</v>
      </c>
      <c r="E1187">
        <v>31973440</v>
      </c>
      <c r="F1187">
        <v>19455000</v>
      </c>
      <c r="G1187">
        <v>30401710</v>
      </c>
      <c r="H1187">
        <v>30401710</v>
      </c>
      <c r="I1187">
        <v>24594792</v>
      </c>
      <c r="K1187" s="5">
        <f t="shared" si="171"/>
        <v>-4.173490153498105E-3</v>
      </c>
      <c r="L1187" s="5">
        <f t="shared" si="166"/>
        <v>0</v>
      </c>
      <c r="M1187" s="5">
        <f t="shared" si="167"/>
        <v>0</v>
      </c>
      <c r="N1187" s="5">
        <f t="shared" si="170"/>
        <v>0</v>
      </c>
      <c r="O1187" s="5">
        <f t="shared" si="175"/>
        <v>1.9196693932421738E-4</v>
      </c>
      <c r="P1187" s="5">
        <f t="shared" si="172"/>
        <v>-1.35204072414985E-3</v>
      </c>
      <c r="Q1187" s="5">
        <f t="shared" si="173"/>
        <v>-1.35204072414985E-3</v>
      </c>
      <c r="R1187" s="5">
        <f t="shared" si="174"/>
        <v>-8.8127931825854322E-4</v>
      </c>
      <c r="T1187" s="7">
        <f t="shared" si="168"/>
        <v>265.3949965088504</v>
      </c>
      <c r="U1187" s="4">
        <f t="shared" si="169"/>
        <v>-9.4586049759151636E-4</v>
      </c>
      <c r="V1187" s="5">
        <f>T1187/MAX($T$14:T1187)-1</f>
        <v>-2.7418661727729665E-2</v>
      </c>
      <c r="Z1187" s="3"/>
      <c r="AA1187" s="3"/>
      <c r="AC1187" s="3"/>
      <c r="AE1187" s="3"/>
      <c r="AG1187" s="3"/>
      <c r="AL1187" s="3"/>
    </row>
    <row r="1188" spans="1:38" x14ac:dyDescent="0.25">
      <c r="A1188" s="3">
        <v>44285</v>
      </c>
      <c r="B1188">
        <v>19146450</v>
      </c>
      <c r="C1188">
        <v>32056982</v>
      </c>
      <c r="D1188">
        <v>24166768</v>
      </c>
      <c r="E1188">
        <v>31973440</v>
      </c>
      <c r="F1188">
        <v>19443012</v>
      </c>
      <c r="G1188">
        <v>30273996</v>
      </c>
      <c r="H1188">
        <v>30273996</v>
      </c>
      <c r="I1188">
        <v>24520300</v>
      </c>
      <c r="K1188" s="5">
        <f t="shared" si="171"/>
        <v>-9.4111577007593983E-4</v>
      </c>
      <c r="L1188" s="5">
        <f t="shared" si="166"/>
        <v>0</v>
      </c>
      <c r="M1188" s="5">
        <f t="shared" si="167"/>
        <v>0</v>
      </c>
      <c r="N1188" s="5">
        <f t="shared" si="170"/>
        <v>0</v>
      </c>
      <c r="O1188" s="5">
        <f t="shared" si="175"/>
        <v>-6.1619121048572811E-4</v>
      </c>
      <c r="P1188" s="5">
        <f t="shared" si="172"/>
        <v>-4.2008821214333247E-3</v>
      </c>
      <c r="Q1188" s="5">
        <f t="shared" si="173"/>
        <v>-4.2008821214333247E-3</v>
      </c>
      <c r="R1188" s="5">
        <f t="shared" si="174"/>
        <v>-3.0287712943455336E-3</v>
      </c>
      <c r="T1188" s="7">
        <f t="shared" si="168"/>
        <v>264.96413295639263</v>
      </c>
      <c r="U1188" s="4">
        <f t="shared" si="169"/>
        <v>-1.6234803147217314E-3</v>
      </c>
      <c r="V1188" s="5">
        <f>T1188/MAX($T$14:T1188)-1</f>
        <v>-2.8997628384880514E-2</v>
      </c>
      <c r="Z1188" s="3"/>
      <c r="AA1188" s="3"/>
      <c r="AC1188" s="3"/>
      <c r="AE1188" s="3"/>
      <c r="AG1188" s="3"/>
      <c r="AL1188" s="3"/>
    </row>
    <row r="1189" spans="1:38" x14ac:dyDescent="0.25">
      <c r="A1189" s="3">
        <v>44286</v>
      </c>
      <c r="B1189">
        <v>19053752</v>
      </c>
      <c r="C1189">
        <v>31946156</v>
      </c>
      <c r="D1189">
        <v>24074030</v>
      </c>
      <c r="E1189">
        <v>31973440</v>
      </c>
      <c r="F1189">
        <v>19537054</v>
      </c>
      <c r="G1189">
        <v>30360218</v>
      </c>
      <c r="H1189">
        <v>30360218</v>
      </c>
      <c r="I1189">
        <v>24756066</v>
      </c>
      <c r="K1189" s="5">
        <f t="shared" si="171"/>
        <v>-4.8415241467739678E-3</v>
      </c>
      <c r="L1189" s="5">
        <f t="shared" si="166"/>
        <v>-3.45715638484001E-3</v>
      </c>
      <c r="M1189" s="5">
        <f t="shared" si="167"/>
        <v>-3.8374183920663052E-3</v>
      </c>
      <c r="N1189" s="5">
        <f t="shared" si="170"/>
        <v>0</v>
      </c>
      <c r="O1189" s="5">
        <f t="shared" si="175"/>
        <v>4.8368020345819218E-3</v>
      </c>
      <c r="P1189" s="5">
        <f t="shared" si="172"/>
        <v>2.8480548124536487E-3</v>
      </c>
      <c r="Q1189" s="5">
        <f t="shared" si="173"/>
        <v>2.8480548124536487E-3</v>
      </c>
      <c r="R1189" s="5">
        <f t="shared" si="174"/>
        <v>9.6151352144957514E-3</v>
      </c>
      <c r="T1189" s="7">
        <f t="shared" si="168"/>
        <v>265.22949281163568</v>
      </c>
      <c r="U1189" s="4">
        <f t="shared" si="169"/>
        <v>1.0014934937880859E-3</v>
      </c>
      <c r="V1189" s="5">
        <f>T1189/MAX($T$14:T1189)-1</f>
        <v>-2.8025175827255056E-2</v>
      </c>
      <c r="Z1189" s="3"/>
      <c r="AA1189" s="3"/>
      <c r="AC1189" s="3"/>
      <c r="AE1189" s="3"/>
      <c r="AG1189" s="3"/>
      <c r="AL1189" s="3"/>
    </row>
    <row r="1190" spans="1:38" x14ac:dyDescent="0.25">
      <c r="A1190" s="3">
        <v>44287</v>
      </c>
      <c r="B1190">
        <v>18891118</v>
      </c>
      <c r="C1190">
        <v>31533094</v>
      </c>
      <c r="D1190">
        <v>24021804</v>
      </c>
      <c r="E1190">
        <v>31973440</v>
      </c>
      <c r="F1190">
        <v>19430036</v>
      </c>
      <c r="G1190">
        <v>30337128</v>
      </c>
      <c r="H1190">
        <v>30337128</v>
      </c>
      <c r="I1190">
        <v>24756066</v>
      </c>
      <c r="K1190" s="5">
        <f t="shared" si="171"/>
        <v>-8.5355367278843186E-3</v>
      </c>
      <c r="L1190" s="5">
        <f t="shared" ref="L1190:L1253" si="176">C1190/C1189-1</f>
        <v>-1.2929943746596617E-2</v>
      </c>
      <c r="M1190" s="5">
        <f t="shared" ref="M1190:M1253" si="177">D1190/D1189-1</f>
        <v>-2.1693916639632382E-3</v>
      </c>
      <c r="N1190" s="5">
        <f t="shared" si="170"/>
        <v>0</v>
      </c>
      <c r="O1190" s="5">
        <f t="shared" si="175"/>
        <v>-5.4776938222108607E-3</v>
      </c>
      <c r="P1190" s="5">
        <f t="shared" si="172"/>
        <v>-7.6053472343318163E-4</v>
      </c>
      <c r="Q1190" s="5">
        <f t="shared" si="173"/>
        <v>-7.6053472343318163E-4</v>
      </c>
      <c r="R1190" s="5">
        <f t="shared" si="174"/>
        <v>0</v>
      </c>
      <c r="T1190" s="7">
        <f t="shared" si="168"/>
        <v>264.21387486387152</v>
      </c>
      <c r="U1190" s="4">
        <f t="shared" si="169"/>
        <v>-3.8292044259401747E-3</v>
      </c>
      <c r="V1190" s="5">
        <f>T1190/MAX($T$14:T1190)-1</f>
        <v>-3.1747066125879631E-2</v>
      </c>
      <c r="Z1190" s="3"/>
      <c r="AA1190" s="3"/>
      <c r="AC1190" s="3"/>
      <c r="AE1190" s="3"/>
      <c r="AG1190" s="3"/>
      <c r="AL1190" s="3"/>
    </row>
    <row r="1191" spans="1:38" x14ac:dyDescent="0.25">
      <c r="A1191" s="3">
        <v>44291</v>
      </c>
      <c r="B1191">
        <v>18964424</v>
      </c>
      <c r="C1191">
        <v>31431360</v>
      </c>
      <c r="D1191">
        <v>23950754</v>
      </c>
      <c r="E1191">
        <v>31902122</v>
      </c>
      <c r="F1191">
        <v>19411748</v>
      </c>
      <c r="G1191">
        <v>30337128</v>
      </c>
      <c r="H1191">
        <v>30337128</v>
      </c>
      <c r="I1191">
        <v>24756066</v>
      </c>
      <c r="K1191" s="5">
        <f t="shared" si="171"/>
        <v>3.8804479438432349E-3</v>
      </c>
      <c r="L1191" s="5">
        <f t="shared" si="176"/>
        <v>-3.2262612733149343E-3</v>
      </c>
      <c r="M1191" s="5">
        <f t="shared" si="177"/>
        <v>-2.9577295693529182E-3</v>
      </c>
      <c r="N1191" s="5">
        <f t="shared" si="170"/>
        <v>-2.2305388472432242E-3</v>
      </c>
      <c r="O1191" s="5">
        <f t="shared" si="175"/>
        <v>-9.4122316603018064E-4</v>
      </c>
      <c r="P1191" s="5">
        <f t="shared" si="172"/>
        <v>0</v>
      </c>
      <c r="Q1191" s="5">
        <f t="shared" si="173"/>
        <v>0</v>
      </c>
      <c r="R1191" s="5">
        <f t="shared" si="174"/>
        <v>0</v>
      </c>
      <c r="T1191" s="7">
        <f t="shared" ref="T1191:T1254" si="178">T1190*(1+U1191)</f>
        <v>264.03304342301072</v>
      </c>
      <c r="U1191" s="4">
        <f t="shared" ref="U1191:U1254" si="179">(K1191*$K$12%)+(L1191*$L$12%)+(M1191*$M$12%)+(N1191*$N$12%)+(O1191*$O$12%)+(P1191*$P$12%)+(Q1191*$Q$12%)+(R1191*$R$12%)</f>
        <v>-6.844131140122528E-4</v>
      </c>
      <c r="V1191" s="5">
        <f>T1191/MAX($T$14:T1191)-1</f>
        <v>-3.2409751131503794E-2</v>
      </c>
      <c r="Z1191" s="3"/>
      <c r="AA1191" s="3"/>
      <c r="AC1191" s="3"/>
      <c r="AE1191" s="3"/>
      <c r="AG1191" s="3"/>
      <c r="AL1191" s="3"/>
    </row>
    <row r="1192" spans="1:38" x14ac:dyDescent="0.25">
      <c r="A1192" s="3">
        <v>44292</v>
      </c>
      <c r="B1192">
        <v>18997796</v>
      </c>
      <c r="C1192">
        <v>31413522</v>
      </c>
      <c r="D1192">
        <v>23932624</v>
      </c>
      <c r="E1192">
        <v>31862866</v>
      </c>
      <c r="F1192">
        <v>19317766</v>
      </c>
      <c r="G1192">
        <v>30232248</v>
      </c>
      <c r="H1192">
        <v>30232248</v>
      </c>
      <c r="I1192">
        <v>24756066</v>
      </c>
      <c r="K1192" s="5">
        <f t="shared" si="171"/>
        <v>1.7597159818827368E-3</v>
      </c>
      <c r="L1192" s="5">
        <f t="shared" si="176"/>
        <v>-5.6752237256041393E-4</v>
      </c>
      <c r="M1192" s="5">
        <f t="shared" si="177"/>
        <v>-7.5696990583262735E-4</v>
      </c>
      <c r="N1192" s="5">
        <f t="shared" si="170"/>
        <v>-1.2305137570473024E-3</v>
      </c>
      <c r="O1192" s="5">
        <f t="shared" si="175"/>
        <v>-4.8415011363222016E-3</v>
      </c>
      <c r="P1192" s="5">
        <f t="shared" si="172"/>
        <v>-3.4571499319250298E-3</v>
      </c>
      <c r="Q1192" s="5">
        <f t="shared" si="173"/>
        <v>-3.4571499319250298E-3</v>
      </c>
      <c r="R1192" s="5">
        <f t="shared" si="174"/>
        <v>0</v>
      </c>
      <c r="T1192" s="7">
        <f t="shared" si="178"/>
        <v>263.61880557686129</v>
      </c>
      <c r="U1192" s="4">
        <f t="shared" si="179"/>
        <v>-1.5688863817162335E-3</v>
      </c>
      <c r="V1192" s="5">
        <f>T1192/MAX($T$14:T1192)-1</f>
        <v>-3.3927790296034988E-2</v>
      </c>
      <c r="Z1192" s="3"/>
      <c r="AA1192" s="3"/>
      <c r="AC1192" s="3"/>
      <c r="AE1192" s="3"/>
      <c r="AG1192" s="3"/>
      <c r="AL1192" s="3"/>
    </row>
    <row r="1193" spans="1:38" x14ac:dyDescent="0.25">
      <c r="A1193" s="3">
        <v>44293</v>
      </c>
      <c r="B1193">
        <v>18997386</v>
      </c>
      <c r="C1193">
        <v>31347558</v>
      </c>
      <c r="D1193">
        <v>23880134</v>
      </c>
      <c r="E1193">
        <v>31737902</v>
      </c>
      <c r="F1193">
        <v>19154346</v>
      </c>
      <c r="G1193">
        <v>30100474</v>
      </c>
      <c r="H1193">
        <v>30100474</v>
      </c>
      <c r="I1193">
        <v>24756066</v>
      </c>
      <c r="K1193" s="5">
        <f t="shared" si="171"/>
        <v>-2.1581450816765546E-5</v>
      </c>
      <c r="L1193" s="5">
        <f t="shared" si="176"/>
        <v>-2.0998600538965073E-3</v>
      </c>
      <c r="M1193" s="5">
        <f t="shared" si="177"/>
        <v>-2.1932404904702052E-3</v>
      </c>
      <c r="N1193" s="5">
        <f t="shared" si="170"/>
        <v>-3.9219321953022357E-3</v>
      </c>
      <c r="O1193" s="5">
        <f t="shared" si="175"/>
        <v>-8.4595703250572862E-3</v>
      </c>
      <c r="P1193" s="5">
        <f t="shared" si="172"/>
        <v>-4.3587231753324795E-3</v>
      </c>
      <c r="Q1193" s="5">
        <f t="shared" si="173"/>
        <v>-4.3587231753324795E-3</v>
      </c>
      <c r="R1193" s="5">
        <f t="shared" si="174"/>
        <v>0</v>
      </c>
      <c r="T1193" s="7">
        <f t="shared" si="178"/>
        <v>262.7813667000712</v>
      </c>
      <c r="U1193" s="4">
        <f t="shared" si="179"/>
        <v>-3.1767038582759949E-3</v>
      </c>
      <c r="V1193" s="5">
        <f>T1193/MAX($T$14:T1193)-1</f>
        <v>-3.6996715611974595E-2</v>
      </c>
      <c r="Z1193" s="3"/>
      <c r="AA1193" s="3"/>
      <c r="AC1193" s="3"/>
      <c r="AE1193" s="3"/>
      <c r="AG1193" s="3"/>
      <c r="AL1193" s="3"/>
    </row>
    <row r="1194" spans="1:38" x14ac:dyDescent="0.25">
      <c r="A1194" s="3">
        <v>44294</v>
      </c>
      <c r="B1194">
        <v>19075506</v>
      </c>
      <c r="C1194">
        <v>31635226</v>
      </c>
      <c r="D1194">
        <v>23967630</v>
      </c>
      <c r="E1194">
        <v>31890372</v>
      </c>
      <c r="F1194">
        <v>19228672</v>
      </c>
      <c r="G1194">
        <v>30003360</v>
      </c>
      <c r="H1194">
        <v>30003360</v>
      </c>
      <c r="I1194">
        <v>24700846</v>
      </c>
      <c r="K1194" s="5">
        <f t="shared" si="171"/>
        <v>4.1121446919065718E-3</v>
      </c>
      <c r="L1194" s="5">
        <f t="shared" si="176"/>
        <v>9.1767275779504054E-3</v>
      </c>
      <c r="M1194" s="5">
        <f t="shared" si="177"/>
        <v>3.6639660397215223E-3</v>
      </c>
      <c r="N1194" s="5">
        <f t="shared" si="170"/>
        <v>4.8040352509752804E-3</v>
      </c>
      <c r="O1194" s="5">
        <f t="shared" si="175"/>
        <v>3.880372631882123E-3</v>
      </c>
      <c r="P1194" s="5">
        <f t="shared" si="172"/>
        <v>-3.2263279309155957E-3</v>
      </c>
      <c r="Q1194" s="5">
        <f t="shared" si="173"/>
        <v>-3.2263279309155957E-3</v>
      </c>
      <c r="R1194" s="5">
        <f t="shared" si="174"/>
        <v>-2.2305644200496522E-3</v>
      </c>
      <c r="T1194" s="7">
        <f t="shared" si="178"/>
        <v>263.33826696255176</v>
      </c>
      <c r="U1194" s="4">
        <f t="shared" si="179"/>
        <v>2.1192532388193824E-3</v>
      </c>
      <c r="V1194" s="5">
        <f>T1194/MAX($T$14:T1194)-1</f>
        <v>-3.495586778254145E-2</v>
      </c>
      <c r="Z1194" s="3"/>
      <c r="AA1194" s="3"/>
      <c r="AC1194" s="3"/>
      <c r="AE1194" s="3"/>
      <c r="AG1194" s="3"/>
      <c r="AL1194" s="3"/>
    </row>
    <row r="1195" spans="1:38" x14ac:dyDescent="0.25">
      <c r="A1195" s="3">
        <v>44295</v>
      </c>
      <c r="B1195">
        <v>19075506</v>
      </c>
      <c r="C1195">
        <v>31485630</v>
      </c>
      <c r="D1195">
        <v>23967630</v>
      </c>
      <c r="E1195">
        <v>31890372</v>
      </c>
      <c r="F1195">
        <v>19262510</v>
      </c>
      <c r="G1195">
        <v>29986332</v>
      </c>
      <c r="H1195">
        <v>29986332</v>
      </c>
      <c r="I1195">
        <v>24670452</v>
      </c>
      <c r="K1195" s="5">
        <f t="shared" si="171"/>
        <v>0</v>
      </c>
      <c r="L1195" s="5">
        <f t="shared" si="176"/>
        <v>-4.7287792412167295E-3</v>
      </c>
      <c r="M1195" s="5">
        <f t="shared" si="177"/>
        <v>0</v>
      </c>
      <c r="N1195" s="5">
        <f t="shared" si="170"/>
        <v>0</v>
      </c>
      <c r="O1195" s="5">
        <f t="shared" si="175"/>
        <v>1.7597679132494992E-3</v>
      </c>
      <c r="P1195" s="5">
        <f t="shared" si="172"/>
        <v>-5.6753643591922476E-4</v>
      </c>
      <c r="Q1195" s="5">
        <f t="shared" si="173"/>
        <v>-5.6753643591922476E-4</v>
      </c>
      <c r="R1195" s="5">
        <f t="shared" si="174"/>
        <v>-1.2304841704612324E-3</v>
      </c>
      <c r="T1195" s="7">
        <f t="shared" si="178"/>
        <v>263.16266746384935</v>
      </c>
      <c r="U1195" s="4">
        <f t="shared" si="179"/>
        <v>-6.6682104628336403E-4</v>
      </c>
      <c r="V1195" s="5">
        <f>T1195/MAX($T$14:T1195)-1</f>
        <v>-3.5599379520496299E-2</v>
      </c>
      <c r="Z1195" s="3"/>
      <c r="AA1195" s="3"/>
      <c r="AC1195" s="3"/>
      <c r="AE1195" s="3"/>
      <c r="AG1195" s="3"/>
      <c r="AL1195" s="3"/>
    </row>
    <row r="1196" spans="1:38" x14ac:dyDescent="0.25">
      <c r="A1196" s="3">
        <v>44298</v>
      </c>
      <c r="B1196">
        <v>19069662</v>
      </c>
      <c r="C1196">
        <v>31284320</v>
      </c>
      <c r="D1196">
        <v>23949516</v>
      </c>
      <c r="E1196">
        <v>31797068</v>
      </c>
      <c r="F1196">
        <v>19262094</v>
      </c>
      <c r="G1196">
        <v>29923366</v>
      </c>
      <c r="H1196">
        <v>29923366</v>
      </c>
      <c r="I1196">
        <v>24573696</v>
      </c>
      <c r="K1196" s="5">
        <f t="shared" si="171"/>
        <v>-3.0636146689899668E-4</v>
      </c>
      <c r="L1196" s="5">
        <f t="shared" si="176"/>
        <v>-6.3937104005858947E-3</v>
      </c>
      <c r="M1196" s="5">
        <f t="shared" si="177"/>
        <v>-7.5576934390253481E-4</v>
      </c>
      <c r="N1196" s="5">
        <f t="shared" si="170"/>
        <v>-2.9257733337196834E-3</v>
      </c>
      <c r="O1196" s="5">
        <f t="shared" si="175"/>
        <v>-2.1596354784492178E-5</v>
      </c>
      <c r="P1196" s="5">
        <f t="shared" si="172"/>
        <v>-2.0998233461831939E-3</v>
      </c>
      <c r="Q1196" s="5">
        <f t="shared" si="173"/>
        <v>-2.0998233461831939E-3</v>
      </c>
      <c r="R1196" s="5">
        <f t="shared" si="174"/>
        <v>-3.9219386819503432E-3</v>
      </c>
      <c r="T1196" s="7">
        <f t="shared" si="178"/>
        <v>262.5532881136312</v>
      </c>
      <c r="U1196" s="4">
        <f t="shared" si="179"/>
        <v>-2.3155995342760416E-3</v>
      </c>
      <c r="V1196" s="5">
        <f>T1196/MAX($T$14:T1196)-1</f>
        <v>-3.7832545148134278E-2</v>
      </c>
      <c r="Z1196" s="3"/>
      <c r="AA1196" s="3"/>
      <c r="AC1196" s="3"/>
      <c r="AE1196" s="3"/>
      <c r="AG1196" s="3"/>
      <c r="AL1196" s="3"/>
    </row>
    <row r="1197" spans="1:38" x14ac:dyDescent="0.25">
      <c r="A1197" s="3">
        <v>44299</v>
      </c>
      <c r="B1197">
        <v>19188448</v>
      </c>
      <c r="C1197">
        <v>31322738</v>
      </c>
      <c r="D1197">
        <v>23970516</v>
      </c>
      <c r="E1197">
        <v>31838218</v>
      </c>
      <c r="F1197">
        <v>19341302</v>
      </c>
      <c r="G1197">
        <v>30070814</v>
      </c>
      <c r="H1197">
        <v>30070814</v>
      </c>
      <c r="I1197">
        <v>24648794</v>
      </c>
      <c r="K1197" s="5">
        <f t="shared" si="171"/>
        <v>6.2290563933435905E-3</v>
      </c>
      <c r="L1197" s="5">
        <f t="shared" si="176"/>
        <v>1.2280273312637036E-3</v>
      </c>
      <c r="M1197" s="5">
        <f t="shared" si="177"/>
        <v>8.7684444228441905E-4</v>
      </c>
      <c r="N1197" s="5">
        <f t="shared" si="170"/>
        <v>1.2941444789815737E-3</v>
      </c>
      <c r="O1197" s="5">
        <f t="shared" si="175"/>
        <v>4.1121178206273701E-3</v>
      </c>
      <c r="P1197" s="5">
        <f t="shared" si="172"/>
        <v>4.9275205202516936E-3</v>
      </c>
      <c r="Q1197" s="5">
        <f t="shared" si="173"/>
        <v>4.9275205202516936E-3</v>
      </c>
      <c r="R1197" s="5">
        <f t="shared" si="174"/>
        <v>3.0560319457031415E-3</v>
      </c>
      <c r="T1197" s="7">
        <f t="shared" si="178"/>
        <v>263.4279602201176</v>
      </c>
      <c r="U1197" s="4">
        <f t="shared" si="179"/>
        <v>3.3314079315883982E-3</v>
      </c>
      <c r="V1197" s="5">
        <f>T1197/MAX($T$14:T1197)-1</f>
        <v>-3.4627172857524369E-2</v>
      </c>
      <c r="Z1197" s="3"/>
      <c r="AA1197" s="3"/>
      <c r="AC1197" s="3"/>
      <c r="AE1197" s="3"/>
      <c r="AG1197" s="3"/>
      <c r="AL1197" s="3"/>
    </row>
    <row r="1198" spans="1:38" x14ac:dyDescent="0.25">
      <c r="A1198" s="3">
        <v>44301</v>
      </c>
      <c r="B1198">
        <v>19123210</v>
      </c>
      <c r="C1198">
        <v>31192088</v>
      </c>
      <c r="D1198">
        <v>23981790</v>
      </c>
      <c r="E1198">
        <v>31504272</v>
      </c>
      <c r="F1198">
        <v>19341302</v>
      </c>
      <c r="G1198">
        <v>30018288</v>
      </c>
      <c r="H1198">
        <v>30018288</v>
      </c>
      <c r="I1198">
        <v>24690770</v>
      </c>
      <c r="K1198" s="5">
        <f t="shared" si="171"/>
        <v>-3.3998580812788504E-3</v>
      </c>
      <c r="L1198" s="5">
        <f t="shared" si="176"/>
        <v>-4.1710913011500095E-3</v>
      </c>
      <c r="M1198" s="5">
        <f t="shared" si="177"/>
        <v>4.7032779769939914E-4</v>
      </c>
      <c r="N1198" s="5">
        <f t="shared" si="170"/>
        <v>-1.0488840801328725E-2</v>
      </c>
      <c r="O1198" s="5">
        <f t="shared" si="175"/>
        <v>0</v>
      </c>
      <c r="P1198" s="5">
        <f t="shared" si="172"/>
        <v>-1.7467435367728434E-3</v>
      </c>
      <c r="Q1198" s="5">
        <f t="shared" si="173"/>
        <v>-1.7467435367728434E-3</v>
      </c>
      <c r="R1198" s="5">
        <f t="shared" si="174"/>
        <v>1.7029636419534366E-3</v>
      </c>
      <c r="T1198" s="7">
        <f t="shared" si="178"/>
        <v>262.78980645348781</v>
      </c>
      <c r="U1198" s="4">
        <f t="shared" si="179"/>
        <v>-2.4224982272063045E-3</v>
      </c>
      <c r="V1198" s="5">
        <f>T1198/MAX($T$14:T1198)-1</f>
        <v>-3.6965786819870061E-2</v>
      </c>
      <c r="Z1198" s="3"/>
      <c r="AA1198" s="3"/>
      <c r="AC1198" s="3"/>
      <c r="AE1198" s="3"/>
      <c r="AG1198" s="3"/>
      <c r="AL1198" s="3"/>
    </row>
    <row r="1199" spans="1:38" x14ac:dyDescent="0.25">
      <c r="A1199" s="3">
        <v>44302</v>
      </c>
      <c r="B1199">
        <v>19123210</v>
      </c>
      <c r="C1199">
        <v>31192088</v>
      </c>
      <c r="D1199">
        <v>23981790</v>
      </c>
      <c r="E1199">
        <v>31504272</v>
      </c>
      <c r="F1199">
        <v>19335376</v>
      </c>
      <c r="G1199">
        <v>29826360</v>
      </c>
      <c r="H1199">
        <v>29826360</v>
      </c>
      <c r="I1199">
        <v>24618532</v>
      </c>
      <c r="K1199" s="5">
        <f t="shared" si="171"/>
        <v>0</v>
      </c>
      <c r="L1199" s="5">
        <f t="shared" si="176"/>
        <v>0</v>
      </c>
      <c r="M1199" s="5">
        <f t="shared" si="177"/>
        <v>0</v>
      </c>
      <c r="N1199" s="5">
        <f t="shared" si="170"/>
        <v>0</v>
      </c>
      <c r="O1199" s="5">
        <f t="shared" si="175"/>
        <v>-3.0639095547957407E-4</v>
      </c>
      <c r="P1199" s="5">
        <f t="shared" si="172"/>
        <v>-6.3937023990175978E-3</v>
      </c>
      <c r="Q1199" s="5">
        <f t="shared" si="173"/>
        <v>-6.3937023990175978E-3</v>
      </c>
      <c r="R1199" s="5">
        <f t="shared" si="174"/>
        <v>-2.9257086757521478E-3</v>
      </c>
      <c r="T1199" s="7">
        <f t="shared" si="178"/>
        <v>262.26358614493182</v>
      </c>
      <c r="U1199" s="4">
        <f t="shared" si="179"/>
        <v>-2.0024380536583647E-3</v>
      </c>
      <c r="V1199" s="5">
        <f>T1199/MAX($T$14:T1199)-1</f>
        <v>-3.8894203175316999E-2</v>
      </c>
      <c r="Z1199" s="3"/>
      <c r="AA1199" s="3"/>
      <c r="AC1199" s="3"/>
      <c r="AE1199" s="3"/>
      <c r="AG1199" s="3"/>
      <c r="AL1199" s="3"/>
    </row>
    <row r="1200" spans="1:38" x14ac:dyDescent="0.25">
      <c r="A1200" s="3">
        <v>44305</v>
      </c>
      <c r="B1200">
        <v>19013296</v>
      </c>
      <c r="C1200">
        <v>31170858</v>
      </c>
      <c r="D1200">
        <v>23863884</v>
      </c>
      <c r="E1200">
        <v>31483250</v>
      </c>
      <c r="F1200">
        <v>19455818</v>
      </c>
      <c r="G1200">
        <v>29862986</v>
      </c>
      <c r="H1200">
        <v>29862986</v>
      </c>
      <c r="I1200">
        <v>24650392</v>
      </c>
      <c r="K1200" s="5">
        <f t="shared" si="171"/>
        <v>-5.7476752072481707E-3</v>
      </c>
      <c r="L1200" s="5">
        <f t="shared" si="176"/>
        <v>-6.8062131653390257E-4</v>
      </c>
      <c r="M1200" s="5">
        <f t="shared" si="177"/>
        <v>-4.9164803794878864E-3</v>
      </c>
      <c r="N1200" s="5">
        <f t="shared" si="170"/>
        <v>-6.6727458422144448E-4</v>
      </c>
      <c r="O1200" s="5">
        <f t="shared" si="175"/>
        <v>6.2291004840040465E-3</v>
      </c>
      <c r="P1200" s="5">
        <f t="shared" si="172"/>
        <v>1.2279741812275535E-3</v>
      </c>
      <c r="Q1200" s="5">
        <f t="shared" si="173"/>
        <v>1.2279741812275535E-3</v>
      </c>
      <c r="R1200" s="5">
        <f t="shared" si="174"/>
        <v>1.2941470271257138E-3</v>
      </c>
      <c r="T1200" s="7">
        <f t="shared" si="178"/>
        <v>262.19694314450459</v>
      </c>
      <c r="U1200" s="4">
        <f t="shared" si="179"/>
        <v>-2.541069517383171E-4</v>
      </c>
      <c r="V1200" s="5">
        <f>T1200/MAX($T$14:T1200)-1</f>
        <v>-3.9138426839646079E-2</v>
      </c>
      <c r="Z1200" s="3"/>
      <c r="AA1200" s="3"/>
      <c r="AC1200" s="3"/>
      <c r="AE1200" s="3"/>
      <c r="AG1200" s="3"/>
      <c r="AL1200" s="3"/>
    </row>
    <row r="1201" spans="1:38" x14ac:dyDescent="0.25">
      <c r="A1201" s="3">
        <v>44306</v>
      </c>
      <c r="B1201">
        <v>18968304</v>
      </c>
      <c r="C1201">
        <v>31345724</v>
      </c>
      <c r="D1201">
        <v>23787344</v>
      </c>
      <c r="E1201">
        <v>31532936</v>
      </c>
      <c r="F1201">
        <v>19494788</v>
      </c>
      <c r="G1201">
        <v>29920732</v>
      </c>
      <c r="H1201">
        <v>29920732</v>
      </c>
      <c r="I1201">
        <v>24640470</v>
      </c>
      <c r="K1201" s="5">
        <f t="shared" si="171"/>
        <v>-2.3663440573375993E-3</v>
      </c>
      <c r="L1201" s="5">
        <f t="shared" si="176"/>
        <v>5.6099193676348857E-3</v>
      </c>
      <c r="M1201" s="5">
        <f t="shared" si="177"/>
        <v>-3.207357192986704E-3</v>
      </c>
      <c r="N1201" s="5">
        <f t="shared" si="170"/>
        <v>1.5781725203083408E-3</v>
      </c>
      <c r="O1201" s="5">
        <f t="shared" si="175"/>
        <v>2.0029998224695422E-3</v>
      </c>
      <c r="P1201" s="5">
        <f t="shared" si="172"/>
        <v>1.9336981238244899E-3</v>
      </c>
      <c r="Q1201" s="5">
        <f t="shared" si="173"/>
        <v>1.9336981238244899E-3</v>
      </c>
      <c r="R1201" s="5">
        <f t="shared" si="174"/>
        <v>-4.0250881203029998E-4</v>
      </c>
      <c r="T1201" s="7">
        <f t="shared" si="178"/>
        <v>262.42906209634884</v>
      </c>
      <c r="U1201" s="4">
        <f t="shared" si="179"/>
        <v>8.8528473696339316E-4</v>
      </c>
      <c r="V1201" s="5">
        <f>T1201/MAX($T$14:T1201)-1</f>
        <v>-3.8287790754592654E-2</v>
      </c>
      <c r="Z1201" s="3"/>
      <c r="AA1201" s="3"/>
      <c r="AC1201" s="3"/>
      <c r="AE1201" s="3"/>
      <c r="AG1201" s="3"/>
      <c r="AL1201" s="3"/>
    </row>
    <row r="1202" spans="1:38" x14ac:dyDescent="0.25">
      <c r="A1202" s="3">
        <v>44308</v>
      </c>
      <c r="B1202">
        <v>19353998</v>
      </c>
      <c r="C1202">
        <v>32133778</v>
      </c>
      <c r="D1202">
        <v>24269528</v>
      </c>
      <c r="E1202">
        <v>31992610</v>
      </c>
      <c r="F1202">
        <v>19476486</v>
      </c>
      <c r="G1202">
        <v>29927012</v>
      </c>
      <c r="H1202">
        <v>29927012</v>
      </c>
      <c r="I1202">
        <v>24640470</v>
      </c>
      <c r="K1202" s="5">
        <f t="shared" si="171"/>
        <v>2.033360494433234E-2</v>
      </c>
      <c r="L1202" s="5">
        <f t="shared" si="176"/>
        <v>2.5140717757867082E-2</v>
      </c>
      <c r="M1202" s="5">
        <f t="shared" si="177"/>
        <v>2.0270611128337723E-2</v>
      </c>
      <c r="N1202" s="5">
        <f t="shared" si="170"/>
        <v>1.4577583260879878E-2</v>
      </c>
      <c r="O1202" s="5">
        <f t="shared" si="175"/>
        <v>-9.3881503097137387E-4</v>
      </c>
      <c r="P1202" s="5">
        <f t="shared" si="172"/>
        <v>2.0988791317000377E-4</v>
      </c>
      <c r="Q1202" s="5">
        <f t="shared" si="173"/>
        <v>2.0988791317000377E-4</v>
      </c>
      <c r="R1202" s="5">
        <f t="shared" si="174"/>
        <v>0</v>
      </c>
      <c r="T1202" s="7">
        <f t="shared" si="178"/>
        <v>265.04690607808084</v>
      </c>
      <c r="U1202" s="4">
        <f t="shared" si="179"/>
        <v>9.9754347358482071E-3</v>
      </c>
      <c r="V1202" s="5">
        <f>T1202/MAX($T$14:T1202)-1</f>
        <v>-2.869429337659668E-2</v>
      </c>
      <c r="Z1202" s="3"/>
      <c r="AA1202" s="3"/>
      <c r="AC1202" s="3"/>
      <c r="AE1202" s="3"/>
      <c r="AG1202" s="3"/>
      <c r="AL1202" s="3"/>
    </row>
    <row r="1203" spans="1:38" x14ac:dyDescent="0.25">
      <c r="A1203" s="3">
        <v>44309</v>
      </c>
      <c r="B1203">
        <v>19292580</v>
      </c>
      <c r="C1203">
        <v>32006536</v>
      </c>
      <c r="D1203">
        <v>24167250</v>
      </c>
      <c r="E1203">
        <v>31992610</v>
      </c>
      <c r="F1203">
        <v>19364542</v>
      </c>
      <c r="G1203">
        <v>29906642</v>
      </c>
      <c r="H1203">
        <v>29906642</v>
      </c>
      <c r="I1203">
        <v>24624028</v>
      </c>
      <c r="K1203" s="5">
        <f t="shared" si="171"/>
        <v>-3.1734011753024038E-3</v>
      </c>
      <c r="L1203" s="5">
        <f t="shared" si="176"/>
        <v>-3.9597584821803311E-3</v>
      </c>
      <c r="M1203" s="5">
        <f t="shared" si="177"/>
        <v>-4.2142558355481308E-3</v>
      </c>
      <c r="N1203" s="5">
        <f t="shared" si="170"/>
        <v>0</v>
      </c>
      <c r="O1203" s="5">
        <f t="shared" si="175"/>
        <v>-5.7476487288312672E-3</v>
      </c>
      <c r="P1203" s="5">
        <f t="shared" si="172"/>
        <v>-6.8065599064814908E-4</v>
      </c>
      <c r="Q1203" s="5">
        <f t="shared" si="173"/>
        <v>-6.8065599064814908E-4</v>
      </c>
      <c r="R1203" s="5">
        <f t="shared" si="174"/>
        <v>-6.6727623296147787E-4</v>
      </c>
      <c r="T1203" s="7">
        <f t="shared" si="178"/>
        <v>264.41332296419256</v>
      </c>
      <c r="U1203" s="4">
        <f t="shared" si="179"/>
        <v>-2.3904565545149886E-3</v>
      </c>
      <c r="V1203" s="5">
        <f>T1203/MAX($T$14:T1203)-1</f>
        <v>-3.1016157469432426E-2</v>
      </c>
      <c r="Z1203" s="3"/>
      <c r="AA1203" s="3"/>
      <c r="AC1203" s="3"/>
      <c r="AE1203" s="3"/>
      <c r="AG1203" s="3"/>
      <c r="AL1203" s="3"/>
    </row>
    <row r="1204" spans="1:38" x14ac:dyDescent="0.25">
      <c r="A1204" s="3">
        <v>44312</v>
      </c>
      <c r="B1204">
        <v>19315432</v>
      </c>
      <c r="C1204">
        <v>32047432</v>
      </c>
      <c r="D1204">
        <v>24242832</v>
      </c>
      <c r="E1204">
        <v>31992610</v>
      </c>
      <c r="F1204">
        <v>19318720</v>
      </c>
      <c r="G1204">
        <v>30074416</v>
      </c>
      <c r="H1204">
        <v>30074416</v>
      </c>
      <c r="I1204">
        <v>24662888</v>
      </c>
      <c r="K1204" s="5">
        <f t="shared" si="171"/>
        <v>1.1844968376442111E-3</v>
      </c>
      <c r="L1204" s="5">
        <f t="shared" si="176"/>
        <v>1.2777390218048357E-3</v>
      </c>
      <c r="M1204" s="5">
        <f t="shared" si="177"/>
        <v>3.1274555441764829E-3</v>
      </c>
      <c r="N1204" s="5">
        <f t="shared" si="170"/>
        <v>0</v>
      </c>
      <c r="O1204" s="5">
        <f t="shared" si="175"/>
        <v>-2.3662836952198507E-3</v>
      </c>
      <c r="P1204" s="5">
        <f t="shared" si="172"/>
        <v>5.6099243773339857E-3</v>
      </c>
      <c r="Q1204" s="5">
        <f t="shared" si="173"/>
        <v>5.6099243773339857E-3</v>
      </c>
      <c r="R1204" s="5">
        <f t="shared" si="174"/>
        <v>1.5781333581978974E-3</v>
      </c>
      <c r="T1204" s="7">
        <f t="shared" si="178"/>
        <v>264.94285657933597</v>
      </c>
      <c r="U1204" s="4">
        <f t="shared" si="179"/>
        <v>2.0026737276589435E-3</v>
      </c>
      <c r="V1204" s="5">
        <f>T1204/MAX($T$14:T1204)-1</f>
        <v>-2.9075598985470408E-2</v>
      </c>
      <c r="Z1204" s="3"/>
      <c r="AA1204" s="3"/>
      <c r="AC1204" s="3"/>
      <c r="AE1204" s="3"/>
      <c r="AG1204" s="3"/>
      <c r="AL1204" s="3"/>
    </row>
    <row r="1205" spans="1:38" x14ac:dyDescent="0.25">
      <c r="A1205" s="3">
        <v>44313</v>
      </c>
      <c r="B1205">
        <v>19325476</v>
      </c>
      <c r="C1205">
        <v>32052092</v>
      </c>
      <c r="D1205">
        <v>24233618</v>
      </c>
      <c r="E1205">
        <v>31984200</v>
      </c>
      <c r="F1205">
        <v>19463148</v>
      </c>
      <c r="G1205">
        <v>30322944</v>
      </c>
      <c r="H1205">
        <v>30322944</v>
      </c>
      <c r="I1205">
        <v>24765732</v>
      </c>
      <c r="K1205" s="5">
        <f t="shared" si="171"/>
        <v>5.1999872433605709E-4</v>
      </c>
      <c r="L1205" s="5">
        <f t="shared" si="176"/>
        <v>1.4540946681784739E-4</v>
      </c>
      <c r="M1205" s="5">
        <f t="shared" si="177"/>
        <v>-3.8007110720394977E-4</v>
      </c>
      <c r="N1205" s="5">
        <f t="shared" si="170"/>
        <v>-2.6287320728135555E-4</v>
      </c>
      <c r="O1205" s="5">
        <f t="shared" si="175"/>
        <v>7.4760646668101671E-3</v>
      </c>
      <c r="P1205" s="5">
        <f t="shared" si="172"/>
        <v>8.2637681143999941E-3</v>
      </c>
      <c r="Q1205" s="5">
        <f t="shared" si="173"/>
        <v>8.2637681143999941E-3</v>
      </c>
      <c r="R1205" s="5">
        <f t="shared" si="174"/>
        <v>4.1699901487610713E-3</v>
      </c>
      <c r="T1205" s="7">
        <f t="shared" si="178"/>
        <v>265.876649496217</v>
      </c>
      <c r="U1205" s="4">
        <f t="shared" si="179"/>
        <v>3.5245068651299782E-3</v>
      </c>
      <c r="V1205" s="5">
        <f>T1205/MAX($T$14:T1205)-1</f>
        <v>-2.5653569268572429E-2</v>
      </c>
      <c r="Z1205" s="3"/>
      <c r="AA1205" s="3"/>
      <c r="AC1205" s="3"/>
      <c r="AE1205" s="3"/>
      <c r="AG1205" s="3"/>
      <c r="AL1205" s="3"/>
    </row>
    <row r="1206" spans="1:38" x14ac:dyDescent="0.25">
      <c r="A1206" s="3">
        <v>44314</v>
      </c>
      <c r="B1206">
        <v>19603346</v>
      </c>
      <c r="C1206">
        <v>32529114</v>
      </c>
      <c r="D1206">
        <v>24629094</v>
      </c>
      <c r="E1206">
        <v>32333178</v>
      </c>
      <c r="F1206">
        <v>19386374</v>
      </c>
      <c r="G1206">
        <v>30169870</v>
      </c>
      <c r="H1206">
        <v>30169870</v>
      </c>
      <c r="I1206">
        <v>24685498</v>
      </c>
      <c r="K1206" s="5">
        <f t="shared" si="171"/>
        <v>1.4378429799090098E-2</v>
      </c>
      <c r="L1206" s="5">
        <f t="shared" si="176"/>
        <v>1.4882710307957403E-2</v>
      </c>
      <c r="M1206" s="5">
        <f t="shared" si="177"/>
        <v>1.6319313112883149E-2</v>
      </c>
      <c r="N1206" s="5">
        <f t="shared" si="170"/>
        <v>1.0910949781454571E-2</v>
      </c>
      <c r="O1206" s="5">
        <f t="shared" si="175"/>
        <v>-3.9445828598744237E-3</v>
      </c>
      <c r="P1206" s="5">
        <f t="shared" si="172"/>
        <v>-5.0481246148130765E-3</v>
      </c>
      <c r="Q1206" s="5">
        <f t="shared" si="173"/>
        <v>-5.0481246148130765E-3</v>
      </c>
      <c r="R1206" s="5">
        <f t="shared" si="174"/>
        <v>-3.2397184948944613E-3</v>
      </c>
      <c r="T1206" s="7">
        <f t="shared" si="178"/>
        <v>267.17980575428203</v>
      </c>
      <c r="U1206" s="4">
        <f t="shared" si="179"/>
        <v>4.9013565521237729E-3</v>
      </c>
      <c r="V1206" s="5">
        <f>T1206/MAX($T$14:T1206)-1</f>
        <v>-2.0877950006268464E-2</v>
      </c>
      <c r="Z1206" s="3"/>
      <c r="AA1206" s="3"/>
      <c r="AC1206" s="3"/>
      <c r="AE1206" s="3"/>
      <c r="AG1206" s="3"/>
      <c r="AL1206" s="3"/>
    </row>
    <row r="1207" spans="1:38" x14ac:dyDescent="0.25">
      <c r="A1207" s="3">
        <v>44315</v>
      </c>
      <c r="B1207">
        <v>19693144</v>
      </c>
      <c r="C1207">
        <v>32860708</v>
      </c>
      <c r="D1207">
        <v>24799344</v>
      </c>
      <c r="E1207">
        <v>32709484</v>
      </c>
      <c r="F1207">
        <v>19409338</v>
      </c>
      <c r="G1207">
        <v>30208418</v>
      </c>
      <c r="H1207">
        <v>30208418</v>
      </c>
      <c r="I1207">
        <v>24685498</v>
      </c>
      <c r="K1207" s="5">
        <f t="shared" si="171"/>
        <v>4.5807486130173825E-3</v>
      </c>
      <c r="L1207" s="5">
        <f t="shared" si="176"/>
        <v>1.0193760580137434E-2</v>
      </c>
      <c r="M1207" s="5">
        <f t="shared" si="177"/>
        <v>6.9125563449472516E-3</v>
      </c>
      <c r="N1207" s="5">
        <f t="shared" si="170"/>
        <v>1.1638385809152441E-2</v>
      </c>
      <c r="O1207" s="5">
        <f t="shared" si="175"/>
        <v>1.184543329247667E-3</v>
      </c>
      <c r="P1207" s="5">
        <f t="shared" si="172"/>
        <v>1.277698578084685E-3</v>
      </c>
      <c r="Q1207" s="5">
        <f t="shared" si="173"/>
        <v>1.277698578084685E-3</v>
      </c>
      <c r="R1207" s="5">
        <f t="shared" si="174"/>
        <v>0</v>
      </c>
      <c r="T1207" s="7">
        <f t="shared" si="178"/>
        <v>268.41769627803944</v>
      </c>
      <c r="U1207" s="4">
        <f t="shared" si="179"/>
        <v>4.6331739790839432E-3</v>
      </c>
      <c r="V1207" s="5">
        <f>T1207/MAX($T$14:T1207)-1</f>
        <v>-1.6341507201890204E-2</v>
      </c>
      <c r="Z1207" s="3"/>
      <c r="AA1207" s="3"/>
      <c r="AC1207" s="3"/>
      <c r="AE1207" s="3"/>
      <c r="AG1207" s="3"/>
      <c r="AL1207" s="3"/>
    </row>
    <row r="1208" spans="1:38" x14ac:dyDescent="0.25">
      <c r="A1208" s="3">
        <v>44316</v>
      </c>
      <c r="B1208">
        <v>19597604</v>
      </c>
      <c r="C1208">
        <v>32860708</v>
      </c>
      <c r="D1208">
        <v>24799344</v>
      </c>
      <c r="E1208">
        <v>32709484</v>
      </c>
      <c r="F1208">
        <v>19419430</v>
      </c>
      <c r="G1208">
        <v>30212812</v>
      </c>
      <c r="H1208">
        <v>30212812</v>
      </c>
      <c r="I1208">
        <v>24679010</v>
      </c>
      <c r="K1208" s="5">
        <f t="shared" si="171"/>
        <v>-4.8514345906371936E-3</v>
      </c>
      <c r="L1208" s="5">
        <f t="shared" si="176"/>
        <v>0</v>
      </c>
      <c r="M1208" s="5">
        <f t="shared" si="177"/>
        <v>0</v>
      </c>
      <c r="N1208" s="5">
        <f t="shared" si="170"/>
        <v>0</v>
      </c>
      <c r="O1208" s="5">
        <f t="shared" si="175"/>
        <v>5.1995590988207496E-4</v>
      </c>
      <c r="P1208" s="5">
        <f t="shared" si="172"/>
        <v>1.4545614404570806E-4</v>
      </c>
      <c r="Q1208" s="5">
        <f t="shared" si="173"/>
        <v>1.4545614404570806E-4</v>
      </c>
      <c r="R1208" s="5">
        <f t="shared" si="174"/>
        <v>-2.628263768468253E-4</v>
      </c>
      <c r="T1208" s="7">
        <f t="shared" si="178"/>
        <v>268.27330793136798</v>
      </c>
      <c r="U1208" s="4">
        <f t="shared" si="179"/>
        <v>-5.3792409618881598E-4</v>
      </c>
      <c r="V1208" s="5">
        <f>T1208/MAX($T$14:T1208)-1</f>
        <v>-1.6870640807587156E-2</v>
      </c>
      <c r="Z1208" s="3"/>
      <c r="AA1208" s="3"/>
      <c r="AC1208" s="3"/>
      <c r="AE1208" s="3"/>
      <c r="AG1208" s="3"/>
      <c r="AL1208" s="3"/>
    </row>
    <row r="1209" spans="1:38" x14ac:dyDescent="0.25">
      <c r="A1209" s="3">
        <v>44319</v>
      </c>
      <c r="B1209">
        <v>19536324</v>
      </c>
      <c r="C1209">
        <v>32857422</v>
      </c>
      <c r="D1209">
        <v>24799344</v>
      </c>
      <c r="E1209">
        <v>32709484</v>
      </c>
      <c r="F1209">
        <v>19698650</v>
      </c>
      <c r="G1209">
        <v>30662460</v>
      </c>
      <c r="H1209">
        <v>30662460</v>
      </c>
      <c r="I1209">
        <v>24948280</v>
      </c>
      <c r="K1209" s="5">
        <f t="shared" si="171"/>
        <v>-3.1269128613885533E-3</v>
      </c>
      <c r="L1209" s="5">
        <f t="shared" si="176"/>
        <v>-9.9997845451116341E-5</v>
      </c>
      <c r="M1209" s="5">
        <f t="shared" si="177"/>
        <v>0</v>
      </c>
      <c r="N1209" s="5">
        <f t="shared" si="170"/>
        <v>0</v>
      </c>
      <c r="O1209" s="5">
        <f t="shared" si="175"/>
        <v>1.4378382887654251E-2</v>
      </c>
      <c r="P1209" s="5">
        <f t="shared" si="172"/>
        <v>1.4882692812572262E-2</v>
      </c>
      <c r="Q1209" s="5">
        <f t="shared" si="173"/>
        <v>1.4882692812572262E-2</v>
      </c>
      <c r="R1209" s="5">
        <f t="shared" si="174"/>
        <v>1.0910891482275753E-2</v>
      </c>
      <c r="T1209" s="7">
        <f t="shared" si="178"/>
        <v>270.01130814939199</v>
      </c>
      <c r="U1209" s="4">
        <f t="shared" si="179"/>
        <v>6.4784686610293574E-3</v>
      </c>
      <c r="V1209" s="5">
        <f>T1209/MAX($T$14:T1209)-1</f>
        <v>-1.0501468064321395E-2</v>
      </c>
      <c r="Z1209" s="3"/>
      <c r="AA1209" s="3"/>
      <c r="AC1209" s="3"/>
      <c r="AE1209" s="3"/>
      <c r="AG1209" s="3"/>
      <c r="AL1209" s="3"/>
    </row>
    <row r="1210" spans="1:38" x14ac:dyDescent="0.25">
      <c r="A1210" s="3">
        <v>44320</v>
      </c>
      <c r="B1210">
        <v>19400072</v>
      </c>
      <c r="C1210">
        <v>32774304</v>
      </c>
      <c r="D1210">
        <v>24700156</v>
      </c>
      <c r="E1210">
        <v>32698426</v>
      </c>
      <c r="F1210">
        <v>19965618</v>
      </c>
      <c r="G1210">
        <v>31284712</v>
      </c>
      <c r="H1210">
        <v>31284712</v>
      </c>
      <c r="I1210">
        <v>25355962</v>
      </c>
      <c r="K1210" s="5">
        <f t="shared" si="171"/>
        <v>-6.9742905574252667E-3</v>
      </c>
      <c r="L1210" s="5">
        <f t="shared" si="176"/>
        <v>-2.5296567697855599E-3</v>
      </c>
      <c r="M1210" s="5">
        <f t="shared" si="177"/>
        <v>-3.9996219254831988E-3</v>
      </c>
      <c r="N1210" s="5">
        <f t="shared" si="170"/>
        <v>-3.3806708782080364E-4</v>
      </c>
      <c r="O1210" s="5">
        <f t="shared" si="175"/>
        <v>1.3552603858639989E-2</v>
      </c>
      <c r="P1210" s="5">
        <f t="shared" si="172"/>
        <v>2.0293609840828175E-2</v>
      </c>
      <c r="Q1210" s="5">
        <f t="shared" si="173"/>
        <v>2.0293609840828175E-2</v>
      </c>
      <c r="R1210" s="5">
        <f t="shared" si="174"/>
        <v>1.6341086439626284E-2</v>
      </c>
      <c r="T1210" s="7">
        <f t="shared" si="178"/>
        <v>271.92296369539298</v>
      </c>
      <c r="U1210" s="4">
        <f t="shared" si="179"/>
        <v>7.0799092049259743E-3</v>
      </c>
      <c r="V1210" s="5">
        <f>T1210/MAX($T$14:T1210)-1</f>
        <v>-3.4959082998091695E-3</v>
      </c>
      <c r="Z1210" s="3"/>
      <c r="AA1210" s="3"/>
      <c r="AC1210" s="3"/>
      <c r="AE1210" s="3"/>
      <c r="AG1210" s="3"/>
      <c r="AL1210" s="3"/>
    </row>
    <row r="1211" spans="1:38" x14ac:dyDescent="0.25">
      <c r="A1211" s="3">
        <v>44321</v>
      </c>
      <c r="B1211">
        <v>19458102</v>
      </c>
      <c r="C1211">
        <v>32776646</v>
      </c>
      <c r="D1211">
        <v>24713948</v>
      </c>
      <c r="E1211">
        <v>32639880</v>
      </c>
      <c r="F1211">
        <v>19868756</v>
      </c>
      <c r="G1211">
        <v>31284712</v>
      </c>
      <c r="H1211">
        <v>31284712</v>
      </c>
      <c r="I1211">
        <v>25355962</v>
      </c>
      <c r="K1211" s="5">
        <f t="shared" si="171"/>
        <v>2.991226011944681E-3</v>
      </c>
      <c r="L1211" s="5">
        <f t="shared" si="176"/>
        <v>7.145842059674834E-5</v>
      </c>
      <c r="M1211" s="5">
        <f t="shared" si="177"/>
        <v>5.5837704020977874E-4</v>
      </c>
      <c r="N1211" s="5">
        <f t="shared" si="170"/>
        <v>-1.7904837376575555E-3</v>
      </c>
      <c r="O1211" s="5">
        <f t="shared" si="175"/>
        <v>-4.8514401106942717E-3</v>
      </c>
      <c r="P1211" s="5">
        <f t="shared" si="172"/>
        <v>0</v>
      </c>
      <c r="Q1211" s="5">
        <f t="shared" si="173"/>
        <v>0</v>
      </c>
      <c r="R1211" s="5">
        <f t="shared" si="174"/>
        <v>0</v>
      </c>
      <c r="T1211" s="7">
        <f t="shared" si="178"/>
        <v>271.82028346413182</v>
      </c>
      <c r="U1211" s="4">
        <f t="shared" si="179"/>
        <v>-3.776077969500774E-4</v>
      </c>
      <c r="V1211" s="5">
        <f>T1211/MAX($T$14:T1211)-1</f>
        <v>-3.8721960145279288E-3</v>
      </c>
      <c r="Z1211" s="3"/>
      <c r="AA1211" s="3"/>
      <c r="AC1211" s="3"/>
      <c r="AE1211" s="3"/>
      <c r="AG1211" s="3"/>
      <c r="AL1211" s="3"/>
    </row>
    <row r="1212" spans="1:38" x14ac:dyDescent="0.25">
      <c r="A1212" s="3">
        <v>44322</v>
      </c>
      <c r="B1212">
        <v>19211664</v>
      </c>
      <c r="C1212">
        <v>32776646</v>
      </c>
      <c r="D1212">
        <v>24481654</v>
      </c>
      <c r="E1212">
        <v>32639880</v>
      </c>
      <c r="F1212">
        <v>19806628</v>
      </c>
      <c r="G1212">
        <v>31281584</v>
      </c>
      <c r="H1212">
        <v>31281584</v>
      </c>
      <c r="I1212">
        <v>25355962</v>
      </c>
      <c r="K1212" s="5">
        <f t="shared" si="171"/>
        <v>-1.2665058493372072E-2</v>
      </c>
      <c r="L1212" s="5">
        <f t="shared" si="176"/>
        <v>0</v>
      </c>
      <c r="M1212" s="5">
        <f t="shared" si="177"/>
        <v>-9.3993076298453104E-3</v>
      </c>
      <c r="N1212" s="5">
        <f t="shared" si="170"/>
        <v>0</v>
      </c>
      <c r="O1212" s="5">
        <f t="shared" si="175"/>
        <v>-3.1269194709523385E-3</v>
      </c>
      <c r="P1212" s="5">
        <f t="shared" si="172"/>
        <v>-9.9984938330299755E-5</v>
      </c>
      <c r="Q1212" s="5">
        <f t="shared" si="173"/>
        <v>-9.9984938330299755E-5</v>
      </c>
      <c r="R1212" s="5">
        <f t="shared" si="174"/>
        <v>0</v>
      </c>
      <c r="T1212" s="7">
        <f t="shared" si="178"/>
        <v>270.9575511816829</v>
      </c>
      <c r="U1212" s="4">
        <f t="shared" si="179"/>
        <v>-3.1739069338537901E-3</v>
      </c>
      <c r="V1212" s="5">
        <f>T1212/MAX($T$14:T1212)-1</f>
        <v>-7.0338129586019482E-3</v>
      </c>
      <c r="Z1212" s="3"/>
      <c r="AA1212" s="3"/>
      <c r="AC1212" s="3"/>
      <c r="AE1212" s="3"/>
      <c r="AG1212" s="3"/>
      <c r="AL1212" s="3"/>
    </row>
    <row r="1213" spans="1:38" x14ac:dyDescent="0.25">
      <c r="A1213" s="3">
        <v>44323</v>
      </c>
      <c r="B1213">
        <v>19192644</v>
      </c>
      <c r="C1213">
        <v>32726000</v>
      </c>
      <c r="D1213">
        <v>24481654</v>
      </c>
      <c r="E1213">
        <v>32639880</v>
      </c>
      <c r="F1213">
        <v>19668490</v>
      </c>
      <c r="G1213">
        <v>31202452</v>
      </c>
      <c r="H1213">
        <v>31202452</v>
      </c>
      <c r="I1213">
        <v>25347388</v>
      </c>
      <c r="K1213" s="5">
        <f t="shared" si="171"/>
        <v>-9.9002356068689235E-4</v>
      </c>
      <c r="L1213" s="5">
        <f t="shared" si="176"/>
        <v>-1.5451855568138217E-3</v>
      </c>
      <c r="M1213" s="5">
        <f t="shared" si="177"/>
        <v>0</v>
      </c>
      <c r="N1213" s="5">
        <f t="shared" si="170"/>
        <v>0</v>
      </c>
      <c r="O1213" s="5">
        <f t="shared" si="175"/>
        <v>-6.974332026632668E-3</v>
      </c>
      <c r="P1213" s="5">
        <f t="shared" si="172"/>
        <v>-2.5296672956203192E-3</v>
      </c>
      <c r="Q1213" s="5">
        <f t="shared" si="173"/>
        <v>-2.5296672956203192E-3</v>
      </c>
      <c r="R1213" s="5">
        <f t="shared" si="174"/>
        <v>-3.3814532455922475E-4</v>
      </c>
      <c r="T1213" s="7">
        <f t="shared" si="178"/>
        <v>270.45265494145622</v>
      </c>
      <c r="U1213" s="4">
        <f t="shared" si="179"/>
        <v>-1.8633776324916557E-3</v>
      </c>
      <c r="V1213" s="5">
        <f>T1213/MAX($T$14:T1213)-1</f>
        <v>-8.8840839413555361E-3</v>
      </c>
      <c r="Z1213" s="3"/>
      <c r="AA1213" s="3"/>
      <c r="AC1213" s="3"/>
      <c r="AE1213" s="3"/>
      <c r="AG1213" s="3"/>
      <c r="AL1213" s="3"/>
    </row>
    <row r="1214" spans="1:38" x14ac:dyDescent="0.25">
      <c r="A1214" s="3">
        <v>44326</v>
      </c>
      <c r="B1214">
        <v>19132862</v>
      </c>
      <c r="C1214">
        <v>32607878</v>
      </c>
      <c r="D1214">
        <v>24481654</v>
      </c>
      <c r="E1214">
        <v>32639880</v>
      </c>
      <c r="F1214">
        <v>19727324</v>
      </c>
      <c r="G1214">
        <v>31204682</v>
      </c>
      <c r="H1214">
        <v>31204682</v>
      </c>
      <c r="I1214">
        <v>25302006</v>
      </c>
      <c r="K1214" s="5">
        <f t="shared" si="171"/>
        <v>-3.1148392061042252E-3</v>
      </c>
      <c r="L1214" s="5">
        <f t="shared" si="176"/>
        <v>-3.6094236998105433E-3</v>
      </c>
      <c r="M1214" s="5">
        <f t="shared" si="177"/>
        <v>0</v>
      </c>
      <c r="N1214" s="5">
        <f t="shared" si="170"/>
        <v>0</v>
      </c>
      <c r="O1214" s="5">
        <f t="shared" si="175"/>
        <v>2.99128199470311E-3</v>
      </c>
      <c r="P1214" s="5">
        <f t="shared" si="172"/>
        <v>7.1468742264269025E-5</v>
      </c>
      <c r="Q1214" s="5">
        <f t="shared" si="173"/>
        <v>7.1468742264269025E-5</v>
      </c>
      <c r="R1214" s="5">
        <f t="shared" si="174"/>
        <v>-1.7904014409689806E-3</v>
      </c>
      <c r="T1214" s="7">
        <f t="shared" si="178"/>
        <v>270.2707604915534</v>
      </c>
      <c r="U1214" s="4">
        <f t="shared" si="179"/>
        <v>-6.7255560845651263E-4</v>
      </c>
      <c r="V1214" s="5">
        <f>T1214/MAX($T$14:T1214)-1</f>
        <v>-9.5506645093311748E-3</v>
      </c>
      <c r="Z1214" s="3"/>
      <c r="AA1214" s="3"/>
      <c r="AC1214" s="3"/>
      <c r="AE1214" s="3"/>
      <c r="AG1214" s="3"/>
      <c r="AL1214" s="3"/>
    </row>
    <row r="1215" spans="1:38" x14ac:dyDescent="0.25">
      <c r="A1215" s="3">
        <v>44327</v>
      </c>
      <c r="B1215">
        <v>19094940</v>
      </c>
      <c r="C1215">
        <v>32494464</v>
      </c>
      <c r="D1215">
        <v>24335876</v>
      </c>
      <c r="E1215">
        <v>32558570</v>
      </c>
      <c r="F1215">
        <v>19665586</v>
      </c>
      <c r="G1215">
        <v>31204682</v>
      </c>
      <c r="H1215">
        <v>31204682</v>
      </c>
      <c r="I1215">
        <v>25302006</v>
      </c>
      <c r="K1215" s="5">
        <f t="shared" si="171"/>
        <v>-1.9820348884552752E-3</v>
      </c>
      <c r="L1215" s="5">
        <f t="shared" si="176"/>
        <v>-3.4781165459463192E-3</v>
      </c>
      <c r="M1215" s="5">
        <f t="shared" si="177"/>
        <v>-5.954581336702125E-3</v>
      </c>
      <c r="N1215" s="5">
        <f t="shared" si="170"/>
        <v>-2.4911243546238415E-3</v>
      </c>
      <c r="O1215" s="5">
        <f t="shared" si="175"/>
        <v>-3.1295679028742196E-3</v>
      </c>
      <c r="P1215" s="5">
        <f t="shared" si="172"/>
        <v>0</v>
      </c>
      <c r="Q1215" s="5">
        <f t="shared" si="173"/>
        <v>0</v>
      </c>
      <c r="R1215" s="5">
        <f t="shared" si="174"/>
        <v>0</v>
      </c>
      <c r="T1215" s="7">
        <f t="shared" si="178"/>
        <v>269.69523833183126</v>
      </c>
      <c r="U1215" s="4">
        <f t="shared" si="179"/>
        <v>-2.1294281285752226E-3</v>
      </c>
      <c r="V1215" s="5">
        <f>T1215/MAX($T$14:T1215)-1</f>
        <v>-1.1659755184253662E-2</v>
      </c>
      <c r="Z1215" s="3"/>
      <c r="AA1215" s="3"/>
      <c r="AC1215" s="3"/>
      <c r="AE1215" s="3"/>
      <c r="AG1215" s="3"/>
      <c r="AL1215" s="3"/>
    </row>
    <row r="1216" spans="1:38" x14ac:dyDescent="0.25">
      <c r="A1216" s="3">
        <v>44328</v>
      </c>
      <c r="B1216">
        <v>18867488</v>
      </c>
      <c r="C1216">
        <v>32191066</v>
      </c>
      <c r="D1216">
        <v>24272180</v>
      </c>
      <c r="E1216">
        <v>32502330</v>
      </c>
      <c r="F1216">
        <v>19646116</v>
      </c>
      <c r="G1216">
        <v>31156466</v>
      </c>
      <c r="H1216">
        <v>31156466</v>
      </c>
      <c r="I1216">
        <v>25302006</v>
      </c>
      <c r="K1216" s="5">
        <f t="shared" si="171"/>
        <v>-1.1911637323814617E-2</v>
      </c>
      <c r="L1216" s="5">
        <f t="shared" si="176"/>
        <v>-9.3369135124062863E-3</v>
      </c>
      <c r="M1216" s="5">
        <f t="shared" si="177"/>
        <v>-2.6173703383433056E-3</v>
      </c>
      <c r="N1216" s="5">
        <f t="shared" si="170"/>
        <v>-1.7273485905554553E-3</v>
      </c>
      <c r="O1216" s="5">
        <f t="shared" si="175"/>
        <v>-9.9005440265043099E-4</v>
      </c>
      <c r="P1216" s="5">
        <f t="shared" si="172"/>
        <v>-1.5451527434248158E-3</v>
      </c>
      <c r="Q1216" s="5">
        <f t="shared" si="173"/>
        <v>-1.5451527434248158E-3</v>
      </c>
      <c r="R1216" s="5">
        <f t="shared" si="174"/>
        <v>0</v>
      </c>
      <c r="T1216" s="7">
        <f t="shared" si="178"/>
        <v>268.69488375409713</v>
      </c>
      <c r="U1216" s="4">
        <f t="shared" si="179"/>
        <v>-3.7092037068274658E-3</v>
      </c>
      <c r="V1216" s="5">
        <f>T1216/MAX($T$14:T1216)-1</f>
        <v>-1.5325710483930943E-2</v>
      </c>
      <c r="Z1216" s="3"/>
      <c r="AA1216" s="3"/>
      <c r="AC1216" s="3"/>
      <c r="AE1216" s="3"/>
      <c r="AG1216" s="3"/>
      <c r="AL1216" s="3"/>
    </row>
    <row r="1217" spans="1:38" x14ac:dyDescent="0.25">
      <c r="A1217" s="3">
        <v>44330</v>
      </c>
      <c r="B1217">
        <v>18860066</v>
      </c>
      <c r="C1217">
        <v>32178406</v>
      </c>
      <c r="D1217">
        <v>24273866</v>
      </c>
      <c r="E1217">
        <v>32502330</v>
      </c>
      <c r="F1217">
        <v>19584922</v>
      </c>
      <c r="G1217">
        <v>31044010</v>
      </c>
      <c r="H1217">
        <v>31044010</v>
      </c>
      <c r="I1217">
        <v>25302006</v>
      </c>
      <c r="K1217" s="5">
        <f t="shared" si="171"/>
        <v>-3.9337510112635865E-4</v>
      </c>
      <c r="L1217" s="5">
        <f t="shared" si="176"/>
        <v>-3.9327681785994439E-4</v>
      </c>
      <c r="M1217" s="5">
        <f t="shared" si="177"/>
        <v>6.9462240309681178E-5</v>
      </c>
      <c r="N1217" s="5">
        <f t="shared" si="170"/>
        <v>0</v>
      </c>
      <c r="O1217" s="5">
        <f t="shared" si="175"/>
        <v>-3.1148141444344857E-3</v>
      </c>
      <c r="P1217" s="5">
        <f t="shared" si="172"/>
        <v>-3.6093952375728655E-3</v>
      </c>
      <c r="Q1217" s="5">
        <f t="shared" si="173"/>
        <v>-3.6093952375728655E-3</v>
      </c>
      <c r="R1217" s="5">
        <f t="shared" si="174"/>
        <v>0</v>
      </c>
      <c r="T1217" s="7">
        <f t="shared" si="178"/>
        <v>268.32372226792705</v>
      </c>
      <c r="U1217" s="4">
        <f t="shared" si="179"/>
        <v>-1.3813492872821048E-3</v>
      </c>
      <c r="V1217" s="5">
        <f>T1217/MAX($T$14:T1217)-1</f>
        <v>-1.6685889611959048E-2</v>
      </c>
      <c r="Z1217" s="3"/>
      <c r="AA1217" s="3"/>
      <c r="AC1217" s="3"/>
      <c r="AE1217" s="3"/>
      <c r="AG1217" s="3"/>
      <c r="AL1217" s="3"/>
    </row>
    <row r="1218" spans="1:38" x14ac:dyDescent="0.25">
      <c r="A1218" s="3">
        <v>44333</v>
      </c>
      <c r="B1218">
        <v>19054228</v>
      </c>
      <c r="C1218">
        <v>32380538</v>
      </c>
      <c r="D1218">
        <v>24378222</v>
      </c>
      <c r="E1218">
        <v>32674824</v>
      </c>
      <c r="F1218">
        <v>19546104</v>
      </c>
      <c r="G1218">
        <v>30936034</v>
      </c>
      <c r="H1218">
        <v>30936034</v>
      </c>
      <c r="I1218">
        <v>25238974</v>
      </c>
      <c r="K1218" s="5">
        <f t="shared" si="171"/>
        <v>1.0294873835542173E-2</v>
      </c>
      <c r="L1218" s="5">
        <f t="shared" si="176"/>
        <v>6.2816038805650898E-3</v>
      </c>
      <c r="M1218" s="5">
        <f t="shared" si="177"/>
        <v>4.2991091736273024E-3</v>
      </c>
      <c r="N1218" s="5">
        <f t="shared" si="170"/>
        <v>5.3071272121105739E-3</v>
      </c>
      <c r="O1218" s="5">
        <f t="shared" si="175"/>
        <v>-1.9820349552579497E-3</v>
      </c>
      <c r="P1218" s="5">
        <f t="shared" si="172"/>
        <v>-3.4781589105273847E-3</v>
      </c>
      <c r="Q1218" s="5">
        <f t="shared" si="173"/>
        <v>-3.4781589105273847E-3</v>
      </c>
      <c r="R1218" s="5">
        <f t="shared" si="174"/>
        <v>-2.4911858767245887E-3</v>
      </c>
      <c r="T1218" s="7">
        <f t="shared" si="178"/>
        <v>268.81855063688903</v>
      </c>
      <c r="U1218" s="4">
        <f t="shared" si="179"/>
        <v>1.8441469311009789E-3</v>
      </c>
      <c r="V1218" s="5">
        <f>T1218/MAX($T$14:T1218)-1</f>
        <v>-1.4872513912978724E-2</v>
      </c>
      <c r="Z1218" s="3"/>
      <c r="AA1218" s="3"/>
      <c r="AC1218" s="3"/>
      <c r="AE1218" s="3"/>
      <c r="AG1218" s="3"/>
      <c r="AL1218" s="3"/>
    </row>
    <row r="1219" spans="1:38" x14ac:dyDescent="0.25">
      <c r="A1219" s="3">
        <v>44334</v>
      </c>
      <c r="B1219">
        <v>19274458</v>
      </c>
      <c r="C1219">
        <v>32752666</v>
      </c>
      <c r="D1219">
        <v>24682628</v>
      </c>
      <c r="E1219">
        <v>32943992</v>
      </c>
      <c r="F1219">
        <v>19447718</v>
      </c>
      <c r="G1219">
        <v>30788866</v>
      </c>
      <c r="H1219">
        <v>30788866</v>
      </c>
      <c r="I1219">
        <v>25195378</v>
      </c>
      <c r="K1219" s="5">
        <f t="shared" si="171"/>
        <v>1.155806469829157E-2</v>
      </c>
      <c r="L1219" s="5">
        <f t="shared" si="176"/>
        <v>1.1492335303385115E-2</v>
      </c>
      <c r="M1219" s="5">
        <f t="shared" si="177"/>
        <v>1.2486800719100799E-2</v>
      </c>
      <c r="N1219" s="5">
        <f t="shared" si="170"/>
        <v>8.2377796434343065E-3</v>
      </c>
      <c r="O1219" s="5">
        <f t="shared" si="175"/>
        <v>-5.033535071746309E-3</v>
      </c>
      <c r="P1219" s="5">
        <f t="shared" si="172"/>
        <v>-4.7571708771718679E-3</v>
      </c>
      <c r="Q1219" s="5">
        <f t="shared" si="173"/>
        <v>-4.7571708771718679E-3</v>
      </c>
      <c r="R1219" s="5">
        <f t="shared" si="174"/>
        <v>-1.7273285356211865E-3</v>
      </c>
      <c r="T1219" s="7">
        <f t="shared" si="178"/>
        <v>269.74260684426559</v>
      </c>
      <c r="U1219" s="4">
        <f t="shared" si="179"/>
        <v>3.4374718753125699E-3</v>
      </c>
      <c r="V1219" s="5">
        <f>T1219/MAX($T$14:T1219)-1</f>
        <v>-1.14861658859573E-2</v>
      </c>
      <c r="Z1219" s="3"/>
      <c r="AA1219" s="3"/>
      <c r="AC1219" s="3"/>
      <c r="AE1219" s="3"/>
      <c r="AG1219" s="3"/>
      <c r="AL1219" s="3"/>
    </row>
    <row r="1220" spans="1:38" x14ac:dyDescent="0.25">
      <c r="A1220" s="3">
        <v>44335</v>
      </c>
      <c r="B1220">
        <v>19140474</v>
      </c>
      <c r="C1220">
        <v>32752666</v>
      </c>
      <c r="D1220">
        <v>24682628</v>
      </c>
      <c r="E1220">
        <v>32943992</v>
      </c>
      <c r="F1220">
        <v>19423984</v>
      </c>
      <c r="G1220">
        <v>30772160</v>
      </c>
      <c r="H1220">
        <v>30772160</v>
      </c>
      <c r="I1220">
        <v>25195378</v>
      </c>
      <c r="K1220" s="5">
        <f t="shared" si="171"/>
        <v>-6.9513757533415932E-3</v>
      </c>
      <c r="L1220" s="5">
        <f t="shared" si="176"/>
        <v>0</v>
      </c>
      <c r="M1220" s="5">
        <f t="shared" si="177"/>
        <v>0</v>
      </c>
      <c r="N1220" s="5">
        <f t="shared" si="170"/>
        <v>0</v>
      </c>
      <c r="O1220" s="5">
        <f t="shared" si="175"/>
        <v>-1.2204002546725157E-3</v>
      </c>
      <c r="P1220" s="5">
        <f t="shared" si="172"/>
        <v>-5.4259874332496238E-4</v>
      </c>
      <c r="Q1220" s="5">
        <f t="shared" si="173"/>
        <v>-5.4259874332496238E-4</v>
      </c>
      <c r="R1220" s="5">
        <f t="shared" si="174"/>
        <v>0</v>
      </c>
      <c r="T1220" s="7">
        <f t="shared" si="178"/>
        <v>269.43048182402322</v>
      </c>
      <c r="U1220" s="4">
        <f t="shared" si="179"/>
        <v>-1.1571216868330042E-3</v>
      </c>
      <c r="V1220" s="5">
        <f>T1220/MAX($T$14:T1220)-1</f>
        <v>-1.2629996681145061E-2</v>
      </c>
      <c r="Z1220" s="3"/>
      <c r="AA1220" s="3"/>
      <c r="AC1220" s="3"/>
      <c r="AE1220" s="3"/>
      <c r="AG1220" s="3"/>
      <c r="AL1220" s="3"/>
    </row>
    <row r="1221" spans="1:38" x14ac:dyDescent="0.25">
      <c r="A1221" s="3">
        <v>44336</v>
      </c>
      <c r="B1221">
        <v>19117438</v>
      </c>
      <c r="C1221">
        <v>32832026</v>
      </c>
      <c r="D1221">
        <v>24682628</v>
      </c>
      <c r="E1221">
        <v>32929258</v>
      </c>
      <c r="F1221">
        <v>19623950</v>
      </c>
      <c r="G1221">
        <v>30965460</v>
      </c>
      <c r="H1221">
        <v>30965460</v>
      </c>
      <c r="I1221">
        <v>25329094</v>
      </c>
      <c r="K1221" s="5">
        <f t="shared" si="171"/>
        <v>-1.203522963955872E-3</v>
      </c>
      <c r="L1221" s="5">
        <f t="shared" si="176"/>
        <v>2.4230088628509616E-3</v>
      </c>
      <c r="M1221" s="5">
        <f t="shared" si="177"/>
        <v>0</v>
      </c>
      <c r="N1221" s="5">
        <f t="shared" si="170"/>
        <v>-4.4724391628070403E-4</v>
      </c>
      <c r="O1221" s="5">
        <f t="shared" si="175"/>
        <v>1.0294798430641183E-2</v>
      </c>
      <c r="P1221" s="5">
        <f t="shared" si="172"/>
        <v>6.2816519867308074E-3</v>
      </c>
      <c r="Q1221" s="5">
        <f t="shared" si="173"/>
        <v>6.2816519867308074E-3</v>
      </c>
      <c r="R1221" s="5">
        <f t="shared" si="174"/>
        <v>5.3071638774382368E-3</v>
      </c>
      <c r="T1221" s="7">
        <f t="shared" si="178"/>
        <v>270.40506267332296</v>
      </c>
      <c r="U1221" s="4">
        <f t="shared" si="179"/>
        <v>3.6171885330194276E-3</v>
      </c>
      <c r="V1221" s="5">
        <f>T1221/MAX($T$14:T1221)-1</f>
        <v>-9.0584932272927965E-3</v>
      </c>
      <c r="Z1221" s="3"/>
      <c r="AA1221" s="3"/>
      <c r="AC1221" s="3"/>
      <c r="AE1221" s="3"/>
      <c r="AG1221" s="3"/>
      <c r="AL1221" s="3"/>
    </row>
    <row r="1222" spans="1:38" x14ac:dyDescent="0.25">
      <c r="A1222" s="3">
        <v>44337</v>
      </c>
      <c r="B1222">
        <v>19355380</v>
      </c>
      <c r="C1222">
        <v>33101392</v>
      </c>
      <c r="D1222">
        <v>24881428</v>
      </c>
      <c r="E1222">
        <v>33203382</v>
      </c>
      <c r="F1222">
        <v>19850766</v>
      </c>
      <c r="G1222">
        <v>31321324</v>
      </c>
      <c r="H1222">
        <v>31321324</v>
      </c>
      <c r="I1222">
        <v>25537748</v>
      </c>
      <c r="K1222" s="5">
        <f t="shared" si="171"/>
        <v>1.244633302851561E-2</v>
      </c>
      <c r="L1222" s="5">
        <f t="shared" si="176"/>
        <v>8.2043672845530935E-3</v>
      </c>
      <c r="M1222" s="5">
        <f t="shared" si="177"/>
        <v>8.0542477081451125E-3</v>
      </c>
      <c r="N1222" s="5">
        <f t="shared" si="170"/>
        <v>8.3246333701172404E-3</v>
      </c>
      <c r="O1222" s="5">
        <f t="shared" si="175"/>
        <v>1.1558121581027203E-2</v>
      </c>
      <c r="P1222" s="5">
        <f t="shared" si="172"/>
        <v>1.1492288504675763E-2</v>
      </c>
      <c r="Q1222" s="5">
        <f t="shared" si="173"/>
        <v>1.1492288504675763E-2</v>
      </c>
      <c r="R1222" s="5">
        <f t="shared" si="174"/>
        <v>8.2377206227748356E-3</v>
      </c>
      <c r="T1222" s="7">
        <f t="shared" si="178"/>
        <v>273.10269120024969</v>
      </c>
      <c r="U1222" s="4">
        <f t="shared" si="179"/>
        <v>9.9762500755605776E-3</v>
      </c>
      <c r="V1222" s="5">
        <f>T1222/MAX($T$14:T1222)-1</f>
        <v>0</v>
      </c>
      <c r="Z1222" s="3"/>
      <c r="AA1222" s="3"/>
      <c r="AC1222" s="3"/>
      <c r="AE1222" s="3"/>
      <c r="AG1222" s="3"/>
      <c r="AL1222" s="3"/>
    </row>
    <row r="1223" spans="1:38" x14ac:dyDescent="0.25">
      <c r="A1223" s="3">
        <v>44340</v>
      </c>
      <c r="B1223">
        <v>19345424</v>
      </c>
      <c r="C1223">
        <v>33133018</v>
      </c>
      <c r="D1223">
        <v>24830716</v>
      </c>
      <c r="E1223">
        <v>33233948</v>
      </c>
      <c r="F1223">
        <v>19712776</v>
      </c>
      <c r="G1223">
        <v>31321324</v>
      </c>
      <c r="H1223">
        <v>31321324</v>
      </c>
      <c r="I1223">
        <v>25537748</v>
      </c>
      <c r="K1223" s="5">
        <f t="shared" si="171"/>
        <v>-5.1437894786876548E-4</v>
      </c>
      <c r="L1223" s="5">
        <f t="shared" si="176"/>
        <v>9.5542809800863715E-4</v>
      </c>
      <c r="M1223" s="5">
        <f t="shared" si="177"/>
        <v>-2.0381466851500107E-3</v>
      </c>
      <c r="N1223" s="5">
        <f t="shared" si="170"/>
        <v>9.2056887458036307E-4</v>
      </c>
      <c r="O1223" s="5">
        <f t="shared" si="175"/>
        <v>-6.9513690302933639E-3</v>
      </c>
      <c r="P1223" s="5">
        <f t="shared" si="172"/>
        <v>0</v>
      </c>
      <c r="Q1223" s="5">
        <f t="shared" si="173"/>
        <v>0</v>
      </c>
      <c r="R1223" s="5">
        <f t="shared" si="174"/>
        <v>0</v>
      </c>
      <c r="T1223" s="7">
        <f t="shared" si="178"/>
        <v>272.8422912768076</v>
      </c>
      <c r="U1223" s="4">
        <f t="shared" si="179"/>
        <v>-9.5348721134039249E-4</v>
      </c>
      <c r="V1223" s="5">
        <f>T1223/MAX($T$14:T1223)-1</f>
        <v>-9.5348721134047576E-4</v>
      </c>
      <c r="Z1223" s="3"/>
      <c r="AA1223" s="3"/>
      <c r="AC1223" s="3"/>
      <c r="AE1223" s="3"/>
      <c r="AG1223" s="3"/>
      <c r="AL1223" s="3"/>
    </row>
    <row r="1224" spans="1:38" x14ac:dyDescent="0.25">
      <c r="A1224" s="3">
        <v>44341</v>
      </c>
      <c r="B1224">
        <v>19283430</v>
      </c>
      <c r="C1224">
        <v>32963374</v>
      </c>
      <c r="D1224">
        <v>24730424</v>
      </c>
      <c r="E1224">
        <v>33062184</v>
      </c>
      <c r="F1224">
        <v>19689050</v>
      </c>
      <c r="G1224">
        <v>31321324</v>
      </c>
      <c r="H1224">
        <v>31321324</v>
      </c>
      <c r="I1224">
        <v>25537748</v>
      </c>
      <c r="K1224" s="5">
        <f t="shared" si="171"/>
        <v>-3.2045821275357156E-3</v>
      </c>
      <c r="L1224" s="5">
        <f t="shared" si="176"/>
        <v>-5.1200889698608254E-3</v>
      </c>
      <c r="M1224" s="5">
        <f t="shared" si="177"/>
        <v>-4.039029724314025E-3</v>
      </c>
      <c r="N1224" s="5">
        <f t="shared" si="170"/>
        <v>-5.1683296850557614E-3</v>
      </c>
      <c r="O1224" s="5">
        <f t="shared" si="175"/>
        <v>-1.2035849238077878E-3</v>
      </c>
      <c r="P1224" s="5">
        <f t="shared" si="172"/>
        <v>0</v>
      </c>
      <c r="Q1224" s="5">
        <f t="shared" si="173"/>
        <v>0</v>
      </c>
      <c r="R1224" s="5">
        <f t="shared" si="174"/>
        <v>0</v>
      </c>
      <c r="T1224" s="7">
        <f t="shared" si="178"/>
        <v>272.20330774648772</v>
      </c>
      <c r="U1224" s="4">
        <f t="shared" si="179"/>
        <v>-2.3419519288217644E-3</v>
      </c>
      <c r="V1224" s="5">
        <f>T1224/MAX($T$14:T1224)-1</f>
        <v>-3.2932061189485662E-3</v>
      </c>
      <c r="Z1224" s="3"/>
      <c r="AA1224" s="3"/>
      <c r="AC1224" s="3"/>
      <c r="AE1224" s="3"/>
      <c r="AG1224" s="3"/>
      <c r="AL1224" s="3"/>
    </row>
    <row r="1225" spans="1:38" x14ac:dyDescent="0.25">
      <c r="A1225" s="3">
        <v>44342</v>
      </c>
      <c r="B1225">
        <v>19258470</v>
      </c>
      <c r="C1225">
        <v>32885146</v>
      </c>
      <c r="D1225">
        <v>24782180</v>
      </c>
      <c r="E1225">
        <v>32958814</v>
      </c>
      <c r="F1225">
        <v>19934106</v>
      </c>
      <c r="G1225">
        <v>31578294</v>
      </c>
      <c r="H1225">
        <v>31578294</v>
      </c>
      <c r="I1225">
        <v>25750340</v>
      </c>
      <c r="K1225" s="5">
        <f t="shared" si="171"/>
        <v>-1.2943755338131746E-3</v>
      </c>
      <c r="L1225" s="5">
        <f t="shared" si="176"/>
        <v>-2.373179396016889E-3</v>
      </c>
      <c r="M1225" s="5">
        <f t="shared" si="177"/>
        <v>2.0928068196486294E-3</v>
      </c>
      <c r="N1225" s="5">
        <f t="shared" ref="N1225:N1288" si="180">E1225/E1224-1</f>
        <v>-3.1265327178627844E-3</v>
      </c>
      <c r="O1225" s="5">
        <f t="shared" si="175"/>
        <v>1.244630898900656E-2</v>
      </c>
      <c r="P1225" s="5">
        <f t="shared" si="172"/>
        <v>8.2043147345878253E-3</v>
      </c>
      <c r="Q1225" s="5">
        <f t="shared" si="173"/>
        <v>8.2043147345878253E-3</v>
      </c>
      <c r="R1225" s="5">
        <f t="shared" si="174"/>
        <v>8.3246181299931887E-3</v>
      </c>
      <c r="T1225" s="7">
        <f t="shared" si="178"/>
        <v>273.30839450796401</v>
      </c>
      <c r="U1225" s="4">
        <f t="shared" si="179"/>
        <v>4.0597844700163976E-3</v>
      </c>
      <c r="V1225" s="5">
        <f>T1225/MAX($T$14:T1225)-1</f>
        <v>0</v>
      </c>
      <c r="Z1225" s="3"/>
      <c r="AA1225" s="3"/>
      <c r="AC1225" s="3"/>
      <c r="AE1225" s="3"/>
      <c r="AG1225" s="3"/>
      <c r="AL1225" s="3"/>
    </row>
    <row r="1226" spans="1:38" x14ac:dyDescent="0.25">
      <c r="A1226" s="3">
        <v>44343</v>
      </c>
      <c r="B1226">
        <v>19125132</v>
      </c>
      <c r="C1226">
        <v>32859144</v>
      </c>
      <c r="D1226">
        <v>24826500</v>
      </c>
      <c r="E1226">
        <v>32971412</v>
      </c>
      <c r="F1226">
        <v>19923854</v>
      </c>
      <c r="G1226">
        <v>31608466</v>
      </c>
      <c r="H1226">
        <v>31608466</v>
      </c>
      <c r="I1226">
        <v>25774046</v>
      </c>
      <c r="K1226" s="5">
        <f t="shared" si="171"/>
        <v>-6.9236029653445552E-3</v>
      </c>
      <c r="L1226" s="5">
        <f t="shared" si="176"/>
        <v>-7.906913352307976E-4</v>
      </c>
      <c r="M1226" s="5">
        <f t="shared" si="177"/>
        <v>1.7883818130608464E-3</v>
      </c>
      <c r="N1226" s="5">
        <f t="shared" si="180"/>
        <v>3.8223462773867567E-4</v>
      </c>
      <c r="O1226" s="5">
        <f t="shared" si="175"/>
        <v>-5.1429444591089002E-4</v>
      </c>
      <c r="P1226" s="5">
        <f t="shared" si="172"/>
        <v>9.5546643526711605E-4</v>
      </c>
      <c r="Q1226" s="5">
        <f t="shared" si="173"/>
        <v>9.5546643526711605E-4</v>
      </c>
      <c r="R1226" s="5">
        <f t="shared" si="174"/>
        <v>9.2060920360670373E-4</v>
      </c>
      <c r="T1226" s="7">
        <f t="shared" si="178"/>
        <v>273.19816819964205</v>
      </c>
      <c r="U1226" s="4">
        <f t="shared" si="179"/>
        <v>-4.0330377894322311E-4</v>
      </c>
      <c r="V1226" s="5">
        <f>T1226/MAX($T$14:T1226)-1</f>
        <v>-4.0330377894315372E-4</v>
      </c>
      <c r="Z1226" s="3"/>
      <c r="AA1226" s="3"/>
      <c r="AC1226" s="3"/>
      <c r="AE1226" s="3"/>
      <c r="AG1226" s="3"/>
      <c r="AL1226" s="3"/>
    </row>
    <row r="1227" spans="1:38" x14ac:dyDescent="0.25">
      <c r="A1227" s="3">
        <v>44344</v>
      </c>
      <c r="B1227">
        <v>19104054</v>
      </c>
      <c r="C1227">
        <v>32859144</v>
      </c>
      <c r="D1227">
        <v>24826500</v>
      </c>
      <c r="E1227">
        <v>32971412</v>
      </c>
      <c r="F1227">
        <v>19860006</v>
      </c>
      <c r="G1227">
        <v>31446630</v>
      </c>
      <c r="H1227">
        <v>31446630</v>
      </c>
      <c r="I1227">
        <v>25640836</v>
      </c>
      <c r="K1227" s="5">
        <f t="shared" ref="K1227:K1290" si="181">B1227/B1226-1</f>
        <v>-1.1021100403385553E-3</v>
      </c>
      <c r="L1227" s="5">
        <f t="shared" si="176"/>
        <v>0</v>
      </c>
      <c r="M1227" s="5">
        <f t="shared" si="177"/>
        <v>0</v>
      </c>
      <c r="N1227" s="5">
        <f t="shared" si="180"/>
        <v>0</v>
      </c>
      <c r="O1227" s="5">
        <f t="shared" si="175"/>
        <v>-3.2046008769186507E-3</v>
      </c>
      <c r="P1227" s="5">
        <f t="shared" si="172"/>
        <v>-5.1200206931902859E-3</v>
      </c>
      <c r="Q1227" s="5">
        <f t="shared" si="173"/>
        <v>-5.1200206931902859E-3</v>
      </c>
      <c r="R1227" s="5">
        <f t="shared" si="174"/>
        <v>-5.1683775221010864E-3</v>
      </c>
      <c r="T1227" s="7">
        <f t="shared" si="178"/>
        <v>272.52490103036581</v>
      </c>
      <c r="U1227" s="4">
        <f t="shared" si="179"/>
        <v>-2.464391228217358E-3</v>
      </c>
      <c r="V1227" s="5">
        <f>T1227/MAX($T$14:T1227)-1</f>
        <v>-2.8667011088653327E-3</v>
      </c>
      <c r="Z1227" s="3"/>
      <c r="AA1227" s="3"/>
      <c r="AC1227" s="3"/>
      <c r="AE1227" s="3"/>
      <c r="AG1227" s="3"/>
      <c r="AL1227" s="3"/>
    </row>
    <row r="1228" spans="1:38" x14ac:dyDescent="0.25">
      <c r="A1228" s="3">
        <v>44347</v>
      </c>
      <c r="B1228">
        <v>19098354</v>
      </c>
      <c r="C1228">
        <v>32841814</v>
      </c>
      <c r="D1228">
        <v>24826500</v>
      </c>
      <c r="E1228">
        <v>32971412</v>
      </c>
      <c r="F1228">
        <v>19834300</v>
      </c>
      <c r="G1228">
        <v>31372000</v>
      </c>
      <c r="H1228">
        <v>31372000</v>
      </c>
      <c r="I1228">
        <v>25560670</v>
      </c>
      <c r="K1228" s="5">
        <f t="shared" si="181"/>
        <v>-2.9836599079968718E-4</v>
      </c>
      <c r="L1228" s="5">
        <f t="shared" si="176"/>
        <v>-5.2740266149353676E-4</v>
      </c>
      <c r="M1228" s="5">
        <f t="shared" si="177"/>
        <v>0</v>
      </c>
      <c r="N1228" s="5">
        <f t="shared" si="180"/>
        <v>0</v>
      </c>
      <c r="O1228" s="5">
        <f t="shared" si="175"/>
        <v>-1.294360132620298E-3</v>
      </c>
      <c r="P1228" s="5">
        <f t="shared" si="172"/>
        <v>-2.3732272742739147E-3</v>
      </c>
      <c r="Q1228" s="5">
        <f t="shared" si="173"/>
        <v>-2.3732272742739147E-3</v>
      </c>
      <c r="R1228" s="5">
        <f t="shared" si="174"/>
        <v>-3.1264971235727135E-3</v>
      </c>
      <c r="T1228" s="7">
        <f t="shared" si="178"/>
        <v>272.18448062254811</v>
      </c>
      <c r="U1228" s="4">
        <f t="shared" si="179"/>
        <v>-1.2491350571292581E-3</v>
      </c>
      <c r="V1228" s="5">
        <f>T1228/MAX($T$14:T1228)-1</f>
        <v>-4.1122552691412739E-3</v>
      </c>
      <c r="Z1228" s="3"/>
      <c r="AA1228" s="3"/>
      <c r="AC1228" s="3"/>
      <c r="AE1228" s="3"/>
      <c r="AG1228" s="3"/>
      <c r="AL1228" s="3"/>
    </row>
    <row r="1229" spans="1:38" x14ac:dyDescent="0.25">
      <c r="A1229" s="3">
        <v>44348</v>
      </c>
      <c r="B1229">
        <v>19073356</v>
      </c>
      <c r="C1229">
        <v>32860162</v>
      </c>
      <c r="D1229">
        <v>24796544</v>
      </c>
      <c r="E1229">
        <v>32971412</v>
      </c>
      <c r="F1229">
        <v>19875016</v>
      </c>
      <c r="G1229">
        <v>31345480</v>
      </c>
      <c r="H1229">
        <v>31345480</v>
      </c>
      <c r="I1229">
        <v>25492362</v>
      </c>
      <c r="K1229" s="5">
        <f t="shared" si="181"/>
        <v>-1.3089086106582437E-3</v>
      </c>
      <c r="L1229" s="5">
        <f t="shared" si="176"/>
        <v>5.5867803160936091E-4</v>
      </c>
      <c r="M1229" s="5">
        <f t="shared" si="177"/>
        <v>-1.2066139004692777E-3</v>
      </c>
      <c r="N1229" s="5">
        <f t="shared" si="180"/>
        <v>0</v>
      </c>
      <c r="O1229" s="5">
        <f t="shared" si="175"/>
        <v>2.0528075102221877E-3</v>
      </c>
      <c r="P1229" s="5">
        <f t="shared" si="172"/>
        <v>-8.4533979344636467E-4</v>
      </c>
      <c r="Q1229" s="5">
        <f t="shared" si="173"/>
        <v>-8.4533979344636467E-4</v>
      </c>
      <c r="R1229" s="5">
        <f t="shared" si="174"/>
        <v>-2.6723869131756173E-3</v>
      </c>
      <c r="T1229" s="7">
        <f t="shared" si="178"/>
        <v>272.03930070485166</v>
      </c>
      <c r="U1229" s="4">
        <f t="shared" si="179"/>
        <v>-5.3338793367053994E-4</v>
      </c>
      <c r="V1229" s="5">
        <f>T1229/MAX($T$14:T1229)-1</f>
        <v>-4.6434497754710424E-3</v>
      </c>
      <c r="Z1229" s="3"/>
      <c r="AA1229" s="3"/>
      <c r="AC1229" s="3"/>
      <c r="AE1229" s="3"/>
      <c r="AG1229" s="3"/>
      <c r="AL1229" s="3"/>
    </row>
    <row r="1230" spans="1:38" x14ac:dyDescent="0.25">
      <c r="A1230" s="3">
        <v>44349</v>
      </c>
      <c r="B1230">
        <v>18965342</v>
      </c>
      <c r="C1230">
        <v>32908112</v>
      </c>
      <c r="D1230">
        <v>24841056</v>
      </c>
      <c r="E1230">
        <v>32971412</v>
      </c>
      <c r="F1230">
        <v>19866762</v>
      </c>
      <c r="G1230">
        <v>31377664</v>
      </c>
      <c r="H1230">
        <v>31377664</v>
      </c>
      <c r="I1230">
        <v>25522896</v>
      </c>
      <c r="K1230" s="5">
        <f t="shared" si="181"/>
        <v>-5.6630830987478564E-3</v>
      </c>
      <c r="L1230" s="5">
        <f t="shared" si="176"/>
        <v>1.4592137433770969E-3</v>
      </c>
      <c r="M1230" s="5">
        <f t="shared" si="177"/>
        <v>1.7950888639965967E-3</v>
      </c>
      <c r="N1230" s="5">
        <f t="shared" si="180"/>
        <v>0</v>
      </c>
      <c r="O1230" s="5">
        <f t="shared" si="175"/>
        <v>-4.1529526315853271E-4</v>
      </c>
      <c r="P1230" s="5">
        <f t="shared" si="172"/>
        <v>1.0267509063508484E-3</v>
      </c>
      <c r="Q1230" s="5">
        <f t="shared" si="173"/>
        <v>1.0267509063508484E-3</v>
      </c>
      <c r="R1230" s="5">
        <f t="shared" si="174"/>
        <v>1.1977705322088195E-3</v>
      </c>
      <c r="T1230" s="7">
        <f t="shared" si="178"/>
        <v>272.0538274875654</v>
      </c>
      <c r="U1230" s="4">
        <f t="shared" si="179"/>
        <v>5.3399573797227595E-5</v>
      </c>
      <c r="V1230" s="5">
        <f>T1230/MAX($T$14:T1230)-1</f>
        <v>-4.5902981599127424E-3</v>
      </c>
      <c r="Z1230" s="3"/>
      <c r="AA1230" s="3"/>
      <c r="AC1230" s="3"/>
      <c r="AE1230" s="3"/>
      <c r="AG1230" s="3"/>
      <c r="AL1230" s="3"/>
    </row>
    <row r="1231" spans="1:38" x14ac:dyDescent="0.25">
      <c r="A1231" s="3">
        <v>44350</v>
      </c>
      <c r="B1231">
        <v>18928128</v>
      </c>
      <c r="C1231">
        <v>32790896</v>
      </c>
      <c r="D1231">
        <v>24841056</v>
      </c>
      <c r="E1231">
        <v>32971412</v>
      </c>
      <c r="F1231">
        <v>19860834</v>
      </c>
      <c r="G1231">
        <v>31361114</v>
      </c>
      <c r="H1231">
        <v>31361114</v>
      </c>
      <c r="I1231">
        <v>25522896</v>
      </c>
      <c r="K1231" s="5">
        <f t="shared" si="181"/>
        <v>-1.96221085810111E-3</v>
      </c>
      <c r="L1231" s="5">
        <f t="shared" si="176"/>
        <v>-3.5619181070004613E-3</v>
      </c>
      <c r="M1231" s="5">
        <f t="shared" si="177"/>
        <v>0</v>
      </c>
      <c r="N1231" s="5">
        <f t="shared" si="180"/>
        <v>0</v>
      </c>
      <c r="O1231" s="5">
        <f t="shared" si="175"/>
        <v>-2.983878298838949E-4</v>
      </c>
      <c r="P1231" s="5">
        <f t="shared" ref="P1231:P1294" si="182">IFERROR(G1231/G1230-1,0)</f>
        <v>-5.2744525532555375E-4</v>
      </c>
      <c r="Q1231" s="5">
        <f t="shared" ref="Q1231:Q1294" si="183">IFERROR(H1231/H1230-1,0)</f>
        <v>-5.2744525532555375E-4</v>
      </c>
      <c r="R1231" s="5">
        <f t="shared" ref="R1231:R1294" si="184">IFERROR(I1231/I1230-1,0)</f>
        <v>0</v>
      </c>
      <c r="T1231" s="7">
        <f t="shared" si="178"/>
        <v>271.81994936497921</v>
      </c>
      <c r="U1231" s="4">
        <f t="shared" si="179"/>
        <v>-8.5967591320457171E-4</v>
      </c>
      <c r="V1231" s="5">
        <f>T1231/MAX($T$14:T1231)-1</f>
        <v>-5.4460279043548887E-3</v>
      </c>
      <c r="Z1231" s="3"/>
      <c r="AA1231" s="3"/>
      <c r="AC1231" s="3"/>
      <c r="AE1231" s="3"/>
      <c r="AG1231" s="3"/>
      <c r="AL1231" s="3"/>
    </row>
    <row r="1232" spans="1:38" x14ac:dyDescent="0.25">
      <c r="A1232" s="3">
        <v>44351</v>
      </c>
      <c r="B1232">
        <v>18930444</v>
      </c>
      <c r="C1232">
        <v>32790896</v>
      </c>
      <c r="D1232">
        <v>24776430</v>
      </c>
      <c r="E1232">
        <v>32971412</v>
      </c>
      <c r="F1232">
        <v>19834836</v>
      </c>
      <c r="G1232">
        <v>31378634</v>
      </c>
      <c r="H1232">
        <v>31378634</v>
      </c>
      <c r="I1232">
        <v>25522896</v>
      </c>
      <c r="K1232" s="5">
        <f t="shared" si="181"/>
        <v>1.2235758338063896E-4</v>
      </c>
      <c r="L1232" s="5">
        <f t="shared" si="176"/>
        <v>0</v>
      </c>
      <c r="M1232" s="5">
        <f t="shared" si="177"/>
        <v>-2.6015802226765361E-3</v>
      </c>
      <c r="N1232" s="5">
        <f t="shared" si="180"/>
        <v>0</v>
      </c>
      <c r="O1232" s="5">
        <f t="shared" ref="O1232:O1295" si="185">IFERROR(F1232/F1231-1,0)</f>
        <v>-1.309008473662332E-3</v>
      </c>
      <c r="P1232" s="5">
        <f t="shared" si="182"/>
        <v>5.5865362435780774E-4</v>
      </c>
      <c r="Q1232" s="5">
        <f t="shared" si="183"/>
        <v>5.5865362435780774E-4</v>
      </c>
      <c r="R1232" s="5">
        <f t="shared" si="184"/>
        <v>0</v>
      </c>
      <c r="T1232" s="7">
        <f t="shared" si="178"/>
        <v>271.72919806628721</v>
      </c>
      <c r="U1232" s="4">
        <f t="shared" si="179"/>
        <v>-3.338654830303267E-4</v>
      </c>
      <c r="V1232" s="5">
        <f>T1232/MAX($T$14:T1232)-1</f>
        <v>-5.7780751466481872E-3</v>
      </c>
      <c r="Z1232" s="3"/>
      <c r="AA1232" s="3"/>
      <c r="AC1232" s="3"/>
      <c r="AE1232" s="3"/>
      <c r="AG1232" s="3"/>
      <c r="AL1232" s="3"/>
    </row>
    <row r="1233" spans="1:38" x14ac:dyDescent="0.25">
      <c r="A1233" s="3">
        <v>44354</v>
      </c>
      <c r="B1233">
        <v>18913990</v>
      </c>
      <c r="C1233">
        <v>32790896</v>
      </c>
      <c r="D1233">
        <v>24732284</v>
      </c>
      <c r="E1233">
        <v>32971412</v>
      </c>
      <c r="F1233">
        <v>19722510</v>
      </c>
      <c r="G1233">
        <v>31424422</v>
      </c>
      <c r="H1233">
        <v>31424422</v>
      </c>
      <c r="I1233">
        <v>25522896</v>
      </c>
      <c r="K1233" s="5">
        <f t="shared" si="181"/>
        <v>-8.6918193783513953E-4</v>
      </c>
      <c r="L1233" s="5">
        <f t="shared" si="176"/>
        <v>0</v>
      </c>
      <c r="M1233" s="5">
        <f t="shared" si="177"/>
        <v>-1.781774048965068E-3</v>
      </c>
      <c r="N1233" s="5">
        <f t="shared" si="180"/>
        <v>0</v>
      </c>
      <c r="O1233" s="5">
        <f t="shared" si="185"/>
        <v>-5.6630667377335353E-3</v>
      </c>
      <c r="P1233" s="5">
        <f t="shared" si="182"/>
        <v>1.4592094735546013E-3</v>
      </c>
      <c r="Q1233" s="5">
        <f t="shared" si="183"/>
        <v>1.4592094735546013E-3</v>
      </c>
      <c r="R1233" s="5">
        <f t="shared" si="184"/>
        <v>0</v>
      </c>
      <c r="T1233" s="7">
        <f t="shared" si="178"/>
        <v>271.54593018034683</v>
      </c>
      <c r="U1233" s="4">
        <f t="shared" si="179"/>
        <v>-6.7445047217806753E-4</v>
      </c>
      <c r="V1233" s="5">
        <f>T1233/MAX($T$14:T1233)-1</f>
        <v>-6.4486285933154086E-3</v>
      </c>
      <c r="Z1233" s="3"/>
      <c r="AA1233" s="3"/>
      <c r="AC1233" s="3"/>
      <c r="AE1233" s="3"/>
      <c r="AG1233" s="3"/>
      <c r="AL1233" s="3"/>
    </row>
    <row r="1234" spans="1:38" x14ac:dyDescent="0.25">
      <c r="A1234" s="3">
        <v>44355</v>
      </c>
      <c r="B1234">
        <v>18911038</v>
      </c>
      <c r="C1234">
        <v>32692232</v>
      </c>
      <c r="D1234">
        <v>24678172</v>
      </c>
      <c r="E1234">
        <v>32895274</v>
      </c>
      <c r="F1234">
        <v>19659400</v>
      </c>
      <c r="G1234">
        <v>31424422</v>
      </c>
      <c r="H1234">
        <v>31424422</v>
      </c>
      <c r="I1234">
        <v>25522896</v>
      </c>
      <c r="K1234" s="5">
        <f t="shared" si="181"/>
        <v>-1.5607494769742658E-4</v>
      </c>
      <c r="L1234" s="5">
        <f t="shared" si="176"/>
        <v>-3.0088839292466973E-3</v>
      </c>
      <c r="M1234" s="5">
        <f t="shared" si="177"/>
        <v>-2.1879095355690215E-3</v>
      </c>
      <c r="N1234" s="5">
        <f t="shared" si="180"/>
        <v>-2.3092125990843426E-3</v>
      </c>
      <c r="O1234" s="5">
        <f t="shared" si="185"/>
        <v>-3.1998969705174796E-3</v>
      </c>
      <c r="P1234" s="5">
        <f t="shared" si="182"/>
        <v>0</v>
      </c>
      <c r="Q1234" s="5">
        <f t="shared" si="183"/>
        <v>0</v>
      </c>
      <c r="R1234" s="5">
        <f t="shared" si="184"/>
        <v>0</v>
      </c>
      <c r="T1234" s="7">
        <f t="shared" si="178"/>
        <v>271.17723944100283</v>
      </c>
      <c r="U1234" s="4">
        <f t="shared" si="179"/>
        <v>-1.3577472477643709E-3</v>
      </c>
      <c r="V1234" s="5">
        <f>T1234/MAX($T$14:T1234)-1</f>
        <v>-7.7976202333553957E-3</v>
      </c>
      <c r="Z1234" s="3"/>
      <c r="AA1234" s="3"/>
      <c r="AC1234" s="3"/>
      <c r="AE1234" s="3"/>
      <c r="AG1234" s="3"/>
      <c r="AL1234" s="3"/>
    </row>
    <row r="1235" spans="1:38" x14ac:dyDescent="0.25">
      <c r="A1235" s="3">
        <v>44356</v>
      </c>
      <c r="B1235">
        <v>18800198</v>
      </c>
      <c r="C1235">
        <v>32516232</v>
      </c>
      <c r="D1235">
        <v>24552828</v>
      </c>
      <c r="E1235">
        <v>32522980</v>
      </c>
      <c r="F1235">
        <v>19672500</v>
      </c>
      <c r="G1235">
        <v>31424422</v>
      </c>
      <c r="H1235">
        <v>31424422</v>
      </c>
      <c r="I1235">
        <v>25522896</v>
      </c>
      <c r="K1235" s="5">
        <f t="shared" si="181"/>
        <v>-5.861127242195785E-3</v>
      </c>
      <c r="L1235" s="5">
        <f t="shared" si="176"/>
        <v>-5.3835418762475662E-3</v>
      </c>
      <c r="M1235" s="5">
        <f t="shared" si="177"/>
        <v>-5.0791444358196935E-3</v>
      </c>
      <c r="N1235" s="5">
        <f t="shared" si="180"/>
        <v>-1.1317552788890017E-2</v>
      </c>
      <c r="O1235" s="5">
        <f t="shared" si="185"/>
        <v>6.6634790481900907E-4</v>
      </c>
      <c r="P1235" s="5">
        <f t="shared" si="182"/>
        <v>0</v>
      </c>
      <c r="Q1235" s="5">
        <f t="shared" si="183"/>
        <v>0</v>
      </c>
      <c r="R1235" s="5">
        <f t="shared" si="184"/>
        <v>0</v>
      </c>
      <c r="T1235" s="7">
        <f t="shared" si="178"/>
        <v>270.26286306175564</v>
      </c>
      <c r="U1235" s="4">
        <f t="shared" si="179"/>
        <v>-3.3718773047917566E-3</v>
      </c>
      <c r="V1235" s="5">
        <f>T1235/MAX($T$14:T1235)-1</f>
        <v>-1.1143204919450866E-2</v>
      </c>
      <c r="Z1235" s="3"/>
      <c r="AA1235" s="3"/>
      <c r="AC1235" s="3"/>
      <c r="AE1235" s="3"/>
      <c r="AG1235" s="3"/>
      <c r="AL1235" s="3"/>
    </row>
    <row r="1236" spans="1:38" x14ac:dyDescent="0.25">
      <c r="A1236" s="3">
        <v>44357</v>
      </c>
      <c r="B1236">
        <v>18748078</v>
      </c>
      <c r="C1236">
        <v>32384784</v>
      </c>
      <c r="D1236">
        <v>24530980</v>
      </c>
      <c r="E1236">
        <v>32415170</v>
      </c>
      <c r="F1236">
        <v>19655400</v>
      </c>
      <c r="G1236">
        <v>31424422</v>
      </c>
      <c r="H1236">
        <v>31424422</v>
      </c>
      <c r="I1236">
        <v>25522896</v>
      </c>
      <c r="K1236" s="5">
        <f t="shared" si="181"/>
        <v>-2.772311227785984E-3</v>
      </c>
      <c r="L1236" s="5">
        <f t="shared" si="176"/>
        <v>-4.0425348176873488E-3</v>
      </c>
      <c r="M1236" s="5">
        <f t="shared" si="177"/>
        <v>-8.8983639685014104E-4</v>
      </c>
      <c r="N1236" s="5">
        <f t="shared" si="180"/>
        <v>-3.3148868892087791E-3</v>
      </c>
      <c r="O1236" s="5">
        <f t="shared" si="185"/>
        <v>-8.6923370186808846E-4</v>
      </c>
      <c r="P1236" s="5">
        <f t="shared" si="182"/>
        <v>0</v>
      </c>
      <c r="Q1236" s="5">
        <f t="shared" si="183"/>
        <v>0</v>
      </c>
      <c r="R1236" s="5">
        <f t="shared" si="184"/>
        <v>0</v>
      </c>
      <c r="T1236" s="7">
        <f t="shared" si="178"/>
        <v>269.86122531848264</v>
      </c>
      <c r="U1236" s="4">
        <f t="shared" si="179"/>
        <v>-1.4861003791750427E-3</v>
      </c>
      <c r="V1236" s="5">
        <f>T1236/MAX($T$14:T1236)-1</f>
        <v>-1.2612745377569845E-2</v>
      </c>
      <c r="Z1236" s="3"/>
      <c r="AA1236" s="3"/>
      <c r="AC1236" s="3"/>
      <c r="AE1236" s="3"/>
      <c r="AG1236" s="3"/>
      <c r="AL1236" s="3"/>
    </row>
    <row r="1237" spans="1:38" x14ac:dyDescent="0.25">
      <c r="A1237" s="3">
        <v>44358</v>
      </c>
      <c r="B1237">
        <v>18699184</v>
      </c>
      <c r="C1237">
        <v>32335660</v>
      </c>
      <c r="D1237">
        <v>24530980</v>
      </c>
      <c r="E1237">
        <v>32328388</v>
      </c>
      <c r="F1237">
        <v>19652334</v>
      </c>
      <c r="G1237">
        <v>31329870</v>
      </c>
      <c r="H1237">
        <v>31329870</v>
      </c>
      <c r="I1237">
        <v>25463958</v>
      </c>
      <c r="K1237" s="5">
        <f t="shared" si="181"/>
        <v>-2.607947331987881E-3</v>
      </c>
      <c r="L1237" s="5">
        <f t="shared" si="176"/>
        <v>-1.5168852137472655E-3</v>
      </c>
      <c r="M1237" s="5">
        <f t="shared" si="177"/>
        <v>0</v>
      </c>
      <c r="N1237" s="5">
        <f t="shared" si="180"/>
        <v>-2.6772032970981963E-3</v>
      </c>
      <c r="O1237" s="5">
        <f t="shared" si="185"/>
        <v>-1.5598766751123705E-4</v>
      </c>
      <c r="P1237" s="5">
        <f t="shared" si="182"/>
        <v>-3.0088699801702479E-3</v>
      </c>
      <c r="Q1237" s="5">
        <f t="shared" si="183"/>
        <v>-3.0088699801702479E-3</v>
      </c>
      <c r="R1237" s="5">
        <f t="shared" si="184"/>
        <v>-2.3092207091233163E-3</v>
      </c>
      <c r="T1237" s="7">
        <f t="shared" si="178"/>
        <v>269.34562224851555</v>
      </c>
      <c r="U1237" s="4">
        <f t="shared" si="179"/>
        <v>-1.910623022476049E-3</v>
      </c>
      <c r="V1237" s="5">
        <f>T1237/MAX($T$14:T1237)-1</f>
        <v>-1.4499270198350955E-2</v>
      </c>
      <c r="Z1237" s="3"/>
      <c r="AA1237" s="3"/>
      <c r="AC1237" s="3"/>
      <c r="AE1237" s="3"/>
      <c r="AG1237" s="3"/>
      <c r="AL1237" s="3"/>
    </row>
    <row r="1238" spans="1:38" x14ac:dyDescent="0.25">
      <c r="A1238" s="3">
        <v>44361</v>
      </c>
      <c r="B1238">
        <v>18620148</v>
      </c>
      <c r="C1238">
        <v>32392066</v>
      </c>
      <c r="D1238">
        <v>24473670</v>
      </c>
      <c r="E1238">
        <v>32669130</v>
      </c>
      <c r="F1238">
        <v>19537148</v>
      </c>
      <c r="G1238">
        <v>31161204</v>
      </c>
      <c r="H1238">
        <v>31161204</v>
      </c>
      <c r="I1238">
        <v>25175768</v>
      </c>
      <c r="K1238" s="5">
        <f t="shared" si="181"/>
        <v>-4.2267085023602879E-3</v>
      </c>
      <c r="L1238" s="5">
        <f t="shared" si="176"/>
        <v>1.744389939775548E-3</v>
      </c>
      <c r="M1238" s="5">
        <f t="shared" si="177"/>
        <v>-2.3362295350614071E-3</v>
      </c>
      <c r="N1238" s="5">
        <f t="shared" si="180"/>
        <v>1.0540024451574981E-2</v>
      </c>
      <c r="O1238" s="5">
        <f t="shared" si="185"/>
        <v>-5.8611867679432272E-3</v>
      </c>
      <c r="P1238" s="5">
        <f t="shared" si="182"/>
        <v>-5.3835525011753926E-3</v>
      </c>
      <c r="Q1238" s="5">
        <f t="shared" si="183"/>
        <v>-5.3835525011753926E-3</v>
      </c>
      <c r="R1238" s="5">
        <f t="shared" si="184"/>
        <v>-1.1317565006979668E-2</v>
      </c>
      <c r="T1238" s="7">
        <f t="shared" si="178"/>
        <v>268.59736730173887</v>
      </c>
      <c r="U1238" s="4">
        <f t="shared" si="179"/>
        <v>-2.7780475529181059E-3</v>
      </c>
      <c r="V1238" s="5">
        <f>T1238/MAX($T$14:T1238)-1</f>
        <v>-1.7237038089175316E-2</v>
      </c>
      <c r="Z1238" s="3"/>
      <c r="AA1238" s="3"/>
      <c r="AC1238" s="3"/>
      <c r="AE1238" s="3"/>
      <c r="AG1238" s="3"/>
      <c r="AL1238" s="3"/>
    </row>
    <row r="1239" spans="1:38" x14ac:dyDescent="0.25">
      <c r="A1239" s="3">
        <v>44362</v>
      </c>
      <c r="B1239">
        <v>18555668</v>
      </c>
      <c r="C1239">
        <v>32318874</v>
      </c>
      <c r="D1239">
        <v>24400748</v>
      </c>
      <c r="E1239">
        <v>32669130</v>
      </c>
      <c r="F1239">
        <v>19537388</v>
      </c>
      <c r="G1239">
        <v>31150648</v>
      </c>
      <c r="H1239">
        <v>31150648</v>
      </c>
      <c r="I1239">
        <v>25178476</v>
      </c>
      <c r="K1239" s="5">
        <f t="shared" si="181"/>
        <v>-3.4629155471803674E-3</v>
      </c>
      <c r="L1239" s="5">
        <f t="shared" si="176"/>
        <v>-2.2595656603070502E-3</v>
      </c>
      <c r="M1239" s="5">
        <f t="shared" si="177"/>
        <v>-2.979610332246807E-3</v>
      </c>
      <c r="N1239" s="5">
        <f t="shared" si="180"/>
        <v>0</v>
      </c>
      <c r="O1239" s="5">
        <f t="shared" si="185"/>
        <v>1.2284290419550814E-5</v>
      </c>
      <c r="P1239" s="5">
        <f t="shared" si="182"/>
        <v>-3.3875456160170625E-4</v>
      </c>
      <c r="Q1239" s="5">
        <f t="shared" si="183"/>
        <v>-3.3875456160170625E-4</v>
      </c>
      <c r="R1239" s="5">
        <f t="shared" si="184"/>
        <v>1.075637493959114E-4</v>
      </c>
      <c r="T1239" s="7">
        <f t="shared" si="178"/>
        <v>268.28647415468436</v>
      </c>
      <c r="U1239" s="4">
        <f t="shared" si="179"/>
        <v>-1.1574690778902719E-3</v>
      </c>
      <c r="V1239" s="5">
        <f>T1239/MAX($T$14:T1239)-1</f>
        <v>-1.8374555828483019E-2</v>
      </c>
      <c r="Z1239" s="3"/>
      <c r="AA1239" s="3"/>
      <c r="AC1239" s="3"/>
      <c r="AE1239" s="3"/>
      <c r="AG1239" s="3"/>
      <c r="AL1239" s="3"/>
    </row>
    <row r="1240" spans="1:38" x14ac:dyDescent="0.25">
      <c r="A1240" s="3">
        <v>44363</v>
      </c>
      <c r="B1240">
        <v>18394638</v>
      </c>
      <c r="C1240">
        <v>32349388</v>
      </c>
      <c r="D1240">
        <v>24449108</v>
      </c>
      <c r="E1240">
        <v>32669130</v>
      </c>
      <c r="F1240">
        <v>19498682</v>
      </c>
      <c r="G1240">
        <v>31117442</v>
      </c>
      <c r="H1240">
        <v>31117442</v>
      </c>
      <c r="I1240">
        <v>25111068</v>
      </c>
      <c r="K1240" s="5">
        <f t="shared" si="181"/>
        <v>-8.678210884135229E-3</v>
      </c>
      <c r="L1240" s="5">
        <f t="shared" si="176"/>
        <v>9.4415418061899459E-4</v>
      </c>
      <c r="M1240" s="5">
        <f t="shared" si="177"/>
        <v>1.9819064563102451E-3</v>
      </c>
      <c r="N1240" s="5">
        <f t="shared" si="180"/>
        <v>0</v>
      </c>
      <c r="O1240" s="5">
        <f t="shared" si="185"/>
        <v>-1.9811246006886662E-3</v>
      </c>
      <c r="P1240" s="5">
        <f t="shared" si="182"/>
        <v>-1.0659810351296706E-3</v>
      </c>
      <c r="Q1240" s="5">
        <f t="shared" si="183"/>
        <v>-1.0659810351296706E-3</v>
      </c>
      <c r="R1240" s="5">
        <f t="shared" si="184"/>
        <v>-2.6772073099261551E-3</v>
      </c>
      <c r="T1240" s="7">
        <f t="shared" si="178"/>
        <v>267.86585313728017</v>
      </c>
      <c r="U1240" s="4">
        <f t="shared" si="179"/>
        <v>-1.567805528510019E-3</v>
      </c>
      <c r="V1240" s="5">
        <f>T1240/MAX($T$14:T1240)-1</f>
        <v>-1.9913553626781266E-2</v>
      </c>
      <c r="Z1240" s="3"/>
      <c r="AA1240" s="3"/>
      <c r="AC1240" s="3"/>
      <c r="AE1240" s="3"/>
      <c r="AG1240" s="3"/>
      <c r="AL1240" s="3"/>
    </row>
    <row r="1241" spans="1:38" x14ac:dyDescent="0.25">
      <c r="A1241" s="3">
        <v>44364</v>
      </c>
      <c r="B1241">
        <v>18236866</v>
      </c>
      <c r="C1241">
        <v>32349388</v>
      </c>
      <c r="D1241">
        <v>24449108</v>
      </c>
      <c r="E1241">
        <v>32669130</v>
      </c>
      <c r="F1241">
        <v>19416266</v>
      </c>
      <c r="G1241">
        <v>31171722</v>
      </c>
      <c r="H1241">
        <v>31171722</v>
      </c>
      <c r="I1241">
        <v>25375738</v>
      </c>
      <c r="K1241" s="5">
        <f t="shared" si="181"/>
        <v>-8.5770646859155697E-3</v>
      </c>
      <c r="L1241" s="5">
        <f t="shared" si="176"/>
        <v>0</v>
      </c>
      <c r="M1241" s="5">
        <f t="shared" si="177"/>
        <v>0</v>
      </c>
      <c r="N1241" s="5">
        <f t="shared" si="180"/>
        <v>0</v>
      </c>
      <c r="O1241" s="5">
        <f t="shared" si="185"/>
        <v>-4.2267472232225822E-3</v>
      </c>
      <c r="P1241" s="5">
        <f t="shared" si="182"/>
        <v>1.7443593210522135E-3</v>
      </c>
      <c r="Q1241" s="5">
        <f t="shared" si="183"/>
        <v>1.7443593210522135E-3</v>
      </c>
      <c r="R1241" s="5">
        <f t="shared" si="184"/>
        <v>1.0539973847388806E-2</v>
      </c>
      <c r="T1241" s="7">
        <f t="shared" si="178"/>
        <v>267.90686609748622</v>
      </c>
      <c r="U1241" s="4">
        <f t="shared" si="179"/>
        <v>1.5311007254438513E-4</v>
      </c>
      <c r="V1241" s="5">
        <f>T1241/MAX($T$14:T1241)-1</f>
        <v>-1.976349251987719E-2</v>
      </c>
      <c r="Z1241" s="3"/>
      <c r="AA1241" s="3"/>
      <c r="AC1241" s="3"/>
      <c r="AE1241" s="3"/>
      <c r="AG1241" s="3"/>
      <c r="AL1241" s="3"/>
    </row>
    <row r="1242" spans="1:38" x14ac:dyDescent="0.25">
      <c r="A1242" s="3">
        <v>44365</v>
      </c>
      <c r="B1242">
        <v>18148762</v>
      </c>
      <c r="C1242">
        <v>32107296</v>
      </c>
      <c r="D1242">
        <v>24273560</v>
      </c>
      <c r="E1242">
        <v>32454962</v>
      </c>
      <c r="F1242">
        <v>19349030</v>
      </c>
      <c r="G1242">
        <v>31101290</v>
      </c>
      <c r="H1242">
        <v>31101290</v>
      </c>
      <c r="I1242">
        <v>25375738</v>
      </c>
      <c r="K1242" s="5">
        <f t="shared" si="181"/>
        <v>-4.8310932371823379E-3</v>
      </c>
      <c r="L1242" s="5">
        <f t="shared" si="176"/>
        <v>-7.483665533332462E-3</v>
      </c>
      <c r="M1242" s="5">
        <f t="shared" si="177"/>
        <v>-7.1801392508880069E-3</v>
      </c>
      <c r="N1242" s="5">
        <f t="shared" si="180"/>
        <v>-6.555668914354329E-3</v>
      </c>
      <c r="O1242" s="5">
        <f t="shared" si="185"/>
        <v>-3.462869740247676E-3</v>
      </c>
      <c r="P1242" s="5">
        <f t="shared" si="182"/>
        <v>-2.2594837718622474E-3</v>
      </c>
      <c r="Q1242" s="5">
        <f t="shared" si="183"/>
        <v>-2.2594837718622474E-3</v>
      </c>
      <c r="R1242" s="5">
        <f t="shared" si="184"/>
        <v>0</v>
      </c>
      <c r="T1242" s="7">
        <f t="shared" si="178"/>
        <v>266.76717675245237</v>
      </c>
      <c r="U1242" s="4">
        <f t="shared" si="179"/>
        <v>-4.2540505274661633E-3</v>
      </c>
      <c r="V1242" s="5">
        <f>T1242/MAX($T$14:T1242)-1</f>
        <v>-2.3933468151564719E-2</v>
      </c>
      <c r="Z1242" s="3"/>
      <c r="AA1242" s="3"/>
      <c r="AC1242" s="3"/>
      <c r="AE1242" s="3"/>
      <c r="AG1242" s="3"/>
      <c r="AL1242" s="3"/>
    </row>
    <row r="1243" spans="1:38" x14ac:dyDescent="0.25">
      <c r="A1243" s="3">
        <v>44368</v>
      </c>
      <c r="B1243">
        <v>18355770</v>
      </c>
      <c r="C1243">
        <v>32619352</v>
      </c>
      <c r="D1243">
        <v>24684936</v>
      </c>
      <c r="E1243">
        <v>32909990</v>
      </c>
      <c r="F1243">
        <v>19181116</v>
      </c>
      <c r="G1243">
        <v>31130654</v>
      </c>
      <c r="H1243">
        <v>31130654</v>
      </c>
      <c r="I1243">
        <v>25375738</v>
      </c>
      <c r="K1243" s="5">
        <f t="shared" si="181"/>
        <v>1.1406177457173206E-2</v>
      </c>
      <c r="L1243" s="5">
        <f t="shared" si="176"/>
        <v>1.5948275432474901E-2</v>
      </c>
      <c r="M1243" s="5">
        <f t="shared" si="177"/>
        <v>1.6947493486740406E-2</v>
      </c>
      <c r="N1243" s="5">
        <f t="shared" si="180"/>
        <v>1.4020290641535871E-2</v>
      </c>
      <c r="O1243" s="5">
        <f t="shared" si="185"/>
        <v>-8.678161127457007E-3</v>
      </c>
      <c r="P1243" s="5">
        <f t="shared" si="182"/>
        <v>9.4414090219419045E-4</v>
      </c>
      <c r="Q1243" s="5">
        <f t="shared" si="183"/>
        <v>9.4414090219419045E-4</v>
      </c>
      <c r="R1243" s="5">
        <f t="shared" si="184"/>
        <v>0</v>
      </c>
      <c r="T1243" s="7">
        <f t="shared" si="178"/>
        <v>268.48556944915913</v>
      </c>
      <c r="U1243" s="4">
        <f t="shared" si="179"/>
        <v>6.4415447118569696E-3</v>
      </c>
      <c r="V1243" s="5">
        <f>T1243/MAX($T$14:T1243)-1</f>
        <v>-1.7646091944915954E-2</v>
      </c>
      <c r="Z1243" s="3"/>
      <c r="AA1243" s="3"/>
      <c r="AC1243" s="3"/>
      <c r="AE1243" s="3"/>
      <c r="AG1243" s="3"/>
      <c r="AL1243" s="3"/>
    </row>
    <row r="1244" spans="1:38" x14ac:dyDescent="0.25">
      <c r="A1244" s="3">
        <v>44369</v>
      </c>
      <c r="B1244">
        <v>18266040</v>
      </c>
      <c r="C1244">
        <v>32871602</v>
      </c>
      <c r="D1244">
        <v>24817610</v>
      </c>
      <c r="E1244">
        <v>33097470</v>
      </c>
      <c r="F1244">
        <v>19118970</v>
      </c>
      <c r="G1244">
        <v>31104736</v>
      </c>
      <c r="H1244">
        <v>31104736</v>
      </c>
      <c r="I1244">
        <v>25375738</v>
      </c>
      <c r="K1244" s="5">
        <f t="shared" si="181"/>
        <v>-4.8883811466367E-3</v>
      </c>
      <c r="L1244" s="5">
        <f t="shared" si="176"/>
        <v>7.7331395179156548E-3</v>
      </c>
      <c r="M1244" s="5">
        <f t="shared" si="177"/>
        <v>5.374694915149858E-3</v>
      </c>
      <c r="N1244" s="5">
        <f t="shared" si="180"/>
        <v>5.6967504396081559E-3</v>
      </c>
      <c r="O1244" s="5">
        <f t="shared" si="185"/>
        <v>-3.2399574664998543E-3</v>
      </c>
      <c r="P1244" s="5">
        <f t="shared" si="182"/>
        <v>-8.3255558974126842E-4</v>
      </c>
      <c r="Q1244" s="5">
        <f t="shared" si="183"/>
        <v>-8.3255558974126842E-4</v>
      </c>
      <c r="R1244" s="5">
        <f t="shared" si="184"/>
        <v>0</v>
      </c>
      <c r="T1244" s="7">
        <f t="shared" si="178"/>
        <v>268.78798941582812</v>
      </c>
      <c r="U1244" s="4">
        <f t="shared" si="179"/>
        <v>1.1263918850068222E-3</v>
      </c>
      <c r="V1244" s="5">
        <f>T1244/MAX($T$14:T1244)-1</f>
        <v>-1.6539576474677853E-2</v>
      </c>
      <c r="Z1244" s="3"/>
      <c r="AA1244" s="3"/>
      <c r="AC1244" s="3"/>
      <c r="AE1244" s="3"/>
      <c r="AG1244" s="3"/>
      <c r="AL1244" s="3"/>
    </row>
    <row r="1245" spans="1:38" x14ac:dyDescent="0.25">
      <c r="A1245" s="3">
        <v>44370</v>
      </c>
      <c r="B1245">
        <v>18318084</v>
      </c>
      <c r="C1245">
        <v>32807074</v>
      </c>
      <c r="D1245">
        <v>24872264</v>
      </c>
      <c r="E1245">
        <v>33043196</v>
      </c>
      <c r="F1245">
        <v>19000096</v>
      </c>
      <c r="G1245">
        <v>30848178</v>
      </c>
      <c r="H1245">
        <v>30848178</v>
      </c>
      <c r="I1245">
        <v>25209384</v>
      </c>
      <c r="K1245" s="5">
        <f t="shared" si="181"/>
        <v>2.8492218346176656E-3</v>
      </c>
      <c r="L1245" s="5">
        <f t="shared" si="176"/>
        <v>-1.9630317986936152E-3</v>
      </c>
      <c r="M1245" s="5">
        <f t="shared" si="177"/>
        <v>2.202226564121279E-3</v>
      </c>
      <c r="N1245" s="5">
        <f t="shared" si="180"/>
        <v>-1.6398232251588762E-3</v>
      </c>
      <c r="O1245" s="5">
        <f t="shared" si="185"/>
        <v>-6.2175943578550719E-3</v>
      </c>
      <c r="P1245" s="5">
        <f t="shared" si="182"/>
        <v>-8.2481973163186506E-3</v>
      </c>
      <c r="Q1245" s="5">
        <f t="shared" si="183"/>
        <v>-8.2481973163186506E-3</v>
      </c>
      <c r="R1245" s="5">
        <f t="shared" si="184"/>
        <v>-6.5556319977767563E-3</v>
      </c>
      <c r="T1245" s="7">
        <f t="shared" si="178"/>
        <v>267.85324465636768</v>
      </c>
      <c r="U1245" s="4">
        <f t="shared" si="179"/>
        <v>-3.4776284516728345E-3</v>
      </c>
      <c r="V1245" s="5">
        <f>T1245/MAX($T$14:T1245)-1</f>
        <v>-1.9959686424623757E-2</v>
      </c>
      <c r="Z1245" s="3"/>
      <c r="AA1245" s="3"/>
      <c r="AC1245" s="3"/>
      <c r="AE1245" s="3"/>
      <c r="AG1245" s="3"/>
      <c r="AL1245" s="3"/>
    </row>
    <row r="1246" spans="1:38" x14ac:dyDescent="0.25">
      <c r="A1246" s="3">
        <v>44371</v>
      </c>
      <c r="B1246">
        <v>18158628</v>
      </c>
      <c r="C1246">
        <v>32414048</v>
      </c>
      <c r="D1246">
        <v>24667908</v>
      </c>
      <c r="E1246">
        <v>32876490</v>
      </c>
      <c r="F1246">
        <v>19216814</v>
      </c>
      <c r="G1246">
        <v>31340152</v>
      </c>
      <c r="H1246">
        <v>31340152</v>
      </c>
      <c r="I1246">
        <v>25562826</v>
      </c>
      <c r="K1246" s="5">
        <f t="shared" si="181"/>
        <v>-8.7048405280814034E-3</v>
      </c>
      <c r="L1246" s="5">
        <f t="shared" si="176"/>
        <v>-1.1979916282689573E-2</v>
      </c>
      <c r="M1246" s="5">
        <f t="shared" si="177"/>
        <v>-8.2162202845708077E-3</v>
      </c>
      <c r="N1246" s="5">
        <f t="shared" si="180"/>
        <v>-5.0450930957163242E-3</v>
      </c>
      <c r="O1246" s="5">
        <f t="shared" si="185"/>
        <v>1.1406152895227395E-2</v>
      </c>
      <c r="P1246" s="5">
        <f t="shared" si="182"/>
        <v>1.5948235257200682E-2</v>
      </c>
      <c r="Q1246" s="5">
        <f t="shared" si="183"/>
        <v>1.5948235257200682E-2</v>
      </c>
      <c r="R1246" s="5">
        <f t="shared" si="184"/>
        <v>1.4020255314449503E-2</v>
      </c>
      <c r="T1246" s="7">
        <f t="shared" si="178"/>
        <v>268.63593890827769</v>
      </c>
      <c r="U1246" s="4">
        <f t="shared" si="179"/>
        <v>2.9221010666275193E-3</v>
      </c>
      <c r="V1246" s="5">
        <f>T1246/MAX($T$14:T1246)-1</f>
        <v>-1.7095909578987212E-2</v>
      </c>
      <c r="Z1246" s="3"/>
      <c r="AA1246" s="3"/>
      <c r="AC1246" s="3"/>
      <c r="AE1246" s="3"/>
      <c r="AG1246" s="3"/>
      <c r="AL1246" s="3"/>
    </row>
    <row r="1247" spans="1:38" x14ac:dyDescent="0.25">
      <c r="A1247" s="3">
        <v>44372</v>
      </c>
      <c r="B1247">
        <v>18172138</v>
      </c>
      <c r="C1247">
        <v>32373014</v>
      </c>
      <c r="D1247">
        <v>24646014</v>
      </c>
      <c r="E1247">
        <v>32781804</v>
      </c>
      <c r="F1247">
        <v>19122876</v>
      </c>
      <c r="G1247">
        <v>31582510</v>
      </c>
      <c r="H1247">
        <v>31582510</v>
      </c>
      <c r="I1247">
        <v>25708452</v>
      </c>
      <c r="K1247" s="5">
        <f t="shared" si="181"/>
        <v>7.4399894088905683E-4</v>
      </c>
      <c r="L1247" s="5">
        <f t="shared" si="176"/>
        <v>-1.2659325981130287E-3</v>
      </c>
      <c r="M1247" s="5">
        <f t="shared" si="177"/>
        <v>-8.8754992924411358E-4</v>
      </c>
      <c r="N1247" s="5">
        <f t="shared" si="180"/>
        <v>-2.8800519763514387E-3</v>
      </c>
      <c r="O1247" s="5">
        <f t="shared" si="185"/>
        <v>-4.8883233193598441E-3</v>
      </c>
      <c r="P1247" s="5">
        <f t="shared" si="182"/>
        <v>7.7331469228356653E-3</v>
      </c>
      <c r="Q1247" s="5">
        <f t="shared" si="183"/>
        <v>7.7331469228356653E-3</v>
      </c>
      <c r="R1247" s="5">
        <f t="shared" si="184"/>
        <v>5.6967879842393376E-3</v>
      </c>
      <c r="T1247" s="7">
        <f t="shared" si="178"/>
        <v>269.03839661072629</v>
      </c>
      <c r="U1247" s="4">
        <f t="shared" si="179"/>
        <v>1.4981528684664125E-3</v>
      </c>
      <c r="V1247" s="5">
        <f>T1247/MAX($T$14:T1247)-1</f>
        <v>-1.5623368996495635E-2</v>
      </c>
      <c r="Z1247" s="3"/>
      <c r="AA1247" s="3"/>
      <c r="AC1247" s="3"/>
      <c r="AE1247" s="3"/>
      <c r="AG1247" s="3"/>
      <c r="AL1247" s="3"/>
    </row>
    <row r="1248" spans="1:38" x14ac:dyDescent="0.25">
      <c r="A1248" s="3">
        <v>44375</v>
      </c>
      <c r="B1248">
        <v>18215666</v>
      </c>
      <c r="C1248">
        <v>32397922</v>
      </c>
      <c r="D1248">
        <v>24707284</v>
      </c>
      <c r="E1248">
        <v>32846586</v>
      </c>
      <c r="F1248">
        <v>19177360</v>
      </c>
      <c r="G1248">
        <v>31520512</v>
      </c>
      <c r="H1248">
        <v>31520512</v>
      </c>
      <c r="I1248">
        <v>25666294</v>
      </c>
      <c r="K1248" s="5">
        <f t="shared" si="181"/>
        <v>2.3953152898135155E-3</v>
      </c>
      <c r="L1248" s="5">
        <f t="shared" si="176"/>
        <v>7.6940627153221364E-4</v>
      </c>
      <c r="M1248" s="5">
        <f t="shared" si="177"/>
        <v>2.4860003731232982E-3</v>
      </c>
      <c r="N1248" s="5">
        <f t="shared" si="180"/>
        <v>1.9761572609000577E-3</v>
      </c>
      <c r="O1248" s="5">
        <f t="shared" si="185"/>
        <v>2.8491530248901942E-3</v>
      </c>
      <c r="P1248" s="5">
        <f t="shared" si="182"/>
        <v>-1.9630485354077409E-3</v>
      </c>
      <c r="Q1248" s="5">
        <f t="shared" si="183"/>
        <v>-1.9630485354077409E-3</v>
      </c>
      <c r="R1248" s="5">
        <f t="shared" si="184"/>
        <v>-1.6398498050368415E-3</v>
      </c>
      <c r="T1248" s="7">
        <f t="shared" si="178"/>
        <v>269.20352179676144</v>
      </c>
      <c r="U1248" s="4">
        <f t="shared" si="179"/>
        <v>6.1376066805086948E-4</v>
      </c>
      <c r="V1248" s="5">
        <f>T1248/MAX($T$14:T1248)-1</f>
        <v>-1.5019197337837187E-2</v>
      </c>
      <c r="Z1248" s="3"/>
      <c r="AA1248" s="3"/>
      <c r="AC1248" s="3"/>
      <c r="AE1248" s="3"/>
      <c r="AG1248" s="3"/>
      <c r="AL1248" s="3"/>
    </row>
    <row r="1249" spans="1:38" x14ac:dyDescent="0.25">
      <c r="A1249" s="3">
        <v>44376</v>
      </c>
      <c r="B1249">
        <v>18221474</v>
      </c>
      <c r="C1249">
        <v>32355962</v>
      </c>
      <c r="D1249">
        <v>24647380</v>
      </c>
      <c r="E1249">
        <v>32846586</v>
      </c>
      <c r="F1249">
        <v>19084388</v>
      </c>
      <c r="G1249">
        <v>31394902</v>
      </c>
      <c r="H1249">
        <v>31394902</v>
      </c>
      <c r="I1249">
        <v>25666294</v>
      </c>
      <c r="K1249" s="5">
        <f t="shared" si="181"/>
        <v>3.1884642592805434E-4</v>
      </c>
      <c r="L1249" s="5">
        <f t="shared" si="176"/>
        <v>-1.295144793545755E-3</v>
      </c>
      <c r="M1249" s="5">
        <f t="shared" si="177"/>
        <v>-2.4245481615866593E-3</v>
      </c>
      <c r="N1249" s="5">
        <f t="shared" si="180"/>
        <v>0</v>
      </c>
      <c r="O1249" s="5">
        <f t="shared" si="185"/>
        <v>-4.8480082764259524E-3</v>
      </c>
      <c r="P1249" s="5">
        <f t="shared" si="182"/>
        <v>-3.9850241011313292E-3</v>
      </c>
      <c r="Q1249" s="5">
        <f t="shared" si="183"/>
        <v>-3.9850241011313292E-3</v>
      </c>
      <c r="R1249" s="5">
        <f t="shared" si="184"/>
        <v>0</v>
      </c>
      <c r="T1249" s="7">
        <f t="shared" si="178"/>
        <v>268.65774857058585</v>
      </c>
      <c r="U1249" s="4">
        <f t="shared" si="179"/>
        <v>-2.0273628759866213E-3</v>
      </c>
      <c r="V1249" s="5">
        <f>T1249/MAX($T$14:T1249)-1</f>
        <v>-1.7016110850713861E-2</v>
      </c>
      <c r="Z1249" s="3"/>
      <c r="AA1249" s="3"/>
      <c r="AC1249" s="3"/>
      <c r="AE1249" s="3"/>
      <c r="AG1249" s="3"/>
      <c r="AL1249" s="3"/>
    </row>
    <row r="1250" spans="1:38" x14ac:dyDescent="0.25">
      <c r="A1250" s="3">
        <v>44377</v>
      </c>
      <c r="B1250">
        <v>18198586</v>
      </c>
      <c r="C1250">
        <v>32369056</v>
      </c>
      <c r="D1250">
        <v>24657050</v>
      </c>
      <c r="E1250">
        <v>32846398</v>
      </c>
      <c r="F1250">
        <v>19131394</v>
      </c>
      <c r="G1250">
        <v>31374186</v>
      </c>
      <c r="H1250">
        <v>31374186</v>
      </c>
      <c r="I1250">
        <v>25592374</v>
      </c>
      <c r="K1250" s="5">
        <f t="shared" si="181"/>
        <v>-1.2561003571939233E-3</v>
      </c>
      <c r="L1250" s="5">
        <f t="shared" si="176"/>
        <v>4.0468585047781502E-4</v>
      </c>
      <c r="M1250" s="5">
        <f t="shared" si="177"/>
        <v>3.9233378963610122E-4</v>
      </c>
      <c r="N1250" s="5">
        <f t="shared" si="180"/>
        <v>-5.7235780911435441E-6</v>
      </c>
      <c r="O1250" s="5">
        <f t="shared" si="185"/>
        <v>2.4630603821300667E-3</v>
      </c>
      <c r="P1250" s="5">
        <f t="shared" si="182"/>
        <v>-6.5985235437271417E-4</v>
      </c>
      <c r="Q1250" s="5">
        <f t="shared" si="183"/>
        <v>-6.5985235437271417E-4</v>
      </c>
      <c r="R1250" s="5">
        <f t="shared" si="184"/>
        <v>-2.8800418167110875E-3</v>
      </c>
      <c r="T1250" s="7">
        <f t="shared" si="178"/>
        <v>268.58381763749753</v>
      </c>
      <c r="U1250" s="4">
        <f t="shared" si="179"/>
        <v>-2.7518630481219997E-4</v>
      </c>
      <c r="V1250" s="5">
        <f>T1250/MAX($T$14:T1250)-1</f>
        <v>-1.7286614554858915E-2</v>
      </c>
      <c r="Z1250" s="3"/>
      <c r="AA1250" s="3"/>
      <c r="AC1250" s="3"/>
      <c r="AE1250" s="3"/>
      <c r="AG1250" s="3"/>
      <c r="AL1250" s="3"/>
    </row>
    <row r="1251" spans="1:38" x14ac:dyDescent="0.25">
      <c r="A1251" s="3">
        <v>44378</v>
      </c>
      <c r="B1251">
        <v>18164880</v>
      </c>
      <c r="C1251">
        <v>32232878</v>
      </c>
      <c r="D1251">
        <v>24658944</v>
      </c>
      <c r="E1251">
        <v>32837522</v>
      </c>
      <c r="F1251">
        <v>19177220</v>
      </c>
      <c r="G1251">
        <v>31398326</v>
      </c>
      <c r="H1251">
        <v>31398326</v>
      </c>
      <c r="I1251">
        <v>25642948</v>
      </c>
      <c r="K1251" s="5">
        <f t="shared" si="181"/>
        <v>-1.8521219176039772E-3</v>
      </c>
      <c r="L1251" s="5">
        <f t="shared" si="176"/>
        <v>-4.2070426768083813E-3</v>
      </c>
      <c r="M1251" s="5">
        <f t="shared" si="177"/>
        <v>7.6813730758518162E-5</v>
      </c>
      <c r="N1251" s="5">
        <f t="shared" si="180"/>
        <v>-2.7022749952676506E-4</v>
      </c>
      <c r="O1251" s="5">
        <f t="shared" si="185"/>
        <v>2.3953298959813463E-3</v>
      </c>
      <c r="P1251" s="5">
        <f t="shared" si="182"/>
        <v>7.6942235250343494E-4</v>
      </c>
      <c r="Q1251" s="5">
        <f t="shared" si="183"/>
        <v>7.6942235250343494E-4</v>
      </c>
      <c r="R1251" s="5">
        <f t="shared" si="184"/>
        <v>1.9761355472531772E-3</v>
      </c>
      <c r="T1251" s="7">
        <f t="shared" si="178"/>
        <v>268.5723266745195</v>
      </c>
      <c r="U1251" s="4">
        <f t="shared" si="179"/>
        <v>-4.27835268674015E-5</v>
      </c>
      <c r="V1251" s="5">
        <f>T1251/MAX($T$14:T1251)-1</f>
        <v>-1.7328658499387917E-2</v>
      </c>
      <c r="Z1251" s="3"/>
      <c r="AA1251" s="3"/>
      <c r="AC1251" s="3"/>
      <c r="AE1251" s="3"/>
      <c r="AG1251" s="3"/>
      <c r="AL1251" s="3"/>
    </row>
    <row r="1252" spans="1:38" x14ac:dyDescent="0.25">
      <c r="A1252" s="3">
        <v>44379</v>
      </c>
      <c r="B1252">
        <v>18164880</v>
      </c>
      <c r="C1252">
        <v>32232878</v>
      </c>
      <c r="D1252">
        <v>24658944</v>
      </c>
      <c r="E1252">
        <v>32837522</v>
      </c>
      <c r="F1252">
        <v>19183336</v>
      </c>
      <c r="G1252">
        <v>31357662</v>
      </c>
      <c r="H1252">
        <v>31357662</v>
      </c>
      <c r="I1252">
        <v>25642948</v>
      </c>
      <c r="K1252" s="5">
        <f t="shared" si="181"/>
        <v>0</v>
      </c>
      <c r="L1252" s="5">
        <f t="shared" si="176"/>
        <v>0</v>
      </c>
      <c r="M1252" s="5">
        <f t="shared" si="177"/>
        <v>0</v>
      </c>
      <c r="N1252" s="5">
        <f t="shared" si="180"/>
        <v>0</v>
      </c>
      <c r="O1252" s="5">
        <f t="shared" si="185"/>
        <v>3.1892005201994422E-4</v>
      </c>
      <c r="P1252" s="5">
        <f t="shared" si="182"/>
        <v>-1.2951008916844975E-3</v>
      </c>
      <c r="Q1252" s="5">
        <f t="shared" si="183"/>
        <v>-1.2951008916844975E-3</v>
      </c>
      <c r="R1252" s="5">
        <f t="shared" si="184"/>
        <v>0</v>
      </c>
      <c r="T1252" s="7">
        <f t="shared" si="178"/>
        <v>268.49607624712928</v>
      </c>
      <c r="U1252" s="4">
        <f t="shared" si="179"/>
        <v>-2.8391021641863134E-4</v>
      </c>
      <c r="V1252" s="5">
        <f>T1252/MAX($T$14:T1252)-1</f>
        <v>-1.7607648932621789E-2</v>
      </c>
      <c r="Z1252" s="3"/>
      <c r="AA1252" s="3"/>
      <c r="AC1252" s="3"/>
      <c r="AE1252" s="3"/>
      <c r="AG1252" s="3"/>
      <c r="AL1252" s="3"/>
    </row>
    <row r="1253" spans="1:38" x14ac:dyDescent="0.25">
      <c r="A1253" s="3">
        <v>44382</v>
      </c>
      <c r="B1253">
        <v>18164880</v>
      </c>
      <c r="C1253">
        <v>32237840</v>
      </c>
      <c r="D1253">
        <v>24658944</v>
      </c>
      <c r="E1253">
        <v>32837522</v>
      </c>
      <c r="F1253">
        <v>19159238</v>
      </c>
      <c r="G1253">
        <v>31370352</v>
      </c>
      <c r="H1253">
        <v>31370352</v>
      </c>
      <c r="I1253">
        <v>25642802</v>
      </c>
      <c r="K1253" s="5">
        <f t="shared" si="181"/>
        <v>0</v>
      </c>
      <c r="L1253" s="5">
        <f t="shared" si="176"/>
        <v>1.5394219529518693E-4</v>
      </c>
      <c r="M1253" s="5">
        <f t="shared" si="177"/>
        <v>0</v>
      </c>
      <c r="N1253" s="5">
        <f t="shared" si="180"/>
        <v>0</v>
      </c>
      <c r="O1253" s="5">
        <f t="shared" si="185"/>
        <v>-1.2561944387566859E-3</v>
      </c>
      <c r="P1253" s="5">
        <f t="shared" si="182"/>
        <v>4.0468578301533498E-4</v>
      </c>
      <c r="Q1253" s="5">
        <f t="shared" si="183"/>
        <v>4.0468578301533498E-4</v>
      </c>
      <c r="R1253" s="5">
        <f t="shared" si="184"/>
        <v>-5.6935731413965129E-6</v>
      </c>
      <c r="T1253" s="7">
        <f t="shared" si="178"/>
        <v>268.48605549528588</v>
      </c>
      <c r="U1253" s="4">
        <f t="shared" si="179"/>
        <v>-3.7321781321528191E-5</v>
      </c>
      <c r="V1253" s="5">
        <f>T1253/MAX($T$14:T1253)-1</f>
        <v>-1.7644313565120306E-2</v>
      </c>
      <c r="Z1253" s="3"/>
      <c r="AA1253" s="3"/>
      <c r="AC1253" s="3"/>
      <c r="AE1253" s="3"/>
      <c r="AG1253" s="3"/>
      <c r="AL1253" s="3"/>
    </row>
    <row r="1254" spans="1:38" x14ac:dyDescent="0.25">
      <c r="A1254" s="3">
        <v>44383</v>
      </c>
      <c r="B1254">
        <v>18208758</v>
      </c>
      <c r="C1254">
        <v>32222258</v>
      </c>
      <c r="D1254">
        <v>24548572</v>
      </c>
      <c r="E1254">
        <v>32676302</v>
      </c>
      <c r="F1254">
        <v>19123754</v>
      </c>
      <c r="G1254">
        <v>31354122</v>
      </c>
      <c r="H1254">
        <v>31354122</v>
      </c>
      <c r="I1254">
        <v>25635874</v>
      </c>
      <c r="K1254" s="5">
        <f t="shared" si="181"/>
        <v>2.4155403173595769E-3</v>
      </c>
      <c r="L1254" s="5">
        <f t="shared" ref="L1254:L1317" si="186">C1254/C1253-1</f>
        <v>-4.8334503800506745E-4</v>
      </c>
      <c r="M1254" s="5">
        <f t="shared" ref="M1254:M1317" si="187">D1254/D1253-1</f>
        <v>-4.4759418732610579E-3</v>
      </c>
      <c r="N1254" s="5">
        <f t="shared" si="180"/>
        <v>-4.9096274682358665E-3</v>
      </c>
      <c r="O1254" s="5">
        <f t="shared" si="185"/>
        <v>-1.852056955501058E-3</v>
      </c>
      <c r="P1254" s="5">
        <f t="shared" si="182"/>
        <v>-5.1736748124475707E-4</v>
      </c>
      <c r="Q1254" s="5">
        <f t="shared" si="183"/>
        <v>-5.1736748124475707E-4</v>
      </c>
      <c r="R1254" s="5">
        <f t="shared" si="184"/>
        <v>-2.701732829353265E-4</v>
      </c>
      <c r="T1254" s="7">
        <f t="shared" si="178"/>
        <v>268.12996447825986</v>
      </c>
      <c r="U1254" s="4">
        <f t="shared" si="179"/>
        <v>-1.3262924078835392E-3</v>
      </c>
      <c r="V1254" s="5">
        <f>T1254/MAX($T$14:T1254)-1</f>
        <v>-1.8947204453880206E-2</v>
      </c>
      <c r="Z1254" s="3"/>
      <c r="AA1254" s="3"/>
      <c r="AC1254" s="3"/>
      <c r="AE1254" s="3"/>
      <c r="AG1254" s="3"/>
      <c r="AL1254" s="3"/>
    </row>
    <row r="1255" spans="1:38" x14ac:dyDescent="0.25">
      <c r="A1255" s="3">
        <v>44384</v>
      </c>
      <c r="B1255">
        <v>18257808</v>
      </c>
      <c r="C1255">
        <v>32543606</v>
      </c>
      <c r="D1255">
        <v>24657112</v>
      </c>
      <c r="E1255">
        <v>32835436</v>
      </c>
      <c r="F1255">
        <v>19123754</v>
      </c>
      <c r="G1255">
        <v>31354122</v>
      </c>
      <c r="H1255">
        <v>31354122</v>
      </c>
      <c r="I1255">
        <v>25635874</v>
      </c>
      <c r="K1255" s="5">
        <f t="shared" si="181"/>
        <v>2.6937586846944583E-3</v>
      </c>
      <c r="L1255" s="5">
        <f t="shared" si="186"/>
        <v>9.9728578922060329E-3</v>
      </c>
      <c r="M1255" s="5">
        <f t="shared" si="187"/>
        <v>4.4214384445662169E-3</v>
      </c>
      <c r="N1255" s="5">
        <f t="shared" si="180"/>
        <v>4.8700125246730064E-3</v>
      </c>
      <c r="O1255" s="5">
        <f t="shared" si="185"/>
        <v>0</v>
      </c>
      <c r="P1255" s="5">
        <f t="shared" si="182"/>
        <v>0</v>
      </c>
      <c r="Q1255" s="5">
        <f t="shared" si="183"/>
        <v>0</v>
      </c>
      <c r="R1255" s="5">
        <f t="shared" si="184"/>
        <v>0</v>
      </c>
      <c r="T1255" s="7">
        <f t="shared" ref="T1255:T1318" si="188">T1254*(1+U1255)</f>
        <v>268.86591646215453</v>
      </c>
      <c r="U1255" s="4">
        <f t="shared" ref="U1255:U1318" si="189">(K1255*$K$12%)+(L1255*$L$12%)+(M1255*$M$12%)+(N1255*$N$12%)+(O1255*$O$12%)+(P1255*$P$12%)+(Q1255*$Q$12%)+(R1255*$R$12%)</f>
        <v>2.7447584432674643E-3</v>
      </c>
      <c r="V1255" s="5">
        <f>T1255/MAX($T$14:T1255)-1</f>
        <v>-1.6254451510014034E-2</v>
      </c>
      <c r="Z1255" s="3"/>
      <c r="AA1255" s="3"/>
      <c r="AC1255" s="3"/>
      <c r="AE1255" s="3"/>
      <c r="AG1255" s="3"/>
      <c r="AL1255" s="3"/>
    </row>
    <row r="1256" spans="1:38" x14ac:dyDescent="0.25">
      <c r="A1256" s="3">
        <v>44385</v>
      </c>
      <c r="B1256">
        <v>18390222</v>
      </c>
      <c r="C1256">
        <v>33052634</v>
      </c>
      <c r="D1256">
        <v>24814642</v>
      </c>
      <c r="E1256">
        <v>33151316</v>
      </c>
      <c r="F1256">
        <v>19123754</v>
      </c>
      <c r="G1256">
        <v>31358948</v>
      </c>
      <c r="H1256">
        <v>31358948</v>
      </c>
      <c r="I1256">
        <v>25635874</v>
      </c>
      <c r="K1256" s="5">
        <f t="shared" si="181"/>
        <v>7.2524587836613197E-3</v>
      </c>
      <c r="L1256" s="5">
        <f t="shared" si="186"/>
        <v>1.5641413554478234E-2</v>
      </c>
      <c r="M1256" s="5">
        <f t="shared" si="187"/>
        <v>6.3888260717637202E-3</v>
      </c>
      <c r="N1256" s="5">
        <f t="shared" si="180"/>
        <v>9.620094583181471E-3</v>
      </c>
      <c r="O1256" s="5">
        <f t="shared" si="185"/>
        <v>0</v>
      </c>
      <c r="P1256" s="5">
        <f t="shared" si="182"/>
        <v>1.5391915614793028E-4</v>
      </c>
      <c r="Q1256" s="5">
        <f t="shared" si="183"/>
        <v>1.5391915614793028E-4</v>
      </c>
      <c r="R1256" s="5">
        <f t="shared" si="184"/>
        <v>0</v>
      </c>
      <c r="T1256" s="7">
        <f t="shared" si="188"/>
        <v>270.18371675227712</v>
      </c>
      <c r="U1256" s="4">
        <f t="shared" si="189"/>
        <v>4.9013289131725757E-3</v>
      </c>
      <c r="V1256" s="5">
        <f>T1256/MAX($T$14:T1256)-1</f>
        <v>-1.143279100999528E-2</v>
      </c>
      <c r="Z1256" s="3"/>
      <c r="AA1256" s="3"/>
      <c r="AC1256" s="3"/>
      <c r="AE1256" s="3"/>
      <c r="AG1256" s="3"/>
      <c r="AL1256" s="3"/>
    </row>
    <row r="1257" spans="1:38" x14ac:dyDescent="0.25">
      <c r="A1257" s="3">
        <v>44386</v>
      </c>
      <c r="B1257">
        <v>18308244</v>
      </c>
      <c r="C1257">
        <v>33052634</v>
      </c>
      <c r="D1257">
        <v>24814642</v>
      </c>
      <c r="E1257">
        <v>33151316</v>
      </c>
      <c r="F1257">
        <v>19169948</v>
      </c>
      <c r="G1257">
        <v>31343792</v>
      </c>
      <c r="H1257">
        <v>31343792</v>
      </c>
      <c r="I1257">
        <v>25510010</v>
      </c>
      <c r="K1257" s="5">
        <f t="shared" si="181"/>
        <v>-4.4576949642043395E-3</v>
      </c>
      <c r="L1257" s="5">
        <f t="shared" si="186"/>
        <v>0</v>
      </c>
      <c r="M1257" s="5">
        <f t="shared" si="187"/>
        <v>0</v>
      </c>
      <c r="N1257" s="5">
        <f t="shared" si="180"/>
        <v>0</v>
      </c>
      <c r="O1257" s="5">
        <f t="shared" si="185"/>
        <v>2.415529921583337E-3</v>
      </c>
      <c r="P1257" s="5">
        <f t="shared" si="182"/>
        <v>-4.8330702930465819E-4</v>
      </c>
      <c r="Q1257" s="5">
        <f t="shared" si="183"/>
        <v>-4.8330702930465819E-4</v>
      </c>
      <c r="R1257" s="5">
        <f t="shared" si="184"/>
        <v>-4.9096824239345249E-3</v>
      </c>
      <c r="T1257" s="7">
        <f t="shared" si="188"/>
        <v>269.91628683154852</v>
      </c>
      <c r="U1257" s="4">
        <f t="shared" si="189"/>
        <v>-9.8980769064560548E-4</v>
      </c>
      <c r="V1257" s="5">
        <f>T1257/MAX($T$14:T1257)-1</f>
        <v>-1.2411282436173621E-2</v>
      </c>
      <c r="Z1257" s="3"/>
      <c r="AA1257" s="3"/>
      <c r="AC1257" s="3"/>
      <c r="AE1257" s="3"/>
      <c r="AG1257" s="3"/>
      <c r="AL1257" s="3"/>
    </row>
    <row r="1258" spans="1:38" x14ac:dyDescent="0.25">
      <c r="A1258" s="3">
        <v>44389</v>
      </c>
      <c r="B1258">
        <v>18241812</v>
      </c>
      <c r="C1258">
        <v>32996290</v>
      </c>
      <c r="D1258">
        <v>24772342</v>
      </c>
      <c r="E1258">
        <v>33151316</v>
      </c>
      <c r="F1258">
        <v>19221586</v>
      </c>
      <c r="G1258">
        <v>31656378</v>
      </c>
      <c r="H1258">
        <v>31656378</v>
      </c>
      <c r="I1258">
        <v>25634244</v>
      </c>
      <c r="K1258" s="5">
        <f t="shared" si="181"/>
        <v>-3.6285293117133133E-3</v>
      </c>
      <c r="L1258" s="5">
        <f t="shared" si="186"/>
        <v>-1.7046750343708839E-3</v>
      </c>
      <c r="M1258" s="5">
        <f t="shared" si="187"/>
        <v>-1.7046387370811544E-3</v>
      </c>
      <c r="N1258" s="5">
        <f t="shared" si="180"/>
        <v>0</v>
      </c>
      <c r="O1258" s="5">
        <f t="shared" si="185"/>
        <v>2.6936953610932068E-3</v>
      </c>
      <c r="P1258" s="5">
        <f t="shared" si="182"/>
        <v>9.9728201361213298E-3</v>
      </c>
      <c r="Q1258" s="5">
        <f t="shared" si="183"/>
        <v>9.9728201361213298E-3</v>
      </c>
      <c r="R1258" s="5">
        <f t="shared" si="184"/>
        <v>4.8700098510350287E-3</v>
      </c>
      <c r="T1258" s="7">
        <f t="shared" si="188"/>
        <v>270.60698582079812</v>
      </c>
      <c r="U1258" s="4">
        <f t="shared" si="189"/>
        <v>2.5589378001506929E-3</v>
      </c>
      <c r="V1258" s="5">
        <f>T1258/MAX($T$14:T1258)-1</f>
        <v>-9.884104335797006E-3</v>
      </c>
      <c r="Z1258" s="3"/>
      <c r="AA1258" s="3"/>
      <c r="AC1258" s="3"/>
      <c r="AE1258" s="3"/>
      <c r="AG1258" s="3"/>
      <c r="AL1258" s="3"/>
    </row>
    <row r="1259" spans="1:38" x14ac:dyDescent="0.25">
      <c r="A1259" s="3">
        <v>44390</v>
      </c>
      <c r="B1259">
        <v>18254846</v>
      </c>
      <c r="C1259">
        <v>33011266</v>
      </c>
      <c r="D1259">
        <v>24719326</v>
      </c>
      <c r="E1259">
        <v>33141274</v>
      </c>
      <c r="F1259">
        <v>19076808</v>
      </c>
      <c r="G1259">
        <v>31670950</v>
      </c>
      <c r="H1259">
        <v>31670950</v>
      </c>
      <c r="I1259">
        <v>25594588</v>
      </c>
      <c r="K1259" s="5">
        <f t="shared" si="181"/>
        <v>7.1451235217212528E-4</v>
      </c>
      <c r="L1259" s="5">
        <f t="shared" si="186"/>
        <v>4.5386920772005901E-4</v>
      </c>
      <c r="M1259" s="5">
        <f t="shared" si="187"/>
        <v>-2.1401286967538402E-3</v>
      </c>
      <c r="N1259" s="5">
        <f t="shared" si="180"/>
        <v>-3.0291406832838597E-4</v>
      </c>
      <c r="O1259" s="5">
        <f t="shared" si="185"/>
        <v>-7.5320527660932557E-3</v>
      </c>
      <c r="P1259" s="5">
        <f t="shared" si="182"/>
        <v>4.6031798078738362E-4</v>
      </c>
      <c r="Q1259" s="5">
        <f t="shared" si="183"/>
        <v>4.6031798078738362E-4</v>
      </c>
      <c r="R1259" s="5">
        <f t="shared" si="184"/>
        <v>-1.5469931549375593E-3</v>
      </c>
      <c r="T1259" s="7">
        <f t="shared" si="188"/>
        <v>270.28790395143585</v>
      </c>
      <c r="U1259" s="4">
        <f t="shared" si="189"/>
        <v>-1.1791338955807612E-3</v>
      </c>
      <c r="V1259" s="5">
        <f>T1259/MAX($T$14:T1259)-1</f>
        <v>-1.1051583548928101E-2</v>
      </c>
      <c r="Z1259" s="3"/>
      <c r="AA1259" s="3"/>
      <c r="AC1259" s="3"/>
      <c r="AE1259" s="3"/>
      <c r="AG1259" s="3"/>
      <c r="AL1259" s="3"/>
    </row>
    <row r="1260" spans="1:38" x14ac:dyDescent="0.25">
      <c r="A1260" s="3">
        <v>44391</v>
      </c>
      <c r="B1260">
        <v>18085524</v>
      </c>
      <c r="C1260">
        <v>32731256</v>
      </c>
      <c r="D1260">
        <v>24615256</v>
      </c>
      <c r="E1260">
        <v>32816220</v>
      </c>
      <c r="F1260">
        <v>19034456</v>
      </c>
      <c r="G1260">
        <v>31882828</v>
      </c>
      <c r="H1260">
        <v>31882828</v>
      </c>
      <c r="I1260">
        <v>25745130</v>
      </c>
      <c r="K1260" s="5">
        <f t="shared" si="181"/>
        <v>-9.2754548573019679E-3</v>
      </c>
      <c r="L1260" s="5">
        <f t="shared" si="186"/>
        <v>-8.4822557244548236E-3</v>
      </c>
      <c r="M1260" s="5">
        <f t="shared" si="187"/>
        <v>-4.2100662453337101E-3</v>
      </c>
      <c r="N1260" s="5">
        <f t="shared" si="180"/>
        <v>-9.808132300526573E-3</v>
      </c>
      <c r="O1260" s="5">
        <f t="shared" si="185"/>
        <v>-2.2200779082118816E-3</v>
      </c>
      <c r="P1260" s="5">
        <f t="shared" si="182"/>
        <v>6.6899793027994647E-3</v>
      </c>
      <c r="Q1260" s="5">
        <f t="shared" si="183"/>
        <v>6.6899793027994647E-3</v>
      </c>
      <c r="R1260" s="5">
        <f t="shared" si="184"/>
        <v>5.8817903222352363E-3</v>
      </c>
      <c r="T1260" s="7">
        <f t="shared" si="188"/>
        <v>269.79009315961946</v>
      </c>
      <c r="U1260" s="4">
        <f t="shared" si="189"/>
        <v>-1.8417797634993488E-3</v>
      </c>
      <c r="V1260" s="5">
        <f>T1260/MAX($T$14:T1260)-1</f>
        <v>-1.2873008729492263E-2</v>
      </c>
      <c r="Z1260" s="3"/>
      <c r="AA1260" s="3"/>
      <c r="AC1260" s="3"/>
      <c r="AE1260" s="3"/>
      <c r="AG1260" s="3"/>
      <c r="AL1260" s="3"/>
    </row>
    <row r="1261" spans="1:38" x14ac:dyDescent="0.25">
      <c r="A1261" s="3">
        <v>44392</v>
      </c>
      <c r="B1261">
        <v>17946498</v>
      </c>
      <c r="C1261">
        <v>32615518</v>
      </c>
      <c r="D1261">
        <v>24371042</v>
      </c>
      <c r="E1261">
        <v>32554122</v>
      </c>
      <c r="F1261">
        <v>18965388</v>
      </c>
      <c r="G1261">
        <v>31828478</v>
      </c>
      <c r="H1261">
        <v>31828478</v>
      </c>
      <c r="I1261">
        <v>25745130</v>
      </c>
      <c r="K1261" s="5">
        <f t="shared" si="181"/>
        <v>-7.6871424903143248E-3</v>
      </c>
      <c r="L1261" s="5">
        <f t="shared" si="186"/>
        <v>-3.5360085173633538E-3</v>
      </c>
      <c r="M1261" s="5">
        <f t="shared" si="187"/>
        <v>-9.9212455885081541E-3</v>
      </c>
      <c r="N1261" s="5">
        <f t="shared" si="180"/>
        <v>-7.9868430916174571E-3</v>
      </c>
      <c r="O1261" s="5">
        <f t="shared" si="185"/>
        <v>-3.6285775648119412E-3</v>
      </c>
      <c r="P1261" s="5">
        <f t="shared" si="182"/>
        <v>-1.7046793966959406E-3</v>
      </c>
      <c r="Q1261" s="5">
        <f t="shared" si="183"/>
        <v>-1.7046793966959406E-3</v>
      </c>
      <c r="R1261" s="5">
        <f t="shared" si="184"/>
        <v>0</v>
      </c>
      <c r="T1261" s="7">
        <f t="shared" si="188"/>
        <v>268.57033248774957</v>
      </c>
      <c r="U1261" s="4">
        <f t="shared" si="189"/>
        <v>-4.521147005750889E-3</v>
      </c>
      <c r="V1261" s="5">
        <f>T1261/MAX($T$14:T1261)-1</f>
        <v>-1.7335954970370993E-2</v>
      </c>
      <c r="Z1261" s="3"/>
      <c r="AA1261" s="3"/>
      <c r="AC1261" s="3"/>
      <c r="AE1261" s="3"/>
      <c r="AG1261" s="3"/>
      <c r="AL1261" s="3"/>
    </row>
    <row r="1262" spans="1:38" x14ac:dyDescent="0.25">
      <c r="A1262" s="3">
        <v>44393</v>
      </c>
      <c r="B1262">
        <v>17931214</v>
      </c>
      <c r="C1262">
        <v>32615518</v>
      </c>
      <c r="D1262">
        <v>24371042</v>
      </c>
      <c r="E1262">
        <v>32554122</v>
      </c>
      <c r="F1262">
        <v>18978938</v>
      </c>
      <c r="G1262">
        <v>31842924</v>
      </c>
      <c r="H1262">
        <v>31842924</v>
      </c>
      <c r="I1262">
        <v>25737330</v>
      </c>
      <c r="K1262" s="5">
        <f t="shared" si="181"/>
        <v>-8.5164247643187974E-4</v>
      </c>
      <c r="L1262" s="5">
        <f t="shared" si="186"/>
        <v>0</v>
      </c>
      <c r="M1262" s="5">
        <f t="shared" si="187"/>
        <v>0</v>
      </c>
      <c r="N1262" s="5">
        <f t="shared" si="180"/>
        <v>0</v>
      </c>
      <c r="O1262" s="5">
        <f t="shared" si="185"/>
        <v>7.1445941417080938E-4</v>
      </c>
      <c r="P1262" s="5">
        <f t="shared" si="182"/>
        <v>4.5387027303034344E-4</v>
      </c>
      <c r="Q1262" s="5">
        <f t="shared" si="183"/>
        <v>4.5387027303034344E-4</v>
      </c>
      <c r="R1262" s="5">
        <f t="shared" si="184"/>
        <v>-3.0296992091316532E-4</v>
      </c>
      <c r="T1262" s="7">
        <f t="shared" si="188"/>
        <v>268.58603000615346</v>
      </c>
      <c r="U1262" s="4">
        <f t="shared" si="189"/>
        <v>5.84484453608064E-5</v>
      </c>
      <c r="V1262" s="5">
        <f>T1262/MAX($T$14:T1262)-1</f>
        <v>-1.7278519784627133E-2</v>
      </c>
      <c r="Z1262" s="3"/>
      <c r="AA1262" s="3"/>
      <c r="AC1262" s="3"/>
      <c r="AE1262" s="3"/>
      <c r="AG1262" s="3"/>
      <c r="AL1262" s="3"/>
    </row>
    <row r="1263" spans="1:38" x14ac:dyDescent="0.25">
      <c r="A1263" s="3">
        <v>44396</v>
      </c>
      <c r="B1263">
        <v>17966800</v>
      </c>
      <c r="C1263">
        <v>32526654</v>
      </c>
      <c r="D1263">
        <v>24371042</v>
      </c>
      <c r="E1263">
        <v>32431760</v>
      </c>
      <c r="F1263">
        <v>18802902</v>
      </c>
      <c r="G1263">
        <v>31572826</v>
      </c>
      <c r="H1263">
        <v>31572826</v>
      </c>
      <c r="I1263">
        <v>25484894</v>
      </c>
      <c r="K1263" s="5">
        <f t="shared" si="181"/>
        <v>1.9845839774150775E-3</v>
      </c>
      <c r="L1263" s="5">
        <f t="shared" si="186"/>
        <v>-2.724592631029199E-3</v>
      </c>
      <c r="M1263" s="5">
        <f t="shared" si="187"/>
        <v>0</v>
      </c>
      <c r="N1263" s="5">
        <f t="shared" si="180"/>
        <v>-3.7587252391571013E-3</v>
      </c>
      <c r="O1263" s="5">
        <f t="shared" si="185"/>
        <v>-9.2753345840531631E-3</v>
      </c>
      <c r="P1263" s="5">
        <f t="shared" si="182"/>
        <v>-8.4821984312747345E-3</v>
      </c>
      <c r="Q1263" s="5">
        <f t="shared" si="183"/>
        <v>-8.4821984312747345E-3</v>
      </c>
      <c r="R1263" s="5">
        <f t="shared" si="184"/>
        <v>-9.8081658043005504E-3</v>
      </c>
      <c r="T1263" s="7">
        <f t="shared" si="188"/>
        <v>267.22474767002802</v>
      </c>
      <c r="U1263" s="4">
        <f t="shared" si="189"/>
        <v>-5.0683288929593007E-3</v>
      </c>
      <c r="V1263" s="5">
        <f>T1263/MAX($T$14:T1263)-1</f>
        <v>-2.2259275456534611E-2</v>
      </c>
      <c r="Z1263" s="3"/>
      <c r="AA1263" s="3"/>
      <c r="AC1263" s="3"/>
      <c r="AE1263" s="3"/>
      <c r="AG1263" s="3"/>
      <c r="AL1263" s="3"/>
    </row>
    <row r="1264" spans="1:38" x14ac:dyDescent="0.25">
      <c r="A1264" s="3">
        <v>44397</v>
      </c>
      <c r="B1264">
        <v>18031670</v>
      </c>
      <c r="C1264">
        <v>32778130</v>
      </c>
      <c r="D1264">
        <v>24352006</v>
      </c>
      <c r="E1264">
        <v>32739532</v>
      </c>
      <c r="F1264">
        <v>18792608</v>
      </c>
      <c r="G1264">
        <v>31576888</v>
      </c>
      <c r="H1264">
        <v>31576888</v>
      </c>
      <c r="I1264">
        <v>25519264</v>
      </c>
      <c r="K1264" s="5">
        <f t="shared" si="181"/>
        <v>3.6105483447246289E-3</v>
      </c>
      <c r="L1264" s="5">
        <f t="shared" si="186"/>
        <v>7.7313823918070401E-3</v>
      </c>
      <c r="M1264" s="5">
        <f t="shared" si="187"/>
        <v>-7.8109093570966071E-4</v>
      </c>
      <c r="N1264" s="5">
        <f t="shared" si="180"/>
        <v>9.4898334225463898E-3</v>
      </c>
      <c r="O1264" s="5">
        <f t="shared" si="185"/>
        <v>-5.4746868329158538E-4</v>
      </c>
      <c r="P1264" s="5">
        <f t="shared" si="182"/>
        <v>1.2865493890212854E-4</v>
      </c>
      <c r="Q1264" s="5">
        <f t="shared" si="183"/>
        <v>1.2865493890212854E-4</v>
      </c>
      <c r="R1264" s="5">
        <f t="shared" si="184"/>
        <v>1.3486420622350614E-3</v>
      </c>
      <c r="T1264" s="7">
        <f t="shared" si="188"/>
        <v>267.92985879676883</v>
      </c>
      <c r="U1264" s="4">
        <f t="shared" si="189"/>
        <v>2.6386445600145164E-3</v>
      </c>
      <c r="V1264" s="5">
        <f>T1264/MAX($T$14:T1264)-1</f>
        <v>-1.9679365212613154E-2</v>
      </c>
      <c r="Z1264" s="3"/>
      <c r="AA1264" s="3"/>
      <c r="AC1264" s="3"/>
      <c r="AE1264" s="3"/>
      <c r="AG1264" s="3"/>
      <c r="AL1264" s="3"/>
    </row>
    <row r="1265" spans="1:38" x14ac:dyDescent="0.25">
      <c r="A1265" s="3">
        <v>44399</v>
      </c>
      <c r="B1265">
        <v>17665448</v>
      </c>
      <c r="C1265">
        <v>32121826</v>
      </c>
      <c r="D1265">
        <v>24146222</v>
      </c>
      <c r="E1265">
        <v>32424980</v>
      </c>
      <c r="F1265">
        <v>18751122</v>
      </c>
      <c r="G1265">
        <v>31546600</v>
      </c>
      <c r="H1265">
        <v>31546600</v>
      </c>
      <c r="I1265">
        <v>25494366</v>
      </c>
      <c r="K1265" s="5">
        <f t="shared" si="181"/>
        <v>-2.0309932468817404E-2</v>
      </c>
      <c r="L1265" s="5">
        <f t="shared" si="186"/>
        <v>-2.0022618739995224E-2</v>
      </c>
      <c r="M1265" s="5">
        <f t="shared" si="187"/>
        <v>-8.450392136072904E-3</v>
      </c>
      <c r="N1265" s="5">
        <f t="shared" si="180"/>
        <v>-9.6077121688850076E-3</v>
      </c>
      <c r="O1265" s="5">
        <f t="shared" si="185"/>
        <v>-2.2075701254450353E-3</v>
      </c>
      <c r="P1265" s="5">
        <f t="shared" si="182"/>
        <v>-9.5918255149141096E-4</v>
      </c>
      <c r="Q1265" s="5">
        <f t="shared" si="183"/>
        <v>-9.5918255149141096E-4</v>
      </c>
      <c r="R1265" s="5">
        <f t="shared" si="184"/>
        <v>-9.7565509726293964E-4</v>
      </c>
      <c r="T1265" s="7">
        <f t="shared" si="188"/>
        <v>265.80342523896178</v>
      </c>
      <c r="U1265" s="4">
        <f t="shared" si="189"/>
        <v>-7.9365307299326671E-3</v>
      </c>
      <c r="V1265" s="5">
        <f>T1265/MAX($T$14:T1265)-1</f>
        <v>-2.7459710055790287E-2</v>
      </c>
      <c r="Z1265" s="3"/>
      <c r="AA1265" s="3"/>
      <c r="AC1265" s="3"/>
      <c r="AE1265" s="3"/>
      <c r="AG1265" s="3"/>
      <c r="AL1265" s="3"/>
    </row>
    <row r="1266" spans="1:38" x14ac:dyDescent="0.25">
      <c r="A1266" s="3">
        <v>44400</v>
      </c>
      <c r="B1266">
        <v>17555510</v>
      </c>
      <c r="C1266">
        <v>32085482</v>
      </c>
      <c r="D1266">
        <v>24118902</v>
      </c>
      <c r="E1266">
        <v>32424980</v>
      </c>
      <c r="F1266">
        <v>18788336</v>
      </c>
      <c r="G1266">
        <v>31460646</v>
      </c>
      <c r="H1266">
        <v>31460646</v>
      </c>
      <c r="I1266">
        <v>25398540</v>
      </c>
      <c r="K1266" s="5">
        <f t="shared" si="181"/>
        <v>-6.2233349530677051E-3</v>
      </c>
      <c r="L1266" s="5">
        <f t="shared" si="186"/>
        <v>-1.1314425275823492E-3</v>
      </c>
      <c r="M1266" s="5">
        <f t="shared" si="187"/>
        <v>-1.1314399412049037E-3</v>
      </c>
      <c r="N1266" s="5">
        <f t="shared" si="180"/>
        <v>0</v>
      </c>
      <c r="O1266" s="5">
        <f t="shared" si="185"/>
        <v>1.9846279065327543E-3</v>
      </c>
      <c r="P1266" s="5">
        <f t="shared" si="182"/>
        <v>-2.72466763454704E-3</v>
      </c>
      <c r="Q1266" s="5">
        <f t="shared" si="183"/>
        <v>-2.72466763454704E-3</v>
      </c>
      <c r="R1266" s="5">
        <f t="shared" si="184"/>
        <v>-3.7587128073708342E-3</v>
      </c>
      <c r="T1266" s="7">
        <f t="shared" si="188"/>
        <v>265.28146580381684</v>
      </c>
      <c r="U1266" s="4">
        <f t="shared" si="189"/>
        <v>-1.9637046989733897E-3</v>
      </c>
      <c r="V1266" s="5">
        <f>T1266/MAX($T$14:T1266)-1</f>
        <v>-2.9369491993094465E-2</v>
      </c>
      <c r="Z1266" s="3"/>
      <c r="AA1266" s="3"/>
      <c r="AC1266" s="3"/>
      <c r="AE1266" s="3"/>
      <c r="AG1266" s="3"/>
      <c r="AL1266" s="3"/>
    </row>
    <row r="1267" spans="1:38" x14ac:dyDescent="0.25">
      <c r="A1267" s="3">
        <v>44403</v>
      </c>
      <c r="B1267">
        <v>17578928</v>
      </c>
      <c r="C1267">
        <v>31917880</v>
      </c>
      <c r="D1267">
        <v>24095410</v>
      </c>
      <c r="E1267">
        <v>32424980</v>
      </c>
      <c r="F1267">
        <v>18856172</v>
      </c>
      <c r="G1267">
        <v>31703882</v>
      </c>
      <c r="H1267">
        <v>31703882</v>
      </c>
      <c r="I1267">
        <v>25639568</v>
      </c>
      <c r="K1267" s="5">
        <f t="shared" si="181"/>
        <v>1.3339401703511555E-3</v>
      </c>
      <c r="L1267" s="5">
        <f t="shared" si="186"/>
        <v>-5.2236086090275968E-3</v>
      </c>
      <c r="M1267" s="5">
        <f t="shared" si="187"/>
        <v>-9.7400785491807973E-4</v>
      </c>
      <c r="N1267" s="5">
        <f t="shared" si="180"/>
        <v>0</v>
      </c>
      <c r="O1267" s="5">
        <f t="shared" si="185"/>
        <v>3.6105379422637363E-3</v>
      </c>
      <c r="P1267" s="5">
        <f t="shared" si="182"/>
        <v>7.7314369196359589E-3</v>
      </c>
      <c r="Q1267" s="5">
        <f t="shared" si="183"/>
        <v>7.7314369196359589E-3</v>
      </c>
      <c r="R1267" s="5">
        <f t="shared" si="184"/>
        <v>9.4898368173919057E-3</v>
      </c>
      <c r="T1267" s="7">
        <f t="shared" si="188"/>
        <v>266.0673479638271</v>
      </c>
      <c r="U1267" s="4">
        <f t="shared" si="189"/>
        <v>2.9624465381666298E-3</v>
      </c>
      <c r="V1267" s="5">
        <f>T1267/MAX($T$14:T1267)-1</f>
        <v>-2.6494051004810615E-2</v>
      </c>
      <c r="Z1267" s="3"/>
      <c r="AA1267" s="3"/>
      <c r="AC1267" s="3"/>
      <c r="AE1267" s="3"/>
      <c r="AG1267" s="3"/>
      <c r="AL1267" s="3"/>
    </row>
    <row r="1268" spans="1:38" x14ac:dyDescent="0.25">
      <c r="A1268" s="3">
        <v>44404</v>
      </c>
      <c r="B1268">
        <v>17522666</v>
      </c>
      <c r="C1268">
        <v>32040972</v>
      </c>
      <c r="D1268">
        <v>24062594</v>
      </c>
      <c r="E1268">
        <v>32414356</v>
      </c>
      <c r="F1268">
        <v>18626840</v>
      </c>
      <c r="G1268">
        <v>31383366</v>
      </c>
      <c r="H1268">
        <v>31383366</v>
      </c>
      <c r="I1268">
        <v>25393230</v>
      </c>
      <c r="K1268" s="5">
        <f t="shared" si="181"/>
        <v>-3.2005364604713593E-3</v>
      </c>
      <c r="L1268" s="5">
        <f t="shared" si="186"/>
        <v>3.8565217990669254E-3</v>
      </c>
      <c r="M1268" s="5">
        <f t="shared" si="187"/>
        <v>-1.3619191372962192E-3</v>
      </c>
      <c r="N1268" s="5">
        <f t="shared" si="180"/>
        <v>-3.27648621525789E-4</v>
      </c>
      <c r="O1268" s="5">
        <f t="shared" si="185"/>
        <v>-1.2162171622108642E-2</v>
      </c>
      <c r="P1268" s="5">
        <f t="shared" si="182"/>
        <v>-1.0109676789738287E-2</v>
      </c>
      <c r="Q1268" s="5">
        <f t="shared" si="183"/>
        <v>-1.0109676789738287E-2</v>
      </c>
      <c r="R1268" s="5">
        <f t="shared" si="184"/>
        <v>-9.6077281801315584E-3</v>
      </c>
      <c r="T1268" s="7">
        <f t="shared" si="188"/>
        <v>264.63647648586385</v>
      </c>
      <c r="U1268" s="4">
        <f t="shared" si="189"/>
        <v>-5.3778544752429019E-3</v>
      </c>
      <c r="V1268" s="5">
        <f>T1268/MAX($T$14:T1268)-1</f>
        <v>-3.1729424329289935E-2</v>
      </c>
      <c r="Z1268" s="3"/>
      <c r="AA1268" s="3"/>
      <c r="AC1268" s="3"/>
      <c r="AE1268" s="3"/>
      <c r="AG1268" s="3"/>
      <c r="AL1268" s="3"/>
    </row>
    <row r="1269" spans="1:38" x14ac:dyDescent="0.25">
      <c r="A1269" s="3">
        <v>44405</v>
      </c>
      <c r="B1269">
        <v>17498252</v>
      </c>
      <c r="C1269">
        <v>31976748</v>
      </c>
      <c r="D1269">
        <v>23913734</v>
      </c>
      <c r="E1269">
        <v>32370984</v>
      </c>
      <c r="F1269">
        <v>18514798</v>
      </c>
      <c r="G1269">
        <v>31347858</v>
      </c>
      <c r="H1269">
        <v>31347858</v>
      </c>
      <c r="I1269">
        <v>25393230</v>
      </c>
      <c r="K1269" s="5">
        <f t="shared" si="181"/>
        <v>-1.393281136557678E-3</v>
      </c>
      <c r="L1269" s="5">
        <f t="shared" si="186"/>
        <v>-2.004433573363551E-3</v>
      </c>
      <c r="M1269" s="5">
        <f t="shared" si="187"/>
        <v>-6.186365443393127E-3</v>
      </c>
      <c r="N1269" s="5">
        <f t="shared" si="180"/>
        <v>-1.3380491039217679E-3</v>
      </c>
      <c r="O1269" s="5">
        <f t="shared" si="185"/>
        <v>-6.015083610531935E-3</v>
      </c>
      <c r="P1269" s="5">
        <f t="shared" si="182"/>
        <v>-1.1314273937346186E-3</v>
      </c>
      <c r="Q1269" s="5">
        <f t="shared" si="183"/>
        <v>-1.1314273937346186E-3</v>
      </c>
      <c r="R1269" s="5">
        <f t="shared" si="184"/>
        <v>0</v>
      </c>
      <c r="T1269" s="7">
        <f t="shared" si="188"/>
        <v>264.0013467042923</v>
      </c>
      <c r="U1269" s="4">
        <f t="shared" si="189"/>
        <v>-2.400008456904662E-3</v>
      </c>
      <c r="V1269" s="5">
        <f>T1269/MAX($T$14:T1269)-1</f>
        <v>-3.4053281899471655E-2</v>
      </c>
      <c r="Z1269" s="3"/>
      <c r="AA1269" s="3"/>
      <c r="AC1269" s="3"/>
      <c r="AE1269" s="3"/>
      <c r="AG1269" s="3"/>
      <c r="AL1269" s="3"/>
    </row>
    <row r="1270" spans="1:38" x14ac:dyDescent="0.25">
      <c r="A1270" s="3">
        <v>44406</v>
      </c>
      <c r="B1270">
        <v>17251674</v>
      </c>
      <c r="C1270">
        <v>31603450</v>
      </c>
      <c r="D1270">
        <v>23767356</v>
      </c>
      <c r="E1270">
        <v>32334064</v>
      </c>
      <c r="F1270">
        <v>18539496</v>
      </c>
      <c r="G1270">
        <v>31184108</v>
      </c>
      <c r="H1270">
        <v>31184108</v>
      </c>
      <c r="I1270">
        <v>25393230</v>
      </c>
      <c r="K1270" s="5">
        <f t="shared" si="181"/>
        <v>-1.4091578976002883E-2</v>
      </c>
      <c r="L1270" s="5">
        <f t="shared" si="186"/>
        <v>-1.1674045153059365E-2</v>
      </c>
      <c r="M1270" s="5">
        <f t="shared" si="187"/>
        <v>-6.1210850635037284E-3</v>
      </c>
      <c r="N1270" s="5">
        <f t="shared" si="180"/>
        <v>-1.1405275786487978E-3</v>
      </c>
      <c r="O1270" s="5">
        <f t="shared" si="185"/>
        <v>1.3339600032362675E-3</v>
      </c>
      <c r="P1270" s="5">
        <f t="shared" si="182"/>
        <v>-5.2236423936844467E-3</v>
      </c>
      <c r="Q1270" s="5">
        <f t="shared" si="183"/>
        <v>-5.2236423936844467E-3</v>
      </c>
      <c r="R1270" s="5">
        <f t="shared" si="184"/>
        <v>0</v>
      </c>
      <c r="T1270" s="7">
        <f t="shared" si="188"/>
        <v>262.61070107910643</v>
      </c>
      <c r="U1270" s="4">
        <f t="shared" si="189"/>
        <v>-5.267570194418425E-3</v>
      </c>
      <c r="V1270" s="5">
        <f>T1270/MAX($T$14:T1270)-1</f>
        <v>-3.9141474041134328E-2</v>
      </c>
      <c r="Z1270" s="3"/>
      <c r="AA1270" s="3"/>
      <c r="AC1270" s="3"/>
      <c r="AE1270" s="3"/>
      <c r="AG1270" s="3"/>
      <c r="AL1270" s="3"/>
    </row>
    <row r="1271" spans="1:38" x14ac:dyDescent="0.25">
      <c r="A1271" s="3">
        <v>44407</v>
      </c>
      <c r="B1271">
        <v>17233686</v>
      </c>
      <c r="C1271">
        <v>31603450</v>
      </c>
      <c r="D1271">
        <v>23767356</v>
      </c>
      <c r="E1271">
        <v>32334064</v>
      </c>
      <c r="F1271">
        <v>18480160</v>
      </c>
      <c r="G1271">
        <v>31304370</v>
      </c>
      <c r="H1271">
        <v>31304370</v>
      </c>
      <c r="I1271">
        <v>25384910</v>
      </c>
      <c r="K1271" s="5">
        <f t="shared" si="181"/>
        <v>-1.0426814232635806E-3</v>
      </c>
      <c r="L1271" s="5">
        <f t="shared" si="186"/>
        <v>0</v>
      </c>
      <c r="M1271" s="5">
        <f t="shared" si="187"/>
        <v>0</v>
      </c>
      <c r="N1271" s="5">
        <f t="shared" si="180"/>
        <v>0</v>
      </c>
      <c r="O1271" s="5">
        <f t="shared" si="185"/>
        <v>-3.2005185038471717E-3</v>
      </c>
      <c r="P1271" s="5">
        <f t="shared" si="182"/>
        <v>3.8565156328986827E-3</v>
      </c>
      <c r="Q1271" s="5">
        <f t="shared" si="183"/>
        <v>3.8565156328986827E-3</v>
      </c>
      <c r="R1271" s="5">
        <f t="shared" si="184"/>
        <v>-3.2764638448912198E-4</v>
      </c>
      <c r="T1271" s="7">
        <f t="shared" si="188"/>
        <v>262.71384750332419</v>
      </c>
      <c r="U1271" s="4">
        <f t="shared" si="189"/>
        <v>3.9277311927468639E-4</v>
      </c>
      <c r="V1271" s="5">
        <f>T1271/MAX($T$14:T1271)-1</f>
        <v>-3.8764074640711743E-2</v>
      </c>
      <c r="Z1271" s="3"/>
      <c r="AA1271" s="3"/>
      <c r="AC1271" s="3"/>
      <c r="AE1271" s="3"/>
      <c r="AG1271" s="3"/>
      <c r="AL1271" s="3"/>
    </row>
    <row r="1272" spans="1:38" x14ac:dyDescent="0.25">
      <c r="A1272" s="3">
        <v>44410</v>
      </c>
      <c r="B1272">
        <v>17157730</v>
      </c>
      <c r="C1272">
        <v>31603450</v>
      </c>
      <c r="D1272">
        <v>23767356</v>
      </c>
      <c r="E1272">
        <v>32334064</v>
      </c>
      <c r="F1272">
        <v>18454412</v>
      </c>
      <c r="G1272">
        <v>31241624</v>
      </c>
      <c r="H1272">
        <v>31241624</v>
      </c>
      <c r="I1272">
        <v>25350944</v>
      </c>
      <c r="K1272" s="5">
        <f t="shared" si="181"/>
        <v>-4.4074146413018989E-3</v>
      </c>
      <c r="L1272" s="5">
        <f t="shared" si="186"/>
        <v>0</v>
      </c>
      <c r="M1272" s="5">
        <f t="shared" si="187"/>
        <v>0</v>
      </c>
      <c r="N1272" s="5">
        <f t="shared" si="180"/>
        <v>0</v>
      </c>
      <c r="O1272" s="5">
        <f t="shared" si="185"/>
        <v>-1.3932779802772188E-3</v>
      </c>
      <c r="P1272" s="5">
        <f t="shared" si="182"/>
        <v>-2.0043846913385677E-3</v>
      </c>
      <c r="Q1272" s="5">
        <f t="shared" si="183"/>
        <v>-2.0043846913385677E-3</v>
      </c>
      <c r="R1272" s="5">
        <f t="shared" si="184"/>
        <v>-1.3380390160926403E-3</v>
      </c>
      <c r="T1272" s="7">
        <f t="shared" si="188"/>
        <v>262.34777214293632</v>
      </c>
      <c r="U1272" s="4">
        <f t="shared" si="189"/>
        <v>-1.3934376275436117E-3</v>
      </c>
      <c r="V1272" s="5">
        <f>T1272/MAX($T$14:T1272)-1</f>
        <v>-4.010349694805404E-2</v>
      </c>
      <c r="Z1272" s="3"/>
      <c r="AA1272" s="3"/>
      <c r="AC1272" s="3"/>
      <c r="AE1272" s="3"/>
      <c r="AG1272" s="3"/>
      <c r="AL1272" s="3"/>
    </row>
    <row r="1273" spans="1:38" x14ac:dyDescent="0.25">
      <c r="A1273" s="3">
        <v>44411</v>
      </c>
      <c r="B1273">
        <v>17255810</v>
      </c>
      <c r="C1273">
        <v>31829886</v>
      </c>
      <c r="D1273">
        <v>23861802</v>
      </c>
      <c r="E1273">
        <v>32526318</v>
      </c>
      <c r="F1273">
        <v>18329796</v>
      </c>
      <c r="G1273">
        <v>31123680</v>
      </c>
      <c r="H1273">
        <v>31123680</v>
      </c>
      <c r="I1273">
        <v>25322030</v>
      </c>
      <c r="K1273" s="5">
        <f t="shared" si="181"/>
        <v>5.7163739026082627E-3</v>
      </c>
      <c r="L1273" s="5">
        <f t="shared" si="186"/>
        <v>7.1649139571787757E-3</v>
      </c>
      <c r="M1273" s="5">
        <f t="shared" si="187"/>
        <v>3.9737697369450764E-3</v>
      </c>
      <c r="N1273" s="5">
        <f t="shared" si="180"/>
        <v>5.9458656356961015E-3</v>
      </c>
      <c r="O1273" s="5">
        <f t="shared" si="185"/>
        <v>-6.7526399649038282E-3</v>
      </c>
      <c r="P1273" s="5">
        <f t="shared" si="182"/>
        <v>-3.7752198797348369E-3</v>
      </c>
      <c r="Q1273" s="5">
        <f t="shared" si="183"/>
        <v>-3.7752198797348369E-3</v>
      </c>
      <c r="R1273" s="5">
        <f t="shared" si="184"/>
        <v>-1.1405492434521936E-3</v>
      </c>
      <c r="T1273" s="7">
        <f t="shared" si="188"/>
        <v>262.58904336285116</v>
      </c>
      <c r="U1273" s="4">
        <f t="shared" si="189"/>
        <v>9.196617830753151E-4</v>
      </c>
      <c r="V1273" s="5">
        <f>T1273/MAX($T$14:T1273)-1</f>
        <v>-3.9220716818489487E-2</v>
      </c>
      <c r="Z1273" s="3"/>
      <c r="AA1273" s="3"/>
      <c r="AC1273" s="3"/>
      <c r="AE1273" s="3"/>
      <c r="AG1273" s="3"/>
      <c r="AL1273" s="3"/>
    </row>
    <row r="1274" spans="1:38" x14ac:dyDescent="0.25">
      <c r="A1274" s="3">
        <v>44412</v>
      </c>
      <c r="B1274">
        <v>17670426</v>
      </c>
      <c r="C1274">
        <v>32155232</v>
      </c>
      <c r="D1274">
        <v>24115002</v>
      </c>
      <c r="E1274">
        <v>32924132</v>
      </c>
      <c r="F1274">
        <v>18321468</v>
      </c>
      <c r="G1274">
        <v>31154322</v>
      </c>
      <c r="H1274">
        <v>31154322</v>
      </c>
      <c r="I1274">
        <v>25322030</v>
      </c>
      <c r="K1274" s="5">
        <f t="shared" si="181"/>
        <v>2.4027617364817955E-2</v>
      </c>
      <c r="L1274" s="5">
        <f t="shared" si="186"/>
        <v>1.0221400101778633E-2</v>
      </c>
      <c r="M1274" s="5">
        <f t="shared" si="187"/>
        <v>1.0611101374489618E-2</v>
      </c>
      <c r="N1274" s="5">
        <f t="shared" si="180"/>
        <v>1.2230526676889841E-2</v>
      </c>
      <c r="O1274" s="5">
        <f t="shared" si="185"/>
        <v>-4.5434220871853892E-4</v>
      </c>
      <c r="P1274" s="5">
        <f t="shared" si="182"/>
        <v>9.8452368100421239E-4</v>
      </c>
      <c r="Q1274" s="5">
        <f t="shared" si="183"/>
        <v>9.8452368100421239E-4</v>
      </c>
      <c r="R1274" s="5">
        <f t="shared" si="184"/>
        <v>0</v>
      </c>
      <c r="T1274" s="7">
        <f t="shared" si="188"/>
        <v>264.51268373394021</v>
      </c>
      <c r="U1274" s="4">
        <f t="shared" si="189"/>
        <v>7.3256688339082415E-3</v>
      </c>
      <c r="V1274" s="5">
        <f>T1274/MAX($T$14:T1274)-1</f>
        <v>-3.2182365967421855E-2</v>
      </c>
      <c r="Z1274" s="3"/>
      <c r="AA1274" s="3"/>
      <c r="AC1274" s="3"/>
      <c r="AE1274" s="3"/>
      <c r="AG1274" s="3"/>
      <c r="AL1274" s="3"/>
    </row>
    <row r="1275" spans="1:38" x14ac:dyDescent="0.25">
      <c r="A1275" s="3">
        <v>44413</v>
      </c>
      <c r="B1275">
        <v>17402730</v>
      </c>
      <c r="C1275">
        <v>31855200</v>
      </c>
      <c r="D1275">
        <v>23819304</v>
      </c>
      <c r="E1275">
        <v>32670706</v>
      </c>
      <c r="F1275">
        <v>18240716</v>
      </c>
      <c r="G1275">
        <v>31154322</v>
      </c>
      <c r="H1275">
        <v>31154322</v>
      </c>
      <c r="I1275">
        <v>25322030</v>
      </c>
      <c r="K1275" s="5">
        <f t="shared" si="181"/>
        <v>-1.5149380099834575E-2</v>
      </c>
      <c r="L1275" s="5">
        <f t="shared" si="186"/>
        <v>-9.3307365967690847E-3</v>
      </c>
      <c r="M1275" s="5">
        <f t="shared" si="187"/>
        <v>-1.226199359220459E-2</v>
      </c>
      <c r="N1275" s="5">
        <f t="shared" si="180"/>
        <v>-7.6972720191985644E-3</v>
      </c>
      <c r="O1275" s="5">
        <f t="shared" si="185"/>
        <v>-4.4075070840393638E-3</v>
      </c>
      <c r="P1275" s="5">
        <f t="shared" si="182"/>
        <v>0</v>
      </c>
      <c r="Q1275" s="5">
        <f t="shared" si="183"/>
        <v>0</v>
      </c>
      <c r="R1275" s="5">
        <f t="shared" si="184"/>
        <v>0</v>
      </c>
      <c r="T1275" s="7">
        <f t="shared" si="188"/>
        <v>262.89760600829709</v>
      </c>
      <c r="U1275" s="4">
        <f t="shared" si="189"/>
        <v>-6.1058611740057722E-3</v>
      </c>
      <c r="V1275" s="5">
        <f>T1275/MAX($T$14:T1275)-1</f>
        <v>-3.809172608257938E-2</v>
      </c>
      <c r="Z1275" s="3"/>
      <c r="AA1275" s="3"/>
      <c r="AC1275" s="3"/>
      <c r="AE1275" s="3"/>
      <c r="AG1275" s="3"/>
      <c r="AL1275" s="3"/>
    </row>
    <row r="1276" spans="1:38" x14ac:dyDescent="0.25">
      <c r="A1276" s="3">
        <v>44414</v>
      </c>
      <c r="B1276">
        <v>17342614</v>
      </c>
      <c r="C1276">
        <v>31855200</v>
      </c>
      <c r="D1276">
        <v>23819304</v>
      </c>
      <c r="E1276">
        <v>32670706</v>
      </c>
      <c r="F1276">
        <v>18344986</v>
      </c>
      <c r="G1276">
        <v>31377540</v>
      </c>
      <c r="H1276">
        <v>31377540</v>
      </c>
      <c r="I1276">
        <v>25472592</v>
      </c>
      <c r="K1276" s="5">
        <f t="shared" si="181"/>
        <v>-3.4544005452018522E-3</v>
      </c>
      <c r="L1276" s="5">
        <f t="shared" si="186"/>
        <v>0</v>
      </c>
      <c r="M1276" s="5">
        <f t="shared" si="187"/>
        <v>0</v>
      </c>
      <c r="N1276" s="5">
        <f t="shared" si="180"/>
        <v>0</v>
      </c>
      <c r="O1276" s="5">
        <f t="shared" si="185"/>
        <v>5.7163326264166869E-3</v>
      </c>
      <c r="P1276" s="5">
        <f t="shared" si="182"/>
        <v>7.1649127848136818E-3</v>
      </c>
      <c r="Q1276" s="5">
        <f t="shared" si="183"/>
        <v>7.1649127848136818E-3</v>
      </c>
      <c r="R1276" s="5">
        <f t="shared" si="184"/>
        <v>5.9458898042534791E-3</v>
      </c>
      <c r="T1276" s="7">
        <f t="shared" si="188"/>
        <v>263.63824270342252</v>
      </c>
      <c r="U1276" s="4">
        <f t="shared" si="189"/>
        <v>2.8172059318869597E-3</v>
      </c>
      <c r="V1276" s="5">
        <f>T1276/MAX($T$14:T1276)-1</f>
        <v>-3.5381832387368251E-2</v>
      </c>
      <c r="Z1276" s="3"/>
      <c r="AA1276" s="3"/>
      <c r="AC1276" s="3"/>
      <c r="AE1276" s="3"/>
      <c r="AG1276" s="3"/>
      <c r="AL1276" s="3"/>
    </row>
    <row r="1277" spans="1:38" x14ac:dyDescent="0.25">
      <c r="A1277" s="3">
        <v>44417</v>
      </c>
      <c r="B1277">
        <v>17315418</v>
      </c>
      <c r="C1277">
        <v>31855200</v>
      </c>
      <c r="D1277">
        <v>23819304</v>
      </c>
      <c r="E1277">
        <v>32670706</v>
      </c>
      <c r="F1277">
        <v>18785772</v>
      </c>
      <c r="G1277">
        <v>31698264</v>
      </c>
      <c r="H1277">
        <v>31698264</v>
      </c>
      <c r="I1277">
        <v>25784136</v>
      </c>
      <c r="K1277" s="5">
        <f t="shared" si="181"/>
        <v>-1.5681603707491387E-3</v>
      </c>
      <c r="L1277" s="5">
        <f t="shared" si="186"/>
        <v>0</v>
      </c>
      <c r="M1277" s="5">
        <f t="shared" si="187"/>
        <v>0</v>
      </c>
      <c r="N1277" s="5">
        <f t="shared" si="180"/>
        <v>0</v>
      </c>
      <c r="O1277" s="5">
        <f t="shared" si="185"/>
        <v>2.4027600784214176E-2</v>
      </c>
      <c r="P1277" s="5">
        <f t="shared" si="182"/>
        <v>1.0221451394851311E-2</v>
      </c>
      <c r="Q1277" s="5">
        <f t="shared" si="183"/>
        <v>1.0221451394851311E-2</v>
      </c>
      <c r="R1277" s="5">
        <f t="shared" si="184"/>
        <v>1.2230557455636948E-2</v>
      </c>
      <c r="T1277" s="7">
        <f t="shared" si="188"/>
        <v>265.45513533402624</v>
      </c>
      <c r="U1277" s="4">
        <f t="shared" si="189"/>
        <v>6.8916125823505758E-3</v>
      </c>
      <c r="V1277" s="5">
        <f>T1277/MAX($T$14:T1277)-1</f>
        <v>-2.8734057686285008E-2</v>
      </c>
      <c r="Z1277" s="3"/>
      <c r="AA1277" s="3"/>
      <c r="AC1277" s="3"/>
      <c r="AE1277" s="3"/>
      <c r="AG1277" s="3"/>
      <c r="AL1277" s="3"/>
    </row>
    <row r="1278" spans="1:38" x14ac:dyDescent="0.25">
      <c r="A1278" s="3">
        <v>44418</v>
      </c>
      <c r="B1278">
        <v>17241272</v>
      </c>
      <c r="C1278">
        <v>31774250</v>
      </c>
      <c r="D1278">
        <v>23759174</v>
      </c>
      <c r="E1278">
        <v>32670706</v>
      </c>
      <c r="F1278">
        <v>18647652</v>
      </c>
      <c r="G1278">
        <v>31560986</v>
      </c>
      <c r="H1278">
        <v>31560986</v>
      </c>
      <c r="I1278">
        <v>25585668</v>
      </c>
      <c r="K1278" s="5">
        <f t="shared" si="181"/>
        <v>-4.2820797049196724E-3</v>
      </c>
      <c r="L1278" s="5">
        <f t="shared" si="186"/>
        <v>-2.5411863683166835E-3</v>
      </c>
      <c r="M1278" s="5">
        <f t="shared" si="187"/>
        <v>-2.5244230477935448E-3</v>
      </c>
      <c r="N1278" s="5">
        <f t="shared" si="180"/>
        <v>0</v>
      </c>
      <c r="O1278" s="5">
        <f t="shared" si="185"/>
        <v>-7.3523728489838236E-3</v>
      </c>
      <c r="P1278" s="5">
        <f t="shared" si="182"/>
        <v>-4.330773445511138E-3</v>
      </c>
      <c r="Q1278" s="5">
        <f t="shared" si="183"/>
        <v>-4.330773445511138E-3</v>
      </c>
      <c r="R1278" s="5">
        <f t="shared" si="184"/>
        <v>-7.6972910785143567E-3</v>
      </c>
      <c r="T1278" s="7">
        <f t="shared" si="188"/>
        <v>264.35817848934533</v>
      </c>
      <c r="U1278" s="4">
        <f t="shared" si="189"/>
        <v>-4.1323624924437946E-3</v>
      </c>
      <c r="V1278" s="5">
        <f>T1278/MAX($T$14:T1278)-1</f>
        <v>-3.274768063649014E-2</v>
      </c>
      <c r="Z1278" s="3"/>
      <c r="AA1278" s="3"/>
      <c r="AC1278" s="3"/>
      <c r="AE1278" s="3"/>
      <c r="AG1278" s="3"/>
      <c r="AL1278" s="3"/>
    </row>
    <row r="1279" spans="1:38" x14ac:dyDescent="0.25">
      <c r="A1279" s="3">
        <v>44419</v>
      </c>
      <c r="B1279">
        <v>17301912</v>
      </c>
      <c r="C1279">
        <v>31592856</v>
      </c>
      <c r="D1279">
        <v>23641812</v>
      </c>
      <c r="E1279">
        <v>32552602</v>
      </c>
      <c r="F1279">
        <v>18569428</v>
      </c>
      <c r="G1279">
        <v>31560986</v>
      </c>
      <c r="H1279">
        <v>31560986</v>
      </c>
      <c r="I1279">
        <v>25585668</v>
      </c>
      <c r="K1279" s="5">
        <f t="shared" si="181"/>
        <v>3.5171418906911889E-3</v>
      </c>
      <c r="L1279" s="5">
        <f t="shared" si="186"/>
        <v>-5.7088365579045508E-3</v>
      </c>
      <c r="M1279" s="5">
        <f t="shared" si="187"/>
        <v>-4.9396498379952192E-3</v>
      </c>
      <c r="N1279" s="5">
        <f t="shared" si="180"/>
        <v>-3.6149815678914177E-3</v>
      </c>
      <c r="O1279" s="5">
        <f t="shared" si="185"/>
        <v>-4.1948444769346338E-3</v>
      </c>
      <c r="P1279" s="5">
        <f t="shared" si="182"/>
        <v>0</v>
      </c>
      <c r="Q1279" s="5">
        <f t="shared" si="183"/>
        <v>0</v>
      </c>
      <c r="R1279" s="5">
        <f t="shared" si="184"/>
        <v>0</v>
      </c>
      <c r="T1279" s="7">
        <f t="shared" si="188"/>
        <v>263.86445091045709</v>
      </c>
      <c r="U1279" s="4">
        <f t="shared" si="189"/>
        <v>-1.8676463187543291E-3</v>
      </c>
      <c r="V1279" s="5">
        <f>T1279/MAX($T$14:T1279)-1</f>
        <v>-3.4554165870056108E-2</v>
      </c>
      <c r="Z1279" s="3"/>
      <c r="AA1279" s="3"/>
      <c r="AC1279" s="3"/>
      <c r="AE1279" s="3"/>
      <c r="AG1279" s="3"/>
      <c r="AL1279" s="3"/>
    </row>
    <row r="1280" spans="1:38" x14ac:dyDescent="0.25">
      <c r="A1280" s="3">
        <v>44420</v>
      </c>
      <c r="B1280">
        <v>17209900</v>
      </c>
      <c r="C1280">
        <v>31433394</v>
      </c>
      <c r="D1280">
        <v>23640436</v>
      </c>
      <c r="E1280">
        <v>32564122</v>
      </c>
      <c r="F1280">
        <v>18540310</v>
      </c>
      <c r="G1280">
        <v>31560986</v>
      </c>
      <c r="H1280">
        <v>31560986</v>
      </c>
      <c r="I1280">
        <v>25585668</v>
      </c>
      <c r="K1280" s="5">
        <f t="shared" si="181"/>
        <v>-5.318024967413959E-3</v>
      </c>
      <c r="L1280" s="5">
        <f t="shared" si="186"/>
        <v>-5.0474069200960869E-3</v>
      </c>
      <c r="M1280" s="5">
        <f t="shared" si="187"/>
        <v>-5.8201968613946775E-5</v>
      </c>
      <c r="N1280" s="5">
        <f t="shared" si="180"/>
        <v>3.5388876133457536E-4</v>
      </c>
      <c r="O1280" s="5">
        <f t="shared" si="185"/>
        <v>-1.5680612240721592E-3</v>
      </c>
      <c r="P1280" s="5">
        <f t="shared" si="182"/>
        <v>0</v>
      </c>
      <c r="Q1280" s="5">
        <f t="shared" si="183"/>
        <v>0</v>
      </c>
      <c r="R1280" s="5">
        <f t="shared" si="184"/>
        <v>0</v>
      </c>
      <c r="T1280" s="7">
        <f t="shared" si="188"/>
        <v>263.48060048869098</v>
      </c>
      <c r="U1280" s="4">
        <f t="shared" si="189"/>
        <v>-1.4547257898576971E-3</v>
      </c>
      <c r="V1280" s="5">
        <f>T1280/MAX($T$14:T1280)-1</f>
        <v>-3.5958624823675733E-2</v>
      </c>
      <c r="Z1280" s="3"/>
      <c r="AA1280" s="3"/>
      <c r="AC1280" s="3"/>
      <c r="AE1280" s="3"/>
      <c r="AG1280" s="3"/>
      <c r="AL1280" s="3"/>
    </row>
    <row r="1281" spans="1:38" x14ac:dyDescent="0.25">
      <c r="A1281" s="3">
        <v>44421</v>
      </c>
      <c r="B1281">
        <v>17209900</v>
      </c>
      <c r="C1281">
        <v>31433394</v>
      </c>
      <c r="D1281">
        <v>23640436</v>
      </c>
      <c r="E1281">
        <v>32564122</v>
      </c>
      <c r="F1281">
        <v>18460918</v>
      </c>
      <c r="G1281">
        <v>31480784</v>
      </c>
      <c r="H1281">
        <v>31480784</v>
      </c>
      <c r="I1281">
        <v>25585668</v>
      </c>
      <c r="K1281" s="5">
        <f t="shared" si="181"/>
        <v>0</v>
      </c>
      <c r="L1281" s="5">
        <f t="shared" si="186"/>
        <v>0</v>
      </c>
      <c r="M1281" s="5">
        <f t="shared" si="187"/>
        <v>0</v>
      </c>
      <c r="N1281" s="5">
        <f t="shared" si="180"/>
        <v>0</v>
      </c>
      <c r="O1281" s="5">
        <f t="shared" si="185"/>
        <v>-4.2821290474647222E-3</v>
      </c>
      <c r="P1281" s="5">
        <f t="shared" si="182"/>
        <v>-2.5411753612514243E-3</v>
      </c>
      <c r="Q1281" s="5">
        <f t="shared" si="183"/>
        <v>-2.5411753612514243E-3</v>
      </c>
      <c r="R1281" s="5">
        <f t="shared" si="184"/>
        <v>0</v>
      </c>
      <c r="T1281" s="7">
        <f t="shared" si="188"/>
        <v>263.17218064455909</v>
      </c>
      <c r="U1281" s="4">
        <f t="shared" si="189"/>
        <v>-1.1705599712459464E-3</v>
      </c>
      <c r="V1281" s="5">
        <f>T1281/MAX($T$14:T1281)-1</f>
        <v>-3.7087093068082E-2</v>
      </c>
      <c r="Z1281" s="3"/>
      <c r="AA1281" s="3"/>
      <c r="AC1281" s="3"/>
      <c r="AE1281" s="3"/>
      <c r="AG1281" s="3"/>
      <c r="AL1281" s="3"/>
    </row>
    <row r="1282" spans="1:38" x14ac:dyDescent="0.25">
      <c r="A1282" s="3">
        <v>44424</v>
      </c>
      <c r="B1282">
        <v>17209900</v>
      </c>
      <c r="C1282">
        <v>31433394</v>
      </c>
      <c r="D1282">
        <v>23640436</v>
      </c>
      <c r="E1282">
        <v>32564122</v>
      </c>
      <c r="F1282">
        <v>18525848</v>
      </c>
      <c r="G1282">
        <v>31301066</v>
      </c>
      <c r="H1282">
        <v>31301066</v>
      </c>
      <c r="I1282">
        <v>25493176</v>
      </c>
      <c r="K1282" s="5">
        <f t="shared" si="181"/>
        <v>0</v>
      </c>
      <c r="L1282" s="5">
        <f t="shared" si="186"/>
        <v>0</v>
      </c>
      <c r="M1282" s="5">
        <f t="shared" si="187"/>
        <v>0</v>
      </c>
      <c r="N1282" s="5">
        <f t="shared" si="180"/>
        <v>0</v>
      </c>
      <c r="O1282" s="5">
        <f t="shared" si="185"/>
        <v>3.5171598725480813E-3</v>
      </c>
      <c r="P1282" s="5">
        <f t="shared" si="182"/>
        <v>-5.7088158922599108E-3</v>
      </c>
      <c r="Q1282" s="5">
        <f t="shared" si="183"/>
        <v>-5.7088158922599108E-3</v>
      </c>
      <c r="R1282" s="5">
        <f t="shared" si="184"/>
        <v>-3.6149925810027295E-3</v>
      </c>
      <c r="T1282" s="7">
        <f t="shared" si="188"/>
        <v>262.79336190684018</v>
      </c>
      <c r="U1282" s="4">
        <f t="shared" si="189"/>
        <v>-1.4394330616218087E-3</v>
      </c>
      <c r="V1282" s="5">
        <f>T1282/MAX($T$14:T1282)-1</f>
        <v>-3.847314174178218E-2</v>
      </c>
      <c r="Z1282" s="3"/>
      <c r="AA1282" s="3"/>
      <c r="AC1282" s="3"/>
      <c r="AE1282" s="3"/>
      <c r="AG1282" s="3"/>
      <c r="AL1282" s="3"/>
    </row>
    <row r="1283" spans="1:38" x14ac:dyDescent="0.25">
      <c r="A1283" s="3">
        <v>44425</v>
      </c>
      <c r="B1283">
        <v>17113248</v>
      </c>
      <c r="C1283">
        <v>31227050</v>
      </c>
      <c r="D1283">
        <v>23459496</v>
      </c>
      <c r="E1283">
        <v>32446134</v>
      </c>
      <c r="F1283">
        <v>18427326</v>
      </c>
      <c r="G1283">
        <v>31297992</v>
      </c>
      <c r="H1283">
        <v>31297992</v>
      </c>
      <c r="I1283">
        <v>25502198</v>
      </c>
      <c r="K1283" s="5">
        <f t="shared" si="181"/>
        <v>-5.616069820277847E-3</v>
      </c>
      <c r="L1283" s="5">
        <f t="shared" si="186"/>
        <v>-6.5644836189181488E-3</v>
      </c>
      <c r="M1283" s="5">
        <f t="shared" si="187"/>
        <v>-7.6538351492332346E-3</v>
      </c>
      <c r="N1283" s="5">
        <f t="shared" si="180"/>
        <v>-3.6232513807680222E-3</v>
      </c>
      <c r="O1283" s="5">
        <f t="shared" si="185"/>
        <v>-5.3180831452357413E-3</v>
      </c>
      <c r="P1283" s="5">
        <f t="shared" si="182"/>
        <v>-9.8207517916448772E-5</v>
      </c>
      <c r="Q1283" s="5">
        <f t="shared" si="183"/>
        <v>-9.8207517916448772E-5</v>
      </c>
      <c r="R1283" s="5">
        <f t="shared" si="184"/>
        <v>3.5389862761703306E-4</v>
      </c>
      <c r="T1283" s="7">
        <f t="shared" si="188"/>
        <v>261.85327648483866</v>
      </c>
      <c r="U1283" s="4">
        <f t="shared" si="189"/>
        <v>-3.5772799403311073E-3</v>
      </c>
      <c r="V1283" s="5">
        <f>T1283/MAX($T$14:T1283)-1</f>
        <v>-4.1912792483918992E-2</v>
      </c>
      <c r="Z1283" s="3"/>
      <c r="AA1283" s="3"/>
      <c r="AC1283" s="3"/>
      <c r="AE1283" s="3"/>
      <c r="AG1283" s="3"/>
      <c r="AL1283" s="3"/>
    </row>
    <row r="1284" spans="1:38" x14ac:dyDescent="0.25">
      <c r="A1284" s="3">
        <v>44426</v>
      </c>
      <c r="B1284">
        <v>17506642</v>
      </c>
      <c r="C1284">
        <v>32208722</v>
      </c>
      <c r="D1284">
        <v>23346790</v>
      </c>
      <c r="E1284">
        <v>33698104</v>
      </c>
      <c r="F1284">
        <v>18427326</v>
      </c>
      <c r="G1284">
        <v>31297992</v>
      </c>
      <c r="H1284">
        <v>31297992</v>
      </c>
      <c r="I1284">
        <v>25502198</v>
      </c>
      <c r="K1284" s="5">
        <f t="shared" si="181"/>
        <v>2.2987687667472612E-2</v>
      </c>
      <c r="L1284" s="5">
        <f t="shared" si="186"/>
        <v>3.1436591032454331E-2</v>
      </c>
      <c r="M1284" s="5">
        <f t="shared" si="187"/>
        <v>-4.8042805352681572E-3</v>
      </c>
      <c r="N1284" s="5">
        <f t="shared" si="180"/>
        <v>3.8586107053616869E-2</v>
      </c>
      <c r="O1284" s="5">
        <f t="shared" si="185"/>
        <v>0</v>
      </c>
      <c r="P1284" s="5">
        <f t="shared" si="182"/>
        <v>0</v>
      </c>
      <c r="Q1284" s="5">
        <f t="shared" si="183"/>
        <v>0</v>
      </c>
      <c r="R1284" s="5">
        <f t="shared" si="184"/>
        <v>0</v>
      </c>
      <c r="T1284" s="7">
        <f t="shared" si="188"/>
        <v>264.74040869201019</v>
      </c>
      <c r="U1284" s="4">
        <f t="shared" si="189"/>
        <v>1.1025763152284457E-2</v>
      </c>
      <c r="V1284" s="5">
        <f>T1284/MAX($T$14:T1284)-1</f>
        <v>-3.1349149854612901E-2</v>
      </c>
      <c r="Z1284" s="3"/>
      <c r="AA1284" s="3"/>
      <c r="AC1284" s="3"/>
      <c r="AE1284" s="3"/>
      <c r="AG1284" s="3"/>
      <c r="AL1284" s="3"/>
    </row>
    <row r="1285" spans="1:38" x14ac:dyDescent="0.25">
      <c r="A1285" s="3">
        <v>44428</v>
      </c>
      <c r="B1285">
        <v>17471552</v>
      </c>
      <c r="C1285">
        <v>32208722</v>
      </c>
      <c r="D1285">
        <v>23346790</v>
      </c>
      <c r="E1285">
        <v>33698104</v>
      </c>
      <c r="F1285">
        <v>18427326</v>
      </c>
      <c r="G1285">
        <v>31297992</v>
      </c>
      <c r="H1285">
        <v>31297992</v>
      </c>
      <c r="I1285">
        <v>25502198</v>
      </c>
      <c r="K1285" s="5">
        <f t="shared" si="181"/>
        <v>-2.0043821082307289E-3</v>
      </c>
      <c r="L1285" s="5">
        <f t="shared" si="186"/>
        <v>0</v>
      </c>
      <c r="M1285" s="5">
        <f t="shared" si="187"/>
        <v>0</v>
      </c>
      <c r="N1285" s="5">
        <f t="shared" si="180"/>
        <v>0</v>
      </c>
      <c r="O1285" s="5">
        <f t="shared" si="185"/>
        <v>0</v>
      </c>
      <c r="P1285" s="5">
        <f t="shared" si="182"/>
        <v>0</v>
      </c>
      <c r="Q1285" s="5">
        <f t="shared" si="183"/>
        <v>0</v>
      </c>
      <c r="R1285" s="5">
        <f t="shared" si="184"/>
        <v>0</v>
      </c>
      <c r="T1285" s="7">
        <f t="shared" si="188"/>
        <v>264.67407857469669</v>
      </c>
      <c r="U1285" s="4">
        <f t="shared" si="189"/>
        <v>-2.5054776352884112E-4</v>
      </c>
      <c r="V1285" s="5">
        <f>T1285/MAX($T$14:T1285)-1</f>
        <v>-3.1591843158757071E-2</v>
      </c>
      <c r="Z1285" s="3"/>
      <c r="AA1285" s="3"/>
      <c r="AC1285" s="3"/>
      <c r="AE1285" s="3"/>
      <c r="AG1285" s="3"/>
      <c r="AL1285" s="3"/>
    </row>
    <row r="1286" spans="1:38" x14ac:dyDescent="0.25">
      <c r="A1286" s="3">
        <v>44431</v>
      </c>
      <c r="B1286">
        <v>17481292</v>
      </c>
      <c r="C1286">
        <v>32102654</v>
      </c>
      <c r="D1286">
        <v>23263754</v>
      </c>
      <c r="E1286">
        <v>33647672</v>
      </c>
      <c r="F1286">
        <v>18323836</v>
      </c>
      <c r="G1286">
        <v>31092536</v>
      </c>
      <c r="H1286">
        <v>31092536</v>
      </c>
      <c r="I1286">
        <v>25409796</v>
      </c>
      <c r="K1286" s="5">
        <f t="shared" si="181"/>
        <v>5.5747766426250678E-4</v>
      </c>
      <c r="L1286" s="5">
        <f t="shared" si="186"/>
        <v>-3.2931452542575013E-3</v>
      </c>
      <c r="M1286" s="5">
        <f t="shared" si="187"/>
        <v>-3.5566345523303511E-3</v>
      </c>
      <c r="N1286" s="5">
        <f t="shared" si="180"/>
        <v>-1.4965827157515932E-3</v>
      </c>
      <c r="O1286" s="5">
        <f t="shared" si="185"/>
        <v>-5.6161159790628634E-3</v>
      </c>
      <c r="P1286" s="5">
        <f t="shared" si="182"/>
        <v>-6.5645105922450542E-3</v>
      </c>
      <c r="Q1286" s="5">
        <f t="shared" si="183"/>
        <v>-6.5645105922450542E-3</v>
      </c>
      <c r="R1286" s="5">
        <f t="shared" si="184"/>
        <v>-3.6232955292716529E-3</v>
      </c>
      <c r="T1286" s="7">
        <f t="shared" si="188"/>
        <v>263.67634604531298</v>
      </c>
      <c r="U1286" s="4">
        <f t="shared" si="189"/>
        <v>-3.7696646938626954E-3</v>
      </c>
      <c r="V1286" s="5">
        <f>T1286/MAX($T$14:T1286)-1</f>
        <v>-3.5242417196850395E-2</v>
      </c>
      <c r="Z1286" s="3"/>
      <c r="AA1286" s="3"/>
      <c r="AC1286" s="3"/>
      <c r="AE1286" s="3"/>
      <c r="AG1286" s="3"/>
      <c r="AL1286" s="3"/>
    </row>
    <row r="1287" spans="1:38" x14ac:dyDescent="0.25">
      <c r="A1287" s="3">
        <v>44432</v>
      </c>
      <c r="B1287">
        <v>17605360</v>
      </c>
      <c r="C1287">
        <v>32384752</v>
      </c>
      <c r="D1287">
        <v>23332828</v>
      </c>
      <c r="E1287">
        <v>33655976</v>
      </c>
      <c r="F1287">
        <v>18364894</v>
      </c>
      <c r="G1287">
        <v>31182906</v>
      </c>
      <c r="H1287">
        <v>31182906</v>
      </c>
      <c r="I1287">
        <v>25504180</v>
      </c>
      <c r="K1287" s="5">
        <f t="shared" si="181"/>
        <v>7.0971870957821093E-3</v>
      </c>
      <c r="L1287" s="5">
        <f t="shared" si="186"/>
        <v>8.7873731561258772E-3</v>
      </c>
      <c r="M1287" s="5">
        <f t="shared" si="187"/>
        <v>2.9691682606340919E-3</v>
      </c>
      <c r="N1287" s="5">
        <f t="shared" si="180"/>
        <v>2.4679270530225672E-4</v>
      </c>
      <c r="O1287" s="5">
        <f t="shared" si="185"/>
        <v>2.2406880306067301E-3</v>
      </c>
      <c r="P1287" s="5">
        <f t="shared" si="182"/>
        <v>2.9064853378315547E-3</v>
      </c>
      <c r="Q1287" s="5">
        <f t="shared" si="183"/>
        <v>2.9064853378315547E-3</v>
      </c>
      <c r="R1287" s="5">
        <f t="shared" si="184"/>
        <v>3.7144729536593424E-3</v>
      </c>
      <c r="T1287" s="7">
        <f t="shared" si="188"/>
        <v>264.69376274508204</v>
      </c>
      <c r="U1287" s="4">
        <f t="shared" si="189"/>
        <v>3.8585816097216896E-3</v>
      </c>
      <c r="V1287" s="5">
        <f>T1287/MAX($T$14:T1287)-1</f>
        <v>-3.1519821330006526E-2</v>
      </c>
      <c r="Z1287" s="3"/>
      <c r="AA1287" s="3"/>
      <c r="AC1287" s="3"/>
      <c r="AE1287" s="3"/>
      <c r="AG1287" s="3"/>
      <c r="AL1287" s="3"/>
    </row>
    <row r="1288" spans="1:38" x14ac:dyDescent="0.25">
      <c r="A1288" s="3">
        <v>44433</v>
      </c>
      <c r="B1288">
        <v>17608494</v>
      </c>
      <c r="C1288">
        <v>32564720</v>
      </c>
      <c r="D1288">
        <v>23419722</v>
      </c>
      <c r="E1288">
        <v>33718280</v>
      </c>
      <c r="F1288">
        <v>18492534</v>
      </c>
      <c r="G1288">
        <v>31480434</v>
      </c>
      <c r="H1288">
        <v>31480434</v>
      </c>
      <c r="I1288">
        <v>25659964</v>
      </c>
      <c r="K1288" s="5">
        <f t="shared" si="181"/>
        <v>1.7801396847327844E-4</v>
      </c>
      <c r="L1288" s="5">
        <f t="shared" si="186"/>
        <v>5.5571832077021543E-3</v>
      </c>
      <c r="M1288" s="5">
        <f t="shared" si="187"/>
        <v>3.7241092249939989E-3</v>
      </c>
      <c r="N1288" s="5">
        <f t="shared" si="180"/>
        <v>1.8512017004053138E-3</v>
      </c>
      <c r="O1288" s="5">
        <f t="shared" si="185"/>
        <v>6.9502170826578613E-3</v>
      </c>
      <c r="P1288" s="5">
        <f t="shared" si="182"/>
        <v>9.5413814222446991E-3</v>
      </c>
      <c r="Q1288" s="5">
        <f t="shared" si="183"/>
        <v>9.5413814222446991E-3</v>
      </c>
      <c r="R1288" s="5">
        <f t="shared" si="184"/>
        <v>6.1081752089264807E-3</v>
      </c>
      <c r="T1288" s="7">
        <f t="shared" si="188"/>
        <v>266.1314357750702</v>
      </c>
      <c r="U1288" s="4">
        <f t="shared" si="189"/>
        <v>5.4314579047060607E-3</v>
      </c>
      <c r="V1288" s="5">
        <f>T1288/MAX($T$14:T1288)-1</f>
        <v>-2.6259562008018267E-2</v>
      </c>
      <c r="Z1288" s="3"/>
      <c r="AA1288" s="3"/>
      <c r="AC1288" s="3"/>
      <c r="AE1288" s="3"/>
      <c r="AG1288" s="3"/>
      <c r="AL1288" s="3"/>
    </row>
    <row r="1289" spans="1:38" x14ac:dyDescent="0.25">
      <c r="A1289" s="3">
        <v>44434</v>
      </c>
      <c r="B1289">
        <v>17506836</v>
      </c>
      <c r="C1289">
        <v>32348654</v>
      </c>
      <c r="D1289">
        <v>23296832</v>
      </c>
      <c r="E1289">
        <v>33383976</v>
      </c>
      <c r="F1289">
        <v>18502844</v>
      </c>
      <c r="G1289">
        <v>31376764</v>
      </c>
      <c r="H1289">
        <v>31376764</v>
      </c>
      <c r="I1289">
        <v>25621560</v>
      </c>
      <c r="K1289" s="5">
        <f t="shared" si="181"/>
        <v>-5.7732364846192485E-3</v>
      </c>
      <c r="L1289" s="5">
        <f t="shared" si="186"/>
        <v>-6.6349718345497521E-3</v>
      </c>
      <c r="M1289" s="5">
        <f t="shared" si="187"/>
        <v>-5.24728688068965E-3</v>
      </c>
      <c r="N1289" s="5">
        <f t="shared" ref="N1289:N1352" si="190">E1289/E1288-1</f>
        <v>-9.9146219795315238E-3</v>
      </c>
      <c r="O1289" s="5">
        <f t="shared" si="185"/>
        <v>5.5752229521388585E-4</v>
      </c>
      <c r="P1289" s="5">
        <f t="shared" si="182"/>
        <v>-3.2931566318303851E-3</v>
      </c>
      <c r="Q1289" s="5">
        <f t="shared" si="183"/>
        <v>-3.2931566318303851E-3</v>
      </c>
      <c r="R1289" s="5">
        <f t="shared" si="184"/>
        <v>-1.4966505798683638E-3</v>
      </c>
      <c r="T1289" s="7">
        <f t="shared" si="188"/>
        <v>264.96393184587862</v>
      </c>
      <c r="U1289" s="4">
        <f t="shared" si="189"/>
        <v>-4.3869448409631778E-3</v>
      </c>
      <c r="V1289" s="5">
        <f>T1289/MAX($T$14:T1289)-1</f>
        <v>-3.0531307598904545E-2</v>
      </c>
      <c r="Z1289" s="3"/>
      <c r="AA1289" s="3"/>
      <c r="AC1289" s="3"/>
      <c r="AE1289" s="3"/>
      <c r="AG1289" s="3"/>
      <c r="AL1289" s="3"/>
    </row>
    <row r="1290" spans="1:38" x14ac:dyDescent="0.25">
      <c r="A1290" s="3">
        <v>44435</v>
      </c>
      <c r="B1290">
        <v>17473236</v>
      </c>
      <c r="C1290">
        <v>32348654</v>
      </c>
      <c r="D1290">
        <v>23296832</v>
      </c>
      <c r="E1290">
        <v>33383976</v>
      </c>
      <c r="F1290">
        <v>18634162</v>
      </c>
      <c r="G1290">
        <v>31652484</v>
      </c>
      <c r="H1290">
        <v>31652484</v>
      </c>
      <c r="I1290">
        <v>25627884</v>
      </c>
      <c r="K1290" s="5">
        <f t="shared" si="181"/>
        <v>-1.919250286002594E-3</v>
      </c>
      <c r="L1290" s="5">
        <f t="shared" si="186"/>
        <v>0</v>
      </c>
      <c r="M1290" s="5">
        <f t="shared" si="187"/>
        <v>0</v>
      </c>
      <c r="N1290" s="5">
        <f t="shared" si="190"/>
        <v>0</v>
      </c>
      <c r="O1290" s="5">
        <f t="shared" si="185"/>
        <v>7.0971792228264885E-3</v>
      </c>
      <c r="P1290" s="5">
        <f t="shared" si="182"/>
        <v>8.7873943915950381E-3</v>
      </c>
      <c r="Q1290" s="5">
        <f t="shared" si="183"/>
        <v>8.7873943915950381E-3</v>
      </c>
      <c r="R1290" s="5">
        <f t="shared" si="184"/>
        <v>2.4682337843606739E-4</v>
      </c>
      <c r="T1290" s="7">
        <f t="shared" si="188"/>
        <v>265.72568795089063</v>
      </c>
      <c r="U1290" s="4">
        <f t="shared" si="189"/>
        <v>2.8749426373062548E-3</v>
      </c>
      <c r="V1290" s="5">
        <f>T1290/MAX($T$14:T1290)-1</f>
        <v>-2.7744140719587085E-2</v>
      </c>
      <c r="Z1290" s="3"/>
      <c r="AA1290" s="3"/>
      <c r="AC1290" s="3"/>
      <c r="AE1290" s="3"/>
      <c r="AG1290" s="3"/>
      <c r="AL1290" s="3"/>
    </row>
    <row r="1291" spans="1:38" x14ac:dyDescent="0.25">
      <c r="A1291" s="3">
        <v>44438</v>
      </c>
      <c r="B1291">
        <v>17683094</v>
      </c>
      <c r="C1291">
        <v>32575134</v>
      </c>
      <c r="D1291">
        <v>23497442</v>
      </c>
      <c r="E1291">
        <v>33672600</v>
      </c>
      <c r="F1291">
        <v>18637480</v>
      </c>
      <c r="G1291">
        <v>31828382</v>
      </c>
      <c r="H1291">
        <v>31828382</v>
      </c>
      <c r="I1291">
        <v>25675326</v>
      </c>
      <c r="K1291" s="5">
        <f t="shared" ref="K1291:K1354" si="191">B1291/B1290-1</f>
        <v>1.201025385337906E-2</v>
      </c>
      <c r="L1291" s="5">
        <f t="shared" si="186"/>
        <v>7.001218659669739E-3</v>
      </c>
      <c r="M1291" s="5">
        <f t="shared" si="187"/>
        <v>8.6110420506959606E-3</v>
      </c>
      <c r="N1291" s="5">
        <f t="shared" si="190"/>
        <v>8.6455849357187642E-3</v>
      </c>
      <c r="O1291" s="5">
        <f t="shared" si="185"/>
        <v>1.7806005979759121E-4</v>
      </c>
      <c r="P1291" s="5">
        <f t="shared" si="182"/>
        <v>5.5571625910939559E-3</v>
      </c>
      <c r="Q1291" s="5">
        <f t="shared" si="183"/>
        <v>5.5571625910939559E-3</v>
      </c>
      <c r="R1291" s="5">
        <f t="shared" si="184"/>
        <v>1.8511867776520585E-3</v>
      </c>
      <c r="T1291" s="7">
        <f t="shared" si="188"/>
        <v>267.36693175179272</v>
      </c>
      <c r="U1291" s="4">
        <f t="shared" si="189"/>
        <v>6.1764589398876357E-3</v>
      </c>
      <c r="V1291" s="5">
        <f>T1291/MAX($T$14:T1291)-1</f>
        <v>-2.1739042325676361E-2</v>
      </c>
      <c r="Z1291" s="3"/>
      <c r="AA1291" s="3"/>
      <c r="AC1291" s="3"/>
      <c r="AE1291" s="3"/>
      <c r="AG1291" s="3"/>
      <c r="AL1291" s="3"/>
    </row>
    <row r="1292" spans="1:38" x14ac:dyDescent="0.25">
      <c r="A1292" s="3">
        <v>44439</v>
      </c>
      <c r="B1292">
        <v>17621512</v>
      </c>
      <c r="C1292">
        <v>32576596</v>
      </c>
      <c r="D1292">
        <v>23523508</v>
      </c>
      <c r="E1292">
        <v>33492556</v>
      </c>
      <c r="F1292">
        <v>18610302</v>
      </c>
      <c r="G1292">
        <v>31794776</v>
      </c>
      <c r="H1292">
        <v>31794776</v>
      </c>
      <c r="I1292">
        <v>25679484</v>
      </c>
      <c r="K1292" s="5">
        <f t="shared" si="191"/>
        <v>-3.4825353526933833E-3</v>
      </c>
      <c r="L1292" s="5">
        <f t="shared" si="186"/>
        <v>4.4880859124019068E-5</v>
      </c>
      <c r="M1292" s="5">
        <f t="shared" si="187"/>
        <v>1.1093122391789834E-3</v>
      </c>
      <c r="N1292" s="5">
        <f t="shared" si="190"/>
        <v>-5.3468992593384002E-3</v>
      </c>
      <c r="O1292" s="5">
        <f t="shared" si="185"/>
        <v>-1.4582443549234769E-3</v>
      </c>
      <c r="P1292" s="5">
        <f t="shared" si="182"/>
        <v>-1.0558500900234025E-3</v>
      </c>
      <c r="Q1292" s="5">
        <f t="shared" si="183"/>
        <v>-1.0558500900234025E-3</v>
      </c>
      <c r="R1292" s="5">
        <f t="shared" si="184"/>
        <v>1.6194536342006849E-4</v>
      </c>
      <c r="T1292" s="7">
        <f t="shared" si="188"/>
        <v>266.9965202448065</v>
      </c>
      <c r="U1292" s="4">
        <f t="shared" si="189"/>
        <v>-1.3854050856598743E-3</v>
      </c>
      <c r="V1292" s="5">
        <f>T1292/MAX($T$14:T1292)-1</f>
        <v>-2.3094330031540933E-2</v>
      </c>
      <c r="Z1292" s="3"/>
      <c r="AA1292" s="3"/>
      <c r="AC1292" s="3"/>
      <c r="AE1292" s="3"/>
      <c r="AG1292" s="3"/>
      <c r="AL1292" s="3"/>
    </row>
    <row r="1293" spans="1:38" x14ac:dyDescent="0.25">
      <c r="A1293" s="3">
        <v>44440</v>
      </c>
      <c r="B1293">
        <v>17476640</v>
      </c>
      <c r="C1293">
        <v>32427088</v>
      </c>
      <c r="D1293">
        <v>23396308</v>
      </c>
      <c r="E1293">
        <v>33503064</v>
      </c>
      <c r="F1293">
        <v>18556272</v>
      </c>
      <c r="G1293">
        <v>31755298</v>
      </c>
      <c r="H1293">
        <v>31755298</v>
      </c>
      <c r="I1293">
        <v>25679484</v>
      </c>
      <c r="K1293" s="5">
        <f t="shared" si="191"/>
        <v>-8.2213149473212566E-3</v>
      </c>
      <c r="L1293" s="5">
        <f t="shared" si="186"/>
        <v>-4.5894297857271837E-3</v>
      </c>
      <c r="M1293" s="5">
        <f t="shared" si="187"/>
        <v>-5.407356759884574E-3</v>
      </c>
      <c r="N1293" s="5">
        <f t="shared" si="190"/>
        <v>3.1374135793038604E-4</v>
      </c>
      <c r="O1293" s="5">
        <f t="shared" si="185"/>
        <v>-2.903230694483061E-3</v>
      </c>
      <c r="P1293" s="5">
        <f t="shared" si="182"/>
        <v>-1.2416505151663371E-3</v>
      </c>
      <c r="Q1293" s="5">
        <f t="shared" si="183"/>
        <v>-1.2416505151663371E-3</v>
      </c>
      <c r="R1293" s="5">
        <f t="shared" si="184"/>
        <v>0</v>
      </c>
      <c r="T1293" s="7">
        <f t="shared" si="188"/>
        <v>266.21919685981032</v>
      </c>
      <c r="U1293" s="4">
        <f t="shared" si="189"/>
        <v>-2.9113614824772954E-3</v>
      </c>
      <c r="V1293" s="5">
        <f>T1293/MAX($T$14:T1293)-1</f>
        <v>-2.5938455571100749E-2</v>
      </c>
      <c r="Z1293" s="3"/>
      <c r="AA1293" s="3"/>
      <c r="AC1293" s="3"/>
      <c r="AE1293" s="3"/>
      <c r="AG1293" s="3"/>
      <c r="AL1293" s="3"/>
    </row>
    <row r="1294" spans="1:38" x14ac:dyDescent="0.25">
      <c r="A1294" s="3">
        <v>44441</v>
      </c>
      <c r="B1294">
        <v>17435720</v>
      </c>
      <c r="C1294">
        <v>32291704</v>
      </c>
      <c r="D1294">
        <v>23308028</v>
      </c>
      <c r="E1294">
        <v>33379708</v>
      </c>
      <c r="F1294">
        <v>18779140</v>
      </c>
      <c r="G1294">
        <v>31977626</v>
      </c>
      <c r="H1294">
        <v>31977626</v>
      </c>
      <c r="I1294">
        <v>25901496</v>
      </c>
      <c r="K1294" s="5">
        <f t="shared" si="191"/>
        <v>-2.3414111637019008E-3</v>
      </c>
      <c r="L1294" s="5">
        <f t="shared" si="186"/>
        <v>-4.1750279889455344E-3</v>
      </c>
      <c r="M1294" s="5">
        <f t="shared" si="187"/>
        <v>-3.7732449068459406E-3</v>
      </c>
      <c r="N1294" s="5">
        <f t="shared" si="190"/>
        <v>-3.6819318973333459E-3</v>
      </c>
      <c r="O1294" s="5">
        <f t="shared" si="185"/>
        <v>1.2010386569026421E-2</v>
      </c>
      <c r="P1294" s="5">
        <f t="shared" si="182"/>
        <v>7.0012884149284194E-3</v>
      </c>
      <c r="Q1294" s="5">
        <f t="shared" si="183"/>
        <v>7.0012884149284194E-3</v>
      </c>
      <c r="R1294" s="5">
        <f t="shared" si="184"/>
        <v>8.6455008208108364E-3</v>
      </c>
      <c r="T1294" s="7">
        <f t="shared" si="188"/>
        <v>266.90760137607299</v>
      </c>
      <c r="U1294" s="4">
        <f t="shared" si="189"/>
        <v>2.5858560328584218E-3</v>
      </c>
      <c r="V1294" s="5">
        <f>T1294/MAX($T$14:T1294)-1</f>
        <v>-2.3419672650063839E-2</v>
      </c>
      <c r="Z1294" s="3"/>
      <c r="AA1294" s="3"/>
      <c r="AC1294" s="3"/>
      <c r="AE1294" s="3"/>
      <c r="AG1294" s="3"/>
      <c r="AL1294" s="3"/>
    </row>
    <row r="1295" spans="1:38" x14ac:dyDescent="0.25">
      <c r="A1295" s="3">
        <v>44442</v>
      </c>
      <c r="B1295">
        <v>17380230</v>
      </c>
      <c r="C1295">
        <v>32272450</v>
      </c>
      <c r="D1295">
        <v>23268822</v>
      </c>
      <c r="E1295">
        <v>33348078</v>
      </c>
      <c r="F1295">
        <v>18713740</v>
      </c>
      <c r="G1295">
        <v>31979060</v>
      </c>
      <c r="H1295">
        <v>31979060</v>
      </c>
      <c r="I1295">
        <v>25763004</v>
      </c>
      <c r="K1295" s="5">
        <f t="shared" si="191"/>
        <v>-3.182547092979271E-3</v>
      </c>
      <c r="L1295" s="5">
        <f t="shared" si="186"/>
        <v>-5.9625221388126537E-4</v>
      </c>
      <c r="M1295" s="5">
        <f t="shared" si="187"/>
        <v>-1.6820813841479376E-3</v>
      </c>
      <c r="N1295" s="5">
        <f t="shared" si="190"/>
        <v>-9.4758168645459051E-4</v>
      </c>
      <c r="O1295" s="5">
        <f t="shared" si="185"/>
        <v>-3.4825875945331264E-3</v>
      </c>
      <c r="P1295" s="5">
        <f t="shared" ref="P1295:P1358" si="192">IFERROR(G1295/G1294-1,0)</f>
        <v>4.4843854262399674E-5</v>
      </c>
      <c r="Q1295" s="5">
        <f t="shared" ref="Q1295:Q1358" si="193">IFERROR(H1295/H1294-1,0)</f>
        <v>4.4843854262399674E-5</v>
      </c>
      <c r="R1295" s="5">
        <f t="shared" ref="R1295:R1358" si="194">IFERROR(I1295/I1294-1,0)</f>
        <v>-5.3468726285154089E-3</v>
      </c>
      <c r="T1295" s="7">
        <f t="shared" si="188"/>
        <v>266.40220399606028</v>
      </c>
      <c r="U1295" s="4">
        <f t="shared" si="189"/>
        <v>-1.89352936149835E-3</v>
      </c>
      <c r="V1295" s="5">
        <f>T1295/MAX($T$14:T1295)-1</f>
        <v>-2.5268856173762622E-2</v>
      </c>
      <c r="Z1295" s="3"/>
      <c r="AA1295" s="3"/>
      <c r="AC1295" s="3"/>
      <c r="AE1295" s="3"/>
      <c r="AG1295" s="3"/>
      <c r="AL1295" s="3"/>
    </row>
    <row r="1296" spans="1:38" x14ac:dyDescent="0.25">
      <c r="A1296" s="3">
        <v>44445</v>
      </c>
      <c r="B1296">
        <v>17357858</v>
      </c>
      <c r="C1296">
        <v>32286626</v>
      </c>
      <c r="D1296">
        <v>23259532</v>
      </c>
      <c r="E1296">
        <v>33295212</v>
      </c>
      <c r="F1296">
        <v>18559888</v>
      </c>
      <c r="G1296">
        <v>31832294</v>
      </c>
      <c r="H1296">
        <v>31832294</v>
      </c>
      <c r="I1296">
        <v>25771088</v>
      </c>
      <c r="K1296" s="5">
        <f t="shared" si="191"/>
        <v>-1.2872096629331642E-3</v>
      </c>
      <c r="L1296" s="5">
        <f t="shared" si="186"/>
        <v>4.3926011195316583E-4</v>
      </c>
      <c r="M1296" s="5">
        <f t="shared" si="187"/>
        <v>-3.9924668296487109E-4</v>
      </c>
      <c r="N1296" s="5">
        <f t="shared" si="190"/>
        <v>-1.5852787677899105E-3</v>
      </c>
      <c r="O1296" s="5">
        <f t="shared" ref="O1296:O1359" si="195">IFERROR(F1296/F1295-1,0)</f>
        <v>-8.2213389733960529E-3</v>
      </c>
      <c r="P1296" s="5">
        <f t="shared" si="192"/>
        <v>-4.5894407152680117E-3</v>
      </c>
      <c r="Q1296" s="5">
        <f t="shared" si="193"/>
        <v>-4.5894407152680117E-3</v>
      </c>
      <c r="R1296" s="5">
        <f t="shared" si="194"/>
        <v>3.1378328396791666E-4</v>
      </c>
      <c r="T1296" s="7">
        <f t="shared" si="188"/>
        <v>265.73889873475724</v>
      </c>
      <c r="U1296" s="4">
        <f t="shared" si="189"/>
        <v>-2.4898640152123674E-3</v>
      </c>
      <c r="V1296" s="5">
        <f>T1296/MAX($T$14:T1296)-1</f>
        <v>-2.7695804173282323E-2</v>
      </c>
      <c r="Z1296" s="3"/>
      <c r="AA1296" s="3"/>
      <c r="AC1296" s="3"/>
      <c r="AE1296" s="3"/>
      <c r="AG1296" s="3"/>
      <c r="AL1296" s="3"/>
    </row>
    <row r="1297" spans="1:38" x14ac:dyDescent="0.25">
      <c r="A1297" s="3">
        <v>44446</v>
      </c>
      <c r="B1297">
        <v>17302332</v>
      </c>
      <c r="C1297">
        <v>32230782</v>
      </c>
      <c r="D1297">
        <v>23259532</v>
      </c>
      <c r="E1297">
        <v>33295212</v>
      </c>
      <c r="F1297">
        <v>18597494</v>
      </c>
      <c r="G1297">
        <v>31813072</v>
      </c>
      <c r="H1297">
        <v>31813072</v>
      </c>
      <c r="I1297">
        <v>25762954</v>
      </c>
      <c r="K1297" s="5">
        <f t="shared" si="191"/>
        <v>-3.1988970067620137E-3</v>
      </c>
      <c r="L1297" s="5">
        <f t="shared" si="186"/>
        <v>-1.7296325729421191E-3</v>
      </c>
      <c r="M1297" s="5">
        <f t="shared" si="187"/>
        <v>0</v>
      </c>
      <c r="N1297" s="5">
        <f t="shared" si="190"/>
        <v>0</v>
      </c>
      <c r="O1297" s="5">
        <f t="shared" si="195"/>
        <v>2.026197571881827E-3</v>
      </c>
      <c r="P1297" s="5">
        <f t="shared" si="192"/>
        <v>-6.0385217603231567E-4</v>
      </c>
      <c r="Q1297" s="5">
        <f t="shared" si="193"/>
        <v>-6.0385217603231567E-4</v>
      </c>
      <c r="R1297" s="5">
        <f t="shared" si="194"/>
        <v>-3.1562501358106676E-4</v>
      </c>
      <c r="T1297" s="7">
        <f t="shared" si="188"/>
        <v>265.59188993731243</v>
      </c>
      <c r="U1297" s="4">
        <f t="shared" si="189"/>
        <v>-5.5320767168350049E-4</v>
      </c>
      <c r="V1297" s="5">
        <f>T1297/MAX($T$14:T1297)-1</f>
        <v>-2.8233690313623772E-2</v>
      </c>
      <c r="Z1297" s="3"/>
      <c r="AA1297" s="3"/>
      <c r="AC1297" s="3"/>
      <c r="AE1297" s="3"/>
      <c r="AG1297" s="3"/>
      <c r="AL1297" s="3"/>
    </row>
    <row r="1298" spans="1:38" x14ac:dyDescent="0.25">
      <c r="A1298" s="3">
        <v>44447</v>
      </c>
      <c r="B1298">
        <v>17312738</v>
      </c>
      <c r="C1298">
        <v>32159930</v>
      </c>
      <c r="D1298">
        <v>23244052</v>
      </c>
      <c r="E1298">
        <v>33295212</v>
      </c>
      <c r="F1298">
        <v>18589032</v>
      </c>
      <c r="G1298">
        <v>31794104</v>
      </c>
      <c r="H1298">
        <v>31794104</v>
      </c>
      <c r="I1298">
        <v>25738540</v>
      </c>
      <c r="K1298" s="5">
        <f t="shared" si="191"/>
        <v>6.0142181990263666E-4</v>
      </c>
      <c r="L1298" s="5">
        <f t="shared" si="186"/>
        <v>-2.1982712054582354E-3</v>
      </c>
      <c r="M1298" s="5">
        <f t="shared" si="187"/>
        <v>-6.6553359715060267E-4</v>
      </c>
      <c r="N1298" s="5">
        <f t="shared" si="190"/>
        <v>0</v>
      </c>
      <c r="O1298" s="5">
        <f t="shared" si="195"/>
        <v>-4.550075402631748E-4</v>
      </c>
      <c r="P1298" s="5">
        <f t="shared" si="192"/>
        <v>-5.96232894452986E-4</v>
      </c>
      <c r="Q1298" s="5">
        <f t="shared" si="193"/>
        <v>-5.96232894452986E-4</v>
      </c>
      <c r="R1298" s="5">
        <f t="shared" si="194"/>
        <v>-9.4763977764356078E-4</v>
      </c>
      <c r="T1298" s="7">
        <f t="shared" si="188"/>
        <v>265.43062599146509</v>
      </c>
      <c r="U1298" s="4">
        <f t="shared" si="189"/>
        <v>-6.0718701118986362E-4</v>
      </c>
      <c r="V1298" s="5">
        <f>T1298/MAX($T$14:T1298)-1</f>
        <v>-2.8823734194777462E-2</v>
      </c>
      <c r="Z1298" s="3"/>
      <c r="AA1298" s="3"/>
      <c r="AC1298" s="3"/>
      <c r="AE1298" s="3"/>
      <c r="AG1298" s="3"/>
      <c r="AL1298" s="3"/>
    </row>
    <row r="1299" spans="1:38" x14ac:dyDescent="0.25">
      <c r="A1299" s="3">
        <v>44448</v>
      </c>
      <c r="B1299">
        <v>17251516</v>
      </c>
      <c r="C1299">
        <v>31954452</v>
      </c>
      <c r="D1299">
        <v>23176982</v>
      </c>
      <c r="E1299">
        <v>33295212</v>
      </c>
      <c r="F1299">
        <v>18565102</v>
      </c>
      <c r="G1299">
        <v>31808068</v>
      </c>
      <c r="H1299">
        <v>31808068</v>
      </c>
      <c r="I1299">
        <v>25697738</v>
      </c>
      <c r="K1299" s="5">
        <f t="shared" si="191"/>
        <v>-3.5362401949362576E-3</v>
      </c>
      <c r="L1299" s="5">
        <f t="shared" si="186"/>
        <v>-6.3892552004932712E-3</v>
      </c>
      <c r="M1299" s="5">
        <f t="shared" si="187"/>
        <v>-2.8854693665286701E-3</v>
      </c>
      <c r="N1299" s="5">
        <f t="shared" si="190"/>
        <v>0</v>
      </c>
      <c r="O1299" s="5">
        <f t="shared" si="195"/>
        <v>-1.2873182422838969E-3</v>
      </c>
      <c r="P1299" s="5">
        <f t="shared" si="192"/>
        <v>4.3920092857474557E-4</v>
      </c>
      <c r="Q1299" s="5">
        <f t="shared" si="193"/>
        <v>4.3920092857474557E-4</v>
      </c>
      <c r="R1299" s="5">
        <f t="shared" si="194"/>
        <v>-1.5852492021691811E-3</v>
      </c>
      <c r="T1299" s="7">
        <f t="shared" si="188"/>
        <v>264.93940911440387</v>
      </c>
      <c r="U1299" s="4">
        <f t="shared" si="189"/>
        <v>-1.8506412936577232E-3</v>
      </c>
      <c r="V1299" s="5">
        <f>T1299/MAX($T$14:T1299)-1</f>
        <v>-3.0621033095696859E-2</v>
      </c>
      <c r="Z1299" s="3"/>
      <c r="AA1299" s="3"/>
      <c r="AC1299" s="3"/>
      <c r="AE1299" s="3"/>
      <c r="AG1299" s="3"/>
      <c r="AL1299" s="3"/>
    </row>
    <row r="1300" spans="1:38" x14ac:dyDescent="0.25">
      <c r="A1300" s="3">
        <v>44452</v>
      </c>
      <c r="B1300">
        <v>17202534</v>
      </c>
      <c r="C1300">
        <v>31954452</v>
      </c>
      <c r="D1300">
        <v>23176982</v>
      </c>
      <c r="E1300">
        <v>33295212</v>
      </c>
      <c r="F1300">
        <v>18505714</v>
      </c>
      <c r="G1300">
        <v>31753054</v>
      </c>
      <c r="H1300">
        <v>31753054</v>
      </c>
      <c r="I1300">
        <v>25697738</v>
      </c>
      <c r="K1300" s="5">
        <f t="shared" si="191"/>
        <v>-2.8392867038468106E-3</v>
      </c>
      <c r="L1300" s="5">
        <f t="shared" si="186"/>
        <v>0</v>
      </c>
      <c r="M1300" s="5">
        <f t="shared" si="187"/>
        <v>0</v>
      </c>
      <c r="N1300" s="5">
        <f t="shared" si="190"/>
        <v>0</v>
      </c>
      <c r="O1300" s="5">
        <f t="shared" si="195"/>
        <v>-3.1989051285579162E-3</v>
      </c>
      <c r="P1300" s="5">
        <f t="shared" si="192"/>
        <v>-1.7295611918334286E-3</v>
      </c>
      <c r="Q1300" s="5">
        <f t="shared" si="193"/>
        <v>-1.7295611918334286E-3</v>
      </c>
      <c r="R1300" s="5">
        <f t="shared" si="194"/>
        <v>0</v>
      </c>
      <c r="T1300" s="7">
        <f t="shared" si="188"/>
        <v>264.6248825123314</v>
      </c>
      <c r="U1300" s="4">
        <f t="shared" si="189"/>
        <v>-1.187164277008948E-3</v>
      </c>
      <c r="V1300" s="5">
        <f>T1300/MAX($T$14:T1300)-1</f>
        <v>-3.1771845176089442E-2</v>
      </c>
      <c r="Z1300" s="3"/>
      <c r="AA1300" s="3"/>
      <c r="AC1300" s="3"/>
      <c r="AE1300" s="3"/>
      <c r="AG1300" s="3"/>
      <c r="AL1300" s="3"/>
    </row>
    <row r="1301" spans="1:38" x14ac:dyDescent="0.25">
      <c r="A1301" s="3">
        <v>44453</v>
      </c>
      <c r="B1301">
        <v>17151150</v>
      </c>
      <c r="C1301">
        <v>31954452</v>
      </c>
      <c r="D1301">
        <v>23176982</v>
      </c>
      <c r="E1301">
        <v>33295212</v>
      </c>
      <c r="F1301">
        <v>18516846</v>
      </c>
      <c r="G1301">
        <v>31683250</v>
      </c>
      <c r="H1301">
        <v>31683250</v>
      </c>
      <c r="I1301">
        <v>25697738</v>
      </c>
      <c r="K1301" s="5">
        <f t="shared" si="191"/>
        <v>-2.9870017986884934E-3</v>
      </c>
      <c r="L1301" s="5">
        <f t="shared" si="186"/>
        <v>0</v>
      </c>
      <c r="M1301" s="5">
        <f t="shared" si="187"/>
        <v>0</v>
      </c>
      <c r="N1301" s="5">
        <f t="shared" si="190"/>
        <v>0</v>
      </c>
      <c r="O1301" s="5">
        <f t="shared" si="195"/>
        <v>6.0154393394395989E-4</v>
      </c>
      <c r="P1301" s="5">
        <f t="shared" si="192"/>
        <v>-2.1983397250544545E-3</v>
      </c>
      <c r="Q1301" s="5">
        <f t="shared" si="193"/>
        <v>-2.1983397250544545E-3</v>
      </c>
      <c r="R1301" s="5">
        <f t="shared" si="194"/>
        <v>0</v>
      </c>
      <c r="T1301" s="7">
        <f t="shared" si="188"/>
        <v>264.40054222606568</v>
      </c>
      <c r="U1301" s="4">
        <f t="shared" si="189"/>
        <v>-8.4776716435668031E-4</v>
      </c>
      <c r="V1301" s="5">
        <f>T1301/MAX($T$14:T1301)-1</f>
        <v>-3.2592677213354904E-2</v>
      </c>
      <c r="Z1301" s="3"/>
      <c r="AA1301" s="3"/>
      <c r="AC1301" s="3"/>
      <c r="AE1301" s="3"/>
      <c r="AG1301" s="3"/>
      <c r="AL1301" s="3"/>
    </row>
    <row r="1302" spans="1:38" x14ac:dyDescent="0.25">
      <c r="A1302" s="3">
        <v>44454</v>
      </c>
      <c r="B1302">
        <v>17150270</v>
      </c>
      <c r="C1302">
        <v>32095588</v>
      </c>
      <c r="D1302">
        <v>23175796</v>
      </c>
      <c r="E1302">
        <v>33398050</v>
      </c>
      <c r="F1302">
        <v>18491660</v>
      </c>
      <c r="G1302">
        <v>31636044</v>
      </c>
      <c r="H1302">
        <v>31636044</v>
      </c>
      <c r="I1302">
        <v>25697738</v>
      </c>
      <c r="K1302" s="5">
        <f t="shared" si="191"/>
        <v>-5.1308512840297915E-5</v>
      </c>
      <c r="L1302" s="5">
        <f t="shared" si="186"/>
        <v>4.4167867438313912E-3</v>
      </c>
      <c r="M1302" s="5">
        <f t="shared" si="187"/>
        <v>-5.1171459683585496E-5</v>
      </c>
      <c r="N1302" s="5">
        <f t="shared" si="190"/>
        <v>3.0886723292224971E-3</v>
      </c>
      <c r="O1302" s="5">
        <f t="shared" si="195"/>
        <v>-1.3601668448287585E-3</v>
      </c>
      <c r="P1302" s="5">
        <f t="shared" si="192"/>
        <v>-1.4899355337599784E-3</v>
      </c>
      <c r="Q1302" s="5">
        <f t="shared" si="193"/>
        <v>-1.4899355337599784E-3</v>
      </c>
      <c r="R1302" s="5">
        <f t="shared" si="194"/>
        <v>0</v>
      </c>
      <c r="T1302" s="7">
        <f t="shared" si="188"/>
        <v>264.50177263993589</v>
      </c>
      <c r="U1302" s="4">
        <f t="shared" si="189"/>
        <v>3.828676485226612E-4</v>
      </c>
      <c r="V1302" s="5">
        <f>T1302/MAX($T$14:T1302)-1</f>
        <v>-3.2222288246515962E-2</v>
      </c>
      <c r="Z1302" s="3"/>
      <c r="AA1302" s="3"/>
      <c r="AC1302" s="3"/>
      <c r="AE1302" s="3"/>
      <c r="AG1302" s="3"/>
      <c r="AL1302" s="3"/>
    </row>
    <row r="1303" spans="1:38" x14ac:dyDescent="0.25">
      <c r="A1303" s="3">
        <v>44455</v>
      </c>
      <c r="B1303">
        <v>18022512</v>
      </c>
      <c r="C1303">
        <v>33762428</v>
      </c>
      <c r="D1303">
        <v>23799082</v>
      </c>
      <c r="E1303">
        <v>34806092</v>
      </c>
      <c r="F1303">
        <v>18439158</v>
      </c>
      <c r="G1303">
        <v>31636044</v>
      </c>
      <c r="H1303">
        <v>31636044</v>
      </c>
      <c r="I1303">
        <v>25697738</v>
      </c>
      <c r="K1303" s="5">
        <f t="shared" si="191"/>
        <v>5.0858791144396065E-2</v>
      </c>
      <c r="L1303" s="5">
        <f t="shared" si="186"/>
        <v>5.1933617791953157E-2</v>
      </c>
      <c r="M1303" s="5">
        <f t="shared" si="187"/>
        <v>2.689383354944952E-2</v>
      </c>
      <c r="N1303" s="5">
        <f t="shared" si="190"/>
        <v>4.2159407510318658E-2</v>
      </c>
      <c r="O1303" s="5">
        <f t="shared" si="195"/>
        <v>-2.8392258996758901E-3</v>
      </c>
      <c r="P1303" s="5">
        <f t="shared" si="192"/>
        <v>0</v>
      </c>
      <c r="Q1303" s="5">
        <f t="shared" si="193"/>
        <v>0</v>
      </c>
      <c r="R1303" s="5">
        <f t="shared" si="194"/>
        <v>0</v>
      </c>
      <c r="T1303" s="7">
        <f t="shared" si="188"/>
        <v>270.08958498506655</v>
      </c>
      <c r="U1303" s="4">
        <f t="shared" si="189"/>
        <v>2.1125803012055189E-2</v>
      </c>
      <c r="V1303" s="5">
        <f>T1303/MAX($T$14:T1303)-1</f>
        <v>-1.1777206948554442E-2</v>
      </c>
      <c r="Z1303" s="3"/>
      <c r="AA1303" s="3"/>
      <c r="AC1303" s="3"/>
      <c r="AE1303" s="3"/>
      <c r="AG1303" s="3"/>
      <c r="AL1303" s="3"/>
    </row>
    <row r="1304" spans="1:38" x14ac:dyDescent="0.25">
      <c r="A1304" s="3">
        <v>44456</v>
      </c>
      <c r="B1304">
        <v>17935868</v>
      </c>
      <c r="C1304">
        <v>33592236</v>
      </c>
      <c r="D1304">
        <v>23679116</v>
      </c>
      <c r="E1304">
        <v>34710900</v>
      </c>
      <c r="F1304">
        <v>18384080</v>
      </c>
      <c r="G1304">
        <v>31636044</v>
      </c>
      <c r="H1304">
        <v>31636044</v>
      </c>
      <c r="I1304">
        <v>25697738</v>
      </c>
      <c r="K1304" s="5">
        <f t="shared" si="191"/>
        <v>-4.8075429218745747E-3</v>
      </c>
      <c r="L1304" s="5">
        <f t="shared" si="186"/>
        <v>-5.0408696910068107E-3</v>
      </c>
      <c r="M1304" s="5">
        <f t="shared" si="187"/>
        <v>-5.0407826654826904E-3</v>
      </c>
      <c r="N1304" s="5">
        <f t="shared" si="190"/>
        <v>-2.7349235300533348E-3</v>
      </c>
      <c r="O1304" s="5">
        <f t="shared" si="195"/>
        <v>-2.9870127475452035E-3</v>
      </c>
      <c r="P1304" s="5">
        <f t="shared" si="192"/>
        <v>0</v>
      </c>
      <c r="Q1304" s="5">
        <f t="shared" si="193"/>
        <v>0</v>
      </c>
      <c r="R1304" s="5">
        <f t="shared" si="194"/>
        <v>0</v>
      </c>
      <c r="T1304" s="7">
        <f t="shared" si="188"/>
        <v>269.39372848906373</v>
      </c>
      <c r="U1304" s="4">
        <f t="shared" si="189"/>
        <v>-2.5763914444953268E-3</v>
      </c>
      <c r="V1304" s="5">
        <f>T1304/MAX($T$14:T1304)-1</f>
        <v>-1.4323255697827442E-2</v>
      </c>
      <c r="Z1304" s="3"/>
      <c r="AA1304" s="3"/>
      <c r="AC1304" s="3"/>
      <c r="AE1304" s="3"/>
      <c r="AG1304" s="3"/>
      <c r="AL1304" s="3"/>
    </row>
    <row r="1305" spans="1:38" x14ac:dyDescent="0.25">
      <c r="A1305" s="3">
        <v>44459</v>
      </c>
      <c r="B1305">
        <v>17937392</v>
      </c>
      <c r="C1305">
        <v>33539288</v>
      </c>
      <c r="D1305">
        <v>23717940</v>
      </c>
      <c r="E1305">
        <v>34741476</v>
      </c>
      <c r="F1305">
        <v>18383138</v>
      </c>
      <c r="G1305">
        <v>31775776</v>
      </c>
      <c r="H1305">
        <v>31775776</v>
      </c>
      <c r="I1305">
        <v>25777110</v>
      </c>
      <c r="K1305" s="5">
        <f t="shared" si="191"/>
        <v>8.4969403209234073E-5</v>
      </c>
      <c r="L1305" s="5">
        <f t="shared" si="186"/>
        <v>-1.5761975475523382E-3</v>
      </c>
      <c r="M1305" s="5">
        <f t="shared" si="187"/>
        <v>1.6395882346282864E-3</v>
      </c>
      <c r="N1305" s="5">
        <f t="shared" si="190"/>
        <v>8.8087603605790932E-4</v>
      </c>
      <c r="O1305" s="5">
        <f t="shared" si="195"/>
        <v>-5.1239985900841667E-5</v>
      </c>
      <c r="P1305" s="5">
        <f t="shared" si="192"/>
        <v>4.4168607174779329E-3</v>
      </c>
      <c r="Q1305" s="5">
        <f t="shared" si="193"/>
        <v>4.4168607174779329E-3</v>
      </c>
      <c r="R1305" s="5">
        <f t="shared" si="194"/>
        <v>3.0886765208673062E-3</v>
      </c>
      <c r="T1305" s="7">
        <f t="shared" si="188"/>
        <v>269.82813914713512</v>
      </c>
      <c r="U1305" s="4">
        <f t="shared" si="189"/>
        <v>1.6125492620331777E-3</v>
      </c>
      <c r="V1305" s="5">
        <f>T1305/MAX($T$14:T1305)-1</f>
        <v>-1.2733803391199783E-2</v>
      </c>
      <c r="Z1305" s="3"/>
      <c r="AA1305" s="3"/>
      <c r="AC1305" s="3"/>
      <c r="AE1305" s="3"/>
      <c r="AG1305" s="3"/>
      <c r="AL1305" s="3"/>
    </row>
    <row r="1306" spans="1:38" x14ac:dyDescent="0.25">
      <c r="A1306" s="3">
        <v>44460</v>
      </c>
      <c r="B1306">
        <v>17807894</v>
      </c>
      <c r="C1306">
        <v>33263578</v>
      </c>
      <c r="D1306">
        <v>23503472</v>
      </c>
      <c r="E1306">
        <v>34454468</v>
      </c>
      <c r="F1306">
        <v>18703100</v>
      </c>
      <c r="G1306">
        <v>32342426</v>
      </c>
      <c r="H1306">
        <v>32342426</v>
      </c>
      <c r="I1306">
        <v>26138572</v>
      </c>
      <c r="K1306" s="5">
        <f t="shared" si="191"/>
        <v>-7.2194441644582996E-3</v>
      </c>
      <c r="L1306" s="5">
        <f t="shared" si="186"/>
        <v>-8.2205084377462434E-3</v>
      </c>
      <c r="M1306" s="5">
        <f t="shared" si="187"/>
        <v>-9.0424379183015047E-3</v>
      </c>
      <c r="N1306" s="5">
        <f t="shared" si="190"/>
        <v>-8.2612494644729306E-3</v>
      </c>
      <c r="O1306" s="5">
        <f t="shared" si="195"/>
        <v>1.740518947309222E-2</v>
      </c>
      <c r="P1306" s="5">
        <f t="shared" si="192"/>
        <v>1.7832766696240565E-2</v>
      </c>
      <c r="Q1306" s="5">
        <f t="shared" si="193"/>
        <v>1.7832766696240565E-2</v>
      </c>
      <c r="R1306" s="5">
        <f t="shared" si="194"/>
        <v>1.4022596016388222E-2</v>
      </c>
      <c r="T1306" s="7">
        <f t="shared" si="188"/>
        <v>270.9867028892694</v>
      </c>
      <c r="U1306" s="4">
        <f t="shared" si="189"/>
        <v>4.2937098621228242E-3</v>
      </c>
      <c r="V1306" s="5">
        <f>T1306/MAX($T$14:T1306)-1</f>
        <v>-8.4947687862801935E-3</v>
      </c>
      <c r="Z1306" s="3"/>
      <c r="AA1306" s="3"/>
      <c r="AC1306" s="3"/>
      <c r="AE1306" s="3"/>
      <c r="AG1306" s="3"/>
      <c r="AL1306" s="3"/>
    </row>
    <row r="1307" spans="1:38" x14ac:dyDescent="0.25">
      <c r="A1307" s="3">
        <v>44461</v>
      </c>
      <c r="B1307">
        <v>17838218</v>
      </c>
      <c r="C1307">
        <v>33267968</v>
      </c>
      <c r="D1307">
        <v>23458330</v>
      </c>
      <c r="E1307">
        <v>34400348</v>
      </c>
      <c r="F1307">
        <v>18656422</v>
      </c>
      <c r="G1307">
        <v>32253276</v>
      </c>
      <c r="H1307">
        <v>32253276</v>
      </c>
      <c r="I1307">
        <v>26071134</v>
      </c>
      <c r="K1307" s="5">
        <f t="shared" si="191"/>
        <v>1.7028403246335255E-3</v>
      </c>
      <c r="L1307" s="5">
        <f t="shared" si="186"/>
        <v>1.3197618127547273E-4</v>
      </c>
      <c r="M1307" s="5">
        <f t="shared" si="187"/>
        <v>-1.9206524040362716E-3</v>
      </c>
      <c r="N1307" s="5">
        <f t="shared" si="190"/>
        <v>-1.5707687026251804E-3</v>
      </c>
      <c r="O1307" s="5">
        <f t="shared" si="195"/>
        <v>-2.4957360009837393E-3</v>
      </c>
      <c r="P1307" s="5">
        <f t="shared" si="192"/>
        <v>-2.7564413380740671E-3</v>
      </c>
      <c r="Q1307" s="5">
        <f t="shared" si="193"/>
        <v>-2.7564413380740671E-3</v>
      </c>
      <c r="R1307" s="5">
        <f t="shared" si="194"/>
        <v>-2.5800185258781916E-3</v>
      </c>
      <c r="T1307" s="7">
        <f t="shared" si="188"/>
        <v>270.57191567645896</v>
      </c>
      <c r="U1307" s="4">
        <f t="shared" si="189"/>
        <v>-1.5306552254703149E-3</v>
      </c>
      <c r="V1307" s="5">
        <f>T1307/MAX($T$14:T1307)-1</f>
        <v>-1.0012421449518638E-2</v>
      </c>
      <c r="Z1307" s="3"/>
      <c r="AA1307" s="3"/>
      <c r="AC1307" s="3"/>
      <c r="AE1307" s="3"/>
      <c r="AG1307" s="3"/>
      <c r="AL1307" s="3"/>
    </row>
    <row r="1308" spans="1:38" x14ac:dyDescent="0.25">
      <c r="A1308" s="3">
        <v>44462</v>
      </c>
      <c r="B1308">
        <v>18014218</v>
      </c>
      <c r="C1308">
        <v>32983880</v>
      </c>
      <c r="D1308">
        <v>23475568</v>
      </c>
      <c r="E1308">
        <v>34210208</v>
      </c>
      <c r="F1308">
        <v>18658008</v>
      </c>
      <c r="G1308">
        <v>32202440</v>
      </c>
      <c r="H1308">
        <v>32202440</v>
      </c>
      <c r="I1308">
        <v>26094096</v>
      </c>
      <c r="K1308" s="5">
        <f t="shared" si="191"/>
        <v>9.8664563915520365E-3</v>
      </c>
      <c r="L1308" s="5">
        <f t="shared" si="186"/>
        <v>-8.5393853931806651E-3</v>
      </c>
      <c r="M1308" s="5">
        <f t="shared" si="187"/>
        <v>7.3483491791614952E-4</v>
      </c>
      <c r="N1308" s="5">
        <f t="shared" si="190"/>
        <v>-5.5272696659929288E-3</v>
      </c>
      <c r="O1308" s="5">
        <f t="shared" si="195"/>
        <v>8.5010941540675233E-5</v>
      </c>
      <c r="P1308" s="5">
        <f t="shared" si="192"/>
        <v>-1.5761499700061021E-3</v>
      </c>
      <c r="Q1308" s="5">
        <f t="shared" si="193"/>
        <v>-1.5761499700061021E-3</v>
      </c>
      <c r="R1308" s="5">
        <f t="shared" si="194"/>
        <v>8.8074419777828261E-4</v>
      </c>
      <c r="T1308" s="7">
        <f t="shared" si="188"/>
        <v>270.38075971099528</v>
      </c>
      <c r="U1308" s="4">
        <f t="shared" si="189"/>
        <v>-7.064885687998318E-4</v>
      </c>
      <c r="V1308" s="5">
        <f>T1308/MAX($T$14:T1308)-1</f>
        <v>-1.0711836357018334E-2</v>
      </c>
      <c r="Z1308" s="3"/>
      <c r="AA1308" s="3"/>
      <c r="AC1308" s="3"/>
      <c r="AE1308" s="3"/>
      <c r="AG1308" s="3"/>
      <c r="AL1308" s="3"/>
    </row>
    <row r="1309" spans="1:38" x14ac:dyDescent="0.25">
      <c r="A1309" s="3">
        <v>44463</v>
      </c>
      <c r="B1309">
        <v>18014218</v>
      </c>
      <c r="C1309">
        <v>32982358</v>
      </c>
      <c r="D1309">
        <v>23475568</v>
      </c>
      <c r="E1309">
        <v>34193108</v>
      </c>
      <c r="F1309">
        <v>18523308</v>
      </c>
      <c r="G1309">
        <v>31937718</v>
      </c>
      <c r="H1309">
        <v>31937718</v>
      </c>
      <c r="I1309">
        <v>25878528</v>
      </c>
      <c r="K1309" s="5">
        <f t="shared" si="191"/>
        <v>0</v>
      </c>
      <c r="L1309" s="5">
        <f t="shared" si="186"/>
        <v>-4.6143752645222413E-5</v>
      </c>
      <c r="M1309" s="5">
        <f t="shared" si="187"/>
        <v>0</v>
      </c>
      <c r="N1309" s="5">
        <f t="shared" si="190"/>
        <v>-4.998508047656669E-4</v>
      </c>
      <c r="O1309" s="5">
        <f t="shared" si="195"/>
        <v>-7.2194202082023207E-3</v>
      </c>
      <c r="P1309" s="5">
        <f t="shared" si="192"/>
        <v>-8.2205572000134675E-3</v>
      </c>
      <c r="Q1309" s="5">
        <f t="shared" si="193"/>
        <v>-8.2205572000134675E-3</v>
      </c>
      <c r="R1309" s="5">
        <f t="shared" si="194"/>
        <v>-8.2611790805092733E-3</v>
      </c>
      <c r="T1309" s="7">
        <f t="shared" si="188"/>
        <v>269.28342925828667</v>
      </c>
      <c r="U1309" s="4">
        <f t="shared" si="189"/>
        <v>-4.0584635307686773E-3</v>
      </c>
      <c r="V1309" s="5">
        <f>T1309/MAX($T$14:T1309)-1</f>
        <v>-1.4726826290584527E-2</v>
      </c>
      <c r="Z1309" s="3"/>
      <c r="AA1309" s="3"/>
      <c r="AC1309" s="3"/>
      <c r="AE1309" s="3"/>
      <c r="AG1309" s="3"/>
      <c r="AL1309" s="3"/>
    </row>
    <row r="1310" spans="1:38" x14ac:dyDescent="0.25">
      <c r="A1310" s="3">
        <v>44466</v>
      </c>
      <c r="B1310">
        <v>17982020</v>
      </c>
      <c r="C1310">
        <v>32811012</v>
      </c>
      <c r="D1310">
        <v>23464616</v>
      </c>
      <c r="E1310">
        <v>34103684</v>
      </c>
      <c r="F1310">
        <v>18554852</v>
      </c>
      <c r="G1310">
        <v>31941934</v>
      </c>
      <c r="H1310">
        <v>31941934</v>
      </c>
      <c r="I1310">
        <v>25837878</v>
      </c>
      <c r="K1310" s="5">
        <f t="shared" si="191"/>
        <v>-1.7873659572678058E-3</v>
      </c>
      <c r="L1310" s="5">
        <f t="shared" si="186"/>
        <v>-5.1950803517444299E-3</v>
      </c>
      <c r="M1310" s="5">
        <f t="shared" si="187"/>
        <v>-4.6652758305998354E-4</v>
      </c>
      <c r="N1310" s="5">
        <f t="shared" si="190"/>
        <v>-2.6152638713041743E-3</v>
      </c>
      <c r="O1310" s="5">
        <f t="shared" si="195"/>
        <v>1.7029355663686907E-3</v>
      </c>
      <c r="P1310" s="5">
        <f t="shared" si="192"/>
        <v>1.3200692673165371E-4</v>
      </c>
      <c r="Q1310" s="5">
        <f t="shared" si="193"/>
        <v>1.3200692673165371E-4</v>
      </c>
      <c r="R1310" s="5">
        <f t="shared" si="194"/>
        <v>-1.5708003175450846E-3</v>
      </c>
      <c r="T1310" s="7">
        <f t="shared" si="188"/>
        <v>268.95799724965775</v>
      </c>
      <c r="U1310" s="4">
        <f t="shared" si="189"/>
        <v>-1.208511082636185E-3</v>
      </c>
      <c r="V1310" s="5">
        <f>T1310/MAX($T$14:T1310)-1</f>
        <v>-1.5917539840436534E-2</v>
      </c>
      <c r="Z1310" s="3"/>
      <c r="AA1310" s="3"/>
      <c r="AC1310" s="3"/>
      <c r="AE1310" s="3"/>
      <c r="AG1310" s="3"/>
      <c r="AL1310" s="3"/>
    </row>
    <row r="1311" spans="1:38" x14ac:dyDescent="0.25">
      <c r="A1311" s="3">
        <v>44467</v>
      </c>
      <c r="B1311">
        <v>17956334</v>
      </c>
      <c r="C1311">
        <v>32750218</v>
      </c>
      <c r="D1311">
        <v>23359240</v>
      </c>
      <c r="E1311">
        <v>33922952</v>
      </c>
      <c r="F1311">
        <v>18487848</v>
      </c>
      <c r="G1311">
        <v>31793050</v>
      </c>
      <c r="H1311">
        <v>31793050</v>
      </c>
      <c r="I1311">
        <v>25706776</v>
      </c>
      <c r="K1311" s="5">
        <f t="shared" si="191"/>
        <v>-1.4284268396987931E-3</v>
      </c>
      <c r="L1311" s="5">
        <f t="shared" si="186"/>
        <v>-1.8528535480709651E-3</v>
      </c>
      <c r="M1311" s="5">
        <f t="shared" si="187"/>
        <v>-4.4908469842421805E-3</v>
      </c>
      <c r="N1311" s="5">
        <f t="shared" si="190"/>
        <v>-5.299486120033281E-3</v>
      </c>
      <c r="O1311" s="5">
        <f t="shared" si="195"/>
        <v>-3.6111309322219842E-3</v>
      </c>
      <c r="P1311" s="5">
        <f t="shared" si="192"/>
        <v>-4.6610828261056669E-3</v>
      </c>
      <c r="Q1311" s="5">
        <f t="shared" si="193"/>
        <v>-4.6610828261056669E-3</v>
      </c>
      <c r="R1311" s="5">
        <f t="shared" si="194"/>
        <v>-5.0740234937249884E-3</v>
      </c>
      <c r="T1311" s="7">
        <f t="shared" si="188"/>
        <v>267.91313128344564</v>
      </c>
      <c r="U1311" s="4">
        <f t="shared" si="189"/>
        <v>-3.8848666962754408E-3</v>
      </c>
      <c r="V1311" s="5">
        <f>T1311/MAX($T$14:T1311)-1</f>
        <v>-1.974056901629917E-2</v>
      </c>
      <c r="Z1311" s="3"/>
      <c r="AA1311" s="3"/>
      <c r="AC1311" s="3"/>
      <c r="AE1311" s="3"/>
      <c r="AG1311" s="3"/>
      <c r="AL1311" s="3"/>
    </row>
    <row r="1312" spans="1:38" x14ac:dyDescent="0.25">
      <c r="A1312" s="3">
        <v>44468</v>
      </c>
      <c r="B1312">
        <v>18060146</v>
      </c>
      <c r="C1312">
        <v>33356744</v>
      </c>
      <c r="D1312">
        <v>23633172</v>
      </c>
      <c r="E1312">
        <v>34255108</v>
      </c>
      <c r="F1312">
        <v>18548150</v>
      </c>
      <c r="G1312">
        <v>31838254</v>
      </c>
      <c r="H1312">
        <v>31838254</v>
      </c>
      <c r="I1312">
        <v>25715874</v>
      </c>
      <c r="K1312" s="5">
        <f t="shared" si="191"/>
        <v>5.7813582661137009E-3</v>
      </c>
      <c r="L1312" s="5">
        <f t="shared" si="186"/>
        <v>1.8519754586061143E-2</v>
      </c>
      <c r="M1312" s="5">
        <f t="shared" si="187"/>
        <v>1.1726922622482538E-2</v>
      </c>
      <c r="N1312" s="5">
        <f t="shared" si="190"/>
        <v>9.7914827695420037E-3</v>
      </c>
      <c r="O1312" s="5">
        <f t="shared" si="195"/>
        <v>3.2617100703120627E-3</v>
      </c>
      <c r="P1312" s="5">
        <f t="shared" si="192"/>
        <v>1.421820177680333E-3</v>
      </c>
      <c r="Q1312" s="5">
        <f t="shared" si="193"/>
        <v>1.421820177680333E-3</v>
      </c>
      <c r="R1312" s="5">
        <f t="shared" si="194"/>
        <v>3.5391446986587916E-4</v>
      </c>
      <c r="T1312" s="7">
        <f t="shared" si="188"/>
        <v>269.66390284477757</v>
      </c>
      <c r="U1312" s="4">
        <f t="shared" si="189"/>
        <v>6.5348478924672493E-3</v>
      </c>
      <c r="V1312" s="5">
        <f>T1312/MAX($T$14:T1312)-1</f>
        <v>-1.3334722739664184E-2</v>
      </c>
      <c r="Z1312" s="3"/>
      <c r="AA1312" s="3"/>
      <c r="AC1312" s="3"/>
      <c r="AE1312" s="3"/>
      <c r="AG1312" s="3"/>
      <c r="AL1312" s="3"/>
    </row>
    <row r="1313" spans="1:38" x14ac:dyDescent="0.25">
      <c r="A1313" s="3">
        <v>44469</v>
      </c>
      <c r="B1313">
        <v>18094310</v>
      </c>
      <c r="C1313">
        <v>32850874</v>
      </c>
      <c r="D1313">
        <v>23510482</v>
      </c>
      <c r="E1313">
        <v>34090224</v>
      </c>
      <c r="F1313">
        <v>18515000</v>
      </c>
      <c r="G1313">
        <v>31672852</v>
      </c>
      <c r="H1313">
        <v>31672852</v>
      </c>
      <c r="I1313">
        <v>25648622</v>
      </c>
      <c r="K1313" s="5">
        <f t="shared" si="191"/>
        <v>1.8916790595158162E-3</v>
      </c>
      <c r="L1313" s="5">
        <f t="shared" si="186"/>
        <v>-1.5165449001857012E-2</v>
      </c>
      <c r="M1313" s="5">
        <f t="shared" si="187"/>
        <v>-5.1914317722563386E-3</v>
      </c>
      <c r="N1313" s="5">
        <f t="shared" si="190"/>
        <v>-4.8134135206929773E-3</v>
      </c>
      <c r="O1313" s="5">
        <f t="shared" si="195"/>
        <v>-1.7872402368969142E-3</v>
      </c>
      <c r="P1313" s="5">
        <f t="shared" si="192"/>
        <v>-5.1950713126417414E-3</v>
      </c>
      <c r="Q1313" s="5">
        <f t="shared" si="193"/>
        <v>-5.1950713126417414E-3</v>
      </c>
      <c r="R1313" s="5">
        <f t="shared" si="194"/>
        <v>-2.6151940237379989E-3</v>
      </c>
      <c r="T1313" s="7">
        <f t="shared" si="188"/>
        <v>268.38059956310775</v>
      </c>
      <c r="U1313" s="4">
        <f t="shared" si="189"/>
        <v>-4.7588990151511135E-3</v>
      </c>
      <c r="V1313" s="5">
        <f>T1313/MAX($T$14:T1313)-1</f>
        <v>-1.8030163155902112E-2</v>
      </c>
      <c r="Z1313" s="3"/>
      <c r="AA1313" s="3"/>
      <c r="AC1313" s="3"/>
      <c r="AE1313" s="3"/>
      <c r="AG1313" s="3"/>
      <c r="AL1313" s="3"/>
    </row>
    <row r="1314" spans="1:38" x14ac:dyDescent="0.25">
      <c r="A1314" s="3">
        <v>44470</v>
      </c>
      <c r="B1314">
        <v>18059870</v>
      </c>
      <c r="C1314">
        <v>32850874</v>
      </c>
      <c r="D1314">
        <v>23510482</v>
      </c>
      <c r="E1314">
        <v>34090224</v>
      </c>
      <c r="F1314">
        <v>18488550</v>
      </c>
      <c r="G1314">
        <v>31614168</v>
      </c>
      <c r="H1314">
        <v>31614168</v>
      </c>
      <c r="I1314">
        <v>25512694</v>
      </c>
      <c r="K1314" s="5">
        <f t="shared" si="191"/>
        <v>-1.9033607802674268E-3</v>
      </c>
      <c r="L1314" s="5">
        <f t="shared" si="186"/>
        <v>0</v>
      </c>
      <c r="M1314" s="5">
        <f t="shared" si="187"/>
        <v>0</v>
      </c>
      <c r="N1314" s="5">
        <f t="shared" si="190"/>
        <v>0</v>
      </c>
      <c r="O1314" s="5">
        <f t="shared" si="195"/>
        <v>-1.4285714285714457E-3</v>
      </c>
      <c r="P1314" s="5">
        <f t="shared" si="192"/>
        <v>-1.8528170434415348E-3</v>
      </c>
      <c r="Q1314" s="5">
        <f t="shared" si="193"/>
        <v>-1.8528170434415348E-3</v>
      </c>
      <c r="R1314" s="5">
        <f t="shared" si="194"/>
        <v>-5.2996219446019843E-3</v>
      </c>
      <c r="T1314" s="7">
        <f t="shared" si="188"/>
        <v>267.96671681600009</v>
      </c>
      <c r="U1314" s="4">
        <f t="shared" si="189"/>
        <v>-1.5421485300404908E-3</v>
      </c>
      <c r="V1314" s="5">
        <f>T1314/MAX($T$14:T1314)-1</f>
        <v>-1.9544506496335434E-2</v>
      </c>
      <c r="Z1314" s="3"/>
      <c r="AA1314" s="3"/>
      <c r="AC1314" s="3"/>
      <c r="AE1314" s="3"/>
      <c r="AG1314" s="3"/>
      <c r="AL1314" s="3"/>
    </row>
    <row r="1315" spans="1:38" x14ac:dyDescent="0.25">
      <c r="A1315" s="3">
        <v>44473</v>
      </c>
      <c r="B1315">
        <v>18018900</v>
      </c>
      <c r="C1315">
        <v>32850874</v>
      </c>
      <c r="D1315">
        <v>23510482</v>
      </c>
      <c r="E1315">
        <v>34090224</v>
      </c>
      <c r="F1315">
        <v>18595440</v>
      </c>
      <c r="G1315">
        <v>32199654</v>
      </c>
      <c r="H1315">
        <v>32199654</v>
      </c>
      <c r="I1315">
        <v>25762502</v>
      </c>
      <c r="K1315" s="5">
        <f t="shared" si="191"/>
        <v>-2.26856560983002E-3</v>
      </c>
      <c r="L1315" s="5">
        <f t="shared" si="186"/>
        <v>0</v>
      </c>
      <c r="M1315" s="5">
        <f t="shared" si="187"/>
        <v>0</v>
      </c>
      <c r="N1315" s="5">
        <f t="shared" si="190"/>
        <v>0</v>
      </c>
      <c r="O1315" s="5">
        <f t="shared" si="195"/>
        <v>5.7814160656188829E-3</v>
      </c>
      <c r="P1315" s="5">
        <f t="shared" si="192"/>
        <v>1.8519734569639734E-2</v>
      </c>
      <c r="Q1315" s="5">
        <f t="shared" si="193"/>
        <v>1.8519734569639734E-2</v>
      </c>
      <c r="R1315" s="5">
        <f t="shared" si="194"/>
        <v>9.7915179008536413E-3</v>
      </c>
      <c r="T1315" s="7">
        <f t="shared" si="188"/>
        <v>269.65302592171264</v>
      </c>
      <c r="U1315" s="4">
        <f t="shared" si="189"/>
        <v>6.2929796869902466E-3</v>
      </c>
      <c r="V1315" s="5">
        <f>T1315/MAX($T$14:T1315)-1</f>
        <v>-1.3374519991718903E-2</v>
      </c>
      <c r="Z1315" s="3"/>
      <c r="AA1315" s="3"/>
      <c r="AC1315" s="3"/>
      <c r="AE1315" s="3"/>
      <c r="AG1315" s="3"/>
      <c r="AL1315" s="3"/>
    </row>
    <row r="1316" spans="1:38" x14ac:dyDescent="0.25">
      <c r="A1316" s="3">
        <v>44474</v>
      </c>
      <c r="B1316">
        <v>17959392</v>
      </c>
      <c r="C1316">
        <v>32876262</v>
      </c>
      <c r="D1316">
        <v>23510482</v>
      </c>
      <c r="E1316">
        <v>34068564</v>
      </c>
      <c r="F1316">
        <v>18627180</v>
      </c>
      <c r="G1316">
        <v>32032162</v>
      </c>
      <c r="H1316">
        <v>32032162</v>
      </c>
      <c r="I1316">
        <v>25638498</v>
      </c>
      <c r="K1316" s="5">
        <f t="shared" si="191"/>
        <v>-3.3025323410419416E-3</v>
      </c>
      <c r="L1316" s="5">
        <f t="shared" si="186"/>
        <v>7.7282570929471106E-4</v>
      </c>
      <c r="M1316" s="5">
        <f t="shared" si="187"/>
        <v>0</v>
      </c>
      <c r="N1316" s="5">
        <f t="shared" si="190"/>
        <v>-6.3537276845115898E-4</v>
      </c>
      <c r="O1316" s="5">
        <f t="shared" si="195"/>
        <v>1.7068700713722684E-3</v>
      </c>
      <c r="P1316" s="5">
        <f t="shared" si="192"/>
        <v>-5.2016708005619972E-3</v>
      </c>
      <c r="Q1316" s="5">
        <f t="shared" si="193"/>
        <v>-5.2016708005619972E-3</v>
      </c>
      <c r="R1316" s="5">
        <f t="shared" si="194"/>
        <v>-4.8133523677164058E-3</v>
      </c>
      <c r="T1316" s="7">
        <f t="shared" si="188"/>
        <v>269.09097115531671</v>
      </c>
      <c r="U1316" s="4">
        <f t="shared" si="189"/>
        <v>-2.0843629122083152E-3</v>
      </c>
      <c r="V1316" s="5">
        <f>T1316/MAX($T$14:T1316)-1</f>
        <v>-1.543100555048782E-2</v>
      </c>
      <c r="Z1316" s="3"/>
      <c r="AA1316" s="3"/>
      <c r="AC1316" s="3"/>
      <c r="AE1316" s="3"/>
      <c r="AG1316" s="3"/>
      <c r="AL1316" s="3"/>
    </row>
    <row r="1317" spans="1:38" x14ac:dyDescent="0.25">
      <c r="A1317" s="3">
        <v>44475</v>
      </c>
      <c r="B1317">
        <v>17810318</v>
      </c>
      <c r="C1317">
        <v>32646750</v>
      </c>
      <c r="D1317">
        <v>23306402</v>
      </c>
      <c r="E1317">
        <v>34044448</v>
      </c>
      <c r="F1317">
        <v>18724120</v>
      </c>
      <c r="G1317">
        <v>32032162</v>
      </c>
      <c r="H1317">
        <v>32032162</v>
      </c>
      <c r="I1317">
        <v>25638498</v>
      </c>
      <c r="K1317" s="5">
        <f t="shared" si="191"/>
        <v>-8.300615076501483E-3</v>
      </c>
      <c r="L1317" s="5">
        <f t="shared" si="186"/>
        <v>-6.9810856234203689E-3</v>
      </c>
      <c r="M1317" s="5">
        <f t="shared" si="187"/>
        <v>-8.6803834987304596E-3</v>
      </c>
      <c r="N1317" s="5">
        <f t="shared" si="190"/>
        <v>-7.0786664210442662E-4</v>
      </c>
      <c r="O1317" s="5">
        <f t="shared" si="195"/>
        <v>5.2042230761715214E-3</v>
      </c>
      <c r="P1317" s="5">
        <f t="shared" si="192"/>
        <v>0</v>
      </c>
      <c r="Q1317" s="5">
        <f t="shared" si="193"/>
        <v>0</v>
      </c>
      <c r="R1317" s="5">
        <f t="shared" si="194"/>
        <v>0</v>
      </c>
      <c r="T1317" s="7">
        <f t="shared" si="188"/>
        <v>268.43621470676459</v>
      </c>
      <c r="U1317" s="4">
        <f t="shared" si="189"/>
        <v>-2.4332159705731521E-3</v>
      </c>
      <c r="V1317" s="5">
        <f>T1317/MAX($T$14:T1317)-1</f>
        <v>-1.7826674551913335E-2</v>
      </c>
      <c r="Z1317" s="3"/>
      <c r="AA1317" s="3"/>
      <c r="AC1317" s="3"/>
      <c r="AE1317" s="3"/>
      <c r="AG1317" s="3"/>
      <c r="AL1317" s="3"/>
    </row>
    <row r="1318" spans="1:38" x14ac:dyDescent="0.25">
      <c r="A1318" s="3">
        <v>44476</v>
      </c>
      <c r="B1318">
        <v>17787514</v>
      </c>
      <c r="C1318">
        <v>32532414</v>
      </c>
      <c r="D1318">
        <v>23341718</v>
      </c>
      <c r="E1318">
        <v>33886336</v>
      </c>
      <c r="F1318">
        <v>18681644</v>
      </c>
      <c r="G1318">
        <v>32032162</v>
      </c>
      <c r="H1318">
        <v>32032162</v>
      </c>
      <c r="I1318">
        <v>25638498</v>
      </c>
      <c r="K1318" s="5">
        <f t="shared" si="191"/>
        <v>-1.2803814058794938E-3</v>
      </c>
      <c r="L1318" s="5">
        <f t="shared" ref="L1318:L1381" si="196">C1318/C1317-1</f>
        <v>-3.5022169128626768E-3</v>
      </c>
      <c r="M1318" s="5">
        <f t="shared" ref="M1318:M1381" si="197">D1318/D1317-1</f>
        <v>1.5152918069465393E-3</v>
      </c>
      <c r="N1318" s="5">
        <f t="shared" si="190"/>
        <v>-4.6442814992917469E-3</v>
      </c>
      <c r="O1318" s="5">
        <f t="shared" si="195"/>
        <v>-2.2685178262049632E-3</v>
      </c>
      <c r="P1318" s="5">
        <f t="shared" si="192"/>
        <v>0</v>
      </c>
      <c r="Q1318" s="5">
        <f t="shared" si="193"/>
        <v>0</v>
      </c>
      <c r="R1318" s="5">
        <f t="shared" si="194"/>
        <v>0</v>
      </c>
      <c r="T1318" s="7">
        <f t="shared" si="188"/>
        <v>268.09462607222997</v>
      </c>
      <c r="U1318" s="4">
        <f t="shared" si="189"/>
        <v>-1.2725132296615427E-3</v>
      </c>
      <c r="V1318" s="5">
        <f>T1318/MAX($T$14:T1318)-1</f>
        <v>-1.9076503102366749E-2</v>
      </c>
      <c r="Z1318" s="3"/>
      <c r="AA1318" s="3"/>
      <c r="AC1318" s="3"/>
      <c r="AE1318" s="3"/>
      <c r="AG1318" s="3"/>
      <c r="AL1318" s="3"/>
    </row>
    <row r="1319" spans="1:38" x14ac:dyDescent="0.25">
      <c r="A1319" s="3">
        <v>44477</v>
      </c>
      <c r="B1319">
        <v>17787514</v>
      </c>
      <c r="C1319">
        <v>32532414</v>
      </c>
      <c r="D1319">
        <v>23341718</v>
      </c>
      <c r="E1319">
        <v>33886336</v>
      </c>
      <c r="F1319">
        <v>18619948</v>
      </c>
      <c r="G1319">
        <v>32056916</v>
      </c>
      <c r="H1319">
        <v>32056916</v>
      </c>
      <c r="I1319">
        <v>25622208</v>
      </c>
      <c r="K1319" s="5">
        <f t="shared" si="191"/>
        <v>0</v>
      </c>
      <c r="L1319" s="5">
        <f t="shared" si="196"/>
        <v>0</v>
      </c>
      <c r="M1319" s="5">
        <f t="shared" si="197"/>
        <v>0</v>
      </c>
      <c r="N1319" s="5">
        <f t="shared" si="190"/>
        <v>0</v>
      </c>
      <c r="O1319" s="5">
        <f t="shared" si="195"/>
        <v>-3.3024930782322715E-3</v>
      </c>
      <c r="P1319" s="5">
        <f t="shared" si="192"/>
        <v>7.7278580196993296E-4</v>
      </c>
      <c r="Q1319" s="5">
        <f t="shared" si="193"/>
        <v>7.7278580196993296E-4</v>
      </c>
      <c r="R1319" s="5">
        <f t="shared" si="194"/>
        <v>-6.3537263376345354E-4</v>
      </c>
      <c r="T1319" s="7">
        <f t="shared" ref="T1319:T1382" si="198">T1318*(1+U1319)</f>
        <v>268.01445592293572</v>
      </c>
      <c r="U1319" s="4">
        <f t="shared" ref="U1319:U1382" si="199">(K1319*$K$12%)+(L1319*$L$12%)+(M1319*$M$12%)+(N1319*$N$12%)+(O1319*$O$12%)+(P1319*$P$12%)+(Q1319*$Q$12%)+(R1319*$R$12%)</f>
        <v>-2.9903676350698238E-4</v>
      </c>
      <c r="V1319" s="5">
        <f>T1319/MAX($T$14:T1319)-1</f>
        <v>-1.9369835290126924E-2</v>
      </c>
      <c r="Z1319" s="3"/>
      <c r="AA1319" s="3"/>
      <c r="AC1319" s="3"/>
      <c r="AE1319" s="3"/>
      <c r="AG1319" s="3"/>
      <c r="AL1319" s="3"/>
    </row>
    <row r="1320" spans="1:38" x14ac:dyDescent="0.25">
      <c r="A1320" s="3">
        <v>44480</v>
      </c>
      <c r="B1320">
        <v>17832192</v>
      </c>
      <c r="C1320">
        <v>32544468</v>
      </c>
      <c r="D1320">
        <v>23343008</v>
      </c>
      <c r="E1320">
        <v>33893996</v>
      </c>
      <c r="F1320">
        <v>18465390</v>
      </c>
      <c r="G1320">
        <v>31833124</v>
      </c>
      <c r="H1320">
        <v>31833124</v>
      </c>
      <c r="I1320">
        <v>25604068</v>
      </c>
      <c r="K1320" s="5">
        <f t="shared" si="191"/>
        <v>2.5117619021972626E-3</v>
      </c>
      <c r="L1320" s="5">
        <f t="shared" si="196"/>
        <v>3.7052276538718232E-4</v>
      </c>
      <c r="M1320" s="5">
        <f t="shared" si="197"/>
        <v>5.5265854895569788E-5</v>
      </c>
      <c r="N1320" s="5">
        <f t="shared" si="190"/>
        <v>2.2604981547713621E-4</v>
      </c>
      <c r="O1320" s="5">
        <f t="shared" si="195"/>
        <v>-8.3006676495551712E-3</v>
      </c>
      <c r="P1320" s="5">
        <f t="shared" si="192"/>
        <v>-6.9810832707675186E-3</v>
      </c>
      <c r="Q1320" s="5">
        <f t="shared" si="193"/>
        <v>-6.9810832707675186E-3</v>
      </c>
      <c r="R1320" s="5">
        <f t="shared" si="194"/>
        <v>-7.0797957771628894E-4</v>
      </c>
      <c r="T1320" s="7">
        <f t="shared" si="198"/>
        <v>267.35087848155842</v>
      </c>
      <c r="U1320" s="4">
        <f t="shared" si="199"/>
        <v>-2.4759016788561683E-3</v>
      </c>
      <c r="V1320" s="5">
        <f>T1320/MAX($T$14:T1320)-1</f>
        <v>-2.1797779161269015E-2</v>
      </c>
      <c r="Z1320" s="3"/>
      <c r="AA1320" s="3"/>
      <c r="AC1320" s="3"/>
      <c r="AE1320" s="3"/>
      <c r="AG1320" s="3"/>
      <c r="AL1320" s="3"/>
    </row>
    <row r="1321" spans="1:38" x14ac:dyDescent="0.25">
      <c r="A1321" s="3">
        <v>44481</v>
      </c>
      <c r="B1321">
        <v>17874542</v>
      </c>
      <c r="C1321">
        <v>32540352</v>
      </c>
      <c r="D1321">
        <v>23331864</v>
      </c>
      <c r="E1321">
        <v>33842284</v>
      </c>
      <c r="F1321">
        <v>18514706</v>
      </c>
      <c r="G1321">
        <v>31877186</v>
      </c>
      <c r="H1321">
        <v>31877186</v>
      </c>
      <c r="I1321">
        <v>25485158</v>
      </c>
      <c r="K1321" s="5">
        <f t="shared" si="191"/>
        <v>2.3749183499146564E-3</v>
      </c>
      <c r="L1321" s="5">
        <f t="shared" si="196"/>
        <v>-1.2647310750324436E-4</v>
      </c>
      <c r="M1321" s="5">
        <f t="shared" si="197"/>
        <v>-4.7740205546775716E-4</v>
      </c>
      <c r="N1321" s="5">
        <f t="shared" si="190"/>
        <v>-1.5256979436711893E-3</v>
      </c>
      <c r="O1321" s="5">
        <f t="shared" si="195"/>
        <v>2.6707261530896087E-3</v>
      </c>
      <c r="P1321" s="5">
        <f t="shared" si="192"/>
        <v>1.3841556989506731E-3</v>
      </c>
      <c r="Q1321" s="5">
        <f t="shared" si="193"/>
        <v>1.3841556989506731E-3</v>
      </c>
      <c r="R1321" s="5">
        <f t="shared" si="194"/>
        <v>-4.6441838851545292E-3</v>
      </c>
      <c r="T1321" s="7">
        <f t="shared" si="198"/>
        <v>267.38564074307669</v>
      </c>
      <c r="U1321" s="4">
        <f t="shared" si="199"/>
        <v>1.3002486363861143E-4</v>
      </c>
      <c r="V1321" s="5">
        <f>T1321/MAX($T$14:T1321)-1</f>
        <v>-2.1670588550893322E-2</v>
      </c>
      <c r="Z1321" s="3"/>
      <c r="AA1321" s="3"/>
      <c r="AC1321" s="3"/>
      <c r="AE1321" s="3"/>
      <c r="AG1321" s="3"/>
      <c r="AL1321" s="3"/>
    </row>
    <row r="1322" spans="1:38" x14ac:dyDescent="0.25">
      <c r="A1322" s="3">
        <v>44482</v>
      </c>
      <c r="B1322">
        <v>17896906</v>
      </c>
      <c r="C1322">
        <v>32615678</v>
      </c>
      <c r="D1322">
        <v>23433638</v>
      </c>
      <c r="E1322">
        <v>33842284</v>
      </c>
      <c r="F1322">
        <v>18514706</v>
      </c>
      <c r="G1322">
        <v>31877186</v>
      </c>
      <c r="H1322">
        <v>31877186</v>
      </c>
      <c r="I1322">
        <v>25485158</v>
      </c>
      <c r="K1322" s="5">
        <f t="shared" si="191"/>
        <v>1.2511649249531409E-3</v>
      </c>
      <c r="L1322" s="5">
        <f t="shared" si="196"/>
        <v>2.3148489604538636E-3</v>
      </c>
      <c r="M1322" s="5">
        <f t="shared" si="197"/>
        <v>4.3620175396188454E-3</v>
      </c>
      <c r="N1322" s="5">
        <f t="shared" si="190"/>
        <v>0</v>
      </c>
      <c r="O1322" s="5">
        <f t="shared" si="195"/>
        <v>0</v>
      </c>
      <c r="P1322" s="5">
        <f t="shared" si="192"/>
        <v>0</v>
      </c>
      <c r="Q1322" s="5">
        <f t="shared" si="193"/>
        <v>0</v>
      </c>
      <c r="R1322" s="5">
        <f t="shared" si="194"/>
        <v>0</v>
      </c>
      <c r="T1322" s="7">
        <f t="shared" si="198"/>
        <v>267.65062096337817</v>
      </c>
      <c r="U1322" s="4">
        <f t="shared" si="199"/>
        <v>9.9100392812823124E-4</v>
      </c>
      <c r="V1322" s="5">
        <f>T1322/MAX($T$14:T1322)-1</f>
        <v>-2.0701060261143822E-2</v>
      </c>
      <c r="Z1322" s="3"/>
      <c r="AA1322" s="3"/>
      <c r="AC1322" s="3"/>
      <c r="AE1322" s="3"/>
      <c r="AG1322" s="3"/>
      <c r="AL1322" s="3"/>
    </row>
    <row r="1323" spans="1:38" x14ac:dyDescent="0.25">
      <c r="A1323" s="3">
        <v>44483</v>
      </c>
      <c r="B1323">
        <v>18322142</v>
      </c>
      <c r="C1323">
        <v>33256126</v>
      </c>
      <c r="D1323">
        <v>23988828</v>
      </c>
      <c r="E1323">
        <v>34613980</v>
      </c>
      <c r="F1323">
        <v>18561210</v>
      </c>
      <c r="G1323">
        <v>31888996</v>
      </c>
      <c r="H1323">
        <v>31888996</v>
      </c>
      <c r="I1323">
        <v>25490918</v>
      </c>
      <c r="K1323" s="5">
        <f t="shared" si="191"/>
        <v>2.3760308066656854E-2</v>
      </c>
      <c r="L1323" s="5">
        <f t="shared" si="196"/>
        <v>1.9636200725307695E-2</v>
      </c>
      <c r="M1323" s="5">
        <f t="shared" si="197"/>
        <v>2.3692010604584812E-2</v>
      </c>
      <c r="N1323" s="5">
        <f t="shared" si="190"/>
        <v>2.2802716270568402E-2</v>
      </c>
      <c r="O1323" s="5">
        <f t="shared" si="195"/>
        <v>2.5117331055648506E-3</v>
      </c>
      <c r="P1323" s="5">
        <f t="shared" si="192"/>
        <v>3.7048439595643856E-4</v>
      </c>
      <c r="Q1323" s="5">
        <f t="shared" si="193"/>
        <v>3.7048439595643856E-4</v>
      </c>
      <c r="R1323" s="5">
        <f t="shared" si="194"/>
        <v>2.260139018954721E-4</v>
      </c>
      <c r="T1323" s="7">
        <f t="shared" si="198"/>
        <v>270.77443664954399</v>
      </c>
      <c r="U1323" s="4">
        <f t="shared" si="199"/>
        <v>1.167124393331137E-2</v>
      </c>
      <c r="V1323" s="5">
        <f>T1323/MAX($T$14:T1323)-1</f>
        <v>-9.2714234518186389E-3</v>
      </c>
      <c r="Z1323" s="3"/>
      <c r="AA1323" s="3"/>
      <c r="AC1323" s="3"/>
      <c r="AE1323" s="3"/>
      <c r="AG1323" s="3"/>
      <c r="AL1323" s="3"/>
    </row>
    <row r="1324" spans="1:38" x14ac:dyDescent="0.25">
      <c r="A1324" s="3">
        <v>44487</v>
      </c>
      <c r="B1324">
        <v>18276626</v>
      </c>
      <c r="C1324">
        <v>33213140</v>
      </c>
      <c r="D1324">
        <v>23934044</v>
      </c>
      <c r="E1324">
        <v>34549720</v>
      </c>
      <c r="F1324">
        <v>18605292</v>
      </c>
      <c r="G1324">
        <v>31884964</v>
      </c>
      <c r="H1324">
        <v>31884964</v>
      </c>
      <c r="I1324">
        <v>25452028</v>
      </c>
      <c r="K1324" s="5">
        <f t="shared" si="191"/>
        <v>-2.4842073595979786E-3</v>
      </c>
      <c r="L1324" s="5">
        <f t="shared" si="196"/>
        <v>-1.2925738854850932E-3</v>
      </c>
      <c r="M1324" s="5">
        <f t="shared" si="197"/>
        <v>-2.2837297428619507E-3</v>
      </c>
      <c r="N1324" s="5">
        <f t="shared" si="190"/>
        <v>-1.856475331643459E-3</v>
      </c>
      <c r="O1324" s="5">
        <f t="shared" si="195"/>
        <v>2.374952926021523E-3</v>
      </c>
      <c r="P1324" s="5">
        <f t="shared" si="192"/>
        <v>-1.2643859969752036E-4</v>
      </c>
      <c r="Q1324" s="5">
        <f t="shared" si="193"/>
        <v>-1.2643859969752036E-4</v>
      </c>
      <c r="R1324" s="5">
        <f t="shared" si="194"/>
        <v>-1.5256414068728352E-3</v>
      </c>
      <c r="T1324" s="7">
        <f t="shared" si="198"/>
        <v>270.5266593565791</v>
      </c>
      <c r="U1324" s="4">
        <f t="shared" si="199"/>
        <v>-9.1506899997935431E-4</v>
      </c>
      <c r="V1324" s="5">
        <f>T1324/MAX($T$14:T1324)-1</f>
        <v>-1.0178008459611587E-2</v>
      </c>
      <c r="Z1324" s="3"/>
      <c r="AA1324" s="3"/>
      <c r="AC1324" s="3"/>
      <c r="AE1324" s="3"/>
      <c r="AG1324" s="3"/>
      <c r="AL1324" s="3"/>
    </row>
    <row r="1325" spans="1:38" x14ac:dyDescent="0.25">
      <c r="A1325" s="3">
        <v>44488</v>
      </c>
      <c r="B1325">
        <v>18263772</v>
      </c>
      <c r="C1325">
        <v>33236748</v>
      </c>
      <c r="D1325">
        <v>24018698</v>
      </c>
      <c r="E1325">
        <v>34582680</v>
      </c>
      <c r="F1325">
        <v>18628570</v>
      </c>
      <c r="G1325">
        <v>31958772</v>
      </c>
      <c r="H1325">
        <v>31958772</v>
      </c>
      <c r="I1325">
        <v>25452028</v>
      </c>
      <c r="K1325" s="5">
        <f t="shared" si="191"/>
        <v>-7.0330267741980368E-4</v>
      </c>
      <c r="L1325" s="5">
        <f t="shared" si="196"/>
        <v>7.1080301350612274E-4</v>
      </c>
      <c r="M1325" s="5">
        <f t="shared" si="197"/>
        <v>3.5369701835594736E-3</v>
      </c>
      <c r="N1325" s="5">
        <f t="shared" si="190"/>
        <v>9.5398747081021362E-4</v>
      </c>
      <c r="O1325" s="5">
        <f t="shared" si="195"/>
        <v>1.2511494041587135E-3</v>
      </c>
      <c r="P1325" s="5">
        <f t="shared" si="192"/>
        <v>2.314821493917929E-3</v>
      </c>
      <c r="Q1325" s="5">
        <f t="shared" si="193"/>
        <v>2.314821493917929E-3</v>
      </c>
      <c r="R1325" s="5">
        <f t="shared" si="194"/>
        <v>0</v>
      </c>
      <c r="T1325" s="7">
        <f t="shared" si="198"/>
        <v>270.87764234815285</v>
      </c>
      <c r="U1325" s="4">
        <f t="shared" si="199"/>
        <v>1.2974062978063222E-3</v>
      </c>
      <c r="V1325" s="5">
        <f>T1325/MAX($T$14:T1325)-1</f>
        <v>-8.8938071740798375E-3</v>
      </c>
      <c r="Z1325" s="3"/>
      <c r="AA1325" s="3"/>
      <c r="AC1325" s="3"/>
      <c r="AE1325" s="3"/>
      <c r="AG1325" s="3"/>
      <c r="AL1325" s="3"/>
    </row>
    <row r="1326" spans="1:38" x14ac:dyDescent="0.25">
      <c r="A1326" s="3">
        <v>44489</v>
      </c>
      <c r="B1326">
        <v>18265894</v>
      </c>
      <c r="C1326">
        <v>33271622</v>
      </c>
      <c r="D1326">
        <v>24018698</v>
      </c>
      <c r="E1326">
        <v>34673392</v>
      </c>
      <c r="F1326">
        <v>18732490</v>
      </c>
      <c r="G1326">
        <v>32056950</v>
      </c>
      <c r="H1326">
        <v>32056950</v>
      </c>
      <c r="I1326">
        <v>25514538</v>
      </c>
      <c r="K1326" s="5">
        <f t="shared" si="191"/>
        <v>1.1618629492304855E-4</v>
      </c>
      <c r="L1326" s="5">
        <f t="shared" si="196"/>
        <v>1.0492602946594598E-3</v>
      </c>
      <c r="M1326" s="5">
        <f t="shared" si="197"/>
        <v>0</v>
      </c>
      <c r="N1326" s="5">
        <f t="shared" si="190"/>
        <v>2.623047143830437E-3</v>
      </c>
      <c r="O1326" s="5">
        <f t="shared" si="195"/>
        <v>5.5785280351632327E-3</v>
      </c>
      <c r="P1326" s="5">
        <f t="shared" si="192"/>
        <v>3.0720204143013241E-3</v>
      </c>
      <c r="Q1326" s="5">
        <f t="shared" si="193"/>
        <v>3.0720204143013241E-3</v>
      </c>
      <c r="R1326" s="5">
        <f t="shared" si="194"/>
        <v>2.4559928976974899E-3</v>
      </c>
      <c r="T1326" s="7">
        <f t="shared" si="198"/>
        <v>271.48600155220169</v>
      </c>
      <c r="U1326" s="4">
        <f t="shared" si="199"/>
        <v>2.2458819368595395E-3</v>
      </c>
      <c r="V1326" s="5">
        <f>T1326/MAX($T$14:T1326)-1</f>
        <v>-6.6678996781023292E-3</v>
      </c>
      <c r="Z1326" s="3"/>
      <c r="AA1326" s="3"/>
      <c r="AC1326" s="3"/>
      <c r="AE1326" s="3"/>
      <c r="AG1326" s="3"/>
      <c r="AL1326" s="3"/>
    </row>
    <row r="1327" spans="1:38" x14ac:dyDescent="0.25">
      <c r="A1327" s="3">
        <v>44490</v>
      </c>
      <c r="B1327">
        <v>18182050</v>
      </c>
      <c r="C1327">
        <v>32933416</v>
      </c>
      <c r="D1327">
        <v>24018698</v>
      </c>
      <c r="E1327">
        <v>34673392</v>
      </c>
      <c r="F1327">
        <v>18685956</v>
      </c>
      <c r="G1327">
        <v>32015514</v>
      </c>
      <c r="H1327">
        <v>32015514</v>
      </c>
      <c r="I1327">
        <v>25467172</v>
      </c>
      <c r="K1327" s="5">
        <f t="shared" si="191"/>
        <v>-4.5901941618625708E-3</v>
      </c>
      <c r="L1327" s="5">
        <f t="shared" si="196"/>
        <v>-1.0164998869006125E-2</v>
      </c>
      <c r="M1327" s="5">
        <f t="shared" si="197"/>
        <v>0</v>
      </c>
      <c r="N1327" s="5">
        <f t="shared" si="190"/>
        <v>0</v>
      </c>
      <c r="O1327" s="5">
        <f t="shared" si="195"/>
        <v>-2.4841331825080637E-3</v>
      </c>
      <c r="P1327" s="5">
        <f t="shared" si="192"/>
        <v>-1.2925746211039923E-3</v>
      </c>
      <c r="Q1327" s="5">
        <f t="shared" si="193"/>
        <v>-1.2925746211039923E-3</v>
      </c>
      <c r="R1327" s="5">
        <f t="shared" si="194"/>
        <v>-1.8564318115421585E-3</v>
      </c>
      <c r="T1327" s="7">
        <f t="shared" si="198"/>
        <v>270.75024369920465</v>
      </c>
      <c r="U1327" s="4">
        <f t="shared" si="199"/>
        <v>-2.7101134083908629E-3</v>
      </c>
      <c r="V1327" s="5">
        <f>T1327/MAX($T$14:T1327)-1</f>
        <v>-9.3599423221697453E-3</v>
      </c>
      <c r="Z1327" s="3"/>
      <c r="AA1327" s="3"/>
      <c r="AC1327" s="3"/>
      <c r="AE1327" s="3"/>
      <c r="AG1327" s="3"/>
      <c r="AL1327" s="3"/>
    </row>
    <row r="1328" spans="1:38" x14ac:dyDescent="0.25">
      <c r="A1328" s="3">
        <v>44491</v>
      </c>
      <c r="B1328">
        <v>18133334</v>
      </c>
      <c r="C1328">
        <v>32892808</v>
      </c>
      <c r="D1328">
        <v>24018698</v>
      </c>
      <c r="E1328">
        <v>34673392</v>
      </c>
      <c r="F1328">
        <v>18672814</v>
      </c>
      <c r="G1328">
        <v>32038270</v>
      </c>
      <c r="H1328">
        <v>32038270</v>
      </c>
      <c r="I1328">
        <v>25491468</v>
      </c>
      <c r="K1328" s="5">
        <f t="shared" si="191"/>
        <v>-2.6793458383405078E-3</v>
      </c>
      <c r="L1328" s="5">
        <f t="shared" si="196"/>
        <v>-1.2330333421834982E-3</v>
      </c>
      <c r="M1328" s="5">
        <f t="shared" si="197"/>
        <v>0</v>
      </c>
      <c r="N1328" s="5">
        <f t="shared" si="190"/>
        <v>0</v>
      </c>
      <c r="O1328" s="5">
        <f t="shared" si="195"/>
        <v>-7.03308944963843E-4</v>
      </c>
      <c r="P1328" s="5">
        <f t="shared" si="192"/>
        <v>7.1078040477501325E-4</v>
      </c>
      <c r="Q1328" s="5">
        <f t="shared" si="193"/>
        <v>7.1078040477501325E-4</v>
      </c>
      <c r="R1328" s="5">
        <f t="shared" si="194"/>
        <v>9.5401248320770016E-4</v>
      </c>
      <c r="T1328" s="7">
        <f t="shared" si="198"/>
        <v>270.67442974459516</v>
      </c>
      <c r="U1328" s="4">
        <f t="shared" si="199"/>
        <v>-2.8001435409126529E-4</v>
      </c>
      <c r="V1328" s="5">
        <f>T1328/MAX($T$14:T1328)-1</f>
        <v>-9.6373357580573638E-3</v>
      </c>
      <c r="Z1328" s="3"/>
      <c r="AA1328" s="3"/>
      <c r="AC1328" s="3"/>
      <c r="AE1328" s="3"/>
      <c r="AG1328" s="3"/>
      <c r="AL1328" s="3"/>
    </row>
    <row r="1329" spans="1:38" x14ac:dyDescent="0.25">
      <c r="A1329" s="3">
        <v>44494</v>
      </c>
      <c r="B1329">
        <v>18147882</v>
      </c>
      <c r="C1329">
        <v>33102086</v>
      </c>
      <c r="D1329">
        <v>24018724</v>
      </c>
      <c r="E1329">
        <v>34523156</v>
      </c>
      <c r="F1329">
        <v>18674984</v>
      </c>
      <c r="G1329">
        <v>32071888</v>
      </c>
      <c r="H1329">
        <v>32071888</v>
      </c>
      <c r="I1329">
        <v>25558332</v>
      </c>
      <c r="K1329" s="5">
        <f t="shared" si="191"/>
        <v>8.0227938226906659E-4</v>
      </c>
      <c r="L1329" s="5">
        <f t="shared" si="196"/>
        <v>6.3624242721995738E-3</v>
      </c>
      <c r="M1329" s="5">
        <f t="shared" si="197"/>
        <v>1.082489983428303E-6</v>
      </c>
      <c r="N1329" s="5">
        <f t="shared" si="190"/>
        <v>-4.3328901885342219E-3</v>
      </c>
      <c r="O1329" s="5">
        <f t="shared" si="195"/>
        <v>1.1621172898745868E-4</v>
      </c>
      <c r="P1329" s="5">
        <f t="shared" si="192"/>
        <v>1.0493075936996998E-3</v>
      </c>
      <c r="Q1329" s="5">
        <f t="shared" si="193"/>
        <v>1.0493075936996998E-3</v>
      </c>
      <c r="R1329" s="5">
        <f t="shared" si="194"/>
        <v>2.6229952704175385E-3</v>
      </c>
      <c r="T1329" s="7">
        <f t="shared" si="198"/>
        <v>270.9339631519718</v>
      </c>
      <c r="U1329" s="4">
        <f t="shared" si="199"/>
        <v>9.5883976784028047E-4</v>
      </c>
      <c r="V1329" s="5">
        <f>T1329/MAX($T$14:T1329)-1</f>
        <v>-8.6877366509978682E-3</v>
      </c>
      <c r="Z1329" s="3"/>
      <c r="AA1329" s="3"/>
      <c r="AC1329" s="3"/>
      <c r="AE1329" s="3"/>
      <c r="AG1329" s="3"/>
      <c r="AL1329" s="3"/>
    </row>
    <row r="1330" spans="1:38" x14ac:dyDescent="0.25">
      <c r="A1330" s="3">
        <v>44495</v>
      </c>
      <c r="B1330">
        <v>18022552</v>
      </c>
      <c r="C1330">
        <v>32888594</v>
      </c>
      <c r="D1330">
        <v>24009542</v>
      </c>
      <c r="E1330">
        <v>34408060</v>
      </c>
      <c r="F1330">
        <v>18680282</v>
      </c>
      <c r="G1330">
        <v>32064424</v>
      </c>
      <c r="H1330">
        <v>32064424</v>
      </c>
      <c r="I1330">
        <v>25558332</v>
      </c>
      <c r="K1330" s="5">
        <f t="shared" si="191"/>
        <v>-6.9060400547017453E-3</v>
      </c>
      <c r="L1330" s="5">
        <f t="shared" si="196"/>
        <v>-6.4495029104811863E-3</v>
      </c>
      <c r="M1330" s="5">
        <f t="shared" si="197"/>
        <v>-3.8228508725113297E-4</v>
      </c>
      <c r="N1330" s="5">
        <f t="shared" si="190"/>
        <v>-3.3338782815800494E-3</v>
      </c>
      <c r="O1330" s="5">
        <f t="shared" si="195"/>
        <v>2.8369502217517883E-4</v>
      </c>
      <c r="P1330" s="5">
        <f t="shared" si="192"/>
        <v>-2.3272717839373236E-4</v>
      </c>
      <c r="Q1330" s="5">
        <f t="shared" si="193"/>
        <v>-2.3272717839373236E-4</v>
      </c>
      <c r="R1330" s="5">
        <f t="shared" si="194"/>
        <v>0</v>
      </c>
      <c r="T1330" s="7">
        <f t="shared" si="198"/>
        <v>270.34964442300839</v>
      </c>
      <c r="U1330" s="4">
        <f t="shared" si="199"/>
        <v>-2.1566832085783E-3</v>
      </c>
      <c r="V1330" s="5">
        <f>T1330/MAX($T$14:T1330)-1</f>
        <v>-1.0825683163820266E-2</v>
      </c>
      <c r="Z1330" s="3"/>
      <c r="AA1330" s="3"/>
      <c r="AC1330" s="3"/>
      <c r="AE1330" s="3"/>
      <c r="AG1330" s="3"/>
      <c r="AL1330" s="3"/>
    </row>
    <row r="1331" spans="1:38" x14ac:dyDescent="0.25">
      <c r="A1331" s="3">
        <v>44496</v>
      </c>
      <c r="B1331">
        <v>18068658</v>
      </c>
      <c r="C1331">
        <v>32956088</v>
      </c>
      <c r="D1331">
        <v>24025856</v>
      </c>
      <c r="E1331">
        <v>34433932</v>
      </c>
      <c r="F1331">
        <v>18630230</v>
      </c>
      <c r="G1331">
        <v>32024888</v>
      </c>
      <c r="H1331">
        <v>32024888</v>
      </c>
      <c r="I1331">
        <v>25558332</v>
      </c>
      <c r="K1331" s="5">
        <f t="shared" si="191"/>
        <v>2.5582392549068356E-3</v>
      </c>
      <c r="L1331" s="5">
        <f t="shared" si="196"/>
        <v>2.0522008329089125E-3</v>
      </c>
      <c r="M1331" s="5">
        <f t="shared" si="197"/>
        <v>6.7947985013616652E-4</v>
      </c>
      <c r="N1331" s="5">
        <f t="shared" si="190"/>
        <v>7.5191684738973308E-4</v>
      </c>
      <c r="O1331" s="5">
        <f t="shared" si="195"/>
        <v>-2.6794028055893149E-3</v>
      </c>
      <c r="P1331" s="5">
        <f t="shared" si="192"/>
        <v>-1.233017627261912E-3</v>
      </c>
      <c r="Q1331" s="5">
        <f t="shared" si="193"/>
        <v>-1.233017627261912E-3</v>
      </c>
      <c r="R1331" s="5">
        <f t="shared" si="194"/>
        <v>0</v>
      </c>
      <c r="T1331" s="7">
        <f t="shared" si="198"/>
        <v>270.37993705758669</v>
      </c>
      <c r="U1331" s="4">
        <f t="shared" si="199"/>
        <v>1.120498406535636E-4</v>
      </c>
      <c r="V1331" s="5">
        <f>T1331/MAX($T$14:T1331)-1</f>
        <v>-1.0714846339240358E-2</v>
      </c>
      <c r="Z1331" s="3"/>
      <c r="AA1331" s="3"/>
      <c r="AC1331" s="3"/>
      <c r="AE1331" s="3"/>
      <c r="AG1331" s="3"/>
      <c r="AL1331" s="3"/>
    </row>
    <row r="1332" spans="1:38" x14ac:dyDescent="0.25">
      <c r="A1332" s="3">
        <v>44497</v>
      </c>
      <c r="B1332">
        <v>18789914</v>
      </c>
      <c r="C1332">
        <v>34312636</v>
      </c>
      <c r="D1332">
        <v>24994540</v>
      </c>
      <c r="E1332">
        <v>36019124</v>
      </c>
      <c r="F1332">
        <v>18645176</v>
      </c>
      <c r="G1332">
        <v>32228644</v>
      </c>
      <c r="H1332">
        <v>32228644</v>
      </c>
      <c r="I1332">
        <v>25447592</v>
      </c>
      <c r="K1332" s="5">
        <f t="shared" si="191"/>
        <v>3.9917519054265105E-2</v>
      </c>
      <c r="L1332" s="5">
        <f t="shared" si="196"/>
        <v>4.1162288436661587E-2</v>
      </c>
      <c r="M1332" s="5">
        <f t="shared" si="197"/>
        <v>4.0318396980319804E-2</v>
      </c>
      <c r="N1332" s="5">
        <f t="shared" si="190"/>
        <v>4.6035753337725138E-2</v>
      </c>
      <c r="O1332" s="5">
        <f t="shared" si="195"/>
        <v>8.0224452408805824E-4</v>
      </c>
      <c r="P1332" s="5">
        <f t="shared" si="192"/>
        <v>6.3624266226942616E-3</v>
      </c>
      <c r="Q1332" s="5">
        <f t="shared" si="193"/>
        <v>6.3624266226942616E-3</v>
      </c>
      <c r="R1332" s="5">
        <f t="shared" si="194"/>
        <v>-4.3328336137116175E-3</v>
      </c>
      <c r="T1332" s="7">
        <f t="shared" si="198"/>
        <v>276.34952799976406</v>
      </c>
      <c r="U1332" s="4">
        <f t="shared" si="199"/>
        <v>2.2078527745592075E-2</v>
      </c>
      <c r="V1332" s="5">
        <f>T1332/MAX($T$14:T1332)-1</f>
        <v>0</v>
      </c>
      <c r="Z1332" s="3"/>
      <c r="AA1332" s="3"/>
      <c r="AC1332" s="3"/>
      <c r="AE1332" s="3"/>
      <c r="AG1332" s="3"/>
      <c r="AL1332" s="3"/>
    </row>
    <row r="1333" spans="1:38" x14ac:dyDescent="0.25">
      <c r="A1333" s="3">
        <v>44498</v>
      </c>
      <c r="B1333">
        <v>18684944</v>
      </c>
      <c r="C1333">
        <v>34176056</v>
      </c>
      <c r="D1333">
        <v>24854996</v>
      </c>
      <c r="E1333">
        <v>36019124</v>
      </c>
      <c r="F1333">
        <v>18516412</v>
      </c>
      <c r="G1333">
        <v>32020786</v>
      </c>
      <c r="H1333">
        <v>32020786</v>
      </c>
      <c r="I1333">
        <v>25362754</v>
      </c>
      <c r="K1333" s="5">
        <f t="shared" si="191"/>
        <v>-5.5865077402695862E-3</v>
      </c>
      <c r="L1333" s="5">
        <f t="shared" si="196"/>
        <v>-3.9804578115187894E-3</v>
      </c>
      <c r="M1333" s="5">
        <f t="shared" si="197"/>
        <v>-5.5829793226840341E-3</v>
      </c>
      <c r="N1333" s="5">
        <f t="shared" si="190"/>
        <v>0</v>
      </c>
      <c r="O1333" s="5">
        <f t="shared" si="195"/>
        <v>-6.9060222333111598E-3</v>
      </c>
      <c r="P1333" s="5">
        <f t="shared" si="192"/>
        <v>-6.4494801580854411E-3</v>
      </c>
      <c r="Q1333" s="5">
        <f t="shared" si="193"/>
        <v>-6.4494801580854411E-3</v>
      </c>
      <c r="R1333" s="5">
        <f t="shared" si="194"/>
        <v>-3.3338321362587076E-3</v>
      </c>
      <c r="T1333" s="7">
        <f t="shared" si="198"/>
        <v>275.02689292074388</v>
      </c>
      <c r="U1333" s="4">
        <f t="shared" si="199"/>
        <v>-4.7860949450266449E-3</v>
      </c>
      <c r="V1333" s="5">
        <f>T1333/MAX($T$14:T1333)-1</f>
        <v>-4.7860949450266865E-3</v>
      </c>
      <c r="Z1333" s="3"/>
      <c r="AA1333" s="3"/>
      <c r="AC1333" s="3"/>
      <c r="AE1333" s="3"/>
      <c r="AG1333" s="3"/>
      <c r="AL1333" s="3"/>
    </row>
    <row r="1334" spans="1:38" x14ac:dyDescent="0.25">
      <c r="A1334" s="3">
        <v>44501</v>
      </c>
      <c r="B1334">
        <v>18617410</v>
      </c>
      <c r="C1334">
        <v>34017596</v>
      </c>
      <c r="D1334">
        <v>24884838</v>
      </c>
      <c r="E1334">
        <v>36006032</v>
      </c>
      <c r="F1334">
        <v>18563782</v>
      </c>
      <c r="G1334">
        <v>32086500</v>
      </c>
      <c r="H1334">
        <v>32086500</v>
      </c>
      <c r="I1334">
        <v>25381822</v>
      </c>
      <c r="K1334" s="5">
        <f t="shared" si="191"/>
        <v>-3.6143538883498527E-3</v>
      </c>
      <c r="L1334" s="5">
        <f t="shared" si="196"/>
        <v>-4.6365794812601724E-3</v>
      </c>
      <c r="M1334" s="5">
        <f t="shared" si="197"/>
        <v>1.2006439268790192E-3</v>
      </c>
      <c r="N1334" s="5">
        <f t="shared" si="190"/>
        <v>-3.6347358142307939E-4</v>
      </c>
      <c r="O1334" s="5">
        <f t="shared" si="195"/>
        <v>2.5582710084437466E-3</v>
      </c>
      <c r="P1334" s="5">
        <f t="shared" si="192"/>
        <v>2.0522294487086423E-3</v>
      </c>
      <c r="Q1334" s="5">
        <f t="shared" si="193"/>
        <v>2.0522294487086423E-3</v>
      </c>
      <c r="R1334" s="5">
        <f t="shared" si="194"/>
        <v>7.5181110063993195E-4</v>
      </c>
      <c r="T1334" s="7">
        <f t="shared" si="198"/>
        <v>275.02691966650235</v>
      </c>
      <c r="U1334" s="4">
        <f t="shared" si="199"/>
        <v>9.724779335973377E-8</v>
      </c>
      <c r="V1334" s="5">
        <f>T1334/MAX($T$14:T1334)-1</f>
        <v>-4.7859981626704462E-3</v>
      </c>
      <c r="Z1334" s="3"/>
      <c r="AA1334" s="3"/>
      <c r="AC1334" s="3"/>
      <c r="AE1334" s="3"/>
      <c r="AG1334" s="3"/>
      <c r="AL1334" s="3"/>
    </row>
    <row r="1335" spans="1:38" x14ac:dyDescent="0.25">
      <c r="A1335" s="3">
        <v>44502</v>
      </c>
      <c r="B1335">
        <v>18513938</v>
      </c>
      <c r="C1335">
        <v>33773864</v>
      </c>
      <c r="D1335">
        <v>24857900</v>
      </c>
      <c r="E1335">
        <v>35973272</v>
      </c>
      <c r="F1335">
        <v>18784234</v>
      </c>
      <c r="G1335">
        <v>32467334</v>
      </c>
      <c r="H1335">
        <v>32467334</v>
      </c>
      <c r="I1335">
        <v>25656460</v>
      </c>
      <c r="K1335" s="5">
        <f t="shared" si="191"/>
        <v>-5.5578085243865871E-3</v>
      </c>
      <c r="L1335" s="5">
        <f t="shared" si="196"/>
        <v>-7.1648801990593647E-3</v>
      </c>
      <c r="M1335" s="5">
        <f t="shared" si="197"/>
        <v>-1.0825065447482851E-3</v>
      </c>
      <c r="N1335" s="5">
        <f t="shared" si="190"/>
        <v>-9.098475499882408E-4</v>
      </c>
      <c r="O1335" s="5">
        <f t="shared" si="195"/>
        <v>1.187538185914927E-2</v>
      </c>
      <c r="P1335" s="5">
        <f t="shared" si="192"/>
        <v>1.1868979165692739E-2</v>
      </c>
      <c r="Q1335" s="5">
        <f t="shared" si="193"/>
        <v>1.1868979165692739E-2</v>
      </c>
      <c r="R1335" s="5">
        <f t="shared" si="194"/>
        <v>1.0820263415289855E-2</v>
      </c>
      <c r="T1335" s="7">
        <f t="shared" si="198"/>
        <v>276.11735192521235</v>
      </c>
      <c r="U1335" s="4">
        <f t="shared" si="199"/>
        <v>3.9648200984552656E-3</v>
      </c>
      <c r="V1335" s="5">
        <f>T1335/MAX($T$14:T1335)-1</f>
        <v>-8.4015368592171846E-4</v>
      </c>
      <c r="Z1335" s="3"/>
      <c r="AA1335" s="3"/>
      <c r="AC1335" s="3"/>
      <c r="AE1335" s="3"/>
      <c r="AG1335" s="3"/>
      <c r="AL1335" s="3"/>
    </row>
    <row r="1336" spans="1:38" x14ac:dyDescent="0.25">
      <c r="A1336" s="3">
        <v>44503</v>
      </c>
      <c r="B1336">
        <v>18527488</v>
      </c>
      <c r="C1336">
        <v>34339176</v>
      </c>
      <c r="D1336">
        <v>25265114</v>
      </c>
      <c r="E1336">
        <v>36395196</v>
      </c>
      <c r="F1336">
        <v>18679296</v>
      </c>
      <c r="G1336">
        <v>32338102</v>
      </c>
      <c r="H1336">
        <v>32338102</v>
      </c>
      <c r="I1336">
        <v>25656460</v>
      </c>
      <c r="K1336" s="5">
        <f t="shared" si="191"/>
        <v>7.3188102930887844E-4</v>
      </c>
      <c r="L1336" s="5">
        <f t="shared" si="196"/>
        <v>1.6738149949321768E-2</v>
      </c>
      <c r="M1336" s="5">
        <f t="shared" si="197"/>
        <v>1.6381673431786314E-2</v>
      </c>
      <c r="N1336" s="5">
        <f t="shared" si="190"/>
        <v>1.1728819107697408E-2</v>
      </c>
      <c r="O1336" s="5">
        <f t="shared" si="195"/>
        <v>-5.5864934391256504E-3</v>
      </c>
      <c r="P1336" s="5">
        <f t="shared" si="192"/>
        <v>-3.9803699312053187E-3</v>
      </c>
      <c r="Q1336" s="5">
        <f t="shared" si="193"/>
        <v>-3.9803699312053187E-3</v>
      </c>
      <c r="R1336" s="5">
        <f t="shared" si="194"/>
        <v>0</v>
      </c>
      <c r="T1336" s="7">
        <f t="shared" si="198"/>
        <v>277.22297033371899</v>
      </c>
      <c r="U1336" s="4">
        <f t="shared" si="199"/>
        <v>4.0041612770722601E-3</v>
      </c>
      <c r="V1336" s="5">
        <f>T1336/MAX($T$14:T1336)-1</f>
        <v>0</v>
      </c>
      <c r="Z1336" s="3"/>
      <c r="AA1336" s="3"/>
      <c r="AC1336" s="3"/>
      <c r="AE1336" s="3"/>
      <c r="AG1336" s="3"/>
      <c r="AL1336" s="3"/>
    </row>
    <row r="1337" spans="1:38" x14ac:dyDescent="0.25">
      <c r="A1337" s="3">
        <v>44508</v>
      </c>
      <c r="B1337">
        <v>18414070</v>
      </c>
      <c r="C1337">
        <v>34087752</v>
      </c>
      <c r="D1337">
        <v>25078010</v>
      </c>
      <c r="E1337">
        <v>36395196</v>
      </c>
      <c r="F1337">
        <v>18611780</v>
      </c>
      <c r="G1337">
        <v>32188164</v>
      </c>
      <c r="H1337">
        <v>32188164</v>
      </c>
      <c r="I1337">
        <v>25647134</v>
      </c>
      <c r="K1337" s="5">
        <f t="shared" si="191"/>
        <v>-6.1216069874124868E-3</v>
      </c>
      <c r="L1337" s="5">
        <f t="shared" si="196"/>
        <v>-7.3217831435442582E-3</v>
      </c>
      <c r="M1337" s="5">
        <f t="shared" si="197"/>
        <v>-7.4056265885046324E-3</v>
      </c>
      <c r="N1337" s="5">
        <f t="shared" si="190"/>
        <v>0</v>
      </c>
      <c r="O1337" s="5">
        <f t="shared" si="195"/>
        <v>-3.6144831154236723E-3</v>
      </c>
      <c r="P1337" s="5">
        <f t="shared" si="192"/>
        <v>-4.6365739090067359E-3</v>
      </c>
      <c r="Q1337" s="5">
        <f t="shared" si="193"/>
        <v>-4.6365739090067359E-3</v>
      </c>
      <c r="R1337" s="5">
        <f t="shared" si="194"/>
        <v>-3.6349519770073613E-4</v>
      </c>
      <c r="T1337" s="7">
        <f t="shared" si="198"/>
        <v>276.0413024724881</v>
      </c>
      <c r="U1337" s="4">
        <f t="shared" si="199"/>
        <v>-4.2625178563249072E-3</v>
      </c>
      <c r="V1337" s="5">
        <f>T1337/MAX($T$14:T1337)-1</f>
        <v>-4.2625178563248101E-3</v>
      </c>
      <c r="Z1337" s="3"/>
      <c r="AA1337" s="3"/>
      <c r="AC1337" s="3"/>
      <c r="AE1337" s="3"/>
      <c r="AG1337" s="3"/>
      <c r="AL1337" s="3"/>
    </row>
    <row r="1338" spans="1:38" x14ac:dyDescent="0.25">
      <c r="A1338" s="3">
        <v>44509</v>
      </c>
      <c r="B1338">
        <v>18420646</v>
      </c>
      <c r="C1338">
        <v>34155812</v>
      </c>
      <c r="D1338">
        <v>25083542</v>
      </c>
      <c r="E1338">
        <v>36395196</v>
      </c>
      <c r="F1338">
        <v>18508342</v>
      </c>
      <c r="G1338">
        <v>31957540</v>
      </c>
      <c r="H1338">
        <v>31957540</v>
      </c>
      <c r="I1338">
        <v>25623802</v>
      </c>
      <c r="K1338" s="5">
        <f t="shared" si="191"/>
        <v>3.5711822535700044E-4</v>
      </c>
      <c r="L1338" s="5">
        <f t="shared" si="196"/>
        <v>1.9966115688707653E-3</v>
      </c>
      <c r="M1338" s="5">
        <f t="shared" si="197"/>
        <v>2.2059166576604561E-4</v>
      </c>
      <c r="N1338" s="5">
        <f t="shared" si="190"/>
        <v>0</v>
      </c>
      <c r="O1338" s="5">
        <f t="shared" si="195"/>
        <v>-5.5576629425020396E-3</v>
      </c>
      <c r="P1338" s="5">
        <f t="shared" si="192"/>
        <v>-7.1648696707273807E-3</v>
      </c>
      <c r="Q1338" s="5">
        <f t="shared" si="193"/>
        <v>-7.1648696707273807E-3</v>
      </c>
      <c r="R1338" s="5">
        <f t="shared" si="194"/>
        <v>-9.0973127835647372E-4</v>
      </c>
      <c r="T1338" s="7">
        <f t="shared" si="198"/>
        <v>275.41252137405866</v>
      </c>
      <c r="U1338" s="4">
        <f t="shared" si="199"/>
        <v>-2.2778515127899329E-3</v>
      </c>
      <c r="V1338" s="5">
        <f>T1338/MAX($T$14:T1338)-1</f>
        <v>-6.5306599863673709E-3</v>
      </c>
      <c r="Z1338" s="3"/>
      <c r="AA1338" s="3"/>
      <c r="AC1338" s="3"/>
      <c r="AE1338" s="3"/>
      <c r="AG1338" s="3"/>
      <c r="AL1338" s="3"/>
    </row>
    <row r="1339" spans="1:38" x14ac:dyDescent="0.25">
      <c r="A1339" s="3">
        <v>44510</v>
      </c>
      <c r="B1339">
        <v>18526758</v>
      </c>
      <c r="C1339">
        <v>34155812</v>
      </c>
      <c r="D1339">
        <v>25149694</v>
      </c>
      <c r="E1339">
        <v>36395196</v>
      </c>
      <c r="F1339">
        <v>18540540</v>
      </c>
      <c r="G1339">
        <v>32016868</v>
      </c>
      <c r="H1339">
        <v>32016868</v>
      </c>
      <c r="I1339">
        <v>25677318</v>
      </c>
      <c r="K1339" s="5">
        <f t="shared" si="191"/>
        <v>5.7604928730512484E-3</v>
      </c>
      <c r="L1339" s="5">
        <f t="shared" si="196"/>
        <v>0</v>
      </c>
      <c r="M1339" s="5">
        <f t="shared" si="197"/>
        <v>2.6372670972862888E-3</v>
      </c>
      <c r="N1339" s="5">
        <f t="shared" si="190"/>
        <v>0</v>
      </c>
      <c r="O1339" s="5">
        <f t="shared" si="195"/>
        <v>1.7396479922404673E-3</v>
      </c>
      <c r="P1339" s="5">
        <f t="shared" si="192"/>
        <v>1.8564632947342119E-3</v>
      </c>
      <c r="Q1339" s="5">
        <f t="shared" si="193"/>
        <v>1.8564632947342119E-3</v>
      </c>
      <c r="R1339" s="5">
        <f t="shared" si="194"/>
        <v>2.0885269094725878E-3</v>
      </c>
      <c r="T1339" s="7">
        <f t="shared" si="198"/>
        <v>275.96124162692723</v>
      </c>
      <c r="U1339" s="4">
        <f t="shared" si="199"/>
        <v>1.992357682689877E-3</v>
      </c>
      <c r="V1339" s="5">
        <f>T1339/MAX($T$14:T1339)-1</f>
        <v>-4.5513137142744187E-3</v>
      </c>
      <c r="Z1339" s="3"/>
      <c r="AA1339" s="3"/>
      <c r="AC1339" s="3"/>
      <c r="AE1339" s="3"/>
      <c r="AG1339" s="3"/>
      <c r="AL1339" s="3"/>
    </row>
    <row r="1340" spans="1:38" x14ac:dyDescent="0.25">
      <c r="A1340" s="3">
        <v>44511</v>
      </c>
      <c r="B1340">
        <v>18685082</v>
      </c>
      <c r="C1340">
        <v>33883880</v>
      </c>
      <c r="D1340">
        <v>25128562</v>
      </c>
      <c r="E1340">
        <v>36081900</v>
      </c>
      <c r="F1340">
        <v>18427042</v>
      </c>
      <c r="G1340">
        <v>31782448</v>
      </c>
      <c r="H1340">
        <v>31782448</v>
      </c>
      <c r="I1340">
        <v>25677318</v>
      </c>
      <c r="K1340" s="5">
        <f t="shared" si="191"/>
        <v>8.54569374738956E-3</v>
      </c>
      <c r="L1340" s="5">
        <f t="shared" si="196"/>
        <v>-7.9615147196617775E-3</v>
      </c>
      <c r="M1340" s="5">
        <f t="shared" si="197"/>
        <v>-8.4024879189381618E-4</v>
      </c>
      <c r="N1340" s="5">
        <f t="shared" si="190"/>
        <v>-8.6081690561577995E-3</v>
      </c>
      <c r="O1340" s="5">
        <f t="shared" si="195"/>
        <v>-6.1216124233706148E-3</v>
      </c>
      <c r="P1340" s="5">
        <f t="shared" si="192"/>
        <v>-7.3217655143532623E-3</v>
      </c>
      <c r="Q1340" s="5">
        <f t="shared" si="193"/>
        <v>-7.3217655143532623E-3</v>
      </c>
      <c r="R1340" s="5">
        <f t="shared" si="194"/>
        <v>0</v>
      </c>
      <c r="T1340" s="7">
        <f t="shared" si="198"/>
        <v>274.93917148686091</v>
      </c>
      <c r="U1340" s="4">
        <f t="shared" si="199"/>
        <v>-3.7036727840501216E-3</v>
      </c>
      <c r="V1340" s="5">
        <f>T1340/MAX($T$14:T1340)-1</f>
        <v>-8.2381299215893433E-3</v>
      </c>
      <c r="Z1340" s="3"/>
      <c r="AA1340" s="3"/>
      <c r="AC1340" s="3"/>
      <c r="AE1340" s="3"/>
      <c r="AG1340" s="3"/>
      <c r="AL1340" s="3"/>
    </row>
    <row r="1341" spans="1:38" x14ac:dyDescent="0.25">
      <c r="A1341" s="3">
        <v>44512</v>
      </c>
      <c r="B1341">
        <v>18625950</v>
      </c>
      <c r="C1341">
        <v>33798324</v>
      </c>
      <c r="D1341">
        <v>25128562</v>
      </c>
      <c r="E1341">
        <v>36081900</v>
      </c>
      <c r="F1341">
        <v>18433622</v>
      </c>
      <c r="G1341">
        <v>31845902</v>
      </c>
      <c r="H1341">
        <v>31845902</v>
      </c>
      <c r="I1341">
        <v>25677318</v>
      </c>
      <c r="K1341" s="5">
        <f t="shared" si="191"/>
        <v>-3.1646636605608958E-3</v>
      </c>
      <c r="L1341" s="5">
        <f t="shared" si="196"/>
        <v>-2.5249764784907036E-3</v>
      </c>
      <c r="M1341" s="5">
        <f t="shared" si="197"/>
        <v>0</v>
      </c>
      <c r="N1341" s="5">
        <f t="shared" si="190"/>
        <v>0</v>
      </c>
      <c r="O1341" s="5">
        <f t="shared" si="195"/>
        <v>3.5708389876143443E-4</v>
      </c>
      <c r="P1341" s="5">
        <f t="shared" si="192"/>
        <v>1.9965107785278047E-3</v>
      </c>
      <c r="Q1341" s="5">
        <f t="shared" si="193"/>
        <v>1.9965107785278047E-3</v>
      </c>
      <c r="R1341" s="5">
        <f t="shared" si="194"/>
        <v>0</v>
      </c>
      <c r="T1341" s="7">
        <f t="shared" si="198"/>
        <v>274.89313516736263</v>
      </c>
      <c r="U1341" s="4">
        <f t="shared" si="199"/>
        <v>-1.6744183540431945E-4</v>
      </c>
      <c r="V1341" s="5">
        <f>T1341/MAX($T$14:T1341)-1</f>
        <v>-8.4041923493991533E-3</v>
      </c>
      <c r="Z1341" s="3"/>
      <c r="AA1341" s="3"/>
      <c r="AC1341" s="3"/>
      <c r="AE1341" s="3"/>
      <c r="AG1341" s="3"/>
      <c r="AL1341" s="3"/>
    </row>
    <row r="1342" spans="1:38" x14ac:dyDescent="0.25">
      <c r="A1342" s="3">
        <v>44515</v>
      </c>
      <c r="B1342">
        <v>18521952</v>
      </c>
      <c r="C1342">
        <v>33839852</v>
      </c>
      <c r="D1342">
        <v>25102674</v>
      </c>
      <c r="E1342">
        <v>36074224</v>
      </c>
      <c r="F1342">
        <v>18539810</v>
      </c>
      <c r="G1342">
        <v>31845902</v>
      </c>
      <c r="H1342">
        <v>31845902</v>
      </c>
      <c r="I1342">
        <v>25677318</v>
      </c>
      <c r="K1342" s="5">
        <f t="shared" si="191"/>
        <v>-5.5835004389037657E-3</v>
      </c>
      <c r="L1342" s="5">
        <f t="shared" si="196"/>
        <v>1.2286999793245101E-3</v>
      </c>
      <c r="M1342" s="5">
        <f t="shared" si="197"/>
        <v>-1.0302221034375059E-3</v>
      </c>
      <c r="N1342" s="5">
        <f t="shared" si="190"/>
        <v>-2.1273824272005637E-4</v>
      </c>
      <c r="O1342" s="5">
        <f t="shared" si="195"/>
        <v>5.7605607839847917E-3</v>
      </c>
      <c r="P1342" s="5">
        <f t="shared" si="192"/>
        <v>0</v>
      </c>
      <c r="Q1342" s="5">
        <f t="shared" si="193"/>
        <v>0</v>
      </c>
      <c r="R1342" s="5">
        <f t="shared" si="194"/>
        <v>0</v>
      </c>
      <c r="T1342" s="7">
        <f t="shared" si="198"/>
        <v>274.89872924191587</v>
      </c>
      <c r="U1342" s="4">
        <f t="shared" si="199"/>
        <v>2.0349997280996734E-5</v>
      </c>
      <c r="V1342" s="5">
        <f>T1342/MAX($T$14:T1342)-1</f>
        <v>-8.3840133774095715E-3</v>
      </c>
      <c r="Z1342" s="3"/>
      <c r="AA1342" s="3"/>
      <c r="AC1342" s="3"/>
      <c r="AE1342" s="3"/>
      <c r="AG1342" s="3"/>
      <c r="AL1342" s="3"/>
    </row>
    <row r="1343" spans="1:38" x14ac:dyDescent="0.25">
      <c r="A1343" s="3">
        <v>44516</v>
      </c>
      <c r="B1343">
        <v>18661234</v>
      </c>
      <c r="C1343">
        <v>33989260</v>
      </c>
      <c r="D1343">
        <v>25245376</v>
      </c>
      <c r="E1343">
        <v>36202700</v>
      </c>
      <c r="F1343">
        <v>18572880</v>
      </c>
      <c r="G1343">
        <v>31768454</v>
      </c>
      <c r="H1343">
        <v>31768454</v>
      </c>
      <c r="I1343">
        <v>25635034</v>
      </c>
      <c r="K1343" s="5">
        <f t="shared" si="191"/>
        <v>7.5198337626616318E-3</v>
      </c>
      <c r="L1343" s="5">
        <f t="shared" si="196"/>
        <v>4.415149333395485E-3</v>
      </c>
      <c r="M1343" s="5">
        <f t="shared" si="197"/>
        <v>5.6847330288398723E-3</v>
      </c>
      <c r="N1343" s="5">
        <f t="shared" si="190"/>
        <v>3.5614348904635662E-3</v>
      </c>
      <c r="O1343" s="5">
        <f t="shared" si="195"/>
        <v>1.7837291752180739E-3</v>
      </c>
      <c r="P1343" s="5">
        <f t="shared" si="192"/>
        <v>-2.4319612614520647E-3</v>
      </c>
      <c r="Q1343" s="5">
        <f t="shared" si="193"/>
        <v>-2.4319612614520647E-3</v>
      </c>
      <c r="R1343" s="5">
        <f t="shared" si="194"/>
        <v>-1.6467451935595623E-3</v>
      </c>
      <c r="T1343" s="7">
        <f t="shared" si="198"/>
        <v>275.46413450439218</v>
      </c>
      <c r="U1343" s="4">
        <f t="shared" si="199"/>
        <v>2.0567765592643672E-3</v>
      </c>
      <c r="V1343" s="5">
        <f>T1343/MAX($T$14:T1343)-1</f>
        <v>-6.3444808603325686E-3</v>
      </c>
      <c r="Z1343" s="3"/>
      <c r="AA1343" s="3"/>
      <c r="AC1343" s="3"/>
      <c r="AE1343" s="3"/>
      <c r="AG1343" s="3"/>
      <c r="AL1343" s="3"/>
    </row>
    <row r="1344" spans="1:38" x14ac:dyDescent="0.25">
      <c r="A1344" s="3">
        <v>44517</v>
      </c>
      <c r="B1344">
        <v>18701248</v>
      </c>
      <c r="C1344">
        <v>33851648</v>
      </c>
      <c r="D1344">
        <v>25304468</v>
      </c>
      <c r="E1344">
        <v>36229452</v>
      </c>
      <c r="F1344">
        <v>18489532</v>
      </c>
      <c r="G1344">
        <v>31678426</v>
      </c>
      <c r="H1344">
        <v>31678426</v>
      </c>
      <c r="I1344">
        <v>25613438</v>
      </c>
      <c r="K1344" s="5">
        <f t="shared" si="191"/>
        <v>2.144231190713386E-3</v>
      </c>
      <c r="L1344" s="5">
        <f t="shared" si="196"/>
        <v>-4.04869067464253E-3</v>
      </c>
      <c r="M1344" s="5">
        <f t="shared" si="197"/>
        <v>2.3407058781774737E-3</v>
      </c>
      <c r="N1344" s="5">
        <f t="shared" si="190"/>
        <v>7.3895040977611792E-4</v>
      </c>
      <c r="O1344" s="5">
        <f t="shared" si="195"/>
        <v>-4.4876185061228924E-3</v>
      </c>
      <c r="P1344" s="5">
        <f t="shared" si="192"/>
        <v>-2.8338804274202767E-3</v>
      </c>
      <c r="Q1344" s="5">
        <f t="shared" si="193"/>
        <v>-2.8338804274202767E-3</v>
      </c>
      <c r="R1344" s="5">
        <f t="shared" si="194"/>
        <v>-8.4244085652473988E-4</v>
      </c>
      <c r="T1344" s="7">
        <f t="shared" si="198"/>
        <v>275.12591194724814</v>
      </c>
      <c r="U1344" s="4">
        <f t="shared" si="199"/>
        <v>-1.2278279266829673E-3</v>
      </c>
      <c r="V1344" s="5">
        <f>T1344/MAX($T$14:T1344)-1</f>
        <v>-7.5645188562348809E-3</v>
      </c>
      <c r="Z1344" s="3"/>
      <c r="AA1344" s="3"/>
      <c r="AC1344" s="3"/>
      <c r="AE1344" s="3"/>
      <c r="AG1344" s="3"/>
      <c r="AL1344" s="3"/>
    </row>
    <row r="1345" spans="1:38" x14ac:dyDescent="0.25">
      <c r="A1345" s="3">
        <v>44518</v>
      </c>
      <c r="B1345">
        <v>18540872</v>
      </c>
      <c r="C1345">
        <v>33559008</v>
      </c>
      <c r="D1345">
        <v>25177476</v>
      </c>
      <c r="E1345">
        <v>35864360</v>
      </c>
      <c r="F1345">
        <v>18386296</v>
      </c>
      <c r="G1345">
        <v>31717352</v>
      </c>
      <c r="H1345">
        <v>31717352</v>
      </c>
      <c r="I1345">
        <v>25607986</v>
      </c>
      <c r="K1345" s="5">
        <f t="shared" si="191"/>
        <v>-8.5756843607442956E-3</v>
      </c>
      <c r="L1345" s="5">
        <f t="shared" si="196"/>
        <v>-8.644778534858899E-3</v>
      </c>
      <c r="M1345" s="5">
        <f t="shared" si="197"/>
        <v>-5.0185603585896077E-3</v>
      </c>
      <c r="N1345" s="5">
        <f t="shared" si="190"/>
        <v>-1.0077215631083769E-2</v>
      </c>
      <c r="O1345" s="5">
        <f t="shared" si="195"/>
        <v>-5.5834836706520896E-3</v>
      </c>
      <c r="P1345" s="5">
        <f t="shared" si="192"/>
        <v>1.2287857988904083E-3</v>
      </c>
      <c r="Q1345" s="5">
        <f t="shared" si="193"/>
        <v>1.2287857988904083E-3</v>
      </c>
      <c r="R1345" s="5">
        <f t="shared" si="194"/>
        <v>-2.1285701669571111E-4</v>
      </c>
      <c r="T1345" s="7">
        <f t="shared" si="198"/>
        <v>273.89970987417752</v>
      </c>
      <c r="U1345" s="4">
        <f t="shared" si="199"/>
        <v>-4.4568759968554444E-3</v>
      </c>
      <c r="V1345" s="5">
        <f>T1345/MAX($T$14:T1345)-1</f>
        <v>-1.1987680730572103E-2</v>
      </c>
      <c r="Z1345" s="3"/>
      <c r="AA1345" s="3"/>
      <c r="AC1345" s="3"/>
      <c r="AE1345" s="3"/>
      <c r="AG1345" s="3"/>
      <c r="AL1345" s="3"/>
    </row>
    <row r="1346" spans="1:38" x14ac:dyDescent="0.25">
      <c r="A1346" s="3">
        <v>44522</v>
      </c>
      <c r="B1346">
        <v>18688352</v>
      </c>
      <c r="C1346">
        <v>33673304</v>
      </c>
      <c r="D1346">
        <v>25209102</v>
      </c>
      <c r="E1346">
        <v>35765904</v>
      </c>
      <c r="F1346">
        <v>18524558</v>
      </c>
      <c r="G1346">
        <v>31857388</v>
      </c>
      <c r="H1346">
        <v>31857388</v>
      </c>
      <c r="I1346">
        <v>25699190</v>
      </c>
      <c r="K1346" s="5">
        <f t="shared" si="191"/>
        <v>7.9543184376658083E-3</v>
      </c>
      <c r="L1346" s="5">
        <f t="shared" si="196"/>
        <v>3.4058217692252146E-3</v>
      </c>
      <c r="M1346" s="5">
        <f t="shared" si="197"/>
        <v>1.2561227344631831E-3</v>
      </c>
      <c r="N1346" s="5">
        <f t="shared" si="190"/>
        <v>-2.7452323141972101E-3</v>
      </c>
      <c r="O1346" s="5">
        <f t="shared" si="195"/>
        <v>7.519839776320314E-3</v>
      </c>
      <c r="P1346" s="5">
        <f t="shared" si="192"/>
        <v>4.4151226748059269E-3</v>
      </c>
      <c r="Q1346" s="5">
        <f t="shared" si="193"/>
        <v>4.4151226748059269E-3</v>
      </c>
      <c r="R1346" s="5">
        <f t="shared" si="194"/>
        <v>3.5615452148403115E-3</v>
      </c>
      <c r="T1346" s="7">
        <f t="shared" si="198"/>
        <v>274.91939264897712</v>
      </c>
      <c r="U1346" s="4">
        <f t="shared" si="199"/>
        <v>3.7228326209911844E-3</v>
      </c>
      <c r="V1346" s="5">
        <f>T1346/MAX($T$14:T1346)-1</f>
        <v>-8.3094762384546828E-3</v>
      </c>
      <c r="Z1346" s="3"/>
      <c r="AA1346" s="3"/>
      <c r="AC1346" s="3"/>
      <c r="AE1346" s="3"/>
      <c r="AG1346" s="3"/>
      <c r="AL1346" s="3"/>
    </row>
    <row r="1347" spans="1:38" x14ac:dyDescent="0.25">
      <c r="A1347" s="3">
        <v>44523</v>
      </c>
      <c r="B1347">
        <v>18924534</v>
      </c>
      <c r="C1347">
        <v>34067440</v>
      </c>
      <c r="D1347">
        <v>25291700</v>
      </c>
      <c r="E1347">
        <v>35853804</v>
      </c>
      <c r="F1347">
        <v>18564278</v>
      </c>
      <c r="G1347">
        <v>31728406</v>
      </c>
      <c r="H1347">
        <v>31728406</v>
      </c>
      <c r="I1347">
        <v>25718178</v>
      </c>
      <c r="K1347" s="5">
        <f t="shared" si="191"/>
        <v>1.2637925484280332E-2</v>
      </c>
      <c r="L1347" s="5">
        <f t="shared" si="196"/>
        <v>1.1704702336307715E-2</v>
      </c>
      <c r="M1347" s="5">
        <f t="shared" si="197"/>
        <v>3.2765149666973414E-3</v>
      </c>
      <c r="N1347" s="5">
        <f t="shared" si="190"/>
        <v>2.4576479319522448E-3</v>
      </c>
      <c r="O1347" s="5">
        <f t="shared" si="195"/>
        <v>2.1441807140554214E-3</v>
      </c>
      <c r="P1347" s="5">
        <f t="shared" si="192"/>
        <v>-4.0487311765797784E-3</v>
      </c>
      <c r="Q1347" s="5">
        <f t="shared" si="193"/>
        <v>-4.0487311765797784E-3</v>
      </c>
      <c r="R1347" s="5">
        <f t="shared" si="194"/>
        <v>7.3885597172518303E-4</v>
      </c>
      <c r="T1347" s="7">
        <f t="shared" si="198"/>
        <v>275.77378593646142</v>
      </c>
      <c r="U1347" s="4">
        <f t="shared" si="199"/>
        <v>3.1077956314823352E-3</v>
      </c>
      <c r="V1347" s="5">
        <f>T1347/MAX($T$14:T1347)-1</f>
        <v>-5.2275047609260383E-3</v>
      </c>
      <c r="Z1347" s="3"/>
      <c r="AA1347" s="3"/>
      <c r="AC1347" s="3"/>
      <c r="AE1347" s="3"/>
      <c r="AG1347" s="3"/>
      <c r="AL1347" s="3"/>
    </row>
    <row r="1348" spans="1:38" x14ac:dyDescent="0.25">
      <c r="A1348" s="3">
        <v>44524</v>
      </c>
      <c r="B1348">
        <v>18849096</v>
      </c>
      <c r="C1348">
        <v>33915684</v>
      </c>
      <c r="D1348">
        <v>25186604</v>
      </c>
      <c r="E1348">
        <v>35640404</v>
      </c>
      <c r="F1348">
        <v>18542980</v>
      </c>
      <c r="G1348">
        <v>31640316</v>
      </c>
      <c r="H1348">
        <v>31640316</v>
      </c>
      <c r="I1348">
        <v>25616658</v>
      </c>
      <c r="K1348" s="5">
        <f t="shared" si="191"/>
        <v>-3.9862540340491748E-3</v>
      </c>
      <c r="L1348" s="5">
        <f t="shared" si="196"/>
        <v>-4.4545759822282038E-3</v>
      </c>
      <c r="M1348" s="5">
        <f t="shared" si="197"/>
        <v>-4.1553553141939759E-3</v>
      </c>
      <c r="N1348" s="5">
        <f t="shared" si="190"/>
        <v>-5.9519486412097367E-3</v>
      </c>
      <c r="O1348" s="5">
        <f t="shared" si="195"/>
        <v>-1.1472571139045096E-3</v>
      </c>
      <c r="P1348" s="5">
        <f t="shared" si="192"/>
        <v>-2.7763764747589237E-3</v>
      </c>
      <c r="Q1348" s="5">
        <f t="shared" si="193"/>
        <v>-2.7763764747589237E-3</v>
      </c>
      <c r="R1348" s="5">
        <f t="shared" si="194"/>
        <v>-3.947402494842378E-3</v>
      </c>
      <c r="T1348" s="7">
        <f t="shared" si="198"/>
        <v>274.76736513658051</v>
      </c>
      <c r="U1348" s="4">
        <f t="shared" si="199"/>
        <v>-3.6494433162432283E-3</v>
      </c>
      <c r="V1348" s="5">
        <f>T1348/MAX($T$14:T1348)-1</f>
        <v>-8.8578705948588743E-3</v>
      </c>
      <c r="Z1348" s="3"/>
      <c r="AA1348" s="3"/>
      <c r="AC1348" s="3"/>
      <c r="AE1348" s="3"/>
      <c r="AG1348" s="3"/>
      <c r="AL1348" s="3"/>
    </row>
    <row r="1349" spans="1:38" x14ac:dyDescent="0.25">
      <c r="A1349" s="3">
        <v>44525</v>
      </c>
      <c r="B1349">
        <v>18635418</v>
      </c>
      <c r="C1349">
        <v>33729204</v>
      </c>
      <c r="D1349">
        <v>25156560</v>
      </c>
      <c r="E1349">
        <v>35623600</v>
      </c>
      <c r="F1349">
        <v>18690476</v>
      </c>
      <c r="G1349">
        <v>31748076</v>
      </c>
      <c r="H1349">
        <v>31748076</v>
      </c>
      <c r="I1349">
        <v>25546336</v>
      </c>
      <c r="K1349" s="5">
        <f t="shared" si="191"/>
        <v>-1.133624657649368E-2</v>
      </c>
      <c r="L1349" s="5">
        <f t="shared" si="196"/>
        <v>-5.498341121470518E-3</v>
      </c>
      <c r="M1349" s="5">
        <f t="shared" si="197"/>
        <v>-1.1928563294996142E-3</v>
      </c>
      <c r="N1349" s="5">
        <f t="shared" si="190"/>
        <v>-4.7148736024427151E-4</v>
      </c>
      <c r="O1349" s="5">
        <f t="shared" si="195"/>
        <v>7.9542770363771886E-3</v>
      </c>
      <c r="P1349" s="5">
        <f t="shared" si="192"/>
        <v>3.4057814087571359E-3</v>
      </c>
      <c r="Q1349" s="5">
        <f t="shared" si="193"/>
        <v>3.4057814087571359E-3</v>
      </c>
      <c r="R1349" s="5">
        <f t="shared" si="194"/>
        <v>-2.745166836360946E-3</v>
      </c>
      <c r="T1349" s="7">
        <f t="shared" si="198"/>
        <v>274.54486338869958</v>
      </c>
      <c r="U1349" s="4">
        <f t="shared" si="199"/>
        <v>-8.0978229627219622E-4</v>
      </c>
      <c r="V1349" s="5">
        <f>T1349/MAX($T$14:T1349)-1</f>
        <v>-9.6604799443406053E-3</v>
      </c>
      <c r="Z1349" s="3"/>
      <c r="AA1349" s="3"/>
      <c r="AC1349" s="3"/>
      <c r="AE1349" s="3"/>
      <c r="AG1349" s="3"/>
      <c r="AL1349" s="3"/>
    </row>
    <row r="1350" spans="1:38" x14ac:dyDescent="0.25">
      <c r="A1350" s="3">
        <v>44526</v>
      </c>
      <c r="B1350">
        <v>18884408</v>
      </c>
      <c r="C1350">
        <v>33931452</v>
      </c>
      <c r="D1350">
        <v>25329154</v>
      </c>
      <c r="E1350">
        <v>35819088</v>
      </c>
      <c r="F1350">
        <v>18926686</v>
      </c>
      <c r="G1350">
        <v>32119678</v>
      </c>
      <c r="H1350">
        <v>32119678</v>
      </c>
      <c r="I1350">
        <v>25609118</v>
      </c>
      <c r="K1350" s="5">
        <f t="shared" si="191"/>
        <v>1.3361116987018917E-2</v>
      </c>
      <c r="L1350" s="5">
        <f t="shared" si="196"/>
        <v>5.9962280758241171E-3</v>
      </c>
      <c r="M1350" s="5">
        <f t="shared" si="197"/>
        <v>6.8607949576571237E-3</v>
      </c>
      <c r="N1350" s="5">
        <f t="shared" si="190"/>
        <v>5.4875981091186965E-3</v>
      </c>
      <c r="O1350" s="5">
        <f t="shared" si="195"/>
        <v>1.2637987389941374E-2</v>
      </c>
      <c r="P1350" s="5">
        <f t="shared" si="192"/>
        <v>1.1704709286950221E-2</v>
      </c>
      <c r="Q1350" s="5">
        <f t="shared" si="193"/>
        <v>1.1704709286950221E-2</v>
      </c>
      <c r="R1350" s="5">
        <f t="shared" si="194"/>
        <v>2.4575735635825602E-3</v>
      </c>
      <c r="T1350" s="7">
        <f t="shared" si="198"/>
        <v>276.95436237464651</v>
      </c>
      <c r="U1350" s="4">
        <f t="shared" si="199"/>
        <v>8.7763397071304039E-3</v>
      </c>
      <c r="V1350" s="5">
        <f>T1350/MAX($T$14:T1350)-1</f>
        <v>-9.6892389093561349E-4</v>
      </c>
      <c r="Z1350" s="3"/>
      <c r="AA1350" s="3"/>
      <c r="AC1350" s="3"/>
      <c r="AE1350" s="3"/>
      <c r="AG1350" s="3"/>
      <c r="AL1350" s="3"/>
    </row>
    <row r="1351" spans="1:38" x14ac:dyDescent="0.25">
      <c r="A1351" s="3">
        <v>44529</v>
      </c>
      <c r="B1351">
        <v>18985888</v>
      </c>
      <c r="C1351">
        <v>34129856</v>
      </c>
      <c r="D1351">
        <v>25374588</v>
      </c>
      <c r="E1351">
        <v>35737804</v>
      </c>
      <c r="F1351">
        <v>18851240</v>
      </c>
      <c r="G1351">
        <v>31976600</v>
      </c>
      <c r="H1351">
        <v>31976600</v>
      </c>
      <c r="I1351">
        <v>25456694</v>
      </c>
      <c r="K1351" s="5">
        <f t="shared" si="191"/>
        <v>5.3737453670774649E-3</v>
      </c>
      <c r="L1351" s="5">
        <f t="shared" si="196"/>
        <v>5.8472004086356222E-3</v>
      </c>
      <c r="M1351" s="5">
        <f t="shared" si="197"/>
        <v>1.7937432888599503E-3</v>
      </c>
      <c r="N1351" s="5">
        <f t="shared" si="190"/>
        <v>-2.269292841850179E-3</v>
      </c>
      <c r="O1351" s="5">
        <f t="shared" si="195"/>
        <v>-3.9862234730370094E-3</v>
      </c>
      <c r="P1351" s="5">
        <f t="shared" si="192"/>
        <v>-4.4545278442704728E-3</v>
      </c>
      <c r="Q1351" s="5">
        <f t="shared" si="193"/>
        <v>-4.4545278442704728E-3</v>
      </c>
      <c r="R1351" s="5">
        <f t="shared" si="194"/>
        <v>-5.951942585449399E-3</v>
      </c>
      <c r="T1351" s="7">
        <f t="shared" si="198"/>
        <v>276.67388288437718</v>
      </c>
      <c r="U1351" s="4">
        <f t="shared" si="199"/>
        <v>-1.012728190538062E-3</v>
      </c>
      <c r="V1351" s="5">
        <f>T1351/MAX($T$14:T1351)-1</f>
        <v>-1.9806708249350269E-3</v>
      </c>
      <c r="Z1351" s="3"/>
      <c r="AA1351" s="3"/>
      <c r="AC1351" s="3"/>
      <c r="AE1351" s="3"/>
      <c r="AG1351" s="3"/>
      <c r="AL1351" s="3"/>
    </row>
    <row r="1352" spans="1:38" x14ac:dyDescent="0.25">
      <c r="A1352" s="3">
        <v>44530</v>
      </c>
      <c r="B1352">
        <v>18852526</v>
      </c>
      <c r="C1352">
        <v>33929456</v>
      </c>
      <c r="D1352">
        <v>25418668</v>
      </c>
      <c r="E1352">
        <v>36083572</v>
      </c>
      <c r="F1352">
        <v>18779466</v>
      </c>
      <c r="G1352">
        <v>31943604</v>
      </c>
      <c r="H1352">
        <v>31943604</v>
      </c>
      <c r="I1352">
        <v>25444692</v>
      </c>
      <c r="K1352" s="5">
        <f t="shared" si="191"/>
        <v>-7.0242698155598138E-3</v>
      </c>
      <c r="L1352" s="5">
        <f t="shared" si="196"/>
        <v>-5.8716919286152525E-3</v>
      </c>
      <c r="M1352" s="5">
        <f t="shared" si="197"/>
        <v>1.7371710626394865E-3</v>
      </c>
      <c r="N1352" s="5">
        <f t="shared" si="190"/>
        <v>9.6751328089437205E-3</v>
      </c>
      <c r="O1352" s="5">
        <f t="shared" si="195"/>
        <v>-3.8073887977660981E-3</v>
      </c>
      <c r="P1352" s="5">
        <f t="shared" si="192"/>
        <v>-1.0318795619296273E-3</v>
      </c>
      <c r="Q1352" s="5">
        <f t="shared" si="193"/>
        <v>-1.0318795619296273E-3</v>
      </c>
      <c r="R1352" s="5">
        <f t="shared" si="194"/>
        <v>-4.7146734764536014E-4</v>
      </c>
      <c r="T1352" s="7">
        <f t="shared" si="198"/>
        <v>276.4032172120431</v>
      </c>
      <c r="U1352" s="4">
        <f t="shared" si="199"/>
        <v>-9.7828414273282149E-4</v>
      </c>
      <c r="V1352" s="5">
        <f>T1352/MAX($T$14:T1352)-1</f>
        <v>-2.9570173088077079E-3</v>
      </c>
      <c r="Z1352" s="3"/>
      <c r="AA1352" s="3"/>
      <c r="AC1352" s="3"/>
      <c r="AE1352" s="3"/>
      <c r="AG1352" s="3"/>
      <c r="AL1352" s="3"/>
    </row>
    <row r="1353" spans="1:38" x14ac:dyDescent="0.25">
      <c r="A1353" s="3">
        <v>44531</v>
      </c>
      <c r="B1353">
        <v>18947596</v>
      </c>
      <c r="C1353">
        <v>33938876</v>
      </c>
      <c r="D1353">
        <v>25369728</v>
      </c>
      <c r="E1353">
        <v>35721600</v>
      </c>
      <c r="F1353">
        <v>19120832</v>
      </c>
      <c r="G1353">
        <v>32135148</v>
      </c>
      <c r="H1353">
        <v>32135148</v>
      </c>
      <c r="I1353">
        <v>25584322</v>
      </c>
      <c r="K1353" s="5">
        <f t="shared" si="191"/>
        <v>5.0428255608823136E-3</v>
      </c>
      <c r="L1353" s="5">
        <f t="shared" si="196"/>
        <v>2.7763486688381356E-4</v>
      </c>
      <c r="M1353" s="5">
        <f t="shared" si="197"/>
        <v>-1.9253565922494609E-3</v>
      </c>
      <c r="N1353" s="5">
        <f t="shared" ref="N1353:N1416" si="200">E1353/E1352-1</f>
        <v>-1.0031490230512641E-2</v>
      </c>
      <c r="O1353" s="5">
        <f t="shared" si="195"/>
        <v>1.8177620173012388E-2</v>
      </c>
      <c r="P1353" s="5">
        <f t="shared" si="192"/>
        <v>5.9963177605131257E-3</v>
      </c>
      <c r="Q1353" s="5">
        <f t="shared" si="193"/>
        <v>5.9963177605131257E-3</v>
      </c>
      <c r="R1353" s="5">
        <f t="shared" si="194"/>
        <v>5.4875885312346551E-3</v>
      </c>
      <c r="T1353" s="7">
        <f t="shared" si="198"/>
        <v>277.40592025110215</v>
      </c>
      <c r="U1353" s="4">
        <f t="shared" si="199"/>
        <v>3.627682228784665E-3</v>
      </c>
      <c r="V1353" s="5">
        <f>T1353/MAX($T$14:T1353)-1</f>
        <v>0</v>
      </c>
      <c r="Z1353" s="3"/>
      <c r="AA1353" s="3"/>
      <c r="AC1353" s="3"/>
      <c r="AE1353" s="3"/>
      <c r="AG1353" s="3"/>
      <c r="AL1353" s="3"/>
    </row>
    <row r="1354" spans="1:38" x14ac:dyDescent="0.25">
      <c r="A1354" s="3">
        <v>44532</v>
      </c>
      <c r="B1354">
        <v>18926232</v>
      </c>
      <c r="C1354">
        <v>33839924</v>
      </c>
      <c r="D1354">
        <v>25318496</v>
      </c>
      <c r="E1354">
        <v>35711500</v>
      </c>
      <c r="F1354">
        <v>19223582</v>
      </c>
      <c r="G1354">
        <v>32323048</v>
      </c>
      <c r="H1354">
        <v>32323048</v>
      </c>
      <c r="I1354">
        <v>25526262</v>
      </c>
      <c r="K1354" s="5">
        <f t="shared" si="191"/>
        <v>-1.1275309015454926E-3</v>
      </c>
      <c r="L1354" s="5">
        <f t="shared" si="196"/>
        <v>-2.9155944940545409E-3</v>
      </c>
      <c r="M1354" s="5">
        <f t="shared" si="197"/>
        <v>-2.0194146346386166E-3</v>
      </c>
      <c r="N1354" s="5">
        <f t="shared" si="200"/>
        <v>-2.8274209441903064E-4</v>
      </c>
      <c r="O1354" s="5">
        <f t="shared" si="195"/>
        <v>5.3737201393746492E-3</v>
      </c>
      <c r="P1354" s="5">
        <f t="shared" si="192"/>
        <v>5.8471801654687017E-3</v>
      </c>
      <c r="Q1354" s="5">
        <f t="shared" si="193"/>
        <v>5.8471801654687017E-3</v>
      </c>
      <c r="R1354" s="5">
        <f t="shared" si="194"/>
        <v>-2.2693585548212436E-3</v>
      </c>
      <c r="T1354" s="7">
        <f t="shared" si="198"/>
        <v>277.69904953166002</v>
      </c>
      <c r="U1354" s="4">
        <f t="shared" si="199"/>
        <v>1.056679973854141E-3</v>
      </c>
      <c r="V1354" s="5">
        <f>T1354/MAX($T$14:T1354)-1</f>
        <v>0</v>
      </c>
      <c r="Z1354" s="3"/>
      <c r="AA1354" s="3"/>
      <c r="AC1354" s="3"/>
      <c r="AE1354" s="3"/>
      <c r="AG1354" s="3"/>
      <c r="AL1354" s="3"/>
    </row>
    <row r="1355" spans="1:38" x14ac:dyDescent="0.25">
      <c r="A1355" s="3">
        <v>44533</v>
      </c>
      <c r="B1355">
        <v>18869784</v>
      </c>
      <c r="C1355">
        <v>33878172</v>
      </c>
      <c r="D1355">
        <v>25301012</v>
      </c>
      <c r="E1355">
        <v>35712028</v>
      </c>
      <c r="F1355">
        <v>19088550</v>
      </c>
      <c r="G1355">
        <v>32133258</v>
      </c>
      <c r="H1355">
        <v>32133258</v>
      </c>
      <c r="I1355">
        <v>25773232</v>
      </c>
      <c r="K1355" s="5">
        <f t="shared" ref="K1355:K1418" si="201">B1355/B1354-1</f>
        <v>-2.9825271084069627E-3</v>
      </c>
      <c r="L1355" s="5">
        <f t="shared" si="196"/>
        <v>1.1302625856961512E-3</v>
      </c>
      <c r="M1355" s="5">
        <f t="shared" si="197"/>
        <v>-6.9056234619935264E-4</v>
      </c>
      <c r="N1355" s="5">
        <f t="shared" si="200"/>
        <v>1.47851532419363E-5</v>
      </c>
      <c r="O1355" s="5">
        <f t="shared" si="195"/>
        <v>-7.0242892297596171E-3</v>
      </c>
      <c r="P1355" s="5">
        <f t="shared" si="192"/>
        <v>-5.8716616081503359E-3</v>
      </c>
      <c r="Q1355" s="5">
        <f t="shared" si="193"/>
        <v>-5.8716616081503359E-3</v>
      </c>
      <c r="R1355" s="5">
        <f t="shared" si="194"/>
        <v>9.6751337896634482E-3</v>
      </c>
      <c r="T1355" s="7">
        <f t="shared" si="198"/>
        <v>277.29567359886181</v>
      </c>
      <c r="U1355" s="4">
        <f t="shared" si="199"/>
        <v>-1.4525650465081336E-3</v>
      </c>
      <c r="V1355" s="5">
        <f>T1355/MAX($T$14:T1355)-1</f>
        <v>-1.4525650465081474E-3</v>
      </c>
      <c r="Z1355" s="3"/>
      <c r="AA1355" s="3"/>
      <c r="AC1355" s="3"/>
      <c r="AE1355" s="3"/>
      <c r="AG1355" s="3"/>
      <c r="AL1355" s="3"/>
    </row>
    <row r="1356" spans="1:38" x14ac:dyDescent="0.25">
      <c r="A1356" s="3">
        <v>44536</v>
      </c>
      <c r="B1356">
        <v>18906236</v>
      </c>
      <c r="C1356">
        <v>33853016</v>
      </c>
      <c r="D1356">
        <v>25310688</v>
      </c>
      <c r="E1356">
        <v>35858064</v>
      </c>
      <c r="F1356">
        <v>19184812</v>
      </c>
      <c r="G1356">
        <v>32142178</v>
      </c>
      <c r="H1356">
        <v>32142178</v>
      </c>
      <c r="I1356">
        <v>25514688</v>
      </c>
      <c r="K1356" s="5">
        <f t="shared" si="201"/>
        <v>1.9317656206345735E-3</v>
      </c>
      <c r="L1356" s="5">
        <f t="shared" si="196"/>
        <v>-7.425430156030588E-4</v>
      </c>
      <c r="M1356" s="5">
        <f t="shared" si="197"/>
        <v>3.8243529547354882E-4</v>
      </c>
      <c r="N1356" s="5">
        <f t="shared" si="200"/>
        <v>4.0892665070715317E-3</v>
      </c>
      <c r="O1356" s="5">
        <f t="shared" si="195"/>
        <v>5.0429183987259485E-3</v>
      </c>
      <c r="P1356" s="5">
        <f t="shared" si="192"/>
        <v>2.7759401178673038E-4</v>
      </c>
      <c r="Q1356" s="5">
        <f t="shared" si="193"/>
        <v>2.7759401178673038E-4</v>
      </c>
      <c r="R1356" s="5">
        <f t="shared" si="194"/>
        <v>-1.0031493139859182E-2</v>
      </c>
      <c r="T1356" s="7">
        <f t="shared" si="198"/>
        <v>277.33822246018946</v>
      </c>
      <c r="U1356" s="4">
        <f t="shared" si="199"/>
        <v>1.5344221125210278E-4</v>
      </c>
      <c r="V1356" s="5">
        <f>T1356/MAX($T$14:T1356)-1</f>
        <v>-1.2993457200487502E-3</v>
      </c>
      <c r="Z1356" s="3"/>
      <c r="AA1356" s="3"/>
      <c r="AC1356" s="3"/>
      <c r="AE1356" s="3"/>
      <c r="AG1356" s="3"/>
      <c r="AL1356" s="3"/>
    </row>
    <row r="1357" spans="1:38" x14ac:dyDescent="0.25">
      <c r="A1357" s="3">
        <v>44537</v>
      </c>
      <c r="B1357">
        <v>18902520</v>
      </c>
      <c r="C1357">
        <v>34022116</v>
      </c>
      <c r="D1357">
        <v>25228934</v>
      </c>
      <c r="E1357">
        <v>35826468</v>
      </c>
      <c r="F1357">
        <v>19163178</v>
      </c>
      <c r="G1357">
        <v>32048466</v>
      </c>
      <c r="H1357">
        <v>32048466</v>
      </c>
      <c r="I1357">
        <v>25507476</v>
      </c>
      <c r="K1357" s="5">
        <f t="shared" si="201"/>
        <v>-1.9654890587428309E-4</v>
      </c>
      <c r="L1357" s="5">
        <f t="shared" si="196"/>
        <v>4.9951236250265207E-3</v>
      </c>
      <c r="M1357" s="5">
        <f t="shared" si="197"/>
        <v>-3.2300188758204174E-3</v>
      </c>
      <c r="N1357" s="5">
        <f t="shared" si="200"/>
        <v>-8.8114071077571854E-4</v>
      </c>
      <c r="O1357" s="5">
        <f t="shared" si="195"/>
        <v>-1.1276628616428974E-3</v>
      </c>
      <c r="P1357" s="5">
        <f t="shared" si="192"/>
        <v>-2.9155460466928629E-3</v>
      </c>
      <c r="Q1357" s="5">
        <f t="shared" si="193"/>
        <v>-2.9155460466928629E-3</v>
      </c>
      <c r="R1357" s="5">
        <f t="shared" si="194"/>
        <v>-2.826607168389117E-4</v>
      </c>
      <c r="T1357" s="7">
        <f t="shared" si="198"/>
        <v>277.1110131027425</v>
      </c>
      <c r="U1357" s="4">
        <f t="shared" si="199"/>
        <v>-8.1925006741392914E-4</v>
      </c>
      <c r="V1357" s="5">
        <f>T1357/MAX($T$14:T1357)-1</f>
        <v>-2.117531298393871E-3</v>
      </c>
      <c r="Z1357" s="3"/>
      <c r="AA1357" s="3"/>
      <c r="AC1357" s="3"/>
      <c r="AE1357" s="3"/>
      <c r="AG1357" s="3"/>
      <c r="AL1357" s="3"/>
    </row>
    <row r="1358" spans="1:38" x14ac:dyDescent="0.25">
      <c r="A1358" s="3">
        <v>44538</v>
      </c>
      <c r="B1358">
        <v>19095126</v>
      </c>
      <c r="C1358">
        <v>34343472</v>
      </c>
      <c r="D1358">
        <v>25366926</v>
      </c>
      <c r="E1358">
        <v>36050900</v>
      </c>
      <c r="F1358">
        <v>19106026</v>
      </c>
      <c r="G1358">
        <v>32084688</v>
      </c>
      <c r="H1358">
        <v>32084688</v>
      </c>
      <c r="I1358">
        <v>25507854</v>
      </c>
      <c r="K1358" s="5">
        <f t="shared" si="201"/>
        <v>1.0189435059452467E-2</v>
      </c>
      <c r="L1358" s="5">
        <f t="shared" si="196"/>
        <v>9.4455030369069437E-3</v>
      </c>
      <c r="M1358" s="5">
        <f t="shared" si="197"/>
        <v>5.4695929681372046E-3</v>
      </c>
      <c r="N1358" s="5">
        <f t="shared" si="200"/>
        <v>6.2644188090212882E-3</v>
      </c>
      <c r="O1358" s="5">
        <f t="shared" si="195"/>
        <v>-2.9823863244394788E-3</v>
      </c>
      <c r="P1358" s="5">
        <f t="shared" si="192"/>
        <v>1.1302257025345153E-3</v>
      </c>
      <c r="Q1358" s="5">
        <f t="shared" si="193"/>
        <v>1.1302257025345153E-3</v>
      </c>
      <c r="R1358" s="5">
        <f t="shared" si="194"/>
        <v>1.4819184775527461E-5</v>
      </c>
      <c r="T1358" s="7">
        <f t="shared" si="198"/>
        <v>278.17310459297067</v>
      </c>
      <c r="U1358" s="4">
        <f t="shared" si="199"/>
        <v>3.8327292673653729E-3</v>
      </c>
      <c r="V1358" s="5">
        <f>T1358/MAX($T$14:T1358)-1</f>
        <v>0</v>
      </c>
      <c r="Z1358" s="3"/>
      <c r="AA1358" s="3"/>
      <c r="AC1358" s="3"/>
      <c r="AE1358" s="3"/>
      <c r="AG1358" s="3"/>
      <c r="AL1358" s="3"/>
    </row>
    <row r="1359" spans="1:38" x14ac:dyDescent="0.25">
      <c r="A1359" s="3">
        <v>44539</v>
      </c>
      <c r="B1359">
        <v>18994068</v>
      </c>
      <c r="C1359">
        <v>34000252</v>
      </c>
      <c r="D1359">
        <v>25179156</v>
      </c>
      <c r="E1359">
        <v>36050900</v>
      </c>
      <c r="F1359">
        <v>19142934</v>
      </c>
      <c r="G1359">
        <v>32060864</v>
      </c>
      <c r="H1359">
        <v>32060864</v>
      </c>
      <c r="I1359">
        <v>25612162</v>
      </c>
      <c r="K1359" s="5">
        <f t="shared" si="201"/>
        <v>-5.2923452822464245E-3</v>
      </c>
      <c r="L1359" s="5">
        <f t="shared" si="196"/>
        <v>-9.9937478656788592E-3</v>
      </c>
      <c r="M1359" s="5">
        <f t="shared" si="197"/>
        <v>-7.4021582276070363E-3</v>
      </c>
      <c r="N1359" s="5">
        <f t="shared" si="200"/>
        <v>0</v>
      </c>
      <c r="O1359" s="5">
        <f t="shared" si="195"/>
        <v>1.9317465599597572E-3</v>
      </c>
      <c r="P1359" s="5">
        <f t="shared" ref="P1359:P1422" si="202">IFERROR(G1359/G1358-1,0)</f>
        <v>-7.4253488143627422E-4</v>
      </c>
      <c r="Q1359" s="5">
        <f t="shared" ref="Q1359:Q1422" si="203">IFERROR(H1359/H1358-1,0)</f>
        <v>-7.4253488143627422E-4</v>
      </c>
      <c r="R1359" s="5">
        <f t="shared" ref="R1359:R1422" si="204">IFERROR(I1359/I1358-1,0)</f>
        <v>4.0892503148246551E-3</v>
      </c>
      <c r="T1359" s="7">
        <f t="shared" si="198"/>
        <v>277.54191854347198</v>
      </c>
      <c r="U1359" s="4">
        <f t="shared" si="199"/>
        <v>-2.269040532952557E-3</v>
      </c>
      <c r="V1359" s="5">
        <f>T1359/MAX($T$14:T1359)-1</f>
        <v>-2.2690405329525154E-3</v>
      </c>
      <c r="Z1359" s="3"/>
      <c r="AA1359" s="3"/>
      <c r="AC1359" s="3"/>
      <c r="AE1359" s="3"/>
      <c r="AG1359" s="3"/>
      <c r="AL1359" s="3"/>
    </row>
    <row r="1360" spans="1:38" x14ac:dyDescent="0.25">
      <c r="A1360" s="3">
        <v>44540</v>
      </c>
      <c r="B1360">
        <v>18957040</v>
      </c>
      <c r="C1360">
        <v>34000252</v>
      </c>
      <c r="D1360">
        <v>25179156</v>
      </c>
      <c r="E1360">
        <v>36050900</v>
      </c>
      <c r="F1360">
        <v>19139172</v>
      </c>
      <c r="G1360">
        <v>32221014</v>
      </c>
      <c r="H1360">
        <v>32221014</v>
      </c>
      <c r="I1360">
        <v>25589594</v>
      </c>
      <c r="K1360" s="5">
        <f t="shared" si="201"/>
        <v>-1.9494507443060805E-3</v>
      </c>
      <c r="L1360" s="5">
        <f t="shared" si="196"/>
        <v>0</v>
      </c>
      <c r="M1360" s="5">
        <f t="shared" si="197"/>
        <v>0</v>
      </c>
      <c r="N1360" s="5">
        <f t="shared" si="200"/>
        <v>0</v>
      </c>
      <c r="O1360" s="5">
        <f t="shared" ref="O1360:O1423" si="205">IFERROR(F1360/F1359-1,0)</f>
        <v>-1.9652159904015587E-4</v>
      </c>
      <c r="P1360" s="5">
        <f t="shared" si="202"/>
        <v>4.9951866549822199E-3</v>
      </c>
      <c r="Q1360" s="5">
        <f t="shared" si="203"/>
        <v>4.9951866549822199E-3</v>
      </c>
      <c r="R1360" s="5">
        <f t="shared" si="204"/>
        <v>-8.8114388781390662E-4</v>
      </c>
      <c r="T1360" s="7">
        <f t="shared" si="198"/>
        <v>277.78349300959235</v>
      </c>
      <c r="U1360" s="4">
        <f t="shared" si="199"/>
        <v>8.7040713485053711E-4</v>
      </c>
      <c r="V1360" s="5">
        <f>T1360/MAX($T$14:T1360)-1</f>
        <v>-1.4006083871710429E-3</v>
      </c>
      <c r="Z1360" s="3"/>
      <c r="AA1360" s="3"/>
      <c r="AC1360" s="3"/>
      <c r="AE1360" s="3"/>
      <c r="AG1360" s="3"/>
      <c r="AL1360" s="3"/>
    </row>
    <row r="1361" spans="1:38" x14ac:dyDescent="0.25">
      <c r="A1361" s="3">
        <v>44543</v>
      </c>
      <c r="B1361">
        <v>18814296</v>
      </c>
      <c r="C1361">
        <v>34085232</v>
      </c>
      <c r="D1361">
        <v>25179156</v>
      </c>
      <c r="E1361">
        <v>36108516</v>
      </c>
      <c r="F1361">
        <v>19334188</v>
      </c>
      <c r="G1361">
        <v>32525358</v>
      </c>
      <c r="H1361">
        <v>32525358</v>
      </c>
      <c r="I1361">
        <v>25749896</v>
      </c>
      <c r="K1361" s="5">
        <f t="shared" si="201"/>
        <v>-7.5298675320619735E-3</v>
      </c>
      <c r="L1361" s="5">
        <f t="shared" si="196"/>
        <v>2.4993932397912033E-3</v>
      </c>
      <c r="M1361" s="5">
        <f t="shared" si="197"/>
        <v>0</v>
      </c>
      <c r="N1361" s="5">
        <f t="shared" si="200"/>
        <v>1.5981847887291956E-3</v>
      </c>
      <c r="O1361" s="5">
        <f t="shared" si="205"/>
        <v>1.0189364513783605E-2</v>
      </c>
      <c r="P1361" s="5">
        <f t="shared" si="202"/>
        <v>9.4455127948487316E-3</v>
      </c>
      <c r="Q1361" s="5">
        <f t="shared" si="203"/>
        <v>9.4455127948487316E-3</v>
      </c>
      <c r="R1361" s="5">
        <f t="shared" si="204"/>
        <v>6.2643432326436876E-3</v>
      </c>
      <c r="T1361" s="7">
        <f t="shared" si="198"/>
        <v>278.89158677437825</v>
      </c>
      <c r="U1361" s="4">
        <f t="shared" si="199"/>
        <v>3.9890554790728977E-3</v>
      </c>
      <c r="V1361" s="5">
        <f>T1361/MAX($T$14:T1361)-1</f>
        <v>0</v>
      </c>
      <c r="Z1361" s="3"/>
      <c r="AA1361" s="3"/>
      <c r="AC1361" s="3"/>
      <c r="AE1361" s="3"/>
      <c r="AG1361" s="3"/>
      <c r="AL1361" s="3"/>
    </row>
    <row r="1362" spans="1:38" x14ac:dyDescent="0.25">
      <c r="A1362" s="3">
        <v>44544</v>
      </c>
      <c r="B1362">
        <v>18719860</v>
      </c>
      <c r="C1362">
        <v>34302380</v>
      </c>
      <c r="D1362">
        <v>25179156</v>
      </c>
      <c r="E1362">
        <v>36211704</v>
      </c>
      <c r="F1362">
        <v>19305608</v>
      </c>
      <c r="G1362">
        <v>32469516</v>
      </c>
      <c r="H1362">
        <v>32469516</v>
      </c>
      <c r="I1362">
        <v>25749896</v>
      </c>
      <c r="K1362" s="5">
        <f t="shared" si="201"/>
        <v>-5.0193746287398033E-3</v>
      </c>
      <c r="L1362" s="5">
        <f t="shared" si="196"/>
        <v>6.3707355725199921E-3</v>
      </c>
      <c r="M1362" s="5">
        <f t="shared" si="197"/>
        <v>0</v>
      </c>
      <c r="N1362" s="5">
        <f t="shared" si="200"/>
        <v>2.8577192150460728E-3</v>
      </c>
      <c r="O1362" s="5">
        <f t="shared" si="205"/>
        <v>-1.4782105149696578E-3</v>
      </c>
      <c r="P1362" s="5">
        <f t="shared" si="202"/>
        <v>-1.7168757988766936E-3</v>
      </c>
      <c r="Q1362" s="5">
        <f t="shared" si="203"/>
        <v>-1.7168757988766936E-3</v>
      </c>
      <c r="R1362" s="5">
        <f t="shared" si="204"/>
        <v>0</v>
      </c>
      <c r="T1362" s="7">
        <f t="shared" si="198"/>
        <v>278.86708329144858</v>
      </c>
      <c r="U1362" s="4">
        <f t="shared" si="199"/>
        <v>-8.7860244237097929E-5</v>
      </c>
      <c r="V1362" s="5">
        <f>T1362/MAX($T$14:T1362)-1</f>
        <v>-8.7860244237125684E-5</v>
      </c>
      <c r="Z1362" s="3"/>
      <c r="AA1362" s="3"/>
      <c r="AC1362" s="3"/>
      <c r="AE1362" s="3"/>
      <c r="AG1362" s="3"/>
      <c r="AL1362" s="3"/>
    </row>
    <row r="1363" spans="1:38" x14ac:dyDescent="0.25">
      <c r="A1363" s="3">
        <v>44545</v>
      </c>
      <c r="B1363">
        <v>18707364</v>
      </c>
      <c r="C1363">
        <v>34312784</v>
      </c>
      <c r="D1363">
        <v>25179156</v>
      </c>
      <c r="E1363">
        <v>36201568</v>
      </c>
      <c r="F1363">
        <v>19287618</v>
      </c>
      <c r="G1363">
        <v>32463960</v>
      </c>
      <c r="H1363">
        <v>32463960</v>
      </c>
      <c r="I1363">
        <v>25749896</v>
      </c>
      <c r="K1363" s="5">
        <f t="shared" si="201"/>
        <v>-6.6752635970568353E-4</v>
      </c>
      <c r="L1363" s="5">
        <f t="shared" si="196"/>
        <v>3.0330256967592284E-4</v>
      </c>
      <c r="M1363" s="5">
        <f t="shared" si="197"/>
        <v>0</v>
      </c>
      <c r="N1363" s="5">
        <f t="shared" si="200"/>
        <v>-2.7990950108280899E-4</v>
      </c>
      <c r="O1363" s="5">
        <f t="shared" si="205"/>
        <v>-9.3185358368408355E-4</v>
      </c>
      <c r="P1363" s="5">
        <f t="shared" si="202"/>
        <v>-1.7111434614547338E-4</v>
      </c>
      <c r="Q1363" s="5">
        <f t="shared" si="203"/>
        <v>-1.7111434614547338E-4</v>
      </c>
      <c r="R1363" s="5">
        <f t="shared" si="204"/>
        <v>0</v>
      </c>
      <c r="T1363" s="7">
        <f t="shared" si="198"/>
        <v>278.80021739390884</v>
      </c>
      <c r="U1363" s="4">
        <f t="shared" si="199"/>
        <v>-2.3977694588595E-4</v>
      </c>
      <c r="V1363" s="5">
        <f>T1363/MAX($T$14:T1363)-1</f>
        <v>-3.2761612326204226E-4</v>
      </c>
      <c r="Z1363" s="3"/>
      <c r="AA1363" s="3"/>
      <c r="AC1363" s="3"/>
      <c r="AE1363" s="3"/>
      <c r="AG1363" s="3"/>
      <c r="AL1363" s="3"/>
    </row>
    <row r="1364" spans="1:38" x14ac:dyDescent="0.25">
      <c r="A1364" s="3">
        <v>44546</v>
      </c>
      <c r="B1364">
        <v>19018398</v>
      </c>
      <c r="C1364">
        <v>34686540</v>
      </c>
      <c r="D1364">
        <v>25160284</v>
      </c>
      <c r="E1364">
        <v>36223404</v>
      </c>
      <c r="F1364">
        <v>19142384</v>
      </c>
      <c r="G1364">
        <v>32545098</v>
      </c>
      <c r="H1364">
        <v>32545098</v>
      </c>
      <c r="I1364">
        <v>25791050</v>
      </c>
      <c r="K1364" s="5">
        <f t="shared" si="201"/>
        <v>1.6626286846185279E-2</v>
      </c>
      <c r="L1364" s="5">
        <f t="shared" si="196"/>
        <v>1.0892616582787396E-2</v>
      </c>
      <c r="M1364" s="5">
        <f t="shared" si="197"/>
        <v>-7.4950883977209504E-4</v>
      </c>
      <c r="N1364" s="5">
        <f t="shared" si="200"/>
        <v>6.0317829327161121E-4</v>
      </c>
      <c r="O1364" s="5">
        <f t="shared" si="205"/>
        <v>-7.529908566210719E-3</v>
      </c>
      <c r="P1364" s="5">
        <f t="shared" si="202"/>
        <v>2.499325405773023E-3</v>
      </c>
      <c r="Q1364" s="5">
        <f t="shared" si="203"/>
        <v>2.499325405773023E-3</v>
      </c>
      <c r="R1364" s="5">
        <f t="shared" si="204"/>
        <v>1.5982200471800212E-3</v>
      </c>
      <c r="T1364" s="7">
        <f t="shared" si="198"/>
        <v>279.72163591323135</v>
      </c>
      <c r="U1364" s="4">
        <f t="shared" si="199"/>
        <v>3.3049418968734423E-3</v>
      </c>
      <c r="V1364" s="5">
        <f>T1364/MAX($T$14:T1364)-1</f>
        <v>0</v>
      </c>
      <c r="Z1364" s="3"/>
      <c r="AA1364" s="3"/>
      <c r="AC1364" s="3"/>
      <c r="AE1364" s="3"/>
      <c r="AG1364" s="3"/>
      <c r="AL1364" s="3"/>
    </row>
    <row r="1365" spans="1:38" x14ac:dyDescent="0.25">
      <c r="A1365" s="3">
        <v>44547</v>
      </c>
      <c r="B1365">
        <v>19147752</v>
      </c>
      <c r="C1365">
        <v>34708672</v>
      </c>
      <c r="D1365">
        <v>25188336</v>
      </c>
      <c r="E1365">
        <v>36278740</v>
      </c>
      <c r="F1365">
        <v>19046302</v>
      </c>
      <c r="G1365">
        <v>32752434</v>
      </c>
      <c r="H1365">
        <v>32752434</v>
      </c>
      <c r="I1365">
        <v>25864754</v>
      </c>
      <c r="K1365" s="5">
        <f t="shared" si="201"/>
        <v>6.8015192446808648E-3</v>
      </c>
      <c r="L1365" s="5">
        <f t="shared" si="196"/>
        <v>6.380572983064603E-4</v>
      </c>
      <c r="M1365" s="5">
        <f t="shared" si="197"/>
        <v>1.1149317710403839E-3</v>
      </c>
      <c r="N1365" s="5">
        <f t="shared" si="200"/>
        <v>1.5276311414575972E-3</v>
      </c>
      <c r="O1365" s="5">
        <f t="shared" si="205"/>
        <v>-5.0193330151563353E-3</v>
      </c>
      <c r="P1365" s="5">
        <f t="shared" si="202"/>
        <v>6.3707290111709725E-3</v>
      </c>
      <c r="Q1365" s="5">
        <f t="shared" si="203"/>
        <v>6.3707290111709725E-3</v>
      </c>
      <c r="R1365" s="5">
        <f t="shared" si="204"/>
        <v>2.8577355322874087E-3</v>
      </c>
      <c r="T1365" s="7">
        <f t="shared" si="198"/>
        <v>280.44408696820994</v>
      </c>
      <c r="U1365" s="4">
        <f t="shared" si="199"/>
        <v>2.5827499993697906E-3</v>
      </c>
      <c r="V1365" s="5">
        <f>T1365/MAX($T$14:T1365)-1</f>
        <v>0</v>
      </c>
      <c r="Z1365" s="3"/>
      <c r="AA1365" s="3"/>
      <c r="AC1365" s="3"/>
      <c r="AE1365" s="3"/>
      <c r="AG1365" s="3"/>
      <c r="AL1365" s="3"/>
    </row>
    <row r="1366" spans="1:38" x14ac:dyDescent="0.25">
      <c r="A1366" s="3">
        <v>44550</v>
      </c>
      <c r="B1366">
        <v>19560588</v>
      </c>
      <c r="C1366">
        <v>35297768</v>
      </c>
      <c r="D1366">
        <v>25672696</v>
      </c>
      <c r="E1366">
        <v>36865500</v>
      </c>
      <c r="F1366">
        <v>19033588</v>
      </c>
      <c r="G1366">
        <v>32762370</v>
      </c>
      <c r="H1366">
        <v>32762370</v>
      </c>
      <c r="I1366">
        <v>25857516</v>
      </c>
      <c r="K1366" s="5">
        <f t="shared" si="201"/>
        <v>2.1560546637537481E-2</v>
      </c>
      <c r="L1366" s="5">
        <f t="shared" si="196"/>
        <v>1.6972588291479518E-2</v>
      </c>
      <c r="M1366" s="5">
        <f t="shared" si="197"/>
        <v>1.9229535448471058E-2</v>
      </c>
      <c r="N1366" s="5">
        <f t="shared" si="200"/>
        <v>1.6173659834933574E-2</v>
      </c>
      <c r="O1366" s="5">
        <f t="shared" si="205"/>
        <v>-6.6753115644180294E-4</v>
      </c>
      <c r="P1366" s="5">
        <f t="shared" si="202"/>
        <v>3.0336676657372053E-4</v>
      </c>
      <c r="Q1366" s="5">
        <f t="shared" si="203"/>
        <v>3.0336676657372053E-4</v>
      </c>
      <c r="R1366" s="5">
        <f t="shared" si="204"/>
        <v>-2.7984027994232274E-4</v>
      </c>
      <c r="T1366" s="7">
        <f t="shared" si="198"/>
        <v>283.02402156001529</v>
      </c>
      <c r="U1366" s="4">
        <f t="shared" si="199"/>
        <v>9.1994615386481182E-3</v>
      </c>
      <c r="V1366" s="5">
        <f>T1366/MAX($T$14:T1366)-1</f>
        <v>0</v>
      </c>
      <c r="Z1366" s="3"/>
      <c r="AA1366" s="3"/>
      <c r="AC1366" s="3"/>
      <c r="AE1366" s="3"/>
      <c r="AG1366" s="3"/>
      <c r="AL1366" s="3"/>
    </row>
    <row r="1367" spans="1:38" x14ac:dyDescent="0.25">
      <c r="A1367" s="3">
        <v>44551</v>
      </c>
      <c r="B1367">
        <v>19358456</v>
      </c>
      <c r="C1367">
        <v>34992028</v>
      </c>
      <c r="D1367">
        <v>25402124</v>
      </c>
      <c r="E1367">
        <v>36620428</v>
      </c>
      <c r="F1367">
        <v>19018132</v>
      </c>
      <c r="G1367">
        <v>32644938</v>
      </c>
      <c r="H1367">
        <v>32644938</v>
      </c>
      <c r="I1367">
        <v>25847206</v>
      </c>
      <c r="K1367" s="5">
        <f t="shared" si="201"/>
        <v>-1.0333636187214834E-2</v>
      </c>
      <c r="L1367" s="5">
        <f t="shared" si="196"/>
        <v>-8.6617374786983614E-3</v>
      </c>
      <c r="M1367" s="5">
        <f t="shared" si="197"/>
        <v>-1.0539290458625783E-2</v>
      </c>
      <c r="N1367" s="5">
        <f t="shared" si="200"/>
        <v>-6.6477329752749892E-3</v>
      </c>
      <c r="O1367" s="5">
        <f t="shared" si="205"/>
        <v>-8.1203817167840864E-4</v>
      </c>
      <c r="P1367" s="5">
        <f t="shared" si="202"/>
        <v>-3.5843560768039628E-3</v>
      </c>
      <c r="Q1367" s="5">
        <f t="shared" si="203"/>
        <v>-3.5843560768039628E-3</v>
      </c>
      <c r="R1367" s="5">
        <f t="shared" si="204"/>
        <v>-3.9872352781300524E-4</v>
      </c>
      <c r="T1367" s="7">
        <f t="shared" si="198"/>
        <v>281.44751156934882</v>
      </c>
      <c r="U1367" s="4">
        <f t="shared" si="199"/>
        <v>-5.5702338691141634E-3</v>
      </c>
      <c r="V1367" s="5">
        <f>T1367/MAX($T$14:T1367)-1</f>
        <v>-5.5702338691140385E-3</v>
      </c>
      <c r="Z1367" s="3"/>
      <c r="AA1367" s="3"/>
      <c r="AC1367" s="3"/>
      <c r="AE1367" s="3"/>
      <c r="AG1367" s="3"/>
      <c r="AL1367" s="3"/>
    </row>
    <row r="1368" spans="1:38" x14ac:dyDescent="0.25">
      <c r="A1368" s="3">
        <v>44552</v>
      </c>
      <c r="B1368">
        <v>19295390</v>
      </c>
      <c r="C1368">
        <v>34636848</v>
      </c>
      <c r="D1368">
        <v>25452314</v>
      </c>
      <c r="E1368">
        <v>36503072</v>
      </c>
      <c r="F1368">
        <v>19231242</v>
      </c>
      <c r="G1368">
        <v>32867966</v>
      </c>
      <c r="H1368">
        <v>32867966</v>
      </c>
      <c r="I1368">
        <v>26038608</v>
      </c>
      <c r="K1368" s="5">
        <f t="shared" si="201"/>
        <v>-3.2578011386859007E-3</v>
      </c>
      <c r="L1368" s="5">
        <f t="shared" si="196"/>
        <v>-1.0150311951053537E-2</v>
      </c>
      <c r="M1368" s="5">
        <f t="shared" si="197"/>
        <v>1.9758190299361544E-3</v>
      </c>
      <c r="N1368" s="5">
        <f t="shared" si="200"/>
        <v>-3.2046594321617494E-3</v>
      </c>
      <c r="O1368" s="5">
        <f t="shared" si="205"/>
        <v>1.1205622087384848E-2</v>
      </c>
      <c r="P1368" s="5">
        <f t="shared" si="202"/>
        <v>6.8319321053695869E-3</v>
      </c>
      <c r="Q1368" s="5">
        <f t="shared" si="203"/>
        <v>6.8319321053695869E-3</v>
      </c>
      <c r="R1368" s="5">
        <f t="shared" si="204"/>
        <v>7.4051330731839116E-3</v>
      </c>
      <c r="T1368" s="7">
        <f t="shared" si="198"/>
        <v>282.0680212158029</v>
      </c>
      <c r="U1368" s="4">
        <f t="shared" si="199"/>
        <v>2.2047082349178626E-3</v>
      </c>
      <c r="V1368" s="5">
        <f>T1368/MAX($T$14:T1368)-1</f>
        <v>-3.377806374677883E-3</v>
      </c>
      <c r="Z1368" s="3"/>
      <c r="AA1368" s="3"/>
      <c r="AC1368" s="3"/>
      <c r="AE1368" s="3"/>
      <c r="AG1368" s="3"/>
      <c r="AL1368" s="3"/>
    </row>
    <row r="1369" spans="1:38" x14ac:dyDescent="0.25">
      <c r="A1369" s="3">
        <v>44553</v>
      </c>
      <c r="B1369">
        <v>19311344</v>
      </c>
      <c r="C1369">
        <v>34219552</v>
      </c>
      <c r="D1369">
        <v>25472070</v>
      </c>
      <c r="E1369">
        <v>36134940</v>
      </c>
      <c r="F1369">
        <v>19645880</v>
      </c>
      <c r="G1369">
        <v>33425820</v>
      </c>
      <c r="H1369">
        <v>33425820</v>
      </c>
      <c r="I1369">
        <v>26459746</v>
      </c>
      <c r="K1369" s="5">
        <f t="shared" si="201"/>
        <v>8.2682962096125578E-4</v>
      </c>
      <c r="L1369" s="5">
        <f t="shared" si="196"/>
        <v>-1.2047747531761521E-2</v>
      </c>
      <c r="M1369" s="5">
        <f t="shared" si="197"/>
        <v>7.7619661615058178E-4</v>
      </c>
      <c r="N1369" s="5">
        <f t="shared" si="200"/>
        <v>-1.0084959424784823E-2</v>
      </c>
      <c r="O1369" s="5">
        <f t="shared" si="205"/>
        <v>2.1560645953079938E-2</v>
      </c>
      <c r="P1369" s="5">
        <f t="shared" si="202"/>
        <v>1.6972574451367128E-2</v>
      </c>
      <c r="Q1369" s="5">
        <f t="shared" si="203"/>
        <v>1.6972574451367128E-2</v>
      </c>
      <c r="R1369" s="5">
        <f t="shared" si="204"/>
        <v>1.6173598834469116E-2</v>
      </c>
      <c r="T1369" s="7">
        <f t="shared" si="198"/>
        <v>283.87148350623335</v>
      </c>
      <c r="U1369" s="4">
        <f t="shared" si="199"/>
        <v>6.3937141213561005E-3</v>
      </c>
      <c r="V1369" s="5">
        <f>T1369/MAX($T$14:T1369)-1</f>
        <v>0</v>
      </c>
      <c r="Z1369" s="3"/>
      <c r="AA1369" s="3"/>
      <c r="AC1369" s="3"/>
      <c r="AE1369" s="3"/>
      <c r="AG1369" s="3"/>
      <c r="AL1369" s="3"/>
    </row>
    <row r="1370" spans="1:38" x14ac:dyDescent="0.25">
      <c r="A1370" s="3">
        <v>44554</v>
      </c>
      <c r="B1370">
        <v>19300114</v>
      </c>
      <c r="C1370">
        <v>34117732</v>
      </c>
      <c r="D1370">
        <v>25432832</v>
      </c>
      <c r="E1370">
        <v>36095292</v>
      </c>
      <c r="F1370">
        <v>19442866</v>
      </c>
      <c r="G1370">
        <v>33136296</v>
      </c>
      <c r="H1370">
        <v>33136296</v>
      </c>
      <c r="I1370">
        <v>26283850</v>
      </c>
      <c r="K1370" s="5">
        <f t="shared" si="201"/>
        <v>-5.8152348174211888E-4</v>
      </c>
      <c r="L1370" s="5">
        <f t="shared" si="196"/>
        <v>-2.9754919059139517E-3</v>
      </c>
      <c r="M1370" s="5">
        <f t="shared" si="197"/>
        <v>-1.5404323245028495E-3</v>
      </c>
      <c r="N1370" s="5">
        <f t="shared" si="200"/>
        <v>-1.0972205848411853E-3</v>
      </c>
      <c r="O1370" s="5">
        <f t="shared" si="205"/>
        <v>-1.0333667924267043E-2</v>
      </c>
      <c r="P1370" s="5">
        <f t="shared" si="202"/>
        <v>-8.6616872824660796E-3</v>
      </c>
      <c r="Q1370" s="5">
        <f t="shared" si="203"/>
        <v>-8.6616872824660796E-3</v>
      </c>
      <c r="R1370" s="5">
        <f t="shared" si="204"/>
        <v>-6.6476828613547534E-3</v>
      </c>
      <c r="T1370" s="7">
        <f t="shared" si="198"/>
        <v>282.43440563675409</v>
      </c>
      <c r="U1370" s="4">
        <f t="shared" si="199"/>
        <v>-5.0624242059442576E-3</v>
      </c>
      <c r="V1370" s="5">
        <f>T1370/MAX($T$14:T1370)-1</f>
        <v>-5.0624242059442714E-3</v>
      </c>
      <c r="Z1370" s="3"/>
      <c r="AA1370" s="3"/>
      <c r="AC1370" s="3"/>
      <c r="AE1370" s="3"/>
      <c r="AG1370" s="3"/>
      <c r="AL1370" s="3"/>
    </row>
    <row r="1371" spans="1:38" x14ac:dyDescent="0.25">
      <c r="A1371" s="3">
        <v>44557</v>
      </c>
      <c r="B1371">
        <v>19461780</v>
      </c>
      <c r="C1371">
        <v>34530732</v>
      </c>
      <c r="D1371">
        <v>25559052</v>
      </c>
      <c r="E1371">
        <v>36240412</v>
      </c>
      <c r="F1371">
        <v>19379524</v>
      </c>
      <c r="G1371">
        <v>32799952</v>
      </c>
      <c r="H1371">
        <v>32799952</v>
      </c>
      <c r="I1371">
        <v>26199618</v>
      </c>
      <c r="K1371" s="5">
        <f t="shared" si="201"/>
        <v>8.3764272065958156E-3</v>
      </c>
      <c r="L1371" s="5">
        <f t="shared" si="196"/>
        <v>1.2105142276163106E-2</v>
      </c>
      <c r="M1371" s="5">
        <f t="shared" si="197"/>
        <v>4.9628763324509606E-3</v>
      </c>
      <c r="N1371" s="5">
        <f t="shared" si="200"/>
        <v>4.0204689298537488E-3</v>
      </c>
      <c r="O1371" s="5">
        <f t="shared" si="205"/>
        <v>-3.2578530346297763E-3</v>
      </c>
      <c r="P1371" s="5">
        <f t="shared" si="202"/>
        <v>-1.0150319758128634E-2</v>
      </c>
      <c r="Q1371" s="5">
        <f t="shared" si="203"/>
        <v>-1.0150319758128634E-2</v>
      </c>
      <c r="R1371" s="5">
        <f t="shared" si="204"/>
        <v>-3.2047055511273959E-3</v>
      </c>
      <c r="T1371" s="7">
        <f t="shared" si="198"/>
        <v>282.52978785353889</v>
      </c>
      <c r="U1371" s="4">
        <f t="shared" si="199"/>
        <v>3.3771458038114877E-4</v>
      </c>
      <c r="V1371" s="5">
        <f>T1371/MAX($T$14:T1371)-1</f>
        <v>-4.7264192800295923E-3</v>
      </c>
      <c r="Z1371" s="3"/>
      <c r="AA1371" s="3"/>
      <c r="AC1371" s="3"/>
      <c r="AE1371" s="3"/>
      <c r="AG1371" s="3"/>
      <c r="AL1371" s="3"/>
    </row>
    <row r="1372" spans="1:38" x14ac:dyDescent="0.25">
      <c r="A1372" s="3">
        <v>44558</v>
      </c>
      <c r="B1372">
        <v>19475908</v>
      </c>
      <c r="C1372">
        <v>34543528</v>
      </c>
      <c r="D1372">
        <v>25573740</v>
      </c>
      <c r="E1372">
        <v>36309676</v>
      </c>
      <c r="F1372">
        <v>19397988</v>
      </c>
      <c r="G1372">
        <v>32588110</v>
      </c>
      <c r="H1372">
        <v>32588110</v>
      </c>
      <c r="I1372">
        <v>26199618</v>
      </c>
      <c r="K1372" s="5">
        <f t="shared" si="201"/>
        <v>7.259356543953821E-4</v>
      </c>
      <c r="L1372" s="5">
        <f t="shared" si="196"/>
        <v>3.7056845478988798E-4</v>
      </c>
      <c r="M1372" s="5">
        <f t="shared" si="197"/>
        <v>5.7466920134596755E-4</v>
      </c>
      <c r="N1372" s="5">
        <f t="shared" si="200"/>
        <v>1.9112365499598383E-3</v>
      </c>
      <c r="O1372" s="5">
        <f t="shared" si="205"/>
        <v>9.5275817919993067E-4</v>
      </c>
      <c r="P1372" s="5">
        <f t="shared" si="202"/>
        <v>-6.4586070125955963E-3</v>
      </c>
      <c r="Q1372" s="5">
        <f t="shared" si="203"/>
        <v>-6.4586070125955963E-3</v>
      </c>
      <c r="R1372" s="5">
        <f t="shared" si="204"/>
        <v>0</v>
      </c>
      <c r="T1372" s="7">
        <f t="shared" si="198"/>
        <v>282.23376564428116</v>
      </c>
      <c r="U1372" s="4">
        <f t="shared" si="199"/>
        <v>-1.0477557481875233E-3</v>
      </c>
      <c r="V1372" s="5">
        <f>T1372/MAX($T$14:T1372)-1</f>
        <v>-5.7692228952480606E-3</v>
      </c>
      <c r="Z1372" s="3"/>
      <c r="AA1372" s="3"/>
      <c r="AC1372" s="3"/>
      <c r="AE1372" s="3"/>
      <c r="AG1372" s="3"/>
      <c r="AL1372" s="3"/>
    </row>
    <row r="1373" spans="1:38" x14ac:dyDescent="0.25">
      <c r="A1373" s="3">
        <v>44559</v>
      </c>
      <c r="B1373">
        <v>19470474</v>
      </c>
      <c r="C1373">
        <v>34511876</v>
      </c>
      <c r="D1373">
        <v>25573740</v>
      </c>
      <c r="E1373">
        <v>36299544</v>
      </c>
      <c r="F1373">
        <v>19386148</v>
      </c>
      <c r="G1373">
        <v>32501182</v>
      </c>
      <c r="H1373">
        <v>32501182</v>
      </c>
      <c r="I1373">
        <v>26170872</v>
      </c>
      <c r="K1373" s="5">
        <f t="shared" si="201"/>
        <v>-2.790113816516504E-4</v>
      </c>
      <c r="L1373" s="5">
        <f t="shared" si="196"/>
        <v>-9.1629320548847204E-4</v>
      </c>
      <c r="M1373" s="5">
        <f t="shared" si="197"/>
        <v>0</v>
      </c>
      <c r="N1373" s="5">
        <f t="shared" si="200"/>
        <v>-2.7904407629530947E-4</v>
      </c>
      <c r="O1373" s="5">
        <f t="shared" si="205"/>
        <v>-6.1037258090890223E-4</v>
      </c>
      <c r="P1373" s="5">
        <f t="shared" si="202"/>
        <v>-2.667475959790222E-3</v>
      </c>
      <c r="Q1373" s="5">
        <f t="shared" si="203"/>
        <v>-2.667475959790222E-3</v>
      </c>
      <c r="R1373" s="5">
        <f t="shared" si="204"/>
        <v>-1.0971915697396417E-3</v>
      </c>
      <c r="T1373" s="7">
        <f t="shared" si="198"/>
        <v>281.93329729362301</v>
      </c>
      <c r="U1373" s="4">
        <f t="shared" si="199"/>
        <v>-1.0646080917080525E-3</v>
      </c>
      <c r="V1373" s="5">
        <f>T1373/MAX($T$14:T1373)-1</f>
        <v>-6.8276890255789535E-3</v>
      </c>
      <c r="Z1373" s="3"/>
      <c r="AA1373" s="3"/>
      <c r="AC1373" s="3"/>
      <c r="AE1373" s="3"/>
      <c r="AG1373" s="3"/>
      <c r="AL1373" s="3"/>
    </row>
    <row r="1374" spans="1:38" x14ac:dyDescent="0.25">
      <c r="A1374" s="3">
        <v>44560</v>
      </c>
      <c r="B1374">
        <v>19374280</v>
      </c>
      <c r="C1374">
        <v>34483380</v>
      </c>
      <c r="D1374">
        <v>25449598</v>
      </c>
      <c r="E1374">
        <v>36238720</v>
      </c>
      <c r="F1374">
        <v>19548536</v>
      </c>
      <c r="G1374">
        <v>32894614</v>
      </c>
      <c r="H1374">
        <v>32894614</v>
      </c>
      <c r="I1374">
        <v>26276092</v>
      </c>
      <c r="K1374" s="5">
        <f t="shared" si="201"/>
        <v>-4.9405063276836136E-3</v>
      </c>
      <c r="L1374" s="5">
        <f t="shared" si="196"/>
        <v>-8.2568678677452656E-4</v>
      </c>
      <c r="M1374" s="5">
        <f t="shared" si="197"/>
        <v>-4.8542763006115264E-3</v>
      </c>
      <c r="N1374" s="5">
        <f t="shared" si="200"/>
        <v>-1.6756133355283476E-3</v>
      </c>
      <c r="O1374" s="5">
        <f t="shared" si="205"/>
        <v>8.3764964550976373E-3</v>
      </c>
      <c r="P1374" s="5">
        <f t="shared" si="202"/>
        <v>1.2105159744651761E-2</v>
      </c>
      <c r="Q1374" s="5">
        <f t="shared" si="203"/>
        <v>1.2105159744651761E-2</v>
      </c>
      <c r="R1374" s="5">
        <f t="shared" si="204"/>
        <v>4.0205003486317725E-3</v>
      </c>
      <c r="T1374" s="7">
        <f t="shared" si="198"/>
        <v>282.79006557285976</v>
      </c>
      <c r="U1374" s="4">
        <f t="shared" si="199"/>
        <v>3.0389041928043647E-3</v>
      </c>
      <c r="V1374" s="5">
        <f>T1374/MAX($T$14:T1374)-1</f>
        <v>-3.8095335255816654E-3</v>
      </c>
      <c r="Z1374" s="3"/>
      <c r="AA1374" s="3"/>
      <c r="AC1374" s="3"/>
      <c r="AE1374" s="3"/>
      <c r="AG1374" s="3"/>
      <c r="AL1374" s="3"/>
    </row>
    <row r="1375" spans="1:38" x14ac:dyDescent="0.25">
      <c r="A1375" s="3">
        <v>44561</v>
      </c>
      <c r="B1375">
        <v>19358810</v>
      </c>
      <c r="C1375">
        <v>34453960</v>
      </c>
      <c r="D1375">
        <v>25429422</v>
      </c>
      <c r="E1375">
        <v>36238720</v>
      </c>
      <c r="F1375">
        <v>19562726</v>
      </c>
      <c r="G1375">
        <v>32906802</v>
      </c>
      <c r="H1375">
        <v>32906802</v>
      </c>
      <c r="I1375">
        <v>26326312</v>
      </c>
      <c r="K1375" s="5">
        <f t="shared" si="201"/>
        <v>-7.9848128549808717E-4</v>
      </c>
      <c r="L1375" s="5">
        <f t="shared" si="196"/>
        <v>-8.5316462597340159E-4</v>
      </c>
      <c r="M1375" s="5">
        <f t="shared" si="197"/>
        <v>-7.9278266006399534E-4</v>
      </c>
      <c r="N1375" s="5">
        <f t="shared" si="200"/>
        <v>0</v>
      </c>
      <c r="O1375" s="5">
        <f t="shared" si="205"/>
        <v>7.2588555992125769E-4</v>
      </c>
      <c r="P1375" s="5">
        <f t="shared" si="202"/>
        <v>3.7051658365716555E-4</v>
      </c>
      <c r="Q1375" s="5">
        <f t="shared" si="203"/>
        <v>3.7051658365716555E-4</v>
      </c>
      <c r="R1375" s="5">
        <f t="shared" si="204"/>
        <v>1.9112431178882616E-3</v>
      </c>
      <c r="T1375" s="7">
        <f t="shared" si="198"/>
        <v>282.82307188456792</v>
      </c>
      <c r="U1375" s="4">
        <f t="shared" si="199"/>
        <v>1.1671665919854579E-4</v>
      </c>
      <c r="V1375" s="5">
        <f>T1375/MAX($T$14:T1375)-1</f>
        <v>-3.6932615024094506E-3</v>
      </c>
      <c r="Z1375" s="3"/>
      <c r="AA1375" s="3"/>
      <c r="AC1375" s="3"/>
      <c r="AE1375" s="3"/>
      <c r="AG1375" s="3"/>
      <c r="AL1375" s="3"/>
    </row>
    <row r="1376" spans="1:38" x14ac:dyDescent="0.25">
      <c r="A1376" s="3">
        <v>44564</v>
      </c>
      <c r="B1376">
        <v>19692754</v>
      </c>
      <c r="C1376">
        <v>34845712</v>
      </c>
      <c r="D1376">
        <v>25708166</v>
      </c>
      <c r="E1376">
        <v>36495360</v>
      </c>
      <c r="F1376">
        <v>19557268</v>
      </c>
      <c r="G1376">
        <v>32876652</v>
      </c>
      <c r="H1376">
        <v>32876652</v>
      </c>
      <c r="I1376">
        <v>26318966</v>
      </c>
      <c r="K1376" s="5">
        <f t="shared" si="201"/>
        <v>1.7250233872846632E-2</v>
      </c>
      <c r="L1376" s="5">
        <f t="shared" si="196"/>
        <v>1.1370304023107902E-2</v>
      </c>
      <c r="M1376" s="5">
        <f t="shared" si="197"/>
        <v>1.0961476041413842E-2</v>
      </c>
      <c r="N1376" s="5">
        <f t="shared" si="200"/>
        <v>7.0819278385108042E-3</v>
      </c>
      <c r="O1376" s="5">
        <f t="shared" si="205"/>
        <v>-2.7899997168079338E-4</v>
      </c>
      <c r="P1376" s="5">
        <f t="shared" si="202"/>
        <v>-9.1622394664792051E-4</v>
      </c>
      <c r="Q1376" s="5">
        <f t="shared" si="203"/>
        <v>-9.1622394664792051E-4</v>
      </c>
      <c r="R1376" s="5">
        <f t="shared" si="204"/>
        <v>-2.7903642561100117E-4</v>
      </c>
      <c r="T1376" s="7">
        <f t="shared" si="198"/>
        <v>284.38826629068552</v>
      </c>
      <c r="U1376" s="4">
        <f t="shared" si="199"/>
        <v>5.5341821856614432E-3</v>
      </c>
      <c r="V1376" s="5">
        <f>T1376/MAX($T$14:T1376)-1</f>
        <v>0</v>
      </c>
      <c r="Z1376" s="3"/>
      <c r="AA1376" s="3"/>
      <c r="AC1376" s="3"/>
      <c r="AE1376" s="3"/>
      <c r="AG1376" s="3"/>
      <c r="AL1376" s="3"/>
    </row>
    <row r="1377" spans="1:38" x14ac:dyDescent="0.25">
      <c r="A1377" s="3">
        <v>44565</v>
      </c>
      <c r="B1377">
        <v>19688536</v>
      </c>
      <c r="C1377">
        <v>34891708</v>
      </c>
      <c r="D1377">
        <v>25781508</v>
      </c>
      <c r="E1377">
        <v>36557784</v>
      </c>
      <c r="F1377">
        <v>19531780</v>
      </c>
      <c r="G1377">
        <v>32849506</v>
      </c>
      <c r="H1377">
        <v>32849506</v>
      </c>
      <c r="I1377">
        <v>26274866</v>
      </c>
      <c r="K1377" s="5">
        <f t="shared" si="201"/>
        <v>-2.1419045807402615E-4</v>
      </c>
      <c r="L1377" s="5">
        <f t="shared" si="196"/>
        <v>1.3199902472935676E-3</v>
      </c>
      <c r="M1377" s="5">
        <f t="shared" si="197"/>
        <v>2.8528678397361507E-3</v>
      </c>
      <c r="N1377" s="5">
        <f t="shared" si="200"/>
        <v>1.7104640151515138E-3</v>
      </c>
      <c r="O1377" s="5">
        <f t="shared" si="205"/>
        <v>-1.303249513173288E-3</v>
      </c>
      <c r="P1377" s="5">
        <f t="shared" si="202"/>
        <v>-8.2569234847884587E-4</v>
      </c>
      <c r="Q1377" s="5">
        <f t="shared" si="203"/>
        <v>-8.2569234847884587E-4</v>
      </c>
      <c r="R1377" s="5">
        <f t="shared" si="204"/>
        <v>-1.6755977419478096E-3</v>
      </c>
      <c r="T1377" s="7">
        <f t="shared" si="198"/>
        <v>284.42519765096876</v>
      </c>
      <c r="U1377" s="4">
        <f t="shared" si="199"/>
        <v>1.2986246150355207E-4</v>
      </c>
      <c r="V1377" s="5">
        <f>T1377/MAX($T$14:T1377)-1</f>
        <v>0</v>
      </c>
      <c r="Z1377" s="3"/>
      <c r="AA1377" s="3"/>
      <c r="AC1377" s="3"/>
      <c r="AE1377" s="3"/>
      <c r="AG1377" s="3"/>
      <c r="AL1377" s="3"/>
    </row>
    <row r="1378" spans="1:38" x14ac:dyDescent="0.25">
      <c r="A1378" s="3">
        <v>44566</v>
      </c>
      <c r="B1378">
        <v>20207512</v>
      </c>
      <c r="C1378">
        <v>35360476</v>
      </c>
      <c r="D1378">
        <v>25915266</v>
      </c>
      <c r="E1378">
        <v>36558044</v>
      </c>
      <c r="F1378">
        <v>19516184</v>
      </c>
      <c r="G1378">
        <v>32821480</v>
      </c>
      <c r="H1378">
        <v>32821480</v>
      </c>
      <c r="I1378">
        <v>26274866</v>
      </c>
      <c r="K1378" s="5">
        <f t="shared" si="201"/>
        <v>2.6359298629415662E-2</v>
      </c>
      <c r="L1378" s="5">
        <f t="shared" si="196"/>
        <v>1.3434939900333953E-2</v>
      </c>
      <c r="M1378" s="5">
        <f t="shared" si="197"/>
        <v>5.1881371718054403E-3</v>
      </c>
      <c r="N1378" s="5">
        <f t="shared" si="200"/>
        <v>7.1120284532710798E-6</v>
      </c>
      <c r="O1378" s="5">
        <f t="shared" si="205"/>
        <v>-7.984935320795028E-4</v>
      </c>
      <c r="P1378" s="5">
        <f t="shared" si="202"/>
        <v>-8.531635148485428E-4</v>
      </c>
      <c r="Q1378" s="5">
        <f t="shared" si="203"/>
        <v>-8.531635148485428E-4</v>
      </c>
      <c r="R1378" s="5">
        <f t="shared" si="204"/>
        <v>0</v>
      </c>
      <c r="T1378" s="7">
        <f t="shared" si="198"/>
        <v>285.93566138302623</v>
      </c>
      <c r="U1378" s="4">
        <f t="shared" si="199"/>
        <v>5.3105833960289672E-3</v>
      </c>
      <c r="V1378" s="5">
        <f>T1378/MAX($T$14:T1378)-1</f>
        <v>0</v>
      </c>
      <c r="Z1378" s="3"/>
      <c r="AA1378" s="3"/>
      <c r="AC1378" s="3"/>
      <c r="AE1378" s="3"/>
      <c r="AG1378" s="3"/>
      <c r="AL1378" s="3"/>
    </row>
    <row r="1379" spans="1:38" x14ac:dyDescent="0.25">
      <c r="A1379" s="3">
        <v>44567</v>
      </c>
      <c r="B1379">
        <v>19671414</v>
      </c>
      <c r="C1379">
        <v>34621440</v>
      </c>
      <c r="D1379">
        <v>25591560</v>
      </c>
      <c r="E1379">
        <v>36043056</v>
      </c>
      <c r="F1379">
        <v>19852844</v>
      </c>
      <c r="G1379">
        <v>33194670</v>
      </c>
      <c r="H1379">
        <v>33194670</v>
      </c>
      <c r="I1379">
        <v>26460942</v>
      </c>
      <c r="K1379" s="5">
        <f t="shared" si="201"/>
        <v>-2.6529639076794842E-2</v>
      </c>
      <c r="L1379" s="5">
        <f t="shared" si="196"/>
        <v>-2.0900058019580947E-2</v>
      </c>
      <c r="M1379" s="5">
        <f t="shared" si="197"/>
        <v>-1.249093873857976E-2</v>
      </c>
      <c r="N1379" s="5">
        <f t="shared" si="200"/>
        <v>-1.4086858695175231E-2</v>
      </c>
      <c r="O1379" s="5">
        <f t="shared" si="205"/>
        <v>1.7250298521473306E-2</v>
      </c>
      <c r="P1379" s="5">
        <f t="shared" si="202"/>
        <v>1.1370297744038416E-2</v>
      </c>
      <c r="Q1379" s="5">
        <f t="shared" si="203"/>
        <v>1.1370297744038416E-2</v>
      </c>
      <c r="R1379" s="5">
        <f t="shared" si="204"/>
        <v>7.0819010076017541E-3</v>
      </c>
      <c r="T1379" s="7">
        <f t="shared" si="198"/>
        <v>284.97296249310165</v>
      </c>
      <c r="U1379" s="4">
        <f t="shared" si="199"/>
        <v>-3.366837439122361E-3</v>
      </c>
      <c r="V1379" s="5">
        <f>T1379/MAX($T$14:T1379)-1</f>
        <v>-3.366837439122361E-3</v>
      </c>
      <c r="Z1379" s="3"/>
      <c r="AA1379" s="3"/>
      <c r="AC1379" s="3"/>
      <c r="AE1379" s="3"/>
      <c r="AG1379" s="3"/>
      <c r="AL1379" s="3"/>
    </row>
    <row r="1380" spans="1:38" x14ac:dyDescent="0.25">
      <c r="A1380" s="3">
        <v>44568</v>
      </c>
      <c r="B1380">
        <v>19599848</v>
      </c>
      <c r="C1380">
        <v>34494484</v>
      </c>
      <c r="D1380">
        <v>25591560</v>
      </c>
      <c r="E1380">
        <v>36043056</v>
      </c>
      <c r="F1380">
        <v>19848590</v>
      </c>
      <c r="G1380">
        <v>33238486</v>
      </c>
      <c r="H1380">
        <v>33238486</v>
      </c>
      <c r="I1380">
        <v>26506202</v>
      </c>
      <c r="K1380" s="5">
        <f t="shared" si="201"/>
        <v>-3.6380709592102045E-3</v>
      </c>
      <c r="L1380" s="5">
        <f t="shared" si="196"/>
        <v>-3.6669763013901235E-3</v>
      </c>
      <c r="M1380" s="5">
        <f t="shared" si="197"/>
        <v>0</v>
      </c>
      <c r="N1380" s="5">
        <f t="shared" si="200"/>
        <v>0</v>
      </c>
      <c r="O1380" s="5">
        <f t="shared" si="205"/>
        <v>-2.1427660439987672E-4</v>
      </c>
      <c r="P1380" s="5">
        <f t="shared" si="202"/>
        <v>1.3199709471429788E-3</v>
      </c>
      <c r="Q1380" s="5">
        <f t="shared" si="203"/>
        <v>1.3199709471429788E-3</v>
      </c>
      <c r="R1380" s="5">
        <f t="shared" si="204"/>
        <v>1.7104455313798894E-3</v>
      </c>
      <c r="T1380" s="7">
        <f t="shared" si="198"/>
        <v>284.86007984246794</v>
      </c>
      <c r="U1380" s="4">
        <f t="shared" si="199"/>
        <v>-3.9611705491679472E-4</v>
      </c>
      <c r="V1380" s="5">
        <f>T1380/MAX($T$14:T1380)-1</f>
        <v>-3.7616208323084654E-3</v>
      </c>
      <c r="Z1380" s="3"/>
      <c r="AA1380" s="3"/>
      <c r="AC1380" s="3"/>
      <c r="AE1380" s="3"/>
      <c r="AG1380" s="3"/>
      <c r="AL1380" s="3"/>
    </row>
    <row r="1381" spans="1:38" x14ac:dyDescent="0.25">
      <c r="A1381" s="3">
        <v>44571</v>
      </c>
      <c r="B1381">
        <v>19722868</v>
      </c>
      <c r="C1381">
        <v>34486652</v>
      </c>
      <c r="D1381">
        <v>25612856</v>
      </c>
      <c r="E1381">
        <v>36043056</v>
      </c>
      <c r="F1381">
        <v>20371786</v>
      </c>
      <c r="G1381">
        <v>33685044</v>
      </c>
      <c r="H1381">
        <v>33685044</v>
      </c>
      <c r="I1381">
        <v>26506390</v>
      </c>
      <c r="K1381" s="5">
        <f t="shared" si="201"/>
        <v>6.2765792877577109E-3</v>
      </c>
      <c r="L1381" s="5">
        <f t="shared" si="196"/>
        <v>-2.2705079455598298E-4</v>
      </c>
      <c r="M1381" s="5">
        <f t="shared" si="197"/>
        <v>8.3214934923847572E-4</v>
      </c>
      <c r="N1381" s="5">
        <f t="shared" si="200"/>
        <v>0</v>
      </c>
      <c r="O1381" s="5">
        <f t="shared" si="205"/>
        <v>2.6359353485562398E-2</v>
      </c>
      <c r="P1381" s="5">
        <f t="shared" si="202"/>
        <v>1.343496812700784E-2</v>
      </c>
      <c r="Q1381" s="5">
        <f t="shared" si="203"/>
        <v>1.343496812700784E-2</v>
      </c>
      <c r="R1381" s="5">
        <f t="shared" si="204"/>
        <v>7.0926796680303994E-6</v>
      </c>
      <c r="T1381" s="7">
        <f t="shared" si="198"/>
        <v>287.00073427323275</v>
      </c>
      <c r="U1381" s="4">
        <f t="shared" si="199"/>
        <v>7.5147575327107891E-3</v>
      </c>
      <c r="V1381" s="5">
        <f>T1381/MAX($T$14:T1381)-1</f>
        <v>0</v>
      </c>
      <c r="Z1381" s="3"/>
      <c r="AA1381" s="3"/>
      <c r="AC1381" s="3"/>
      <c r="AE1381" s="3"/>
      <c r="AG1381" s="3"/>
      <c r="AL1381" s="3"/>
    </row>
    <row r="1382" spans="1:38" x14ac:dyDescent="0.25">
      <c r="A1382" s="3">
        <v>44572</v>
      </c>
      <c r="B1382">
        <v>19602402</v>
      </c>
      <c r="C1382">
        <v>34486652</v>
      </c>
      <c r="D1382">
        <v>25576472</v>
      </c>
      <c r="E1382">
        <v>36043056</v>
      </c>
      <c r="F1382">
        <v>20036838</v>
      </c>
      <c r="G1382">
        <v>33256590</v>
      </c>
      <c r="H1382">
        <v>33256590</v>
      </c>
      <c r="I1382">
        <v>26206608</v>
      </c>
      <c r="K1382" s="5">
        <f t="shared" si="201"/>
        <v>-6.1079352151015565E-3</v>
      </c>
      <c r="L1382" s="5">
        <f t="shared" ref="L1382:L1445" si="206">C1382/C1381-1</f>
        <v>0</v>
      </c>
      <c r="M1382" s="5">
        <f t="shared" ref="M1382:M1445" si="207">D1382/D1381-1</f>
        <v>-1.4205366242640016E-3</v>
      </c>
      <c r="N1382" s="5">
        <f t="shared" si="200"/>
        <v>0</v>
      </c>
      <c r="O1382" s="5">
        <f t="shared" si="205"/>
        <v>-1.6441759205599316E-2</v>
      </c>
      <c r="P1382" s="5">
        <f t="shared" si="202"/>
        <v>-1.2719413399014723E-2</v>
      </c>
      <c r="Q1382" s="5">
        <f t="shared" si="203"/>
        <v>-1.2719413399014723E-2</v>
      </c>
      <c r="R1382" s="5">
        <f t="shared" si="204"/>
        <v>-1.1309801146063281E-2</v>
      </c>
      <c r="T1382" s="7">
        <f t="shared" si="198"/>
        <v>284.82243963397121</v>
      </c>
      <c r="U1382" s="4">
        <f t="shared" si="199"/>
        <v>-7.5898573736322E-3</v>
      </c>
      <c r="V1382" s="5">
        <f>T1382/MAX($T$14:T1382)-1</f>
        <v>-7.5898573736321584E-3</v>
      </c>
      <c r="Z1382" s="3"/>
      <c r="AA1382" s="3"/>
      <c r="AC1382" s="3"/>
      <c r="AE1382" s="3"/>
      <c r="AG1382" s="3"/>
      <c r="AL1382" s="3"/>
    </row>
    <row r="1383" spans="1:38" x14ac:dyDescent="0.25">
      <c r="A1383" s="3">
        <v>44573</v>
      </c>
      <c r="B1383">
        <v>19488998</v>
      </c>
      <c r="C1383">
        <v>34486652</v>
      </c>
      <c r="D1383">
        <v>25576472</v>
      </c>
      <c r="E1383">
        <v>36043056</v>
      </c>
      <c r="F1383">
        <v>20038748</v>
      </c>
      <c r="G1383">
        <v>33295266</v>
      </c>
      <c r="H1383">
        <v>33295266</v>
      </c>
      <c r="I1383">
        <v>26365390</v>
      </c>
      <c r="K1383" s="5">
        <f t="shared" si="201"/>
        <v>-5.7852093840335961E-3</v>
      </c>
      <c r="L1383" s="5">
        <f t="shared" si="206"/>
        <v>0</v>
      </c>
      <c r="M1383" s="5">
        <f t="shared" si="207"/>
        <v>0</v>
      </c>
      <c r="N1383" s="5">
        <f t="shared" si="200"/>
        <v>0</v>
      </c>
      <c r="O1383" s="5">
        <f t="shared" si="205"/>
        <v>9.532442194726265E-5</v>
      </c>
      <c r="P1383" s="5">
        <f t="shared" si="202"/>
        <v>1.1629574769993489E-3</v>
      </c>
      <c r="Q1383" s="5">
        <f t="shared" si="203"/>
        <v>1.1629574769993489E-3</v>
      </c>
      <c r="R1383" s="5">
        <f t="shared" si="204"/>
        <v>6.0588535532717369E-3</v>
      </c>
      <c r="T1383" s="7">
        <f t="shared" ref="T1383:T1446" si="208">T1382*(1+U1383)</f>
        <v>284.91838504720482</v>
      </c>
      <c r="U1383" s="4">
        <f t="shared" ref="U1383:U1446" si="209">(K1383*$K$12%)+(L1383*$L$12%)+(M1383*$M$12%)+(N1383*$N$12%)+(O1383*$O$12%)+(P1383*$P$12%)+(Q1383*$Q$12%)+(R1383*$R$12%)</f>
        <v>3.3686044314801267E-4</v>
      </c>
      <c r="V1383" s="5">
        <f>T1383/MAX($T$14:T1383)-1</f>
        <v>-7.2555536532024067E-3</v>
      </c>
      <c r="Z1383" s="3"/>
      <c r="AA1383" s="3"/>
      <c r="AC1383" s="3"/>
      <c r="AE1383" s="3"/>
      <c r="AG1383" s="3"/>
      <c r="AL1383" s="3"/>
    </row>
    <row r="1384" spans="1:38" x14ac:dyDescent="0.25">
      <c r="A1384" s="3">
        <v>44574</v>
      </c>
      <c r="B1384">
        <v>19345234</v>
      </c>
      <c r="C1384">
        <v>34486652</v>
      </c>
      <c r="D1384">
        <v>25576472</v>
      </c>
      <c r="E1384">
        <v>36043056</v>
      </c>
      <c r="F1384">
        <v>20164522</v>
      </c>
      <c r="G1384">
        <v>33287708</v>
      </c>
      <c r="H1384">
        <v>33287708</v>
      </c>
      <c r="I1384">
        <v>26365390</v>
      </c>
      <c r="K1384" s="5">
        <f t="shared" si="201"/>
        <v>-7.3766747782517683E-3</v>
      </c>
      <c r="L1384" s="5">
        <f t="shared" si="206"/>
        <v>0</v>
      </c>
      <c r="M1384" s="5">
        <f t="shared" si="207"/>
        <v>0</v>
      </c>
      <c r="N1384" s="5">
        <f t="shared" si="200"/>
        <v>0</v>
      </c>
      <c r="O1384" s="5">
        <f t="shared" si="205"/>
        <v>6.2765398317299326E-3</v>
      </c>
      <c r="P1384" s="5">
        <f t="shared" si="202"/>
        <v>-2.2699923766944519E-4</v>
      </c>
      <c r="Q1384" s="5">
        <f t="shared" si="203"/>
        <v>-2.2699923766944519E-4</v>
      </c>
      <c r="R1384" s="5">
        <f t="shared" si="204"/>
        <v>0</v>
      </c>
      <c r="T1384" s="7">
        <f t="shared" si="208"/>
        <v>284.86303489911677</v>
      </c>
      <c r="U1384" s="4">
        <f t="shared" si="209"/>
        <v>-1.9426667773259076E-4</v>
      </c>
      <c r="V1384" s="5">
        <f>T1384/MAX($T$14:T1384)-1</f>
        <v>-7.4484108186316789E-3</v>
      </c>
      <c r="Z1384" s="3"/>
      <c r="AA1384" s="3"/>
      <c r="AC1384" s="3"/>
      <c r="AE1384" s="3"/>
      <c r="AG1384" s="3"/>
      <c r="AL1384" s="3"/>
    </row>
    <row r="1385" spans="1:38" x14ac:dyDescent="0.25">
      <c r="A1385" s="3">
        <v>44575</v>
      </c>
      <c r="B1385">
        <v>19345234</v>
      </c>
      <c r="C1385">
        <v>34464836</v>
      </c>
      <c r="D1385">
        <v>25576472</v>
      </c>
      <c r="E1385">
        <v>36043056</v>
      </c>
      <c r="F1385">
        <v>20041360</v>
      </c>
      <c r="G1385">
        <v>33287708</v>
      </c>
      <c r="H1385">
        <v>33287708</v>
      </c>
      <c r="I1385">
        <v>26365390</v>
      </c>
      <c r="K1385" s="5">
        <f t="shared" si="201"/>
        <v>0</v>
      </c>
      <c r="L1385" s="5">
        <f t="shared" si="206"/>
        <v>-6.3259257523751167E-4</v>
      </c>
      <c r="M1385" s="5">
        <f t="shared" si="207"/>
        <v>0</v>
      </c>
      <c r="N1385" s="5">
        <f t="shared" si="200"/>
        <v>0</v>
      </c>
      <c r="O1385" s="5">
        <f t="shared" si="205"/>
        <v>-6.1078561644060114E-3</v>
      </c>
      <c r="P1385" s="5">
        <f t="shared" si="202"/>
        <v>0</v>
      </c>
      <c r="Q1385" s="5">
        <f t="shared" si="203"/>
        <v>0</v>
      </c>
      <c r="R1385" s="5">
        <f t="shared" si="204"/>
        <v>0</v>
      </c>
      <c r="T1385" s="7">
        <f t="shared" si="208"/>
        <v>284.62302181354715</v>
      </c>
      <c r="U1385" s="4">
        <f t="shared" si="209"/>
        <v>-8.4255609245544039E-4</v>
      </c>
      <c r="V1385" s="5">
        <f>T1385/MAX($T$14:T1385)-1</f>
        <v>-8.2846912071727896E-3</v>
      </c>
      <c r="Z1385" s="3"/>
      <c r="AA1385" s="3"/>
      <c r="AC1385" s="3"/>
      <c r="AE1385" s="3"/>
      <c r="AG1385" s="3"/>
      <c r="AL1385" s="3"/>
    </row>
    <row r="1386" spans="1:38" x14ac:dyDescent="0.25">
      <c r="A1386" s="3">
        <v>44578</v>
      </c>
      <c r="B1386">
        <v>19345234</v>
      </c>
      <c r="C1386">
        <v>34476488</v>
      </c>
      <c r="D1386">
        <v>25576472</v>
      </c>
      <c r="E1386">
        <v>36016556</v>
      </c>
      <c r="F1386">
        <v>19925416</v>
      </c>
      <c r="G1386">
        <v>33287708</v>
      </c>
      <c r="H1386">
        <v>33287708</v>
      </c>
      <c r="I1386">
        <v>26365390</v>
      </c>
      <c r="K1386" s="5">
        <f t="shared" si="201"/>
        <v>0</v>
      </c>
      <c r="L1386" s="5">
        <f t="shared" si="206"/>
        <v>3.3808372104249251E-4</v>
      </c>
      <c r="M1386" s="5">
        <f t="shared" si="207"/>
        <v>0</v>
      </c>
      <c r="N1386" s="5">
        <f t="shared" si="200"/>
        <v>-7.3523177390955041E-4</v>
      </c>
      <c r="O1386" s="5">
        <f t="shared" si="205"/>
        <v>-5.7852361316796941E-3</v>
      </c>
      <c r="P1386" s="5">
        <f t="shared" si="202"/>
        <v>0</v>
      </c>
      <c r="Q1386" s="5">
        <f t="shared" si="203"/>
        <v>0</v>
      </c>
      <c r="R1386" s="5">
        <f t="shared" si="204"/>
        <v>0</v>
      </c>
      <c r="T1386" s="7">
        <f t="shared" si="208"/>
        <v>284.40306570496995</v>
      </c>
      <c r="U1386" s="4">
        <f t="shared" si="209"/>
        <v>-7.72798023068344E-4</v>
      </c>
      <c r="V1386" s="5">
        <f>T1386/MAX($T$14:T1386)-1</f>
        <v>-9.0510868372544184E-3</v>
      </c>
      <c r="Z1386" s="3"/>
      <c r="AA1386" s="3"/>
      <c r="AC1386" s="3"/>
      <c r="AE1386" s="3"/>
      <c r="AG1386" s="3"/>
      <c r="AL1386" s="3"/>
    </row>
    <row r="1387" spans="1:38" x14ac:dyDescent="0.25">
      <c r="A1387" s="3">
        <v>44579</v>
      </c>
      <c r="B1387">
        <v>19222084</v>
      </c>
      <c r="C1387">
        <v>34164356</v>
      </c>
      <c r="D1387">
        <v>25410022</v>
      </c>
      <c r="E1387">
        <v>35726592</v>
      </c>
      <c r="F1387">
        <v>19838418</v>
      </c>
      <c r="G1387">
        <v>33287708</v>
      </c>
      <c r="H1387">
        <v>33287708</v>
      </c>
      <c r="I1387">
        <v>26365390</v>
      </c>
      <c r="K1387" s="5">
        <f t="shared" si="201"/>
        <v>-6.3659090399216245E-3</v>
      </c>
      <c r="L1387" s="5">
        <f t="shared" si="206"/>
        <v>-9.0534743562047382E-3</v>
      </c>
      <c r="M1387" s="5">
        <f t="shared" si="207"/>
        <v>-6.5079343233891418E-3</v>
      </c>
      <c r="N1387" s="5">
        <f t="shared" si="200"/>
        <v>-8.0508530576882675E-3</v>
      </c>
      <c r="O1387" s="5">
        <f t="shared" si="205"/>
        <v>-4.3661823672840328E-3</v>
      </c>
      <c r="P1387" s="5">
        <f t="shared" si="202"/>
        <v>0</v>
      </c>
      <c r="Q1387" s="5">
        <f t="shared" si="203"/>
        <v>0</v>
      </c>
      <c r="R1387" s="5">
        <f t="shared" si="204"/>
        <v>0</v>
      </c>
      <c r="T1387" s="7">
        <f t="shared" si="208"/>
        <v>283.18211078947667</v>
      </c>
      <c r="U1387" s="4">
        <f t="shared" si="209"/>
        <v>-4.2930441430609756E-3</v>
      </c>
      <c r="V1387" s="5">
        <f>T1387/MAX($T$14:T1387)-1</f>
        <v>-1.3305274264980294E-2</v>
      </c>
      <c r="Z1387" s="3"/>
      <c r="AA1387" s="3"/>
      <c r="AC1387" s="3"/>
      <c r="AE1387" s="3"/>
      <c r="AG1387" s="3"/>
      <c r="AL1387" s="3"/>
    </row>
    <row r="1388" spans="1:38" x14ac:dyDescent="0.25">
      <c r="A1388" s="3">
        <v>44580</v>
      </c>
      <c r="B1388">
        <v>19055910</v>
      </c>
      <c r="C1388">
        <v>34029160</v>
      </c>
      <c r="D1388">
        <v>25375822</v>
      </c>
      <c r="E1388">
        <v>35665708</v>
      </c>
      <c r="F1388">
        <v>19869072</v>
      </c>
      <c r="G1388">
        <v>33266650</v>
      </c>
      <c r="H1388">
        <v>33266650</v>
      </c>
      <c r="I1388">
        <v>26365390</v>
      </c>
      <c r="K1388" s="5">
        <f t="shared" si="201"/>
        <v>-8.6449523371139314E-3</v>
      </c>
      <c r="L1388" s="5">
        <f t="shared" si="206"/>
        <v>-3.9572237217057049E-3</v>
      </c>
      <c r="M1388" s="5">
        <f t="shared" si="207"/>
        <v>-1.3459256351686655E-3</v>
      </c>
      <c r="N1388" s="5">
        <f t="shared" si="200"/>
        <v>-1.704164785714779E-3</v>
      </c>
      <c r="O1388" s="5">
        <f t="shared" si="205"/>
        <v>1.5451836935787E-3</v>
      </c>
      <c r="P1388" s="5">
        <f t="shared" si="202"/>
        <v>-6.3260588563196496E-4</v>
      </c>
      <c r="Q1388" s="5">
        <f t="shared" si="203"/>
        <v>-6.3260588563196496E-4</v>
      </c>
      <c r="R1388" s="5">
        <f t="shared" si="204"/>
        <v>0</v>
      </c>
      <c r="T1388" s="7">
        <f t="shared" si="208"/>
        <v>282.63796593692183</v>
      </c>
      <c r="U1388" s="4">
        <f t="shared" si="209"/>
        <v>-1.9215368196735388E-3</v>
      </c>
      <c r="V1388" s="5">
        <f>T1388/MAX($T$14:T1388)-1</f>
        <v>-1.5201244510257728E-2</v>
      </c>
      <c r="Z1388" s="3"/>
      <c r="AA1388" s="3"/>
      <c r="AC1388" s="3"/>
      <c r="AE1388" s="3"/>
      <c r="AG1388" s="3"/>
      <c r="AL1388" s="3"/>
    </row>
    <row r="1389" spans="1:38" x14ac:dyDescent="0.25">
      <c r="A1389" s="3">
        <v>44581</v>
      </c>
      <c r="B1389">
        <v>19134738</v>
      </c>
      <c r="C1389">
        <v>33882820</v>
      </c>
      <c r="D1389">
        <v>25120460</v>
      </c>
      <c r="E1389">
        <v>35305980</v>
      </c>
      <c r="F1389">
        <v>19869072</v>
      </c>
      <c r="G1389">
        <v>33277896</v>
      </c>
      <c r="H1389">
        <v>33277896</v>
      </c>
      <c r="I1389">
        <v>26346008</v>
      </c>
      <c r="K1389" s="5">
        <f t="shared" si="201"/>
        <v>4.1366694112219271E-3</v>
      </c>
      <c r="L1389" s="5">
        <f t="shared" si="206"/>
        <v>-4.300429396435268E-3</v>
      </c>
      <c r="M1389" s="5">
        <f t="shared" si="207"/>
        <v>-1.0063201105367181E-2</v>
      </c>
      <c r="N1389" s="5">
        <f t="shared" si="200"/>
        <v>-1.0086102875064173E-2</v>
      </c>
      <c r="O1389" s="5">
        <f t="shared" si="205"/>
        <v>0</v>
      </c>
      <c r="P1389" s="5">
        <f t="shared" si="202"/>
        <v>3.3805628159133683E-4</v>
      </c>
      <c r="Q1389" s="5">
        <f t="shared" si="203"/>
        <v>3.3805628159133683E-4</v>
      </c>
      <c r="R1389" s="5">
        <f t="shared" si="204"/>
        <v>-7.3513041149775304E-4</v>
      </c>
      <c r="T1389" s="7">
        <f t="shared" si="208"/>
        <v>281.91822546619704</v>
      </c>
      <c r="U1389" s="4">
        <f t="shared" si="209"/>
        <v>-2.5465102267449718E-3</v>
      </c>
      <c r="V1389" s="5">
        <f>T1389/MAX($T$14:T1389)-1</f>
        <v>-1.7709044612398195E-2</v>
      </c>
      <c r="Z1389" s="3"/>
      <c r="AA1389" s="3"/>
      <c r="AC1389" s="3"/>
      <c r="AE1389" s="3"/>
      <c r="AG1389" s="3"/>
      <c r="AL1389" s="3"/>
    </row>
    <row r="1390" spans="1:38" x14ac:dyDescent="0.25">
      <c r="A1390" s="3">
        <v>44582</v>
      </c>
      <c r="B1390">
        <v>19088322</v>
      </c>
      <c r="C1390">
        <v>33862836</v>
      </c>
      <c r="D1390">
        <v>25120460</v>
      </c>
      <c r="E1390">
        <v>35305980</v>
      </c>
      <c r="F1390">
        <v>19742588</v>
      </c>
      <c r="G1390">
        <v>32976616</v>
      </c>
      <c r="H1390">
        <v>32976616</v>
      </c>
      <c r="I1390">
        <v>26133898</v>
      </c>
      <c r="K1390" s="5">
        <f t="shared" si="201"/>
        <v>-2.4257452597469253E-3</v>
      </c>
      <c r="L1390" s="5">
        <f t="shared" si="206"/>
        <v>-5.8979742536191537E-4</v>
      </c>
      <c r="M1390" s="5">
        <f t="shared" si="207"/>
        <v>0</v>
      </c>
      <c r="N1390" s="5">
        <f t="shared" si="200"/>
        <v>0</v>
      </c>
      <c r="O1390" s="5">
        <f t="shared" si="205"/>
        <v>-6.3658735546381351E-3</v>
      </c>
      <c r="P1390" s="5">
        <f t="shared" si="202"/>
        <v>-9.0534569853815139E-3</v>
      </c>
      <c r="Q1390" s="5">
        <f t="shared" si="203"/>
        <v>-9.0534569853815139E-3</v>
      </c>
      <c r="R1390" s="5">
        <f t="shared" si="204"/>
        <v>-8.0509350790449741E-3</v>
      </c>
      <c r="T1390" s="7">
        <f t="shared" si="208"/>
        <v>280.6658296405966</v>
      </c>
      <c r="U1390" s="4">
        <f t="shared" si="209"/>
        <v>-4.4424081611943722E-3</v>
      </c>
      <c r="V1390" s="5">
        <f>T1390/MAX($T$14:T1390)-1</f>
        <v>-2.207278196927942E-2</v>
      </c>
      <c r="Z1390" s="3"/>
      <c r="AA1390" s="3"/>
      <c r="AC1390" s="3"/>
      <c r="AE1390" s="3"/>
      <c r="AG1390" s="3"/>
      <c r="AL1390" s="3"/>
    </row>
    <row r="1391" spans="1:38" x14ac:dyDescent="0.25">
      <c r="A1391" s="3">
        <v>44585</v>
      </c>
      <c r="B1391">
        <v>19292086</v>
      </c>
      <c r="C1391">
        <v>34122976</v>
      </c>
      <c r="D1391">
        <v>25344762</v>
      </c>
      <c r="E1391">
        <v>35339732</v>
      </c>
      <c r="F1391">
        <v>19571914</v>
      </c>
      <c r="G1391">
        <v>32846120</v>
      </c>
      <c r="H1391">
        <v>32846120</v>
      </c>
      <c r="I1391">
        <v>26089362</v>
      </c>
      <c r="K1391" s="5">
        <f t="shared" si="201"/>
        <v>1.0674798968709709E-2</v>
      </c>
      <c r="L1391" s="5">
        <f t="shared" si="206"/>
        <v>7.6821681444518841E-3</v>
      </c>
      <c r="M1391" s="5">
        <f t="shared" si="207"/>
        <v>8.9290562354351621E-3</v>
      </c>
      <c r="N1391" s="5">
        <f t="shared" si="200"/>
        <v>9.5598535998719925E-4</v>
      </c>
      <c r="O1391" s="5">
        <f t="shared" si="205"/>
        <v>-8.6449658980879418E-3</v>
      </c>
      <c r="P1391" s="5">
        <f t="shared" si="202"/>
        <v>-3.9572283584222712E-3</v>
      </c>
      <c r="Q1391" s="5">
        <f t="shared" si="203"/>
        <v>-3.9572283584222712E-3</v>
      </c>
      <c r="R1391" s="5">
        <f t="shared" si="204"/>
        <v>-1.7041468517249303E-3</v>
      </c>
      <c r="T1391" s="7">
        <f t="shared" si="208"/>
        <v>281.01590550664082</v>
      </c>
      <c r="U1391" s="4">
        <f t="shared" si="209"/>
        <v>1.2473049052408175E-3</v>
      </c>
      <c r="V1391" s="5">
        <f>T1391/MAX($T$14:T1391)-1</f>
        <v>-2.085300855326111E-2</v>
      </c>
      <c r="Z1391" s="3"/>
      <c r="AA1391" s="3"/>
      <c r="AC1391" s="3"/>
      <c r="AE1391" s="3"/>
      <c r="AG1391" s="3"/>
      <c r="AL1391" s="3"/>
    </row>
    <row r="1392" spans="1:38" x14ac:dyDescent="0.25">
      <c r="A1392" s="3">
        <v>44586</v>
      </c>
      <c r="B1392">
        <v>19620420</v>
      </c>
      <c r="C1392">
        <v>34508364</v>
      </c>
      <c r="D1392">
        <v>25516776</v>
      </c>
      <c r="E1392">
        <v>35584424</v>
      </c>
      <c r="F1392">
        <v>19498872</v>
      </c>
      <c r="G1392">
        <v>32720670</v>
      </c>
      <c r="H1392">
        <v>32720670</v>
      </c>
      <c r="I1392">
        <v>26002506</v>
      </c>
      <c r="K1392" s="5">
        <f t="shared" si="201"/>
        <v>1.7019103066407748E-2</v>
      </c>
      <c r="L1392" s="5">
        <f t="shared" si="206"/>
        <v>1.1294091113272176E-2</v>
      </c>
      <c r="M1392" s="5">
        <f t="shared" si="207"/>
        <v>6.7869645017775149E-3</v>
      </c>
      <c r="N1392" s="5">
        <f t="shared" si="200"/>
        <v>6.9239913873710979E-3</v>
      </c>
      <c r="O1392" s="5">
        <f t="shared" si="205"/>
        <v>-3.7319804286898295E-3</v>
      </c>
      <c r="P1392" s="5">
        <f t="shared" si="202"/>
        <v>-3.8193247786952877E-3</v>
      </c>
      <c r="Q1392" s="5">
        <f t="shared" si="203"/>
        <v>-3.8193247786952877E-3</v>
      </c>
      <c r="R1392" s="5">
        <f t="shared" si="204"/>
        <v>-3.3291730169561218E-3</v>
      </c>
      <c r="T1392" s="7">
        <f t="shared" si="208"/>
        <v>281.97572752327471</v>
      </c>
      <c r="U1392" s="4">
        <f t="shared" si="209"/>
        <v>3.4155433832240012E-3</v>
      </c>
      <c r="V1392" s="5">
        <f>T1392/MAX($T$14:T1392)-1</f>
        <v>-1.7508689525421506E-2</v>
      </c>
      <c r="Z1392" s="3"/>
      <c r="AA1392" s="3"/>
      <c r="AC1392" s="3"/>
      <c r="AE1392" s="3"/>
      <c r="AG1392" s="3"/>
      <c r="AL1392" s="3"/>
    </row>
    <row r="1393" spans="1:38" x14ac:dyDescent="0.25">
      <c r="A1393" s="3">
        <v>44588</v>
      </c>
      <c r="B1393">
        <v>19848442</v>
      </c>
      <c r="C1393">
        <v>34745772</v>
      </c>
      <c r="D1393">
        <v>25875952</v>
      </c>
      <c r="E1393">
        <v>35723420</v>
      </c>
      <c r="F1393">
        <v>19576914</v>
      </c>
      <c r="G1393">
        <v>32950050</v>
      </c>
      <c r="H1393">
        <v>32950050</v>
      </c>
      <c r="I1393">
        <v>26188056</v>
      </c>
      <c r="K1393" s="5">
        <f t="shared" si="201"/>
        <v>1.1621667629948762E-2</v>
      </c>
      <c r="L1393" s="5">
        <f t="shared" si="206"/>
        <v>6.8797234200961288E-3</v>
      </c>
      <c r="M1393" s="5">
        <f t="shared" si="207"/>
        <v>1.407607293335178E-2</v>
      </c>
      <c r="N1393" s="5">
        <f t="shared" si="200"/>
        <v>3.9060910470265497E-3</v>
      </c>
      <c r="O1393" s="5">
        <f t="shared" si="205"/>
        <v>4.0023853687536359E-3</v>
      </c>
      <c r="P1393" s="5">
        <f t="shared" si="202"/>
        <v>7.0102476507969413E-3</v>
      </c>
      <c r="Q1393" s="5">
        <f t="shared" si="203"/>
        <v>7.0102476507969413E-3</v>
      </c>
      <c r="R1393" s="5">
        <f t="shared" si="204"/>
        <v>7.1358506753156359E-3</v>
      </c>
      <c r="T1393" s="7">
        <f t="shared" si="208"/>
        <v>284.14843109166156</v>
      </c>
      <c r="U1393" s="4">
        <f t="shared" si="209"/>
        <v>7.7052857970107969E-3</v>
      </c>
      <c r="V1393" s="5">
        <f>T1393/MAX($T$14:T1393)-1</f>
        <v>-9.9383131851352724E-3</v>
      </c>
      <c r="Z1393" s="3"/>
      <c r="AA1393" s="3"/>
      <c r="AC1393" s="3"/>
      <c r="AE1393" s="3"/>
      <c r="AG1393" s="3"/>
      <c r="AL1393" s="3"/>
    </row>
    <row r="1394" spans="1:38" x14ac:dyDescent="0.25">
      <c r="A1394" s="3">
        <v>44589</v>
      </c>
      <c r="B1394">
        <v>19890628</v>
      </c>
      <c r="C1394">
        <v>34763912</v>
      </c>
      <c r="D1394">
        <v>25863056</v>
      </c>
      <c r="E1394">
        <v>35697392</v>
      </c>
      <c r="F1394">
        <v>19785894</v>
      </c>
      <c r="G1394">
        <v>33203176</v>
      </c>
      <c r="H1394">
        <v>33203176</v>
      </c>
      <c r="I1394">
        <v>26213092</v>
      </c>
      <c r="K1394" s="5">
        <f t="shared" si="201"/>
        <v>2.1254061149988956E-3</v>
      </c>
      <c r="L1394" s="5">
        <f t="shared" si="206"/>
        <v>5.2207790922009778E-4</v>
      </c>
      <c r="M1394" s="5">
        <f t="shared" si="207"/>
        <v>-4.9837779881489741E-4</v>
      </c>
      <c r="N1394" s="5">
        <f t="shared" si="200"/>
        <v>-7.2859765386401598E-4</v>
      </c>
      <c r="O1394" s="5">
        <f t="shared" si="205"/>
        <v>1.0674818308953116E-2</v>
      </c>
      <c r="P1394" s="5">
        <f t="shared" si="202"/>
        <v>7.6821127737287664E-3</v>
      </c>
      <c r="Q1394" s="5">
        <f t="shared" si="203"/>
        <v>7.6821127737287664E-3</v>
      </c>
      <c r="R1394" s="5">
        <f t="shared" si="204"/>
        <v>9.5600834212361541E-4</v>
      </c>
      <c r="T1394" s="7">
        <f t="shared" si="208"/>
        <v>285.1577107180874</v>
      </c>
      <c r="U1394" s="4">
        <f t="shared" si="209"/>
        <v>3.551945096259293E-3</v>
      </c>
      <c r="V1394" s="5">
        <f>T1394/MAX($T$14:T1394)-1</f>
        <v>-6.4216684316589223E-3</v>
      </c>
      <c r="Z1394" s="3"/>
      <c r="AA1394" s="3"/>
      <c r="AC1394" s="3"/>
      <c r="AE1394" s="3"/>
      <c r="AG1394" s="3"/>
      <c r="AL1394" s="3"/>
    </row>
    <row r="1395" spans="1:38" x14ac:dyDescent="0.25">
      <c r="A1395" s="3">
        <v>44592</v>
      </c>
      <c r="B1395">
        <v>19808848</v>
      </c>
      <c r="C1395">
        <v>34642100</v>
      </c>
      <c r="D1395">
        <v>25808604</v>
      </c>
      <c r="E1395">
        <v>35613336</v>
      </c>
      <c r="F1395">
        <v>20122632</v>
      </c>
      <c r="G1395">
        <v>33578176</v>
      </c>
      <c r="H1395">
        <v>33578176</v>
      </c>
      <c r="I1395">
        <v>26394592</v>
      </c>
      <c r="K1395" s="5">
        <f t="shared" si="201"/>
        <v>-4.1114840617400006E-3</v>
      </c>
      <c r="L1395" s="5">
        <f t="shared" si="206"/>
        <v>-3.5039784935596563E-3</v>
      </c>
      <c r="M1395" s="5">
        <f t="shared" si="207"/>
        <v>-2.1053969801557715E-3</v>
      </c>
      <c r="N1395" s="5">
        <f t="shared" si="200"/>
        <v>-2.3546818210137266E-3</v>
      </c>
      <c r="O1395" s="5">
        <f t="shared" si="205"/>
        <v>1.7019094512484401E-2</v>
      </c>
      <c r="P1395" s="5">
        <f t="shared" si="202"/>
        <v>1.1294100299320764E-2</v>
      </c>
      <c r="Q1395" s="5">
        <f t="shared" si="203"/>
        <v>1.1294100299320764E-2</v>
      </c>
      <c r="R1395" s="5">
        <f t="shared" si="204"/>
        <v>6.924021019725668E-3</v>
      </c>
      <c r="T1395" s="7">
        <f t="shared" si="208"/>
        <v>286.38587695004753</v>
      </c>
      <c r="U1395" s="4">
        <f t="shared" si="209"/>
        <v>4.3069718467978052E-3</v>
      </c>
      <c r="V1395" s="5">
        <f>T1395/MAX($T$14:T1395)-1</f>
        <v>-2.1423545300056634E-3</v>
      </c>
      <c r="Z1395" s="3"/>
      <c r="AA1395" s="3"/>
      <c r="AC1395" s="3"/>
      <c r="AE1395" s="3"/>
      <c r="AG1395" s="3"/>
      <c r="AL1395" s="3"/>
    </row>
    <row r="1396" spans="1:38" x14ac:dyDescent="0.25">
      <c r="A1396" s="3">
        <v>44593</v>
      </c>
      <c r="B1396">
        <v>19649728</v>
      </c>
      <c r="C1396">
        <v>34530468</v>
      </c>
      <c r="D1396">
        <v>25746006</v>
      </c>
      <c r="E1396">
        <v>35613336</v>
      </c>
      <c r="F1396">
        <v>19875590</v>
      </c>
      <c r="G1396">
        <v>33368512</v>
      </c>
      <c r="H1396">
        <v>33368512</v>
      </c>
      <c r="I1396">
        <v>26166360</v>
      </c>
      <c r="K1396" s="5">
        <f t="shared" si="201"/>
        <v>-8.0327740411759718E-3</v>
      </c>
      <c r="L1396" s="5">
        <f t="shared" si="206"/>
        <v>-3.2224374388388766E-3</v>
      </c>
      <c r="M1396" s="5">
        <f t="shared" si="207"/>
        <v>-2.425470203657687E-3</v>
      </c>
      <c r="N1396" s="5">
        <f t="shared" si="200"/>
        <v>0</v>
      </c>
      <c r="O1396" s="5">
        <f t="shared" si="205"/>
        <v>-1.2276823429459904E-2</v>
      </c>
      <c r="P1396" s="5">
        <f t="shared" si="202"/>
        <v>-6.2440556628210464E-3</v>
      </c>
      <c r="Q1396" s="5">
        <f t="shared" si="203"/>
        <v>-6.2440556628210464E-3</v>
      </c>
      <c r="R1396" s="5">
        <f t="shared" si="204"/>
        <v>-8.6469228241906615E-3</v>
      </c>
      <c r="T1396" s="7">
        <f t="shared" si="208"/>
        <v>284.70004718071891</v>
      </c>
      <c r="U1396" s="4">
        <f t="shared" si="209"/>
        <v>-5.8865674078706492E-3</v>
      </c>
      <c r="V1396" s="5">
        <f>T1396/MAX($T$14:T1396)-1</f>
        <v>-8.0163108235239422E-3</v>
      </c>
      <c r="Z1396" s="3"/>
      <c r="AA1396" s="3"/>
      <c r="AC1396" s="3"/>
      <c r="AE1396" s="3"/>
      <c r="AG1396" s="3"/>
      <c r="AL1396" s="3"/>
    </row>
    <row r="1397" spans="1:38" x14ac:dyDescent="0.25">
      <c r="A1397" s="3">
        <v>44594</v>
      </c>
      <c r="B1397">
        <v>19714422</v>
      </c>
      <c r="C1397">
        <v>34501588</v>
      </c>
      <c r="D1397">
        <v>25780116</v>
      </c>
      <c r="E1397">
        <v>35613336</v>
      </c>
      <c r="F1397">
        <v>19928638</v>
      </c>
      <c r="G1397">
        <v>33382814</v>
      </c>
      <c r="H1397">
        <v>33382814</v>
      </c>
      <c r="I1397">
        <v>26169476</v>
      </c>
      <c r="K1397" s="5">
        <f t="shared" si="201"/>
        <v>3.2923610952781956E-3</v>
      </c>
      <c r="L1397" s="5">
        <f t="shared" si="206"/>
        <v>-8.3636283180410498E-4</v>
      </c>
      <c r="M1397" s="5">
        <f t="shared" si="207"/>
        <v>1.3248656898472433E-3</v>
      </c>
      <c r="N1397" s="5">
        <f t="shared" si="200"/>
        <v>0</v>
      </c>
      <c r="O1397" s="5">
        <f t="shared" si="205"/>
        <v>2.6690025302393838E-3</v>
      </c>
      <c r="P1397" s="5">
        <f t="shared" si="202"/>
        <v>4.2860766461516597E-4</v>
      </c>
      <c r="Q1397" s="5">
        <f t="shared" si="203"/>
        <v>4.2860766461516597E-4</v>
      </c>
      <c r="R1397" s="5">
        <f t="shared" si="204"/>
        <v>1.1908419818418281E-4</v>
      </c>
      <c r="T1397" s="7">
        <f t="shared" si="208"/>
        <v>284.96432590743092</v>
      </c>
      <c r="U1397" s="4">
        <f t="shared" si="209"/>
        <v>9.2827075137190407E-4</v>
      </c>
      <c r="V1397" s="5">
        <f>T1397/MAX($T$14:T1397)-1</f>
        <v>-7.0954813790236049E-3</v>
      </c>
      <c r="Z1397" s="3"/>
      <c r="AA1397" s="3"/>
      <c r="AC1397" s="3"/>
      <c r="AE1397" s="3"/>
      <c r="AG1397" s="3"/>
      <c r="AL1397" s="3"/>
    </row>
    <row r="1398" spans="1:38" x14ac:dyDescent="0.25">
      <c r="A1398" s="3">
        <v>44595</v>
      </c>
      <c r="B1398">
        <v>19585184</v>
      </c>
      <c r="C1398">
        <v>34359116</v>
      </c>
      <c r="D1398">
        <v>25650340</v>
      </c>
      <c r="E1398">
        <v>35613336</v>
      </c>
      <c r="F1398">
        <v>19846700</v>
      </c>
      <c r="G1398">
        <v>33265840</v>
      </c>
      <c r="H1398">
        <v>33265840</v>
      </c>
      <c r="I1398">
        <v>26107856</v>
      </c>
      <c r="K1398" s="5">
        <f t="shared" si="201"/>
        <v>-6.5555054061438023E-3</v>
      </c>
      <c r="L1398" s="5">
        <f t="shared" si="206"/>
        <v>-4.1294331147887497E-3</v>
      </c>
      <c r="M1398" s="5">
        <f t="shared" si="207"/>
        <v>-5.0339571784704384E-3</v>
      </c>
      <c r="N1398" s="5">
        <f t="shared" si="200"/>
        <v>0</v>
      </c>
      <c r="O1398" s="5">
        <f t="shared" si="205"/>
        <v>-4.1115704946820264E-3</v>
      </c>
      <c r="P1398" s="5">
        <f t="shared" si="202"/>
        <v>-3.5040185647621236E-3</v>
      </c>
      <c r="Q1398" s="5">
        <f t="shared" si="203"/>
        <v>-3.5040185647621236E-3</v>
      </c>
      <c r="R1398" s="5">
        <f t="shared" si="204"/>
        <v>-2.3546516559980191E-3</v>
      </c>
      <c r="T1398" s="7">
        <f t="shared" si="208"/>
        <v>283.92444994119654</v>
      </c>
      <c r="U1398" s="4">
        <f t="shared" si="209"/>
        <v>-3.6491443724509104E-3</v>
      </c>
      <c r="V1398" s="5">
        <f>T1398/MAX($T$14:T1398)-1</f>
        <v>-1.0718733315530526E-2</v>
      </c>
      <c r="Z1398" s="3"/>
      <c r="AA1398" s="3"/>
      <c r="AC1398" s="3"/>
      <c r="AE1398" s="3"/>
      <c r="AG1398" s="3"/>
      <c r="AL1398" s="3"/>
    </row>
    <row r="1399" spans="1:38" x14ac:dyDescent="0.25">
      <c r="A1399" s="3">
        <v>44596</v>
      </c>
      <c r="B1399">
        <v>19534214</v>
      </c>
      <c r="C1399">
        <v>34322624</v>
      </c>
      <c r="D1399">
        <v>25623096</v>
      </c>
      <c r="E1399">
        <v>35613336</v>
      </c>
      <c r="F1399">
        <v>19687278</v>
      </c>
      <c r="G1399">
        <v>33158644</v>
      </c>
      <c r="H1399">
        <v>33158644</v>
      </c>
      <c r="I1399">
        <v>26107856</v>
      </c>
      <c r="K1399" s="5">
        <f t="shared" si="201"/>
        <v>-2.6024774645977411E-3</v>
      </c>
      <c r="L1399" s="5">
        <f t="shared" si="206"/>
        <v>-1.0620762187245614E-3</v>
      </c>
      <c r="M1399" s="5">
        <f t="shared" si="207"/>
        <v>-1.0621301705941999E-3</v>
      </c>
      <c r="N1399" s="5">
        <f t="shared" si="200"/>
        <v>0</v>
      </c>
      <c r="O1399" s="5">
        <f t="shared" si="205"/>
        <v>-8.0326704187597686E-3</v>
      </c>
      <c r="P1399" s="5">
        <f t="shared" si="202"/>
        <v>-3.2224047250873911E-3</v>
      </c>
      <c r="Q1399" s="5">
        <f t="shared" si="203"/>
        <v>-3.2224047250873911E-3</v>
      </c>
      <c r="R1399" s="5">
        <f t="shared" si="204"/>
        <v>0</v>
      </c>
      <c r="T1399" s="7">
        <f t="shared" si="208"/>
        <v>283.24288348849768</v>
      </c>
      <c r="U1399" s="4">
        <f t="shared" si="209"/>
        <v>-2.4005204653563816E-3</v>
      </c>
      <c r="V1399" s="5">
        <f>T1399/MAX($T$14:T1399)-1</f>
        <v>-1.3093523242200145E-2</v>
      </c>
      <c r="Z1399" s="3"/>
      <c r="AA1399" s="3"/>
      <c r="AC1399" s="3"/>
      <c r="AE1399" s="3"/>
      <c r="AG1399" s="3"/>
      <c r="AL1399" s="3"/>
    </row>
    <row r="1400" spans="1:38" x14ac:dyDescent="0.25">
      <c r="A1400" s="3">
        <v>44599</v>
      </c>
      <c r="B1400">
        <v>19609686</v>
      </c>
      <c r="C1400">
        <v>34542004</v>
      </c>
      <c r="D1400">
        <v>25687584</v>
      </c>
      <c r="E1400">
        <v>35739136</v>
      </c>
      <c r="F1400">
        <v>19752096</v>
      </c>
      <c r="G1400">
        <v>33130910</v>
      </c>
      <c r="H1400">
        <v>33130910</v>
      </c>
      <c r="I1400">
        <v>26107856</v>
      </c>
      <c r="K1400" s="5">
        <f t="shared" si="201"/>
        <v>3.8635800754511784E-3</v>
      </c>
      <c r="L1400" s="5">
        <f t="shared" si="206"/>
        <v>6.3917024525863564E-3</v>
      </c>
      <c r="M1400" s="5">
        <f t="shared" si="207"/>
        <v>2.5167918818240764E-3</v>
      </c>
      <c r="N1400" s="5">
        <f t="shared" si="200"/>
        <v>3.532384610079875E-3</v>
      </c>
      <c r="O1400" s="5">
        <f t="shared" si="205"/>
        <v>3.2923799826467537E-3</v>
      </c>
      <c r="P1400" s="5">
        <f t="shared" si="202"/>
        <v>-8.3640332216239344E-4</v>
      </c>
      <c r="Q1400" s="5">
        <f t="shared" si="203"/>
        <v>-8.3640332216239344E-4</v>
      </c>
      <c r="R1400" s="5">
        <f t="shared" si="204"/>
        <v>0</v>
      </c>
      <c r="T1400" s="7">
        <f t="shared" si="208"/>
        <v>283.87749031460959</v>
      </c>
      <c r="U1400" s="4">
        <f t="shared" si="209"/>
        <v>2.2405040447829316E-3</v>
      </c>
      <c r="V1400" s="5">
        <f>T1400/MAX($T$14:T1400)-1</f>
        <v>-1.0882355289202006E-2</v>
      </c>
      <c r="Z1400" s="3"/>
      <c r="AA1400" s="3"/>
      <c r="AC1400" s="3"/>
      <c r="AE1400" s="3"/>
      <c r="AG1400" s="3"/>
      <c r="AL1400" s="3"/>
    </row>
    <row r="1401" spans="1:38" x14ac:dyDescent="0.25">
      <c r="A1401" s="3">
        <v>44600</v>
      </c>
      <c r="B1401">
        <v>19518760</v>
      </c>
      <c r="C1401">
        <v>34326788</v>
      </c>
      <c r="D1401">
        <v>25556846</v>
      </c>
      <c r="E1401">
        <v>35497952</v>
      </c>
      <c r="F1401">
        <v>19715270</v>
      </c>
      <c r="G1401">
        <v>33023076</v>
      </c>
      <c r="H1401">
        <v>33023076</v>
      </c>
      <c r="I1401">
        <v>26107856</v>
      </c>
      <c r="K1401" s="5">
        <f t="shared" si="201"/>
        <v>-4.6367902066356548E-3</v>
      </c>
      <c r="L1401" s="5">
        <f t="shared" si="206"/>
        <v>-6.2305591765897672E-3</v>
      </c>
      <c r="M1401" s="5">
        <f t="shared" si="207"/>
        <v>-5.0895405344465461E-3</v>
      </c>
      <c r="N1401" s="5">
        <f t="shared" si="200"/>
        <v>-6.748456370070044E-3</v>
      </c>
      <c r="O1401" s="5">
        <f t="shared" si="205"/>
        <v>-1.8644097315039243E-3</v>
      </c>
      <c r="P1401" s="5">
        <f t="shared" si="202"/>
        <v>-3.2547853349033096E-3</v>
      </c>
      <c r="Q1401" s="5">
        <f t="shared" si="203"/>
        <v>-3.2547853349033096E-3</v>
      </c>
      <c r="R1401" s="5">
        <f t="shared" si="204"/>
        <v>0</v>
      </c>
      <c r="T1401" s="7">
        <f t="shared" si="208"/>
        <v>282.77465015696509</v>
      </c>
      <c r="U1401" s="4">
        <f t="shared" si="209"/>
        <v>-3.8849158361315694E-3</v>
      </c>
      <c r="V1401" s="5">
        <f>T1401/MAX($T$14:T1401)-1</f>
        <v>-1.4724994090936083E-2</v>
      </c>
      <c r="Z1401" s="3"/>
      <c r="AA1401" s="3"/>
      <c r="AC1401" s="3"/>
      <c r="AE1401" s="3"/>
      <c r="AG1401" s="3"/>
      <c r="AL1401" s="3"/>
    </row>
    <row r="1402" spans="1:38" x14ac:dyDescent="0.25">
      <c r="A1402" s="3">
        <v>44601</v>
      </c>
      <c r="B1402">
        <v>19475588</v>
      </c>
      <c r="C1402">
        <v>34300328</v>
      </c>
      <c r="D1402">
        <v>25511180</v>
      </c>
      <c r="E1402">
        <v>35379604</v>
      </c>
      <c r="F1402">
        <v>19663962</v>
      </c>
      <c r="G1402">
        <v>32988000</v>
      </c>
      <c r="H1402">
        <v>32988000</v>
      </c>
      <c r="I1402">
        <v>26107856</v>
      </c>
      <c r="K1402" s="5">
        <f t="shared" si="201"/>
        <v>-2.2118208328807398E-3</v>
      </c>
      <c r="L1402" s="5">
        <f t="shared" si="206"/>
        <v>-7.7082656262505989E-4</v>
      </c>
      <c r="M1402" s="5">
        <f t="shared" si="207"/>
        <v>-1.7868402071210543E-3</v>
      </c>
      <c r="N1402" s="5">
        <f t="shared" si="200"/>
        <v>-3.3339388142730186E-3</v>
      </c>
      <c r="O1402" s="5">
        <f t="shared" si="205"/>
        <v>-2.6024497762394683E-3</v>
      </c>
      <c r="P1402" s="5">
        <f t="shared" si="202"/>
        <v>-1.062166346950888E-3</v>
      </c>
      <c r="Q1402" s="5">
        <f t="shared" si="203"/>
        <v>-1.062166346950888E-3</v>
      </c>
      <c r="R1402" s="5">
        <f t="shared" si="204"/>
        <v>0</v>
      </c>
      <c r="T1402" s="7">
        <f t="shared" si="208"/>
        <v>282.32114292828089</v>
      </c>
      <c r="U1402" s="4">
        <f t="shared" si="209"/>
        <v>-1.6037761108801396E-3</v>
      </c>
      <c r="V1402" s="5">
        <f>T1402/MAX($T$14:T1402)-1</f>
        <v>-1.6305154608060146E-2</v>
      </c>
      <c r="Z1402" s="3"/>
      <c r="AA1402" s="3"/>
      <c r="AC1402" s="3"/>
      <c r="AE1402" s="3"/>
      <c r="AG1402" s="3"/>
      <c r="AL1402" s="3"/>
    </row>
    <row r="1403" spans="1:38" x14ac:dyDescent="0.25">
      <c r="A1403" s="3">
        <v>44602</v>
      </c>
      <c r="B1403">
        <v>19285308</v>
      </c>
      <c r="C1403">
        <v>34080252</v>
      </c>
      <c r="D1403">
        <v>25285938</v>
      </c>
      <c r="E1403">
        <v>35053352</v>
      </c>
      <c r="F1403">
        <v>19739936</v>
      </c>
      <c r="G1403">
        <v>33198850</v>
      </c>
      <c r="H1403">
        <v>33198850</v>
      </c>
      <c r="I1403">
        <v>26200080</v>
      </c>
      <c r="K1403" s="5">
        <f t="shared" si="201"/>
        <v>-9.7701799812154322E-3</v>
      </c>
      <c r="L1403" s="5">
        <f t="shared" si="206"/>
        <v>-6.4161485569467214E-3</v>
      </c>
      <c r="M1403" s="5">
        <f t="shared" si="207"/>
        <v>-8.8291486320899448E-3</v>
      </c>
      <c r="N1403" s="5">
        <f t="shared" si="200"/>
        <v>-9.2214712182758785E-3</v>
      </c>
      <c r="O1403" s="5">
        <f t="shared" si="205"/>
        <v>3.8636160912026707E-3</v>
      </c>
      <c r="P1403" s="5">
        <f t="shared" si="202"/>
        <v>6.3917182005577278E-3</v>
      </c>
      <c r="Q1403" s="5">
        <f t="shared" si="203"/>
        <v>6.3917182005577278E-3</v>
      </c>
      <c r="R1403" s="5">
        <f t="shared" si="204"/>
        <v>3.5324233441458297E-3</v>
      </c>
      <c r="T1403" s="7">
        <f t="shared" si="208"/>
        <v>281.82505271358315</v>
      </c>
      <c r="U1403" s="4">
        <f t="shared" si="209"/>
        <v>-1.7571840690080026E-3</v>
      </c>
      <c r="V1403" s="5">
        <f>T1403/MAX($T$14:T1403)-1</f>
        <v>-1.8033687519148356E-2</v>
      </c>
      <c r="Z1403" s="3"/>
      <c r="AA1403" s="3"/>
      <c r="AC1403" s="3"/>
      <c r="AE1403" s="3"/>
      <c r="AG1403" s="3"/>
      <c r="AL1403" s="3"/>
    </row>
    <row r="1404" spans="1:38" x14ac:dyDescent="0.25">
      <c r="A1404" s="3">
        <v>44603</v>
      </c>
      <c r="B1404">
        <v>19282976</v>
      </c>
      <c r="C1404">
        <v>34080252</v>
      </c>
      <c r="D1404">
        <v>25283410</v>
      </c>
      <c r="E1404">
        <v>35053352</v>
      </c>
      <c r="F1404">
        <v>19648406</v>
      </c>
      <c r="G1404">
        <v>32992002</v>
      </c>
      <c r="H1404">
        <v>32992002</v>
      </c>
      <c r="I1404">
        <v>26023268</v>
      </c>
      <c r="K1404" s="5">
        <f t="shared" si="201"/>
        <v>-1.2092106592231922E-4</v>
      </c>
      <c r="L1404" s="5">
        <f t="shared" si="206"/>
        <v>0</v>
      </c>
      <c r="M1404" s="5">
        <f t="shared" si="207"/>
        <v>-9.9976516591993025E-5</v>
      </c>
      <c r="N1404" s="5">
        <f t="shared" si="200"/>
        <v>0</v>
      </c>
      <c r="O1404" s="5">
        <f t="shared" si="205"/>
        <v>-4.6367931486708258E-3</v>
      </c>
      <c r="P1404" s="5">
        <f t="shared" si="202"/>
        <v>-6.2305772639714707E-3</v>
      </c>
      <c r="Q1404" s="5">
        <f t="shared" si="203"/>
        <v>-6.2305772639714707E-3</v>
      </c>
      <c r="R1404" s="5">
        <f t="shared" si="204"/>
        <v>-6.7485290121251928E-3</v>
      </c>
      <c r="T1404" s="7">
        <f t="shared" si="208"/>
        <v>280.97720408574895</v>
      </c>
      <c r="U1404" s="4">
        <f t="shared" si="209"/>
        <v>-3.008421783906659E-3</v>
      </c>
      <c r="V1404" s="5">
        <f>T1404/MAX($T$14:T1404)-1</f>
        <v>-2.0987856364678259E-2</v>
      </c>
      <c r="Z1404" s="3"/>
      <c r="AA1404" s="3"/>
      <c r="AC1404" s="3"/>
      <c r="AE1404" s="3"/>
      <c r="AG1404" s="3"/>
      <c r="AL1404" s="3"/>
    </row>
    <row r="1405" spans="1:38" x14ac:dyDescent="0.25">
      <c r="A1405" s="3">
        <v>44606</v>
      </c>
      <c r="B1405">
        <v>19792016</v>
      </c>
      <c r="C1405">
        <v>34076844</v>
      </c>
      <c r="D1405">
        <v>25682754</v>
      </c>
      <c r="E1405">
        <v>35053352</v>
      </c>
      <c r="F1405">
        <v>19604948</v>
      </c>
      <c r="G1405">
        <v>32966572</v>
      </c>
      <c r="H1405">
        <v>32966572</v>
      </c>
      <c r="I1405">
        <v>25936510</v>
      </c>
      <c r="K1405" s="5">
        <f t="shared" si="201"/>
        <v>2.6398414850487883E-2</v>
      </c>
      <c r="L1405" s="5">
        <f t="shared" si="206"/>
        <v>-9.9999260568806037E-5</v>
      </c>
      <c r="M1405" s="5">
        <f t="shared" si="207"/>
        <v>1.579470490728907E-2</v>
      </c>
      <c r="N1405" s="5">
        <f t="shared" si="200"/>
        <v>0</v>
      </c>
      <c r="O1405" s="5">
        <f t="shared" si="205"/>
        <v>-2.2117824723287827E-3</v>
      </c>
      <c r="P1405" s="5">
        <f t="shared" si="202"/>
        <v>-7.7079287276959896E-4</v>
      </c>
      <c r="Q1405" s="5">
        <f t="shared" si="203"/>
        <v>-7.7079287276959896E-4</v>
      </c>
      <c r="R1405" s="5">
        <f t="shared" si="204"/>
        <v>-3.3338626032671792E-3</v>
      </c>
      <c r="T1405" s="7">
        <f t="shared" si="208"/>
        <v>282.20668621171359</v>
      </c>
      <c r="U1405" s="4">
        <f t="shared" si="209"/>
        <v>4.3757362095091235E-3</v>
      </c>
      <c r="V1405" s="5">
        <f>T1405/MAX($T$14:T1405)-1</f>
        <v>-1.6703957478224063E-2</v>
      </c>
      <c r="Z1405" s="3"/>
      <c r="AA1405" s="3"/>
      <c r="AC1405" s="3"/>
      <c r="AE1405" s="3"/>
      <c r="AG1405" s="3"/>
      <c r="AL1405" s="3"/>
    </row>
    <row r="1406" spans="1:38" x14ac:dyDescent="0.25">
      <c r="A1406" s="3">
        <v>44607</v>
      </c>
      <c r="B1406">
        <v>19986370</v>
      </c>
      <c r="C1406">
        <v>34096556</v>
      </c>
      <c r="D1406">
        <v>25780608</v>
      </c>
      <c r="E1406">
        <v>35318928</v>
      </c>
      <c r="F1406">
        <v>19548476</v>
      </c>
      <c r="G1406">
        <v>32966374</v>
      </c>
      <c r="H1406">
        <v>32966374</v>
      </c>
      <c r="I1406">
        <v>25898518</v>
      </c>
      <c r="K1406" s="5">
        <f t="shared" si="201"/>
        <v>9.8198182539868117E-3</v>
      </c>
      <c r="L1406" s="5">
        <f t="shared" si="206"/>
        <v>5.7845732427574958E-4</v>
      </c>
      <c r="M1406" s="5">
        <f t="shared" si="207"/>
        <v>3.8101054115924349E-3</v>
      </c>
      <c r="N1406" s="5">
        <f t="shared" si="200"/>
        <v>7.5763367794325909E-3</v>
      </c>
      <c r="O1406" s="5">
        <f t="shared" si="205"/>
        <v>-2.8804973111890009E-3</v>
      </c>
      <c r="P1406" s="5">
        <f t="shared" si="202"/>
        <v>-6.0060839810471833E-6</v>
      </c>
      <c r="Q1406" s="5">
        <f t="shared" si="203"/>
        <v>-6.0060839810471833E-6</v>
      </c>
      <c r="R1406" s="5">
        <f t="shared" si="204"/>
        <v>-1.4648077169981955E-3</v>
      </c>
      <c r="T1406" s="7">
        <f t="shared" si="208"/>
        <v>282.82145233234229</v>
      </c>
      <c r="U1406" s="4">
        <f t="shared" si="209"/>
        <v>2.178425071642287E-3</v>
      </c>
      <c r="V1406" s="5">
        <f>T1406/MAX($T$14:T1406)-1</f>
        <v>-1.4561920726347877E-2</v>
      </c>
      <c r="Z1406" s="3"/>
      <c r="AA1406" s="3"/>
      <c r="AC1406" s="3"/>
      <c r="AE1406" s="3"/>
      <c r="AG1406" s="3"/>
      <c r="AL1406" s="3"/>
    </row>
    <row r="1407" spans="1:38" x14ac:dyDescent="0.25">
      <c r="A1407" s="3">
        <v>44608</v>
      </c>
      <c r="B1407">
        <v>20086994</v>
      </c>
      <c r="C1407">
        <v>34103780</v>
      </c>
      <c r="D1407">
        <v>25794400</v>
      </c>
      <c r="E1407">
        <v>35345592</v>
      </c>
      <c r="F1407">
        <v>19549580</v>
      </c>
      <c r="G1407">
        <v>32870368</v>
      </c>
      <c r="H1407">
        <v>32870368</v>
      </c>
      <c r="I1407">
        <v>25835946</v>
      </c>
      <c r="K1407" s="5">
        <f t="shared" si="201"/>
        <v>5.0346311010953659E-3</v>
      </c>
      <c r="L1407" s="5">
        <f t="shared" si="206"/>
        <v>2.1186890546953663E-4</v>
      </c>
      <c r="M1407" s="5">
        <f t="shared" si="207"/>
        <v>5.3497574611127696E-4</v>
      </c>
      <c r="N1407" s="5">
        <f t="shared" si="200"/>
        <v>7.549493008394137E-4</v>
      </c>
      <c r="O1407" s="5">
        <f t="shared" si="205"/>
        <v>5.6474990684618476E-5</v>
      </c>
      <c r="P1407" s="5">
        <f t="shared" si="202"/>
        <v>-2.9122402117988111E-3</v>
      </c>
      <c r="Q1407" s="5">
        <f t="shared" si="203"/>
        <v>-2.9122402117988111E-3</v>
      </c>
      <c r="R1407" s="5">
        <f t="shared" si="204"/>
        <v>-2.4160455822220817E-3</v>
      </c>
      <c r="T1407" s="7">
        <f t="shared" si="208"/>
        <v>282.76320433642155</v>
      </c>
      <c r="U1407" s="4">
        <f t="shared" si="209"/>
        <v>-2.0595324520243652E-4</v>
      </c>
      <c r="V1407" s="5">
        <f>T1407/MAX($T$14:T1407)-1</f>
        <v>-1.4764874896720515E-2</v>
      </c>
      <c r="Z1407" s="3"/>
      <c r="AA1407" s="3"/>
      <c r="AC1407" s="3"/>
      <c r="AE1407" s="3"/>
      <c r="AG1407" s="3"/>
      <c r="AL1407" s="3"/>
    </row>
    <row r="1408" spans="1:38" x14ac:dyDescent="0.25">
      <c r="A1408" s="3">
        <v>44609</v>
      </c>
      <c r="B1408">
        <v>19911886</v>
      </c>
      <c r="C1408">
        <v>33652648</v>
      </c>
      <c r="D1408">
        <v>25745602</v>
      </c>
      <c r="E1408">
        <v>35791860</v>
      </c>
      <c r="F1408">
        <v>20065656</v>
      </c>
      <c r="G1408">
        <v>32867082</v>
      </c>
      <c r="H1408">
        <v>32867082</v>
      </c>
      <c r="I1408">
        <v>25835946</v>
      </c>
      <c r="K1408" s="5">
        <f t="shared" si="201"/>
        <v>-8.7174815704131881E-3</v>
      </c>
      <c r="L1408" s="5">
        <f t="shared" si="206"/>
        <v>-1.3228211066339313E-2</v>
      </c>
      <c r="M1408" s="5">
        <f t="shared" si="207"/>
        <v>-1.8918059733895598E-3</v>
      </c>
      <c r="N1408" s="5">
        <f t="shared" si="200"/>
        <v>1.2625845961216298E-2</v>
      </c>
      <c r="O1408" s="5">
        <f t="shared" si="205"/>
        <v>2.6398316485571449E-2</v>
      </c>
      <c r="P1408" s="5">
        <f t="shared" si="202"/>
        <v>-9.9968457913268693E-5</v>
      </c>
      <c r="Q1408" s="5">
        <f t="shared" si="203"/>
        <v>-9.9968457913268693E-5</v>
      </c>
      <c r="R1408" s="5">
        <f t="shared" si="204"/>
        <v>0</v>
      </c>
      <c r="T1408" s="7">
        <f t="shared" si="208"/>
        <v>283.29291620225229</v>
      </c>
      <c r="U1408" s="4">
        <f t="shared" si="209"/>
        <v>1.8733408651023936E-3</v>
      </c>
      <c r="V1408" s="5">
        <f>T1408/MAX($T$14:T1408)-1</f>
        <v>-1.2919193675130169E-2</v>
      </c>
      <c r="Z1408" s="3"/>
      <c r="AA1408" s="3"/>
      <c r="AC1408" s="3"/>
      <c r="AE1408" s="3"/>
      <c r="AG1408" s="3"/>
      <c r="AL1408" s="3"/>
    </row>
    <row r="1409" spans="1:38" x14ac:dyDescent="0.25">
      <c r="A1409" s="3">
        <v>44610</v>
      </c>
      <c r="B1409">
        <v>19890870</v>
      </c>
      <c r="C1409">
        <v>33607104</v>
      </c>
      <c r="D1409">
        <v>25723054</v>
      </c>
      <c r="E1409">
        <v>35791860</v>
      </c>
      <c r="F1409">
        <v>20262698</v>
      </c>
      <c r="G1409">
        <v>32886096</v>
      </c>
      <c r="H1409">
        <v>32886096</v>
      </c>
      <c r="I1409">
        <v>26031686</v>
      </c>
      <c r="K1409" s="5">
        <f t="shared" si="201"/>
        <v>-1.0554499960475638E-3</v>
      </c>
      <c r="L1409" s="5">
        <f t="shared" si="206"/>
        <v>-1.3533556111245959E-3</v>
      </c>
      <c r="M1409" s="5">
        <f t="shared" si="207"/>
        <v>-8.7580006868748228E-4</v>
      </c>
      <c r="N1409" s="5">
        <f t="shared" si="200"/>
        <v>0</v>
      </c>
      <c r="O1409" s="5">
        <f t="shared" si="205"/>
        <v>9.8198633525861112E-3</v>
      </c>
      <c r="P1409" s="5">
        <f t="shared" si="202"/>
        <v>5.7851195916946985E-4</v>
      </c>
      <c r="Q1409" s="5">
        <f t="shared" si="203"/>
        <v>5.7851195916946985E-4</v>
      </c>
      <c r="R1409" s="5">
        <f t="shared" si="204"/>
        <v>7.5762660287337358E-3</v>
      </c>
      <c r="T1409" s="7">
        <f t="shared" si="208"/>
        <v>283.83360012506716</v>
      </c>
      <c r="U1409" s="4">
        <f t="shared" si="209"/>
        <v>1.9085684529748931E-3</v>
      </c>
      <c r="V1409" s="5">
        <f>T1409/MAX($T$14:T1409)-1</f>
        <v>-1.103528238764151E-2</v>
      </c>
      <c r="Z1409" s="3"/>
      <c r="AA1409" s="3"/>
      <c r="AC1409" s="3"/>
      <c r="AE1409" s="3"/>
      <c r="AG1409" s="3"/>
      <c r="AL1409" s="3"/>
    </row>
    <row r="1410" spans="1:38" x14ac:dyDescent="0.25">
      <c r="A1410" s="3">
        <v>44613</v>
      </c>
      <c r="B1410">
        <v>19807282</v>
      </c>
      <c r="C1410">
        <v>33511012</v>
      </c>
      <c r="D1410">
        <v>25540826</v>
      </c>
      <c r="E1410">
        <v>35645320</v>
      </c>
      <c r="F1410">
        <v>20364714</v>
      </c>
      <c r="G1410">
        <v>32893062</v>
      </c>
      <c r="H1410">
        <v>32893062</v>
      </c>
      <c r="I1410">
        <v>26051340</v>
      </c>
      <c r="K1410" s="5">
        <f t="shared" si="201"/>
        <v>-4.2023300137198349E-3</v>
      </c>
      <c r="L1410" s="5">
        <f t="shared" si="206"/>
        <v>-2.8592764196522236E-3</v>
      </c>
      <c r="M1410" s="5">
        <f t="shared" si="207"/>
        <v>-7.0842288011369048E-3</v>
      </c>
      <c r="N1410" s="5">
        <f t="shared" si="200"/>
        <v>-4.094227011393059E-3</v>
      </c>
      <c r="O1410" s="5">
        <f t="shared" si="205"/>
        <v>5.0346701115517867E-3</v>
      </c>
      <c r="P1410" s="5">
        <f t="shared" si="202"/>
        <v>2.1182204175285158E-4</v>
      </c>
      <c r="Q1410" s="5">
        <f t="shared" si="203"/>
        <v>2.1182204175285158E-4</v>
      </c>
      <c r="R1410" s="5">
        <f t="shared" si="204"/>
        <v>7.5500296062269712E-4</v>
      </c>
      <c r="T1410" s="7">
        <f t="shared" si="208"/>
        <v>283.40690083047411</v>
      </c>
      <c r="U1410" s="4">
        <f t="shared" si="209"/>
        <v>-1.5033431362777294E-3</v>
      </c>
      <c r="V1410" s="5">
        <f>T1410/MAX($T$14:T1410)-1</f>
        <v>-1.2522035707885015E-2</v>
      </c>
      <c r="Z1410" s="3"/>
      <c r="AA1410" s="3"/>
      <c r="AC1410" s="3"/>
      <c r="AE1410" s="3"/>
      <c r="AG1410" s="3"/>
      <c r="AL1410" s="3"/>
    </row>
    <row r="1411" spans="1:38" x14ac:dyDescent="0.25">
      <c r="A1411" s="3">
        <v>44614</v>
      </c>
      <c r="B1411">
        <v>19692934</v>
      </c>
      <c r="C1411">
        <v>33263928</v>
      </c>
      <c r="D1411">
        <v>25444846</v>
      </c>
      <c r="E1411">
        <v>35408888</v>
      </c>
      <c r="F1411">
        <v>20269336</v>
      </c>
      <c r="G1411">
        <v>32723722</v>
      </c>
      <c r="H1411">
        <v>32723722</v>
      </c>
      <c r="I1411">
        <v>26106262</v>
      </c>
      <c r="K1411" s="5">
        <f t="shared" si="201"/>
        <v>-5.7730283236235858E-3</v>
      </c>
      <c r="L1411" s="5">
        <f t="shared" si="206"/>
        <v>-7.3732180932046809E-3</v>
      </c>
      <c r="M1411" s="5">
        <f t="shared" si="207"/>
        <v>-3.7579050888957299E-3</v>
      </c>
      <c r="N1411" s="5">
        <f t="shared" si="200"/>
        <v>-6.6329044037197749E-3</v>
      </c>
      <c r="O1411" s="5">
        <f t="shared" si="205"/>
        <v>-4.6834932226399451E-3</v>
      </c>
      <c r="P1411" s="5">
        <f t="shared" si="202"/>
        <v>-5.1481981215369954E-3</v>
      </c>
      <c r="Q1411" s="5">
        <f t="shared" si="203"/>
        <v>-5.1481981215369954E-3</v>
      </c>
      <c r="R1411" s="5">
        <f t="shared" si="204"/>
        <v>2.1082216884045213E-3</v>
      </c>
      <c r="T1411" s="7">
        <f t="shared" si="208"/>
        <v>282.11709038756715</v>
      </c>
      <c r="U1411" s="4">
        <f t="shared" si="209"/>
        <v>-4.5510904608441483E-3</v>
      </c>
      <c r="V1411" s="5">
        <f>T1411/MAX($T$14:T1411)-1</f>
        <v>-1.7016137251468666E-2</v>
      </c>
      <c r="Z1411" s="3"/>
      <c r="AA1411" s="3"/>
      <c r="AC1411" s="3"/>
      <c r="AE1411" s="3"/>
      <c r="AG1411" s="3"/>
      <c r="AL1411" s="3"/>
    </row>
    <row r="1412" spans="1:38" x14ac:dyDescent="0.25">
      <c r="A1412" s="3">
        <v>44615</v>
      </c>
      <c r="B1412">
        <v>19691160</v>
      </c>
      <c r="C1412">
        <v>33363298</v>
      </c>
      <c r="D1412">
        <v>25559288</v>
      </c>
      <c r="E1412">
        <v>35516460</v>
      </c>
      <c r="F1412">
        <v>20262258</v>
      </c>
      <c r="G1412">
        <v>32667628</v>
      </c>
      <c r="H1412">
        <v>32667628</v>
      </c>
      <c r="I1412">
        <v>26073026</v>
      </c>
      <c r="K1412" s="5">
        <f t="shared" si="201"/>
        <v>-9.0083072436075717E-5</v>
      </c>
      <c r="L1412" s="5">
        <f t="shared" si="206"/>
        <v>2.9873200783743226E-3</v>
      </c>
      <c r="M1412" s="5">
        <f t="shared" si="207"/>
        <v>4.4976495436443997E-3</v>
      </c>
      <c r="N1412" s="5">
        <f t="shared" si="200"/>
        <v>3.0379943024474443E-3</v>
      </c>
      <c r="O1412" s="5">
        <f t="shared" si="205"/>
        <v>-3.4919742807559828E-4</v>
      </c>
      <c r="P1412" s="5">
        <f t="shared" si="202"/>
        <v>-1.7141693111804024E-3</v>
      </c>
      <c r="Q1412" s="5">
        <f t="shared" si="203"/>
        <v>-1.7141693111804024E-3</v>
      </c>
      <c r="R1412" s="5">
        <f t="shared" si="204"/>
        <v>-1.2731045141582964E-3</v>
      </c>
      <c r="T1412" s="7">
        <f t="shared" si="208"/>
        <v>282.30689313377439</v>
      </c>
      <c r="U1412" s="4">
        <f t="shared" si="209"/>
        <v>6.7278003592942393E-4</v>
      </c>
      <c r="V1412" s="5">
        <f>T1412/MAX($T$14:T1412)-1</f>
        <v>-1.6354805332970623E-2</v>
      </c>
      <c r="Z1412" s="3"/>
      <c r="AA1412" s="3"/>
      <c r="AC1412" s="3"/>
      <c r="AE1412" s="3"/>
      <c r="AG1412" s="3"/>
      <c r="AL1412" s="3"/>
    </row>
    <row r="1413" spans="1:38" x14ac:dyDescent="0.25">
      <c r="A1413" s="3">
        <v>44616</v>
      </c>
      <c r="B1413">
        <v>19684160</v>
      </c>
      <c r="C1413">
        <v>34604992</v>
      </c>
      <c r="D1413">
        <v>25646762</v>
      </c>
      <c r="E1413">
        <v>36006044</v>
      </c>
      <c r="F1413">
        <v>20177108</v>
      </c>
      <c r="G1413">
        <v>32574220</v>
      </c>
      <c r="H1413">
        <v>32574220</v>
      </c>
      <c r="I1413">
        <v>25966276</v>
      </c>
      <c r="K1413" s="5">
        <f t="shared" si="201"/>
        <v>-3.5548946837060669E-4</v>
      </c>
      <c r="L1413" s="5">
        <f t="shared" si="206"/>
        <v>3.7217363822964922E-2</v>
      </c>
      <c r="M1413" s="5">
        <f t="shared" si="207"/>
        <v>3.4223958038268609E-3</v>
      </c>
      <c r="N1413" s="5">
        <f t="shared" si="200"/>
        <v>1.3784707147052488E-2</v>
      </c>
      <c r="O1413" s="5">
        <f t="shared" si="205"/>
        <v>-4.2023944221813991E-3</v>
      </c>
      <c r="P1413" s="5">
        <f t="shared" si="202"/>
        <v>-2.8593444250069044E-3</v>
      </c>
      <c r="Q1413" s="5">
        <f t="shared" si="203"/>
        <v>-2.8593444250069044E-3</v>
      </c>
      <c r="R1413" s="5">
        <f t="shared" si="204"/>
        <v>-4.0942696869937789E-3</v>
      </c>
      <c r="T1413" s="7">
        <f t="shared" si="208"/>
        <v>283.7203199147678</v>
      </c>
      <c r="U1413" s="4">
        <f t="shared" si="209"/>
        <v>5.0067030432855847E-3</v>
      </c>
      <c r="V1413" s="5">
        <f>T1413/MAX($T$14:T1413)-1</f>
        <v>-1.14299859433179E-2</v>
      </c>
      <c r="Z1413" s="3"/>
      <c r="AA1413" s="3"/>
      <c r="AC1413" s="3"/>
      <c r="AE1413" s="3"/>
      <c r="AG1413" s="3"/>
      <c r="AL1413" s="3"/>
    </row>
    <row r="1414" spans="1:38" x14ac:dyDescent="0.25">
      <c r="A1414" s="3">
        <v>44617</v>
      </c>
      <c r="B1414">
        <v>19684888</v>
      </c>
      <c r="C1414">
        <v>34557016</v>
      </c>
      <c r="D1414">
        <v>25605574</v>
      </c>
      <c r="E1414">
        <v>36006044</v>
      </c>
      <c r="F1414">
        <v>20060626</v>
      </c>
      <c r="G1414">
        <v>32334046</v>
      </c>
      <c r="H1414">
        <v>32334046</v>
      </c>
      <c r="I1414">
        <v>25794044</v>
      </c>
      <c r="K1414" s="5">
        <f t="shared" si="201"/>
        <v>3.6984052151467495E-5</v>
      </c>
      <c r="L1414" s="5">
        <f t="shared" si="206"/>
        <v>-1.3863895706145435E-3</v>
      </c>
      <c r="M1414" s="5">
        <f t="shared" si="207"/>
        <v>-1.6059727149961844E-3</v>
      </c>
      <c r="N1414" s="5">
        <f t="shared" si="200"/>
        <v>0</v>
      </c>
      <c r="O1414" s="5">
        <f t="shared" si="205"/>
        <v>-5.7729779708767248E-3</v>
      </c>
      <c r="P1414" s="5">
        <f t="shared" si="202"/>
        <v>-7.3731312676097449E-3</v>
      </c>
      <c r="Q1414" s="5">
        <f t="shared" si="203"/>
        <v>-7.3731312676097449E-3</v>
      </c>
      <c r="R1414" s="5">
        <f t="shared" si="204"/>
        <v>-6.6329110882130671E-3</v>
      </c>
      <c r="T1414" s="7">
        <f t="shared" si="208"/>
        <v>282.65255516544556</v>
      </c>
      <c r="U1414" s="4">
        <f t="shared" si="209"/>
        <v>-3.7634412284710678E-3</v>
      </c>
      <c r="V1414" s="5">
        <f>T1414/MAX($T$14:T1414)-1</f>
        <v>-1.515041109144899E-2</v>
      </c>
      <c r="Z1414" s="3"/>
      <c r="AA1414" s="3"/>
      <c r="AC1414" s="3"/>
      <c r="AE1414" s="3"/>
      <c r="AG1414" s="3"/>
      <c r="AL1414" s="3"/>
    </row>
    <row r="1415" spans="1:38" x14ac:dyDescent="0.25">
      <c r="A1415" s="3">
        <v>44620</v>
      </c>
      <c r="B1415">
        <v>19529542</v>
      </c>
      <c r="C1415">
        <v>34372768</v>
      </c>
      <c r="D1415">
        <v>25452996</v>
      </c>
      <c r="E1415">
        <v>35970196</v>
      </c>
      <c r="F1415">
        <v>20058820</v>
      </c>
      <c r="G1415">
        <v>32430636</v>
      </c>
      <c r="H1415">
        <v>32430636</v>
      </c>
      <c r="I1415">
        <v>25872408</v>
      </c>
      <c r="K1415" s="5">
        <f t="shared" si="201"/>
        <v>-7.8916374835356073E-3</v>
      </c>
      <c r="L1415" s="5">
        <f t="shared" si="206"/>
        <v>-5.3317103536948407E-3</v>
      </c>
      <c r="M1415" s="5">
        <f t="shared" si="207"/>
        <v>-5.9587806936098886E-3</v>
      </c>
      <c r="N1415" s="5">
        <f t="shared" si="200"/>
        <v>-9.9561062581599025E-4</v>
      </c>
      <c r="O1415" s="5">
        <f t="shared" si="205"/>
        <v>-9.0027100849154884E-5</v>
      </c>
      <c r="P1415" s="5">
        <f t="shared" si="202"/>
        <v>2.9872537448607517E-3</v>
      </c>
      <c r="Q1415" s="5">
        <f t="shared" si="203"/>
        <v>2.9872537448607517E-3</v>
      </c>
      <c r="R1415" s="5">
        <f t="shared" si="204"/>
        <v>3.0380656867918798E-3</v>
      </c>
      <c r="T1415" s="7">
        <f t="shared" si="208"/>
        <v>282.2548915300427</v>
      </c>
      <c r="U1415" s="4">
        <f t="shared" si="209"/>
        <v>-1.4068991351240123E-3</v>
      </c>
      <c r="V1415" s="5">
        <f>T1415/MAX($T$14:T1415)-1</f>
        <v>-1.6535995126311653E-2</v>
      </c>
      <c r="Z1415" s="3"/>
      <c r="AA1415" s="3"/>
      <c r="AC1415" s="3"/>
      <c r="AE1415" s="3"/>
      <c r="AG1415" s="3"/>
      <c r="AL1415" s="3"/>
    </row>
    <row r="1416" spans="1:38" x14ac:dyDescent="0.25">
      <c r="A1416" s="3">
        <v>44622</v>
      </c>
      <c r="B1416">
        <v>19563264</v>
      </c>
      <c r="C1416">
        <v>34141368</v>
      </c>
      <c r="D1416">
        <v>25237748</v>
      </c>
      <c r="E1416">
        <v>35734464</v>
      </c>
      <c r="F1416">
        <v>20313394</v>
      </c>
      <c r="G1416">
        <v>33243818</v>
      </c>
      <c r="H1416">
        <v>33243818</v>
      </c>
      <c r="I1416">
        <v>26046102</v>
      </c>
      <c r="K1416" s="5">
        <f t="shared" si="201"/>
        <v>1.7267174007460362E-3</v>
      </c>
      <c r="L1416" s="5">
        <f t="shared" si="206"/>
        <v>-6.7320734832877482E-3</v>
      </c>
      <c r="M1416" s="5">
        <f t="shared" si="207"/>
        <v>-8.4566861991413056E-3</v>
      </c>
      <c r="N1416" s="5">
        <f t="shared" si="200"/>
        <v>-6.5535367113374043E-3</v>
      </c>
      <c r="O1416" s="5">
        <f t="shared" si="205"/>
        <v>1.2691374667104016E-2</v>
      </c>
      <c r="P1416" s="5">
        <f t="shared" si="202"/>
        <v>2.5074500543251776E-2</v>
      </c>
      <c r="Q1416" s="5">
        <f t="shared" si="203"/>
        <v>2.5074500543251776E-2</v>
      </c>
      <c r="R1416" s="5">
        <f t="shared" si="204"/>
        <v>6.7134841101763598E-3</v>
      </c>
      <c r="T1416" s="7">
        <f t="shared" si="208"/>
        <v>284.00269429176296</v>
      </c>
      <c r="U1416" s="4">
        <f t="shared" si="209"/>
        <v>6.1922851088454384E-3</v>
      </c>
      <c r="V1416" s="5">
        <f>T1416/MAX($T$14:T1416)-1</f>
        <v>-1.0446105613846846E-2</v>
      </c>
      <c r="Z1416" s="3"/>
      <c r="AA1416" s="3"/>
      <c r="AC1416" s="3"/>
      <c r="AE1416" s="3"/>
      <c r="AG1416" s="3"/>
      <c r="AL1416" s="3"/>
    </row>
    <row r="1417" spans="1:38" x14ac:dyDescent="0.25">
      <c r="A1417" s="3">
        <v>44623</v>
      </c>
      <c r="B1417">
        <v>19445326</v>
      </c>
      <c r="C1417">
        <v>34346556</v>
      </c>
      <c r="D1417">
        <v>25085564</v>
      </c>
      <c r="E1417">
        <v>35627776</v>
      </c>
      <c r="F1417">
        <v>20078592</v>
      </c>
      <c r="G1417">
        <v>32825604</v>
      </c>
      <c r="H1417">
        <v>32825604</v>
      </c>
      <c r="I1417">
        <v>25782522</v>
      </c>
      <c r="K1417" s="5">
        <f t="shared" si="201"/>
        <v>-6.0285441120663252E-3</v>
      </c>
      <c r="L1417" s="5">
        <f t="shared" si="206"/>
        <v>6.0099525010246513E-3</v>
      </c>
      <c r="M1417" s="5">
        <f t="shared" si="207"/>
        <v>-6.0300150393767238E-3</v>
      </c>
      <c r="N1417" s="5">
        <f t="shared" ref="N1417:N1480" si="210">E1417/E1416-1</f>
        <v>-2.9855771727820279E-3</v>
      </c>
      <c r="O1417" s="5">
        <f t="shared" si="205"/>
        <v>-1.1558974339787809E-2</v>
      </c>
      <c r="P1417" s="5">
        <f t="shared" si="202"/>
        <v>-1.2580203633649978E-2</v>
      </c>
      <c r="Q1417" s="5">
        <f t="shared" si="203"/>
        <v>-1.2580203633649978E-2</v>
      </c>
      <c r="R1417" s="5">
        <f t="shared" si="204"/>
        <v>-1.011974843682939E-2</v>
      </c>
      <c r="T1417" s="7">
        <f t="shared" si="208"/>
        <v>282.01917283210412</v>
      </c>
      <c r="U1417" s="4">
        <f t="shared" si="209"/>
        <v>-6.9841642333896975E-3</v>
      </c>
      <c r="V1417" s="5">
        <f>T1417/MAX($T$14:T1417)-1</f>
        <v>-1.7357312530030145E-2</v>
      </c>
      <c r="Z1417" s="3"/>
      <c r="AA1417" s="3"/>
      <c r="AC1417" s="3"/>
      <c r="AE1417" s="3"/>
      <c r="AG1417" s="3"/>
      <c r="AL1417" s="3"/>
    </row>
    <row r="1418" spans="1:38" x14ac:dyDescent="0.25">
      <c r="A1418" s="3">
        <v>44624</v>
      </c>
      <c r="B1418">
        <v>19349498</v>
      </c>
      <c r="C1418">
        <v>34208112</v>
      </c>
      <c r="D1418">
        <v>25085564</v>
      </c>
      <c r="E1418">
        <v>35467312</v>
      </c>
      <c r="F1418">
        <v>19920136</v>
      </c>
      <c r="G1418">
        <v>32650586</v>
      </c>
      <c r="H1418">
        <v>32650586</v>
      </c>
      <c r="I1418">
        <v>25756854</v>
      </c>
      <c r="K1418" s="5">
        <f t="shared" si="201"/>
        <v>-4.9280737180750211E-3</v>
      </c>
      <c r="L1418" s="5">
        <f t="shared" si="206"/>
        <v>-4.0307971489194072E-3</v>
      </c>
      <c r="M1418" s="5">
        <f t="shared" si="207"/>
        <v>0</v>
      </c>
      <c r="N1418" s="5">
        <f t="shared" si="210"/>
        <v>-4.5039016749178762E-3</v>
      </c>
      <c r="O1418" s="5">
        <f t="shared" si="205"/>
        <v>-7.8917884281926032E-3</v>
      </c>
      <c r="P1418" s="5">
        <f t="shared" si="202"/>
        <v>-5.3317526160371331E-3</v>
      </c>
      <c r="Q1418" s="5">
        <f t="shared" si="203"/>
        <v>-5.3317526160371331E-3</v>
      </c>
      <c r="R1418" s="5">
        <f t="shared" si="204"/>
        <v>-9.9555815369811729E-4</v>
      </c>
      <c r="T1418" s="7">
        <f t="shared" si="208"/>
        <v>280.85536345297481</v>
      </c>
      <c r="U1418" s="4">
        <f t="shared" si="209"/>
        <v>-4.1267030444846614E-3</v>
      </c>
      <c r="V1418" s="5">
        <f>T1418/MAX($T$14:T1418)-1</f>
        <v>-2.141238710005311E-2</v>
      </c>
      <c r="Z1418" s="3"/>
      <c r="AA1418" s="3"/>
      <c r="AC1418" s="3"/>
      <c r="AE1418" s="3"/>
      <c r="AG1418" s="3"/>
      <c r="AL1418" s="3"/>
    </row>
    <row r="1419" spans="1:38" x14ac:dyDescent="0.25">
      <c r="A1419" s="3">
        <v>44627</v>
      </c>
      <c r="B1419">
        <v>19281204</v>
      </c>
      <c r="C1419">
        <v>34001924</v>
      </c>
      <c r="D1419">
        <v>25081532</v>
      </c>
      <c r="E1419">
        <v>35223584</v>
      </c>
      <c r="F1419">
        <v>19954534</v>
      </c>
      <c r="G1419">
        <v>32430778</v>
      </c>
      <c r="H1419">
        <v>32430778</v>
      </c>
      <c r="I1419">
        <v>25588056</v>
      </c>
      <c r="K1419" s="5">
        <f t="shared" ref="K1419:K1482" si="211">B1419/B1418-1</f>
        <v>-3.5294972510397926E-3</v>
      </c>
      <c r="L1419" s="5">
        <f t="shared" si="206"/>
        <v>-6.0274592178604092E-3</v>
      </c>
      <c r="M1419" s="5">
        <f t="shared" si="207"/>
        <v>-1.607298922997602E-4</v>
      </c>
      <c r="N1419" s="5">
        <f t="shared" si="210"/>
        <v>-6.8719050375173341E-3</v>
      </c>
      <c r="O1419" s="5">
        <f t="shared" si="205"/>
        <v>1.7267954395492335E-3</v>
      </c>
      <c r="P1419" s="5">
        <f t="shared" si="202"/>
        <v>-6.7321303207238392E-3</v>
      </c>
      <c r="Q1419" s="5">
        <f t="shared" si="203"/>
        <v>-6.7321303207238392E-3</v>
      </c>
      <c r="R1419" s="5">
        <f t="shared" si="204"/>
        <v>-6.5535177549245205E-3</v>
      </c>
      <c r="T1419" s="7">
        <f t="shared" si="208"/>
        <v>279.63081390446558</v>
      </c>
      <c r="U1419" s="4">
        <f t="shared" si="209"/>
        <v>-4.3600717944425327E-3</v>
      </c>
      <c r="V1419" s="5">
        <f>T1419/MAX($T$14:T1419)-1</f>
        <v>-2.5679099349449008E-2</v>
      </c>
      <c r="Z1419" s="3"/>
      <c r="AA1419" s="3"/>
      <c r="AC1419" s="3"/>
      <c r="AE1419" s="3"/>
      <c r="AG1419" s="3"/>
      <c r="AL1419" s="3"/>
    </row>
    <row r="1420" spans="1:38" x14ac:dyDescent="0.25">
      <c r="A1420" s="3">
        <v>44628</v>
      </c>
      <c r="B1420">
        <v>19314434</v>
      </c>
      <c r="C1420">
        <v>34084280</v>
      </c>
      <c r="D1420">
        <v>25223844</v>
      </c>
      <c r="E1420">
        <v>35280780</v>
      </c>
      <c r="F1420">
        <v>19871674</v>
      </c>
      <c r="G1420">
        <v>32430128</v>
      </c>
      <c r="H1420">
        <v>32430128</v>
      </c>
      <c r="I1420">
        <v>25582314</v>
      </c>
      <c r="K1420" s="5">
        <f t="shared" si="211"/>
        <v>1.7234400922265802E-3</v>
      </c>
      <c r="L1420" s="5">
        <f t="shared" si="206"/>
        <v>2.4220982318530204E-3</v>
      </c>
      <c r="M1420" s="5">
        <f t="shared" si="207"/>
        <v>5.6739755769303901E-3</v>
      </c>
      <c r="N1420" s="5">
        <f t="shared" si="210"/>
        <v>1.6237984186957544E-3</v>
      </c>
      <c r="O1420" s="5">
        <f t="shared" si="205"/>
        <v>-4.1524397412637803E-3</v>
      </c>
      <c r="P1420" s="5">
        <f t="shared" si="202"/>
        <v>-2.0042689077626186E-5</v>
      </c>
      <c r="Q1420" s="5">
        <f t="shared" si="203"/>
        <v>-2.0042689077626186E-5</v>
      </c>
      <c r="R1420" s="5">
        <f t="shared" si="204"/>
        <v>-2.2440157235859015E-4</v>
      </c>
      <c r="T1420" s="7">
        <f t="shared" si="208"/>
        <v>279.87641314595857</v>
      </c>
      <c r="U1420" s="4">
        <f t="shared" si="209"/>
        <v>8.7829820349101528E-4</v>
      </c>
      <c r="V1420" s="5">
        <f>T1420/MAX($T$14:T1420)-1</f>
        <v>-2.4823355052784102E-2</v>
      </c>
      <c r="Z1420" s="3"/>
      <c r="AA1420" s="3"/>
      <c r="AC1420" s="3"/>
      <c r="AE1420" s="3"/>
      <c r="AG1420" s="3"/>
      <c r="AL1420" s="3"/>
    </row>
    <row r="1421" spans="1:38" x14ac:dyDescent="0.25">
      <c r="A1421" s="3">
        <v>44629</v>
      </c>
      <c r="B1421">
        <v>19330920</v>
      </c>
      <c r="C1421">
        <v>34183588</v>
      </c>
      <c r="D1421">
        <v>25223392</v>
      </c>
      <c r="E1421">
        <v>35355624</v>
      </c>
      <c r="F1421">
        <v>19879134</v>
      </c>
      <c r="G1421">
        <v>32455620</v>
      </c>
      <c r="H1421">
        <v>32455620</v>
      </c>
      <c r="I1421">
        <v>25565706</v>
      </c>
      <c r="K1421" s="5">
        <f t="shared" si="211"/>
        <v>8.5355853554913708E-4</v>
      </c>
      <c r="L1421" s="5">
        <f t="shared" si="206"/>
        <v>2.9136012261370414E-3</v>
      </c>
      <c r="M1421" s="5">
        <f t="shared" si="207"/>
        <v>-1.7919552626421975E-5</v>
      </c>
      <c r="N1421" s="5">
        <f t="shared" si="210"/>
        <v>2.1213816701330934E-3</v>
      </c>
      <c r="O1421" s="5">
        <f t="shared" si="205"/>
        <v>3.7540873506691774E-4</v>
      </c>
      <c r="P1421" s="5">
        <f t="shared" si="202"/>
        <v>7.8605918545870956E-4</v>
      </c>
      <c r="Q1421" s="5">
        <f t="shared" si="203"/>
        <v>7.8605918545870956E-4</v>
      </c>
      <c r="R1421" s="5">
        <f t="shared" si="204"/>
        <v>-6.4919850487332731E-4</v>
      </c>
      <c r="T1421" s="7">
        <f t="shared" si="208"/>
        <v>280.12721566426461</v>
      </c>
      <c r="U1421" s="4">
        <f t="shared" si="209"/>
        <v>8.9611881003798244E-4</v>
      </c>
      <c r="V1421" s="5">
        <f>T1421/MAX($T$14:T1421)-1</f>
        <v>-2.39494809181372E-2</v>
      </c>
      <c r="Z1421" s="3"/>
      <c r="AA1421" s="3"/>
      <c r="AC1421" s="3"/>
      <c r="AE1421" s="3"/>
      <c r="AG1421" s="3"/>
      <c r="AL1421" s="3"/>
    </row>
    <row r="1422" spans="1:38" x14ac:dyDescent="0.25">
      <c r="A1422" s="3">
        <v>44630</v>
      </c>
      <c r="B1422">
        <v>19630496</v>
      </c>
      <c r="C1422">
        <v>34771232</v>
      </c>
      <c r="D1422">
        <v>25465568</v>
      </c>
      <c r="E1422">
        <v>35737612</v>
      </c>
      <c r="F1422">
        <v>19808970</v>
      </c>
      <c r="G1422">
        <v>32259994</v>
      </c>
      <c r="H1422">
        <v>32259994</v>
      </c>
      <c r="I1422">
        <v>25390018</v>
      </c>
      <c r="K1422" s="5">
        <f t="shared" si="211"/>
        <v>1.5497244828492462E-2</v>
      </c>
      <c r="L1422" s="5">
        <f t="shared" si="206"/>
        <v>1.7190822683680773E-2</v>
      </c>
      <c r="M1422" s="5">
        <f t="shared" si="207"/>
        <v>9.6012463351480282E-3</v>
      </c>
      <c r="N1422" s="5">
        <f t="shared" si="210"/>
        <v>1.0804165130843035E-2</v>
      </c>
      <c r="O1422" s="5">
        <f t="shared" si="205"/>
        <v>-3.5295300087015979E-3</v>
      </c>
      <c r="P1422" s="5">
        <f t="shared" si="202"/>
        <v>-6.02749231103894E-3</v>
      </c>
      <c r="Q1422" s="5">
        <f t="shared" si="203"/>
        <v>-6.02749231103894E-3</v>
      </c>
      <c r="R1422" s="5">
        <f t="shared" si="204"/>
        <v>-6.8720183201668172E-3</v>
      </c>
      <c r="T1422" s="7">
        <f t="shared" si="208"/>
        <v>281.19999596264728</v>
      </c>
      <c r="U1422" s="4">
        <f t="shared" si="209"/>
        <v>3.8296182534022505E-3</v>
      </c>
      <c r="V1422" s="5">
        <f>T1422/MAX($T$14:T1422)-1</f>
        <v>-2.021158003401835E-2</v>
      </c>
      <c r="Z1422" s="3"/>
      <c r="AA1422" s="3"/>
      <c r="AC1422" s="3"/>
      <c r="AE1422" s="3"/>
      <c r="AG1422" s="3"/>
      <c r="AL1422" s="3"/>
    </row>
    <row r="1423" spans="1:38" x14ac:dyDescent="0.25">
      <c r="A1423" s="3">
        <v>44631</v>
      </c>
      <c r="B1423">
        <v>19600072</v>
      </c>
      <c r="C1423">
        <v>34771232</v>
      </c>
      <c r="D1423">
        <v>25465974</v>
      </c>
      <c r="E1423">
        <v>35737612</v>
      </c>
      <c r="F1423">
        <v>19843110</v>
      </c>
      <c r="G1423">
        <v>32338132</v>
      </c>
      <c r="H1423">
        <v>32338132</v>
      </c>
      <c r="I1423">
        <v>25431248</v>
      </c>
      <c r="K1423" s="5">
        <f t="shared" si="211"/>
        <v>-1.5498334835757355E-3</v>
      </c>
      <c r="L1423" s="5">
        <f t="shared" si="206"/>
        <v>0</v>
      </c>
      <c r="M1423" s="5">
        <f t="shared" si="207"/>
        <v>1.5943096183912431E-5</v>
      </c>
      <c r="N1423" s="5">
        <f t="shared" si="210"/>
        <v>0</v>
      </c>
      <c r="O1423" s="5">
        <f t="shared" si="205"/>
        <v>1.7234616438916994E-3</v>
      </c>
      <c r="P1423" s="5">
        <f t="shared" ref="P1423:P1486" si="212">IFERROR(G1423/G1422-1,0)</f>
        <v>2.4221331225293685E-3</v>
      </c>
      <c r="Q1423" s="5">
        <f t="shared" ref="Q1423:Q1486" si="213">IFERROR(H1423/H1422-1,0)</f>
        <v>2.4221331225293685E-3</v>
      </c>
      <c r="R1423" s="5">
        <f t="shared" ref="R1423:R1486" si="214">IFERROR(I1423/I1422-1,0)</f>
        <v>1.6238665132100039E-3</v>
      </c>
      <c r="T1423" s="7">
        <f t="shared" si="208"/>
        <v>281.43401425540645</v>
      </c>
      <c r="U1423" s="4">
        <f t="shared" si="209"/>
        <v>8.3221300184607716E-4</v>
      </c>
      <c r="V1423" s="5">
        <f>T1423/MAX($T$14:T1423)-1</f>
        <v>-1.9396187371864437E-2</v>
      </c>
      <c r="Z1423" s="3"/>
      <c r="AA1423" s="3"/>
      <c r="AC1423" s="3"/>
      <c r="AE1423" s="3"/>
      <c r="AG1423" s="3"/>
      <c r="AL1423" s="3"/>
    </row>
    <row r="1424" spans="1:38" x14ac:dyDescent="0.25">
      <c r="A1424" s="3">
        <v>44634</v>
      </c>
      <c r="B1424">
        <v>19692042</v>
      </c>
      <c r="C1424">
        <v>34789828</v>
      </c>
      <c r="D1424">
        <v>25533172</v>
      </c>
      <c r="E1424">
        <v>35722284</v>
      </c>
      <c r="F1424">
        <v>19860048</v>
      </c>
      <c r="G1424">
        <v>32432352</v>
      </c>
      <c r="H1424">
        <v>32432352</v>
      </c>
      <c r="I1424">
        <v>25485196</v>
      </c>
      <c r="K1424" s="5">
        <f t="shared" si="211"/>
        <v>4.6923297016459031E-3</v>
      </c>
      <c r="L1424" s="5">
        <f t="shared" si="206"/>
        <v>5.348099256303751E-4</v>
      </c>
      <c r="M1424" s="5">
        <f t="shared" si="207"/>
        <v>2.6387366923408262E-3</v>
      </c>
      <c r="N1424" s="5">
        <f t="shared" si="210"/>
        <v>-4.2890386744365294E-4</v>
      </c>
      <c r="O1424" s="5">
        <f t="shared" ref="O1424:O1487" si="215">IFERROR(F1424/F1423-1,0)</f>
        <v>8.5359603408940998E-4</v>
      </c>
      <c r="P1424" s="5">
        <f t="shared" si="212"/>
        <v>2.9135882060224993E-3</v>
      </c>
      <c r="Q1424" s="5">
        <f t="shared" si="213"/>
        <v>2.9135882060224993E-3</v>
      </c>
      <c r="R1424" s="5">
        <f t="shared" si="214"/>
        <v>2.1213272742257594E-3</v>
      </c>
      <c r="T1424" s="7">
        <f t="shared" si="208"/>
        <v>282.00529266406886</v>
      </c>
      <c r="U1424" s="4">
        <f t="shared" si="209"/>
        <v>2.0298840215667024E-3</v>
      </c>
      <c r="V1424" s="5">
        <f>T1424/MAX($T$14:T1424)-1</f>
        <v>-1.7405675361123252E-2</v>
      </c>
      <c r="Z1424" s="3"/>
      <c r="AA1424" s="3"/>
      <c r="AC1424" s="3"/>
      <c r="AE1424" s="3"/>
      <c r="AG1424" s="3"/>
      <c r="AL1424" s="3"/>
    </row>
    <row r="1425" spans="1:38" x14ac:dyDescent="0.25">
      <c r="A1425" s="3">
        <v>44635</v>
      </c>
      <c r="B1425">
        <v>19705436</v>
      </c>
      <c r="C1425">
        <v>34805608</v>
      </c>
      <c r="D1425">
        <v>25514078</v>
      </c>
      <c r="E1425">
        <v>35698660</v>
      </c>
      <c r="F1425">
        <v>20275034</v>
      </c>
      <c r="G1425">
        <v>33189126</v>
      </c>
      <c r="H1425">
        <v>33189126</v>
      </c>
      <c r="I1425">
        <v>25989576</v>
      </c>
      <c r="K1425" s="5">
        <f t="shared" si="211"/>
        <v>6.8017323952496156E-4</v>
      </c>
      <c r="L1425" s="5">
        <f t="shared" si="206"/>
        <v>4.5358085702518203E-4</v>
      </c>
      <c r="M1425" s="5">
        <f t="shared" si="207"/>
        <v>-7.4781151358715992E-4</v>
      </c>
      <c r="N1425" s="5">
        <f t="shared" si="210"/>
        <v>-6.6132389519102386E-4</v>
      </c>
      <c r="O1425" s="5">
        <f t="shared" si="215"/>
        <v>2.0895518480116504E-2</v>
      </c>
      <c r="P1425" s="5">
        <f t="shared" si="212"/>
        <v>2.3333922868128631E-2</v>
      </c>
      <c r="Q1425" s="5">
        <f t="shared" si="213"/>
        <v>2.3333922868128631E-2</v>
      </c>
      <c r="R1425" s="5">
        <f t="shared" si="214"/>
        <v>1.9791097545414305E-2</v>
      </c>
      <c r="T1425" s="7">
        <f t="shared" si="208"/>
        <v>285.07488785995588</v>
      </c>
      <c r="U1425" s="4">
        <f t="shared" si="209"/>
        <v>1.0884885056195004E-2</v>
      </c>
      <c r="V1425" s="5">
        <f>T1425/MAX($T$14:T1425)-1</f>
        <v>-6.710249080559505E-3</v>
      </c>
      <c r="Z1425" s="3"/>
      <c r="AA1425" s="3"/>
      <c r="AC1425" s="3"/>
      <c r="AE1425" s="3"/>
      <c r="AG1425" s="3"/>
      <c r="AL1425" s="3"/>
    </row>
    <row r="1426" spans="1:38" x14ac:dyDescent="0.25">
      <c r="A1426" s="3">
        <v>44636</v>
      </c>
      <c r="B1426">
        <v>19545234</v>
      </c>
      <c r="C1426">
        <v>34567692</v>
      </c>
      <c r="D1426">
        <v>25338594</v>
      </c>
      <c r="E1426">
        <v>35447444</v>
      </c>
      <c r="F1426">
        <v>20233406</v>
      </c>
      <c r="G1426">
        <v>33165604</v>
      </c>
      <c r="H1426">
        <v>33165604</v>
      </c>
      <c r="I1426">
        <v>25947206</v>
      </c>
      <c r="K1426" s="5">
        <f t="shared" si="211"/>
        <v>-8.1298378782382885E-3</v>
      </c>
      <c r="L1426" s="5">
        <f t="shared" si="206"/>
        <v>-6.8355651192761879E-3</v>
      </c>
      <c r="M1426" s="5">
        <f t="shared" si="207"/>
        <v>-6.8779283343102238E-3</v>
      </c>
      <c r="N1426" s="5">
        <f t="shared" si="210"/>
        <v>-7.0371268837541301E-3</v>
      </c>
      <c r="O1426" s="5">
        <f t="shared" si="215"/>
        <v>-2.0531654842107505E-3</v>
      </c>
      <c r="P1426" s="5">
        <f t="shared" si="212"/>
        <v>-7.0872610505023914E-4</v>
      </c>
      <c r="Q1426" s="5">
        <f t="shared" si="213"/>
        <v>-7.0872610505023914E-4</v>
      </c>
      <c r="R1426" s="5">
        <f t="shared" si="214"/>
        <v>-1.630268997077855E-3</v>
      </c>
      <c r="T1426" s="7">
        <f t="shared" si="208"/>
        <v>283.86398434887036</v>
      </c>
      <c r="U1426" s="4">
        <f t="shared" si="209"/>
        <v>-4.2476681133709893E-3</v>
      </c>
      <c r="V1426" s="5">
        <f>T1426/MAX($T$14:T1426)-1</f>
        <v>-1.0929414282878192E-2</v>
      </c>
      <c r="Z1426" s="3"/>
      <c r="AA1426" s="3"/>
      <c r="AC1426" s="3"/>
      <c r="AE1426" s="3"/>
      <c r="AG1426" s="3"/>
      <c r="AL1426" s="3"/>
    </row>
    <row r="1427" spans="1:38" x14ac:dyDescent="0.25">
      <c r="A1427" s="3">
        <v>44637</v>
      </c>
      <c r="B1427">
        <v>19725070</v>
      </c>
      <c r="C1427">
        <v>34567692</v>
      </c>
      <c r="D1427">
        <v>25449546</v>
      </c>
      <c r="E1427">
        <v>35447444</v>
      </c>
      <c r="F1427">
        <v>20328348</v>
      </c>
      <c r="G1427">
        <v>33183338</v>
      </c>
      <c r="H1427">
        <v>33183338</v>
      </c>
      <c r="I1427">
        <v>25936078</v>
      </c>
      <c r="K1427" s="5">
        <f t="shared" si="211"/>
        <v>9.201015449597616E-3</v>
      </c>
      <c r="L1427" s="5">
        <f t="shared" si="206"/>
        <v>0</v>
      </c>
      <c r="M1427" s="5">
        <f t="shared" si="207"/>
        <v>4.3787749233441531E-3</v>
      </c>
      <c r="N1427" s="5">
        <f t="shared" si="210"/>
        <v>0</v>
      </c>
      <c r="O1427" s="5">
        <f t="shared" si="215"/>
        <v>4.692338996212575E-3</v>
      </c>
      <c r="P1427" s="5">
        <f t="shared" si="212"/>
        <v>5.3471059957166389E-4</v>
      </c>
      <c r="Q1427" s="5">
        <f t="shared" si="213"/>
        <v>5.3471059957166389E-4</v>
      </c>
      <c r="R1427" s="5">
        <f t="shared" si="214"/>
        <v>-4.2887083873310861E-4</v>
      </c>
      <c r="T1427" s="7">
        <f t="shared" si="208"/>
        <v>284.53506292671392</v>
      </c>
      <c r="U1427" s="4">
        <f t="shared" si="209"/>
        <v>2.3640849661955704E-3</v>
      </c>
      <c r="V1427" s="5">
        <f>T1427/MAX($T$14:T1427)-1</f>
        <v>-8.5911673806779998E-3</v>
      </c>
      <c r="Z1427" s="3"/>
      <c r="AA1427" s="3"/>
      <c r="AC1427" s="3"/>
      <c r="AE1427" s="3"/>
      <c r="AG1427" s="3"/>
      <c r="AL1427" s="3"/>
    </row>
    <row r="1428" spans="1:38" x14ac:dyDescent="0.25">
      <c r="A1428" s="3">
        <v>44641</v>
      </c>
      <c r="B1428">
        <v>19725214</v>
      </c>
      <c r="C1428">
        <v>34567692</v>
      </c>
      <c r="D1428">
        <v>25416344</v>
      </c>
      <c r="E1428">
        <v>35447444</v>
      </c>
      <c r="F1428">
        <v>20342176</v>
      </c>
      <c r="G1428">
        <v>33198390</v>
      </c>
      <c r="H1428">
        <v>33198390</v>
      </c>
      <c r="I1428">
        <v>25918926</v>
      </c>
      <c r="K1428" s="5">
        <f t="shared" si="211"/>
        <v>7.3003543206162647E-6</v>
      </c>
      <c r="L1428" s="5">
        <f t="shared" si="206"/>
        <v>0</v>
      </c>
      <c r="M1428" s="5">
        <f t="shared" si="207"/>
        <v>-1.3046205225035745E-3</v>
      </c>
      <c r="N1428" s="5">
        <f t="shared" si="210"/>
        <v>0</v>
      </c>
      <c r="O1428" s="5">
        <f t="shared" si="215"/>
        <v>6.8023235336189813E-4</v>
      </c>
      <c r="P1428" s="5">
        <f t="shared" si="212"/>
        <v>4.5360114163317533E-4</v>
      </c>
      <c r="Q1428" s="5">
        <f t="shared" si="213"/>
        <v>4.5360114163317533E-4</v>
      </c>
      <c r="R1428" s="5">
        <f t="shared" si="214"/>
        <v>-6.6131818388270869E-4</v>
      </c>
      <c r="T1428" s="7">
        <f t="shared" si="208"/>
        <v>284.52186036764761</v>
      </c>
      <c r="U1428" s="4">
        <f t="shared" si="209"/>
        <v>-4.6400464429677268E-5</v>
      </c>
      <c r="V1428" s="5">
        <f>T1428/MAX($T$14:T1428)-1</f>
        <v>-8.6371692109511455E-3</v>
      </c>
      <c r="Z1428" s="3"/>
      <c r="AA1428" s="3"/>
      <c r="AC1428" s="3"/>
      <c r="AE1428" s="3"/>
      <c r="AG1428" s="3"/>
      <c r="AL1428" s="3"/>
    </row>
    <row r="1429" spans="1:38" x14ac:dyDescent="0.25">
      <c r="A1429" s="3">
        <v>44642</v>
      </c>
      <c r="B1429">
        <v>19604304</v>
      </c>
      <c r="C1429">
        <v>34288824</v>
      </c>
      <c r="D1429">
        <v>25270966</v>
      </c>
      <c r="E1429">
        <v>35499256</v>
      </c>
      <c r="F1429">
        <v>20176796</v>
      </c>
      <c r="G1429">
        <v>32971460</v>
      </c>
      <c r="H1429">
        <v>32971460</v>
      </c>
      <c r="I1429">
        <v>25736530</v>
      </c>
      <c r="K1429" s="5">
        <f t="shared" si="211"/>
        <v>-6.1297180349982883E-3</v>
      </c>
      <c r="L1429" s="5">
        <f t="shared" si="206"/>
        <v>-8.0673016873674674E-3</v>
      </c>
      <c r="M1429" s="5">
        <f t="shared" si="207"/>
        <v>-5.7198627780612465E-3</v>
      </c>
      <c r="N1429" s="5">
        <f t="shared" si="210"/>
        <v>1.4616568686871556E-3</v>
      </c>
      <c r="O1429" s="5">
        <f t="shared" si="215"/>
        <v>-8.1299070463257683E-3</v>
      </c>
      <c r="P1429" s="5">
        <f t="shared" si="212"/>
        <v>-6.8355724479409741E-3</v>
      </c>
      <c r="Q1429" s="5">
        <f t="shared" si="213"/>
        <v>-6.8355724479409741E-3</v>
      </c>
      <c r="R1429" s="5">
        <f t="shared" si="214"/>
        <v>-7.037174302669813E-3</v>
      </c>
      <c r="T1429" s="7">
        <f t="shared" si="208"/>
        <v>282.8398577537547</v>
      </c>
      <c r="U1429" s="4">
        <f t="shared" si="209"/>
        <v>-5.911681484577172E-3</v>
      </c>
      <c r="V1429" s="5">
        <f>T1429/MAX($T$14:T1429)-1</f>
        <v>-1.4497790502224883E-2</v>
      </c>
      <c r="Z1429" s="3"/>
      <c r="AA1429" s="3"/>
      <c r="AC1429" s="3"/>
      <c r="AE1429" s="3"/>
      <c r="AG1429" s="3"/>
      <c r="AL1429" s="3"/>
    </row>
    <row r="1430" spans="1:38" x14ac:dyDescent="0.25">
      <c r="A1430" s="3">
        <v>44643</v>
      </c>
      <c r="B1430">
        <v>19603420</v>
      </c>
      <c r="C1430">
        <v>34411360</v>
      </c>
      <c r="D1430">
        <v>25262818</v>
      </c>
      <c r="E1430">
        <v>35564124</v>
      </c>
      <c r="F1430">
        <v>20362444</v>
      </c>
      <c r="G1430">
        <v>32971460</v>
      </c>
      <c r="H1430">
        <v>32971460</v>
      </c>
      <c r="I1430">
        <v>25736530</v>
      </c>
      <c r="K1430" s="5">
        <f t="shared" si="211"/>
        <v>-4.5092138950764138E-5</v>
      </c>
      <c r="L1430" s="5">
        <f t="shared" si="206"/>
        <v>3.573642537288535E-3</v>
      </c>
      <c r="M1430" s="5">
        <f t="shared" si="207"/>
        <v>-3.2242534772908282E-4</v>
      </c>
      <c r="N1430" s="5">
        <f t="shared" si="210"/>
        <v>1.8273059018476534E-3</v>
      </c>
      <c r="O1430" s="5">
        <f t="shared" si="215"/>
        <v>9.2010644306459444E-3</v>
      </c>
      <c r="P1430" s="5">
        <f t="shared" si="212"/>
        <v>0</v>
      </c>
      <c r="Q1430" s="5">
        <f t="shared" si="213"/>
        <v>0</v>
      </c>
      <c r="R1430" s="5">
        <f t="shared" si="214"/>
        <v>0</v>
      </c>
      <c r="T1430" s="7">
        <f t="shared" si="208"/>
        <v>283.34311808492384</v>
      </c>
      <c r="U1430" s="4">
        <f t="shared" si="209"/>
        <v>1.7793119228877857E-3</v>
      </c>
      <c r="V1430" s="5">
        <f>T1430/MAX($T$14:T1430)-1</f>
        <v>-1.2744274670833278E-2</v>
      </c>
      <c r="Z1430" s="3"/>
      <c r="AA1430" s="3"/>
      <c r="AC1430" s="3"/>
      <c r="AE1430" s="3"/>
      <c r="AG1430" s="3"/>
      <c r="AL1430" s="3"/>
    </row>
    <row r="1431" spans="1:38" x14ac:dyDescent="0.25">
      <c r="A1431" s="3">
        <v>44644</v>
      </c>
      <c r="B1431">
        <v>19658838</v>
      </c>
      <c r="C1431">
        <v>34401508</v>
      </c>
      <c r="D1431">
        <v>25424616</v>
      </c>
      <c r="E1431">
        <v>35778368</v>
      </c>
      <c r="F1431">
        <v>20362592</v>
      </c>
      <c r="G1431">
        <v>32971460</v>
      </c>
      <c r="H1431">
        <v>32971460</v>
      </c>
      <c r="I1431">
        <v>25736530</v>
      </c>
      <c r="K1431" s="5">
        <f t="shared" si="211"/>
        <v>2.826955704667844E-3</v>
      </c>
      <c r="L1431" s="5">
        <f t="shared" si="206"/>
        <v>-2.8630080299063554E-4</v>
      </c>
      <c r="M1431" s="5">
        <f t="shared" si="207"/>
        <v>6.4045903350924416E-3</v>
      </c>
      <c r="N1431" s="5">
        <f t="shared" si="210"/>
        <v>6.0241607525606256E-3</v>
      </c>
      <c r="O1431" s="5">
        <f t="shared" si="215"/>
        <v>7.2682827267911421E-6</v>
      </c>
      <c r="P1431" s="5">
        <f t="shared" si="212"/>
        <v>0</v>
      </c>
      <c r="Q1431" s="5">
        <f t="shared" si="213"/>
        <v>0</v>
      </c>
      <c r="R1431" s="5">
        <f t="shared" si="214"/>
        <v>0</v>
      </c>
      <c r="T1431" s="7">
        <f t="shared" si="208"/>
        <v>283.87356028327224</v>
      </c>
      <c r="U1431" s="4">
        <f t="shared" si="209"/>
        <v>1.8720842840071333E-3</v>
      </c>
      <c r="V1431" s="5">
        <f>T1431/MAX($T$14:T1431)-1</f>
        <v>-1.0896048743148312E-2</v>
      </c>
      <c r="Z1431" s="3"/>
      <c r="AA1431" s="3"/>
      <c r="AC1431" s="3"/>
      <c r="AE1431" s="3"/>
      <c r="AG1431" s="3"/>
      <c r="AL1431" s="3"/>
    </row>
    <row r="1432" spans="1:38" x14ac:dyDescent="0.25">
      <c r="A1432" s="3">
        <v>44645</v>
      </c>
      <c r="B1432">
        <v>19599814</v>
      </c>
      <c r="C1432">
        <v>34401508</v>
      </c>
      <c r="D1432">
        <v>25376442</v>
      </c>
      <c r="E1432">
        <v>35778368</v>
      </c>
      <c r="F1432">
        <v>20237776</v>
      </c>
      <c r="G1432">
        <v>32705470</v>
      </c>
      <c r="H1432">
        <v>32705470</v>
      </c>
      <c r="I1432">
        <v>25774148</v>
      </c>
      <c r="K1432" s="5">
        <f t="shared" si="211"/>
        <v>-3.0024155039072298E-3</v>
      </c>
      <c r="L1432" s="5">
        <f t="shared" si="206"/>
        <v>0</v>
      </c>
      <c r="M1432" s="5">
        <f t="shared" si="207"/>
        <v>-1.8947778798310555E-3</v>
      </c>
      <c r="N1432" s="5">
        <f t="shared" si="210"/>
        <v>0</v>
      </c>
      <c r="O1432" s="5">
        <f t="shared" si="215"/>
        <v>-6.1296715074387054E-3</v>
      </c>
      <c r="P1432" s="5">
        <f t="shared" si="212"/>
        <v>-8.0672800051924121E-3</v>
      </c>
      <c r="Q1432" s="5">
        <f t="shared" si="213"/>
        <v>-8.0672800051924121E-3</v>
      </c>
      <c r="R1432" s="5">
        <f t="shared" si="214"/>
        <v>1.4616578070159036E-3</v>
      </c>
      <c r="T1432" s="7">
        <f t="shared" si="208"/>
        <v>282.96162473532479</v>
      </c>
      <c r="U1432" s="4">
        <f t="shared" si="209"/>
        <v>-3.2124708868182389E-3</v>
      </c>
      <c r="V1432" s="5">
        <f>T1432/MAX($T$14:T1432)-1</f>
        <v>-1.407351639059784E-2</v>
      </c>
      <c r="Z1432" s="3"/>
      <c r="AA1432" s="3"/>
      <c r="AC1432" s="3"/>
      <c r="AE1432" s="3"/>
      <c r="AG1432" s="3"/>
      <c r="AL1432" s="3"/>
    </row>
    <row r="1433" spans="1:38" x14ac:dyDescent="0.25">
      <c r="A1433" s="3">
        <v>44648</v>
      </c>
      <c r="B1433">
        <v>19508054</v>
      </c>
      <c r="C1433">
        <v>34433672</v>
      </c>
      <c r="D1433">
        <v>25249482</v>
      </c>
      <c r="E1433">
        <v>35771048</v>
      </c>
      <c r="F1433">
        <v>20236862</v>
      </c>
      <c r="G1433">
        <v>32822350</v>
      </c>
      <c r="H1433">
        <v>32822350</v>
      </c>
      <c r="I1433">
        <v>25821246</v>
      </c>
      <c r="K1433" s="5">
        <f t="shared" si="211"/>
        <v>-4.6816770812212471E-3</v>
      </c>
      <c r="L1433" s="5">
        <f t="shared" si="206"/>
        <v>9.3495901400597603E-4</v>
      </c>
      <c r="M1433" s="5">
        <f t="shared" si="207"/>
        <v>-5.0030654415619269E-3</v>
      </c>
      <c r="N1433" s="5">
        <f t="shared" si="210"/>
        <v>-2.0459289814445114E-4</v>
      </c>
      <c r="O1433" s="5">
        <f t="shared" si="215"/>
        <v>-4.5163065348630127E-5</v>
      </c>
      <c r="P1433" s="5">
        <f t="shared" si="212"/>
        <v>3.5737141218272761E-3</v>
      </c>
      <c r="Q1433" s="5">
        <f t="shared" si="213"/>
        <v>3.5737141218272761E-3</v>
      </c>
      <c r="R1433" s="5">
        <f t="shared" si="214"/>
        <v>1.8273348938633305E-3</v>
      </c>
      <c r="T1433" s="7">
        <f t="shared" si="208"/>
        <v>282.96074839133269</v>
      </c>
      <c r="U1433" s="4">
        <f t="shared" si="209"/>
        <v>-3.0970418440495751E-6</v>
      </c>
      <c r="V1433" s="5">
        <f>T1433/MAX($T$14:T1433)-1</f>
        <v>-1.4076569846172893E-2</v>
      </c>
      <c r="Z1433" s="3"/>
      <c r="AA1433" s="3"/>
      <c r="AC1433" s="3"/>
      <c r="AE1433" s="3"/>
      <c r="AG1433" s="3"/>
      <c r="AL1433" s="3"/>
    </row>
    <row r="1434" spans="1:38" x14ac:dyDescent="0.25">
      <c r="A1434" s="3">
        <v>44649</v>
      </c>
      <c r="B1434">
        <v>19390242</v>
      </c>
      <c r="C1434">
        <v>34219596</v>
      </c>
      <c r="D1434">
        <v>25170162</v>
      </c>
      <c r="E1434">
        <v>35742164</v>
      </c>
      <c r="F1434">
        <v>20346330</v>
      </c>
      <c r="G1434">
        <v>33143364</v>
      </c>
      <c r="H1434">
        <v>33143364</v>
      </c>
      <c r="I1434">
        <v>25976798</v>
      </c>
      <c r="K1434" s="5">
        <f t="shared" si="211"/>
        <v>-6.0391467032027135E-3</v>
      </c>
      <c r="L1434" s="5">
        <f t="shared" si="206"/>
        <v>-6.2170540510463335E-3</v>
      </c>
      <c r="M1434" s="5">
        <f t="shared" si="207"/>
        <v>-3.1414505850060337E-3</v>
      </c>
      <c r="N1434" s="5">
        <f t="shared" si="210"/>
        <v>-8.074686545387344E-4</v>
      </c>
      <c r="O1434" s="5">
        <f t="shared" si="215"/>
        <v>5.4093366847092206E-3</v>
      </c>
      <c r="P1434" s="5">
        <f t="shared" si="212"/>
        <v>9.7803478422477941E-3</v>
      </c>
      <c r="Q1434" s="5">
        <f t="shared" si="213"/>
        <v>9.7803478422477941E-3</v>
      </c>
      <c r="R1434" s="5">
        <f t="shared" si="214"/>
        <v>6.0241864393375533E-3</v>
      </c>
      <c r="T1434" s="7">
        <f t="shared" si="208"/>
        <v>283.48384019991454</v>
      </c>
      <c r="U1434" s="4">
        <f t="shared" si="209"/>
        <v>1.8486373518435684E-3</v>
      </c>
      <c r="V1434" s="5">
        <f>T1434/MAX($T$14:T1434)-1</f>
        <v>-1.2253954967132663E-2</v>
      </c>
      <c r="Z1434" s="3"/>
      <c r="AA1434" s="3"/>
      <c r="AC1434" s="3"/>
      <c r="AE1434" s="3"/>
      <c r="AG1434" s="3"/>
      <c r="AL1434" s="3"/>
    </row>
    <row r="1435" spans="1:38" x14ac:dyDescent="0.25">
      <c r="A1435" s="3">
        <v>44650</v>
      </c>
      <c r="B1435">
        <v>19297218</v>
      </c>
      <c r="C1435">
        <v>34066156</v>
      </c>
      <c r="D1435">
        <v>25145080</v>
      </c>
      <c r="E1435">
        <v>35742164</v>
      </c>
      <c r="F1435">
        <v>20281088</v>
      </c>
      <c r="G1435">
        <v>33143364</v>
      </c>
      <c r="H1435">
        <v>33143364</v>
      </c>
      <c r="I1435">
        <v>25976798</v>
      </c>
      <c r="K1435" s="5">
        <f t="shared" si="211"/>
        <v>-4.7974646216379924E-3</v>
      </c>
      <c r="L1435" s="5">
        <f t="shared" si="206"/>
        <v>-4.4839804654619453E-3</v>
      </c>
      <c r="M1435" s="5">
        <f t="shared" si="207"/>
        <v>-9.9649736064466587E-4</v>
      </c>
      <c r="N1435" s="5">
        <f t="shared" si="210"/>
        <v>0</v>
      </c>
      <c r="O1435" s="5">
        <f t="shared" si="215"/>
        <v>-3.2065733722003165E-3</v>
      </c>
      <c r="P1435" s="5">
        <f t="shared" si="212"/>
        <v>0</v>
      </c>
      <c r="Q1435" s="5">
        <f t="shared" si="213"/>
        <v>0</v>
      </c>
      <c r="R1435" s="5">
        <f t="shared" si="214"/>
        <v>0</v>
      </c>
      <c r="T1435" s="7">
        <f t="shared" si="208"/>
        <v>283.00600990893025</v>
      </c>
      <c r="U1435" s="4">
        <f t="shared" si="209"/>
        <v>-1.685564477493115E-3</v>
      </c>
      <c r="V1435" s="5">
        <f>T1435/MAX($T$14:T1435)-1</f>
        <v>-1.3918864613424287E-2</v>
      </c>
      <c r="Z1435" s="3"/>
      <c r="AA1435" s="3"/>
      <c r="AC1435" s="3"/>
      <c r="AE1435" s="3"/>
      <c r="AG1435" s="3"/>
      <c r="AL1435" s="3"/>
    </row>
    <row r="1436" spans="1:38" x14ac:dyDescent="0.25">
      <c r="A1436" s="3">
        <v>44651</v>
      </c>
      <c r="B1436">
        <v>19169922</v>
      </c>
      <c r="C1436">
        <v>34004932</v>
      </c>
      <c r="D1436">
        <v>25145080</v>
      </c>
      <c r="E1436">
        <v>35742164</v>
      </c>
      <c r="F1436">
        <v>20186140</v>
      </c>
      <c r="G1436">
        <v>33174350</v>
      </c>
      <c r="H1436">
        <v>33174350</v>
      </c>
      <c r="I1436">
        <v>25971484</v>
      </c>
      <c r="K1436" s="5">
        <f t="shared" si="211"/>
        <v>-6.5965985356023493E-3</v>
      </c>
      <c r="L1436" s="5">
        <f t="shared" si="206"/>
        <v>-1.7972089366349309E-3</v>
      </c>
      <c r="M1436" s="5">
        <f t="shared" si="207"/>
        <v>0</v>
      </c>
      <c r="N1436" s="5">
        <f t="shared" si="210"/>
        <v>0</v>
      </c>
      <c r="O1436" s="5">
        <f t="shared" si="215"/>
        <v>-4.6816028804765875E-3</v>
      </c>
      <c r="P1436" s="5">
        <f t="shared" si="212"/>
        <v>9.3490811614649338E-4</v>
      </c>
      <c r="Q1436" s="5">
        <f t="shared" si="213"/>
        <v>9.3490811614649338E-4</v>
      </c>
      <c r="R1436" s="5">
        <f t="shared" si="214"/>
        <v>-2.0456716797812025E-4</v>
      </c>
      <c r="T1436" s="7">
        <f t="shared" si="208"/>
        <v>282.60236688159938</v>
      </c>
      <c r="U1436" s="4">
        <f t="shared" si="209"/>
        <v>-1.4262701610498751E-3</v>
      </c>
      <c r="V1436" s="5">
        <f>T1436/MAX($T$14:T1436)-1</f>
        <v>-1.5325282713200328E-2</v>
      </c>
      <c r="Z1436" s="3"/>
      <c r="AA1436" s="3"/>
      <c r="AC1436" s="3"/>
      <c r="AE1436" s="3"/>
      <c r="AG1436" s="3"/>
      <c r="AL1436" s="3"/>
    </row>
    <row r="1437" spans="1:38" x14ac:dyDescent="0.25">
      <c r="A1437" s="3">
        <v>44652</v>
      </c>
      <c r="B1437">
        <v>19262220</v>
      </c>
      <c r="C1437">
        <v>34151608</v>
      </c>
      <c r="D1437">
        <v>25218000</v>
      </c>
      <c r="E1437">
        <v>35808880</v>
      </c>
      <c r="F1437">
        <v>20064232</v>
      </c>
      <c r="G1437">
        <v>32968104</v>
      </c>
      <c r="H1437">
        <v>32968104</v>
      </c>
      <c r="I1437">
        <v>25950510</v>
      </c>
      <c r="K1437" s="5">
        <f t="shared" si="211"/>
        <v>4.8147300755840838E-3</v>
      </c>
      <c r="L1437" s="5">
        <f t="shared" si="206"/>
        <v>4.3133743069976305E-3</v>
      </c>
      <c r="M1437" s="5">
        <f t="shared" si="207"/>
        <v>2.8999708889372311E-3</v>
      </c>
      <c r="N1437" s="5">
        <f t="shared" si="210"/>
        <v>1.8665909540340753E-3</v>
      </c>
      <c r="O1437" s="5">
        <f t="shared" si="215"/>
        <v>-6.0391932286212313E-3</v>
      </c>
      <c r="P1437" s="5">
        <f t="shared" si="212"/>
        <v>-6.2170321347667645E-3</v>
      </c>
      <c r="Q1437" s="5">
        <f t="shared" si="213"/>
        <v>-6.2170321347667645E-3</v>
      </c>
      <c r="R1437" s="5">
        <f t="shared" si="214"/>
        <v>-8.0757803443187726E-4</v>
      </c>
      <c r="T1437" s="7">
        <f t="shared" si="208"/>
        <v>282.41209885727528</v>
      </c>
      <c r="U1437" s="4">
        <f t="shared" si="209"/>
        <v>-6.7327116337920212E-4</v>
      </c>
      <c r="V1437" s="5">
        <f>T1437/MAX($T$14:T1437)-1</f>
        <v>-1.5988235805658113E-2</v>
      </c>
      <c r="Z1437" s="3"/>
      <c r="AA1437" s="3"/>
      <c r="AC1437" s="3"/>
      <c r="AE1437" s="3"/>
      <c r="AG1437" s="3"/>
      <c r="AL1437" s="3"/>
    </row>
    <row r="1438" spans="1:38" x14ac:dyDescent="0.25">
      <c r="A1438" s="3">
        <v>44655</v>
      </c>
      <c r="B1438">
        <v>19494952</v>
      </c>
      <c r="C1438">
        <v>34531048</v>
      </c>
      <c r="D1438">
        <v>25716720</v>
      </c>
      <c r="E1438">
        <v>36599948</v>
      </c>
      <c r="F1438">
        <v>19967976</v>
      </c>
      <c r="G1438">
        <v>32820278</v>
      </c>
      <c r="H1438">
        <v>32820278</v>
      </c>
      <c r="I1438">
        <v>25950510</v>
      </c>
      <c r="K1438" s="5">
        <f t="shared" si="211"/>
        <v>1.2082304116555642E-2</v>
      </c>
      <c r="L1438" s="5">
        <f t="shared" si="206"/>
        <v>1.1110457815046271E-2</v>
      </c>
      <c r="M1438" s="5">
        <f t="shared" si="207"/>
        <v>1.9776350226029082E-2</v>
      </c>
      <c r="N1438" s="5">
        <f t="shared" si="210"/>
        <v>2.2091391855874942E-2</v>
      </c>
      <c r="O1438" s="5">
        <f t="shared" si="215"/>
        <v>-4.7973926936251132E-3</v>
      </c>
      <c r="P1438" s="5">
        <f t="shared" si="212"/>
        <v>-4.4839096600762796E-3</v>
      </c>
      <c r="Q1438" s="5">
        <f t="shared" si="213"/>
        <v>-4.4839096600762796E-3</v>
      </c>
      <c r="R1438" s="5">
        <f t="shared" si="214"/>
        <v>0</v>
      </c>
      <c r="T1438" s="7">
        <f t="shared" si="208"/>
        <v>284.22290024166779</v>
      </c>
      <c r="U1438" s="4">
        <f t="shared" si="209"/>
        <v>6.4119114999660332E-3</v>
      </c>
      <c r="V1438" s="5">
        <f>T1438/MAX($T$14:T1438)-1</f>
        <v>-9.6788394587185023E-3</v>
      </c>
      <c r="Z1438" s="3"/>
      <c r="AA1438" s="3"/>
      <c r="AC1438" s="3"/>
      <c r="AE1438" s="3"/>
      <c r="AG1438" s="3"/>
      <c r="AL1438" s="3"/>
    </row>
    <row r="1439" spans="1:38" x14ac:dyDescent="0.25">
      <c r="A1439" s="3">
        <v>44656</v>
      </c>
      <c r="B1439">
        <v>19546070</v>
      </c>
      <c r="C1439">
        <v>34472532</v>
      </c>
      <c r="D1439">
        <v>25831960</v>
      </c>
      <c r="E1439">
        <v>36500252</v>
      </c>
      <c r="F1439">
        <v>19910260</v>
      </c>
      <c r="G1439">
        <v>32761290</v>
      </c>
      <c r="H1439">
        <v>32761290</v>
      </c>
      <c r="I1439">
        <v>25950510</v>
      </c>
      <c r="K1439" s="5">
        <f t="shared" si="211"/>
        <v>2.6221146889717772E-3</v>
      </c>
      <c r="L1439" s="5">
        <f t="shared" si="206"/>
        <v>-1.6945909084485899E-3</v>
      </c>
      <c r="M1439" s="5">
        <f t="shared" si="207"/>
        <v>4.4811313417885135E-3</v>
      </c>
      <c r="N1439" s="5">
        <f t="shared" si="210"/>
        <v>-2.7239382963057945E-3</v>
      </c>
      <c r="O1439" s="5">
        <f t="shared" si="215"/>
        <v>-2.8904281535594434E-3</v>
      </c>
      <c r="P1439" s="5">
        <f t="shared" si="212"/>
        <v>-1.7973034841447522E-3</v>
      </c>
      <c r="Q1439" s="5">
        <f t="shared" si="213"/>
        <v>-1.7973034841447522E-3</v>
      </c>
      <c r="R1439" s="5">
        <f t="shared" si="214"/>
        <v>0</v>
      </c>
      <c r="T1439" s="7">
        <f t="shared" si="208"/>
        <v>284.08788305568203</v>
      </c>
      <c r="U1439" s="4">
        <f t="shared" si="209"/>
        <v>-4.7503978698038019E-4</v>
      </c>
      <c r="V1439" s="5">
        <f>T1439/MAX($T$14:T1439)-1</f>
        <v>-1.014928141186433E-2</v>
      </c>
      <c r="Z1439" s="3"/>
      <c r="AA1439" s="3"/>
      <c r="AC1439" s="3"/>
      <c r="AE1439" s="3"/>
      <c r="AG1439" s="3"/>
      <c r="AL1439" s="3"/>
    </row>
    <row r="1440" spans="1:38" x14ac:dyDescent="0.25">
      <c r="A1440" s="3">
        <v>44657</v>
      </c>
      <c r="B1440">
        <v>19585490</v>
      </c>
      <c r="C1440">
        <v>34554488</v>
      </c>
      <c r="D1440">
        <v>25941038</v>
      </c>
      <c r="E1440">
        <v>36536400</v>
      </c>
      <c r="F1440">
        <v>20005082</v>
      </c>
      <c r="G1440">
        <v>32902602</v>
      </c>
      <c r="H1440">
        <v>32902602</v>
      </c>
      <c r="I1440">
        <v>25998950</v>
      </c>
      <c r="K1440" s="5">
        <f t="shared" si="211"/>
        <v>2.0167737043814693E-3</v>
      </c>
      <c r="L1440" s="5">
        <f t="shared" si="206"/>
        <v>2.377429078896709E-3</v>
      </c>
      <c r="M1440" s="5">
        <f t="shared" si="207"/>
        <v>4.2225986723423148E-3</v>
      </c>
      <c r="N1440" s="5">
        <f t="shared" si="210"/>
        <v>9.9034932690322819E-4</v>
      </c>
      <c r="O1440" s="5">
        <f t="shared" si="215"/>
        <v>4.7624691992973478E-3</v>
      </c>
      <c r="P1440" s="5">
        <f t="shared" si="212"/>
        <v>4.3133832642121561E-3</v>
      </c>
      <c r="Q1440" s="5">
        <f t="shared" si="213"/>
        <v>4.3133832642121561E-3</v>
      </c>
      <c r="R1440" s="5">
        <f t="shared" si="214"/>
        <v>1.8666299814531495E-3</v>
      </c>
      <c r="T1440" s="7">
        <f t="shared" si="208"/>
        <v>284.97079327087016</v>
      </c>
      <c r="U1440" s="4">
        <f t="shared" si="209"/>
        <v>3.1078770614623163E-3</v>
      </c>
      <c r="V1440" s="5">
        <f>T1440/MAX($T$14:T1440)-1</f>
        <v>-7.0729470692922902E-3</v>
      </c>
      <c r="Z1440" s="3"/>
      <c r="AA1440" s="3"/>
      <c r="AC1440" s="3"/>
      <c r="AE1440" s="3"/>
      <c r="AG1440" s="3"/>
      <c r="AL1440" s="3"/>
    </row>
    <row r="1441" spans="1:38" x14ac:dyDescent="0.25">
      <c r="A1441" s="3">
        <v>44658</v>
      </c>
      <c r="B1441">
        <v>19416734</v>
      </c>
      <c r="C1441">
        <v>34242508</v>
      </c>
      <c r="D1441">
        <v>25710608</v>
      </c>
      <c r="E1441">
        <v>36167872</v>
      </c>
      <c r="F1441">
        <v>20246788</v>
      </c>
      <c r="G1441">
        <v>33268164</v>
      </c>
      <c r="H1441">
        <v>33268164</v>
      </c>
      <c r="I1441">
        <v>26573304</v>
      </c>
      <c r="K1441" s="5">
        <f t="shared" si="211"/>
        <v>-8.6163787579478512E-3</v>
      </c>
      <c r="L1441" s="5">
        <f t="shared" si="206"/>
        <v>-9.0286390584053411E-3</v>
      </c>
      <c r="M1441" s="5">
        <f t="shared" si="207"/>
        <v>-8.8828365310593682E-3</v>
      </c>
      <c r="N1441" s="5">
        <f t="shared" si="210"/>
        <v>-1.0086598570193006E-2</v>
      </c>
      <c r="O1441" s="5">
        <f t="shared" si="215"/>
        <v>1.2082229905381103E-2</v>
      </c>
      <c r="P1441" s="5">
        <f t="shared" si="212"/>
        <v>1.1110428287708141E-2</v>
      </c>
      <c r="Q1441" s="5">
        <f t="shared" si="213"/>
        <v>1.1110428287708141E-2</v>
      </c>
      <c r="R1441" s="5">
        <f t="shared" si="214"/>
        <v>2.2091430615467145E-2</v>
      </c>
      <c r="T1441" s="7">
        <f t="shared" si="208"/>
        <v>285.67538584336285</v>
      </c>
      <c r="U1441" s="4">
        <f t="shared" si="209"/>
        <v>2.4725080223323703E-3</v>
      </c>
      <c r="V1441" s="5">
        <f>T1441/MAX($T$14:T1441)-1</f>
        <v>-4.6179269653301436E-3</v>
      </c>
      <c r="Z1441" s="3"/>
      <c r="AA1441" s="3"/>
      <c r="AC1441" s="3"/>
      <c r="AE1441" s="3"/>
      <c r="AG1441" s="3"/>
      <c r="AL1441" s="3"/>
    </row>
    <row r="1442" spans="1:38" x14ac:dyDescent="0.25">
      <c r="A1442" s="3">
        <v>44659</v>
      </c>
      <c r="B1442">
        <v>19363894</v>
      </c>
      <c r="C1442">
        <v>34242508</v>
      </c>
      <c r="D1442">
        <v>25710608</v>
      </c>
      <c r="E1442">
        <v>36167872</v>
      </c>
      <c r="F1442">
        <v>20299880</v>
      </c>
      <c r="G1442">
        <v>33211790</v>
      </c>
      <c r="H1442">
        <v>33211790</v>
      </c>
      <c r="I1442">
        <v>26500920</v>
      </c>
      <c r="K1442" s="5">
        <f t="shared" si="211"/>
        <v>-2.7213639533816281E-3</v>
      </c>
      <c r="L1442" s="5">
        <f t="shared" si="206"/>
        <v>0</v>
      </c>
      <c r="M1442" s="5">
        <f t="shared" si="207"/>
        <v>0</v>
      </c>
      <c r="N1442" s="5">
        <f t="shared" si="210"/>
        <v>0</v>
      </c>
      <c r="O1442" s="5">
        <f t="shared" si="215"/>
        <v>2.6222430935711749E-3</v>
      </c>
      <c r="P1442" s="5">
        <f t="shared" si="212"/>
        <v>-1.6945329474749027E-3</v>
      </c>
      <c r="Q1442" s="5">
        <f t="shared" si="213"/>
        <v>-1.6945329474749027E-3</v>
      </c>
      <c r="R1442" s="5">
        <f t="shared" si="214"/>
        <v>-2.7239367750431231E-3</v>
      </c>
      <c r="T1442" s="7">
        <f t="shared" si="208"/>
        <v>285.45355449507747</v>
      </c>
      <c r="U1442" s="4">
        <f t="shared" si="209"/>
        <v>-7.7651544122542271E-4</v>
      </c>
      <c r="V1442" s="5">
        <f>T1442/MAX($T$14:T1442)-1</f>
        <v>-5.3908565149604071E-3</v>
      </c>
      <c r="Z1442" s="3"/>
      <c r="AA1442" s="3"/>
      <c r="AC1442" s="3"/>
      <c r="AE1442" s="3"/>
      <c r="AG1442" s="3"/>
      <c r="AL1442" s="3"/>
    </row>
    <row r="1443" spans="1:38" x14ac:dyDescent="0.25">
      <c r="A1443" s="3">
        <v>44662</v>
      </c>
      <c r="B1443">
        <v>19385634</v>
      </c>
      <c r="C1443">
        <v>34096912</v>
      </c>
      <c r="D1443">
        <v>25710608</v>
      </c>
      <c r="E1443">
        <v>36080576</v>
      </c>
      <c r="F1443">
        <v>20340818</v>
      </c>
      <c r="G1443">
        <v>33290748</v>
      </c>
      <c r="H1443">
        <v>33290748</v>
      </c>
      <c r="I1443">
        <v>26527164</v>
      </c>
      <c r="K1443" s="5">
        <f t="shared" si="211"/>
        <v>1.1227080668794187E-3</v>
      </c>
      <c r="L1443" s="5">
        <f t="shared" si="206"/>
        <v>-4.2519081838281458E-3</v>
      </c>
      <c r="M1443" s="5">
        <f t="shared" si="207"/>
        <v>0</v>
      </c>
      <c r="N1443" s="5">
        <f t="shared" si="210"/>
        <v>-2.4136338460830631E-3</v>
      </c>
      <c r="O1443" s="5">
        <f t="shared" si="215"/>
        <v>2.0166621674611029E-3</v>
      </c>
      <c r="P1443" s="5">
        <f t="shared" si="212"/>
        <v>2.3774087455088466E-3</v>
      </c>
      <c r="Q1443" s="5">
        <f t="shared" si="213"/>
        <v>2.3774087455088466E-3</v>
      </c>
      <c r="R1443" s="5">
        <f t="shared" si="214"/>
        <v>9.9030524223309158E-4</v>
      </c>
      <c r="T1443" s="7">
        <f t="shared" si="208"/>
        <v>285.53273042412883</v>
      </c>
      <c r="U1443" s="4">
        <f t="shared" si="209"/>
        <v>2.7736886721001219E-4</v>
      </c>
      <c r="V1443" s="5">
        <f>T1443/MAX($T$14:T1443)-1</f>
        <v>-5.1149829035153083E-3</v>
      </c>
      <c r="Z1443" s="3"/>
      <c r="AA1443" s="3"/>
      <c r="AC1443" s="3"/>
      <c r="AE1443" s="3"/>
      <c r="AG1443" s="3"/>
      <c r="AL1443" s="3"/>
    </row>
    <row r="1444" spans="1:38" x14ac:dyDescent="0.25">
      <c r="A1444" s="3">
        <v>44663</v>
      </c>
      <c r="B1444">
        <v>19295864</v>
      </c>
      <c r="C1444">
        <v>34069648</v>
      </c>
      <c r="D1444">
        <v>25690186</v>
      </c>
      <c r="E1444">
        <v>35981656</v>
      </c>
      <c r="F1444">
        <v>20344890</v>
      </c>
      <c r="G1444">
        <v>33236714</v>
      </c>
      <c r="H1444">
        <v>33236714</v>
      </c>
      <c r="I1444">
        <v>26453884</v>
      </c>
      <c r="K1444" s="5">
        <f t="shared" si="211"/>
        <v>-4.630748728671974E-3</v>
      </c>
      <c r="L1444" s="5">
        <f t="shared" si="206"/>
        <v>-7.9960320160366027E-4</v>
      </c>
      <c r="M1444" s="5">
        <f t="shared" si="207"/>
        <v>-7.9430249179635037E-4</v>
      </c>
      <c r="N1444" s="5">
        <f t="shared" si="210"/>
        <v>-2.7416413751265578E-3</v>
      </c>
      <c r="O1444" s="5">
        <f t="shared" si="215"/>
        <v>2.0018860598436383E-4</v>
      </c>
      <c r="P1444" s="5">
        <f t="shared" si="212"/>
        <v>-1.6230935994588913E-3</v>
      </c>
      <c r="Q1444" s="5">
        <f t="shared" si="213"/>
        <v>-1.6230935994588913E-3</v>
      </c>
      <c r="R1444" s="5">
        <f t="shared" si="214"/>
        <v>-2.7624513498691883E-3</v>
      </c>
      <c r="T1444" s="7">
        <f t="shared" si="208"/>
        <v>285.00539623757072</v>
      </c>
      <c r="U1444" s="4">
        <f t="shared" si="209"/>
        <v>-1.8468432175001437E-3</v>
      </c>
      <c r="V1444" s="5">
        <f>T1444/MAX($T$14:T1444)-1</f>
        <v>-6.9523795495325391E-3</v>
      </c>
      <c r="Z1444" s="3"/>
      <c r="AA1444" s="3"/>
      <c r="AC1444" s="3"/>
      <c r="AE1444" s="3"/>
      <c r="AG1444" s="3"/>
      <c r="AL1444" s="3"/>
    </row>
    <row r="1445" spans="1:38" x14ac:dyDescent="0.25">
      <c r="A1445" s="3">
        <v>44664</v>
      </c>
      <c r="B1445">
        <v>19236998</v>
      </c>
      <c r="C1445">
        <v>34448236</v>
      </c>
      <c r="D1445">
        <v>25819414</v>
      </c>
      <c r="E1445">
        <v>36236684</v>
      </c>
      <c r="F1445">
        <v>20279498</v>
      </c>
      <c r="G1445">
        <v>33208490</v>
      </c>
      <c r="H1445">
        <v>33208490</v>
      </c>
      <c r="I1445">
        <v>26423704</v>
      </c>
      <c r="K1445" s="5">
        <f t="shared" si="211"/>
        <v>-3.0507055812581951E-3</v>
      </c>
      <c r="L1445" s="5">
        <f t="shared" si="206"/>
        <v>1.1112178206243772E-2</v>
      </c>
      <c r="M1445" s="5">
        <f t="shared" si="207"/>
        <v>5.0302477374044585E-3</v>
      </c>
      <c r="N1445" s="5">
        <f t="shared" si="210"/>
        <v>7.0877226995889053E-3</v>
      </c>
      <c r="O1445" s="5">
        <f t="shared" si="215"/>
        <v>-3.214173190417835E-3</v>
      </c>
      <c r="P1445" s="5">
        <f t="shared" si="212"/>
        <v>-8.4918142028123089E-4</v>
      </c>
      <c r="Q1445" s="5">
        <f t="shared" si="213"/>
        <v>-8.4918142028123089E-4</v>
      </c>
      <c r="R1445" s="5">
        <f t="shared" si="214"/>
        <v>-1.1408532675202254E-3</v>
      </c>
      <c r="T1445" s="7">
        <f t="shared" si="208"/>
        <v>285.50864643133741</v>
      </c>
      <c r="U1445" s="4">
        <f t="shared" si="209"/>
        <v>1.7657567204348024E-3</v>
      </c>
      <c r="V1445" s="5">
        <f>T1445/MAX($T$14:T1445)-1</f>
        <v>-5.1988990400102519E-3</v>
      </c>
      <c r="Z1445" s="3"/>
      <c r="AA1445" s="3"/>
      <c r="AC1445" s="3"/>
      <c r="AE1445" s="3"/>
      <c r="AG1445" s="3"/>
      <c r="AL1445" s="3"/>
    </row>
    <row r="1446" spans="1:38" x14ac:dyDescent="0.25">
      <c r="A1446" s="3">
        <v>44669</v>
      </c>
      <c r="B1446">
        <v>19172640</v>
      </c>
      <c r="C1446">
        <v>34448236</v>
      </c>
      <c r="D1446">
        <v>25774074</v>
      </c>
      <c r="E1446">
        <v>36236684</v>
      </c>
      <c r="F1446">
        <v>20302264</v>
      </c>
      <c r="G1446">
        <v>33067290</v>
      </c>
      <c r="H1446">
        <v>33067290</v>
      </c>
      <c r="I1446">
        <v>26359928</v>
      </c>
      <c r="K1446" s="5">
        <f t="shared" si="211"/>
        <v>-3.3455323954392213E-3</v>
      </c>
      <c r="L1446" s="5">
        <f t="shared" ref="L1446:L1509" si="216">C1446/C1445-1</f>
        <v>0</v>
      </c>
      <c r="M1446" s="5">
        <f t="shared" ref="M1446:M1509" si="217">D1446/D1445-1</f>
        <v>-1.7560429527950783E-3</v>
      </c>
      <c r="N1446" s="5">
        <f t="shared" si="210"/>
        <v>0</v>
      </c>
      <c r="O1446" s="5">
        <f t="shared" si="215"/>
        <v>1.1226116149423149E-3</v>
      </c>
      <c r="P1446" s="5">
        <f t="shared" si="212"/>
        <v>-4.2519247337051702E-3</v>
      </c>
      <c r="Q1446" s="5">
        <f t="shared" si="213"/>
        <v>-4.2519247337051702E-3</v>
      </c>
      <c r="R1446" s="5">
        <f t="shared" si="214"/>
        <v>-2.4135904640772976E-3</v>
      </c>
      <c r="T1446" s="7">
        <f t="shared" si="208"/>
        <v>284.97701492545912</v>
      </c>
      <c r="U1446" s="4">
        <f t="shared" si="209"/>
        <v>-1.8620504580974528E-3</v>
      </c>
      <c r="V1446" s="5">
        <f>T1446/MAX($T$14:T1446)-1</f>
        <v>-7.0512688857687911E-3</v>
      </c>
      <c r="Z1446" s="3"/>
      <c r="AA1446" s="3"/>
      <c r="AC1446" s="3"/>
      <c r="AE1446" s="3"/>
      <c r="AG1446" s="3"/>
      <c r="AL1446" s="3"/>
    </row>
    <row r="1447" spans="1:38" x14ac:dyDescent="0.25">
      <c r="A1447" s="3">
        <v>44670</v>
      </c>
      <c r="B1447">
        <v>19516438</v>
      </c>
      <c r="C1447">
        <v>34506548</v>
      </c>
      <c r="D1447">
        <v>25534602</v>
      </c>
      <c r="E1447">
        <v>36614692</v>
      </c>
      <c r="F1447">
        <v>20208250</v>
      </c>
      <c r="G1447">
        <v>33040850</v>
      </c>
      <c r="H1447">
        <v>33040850</v>
      </c>
      <c r="I1447">
        <v>26287656</v>
      </c>
      <c r="K1447" s="5">
        <f t="shared" si="211"/>
        <v>1.7931698503701021E-2</v>
      </c>
      <c r="L1447" s="5">
        <f t="shared" si="216"/>
        <v>1.6927426995101413E-3</v>
      </c>
      <c r="M1447" s="5">
        <f t="shared" si="217"/>
        <v>-9.2911970377674846E-3</v>
      </c>
      <c r="N1447" s="5">
        <f t="shared" si="210"/>
        <v>1.0431638833177992E-2</v>
      </c>
      <c r="O1447" s="5">
        <f t="shared" si="215"/>
        <v>-4.6307150768998273E-3</v>
      </c>
      <c r="P1447" s="5">
        <f t="shared" si="212"/>
        <v>-7.9958170143368257E-4</v>
      </c>
      <c r="Q1447" s="5">
        <f t="shared" si="213"/>
        <v>-7.9958170143368257E-4</v>
      </c>
      <c r="R1447" s="5">
        <f t="shared" si="214"/>
        <v>-2.7417373825907587E-3</v>
      </c>
      <c r="T1447" s="7">
        <f t="shared" ref="T1447:T1510" si="218">T1446*(1+U1447)</f>
        <v>285.39711618354801</v>
      </c>
      <c r="U1447" s="4">
        <f t="shared" ref="U1447:U1510" si="219">(K1447*$K$12%)+(L1447*$L$12%)+(M1447*$M$12%)+(N1447*$N$12%)+(O1447*$O$12%)+(P1447*$P$12%)+(Q1447*$Q$12%)+(R1447*$R$12%)</f>
        <v>1.4741583920329648E-3</v>
      </c>
      <c r="V1447" s="5">
        <f>T1447/MAX($T$14:T1447)-1</f>
        <v>-5.5875051809382015E-3</v>
      </c>
      <c r="Z1447" s="3"/>
      <c r="AA1447" s="3"/>
      <c r="AC1447" s="3"/>
      <c r="AE1447" s="3"/>
      <c r="AG1447" s="3"/>
      <c r="AL1447" s="3"/>
    </row>
    <row r="1448" spans="1:38" x14ac:dyDescent="0.25">
      <c r="A1448" s="3">
        <v>44671</v>
      </c>
      <c r="B1448">
        <v>19268272</v>
      </c>
      <c r="C1448">
        <v>34387176</v>
      </c>
      <c r="D1448">
        <v>25553738</v>
      </c>
      <c r="E1448">
        <v>36271136</v>
      </c>
      <c r="F1448">
        <v>20223802</v>
      </c>
      <c r="G1448">
        <v>33161634</v>
      </c>
      <c r="H1448">
        <v>33161634</v>
      </c>
      <c r="I1448">
        <v>26347228</v>
      </c>
      <c r="K1448" s="5">
        <f t="shared" si="211"/>
        <v>-1.2715742493584092E-2</v>
      </c>
      <c r="L1448" s="5">
        <f t="shared" si="216"/>
        <v>-3.4594013866585671E-3</v>
      </c>
      <c r="M1448" s="5">
        <f t="shared" si="217"/>
        <v>7.4941446120835309E-4</v>
      </c>
      <c r="N1448" s="5">
        <f t="shared" si="210"/>
        <v>-9.3830094214639725E-3</v>
      </c>
      <c r="O1448" s="5">
        <f t="shared" si="215"/>
        <v>7.6958667870785646E-4</v>
      </c>
      <c r="P1448" s="5">
        <f t="shared" si="212"/>
        <v>3.6555960273418897E-3</v>
      </c>
      <c r="Q1448" s="5">
        <f t="shared" si="213"/>
        <v>3.6555960273418897E-3</v>
      </c>
      <c r="R1448" s="5">
        <f t="shared" si="214"/>
        <v>2.2661586867995798E-3</v>
      </c>
      <c r="T1448" s="7">
        <f t="shared" si="218"/>
        <v>284.88119663102617</v>
      </c>
      <c r="U1448" s="4">
        <f t="shared" si="219"/>
        <v>-1.8077251775383829E-3</v>
      </c>
      <c r="V1448" s="5">
        <f>T1448/MAX($T$14:T1448)-1</f>
        <v>-7.3851296846813019E-3</v>
      </c>
      <c r="Z1448" s="3"/>
      <c r="AA1448" s="3"/>
      <c r="AC1448" s="3"/>
      <c r="AE1448" s="3"/>
      <c r="AG1448" s="3"/>
      <c r="AL1448" s="3"/>
    </row>
    <row r="1449" spans="1:38" x14ac:dyDescent="0.25">
      <c r="A1449" s="3">
        <v>44672</v>
      </c>
      <c r="B1449">
        <v>19237796</v>
      </c>
      <c r="C1449">
        <v>34214608</v>
      </c>
      <c r="D1449">
        <v>25553738</v>
      </c>
      <c r="E1449">
        <v>36271136</v>
      </c>
      <c r="F1449">
        <v>20156142</v>
      </c>
      <c r="G1449">
        <v>33161634</v>
      </c>
      <c r="H1449">
        <v>33161634</v>
      </c>
      <c r="I1449">
        <v>26347228</v>
      </c>
      <c r="K1449" s="5">
        <f t="shared" si="211"/>
        <v>-1.5816675205747588E-3</v>
      </c>
      <c r="L1449" s="5">
        <f t="shared" si="216"/>
        <v>-5.0183824341958339E-3</v>
      </c>
      <c r="M1449" s="5">
        <f t="shared" si="217"/>
        <v>0</v>
      </c>
      <c r="N1449" s="5">
        <f t="shared" si="210"/>
        <v>0</v>
      </c>
      <c r="O1449" s="5">
        <f t="shared" si="215"/>
        <v>-3.3455628175157459E-3</v>
      </c>
      <c r="P1449" s="5">
        <f t="shared" si="212"/>
        <v>0</v>
      </c>
      <c r="Q1449" s="5">
        <f t="shared" si="213"/>
        <v>0</v>
      </c>
      <c r="R1449" s="5">
        <f t="shared" si="214"/>
        <v>0</v>
      </c>
      <c r="T1449" s="7">
        <f t="shared" si="218"/>
        <v>284.52703187255145</v>
      </c>
      <c r="U1449" s="4">
        <f t="shared" si="219"/>
        <v>-1.2432015965357923E-3</v>
      </c>
      <c r="V1449" s="5">
        <f>T1449/MAX($T$14:T1449)-1</f>
        <v>-8.6191500762025086E-3</v>
      </c>
      <c r="Z1449" s="3"/>
      <c r="AA1449" s="3"/>
      <c r="AC1449" s="3"/>
      <c r="AE1449" s="3"/>
      <c r="AG1449" s="3"/>
      <c r="AL1449" s="3"/>
    </row>
    <row r="1450" spans="1:38" x14ac:dyDescent="0.25">
      <c r="A1450" s="3">
        <v>44676</v>
      </c>
      <c r="B1450">
        <v>19277216</v>
      </c>
      <c r="C1450">
        <v>34233560</v>
      </c>
      <c r="D1450">
        <v>25595304</v>
      </c>
      <c r="E1450">
        <v>36346176</v>
      </c>
      <c r="F1450">
        <v>20517576</v>
      </c>
      <c r="G1450">
        <v>33217770</v>
      </c>
      <c r="H1450">
        <v>33217770</v>
      </c>
      <c r="I1450">
        <v>26622072</v>
      </c>
      <c r="K1450" s="5">
        <f t="shared" si="211"/>
        <v>2.0490912784396631E-3</v>
      </c>
      <c r="L1450" s="5">
        <f t="shared" si="216"/>
        <v>5.539154503830801E-4</v>
      </c>
      <c r="M1450" s="5">
        <f t="shared" si="217"/>
        <v>1.6266113396012916E-3</v>
      </c>
      <c r="N1450" s="5">
        <f t="shared" si="210"/>
        <v>2.0688626901566032E-3</v>
      </c>
      <c r="O1450" s="5">
        <f t="shared" si="215"/>
        <v>1.7931705382905117E-2</v>
      </c>
      <c r="P1450" s="5">
        <f t="shared" si="212"/>
        <v>1.692799576763937E-3</v>
      </c>
      <c r="Q1450" s="5">
        <f t="shared" si="213"/>
        <v>1.692799576763937E-3</v>
      </c>
      <c r="R1450" s="5">
        <f t="shared" si="214"/>
        <v>1.04316097313919E-2</v>
      </c>
      <c r="T1450" s="7">
        <f t="shared" si="218"/>
        <v>285.88022091971965</v>
      </c>
      <c r="U1450" s="4">
        <f t="shared" si="219"/>
        <v>4.755924378300691E-3</v>
      </c>
      <c r="V1450" s="5">
        <f>T1450/MAX($T$14:T1450)-1</f>
        <v>-3.9042177238695075E-3</v>
      </c>
      <c r="Z1450" s="3"/>
      <c r="AA1450" s="3"/>
      <c r="AC1450" s="3"/>
      <c r="AE1450" s="3"/>
      <c r="AG1450" s="3"/>
      <c r="AL1450" s="3"/>
    </row>
    <row r="1451" spans="1:38" x14ac:dyDescent="0.25">
      <c r="A1451" s="3">
        <v>44677</v>
      </c>
      <c r="B1451">
        <v>19334590</v>
      </c>
      <c r="C1451">
        <v>34369904</v>
      </c>
      <c r="D1451">
        <v>25674774</v>
      </c>
      <c r="E1451">
        <v>36469752</v>
      </c>
      <c r="F1451">
        <v>20256680</v>
      </c>
      <c r="G1451">
        <v>33102852</v>
      </c>
      <c r="H1451">
        <v>33102852</v>
      </c>
      <c r="I1451">
        <v>26372276</v>
      </c>
      <c r="K1451" s="5">
        <f t="shared" si="211"/>
        <v>2.9762596424711685E-3</v>
      </c>
      <c r="L1451" s="5">
        <f t="shared" si="216"/>
        <v>3.9827584393794524E-3</v>
      </c>
      <c r="M1451" s="5">
        <f t="shared" si="217"/>
        <v>3.1048664239345936E-3</v>
      </c>
      <c r="N1451" s="5">
        <f t="shared" si="210"/>
        <v>3.39997253081048E-3</v>
      </c>
      <c r="O1451" s="5">
        <f t="shared" si="215"/>
        <v>-1.2715732111824529E-2</v>
      </c>
      <c r="P1451" s="5">
        <f t="shared" si="212"/>
        <v>-3.4595338579320734E-3</v>
      </c>
      <c r="Q1451" s="5">
        <f t="shared" si="213"/>
        <v>-3.4595338579320734E-3</v>
      </c>
      <c r="R1451" s="5">
        <f t="shared" si="214"/>
        <v>-9.3830412598989721E-3</v>
      </c>
      <c r="T1451" s="7">
        <f t="shared" si="218"/>
        <v>285.3243988701347</v>
      </c>
      <c r="U1451" s="4">
        <f t="shared" si="219"/>
        <v>-1.9442480063739942E-3</v>
      </c>
      <c r="V1451" s="5">
        <f>T1451/MAX($T$14:T1451)-1</f>
        <v>-5.8408749627174572E-3</v>
      </c>
      <c r="Z1451" s="3"/>
      <c r="AA1451" s="3"/>
      <c r="AC1451" s="3"/>
      <c r="AE1451" s="3"/>
      <c r="AG1451" s="3"/>
      <c r="AL1451" s="3"/>
    </row>
    <row r="1452" spans="1:38" x14ac:dyDescent="0.25">
      <c r="A1452" s="3">
        <v>44678</v>
      </c>
      <c r="B1452">
        <v>19237874</v>
      </c>
      <c r="C1452">
        <v>34197972</v>
      </c>
      <c r="D1452">
        <v>25508416</v>
      </c>
      <c r="E1452">
        <v>36238584</v>
      </c>
      <c r="F1452">
        <v>20272754</v>
      </c>
      <c r="G1452">
        <v>33102852</v>
      </c>
      <c r="H1452">
        <v>33102852</v>
      </c>
      <c r="I1452">
        <v>26372276</v>
      </c>
      <c r="K1452" s="5">
        <f t="shared" si="211"/>
        <v>-5.002226579410296E-3</v>
      </c>
      <c r="L1452" s="5">
        <f t="shared" si="216"/>
        <v>-5.0023997739417903E-3</v>
      </c>
      <c r="M1452" s="5">
        <f t="shared" si="217"/>
        <v>-6.4794338598657131E-3</v>
      </c>
      <c r="N1452" s="5">
        <f t="shared" si="210"/>
        <v>-6.338622757840473E-3</v>
      </c>
      <c r="O1452" s="5">
        <f t="shared" si="215"/>
        <v>7.9351601545751826E-4</v>
      </c>
      <c r="P1452" s="5">
        <f t="shared" si="212"/>
        <v>0</v>
      </c>
      <c r="Q1452" s="5">
        <f t="shared" si="213"/>
        <v>0</v>
      </c>
      <c r="R1452" s="5">
        <f t="shared" si="214"/>
        <v>0</v>
      </c>
      <c r="T1452" s="7">
        <f t="shared" si="218"/>
        <v>284.53871651773261</v>
      </c>
      <c r="U1452" s="4">
        <f t="shared" si="219"/>
        <v>-2.7536458694500943E-3</v>
      </c>
      <c r="V1452" s="5">
        <f>T1452/MAX($T$14:T1452)-1</f>
        <v>-8.5784371309525209E-3</v>
      </c>
      <c r="Z1452" s="3"/>
      <c r="AA1452" s="3"/>
      <c r="AC1452" s="3"/>
      <c r="AE1452" s="3"/>
      <c r="AG1452" s="3"/>
      <c r="AL1452" s="3"/>
    </row>
    <row r="1453" spans="1:38" x14ac:dyDescent="0.25">
      <c r="A1453" s="3">
        <v>44679</v>
      </c>
      <c r="B1453">
        <v>19004052</v>
      </c>
      <c r="C1453">
        <v>34045412</v>
      </c>
      <c r="D1453">
        <v>25467896</v>
      </c>
      <c r="E1453">
        <v>36082376</v>
      </c>
      <c r="F1453">
        <v>20138356</v>
      </c>
      <c r="G1453">
        <v>33102852</v>
      </c>
      <c r="H1453">
        <v>33102852</v>
      </c>
      <c r="I1453">
        <v>26372276</v>
      </c>
      <c r="K1453" s="5">
        <f t="shared" si="211"/>
        <v>-1.2154253635302981E-2</v>
      </c>
      <c r="L1453" s="5">
        <f t="shared" si="216"/>
        <v>-4.4610832478604312E-3</v>
      </c>
      <c r="M1453" s="5">
        <f t="shared" si="217"/>
        <v>-1.5884953420862713E-3</v>
      </c>
      <c r="N1453" s="5">
        <f t="shared" si="210"/>
        <v>-4.3105437011556891E-3</v>
      </c>
      <c r="O1453" s="5">
        <f t="shared" si="215"/>
        <v>-6.6294890176243904E-3</v>
      </c>
      <c r="P1453" s="5">
        <f t="shared" si="212"/>
        <v>0</v>
      </c>
      <c r="Q1453" s="5">
        <f t="shared" si="213"/>
        <v>0</v>
      </c>
      <c r="R1453" s="5">
        <f t="shared" si="214"/>
        <v>0</v>
      </c>
      <c r="T1453" s="7">
        <f t="shared" si="218"/>
        <v>283.50214677704008</v>
      </c>
      <c r="U1453" s="4">
        <f t="shared" si="219"/>
        <v>-3.6429831180037203E-3</v>
      </c>
      <c r="V1453" s="5">
        <f>T1453/MAX($T$14:T1453)-1</f>
        <v>-1.2190169147309304E-2</v>
      </c>
      <c r="Z1453" s="3"/>
      <c r="AA1453" s="3"/>
      <c r="AC1453" s="3"/>
      <c r="AE1453" s="3"/>
      <c r="AG1453" s="3"/>
      <c r="AL1453" s="3"/>
    </row>
    <row r="1454" spans="1:38" x14ac:dyDescent="0.25">
      <c r="A1454" s="3">
        <v>44680</v>
      </c>
      <c r="B1454">
        <v>18963146</v>
      </c>
      <c r="C1454">
        <v>33937512</v>
      </c>
      <c r="D1454">
        <v>25456426</v>
      </c>
      <c r="E1454">
        <v>36066220</v>
      </c>
      <c r="F1454">
        <v>20179622</v>
      </c>
      <c r="G1454">
        <v>33121186</v>
      </c>
      <c r="H1454">
        <v>33121186</v>
      </c>
      <c r="I1454">
        <v>26426838</v>
      </c>
      <c r="K1454" s="5">
        <f t="shared" si="211"/>
        <v>-2.15248832196413E-3</v>
      </c>
      <c r="L1454" s="5">
        <f t="shared" si="216"/>
        <v>-3.1692963504157401E-3</v>
      </c>
      <c r="M1454" s="5">
        <f t="shared" si="217"/>
        <v>-4.503709297383196E-4</v>
      </c>
      <c r="N1454" s="5">
        <f t="shared" si="210"/>
        <v>-4.4775321891221687E-4</v>
      </c>
      <c r="O1454" s="5">
        <f t="shared" si="215"/>
        <v>2.0491245660767543E-3</v>
      </c>
      <c r="P1454" s="5">
        <f t="shared" si="212"/>
        <v>5.5384955954851378E-4</v>
      </c>
      <c r="Q1454" s="5">
        <f t="shared" si="213"/>
        <v>5.5384955954851378E-4</v>
      </c>
      <c r="R1454" s="5">
        <f t="shared" si="214"/>
        <v>2.0689150985679916E-3</v>
      </c>
      <c r="T1454" s="7">
        <f t="shared" si="218"/>
        <v>283.466915609561</v>
      </c>
      <c r="U1454" s="4">
        <f t="shared" si="219"/>
        <v>-1.2427125466107913E-4</v>
      </c>
      <c r="V1454" s="5">
        <f>T1454/MAX($T$14:T1454)-1</f>
        <v>-1.231292551435581E-2</v>
      </c>
      <c r="Z1454" s="3"/>
      <c r="AA1454" s="3"/>
      <c r="AC1454" s="3"/>
      <c r="AE1454" s="3"/>
      <c r="AG1454" s="3"/>
      <c r="AL1454" s="3"/>
    </row>
    <row r="1455" spans="1:38" x14ac:dyDescent="0.25">
      <c r="A1455" s="3">
        <v>44683</v>
      </c>
      <c r="B1455">
        <v>18989276</v>
      </c>
      <c r="C1455">
        <v>33964060</v>
      </c>
      <c r="D1455">
        <v>25518562</v>
      </c>
      <c r="E1455">
        <v>36145380</v>
      </c>
      <c r="F1455">
        <v>20239684</v>
      </c>
      <c r="G1455">
        <v>33253100</v>
      </c>
      <c r="H1455">
        <v>33253100</v>
      </c>
      <c r="I1455">
        <v>26516690</v>
      </c>
      <c r="K1455" s="5">
        <f t="shared" si="211"/>
        <v>1.3779359184389328E-3</v>
      </c>
      <c r="L1455" s="5">
        <f t="shared" si="216"/>
        <v>7.8226123352820309E-4</v>
      </c>
      <c r="M1455" s="5">
        <f t="shared" si="217"/>
        <v>2.4408768143651116E-3</v>
      </c>
      <c r="N1455" s="5">
        <f t="shared" si="210"/>
        <v>2.1948515813412506E-3</v>
      </c>
      <c r="O1455" s="5">
        <f t="shared" si="215"/>
        <v>2.9763689329760368E-3</v>
      </c>
      <c r="P1455" s="5">
        <f t="shared" si="212"/>
        <v>3.9827680083677208E-3</v>
      </c>
      <c r="Q1455" s="5">
        <f t="shared" si="213"/>
        <v>3.9827680083677208E-3</v>
      </c>
      <c r="R1455" s="5">
        <f t="shared" si="214"/>
        <v>3.4000284105120127E-3</v>
      </c>
      <c r="T1455" s="7">
        <f t="shared" si="218"/>
        <v>284.21590106796248</v>
      </c>
      <c r="U1455" s="4">
        <f t="shared" si="219"/>
        <v>2.6422323634871236E-3</v>
      </c>
      <c r="V1455" s="5">
        <f>T1455/MAX($T$14:T1455)-1</f>
        <v>-9.703226761151873E-3</v>
      </c>
      <c r="Z1455" s="3"/>
      <c r="AA1455" s="3"/>
      <c r="AC1455" s="3"/>
      <c r="AE1455" s="3"/>
      <c r="AG1455" s="3"/>
      <c r="AL1455" s="3"/>
    </row>
    <row r="1456" spans="1:38" x14ac:dyDescent="0.25">
      <c r="A1456" s="3">
        <v>44685</v>
      </c>
      <c r="B1456">
        <v>19300568</v>
      </c>
      <c r="C1456">
        <v>34678824</v>
      </c>
      <c r="D1456">
        <v>25815804</v>
      </c>
      <c r="E1456">
        <v>36459992</v>
      </c>
      <c r="F1456">
        <v>20138438</v>
      </c>
      <c r="G1456">
        <v>33086756</v>
      </c>
      <c r="H1456">
        <v>33086756</v>
      </c>
      <c r="I1456">
        <v>26348610</v>
      </c>
      <c r="K1456" s="5">
        <f t="shared" si="211"/>
        <v>1.6393042051734863E-2</v>
      </c>
      <c r="L1456" s="5">
        <f t="shared" si="216"/>
        <v>2.1044716091068061E-2</v>
      </c>
      <c r="M1456" s="5">
        <f t="shared" si="217"/>
        <v>1.1648070138121414E-2</v>
      </c>
      <c r="N1456" s="5">
        <f t="shared" si="210"/>
        <v>8.7040722770101997E-3</v>
      </c>
      <c r="O1456" s="5">
        <f t="shared" si="215"/>
        <v>-5.0023508272164507E-3</v>
      </c>
      <c r="P1456" s="5">
        <f t="shared" si="212"/>
        <v>-5.002360682161977E-3</v>
      </c>
      <c r="Q1456" s="5">
        <f t="shared" si="213"/>
        <v>-5.002360682161977E-3</v>
      </c>
      <c r="R1456" s="5">
        <f t="shared" si="214"/>
        <v>-6.3386493563110102E-3</v>
      </c>
      <c r="T1456" s="7">
        <f t="shared" si="218"/>
        <v>285.5106529649666</v>
      </c>
      <c r="U1456" s="4">
        <f t="shared" si="219"/>
        <v>4.5555223762603902E-3</v>
      </c>
      <c r="V1456" s="5">
        <f>T1456/MAX($T$14:T1456)-1</f>
        <v>-5.191907651523886E-3</v>
      </c>
      <c r="Z1456" s="3"/>
      <c r="AA1456" s="3"/>
      <c r="AC1456" s="3"/>
      <c r="AE1456" s="3"/>
      <c r="AG1456" s="3"/>
      <c r="AL1456" s="3"/>
    </row>
    <row r="1457" spans="1:38" x14ac:dyDescent="0.25">
      <c r="A1457" s="3">
        <v>44686</v>
      </c>
      <c r="B1457">
        <v>18840498</v>
      </c>
      <c r="C1457">
        <v>33928932</v>
      </c>
      <c r="D1457">
        <v>25440158</v>
      </c>
      <c r="E1457">
        <v>35857800</v>
      </c>
      <c r="F1457">
        <v>20013376</v>
      </c>
      <c r="G1457">
        <v>33051634</v>
      </c>
      <c r="H1457">
        <v>33051634</v>
      </c>
      <c r="I1457">
        <v>26300064</v>
      </c>
      <c r="K1457" s="5">
        <f t="shared" si="211"/>
        <v>-2.3837122306452296E-2</v>
      </c>
      <c r="L1457" s="5">
        <f t="shared" si="216"/>
        <v>-2.1623916658765618E-2</v>
      </c>
      <c r="M1457" s="5">
        <f t="shared" si="217"/>
        <v>-1.4551009141532067E-2</v>
      </c>
      <c r="N1457" s="5">
        <f t="shared" si="210"/>
        <v>-1.6516514869229781E-2</v>
      </c>
      <c r="O1457" s="5">
        <f t="shared" si="215"/>
        <v>-6.2101142104467044E-3</v>
      </c>
      <c r="P1457" s="5">
        <f t="shared" si="212"/>
        <v>-1.0615123465110843E-3</v>
      </c>
      <c r="Q1457" s="5">
        <f t="shared" si="213"/>
        <v>-1.0615123465110843E-3</v>
      </c>
      <c r="R1457" s="5">
        <f t="shared" si="214"/>
        <v>-1.842450133043072E-3</v>
      </c>
      <c r="T1457" s="7">
        <f t="shared" si="218"/>
        <v>282.41628308298408</v>
      </c>
      <c r="U1457" s="4">
        <f t="shared" si="219"/>
        <v>-1.0838019001561464E-2</v>
      </c>
      <c r="V1457" s="5">
        <f>T1457/MAX($T$14:T1457)-1</f>
        <v>-1.5973656659303725E-2</v>
      </c>
      <c r="Z1457" s="3"/>
      <c r="AA1457" s="3"/>
      <c r="AC1457" s="3"/>
      <c r="AE1457" s="3"/>
      <c r="AG1457" s="3"/>
      <c r="AL1457" s="3"/>
    </row>
    <row r="1458" spans="1:38" x14ac:dyDescent="0.25">
      <c r="A1458" s="3">
        <v>44687</v>
      </c>
      <c r="B1458">
        <v>18798994</v>
      </c>
      <c r="C1458">
        <v>33928932</v>
      </c>
      <c r="D1458">
        <v>25440158</v>
      </c>
      <c r="E1458">
        <v>35857800</v>
      </c>
      <c r="F1458">
        <v>19956988</v>
      </c>
      <c r="G1458">
        <v>32968130</v>
      </c>
      <c r="H1458">
        <v>32968130</v>
      </c>
      <c r="I1458">
        <v>26288286</v>
      </c>
      <c r="K1458" s="5">
        <f t="shared" si="211"/>
        <v>-2.2029141692538889E-3</v>
      </c>
      <c r="L1458" s="5">
        <f t="shared" si="216"/>
        <v>0</v>
      </c>
      <c r="M1458" s="5">
        <f t="shared" si="217"/>
        <v>0</v>
      </c>
      <c r="N1458" s="5">
        <f t="shared" si="210"/>
        <v>0</v>
      </c>
      <c r="O1458" s="5">
        <f t="shared" si="215"/>
        <v>-2.8175156455362282E-3</v>
      </c>
      <c r="P1458" s="5">
        <f t="shared" si="212"/>
        <v>-2.5264711572202669E-3</v>
      </c>
      <c r="Q1458" s="5">
        <f t="shared" si="213"/>
        <v>-2.5264711572202669E-3</v>
      </c>
      <c r="R1458" s="5">
        <f t="shared" si="214"/>
        <v>-4.4783160983941084E-4</v>
      </c>
      <c r="T1458" s="7">
        <f t="shared" si="218"/>
        <v>282.04486317629073</v>
      </c>
      <c r="U1458" s="4">
        <f t="shared" si="219"/>
        <v>-1.3151504673837577E-3</v>
      </c>
      <c r="V1458" s="5">
        <f>T1458/MAX($T$14:T1458)-1</f>
        <v>-1.7267799364666048E-2</v>
      </c>
      <c r="Z1458" s="3"/>
      <c r="AA1458" s="3"/>
      <c r="AC1458" s="3"/>
      <c r="AE1458" s="3"/>
      <c r="AG1458" s="3"/>
      <c r="AL1458" s="3"/>
    </row>
    <row r="1459" spans="1:38" x14ac:dyDescent="0.25">
      <c r="A1459" s="3">
        <v>44690</v>
      </c>
      <c r="B1459">
        <v>18790672</v>
      </c>
      <c r="C1459">
        <v>33854988</v>
      </c>
      <c r="D1459">
        <v>25388328</v>
      </c>
      <c r="E1459">
        <v>35734116</v>
      </c>
      <c r="F1459">
        <v>19984488</v>
      </c>
      <c r="G1459">
        <v>32993922</v>
      </c>
      <c r="H1459">
        <v>32993922</v>
      </c>
      <c r="I1459">
        <v>26345988</v>
      </c>
      <c r="K1459" s="5">
        <f t="shared" si="211"/>
        <v>-4.4268326273200209E-4</v>
      </c>
      <c r="L1459" s="5">
        <f t="shared" si="216"/>
        <v>-2.1793789442001721E-3</v>
      </c>
      <c r="M1459" s="5">
        <f t="shared" si="217"/>
        <v>-2.0373301140661493E-3</v>
      </c>
      <c r="N1459" s="5">
        <f t="shared" si="210"/>
        <v>-3.4492913675685521E-3</v>
      </c>
      <c r="O1459" s="5">
        <f t="shared" si="215"/>
        <v>1.3779634481916325E-3</v>
      </c>
      <c r="P1459" s="5">
        <f t="shared" si="212"/>
        <v>7.8233129995552986E-4</v>
      </c>
      <c r="Q1459" s="5">
        <f t="shared" si="213"/>
        <v>7.8233129995552986E-4</v>
      </c>
      <c r="R1459" s="5">
        <f t="shared" si="214"/>
        <v>2.194970033420951E-3</v>
      </c>
      <c r="T1459" s="7">
        <f t="shared" si="218"/>
        <v>281.94011567658907</v>
      </c>
      <c r="U1459" s="4">
        <f t="shared" si="219"/>
        <v>-3.7138595088040405E-4</v>
      </c>
      <c r="V1459" s="5">
        <f>T1459/MAX($T$14:T1459)-1</f>
        <v>-1.7632772297459742E-2</v>
      </c>
      <c r="Z1459" s="3"/>
      <c r="AA1459" s="3"/>
      <c r="AC1459" s="3"/>
      <c r="AE1459" s="3"/>
      <c r="AG1459" s="3"/>
      <c r="AL1459" s="3"/>
    </row>
    <row r="1460" spans="1:38" x14ac:dyDescent="0.25">
      <c r="A1460" s="3">
        <v>44691</v>
      </c>
      <c r="B1460">
        <v>18756056</v>
      </c>
      <c r="C1460">
        <v>33727060</v>
      </c>
      <c r="D1460">
        <v>25312286</v>
      </c>
      <c r="E1460">
        <v>35571696</v>
      </c>
      <c r="F1460">
        <v>20312094</v>
      </c>
      <c r="G1460">
        <v>33688268</v>
      </c>
      <c r="H1460">
        <v>33688268</v>
      </c>
      <c r="I1460">
        <v>26575306</v>
      </c>
      <c r="K1460" s="5">
        <f t="shared" si="211"/>
        <v>-1.842190635864438E-3</v>
      </c>
      <c r="L1460" s="5">
        <f t="shared" si="216"/>
        <v>-3.7787046328299212E-3</v>
      </c>
      <c r="M1460" s="5">
        <f t="shared" si="217"/>
        <v>-2.9951558842314929E-3</v>
      </c>
      <c r="N1460" s="5">
        <f t="shared" si="210"/>
        <v>-4.5452362666533741E-3</v>
      </c>
      <c r="O1460" s="5">
        <f t="shared" si="215"/>
        <v>1.6393014421985708E-2</v>
      </c>
      <c r="P1460" s="5">
        <f t="shared" si="212"/>
        <v>2.1044663923252216E-2</v>
      </c>
      <c r="Q1460" s="5">
        <f t="shared" si="213"/>
        <v>2.1044663923252216E-2</v>
      </c>
      <c r="R1460" s="5">
        <f t="shared" si="214"/>
        <v>8.7040956672417291E-3</v>
      </c>
      <c r="T1460" s="7">
        <f t="shared" si="218"/>
        <v>283.84409782483527</v>
      </c>
      <c r="U1460" s="4">
        <f t="shared" si="219"/>
        <v>6.7531438145190803E-3</v>
      </c>
      <c r="V1460" s="5">
        <f>T1460/MAX($T$14:T1460)-1</f>
        <v>-1.0998705130113917E-2</v>
      </c>
      <c r="Z1460" s="3"/>
      <c r="AA1460" s="3"/>
      <c r="AC1460" s="3"/>
      <c r="AE1460" s="3"/>
      <c r="AG1460" s="3"/>
      <c r="AL1460" s="3"/>
    </row>
    <row r="1461" spans="1:38" x14ac:dyDescent="0.25">
      <c r="A1461" s="3">
        <v>44692</v>
      </c>
      <c r="B1461">
        <v>18704688</v>
      </c>
      <c r="C1461">
        <v>33526478</v>
      </c>
      <c r="D1461">
        <v>25217652</v>
      </c>
      <c r="E1461">
        <v>35378860</v>
      </c>
      <c r="F1461">
        <v>19963082</v>
      </c>
      <c r="G1461">
        <v>33349990</v>
      </c>
      <c r="H1461">
        <v>33349990</v>
      </c>
      <c r="I1461">
        <v>26294138</v>
      </c>
      <c r="K1461" s="5">
        <f t="shared" si="211"/>
        <v>-2.7387420894883219E-3</v>
      </c>
      <c r="L1461" s="5">
        <f t="shared" si="216"/>
        <v>-5.9472127128780139E-3</v>
      </c>
      <c r="M1461" s="5">
        <f t="shared" si="217"/>
        <v>-3.7386587683151395E-3</v>
      </c>
      <c r="N1461" s="5">
        <f t="shared" si="210"/>
        <v>-5.4210516136199427E-3</v>
      </c>
      <c r="O1461" s="5">
        <f t="shared" si="215"/>
        <v>-1.7182472668746063E-2</v>
      </c>
      <c r="P1461" s="5">
        <f t="shared" si="212"/>
        <v>-1.0041418573373928E-2</v>
      </c>
      <c r="Q1461" s="5">
        <f t="shared" si="213"/>
        <v>-1.0041418573373928E-2</v>
      </c>
      <c r="R1461" s="5">
        <f t="shared" si="214"/>
        <v>-1.0580047507261048E-2</v>
      </c>
      <c r="T1461" s="7">
        <f t="shared" si="218"/>
        <v>281.51334669749696</v>
      </c>
      <c r="U1461" s="4">
        <f t="shared" si="219"/>
        <v>-8.2113778133820481E-3</v>
      </c>
      <c r="V1461" s="5">
        <f>T1461/MAX($T$14:T1461)-1</f>
        <v>-1.9119768420214678E-2</v>
      </c>
      <c r="Z1461" s="3"/>
      <c r="AA1461" s="3"/>
      <c r="AC1461" s="3"/>
      <c r="AE1461" s="3"/>
      <c r="AG1461" s="3"/>
      <c r="AL1461" s="3"/>
    </row>
    <row r="1462" spans="1:38" x14ac:dyDescent="0.25">
      <c r="A1462" s="3">
        <v>44693</v>
      </c>
      <c r="B1462">
        <v>19249414</v>
      </c>
      <c r="C1462">
        <v>34388608</v>
      </c>
      <c r="D1462">
        <v>25600430</v>
      </c>
      <c r="E1462">
        <v>35659000</v>
      </c>
      <c r="F1462">
        <v>19975194</v>
      </c>
      <c r="G1462">
        <v>33600920</v>
      </c>
      <c r="H1462">
        <v>33600920</v>
      </c>
      <c r="I1462">
        <v>26452112</v>
      </c>
      <c r="K1462" s="5">
        <f t="shared" si="211"/>
        <v>2.9122431766838375E-2</v>
      </c>
      <c r="L1462" s="5">
        <f t="shared" si="216"/>
        <v>2.5714899131367153E-2</v>
      </c>
      <c r="M1462" s="5">
        <f t="shared" si="217"/>
        <v>1.517897066705487E-2</v>
      </c>
      <c r="N1462" s="5">
        <f t="shared" si="210"/>
        <v>7.9182879267449824E-3</v>
      </c>
      <c r="O1462" s="5">
        <f t="shared" si="215"/>
        <v>6.0671994434535748E-4</v>
      </c>
      <c r="P1462" s="5">
        <f t="shared" si="212"/>
        <v>7.5241401871484204E-3</v>
      </c>
      <c r="Q1462" s="5">
        <f t="shared" si="213"/>
        <v>7.5241401871484204E-3</v>
      </c>
      <c r="R1462" s="5">
        <f t="shared" si="214"/>
        <v>6.0079550810907545E-3</v>
      </c>
      <c r="T1462" s="7">
        <f t="shared" si="218"/>
        <v>285.01810147066288</v>
      </c>
      <c r="U1462" s="4">
        <f t="shared" si="219"/>
        <v>1.2449693111467292E-2</v>
      </c>
      <c r="V1462" s="5">
        <f>T1462/MAX($T$14:T1462)-1</f>
        <v>-6.9081105579414936E-3</v>
      </c>
      <c r="Z1462" s="3"/>
      <c r="AA1462" s="3"/>
      <c r="AC1462" s="3"/>
      <c r="AE1462" s="3"/>
      <c r="AG1462" s="3"/>
      <c r="AL1462" s="3"/>
    </row>
    <row r="1463" spans="1:38" x14ac:dyDescent="0.25">
      <c r="A1463" s="3">
        <v>44694</v>
      </c>
      <c r="B1463">
        <v>19317894</v>
      </c>
      <c r="C1463">
        <v>34501576</v>
      </c>
      <c r="D1463">
        <v>25671060</v>
      </c>
      <c r="E1463">
        <v>35735380</v>
      </c>
      <c r="F1463">
        <v>19966352</v>
      </c>
      <c r="G1463">
        <v>33527688</v>
      </c>
      <c r="H1463">
        <v>33527688</v>
      </c>
      <c r="I1463">
        <v>26360870</v>
      </c>
      <c r="K1463" s="5">
        <f t="shared" si="211"/>
        <v>3.5575108935783639E-3</v>
      </c>
      <c r="L1463" s="5">
        <f t="shared" si="216"/>
        <v>3.2850413718403804E-3</v>
      </c>
      <c r="M1463" s="5">
        <f t="shared" si="217"/>
        <v>2.7589380334627212E-3</v>
      </c>
      <c r="N1463" s="5">
        <f t="shared" si="210"/>
        <v>2.1419557474970929E-3</v>
      </c>
      <c r="O1463" s="5">
        <f t="shared" si="215"/>
        <v>-4.4264901757651298E-4</v>
      </c>
      <c r="P1463" s="5">
        <f t="shared" si="212"/>
        <v>-2.1794641337201659E-3</v>
      </c>
      <c r="Q1463" s="5">
        <f t="shared" si="213"/>
        <v>-2.1794641337201659E-3</v>
      </c>
      <c r="R1463" s="5">
        <f t="shared" si="214"/>
        <v>-3.4493276000041595E-3</v>
      </c>
      <c r="T1463" s="7">
        <f t="shared" si="218"/>
        <v>285.14253115205264</v>
      </c>
      <c r="U1463" s="4">
        <f t="shared" si="219"/>
        <v>4.3656764516969426E-4</v>
      </c>
      <c r="V1463" s="5">
        <f>T1463/MAX($T$14:T1463)-1</f>
        <v>-6.4745587703306517E-3</v>
      </c>
      <c r="Z1463" s="3"/>
      <c r="AA1463" s="3"/>
      <c r="AC1463" s="3"/>
      <c r="AE1463" s="3"/>
      <c r="AG1463" s="3"/>
      <c r="AL1463" s="3"/>
    </row>
    <row r="1464" spans="1:38" x14ac:dyDescent="0.25">
      <c r="A1464" s="3">
        <v>44697</v>
      </c>
      <c r="B1464">
        <v>19310076</v>
      </c>
      <c r="C1464">
        <v>34267796</v>
      </c>
      <c r="D1464">
        <v>25544794</v>
      </c>
      <c r="E1464">
        <v>35542376</v>
      </c>
      <c r="F1464">
        <v>19929568</v>
      </c>
      <c r="G1464">
        <v>33400996</v>
      </c>
      <c r="H1464">
        <v>33400996</v>
      </c>
      <c r="I1464">
        <v>26241054</v>
      </c>
      <c r="K1464" s="5">
        <f t="shared" si="211"/>
        <v>-4.0470250017932141E-4</v>
      </c>
      <c r="L1464" s="5">
        <f t="shared" si="216"/>
        <v>-6.7759223520688083E-3</v>
      </c>
      <c r="M1464" s="5">
        <f t="shared" si="217"/>
        <v>-4.9186126322793289E-3</v>
      </c>
      <c r="N1464" s="5">
        <f t="shared" si="210"/>
        <v>-5.4009219994302082E-3</v>
      </c>
      <c r="O1464" s="5">
        <f t="shared" si="215"/>
        <v>-1.8422994846529761E-3</v>
      </c>
      <c r="P1464" s="5">
        <f t="shared" si="212"/>
        <v>-3.7787275997079872E-3</v>
      </c>
      <c r="Q1464" s="5">
        <f t="shared" si="213"/>
        <v>-3.7787275997079872E-3</v>
      </c>
      <c r="R1464" s="5">
        <f t="shared" si="214"/>
        <v>-4.5452217624076807E-3</v>
      </c>
      <c r="T1464" s="7">
        <f t="shared" si="218"/>
        <v>284.02173794559957</v>
      </c>
      <c r="U1464" s="4">
        <f t="shared" si="219"/>
        <v>-3.9306419913042873E-3</v>
      </c>
      <c r="V1464" s="5">
        <f>T1464/MAX($T$14:T1464)-1</f>
        <v>-1.037975158905724E-2</v>
      </c>
      <c r="Z1464" s="3"/>
      <c r="AA1464" s="3"/>
      <c r="AC1464" s="3"/>
      <c r="AE1464" s="3"/>
      <c r="AG1464" s="3"/>
      <c r="AL1464" s="3"/>
    </row>
    <row r="1465" spans="1:38" x14ac:dyDescent="0.25">
      <c r="A1465" s="3">
        <v>44698</v>
      </c>
      <c r="B1465">
        <v>19375528</v>
      </c>
      <c r="C1465">
        <v>34436408</v>
      </c>
      <c r="D1465">
        <v>25683100</v>
      </c>
      <c r="E1465">
        <v>35669032</v>
      </c>
      <c r="F1465">
        <v>19874986</v>
      </c>
      <c r="G1465">
        <v>33202354</v>
      </c>
      <c r="H1465">
        <v>33202354</v>
      </c>
      <c r="I1465">
        <v>26098798</v>
      </c>
      <c r="K1465" s="5">
        <f t="shared" si="211"/>
        <v>3.3895257584692917E-3</v>
      </c>
      <c r="L1465" s="5">
        <f t="shared" si="216"/>
        <v>4.9204214942799585E-3</v>
      </c>
      <c r="M1465" s="5">
        <f t="shared" si="217"/>
        <v>5.4142538788921613E-3</v>
      </c>
      <c r="N1465" s="5">
        <f t="shared" si="210"/>
        <v>3.5635209081126273E-3</v>
      </c>
      <c r="O1465" s="5">
        <f t="shared" si="215"/>
        <v>-2.7387447635593976E-3</v>
      </c>
      <c r="P1465" s="5">
        <f t="shared" si="212"/>
        <v>-5.9471879221805191E-3</v>
      </c>
      <c r="Q1465" s="5">
        <f t="shared" si="213"/>
        <v>-5.9471879221805191E-3</v>
      </c>
      <c r="R1465" s="5">
        <f t="shared" si="214"/>
        <v>-5.4211237094363707E-3</v>
      </c>
      <c r="T1465" s="7">
        <f t="shared" si="218"/>
        <v>283.92351888743082</v>
      </c>
      <c r="U1465" s="4">
        <f t="shared" si="219"/>
        <v>-3.4581528470034595E-4</v>
      </c>
      <c r="V1465" s="5">
        <f>T1465/MAX($T$14:T1465)-1</f>
        <v>-1.0721977397006754E-2</v>
      </c>
      <c r="Z1465" s="3"/>
      <c r="AA1465" s="3"/>
      <c r="AC1465" s="3"/>
      <c r="AE1465" s="3"/>
      <c r="AG1465" s="3"/>
      <c r="AL1465" s="3"/>
    </row>
    <row r="1466" spans="1:38" x14ac:dyDescent="0.25">
      <c r="A1466" s="3">
        <v>44699</v>
      </c>
      <c r="B1466">
        <v>19245256</v>
      </c>
      <c r="C1466">
        <v>34558276</v>
      </c>
      <c r="D1466">
        <v>25801522</v>
      </c>
      <c r="E1466">
        <v>35805676</v>
      </c>
      <c r="F1466">
        <v>20180424</v>
      </c>
      <c r="G1466">
        <v>33571620</v>
      </c>
      <c r="H1466">
        <v>33571620</v>
      </c>
      <c r="I1466">
        <v>26380766</v>
      </c>
      <c r="K1466" s="5">
        <f t="shared" si="211"/>
        <v>-6.7235329019162959E-3</v>
      </c>
      <c r="L1466" s="5">
        <f t="shared" si="216"/>
        <v>3.5389289150018488E-3</v>
      </c>
      <c r="M1466" s="5">
        <f t="shared" si="217"/>
        <v>4.610891987337995E-3</v>
      </c>
      <c r="N1466" s="5">
        <f t="shared" si="210"/>
        <v>3.8308861311402431E-3</v>
      </c>
      <c r="O1466" s="5">
        <f t="shared" si="215"/>
        <v>1.5367960510764611E-2</v>
      </c>
      <c r="P1466" s="5">
        <f t="shared" si="212"/>
        <v>1.1121681312114218E-2</v>
      </c>
      <c r="Q1466" s="5">
        <f t="shared" si="213"/>
        <v>1.1121681312114218E-2</v>
      </c>
      <c r="R1466" s="5">
        <f t="shared" si="214"/>
        <v>1.0803869205010974E-2</v>
      </c>
      <c r="T1466" s="7">
        <f t="shared" si="218"/>
        <v>285.82837478188372</v>
      </c>
      <c r="U1466" s="4">
        <f t="shared" si="219"/>
        <v>6.7090458089459765E-3</v>
      </c>
      <c r="V1466" s="5">
        <f>T1466/MAX($T$14:T1466)-1</f>
        <v>-4.0848658255797643E-3</v>
      </c>
      <c r="Z1466" s="3"/>
      <c r="AA1466" s="3"/>
      <c r="AC1466" s="3"/>
      <c r="AE1466" s="3"/>
      <c r="AG1466" s="3"/>
      <c r="AL1466" s="3"/>
    </row>
    <row r="1467" spans="1:38" x14ac:dyDescent="0.25">
      <c r="A1467" s="3">
        <v>44700</v>
      </c>
      <c r="B1467">
        <v>19282694</v>
      </c>
      <c r="C1467">
        <v>35432724</v>
      </c>
      <c r="D1467">
        <v>25801522</v>
      </c>
      <c r="E1467">
        <v>36188564</v>
      </c>
      <c r="F1467">
        <v>20190812</v>
      </c>
      <c r="G1467">
        <v>33544346</v>
      </c>
      <c r="H1467">
        <v>33544346</v>
      </c>
      <c r="I1467">
        <v>26333338</v>
      </c>
      <c r="K1467" s="5">
        <f t="shared" si="211"/>
        <v>1.9453105742006649E-3</v>
      </c>
      <c r="L1467" s="5">
        <f t="shared" si="216"/>
        <v>2.5303577065013405E-2</v>
      </c>
      <c r="M1467" s="5">
        <f t="shared" si="217"/>
        <v>0</v>
      </c>
      <c r="N1467" s="5">
        <f t="shared" si="210"/>
        <v>1.0693500103168052E-2</v>
      </c>
      <c r="O1467" s="5">
        <f t="shared" si="215"/>
        <v>5.1475628064112655E-4</v>
      </c>
      <c r="P1467" s="5">
        <f t="shared" si="212"/>
        <v>-8.1241238879747879E-4</v>
      </c>
      <c r="Q1467" s="5">
        <f t="shared" si="213"/>
        <v>-8.1241238879747879E-4</v>
      </c>
      <c r="R1467" s="5">
        <f t="shared" si="214"/>
        <v>-1.7978249759692533E-3</v>
      </c>
      <c r="T1467" s="7">
        <f t="shared" si="218"/>
        <v>287.08010635167682</v>
      </c>
      <c r="U1467" s="4">
        <f t="shared" si="219"/>
        <v>4.3793117836823797E-3</v>
      </c>
      <c r="V1467" s="5">
        <f>T1467/MAX($T$14:T1467)-1</f>
        <v>0</v>
      </c>
      <c r="Z1467" s="3"/>
      <c r="AA1467" s="3"/>
      <c r="AC1467" s="3"/>
      <c r="AE1467" s="3"/>
      <c r="AG1467" s="3"/>
      <c r="AL1467" s="3"/>
    </row>
    <row r="1468" spans="1:38" x14ac:dyDescent="0.25">
      <c r="A1468" s="3">
        <v>44701</v>
      </c>
      <c r="B1468">
        <v>19357300</v>
      </c>
      <c r="C1468">
        <v>35544536</v>
      </c>
      <c r="D1468">
        <v>25879918</v>
      </c>
      <c r="E1468">
        <v>36232792</v>
      </c>
      <c r="F1468">
        <v>20182640</v>
      </c>
      <c r="G1468">
        <v>33317054</v>
      </c>
      <c r="H1468">
        <v>33317054</v>
      </c>
      <c r="I1468">
        <v>26191112</v>
      </c>
      <c r="K1468" s="5">
        <f t="shared" si="211"/>
        <v>3.8690651835266987E-3</v>
      </c>
      <c r="L1468" s="5">
        <f t="shared" si="216"/>
        <v>3.1556140024684431E-3</v>
      </c>
      <c r="M1468" s="5">
        <f t="shared" si="217"/>
        <v>3.0384254076174511E-3</v>
      </c>
      <c r="N1468" s="5">
        <f t="shared" si="210"/>
        <v>1.2221540484447235E-3</v>
      </c>
      <c r="O1468" s="5">
        <f t="shared" si="215"/>
        <v>-4.0473855137668213E-4</v>
      </c>
      <c r="P1468" s="5">
        <f t="shared" si="212"/>
        <v>-6.7758661921744068E-3</v>
      </c>
      <c r="Q1468" s="5">
        <f t="shared" si="213"/>
        <v>-6.7758661921744068E-3</v>
      </c>
      <c r="R1468" s="5">
        <f t="shared" si="214"/>
        <v>-5.4009863846353756E-3</v>
      </c>
      <c r="T1468" s="7">
        <f t="shared" si="218"/>
        <v>286.79043539479443</v>
      </c>
      <c r="U1468" s="4">
        <f t="shared" si="219"/>
        <v>-1.0090248347879444E-3</v>
      </c>
      <c r="V1468" s="5">
        <f>T1468/MAX($T$14:T1468)-1</f>
        <v>-1.0090248347879305E-3</v>
      </c>
      <c r="Z1468" s="3"/>
      <c r="AA1468" s="3"/>
      <c r="AC1468" s="3"/>
      <c r="AE1468" s="3"/>
      <c r="AG1468" s="3"/>
      <c r="AL1468" s="3"/>
    </row>
    <row r="1469" spans="1:38" x14ac:dyDescent="0.25">
      <c r="A1469" s="3">
        <v>44704</v>
      </c>
      <c r="B1469">
        <v>19264032</v>
      </c>
      <c r="C1469">
        <v>35358704</v>
      </c>
      <c r="D1469">
        <v>25736864</v>
      </c>
      <c r="E1469">
        <v>36241744</v>
      </c>
      <c r="F1469">
        <v>20251050</v>
      </c>
      <c r="G1469">
        <v>33480986</v>
      </c>
      <c r="H1469">
        <v>33480986</v>
      </c>
      <c r="I1469">
        <v>26284446</v>
      </c>
      <c r="K1469" s="5">
        <f t="shared" si="211"/>
        <v>-4.8182339479162506E-3</v>
      </c>
      <c r="L1469" s="5">
        <f t="shared" si="216"/>
        <v>-5.2281453329423577E-3</v>
      </c>
      <c r="M1469" s="5">
        <f t="shared" si="217"/>
        <v>-5.5276063857698787E-3</v>
      </c>
      <c r="N1469" s="5">
        <f t="shared" si="210"/>
        <v>2.4706900864823744E-4</v>
      </c>
      <c r="O1469" s="5">
        <f t="shared" si="215"/>
        <v>3.3895466599018764E-3</v>
      </c>
      <c r="P1469" s="5">
        <f t="shared" si="212"/>
        <v>4.9203630068852533E-3</v>
      </c>
      <c r="Q1469" s="5">
        <f t="shared" si="213"/>
        <v>4.9203630068852533E-3</v>
      </c>
      <c r="R1469" s="5">
        <f t="shared" si="214"/>
        <v>3.5635753075318188E-3</v>
      </c>
      <c r="T1469" s="7">
        <f t="shared" si="218"/>
        <v>286.84302312890463</v>
      </c>
      <c r="U1469" s="4">
        <f t="shared" si="219"/>
        <v>1.8336641540299403E-4</v>
      </c>
      <c r="V1469" s="5">
        <f>T1469/MAX($T$14:T1469)-1</f>
        <v>-8.2584344065195214E-4</v>
      </c>
      <c r="Z1469" s="3"/>
      <c r="AA1469" s="3"/>
      <c r="AC1469" s="3"/>
      <c r="AE1469" s="3"/>
      <c r="AG1469" s="3"/>
      <c r="AL1469" s="3"/>
    </row>
    <row r="1470" spans="1:38" x14ac:dyDescent="0.25">
      <c r="A1470" s="3">
        <v>44705</v>
      </c>
      <c r="B1470">
        <v>19236588</v>
      </c>
      <c r="C1470">
        <v>35433792</v>
      </c>
      <c r="D1470">
        <v>25670116</v>
      </c>
      <c r="E1470">
        <v>36241744</v>
      </c>
      <c r="F1470">
        <v>20114892</v>
      </c>
      <c r="G1470">
        <v>33599472</v>
      </c>
      <c r="H1470">
        <v>33599472</v>
      </c>
      <c r="I1470">
        <v>26385136</v>
      </c>
      <c r="K1470" s="5">
        <f t="shared" si="211"/>
        <v>-1.4246238793623744E-3</v>
      </c>
      <c r="L1470" s="5">
        <f t="shared" si="216"/>
        <v>2.1236072453334476E-3</v>
      </c>
      <c r="M1470" s="5">
        <f t="shared" si="217"/>
        <v>-2.5934783662842076E-3</v>
      </c>
      <c r="N1470" s="5">
        <f t="shared" si="210"/>
        <v>0</v>
      </c>
      <c r="O1470" s="5">
        <f t="shared" si="215"/>
        <v>-6.7235032257586536E-3</v>
      </c>
      <c r="P1470" s="5">
        <f t="shared" si="212"/>
        <v>3.5389041409952249E-3</v>
      </c>
      <c r="Q1470" s="5">
        <f t="shared" si="213"/>
        <v>3.5389041409952249E-3</v>
      </c>
      <c r="R1470" s="5">
        <f t="shared" si="214"/>
        <v>3.8307826613503959E-3</v>
      </c>
      <c r="T1470" s="7">
        <f t="shared" si="218"/>
        <v>286.92515319637698</v>
      </c>
      <c r="U1470" s="4">
        <f t="shared" si="219"/>
        <v>2.8632408965863221E-4</v>
      </c>
      <c r="V1470" s="5">
        <f>T1470/MAX($T$14:T1470)-1</f>
        <v>-5.3975580986453942E-4</v>
      </c>
      <c r="Z1470" s="3"/>
      <c r="AA1470" s="3"/>
      <c r="AC1470" s="3"/>
      <c r="AE1470" s="3"/>
      <c r="AG1470" s="3"/>
      <c r="AL1470" s="3"/>
    </row>
    <row r="1471" spans="1:38" x14ac:dyDescent="0.25">
      <c r="A1471" s="3">
        <v>44706</v>
      </c>
      <c r="B1471">
        <v>19198844</v>
      </c>
      <c r="C1471">
        <v>35478440</v>
      </c>
      <c r="D1471">
        <v>25771584</v>
      </c>
      <c r="E1471">
        <v>36234708</v>
      </c>
      <c r="F1471">
        <v>20068028</v>
      </c>
      <c r="G1471">
        <v>34449660</v>
      </c>
      <c r="H1471">
        <v>34449660</v>
      </c>
      <c r="I1471">
        <v>26667286</v>
      </c>
      <c r="K1471" s="5">
        <f t="shared" si="211"/>
        <v>-1.9620943173498384E-3</v>
      </c>
      <c r="L1471" s="5">
        <f t="shared" si="216"/>
        <v>1.2600401334410538E-3</v>
      </c>
      <c r="M1471" s="5">
        <f t="shared" si="217"/>
        <v>3.9527674904156207E-3</v>
      </c>
      <c r="N1471" s="5">
        <f t="shared" si="210"/>
        <v>-1.9414076761870014E-4</v>
      </c>
      <c r="O1471" s="5">
        <f t="shared" si="215"/>
        <v>-2.3298161382123705E-3</v>
      </c>
      <c r="P1471" s="5">
        <f t="shared" si="212"/>
        <v>2.5303611913901403E-2</v>
      </c>
      <c r="Q1471" s="5">
        <f t="shared" si="213"/>
        <v>2.5303611913901403E-2</v>
      </c>
      <c r="R1471" s="5">
        <f t="shared" si="214"/>
        <v>1.0693520776243082E-2</v>
      </c>
      <c r="T1471" s="7">
        <f t="shared" si="218"/>
        <v>289.14980947489795</v>
      </c>
      <c r="U1471" s="4">
        <f t="shared" si="219"/>
        <v>7.7534376255902066E-3</v>
      </c>
      <c r="V1471" s="5">
        <f>T1471/MAX($T$14:T1471)-1</f>
        <v>0</v>
      </c>
      <c r="Z1471" s="3"/>
      <c r="AA1471" s="3"/>
      <c r="AC1471" s="3"/>
      <c r="AE1471" s="3"/>
      <c r="AG1471" s="3"/>
      <c r="AL1471" s="3"/>
    </row>
    <row r="1472" spans="1:38" x14ac:dyDescent="0.25">
      <c r="A1472" s="3">
        <v>44707</v>
      </c>
      <c r="B1472">
        <v>19363166</v>
      </c>
      <c r="C1472">
        <v>34806928</v>
      </c>
      <c r="D1472">
        <v>25934836</v>
      </c>
      <c r="E1472">
        <v>36441996</v>
      </c>
      <c r="F1472">
        <v>20096756</v>
      </c>
      <c r="G1472">
        <v>34558372</v>
      </c>
      <c r="H1472">
        <v>34558372</v>
      </c>
      <c r="I1472">
        <v>26699880</v>
      </c>
      <c r="K1472" s="5">
        <f t="shared" si="211"/>
        <v>8.5589528202842935E-3</v>
      </c>
      <c r="L1472" s="5">
        <f t="shared" si="216"/>
        <v>-1.8927326004187339E-2</v>
      </c>
      <c r="M1472" s="5">
        <f t="shared" si="217"/>
        <v>6.3345737693112358E-3</v>
      </c>
      <c r="N1472" s="5">
        <f t="shared" si="210"/>
        <v>5.7207029238375284E-3</v>
      </c>
      <c r="O1472" s="5">
        <f t="shared" si="215"/>
        <v>1.4315307911669795E-3</v>
      </c>
      <c r="P1472" s="5">
        <f t="shared" si="212"/>
        <v>3.1556770081331287E-3</v>
      </c>
      <c r="Q1472" s="5">
        <f t="shared" si="213"/>
        <v>3.1556770081331287E-3</v>
      </c>
      <c r="R1472" s="5">
        <f t="shared" si="214"/>
        <v>1.2222466133224863E-3</v>
      </c>
      <c r="T1472" s="7">
        <f t="shared" si="218"/>
        <v>289.53481370871413</v>
      </c>
      <c r="U1472" s="4">
        <f t="shared" si="219"/>
        <v>1.3315043662501802E-3</v>
      </c>
      <c r="V1472" s="5">
        <f>T1472/MAX($T$14:T1472)-1</f>
        <v>0</v>
      </c>
      <c r="Z1472" s="3"/>
      <c r="AA1472" s="3"/>
      <c r="AC1472" s="3"/>
      <c r="AE1472" s="3"/>
      <c r="AG1472" s="3"/>
      <c r="AL1472" s="3"/>
    </row>
    <row r="1473" spans="1:38" x14ac:dyDescent="0.25">
      <c r="A1473" s="3">
        <v>44708</v>
      </c>
      <c r="B1473">
        <v>19343270</v>
      </c>
      <c r="C1473">
        <v>34806928</v>
      </c>
      <c r="D1473">
        <v>25934836</v>
      </c>
      <c r="E1473">
        <v>36441996</v>
      </c>
      <c r="F1473">
        <v>19999926</v>
      </c>
      <c r="G1473">
        <v>34377692</v>
      </c>
      <c r="H1473">
        <v>34377692</v>
      </c>
      <c r="I1473">
        <v>26706476</v>
      </c>
      <c r="K1473" s="5">
        <f t="shared" si="211"/>
        <v>-1.0275179172661852E-3</v>
      </c>
      <c r="L1473" s="5">
        <f t="shared" si="216"/>
        <v>0</v>
      </c>
      <c r="M1473" s="5">
        <f t="shared" si="217"/>
        <v>0</v>
      </c>
      <c r="N1473" s="5">
        <f t="shared" si="210"/>
        <v>0</v>
      </c>
      <c r="O1473" s="5">
        <f t="shared" si="215"/>
        <v>-4.8181905577198147E-3</v>
      </c>
      <c r="P1473" s="5">
        <f t="shared" si="212"/>
        <v>-5.2282555439822076E-3</v>
      </c>
      <c r="Q1473" s="5">
        <f t="shared" si="213"/>
        <v>-5.2282555439822076E-3</v>
      </c>
      <c r="R1473" s="5">
        <f t="shared" si="214"/>
        <v>2.4704230880434608E-4</v>
      </c>
      <c r="T1473" s="7">
        <f t="shared" si="218"/>
        <v>288.95374711429668</v>
      </c>
      <c r="U1473" s="4">
        <f t="shared" si="219"/>
        <v>-2.0068971567682586E-3</v>
      </c>
      <c r="V1473" s="5">
        <f>T1473/MAX($T$14:T1473)-1</f>
        <v>-2.0068971567682725E-3</v>
      </c>
      <c r="Z1473" s="3"/>
      <c r="AA1473" s="3"/>
      <c r="AC1473" s="3"/>
      <c r="AE1473" s="3"/>
      <c r="AG1473" s="3"/>
      <c r="AL1473" s="3"/>
    </row>
    <row r="1474" spans="1:38" x14ac:dyDescent="0.25">
      <c r="A1474" s="3">
        <v>44711</v>
      </c>
      <c r="B1474">
        <v>19417912</v>
      </c>
      <c r="C1474">
        <v>34806928</v>
      </c>
      <c r="D1474">
        <v>25934836</v>
      </c>
      <c r="E1474">
        <v>36441996</v>
      </c>
      <c r="F1474">
        <v>19971434</v>
      </c>
      <c r="G1474">
        <v>34450700</v>
      </c>
      <c r="H1474">
        <v>34450700</v>
      </c>
      <c r="I1474">
        <v>26706476</v>
      </c>
      <c r="K1474" s="5">
        <f t="shared" si="211"/>
        <v>3.8588098082692479E-3</v>
      </c>
      <c r="L1474" s="5">
        <f t="shared" si="216"/>
        <v>0</v>
      </c>
      <c r="M1474" s="5">
        <f t="shared" si="217"/>
        <v>0</v>
      </c>
      <c r="N1474" s="5">
        <f t="shared" si="210"/>
        <v>0</v>
      </c>
      <c r="O1474" s="5">
        <f t="shared" si="215"/>
        <v>-1.4246052710394919E-3</v>
      </c>
      <c r="P1474" s="5">
        <f t="shared" si="212"/>
        <v>2.1237027779525963E-3</v>
      </c>
      <c r="Q1474" s="5">
        <f t="shared" si="213"/>
        <v>2.1237027779525963E-3</v>
      </c>
      <c r="R1474" s="5">
        <f t="shared" si="214"/>
        <v>0</v>
      </c>
      <c r="T1474" s="7">
        <f t="shared" si="218"/>
        <v>289.19508164844268</v>
      </c>
      <c r="U1474" s="4">
        <f t="shared" si="219"/>
        <v>8.3520126164186859E-4</v>
      </c>
      <c r="V1474" s="5">
        <f>T1474/MAX($T$14:T1474)-1</f>
        <v>-1.1733720581637019E-3</v>
      </c>
      <c r="Z1474" s="3"/>
      <c r="AA1474" s="3"/>
      <c r="AC1474" s="3"/>
      <c r="AE1474" s="3"/>
      <c r="AG1474" s="3"/>
      <c r="AL1474" s="3"/>
    </row>
    <row r="1475" spans="1:38" x14ac:dyDescent="0.25">
      <c r="A1475" s="3">
        <v>44712</v>
      </c>
      <c r="B1475">
        <v>19361406</v>
      </c>
      <c r="C1475">
        <v>34705644</v>
      </c>
      <c r="D1475">
        <v>25928114</v>
      </c>
      <c r="E1475">
        <v>36432552</v>
      </c>
      <c r="F1475">
        <v>19932246</v>
      </c>
      <c r="G1475">
        <v>34494112</v>
      </c>
      <c r="H1475">
        <v>34494112</v>
      </c>
      <c r="I1475">
        <v>26701290</v>
      </c>
      <c r="K1475" s="5">
        <f t="shared" si="211"/>
        <v>-2.9099936182633845E-3</v>
      </c>
      <c r="L1475" s="5">
        <f t="shared" si="216"/>
        <v>-2.9098804697731406E-3</v>
      </c>
      <c r="M1475" s="5">
        <f t="shared" si="217"/>
        <v>-2.5918806658353777E-4</v>
      </c>
      <c r="N1475" s="5">
        <f t="shared" si="210"/>
        <v>-2.5915155690159342E-4</v>
      </c>
      <c r="O1475" s="5">
        <f t="shared" si="215"/>
        <v>-1.9622026139936022E-3</v>
      </c>
      <c r="P1475" s="5">
        <f t="shared" si="212"/>
        <v>1.2601195331298776E-3</v>
      </c>
      <c r="Q1475" s="5">
        <f t="shared" si="213"/>
        <v>1.2601195331298776E-3</v>
      </c>
      <c r="R1475" s="5">
        <f t="shared" si="214"/>
        <v>-1.9418511075741662E-4</v>
      </c>
      <c r="T1475" s="7">
        <f t="shared" si="218"/>
        <v>288.97911212176854</v>
      </c>
      <c r="U1475" s="4">
        <f t="shared" si="219"/>
        <v>-7.46795296251615E-4</v>
      </c>
      <c r="V1475" s="5">
        <f>T1475/MAX($T$14:T1475)-1</f>
        <v>-1.9192910856814516E-3</v>
      </c>
      <c r="Z1475" s="3"/>
      <c r="AA1475" s="3"/>
      <c r="AC1475" s="3"/>
      <c r="AE1475" s="3"/>
      <c r="AG1475" s="3"/>
      <c r="AL1475" s="3"/>
    </row>
    <row r="1476" spans="1:38" x14ac:dyDescent="0.25">
      <c r="A1476" s="3">
        <v>44713</v>
      </c>
      <c r="B1476">
        <v>19299280</v>
      </c>
      <c r="C1476">
        <v>34463168</v>
      </c>
      <c r="D1476">
        <v>25843210</v>
      </c>
      <c r="E1476">
        <v>36344828</v>
      </c>
      <c r="F1476">
        <v>20041712</v>
      </c>
      <c r="G1476">
        <v>34270376</v>
      </c>
      <c r="H1476">
        <v>34270376</v>
      </c>
      <c r="I1476">
        <v>26633276</v>
      </c>
      <c r="K1476" s="5">
        <f t="shared" si="211"/>
        <v>-3.2087545708199272E-3</v>
      </c>
      <c r="L1476" s="5">
        <f t="shared" si="216"/>
        <v>-6.986644593023561E-3</v>
      </c>
      <c r="M1476" s="5">
        <f t="shared" si="217"/>
        <v>-3.2745922052024312E-3</v>
      </c>
      <c r="N1476" s="5">
        <f t="shared" si="210"/>
        <v>-2.4078466970965939E-3</v>
      </c>
      <c r="O1476" s="5">
        <f t="shared" si="215"/>
        <v>5.4919049263189024E-3</v>
      </c>
      <c r="P1476" s="5">
        <f t="shared" si="212"/>
        <v>-6.4862084288471733E-3</v>
      </c>
      <c r="Q1476" s="5">
        <f t="shared" si="213"/>
        <v>-6.4862084288471733E-3</v>
      </c>
      <c r="R1476" s="5">
        <f t="shared" si="214"/>
        <v>-2.5472177561458587E-3</v>
      </c>
      <c r="T1476" s="7">
        <f t="shared" si="218"/>
        <v>288.04334112571053</v>
      </c>
      <c r="U1476" s="4">
        <f t="shared" si="219"/>
        <v>-3.238195969207977E-3</v>
      </c>
      <c r="V1476" s="5">
        <f>T1476/MAX($T$14:T1476)-1</f>
        <v>-5.1512720142320445E-3</v>
      </c>
      <c r="Z1476" s="3"/>
      <c r="AA1476" s="3"/>
      <c r="AC1476" s="3"/>
      <c r="AE1476" s="3"/>
      <c r="AG1476" s="3"/>
      <c r="AL1476" s="3"/>
    </row>
    <row r="1477" spans="1:38" x14ac:dyDescent="0.25">
      <c r="A1477" s="3">
        <v>44714</v>
      </c>
      <c r="B1477">
        <v>19173502</v>
      </c>
      <c r="C1477">
        <v>34113132</v>
      </c>
      <c r="D1477">
        <v>25775524</v>
      </c>
      <c r="E1477">
        <v>36193032</v>
      </c>
      <c r="F1477">
        <v>20063286</v>
      </c>
      <c r="G1477">
        <v>34355596</v>
      </c>
      <c r="H1477">
        <v>34355596</v>
      </c>
      <c r="I1477">
        <v>26719134</v>
      </c>
      <c r="K1477" s="5">
        <f t="shared" si="211"/>
        <v>-6.5172379487732357E-3</v>
      </c>
      <c r="L1477" s="5">
        <f t="shared" si="216"/>
        <v>-1.0156814370634759E-2</v>
      </c>
      <c r="M1477" s="5">
        <f t="shared" si="217"/>
        <v>-2.6191018840151514E-3</v>
      </c>
      <c r="N1477" s="5">
        <f t="shared" si="210"/>
        <v>-4.1765502370790797E-3</v>
      </c>
      <c r="O1477" s="5">
        <f t="shared" si="215"/>
        <v>1.0764549455655192E-3</v>
      </c>
      <c r="P1477" s="5">
        <f t="shared" si="212"/>
        <v>2.4866957981435345E-3</v>
      </c>
      <c r="Q1477" s="5">
        <f t="shared" si="213"/>
        <v>2.4866957981435345E-3</v>
      </c>
      <c r="R1477" s="5">
        <f t="shared" si="214"/>
        <v>3.2237115704429886E-3</v>
      </c>
      <c r="T1477" s="7">
        <f t="shared" si="218"/>
        <v>287.53220294827474</v>
      </c>
      <c r="U1477" s="4">
        <f t="shared" si="219"/>
        <v>-1.7745182910258311E-3</v>
      </c>
      <c r="V1477" s="5">
        <f>T1477/MAX($T$14:T1477)-1</f>
        <v>-6.9166492788467204E-3</v>
      </c>
      <c r="Z1477" s="3"/>
      <c r="AA1477" s="3"/>
      <c r="AC1477" s="3"/>
      <c r="AE1477" s="3"/>
      <c r="AG1477" s="3"/>
      <c r="AL1477" s="3"/>
    </row>
    <row r="1478" spans="1:38" x14ac:dyDescent="0.25">
      <c r="A1478" s="3">
        <v>44715</v>
      </c>
      <c r="B1478">
        <v>19252604</v>
      </c>
      <c r="C1478">
        <v>34213760</v>
      </c>
      <c r="D1478">
        <v>25806268</v>
      </c>
      <c r="E1478">
        <v>36236200</v>
      </c>
      <c r="F1478">
        <v>20140708</v>
      </c>
      <c r="G1478">
        <v>34355596</v>
      </c>
      <c r="H1478">
        <v>34355596</v>
      </c>
      <c r="I1478">
        <v>26719134</v>
      </c>
      <c r="K1478" s="5">
        <f t="shared" si="211"/>
        <v>4.1255895766980633E-3</v>
      </c>
      <c r="L1478" s="5">
        <f t="shared" si="216"/>
        <v>2.9498317539415897E-3</v>
      </c>
      <c r="M1478" s="5">
        <f t="shared" si="217"/>
        <v>1.1927594566070177E-3</v>
      </c>
      <c r="N1478" s="5">
        <f t="shared" si="210"/>
        <v>1.1927157691569157E-3</v>
      </c>
      <c r="O1478" s="5">
        <f t="shared" si="215"/>
        <v>3.858889316535663E-3</v>
      </c>
      <c r="P1478" s="5">
        <f t="shared" si="212"/>
        <v>0</v>
      </c>
      <c r="Q1478" s="5">
        <f t="shared" si="213"/>
        <v>0</v>
      </c>
      <c r="R1478" s="5">
        <f t="shared" si="214"/>
        <v>0</v>
      </c>
      <c r="T1478" s="7">
        <f t="shared" si="218"/>
        <v>288.01093637013042</v>
      </c>
      <c r="U1478" s="4">
        <f t="shared" si="219"/>
        <v>1.6649732341174062E-3</v>
      </c>
      <c r="V1478" s="5">
        <f>T1478/MAX($T$14:T1478)-1</f>
        <v>-5.2631920806484045E-3</v>
      </c>
      <c r="Z1478" s="3"/>
      <c r="AA1478" s="3"/>
      <c r="AC1478" s="3"/>
      <c r="AE1478" s="3"/>
      <c r="AG1478" s="3"/>
      <c r="AL1478" s="3"/>
    </row>
    <row r="1479" spans="1:38" x14ac:dyDescent="0.25">
      <c r="A1479" s="3">
        <v>44718</v>
      </c>
      <c r="B1479">
        <v>19228760</v>
      </c>
      <c r="C1479">
        <v>34243592</v>
      </c>
      <c r="D1479">
        <v>25848276</v>
      </c>
      <c r="E1479">
        <v>36292236</v>
      </c>
      <c r="F1479">
        <v>20082100</v>
      </c>
      <c r="G1479">
        <v>34255620</v>
      </c>
      <c r="H1479">
        <v>34255620</v>
      </c>
      <c r="I1479">
        <v>26712208</v>
      </c>
      <c r="K1479" s="5">
        <f t="shared" si="211"/>
        <v>-1.2384818178361456E-3</v>
      </c>
      <c r="L1479" s="5">
        <f t="shared" si="216"/>
        <v>8.7192989019624356E-4</v>
      </c>
      <c r="M1479" s="5">
        <f t="shared" si="217"/>
        <v>1.6278215819505171E-3</v>
      </c>
      <c r="N1479" s="5">
        <f t="shared" si="210"/>
        <v>1.5464093917132438E-3</v>
      </c>
      <c r="O1479" s="5">
        <f t="shared" si="215"/>
        <v>-2.909927496093978E-3</v>
      </c>
      <c r="P1479" s="5">
        <f t="shared" si="212"/>
        <v>-2.9100353840463278E-3</v>
      </c>
      <c r="Q1479" s="5">
        <f t="shared" si="213"/>
        <v>-2.9100353840463278E-3</v>
      </c>
      <c r="R1479" s="5">
        <f t="shared" si="214"/>
        <v>-2.5921498803072041E-4</v>
      </c>
      <c r="T1479" s="7">
        <f t="shared" si="218"/>
        <v>287.7883926882642</v>
      </c>
      <c r="U1479" s="4">
        <f t="shared" si="219"/>
        <v>-7.7269177577418691E-4</v>
      </c>
      <c r="V1479" s="5">
        <f>T1479/MAX($T$14:T1479)-1</f>
        <v>-6.0318170311874919E-3</v>
      </c>
      <c r="Z1479" s="3"/>
      <c r="AA1479" s="3"/>
      <c r="AC1479" s="3"/>
      <c r="AE1479" s="3"/>
      <c r="AG1479" s="3"/>
      <c r="AL1479" s="3"/>
    </row>
    <row r="1480" spans="1:38" x14ac:dyDescent="0.25">
      <c r="A1480" s="3">
        <v>44719</v>
      </c>
      <c r="B1480">
        <v>19206834</v>
      </c>
      <c r="C1480">
        <v>34243592</v>
      </c>
      <c r="D1480">
        <v>25848276</v>
      </c>
      <c r="E1480">
        <v>36292236</v>
      </c>
      <c r="F1480">
        <v>20017660</v>
      </c>
      <c r="G1480">
        <v>34016288</v>
      </c>
      <c r="H1480">
        <v>34016288</v>
      </c>
      <c r="I1480">
        <v>26647890</v>
      </c>
      <c r="K1480" s="5">
        <f t="shared" si="211"/>
        <v>-1.1402711355282813E-3</v>
      </c>
      <c r="L1480" s="5">
        <f t="shared" si="216"/>
        <v>0</v>
      </c>
      <c r="M1480" s="5">
        <f t="shared" si="217"/>
        <v>0</v>
      </c>
      <c r="N1480" s="5">
        <f t="shared" si="210"/>
        <v>0</v>
      </c>
      <c r="O1480" s="5">
        <f t="shared" si="215"/>
        <v>-3.2088277620367922E-3</v>
      </c>
      <c r="P1480" s="5">
        <f t="shared" si="212"/>
        <v>-6.9866491980001832E-3</v>
      </c>
      <c r="Q1480" s="5">
        <f t="shared" si="213"/>
        <v>-6.9866491980001832E-3</v>
      </c>
      <c r="R1480" s="5">
        <f t="shared" si="214"/>
        <v>-2.407812937066045E-3</v>
      </c>
      <c r="T1480" s="7">
        <f t="shared" si="218"/>
        <v>287.04265345296881</v>
      </c>
      <c r="U1480" s="4">
        <f t="shared" si="219"/>
        <v>-2.5912762788289356E-3</v>
      </c>
      <c r="V1480" s="5">
        <f>T1480/MAX($T$14:T1480)-1</f>
        <v>-8.6074632056252209E-3</v>
      </c>
      <c r="Z1480" s="3"/>
      <c r="AA1480" s="3"/>
      <c r="AC1480" s="3"/>
      <c r="AE1480" s="3"/>
      <c r="AG1480" s="3"/>
      <c r="AL1480" s="3"/>
    </row>
    <row r="1481" spans="1:38" x14ac:dyDescent="0.25">
      <c r="A1481" s="3">
        <v>44720</v>
      </c>
      <c r="B1481">
        <v>19078808</v>
      </c>
      <c r="C1481">
        <v>33957928</v>
      </c>
      <c r="D1481">
        <v>25848276</v>
      </c>
      <c r="E1481">
        <v>36292236</v>
      </c>
      <c r="F1481">
        <v>19887200</v>
      </c>
      <c r="G1481">
        <v>33938348</v>
      </c>
      <c r="H1481">
        <v>33938348</v>
      </c>
      <c r="I1481">
        <v>26647890</v>
      </c>
      <c r="K1481" s="5">
        <f t="shared" si="211"/>
        <v>-6.6656482791489502E-3</v>
      </c>
      <c r="L1481" s="5">
        <f t="shared" si="216"/>
        <v>-8.3421155117138213E-3</v>
      </c>
      <c r="M1481" s="5">
        <f t="shared" si="217"/>
        <v>0</v>
      </c>
      <c r="N1481" s="5">
        <f t="shared" ref="N1481:N1544" si="220">E1481/E1480-1</f>
        <v>0</v>
      </c>
      <c r="O1481" s="5">
        <f t="shared" si="215"/>
        <v>-6.5172452724244767E-3</v>
      </c>
      <c r="P1481" s="5">
        <f t="shared" si="212"/>
        <v>-2.2912552951104281E-3</v>
      </c>
      <c r="Q1481" s="5">
        <f t="shared" si="213"/>
        <v>-2.2912552951104281E-3</v>
      </c>
      <c r="R1481" s="5">
        <f t="shared" si="214"/>
        <v>0</v>
      </c>
      <c r="T1481" s="7">
        <f t="shared" si="218"/>
        <v>286.10590698841651</v>
      </c>
      <c r="U1481" s="4">
        <f t="shared" si="219"/>
        <v>-3.2634399566885131E-3</v>
      </c>
      <c r="V1481" s="5">
        <f>T1481/MAX($T$14:T1481)-1</f>
        <v>-1.1842813222962767E-2</v>
      </c>
      <c r="Z1481" s="3"/>
      <c r="AA1481" s="3"/>
      <c r="AC1481" s="3"/>
      <c r="AE1481" s="3"/>
      <c r="AG1481" s="3"/>
      <c r="AL1481" s="3"/>
    </row>
    <row r="1482" spans="1:38" x14ac:dyDescent="0.25">
      <c r="A1482" s="3">
        <v>44721</v>
      </c>
      <c r="B1482">
        <v>19076604</v>
      </c>
      <c r="C1482">
        <v>33950736</v>
      </c>
      <c r="D1482">
        <v>25848276</v>
      </c>
      <c r="E1482">
        <v>36292236</v>
      </c>
      <c r="F1482">
        <v>19969248</v>
      </c>
      <c r="G1482">
        <v>34038456</v>
      </c>
      <c r="H1482">
        <v>34038456</v>
      </c>
      <c r="I1482">
        <v>26679674</v>
      </c>
      <c r="K1482" s="5">
        <f t="shared" si="211"/>
        <v>-1.1552084385979544E-4</v>
      </c>
      <c r="L1482" s="5">
        <f t="shared" si="216"/>
        <v>-2.1179148503991385E-4</v>
      </c>
      <c r="M1482" s="5">
        <f t="shared" si="217"/>
        <v>0</v>
      </c>
      <c r="N1482" s="5">
        <f t="shared" si="220"/>
        <v>0</v>
      </c>
      <c r="O1482" s="5">
        <f t="shared" si="215"/>
        <v>4.1256687718733698E-3</v>
      </c>
      <c r="P1482" s="5">
        <f t="shared" si="212"/>
        <v>2.9497016177688629E-3</v>
      </c>
      <c r="Q1482" s="5">
        <f t="shared" si="213"/>
        <v>2.9497016177688629E-3</v>
      </c>
      <c r="R1482" s="5">
        <f t="shared" si="214"/>
        <v>1.1927398379383281E-3</v>
      </c>
      <c r="T1482" s="7">
        <f t="shared" si="218"/>
        <v>286.49538651863031</v>
      </c>
      <c r="U1482" s="4">
        <f t="shared" si="219"/>
        <v>1.3613124395562143E-3</v>
      </c>
      <c r="V1482" s="5">
        <f>T1482/MAX($T$14:T1482)-1</f>
        <v>-1.0497622552366415E-2</v>
      </c>
      <c r="Z1482" s="3"/>
      <c r="AA1482" s="3"/>
      <c r="AC1482" s="3"/>
      <c r="AE1482" s="3"/>
      <c r="AG1482" s="3"/>
      <c r="AL1482" s="3"/>
    </row>
    <row r="1483" spans="1:38" x14ac:dyDescent="0.25">
      <c r="A1483" s="3">
        <v>44722</v>
      </c>
      <c r="B1483">
        <v>19082490</v>
      </c>
      <c r="C1483">
        <v>33916996</v>
      </c>
      <c r="D1483">
        <v>25845532</v>
      </c>
      <c r="E1483">
        <v>36252108</v>
      </c>
      <c r="F1483">
        <v>19944516</v>
      </c>
      <c r="G1483">
        <v>34068136</v>
      </c>
      <c r="H1483">
        <v>34068136</v>
      </c>
      <c r="I1483">
        <v>26720930</v>
      </c>
      <c r="K1483" s="5">
        <f t="shared" ref="K1483:K1546" si="221">B1483/B1482-1</f>
        <v>3.0854548325276454E-4</v>
      </c>
      <c r="L1483" s="5">
        <f t="shared" si="216"/>
        <v>-9.9379288861367598E-4</v>
      </c>
      <c r="M1483" s="5">
        <f t="shared" si="217"/>
        <v>-1.0615795034063513E-4</v>
      </c>
      <c r="N1483" s="5">
        <f t="shared" si="220"/>
        <v>-1.105691035404921E-3</v>
      </c>
      <c r="O1483" s="5">
        <f t="shared" si="215"/>
        <v>-1.2385043242489902E-3</v>
      </c>
      <c r="P1483" s="5">
        <f t="shared" si="212"/>
        <v>8.719549441373875E-4</v>
      </c>
      <c r="Q1483" s="5">
        <f t="shared" si="213"/>
        <v>8.719549441373875E-4</v>
      </c>
      <c r="R1483" s="5">
        <f t="shared" si="214"/>
        <v>1.5463457312110407E-3</v>
      </c>
      <c r="T1483" s="7">
        <f t="shared" si="218"/>
        <v>286.50092500819733</v>
      </c>
      <c r="U1483" s="4">
        <f t="shared" si="219"/>
        <v>1.9331863016294748E-5</v>
      </c>
      <c r="V1483" s="5">
        <f>T1483/MAX($T$14:T1483)-1</f>
        <v>-1.0478493627951169E-2</v>
      </c>
      <c r="Z1483" s="3"/>
      <c r="AA1483" s="3"/>
      <c r="AC1483" s="3"/>
      <c r="AE1483" s="3"/>
      <c r="AG1483" s="3"/>
      <c r="AL1483" s="3"/>
    </row>
    <row r="1484" spans="1:38" x14ac:dyDescent="0.25">
      <c r="A1484" s="3">
        <v>44725</v>
      </c>
      <c r="B1484">
        <v>19414364</v>
      </c>
      <c r="C1484">
        <v>34470740</v>
      </c>
      <c r="D1484">
        <v>26323042</v>
      </c>
      <c r="E1484">
        <v>36575168</v>
      </c>
      <c r="F1484">
        <v>19921772</v>
      </c>
      <c r="G1484">
        <v>34068136</v>
      </c>
      <c r="H1484">
        <v>34068136</v>
      </c>
      <c r="I1484">
        <v>26720930</v>
      </c>
      <c r="K1484" s="5">
        <f t="shared" si="221"/>
        <v>1.7391545862201374E-2</v>
      </c>
      <c r="L1484" s="5">
        <f t="shared" si="216"/>
        <v>1.6326445891611474E-2</v>
      </c>
      <c r="M1484" s="5">
        <f t="shared" si="217"/>
        <v>1.8475533798259614E-2</v>
      </c>
      <c r="N1484" s="5">
        <f t="shared" si="220"/>
        <v>8.9114817819697656E-3</v>
      </c>
      <c r="O1484" s="5">
        <f t="shared" si="215"/>
        <v>-1.1403635966898973E-3</v>
      </c>
      <c r="P1484" s="5">
        <f t="shared" si="212"/>
        <v>0</v>
      </c>
      <c r="Q1484" s="5">
        <f t="shared" si="213"/>
        <v>0</v>
      </c>
      <c r="R1484" s="5">
        <f t="shared" si="214"/>
        <v>0</v>
      </c>
      <c r="T1484" s="7">
        <f t="shared" si="218"/>
        <v>288.64841574551463</v>
      </c>
      <c r="U1484" s="4">
        <f t="shared" si="219"/>
        <v>7.4955804671690412E-3</v>
      </c>
      <c r="V1484" s="5">
        <f>T1484/MAX($T$14:T1484)-1</f>
        <v>-3.0614555529452359E-3</v>
      </c>
      <c r="Z1484" s="3"/>
      <c r="AA1484" s="3"/>
      <c r="AC1484" s="3"/>
      <c r="AE1484" s="3"/>
      <c r="AG1484" s="3"/>
      <c r="AL1484" s="3"/>
    </row>
    <row r="1485" spans="1:38" x14ac:dyDescent="0.25">
      <c r="A1485" s="3">
        <v>44726</v>
      </c>
      <c r="B1485">
        <v>19343380</v>
      </c>
      <c r="C1485">
        <v>34401656</v>
      </c>
      <c r="D1485">
        <v>26331300</v>
      </c>
      <c r="E1485">
        <v>36575168</v>
      </c>
      <c r="F1485">
        <v>19788982</v>
      </c>
      <c r="G1485">
        <v>33783936</v>
      </c>
      <c r="H1485">
        <v>33783936</v>
      </c>
      <c r="I1485">
        <v>26720930</v>
      </c>
      <c r="K1485" s="5">
        <f t="shared" si="221"/>
        <v>-3.6562619305994248E-3</v>
      </c>
      <c r="L1485" s="5">
        <f t="shared" si="216"/>
        <v>-2.0041345210459749E-3</v>
      </c>
      <c r="M1485" s="5">
        <f t="shared" si="217"/>
        <v>3.1371754070064206E-4</v>
      </c>
      <c r="N1485" s="5">
        <f t="shared" si="220"/>
        <v>0</v>
      </c>
      <c r="O1485" s="5">
        <f t="shared" si="215"/>
        <v>-6.6655717172147133E-3</v>
      </c>
      <c r="P1485" s="5">
        <f t="shared" si="212"/>
        <v>-8.3421059490897953E-3</v>
      </c>
      <c r="Q1485" s="5">
        <f t="shared" si="213"/>
        <v>-8.3421059490897953E-3</v>
      </c>
      <c r="R1485" s="5">
        <f t="shared" si="214"/>
        <v>0</v>
      </c>
      <c r="T1485" s="7">
        <f t="shared" si="218"/>
        <v>287.6130171897986</v>
      </c>
      <c r="U1485" s="4">
        <f t="shared" si="219"/>
        <v>-3.5870578157923827E-3</v>
      </c>
      <c r="V1485" s="5">
        <f>T1485/MAX($T$14:T1485)-1</f>
        <v>-6.6375317506686127E-3</v>
      </c>
      <c r="Z1485" s="3"/>
      <c r="AA1485" s="3"/>
      <c r="AC1485" s="3"/>
      <c r="AE1485" s="3"/>
      <c r="AG1485" s="3"/>
      <c r="AL1485" s="3"/>
    </row>
    <row r="1486" spans="1:38" x14ac:dyDescent="0.25">
      <c r="A1486" s="3">
        <v>44727</v>
      </c>
      <c r="B1486">
        <v>19333784</v>
      </c>
      <c r="C1486">
        <v>34379040</v>
      </c>
      <c r="D1486">
        <v>26320178</v>
      </c>
      <c r="E1486">
        <v>36575168</v>
      </c>
      <c r="F1486">
        <v>19786694</v>
      </c>
      <c r="G1486">
        <v>33737992</v>
      </c>
      <c r="H1486">
        <v>33737992</v>
      </c>
      <c r="I1486">
        <v>26720930</v>
      </c>
      <c r="K1486" s="5">
        <f t="shared" si="221"/>
        <v>-4.9608703339332205E-4</v>
      </c>
      <c r="L1486" s="5">
        <f t="shared" si="216"/>
        <v>-6.5741021304321912E-4</v>
      </c>
      <c r="M1486" s="5">
        <f t="shared" si="217"/>
        <v>-4.2238704507557845E-4</v>
      </c>
      <c r="N1486" s="5">
        <f t="shared" si="220"/>
        <v>0</v>
      </c>
      <c r="O1486" s="5">
        <f t="shared" si="215"/>
        <v>-1.1561989393893413E-4</v>
      </c>
      <c r="P1486" s="5">
        <f t="shared" si="212"/>
        <v>-1.3599362726711695E-3</v>
      </c>
      <c r="Q1486" s="5">
        <f t="shared" si="213"/>
        <v>-1.3599362726711695E-3</v>
      </c>
      <c r="R1486" s="5">
        <f t="shared" si="214"/>
        <v>0</v>
      </c>
      <c r="T1486" s="7">
        <f t="shared" si="218"/>
        <v>287.45442101836056</v>
      </c>
      <c r="U1486" s="4">
        <f t="shared" si="219"/>
        <v>-5.5142209134917408E-4</v>
      </c>
      <c r="V1486" s="5">
        <f>T1486/MAX($T$14:T1486)-1</f>
        <v>-7.1852937603784639E-3</v>
      </c>
      <c r="Z1486" s="3"/>
      <c r="AA1486" s="3"/>
      <c r="AC1486" s="3"/>
      <c r="AE1486" s="3"/>
      <c r="AG1486" s="3"/>
      <c r="AL1486" s="3"/>
    </row>
    <row r="1487" spans="1:38" x14ac:dyDescent="0.25">
      <c r="A1487" s="3">
        <v>44728</v>
      </c>
      <c r="B1487">
        <v>20381742</v>
      </c>
      <c r="C1487">
        <v>36697136</v>
      </c>
      <c r="D1487">
        <v>27095526</v>
      </c>
      <c r="E1487">
        <v>37599448</v>
      </c>
      <c r="F1487">
        <v>19792800</v>
      </c>
      <c r="G1487">
        <v>33704460</v>
      </c>
      <c r="H1487">
        <v>33704460</v>
      </c>
      <c r="I1487">
        <v>26691386</v>
      </c>
      <c r="K1487" s="5">
        <f t="shared" si="221"/>
        <v>5.4203460636572665E-2</v>
      </c>
      <c r="L1487" s="5">
        <f t="shared" si="216"/>
        <v>6.7427595418603881E-2</v>
      </c>
      <c r="M1487" s="5">
        <f t="shared" si="217"/>
        <v>2.9458311414155336E-2</v>
      </c>
      <c r="N1487" s="5">
        <f t="shared" si="220"/>
        <v>2.8004792759940278E-2</v>
      </c>
      <c r="O1487" s="5">
        <f t="shared" si="215"/>
        <v>3.0859121791637634E-4</v>
      </c>
      <c r="P1487" s="5">
        <f t="shared" ref="P1487:P1550" si="222">IFERROR(G1487/G1486-1,0)</f>
        <v>-9.9389436099217576E-4</v>
      </c>
      <c r="Q1487" s="5">
        <f t="shared" ref="Q1487:Q1550" si="223">IFERROR(H1487/H1486-1,0)</f>
        <v>-9.9389436099217576E-4</v>
      </c>
      <c r="R1487" s="5">
        <f t="shared" ref="R1487:R1550" si="224">IFERROR(I1487/I1486-1,0)</f>
        <v>-1.105650140171055E-3</v>
      </c>
      <c r="T1487" s="7">
        <f t="shared" si="218"/>
        <v>293.78953243952003</v>
      </c>
      <c r="U1487" s="4">
        <f t="shared" si="219"/>
        <v>2.2038664073129141E-2</v>
      </c>
      <c r="V1487" s="5">
        <f>T1487/MAX($T$14:T1487)-1</f>
        <v>0</v>
      </c>
      <c r="Z1487" s="3"/>
      <c r="AA1487" s="3"/>
      <c r="AC1487" s="3"/>
      <c r="AE1487" s="3"/>
      <c r="AG1487" s="3"/>
      <c r="AL1487" s="3"/>
    </row>
    <row r="1488" spans="1:38" x14ac:dyDescent="0.25">
      <c r="A1488" s="3">
        <v>44729</v>
      </c>
      <c r="B1488">
        <v>20366680</v>
      </c>
      <c r="C1488">
        <v>36684336</v>
      </c>
      <c r="D1488">
        <v>27086306</v>
      </c>
      <c r="E1488">
        <v>37599448</v>
      </c>
      <c r="F1488">
        <v>20137028</v>
      </c>
      <c r="G1488">
        <v>34254736</v>
      </c>
      <c r="H1488">
        <v>34254736</v>
      </c>
      <c r="I1488">
        <v>26929248</v>
      </c>
      <c r="K1488" s="5">
        <f t="shared" si="221"/>
        <v>-7.389947336199354E-4</v>
      </c>
      <c r="L1488" s="5">
        <f t="shared" si="216"/>
        <v>-3.4880106175039227E-4</v>
      </c>
      <c r="M1488" s="5">
        <f t="shared" si="217"/>
        <v>-3.4027757940557901E-4</v>
      </c>
      <c r="N1488" s="5">
        <f t="shared" si="220"/>
        <v>0</v>
      </c>
      <c r="O1488" s="5">
        <f t="shared" ref="O1488:O1551" si="225">IFERROR(F1488/F1487-1,0)</f>
        <v>1.7391576734974379E-2</v>
      </c>
      <c r="P1488" s="5">
        <f t="shared" si="222"/>
        <v>1.6326503970097717E-2</v>
      </c>
      <c r="Q1488" s="5">
        <f t="shared" si="223"/>
        <v>1.6326503970097717E-2</v>
      </c>
      <c r="R1488" s="5">
        <f t="shared" si="224"/>
        <v>8.9115642027730591E-3</v>
      </c>
      <c r="T1488" s="7">
        <f t="shared" si="218"/>
        <v>295.90217574004765</v>
      </c>
      <c r="U1488" s="4">
        <f t="shared" si="219"/>
        <v>7.1910094378958705E-3</v>
      </c>
      <c r="V1488" s="5">
        <f>T1488/MAX($T$14:T1488)-1</f>
        <v>0</v>
      </c>
      <c r="Z1488" s="3"/>
      <c r="AA1488" s="3"/>
      <c r="AC1488" s="3"/>
      <c r="AE1488" s="3"/>
      <c r="AG1488" s="3"/>
      <c r="AL1488" s="3"/>
    </row>
    <row r="1489" spans="1:38" x14ac:dyDescent="0.25">
      <c r="A1489" s="3">
        <v>44732</v>
      </c>
      <c r="B1489">
        <v>20266196</v>
      </c>
      <c r="C1489">
        <v>36610852</v>
      </c>
      <c r="D1489">
        <v>27054270</v>
      </c>
      <c r="E1489">
        <v>37599448</v>
      </c>
      <c r="F1489">
        <v>20063402</v>
      </c>
      <c r="G1489">
        <v>34186084</v>
      </c>
      <c r="H1489">
        <v>34186084</v>
      </c>
      <c r="I1489">
        <v>26929248</v>
      </c>
      <c r="K1489" s="5">
        <f t="shared" si="221"/>
        <v>-4.9337447242260302E-3</v>
      </c>
      <c r="L1489" s="5">
        <f t="shared" si="216"/>
        <v>-2.0031437941251395E-3</v>
      </c>
      <c r="M1489" s="5">
        <f t="shared" si="217"/>
        <v>-1.1827378749985629E-3</v>
      </c>
      <c r="N1489" s="5">
        <f t="shared" si="220"/>
        <v>0</v>
      </c>
      <c r="O1489" s="5">
        <f t="shared" si="225"/>
        <v>-3.6562495716845334E-3</v>
      </c>
      <c r="P1489" s="5">
        <f t="shared" si="222"/>
        <v>-2.0041608261117672E-3</v>
      </c>
      <c r="Q1489" s="5">
        <f t="shared" si="223"/>
        <v>-2.0041608261117672E-3</v>
      </c>
      <c r="R1489" s="5">
        <f t="shared" si="224"/>
        <v>0</v>
      </c>
      <c r="T1489" s="7">
        <f t="shared" si="218"/>
        <v>295.31835343789049</v>
      </c>
      <c r="U1489" s="4">
        <f t="shared" si="219"/>
        <v>-1.973024702157225E-3</v>
      </c>
      <c r="V1489" s="5">
        <f>T1489/MAX($T$14:T1489)-1</f>
        <v>-1.9730247021571001E-3</v>
      </c>
      <c r="Z1489" s="3"/>
      <c r="AA1489" s="3"/>
      <c r="AC1489" s="3"/>
      <c r="AE1489" s="3"/>
      <c r="AG1489" s="3"/>
      <c r="AL1489" s="3"/>
    </row>
    <row r="1490" spans="1:38" x14ac:dyDescent="0.25">
      <c r="A1490" s="3">
        <v>44733</v>
      </c>
      <c r="B1490">
        <v>20258134</v>
      </c>
      <c r="C1490">
        <v>36583640</v>
      </c>
      <c r="D1490">
        <v>27000726</v>
      </c>
      <c r="E1490">
        <v>37466624</v>
      </c>
      <c r="F1490">
        <v>20053448</v>
      </c>
      <c r="G1490">
        <v>34163608</v>
      </c>
      <c r="H1490">
        <v>34163608</v>
      </c>
      <c r="I1490">
        <v>26929248</v>
      </c>
      <c r="K1490" s="5">
        <f t="shared" si="221"/>
        <v>-3.9780529113608853E-4</v>
      </c>
      <c r="L1490" s="5">
        <f t="shared" si="216"/>
        <v>-7.4327688413255988E-4</v>
      </c>
      <c r="M1490" s="5">
        <f t="shared" si="217"/>
        <v>-1.9791330536732543E-3</v>
      </c>
      <c r="N1490" s="5">
        <f t="shared" si="220"/>
        <v>-3.532605053138016E-3</v>
      </c>
      <c r="O1490" s="5">
        <f t="shared" si="225"/>
        <v>-4.961272270774808E-4</v>
      </c>
      <c r="P1490" s="5">
        <f t="shared" si="222"/>
        <v>-6.5746050351944696E-4</v>
      </c>
      <c r="Q1490" s="5">
        <f t="shared" si="223"/>
        <v>-6.5746050351944696E-4</v>
      </c>
      <c r="R1490" s="5">
        <f t="shared" si="224"/>
        <v>0</v>
      </c>
      <c r="T1490" s="7">
        <f t="shared" si="218"/>
        <v>295.00591147365077</v>
      </c>
      <c r="U1490" s="4">
        <f t="shared" si="219"/>
        <v>-1.0579835645245367E-3</v>
      </c>
      <c r="V1490" s="5">
        <f>T1490/MAX($T$14:T1490)-1</f>
        <v>-3.028920838974325E-3</v>
      </c>
      <c r="Z1490" s="3"/>
      <c r="AA1490" s="3"/>
      <c r="AC1490" s="3"/>
      <c r="AE1490" s="3"/>
      <c r="AG1490" s="3"/>
      <c r="AL1490" s="3"/>
    </row>
    <row r="1491" spans="1:38" x14ac:dyDescent="0.25">
      <c r="A1491" s="3">
        <v>44734</v>
      </c>
      <c r="B1491">
        <v>20136498</v>
      </c>
      <c r="C1491">
        <v>36353988</v>
      </c>
      <c r="D1491">
        <v>26878818</v>
      </c>
      <c r="E1491">
        <v>37287792</v>
      </c>
      <c r="F1491">
        <v>20189382</v>
      </c>
      <c r="G1491">
        <v>34621980</v>
      </c>
      <c r="H1491">
        <v>34621980</v>
      </c>
      <c r="I1491">
        <v>27087140</v>
      </c>
      <c r="K1491" s="5">
        <f t="shared" si="221"/>
        <v>-6.0043042463832075E-3</v>
      </c>
      <c r="L1491" s="5">
        <f t="shared" si="216"/>
        <v>-6.2774507949454605E-3</v>
      </c>
      <c r="M1491" s="5">
        <f t="shared" si="217"/>
        <v>-4.5149897080545287E-3</v>
      </c>
      <c r="N1491" s="5">
        <f t="shared" si="220"/>
        <v>-4.7731015209696581E-3</v>
      </c>
      <c r="O1491" s="5">
        <f t="shared" si="225"/>
        <v>6.7785849096873019E-3</v>
      </c>
      <c r="P1491" s="5">
        <f t="shared" si="222"/>
        <v>1.3416966966720789E-2</v>
      </c>
      <c r="Q1491" s="5">
        <f t="shared" si="223"/>
        <v>1.3416966966720789E-2</v>
      </c>
      <c r="R1491" s="5">
        <f t="shared" si="224"/>
        <v>5.863216083865419E-3</v>
      </c>
      <c r="T1491" s="7">
        <f t="shared" si="218"/>
        <v>295.66620434913807</v>
      </c>
      <c r="U1491" s="4">
        <f t="shared" si="219"/>
        <v>2.2382360820801805E-3</v>
      </c>
      <c r="V1491" s="5">
        <f>T1491/MAX($T$14:T1491)-1</f>
        <v>-7.9746419680570835E-4</v>
      </c>
      <c r="Z1491" s="3"/>
      <c r="AA1491" s="3"/>
      <c r="AC1491" s="3"/>
      <c r="AE1491" s="3"/>
      <c r="AG1491" s="3"/>
      <c r="AL1491" s="3"/>
    </row>
    <row r="1492" spans="1:38" x14ac:dyDescent="0.25">
      <c r="A1492" s="3">
        <v>44735</v>
      </c>
      <c r="B1492">
        <v>19864850</v>
      </c>
      <c r="C1492">
        <v>35883364</v>
      </c>
      <c r="D1492">
        <v>26397702</v>
      </c>
      <c r="E1492">
        <v>36911876</v>
      </c>
      <c r="F1492">
        <v>20195662</v>
      </c>
      <c r="G1492">
        <v>34705072</v>
      </c>
      <c r="H1492">
        <v>34705072</v>
      </c>
      <c r="I1492">
        <v>27132792</v>
      </c>
      <c r="K1492" s="5">
        <f t="shared" si="221"/>
        <v>-1.3490329847821614E-2</v>
      </c>
      <c r="L1492" s="5">
        <f t="shared" si="216"/>
        <v>-1.2945594854682829E-2</v>
      </c>
      <c r="M1492" s="5">
        <f t="shared" si="217"/>
        <v>-1.789944781053987E-2</v>
      </c>
      <c r="N1492" s="5">
        <f t="shared" si="220"/>
        <v>-1.0081476532587397E-2</v>
      </c>
      <c r="O1492" s="5">
        <f t="shared" si="225"/>
        <v>3.1105459295388549E-4</v>
      </c>
      <c r="P1492" s="5">
        <f t="shared" si="222"/>
        <v>2.3999782796939595E-3</v>
      </c>
      <c r="Q1492" s="5">
        <f t="shared" si="223"/>
        <v>2.3999782796939595E-3</v>
      </c>
      <c r="R1492" s="5">
        <f t="shared" si="224"/>
        <v>1.6853754216945571E-3</v>
      </c>
      <c r="T1492" s="7">
        <f t="shared" si="218"/>
        <v>293.90623417559715</v>
      </c>
      <c r="U1492" s="4">
        <f t="shared" si="219"/>
        <v>-5.9525578089494185E-3</v>
      </c>
      <c r="V1492" s="5">
        <f>T1492/MAX($T$14:T1492)-1</f>
        <v>-6.7452750540231143E-3</v>
      </c>
      <c r="Z1492" s="3"/>
      <c r="AA1492" s="3"/>
      <c r="AC1492" s="3"/>
      <c r="AE1492" s="3"/>
      <c r="AG1492" s="3"/>
      <c r="AL1492" s="3"/>
    </row>
    <row r="1493" spans="1:38" x14ac:dyDescent="0.25">
      <c r="A1493" s="3">
        <v>44736</v>
      </c>
      <c r="B1493">
        <v>19867730</v>
      </c>
      <c r="C1493">
        <v>35883364</v>
      </c>
      <c r="D1493">
        <v>26386936</v>
      </c>
      <c r="E1493">
        <v>36911876</v>
      </c>
      <c r="F1493">
        <v>20096022</v>
      </c>
      <c r="G1493">
        <v>34635552</v>
      </c>
      <c r="H1493">
        <v>34635552</v>
      </c>
      <c r="I1493">
        <v>27132792</v>
      </c>
      <c r="K1493" s="5">
        <f t="shared" si="221"/>
        <v>1.4497970032500973E-4</v>
      </c>
      <c r="L1493" s="5">
        <f t="shared" si="216"/>
        <v>0</v>
      </c>
      <c r="M1493" s="5">
        <f t="shared" si="217"/>
        <v>-4.0783853079329191E-4</v>
      </c>
      <c r="N1493" s="5">
        <f t="shared" si="220"/>
        <v>0</v>
      </c>
      <c r="O1493" s="5">
        <f t="shared" si="225"/>
        <v>-4.9337327986574975E-3</v>
      </c>
      <c r="P1493" s="5">
        <f t="shared" si="222"/>
        <v>-2.0031654162826484E-3</v>
      </c>
      <c r="Q1493" s="5">
        <f t="shared" si="223"/>
        <v>-2.0031654162826484E-3</v>
      </c>
      <c r="R1493" s="5">
        <f t="shared" si="224"/>
        <v>0</v>
      </c>
      <c r="T1493" s="7">
        <f t="shared" si="218"/>
        <v>293.56813464008144</v>
      </c>
      <c r="U1493" s="4">
        <f t="shared" si="219"/>
        <v>-1.1503653077113846E-3</v>
      </c>
      <c r="V1493" s="5">
        <f>T1493/MAX($T$14:T1493)-1</f>
        <v>-7.8878808313214144E-3</v>
      </c>
      <c r="Z1493" s="3"/>
      <c r="AA1493" s="3"/>
      <c r="AC1493" s="3"/>
      <c r="AE1493" s="3"/>
      <c r="AG1493" s="3"/>
      <c r="AL1493" s="3"/>
    </row>
    <row r="1494" spans="1:38" x14ac:dyDescent="0.25">
      <c r="A1494" s="3">
        <v>44739</v>
      </c>
      <c r="B1494">
        <v>19967864</v>
      </c>
      <c r="C1494">
        <v>35853968</v>
      </c>
      <c r="D1494">
        <v>26431000</v>
      </c>
      <c r="E1494">
        <v>36911876</v>
      </c>
      <c r="F1494">
        <v>20088026</v>
      </c>
      <c r="G1494">
        <v>34609808</v>
      </c>
      <c r="H1494">
        <v>34609808</v>
      </c>
      <c r="I1494">
        <v>27036942</v>
      </c>
      <c r="K1494" s="5">
        <f t="shared" si="221"/>
        <v>5.0400322533072917E-3</v>
      </c>
      <c r="L1494" s="5">
        <f t="shared" si="216"/>
        <v>-8.1920970397308945E-4</v>
      </c>
      <c r="M1494" s="5">
        <f t="shared" si="217"/>
        <v>1.6699172651193361E-3</v>
      </c>
      <c r="N1494" s="5">
        <f t="shared" si="220"/>
        <v>0</v>
      </c>
      <c r="O1494" s="5">
        <f t="shared" si="225"/>
        <v>-3.9788969180065692E-4</v>
      </c>
      <c r="P1494" s="5">
        <f t="shared" si="222"/>
        <v>-7.4328250925526085E-4</v>
      </c>
      <c r="Q1494" s="5">
        <f t="shared" si="223"/>
        <v>-7.4328250925526085E-4</v>
      </c>
      <c r="R1494" s="5">
        <f t="shared" si="224"/>
        <v>-3.5326257614770595E-3</v>
      </c>
      <c r="T1494" s="7">
        <f t="shared" si="218"/>
        <v>293.58551605129156</v>
      </c>
      <c r="U1494" s="4">
        <f t="shared" si="219"/>
        <v>5.9207417833162523E-5</v>
      </c>
      <c r="V1494" s="5">
        <f>T1494/MAX($T$14:T1494)-1</f>
        <v>-7.8291404345444127E-3</v>
      </c>
      <c r="Z1494" s="3"/>
      <c r="AA1494" s="3"/>
      <c r="AC1494" s="3"/>
      <c r="AE1494" s="3"/>
      <c r="AG1494" s="3"/>
      <c r="AL1494" s="3"/>
    </row>
    <row r="1495" spans="1:38" x14ac:dyDescent="0.25">
      <c r="A1495" s="3">
        <v>44740</v>
      </c>
      <c r="B1495">
        <v>19980838</v>
      </c>
      <c r="C1495">
        <v>35897056</v>
      </c>
      <c r="D1495">
        <v>26467542</v>
      </c>
      <c r="E1495">
        <v>36911876</v>
      </c>
      <c r="F1495">
        <v>19967414</v>
      </c>
      <c r="G1495">
        <v>34392544</v>
      </c>
      <c r="H1495">
        <v>34392544</v>
      </c>
      <c r="I1495">
        <v>26907892</v>
      </c>
      <c r="K1495" s="5">
        <f t="shared" si="221"/>
        <v>6.4974400867323645E-4</v>
      </c>
      <c r="L1495" s="5">
        <f t="shared" si="216"/>
        <v>1.2017637768850786E-3</v>
      </c>
      <c r="M1495" s="5">
        <f t="shared" si="217"/>
        <v>1.3825432257577042E-3</v>
      </c>
      <c r="N1495" s="5">
        <f t="shared" si="220"/>
        <v>0</v>
      </c>
      <c r="O1495" s="5">
        <f t="shared" si="225"/>
        <v>-6.0041738297232916E-3</v>
      </c>
      <c r="P1495" s="5">
        <f t="shared" si="222"/>
        <v>-6.2775268790857819E-3</v>
      </c>
      <c r="Q1495" s="5">
        <f t="shared" si="223"/>
        <v>-6.2775268790857819E-3</v>
      </c>
      <c r="R1495" s="5">
        <f t="shared" si="224"/>
        <v>-4.7730989695505821E-3</v>
      </c>
      <c r="T1495" s="7">
        <f t="shared" si="218"/>
        <v>292.84794572654766</v>
      </c>
      <c r="U1495" s="4">
        <f t="shared" si="219"/>
        <v>-2.5122844432661773E-3</v>
      </c>
      <c r="V1495" s="5">
        <f>T1495/MAX($T$14:T1495)-1</f>
        <v>-1.0321755850092651E-2</v>
      </c>
      <c r="Z1495" s="3"/>
      <c r="AA1495" s="3"/>
      <c r="AC1495" s="3"/>
      <c r="AE1495" s="3"/>
      <c r="AG1495" s="3"/>
      <c r="AL1495" s="3"/>
    </row>
    <row r="1496" spans="1:38" x14ac:dyDescent="0.25">
      <c r="A1496" s="3">
        <v>44741</v>
      </c>
      <c r="B1496">
        <v>20043368</v>
      </c>
      <c r="C1496">
        <v>35897056</v>
      </c>
      <c r="D1496">
        <v>26467542</v>
      </c>
      <c r="E1496">
        <v>36911876</v>
      </c>
      <c r="F1496">
        <v>19843296</v>
      </c>
      <c r="G1496">
        <v>34205552</v>
      </c>
      <c r="H1496">
        <v>34205552</v>
      </c>
      <c r="I1496">
        <v>26907892</v>
      </c>
      <c r="K1496" s="5">
        <f t="shared" si="221"/>
        <v>3.1294983723906267E-3</v>
      </c>
      <c r="L1496" s="5">
        <f t="shared" si="216"/>
        <v>0</v>
      </c>
      <c r="M1496" s="5">
        <f t="shared" si="217"/>
        <v>0</v>
      </c>
      <c r="N1496" s="5">
        <f t="shared" si="220"/>
        <v>0</v>
      </c>
      <c r="O1496" s="5">
        <f t="shared" si="225"/>
        <v>-6.2160277740522796E-3</v>
      </c>
      <c r="P1496" s="5">
        <f t="shared" si="222"/>
        <v>-5.4369923899785233E-3</v>
      </c>
      <c r="Q1496" s="5">
        <f t="shared" si="223"/>
        <v>-5.4369923899785233E-3</v>
      </c>
      <c r="R1496" s="5">
        <f t="shared" si="224"/>
        <v>0</v>
      </c>
      <c r="T1496" s="7">
        <f t="shared" si="218"/>
        <v>292.33690723912599</v>
      </c>
      <c r="U1496" s="4">
        <f t="shared" si="219"/>
        <v>-1.7450642727023374E-3</v>
      </c>
      <c r="V1496" s="5">
        <f>T1496/MAX($T$14:T1496)-1</f>
        <v>-1.2048807995429511E-2</v>
      </c>
      <c r="Z1496" s="3"/>
      <c r="AA1496" s="3"/>
      <c r="AC1496" s="3"/>
      <c r="AE1496" s="3"/>
      <c r="AG1496" s="3"/>
      <c r="AL1496" s="3"/>
    </row>
    <row r="1497" spans="1:38" x14ac:dyDescent="0.25">
      <c r="A1497" s="3">
        <v>44742</v>
      </c>
      <c r="B1497">
        <v>19787446</v>
      </c>
      <c r="C1497">
        <v>35897056</v>
      </c>
      <c r="D1497">
        <v>26467542</v>
      </c>
      <c r="E1497">
        <v>36911876</v>
      </c>
      <c r="F1497">
        <v>19952786</v>
      </c>
      <c r="G1497">
        <v>34373664</v>
      </c>
      <c r="H1497">
        <v>34373664</v>
      </c>
      <c r="I1497">
        <v>26907892</v>
      </c>
      <c r="K1497" s="5">
        <f t="shared" si="221"/>
        <v>-1.2768412973308663E-2</v>
      </c>
      <c r="L1497" s="5">
        <f t="shared" si="216"/>
        <v>0</v>
      </c>
      <c r="M1497" s="5">
        <f t="shared" si="217"/>
        <v>0</v>
      </c>
      <c r="N1497" s="5">
        <f t="shared" si="220"/>
        <v>0</v>
      </c>
      <c r="O1497" s="5">
        <f t="shared" si="225"/>
        <v>5.5177325379816011E-3</v>
      </c>
      <c r="P1497" s="5">
        <f t="shared" si="222"/>
        <v>4.9147576978145757E-3</v>
      </c>
      <c r="Q1497" s="5">
        <f t="shared" si="223"/>
        <v>4.9147576978145757E-3</v>
      </c>
      <c r="R1497" s="5">
        <f t="shared" si="224"/>
        <v>0</v>
      </c>
      <c r="T1497" s="7">
        <f t="shared" si="218"/>
        <v>292.43114331869782</v>
      </c>
      <c r="U1497" s="4">
        <f t="shared" si="219"/>
        <v>3.2235437003776124E-4</v>
      </c>
      <c r="V1497" s="5">
        <f>T1497/MAX($T$14:T1497)-1</f>
        <v>-1.1730337611302821E-2</v>
      </c>
      <c r="Z1497" s="3"/>
      <c r="AA1497" s="3"/>
      <c r="AC1497" s="3"/>
      <c r="AE1497" s="3"/>
      <c r="AG1497" s="3"/>
      <c r="AL1497" s="3"/>
    </row>
    <row r="1498" spans="1:38" x14ac:dyDescent="0.25">
      <c r="A1498" s="3">
        <v>44743</v>
      </c>
      <c r="B1498">
        <v>19790618</v>
      </c>
      <c r="C1498">
        <v>35976284</v>
      </c>
      <c r="D1498">
        <v>26467542</v>
      </c>
      <c r="E1498">
        <v>36936460</v>
      </c>
      <c r="F1498">
        <v>20053348</v>
      </c>
      <c r="G1498">
        <v>34345504</v>
      </c>
      <c r="H1498">
        <v>34345504</v>
      </c>
      <c r="I1498">
        <v>26907892</v>
      </c>
      <c r="K1498" s="5">
        <f t="shared" si="221"/>
        <v>1.6030365919883494E-4</v>
      </c>
      <c r="L1498" s="5">
        <f t="shared" si="216"/>
        <v>2.2070890715941704E-3</v>
      </c>
      <c r="M1498" s="5">
        <f t="shared" si="217"/>
        <v>0</v>
      </c>
      <c r="N1498" s="5">
        <f t="shared" si="220"/>
        <v>6.6601870899218873E-4</v>
      </c>
      <c r="O1498" s="5">
        <f t="shared" si="225"/>
        <v>5.0399979230970615E-3</v>
      </c>
      <c r="P1498" s="5">
        <f t="shared" si="222"/>
        <v>-8.1923183981780223E-4</v>
      </c>
      <c r="Q1498" s="5">
        <f t="shared" si="223"/>
        <v>-8.1923183981780223E-4</v>
      </c>
      <c r="R1498" s="5">
        <f t="shared" si="224"/>
        <v>0</v>
      </c>
      <c r="T1498" s="7">
        <f t="shared" si="218"/>
        <v>292.666365634116</v>
      </c>
      <c r="U1498" s="4">
        <f t="shared" si="219"/>
        <v>8.043682104058314E-4</v>
      </c>
      <c r="V1498" s="5">
        <f>T1498/MAX($T$14:T1498)-1</f>
        <v>-1.0935404911568969E-2</v>
      </c>
      <c r="Z1498" s="3"/>
      <c r="AA1498" s="3"/>
      <c r="AC1498" s="3"/>
      <c r="AE1498" s="3"/>
      <c r="AG1498" s="3"/>
      <c r="AL1498" s="3"/>
    </row>
    <row r="1499" spans="1:38" x14ac:dyDescent="0.25">
      <c r="A1499" s="3">
        <v>44746</v>
      </c>
      <c r="B1499">
        <v>19809120</v>
      </c>
      <c r="C1499">
        <v>35970792</v>
      </c>
      <c r="D1499">
        <v>26468308</v>
      </c>
      <c r="E1499">
        <v>36928668</v>
      </c>
      <c r="F1499">
        <v>20066378</v>
      </c>
      <c r="G1499">
        <v>34386784</v>
      </c>
      <c r="H1499">
        <v>34386784</v>
      </c>
      <c r="I1499">
        <v>26907892</v>
      </c>
      <c r="K1499" s="5">
        <f t="shared" si="221"/>
        <v>9.3488742999325858E-4</v>
      </c>
      <c r="L1499" s="5">
        <f t="shared" si="216"/>
        <v>-1.5265612201642575E-4</v>
      </c>
      <c r="M1499" s="5">
        <f t="shared" si="217"/>
        <v>2.8941108320523767E-5</v>
      </c>
      <c r="N1499" s="5">
        <f t="shared" si="220"/>
        <v>-2.1095687025773913E-4</v>
      </c>
      <c r="O1499" s="5">
        <f t="shared" si="225"/>
        <v>6.4976681200556996E-4</v>
      </c>
      <c r="P1499" s="5">
        <f t="shared" si="222"/>
        <v>1.2019040396087366E-3</v>
      </c>
      <c r="Q1499" s="5">
        <f t="shared" si="223"/>
        <v>1.2019040396087366E-3</v>
      </c>
      <c r="R1499" s="5">
        <f t="shared" si="224"/>
        <v>0</v>
      </c>
      <c r="T1499" s="7">
        <f t="shared" si="218"/>
        <v>292.80003333012377</v>
      </c>
      <c r="U1499" s="4">
        <f t="shared" si="219"/>
        <v>4.5672380465783258E-4</v>
      </c>
      <c r="V1499" s="5">
        <f>T1499/MAX($T$14:T1499)-1</f>
        <v>-1.0483675566647865E-2</v>
      </c>
      <c r="Z1499" s="3"/>
      <c r="AA1499" s="3"/>
      <c r="AC1499" s="3"/>
      <c r="AE1499" s="3"/>
      <c r="AG1499" s="3"/>
      <c r="AL1499" s="3"/>
    </row>
    <row r="1500" spans="1:38" x14ac:dyDescent="0.25">
      <c r="A1500" s="3">
        <v>44747</v>
      </c>
      <c r="B1500">
        <v>19718924</v>
      </c>
      <c r="C1500">
        <v>36207596</v>
      </c>
      <c r="D1500">
        <v>26389720</v>
      </c>
      <c r="E1500">
        <v>36976988</v>
      </c>
      <c r="F1500">
        <v>20129176</v>
      </c>
      <c r="G1500">
        <v>34386784</v>
      </c>
      <c r="H1500">
        <v>34386784</v>
      </c>
      <c r="I1500">
        <v>26907892</v>
      </c>
      <c r="K1500" s="5">
        <f t="shared" si="221"/>
        <v>-4.5532562779164731E-3</v>
      </c>
      <c r="L1500" s="5">
        <f t="shared" si="216"/>
        <v>6.5832300828960744E-3</v>
      </c>
      <c r="M1500" s="5">
        <f t="shared" si="217"/>
        <v>-2.9691357679531016E-3</v>
      </c>
      <c r="N1500" s="5">
        <f t="shared" si="220"/>
        <v>1.3084685318192069E-3</v>
      </c>
      <c r="O1500" s="5">
        <f t="shared" si="225"/>
        <v>3.1295134577848938E-3</v>
      </c>
      <c r="P1500" s="5">
        <f t="shared" si="222"/>
        <v>0</v>
      </c>
      <c r="Q1500" s="5">
        <f t="shared" si="223"/>
        <v>0</v>
      </c>
      <c r="R1500" s="5">
        <f t="shared" si="224"/>
        <v>0</v>
      </c>
      <c r="T1500" s="7">
        <f t="shared" si="218"/>
        <v>292.92809015767546</v>
      </c>
      <c r="U1500" s="4">
        <f t="shared" si="219"/>
        <v>4.3735250332882503E-4</v>
      </c>
      <c r="V1500" s="5">
        <f>T1500/MAX($T$14:T1500)-1</f>
        <v>-1.0050908125072255E-2</v>
      </c>
      <c r="Z1500" s="3"/>
      <c r="AA1500" s="3"/>
      <c r="AC1500" s="3"/>
      <c r="AE1500" s="3"/>
      <c r="AG1500" s="3"/>
      <c r="AL1500" s="3"/>
    </row>
    <row r="1501" spans="1:38" x14ac:dyDescent="0.25">
      <c r="A1501" s="3">
        <v>44748</v>
      </c>
      <c r="B1501">
        <v>19922270</v>
      </c>
      <c r="C1501">
        <v>36047128</v>
      </c>
      <c r="D1501">
        <v>26548300</v>
      </c>
      <c r="E1501">
        <v>36833096</v>
      </c>
      <c r="F1501">
        <v>19983460</v>
      </c>
      <c r="G1501">
        <v>34386784</v>
      </c>
      <c r="H1501">
        <v>34386784</v>
      </c>
      <c r="I1501">
        <v>26907892</v>
      </c>
      <c r="K1501" s="5">
        <f t="shared" si="221"/>
        <v>1.0312225961213617E-2</v>
      </c>
      <c r="L1501" s="5">
        <f t="shared" si="216"/>
        <v>-4.4318877177043081E-3</v>
      </c>
      <c r="M1501" s="5">
        <f t="shared" si="217"/>
        <v>6.0091581115677695E-3</v>
      </c>
      <c r="N1501" s="5">
        <f t="shared" si="220"/>
        <v>-3.8913932092035086E-3</v>
      </c>
      <c r="O1501" s="5">
        <f t="shared" si="225"/>
        <v>-7.2390444596440728E-3</v>
      </c>
      <c r="P1501" s="5">
        <f t="shared" si="222"/>
        <v>0</v>
      </c>
      <c r="Q1501" s="5">
        <f t="shared" si="223"/>
        <v>0</v>
      </c>
      <c r="R1501" s="5">
        <f t="shared" si="224"/>
        <v>0</v>
      </c>
      <c r="T1501" s="7">
        <f t="shared" si="218"/>
        <v>292.95588385908479</v>
      </c>
      <c r="U1501" s="4">
        <f t="shared" si="219"/>
        <v>9.4882335778687099E-5</v>
      </c>
      <c r="V1501" s="5">
        <f>T1501/MAX($T$14:T1501)-1</f>
        <v>-9.9569794429331671E-3</v>
      </c>
      <c r="Z1501" s="3"/>
      <c r="AA1501" s="3"/>
      <c r="AC1501" s="3"/>
      <c r="AE1501" s="3"/>
      <c r="AG1501" s="3"/>
      <c r="AL1501" s="3"/>
    </row>
    <row r="1502" spans="1:38" x14ac:dyDescent="0.25">
      <c r="A1502" s="3">
        <v>44749</v>
      </c>
      <c r="B1502">
        <v>20272844</v>
      </c>
      <c r="C1502">
        <v>36373712</v>
      </c>
      <c r="D1502">
        <v>26722190</v>
      </c>
      <c r="E1502">
        <v>37061412</v>
      </c>
      <c r="F1502">
        <v>19946682</v>
      </c>
      <c r="G1502">
        <v>34462676</v>
      </c>
      <c r="H1502">
        <v>34462676</v>
      </c>
      <c r="I1502">
        <v>26925814</v>
      </c>
      <c r="K1502" s="5">
        <f t="shared" si="221"/>
        <v>1.7597091094538886E-2</v>
      </c>
      <c r="L1502" s="5">
        <f t="shared" si="216"/>
        <v>9.0599173393230981E-3</v>
      </c>
      <c r="M1502" s="5">
        <f t="shared" si="217"/>
        <v>6.5499485842783756E-3</v>
      </c>
      <c r="N1502" s="5">
        <f t="shared" si="220"/>
        <v>6.1986643751044124E-3</v>
      </c>
      <c r="O1502" s="5">
        <f t="shared" si="225"/>
        <v>-1.8404220290180184E-3</v>
      </c>
      <c r="P1502" s="5">
        <f t="shared" si="222"/>
        <v>2.2070106934106715E-3</v>
      </c>
      <c r="Q1502" s="5">
        <f t="shared" si="223"/>
        <v>2.2070106934106715E-3</v>
      </c>
      <c r="R1502" s="5">
        <f t="shared" si="224"/>
        <v>6.6604994549557262E-4</v>
      </c>
      <c r="T1502" s="7">
        <f t="shared" si="218"/>
        <v>294.51753173024923</v>
      </c>
      <c r="U1502" s="4">
        <f t="shared" si="219"/>
        <v>5.3306588370679586E-3</v>
      </c>
      <c r="V1502" s="5">
        <f>T1502/MAX($T$14:T1502)-1</f>
        <v>-4.6793978663233204E-3</v>
      </c>
      <c r="Z1502" s="3"/>
      <c r="AA1502" s="3"/>
      <c r="AC1502" s="3"/>
      <c r="AE1502" s="3"/>
      <c r="AG1502" s="3"/>
      <c r="AL1502" s="3"/>
    </row>
    <row r="1503" spans="1:38" x14ac:dyDescent="0.25">
      <c r="A1503" s="3">
        <v>44750</v>
      </c>
      <c r="B1503">
        <v>20247486</v>
      </c>
      <c r="C1503">
        <v>36373712</v>
      </c>
      <c r="D1503">
        <v>26688766</v>
      </c>
      <c r="E1503">
        <v>37061412</v>
      </c>
      <c r="F1503">
        <v>19965332</v>
      </c>
      <c r="G1503">
        <v>34457416</v>
      </c>
      <c r="H1503">
        <v>34457416</v>
      </c>
      <c r="I1503">
        <v>26920134</v>
      </c>
      <c r="K1503" s="5">
        <f t="shared" si="221"/>
        <v>-1.2508358472053116E-3</v>
      </c>
      <c r="L1503" s="5">
        <f t="shared" si="216"/>
        <v>0</v>
      </c>
      <c r="M1503" s="5">
        <f t="shared" si="217"/>
        <v>-1.2507956870301262E-3</v>
      </c>
      <c r="N1503" s="5">
        <f t="shared" si="220"/>
        <v>0</v>
      </c>
      <c r="O1503" s="5">
        <f t="shared" si="225"/>
        <v>9.3499259676366187E-4</v>
      </c>
      <c r="P1503" s="5">
        <f t="shared" si="222"/>
        <v>-1.5262889045530859E-4</v>
      </c>
      <c r="Q1503" s="5">
        <f t="shared" si="223"/>
        <v>-1.5262889045530859E-4</v>
      </c>
      <c r="R1503" s="5">
        <f t="shared" si="224"/>
        <v>-2.1094998279347354E-4</v>
      </c>
      <c r="T1503" s="7">
        <f t="shared" si="218"/>
        <v>294.4408523715739</v>
      </c>
      <c r="U1503" s="4">
        <f t="shared" si="219"/>
        <v>-2.6035583764698333E-4</v>
      </c>
      <c r="V1503" s="5">
        <f>T1503/MAX($T$14:T1503)-1</f>
        <v>-4.938535395419108E-3</v>
      </c>
      <c r="Z1503" s="3"/>
      <c r="AA1503" s="3"/>
      <c r="AC1503" s="3"/>
      <c r="AE1503" s="3"/>
      <c r="AG1503" s="3"/>
      <c r="AL1503" s="3"/>
    </row>
    <row r="1504" spans="1:38" x14ac:dyDescent="0.25">
      <c r="A1504" s="3">
        <v>44753</v>
      </c>
      <c r="B1504">
        <v>20259150</v>
      </c>
      <c r="C1504">
        <v>36321864</v>
      </c>
      <c r="D1504">
        <v>26658216</v>
      </c>
      <c r="E1504">
        <v>37024072</v>
      </c>
      <c r="F1504">
        <v>19874424</v>
      </c>
      <c r="G1504">
        <v>34684256</v>
      </c>
      <c r="H1504">
        <v>34684256</v>
      </c>
      <c r="I1504">
        <v>26955358</v>
      </c>
      <c r="K1504" s="5">
        <f t="shared" si="221"/>
        <v>5.7607151821215119E-4</v>
      </c>
      <c r="L1504" s="5">
        <f t="shared" si="216"/>
        <v>-1.4254250432290672E-3</v>
      </c>
      <c r="M1504" s="5">
        <f t="shared" si="217"/>
        <v>-1.1446763780685876E-3</v>
      </c>
      <c r="N1504" s="5">
        <f t="shared" si="220"/>
        <v>-1.0075169289286423E-3</v>
      </c>
      <c r="O1504" s="5">
        <f t="shared" si="225"/>
        <v>-4.5532926775272431E-3</v>
      </c>
      <c r="P1504" s="5">
        <f t="shared" si="222"/>
        <v>6.5831982293738101E-3</v>
      </c>
      <c r="Q1504" s="5">
        <f t="shared" si="223"/>
        <v>6.5831982293738101E-3</v>
      </c>
      <c r="R1504" s="5">
        <f t="shared" si="224"/>
        <v>1.3084630262241159E-3</v>
      </c>
      <c r="T1504" s="7">
        <f t="shared" si="218"/>
        <v>294.69554444407316</v>
      </c>
      <c r="U1504" s="4">
        <f t="shared" si="219"/>
        <v>8.6500249692879339E-4</v>
      </c>
      <c r="V1504" s="5">
        <f>T1504/MAX($T$14:T1504)-1</f>
        <v>-4.0778047439384846E-3</v>
      </c>
      <c r="Z1504" s="3"/>
      <c r="AA1504" s="3"/>
      <c r="AC1504" s="3"/>
      <c r="AE1504" s="3"/>
      <c r="AG1504" s="3"/>
      <c r="AL1504" s="3"/>
    </row>
    <row r="1505" spans="1:38" x14ac:dyDescent="0.25">
      <c r="A1505" s="3">
        <v>44754</v>
      </c>
      <c r="B1505">
        <v>20213114</v>
      </c>
      <c r="C1505">
        <v>36298688</v>
      </c>
      <c r="D1505">
        <v>26619336</v>
      </c>
      <c r="E1505">
        <v>37002516</v>
      </c>
      <c r="F1505">
        <v>20079374</v>
      </c>
      <c r="G1505">
        <v>34530540</v>
      </c>
      <c r="H1505">
        <v>34530540</v>
      </c>
      <c r="I1505">
        <v>26850466</v>
      </c>
      <c r="K1505" s="5">
        <f t="shared" si="221"/>
        <v>-2.2723559478062816E-3</v>
      </c>
      <c r="L1505" s="5">
        <f t="shared" si="216"/>
        <v>-6.3807297995499557E-4</v>
      </c>
      <c r="M1505" s="5">
        <f t="shared" si="217"/>
        <v>-1.4584621866670089E-3</v>
      </c>
      <c r="N1505" s="5">
        <f t="shared" si="220"/>
        <v>-5.8221580813688778E-4</v>
      </c>
      <c r="O1505" s="5">
        <f t="shared" si="225"/>
        <v>1.0312248546171743E-2</v>
      </c>
      <c r="P1505" s="5">
        <f t="shared" si="222"/>
        <v>-4.4318667236223908E-3</v>
      </c>
      <c r="Q1505" s="5">
        <f t="shared" si="223"/>
        <v>-4.4318667236223908E-3</v>
      </c>
      <c r="R1505" s="5">
        <f t="shared" si="224"/>
        <v>-3.8913228308821157E-3</v>
      </c>
      <c r="T1505" s="7">
        <f t="shared" si="218"/>
        <v>294.42317523098728</v>
      </c>
      <c r="U1505" s="4">
        <f t="shared" si="219"/>
        <v>-9.2423933181504103E-4</v>
      </c>
      <c r="V1505" s="5">
        <f>T1505/MAX($T$14:T1505)-1</f>
        <v>-4.9982752082218251E-3</v>
      </c>
      <c r="Z1505" s="3"/>
      <c r="AA1505" s="3"/>
      <c r="AC1505" s="3"/>
      <c r="AE1505" s="3"/>
      <c r="AG1505" s="3"/>
      <c r="AL1505" s="3"/>
    </row>
    <row r="1506" spans="1:38" x14ac:dyDescent="0.25">
      <c r="A1506" s="3">
        <v>44755</v>
      </c>
      <c r="B1506">
        <v>20240508</v>
      </c>
      <c r="C1506">
        <v>36407652</v>
      </c>
      <c r="D1506">
        <v>26609316</v>
      </c>
      <c r="E1506">
        <v>37172304</v>
      </c>
      <c r="F1506">
        <v>20349972</v>
      </c>
      <c r="G1506">
        <v>34982100</v>
      </c>
      <c r="H1506">
        <v>34982100</v>
      </c>
      <c r="I1506">
        <v>27121518</v>
      </c>
      <c r="K1506" s="5">
        <f t="shared" si="221"/>
        <v>1.3552587691336715E-3</v>
      </c>
      <c r="L1506" s="5">
        <f t="shared" si="216"/>
        <v>3.0018715827966336E-3</v>
      </c>
      <c r="M1506" s="5">
        <f t="shared" si="217"/>
        <v>-3.7641810449362545E-4</v>
      </c>
      <c r="N1506" s="5">
        <f t="shared" si="220"/>
        <v>4.5885528432714207E-3</v>
      </c>
      <c r="O1506" s="5">
        <f t="shared" si="225"/>
        <v>1.3476416147236492E-2</v>
      </c>
      <c r="P1506" s="5">
        <f t="shared" si="222"/>
        <v>1.3077119558512651E-2</v>
      </c>
      <c r="Q1506" s="5">
        <f t="shared" si="223"/>
        <v>1.3077119558512651E-2</v>
      </c>
      <c r="R1506" s="5">
        <f t="shared" si="224"/>
        <v>1.0094871351580936E-2</v>
      </c>
      <c r="T1506" s="7">
        <f t="shared" si="218"/>
        <v>296.56859244019626</v>
      </c>
      <c r="U1506" s="4">
        <f t="shared" si="219"/>
        <v>7.2868489633188538E-3</v>
      </c>
      <c r="V1506" s="5">
        <f>T1506/MAX($T$14:T1506)-1</f>
        <v>0</v>
      </c>
      <c r="Z1506" s="3"/>
      <c r="AA1506" s="3"/>
      <c r="AC1506" s="3"/>
      <c r="AE1506" s="3"/>
      <c r="AG1506" s="3"/>
      <c r="AL1506" s="3"/>
    </row>
    <row r="1507" spans="1:38" x14ac:dyDescent="0.25">
      <c r="A1507" s="3">
        <v>44756</v>
      </c>
      <c r="B1507">
        <v>20102580</v>
      </c>
      <c r="C1507">
        <v>36112136</v>
      </c>
      <c r="D1507">
        <v>26551500</v>
      </c>
      <c r="E1507">
        <v>37003440</v>
      </c>
      <c r="F1507">
        <v>20357408</v>
      </c>
      <c r="G1507">
        <v>35016688</v>
      </c>
      <c r="H1507">
        <v>35016688</v>
      </c>
      <c r="I1507">
        <v>27121518</v>
      </c>
      <c r="K1507" s="5">
        <f t="shared" si="221"/>
        <v>-6.814453471227111E-3</v>
      </c>
      <c r="L1507" s="5">
        <f t="shared" si="216"/>
        <v>-8.1168651029733807E-3</v>
      </c>
      <c r="M1507" s="5">
        <f t="shared" si="217"/>
        <v>-2.1727728739814323E-3</v>
      </c>
      <c r="N1507" s="5">
        <f t="shared" si="220"/>
        <v>-4.5427369796610106E-3</v>
      </c>
      <c r="O1507" s="5">
        <f t="shared" si="225"/>
        <v>3.6540590817524254E-4</v>
      </c>
      <c r="P1507" s="5">
        <f t="shared" si="222"/>
        <v>9.8873423836765006E-4</v>
      </c>
      <c r="Q1507" s="5">
        <f t="shared" si="223"/>
        <v>9.8873423836765006E-4</v>
      </c>
      <c r="R1507" s="5">
        <f t="shared" si="224"/>
        <v>0</v>
      </c>
      <c r="T1507" s="7">
        <f t="shared" si="218"/>
        <v>295.85297413031594</v>
      </c>
      <c r="U1507" s="4">
        <f t="shared" si="219"/>
        <v>-2.412994255366549E-3</v>
      </c>
      <c r="V1507" s="5">
        <f>T1507/MAX($T$14:T1507)-1</f>
        <v>-2.4129942553664518E-3</v>
      </c>
      <c r="Z1507" s="3"/>
      <c r="AA1507" s="3"/>
      <c r="AC1507" s="3"/>
      <c r="AE1507" s="3"/>
      <c r="AG1507" s="3"/>
      <c r="AL1507" s="3"/>
    </row>
    <row r="1508" spans="1:38" x14ac:dyDescent="0.25">
      <c r="A1508" s="3">
        <v>44757</v>
      </c>
      <c r="B1508">
        <v>20068584</v>
      </c>
      <c r="C1508">
        <v>36003944</v>
      </c>
      <c r="D1508">
        <v>26551500</v>
      </c>
      <c r="E1508">
        <v>36940044</v>
      </c>
      <c r="F1508">
        <v>20369134</v>
      </c>
      <c r="G1508">
        <v>34966776</v>
      </c>
      <c r="H1508">
        <v>34966776</v>
      </c>
      <c r="I1508">
        <v>27094192</v>
      </c>
      <c r="K1508" s="5">
        <f t="shared" si="221"/>
        <v>-1.6911262136501959E-3</v>
      </c>
      <c r="L1508" s="5">
        <f t="shared" si="216"/>
        <v>-2.9960011227250227E-3</v>
      </c>
      <c r="M1508" s="5">
        <f t="shared" si="217"/>
        <v>0</v>
      </c>
      <c r="N1508" s="5">
        <f t="shared" si="220"/>
        <v>-1.7132461198202664E-3</v>
      </c>
      <c r="O1508" s="5">
        <f t="shared" si="225"/>
        <v>5.760065328552777E-4</v>
      </c>
      <c r="P1508" s="5">
        <f t="shared" si="222"/>
        <v>-1.4253775228542098E-3</v>
      </c>
      <c r="Q1508" s="5">
        <f t="shared" si="223"/>
        <v>-1.4253775228542098E-3</v>
      </c>
      <c r="R1508" s="5">
        <f t="shared" si="224"/>
        <v>-1.0075394747447453E-3</v>
      </c>
      <c r="T1508" s="7">
        <f t="shared" si="218"/>
        <v>295.49489360711055</v>
      </c>
      <c r="U1508" s="4">
        <f t="shared" si="219"/>
        <v>-1.2103326804741715E-3</v>
      </c>
      <c r="V1508" s="5">
        <f>T1508/MAX($T$14:T1508)-1</f>
        <v>-3.6204064100355815E-3</v>
      </c>
      <c r="Z1508" s="3"/>
      <c r="AA1508" s="3"/>
      <c r="AC1508" s="3"/>
      <c r="AE1508" s="3"/>
      <c r="AG1508" s="3"/>
      <c r="AL1508" s="3"/>
    </row>
    <row r="1509" spans="1:38" x14ac:dyDescent="0.25">
      <c r="A1509" s="3">
        <v>44760</v>
      </c>
      <c r="B1509">
        <v>20146408</v>
      </c>
      <c r="C1509">
        <v>36054008</v>
      </c>
      <c r="D1509">
        <v>26653798</v>
      </c>
      <c r="E1509">
        <v>36968832</v>
      </c>
      <c r="F1509">
        <v>20322850</v>
      </c>
      <c r="G1509">
        <v>34944464</v>
      </c>
      <c r="H1509">
        <v>34944464</v>
      </c>
      <c r="I1509">
        <v>27078418</v>
      </c>
      <c r="K1509" s="5">
        <f t="shared" si="221"/>
        <v>3.8779018988086555E-3</v>
      </c>
      <c r="L1509" s="5">
        <f t="shared" si="216"/>
        <v>1.3905143280970034E-3</v>
      </c>
      <c r="M1509" s="5">
        <f t="shared" si="217"/>
        <v>3.8528143419391814E-3</v>
      </c>
      <c r="N1509" s="5">
        <f t="shared" si="220"/>
        <v>7.7931688440879832E-4</v>
      </c>
      <c r="O1509" s="5">
        <f t="shared" si="225"/>
        <v>-2.2722615502456245E-3</v>
      </c>
      <c r="P1509" s="5">
        <f t="shared" si="222"/>
        <v>-6.3809142713067146E-4</v>
      </c>
      <c r="Q1509" s="5">
        <f t="shared" si="223"/>
        <v>-6.3809142713067146E-4</v>
      </c>
      <c r="R1509" s="5">
        <f t="shared" si="224"/>
        <v>-5.8219119433422506E-4</v>
      </c>
      <c r="T1509" s="7">
        <f t="shared" si="218"/>
        <v>295.70801604330336</v>
      </c>
      <c r="U1509" s="4">
        <f t="shared" si="219"/>
        <v>7.2123898180155577E-4</v>
      </c>
      <c r="V1509" s="5">
        <f>T1509/MAX($T$14:T1509)-1</f>
        <v>-2.9017786064666762E-3</v>
      </c>
      <c r="Z1509" s="3"/>
      <c r="AA1509" s="3"/>
      <c r="AC1509" s="3"/>
      <c r="AE1509" s="3"/>
      <c r="AG1509" s="3"/>
      <c r="AL1509" s="3"/>
    </row>
    <row r="1510" spans="1:38" x14ac:dyDescent="0.25">
      <c r="A1510" s="3">
        <v>44761</v>
      </c>
      <c r="B1510">
        <v>20237686</v>
      </c>
      <c r="C1510">
        <v>36111936</v>
      </c>
      <c r="D1510">
        <v>26654196</v>
      </c>
      <c r="E1510">
        <v>36933600</v>
      </c>
      <c r="F1510">
        <v>20350390</v>
      </c>
      <c r="G1510">
        <v>35049364</v>
      </c>
      <c r="H1510">
        <v>35049364</v>
      </c>
      <c r="I1510">
        <v>27202668</v>
      </c>
      <c r="K1510" s="5">
        <f t="shared" si="221"/>
        <v>4.5307332205324347E-3</v>
      </c>
      <c r="L1510" s="5">
        <f t="shared" ref="L1510:L1573" si="226">C1510/C1509-1</f>
        <v>1.6067007030120539E-3</v>
      </c>
      <c r="M1510" s="5">
        <f t="shared" ref="M1510:M1573" si="227">D1510/D1509-1</f>
        <v>1.4932205909312657E-5</v>
      </c>
      <c r="N1510" s="5">
        <f t="shared" si="220"/>
        <v>-9.5301901883182438E-4</v>
      </c>
      <c r="O1510" s="5">
        <f t="shared" si="225"/>
        <v>1.3551248963605822E-3</v>
      </c>
      <c r="P1510" s="5">
        <f t="shared" si="222"/>
        <v>3.0019061102211086E-3</v>
      </c>
      <c r="Q1510" s="5">
        <f t="shared" si="223"/>
        <v>3.0019061102211086E-3</v>
      </c>
      <c r="R1510" s="5">
        <f t="shared" si="224"/>
        <v>4.5885250755786089E-3</v>
      </c>
      <c r="T1510" s="7">
        <f t="shared" si="218"/>
        <v>296.34182216336137</v>
      </c>
      <c r="U1510" s="4">
        <f t="shared" si="219"/>
        <v>2.1433511628754232E-3</v>
      </c>
      <c r="V1510" s="5">
        <f>T1510/MAX($T$14:T1510)-1</f>
        <v>-7.6464697414180272E-4</v>
      </c>
      <c r="Z1510" s="3"/>
      <c r="AA1510" s="3"/>
      <c r="AC1510" s="3"/>
      <c r="AE1510" s="3"/>
      <c r="AG1510" s="3"/>
      <c r="AL1510" s="3"/>
    </row>
    <row r="1511" spans="1:38" x14ac:dyDescent="0.25">
      <c r="A1511" s="3">
        <v>44762</v>
      </c>
      <c r="B1511">
        <v>20282004</v>
      </c>
      <c r="C1511">
        <v>36126036</v>
      </c>
      <c r="D1511">
        <v>26692596</v>
      </c>
      <c r="E1511">
        <v>37229584</v>
      </c>
      <c r="F1511">
        <v>20300926</v>
      </c>
      <c r="G1511">
        <v>34957688</v>
      </c>
      <c r="H1511">
        <v>34957688</v>
      </c>
      <c r="I1511">
        <v>27079094</v>
      </c>
      <c r="K1511" s="5">
        <f t="shared" si="221"/>
        <v>2.1898748700814874E-3</v>
      </c>
      <c r="L1511" s="5">
        <f t="shared" si="226"/>
        <v>3.9045261932235675E-4</v>
      </c>
      <c r="M1511" s="5">
        <f t="shared" si="227"/>
        <v>1.4406737310703743E-3</v>
      </c>
      <c r="N1511" s="5">
        <f t="shared" si="220"/>
        <v>8.0139493577664478E-3</v>
      </c>
      <c r="O1511" s="5">
        <f t="shared" si="225"/>
        <v>-2.4306168088179536E-3</v>
      </c>
      <c r="P1511" s="5">
        <f t="shared" si="222"/>
        <v>-2.615625207921024E-3</v>
      </c>
      <c r="Q1511" s="5">
        <f t="shared" si="223"/>
        <v>-2.615625207921024E-3</v>
      </c>
      <c r="R1511" s="5">
        <f t="shared" si="224"/>
        <v>-4.5427161776925296E-3</v>
      </c>
      <c r="T1511" s="7">
        <f t="shared" ref="T1511:T1574" si="228">T1510*(1+U1511)</f>
        <v>296.33553850083689</v>
      </c>
      <c r="U1511" s="4">
        <f t="shared" ref="U1511:U1574" si="229">(K1511*$K$12%)+(L1511*$L$12%)+(M1511*$M$12%)+(N1511*$N$12%)+(O1511*$O$12%)+(P1511*$P$12%)+(Q1511*$Q$12%)+(R1511*$R$12%)</f>
        <v>-2.1204103013983122E-5</v>
      </c>
      <c r="V1511" s="5">
        <f>T1511/MAX($T$14:T1511)-1</f>
        <v>-7.85834863502477E-4</v>
      </c>
      <c r="Z1511" s="3"/>
      <c r="AA1511" s="3"/>
      <c r="AC1511" s="3"/>
      <c r="AE1511" s="3"/>
      <c r="AG1511" s="3"/>
      <c r="AL1511" s="3"/>
    </row>
    <row r="1512" spans="1:38" x14ac:dyDescent="0.25">
      <c r="A1512" s="3">
        <v>44763</v>
      </c>
      <c r="B1512">
        <v>20242782</v>
      </c>
      <c r="C1512">
        <v>35817416</v>
      </c>
      <c r="D1512">
        <v>26432460</v>
      </c>
      <c r="E1512">
        <v>36862660</v>
      </c>
      <c r="F1512">
        <v>20241632</v>
      </c>
      <c r="G1512">
        <v>34829404</v>
      </c>
      <c r="H1512">
        <v>34829404</v>
      </c>
      <c r="I1512">
        <v>27032702</v>
      </c>
      <c r="K1512" s="5">
        <f t="shared" si="221"/>
        <v>-1.9338325739408635E-3</v>
      </c>
      <c r="L1512" s="5">
        <f t="shared" si="226"/>
        <v>-8.5428691927340594E-3</v>
      </c>
      <c r="M1512" s="5">
        <f t="shared" si="227"/>
        <v>-9.7456238426566477E-3</v>
      </c>
      <c r="N1512" s="5">
        <f t="shared" si="220"/>
        <v>-9.8557104479061186E-3</v>
      </c>
      <c r="O1512" s="5">
        <f t="shared" si="225"/>
        <v>-2.9207534671078506E-3</v>
      </c>
      <c r="P1512" s="5">
        <f t="shared" si="222"/>
        <v>-3.6696934877387122E-3</v>
      </c>
      <c r="Q1512" s="5">
        <f t="shared" si="223"/>
        <v>-3.6696934877387122E-3</v>
      </c>
      <c r="R1512" s="5">
        <f t="shared" si="224"/>
        <v>-1.7132035510494248E-3</v>
      </c>
      <c r="T1512" s="7">
        <f t="shared" si="228"/>
        <v>294.77787370682705</v>
      </c>
      <c r="U1512" s="4">
        <f t="shared" si="229"/>
        <v>-5.2564225063590486E-3</v>
      </c>
      <c r="V1512" s="5">
        <f>T1512/MAX($T$14:T1512)-1</f>
        <v>-6.0381266897987507E-3</v>
      </c>
      <c r="Z1512" s="3"/>
      <c r="AA1512" s="3"/>
      <c r="AC1512" s="3"/>
      <c r="AE1512" s="3"/>
      <c r="AG1512" s="3"/>
      <c r="AL1512" s="3"/>
    </row>
    <row r="1513" spans="1:38" x14ac:dyDescent="0.25">
      <c r="A1513" s="3">
        <v>44764</v>
      </c>
      <c r="B1513">
        <v>20315274</v>
      </c>
      <c r="C1513">
        <v>35821592</v>
      </c>
      <c r="D1513">
        <v>26476376</v>
      </c>
      <c r="E1513">
        <v>36845680</v>
      </c>
      <c r="F1513">
        <v>20320126</v>
      </c>
      <c r="G1513">
        <v>34877836</v>
      </c>
      <c r="H1513">
        <v>34877836</v>
      </c>
      <c r="I1513">
        <v>27053770</v>
      </c>
      <c r="K1513" s="5">
        <f t="shared" si="221"/>
        <v>3.5811283251481196E-3</v>
      </c>
      <c r="L1513" s="5">
        <f t="shared" si="226"/>
        <v>1.1659132529273641E-4</v>
      </c>
      <c r="M1513" s="5">
        <f t="shared" si="227"/>
        <v>1.6614420299889687E-3</v>
      </c>
      <c r="N1513" s="5">
        <f t="shared" si="220"/>
        <v>-4.6062872294072577E-4</v>
      </c>
      <c r="O1513" s="5">
        <f t="shared" si="225"/>
        <v>3.877849374991138E-3</v>
      </c>
      <c r="P1513" s="5">
        <f t="shared" si="222"/>
        <v>1.3905492037704636E-3</v>
      </c>
      <c r="Q1513" s="5">
        <f t="shared" si="223"/>
        <v>1.3905492037704636E-3</v>
      </c>
      <c r="R1513" s="5">
        <f t="shared" si="224"/>
        <v>7.7935235626824806E-4</v>
      </c>
      <c r="T1513" s="7">
        <f t="shared" si="228"/>
        <v>295.23245188537709</v>
      </c>
      <c r="U1513" s="4">
        <f t="shared" si="229"/>
        <v>1.5421041370361765E-3</v>
      </c>
      <c r="V1513" s="5">
        <f>T1513/MAX($T$14:T1513)-1</f>
        <v>-4.5053339729108632E-3</v>
      </c>
      <c r="Z1513" s="3"/>
      <c r="AA1513" s="3"/>
      <c r="AC1513" s="3"/>
      <c r="AE1513" s="3"/>
      <c r="AG1513" s="3"/>
      <c r="AL1513" s="3"/>
    </row>
    <row r="1514" spans="1:38" x14ac:dyDescent="0.25">
      <c r="A1514" s="3">
        <v>44767</v>
      </c>
      <c r="B1514">
        <v>20319952</v>
      </c>
      <c r="C1514">
        <v>35832732</v>
      </c>
      <c r="D1514">
        <v>26575108</v>
      </c>
      <c r="E1514">
        <v>36802724</v>
      </c>
      <c r="F1514">
        <v>20412192</v>
      </c>
      <c r="G1514">
        <v>34933876</v>
      </c>
      <c r="H1514">
        <v>34933876</v>
      </c>
      <c r="I1514">
        <v>27027984</v>
      </c>
      <c r="K1514" s="5">
        <f t="shared" si="221"/>
        <v>2.3027009136078469E-4</v>
      </c>
      <c r="L1514" s="5">
        <f t="shared" si="226"/>
        <v>3.1098562006959263E-4</v>
      </c>
      <c r="M1514" s="5">
        <f t="shared" si="227"/>
        <v>3.7290602006860851E-3</v>
      </c>
      <c r="N1514" s="5">
        <f t="shared" si="220"/>
        <v>-1.165835452080155E-3</v>
      </c>
      <c r="O1514" s="5">
        <f t="shared" si="225"/>
        <v>4.5307789922168773E-3</v>
      </c>
      <c r="P1514" s="5">
        <f t="shared" si="222"/>
        <v>1.606751061046241E-3</v>
      </c>
      <c r="Q1514" s="5">
        <f t="shared" si="223"/>
        <v>1.606751061046241E-3</v>
      </c>
      <c r="R1514" s="5">
        <f t="shared" si="224"/>
        <v>-9.531388786110373E-4</v>
      </c>
      <c r="T1514" s="7">
        <f t="shared" si="228"/>
        <v>295.59764050430141</v>
      </c>
      <c r="U1514" s="4">
        <f t="shared" si="229"/>
        <v>1.2369528369668287E-3</v>
      </c>
      <c r="V1514" s="5">
        <f>T1514/MAX($T$14:T1514)-1</f>
        <v>-3.2739540215831475E-3</v>
      </c>
      <c r="Z1514" s="3"/>
      <c r="AA1514" s="3"/>
      <c r="AC1514" s="3"/>
      <c r="AE1514" s="3"/>
      <c r="AG1514" s="3"/>
      <c r="AL1514" s="3"/>
    </row>
    <row r="1515" spans="1:38" x14ac:dyDescent="0.25">
      <c r="A1515" s="3">
        <v>44768</v>
      </c>
      <c r="B1515">
        <v>20368304</v>
      </c>
      <c r="C1515">
        <v>35869780</v>
      </c>
      <c r="D1515">
        <v>26639334</v>
      </c>
      <c r="E1515">
        <v>36869788</v>
      </c>
      <c r="F1515">
        <v>20456892</v>
      </c>
      <c r="G1515">
        <v>34947516</v>
      </c>
      <c r="H1515">
        <v>34947516</v>
      </c>
      <c r="I1515">
        <v>27244586</v>
      </c>
      <c r="K1515" s="5">
        <f t="shared" si="221"/>
        <v>2.3795331799996156E-3</v>
      </c>
      <c r="L1515" s="5">
        <f t="shared" si="226"/>
        <v>1.033915024955423E-3</v>
      </c>
      <c r="M1515" s="5">
        <f t="shared" si="227"/>
        <v>2.4167728688064827E-3</v>
      </c>
      <c r="N1515" s="5">
        <f t="shared" si="220"/>
        <v>1.8222564177585721E-3</v>
      </c>
      <c r="O1515" s="5">
        <f t="shared" si="225"/>
        <v>2.1898677025966595E-3</v>
      </c>
      <c r="P1515" s="5">
        <f t="shared" si="222"/>
        <v>3.9045194984943521E-4</v>
      </c>
      <c r="Q1515" s="5">
        <f t="shared" si="223"/>
        <v>3.9045194984943521E-4</v>
      </c>
      <c r="R1515" s="5">
        <f t="shared" si="224"/>
        <v>8.0139902406335395E-3</v>
      </c>
      <c r="T1515" s="7">
        <f t="shared" si="228"/>
        <v>296.28628100089855</v>
      </c>
      <c r="U1515" s="4">
        <f t="shared" si="229"/>
        <v>2.3296549168061453E-3</v>
      </c>
      <c r="V1515" s="5">
        <f>T1515/MAX($T$14:T1515)-1</f>
        <v>-9.5192628786078259E-4</v>
      </c>
      <c r="Z1515" s="3"/>
      <c r="AA1515" s="3"/>
      <c r="AC1515" s="3"/>
      <c r="AE1515" s="3"/>
      <c r="AG1515" s="3"/>
      <c r="AL1515" s="3"/>
    </row>
    <row r="1516" spans="1:38" x14ac:dyDescent="0.25">
      <c r="A1516" s="3">
        <v>44769</v>
      </c>
      <c r="B1516">
        <v>20508722</v>
      </c>
      <c r="C1516">
        <v>36065904</v>
      </c>
      <c r="D1516">
        <v>26765678</v>
      </c>
      <c r="E1516">
        <v>36976448</v>
      </c>
      <c r="F1516">
        <v>20474884</v>
      </c>
      <c r="G1516">
        <v>34916292</v>
      </c>
      <c r="H1516">
        <v>34916292</v>
      </c>
      <c r="I1516">
        <v>27232098</v>
      </c>
      <c r="K1516" s="5">
        <f t="shared" si="221"/>
        <v>6.8939465946697975E-3</v>
      </c>
      <c r="L1516" s="5">
        <f t="shared" si="226"/>
        <v>5.467666654214165E-3</v>
      </c>
      <c r="M1516" s="5">
        <f t="shared" si="227"/>
        <v>4.7427612116728302E-3</v>
      </c>
      <c r="N1516" s="5">
        <f t="shared" si="220"/>
        <v>2.8928834632844236E-3</v>
      </c>
      <c r="O1516" s="5">
        <f t="shared" si="225"/>
        <v>8.7950799173208694E-4</v>
      </c>
      <c r="P1516" s="5">
        <f t="shared" si="222"/>
        <v>-8.934540583657169E-4</v>
      </c>
      <c r="Q1516" s="5">
        <f t="shared" si="223"/>
        <v>-8.934540583657169E-4</v>
      </c>
      <c r="R1516" s="5">
        <f t="shared" si="224"/>
        <v>-4.5836629706907939E-4</v>
      </c>
      <c r="T1516" s="7">
        <f t="shared" si="228"/>
        <v>296.9763129167186</v>
      </c>
      <c r="U1516" s="4">
        <f t="shared" si="229"/>
        <v>2.3289364377215988E-3</v>
      </c>
      <c r="V1516" s="5">
        <f>T1516/MAX($T$14:T1516)-1</f>
        <v>0</v>
      </c>
      <c r="Z1516" s="3"/>
      <c r="AA1516" s="3"/>
      <c r="AC1516" s="3"/>
      <c r="AE1516" s="3"/>
      <c r="AG1516" s="3"/>
      <c r="AL1516" s="3"/>
    </row>
    <row r="1517" spans="1:38" x14ac:dyDescent="0.25">
      <c r="A1517" s="3">
        <v>44770</v>
      </c>
      <c r="B1517">
        <v>20864574</v>
      </c>
      <c r="C1517">
        <v>36447312</v>
      </c>
      <c r="D1517">
        <v>27117086</v>
      </c>
      <c r="E1517">
        <v>37425060</v>
      </c>
      <c r="F1517">
        <v>20611422</v>
      </c>
      <c r="G1517">
        <v>35044140</v>
      </c>
      <c r="H1517">
        <v>35044140</v>
      </c>
      <c r="I1517">
        <v>27266088</v>
      </c>
      <c r="K1517" s="5">
        <f t="shared" si="221"/>
        <v>1.7351251823492397E-2</v>
      </c>
      <c r="L1517" s="5">
        <f t="shared" si="226"/>
        <v>1.0575306805008955E-2</v>
      </c>
      <c r="M1517" s="5">
        <f t="shared" si="227"/>
        <v>1.3129052811589492E-2</v>
      </c>
      <c r="N1517" s="5">
        <f t="shared" si="220"/>
        <v>1.2132371394894426E-2</v>
      </c>
      <c r="O1517" s="5">
        <f t="shared" si="225"/>
        <v>6.668560368888965E-3</v>
      </c>
      <c r="P1517" s="5">
        <f t="shared" si="222"/>
        <v>3.6615571894060839E-3</v>
      </c>
      <c r="Q1517" s="5">
        <f t="shared" si="223"/>
        <v>3.6615571894060839E-3</v>
      </c>
      <c r="R1517" s="5">
        <f t="shared" si="224"/>
        <v>1.2481594330338019E-3</v>
      </c>
      <c r="T1517" s="7">
        <f t="shared" si="228"/>
        <v>299.51649301650218</v>
      </c>
      <c r="U1517" s="4">
        <f t="shared" si="229"/>
        <v>8.5534771269650256E-3</v>
      </c>
      <c r="V1517" s="5">
        <f>T1517/MAX($T$14:T1517)-1</f>
        <v>0</v>
      </c>
      <c r="Z1517" s="3"/>
      <c r="AA1517" s="3"/>
      <c r="AC1517" s="3"/>
      <c r="AE1517" s="3"/>
      <c r="AG1517" s="3"/>
      <c r="AL1517" s="3"/>
    </row>
    <row r="1518" spans="1:38" x14ac:dyDescent="0.25">
      <c r="A1518" s="3">
        <v>44771</v>
      </c>
      <c r="B1518">
        <v>20788840</v>
      </c>
      <c r="C1518">
        <v>36307248</v>
      </c>
      <c r="D1518">
        <v>27117086</v>
      </c>
      <c r="E1518">
        <v>37382468</v>
      </c>
      <c r="F1518">
        <v>20616168</v>
      </c>
      <c r="G1518">
        <v>35055040</v>
      </c>
      <c r="H1518">
        <v>35055040</v>
      </c>
      <c r="I1518">
        <v>27234300</v>
      </c>
      <c r="K1518" s="5">
        <f t="shared" si="221"/>
        <v>-3.6297889427313601E-3</v>
      </c>
      <c r="L1518" s="5">
        <f t="shared" si="226"/>
        <v>-3.8429171402269979E-3</v>
      </c>
      <c r="M1518" s="5">
        <f t="shared" si="227"/>
        <v>0</v>
      </c>
      <c r="N1518" s="5">
        <f t="shared" si="220"/>
        <v>-1.1380609677045239E-3</v>
      </c>
      <c r="O1518" s="5">
        <f t="shared" si="225"/>
        <v>2.3026067779308157E-4</v>
      </c>
      <c r="P1518" s="5">
        <f t="shared" si="222"/>
        <v>3.1103631020767963E-4</v>
      </c>
      <c r="Q1518" s="5">
        <f t="shared" si="223"/>
        <v>3.1103631020767963E-4</v>
      </c>
      <c r="R1518" s="5">
        <f t="shared" si="224"/>
        <v>-1.165843813017875E-3</v>
      </c>
      <c r="T1518" s="7">
        <f t="shared" si="228"/>
        <v>299.18237197661267</v>
      </c>
      <c r="U1518" s="4">
        <f t="shared" si="229"/>
        <v>-1.1155346956840395E-3</v>
      </c>
      <c r="V1518" s="5">
        <f>T1518/MAX($T$14:T1518)-1</f>
        <v>-1.1155346956840395E-3</v>
      </c>
      <c r="Z1518" s="3"/>
      <c r="AA1518" s="3"/>
      <c r="AC1518" s="3"/>
      <c r="AE1518" s="3"/>
      <c r="AG1518" s="3"/>
      <c r="AL1518" s="3"/>
    </row>
    <row r="1519" spans="1:38" x14ac:dyDescent="0.25">
      <c r="A1519" s="3">
        <v>44774</v>
      </c>
      <c r="B1519">
        <v>20808176</v>
      </c>
      <c r="C1519">
        <v>36337948</v>
      </c>
      <c r="D1519">
        <v>27123942</v>
      </c>
      <c r="E1519">
        <v>37386692</v>
      </c>
      <c r="F1519">
        <v>20665224</v>
      </c>
      <c r="G1519">
        <v>35091284</v>
      </c>
      <c r="H1519">
        <v>35091284</v>
      </c>
      <c r="I1519">
        <v>27283926</v>
      </c>
      <c r="K1519" s="5">
        <f t="shared" si="221"/>
        <v>9.3011442677903844E-4</v>
      </c>
      <c r="L1519" s="5">
        <f t="shared" si="226"/>
        <v>8.455611948336994E-4</v>
      </c>
      <c r="M1519" s="5">
        <f t="shared" si="227"/>
        <v>2.5282952600447217E-4</v>
      </c>
      <c r="N1519" s="5">
        <f t="shared" si="220"/>
        <v>1.1299414474175151E-4</v>
      </c>
      <c r="O1519" s="5">
        <f t="shared" si="225"/>
        <v>2.3794916688688605E-3</v>
      </c>
      <c r="P1519" s="5">
        <f t="shared" si="222"/>
        <v>1.0339169488895461E-3</v>
      </c>
      <c r="Q1519" s="5">
        <f t="shared" si="223"/>
        <v>1.0339169488895461E-3</v>
      </c>
      <c r="R1519" s="5">
        <f t="shared" si="224"/>
        <v>1.8221874621342504E-3</v>
      </c>
      <c r="T1519" s="7">
        <f t="shared" si="228"/>
        <v>299.49692530373306</v>
      </c>
      <c r="U1519" s="4">
        <f t="shared" si="229"/>
        <v>1.0513765401426456E-3</v>
      </c>
      <c r="V1519" s="5">
        <f>T1519/MAX($T$14:T1519)-1</f>
        <v>-6.5331002550350625E-5</v>
      </c>
      <c r="Z1519" s="3"/>
      <c r="AA1519" s="3"/>
      <c r="AC1519" s="3"/>
      <c r="AE1519" s="3"/>
      <c r="AG1519" s="3"/>
      <c r="AL1519" s="3"/>
    </row>
    <row r="1520" spans="1:38" x14ac:dyDescent="0.25">
      <c r="A1520" s="3">
        <v>44775</v>
      </c>
      <c r="B1520">
        <v>20701054</v>
      </c>
      <c r="C1520">
        <v>36121684</v>
      </c>
      <c r="D1520">
        <v>26950894</v>
      </c>
      <c r="E1520">
        <v>37177320</v>
      </c>
      <c r="F1520">
        <v>20807688</v>
      </c>
      <c r="G1520">
        <v>35283152</v>
      </c>
      <c r="H1520">
        <v>35283152</v>
      </c>
      <c r="I1520">
        <v>27362856</v>
      </c>
      <c r="K1520" s="5">
        <f t="shared" si="221"/>
        <v>-5.148072565322348E-3</v>
      </c>
      <c r="L1520" s="5">
        <f t="shared" si="226"/>
        <v>-5.9514642929204831E-3</v>
      </c>
      <c r="M1520" s="5">
        <f t="shared" si="227"/>
        <v>-6.3798986150317427E-3</v>
      </c>
      <c r="N1520" s="5">
        <f t="shared" si="220"/>
        <v>-5.6001745219930177E-3</v>
      </c>
      <c r="O1520" s="5">
        <f t="shared" si="225"/>
        <v>6.8939005935768627E-3</v>
      </c>
      <c r="P1520" s="5">
        <f t="shared" si="222"/>
        <v>5.4676825162625065E-3</v>
      </c>
      <c r="Q1520" s="5">
        <f t="shared" si="223"/>
        <v>5.4676825162625065E-3</v>
      </c>
      <c r="R1520" s="5">
        <f t="shared" si="224"/>
        <v>2.8929121124283697E-3</v>
      </c>
      <c r="T1520" s="7">
        <f t="shared" si="228"/>
        <v>299.40866983966998</v>
      </c>
      <c r="U1520" s="4">
        <f t="shared" si="229"/>
        <v>-2.9467903209216828E-4</v>
      </c>
      <c r="V1520" s="5">
        <f>T1520/MAX($T$14:T1520)-1</f>
        <v>-3.5999078296589104E-4</v>
      </c>
      <c r="Z1520" s="3"/>
      <c r="AA1520" s="3"/>
      <c r="AC1520" s="3"/>
      <c r="AE1520" s="3"/>
      <c r="AG1520" s="3"/>
      <c r="AL1520" s="3"/>
    </row>
    <row r="1521" spans="1:38" x14ac:dyDescent="0.25">
      <c r="A1521" s="3">
        <v>44776</v>
      </c>
      <c r="B1521">
        <v>20573790</v>
      </c>
      <c r="C1521">
        <v>35987544</v>
      </c>
      <c r="D1521">
        <v>26977452</v>
      </c>
      <c r="E1521">
        <v>37204904</v>
      </c>
      <c r="F1521">
        <v>21127724</v>
      </c>
      <c r="G1521">
        <v>35739300</v>
      </c>
      <c r="H1521">
        <v>35739300</v>
      </c>
      <c r="I1521">
        <v>27694834</v>
      </c>
      <c r="K1521" s="5">
        <f t="shared" si="221"/>
        <v>-6.1477062955345163E-3</v>
      </c>
      <c r="L1521" s="5">
        <f t="shared" si="226"/>
        <v>-3.7135588695145216E-3</v>
      </c>
      <c r="M1521" s="5">
        <f t="shared" si="227"/>
        <v>9.8542185650685177E-4</v>
      </c>
      <c r="N1521" s="5">
        <f t="shared" si="220"/>
        <v>7.4195773121887854E-4</v>
      </c>
      <c r="O1521" s="5">
        <f t="shared" si="225"/>
        <v>1.5380661224831949E-2</v>
      </c>
      <c r="P1521" s="5">
        <f t="shared" si="222"/>
        <v>1.2928210042005395E-2</v>
      </c>
      <c r="Q1521" s="5">
        <f t="shared" si="223"/>
        <v>1.2928210042005395E-2</v>
      </c>
      <c r="R1521" s="5">
        <f t="shared" si="224"/>
        <v>1.2132432374749147E-2</v>
      </c>
      <c r="T1521" s="7">
        <f t="shared" si="228"/>
        <v>301.1016622447525</v>
      </c>
      <c r="U1521" s="4">
        <f t="shared" si="229"/>
        <v>5.6544535132835722E-3</v>
      </c>
      <c r="V1521" s="5">
        <f>T1521/MAX($T$14:T1521)-1</f>
        <v>0</v>
      </c>
      <c r="Z1521" s="3"/>
      <c r="AA1521" s="3"/>
      <c r="AC1521" s="3"/>
      <c r="AE1521" s="3"/>
      <c r="AG1521" s="3"/>
      <c r="AL1521" s="3"/>
    </row>
    <row r="1522" spans="1:38" x14ac:dyDescent="0.25">
      <c r="A1522" s="3">
        <v>44777</v>
      </c>
      <c r="B1522">
        <v>20405546</v>
      </c>
      <c r="C1522">
        <v>36029496</v>
      </c>
      <c r="D1522">
        <v>26706416</v>
      </c>
      <c r="E1522">
        <v>36830252</v>
      </c>
      <c r="F1522">
        <v>21161864</v>
      </c>
      <c r="G1522">
        <v>35601956</v>
      </c>
      <c r="H1522">
        <v>35601956</v>
      </c>
      <c r="I1522">
        <v>27663316</v>
      </c>
      <c r="K1522" s="5">
        <f t="shared" si="221"/>
        <v>-8.177589058700363E-3</v>
      </c>
      <c r="L1522" s="5">
        <f t="shared" si="226"/>
        <v>1.1657366782240608E-3</v>
      </c>
      <c r="M1522" s="5">
        <f t="shared" si="227"/>
        <v>-1.0046760531721044E-2</v>
      </c>
      <c r="N1522" s="5">
        <f t="shared" si="220"/>
        <v>-1.0069962819955092E-2</v>
      </c>
      <c r="O1522" s="5">
        <f t="shared" si="225"/>
        <v>1.6158863112751831E-3</v>
      </c>
      <c r="P1522" s="5">
        <f t="shared" si="222"/>
        <v>-3.8429404045406956E-3</v>
      </c>
      <c r="Q1522" s="5">
        <f t="shared" si="223"/>
        <v>-3.8429404045406956E-3</v>
      </c>
      <c r="R1522" s="5">
        <f t="shared" si="224"/>
        <v>-1.1380461785761575E-3</v>
      </c>
      <c r="T1522" s="7">
        <f t="shared" si="228"/>
        <v>299.80931071019376</v>
      </c>
      <c r="U1522" s="4">
        <f t="shared" si="229"/>
        <v>-4.2920770510668504E-3</v>
      </c>
      <c r="V1522" s="5">
        <f>T1522/MAX($T$14:T1522)-1</f>
        <v>-4.2920770510667117E-3</v>
      </c>
      <c r="Z1522" s="3"/>
      <c r="AA1522" s="3"/>
      <c r="AC1522" s="3"/>
      <c r="AE1522" s="3"/>
      <c r="AG1522" s="3"/>
      <c r="AL1522" s="3"/>
    </row>
    <row r="1523" spans="1:38" x14ac:dyDescent="0.25">
      <c r="A1523" s="3">
        <v>44778</v>
      </c>
      <c r="B1523">
        <v>20355494</v>
      </c>
      <c r="C1523">
        <v>35979480</v>
      </c>
      <c r="D1523">
        <v>26706416</v>
      </c>
      <c r="E1523">
        <v>36830252</v>
      </c>
      <c r="F1523">
        <v>21181548</v>
      </c>
      <c r="G1523">
        <v>35632060</v>
      </c>
      <c r="H1523">
        <v>35632060</v>
      </c>
      <c r="I1523">
        <v>27666442</v>
      </c>
      <c r="K1523" s="5">
        <f t="shared" si="221"/>
        <v>-2.4528625698131412E-3</v>
      </c>
      <c r="L1523" s="5">
        <f t="shared" si="226"/>
        <v>-1.3881959381280007E-3</v>
      </c>
      <c r="M1523" s="5">
        <f t="shared" si="227"/>
        <v>0</v>
      </c>
      <c r="N1523" s="5">
        <f t="shared" si="220"/>
        <v>0</v>
      </c>
      <c r="O1523" s="5">
        <f t="shared" si="225"/>
        <v>9.3016380787624975E-4</v>
      </c>
      <c r="P1523" s="5">
        <f t="shared" si="222"/>
        <v>8.4557151859865343E-4</v>
      </c>
      <c r="Q1523" s="5">
        <f t="shared" si="223"/>
        <v>8.4557151859865343E-4</v>
      </c>
      <c r="R1523" s="5">
        <f t="shared" si="224"/>
        <v>1.130016372585807E-4</v>
      </c>
      <c r="T1523" s="7">
        <f t="shared" si="228"/>
        <v>299.76783396490549</v>
      </c>
      <c r="U1523" s="4">
        <f t="shared" si="229"/>
        <v>-1.3834375320112557E-4</v>
      </c>
      <c r="V1523" s="5">
        <f>T1523/MAX($T$14:T1523)-1</f>
        <v>-4.4298270222195013E-3</v>
      </c>
      <c r="Z1523" s="3"/>
      <c r="AA1523" s="3"/>
      <c r="AC1523" s="3"/>
      <c r="AE1523" s="3"/>
      <c r="AG1523" s="3"/>
      <c r="AL1523" s="3"/>
    </row>
    <row r="1524" spans="1:38" x14ac:dyDescent="0.25">
      <c r="A1524" s="3">
        <v>44781</v>
      </c>
      <c r="B1524">
        <v>20315710</v>
      </c>
      <c r="C1524">
        <v>35988912</v>
      </c>
      <c r="D1524">
        <v>26670770</v>
      </c>
      <c r="E1524">
        <v>36797596</v>
      </c>
      <c r="F1524">
        <v>21072502</v>
      </c>
      <c r="G1524">
        <v>35420000</v>
      </c>
      <c r="H1524">
        <v>35420000</v>
      </c>
      <c r="I1524">
        <v>27511504</v>
      </c>
      <c r="K1524" s="5">
        <f t="shared" si="221"/>
        <v>-1.9544600587929617E-3</v>
      </c>
      <c r="L1524" s="5">
        <f t="shared" si="226"/>
        <v>2.6214942517244211E-4</v>
      </c>
      <c r="M1524" s="5">
        <f t="shared" si="227"/>
        <v>-1.3347354433481673E-3</v>
      </c>
      <c r="N1524" s="5">
        <f t="shared" si="220"/>
        <v>-8.8666241002099966E-4</v>
      </c>
      <c r="O1524" s="5">
        <f t="shared" si="225"/>
        <v>-5.1481600872608224E-3</v>
      </c>
      <c r="P1524" s="5">
        <f t="shared" si="222"/>
        <v>-5.9513819857734962E-3</v>
      </c>
      <c r="Q1524" s="5">
        <f t="shared" si="223"/>
        <v>-5.9513819857734962E-3</v>
      </c>
      <c r="R1524" s="5">
        <f t="shared" si="224"/>
        <v>-5.600214151136651E-3</v>
      </c>
      <c r="T1524" s="7">
        <f t="shared" si="228"/>
        <v>298.77242314566178</v>
      </c>
      <c r="U1524" s="4">
        <f t="shared" si="229"/>
        <v>-3.320605837116769E-3</v>
      </c>
      <c r="V1524" s="5">
        <f>T1524/MAX($T$14:T1524)-1</f>
        <v>-7.7357231498688117E-3</v>
      </c>
      <c r="Z1524" s="3"/>
      <c r="AA1524" s="3"/>
      <c r="AC1524" s="3"/>
      <c r="AE1524" s="3"/>
      <c r="AG1524" s="3"/>
      <c r="AL1524" s="3"/>
    </row>
    <row r="1525" spans="1:38" x14ac:dyDescent="0.25">
      <c r="A1525" s="3">
        <v>44783</v>
      </c>
      <c r="B1525">
        <v>20303590</v>
      </c>
      <c r="C1525">
        <v>36049604</v>
      </c>
      <c r="D1525">
        <v>26701516</v>
      </c>
      <c r="E1525">
        <v>36801124</v>
      </c>
      <c r="F1525">
        <v>20942956</v>
      </c>
      <c r="G1525">
        <v>35288464</v>
      </c>
      <c r="H1525">
        <v>35288464</v>
      </c>
      <c r="I1525">
        <v>27531916</v>
      </c>
      <c r="K1525" s="5">
        <f t="shared" si="221"/>
        <v>-5.9658264466266875E-4</v>
      </c>
      <c r="L1525" s="5">
        <f t="shared" si="226"/>
        <v>1.686408302646214E-3</v>
      </c>
      <c r="M1525" s="5">
        <f t="shared" si="227"/>
        <v>1.1527976132672535E-3</v>
      </c>
      <c r="N1525" s="5">
        <f t="shared" si="220"/>
        <v>9.5875828410196817E-5</v>
      </c>
      <c r="O1525" s="5">
        <f t="shared" si="225"/>
        <v>-6.1476325877202198E-3</v>
      </c>
      <c r="P1525" s="5">
        <f t="shared" si="222"/>
        <v>-3.7136081309994129E-3</v>
      </c>
      <c r="Q1525" s="5">
        <f t="shared" si="223"/>
        <v>-3.7136081309994129E-3</v>
      </c>
      <c r="R1525" s="5">
        <f t="shared" si="224"/>
        <v>7.4194416997341861E-4</v>
      </c>
      <c r="T1525" s="7">
        <f t="shared" si="228"/>
        <v>298.38049327258238</v>
      </c>
      <c r="U1525" s="4">
        <f t="shared" si="229"/>
        <v>-1.3118006975105789E-3</v>
      </c>
      <c r="V1525" s="5">
        <f>T1525/MAX($T$14:T1525)-1</f>
        <v>-9.0373761203556002E-3</v>
      </c>
      <c r="Z1525" s="3"/>
      <c r="AA1525" s="3"/>
      <c r="AC1525" s="3"/>
      <c r="AE1525" s="3"/>
      <c r="AG1525" s="3"/>
      <c r="AL1525" s="3"/>
    </row>
    <row r="1526" spans="1:38" x14ac:dyDescent="0.25">
      <c r="A1526" s="3">
        <v>44784</v>
      </c>
      <c r="B1526">
        <v>20354290</v>
      </c>
      <c r="C1526">
        <v>35937952</v>
      </c>
      <c r="D1526">
        <v>26572432</v>
      </c>
      <c r="E1526">
        <v>36615508</v>
      </c>
      <c r="F1526">
        <v>20934446</v>
      </c>
      <c r="G1526">
        <v>35248316</v>
      </c>
      <c r="H1526">
        <v>35248316</v>
      </c>
      <c r="I1526">
        <v>27491394</v>
      </c>
      <c r="K1526" s="5">
        <f t="shared" si="221"/>
        <v>2.4970953412672969E-3</v>
      </c>
      <c r="L1526" s="5">
        <f t="shared" si="226"/>
        <v>-3.0971768788361498E-3</v>
      </c>
      <c r="M1526" s="5">
        <f t="shared" si="227"/>
        <v>-4.8343322528953125E-3</v>
      </c>
      <c r="N1526" s="5">
        <f t="shared" si="220"/>
        <v>-5.0437589895352408E-3</v>
      </c>
      <c r="O1526" s="5">
        <f t="shared" si="225"/>
        <v>-4.0634187456634052E-4</v>
      </c>
      <c r="P1526" s="5">
        <f t="shared" si="222"/>
        <v>-1.1377089124650075E-3</v>
      </c>
      <c r="Q1526" s="5">
        <f t="shared" si="223"/>
        <v>-1.1377089124650075E-3</v>
      </c>
      <c r="R1526" s="5">
        <f t="shared" si="224"/>
        <v>-1.4718191062329522E-3</v>
      </c>
      <c r="T1526" s="7">
        <f t="shared" si="228"/>
        <v>297.83476461563345</v>
      </c>
      <c r="U1526" s="4">
        <f t="shared" si="229"/>
        <v>-1.8289689482160892E-3</v>
      </c>
      <c r="V1526" s="5">
        <f>T1526/MAX($T$14:T1526)-1</f>
        <v>-1.084981598827417E-2</v>
      </c>
      <c r="Z1526" s="3"/>
      <c r="AA1526" s="3"/>
      <c r="AC1526" s="3"/>
      <c r="AE1526" s="3"/>
      <c r="AG1526" s="3"/>
      <c r="AL1526" s="3"/>
    </row>
    <row r="1527" spans="1:38" x14ac:dyDescent="0.25">
      <c r="A1527" s="3">
        <v>44785</v>
      </c>
      <c r="B1527">
        <v>20354290</v>
      </c>
      <c r="C1527">
        <v>35937952</v>
      </c>
      <c r="D1527">
        <v>26572432</v>
      </c>
      <c r="E1527">
        <v>36615508</v>
      </c>
      <c r="F1527">
        <v>20845330</v>
      </c>
      <c r="G1527">
        <v>35099592</v>
      </c>
      <c r="H1527">
        <v>35099592</v>
      </c>
      <c r="I1527">
        <v>27428160</v>
      </c>
      <c r="K1527" s="5">
        <f t="shared" si="221"/>
        <v>0</v>
      </c>
      <c r="L1527" s="5">
        <f t="shared" si="226"/>
        <v>0</v>
      </c>
      <c r="M1527" s="5">
        <f t="shared" si="227"/>
        <v>0</v>
      </c>
      <c r="N1527" s="5">
        <f t="shared" si="220"/>
        <v>0</v>
      </c>
      <c r="O1527" s="5">
        <f t="shared" si="225"/>
        <v>-4.256907491127282E-3</v>
      </c>
      <c r="P1527" s="5">
        <f t="shared" si="222"/>
        <v>-4.2193221372618384E-3</v>
      </c>
      <c r="Q1527" s="5">
        <f t="shared" si="223"/>
        <v>-4.2193221372618384E-3</v>
      </c>
      <c r="R1527" s="5">
        <f t="shared" si="224"/>
        <v>-2.3001379995499782E-3</v>
      </c>
      <c r="T1527" s="7">
        <f t="shared" si="228"/>
        <v>297.2764848992</v>
      </c>
      <c r="U1527" s="4">
        <f t="shared" si="229"/>
        <v>-1.8744612206501171E-3</v>
      </c>
      <c r="V1527" s="5">
        <f>T1527/MAX($T$14:T1527)-1</f>
        <v>-1.2703939649603035E-2</v>
      </c>
      <c r="Z1527" s="3"/>
      <c r="AA1527" s="3"/>
      <c r="AC1527" s="3"/>
      <c r="AE1527" s="3"/>
      <c r="AG1527" s="3"/>
      <c r="AL1527" s="3"/>
    </row>
    <row r="1528" spans="1:38" x14ac:dyDescent="0.25">
      <c r="A1528" s="3">
        <v>44789</v>
      </c>
      <c r="B1528">
        <v>20302812</v>
      </c>
      <c r="C1528">
        <v>35874336</v>
      </c>
      <c r="D1528">
        <v>26572432</v>
      </c>
      <c r="E1528">
        <v>36615508</v>
      </c>
      <c r="F1528">
        <v>20804590</v>
      </c>
      <c r="G1528">
        <v>35108792</v>
      </c>
      <c r="H1528">
        <v>35108792</v>
      </c>
      <c r="I1528">
        <v>27403842</v>
      </c>
      <c r="K1528" s="5">
        <f t="shared" si="221"/>
        <v>-2.5290982883706681E-3</v>
      </c>
      <c r="L1528" s="5">
        <f t="shared" si="226"/>
        <v>-1.7701620838048715E-3</v>
      </c>
      <c r="M1528" s="5">
        <f t="shared" si="227"/>
        <v>0</v>
      </c>
      <c r="N1528" s="5">
        <f t="shared" si="220"/>
        <v>0</v>
      </c>
      <c r="O1528" s="5">
        <f t="shared" si="225"/>
        <v>-1.9543945814242125E-3</v>
      </c>
      <c r="P1528" s="5">
        <f t="shared" si="222"/>
        <v>2.6211130887210388E-4</v>
      </c>
      <c r="Q1528" s="5">
        <f t="shared" si="223"/>
        <v>2.6211130887210388E-4</v>
      </c>
      <c r="R1528" s="5">
        <f t="shared" si="224"/>
        <v>-8.866070491057032E-4</v>
      </c>
      <c r="T1528" s="7">
        <f t="shared" si="228"/>
        <v>297.03063578266051</v>
      </c>
      <c r="U1528" s="4">
        <f t="shared" si="229"/>
        <v>-8.2700492312015594E-4</v>
      </c>
      <c r="V1528" s="5">
        <f>T1528/MAX($T$14:T1528)-1</f>
        <v>-1.3520438352089936E-2</v>
      </c>
      <c r="Z1528" s="3"/>
      <c r="AA1528" s="3"/>
      <c r="AC1528" s="3"/>
      <c r="AE1528" s="3"/>
      <c r="AG1528" s="3"/>
      <c r="AL1528" s="3"/>
    </row>
    <row r="1529" spans="1:38" x14ac:dyDescent="0.25">
      <c r="A1529" s="3">
        <v>44790</v>
      </c>
      <c r="B1529">
        <v>20299632</v>
      </c>
      <c r="C1529">
        <v>35821792</v>
      </c>
      <c r="D1529">
        <v>26572432</v>
      </c>
      <c r="E1529">
        <v>36615508</v>
      </c>
      <c r="F1529">
        <v>20792178</v>
      </c>
      <c r="G1529">
        <v>35168000</v>
      </c>
      <c r="H1529">
        <v>35168000</v>
      </c>
      <c r="I1529">
        <v>27406470</v>
      </c>
      <c r="K1529" s="5">
        <f t="shared" si="221"/>
        <v>-1.5662854977915863E-4</v>
      </c>
      <c r="L1529" s="5">
        <f t="shared" si="226"/>
        <v>-1.4646682241031828E-3</v>
      </c>
      <c r="M1529" s="5">
        <f t="shared" si="227"/>
        <v>0</v>
      </c>
      <c r="N1529" s="5">
        <f t="shared" si="220"/>
        <v>0</v>
      </c>
      <c r="O1529" s="5">
        <f t="shared" si="225"/>
        <v>-5.9659911586817937E-4</v>
      </c>
      <c r="P1529" s="5">
        <f t="shared" si="222"/>
        <v>1.6864151862587828E-3</v>
      </c>
      <c r="Q1529" s="5">
        <f t="shared" si="223"/>
        <v>1.6864151862587828E-3</v>
      </c>
      <c r="R1529" s="5">
        <f t="shared" si="224"/>
        <v>9.5898961904650193E-5</v>
      </c>
      <c r="T1529" s="7">
        <f t="shared" si="228"/>
        <v>297.07707776432665</v>
      </c>
      <c r="U1529" s="4">
        <f t="shared" si="229"/>
        <v>1.5635418058396189E-4</v>
      </c>
      <c r="V1529" s="5">
        <f>T1529/MAX($T$14:T1529)-1</f>
        <v>-1.3366198148565656E-2</v>
      </c>
      <c r="Z1529" s="3"/>
      <c r="AA1529" s="3"/>
      <c r="AC1529" s="3"/>
      <c r="AE1529" s="3"/>
      <c r="AG1529" s="3"/>
      <c r="AL1529" s="3"/>
    </row>
    <row r="1530" spans="1:38" x14ac:dyDescent="0.25">
      <c r="A1530" s="3">
        <v>44791</v>
      </c>
      <c r="B1530">
        <v>20213346</v>
      </c>
      <c r="C1530">
        <v>35567656</v>
      </c>
      <c r="D1530">
        <v>26572432</v>
      </c>
      <c r="E1530">
        <v>36615508</v>
      </c>
      <c r="F1530">
        <v>20788106</v>
      </c>
      <c r="G1530">
        <v>35156776</v>
      </c>
      <c r="H1530">
        <v>35156776</v>
      </c>
      <c r="I1530">
        <v>27406470</v>
      </c>
      <c r="K1530" s="5">
        <f t="shared" si="221"/>
        <v>-4.2506189274761352E-3</v>
      </c>
      <c r="L1530" s="5">
        <f t="shared" si="226"/>
        <v>-7.0944524495033523E-3</v>
      </c>
      <c r="M1530" s="5">
        <f t="shared" si="227"/>
        <v>0</v>
      </c>
      <c r="N1530" s="5">
        <f t="shared" si="220"/>
        <v>0</v>
      </c>
      <c r="O1530" s="5">
        <f t="shared" si="225"/>
        <v>-1.958428789903266E-4</v>
      </c>
      <c r="P1530" s="5">
        <f t="shared" si="222"/>
        <v>-3.191537761600971E-4</v>
      </c>
      <c r="Q1530" s="5">
        <f t="shared" si="223"/>
        <v>-3.191537761600971E-4</v>
      </c>
      <c r="R1530" s="5">
        <f t="shared" si="224"/>
        <v>0</v>
      </c>
      <c r="T1530" s="7">
        <f t="shared" si="228"/>
        <v>296.62480681129534</v>
      </c>
      <c r="U1530" s="4">
        <f t="shared" si="229"/>
        <v>-1.522402726036251E-3</v>
      </c>
      <c r="V1530" s="5">
        <f>T1530/MAX($T$14:T1530)-1</f>
        <v>-1.4868252138103832E-2</v>
      </c>
      <c r="Z1530" s="3"/>
      <c r="AA1530" s="3"/>
      <c r="AC1530" s="3"/>
      <c r="AE1530" s="3"/>
      <c r="AG1530" s="3"/>
      <c r="AL1530" s="3"/>
    </row>
    <row r="1531" spans="1:38" x14ac:dyDescent="0.25">
      <c r="A1531" s="3">
        <v>44792</v>
      </c>
      <c r="B1531">
        <v>20494972</v>
      </c>
      <c r="C1531">
        <v>35899288</v>
      </c>
      <c r="D1531">
        <v>26646958</v>
      </c>
      <c r="E1531">
        <v>36621512</v>
      </c>
      <c r="F1531">
        <v>20786888</v>
      </c>
      <c r="G1531">
        <v>35134512</v>
      </c>
      <c r="H1531">
        <v>35134512</v>
      </c>
      <c r="I1531">
        <v>27406470</v>
      </c>
      <c r="K1531" s="5">
        <f t="shared" si="221"/>
        <v>1.3932675965671493E-2</v>
      </c>
      <c r="L1531" s="5">
        <f t="shared" si="226"/>
        <v>9.3239768175894522E-3</v>
      </c>
      <c r="M1531" s="5">
        <f t="shared" si="227"/>
        <v>2.8046360227773626E-3</v>
      </c>
      <c r="N1531" s="5">
        <f t="shared" si="220"/>
        <v>1.639742373640285E-4</v>
      </c>
      <c r="O1531" s="5">
        <f t="shared" si="225"/>
        <v>-5.8591196331225781E-5</v>
      </c>
      <c r="P1531" s="5">
        <f t="shared" si="222"/>
        <v>-6.3327763615184107E-4</v>
      </c>
      <c r="Q1531" s="5">
        <f t="shared" si="223"/>
        <v>-6.3327763615184107E-4</v>
      </c>
      <c r="R1531" s="5">
        <f t="shared" si="224"/>
        <v>0</v>
      </c>
      <c r="T1531" s="7">
        <f t="shared" si="228"/>
        <v>297.5480558448665</v>
      </c>
      <c r="U1531" s="4">
        <f t="shared" si="229"/>
        <v>3.1125145718459285E-3</v>
      </c>
      <c r="V1531" s="5">
        <f>T1531/MAX($T$14:T1531)-1</f>
        <v>-1.1802015217695638E-2</v>
      </c>
      <c r="Z1531" s="3"/>
      <c r="AA1531" s="3"/>
      <c r="AC1531" s="3"/>
      <c r="AE1531" s="3"/>
      <c r="AG1531" s="3"/>
      <c r="AL1531" s="3"/>
    </row>
    <row r="1532" spans="1:38" x14ac:dyDescent="0.25">
      <c r="A1532" s="3">
        <v>44795</v>
      </c>
      <c r="B1532">
        <v>20658330</v>
      </c>
      <c r="C1532">
        <v>36318516</v>
      </c>
      <c r="D1532">
        <v>26890274</v>
      </c>
      <c r="E1532">
        <v>36864664</v>
      </c>
      <c r="F1532">
        <v>20734314</v>
      </c>
      <c r="G1532">
        <v>35072316</v>
      </c>
      <c r="H1532">
        <v>35072316</v>
      </c>
      <c r="I1532">
        <v>27406470</v>
      </c>
      <c r="K1532" s="5">
        <f t="shared" si="221"/>
        <v>7.9706378715715953E-3</v>
      </c>
      <c r="L1532" s="5">
        <f t="shared" si="226"/>
        <v>1.1677891773229643E-2</v>
      </c>
      <c r="M1532" s="5">
        <f t="shared" si="227"/>
        <v>9.131098566673268E-3</v>
      </c>
      <c r="N1532" s="5">
        <f t="shared" si="220"/>
        <v>6.6395947824327006E-3</v>
      </c>
      <c r="O1532" s="5">
        <f t="shared" si="225"/>
        <v>-2.5291905166372475E-3</v>
      </c>
      <c r="P1532" s="5">
        <f t="shared" si="222"/>
        <v>-1.7702252417793884E-3</v>
      </c>
      <c r="Q1532" s="5">
        <f t="shared" si="223"/>
        <v>-1.7702252417793884E-3</v>
      </c>
      <c r="R1532" s="5">
        <f t="shared" si="224"/>
        <v>0</v>
      </c>
      <c r="T1532" s="7">
        <f t="shared" si="228"/>
        <v>298.63966972762756</v>
      </c>
      <c r="U1532" s="4">
        <f t="shared" si="229"/>
        <v>3.6686977492138978E-3</v>
      </c>
      <c r="V1532" s="5">
        <f>T1532/MAX($T$14:T1532)-1</f>
        <v>-8.1766154951469217E-3</v>
      </c>
      <c r="Z1532" s="3"/>
      <c r="AA1532" s="3"/>
      <c r="AC1532" s="3"/>
      <c r="AE1532" s="3"/>
      <c r="AG1532" s="3"/>
      <c r="AL1532" s="3"/>
    </row>
    <row r="1533" spans="1:38" x14ac:dyDescent="0.25">
      <c r="A1533" s="3">
        <v>44796</v>
      </c>
      <c r="B1533">
        <v>20908678</v>
      </c>
      <c r="C1533">
        <v>36757348</v>
      </c>
      <c r="D1533">
        <v>27224680</v>
      </c>
      <c r="E1533">
        <v>37362464</v>
      </c>
      <c r="F1533">
        <v>20731066</v>
      </c>
      <c r="G1533">
        <v>35020944</v>
      </c>
      <c r="H1533">
        <v>35020944</v>
      </c>
      <c r="I1533">
        <v>27406470</v>
      </c>
      <c r="K1533" s="5">
        <f t="shared" si="221"/>
        <v>1.2118501350302679E-2</v>
      </c>
      <c r="L1533" s="5">
        <f t="shared" si="226"/>
        <v>1.2082872549087575E-2</v>
      </c>
      <c r="M1533" s="5">
        <f t="shared" si="227"/>
        <v>1.2435946171467149E-2</v>
      </c>
      <c r="N1533" s="5">
        <f t="shared" si="220"/>
        <v>1.3503446009978548E-2</v>
      </c>
      <c r="O1533" s="5">
        <f t="shared" si="225"/>
        <v>-1.5664853922825461E-4</v>
      </c>
      <c r="P1533" s="5">
        <f t="shared" si="222"/>
        <v>-1.4647450142728502E-3</v>
      </c>
      <c r="Q1533" s="5">
        <f t="shared" si="223"/>
        <v>-1.4647450142728502E-3</v>
      </c>
      <c r="R1533" s="5">
        <f t="shared" si="224"/>
        <v>0</v>
      </c>
      <c r="T1533" s="7">
        <f t="shared" si="228"/>
        <v>300.3962170300847</v>
      </c>
      <c r="U1533" s="4">
        <f t="shared" si="229"/>
        <v>5.8818284391327497E-3</v>
      </c>
      <c r="V1533" s="5">
        <f>T1533/MAX($T$14:T1533)-1</f>
        <v>-2.3428805055695223E-3</v>
      </c>
      <c r="Z1533" s="3"/>
      <c r="AA1533" s="3"/>
      <c r="AC1533" s="3"/>
      <c r="AE1533" s="3"/>
      <c r="AG1533" s="3"/>
      <c r="AL1533" s="3"/>
    </row>
    <row r="1534" spans="1:38" x14ac:dyDescent="0.25">
      <c r="A1534" s="3">
        <v>44797</v>
      </c>
      <c r="B1534">
        <v>20903004</v>
      </c>
      <c r="C1534">
        <v>36681040</v>
      </c>
      <c r="D1534">
        <v>27190238</v>
      </c>
      <c r="E1534">
        <v>37083108</v>
      </c>
      <c r="F1534">
        <v>20754922</v>
      </c>
      <c r="G1534">
        <v>34944600</v>
      </c>
      <c r="H1534">
        <v>34944600</v>
      </c>
      <c r="I1534">
        <v>27406470</v>
      </c>
      <c r="K1534" s="5">
        <f t="shared" si="221"/>
        <v>-2.7137057637027784E-4</v>
      </c>
      <c r="L1534" s="5">
        <f t="shared" si="226"/>
        <v>-2.075993077628957E-3</v>
      </c>
      <c r="M1534" s="5">
        <f t="shared" si="227"/>
        <v>-1.2651021058833756E-3</v>
      </c>
      <c r="N1534" s="5">
        <f t="shared" si="220"/>
        <v>-7.4769158693601678E-3</v>
      </c>
      <c r="O1534" s="5">
        <f t="shared" si="225"/>
        <v>1.1507367734973073E-3</v>
      </c>
      <c r="P1534" s="5">
        <f t="shared" si="222"/>
        <v>-2.1799526591859131E-3</v>
      </c>
      <c r="Q1534" s="5">
        <f t="shared" si="223"/>
        <v>-2.1799526591859131E-3</v>
      </c>
      <c r="R1534" s="5">
        <f t="shared" si="224"/>
        <v>0</v>
      </c>
      <c r="T1534" s="7">
        <f t="shared" si="228"/>
        <v>299.85931323241977</v>
      </c>
      <c r="U1534" s="4">
        <f t="shared" si="229"/>
        <v>-1.7873187717646621E-3</v>
      </c>
      <c r="V1534" s="5">
        <f>T1534/MAX($T$14:T1534)-1</f>
        <v>-4.1260118030265192E-3</v>
      </c>
      <c r="Z1534" s="3"/>
      <c r="AA1534" s="3"/>
      <c r="AC1534" s="3"/>
      <c r="AE1534" s="3"/>
      <c r="AG1534" s="3"/>
      <c r="AL1534" s="3"/>
    </row>
    <row r="1535" spans="1:38" x14ac:dyDescent="0.25">
      <c r="A1535" s="3">
        <v>44798</v>
      </c>
      <c r="B1535">
        <v>20837752</v>
      </c>
      <c r="C1535">
        <v>36427032</v>
      </c>
      <c r="D1535">
        <v>27127300</v>
      </c>
      <c r="E1535">
        <v>36849680</v>
      </c>
      <c r="F1535">
        <v>21022464</v>
      </c>
      <c r="G1535">
        <v>35270420</v>
      </c>
      <c r="H1535">
        <v>35270420</v>
      </c>
      <c r="I1535">
        <v>27410962</v>
      </c>
      <c r="K1535" s="5">
        <f t="shared" si="221"/>
        <v>-3.1216565810349151E-3</v>
      </c>
      <c r="L1535" s="5">
        <f t="shared" si="226"/>
        <v>-6.9247763967433817E-3</v>
      </c>
      <c r="M1535" s="5">
        <f t="shared" si="227"/>
        <v>-2.3147278078257116E-3</v>
      </c>
      <c r="N1535" s="5">
        <f t="shared" si="220"/>
        <v>-6.2947258897501079E-3</v>
      </c>
      <c r="O1535" s="5">
        <f t="shared" si="225"/>
        <v>1.2890532664974641E-2</v>
      </c>
      <c r="P1535" s="5">
        <f t="shared" si="222"/>
        <v>9.3239012608528071E-3</v>
      </c>
      <c r="Q1535" s="5">
        <f t="shared" si="223"/>
        <v>9.3239012608528071E-3</v>
      </c>
      <c r="R1535" s="5">
        <f t="shared" si="224"/>
        <v>1.6390290321965928E-4</v>
      </c>
      <c r="T1535" s="7">
        <f t="shared" si="228"/>
        <v>300.34832197933912</v>
      </c>
      <c r="U1535" s="4">
        <f t="shared" si="229"/>
        <v>1.6307939268182248E-3</v>
      </c>
      <c r="V1535" s="5">
        <f>T1535/MAX($T$14:T1535)-1</f>
        <v>-2.5019465511985084E-3</v>
      </c>
      <c r="Z1535" s="3"/>
      <c r="AA1535" s="3"/>
      <c r="AC1535" s="3"/>
      <c r="AE1535" s="3"/>
      <c r="AG1535" s="3"/>
      <c r="AL1535" s="3"/>
    </row>
    <row r="1536" spans="1:38" x14ac:dyDescent="0.25">
      <c r="A1536" s="3">
        <v>44799</v>
      </c>
      <c r="B1536">
        <v>20781554</v>
      </c>
      <c r="C1536">
        <v>36334356</v>
      </c>
      <c r="D1536">
        <v>27127300</v>
      </c>
      <c r="E1536">
        <v>36783912</v>
      </c>
      <c r="F1536">
        <v>21190030</v>
      </c>
      <c r="G1536">
        <v>35682308</v>
      </c>
      <c r="H1536">
        <v>35682308</v>
      </c>
      <c r="I1536">
        <v>27592964</v>
      </c>
      <c r="K1536" s="5">
        <f t="shared" si="221"/>
        <v>-2.6969319915123302E-3</v>
      </c>
      <c r="L1536" s="5">
        <f t="shared" si="226"/>
        <v>-2.5441545718025704E-3</v>
      </c>
      <c r="M1536" s="5">
        <f t="shared" si="227"/>
        <v>0</v>
      </c>
      <c r="N1536" s="5">
        <f t="shared" si="220"/>
        <v>-1.7847644809941832E-3</v>
      </c>
      <c r="O1536" s="5">
        <f t="shared" si="225"/>
        <v>7.970806847380052E-3</v>
      </c>
      <c r="P1536" s="5">
        <f t="shared" si="222"/>
        <v>1.1678000999137517E-2</v>
      </c>
      <c r="Q1536" s="5">
        <f t="shared" si="223"/>
        <v>1.1678000999137517E-2</v>
      </c>
      <c r="R1536" s="5">
        <f t="shared" si="224"/>
        <v>6.6397523735213237E-3</v>
      </c>
      <c r="T1536" s="7">
        <f t="shared" si="228"/>
        <v>301.50994577707291</v>
      </c>
      <c r="U1536" s="4">
        <f t="shared" si="229"/>
        <v>3.8675887718584157E-3</v>
      </c>
      <c r="V1536" s="5">
        <f>T1536/MAX($T$14:T1536)-1</f>
        <v>0</v>
      </c>
      <c r="Z1536" s="3"/>
      <c r="AA1536" s="3"/>
      <c r="AC1536" s="3"/>
      <c r="AE1536" s="3"/>
      <c r="AG1536" s="3"/>
      <c r="AL1536" s="3"/>
    </row>
    <row r="1537" spans="1:38" x14ac:dyDescent="0.25">
      <c r="A1537" s="3">
        <v>44802</v>
      </c>
      <c r="B1537">
        <v>20615260</v>
      </c>
      <c r="C1537">
        <v>36934784</v>
      </c>
      <c r="D1537">
        <v>27080212</v>
      </c>
      <c r="E1537">
        <v>37030328</v>
      </c>
      <c r="F1537">
        <v>21446820</v>
      </c>
      <c r="G1537">
        <v>36113452</v>
      </c>
      <c r="H1537">
        <v>36113452</v>
      </c>
      <c r="I1537">
        <v>27965562</v>
      </c>
      <c r="K1537" s="5">
        <f t="shared" si="221"/>
        <v>-8.0020002354010966E-3</v>
      </c>
      <c r="L1537" s="5">
        <f t="shared" si="226"/>
        <v>1.6525076156572061E-2</v>
      </c>
      <c r="M1537" s="5">
        <f t="shared" si="227"/>
        <v>-1.7358159492466552E-3</v>
      </c>
      <c r="N1537" s="5">
        <f t="shared" si="220"/>
        <v>6.6990155913813076E-3</v>
      </c>
      <c r="O1537" s="5">
        <f t="shared" si="225"/>
        <v>1.2118434943225731E-2</v>
      </c>
      <c r="P1537" s="5">
        <f t="shared" si="222"/>
        <v>1.2082850694523417E-2</v>
      </c>
      <c r="Q1537" s="5">
        <f t="shared" si="223"/>
        <v>1.2082850694523417E-2</v>
      </c>
      <c r="R1537" s="5">
        <f t="shared" si="224"/>
        <v>1.3503369917055696E-2</v>
      </c>
      <c r="T1537" s="7">
        <f t="shared" si="228"/>
        <v>303.8946550925026</v>
      </c>
      <c r="U1537" s="4">
        <f t="shared" si="229"/>
        <v>7.9092227265792348E-3</v>
      </c>
      <c r="V1537" s="5">
        <f>T1537/MAX($T$14:T1537)-1</f>
        <v>0</v>
      </c>
      <c r="Z1537" s="3"/>
      <c r="AA1537" s="3"/>
      <c r="AC1537" s="3"/>
      <c r="AE1537" s="3"/>
      <c r="AG1537" s="3"/>
      <c r="AL1537" s="3"/>
    </row>
    <row r="1538" spans="1:38" x14ac:dyDescent="0.25">
      <c r="A1538" s="3">
        <v>44803</v>
      </c>
      <c r="B1538">
        <v>21139280</v>
      </c>
      <c r="C1538">
        <v>37808784</v>
      </c>
      <c r="D1538">
        <v>27460736</v>
      </c>
      <c r="E1538">
        <v>37435236</v>
      </c>
      <c r="F1538">
        <v>21441000</v>
      </c>
      <c r="G1538">
        <v>36038480</v>
      </c>
      <c r="H1538">
        <v>36038480</v>
      </c>
      <c r="I1538">
        <v>27756468</v>
      </c>
      <c r="K1538" s="5">
        <f t="shared" si="221"/>
        <v>2.5419034249386074E-2</v>
      </c>
      <c r="L1538" s="5">
        <f t="shared" si="226"/>
        <v>2.3663330480015787E-2</v>
      </c>
      <c r="M1538" s="5">
        <f t="shared" si="227"/>
        <v>1.4051736374885104E-2</v>
      </c>
      <c r="N1538" s="5">
        <f t="shared" si="220"/>
        <v>1.0934496718473463E-2</v>
      </c>
      <c r="O1538" s="5">
        <f t="shared" si="225"/>
        <v>-2.7136890224288557E-4</v>
      </c>
      <c r="P1538" s="5">
        <f t="shared" si="222"/>
        <v>-2.0760131155559414E-3</v>
      </c>
      <c r="Q1538" s="5">
        <f t="shared" si="223"/>
        <v>-2.0760131155559414E-3</v>
      </c>
      <c r="R1538" s="5">
        <f t="shared" si="224"/>
        <v>-7.4768388348498416E-3</v>
      </c>
      <c r="T1538" s="7">
        <f t="shared" si="228"/>
        <v>306.25623427890827</v>
      </c>
      <c r="U1538" s="4">
        <f t="shared" si="229"/>
        <v>7.7710454818194774E-3</v>
      </c>
      <c r="V1538" s="5">
        <f>T1538/MAX($T$14:T1538)-1</f>
        <v>0</v>
      </c>
      <c r="Z1538" s="3"/>
      <c r="AA1538" s="3"/>
      <c r="AC1538" s="3"/>
      <c r="AE1538" s="3"/>
      <c r="AG1538" s="3"/>
      <c r="AL1538" s="3"/>
    </row>
    <row r="1539" spans="1:38" x14ac:dyDescent="0.25">
      <c r="A1539" s="3">
        <v>44805</v>
      </c>
      <c r="B1539">
        <v>20615112</v>
      </c>
      <c r="C1539">
        <v>36931652</v>
      </c>
      <c r="D1539">
        <v>26864866</v>
      </c>
      <c r="E1539">
        <v>36708904</v>
      </c>
      <c r="F1539">
        <v>21423568</v>
      </c>
      <c r="G1539">
        <v>35927300</v>
      </c>
      <c r="H1539">
        <v>35927300</v>
      </c>
      <c r="I1539">
        <v>27881702</v>
      </c>
      <c r="K1539" s="5">
        <f t="shared" si="221"/>
        <v>-2.4795924932164204E-2</v>
      </c>
      <c r="L1539" s="5">
        <f t="shared" si="226"/>
        <v>-2.3199159221835908E-2</v>
      </c>
      <c r="M1539" s="5">
        <f t="shared" si="227"/>
        <v>-2.1698981411131912E-2</v>
      </c>
      <c r="N1539" s="5">
        <f t="shared" si="220"/>
        <v>-1.940236198858214E-2</v>
      </c>
      <c r="O1539" s="5">
        <f t="shared" si="225"/>
        <v>-8.1302178070052911E-4</v>
      </c>
      <c r="P1539" s="5">
        <f t="shared" si="222"/>
        <v>-3.0850357728738897E-3</v>
      </c>
      <c r="Q1539" s="5">
        <f t="shared" si="223"/>
        <v>-3.0850357728738897E-3</v>
      </c>
      <c r="R1539" s="5">
        <f t="shared" si="224"/>
        <v>4.5118853018331073E-3</v>
      </c>
      <c r="T1539" s="7">
        <f t="shared" si="228"/>
        <v>302.75083937215294</v>
      </c>
      <c r="U1539" s="4">
        <f t="shared" si="229"/>
        <v>-1.1445954447291171E-2</v>
      </c>
      <c r="V1539" s="5">
        <f>T1539/MAX($T$14:T1539)-1</f>
        <v>-1.144595444729124E-2</v>
      </c>
      <c r="Z1539" s="3"/>
      <c r="AA1539" s="3"/>
      <c r="AC1539" s="3"/>
      <c r="AE1539" s="3"/>
      <c r="AG1539" s="3"/>
      <c r="AL1539" s="3"/>
    </row>
    <row r="1540" spans="1:38" x14ac:dyDescent="0.25">
      <c r="A1540" s="3">
        <v>44806</v>
      </c>
      <c r="B1540">
        <v>20587230</v>
      </c>
      <c r="C1540">
        <v>36931652</v>
      </c>
      <c r="D1540">
        <v>26864866</v>
      </c>
      <c r="E1540">
        <v>36708904</v>
      </c>
      <c r="F1540">
        <v>21435152</v>
      </c>
      <c r="G1540">
        <v>35951288</v>
      </c>
      <c r="H1540">
        <v>35951288</v>
      </c>
      <c r="I1540">
        <v>27742142</v>
      </c>
      <c r="K1540" s="5">
        <f t="shared" si="221"/>
        <v>-1.3525029599644744E-3</v>
      </c>
      <c r="L1540" s="5">
        <f t="shared" si="226"/>
        <v>0</v>
      </c>
      <c r="M1540" s="5">
        <f t="shared" si="227"/>
        <v>0</v>
      </c>
      <c r="N1540" s="5">
        <f t="shared" si="220"/>
        <v>0</v>
      </c>
      <c r="O1540" s="5">
        <f t="shared" si="225"/>
        <v>5.4071291952872969E-4</v>
      </c>
      <c r="P1540" s="5">
        <f t="shared" si="222"/>
        <v>6.6768167939135203E-4</v>
      </c>
      <c r="Q1540" s="5">
        <f t="shared" si="223"/>
        <v>6.6768167939135203E-4</v>
      </c>
      <c r="R1540" s="5">
        <f t="shared" si="224"/>
        <v>-5.0054333125000294E-3</v>
      </c>
      <c r="T1540" s="7">
        <f t="shared" si="228"/>
        <v>302.58122851275562</v>
      </c>
      <c r="U1540" s="4">
        <f t="shared" si="229"/>
        <v>-5.6023249926913377E-4</v>
      </c>
      <c r="V1540" s="5">
        <f>T1540/MAX($T$14:T1540)-1</f>
        <v>-1.199977455089396E-2</v>
      </c>
      <c r="Z1540" s="3"/>
      <c r="AA1540" s="3"/>
      <c r="AC1540" s="3"/>
      <c r="AE1540" s="3"/>
      <c r="AG1540" s="3"/>
      <c r="AL1540" s="3"/>
    </row>
    <row r="1541" spans="1:38" x14ac:dyDescent="0.25">
      <c r="A1541" s="3">
        <v>44809</v>
      </c>
      <c r="B1541">
        <v>20570578</v>
      </c>
      <c r="C1541">
        <v>36931652</v>
      </c>
      <c r="D1541">
        <v>26856760</v>
      </c>
      <c r="E1541">
        <v>36708904</v>
      </c>
      <c r="F1541">
        <v>21263628</v>
      </c>
      <c r="G1541">
        <v>36545384</v>
      </c>
      <c r="H1541">
        <v>36545384</v>
      </c>
      <c r="I1541">
        <v>27927988</v>
      </c>
      <c r="K1541" s="5">
        <f t="shared" si="221"/>
        <v>-8.0885092360649669E-4</v>
      </c>
      <c r="L1541" s="5">
        <f t="shared" si="226"/>
        <v>0</v>
      </c>
      <c r="M1541" s="5">
        <f t="shared" si="227"/>
        <v>-3.0173238161690374E-4</v>
      </c>
      <c r="N1541" s="5">
        <f t="shared" si="220"/>
        <v>0</v>
      </c>
      <c r="O1541" s="5">
        <f t="shared" si="225"/>
        <v>-8.0019959737164248E-3</v>
      </c>
      <c r="P1541" s="5">
        <f t="shared" si="222"/>
        <v>1.6525026864127934E-2</v>
      </c>
      <c r="Q1541" s="5">
        <f t="shared" si="223"/>
        <v>1.6525026864127934E-2</v>
      </c>
      <c r="R1541" s="5">
        <f t="shared" si="224"/>
        <v>6.6990501310244532E-3</v>
      </c>
      <c r="T1541" s="7">
        <f t="shared" si="228"/>
        <v>303.73998316836571</v>
      </c>
      <c r="U1541" s="4">
        <f t="shared" si="229"/>
        <v>3.829565572542562E-3</v>
      </c>
      <c r="V1541" s="5">
        <f>T1541/MAX($T$14:T1541)-1</f>
        <v>-8.2161629018496773E-3</v>
      </c>
      <c r="Z1541" s="3"/>
      <c r="AA1541" s="3"/>
      <c r="AC1541" s="3"/>
      <c r="AE1541" s="3"/>
      <c r="AG1541" s="3"/>
      <c r="AL1541" s="3"/>
    </row>
    <row r="1542" spans="1:38" x14ac:dyDescent="0.25">
      <c r="A1542" s="3">
        <v>44810</v>
      </c>
      <c r="B1542">
        <v>20610792</v>
      </c>
      <c r="C1542">
        <v>36859040</v>
      </c>
      <c r="D1542">
        <v>26884488</v>
      </c>
      <c r="E1542">
        <v>36692732</v>
      </c>
      <c r="F1542">
        <v>21804128</v>
      </c>
      <c r="G1542">
        <v>37410172</v>
      </c>
      <c r="H1542">
        <v>37410172</v>
      </c>
      <c r="I1542">
        <v>28233368</v>
      </c>
      <c r="K1542" s="5">
        <f t="shared" si="221"/>
        <v>1.9549280530668511E-3</v>
      </c>
      <c r="L1542" s="5">
        <f t="shared" si="226"/>
        <v>-1.9661183853892927E-3</v>
      </c>
      <c r="M1542" s="5">
        <f t="shared" si="227"/>
        <v>1.0324402496801888E-3</v>
      </c>
      <c r="N1542" s="5">
        <f t="shared" si="220"/>
        <v>-4.4054706727281179E-4</v>
      </c>
      <c r="O1542" s="5">
        <f t="shared" si="225"/>
        <v>2.5418992469206092E-2</v>
      </c>
      <c r="P1542" s="5">
        <f t="shared" si="222"/>
        <v>2.3663398912431743E-2</v>
      </c>
      <c r="Q1542" s="5">
        <f t="shared" si="223"/>
        <v>2.3663398912431743E-2</v>
      </c>
      <c r="R1542" s="5">
        <f t="shared" si="224"/>
        <v>1.0934550673682653E-2</v>
      </c>
      <c r="T1542" s="7">
        <f t="shared" si="228"/>
        <v>306.93916417223807</v>
      </c>
      <c r="U1542" s="4">
        <f t="shared" si="229"/>
        <v>1.0532630477229646E-2</v>
      </c>
      <c r="V1542" s="5">
        <f>T1542/MAX($T$14:T1542)-1</f>
        <v>0</v>
      </c>
      <c r="Z1542" s="3"/>
      <c r="AA1542" s="3"/>
      <c r="AC1542" s="3"/>
      <c r="AE1542" s="3"/>
      <c r="AG1542" s="3"/>
      <c r="AL1542" s="3"/>
    </row>
    <row r="1543" spans="1:38" x14ac:dyDescent="0.25">
      <c r="A1543" s="3">
        <v>44811</v>
      </c>
      <c r="B1543">
        <v>20693326</v>
      </c>
      <c r="C1543">
        <v>36961376</v>
      </c>
      <c r="D1543">
        <v>26884488</v>
      </c>
      <c r="E1543">
        <v>36795592</v>
      </c>
      <c r="F1543">
        <v>21439664</v>
      </c>
      <c r="G1543">
        <v>36808480</v>
      </c>
      <c r="H1543">
        <v>36808480</v>
      </c>
      <c r="I1543">
        <v>27967598</v>
      </c>
      <c r="K1543" s="5">
        <f t="shared" si="221"/>
        <v>4.0044070116276309E-3</v>
      </c>
      <c r="L1543" s="5">
        <f t="shared" si="226"/>
        <v>2.7764152294795785E-3</v>
      </c>
      <c r="M1543" s="5">
        <f t="shared" si="227"/>
        <v>0</v>
      </c>
      <c r="N1543" s="5">
        <f t="shared" si="220"/>
        <v>2.8032799520079088E-3</v>
      </c>
      <c r="O1543" s="5">
        <f t="shared" si="225"/>
        <v>-1.6715366925015296E-2</v>
      </c>
      <c r="P1543" s="5">
        <f t="shared" si="222"/>
        <v>-1.6083646982430366E-2</v>
      </c>
      <c r="Q1543" s="5">
        <f t="shared" si="223"/>
        <v>-1.6083646982430366E-2</v>
      </c>
      <c r="R1543" s="5">
        <f t="shared" si="224"/>
        <v>-9.4133296459706362E-3</v>
      </c>
      <c r="T1543" s="7">
        <f t="shared" si="228"/>
        <v>305.07021588559189</v>
      </c>
      <c r="U1543" s="4">
        <f t="shared" si="229"/>
        <v>-6.0889860428414433E-3</v>
      </c>
      <c r="V1543" s="5">
        <f>T1543/MAX($T$14:T1543)-1</f>
        <v>-6.088986042841471E-3</v>
      </c>
      <c r="Z1543" s="3"/>
      <c r="AA1543" s="3"/>
      <c r="AC1543" s="3"/>
      <c r="AE1543" s="3"/>
      <c r="AG1543" s="3"/>
      <c r="AL1543" s="3"/>
    </row>
    <row r="1544" spans="1:38" x14ac:dyDescent="0.25">
      <c r="A1544" s="3">
        <v>44812</v>
      </c>
      <c r="B1544">
        <v>20910326</v>
      </c>
      <c r="C1544">
        <v>37235644</v>
      </c>
      <c r="D1544">
        <v>26917690</v>
      </c>
      <c r="E1544">
        <v>36891868</v>
      </c>
      <c r="F1544">
        <v>21430438</v>
      </c>
      <c r="G1544">
        <v>36831232</v>
      </c>
      <c r="H1544">
        <v>36831232</v>
      </c>
      <c r="I1544">
        <v>27967598</v>
      </c>
      <c r="K1544" s="5">
        <f t="shared" si="221"/>
        <v>1.0486472788376222E-2</v>
      </c>
      <c r="L1544" s="5">
        <f t="shared" si="226"/>
        <v>7.4203947385509395E-3</v>
      </c>
      <c r="M1544" s="5">
        <f t="shared" si="227"/>
        <v>1.2349872536163709E-3</v>
      </c>
      <c r="N1544" s="5">
        <f t="shared" si="220"/>
        <v>2.6165090644554301E-3</v>
      </c>
      <c r="O1544" s="5">
        <f t="shared" si="225"/>
        <v>-4.3032390806119203E-4</v>
      </c>
      <c r="P1544" s="5">
        <f t="shared" si="222"/>
        <v>6.1811843357828522E-4</v>
      </c>
      <c r="Q1544" s="5">
        <f t="shared" si="223"/>
        <v>6.1811843357828522E-4</v>
      </c>
      <c r="R1544" s="5">
        <f t="shared" si="224"/>
        <v>0</v>
      </c>
      <c r="T1544" s="7">
        <f t="shared" si="228"/>
        <v>305.93067698508275</v>
      </c>
      <c r="U1544" s="4">
        <f t="shared" si="229"/>
        <v>2.8205346005117926E-3</v>
      </c>
      <c r="V1544" s="5">
        <f>T1544/MAX($T$14:T1544)-1</f>
        <v>-3.2856256381457172E-3</v>
      </c>
      <c r="Z1544" s="3"/>
      <c r="AA1544" s="3"/>
      <c r="AC1544" s="3"/>
      <c r="AE1544" s="3"/>
      <c r="AG1544" s="3"/>
      <c r="AL1544" s="3"/>
    </row>
    <row r="1545" spans="1:38" x14ac:dyDescent="0.25">
      <c r="A1545" s="3">
        <v>44813</v>
      </c>
      <c r="B1545">
        <v>20880354</v>
      </c>
      <c r="C1545">
        <v>37235644</v>
      </c>
      <c r="D1545">
        <v>26917690</v>
      </c>
      <c r="E1545">
        <v>36891868</v>
      </c>
      <c r="F1545">
        <v>21413104</v>
      </c>
      <c r="G1545">
        <v>36831232</v>
      </c>
      <c r="H1545">
        <v>36831232</v>
      </c>
      <c r="I1545">
        <v>27967598</v>
      </c>
      <c r="K1545" s="5">
        <f t="shared" si="221"/>
        <v>-1.4333588103790929E-3</v>
      </c>
      <c r="L1545" s="5">
        <f t="shared" si="226"/>
        <v>0</v>
      </c>
      <c r="M1545" s="5">
        <f t="shared" si="227"/>
        <v>0</v>
      </c>
      <c r="N1545" s="5">
        <f t="shared" ref="N1545:N1595" si="230">E1545/E1544-1</f>
        <v>0</v>
      </c>
      <c r="O1545" s="5">
        <f t="shared" si="225"/>
        <v>-8.088495438124399E-4</v>
      </c>
      <c r="P1545" s="5">
        <f t="shared" si="222"/>
        <v>0</v>
      </c>
      <c r="Q1545" s="5">
        <f t="shared" si="223"/>
        <v>0</v>
      </c>
      <c r="R1545" s="5">
        <f t="shared" si="224"/>
        <v>0</v>
      </c>
      <c r="T1545" s="7">
        <f t="shared" si="228"/>
        <v>305.84493194511532</v>
      </c>
      <c r="U1545" s="4">
        <f t="shared" si="229"/>
        <v>-2.8027604427394159E-4</v>
      </c>
      <c r="V1545" s="5">
        <f>T1545/MAX($T$14:T1545)-1</f>
        <v>-3.5649808002627958E-3</v>
      </c>
      <c r="Z1545" s="3"/>
      <c r="AA1545" s="3"/>
      <c r="AC1545" s="3"/>
      <c r="AE1545" s="3"/>
      <c r="AG1545" s="3"/>
      <c r="AL1545" s="3"/>
    </row>
    <row r="1546" spans="1:38" x14ac:dyDescent="0.25">
      <c r="A1546" s="3">
        <v>44816</v>
      </c>
      <c r="B1546">
        <v>20891862</v>
      </c>
      <c r="C1546">
        <v>37235644</v>
      </c>
      <c r="D1546">
        <v>26917690</v>
      </c>
      <c r="E1546">
        <v>36891868</v>
      </c>
      <c r="F1546">
        <v>21454964</v>
      </c>
      <c r="G1546">
        <v>36758816</v>
      </c>
      <c r="H1546">
        <v>36758816</v>
      </c>
      <c r="I1546">
        <v>27955278</v>
      </c>
      <c r="K1546" s="5">
        <f t="shared" si="221"/>
        <v>5.5114008124568237E-4</v>
      </c>
      <c r="L1546" s="5">
        <f t="shared" si="226"/>
        <v>0</v>
      </c>
      <c r="M1546" s="5">
        <f t="shared" si="227"/>
        <v>0</v>
      </c>
      <c r="N1546" s="5">
        <f t="shared" si="230"/>
        <v>0</v>
      </c>
      <c r="O1546" s="5">
        <f t="shared" si="225"/>
        <v>1.9548777234725812E-3</v>
      </c>
      <c r="P1546" s="5">
        <f t="shared" si="222"/>
        <v>-1.9661574177046726E-3</v>
      </c>
      <c r="Q1546" s="5">
        <f t="shared" si="223"/>
        <v>-1.9661574177046726E-3</v>
      </c>
      <c r="R1546" s="5">
        <f t="shared" si="224"/>
        <v>-4.4050976419207633E-4</v>
      </c>
      <c r="T1546" s="7">
        <f t="shared" si="228"/>
        <v>305.77356277047335</v>
      </c>
      <c r="U1546" s="4">
        <f t="shared" si="229"/>
        <v>-2.3335084936039474E-4</v>
      </c>
      <c r="V1546" s="5">
        <f>T1546/MAX($T$14:T1546)-1</f>
        <v>-3.797499758325551E-3</v>
      </c>
      <c r="Z1546" s="3"/>
      <c r="AA1546" s="3"/>
      <c r="AC1546" s="3"/>
      <c r="AE1546" s="3"/>
      <c r="AG1546" s="3"/>
      <c r="AL1546" s="3"/>
    </row>
    <row r="1547" spans="1:38" x14ac:dyDescent="0.25">
      <c r="A1547" s="3">
        <v>44817</v>
      </c>
      <c r="B1547">
        <v>20891862</v>
      </c>
      <c r="C1547">
        <v>37235644</v>
      </c>
      <c r="D1547">
        <v>26917690</v>
      </c>
      <c r="E1547">
        <v>36891868</v>
      </c>
      <c r="F1547">
        <v>21540878</v>
      </c>
      <c r="G1547">
        <v>36860876</v>
      </c>
      <c r="H1547">
        <v>36860876</v>
      </c>
      <c r="I1547">
        <v>28033646</v>
      </c>
      <c r="K1547" s="5">
        <f t="shared" ref="K1547:K1595" si="231">B1547/B1546-1</f>
        <v>0</v>
      </c>
      <c r="L1547" s="5">
        <f t="shared" si="226"/>
        <v>0</v>
      </c>
      <c r="M1547" s="5">
        <f t="shared" si="227"/>
        <v>0</v>
      </c>
      <c r="N1547" s="5">
        <f t="shared" si="230"/>
        <v>0</v>
      </c>
      <c r="O1547" s="5">
        <f t="shared" si="225"/>
        <v>4.0043879821938244E-3</v>
      </c>
      <c r="P1547" s="5">
        <f t="shared" si="222"/>
        <v>2.776476804911221E-3</v>
      </c>
      <c r="Q1547" s="5">
        <f t="shared" si="223"/>
        <v>2.776476804911221E-3</v>
      </c>
      <c r="R1547" s="5">
        <f t="shared" si="224"/>
        <v>2.8033346690381489E-3</v>
      </c>
      <c r="T1547" s="7">
        <f t="shared" si="228"/>
        <v>306.24600877279767</v>
      </c>
      <c r="U1547" s="4">
        <f t="shared" si="229"/>
        <v>1.5450845326318019E-3</v>
      </c>
      <c r="V1547" s="5">
        <f>T1547/MAX($T$14:T1547)-1</f>
        <v>-2.2582826838332126E-3</v>
      </c>
      <c r="Z1547" s="3"/>
      <c r="AA1547" s="3"/>
      <c r="AC1547" s="3"/>
      <c r="AE1547" s="3"/>
      <c r="AG1547" s="3"/>
      <c r="AL1547" s="3"/>
    </row>
    <row r="1548" spans="1:38" x14ac:dyDescent="0.25">
      <c r="A1548" s="3">
        <v>44818</v>
      </c>
      <c r="B1548">
        <v>21213684</v>
      </c>
      <c r="C1548">
        <v>37791636</v>
      </c>
      <c r="D1548">
        <v>27157442</v>
      </c>
      <c r="E1548">
        <v>36842852</v>
      </c>
      <c r="F1548">
        <v>21607536</v>
      </c>
      <c r="G1548">
        <v>36939940</v>
      </c>
      <c r="H1548">
        <v>36939940</v>
      </c>
      <c r="I1548">
        <v>28054566</v>
      </c>
      <c r="K1548" s="5">
        <f t="shared" si="231"/>
        <v>1.5404179866782552E-2</v>
      </c>
      <c r="L1548" s="5">
        <f t="shared" si="226"/>
        <v>1.4931714354128101E-2</v>
      </c>
      <c r="M1548" s="5">
        <f t="shared" si="227"/>
        <v>8.9068564204433098E-3</v>
      </c>
      <c r="N1548" s="5">
        <f t="shared" si="230"/>
        <v>-1.3286396882912221E-3</v>
      </c>
      <c r="O1548" s="5">
        <f t="shared" si="225"/>
        <v>3.0944885347756745E-3</v>
      </c>
      <c r="P1548" s="5">
        <f t="shared" si="222"/>
        <v>2.1449300336757737E-3</v>
      </c>
      <c r="Q1548" s="5">
        <f t="shared" si="223"/>
        <v>2.1449300336757737E-3</v>
      </c>
      <c r="R1548" s="5">
        <f t="shared" si="224"/>
        <v>7.4624613580409616E-4</v>
      </c>
      <c r="T1548" s="7">
        <f t="shared" si="228"/>
        <v>308.00863469067076</v>
      </c>
      <c r="U1548" s="4">
        <f t="shared" si="229"/>
        <v>5.7555882113742574E-3</v>
      </c>
      <c r="V1548" s="5">
        <f>T1548/MAX($T$14:T1548)-1</f>
        <v>0</v>
      </c>
      <c r="Z1548" s="3"/>
      <c r="AA1548" s="3"/>
      <c r="AC1548" s="3"/>
      <c r="AE1548" s="3"/>
      <c r="AG1548" s="3"/>
      <c r="AL1548" s="3"/>
    </row>
    <row r="1549" spans="1:38" x14ac:dyDescent="0.25">
      <c r="A1549" s="3">
        <v>44819</v>
      </c>
      <c r="B1549">
        <v>21239398</v>
      </c>
      <c r="C1549">
        <v>38088248</v>
      </c>
      <c r="D1549">
        <v>27523114</v>
      </c>
      <c r="E1549">
        <v>37150904</v>
      </c>
      <c r="F1549">
        <v>21633918</v>
      </c>
      <c r="G1549">
        <v>37050908</v>
      </c>
      <c r="H1549">
        <v>37050908</v>
      </c>
      <c r="I1549">
        <v>28112966</v>
      </c>
      <c r="K1549" s="5">
        <f t="shared" si="231"/>
        <v>1.2121421248660891E-3</v>
      </c>
      <c r="L1549" s="5">
        <f t="shared" si="226"/>
        <v>7.8486149686665119E-3</v>
      </c>
      <c r="M1549" s="5">
        <f t="shared" si="227"/>
        <v>1.3464891133708301E-2</v>
      </c>
      <c r="N1549" s="5">
        <f t="shared" si="230"/>
        <v>8.3612419581415853E-3</v>
      </c>
      <c r="O1549" s="5">
        <f t="shared" si="225"/>
        <v>1.2209629084962703E-3</v>
      </c>
      <c r="P1549" s="5">
        <f t="shared" si="222"/>
        <v>3.0040113763043497E-3</v>
      </c>
      <c r="Q1549" s="5">
        <f t="shared" si="223"/>
        <v>3.0040113763043497E-3</v>
      </c>
      <c r="R1549" s="5">
        <f t="shared" si="224"/>
        <v>2.0816575811581917E-3</v>
      </c>
      <c r="T1549" s="7">
        <f t="shared" si="228"/>
        <v>309.55628311429348</v>
      </c>
      <c r="U1549" s="4">
        <f t="shared" si="229"/>
        <v>5.0246916784557061E-3</v>
      </c>
      <c r="V1549" s="5">
        <f>T1549/MAX($T$14:T1549)-1</f>
        <v>0</v>
      </c>
      <c r="Z1549" s="3"/>
      <c r="AA1549" s="3"/>
      <c r="AC1549" s="3"/>
      <c r="AE1549" s="3"/>
      <c r="AG1549" s="3"/>
      <c r="AL1549" s="3"/>
    </row>
    <row r="1550" spans="1:38" x14ac:dyDescent="0.25">
      <c r="A1550" s="3">
        <v>44820</v>
      </c>
      <c r="B1550">
        <v>21221002</v>
      </c>
      <c r="C1550">
        <v>38045444</v>
      </c>
      <c r="D1550">
        <v>27470074</v>
      </c>
      <c r="E1550">
        <v>37052052</v>
      </c>
      <c r="F1550">
        <v>21645842</v>
      </c>
      <c r="G1550">
        <v>37050908</v>
      </c>
      <c r="H1550">
        <v>37050908</v>
      </c>
      <c r="I1550">
        <v>28112966</v>
      </c>
      <c r="K1550" s="5">
        <f t="shared" si="231"/>
        <v>-8.6612624331439125E-4</v>
      </c>
      <c r="L1550" s="5">
        <f t="shared" si="226"/>
        <v>-1.1238112081185525E-3</v>
      </c>
      <c r="M1550" s="5">
        <f t="shared" si="227"/>
        <v>-1.927107521336402E-3</v>
      </c>
      <c r="N1550" s="5">
        <f t="shared" si="230"/>
        <v>-2.6608235428133842E-3</v>
      </c>
      <c r="O1550" s="5">
        <f t="shared" si="225"/>
        <v>5.5117154460870843E-4</v>
      </c>
      <c r="P1550" s="5">
        <f t="shared" si="222"/>
        <v>0</v>
      </c>
      <c r="Q1550" s="5">
        <f t="shared" si="223"/>
        <v>0</v>
      </c>
      <c r="R1550" s="5">
        <f t="shared" si="224"/>
        <v>0</v>
      </c>
      <c r="T1550" s="7">
        <f t="shared" si="228"/>
        <v>309.32308287506964</v>
      </c>
      <c r="U1550" s="4">
        <f t="shared" si="229"/>
        <v>-7.5333712137175268E-4</v>
      </c>
      <c r="V1550" s="5">
        <f>T1550/MAX($T$14:T1550)-1</f>
        <v>-7.5333712137171105E-4</v>
      </c>
      <c r="Z1550" s="3"/>
      <c r="AA1550" s="3"/>
      <c r="AC1550" s="3"/>
      <c r="AE1550" s="3"/>
      <c r="AG1550" s="3"/>
      <c r="AL1550" s="3"/>
    </row>
    <row r="1551" spans="1:38" x14ac:dyDescent="0.25">
      <c r="A1551" s="3">
        <v>44823</v>
      </c>
      <c r="B1551">
        <v>21177012</v>
      </c>
      <c r="C1551">
        <v>37996984</v>
      </c>
      <c r="D1551">
        <v>27458840</v>
      </c>
      <c r="E1551">
        <v>36995696</v>
      </c>
      <c r="F1551">
        <v>21645842</v>
      </c>
      <c r="G1551">
        <v>37050908</v>
      </c>
      <c r="H1551">
        <v>37050908</v>
      </c>
      <c r="I1551">
        <v>28112966</v>
      </c>
      <c r="K1551" s="5">
        <f t="shared" si="231"/>
        <v>-2.0729464141231446E-3</v>
      </c>
      <c r="L1551" s="5">
        <f t="shared" si="226"/>
        <v>-1.2737398990533277E-3</v>
      </c>
      <c r="M1551" s="5">
        <f t="shared" si="227"/>
        <v>-4.0895412222041738E-4</v>
      </c>
      <c r="N1551" s="5">
        <f t="shared" si="230"/>
        <v>-1.5209953823880351E-3</v>
      </c>
      <c r="O1551" s="5">
        <f t="shared" si="225"/>
        <v>0</v>
      </c>
      <c r="P1551" s="5">
        <f t="shared" ref="P1551:P1595" si="232">IFERROR(G1551/G1550-1,0)</f>
        <v>0</v>
      </c>
      <c r="Q1551" s="5">
        <f t="shared" ref="Q1551:Q1595" si="233">IFERROR(H1551/H1550-1,0)</f>
        <v>0</v>
      </c>
      <c r="R1551" s="5">
        <f t="shared" ref="R1551:R1595" si="234">IFERROR(I1551/I1550-1,0)</f>
        <v>0</v>
      </c>
      <c r="T1551" s="7">
        <f t="shared" si="228"/>
        <v>309.11905971777389</v>
      </c>
      <c r="U1551" s="4">
        <f t="shared" si="229"/>
        <v>-6.5957947722311561E-4</v>
      </c>
      <c r="V1551" s="5">
        <f>T1551/MAX($T$14:T1551)-1</f>
        <v>-1.4124197128899674E-3</v>
      </c>
      <c r="Z1551" s="3"/>
      <c r="AA1551" s="3"/>
      <c r="AC1551" s="3"/>
      <c r="AE1551" s="3"/>
      <c r="AG1551" s="3"/>
      <c r="AL1551" s="3"/>
    </row>
    <row r="1552" spans="1:38" x14ac:dyDescent="0.25">
      <c r="A1552" s="3">
        <v>44824</v>
      </c>
      <c r="B1552">
        <v>21237164</v>
      </c>
      <c r="C1552">
        <v>38056556</v>
      </c>
      <c r="D1552">
        <v>27438454</v>
      </c>
      <c r="E1552">
        <v>36995696</v>
      </c>
      <c r="F1552">
        <v>21979278</v>
      </c>
      <c r="G1552">
        <v>37604140</v>
      </c>
      <c r="H1552">
        <v>37604140</v>
      </c>
      <c r="I1552">
        <v>28075616</v>
      </c>
      <c r="K1552" s="5">
        <f t="shared" si="231"/>
        <v>2.8404384905671431E-3</v>
      </c>
      <c r="L1552" s="5">
        <f t="shared" si="226"/>
        <v>1.5678086450230388E-3</v>
      </c>
      <c r="M1552" s="5">
        <f t="shared" si="227"/>
        <v>-7.4242029160731526E-4</v>
      </c>
      <c r="N1552" s="5">
        <f t="shared" si="230"/>
        <v>0</v>
      </c>
      <c r="O1552" s="5">
        <f t="shared" ref="O1552:O1595" si="235">IFERROR(F1552/F1551-1,0)</f>
        <v>1.540415937619799E-2</v>
      </c>
      <c r="P1552" s="5">
        <f t="shared" si="232"/>
        <v>1.4931671849985451E-2</v>
      </c>
      <c r="Q1552" s="5">
        <f t="shared" si="233"/>
        <v>1.4931671849985451E-2</v>
      </c>
      <c r="R1552" s="5">
        <f t="shared" si="234"/>
        <v>-1.3285684619687155E-3</v>
      </c>
      <c r="T1552" s="7">
        <f t="shared" si="228"/>
        <v>310.95850210527919</v>
      </c>
      <c r="U1552" s="4">
        <f t="shared" si="229"/>
        <v>5.9505951822728803E-3</v>
      </c>
      <c r="V1552" s="5">
        <f>T1552/MAX($T$14:T1552)-1</f>
        <v>0</v>
      </c>
      <c r="Z1552" s="3"/>
      <c r="AA1552" s="3"/>
      <c r="AC1552" s="3"/>
      <c r="AE1552" s="3"/>
      <c r="AG1552" s="3"/>
      <c r="AL1552" s="3"/>
    </row>
    <row r="1553" spans="1:38" x14ac:dyDescent="0.25">
      <c r="A1553" s="3">
        <v>44825</v>
      </c>
      <c r="B1553">
        <v>21173526</v>
      </c>
      <c r="C1553">
        <v>37963076</v>
      </c>
      <c r="D1553">
        <v>27388590</v>
      </c>
      <c r="E1553">
        <v>36852476</v>
      </c>
      <c r="F1553">
        <v>22220506</v>
      </c>
      <c r="G1553">
        <v>38151024</v>
      </c>
      <c r="H1553">
        <v>38151024</v>
      </c>
      <c r="I1553">
        <v>28287588</v>
      </c>
      <c r="K1553" s="5">
        <f t="shared" si="231"/>
        <v>-2.9965394626138009E-3</v>
      </c>
      <c r="L1553" s="5">
        <f t="shared" si="226"/>
        <v>-2.4563441841662925E-3</v>
      </c>
      <c r="M1553" s="5">
        <f t="shared" si="227"/>
        <v>-1.8173035550763661E-3</v>
      </c>
      <c r="N1553" s="5">
        <f t="shared" si="230"/>
        <v>-3.8712611326463531E-3</v>
      </c>
      <c r="O1553" s="5">
        <f t="shared" si="235"/>
        <v>1.0975246775622116E-2</v>
      </c>
      <c r="P1553" s="5">
        <f t="shared" si="232"/>
        <v>1.4543185936441994E-2</v>
      </c>
      <c r="Q1553" s="5">
        <f t="shared" si="233"/>
        <v>1.4543185936441994E-2</v>
      </c>
      <c r="R1553" s="5">
        <f t="shared" si="234"/>
        <v>7.5500391514116139E-3</v>
      </c>
      <c r="T1553" s="7">
        <f t="shared" si="228"/>
        <v>312.37609231863308</v>
      </c>
      <c r="U1553" s="4">
        <f t="shared" si="229"/>
        <v>4.5587761831768631E-3</v>
      </c>
      <c r="V1553" s="5">
        <f>T1553/MAX($T$14:T1553)-1</f>
        <v>0</v>
      </c>
      <c r="Z1553" s="3"/>
      <c r="AA1553" s="3"/>
      <c r="AC1553" s="3"/>
      <c r="AE1553" s="3"/>
      <c r="AG1553" s="3"/>
      <c r="AL1553" s="3"/>
    </row>
    <row r="1554" spans="1:38" x14ac:dyDescent="0.25">
      <c r="A1554" s="3">
        <v>44826</v>
      </c>
      <c r="B1554">
        <v>20997164</v>
      </c>
      <c r="C1554">
        <v>37520628</v>
      </c>
      <c r="D1554">
        <v>27193654</v>
      </c>
      <c r="E1554">
        <v>36384040</v>
      </c>
      <c r="F1554">
        <v>22234598</v>
      </c>
      <c r="G1554">
        <v>38168100</v>
      </c>
      <c r="H1554">
        <v>38168100</v>
      </c>
      <c r="I1554">
        <v>28226078</v>
      </c>
      <c r="K1554" s="5">
        <f t="shared" si="231"/>
        <v>-8.3293637535855058E-3</v>
      </c>
      <c r="L1554" s="5">
        <f t="shared" si="226"/>
        <v>-1.1654693102318703E-2</v>
      </c>
      <c r="M1554" s="5">
        <f t="shared" si="227"/>
        <v>-7.1174164131851958E-3</v>
      </c>
      <c r="N1554" s="5">
        <f t="shared" si="230"/>
        <v>-1.2711113359113235E-2</v>
      </c>
      <c r="O1554" s="5">
        <f t="shared" si="235"/>
        <v>6.3418897841471811E-4</v>
      </c>
      <c r="P1554" s="5">
        <f t="shared" si="232"/>
        <v>4.4758955880186413E-4</v>
      </c>
      <c r="Q1554" s="5">
        <f t="shared" si="233"/>
        <v>4.4758955880186413E-4</v>
      </c>
      <c r="R1554" s="5">
        <f t="shared" si="234"/>
        <v>-2.1744519186294164E-3</v>
      </c>
      <c r="T1554" s="7">
        <f t="shared" si="228"/>
        <v>310.79634119366557</v>
      </c>
      <c r="U1554" s="4">
        <f t="shared" si="229"/>
        <v>-5.0572088063517012E-3</v>
      </c>
      <c r="V1554" s="5">
        <f>T1554/MAX($T$14:T1554)-1</f>
        <v>-5.0572088063516318E-3</v>
      </c>
      <c r="Z1554" s="3"/>
      <c r="AA1554" s="3"/>
      <c r="AC1554" s="3"/>
      <c r="AE1554" s="3"/>
      <c r="AG1554" s="3"/>
      <c r="AL1554" s="3"/>
    </row>
    <row r="1555" spans="1:38" x14ac:dyDescent="0.25">
      <c r="A1555" s="3">
        <v>44827</v>
      </c>
      <c r="B1555">
        <v>21113690</v>
      </c>
      <c r="C1555">
        <v>37567144</v>
      </c>
      <c r="D1555">
        <v>27233824</v>
      </c>
      <c r="E1555">
        <v>36384120</v>
      </c>
      <c r="F1555">
        <v>22188508</v>
      </c>
      <c r="G1555">
        <v>38119484</v>
      </c>
      <c r="H1555">
        <v>38119484</v>
      </c>
      <c r="I1555">
        <v>28183146</v>
      </c>
      <c r="K1555" s="5">
        <f t="shared" si="231"/>
        <v>5.549606604015711E-3</v>
      </c>
      <c r="L1555" s="5">
        <f t="shared" si="226"/>
        <v>1.239744707897783E-3</v>
      </c>
      <c r="M1555" s="5">
        <f t="shared" si="227"/>
        <v>1.4771828750927973E-3</v>
      </c>
      <c r="N1555" s="5">
        <f t="shared" si="230"/>
        <v>2.198766272165642E-6</v>
      </c>
      <c r="O1555" s="5">
        <f t="shared" si="235"/>
        <v>-2.0728955837204799E-3</v>
      </c>
      <c r="P1555" s="5">
        <f t="shared" si="232"/>
        <v>-1.2737338248433039E-3</v>
      </c>
      <c r="Q1555" s="5">
        <f t="shared" si="233"/>
        <v>-1.2737338248433039E-3</v>
      </c>
      <c r="R1555" s="5">
        <f t="shared" si="234"/>
        <v>-1.521004795636105E-3</v>
      </c>
      <c r="T1555" s="7">
        <f t="shared" si="228"/>
        <v>310.87898834802007</v>
      </c>
      <c r="U1555" s="4">
        <f t="shared" si="229"/>
        <v>2.6592061552940804E-4</v>
      </c>
      <c r="V1555" s="5">
        <f>T1555/MAX($T$14:T1555)-1</f>
        <v>-4.7926330069009149E-3</v>
      </c>
      <c r="Z1555" s="3"/>
      <c r="AA1555" s="3"/>
      <c r="AC1555" s="3"/>
      <c r="AE1555" s="3"/>
      <c r="AG1555" s="3"/>
      <c r="AL1555" s="3"/>
    </row>
    <row r="1556" spans="1:38" x14ac:dyDescent="0.25">
      <c r="A1556" s="3">
        <v>44830</v>
      </c>
      <c r="B1556">
        <v>21360732</v>
      </c>
      <c r="C1556">
        <v>37832408</v>
      </c>
      <c r="D1556">
        <v>27384560</v>
      </c>
      <c r="E1556">
        <v>36655364</v>
      </c>
      <c r="F1556">
        <v>22251532</v>
      </c>
      <c r="G1556">
        <v>38179252</v>
      </c>
      <c r="H1556">
        <v>38179252</v>
      </c>
      <c r="I1556">
        <v>28183146</v>
      </c>
      <c r="K1556" s="5">
        <f t="shared" si="231"/>
        <v>1.1700560157888118E-2</v>
      </c>
      <c r="L1556" s="5">
        <f t="shared" si="226"/>
        <v>7.0610637848860236E-3</v>
      </c>
      <c r="M1556" s="5">
        <f t="shared" si="227"/>
        <v>5.5348819174274588E-3</v>
      </c>
      <c r="N1556" s="5">
        <f t="shared" si="230"/>
        <v>7.4550105925332844E-3</v>
      </c>
      <c r="O1556" s="5">
        <f t="shared" si="235"/>
        <v>2.8403892681743148E-3</v>
      </c>
      <c r="P1556" s="5">
        <f t="shared" si="232"/>
        <v>1.5679120945077951E-3</v>
      </c>
      <c r="Q1556" s="5">
        <f t="shared" si="233"/>
        <v>1.5679120945077951E-3</v>
      </c>
      <c r="R1556" s="5">
        <f t="shared" si="234"/>
        <v>0</v>
      </c>
      <c r="T1556" s="7">
        <f t="shared" si="228"/>
        <v>312.34508316140318</v>
      </c>
      <c r="U1556" s="4">
        <f t="shared" si="229"/>
        <v>4.7159662387405987E-3</v>
      </c>
      <c r="V1556" s="5">
        <f>T1556/MAX($T$14:T1556)-1</f>
        <v>-9.92686636155371E-5</v>
      </c>
      <c r="Z1556" s="3"/>
      <c r="AA1556" s="3"/>
      <c r="AC1556" s="3"/>
      <c r="AE1556" s="3"/>
      <c r="AG1556" s="3"/>
      <c r="AL1556" s="3"/>
    </row>
    <row r="1557" spans="1:38" x14ac:dyDescent="0.25">
      <c r="A1557" s="3">
        <v>44831</v>
      </c>
      <c r="B1557">
        <v>21206308</v>
      </c>
      <c r="C1557">
        <v>37806036</v>
      </c>
      <c r="D1557">
        <v>27195336</v>
      </c>
      <c r="E1557">
        <v>36582992</v>
      </c>
      <c r="F1557">
        <v>22184854</v>
      </c>
      <c r="G1557">
        <v>38085468</v>
      </c>
      <c r="H1557">
        <v>38085468</v>
      </c>
      <c r="I1557">
        <v>28074040</v>
      </c>
      <c r="K1557" s="5">
        <f t="shared" si="231"/>
        <v>-7.2293402679270979E-3</v>
      </c>
      <c r="L1557" s="5">
        <f t="shared" si="226"/>
        <v>-6.9707431787058294E-4</v>
      </c>
      <c r="M1557" s="5">
        <f t="shared" si="227"/>
        <v>-6.90987914357577E-3</v>
      </c>
      <c r="N1557" s="5">
        <f t="shared" si="230"/>
        <v>-1.9743904330072892E-3</v>
      </c>
      <c r="O1557" s="5">
        <f t="shared" si="235"/>
        <v>-2.9965577201606086E-3</v>
      </c>
      <c r="P1557" s="5">
        <f t="shared" si="232"/>
        <v>-2.4564127133763769E-3</v>
      </c>
      <c r="Q1557" s="5">
        <f t="shared" si="233"/>
        <v>-2.4564127133763769E-3</v>
      </c>
      <c r="R1557" s="5">
        <f t="shared" si="234"/>
        <v>-3.8713208241549779E-3</v>
      </c>
      <c r="T1557" s="7">
        <f t="shared" si="228"/>
        <v>311.22878572337288</v>
      </c>
      <c r="U1557" s="4">
        <f t="shared" si="229"/>
        <v>-3.5739235166811351E-3</v>
      </c>
      <c r="V1557" s="5">
        <f>T1557/MAX($T$14:T1557)-1</f>
        <v>-3.672837401685336E-3</v>
      </c>
      <c r="Z1557" s="3"/>
      <c r="AA1557" s="3"/>
      <c r="AC1557" s="3"/>
      <c r="AE1557" s="3"/>
      <c r="AG1557" s="3"/>
      <c r="AL1557" s="3"/>
    </row>
    <row r="1558" spans="1:38" x14ac:dyDescent="0.25">
      <c r="A1558" s="3">
        <v>44832</v>
      </c>
      <c r="B1558">
        <v>21400812</v>
      </c>
      <c r="C1558">
        <v>38014680</v>
      </c>
      <c r="D1558">
        <v>27529858</v>
      </c>
      <c r="E1558">
        <v>36683804</v>
      </c>
      <c r="F1558">
        <v>22167740</v>
      </c>
      <c r="G1558">
        <v>37940632</v>
      </c>
      <c r="H1558">
        <v>37940632</v>
      </c>
      <c r="I1558">
        <v>27914360</v>
      </c>
      <c r="K1558" s="5">
        <f t="shared" si="231"/>
        <v>9.1719878820961664E-3</v>
      </c>
      <c r="L1558" s="5">
        <f t="shared" si="226"/>
        <v>5.5188012834774813E-3</v>
      </c>
      <c r="M1558" s="5">
        <f t="shared" si="227"/>
        <v>1.230071215152484E-2</v>
      </c>
      <c r="N1558" s="5">
        <f t="shared" si="230"/>
        <v>2.7557068049546274E-3</v>
      </c>
      <c r="O1558" s="5">
        <f t="shared" si="235"/>
        <v>-7.7142720885159388E-4</v>
      </c>
      <c r="P1558" s="5">
        <f t="shared" si="232"/>
        <v>-3.8029203159588576E-3</v>
      </c>
      <c r="Q1558" s="5">
        <f t="shared" si="233"/>
        <v>-3.8029203159588576E-3</v>
      </c>
      <c r="R1558" s="5">
        <f t="shared" si="234"/>
        <v>-5.6878169298041348E-3</v>
      </c>
      <c r="T1558" s="7">
        <f t="shared" si="228"/>
        <v>311.83887674940354</v>
      </c>
      <c r="U1558" s="4">
        <f t="shared" si="229"/>
        <v>1.9602654189349589E-3</v>
      </c>
      <c r="V1558" s="5">
        <f>T1558/MAX($T$14:T1558)-1</f>
        <v>-1.7197717188982553E-3</v>
      </c>
      <c r="Z1558" s="3"/>
      <c r="AA1558" s="3"/>
      <c r="AC1558" s="3"/>
      <c r="AE1558" s="3"/>
      <c r="AG1558" s="3"/>
      <c r="AL1558" s="3"/>
    </row>
    <row r="1559" spans="1:38" x14ac:dyDescent="0.25">
      <c r="A1559" s="3">
        <v>44833</v>
      </c>
      <c r="B1559">
        <v>20944270</v>
      </c>
      <c r="C1559">
        <v>38832236</v>
      </c>
      <c r="D1559">
        <v>27088658</v>
      </c>
      <c r="E1559">
        <v>36509700</v>
      </c>
      <c r="F1559">
        <v>22376426</v>
      </c>
      <c r="G1559">
        <v>38157240</v>
      </c>
      <c r="H1559">
        <v>38157240</v>
      </c>
      <c r="I1559">
        <v>28052110</v>
      </c>
      <c r="K1559" s="5">
        <f t="shared" si="231"/>
        <v>-2.1332928862699219E-2</v>
      </c>
      <c r="L1559" s="5">
        <f t="shared" si="226"/>
        <v>2.1506323346665024E-2</v>
      </c>
      <c r="M1559" s="5">
        <f t="shared" si="227"/>
        <v>-1.6026235950799328E-2</v>
      </c>
      <c r="N1559" s="5">
        <f t="shared" si="230"/>
        <v>-4.7460726810120146E-3</v>
      </c>
      <c r="O1559" s="5">
        <f t="shared" si="235"/>
        <v>9.4139501816603577E-3</v>
      </c>
      <c r="P1559" s="5">
        <f t="shared" si="232"/>
        <v>5.7091299902436443E-3</v>
      </c>
      <c r="Q1559" s="5">
        <f t="shared" si="233"/>
        <v>5.7091299902436443E-3</v>
      </c>
      <c r="R1559" s="5">
        <f t="shared" si="234"/>
        <v>4.9347360999858481E-3</v>
      </c>
      <c r="T1559" s="7">
        <f t="shared" si="228"/>
        <v>312.04032591559405</v>
      </c>
      <c r="U1559" s="4">
        <f t="shared" si="229"/>
        <v>6.4600401428599463E-4</v>
      </c>
      <c r="V1559" s="5">
        <f>T1559/MAX($T$14:T1559)-1</f>
        <v>-1.0748786840464319E-3</v>
      </c>
      <c r="Z1559" s="3"/>
      <c r="AA1559" s="3"/>
      <c r="AC1559" s="3"/>
      <c r="AE1559" s="3"/>
      <c r="AG1559" s="3"/>
      <c r="AL1559" s="3"/>
    </row>
    <row r="1560" spans="1:38" x14ac:dyDescent="0.25">
      <c r="A1560" s="3">
        <v>44834</v>
      </c>
      <c r="B1560">
        <v>20933044</v>
      </c>
      <c r="C1560">
        <v>39007328</v>
      </c>
      <c r="D1560">
        <v>27149838</v>
      </c>
      <c r="E1560">
        <v>36522768</v>
      </c>
      <c r="F1560">
        <v>22638244</v>
      </c>
      <c r="G1560">
        <v>38426672</v>
      </c>
      <c r="H1560">
        <v>38426672</v>
      </c>
      <c r="I1560">
        <v>28261236</v>
      </c>
      <c r="K1560" s="5">
        <f t="shared" si="231"/>
        <v>-5.3599385416636114E-4</v>
      </c>
      <c r="L1560" s="5">
        <f t="shared" si="226"/>
        <v>4.5089342782116404E-3</v>
      </c>
      <c r="M1560" s="5">
        <f t="shared" si="227"/>
        <v>2.258509816174703E-3</v>
      </c>
      <c r="N1560" s="5">
        <f t="shared" si="230"/>
        <v>3.5793227553226892E-4</v>
      </c>
      <c r="O1560" s="5">
        <f t="shared" si="235"/>
        <v>1.1700617426572135E-2</v>
      </c>
      <c r="P1560" s="5">
        <f t="shared" si="232"/>
        <v>7.0610977104212935E-3</v>
      </c>
      <c r="Q1560" s="5">
        <f t="shared" si="233"/>
        <v>7.0610977104212935E-3</v>
      </c>
      <c r="R1560" s="5">
        <f t="shared" si="234"/>
        <v>7.4549115913205011E-3</v>
      </c>
      <c r="T1560" s="7">
        <f t="shared" si="228"/>
        <v>313.59534404651782</v>
      </c>
      <c r="U1560" s="4">
        <f t="shared" si="229"/>
        <v>4.9833883693109343E-3</v>
      </c>
      <c r="V1560" s="5">
        <f>T1560/MAX($T$14:T1560)-1</f>
        <v>0</v>
      </c>
      <c r="Z1560" s="3"/>
      <c r="AA1560" s="3"/>
      <c r="AC1560" s="3"/>
      <c r="AE1560" s="3"/>
      <c r="AG1560" s="3"/>
      <c r="AL1560" s="3"/>
    </row>
    <row r="1561" spans="1:38" x14ac:dyDescent="0.25">
      <c r="A1561" s="3">
        <v>44837</v>
      </c>
      <c r="B1561">
        <v>20956868</v>
      </c>
      <c r="C1561">
        <v>38952024</v>
      </c>
      <c r="D1561">
        <v>27112910</v>
      </c>
      <c r="E1561">
        <v>36379212</v>
      </c>
      <c r="F1561">
        <v>22474584</v>
      </c>
      <c r="G1561">
        <v>38399884</v>
      </c>
      <c r="H1561">
        <v>38399884</v>
      </c>
      <c r="I1561">
        <v>28205438</v>
      </c>
      <c r="K1561" s="5">
        <f t="shared" si="231"/>
        <v>1.1381049024690171E-3</v>
      </c>
      <c r="L1561" s="5">
        <f t="shared" si="226"/>
        <v>-1.4177848839069807E-3</v>
      </c>
      <c r="M1561" s="5">
        <f t="shared" si="227"/>
        <v>-1.3601554454947262E-3</v>
      </c>
      <c r="N1561" s="5">
        <f t="shared" si="230"/>
        <v>-3.9305892696851474E-3</v>
      </c>
      <c r="O1561" s="5">
        <f t="shared" si="235"/>
        <v>-7.2293593089640673E-3</v>
      </c>
      <c r="P1561" s="5">
        <f t="shared" si="232"/>
        <v>-6.9711995876198252E-4</v>
      </c>
      <c r="Q1561" s="5">
        <f t="shared" si="233"/>
        <v>-6.9711995876198252E-4</v>
      </c>
      <c r="R1561" s="5">
        <f t="shared" si="234"/>
        <v>-1.9743651693082676E-3</v>
      </c>
      <c r="T1561" s="7">
        <f t="shared" si="228"/>
        <v>312.96155260400366</v>
      </c>
      <c r="U1561" s="4">
        <f t="shared" si="229"/>
        <v>-2.0210486365517671E-3</v>
      </c>
      <c r="V1561" s="5">
        <f>T1561/MAX($T$14:T1561)-1</f>
        <v>-2.0210486365516145E-3</v>
      </c>
      <c r="Z1561" s="3"/>
      <c r="AA1561" s="3"/>
      <c r="AC1561" s="3"/>
      <c r="AE1561" s="3"/>
      <c r="AG1561" s="3"/>
      <c r="AL1561" s="3"/>
    </row>
    <row r="1562" spans="1:38" x14ac:dyDescent="0.25">
      <c r="A1562" s="3">
        <v>44838</v>
      </c>
      <c r="B1562">
        <v>20729862</v>
      </c>
      <c r="C1562">
        <v>38743660</v>
      </c>
      <c r="D1562">
        <v>26886962</v>
      </c>
      <c r="E1562">
        <v>36318380</v>
      </c>
      <c r="F1562">
        <v>22680720</v>
      </c>
      <c r="G1562">
        <v>38611808</v>
      </c>
      <c r="H1562">
        <v>38611808</v>
      </c>
      <c r="I1562">
        <v>28283162</v>
      </c>
      <c r="K1562" s="5">
        <f t="shared" si="231"/>
        <v>-1.08320575383688E-2</v>
      </c>
      <c r="L1562" s="5">
        <f t="shared" si="226"/>
        <v>-5.3492470635159162E-3</v>
      </c>
      <c r="M1562" s="5">
        <f t="shared" si="227"/>
        <v>-8.3335945864903005E-3</v>
      </c>
      <c r="N1562" s="5">
        <f t="shared" si="230"/>
        <v>-1.6721637620957797E-3</v>
      </c>
      <c r="O1562" s="5">
        <f t="shared" si="235"/>
        <v>9.1719606467466352E-3</v>
      </c>
      <c r="P1562" s="5">
        <f t="shared" si="232"/>
        <v>5.5188708382556406E-3</v>
      </c>
      <c r="Q1562" s="5">
        <f t="shared" si="233"/>
        <v>5.5188708382556406E-3</v>
      </c>
      <c r="R1562" s="5">
        <f t="shared" si="234"/>
        <v>2.7556388239742269E-3</v>
      </c>
      <c r="T1562" s="7">
        <f t="shared" si="228"/>
        <v>312.83551822180368</v>
      </c>
      <c r="U1562" s="4">
        <f t="shared" si="229"/>
        <v>-4.0271522540483162E-4</v>
      </c>
      <c r="V1562" s="5">
        <f>T1562/MAX($T$14:T1562)-1</f>
        <v>-2.4229499548993338E-3</v>
      </c>
      <c r="Z1562" s="3"/>
      <c r="AA1562" s="3"/>
      <c r="AC1562" s="3"/>
      <c r="AE1562" s="3"/>
      <c r="AG1562" s="3"/>
      <c r="AL1562" s="3"/>
    </row>
    <row r="1563" spans="1:38" x14ac:dyDescent="0.25">
      <c r="A1563" s="3">
        <v>44840</v>
      </c>
      <c r="B1563">
        <v>20696788</v>
      </c>
      <c r="C1563">
        <v>38808756</v>
      </c>
      <c r="D1563">
        <v>26997582</v>
      </c>
      <c r="E1563">
        <v>36392196</v>
      </c>
      <c r="F1563">
        <v>22368262</v>
      </c>
      <c r="G1563">
        <v>38820464</v>
      </c>
      <c r="H1563">
        <v>38820464</v>
      </c>
      <c r="I1563">
        <v>28347912</v>
      </c>
      <c r="K1563" s="5">
        <f t="shared" si="231"/>
        <v>-1.5954761300388531E-3</v>
      </c>
      <c r="L1563" s="5">
        <f t="shared" si="226"/>
        <v>1.6801716719587745E-3</v>
      </c>
      <c r="M1563" s="5">
        <f t="shared" si="227"/>
        <v>4.1142617749079236E-3</v>
      </c>
      <c r="N1563" s="5">
        <f t="shared" si="230"/>
        <v>2.032469509928525E-3</v>
      </c>
      <c r="O1563" s="5">
        <f t="shared" si="235"/>
        <v>-1.3776370415048533E-2</v>
      </c>
      <c r="P1563" s="5">
        <f t="shared" si="232"/>
        <v>5.4039427524346095E-3</v>
      </c>
      <c r="Q1563" s="5">
        <f t="shared" si="233"/>
        <v>5.4039427524346095E-3</v>
      </c>
      <c r="R1563" s="5">
        <f t="shared" si="234"/>
        <v>2.289347987328938E-3</v>
      </c>
      <c r="T1563" s="7">
        <f t="shared" si="228"/>
        <v>313.05263740797949</v>
      </c>
      <c r="U1563" s="4">
        <f t="shared" si="229"/>
        <v>6.940362379882492E-4</v>
      </c>
      <c r="V1563" s="5">
        <f>T1563/MAX($T$14:T1563)-1</f>
        <v>-1.7305953319824985E-3</v>
      </c>
      <c r="Z1563" s="3"/>
      <c r="AA1563" s="3"/>
      <c r="AC1563" s="3"/>
      <c r="AE1563" s="3"/>
      <c r="AG1563" s="3"/>
      <c r="AL1563" s="3"/>
    </row>
    <row r="1564" spans="1:38" x14ac:dyDescent="0.25">
      <c r="A1564" s="3">
        <v>44841</v>
      </c>
      <c r="B1564">
        <v>20619204</v>
      </c>
      <c r="C1564">
        <v>38808756</v>
      </c>
      <c r="D1564">
        <v>26997582</v>
      </c>
      <c r="E1564">
        <v>36392196</v>
      </c>
      <c r="F1564">
        <v>22377902</v>
      </c>
      <c r="G1564">
        <v>39110256</v>
      </c>
      <c r="H1564">
        <v>39110256</v>
      </c>
      <c r="I1564">
        <v>28419556</v>
      </c>
      <c r="K1564" s="5">
        <f t="shared" si="231"/>
        <v>-3.7486009906464446E-3</v>
      </c>
      <c r="L1564" s="5">
        <f t="shared" si="226"/>
        <v>0</v>
      </c>
      <c r="M1564" s="5">
        <f t="shared" si="227"/>
        <v>0</v>
      </c>
      <c r="N1564" s="5">
        <f t="shared" si="230"/>
        <v>0</v>
      </c>
      <c r="O1564" s="5">
        <f t="shared" si="235"/>
        <v>4.3096777031670364E-4</v>
      </c>
      <c r="P1564" s="5">
        <f t="shared" si="232"/>
        <v>7.464928806621085E-3</v>
      </c>
      <c r="Q1564" s="5">
        <f t="shared" si="233"/>
        <v>7.464928806621085E-3</v>
      </c>
      <c r="R1564" s="5">
        <f t="shared" si="234"/>
        <v>2.5273113589459051E-3</v>
      </c>
      <c r="T1564" s="7">
        <f t="shared" si="228"/>
        <v>313.60593977783498</v>
      </c>
      <c r="U1564" s="4">
        <f t="shared" si="229"/>
        <v>1.7674419689822918E-3</v>
      </c>
      <c r="V1564" s="5">
        <f>T1564/MAX($T$14:T1564)-1</f>
        <v>0</v>
      </c>
      <c r="Z1564" s="3"/>
      <c r="AA1564" s="3"/>
      <c r="AC1564" s="3"/>
      <c r="AE1564" s="3"/>
      <c r="AG1564" s="3"/>
      <c r="AL1564" s="3"/>
    </row>
    <row r="1565" spans="1:38" x14ac:dyDescent="0.25">
      <c r="A1565" s="3">
        <v>44844</v>
      </c>
      <c r="B1565">
        <v>20740202</v>
      </c>
      <c r="C1565">
        <v>38990120</v>
      </c>
      <c r="D1565">
        <v>27044344</v>
      </c>
      <c r="E1565">
        <v>36331780</v>
      </c>
      <c r="F1565">
        <v>22403368</v>
      </c>
      <c r="G1565">
        <v>39054808</v>
      </c>
      <c r="H1565">
        <v>39054808</v>
      </c>
      <c r="I1565">
        <v>28307850</v>
      </c>
      <c r="K1565" s="5">
        <f t="shared" si="231"/>
        <v>5.8682187731398106E-3</v>
      </c>
      <c r="L1565" s="5">
        <f t="shared" si="226"/>
        <v>4.6732752783933407E-3</v>
      </c>
      <c r="M1565" s="5">
        <f t="shared" si="227"/>
        <v>1.732081043406053E-3</v>
      </c>
      <c r="N1565" s="5">
        <f t="shared" si="230"/>
        <v>-1.6601361456725083E-3</v>
      </c>
      <c r="O1565" s="5">
        <f t="shared" si="235"/>
        <v>1.137997655008105E-3</v>
      </c>
      <c r="P1565" s="5">
        <f t="shared" si="232"/>
        <v>-1.417735542308951E-3</v>
      </c>
      <c r="Q1565" s="5">
        <f t="shared" si="233"/>
        <v>-1.417735542308951E-3</v>
      </c>
      <c r="R1565" s="5">
        <f t="shared" si="234"/>
        <v>-3.9306032789534484E-3</v>
      </c>
      <c r="T1565" s="7">
        <f t="shared" si="228"/>
        <v>313.80136967916354</v>
      </c>
      <c r="U1565" s="4">
        <f t="shared" si="229"/>
        <v>6.2317028008793129E-4</v>
      </c>
      <c r="V1565" s="5">
        <f>T1565/MAX($T$14:T1565)-1</f>
        <v>0</v>
      </c>
      <c r="Z1565" s="3"/>
      <c r="AA1565" s="3"/>
      <c r="AC1565" s="3"/>
      <c r="AE1565" s="3"/>
      <c r="AG1565" s="3"/>
      <c r="AL1565" s="3"/>
    </row>
    <row r="1566" spans="1:38" x14ac:dyDescent="0.25">
      <c r="A1566" s="3">
        <v>44845</v>
      </c>
      <c r="B1566">
        <v>20768216</v>
      </c>
      <c r="C1566">
        <v>38833440</v>
      </c>
      <c r="D1566">
        <v>26957580</v>
      </c>
      <c r="E1566">
        <v>36218324</v>
      </c>
      <c r="F1566">
        <v>22160694</v>
      </c>
      <c r="G1566">
        <v>38845892</v>
      </c>
      <c r="H1566">
        <v>38845892</v>
      </c>
      <c r="I1566">
        <v>28260516</v>
      </c>
      <c r="K1566" s="5">
        <f t="shared" si="231"/>
        <v>1.3507100846943398E-3</v>
      </c>
      <c r="L1566" s="5">
        <f t="shared" si="226"/>
        <v>-4.0184539057587232E-3</v>
      </c>
      <c r="M1566" s="5">
        <f t="shared" si="227"/>
        <v>-3.2082124084799046E-3</v>
      </c>
      <c r="N1566" s="5">
        <f t="shared" si="230"/>
        <v>-3.1227757076587315E-3</v>
      </c>
      <c r="O1566" s="5">
        <f t="shared" si="235"/>
        <v>-1.0832032040896666E-2</v>
      </c>
      <c r="P1566" s="5">
        <f t="shared" si="232"/>
        <v>-5.3493029590619967E-3</v>
      </c>
      <c r="Q1566" s="5">
        <f t="shared" si="233"/>
        <v>-5.3493029590619967E-3</v>
      </c>
      <c r="R1566" s="5">
        <f t="shared" si="234"/>
        <v>-1.6721156852250729E-3</v>
      </c>
      <c r="T1566" s="7">
        <f t="shared" si="228"/>
        <v>312.53826089401826</v>
      </c>
      <c r="U1566" s="4">
        <f t="shared" si="229"/>
        <v>-4.025185697681094E-3</v>
      </c>
      <c r="V1566" s="5">
        <f>T1566/MAX($T$14:T1566)-1</f>
        <v>-4.0251856976809552E-3</v>
      </c>
      <c r="Z1566" s="3"/>
      <c r="AA1566" s="3"/>
      <c r="AC1566" s="3"/>
      <c r="AE1566" s="3"/>
      <c r="AG1566" s="3"/>
      <c r="AL1566" s="3"/>
    </row>
    <row r="1567" spans="1:38" x14ac:dyDescent="0.25">
      <c r="A1567" s="3">
        <v>44846</v>
      </c>
      <c r="B1567">
        <v>20777756</v>
      </c>
      <c r="C1567">
        <v>38839492</v>
      </c>
      <c r="D1567">
        <v>26856098</v>
      </c>
      <c r="E1567">
        <v>36232292</v>
      </c>
      <c r="F1567">
        <v>22164464</v>
      </c>
      <c r="G1567">
        <v>38911156</v>
      </c>
      <c r="H1567">
        <v>38911156</v>
      </c>
      <c r="I1567">
        <v>28317956</v>
      </c>
      <c r="K1567" s="5">
        <f t="shared" si="231"/>
        <v>4.5935577711642139E-4</v>
      </c>
      <c r="L1567" s="5">
        <f t="shared" si="226"/>
        <v>1.558450654899346E-4</v>
      </c>
      <c r="M1567" s="5">
        <f t="shared" si="227"/>
        <v>-3.7645070514489287E-3</v>
      </c>
      <c r="N1567" s="5">
        <f t="shared" si="230"/>
        <v>3.8566113661131496E-4</v>
      </c>
      <c r="O1567" s="5">
        <f t="shared" si="235"/>
        <v>1.7012102599323065E-4</v>
      </c>
      <c r="P1567" s="5">
        <f t="shared" si="232"/>
        <v>1.680074691038147E-3</v>
      </c>
      <c r="Q1567" s="5">
        <f t="shared" si="233"/>
        <v>1.680074691038147E-3</v>
      </c>
      <c r="R1567" s="5">
        <f t="shared" si="234"/>
        <v>2.0325177360527302E-3</v>
      </c>
      <c r="T1567" s="7">
        <f t="shared" si="228"/>
        <v>312.64761580747859</v>
      </c>
      <c r="U1567" s="4">
        <f t="shared" si="229"/>
        <v>3.4989288398637464E-4</v>
      </c>
      <c r="V1567" s="5">
        <f>T1567/MAX($T$14:T1567)-1</f>
        <v>-3.6767011975268327E-3</v>
      </c>
      <c r="Z1567" s="3"/>
      <c r="AA1567" s="3"/>
      <c r="AC1567" s="3"/>
      <c r="AE1567" s="3"/>
      <c r="AG1567" s="3"/>
      <c r="AL1567" s="3"/>
    </row>
    <row r="1568" spans="1:38" x14ac:dyDescent="0.25">
      <c r="A1568" s="3">
        <v>44847</v>
      </c>
      <c r="B1568">
        <v>20449030</v>
      </c>
      <c r="C1568">
        <v>38342048</v>
      </c>
      <c r="D1568">
        <v>26593304</v>
      </c>
      <c r="E1568">
        <v>35765484</v>
      </c>
      <c r="F1568">
        <v>22032124</v>
      </c>
      <c r="G1568">
        <v>38911156</v>
      </c>
      <c r="H1568">
        <v>38911156</v>
      </c>
      <c r="I1568">
        <v>28317956</v>
      </c>
      <c r="K1568" s="5">
        <f t="shared" si="231"/>
        <v>-1.5821054015650149E-2</v>
      </c>
      <c r="L1568" s="5">
        <f t="shared" si="226"/>
        <v>-1.2807685538214542E-2</v>
      </c>
      <c r="M1568" s="5">
        <f t="shared" si="227"/>
        <v>-9.7852636671195148E-3</v>
      </c>
      <c r="N1568" s="5">
        <f t="shared" si="230"/>
        <v>-1.2883755739217406E-2</v>
      </c>
      <c r="O1568" s="5">
        <f t="shared" si="235"/>
        <v>-5.9708188747537028E-3</v>
      </c>
      <c r="P1568" s="5">
        <f t="shared" si="232"/>
        <v>0</v>
      </c>
      <c r="Q1568" s="5">
        <f t="shared" si="233"/>
        <v>0</v>
      </c>
      <c r="R1568" s="5">
        <f t="shared" si="234"/>
        <v>0</v>
      </c>
      <c r="T1568" s="7">
        <f t="shared" si="228"/>
        <v>310.40950526738061</v>
      </c>
      <c r="U1568" s="4">
        <f t="shared" si="229"/>
        <v>-7.1585722293694143E-3</v>
      </c>
      <c r="V1568" s="5">
        <f>T1568/MAX($T$14:T1568)-1</f>
        <v>-1.0808953495808016E-2</v>
      </c>
      <c r="Z1568" s="3"/>
      <c r="AA1568" s="3"/>
      <c r="AC1568" s="3"/>
      <c r="AE1568" s="3"/>
      <c r="AG1568" s="3"/>
      <c r="AL1568" s="3"/>
    </row>
    <row r="1569" spans="1:38" x14ac:dyDescent="0.25">
      <c r="A1569" s="3">
        <v>44848</v>
      </c>
      <c r="B1569">
        <v>20449030</v>
      </c>
      <c r="C1569">
        <v>38310964</v>
      </c>
      <c r="D1569">
        <v>26593304</v>
      </c>
      <c r="E1569">
        <v>35765484</v>
      </c>
      <c r="F1569">
        <v>22161412</v>
      </c>
      <c r="G1569">
        <v>39093004</v>
      </c>
      <c r="H1569">
        <v>39093004</v>
      </c>
      <c r="I1569">
        <v>28270944</v>
      </c>
      <c r="K1569" s="5">
        <f t="shared" si="231"/>
        <v>0</v>
      </c>
      <c r="L1569" s="5">
        <f t="shared" si="226"/>
        <v>-8.1070265208582626E-4</v>
      </c>
      <c r="M1569" s="5">
        <f t="shared" si="227"/>
        <v>0</v>
      </c>
      <c r="N1569" s="5">
        <f t="shared" si="230"/>
        <v>0</v>
      </c>
      <c r="O1569" s="5">
        <f t="shared" si="235"/>
        <v>5.8681586940958486E-3</v>
      </c>
      <c r="P1569" s="5">
        <f t="shared" si="232"/>
        <v>4.6734155109655617E-3</v>
      </c>
      <c r="Q1569" s="5">
        <f t="shared" si="233"/>
        <v>4.6734155109655617E-3</v>
      </c>
      <c r="R1569" s="5">
        <f t="shared" si="234"/>
        <v>-1.6601480700090265E-3</v>
      </c>
      <c r="T1569" s="7">
        <f t="shared" si="228"/>
        <v>310.90399300240125</v>
      </c>
      <c r="U1569" s="4">
        <f t="shared" si="229"/>
        <v>1.5930173742415149E-3</v>
      </c>
      <c r="V1569" s="5">
        <f>T1569/MAX($T$14:T1569)-1</f>
        <v>-9.23315497228272E-3</v>
      </c>
      <c r="Z1569" s="3"/>
      <c r="AA1569" s="3"/>
      <c r="AC1569" s="3"/>
      <c r="AE1569" s="3"/>
      <c r="AG1569" s="3"/>
      <c r="AL1569" s="3"/>
    </row>
    <row r="1570" spans="1:38" x14ac:dyDescent="0.25">
      <c r="A1570" s="3">
        <v>44851</v>
      </c>
      <c r="B1570">
        <v>20577706</v>
      </c>
      <c r="C1570">
        <v>38390340</v>
      </c>
      <c r="D1570">
        <v>26704404</v>
      </c>
      <c r="E1570">
        <v>35881040</v>
      </c>
      <c r="F1570">
        <v>22191346</v>
      </c>
      <c r="G1570">
        <v>38935908</v>
      </c>
      <c r="H1570">
        <v>38935908</v>
      </c>
      <c r="I1570">
        <v>28182658</v>
      </c>
      <c r="K1570" s="5">
        <f t="shared" si="231"/>
        <v>6.2925234106459005E-3</v>
      </c>
      <c r="L1570" s="5">
        <f t="shared" si="226"/>
        <v>2.0718873062028909E-3</v>
      </c>
      <c r="M1570" s="5">
        <f t="shared" si="227"/>
        <v>4.1777433898397831E-3</v>
      </c>
      <c r="N1570" s="5">
        <f t="shared" si="230"/>
        <v>3.2309362848270684E-3</v>
      </c>
      <c r="O1570" s="5">
        <f t="shared" si="235"/>
        <v>1.3507262082397276E-3</v>
      </c>
      <c r="P1570" s="5">
        <f t="shared" si="232"/>
        <v>-4.0185195284557773E-3</v>
      </c>
      <c r="Q1570" s="5">
        <f t="shared" si="233"/>
        <v>-4.0185195284557773E-3</v>
      </c>
      <c r="R1570" s="5">
        <f t="shared" si="234"/>
        <v>-3.1228529192375287E-3</v>
      </c>
      <c r="T1570" s="7">
        <f t="shared" si="228"/>
        <v>311.13576899983178</v>
      </c>
      <c r="U1570" s="4">
        <f t="shared" si="229"/>
        <v>7.4549057795078588E-4</v>
      </c>
      <c r="V1570" s="5">
        <f>T1570/MAX($T$14:T1570)-1</f>
        <v>-8.4945476243686313E-3</v>
      </c>
      <c r="Z1570" s="3"/>
      <c r="AA1570" s="3"/>
      <c r="AC1570" s="3"/>
      <c r="AE1570" s="3"/>
      <c r="AG1570" s="3"/>
      <c r="AL1570" s="3"/>
    </row>
    <row r="1571" spans="1:38" x14ac:dyDescent="0.25">
      <c r="A1571" s="3">
        <v>44852</v>
      </c>
      <c r="B1571">
        <v>20644406</v>
      </c>
      <c r="C1571">
        <v>38551684</v>
      </c>
      <c r="D1571">
        <v>26802232</v>
      </c>
      <c r="E1571">
        <v>35980568</v>
      </c>
      <c r="F1571">
        <v>22201540</v>
      </c>
      <c r="G1571">
        <v>38941976</v>
      </c>
      <c r="H1571">
        <v>38941976</v>
      </c>
      <c r="I1571">
        <v>28193528</v>
      </c>
      <c r="K1571" s="5">
        <f t="shared" si="231"/>
        <v>3.2413719974422328E-3</v>
      </c>
      <c r="L1571" s="5">
        <f t="shared" si="226"/>
        <v>4.2027239144013517E-3</v>
      </c>
      <c r="M1571" s="5">
        <f t="shared" si="227"/>
        <v>3.6633657879052706E-3</v>
      </c>
      <c r="N1571" s="5">
        <f t="shared" si="230"/>
        <v>2.7738326425321702E-3</v>
      </c>
      <c r="O1571" s="5">
        <f t="shared" si="235"/>
        <v>4.593682600415594E-4</v>
      </c>
      <c r="P1571" s="5">
        <f t="shared" si="232"/>
        <v>1.5584585827554953E-4</v>
      </c>
      <c r="Q1571" s="5">
        <f t="shared" si="233"/>
        <v>1.5584585827554953E-4</v>
      </c>
      <c r="R1571" s="5">
        <f t="shared" si="234"/>
        <v>3.8569818361344765E-4</v>
      </c>
      <c r="T1571" s="7">
        <f t="shared" si="228"/>
        <v>311.72062850353439</v>
      </c>
      <c r="U1571" s="4">
        <f t="shared" si="229"/>
        <v>1.8797565628108914E-3</v>
      </c>
      <c r="V1571" s="5">
        <f>T1571/MAX($T$14:T1571)-1</f>
        <v>-6.630758743202847E-3</v>
      </c>
      <c r="Z1571" s="3"/>
      <c r="AA1571" s="3"/>
      <c r="AC1571" s="3"/>
      <c r="AE1571" s="3"/>
      <c r="AG1571" s="3"/>
      <c r="AL1571" s="3"/>
    </row>
    <row r="1572" spans="1:38" x14ac:dyDescent="0.25">
      <c r="A1572" s="3">
        <v>44853</v>
      </c>
      <c r="B1572">
        <v>20588230</v>
      </c>
      <c r="C1572">
        <v>38415692</v>
      </c>
      <c r="D1572">
        <v>26802232</v>
      </c>
      <c r="E1572">
        <v>35841436</v>
      </c>
      <c r="F1572">
        <v>22069314</v>
      </c>
      <c r="G1572">
        <v>38672204</v>
      </c>
      <c r="H1572">
        <v>38672204</v>
      </c>
      <c r="I1572">
        <v>28088464</v>
      </c>
      <c r="K1572" s="5">
        <f t="shared" si="231"/>
        <v>-2.7211245506409965E-3</v>
      </c>
      <c r="L1572" s="5">
        <f t="shared" si="226"/>
        <v>-3.5275242451147104E-3</v>
      </c>
      <c r="M1572" s="5">
        <f t="shared" si="227"/>
        <v>0</v>
      </c>
      <c r="N1572" s="5">
        <f t="shared" si="230"/>
        <v>-3.8668650255883064E-3</v>
      </c>
      <c r="O1572" s="5">
        <f t="shared" si="235"/>
        <v>-5.9557129820724253E-3</v>
      </c>
      <c r="P1572" s="5">
        <f t="shared" si="232"/>
        <v>-6.9275375240331893E-3</v>
      </c>
      <c r="Q1572" s="5">
        <f t="shared" si="233"/>
        <v>-6.9275375240331893E-3</v>
      </c>
      <c r="R1572" s="5">
        <f t="shared" si="234"/>
        <v>-3.7265290104877558E-3</v>
      </c>
      <c r="T1572" s="7">
        <f t="shared" si="228"/>
        <v>310.40934330513232</v>
      </c>
      <c r="U1572" s="4">
        <f t="shared" si="229"/>
        <v>-4.2066038577463216E-3</v>
      </c>
      <c r="V1572" s="5">
        <f>T1572/MAX($T$14:T1572)-1</f>
        <v>-1.0809469625640222E-2</v>
      </c>
      <c r="Z1572" s="3"/>
      <c r="AA1572" s="3"/>
      <c r="AC1572" s="3"/>
      <c r="AE1572" s="3"/>
      <c r="AG1572" s="3"/>
      <c r="AL1572" s="3"/>
    </row>
    <row r="1573" spans="1:38" x14ac:dyDescent="0.25">
      <c r="A1573" s="3">
        <v>44854</v>
      </c>
      <c r="B1573">
        <v>20500142</v>
      </c>
      <c r="C1573">
        <v>38235260</v>
      </c>
      <c r="D1573">
        <v>26667162</v>
      </c>
      <c r="E1573">
        <v>36112236</v>
      </c>
      <c r="F1573">
        <v>21912464</v>
      </c>
      <c r="G1573">
        <v>38418224</v>
      </c>
      <c r="H1573">
        <v>38418224</v>
      </c>
      <c r="I1573">
        <v>28007410</v>
      </c>
      <c r="K1573" s="5">
        <f t="shared" si="231"/>
        <v>-4.2785611002014168E-3</v>
      </c>
      <c r="L1573" s="5">
        <f t="shared" si="226"/>
        <v>-4.6968306597210407E-3</v>
      </c>
      <c r="M1573" s="5">
        <f t="shared" si="227"/>
        <v>-5.0395056650506254E-3</v>
      </c>
      <c r="N1573" s="5">
        <f t="shared" si="230"/>
        <v>7.5555008454459838E-3</v>
      </c>
      <c r="O1573" s="5">
        <f t="shared" si="235"/>
        <v>-7.1071533986059032E-3</v>
      </c>
      <c r="P1573" s="5">
        <f t="shared" si="232"/>
        <v>-6.5675077634571588E-3</v>
      </c>
      <c r="Q1573" s="5">
        <f t="shared" si="233"/>
        <v>-6.5675077634571588E-3</v>
      </c>
      <c r="R1573" s="5">
        <f t="shared" si="234"/>
        <v>-2.8856686503042628E-3</v>
      </c>
      <c r="T1573" s="7">
        <f t="shared" si="228"/>
        <v>309.2613240645851</v>
      </c>
      <c r="U1573" s="4">
        <f t="shared" si="229"/>
        <v>-3.6984042694189478E-3</v>
      </c>
      <c r="V1573" s="5">
        <f>T1573/MAX($T$14:T1573)-1</f>
        <v>-1.4467896106445499E-2</v>
      </c>
      <c r="Z1573" s="3"/>
      <c r="AA1573" s="3"/>
      <c r="AC1573" s="3"/>
      <c r="AE1573" s="3"/>
      <c r="AG1573" s="3"/>
      <c r="AL1573" s="3"/>
    </row>
    <row r="1574" spans="1:38" x14ac:dyDescent="0.25">
      <c r="A1574" s="3">
        <v>44855</v>
      </c>
      <c r="B1574">
        <v>20524730</v>
      </c>
      <c r="C1574">
        <v>38260588</v>
      </c>
      <c r="D1574">
        <v>26658618</v>
      </c>
      <c r="E1574">
        <v>36086996</v>
      </c>
      <c r="F1574">
        <v>22050350</v>
      </c>
      <c r="G1574">
        <v>38497820</v>
      </c>
      <c r="H1574">
        <v>38497820</v>
      </c>
      <c r="I1574">
        <v>28097904</v>
      </c>
      <c r="K1574" s="5">
        <f t="shared" si="231"/>
        <v>1.1994063260634125E-3</v>
      </c>
      <c r="L1574" s="5">
        <f t="shared" ref="L1574:L1595" si="236">C1574/C1573-1</f>
        <v>6.6242520647175063E-4</v>
      </c>
      <c r="M1574" s="5">
        <f t="shared" ref="M1574:M1595" si="237">D1574/D1573-1</f>
        <v>-3.2039404868056121E-4</v>
      </c>
      <c r="N1574" s="5">
        <f t="shared" si="230"/>
        <v>-6.9893207388205258E-4</v>
      </c>
      <c r="O1574" s="5">
        <f t="shared" si="235"/>
        <v>6.2925830705300445E-3</v>
      </c>
      <c r="P1574" s="5">
        <f t="shared" si="232"/>
        <v>2.0718292443711039E-3</v>
      </c>
      <c r="Q1574" s="5">
        <f t="shared" si="233"/>
        <v>2.0718292443711039E-3</v>
      </c>
      <c r="R1574" s="5">
        <f t="shared" si="234"/>
        <v>3.2310734909082317E-3</v>
      </c>
      <c r="T1574" s="7">
        <f t="shared" si="228"/>
        <v>309.82223985051593</v>
      </c>
      <c r="U1574" s="4">
        <f t="shared" si="229"/>
        <v>1.8137275575191292E-3</v>
      </c>
      <c r="V1574" s="5">
        <f>T1574/MAX($T$14:T1574)-1</f>
        <v>-1.2680409370793844E-2</v>
      </c>
      <c r="Z1574" s="3"/>
      <c r="AA1574" s="3"/>
      <c r="AC1574" s="3"/>
      <c r="AE1574" s="3"/>
      <c r="AG1574" s="3"/>
      <c r="AL1574" s="3"/>
    </row>
    <row r="1575" spans="1:38" x14ac:dyDescent="0.25">
      <c r="A1575" s="3">
        <v>44859</v>
      </c>
      <c r="B1575">
        <v>20629570</v>
      </c>
      <c r="C1575">
        <v>38435700</v>
      </c>
      <c r="D1575">
        <v>26763562</v>
      </c>
      <c r="E1575">
        <v>36243104</v>
      </c>
      <c r="F1575">
        <v>22121822</v>
      </c>
      <c r="G1575">
        <v>38659616</v>
      </c>
      <c r="H1575">
        <v>38659616</v>
      </c>
      <c r="I1575">
        <v>28175842</v>
      </c>
      <c r="K1575" s="5">
        <f t="shared" si="231"/>
        <v>5.1079843681256509E-3</v>
      </c>
      <c r="L1575" s="5">
        <f t="shared" si="236"/>
        <v>4.5768245903592408E-3</v>
      </c>
      <c r="M1575" s="5">
        <f t="shared" si="237"/>
        <v>3.9365881607216213E-3</v>
      </c>
      <c r="N1575" s="5">
        <f t="shared" si="230"/>
        <v>4.3258796049412407E-3</v>
      </c>
      <c r="O1575" s="5">
        <f t="shared" si="235"/>
        <v>3.2413090948670842E-3</v>
      </c>
      <c r="P1575" s="5">
        <f t="shared" si="232"/>
        <v>4.2027314793409154E-3</v>
      </c>
      <c r="Q1575" s="5">
        <f t="shared" si="233"/>
        <v>4.2027314793409154E-3</v>
      </c>
      <c r="R1575" s="5">
        <f t="shared" si="234"/>
        <v>2.7738012059548289E-3</v>
      </c>
      <c r="T1575" s="7">
        <f t="shared" ref="T1575:T1595" si="238">T1574*(1+U1575)</f>
        <v>311.07577482315099</v>
      </c>
      <c r="U1575" s="4">
        <f t="shared" ref="U1575:U1595" si="239">(K1575*$K$12%)+(L1575*$L$12%)+(M1575*$M$12%)+(N1575*$N$12%)+(O1575*$O$12%)+(P1575*$P$12%)+(Q1575*$Q$12%)+(R1575*$R$12%)</f>
        <v>4.0459812479564372E-3</v>
      </c>
      <c r="V1575" s="5">
        <f>T1575/MAX($T$14:T1575)-1</f>
        <v>-8.6857328213679752E-3</v>
      </c>
      <c r="Z1575" s="3"/>
      <c r="AA1575" s="3"/>
      <c r="AC1575" s="3"/>
      <c r="AE1575" s="3"/>
      <c r="AG1575" s="3"/>
      <c r="AL1575" s="3"/>
    </row>
    <row r="1576" spans="1:38" x14ac:dyDescent="0.25">
      <c r="A1576" s="3">
        <v>44861</v>
      </c>
      <c r="B1576">
        <v>20444596</v>
      </c>
      <c r="C1576">
        <v>38435700</v>
      </c>
      <c r="D1576">
        <v>26763562</v>
      </c>
      <c r="E1576">
        <v>36243104</v>
      </c>
      <c r="F1576">
        <v>22061626</v>
      </c>
      <c r="G1576">
        <v>38523244</v>
      </c>
      <c r="H1576">
        <v>38523244</v>
      </c>
      <c r="I1576">
        <v>28066890</v>
      </c>
      <c r="K1576" s="5">
        <f t="shared" si="231"/>
        <v>-8.966449615769978E-3</v>
      </c>
      <c r="L1576" s="5">
        <f t="shared" si="236"/>
        <v>0</v>
      </c>
      <c r="M1576" s="5">
        <f t="shared" si="237"/>
        <v>0</v>
      </c>
      <c r="N1576" s="5">
        <f t="shared" si="230"/>
        <v>0</v>
      </c>
      <c r="O1576" s="5">
        <f t="shared" si="235"/>
        <v>-2.7211140203551309E-3</v>
      </c>
      <c r="P1576" s="5">
        <f t="shared" si="232"/>
        <v>-3.5275052913096294E-3</v>
      </c>
      <c r="Q1576" s="5">
        <f t="shared" si="233"/>
        <v>-3.5275052913096294E-3</v>
      </c>
      <c r="R1576" s="5">
        <f t="shared" si="234"/>
        <v>-3.8668587082508754E-3</v>
      </c>
      <c r="T1576" s="7">
        <f t="shared" si="238"/>
        <v>310.1966189648914</v>
      </c>
      <c r="U1576" s="4">
        <f t="shared" si="239"/>
        <v>-2.8261791158744054E-3</v>
      </c>
      <c r="V1576" s="5">
        <f>T1576/MAX($T$14:T1576)-1</f>
        <v>-1.1487364500536446E-2</v>
      </c>
      <c r="Z1576" s="3"/>
      <c r="AA1576" s="3"/>
      <c r="AC1576" s="3"/>
      <c r="AE1576" s="3"/>
      <c r="AG1576" s="3"/>
      <c r="AL1576" s="3"/>
    </row>
    <row r="1577" spans="1:38" x14ac:dyDescent="0.25">
      <c r="A1577" s="3">
        <v>44862</v>
      </c>
      <c r="B1577">
        <v>20450018</v>
      </c>
      <c r="C1577">
        <v>38460608</v>
      </c>
      <c r="D1577">
        <v>26745542</v>
      </c>
      <c r="E1577">
        <v>36210560</v>
      </c>
      <c r="F1577">
        <v>22095224</v>
      </c>
      <c r="G1577">
        <v>38723740</v>
      </c>
      <c r="H1577">
        <v>38723740</v>
      </c>
      <c r="I1577">
        <v>28278948</v>
      </c>
      <c r="K1577" s="5">
        <f t="shared" si="231"/>
        <v>2.6520455576628521E-4</v>
      </c>
      <c r="L1577" s="5">
        <f t="shared" si="236"/>
        <v>6.4804335552626213E-4</v>
      </c>
      <c r="M1577" s="5">
        <f t="shared" si="237"/>
        <v>-6.7330350123051552E-4</v>
      </c>
      <c r="N1577" s="5">
        <f t="shared" si="230"/>
        <v>-8.9793633569579256E-4</v>
      </c>
      <c r="O1577" s="5">
        <f t="shared" si="235"/>
        <v>1.5229158539811216E-3</v>
      </c>
      <c r="P1577" s="5">
        <f t="shared" si="232"/>
        <v>5.2045461176633001E-3</v>
      </c>
      <c r="Q1577" s="5">
        <f t="shared" si="233"/>
        <v>5.2045461176633001E-3</v>
      </c>
      <c r="R1577" s="5">
        <f t="shared" si="234"/>
        <v>7.5554505682673412E-3</v>
      </c>
      <c r="T1577" s="7">
        <f t="shared" si="238"/>
        <v>310.92672357953637</v>
      </c>
      <c r="U1577" s="4">
        <f t="shared" si="239"/>
        <v>2.3536833414926628E-3</v>
      </c>
      <c r="V1577" s="5">
        <f>T1577/MAX($T$14:T1577)-1</f>
        <v>-9.1607187775064602E-3</v>
      </c>
      <c r="Z1577" s="3"/>
      <c r="AA1577" s="3"/>
      <c r="AC1577" s="3"/>
      <c r="AE1577" s="3"/>
      <c r="AG1577" s="3"/>
      <c r="AL1577" s="3"/>
    </row>
    <row r="1578" spans="1:38" x14ac:dyDescent="0.25">
      <c r="A1578" s="3">
        <v>44865</v>
      </c>
      <c r="B1578">
        <v>20372270</v>
      </c>
      <c r="C1578">
        <v>38340728</v>
      </c>
      <c r="D1578">
        <v>26699792</v>
      </c>
      <c r="E1578">
        <v>36058124</v>
      </c>
      <c r="F1578">
        <v>22059382</v>
      </c>
      <c r="G1578">
        <v>38749392</v>
      </c>
      <c r="H1578">
        <v>38749392</v>
      </c>
      <c r="I1578">
        <v>28259184</v>
      </c>
      <c r="K1578" s="5">
        <f t="shared" si="231"/>
        <v>-3.8018548443331524E-3</v>
      </c>
      <c r="L1578" s="5">
        <f t="shared" si="236"/>
        <v>-3.1169554053851467E-3</v>
      </c>
      <c r="M1578" s="5">
        <f t="shared" si="237"/>
        <v>-1.7105654467574061E-3</v>
      </c>
      <c r="N1578" s="5">
        <f t="shared" si="230"/>
        <v>-4.2097112002686954E-3</v>
      </c>
      <c r="O1578" s="5">
        <f t="shared" si="235"/>
        <v>-1.622160517585125E-3</v>
      </c>
      <c r="P1578" s="5">
        <f t="shared" si="232"/>
        <v>6.6243601470317159E-4</v>
      </c>
      <c r="Q1578" s="5">
        <f t="shared" si="233"/>
        <v>6.6243601470317159E-4</v>
      </c>
      <c r="R1578" s="5">
        <f t="shared" si="234"/>
        <v>-6.9889445675275219E-4</v>
      </c>
      <c r="T1578" s="7">
        <f t="shared" si="238"/>
        <v>310.38900418932246</v>
      </c>
      <c r="U1578" s="4">
        <f t="shared" si="239"/>
        <v>-1.7294087302094918E-3</v>
      </c>
      <c r="V1578" s="5">
        <f>T1578/MAX($T$14:T1578)-1</f>
        <v>-1.0874284880687202E-2</v>
      </c>
      <c r="Z1578" s="3"/>
      <c r="AA1578" s="3"/>
      <c r="AC1578" s="3"/>
      <c r="AE1578" s="3"/>
      <c r="AG1578" s="3"/>
      <c r="AL1578" s="3"/>
    </row>
    <row r="1579" spans="1:38" x14ac:dyDescent="0.25">
      <c r="A1579" s="3">
        <v>44866</v>
      </c>
      <c r="B1579">
        <v>20263126</v>
      </c>
      <c r="C1579">
        <v>38128856</v>
      </c>
      <c r="D1579">
        <v>26684218</v>
      </c>
      <c r="E1579">
        <v>36058124</v>
      </c>
      <c r="F1579">
        <v>22172062</v>
      </c>
      <c r="G1579">
        <v>38926740</v>
      </c>
      <c r="H1579">
        <v>38926740</v>
      </c>
      <c r="I1579">
        <v>28381430</v>
      </c>
      <c r="K1579" s="5">
        <f t="shared" si="231"/>
        <v>-5.3574785725890584E-3</v>
      </c>
      <c r="L1579" s="5">
        <f t="shared" si="236"/>
        <v>-5.5260296570268652E-3</v>
      </c>
      <c r="M1579" s="5">
        <f t="shared" si="237"/>
        <v>-5.8330042421306239E-4</v>
      </c>
      <c r="N1579" s="5">
        <f t="shared" si="230"/>
        <v>0</v>
      </c>
      <c r="O1579" s="5">
        <f t="shared" si="235"/>
        <v>5.1080306782846918E-3</v>
      </c>
      <c r="P1579" s="5">
        <f t="shared" si="232"/>
        <v>4.5767943920256293E-3</v>
      </c>
      <c r="Q1579" s="5">
        <f t="shared" si="233"/>
        <v>4.5767943920256293E-3</v>
      </c>
      <c r="R1579" s="5">
        <f t="shared" si="234"/>
        <v>4.3258857014414343E-3</v>
      </c>
      <c r="T1579" s="7">
        <f t="shared" si="238"/>
        <v>310.66527742667967</v>
      </c>
      <c r="U1579" s="4">
        <f t="shared" si="239"/>
        <v>8.9008706374354984E-4</v>
      </c>
      <c r="V1579" s="5">
        <f>T1579/MAX($T$14:T1579)-1</f>
        <v>-9.9938768772432907E-3</v>
      </c>
      <c r="Z1579" s="3"/>
      <c r="AA1579" s="3"/>
      <c r="AC1579" s="3"/>
      <c r="AE1579" s="3"/>
      <c r="AG1579" s="3"/>
      <c r="AL1579" s="3"/>
    </row>
    <row r="1580" spans="1:38" x14ac:dyDescent="0.25">
      <c r="A1580" s="3">
        <v>44867</v>
      </c>
      <c r="B1580">
        <v>20246434</v>
      </c>
      <c r="C1580">
        <v>38122060</v>
      </c>
      <c r="D1580">
        <v>26672686</v>
      </c>
      <c r="E1580">
        <v>36058124</v>
      </c>
      <c r="F1580">
        <v>22082938</v>
      </c>
      <c r="G1580">
        <v>38926740</v>
      </c>
      <c r="H1580">
        <v>38926740</v>
      </c>
      <c r="I1580">
        <v>28381430</v>
      </c>
      <c r="K1580" s="5">
        <f t="shared" si="231"/>
        <v>-8.2376233558434375E-4</v>
      </c>
      <c r="L1580" s="5">
        <f t="shared" si="236"/>
        <v>-1.7823771056757476E-4</v>
      </c>
      <c r="M1580" s="5">
        <f t="shared" si="237"/>
        <v>-4.3216555943292878E-4</v>
      </c>
      <c r="N1580" s="5">
        <f t="shared" si="230"/>
        <v>0</v>
      </c>
      <c r="O1580" s="5">
        <f t="shared" si="235"/>
        <v>-4.0196532014027397E-3</v>
      </c>
      <c r="P1580" s="5">
        <f t="shared" si="232"/>
        <v>0</v>
      </c>
      <c r="Q1580" s="5">
        <f t="shared" si="233"/>
        <v>0</v>
      </c>
      <c r="R1580" s="5">
        <f t="shared" si="234"/>
        <v>0</v>
      </c>
      <c r="T1580" s="7">
        <f t="shared" si="238"/>
        <v>310.45348841009121</v>
      </c>
      <c r="U1580" s="4">
        <f t="shared" si="239"/>
        <v>-6.8172735087344838E-4</v>
      </c>
      <c r="V1580" s="5">
        <f>T1580/MAX($T$14:T1580)-1</f>
        <v>-1.0668791128908284E-2</v>
      </c>
      <c r="Z1580" s="3"/>
      <c r="AA1580" s="3"/>
      <c r="AC1580" s="3"/>
      <c r="AE1580" s="3"/>
      <c r="AG1580" s="3"/>
      <c r="AL1580" s="3"/>
    </row>
    <row r="1581" spans="1:38" x14ac:dyDescent="0.25">
      <c r="A1581" s="3">
        <v>44868</v>
      </c>
      <c r="B1581">
        <v>20154370</v>
      </c>
      <c r="C1581">
        <v>37764380</v>
      </c>
      <c r="D1581">
        <v>26374280</v>
      </c>
      <c r="E1581">
        <v>35876248</v>
      </c>
      <c r="F1581">
        <v>22088796</v>
      </c>
      <c r="G1581">
        <v>38951968</v>
      </c>
      <c r="H1581">
        <v>38951968</v>
      </c>
      <c r="I1581">
        <v>28355944</v>
      </c>
      <c r="K1581" s="5">
        <f t="shared" si="231"/>
        <v>-4.5471711215910871E-3</v>
      </c>
      <c r="L1581" s="5">
        <f t="shared" si="236"/>
        <v>-9.3824940205224916E-3</v>
      </c>
      <c r="M1581" s="5">
        <f t="shared" si="237"/>
        <v>-1.118769965649502E-2</v>
      </c>
      <c r="N1581" s="5">
        <f t="shared" si="230"/>
        <v>-5.0439673456111889E-3</v>
      </c>
      <c r="O1581" s="5">
        <f t="shared" si="235"/>
        <v>2.6527267340958893E-4</v>
      </c>
      <c r="P1581" s="5">
        <f t="shared" si="232"/>
        <v>6.4808920551784333E-4</v>
      </c>
      <c r="Q1581" s="5">
        <f t="shared" si="233"/>
        <v>6.4808920551784333E-4</v>
      </c>
      <c r="R1581" s="5">
        <f t="shared" si="234"/>
        <v>-8.9798153229070365E-4</v>
      </c>
      <c r="T1581" s="7">
        <f t="shared" si="238"/>
        <v>309.30877411729767</v>
      </c>
      <c r="U1581" s="4">
        <f t="shared" si="239"/>
        <v>-3.687232824008152E-3</v>
      </c>
      <c r="V1581" s="5">
        <f>T1581/MAX($T$14:T1581)-1</f>
        <v>-1.4316685636073467E-2</v>
      </c>
      <c r="Z1581" s="3"/>
      <c r="AA1581" s="3"/>
      <c r="AC1581" s="3"/>
      <c r="AE1581" s="3"/>
      <c r="AG1581" s="3"/>
      <c r="AL1581" s="3"/>
    </row>
    <row r="1582" spans="1:38" x14ac:dyDescent="0.25">
      <c r="A1582" s="3">
        <v>44869</v>
      </c>
      <c r="B1582">
        <v>20154370</v>
      </c>
      <c r="C1582">
        <v>37694860</v>
      </c>
      <c r="D1582">
        <v>26374280</v>
      </c>
      <c r="E1582">
        <v>35876248</v>
      </c>
      <c r="F1582">
        <v>22004816</v>
      </c>
      <c r="G1582">
        <v>38830552</v>
      </c>
      <c r="H1582">
        <v>38830552</v>
      </c>
      <c r="I1582">
        <v>28236574</v>
      </c>
      <c r="K1582" s="5">
        <f t="shared" si="231"/>
        <v>0</v>
      </c>
      <c r="L1582" s="5">
        <f t="shared" si="236"/>
        <v>-1.8408881596890803E-3</v>
      </c>
      <c r="M1582" s="5">
        <f t="shared" si="237"/>
        <v>0</v>
      </c>
      <c r="N1582" s="5">
        <f t="shared" si="230"/>
        <v>0</v>
      </c>
      <c r="O1582" s="5">
        <f t="shared" si="235"/>
        <v>-3.801927456797527E-3</v>
      </c>
      <c r="P1582" s="5">
        <f t="shared" si="232"/>
        <v>-3.1170697203283249E-3</v>
      </c>
      <c r="Q1582" s="5">
        <f t="shared" si="233"/>
        <v>-3.1170697203283249E-3</v>
      </c>
      <c r="R1582" s="5">
        <f t="shared" si="234"/>
        <v>-4.2096993843688812E-3</v>
      </c>
      <c r="T1582" s="7">
        <f t="shared" si="238"/>
        <v>308.68680619667856</v>
      </c>
      <c r="U1582" s="4">
        <f t="shared" si="239"/>
        <v>-2.0108318051890173E-3</v>
      </c>
      <c r="V1582" s="5">
        <f>T1582/MAX($T$14:T1582)-1</f>
        <v>-1.6298728994440737E-2</v>
      </c>
      <c r="Z1582" s="3"/>
      <c r="AA1582" s="3"/>
      <c r="AC1582" s="3"/>
      <c r="AE1582" s="3"/>
      <c r="AG1582" s="3"/>
      <c r="AL1582" s="3"/>
    </row>
    <row r="1583" spans="1:38" x14ac:dyDescent="0.25">
      <c r="A1583" s="3">
        <v>44872</v>
      </c>
      <c r="B1583">
        <v>20097762</v>
      </c>
      <c r="C1583">
        <v>37424124</v>
      </c>
      <c r="D1583">
        <v>26295268</v>
      </c>
      <c r="E1583">
        <v>35775920</v>
      </c>
      <c r="F1583">
        <v>21886926</v>
      </c>
      <c r="G1583">
        <v>38615976</v>
      </c>
      <c r="H1583">
        <v>38615976</v>
      </c>
      <c r="I1583">
        <v>28236574</v>
      </c>
      <c r="K1583" s="5">
        <f t="shared" si="231"/>
        <v>-2.808720887827354E-3</v>
      </c>
      <c r="L1583" s="5">
        <f t="shared" si="236"/>
        <v>-7.1823054920485685E-3</v>
      </c>
      <c r="M1583" s="5">
        <f t="shared" si="237"/>
        <v>-2.9957974208205673E-3</v>
      </c>
      <c r="N1583" s="5">
        <f t="shared" si="230"/>
        <v>-2.7965020199436363E-3</v>
      </c>
      <c r="O1583" s="5">
        <f t="shared" si="235"/>
        <v>-5.3574635661575165E-3</v>
      </c>
      <c r="P1583" s="5">
        <f t="shared" si="232"/>
        <v>-5.5259580136794995E-3</v>
      </c>
      <c r="Q1583" s="5">
        <f t="shared" si="233"/>
        <v>-5.5259580136794995E-3</v>
      </c>
      <c r="R1583" s="5">
        <f t="shared" si="234"/>
        <v>0</v>
      </c>
      <c r="T1583" s="7">
        <f t="shared" si="238"/>
        <v>307.44462326953777</v>
      </c>
      <c r="U1583" s="4">
        <f t="shared" si="239"/>
        <v>-4.0240881767695802E-3</v>
      </c>
      <c r="V1583" s="5">
        <f>T1583/MAX($T$14:T1583)-1</f>
        <v>-2.0257229648567243E-2</v>
      </c>
      <c r="Z1583" s="3"/>
      <c r="AA1583" s="3"/>
      <c r="AC1583" s="3"/>
      <c r="AE1583" s="3"/>
      <c r="AG1583" s="3"/>
      <c r="AL1583" s="3"/>
    </row>
    <row r="1584" spans="1:38" x14ac:dyDescent="0.25">
      <c r="A1584" s="3">
        <v>44874</v>
      </c>
      <c r="B1584">
        <v>20054526</v>
      </c>
      <c r="C1584">
        <v>37370564</v>
      </c>
      <c r="D1584">
        <v>26244744</v>
      </c>
      <c r="E1584">
        <v>35747408</v>
      </c>
      <c r="F1584">
        <v>21868896</v>
      </c>
      <c r="G1584">
        <v>38609096</v>
      </c>
      <c r="H1584">
        <v>38609096</v>
      </c>
      <c r="I1584">
        <v>28236574</v>
      </c>
      <c r="K1584" s="5">
        <f t="shared" si="231"/>
        <v>-2.1512843071780363E-3</v>
      </c>
      <c r="L1584" s="5">
        <f t="shared" si="236"/>
        <v>-1.4311624234678577E-3</v>
      </c>
      <c r="M1584" s="5">
        <f t="shared" si="237"/>
        <v>-1.9214103465308163E-3</v>
      </c>
      <c r="N1584" s="5">
        <f t="shared" si="230"/>
        <v>-7.9696063721068633E-4</v>
      </c>
      <c r="O1584" s="5">
        <f t="shared" si="235"/>
        <v>-8.2377945628364646E-4</v>
      </c>
      <c r="P1584" s="5">
        <f t="shared" si="232"/>
        <v>-1.7816460213260221E-4</v>
      </c>
      <c r="Q1584" s="5">
        <f t="shared" si="233"/>
        <v>-1.7816460213260221E-4</v>
      </c>
      <c r="R1584" s="5">
        <f t="shared" si="234"/>
        <v>0</v>
      </c>
      <c r="T1584" s="7">
        <f t="shared" si="238"/>
        <v>307.15712694565661</v>
      </c>
      <c r="U1584" s="4">
        <f t="shared" si="239"/>
        <v>-9.3511579686703095E-4</v>
      </c>
      <c r="V1584" s="5">
        <f>T1584/MAX($T$14:T1584)-1</f>
        <v>-2.1173402589989121E-2</v>
      </c>
      <c r="Z1584" s="3"/>
      <c r="AA1584" s="3"/>
      <c r="AC1584" s="3"/>
      <c r="AE1584" s="3"/>
      <c r="AG1584" s="3"/>
      <c r="AL1584" s="3"/>
    </row>
    <row r="1585" spans="1:38" x14ac:dyDescent="0.25">
      <c r="A1585" s="3">
        <v>44875</v>
      </c>
      <c r="B1585">
        <v>19988286</v>
      </c>
      <c r="C1585">
        <v>36996896</v>
      </c>
      <c r="D1585">
        <v>26136384</v>
      </c>
      <c r="E1585">
        <v>35386936</v>
      </c>
      <c r="F1585">
        <v>21833742</v>
      </c>
      <c r="G1585">
        <v>38556244</v>
      </c>
      <c r="H1585">
        <v>38556244</v>
      </c>
      <c r="I1585">
        <v>28236574</v>
      </c>
      <c r="K1585" s="5">
        <f t="shared" si="231"/>
        <v>-3.3029950446098466E-3</v>
      </c>
      <c r="L1585" s="5">
        <f t="shared" si="236"/>
        <v>-9.9989927901542597E-3</v>
      </c>
      <c r="M1585" s="5">
        <f t="shared" si="237"/>
        <v>-4.128826709073663E-3</v>
      </c>
      <c r="N1585" s="5">
        <f t="shared" si="230"/>
        <v>-1.0083863982529917E-2</v>
      </c>
      <c r="O1585" s="5">
        <f t="shared" si="235"/>
        <v>-1.6074885536060401E-3</v>
      </c>
      <c r="P1585" s="5">
        <f t="shared" si="232"/>
        <v>-1.3689002197824207E-3</v>
      </c>
      <c r="Q1585" s="5">
        <f t="shared" si="233"/>
        <v>-1.3689002197824207E-3</v>
      </c>
      <c r="R1585" s="5">
        <f t="shared" si="234"/>
        <v>0</v>
      </c>
      <c r="T1585" s="7">
        <f t="shared" si="238"/>
        <v>305.93387493467117</v>
      </c>
      <c r="U1585" s="4">
        <f t="shared" si="239"/>
        <v>-3.982495939942321E-3</v>
      </c>
      <c r="V1585" s="5">
        <f>T1585/MAX($T$14:T1585)-1</f>
        <v>-2.5071575540082103E-2</v>
      </c>
      <c r="Z1585" s="3"/>
      <c r="AA1585" s="3"/>
      <c r="AC1585" s="3"/>
      <c r="AE1585" s="3"/>
      <c r="AG1585" s="3"/>
      <c r="AL1585" s="3"/>
    </row>
    <row r="1586" spans="1:38" x14ac:dyDescent="0.25">
      <c r="A1586" s="3">
        <v>44876</v>
      </c>
      <c r="B1586">
        <v>19984712</v>
      </c>
      <c r="C1586">
        <v>36996896</v>
      </c>
      <c r="D1586">
        <v>26115818</v>
      </c>
      <c r="E1586">
        <v>35386936</v>
      </c>
      <c r="F1586">
        <v>21829002</v>
      </c>
      <c r="G1586">
        <v>38457740</v>
      </c>
      <c r="H1586">
        <v>38457740</v>
      </c>
      <c r="I1586">
        <v>28236574</v>
      </c>
      <c r="K1586" s="5">
        <f t="shared" si="231"/>
        <v>-1.7880472592801677E-4</v>
      </c>
      <c r="L1586" s="5">
        <f t="shared" si="236"/>
        <v>0</v>
      </c>
      <c r="M1586" s="5">
        <f t="shared" si="237"/>
        <v>-7.8687243040198585E-4</v>
      </c>
      <c r="N1586" s="5">
        <f t="shared" si="230"/>
        <v>0</v>
      </c>
      <c r="O1586" s="5">
        <f t="shared" si="235"/>
        <v>-2.1709517314993931E-4</v>
      </c>
      <c r="P1586" s="5">
        <f t="shared" si="232"/>
        <v>-2.5548131711169431E-3</v>
      </c>
      <c r="Q1586" s="5">
        <f t="shared" si="233"/>
        <v>-2.5548131711169431E-3</v>
      </c>
      <c r="R1586" s="5">
        <f t="shared" si="234"/>
        <v>0</v>
      </c>
      <c r="T1586" s="7">
        <f t="shared" si="238"/>
        <v>305.6932426961373</v>
      </c>
      <c r="U1586" s="4">
        <f t="shared" si="239"/>
        <v>-7.8654983396422851E-4</v>
      </c>
      <c r="V1586" s="5">
        <f>T1586/MAX($T$14:T1586)-1</f>
        <v>-2.5838405330467884E-2</v>
      </c>
      <c r="Z1586" s="3"/>
      <c r="AA1586" s="3"/>
      <c r="AC1586" s="3"/>
      <c r="AE1586" s="3"/>
      <c r="AG1586" s="3"/>
      <c r="AL1586" s="3"/>
    </row>
    <row r="1587" spans="1:38" x14ac:dyDescent="0.25">
      <c r="A1587" s="3">
        <v>44879</v>
      </c>
      <c r="B1587">
        <v>19950032</v>
      </c>
      <c r="C1587">
        <v>36996896</v>
      </c>
      <c r="D1587">
        <v>26094916</v>
      </c>
      <c r="E1587">
        <v>35386936</v>
      </c>
      <c r="F1587">
        <v>21767690</v>
      </c>
      <c r="G1587">
        <v>38181528</v>
      </c>
      <c r="H1587">
        <v>38181528</v>
      </c>
      <c r="I1587">
        <v>28157610</v>
      </c>
      <c r="K1587" s="5">
        <f t="shared" si="231"/>
        <v>-1.7353264835640037E-3</v>
      </c>
      <c r="L1587" s="5">
        <f t="shared" si="236"/>
        <v>0</v>
      </c>
      <c r="M1587" s="5">
        <f t="shared" si="237"/>
        <v>-8.0035785208798504E-4</v>
      </c>
      <c r="N1587" s="5">
        <f t="shared" si="230"/>
        <v>0</v>
      </c>
      <c r="O1587" s="5">
        <f t="shared" si="235"/>
        <v>-2.8087404087461243E-3</v>
      </c>
      <c r="P1587" s="5">
        <f t="shared" si="232"/>
        <v>-7.1822213161771842E-3</v>
      </c>
      <c r="Q1587" s="5">
        <f t="shared" si="233"/>
        <v>-7.1822213161771842E-3</v>
      </c>
      <c r="R1587" s="5">
        <f t="shared" si="234"/>
        <v>-2.7965149029764991E-3</v>
      </c>
      <c r="T1587" s="7">
        <f t="shared" si="238"/>
        <v>304.83327478523648</v>
      </c>
      <c r="U1587" s="4">
        <f t="shared" si="239"/>
        <v>-2.8131727849661226E-3</v>
      </c>
      <c r="V1587" s="5">
        <f>T1587/MAX($T$14:T1587)-1</f>
        <v>-2.8578890216751418E-2</v>
      </c>
      <c r="Z1587" s="3"/>
      <c r="AA1587" s="3"/>
      <c r="AC1587" s="3"/>
      <c r="AE1587" s="3"/>
      <c r="AG1587" s="3"/>
      <c r="AL1587" s="3"/>
    </row>
    <row r="1588" spans="1:38" x14ac:dyDescent="0.25">
      <c r="A1588" s="3">
        <v>44880</v>
      </c>
      <c r="B1588">
        <v>19921074</v>
      </c>
      <c r="C1588">
        <v>36996896</v>
      </c>
      <c r="D1588">
        <v>26094916</v>
      </c>
      <c r="E1588">
        <v>35386936</v>
      </c>
      <c r="F1588">
        <v>21720862</v>
      </c>
      <c r="G1588">
        <v>38126884</v>
      </c>
      <c r="H1588">
        <v>38126884</v>
      </c>
      <c r="I1588">
        <v>28135170</v>
      </c>
      <c r="K1588" s="5">
        <f t="shared" si="231"/>
        <v>-1.4515264937920991E-3</v>
      </c>
      <c r="L1588" s="5">
        <f t="shared" si="236"/>
        <v>0</v>
      </c>
      <c r="M1588" s="5">
        <f t="shared" si="237"/>
        <v>0</v>
      </c>
      <c r="N1588" s="5">
        <f t="shared" si="230"/>
        <v>0</v>
      </c>
      <c r="O1588" s="5">
        <f t="shared" si="235"/>
        <v>-2.1512618013210805E-3</v>
      </c>
      <c r="P1588" s="5">
        <f t="shared" si="232"/>
        <v>-1.4311632577931332E-3</v>
      </c>
      <c r="Q1588" s="5">
        <f t="shared" si="233"/>
        <v>-1.4311632577931332E-3</v>
      </c>
      <c r="R1588" s="5">
        <f t="shared" si="234"/>
        <v>-7.9694263824237055E-4</v>
      </c>
      <c r="T1588" s="7">
        <f t="shared" si="238"/>
        <v>304.55656019100655</v>
      </c>
      <c r="U1588" s="4">
        <f t="shared" si="239"/>
        <v>-9.0775718111772707E-4</v>
      </c>
      <c r="V1588" s="5">
        <f>T1588/MAX($T$14:T1588)-1</f>
        <v>-2.9460704705046581E-2</v>
      </c>
      <c r="Z1588" s="3"/>
      <c r="AA1588" s="3"/>
      <c r="AC1588" s="3"/>
      <c r="AE1588" s="3"/>
      <c r="AG1588" s="3"/>
      <c r="AL1588" s="3"/>
    </row>
    <row r="1589" spans="1:38" x14ac:dyDescent="0.25">
      <c r="A1589" s="3">
        <v>44881</v>
      </c>
      <c r="B1589">
        <v>19921074</v>
      </c>
      <c r="C1589">
        <v>36996896</v>
      </c>
      <c r="D1589">
        <v>26094916</v>
      </c>
      <c r="E1589">
        <v>35386936</v>
      </c>
      <c r="F1589">
        <v>21753502</v>
      </c>
      <c r="G1589">
        <v>38126884</v>
      </c>
      <c r="H1589">
        <v>38126884</v>
      </c>
      <c r="I1589">
        <v>28135170</v>
      </c>
      <c r="K1589" s="5">
        <f t="shared" si="231"/>
        <v>0</v>
      </c>
      <c r="L1589" s="5">
        <f t="shared" si="236"/>
        <v>0</v>
      </c>
      <c r="M1589" s="5">
        <f t="shared" si="237"/>
        <v>0</v>
      </c>
      <c r="N1589" s="5">
        <f t="shared" si="230"/>
        <v>0</v>
      </c>
      <c r="O1589" s="5">
        <f t="shared" si="235"/>
        <v>1.5027027932870141E-3</v>
      </c>
      <c r="P1589" s="5">
        <f t="shared" si="232"/>
        <v>0</v>
      </c>
      <c r="Q1589" s="5">
        <f t="shared" si="233"/>
        <v>0</v>
      </c>
      <c r="R1589" s="5">
        <f t="shared" si="234"/>
        <v>0</v>
      </c>
      <c r="T1589" s="7">
        <f t="shared" si="238"/>
        <v>304.61376744022067</v>
      </c>
      <c r="U1589" s="4">
        <f t="shared" si="239"/>
        <v>1.8783784916087676E-4</v>
      </c>
      <c r="V1589" s="5">
        <f>T1589/MAX($T$14:T1589)-1</f>
        <v>-2.9278400691292283E-2</v>
      </c>
      <c r="Z1589" s="3"/>
      <c r="AA1589" s="3"/>
      <c r="AC1589" s="3"/>
      <c r="AE1589" s="3"/>
      <c r="AG1589" s="3"/>
      <c r="AL1589" s="3"/>
    </row>
    <row r="1590" spans="1:38" x14ac:dyDescent="0.25">
      <c r="A1590" s="3">
        <v>44882</v>
      </c>
      <c r="B1590">
        <v>19921074</v>
      </c>
      <c r="C1590">
        <v>36996896</v>
      </c>
      <c r="D1590">
        <v>26094916</v>
      </c>
      <c r="E1590">
        <v>35386936</v>
      </c>
      <c r="F1590">
        <v>21749614</v>
      </c>
      <c r="G1590">
        <v>38126884</v>
      </c>
      <c r="H1590">
        <v>38126884</v>
      </c>
      <c r="I1590">
        <v>28135170</v>
      </c>
      <c r="K1590" s="5">
        <f t="shared" si="231"/>
        <v>0</v>
      </c>
      <c r="L1590" s="5">
        <f t="shared" si="236"/>
        <v>0</v>
      </c>
      <c r="M1590" s="5">
        <f t="shared" si="237"/>
        <v>0</v>
      </c>
      <c r="N1590" s="5">
        <f t="shared" si="230"/>
        <v>0</v>
      </c>
      <c r="O1590" s="5">
        <f t="shared" si="235"/>
        <v>-1.7872984313049844E-4</v>
      </c>
      <c r="P1590" s="5">
        <f t="shared" si="232"/>
        <v>0</v>
      </c>
      <c r="Q1590" s="5">
        <f t="shared" si="233"/>
        <v>0</v>
      </c>
      <c r="R1590" s="5">
        <f t="shared" si="234"/>
        <v>0</v>
      </c>
      <c r="T1590" s="7">
        <f t="shared" si="238"/>
        <v>304.60696199386189</v>
      </c>
      <c r="U1590" s="4">
        <f t="shared" si="239"/>
        <v>-2.2341230391312306E-5</v>
      </c>
      <c r="V1590" s="5">
        <f>T1590/MAX($T$14:T1590)-1</f>
        <v>-2.9300087806188313E-2</v>
      </c>
      <c r="Z1590" s="3"/>
      <c r="AA1590" s="3"/>
      <c r="AC1590" s="3"/>
      <c r="AE1590" s="3"/>
      <c r="AG1590" s="3"/>
      <c r="AL1590" s="3"/>
    </row>
    <row r="1591" spans="1:38" x14ac:dyDescent="0.25">
      <c r="A1591" s="3">
        <v>44883</v>
      </c>
      <c r="B1591">
        <v>19921074</v>
      </c>
      <c r="C1591">
        <v>36996896</v>
      </c>
      <c r="D1591">
        <v>26094916</v>
      </c>
      <c r="E1591">
        <v>35386936</v>
      </c>
      <c r="F1591">
        <v>21711872</v>
      </c>
      <c r="G1591">
        <v>38126884</v>
      </c>
      <c r="H1591">
        <v>38126884</v>
      </c>
      <c r="I1591">
        <v>28135170</v>
      </c>
      <c r="K1591" s="5">
        <f t="shared" si="231"/>
        <v>0</v>
      </c>
      <c r="L1591" s="5">
        <f t="shared" si="236"/>
        <v>0</v>
      </c>
      <c r="M1591" s="5">
        <f t="shared" si="237"/>
        <v>0</v>
      </c>
      <c r="N1591" s="5">
        <f t="shared" si="230"/>
        <v>0</v>
      </c>
      <c r="O1591" s="5">
        <f t="shared" si="235"/>
        <v>-1.7352951643188064E-3</v>
      </c>
      <c r="P1591" s="5">
        <f t="shared" si="232"/>
        <v>0</v>
      </c>
      <c r="Q1591" s="5">
        <f t="shared" si="233"/>
        <v>0</v>
      </c>
      <c r="R1591" s="5">
        <f t="shared" si="234"/>
        <v>0</v>
      </c>
      <c r="T1591" s="7">
        <f t="shared" si="238"/>
        <v>304.54088912034115</v>
      </c>
      <c r="U1591" s="4">
        <f t="shared" si="239"/>
        <v>-2.169118955398508E-4</v>
      </c>
      <c r="V1591" s="5">
        <f>T1591/MAX($T$14:T1591)-1</f>
        <v>-2.951064416414273E-2</v>
      </c>
      <c r="Z1591" s="3"/>
      <c r="AA1591" s="3"/>
      <c r="AC1591" s="3"/>
      <c r="AE1591" s="3"/>
      <c r="AG1591" s="3"/>
      <c r="AL1591" s="3"/>
    </row>
    <row r="1592" spans="1:38" x14ac:dyDescent="0.25">
      <c r="A1592" s="3">
        <v>44886</v>
      </c>
      <c r="B1592">
        <v>19921074</v>
      </c>
      <c r="C1592">
        <v>36996896</v>
      </c>
      <c r="D1592">
        <v>26094916</v>
      </c>
      <c r="E1592">
        <v>35386936</v>
      </c>
      <c r="F1592">
        <v>21680356</v>
      </c>
      <c r="G1592">
        <v>38126884</v>
      </c>
      <c r="H1592">
        <v>38126884</v>
      </c>
      <c r="I1592">
        <v>28135170</v>
      </c>
      <c r="K1592" s="5">
        <f t="shared" si="231"/>
        <v>0</v>
      </c>
      <c r="L1592" s="5">
        <f t="shared" si="236"/>
        <v>0</v>
      </c>
      <c r="M1592" s="5">
        <f t="shared" si="237"/>
        <v>0</v>
      </c>
      <c r="N1592" s="5">
        <f t="shared" si="230"/>
        <v>0</v>
      </c>
      <c r="O1592" s="5">
        <f t="shared" si="235"/>
        <v>-1.451556088761019E-3</v>
      </c>
      <c r="P1592" s="5">
        <f t="shared" si="232"/>
        <v>0</v>
      </c>
      <c r="Q1592" s="5">
        <f t="shared" si="233"/>
        <v>0</v>
      </c>
      <c r="R1592" s="5">
        <f t="shared" si="234"/>
        <v>0</v>
      </c>
      <c r="T1592" s="7">
        <f t="shared" si="238"/>
        <v>304.48563184760621</v>
      </c>
      <c r="U1592" s="4">
        <f t="shared" si="239"/>
        <v>-1.8144451109512738E-4</v>
      </c>
      <c r="V1592" s="5">
        <f>T1592/MAX($T$14:T1592)-1</f>
        <v>-2.9686734130835446E-2</v>
      </c>
      <c r="Z1592" s="3"/>
      <c r="AA1592" s="3"/>
      <c r="AC1592" s="3"/>
      <c r="AE1592" s="3"/>
      <c r="AG1592" s="3"/>
      <c r="AL1592" s="3"/>
    </row>
    <row r="1593" spans="1:38" x14ac:dyDescent="0.25">
      <c r="A1593" s="3">
        <v>44887</v>
      </c>
      <c r="B1593">
        <v>19921074</v>
      </c>
      <c r="C1593">
        <v>36996896</v>
      </c>
      <c r="D1593">
        <v>26094916</v>
      </c>
      <c r="E1593">
        <v>35386936</v>
      </c>
      <c r="F1593">
        <v>21680356</v>
      </c>
      <c r="G1593">
        <v>38126884</v>
      </c>
      <c r="H1593">
        <v>38126884</v>
      </c>
      <c r="I1593">
        <v>28135170</v>
      </c>
      <c r="K1593" s="5">
        <f t="shared" si="231"/>
        <v>0</v>
      </c>
      <c r="L1593" s="5">
        <f t="shared" si="236"/>
        <v>0</v>
      </c>
      <c r="M1593" s="5">
        <f t="shared" si="237"/>
        <v>0</v>
      </c>
      <c r="N1593" s="5">
        <f t="shared" si="230"/>
        <v>0</v>
      </c>
      <c r="O1593" s="5">
        <f t="shared" si="235"/>
        <v>0</v>
      </c>
      <c r="P1593" s="5">
        <f t="shared" si="232"/>
        <v>0</v>
      </c>
      <c r="Q1593" s="5">
        <f t="shared" si="233"/>
        <v>0</v>
      </c>
      <c r="R1593" s="5">
        <f t="shared" si="234"/>
        <v>0</v>
      </c>
      <c r="T1593" s="7">
        <f t="shared" si="238"/>
        <v>304.48563184760621</v>
      </c>
      <c r="U1593" s="4">
        <f t="shared" si="239"/>
        <v>0</v>
      </c>
      <c r="V1593" s="5">
        <f>T1593/MAX($T$14:T1593)-1</f>
        <v>-2.9686734130835446E-2</v>
      </c>
      <c r="Z1593" s="3"/>
      <c r="AA1593" s="3"/>
      <c r="AC1593" s="3"/>
      <c r="AE1593" s="3"/>
      <c r="AG1593" s="3"/>
      <c r="AL1593" s="3"/>
    </row>
    <row r="1594" spans="1:38" x14ac:dyDescent="0.25">
      <c r="A1594" s="3">
        <v>44888</v>
      </c>
      <c r="B1594">
        <v>19921074</v>
      </c>
      <c r="C1594">
        <v>36996896</v>
      </c>
      <c r="D1594">
        <v>26094916</v>
      </c>
      <c r="E1594">
        <v>35386936</v>
      </c>
      <c r="F1594">
        <v>21680356</v>
      </c>
      <c r="G1594">
        <v>38126884</v>
      </c>
      <c r="H1594">
        <v>38126884</v>
      </c>
      <c r="I1594">
        <v>28135170</v>
      </c>
      <c r="K1594" s="5">
        <f t="shared" si="231"/>
        <v>0</v>
      </c>
      <c r="L1594" s="5">
        <f t="shared" si="236"/>
        <v>0</v>
      </c>
      <c r="M1594" s="5">
        <f t="shared" si="237"/>
        <v>0</v>
      </c>
      <c r="N1594" s="5">
        <f t="shared" si="230"/>
        <v>0</v>
      </c>
      <c r="O1594" s="5">
        <f t="shared" si="235"/>
        <v>0</v>
      </c>
      <c r="P1594" s="5">
        <f t="shared" si="232"/>
        <v>0</v>
      </c>
      <c r="Q1594" s="5">
        <f t="shared" si="233"/>
        <v>0</v>
      </c>
      <c r="R1594" s="5">
        <f t="shared" si="234"/>
        <v>0</v>
      </c>
      <c r="T1594" s="7">
        <f t="shared" si="238"/>
        <v>304.48563184760621</v>
      </c>
      <c r="U1594" s="4">
        <f t="shared" si="239"/>
        <v>0</v>
      </c>
      <c r="V1594" s="5">
        <f>T1594/MAX($T$14:T1594)-1</f>
        <v>-2.9686734130835446E-2</v>
      </c>
      <c r="Z1594" s="3"/>
      <c r="AA1594" s="3"/>
      <c r="AC1594" s="3"/>
      <c r="AE1594" s="3"/>
      <c r="AG1594" s="3"/>
      <c r="AL1594" s="3"/>
    </row>
    <row r="1595" spans="1:38" x14ac:dyDescent="0.25">
      <c r="A1595" s="3">
        <v>44889</v>
      </c>
      <c r="B1595">
        <v>19921074</v>
      </c>
      <c r="C1595">
        <v>36996896</v>
      </c>
      <c r="D1595">
        <v>26094916</v>
      </c>
      <c r="E1595">
        <v>35386936</v>
      </c>
      <c r="F1595">
        <v>21680356</v>
      </c>
      <c r="G1595">
        <v>38126884</v>
      </c>
      <c r="H1595">
        <v>38126884</v>
      </c>
      <c r="I1595">
        <v>28135170</v>
      </c>
      <c r="K1595" s="5">
        <f t="shared" si="231"/>
        <v>0</v>
      </c>
      <c r="L1595" s="5">
        <f t="shared" si="236"/>
        <v>0</v>
      </c>
      <c r="M1595" s="5">
        <f t="shared" si="237"/>
        <v>0</v>
      </c>
      <c r="N1595" s="5">
        <f t="shared" si="230"/>
        <v>0</v>
      </c>
      <c r="O1595" s="5">
        <f t="shared" si="235"/>
        <v>0</v>
      </c>
      <c r="P1595" s="5">
        <f t="shared" si="232"/>
        <v>0</v>
      </c>
      <c r="Q1595" s="5">
        <f t="shared" si="233"/>
        <v>0</v>
      </c>
      <c r="R1595" s="5">
        <f t="shared" si="234"/>
        <v>0</v>
      </c>
      <c r="T1595" s="7">
        <f t="shared" si="238"/>
        <v>304.48563184760621</v>
      </c>
      <c r="U1595" s="4">
        <f t="shared" si="239"/>
        <v>0</v>
      </c>
      <c r="V1595" s="5">
        <f>T1595/MAX($T$14:T1595)-1</f>
        <v>-2.9686734130835446E-2</v>
      </c>
      <c r="Z1595" s="3"/>
      <c r="AA1595" s="3"/>
      <c r="AC1595" s="3"/>
      <c r="AE1595" s="3"/>
      <c r="AG1595" s="3"/>
      <c r="AL1595" s="3"/>
    </row>
    <row r="1596" spans="1:38" x14ac:dyDescent="0.25">
      <c r="Z1596" s="3"/>
      <c r="AA1596" s="3"/>
      <c r="AC1596" s="3"/>
      <c r="AE1596" s="3"/>
      <c r="AG1596" s="3"/>
      <c r="AL1596" s="3"/>
    </row>
    <row r="1597" spans="1:38" x14ac:dyDescent="0.25">
      <c r="Z1597" s="3"/>
      <c r="AA1597" s="3"/>
      <c r="AE1597" s="3"/>
      <c r="AG1597" s="3"/>
      <c r="AL1597" s="3"/>
    </row>
    <row r="1598" spans="1:38" x14ac:dyDescent="0.25">
      <c r="Z1598" s="3"/>
      <c r="AA1598" s="3"/>
      <c r="AE1598" s="3"/>
      <c r="AG1598" s="3"/>
      <c r="AL1598" s="3"/>
    </row>
    <row r="1599" spans="1:38" x14ac:dyDescent="0.25">
      <c r="Z1599" s="3"/>
      <c r="AA1599" s="3"/>
      <c r="AE1599" s="3"/>
      <c r="AL1599" s="3"/>
    </row>
    <row r="1600" spans="1:38" x14ac:dyDescent="0.25">
      <c r="Z1600" s="3"/>
      <c r="AL1600" s="3"/>
    </row>
    <row r="1601" spans="38:38" x14ac:dyDescent="0.25">
      <c r="AL1601" s="3"/>
    </row>
    <row r="1602" spans="38:38" x14ac:dyDescent="0.25">
      <c r="AL160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487"/>
  <sheetViews>
    <sheetView workbookViewId="0">
      <selection activeCell="A7" sqref="A7"/>
    </sheetView>
  </sheetViews>
  <sheetFormatPr defaultRowHeight="15" x14ac:dyDescent="0.25"/>
  <cols>
    <col min="1" max="2" width="10.7109375" bestFit="1" customWidth="1"/>
    <col min="3" max="3" width="13.140625" bestFit="1" customWidth="1"/>
    <col min="12" max="12" width="10" bestFit="1" customWidth="1"/>
    <col min="20" max="20" width="9.5703125" bestFit="1" customWidth="1"/>
  </cols>
  <sheetData>
    <row r="2" spans="1:28" x14ac:dyDescent="0.25">
      <c r="L2" s="3"/>
    </row>
    <row r="3" spans="1:28" x14ac:dyDescent="0.25">
      <c r="A3" t="s">
        <v>17</v>
      </c>
      <c r="B3" s="3">
        <v>44207</v>
      </c>
      <c r="C3" s="1">
        <f>-VLOOKUP(B3,$A$14:$T$486,20,FALSE)</f>
        <v>-100</v>
      </c>
      <c r="L3" s="3"/>
    </row>
    <row r="4" spans="1:28" x14ac:dyDescent="0.25">
      <c r="A4" t="s">
        <v>18</v>
      </c>
      <c r="B4" s="3">
        <v>44924</v>
      </c>
      <c r="C4" s="1">
        <f>VLOOKUP(B4,$A$14:$T$486,20,FALSE)</f>
        <v>129.7928928916678</v>
      </c>
      <c r="L4" s="3"/>
    </row>
    <row r="5" spans="1:28" x14ac:dyDescent="0.25">
      <c r="A5" t="s">
        <v>19</v>
      </c>
      <c r="C5" s="8">
        <f>XIRR(C3:C4,B3:B4)</f>
        <v>0.14196327328681951</v>
      </c>
      <c r="L5" s="3"/>
    </row>
    <row r="6" spans="1:28" x14ac:dyDescent="0.25">
      <c r="A6" t="s">
        <v>20</v>
      </c>
      <c r="C6" s="9">
        <f>MIN(V15:V465)</f>
        <v>-4.1336431250815209E-2</v>
      </c>
      <c r="L6" s="3"/>
    </row>
    <row r="7" spans="1:28" x14ac:dyDescent="0.25">
      <c r="A7" t="s">
        <v>11</v>
      </c>
      <c r="C7" s="10">
        <f>ABS(C5/C6)</f>
        <v>3.4343379191453498</v>
      </c>
      <c r="L7" s="3"/>
    </row>
    <row r="8" spans="1:28" x14ac:dyDescent="0.25">
      <c r="L8" s="3"/>
    </row>
    <row r="9" spans="1:28" x14ac:dyDescent="0.25">
      <c r="L9" s="3"/>
    </row>
    <row r="10" spans="1:28" x14ac:dyDescent="0.25">
      <c r="L10" s="3"/>
    </row>
    <row r="11" spans="1:28" x14ac:dyDescent="0.25">
      <c r="A11" t="s">
        <v>15</v>
      </c>
      <c r="L11" s="3"/>
    </row>
    <row r="12" spans="1:28" x14ac:dyDescent="0.25">
      <c r="A12" t="s">
        <v>14</v>
      </c>
      <c r="B12" s="1">
        <f>100/8</f>
        <v>12.5</v>
      </c>
      <c r="C12" s="1">
        <f t="shared" ref="C12:I12" si="0">100/8</f>
        <v>12.5</v>
      </c>
      <c r="D12" s="1">
        <f t="shared" si="0"/>
        <v>12.5</v>
      </c>
      <c r="E12" s="1">
        <f t="shared" si="0"/>
        <v>12.5</v>
      </c>
      <c r="F12" s="1">
        <f t="shared" si="0"/>
        <v>12.5</v>
      </c>
      <c r="G12" s="1">
        <f t="shared" si="0"/>
        <v>12.5</v>
      </c>
      <c r="H12" s="1">
        <f t="shared" si="0"/>
        <v>12.5</v>
      </c>
      <c r="I12" s="1">
        <f t="shared" si="0"/>
        <v>12.5</v>
      </c>
      <c r="K12" s="1">
        <f>B12</f>
        <v>12.5</v>
      </c>
      <c r="L12" s="1">
        <f t="shared" ref="L12:R12" si="1">C12</f>
        <v>12.5</v>
      </c>
      <c r="M12" s="1">
        <f t="shared" si="1"/>
        <v>12.5</v>
      </c>
      <c r="N12" s="1">
        <f t="shared" si="1"/>
        <v>12.5</v>
      </c>
      <c r="O12" s="1">
        <f t="shared" si="1"/>
        <v>12.5</v>
      </c>
      <c r="P12" s="1">
        <f t="shared" si="1"/>
        <v>12.5</v>
      </c>
      <c r="Q12" s="1">
        <f t="shared" si="1"/>
        <v>12.5</v>
      </c>
      <c r="R12" s="1">
        <f t="shared" si="1"/>
        <v>12.5</v>
      </c>
    </row>
    <row r="13" spans="1:28" x14ac:dyDescent="0.25">
      <c r="A13" s="2" t="s">
        <v>12</v>
      </c>
      <c r="B13" s="2">
        <v>1</v>
      </c>
      <c r="C13" s="2">
        <v>2</v>
      </c>
      <c r="D13" s="2">
        <v>3</v>
      </c>
      <c r="E13" s="2">
        <v>4</v>
      </c>
      <c r="F13" s="2">
        <v>5</v>
      </c>
      <c r="G13" s="2">
        <v>6</v>
      </c>
      <c r="H13" s="2">
        <v>7</v>
      </c>
      <c r="I13" s="2">
        <v>8</v>
      </c>
      <c r="K13" s="2">
        <v>1</v>
      </c>
      <c r="L13" s="2">
        <f>K13+1</f>
        <v>2</v>
      </c>
      <c r="M13" s="2">
        <f t="shared" ref="M13:R13" si="2">L13+1</f>
        <v>3</v>
      </c>
      <c r="N13" s="2">
        <f t="shared" si="2"/>
        <v>4</v>
      </c>
      <c r="O13" s="2">
        <f t="shared" si="2"/>
        <v>5</v>
      </c>
      <c r="P13" s="2">
        <f t="shared" si="2"/>
        <v>6</v>
      </c>
      <c r="Q13" s="2">
        <f t="shared" si="2"/>
        <v>7</v>
      </c>
      <c r="R13" s="2">
        <f t="shared" si="2"/>
        <v>8</v>
      </c>
      <c r="T13" t="s">
        <v>16</v>
      </c>
    </row>
    <row r="14" spans="1:28" x14ac:dyDescent="0.25">
      <c r="A14" s="6">
        <v>44207</v>
      </c>
      <c r="B14">
        <v>1000000</v>
      </c>
      <c r="C14">
        <v>1000000</v>
      </c>
      <c r="D14">
        <v>1000000</v>
      </c>
      <c r="E14">
        <v>1000000</v>
      </c>
      <c r="F14">
        <v>1000000</v>
      </c>
      <c r="G14">
        <v>1000000</v>
      </c>
      <c r="H14">
        <v>1000000</v>
      </c>
      <c r="I14">
        <v>1000000</v>
      </c>
      <c r="L14" s="3"/>
      <c r="M14" s="3"/>
      <c r="O14" s="3"/>
      <c r="T14">
        <v>100</v>
      </c>
    </row>
    <row r="15" spans="1:28" x14ac:dyDescent="0.25">
      <c r="A15" s="6">
        <v>44208</v>
      </c>
      <c r="B15">
        <v>1000000</v>
      </c>
      <c r="C15">
        <v>1002677.06</v>
      </c>
      <c r="D15">
        <v>1000000</v>
      </c>
      <c r="E15">
        <v>1000829.25</v>
      </c>
      <c r="F15">
        <v>1000000</v>
      </c>
      <c r="G15">
        <v>1002117.88</v>
      </c>
      <c r="H15">
        <v>1000000</v>
      </c>
      <c r="I15">
        <v>1000829.25</v>
      </c>
      <c r="K15" s="5">
        <f>B15/B14-1</f>
        <v>0</v>
      </c>
      <c r="L15" s="5">
        <f t="shared" ref="L15:R15" si="3">C15/C14-1</f>
        <v>2.6770600000001199E-3</v>
      </c>
      <c r="M15" s="5">
        <f t="shared" si="3"/>
        <v>0</v>
      </c>
      <c r="N15" s="5">
        <f t="shared" si="3"/>
        <v>8.292500000000036E-4</v>
      </c>
      <c r="O15" s="5">
        <f t="shared" si="3"/>
        <v>0</v>
      </c>
      <c r="P15" s="5">
        <f t="shared" si="3"/>
        <v>2.1178799999999054E-3</v>
      </c>
      <c r="Q15" s="5">
        <f t="shared" si="3"/>
        <v>0</v>
      </c>
      <c r="R15" s="5">
        <f t="shared" si="3"/>
        <v>8.292500000000036E-4</v>
      </c>
      <c r="T15" s="7">
        <f>T14*(1+U15)</f>
        <v>100.08066799999999</v>
      </c>
      <c r="U15" s="4">
        <f>(K15*$K$12%)+(L15*$L$12%)+(M15*$M$12%)+(N15*$N$12%)+(O15*$O$12%)+(P15*$P$12%)+(Q15*$Q$12%)+(R15*$R$12%)</f>
        <v>8.0668000000000406E-4</v>
      </c>
      <c r="V15" s="5">
        <f>T15/MAX($T$14:T15)-1</f>
        <v>0</v>
      </c>
      <c r="AB15" s="3"/>
    </row>
    <row r="16" spans="1:28" x14ac:dyDescent="0.25">
      <c r="A16" s="6">
        <v>44209</v>
      </c>
      <c r="B16">
        <v>1002772.13</v>
      </c>
      <c r="C16">
        <v>1002974.88</v>
      </c>
      <c r="D16">
        <v>995555.31</v>
      </c>
      <c r="E16">
        <v>997687.69</v>
      </c>
      <c r="F16">
        <v>1002772.13</v>
      </c>
      <c r="G16">
        <v>1001382.88</v>
      </c>
      <c r="H16">
        <v>995555.31</v>
      </c>
      <c r="I16">
        <v>997687.69</v>
      </c>
      <c r="K16" s="5">
        <f t="shared" ref="K16:K79" si="4">B16/B15-1</f>
        <v>2.7721300000000948E-3</v>
      </c>
      <c r="L16" s="5">
        <f t="shared" ref="L16:L79" si="5">C16/C15-1</f>
        <v>2.9702484666382922E-4</v>
      </c>
      <c r="M16" s="5">
        <f t="shared" ref="M16:M79" si="6">D16/D15-1</f>
        <v>-4.4446899999999179E-3</v>
      </c>
      <c r="N16" s="5">
        <f t="shared" ref="N16:N79" si="7">E16/E15-1</f>
        <v>-3.1389570198913086E-3</v>
      </c>
      <c r="O16" s="5">
        <f t="shared" ref="O16:O79" si="8">F16/F15-1</f>
        <v>2.7721300000000948E-3</v>
      </c>
      <c r="P16" s="5">
        <f t="shared" ref="P16:P79" si="9">G16/G15-1</f>
        <v>-7.334466480131141E-4</v>
      </c>
      <c r="Q16" s="5">
        <f t="shared" ref="Q16:Q79" si="10">H16/H15-1</f>
        <v>-4.4446899999999179E-3</v>
      </c>
      <c r="R16" s="5">
        <f t="shared" ref="R16:R79" si="11">I16/I15-1</f>
        <v>-3.1389570198913086E-3</v>
      </c>
      <c r="T16" s="7">
        <f>T15*(1+U16)</f>
        <v>99.954823367462865</v>
      </c>
      <c r="U16" s="4">
        <f t="shared" ref="U16:U79" si="12">(K16*$K$12%)+(L16*$L$12%)+(M16*$M$12%)+(N16*$N$12%)+(O16*$O$12%)+(P16*$P$12%)+(Q16*$Q$12%)+(R16*$R$12%)</f>
        <v>-1.2574319801414435E-3</v>
      </c>
      <c r="V16" s="5">
        <f>T16/MAX($T$14:T16)-1</f>
        <v>-1.257431980141499E-3</v>
      </c>
      <c r="AB16" s="3"/>
    </row>
    <row r="17" spans="1:28" x14ac:dyDescent="0.25">
      <c r="A17" s="6">
        <v>44210</v>
      </c>
      <c r="B17">
        <v>1000967.75</v>
      </c>
      <c r="C17">
        <v>1001445.13</v>
      </c>
      <c r="D17">
        <v>993888.88</v>
      </c>
      <c r="E17">
        <v>995736.5</v>
      </c>
      <c r="F17">
        <v>1000967.75</v>
      </c>
      <c r="G17">
        <v>999945.25</v>
      </c>
      <c r="H17">
        <v>993888.88</v>
      </c>
      <c r="I17">
        <v>995736.5</v>
      </c>
      <c r="K17" s="5">
        <f t="shared" si="4"/>
        <v>-1.7993918518657281E-3</v>
      </c>
      <c r="L17" s="5">
        <f t="shared" si="5"/>
        <v>-1.5252126753164674E-3</v>
      </c>
      <c r="M17" s="5">
        <f t="shared" si="6"/>
        <v>-1.6738698325058365E-3</v>
      </c>
      <c r="N17" s="5">
        <f t="shared" si="7"/>
        <v>-1.9557122129070237E-3</v>
      </c>
      <c r="O17" s="5">
        <f t="shared" si="8"/>
        <v>-1.7993918518657281E-3</v>
      </c>
      <c r="P17" s="5">
        <f t="shared" si="9"/>
        <v>-1.4356446756909058E-3</v>
      </c>
      <c r="Q17" s="5">
        <f t="shared" si="10"/>
        <v>-1.6738698325058365E-3</v>
      </c>
      <c r="R17" s="5">
        <f t="shared" si="11"/>
        <v>-1.9557122129070237E-3</v>
      </c>
      <c r="T17" s="7">
        <f>T16*(1+U17)</f>
        <v>99.782166339028578</v>
      </c>
      <c r="U17" s="4">
        <f t="shared" si="12"/>
        <v>-1.7273506431955687E-3</v>
      </c>
      <c r="V17" s="5">
        <f>T17/MAX($T$14:T17)-1</f>
        <v>-2.9826105973973505E-3</v>
      </c>
      <c r="AB17" s="3"/>
    </row>
    <row r="18" spans="1:28" x14ac:dyDescent="0.25">
      <c r="A18" s="6">
        <v>44211</v>
      </c>
      <c r="B18">
        <v>1000086</v>
      </c>
      <c r="C18">
        <v>999801.63</v>
      </c>
      <c r="D18">
        <v>992452.5</v>
      </c>
      <c r="E18">
        <v>993963.56</v>
      </c>
      <c r="F18">
        <v>999040.63</v>
      </c>
      <c r="G18">
        <v>998304.25</v>
      </c>
      <c r="H18">
        <v>992452.5</v>
      </c>
      <c r="I18">
        <v>994605.88</v>
      </c>
      <c r="K18" s="5">
        <f t="shared" si="4"/>
        <v>-8.8089751143327621E-4</v>
      </c>
      <c r="L18" s="5">
        <f t="shared" si="5"/>
        <v>-1.6411283561786894E-3</v>
      </c>
      <c r="M18" s="5">
        <f t="shared" si="6"/>
        <v>-1.4452118631209654E-3</v>
      </c>
      <c r="N18" s="5">
        <f t="shared" si="7"/>
        <v>-1.7805312951769681E-3</v>
      </c>
      <c r="O18" s="5">
        <f t="shared" si="8"/>
        <v>-1.9252568327001729E-3</v>
      </c>
      <c r="P18" s="5">
        <f t="shared" si="9"/>
        <v>-1.6410898496692639E-3</v>
      </c>
      <c r="Q18" s="5">
        <f t="shared" si="10"/>
        <v>-1.4452118631209654E-3</v>
      </c>
      <c r="R18" s="5">
        <f t="shared" si="11"/>
        <v>-1.1354610381361097E-3</v>
      </c>
      <c r="T18" s="7">
        <f>T17*(1+U18)</f>
        <v>99.633805367078025</v>
      </c>
      <c r="U18" s="4">
        <f t="shared" si="12"/>
        <v>-1.4868485761920514E-3</v>
      </c>
      <c r="V18" s="5">
        <f>T18/MAX($T$14:T18)-1</f>
        <v>-4.4650244832694641E-3</v>
      </c>
      <c r="AB18" s="3"/>
    </row>
    <row r="19" spans="1:28" x14ac:dyDescent="0.25">
      <c r="A19" s="6">
        <v>44214</v>
      </c>
      <c r="B19">
        <v>998688.56</v>
      </c>
      <c r="C19">
        <v>1003762.44</v>
      </c>
      <c r="D19">
        <v>991914.38</v>
      </c>
      <c r="E19">
        <v>994686.88</v>
      </c>
      <c r="F19">
        <v>998566.13</v>
      </c>
      <c r="G19">
        <v>1001653.13</v>
      </c>
      <c r="H19">
        <v>992754.75</v>
      </c>
      <c r="I19">
        <v>997263.75</v>
      </c>
      <c r="K19" s="5">
        <f t="shared" si="4"/>
        <v>-1.3973198304945145E-3</v>
      </c>
      <c r="L19" s="5">
        <f t="shared" si="5"/>
        <v>3.9615958617711389E-3</v>
      </c>
      <c r="M19" s="5">
        <f t="shared" si="6"/>
        <v>-5.4221234769424864E-4</v>
      </c>
      <c r="N19" s="5">
        <f t="shared" si="7"/>
        <v>7.2771279462191529E-4</v>
      </c>
      <c r="O19" s="5">
        <f t="shared" si="8"/>
        <v>-4.749556582097636E-4</v>
      </c>
      <c r="P19" s="5">
        <f t="shared" si="9"/>
        <v>3.354568509550182E-3</v>
      </c>
      <c r="Q19" s="5">
        <f t="shared" si="10"/>
        <v>3.0454858041073507E-4</v>
      </c>
      <c r="R19" s="5">
        <f t="shared" si="11"/>
        <v>2.6722846239357612E-3</v>
      </c>
      <c r="T19" s="7">
        <f t="shared" ref="T19:T80" si="13">T18*(1+U19)</f>
        <v>99.740989204688972</v>
      </c>
      <c r="U19" s="4">
        <f t="shared" si="12"/>
        <v>1.0757778167364007E-3</v>
      </c>
      <c r="V19" s="5">
        <f>T19/MAX($T$14:T19)-1</f>
        <v>-3.394050040823271E-3</v>
      </c>
      <c r="AB19" s="3"/>
    </row>
    <row r="20" spans="1:28" x14ac:dyDescent="0.25">
      <c r="A20" s="6">
        <v>44215</v>
      </c>
      <c r="B20">
        <v>1001753</v>
      </c>
      <c r="C20">
        <v>1002567.25</v>
      </c>
      <c r="D20">
        <v>994357</v>
      </c>
      <c r="E20">
        <v>993632.5</v>
      </c>
      <c r="F20">
        <v>1001025.13</v>
      </c>
      <c r="G20">
        <v>1000333.5</v>
      </c>
      <c r="H20">
        <v>992628.5</v>
      </c>
      <c r="I20">
        <v>996919.44</v>
      </c>
      <c r="K20" s="5">
        <f t="shared" si="4"/>
        <v>3.0684641065679141E-3</v>
      </c>
      <c r="L20" s="5">
        <f t="shared" si="5"/>
        <v>-1.190710024973618E-3</v>
      </c>
      <c r="M20" s="5">
        <f t="shared" si="6"/>
        <v>2.4625310906369879E-3</v>
      </c>
      <c r="N20" s="5">
        <f t="shared" si="7"/>
        <v>-1.0600119708022993E-3</v>
      </c>
      <c r="O20" s="5">
        <f t="shared" si="8"/>
        <v>2.4625309492523062E-3</v>
      </c>
      <c r="P20" s="5">
        <f t="shared" si="9"/>
        <v>-1.3174520804423162E-3</v>
      </c>
      <c r="Q20" s="5">
        <f t="shared" si="10"/>
        <v>-1.2717138850260046E-4</v>
      </c>
      <c r="R20" s="5">
        <f t="shared" si="11"/>
        <v>-3.4525470318158558E-4</v>
      </c>
      <c r="T20" s="7">
        <f t="shared" si="13"/>
        <v>99.790272798108205</v>
      </c>
      <c r="U20" s="4">
        <f t="shared" si="12"/>
        <v>4.941157473193486E-4</v>
      </c>
      <c r="V20" s="5">
        <f>T20/MAX($T$14:T20)-1</f>
        <v>-2.9016113470763383E-3</v>
      </c>
      <c r="AB20" s="3"/>
    </row>
    <row r="21" spans="1:28" x14ac:dyDescent="0.25">
      <c r="A21" s="6">
        <v>44216</v>
      </c>
      <c r="B21">
        <v>999385.13</v>
      </c>
      <c r="C21">
        <v>998022.69</v>
      </c>
      <c r="D21">
        <v>992006.56</v>
      </c>
      <c r="E21">
        <v>991398.69</v>
      </c>
      <c r="F21">
        <v>998658.94</v>
      </c>
      <c r="G21">
        <v>998026.38</v>
      </c>
      <c r="H21">
        <v>990282.19</v>
      </c>
      <c r="I21">
        <v>992651.63</v>
      </c>
      <c r="K21" s="5">
        <f t="shared" si="4"/>
        <v>-2.3637263876424841E-3</v>
      </c>
      <c r="L21" s="5">
        <f t="shared" si="5"/>
        <v>-4.5329228538035782E-3</v>
      </c>
      <c r="M21" s="5">
        <f t="shared" si="6"/>
        <v>-2.3637788037896845E-3</v>
      </c>
      <c r="N21" s="5">
        <f t="shared" si="7"/>
        <v>-2.2481249355270627E-3</v>
      </c>
      <c r="O21" s="5">
        <f t="shared" si="8"/>
        <v>-2.3637668317079141E-3</v>
      </c>
      <c r="P21" s="5">
        <f t="shared" si="9"/>
        <v>-2.3063508319974835E-3</v>
      </c>
      <c r="Q21" s="5">
        <f t="shared" si="10"/>
        <v>-2.3637342671503081E-3</v>
      </c>
      <c r="R21" s="5">
        <f t="shared" si="11"/>
        <v>-4.2809978708008289E-3</v>
      </c>
      <c r="T21" s="7">
        <f t="shared" si="13"/>
        <v>99.505578599378353</v>
      </c>
      <c r="U21" s="4">
        <f t="shared" si="12"/>
        <v>-2.852925347802418E-3</v>
      </c>
      <c r="V21" s="5">
        <f>T21/MAX($T$14:T21)-1</f>
        <v>-5.7462586143173233E-3</v>
      </c>
      <c r="AB21" s="3"/>
    </row>
    <row r="22" spans="1:28" x14ac:dyDescent="0.25">
      <c r="A22" s="6">
        <v>44217</v>
      </c>
      <c r="B22">
        <v>999385.13</v>
      </c>
      <c r="C22">
        <v>998982.56</v>
      </c>
      <c r="D22">
        <v>992006.56</v>
      </c>
      <c r="E22">
        <v>991398.69</v>
      </c>
      <c r="F22">
        <v>998658.94</v>
      </c>
      <c r="G22">
        <v>998026.38</v>
      </c>
      <c r="H22">
        <v>990282.19</v>
      </c>
      <c r="I22">
        <v>993705.75</v>
      </c>
      <c r="K22" s="5">
        <f t="shared" si="4"/>
        <v>0</v>
      </c>
      <c r="L22" s="5">
        <f t="shared" si="5"/>
        <v>9.6177172084144225E-4</v>
      </c>
      <c r="M22" s="5">
        <f t="shared" si="6"/>
        <v>0</v>
      </c>
      <c r="N22" s="5">
        <f t="shared" si="7"/>
        <v>0</v>
      </c>
      <c r="O22" s="5">
        <f t="shared" si="8"/>
        <v>0</v>
      </c>
      <c r="P22" s="5">
        <f t="shared" si="9"/>
        <v>0</v>
      </c>
      <c r="Q22" s="5">
        <f t="shared" si="10"/>
        <v>0</v>
      </c>
      <c r="R22" s="5">
        <f t="shared" si="11"/>
        <v>1.0619234060997851E-3</v>
      </c>
      <c r="T22" s="7">
        <f t="shared" si="13"/>
        <v>99.530749718692718</v>
      </c>
      <c r="U22" s="4">
        <f t="shared" si="12"/>
        <v>2.5296189086765342E-4</v>
      </c>
      <c r="V22" s="5">
        <f>T22/MAX($T$14:T22)-1</f>
        <v>-5.4947503078943694E-3</v>
      </c>
      <c r="AB22" s="3"/>
    </row>
    <row r="23" spans="1:28" x14ac:dyDescent="0.25">
      <c r="A23" s="6">
        <v>44225</v>
      </c>
      <c r="B23">
        <v>996915.63</v>
      </c>
      <c r="C23">
        <v>997071.5</v>
      </c>
      <c r="D23">
        <v>990108.88</v>
      </c>
      <c r="E23">
        <v>991398.69</v>
      </c>
      <c r="F23">
        <v>998658.94</v>
      </c>
      <c r="G23">
        <v>996117.19</v>
      </c>
      <c r="H23">
        <v>988387.81</v>
      </c>
      <c r="I23">
        <v>993099.44</v>
      </c>
      <c r="K23" s="5">
        <f t="shared" si="4"/>
        <v>-2.4710193556711779E-3</v>
      </c>
      <c r="L23" s="5">
        <f t="shared" si="5"/>
        <v>-1.9130063692003318E-3</v>
      </c>
      <c r="M23" s="5">
        <f t="shared" si="6"/>
        <v>-1.9129712206742422E-3</v>
      </c>
      <c r="N23" s="5">
        <f t="shared" si="7"/>
        <v>0</v>
      </c>
      <c r="O23" s="5">
        <f t="shared" si="8"/>
        <v>0</v>
      </c>
      <c r="P23" s="5">
        <f t="shared" si="9"/>
        <v>-1.9129654669048923E-3</v>
      </c>
      <c r="Q23" s="5">
        <f t="shared" si="10"/>
        <v>-1.9129698778082016E-3</v>
      </c>
      <c r="R23" s="5">
        <f t="shared" si="11"/>
        <v>-6.1015043940326752E-4</v>
      </c>
      <c r="T23" s="7">
        <f t="shared" si="13"/>
        <v>99.397215747333206</v>
      </c>
      <c r="U23" s="4">
        <f t="shared" si="12"/>
        <v>-1.3416353412077642E-3</v>
      </c>
      <c r="V23" s="5">
        <f>T23/MAX($T$14:T23)-1</f>
        <v>-6.829013697898012E-3</v>
      </c>
      <c r="AB23" s="3"/>
    </row>
    <row r="24" spans="1:28" x14ac:dyDescent="0.25">
      <c r="A24" s="6">
        <v>44228</v>
      </c>
      <c r="B24">
        <v>1017978.25</v>
      </c>
      <c r="C24">
        <v>1018635.19</v>
      </c>
      <c r="D24">
        <v>1010914.75</v>
      </c>
      <c r="E24">
        <v>1011579</v>
      </c>
      <c r="F24">
        <v>1020123.25</v>
      </c>
      <c r="G24">
        <v>1018036.38</v>
      </c>
      <c r="H24">
        <v>1009157.5</v>
      </c>
      <c r="I24">
        <v>1011858</v>
      </c>
      <c r="K24" s="5">
        <f t="shared" si="4"/>
        <v>2.1127785909024199E-2</v>
      </c>
      <c r="L24" s="5">
        <f t="shared" si="5"/>
        <v>2.1627024741956768E-2</v>
      </c>
      <c r="M24" s="5">
        <f t="shared" si="6"/>
        <v>2.1013719218435867E-2</v>
      </c>
      <c r="N24" s="5">
        <f t="shared" si="7"/>
        <v>2.0355393045758507E-2</v>
      </c>
      <c r="O24" s="5">
        <f t="shared" si="8"/>
        <v>2.1493133581721224E-2</v>
      </c>
      <c r="P24" s="5">
        <f t="shared" si="9"/>
        <v>2.2004629796620767E-2</v>
      </c>
      <c r="Q24" s="5">
        <f t="shared" si="10"/>
        <v>2.1013705136650795E-2</v>
      </c>
      <c r="R24" s="5">
        <f t="shared" si="11"/>
        <v>1.8888904015493146E-2</v>
      </c>
      <c r="T24" s="7">
        <f t="shared" si="13"/>
        <v>101.47864681449975</v>
      </c>
      <c r="U24" s="4">
        <f t="shared" si="12"/>
        <v>2.0940536930707659E-2</v>
      </c>
      <c r="V24" s="5">
        <f>T24/MAX($T$14:T24)-1</f>
        <v>0</v>
      </c>
      <c r="AB24" s="3"/>
    </row>
    <row r="25" spans="1:28" x14ac:dyDescent="0.25">
      <c r="A25" s="6">
        <v>44229</v>
      </c>
      <c r="B25">
        <v>1026590.56</v>
      </c>
      <c r="C25">
        <v>1035291.88</v>
      </c>
      <c r="D25">
        <v>1019269.5</v>
      </c>
      <c r="E25">
        <v>1010553.44</v>
      </c>
      <c r="F25">
        <v>1028753.69</v>
      </c>
      <c r="G25">
        <v>1027668.06</v>
      </c>
      <c r="H25">
        <v>1017497.69</v>
      </c>
      <c r="I25">
        <v>1010918.88</v>
      </c>
      <c r="K25" s="5">
        <f t="shared" si="4"/>
        <v>8.4602102255131317E-3</v>
      </c>
      <c r="L25" s="5">
        <f t="shared" si="5"/>
        <v>1.6351967970005044E-2</v>
      </c>
      <c r="M25" s="5">
        <f t="shared" si="6"/>
        <v>8.264544562239351E-3</v>
      </c>
      <c r="N25" s="5">
        <f t="shared" si="7"/>
        <v>-1.0138209670228493E-3</v>
      </c>
      <c r="O25" s="5">
        <f t="shared" si="8"/>
        <v>8.460193412903827E-3</v>
      </c>
      <c r="P25" s="5">
        <f t="shared" si="9"/>
        <v>9.4610371389676207E-3</v>
      </c>
      <c r="Q25" s="5">
        <f t="shared" si="10"/>
        <v>8.2645077700953529E-3</v>
      </c>
      <c r="R25" s="5">
        <f t="shared" si="11"/>
        <v>-9.2811441921691884E-4</v>
      </c>
      <c r="T25" s="7">
        <f t="shared" si="13"/>
        <v>102.20574798725858</v>
      </c>
      <c r="U25" s="4">
        <f t="shared" si="12"/>
        <v>7.1650657116855698E-3</v>
      </c>
      <c r="V25" s="5">
        <f>T25/MAX($T$14:T25)-1</f>
        <v>0</v>
      </c>
      <c r="AB25" s="3"/>
    </row>
    <row r="26" spans="1:28" x14ac:dyDescent="0.25">
      <c r="A26" s="6">
        <v>44230</v>
      </c>
      <c r="B26">
        <v>1024115.25</v>
      </c>
      <c r="C26">
        <v>1035909.06</v>
      </c>
      <c r="D26">
        <v>1020570.19</v>
      </c>
      <c r="E26">
        <v>1010512.5</v>
      </c>
      <c r="F26">
        <v>1026273.13</v>
      </c>
      <c r="G26">
        <v>1027939</v>
      </c>
      <c r="H26">
        <v>1018796.13</v>
      </c>
      <c r="I26">
        <v>1011958.63</v>
      </c>
      <c r="K26" s="5">
        <f t="shared" si="4"/>
        <v>-2.4111949753367057E-3</v>
      </c>
      <c r="L26" s="5">
        <f t="shared" si="5"/>
        <v>5.9614106120498001E-4</v>
      </c>
      <c r="M26" s="5">
        <f t="shared" si="6"/>
        <v>1.2761001874381783E-3</v>
      </c>
      <c r="N26" s="5">
        <f t="shared" si="7"/>
        <v>-4.0512454244856499E-5</v>
      </c>
      <c r="O26" s="5">
        <f t="shared" si="8"/>
        <v>-2.4112282892515546E-3</v>
      </c>
      <c r="P26" s="5">
        <f t="shared" si="9"/>
        <v>2.6364544208945517E-4</v>
      </c>
      <c r="Q26" s="5">
        <f t="shared" si="10"/>
        <v>1.2761110052250668E-3</v>
      </c>
      <c r="R26" s="5">
        <f t="shared" si="11"/>
        <v>1.0285197166364224E-3</v>
      </c>
      <c r="T26" s="7">
        <f t="shared" si="13"/>
        <v>102.2003512898895</v>
      </c>
      <c r="U26" s="4">
        <f t="shared" si="12"/>
        <v>-5.2802288279876763E-5</v>
      </c>
      <c r="V26" s="5">
        <f>T26/MAX($T$14:T26)-1</f>
        <v>-5.2802288279862886E-5</v>
      </c>
      <c r="AB26" s="3"/>
    </row>
    <row r="27" spans="1:28" x14ac:dyDescent="0.25">
      <c r="A27" s="6">
        <v>44231</v>
      </c>
      <c r="B27">
        <v>1019579.38</v>
      </c>
      <c r="C27">
        <v>1032797.06</v>
      </c>
      <c r="D27">
        <v>1020570.19</v>
      </c>
      <c r="E27">
        <v>1016645.38</v>
      </c>
      <c r="F27">
        <v>1026273.13</v>
      </c>
      <c r="G27">
        <v>1027023.69</v>
      </c>
      <c r="H27">
        <v>1018796.13</v>
      </c>
      <c r="I27">
        <v>1010517.5</v>
      </c>
      <c r="K27" s="5">
        <f t="shared" si="4"/>
        <v>-4.4290620611303622E-3</v>
      </c>
      <c r="L27" s="5">
        <f t="shared" si="5"/>
        <v>-3.0041247056956655E-3</v>
      </c>
      <c r="M27" s="5">
        <f t="shared" si="6"/>
        <v>0</v>
      </c>
      <c r="N27" s="5">
        <f t="shared" si="7"/>
        <v>6.0690788090200787E-3</v>
      </c>
      <c r="O27" s="5">
        <f t="shared" si="8"/>
        <v>0</v>
      </c>
      <c r="P27" s="5">
        <f t="shared" si="9"/>
        <v>-8.9043221436302389E-4</v>
      </c>
      <c r="Q27" s="5">
        <f t="shared" si="10"/>
        <v>0</v>
      </c>
      <c r="R27" s="5">
        <f t="shared" si="11"/>
        <v>-1.4240997183847526E-3</v>
      </c>
      <c r="T27" s="7">
        <f t="shared" si="13"/>
        <v>102.15335650375405</v>
      </c>
      <c r="U27" s="4">
        <f t="shared" si="12"/>
        <v>-4.5982998631921568E-4</v>
      </c>
      <c r="V27" s="5">
        <f>T27/MAX($T$14:T27)-1</f>
        <v>-5.1260799452346184E-4</v>
      </c>
      <c r="AB27" s="3"/>
    </row>
    <row r="28" spans="1:28" x14ac:dyDescent="0.25">
      <c r="A28" s="6">
        <v>44232</v>
      </c>
      <c r="B28">
        <v>1016343.19</v>
      </c>
      <c r="C28">
        <v>1030546.13</v>
      </c>
      <c r="D28">
        <v>1019431.75</v>
      </c>
      <c r="E28">
        <v>1016645.38</v>
      </c>
      <c r="F28">
        <v>1021909.44</v>
      </c>
      <c r="G28">
        <v>1024404.44</v>
      </c>
      <c r="H28">
        <v>1017300.06</v>
      </c>
      <c r="I28">
        <v>1009438.88</v>
      </c>
      <c r="K28" s="5">
        <f t="shared" si="4"/>
        <v>-3.174044182808089E-3</v>
      </c>
      <c r="L28" s="5">
        <f t="shared" si="5"/>
        <v>-2.1794504333697562E-3</v>
      </c>
      <c r="M28" s="5">
        <f t="shared" si="6"/>
        <v>-1.1154940749346087E-3</v>
      </c>
      <c r="N28" s="5">
        <f t="shared" si="7"/>
        <v>0</v>
      </c>
      <c r="O28" s="5">
        <f t="shared" si="8"/>
        <v>-4.2519772489805208E-3</v>
      </c>
      <c r="P28" s="5">
        <f t="shared" si="9"/>
        <v>-2.5503306549822247E-3</v>
      </c>
      <c r="Q28" s="5">
        <f t="shared" si="10"/>
        <v>-1.4684684756310906E-3</v>
      </c>
      <c r="R28" s="5">
        <f t="shared" si="11"/>
        <v>-1.0673936868980105E-3</v>
      </c>
      <c r="T28" s="7">
        <f t="shared" si="13"/>
        <v>101.95151221326944</v>
      </c>
      <c r="U28" s="4">
        <f t="shared" si="12"/>
        <v>-1.9758948447005376E-3</v>
      </c>
      <c r="V28" s="5">
        <f>T28/MAX($T$14:T28)-1</f>
        <v>-2.4874899797302508E-3</v>
      </c>
      <c r="AB28" s="3"/>
    </row>
    <row r="29" spans="1:28" x14ac:dyDescent="0.25">
      <c r="A29" s="6">
        <v>44235</v>
      </c>
      <c r="B29">
        <v>1013455.06</v>
      </c>
      <c r="C29">
        <v>1028459.69</v>
      </c>
      <c r="D29">
        <v>1020780.19</v>
      </c>
      <c r="E29">
        <v>1015989.5</v>
      </c>
      <c r="F29">
        <v>1023865.38</v>
      </c>
      <c r="G29">
        <v>1022063</v>
      </c>
      <c r="H29">
        <v>1016594.75</v>
      </c>
      <c r="I29">
        <v>1008578.94</v>
      </c>
      <c r="K29" s="5">
        <f t="shared" si="4"/>
        <v>-2.841687757065503E-3</v>
      </c>
      <c r="L29" s="5">
        <f t="shared" si="5"/>
        <v>-2.0245964147185269E-3</v>
      </c>
      <c r="M29" s="5">
        <f t="shared" si="6"/>
        <v>1.3227369071053818E-3</v>
      </c>
      <c r="N29" s="5">
        <f t="shared" si="7"/>
        <v>-6.4514137663218563E-4</v>
      </c>
      <c r="O29" s="5">
        <f t="shared" si="8"/>
        <v>1.9140052175270483E-3</v>
      </c>
      <c r="P29" s="5">
        <f t="shared" si="9"/>
        <v>-2.2856597536807799E-3</v>
      </c>
      <c r="Q29" s="5">
        <f t="shared" si="10"/>
        <v>-6.9331559854624025E-4</v>
      </c>
      <c r="R29" s="5">
        <f t="shared" si="11"/>
        <v>-8.5189902730919975E-4</v>
      </c>
      <c r="T29" s="7">
        <f t="shared" si="13"/>
        <v>101.87370335690019</v>
      </c>
      <c r="U29" s="4">
        <f t="shared" si="12"/>
        <v>-7.6319472541500066E-4</v>
      </c>
      <c r="V29" s="5">
        <f>T29/MAX($T$14:T29)-1</f>
        <v>-3.2487862659130728E-3</v>
      </c>
      <c r="AB29" s="3"/>
    </row>
    <row r="30" spans="1:28" x14ac:dyDescent="0.25">
      <c r="A30" s="6">
        <v>44236</v>
      </c>
      <c r="B30">
        <v>1009904.25</v>
      </c>
      <c r="C30">
        <v>1023972.5</v>
      </c>
      <c r="D30">
        <v>1018284.5</v>
      </c>
      <c r="E30">
        <v>1013504.94</v>
      </c>
      <c r="F30">
        <v>1023872.94</v>
      </c>
      <c r="G30">
        <v>1017375.56</v>
      </c>
      <c r="H30">
        <v>1011950.75</v>
      </c>
      <c r="I30">
        <v>1004208.56</v>
      </c>
      <c r="K30" s="5">
        <f t="shared" si="4"/>
        <v>-3.503667937678534E-3</v>
      </c>
      <c r="L30" s="5">
        <f t="shared" si="5"/>
        <v>-4.3630198087782901E-3</v>
      </c>
      <c r="M30" s="5">
        <f t="shared" si="6"/>
        <v>-2.4448848287308422E-3</v>
      </c>
      <c r="N30" s="5">
        <f t="shared" si="7"/>
        <v>-2.4454583438117128E-3</v>
      </c>
      <c r="O30" s="5">
        <f t="shared" si="8"/>
        <v>7.3837832077483512E-6</v>
      </c>
      <c r="P30" s="5">
        <f t="shared" si="9"/>
        <v>-4.5862534892662232E-3</v>
      </c>
      <c r="Q30" s="5">
        <f t="shared" si="10"/>
        <v>-4.5681919958764361E-3</v>
      </c>
      <c r="R30" s="5">
        <f t="shared" si="11"/>
        <v>-4.3332056883915726E-3</v>
      </c>
      <c r="T30" s="7">
        <f t="shared" si="13"/>
        <v>101.53959201379385</v>
      </c>
      <c r="U30" s="4">
        <f t="shared" si="12"/>
        <v>-3.2796622886657328E-3</v>
      </c>
      <c r="V30" s="5">
        <f>T30/MAX($T$14:T30)-1</f>
        <v>-6.5177936327786012E-3</v>
      </c>
      <c r="AB30" s="3"/>
    </row>
    <row r="31" spans="1:28" x14ac:dyDescent="0.25">
      <c r="A31" s="6">
        <v>44237</v>
      </c>
      <c r="B31">
        <v>1005366.06</v>
      </c>
      <c r="C31">
        <v>1021742.19</v>
      </c>
      <c r="D31">
        <v>1017244.44</v>
      </c>
      <c r="E31">
        <v>1010726.13</v>
      </c>
      <c r="F31">
        <v>1022635.56</v>
      </c>
      <c r="G31">
        <v>1014901.38</v>
      </c>
      <c r="H31">
        <v>1008378.5</v>
      </c>
      <c r="I31">
        <v>1002384.25</v>
      </c>
      <c r="K31" s="5">
        <f t="shared" si="4"/>
        <v>-4.4936834358305644E-3</v>
      </c>
      <c r="L31" s="5">
        <f t="shared" si="5"/>
        <v>-2.1780956031534071E-3</v>
      </c>
      <c r="M31" s="5">
        <f t="shared" si="6"/>
        <v>-1.0213844951976192E-3</v>
      </c>
      <c r="N31" s="5">
        <f t="shared" si="7"/>
        <v>-2.7417823932855967E-3</v>
      </c>
      <c r="O31" s="5">
        <f t="shared" si="8"/>
        <v>-1.208528862966074E-3</v>
      </c>
      <c r="P31" s="5">
        <f t="shared" si="9"/>
        <v>-2.4319239593293407E-3</v>
      </c>
      <c r="Q31" s="5">
        <f t="shared" si="10"/>
        <v>-3.5300630984265169E-3</v>
      </c>
      <c r="R31" s="5">
        <f t="shared" si="11"/>
        <v>-1.8166644586260494E-3</v>
      </c>
      <c r="T31" s="7">
        <f t="shared" si="13"/>
        <v>101.29307766613955</v>
      </c>
      <c r="U31" s="4">
        <f t="shared" si="12"/>
        <v>-2.427765788351896E-3</v>
      </c>
      <c r="V31" s="5">
        <f>T31/MAX($T$14:T31)-1</f>
        <v>-8.9297357447332137E-3</v>
      </c>
      <c r="AB31" s="3"/>
    </row>
    <row r="32" spans="1:28" x14ac:dyDescent="0.25">
      <c r="A32" s="6">
        <v>44238</v>
      </c>
      <c r="B32">
        <v>999792.13</v>
      </c>
      <c r="C32">
        <v>1022101.44</v>
      </c>
      <c r="D32">
        <v>1014679</v>
      </c>
      <c r="E32">
        <v>1011048.31</v>
      </c>
      <c r="F32">
        <v>1015139.19</v>
      </c>
      <c r="G32">
        <v>1015224.88</v>
      </c>
      <c r="H32">
        <v>1006149.13</v>
      </c>
      <c r="I32">
        <v>1002788.25</v>
      </c>
      <c r="K32" s="5">
        <f t="shared" si="4"/>
        <v>-5.5441795996177268E-3</v>
      </c>
      <c r="L32" s="5">
        <f t="shared" si="5"/>
        <v>3.5160533010780703E-4</v>
      </c>
      <c r="M32" s="5">
        <f t="shared" si="6"/>
        <v>-2.5219503780231634E-3</v>
      </c>
      <c r="N32" s="5">
        <f t="shared" si="7"/>
        <v>3.1876092883842411E-4</v>
      </c>
      <c r="O32" s="5">
        <f t="shared" si="8"/>
        <v>-7.3304413548851421E-3</v>
      </c>
      <c r="P32" s="5">
        <f t="shared" si="9"/>
        <v>3.1875018240690167E-4</v>
      </c>
      <c r="Q32" s="5">
        <f t="shared" si="10"/>
        <v>-2.2108464232428737E-3</v>
      </c>
      <c r="R32" s="5">
        <f t="shared" si="11"/>
        <v>4.0303905413519026E-4</v>
      </c>
      <c r="T32" s="7">
        <f t="shared" si="13"/>
        <v>101.08776593870112</v>
      </c>
      <c r="U32" s="4">
        <f t="shared" si="12"/>
        <v>-2.0269077825350729E-3</v>
      </c>
      <c r="V32" s="5">
        <f>T32/MAX($T$14:T32)-1</f>
        <v>-1.0938543776391363E-2</v>
      </c>
      <c r="AB32" s="3"/>
    </row>
    <row r="33" spans="1:28" x14ac:dyDescent="0.25">
      <c r="A33" s="6">
        <v>44239</v>
      </c>
      <c r="B33">
        <v>997751.88</v>
      </c>
      <c r="C33">
        <v>1020702.44</v>
      </c>
      <c r="D33">
        <v>1014679</v>
      </c>
      <c r="E33">
        <v>1011048.31</v>
      </c>
      <c r="F33">
        <v>1015139.19</v>
      </c>
      <c r="G33">
        <v>1015224.88</v>
      </c>
      <c r="H33">
        <v>1004350.25</v>
      </c>
      <c r="I33">
        <v>1001122.44</v>
      </c>
      <c r="K33" s="5">
        <f t="shared" si="4"/>
        <v>-2.0406741949449136E-3</v>
      </c>
      <c r="L33" s="5">
        <f t="shared" si="5"/>
        <v>-1.3687486831053253E-3</v>
      </c>
      <c r="M33" s="5">
        <f t="shared" si="6"/>
        <v>0</v>
      </c>
      <c r="N33" s="5">
        <f t="shared" si="7"/>
        <v>0</v>
      </c>
      <c r="O33" s="5">
        <f t="shared" si="8"/>
        <v>0</v>
      </c>
      <c r="P33" s="5">
        <f t="shared" si="9"/>
        <v>0</v>
      </c>
      <c r="Q33" s="5">
        <f t="shared" si="10"/>
        <v>-1.7878860562151599E-3</v>
      </c>
      <c r="R33" s="5">
        <f t="shared" si="11"/>
        <v>-1.6611782198285852E-3</v>
      </c>
      <c r="T33" s="7">
        <f t="shared" si="13"/>
        <v>101.00110229568529</v>
      </c>
      <c r="U33" s="4">
        <f t="shared" si="12"/>
        <v>-8.57310894261748E-4</v>
      </c>
      <c r="V33" s="5">
        <f>T33/MAX($T$14:T33)-1</f>
        <v>-1.1786476937906354E-2</v>
      </c>
      <c r="AB33" s="3"/>
    </row>
    <row r="34" spans="1:28" x14ac:dyDescent="0.25">
      <c r="A34" s="6">
        <v>44242</v>
      </c>
      <c r="B34">
        <v>1009047.25</v>
      </c>
      <c r="C34">
        <v>1032403.44</v>
      </c>
      <c r="D34">
        <v>1023152.75</v>
      </c>
      <c r="E34">
        <v>1017170.38</v>
      </c>
      <c r="F34">
        <v>1025707.06</v>
      </c>
      <c r="G34">
        <v>1024704.56</v>
      </c>
      <c r="H34">
        <v>1016919.63</v>
      </c>
      <c r="I34">
        <v>1011415.38</v>
      </c>
      <c r="K34" s="5">
        <f t="shared" si="4"/>
        <v>1.1320820563124334E-2</v>
      </c>
      <c r="L34" s="5">
        <f t="shared" si="5"/>
        <v>1.14636739773053E-2</v>
      </c>
      <c r="M34" s="5">
        <f t="shared" si="6"/>
        <v>8.3511632742965247E-3</v>
      </c>
      <c r="N34" s="5">
        <f t="shared" si="7"/>
        <v>6.0551705981288784E-3</v>
      </c>
      <c r="O34" s="5">
        <f t="shared" si="8"/>
        <v>1.0410266990086514E-2</v>
      </c>
      <c r="P34" s="5">
        <f t="shared" si="9"/>
        <v>9.3375174178158549E-3</v>
      </c>
      <c r="Q34" s="5">
        <f t="shared" si="10"/>
        <v>1.2514936895769102E-2</v>
      </c>
      <c r="R34" s="5">
        <f t="shared" si="11"/>
        <v>1.0281399745669439E-2</v>
      </c>
      <c r="T34" s="7">
        <f t="shared" si="13"/>
        <v>102.00776701908185</v>
      </c>
      <c r="U34" s="4">
        <f t="shared" si="12"/>
        <v>9.9668686827744934E-3</v>
      </c>
      <c r="V34" s="5">
        <f>T34/MAX($T$14:T34)-1</f>
        <v>-1.9370825230045075E-3</v>
      </c>
      <c r="AB34" s="3"/>
    </row>
    <row r="35" spans="1:28" x14ac:dyDescent="0.25">
      <c r="A35" s="6">
        <v>44243</v>
      </c>
      <c r="B35">
        <v>1009619.56</v>
      </c>
      <c r="C35">
        <v>1033044.38</v>
      </c>
      <c r="D35">
        <v>1021881.25</v>
      </c>
      <c r="E35">
        <v>1015386.5</v>
      </c>
      <c r="F35">
        <v>1024676</v>
      </c>
      <c r="G35">
        <v>1024830.81</v>
      </c>
      <c r="H35">
        <v>1016922.56</v>
      </c>
      <c r="I35">
        <v>1009820.06</v>
      </c>
      <c r="K35" s="5">
        <f t="shared" si="4"/>
        <v>5.6717859347021893E-4</v>
      </c>
      <c r="L35" s="5">
        <f t="shared" si="5"/>
        <v>6.208231929176744E-4</v>
      </c>
      <c r="M35" s="5">
        <f t="shared" si="6"/>
        <v>-1.2427274422123213E-3</v>
      </c>
      <c r="N35" s="5">
        <f t="shared" si="7"/>
        <v>-1.7537671515759357E-3</v>
      </c>
      <c r="O35" s="5">
        <f t="shared" si="8"/>
        <v>-1.0052187804967527E-3</v>
      </c>
      <c r="P35" s="5">
        <f t="shared" si="9"/>
        <v>1.2320624395378843E-4</v>
      </c>
      <c r="Q35" s="5">
        <f t="shared" si="10"/>
        <v>2.8812503107822351E-6</v>
      </c>
      <c r="R35" s="5">
        <f t="shared" si="11"/>
        <v>-1.5773143572326287E-3</v>
      </c>
      <c r="T35" s="7">
        <f t="shared" si="13"/>
        <v>101.95338491310103</v>
      </c>
      <c r="U35" s="4">
        <f t="shared" si="12"/>
        <v>-5.331173063581468E-4</v>
      </c>
      <c r="V35" s="5">
        <f>T35/MAX($T$14:T35)-1</f>
        <v>-2.4691671371457335E-3</v>
      </c>
      <c r="AB35" s="3"/>
    </row>
    <row r="36" spans="1:28" x14ac:dyDescent="0.25">
      <c r="A36" s="6">
        <v>44244</v>
      </c>
      <c r="B36">
        <v>1012751.88</v>
      </c>
      <c r="C36">
        <v>1032276.94</v>
      </c>
      <c r="D36">
        <v>1023373</v>
      </c>
      <c r="E36">
        <v>1016730.5</v>
      </c>
      <c r="F36">
        <v>1026171.81</v>
      </c>
      <c r="G36">
        <v>1027819.5</v>
      </c>
      <c r="H36">
        <v>1019888.19</v>
      </c>
      <c r="I36">
        <v>1007313.44</v>
      </c>
      <c r="K36" s="5">
        <f t="shared" si="4"/>
        <v>3.1024755502953028E-3</v>
      </c>
      <c r="L36" s="5">
        <f t="shared" si="5"/>
        <v>-7.4289160742546656E-4</v>
      </c>
      <c r="M36" s="5">
        <f t="shared" si="6"/>
        <v>1.4598075852747527E-3</v>
      </c>
      <c r="N36" s="5">
        <f t="shared" si="7"/>
        <v>1.3236339068916081E-3</v>
      </c>
      <c r="O36" s="5">
        <f t="shared" si="8"/>
        <v>1.4597882647784388E-3</v>
      </c>
      <c r="P36" s="5">
        <f t="shared" si="9"/>
        <v>2.9162764925070306E-3</v>
      </c>
      <c r="Q36" s="5">
        <f t="shared" si="10"/>
        <v>2.9162790920873594E-3</v>
      </c>
      <c r="R36" s="5">
        <f t="shared" si="11"/>
        <v>-2.4822442128947797E-3</v>
      </c>
      <c r="T36" s="7">
        <f t="shared" si="13"/>
        <v>102.08022926203907</v>
      </c>
      <c r="U36" s="4">
        <f t="shared" si="12"/>
        <v>1.2441406339392808E-3</v>
      </c>
      <c r="V36" s="5">
        <f>T36/MAX($T$14:T36)-1</f>
        <v>-1.228098494373886E-3</v>
      </c>
      <c r="AB36" s="3"/>
    </row>
    <row r="37" spans="1:28" x14ac:dyDescent="0.25">
      <c r="A37" s="6">
        <v>44245</v>
      </c>
      <c r="B37">
        <v>1028909.94</v>
      </c>
      <c r="C37">
        <v>1047270.69</v>
      </c>
      <c r="D37">
        <v>1032203.88</v>
      </c>
      <c r="E37">
        <v>1006683.69</v>
      </c>
      <c r="F37">
        <v>1034008.56</v>
      </c>
      <c r="G37">
        <v>1028681.25</v>
      </c>
      <c r="H37">
        <v>1028689</v>
      </c>
      <c r="I37">
        <v>1006740.38</v>
      </c>
      <c r="K37" s="5">
        <f t="shared" si="4"/>
        <v>1.5954608743851351E-2</v>
      </c>
      <c r="L37" s="5">
        <f t="shared" si="5"/>
        <v>1.4524929715082013E-2</v>
      </c>
      <c r="M37" s="5">
        <f t="shared" si="6"/>
        <v>8.6291899434516317E-3</v>
      </c>
      <c r="N37" s="5">
        <f t="shared" si="7"/>
        <v>-9.8814877688827574E-3</v>
      </c>
      <c r="O37" s="5">
        <f t="shared" si="8"/>
        <v>7.6368790524463659E-3</v>
      </c>
      <c r="P37" s="5">
        <f t="shared" si="9"/>
        <v>8.3842542391932007E-4</v>
      </c>
      <c r="Q37" s="5">
        <f t="shared" si="10"/>
        <v>8.6291910096538693E-3</v>
      </c>
      <c r="R37" s="5">
        <f t="shared" si="11"/>
        <v>-5.6889938845638977E-4</v>
      </c>
      <c r="T37" s="7">
        <f t="shared" si="13"/>
        <v>102.66416437018761</v>
      </c>
      <c r="U37" s="4">
        <f t="shared" si="12"/>
        <v>5.7203545913831755E-3</v>
      </c>
      <c r="V37" s="5">
        <f>T37/MAX($T$14:T37)-1</f>
        <v>0</v>
      </c>
      <c r="AB37" s="3"/>
    </row>
    <row r="38" spans="1:28" x14ac:dyDescent="0.25">
      <c r="A38" s="6">
        <v>44246</v>
      </c>
      <c r="B38">
        <v>1024278.81</v>
      </c>
      <c r="C38">
        <v>1042519.38</v>
      </c>
      <c r="D38">
        <v>1030383.5</v>
      </c>
      <c r="E38">
        <v>1006683.69</v>
      </c>
      <c r="F38">
        <v>1032184.94</v>
      </c>
      <c r="G38">
        <v>1024936.88</v>
      </c>
      <c r="H38">
        <v>1025558.06</v>
      </c>
      <c r="I38">
        <v>1004142</v>
      </c>
      <c r="K38" s="5">
        <f t="shared" si="4"/>
        <v>-4.5010061813571811E-3</v>
      </c>
      <c r="L38" s="5">
        <f t="shared" si="5"/>
        <v>-4.5368499714242283E-3</v>
      </c>
      <c r="M38" s="5">
        <f t="shared" si="6"/>
        <v>-1.76358569781776E-3</v>
      </c>
      <c r="N38" s="5">
        <f t="shared" si="7"/>
        <v>0</v>
      </c>
      <c r="O38" s="5">
        <f t="shared" si="8"/>
        <v>-1.7636411056404233E-3</v>
      </c>
      <c r="P38" s="5">
        <f t="shared" si="9"/>
        <v>-3.6399710794767781E-3</v>
      </c>
      <c r="Q38" s="5">
        <f t="shared" si="10"/>
        <v>-3.0436215415932111E-3</v>
      </c>
      <c r="R38" s="5">
        <f t="shared" si="11"/>
        <v>-2.5809831925088789E-3</v>
      </c>
      <c r="T38" s="7">
        <f t="shared" si="13"/>
        <v>102.38402391067639</v>
      </c>
      <c r="U38" s="4">
        <f t="shared" si="12"/>
        <v>-2.7287073462273076E-3</v>
      </c>
      <c r="V38" s="5">
        <f>T38/MAX($T$14:T38)-1</f>
        <v>-2.7287073462273215E-3</v>
      </c>
      <c r="AB38" s="3"/>
    </row>
    <row r="39" spans="1:28" x14ac:dyDescent="0.25">
      <c r="A39" s="6">
        <v>44249</v>
      </c>
      <c r="B39">
        <v>1027407.25</v>
      </c>
      <c r="C39">
        <v>1043139.25</v>
      </c>
      <c r="D39">
        <v>1032421.13</v>
      </c>
      <c r="E39">
        <v>1006141.25</v>
      </c>
      <c r="F39">
        <v>1032419.69</v>
      </c>
      <c r="G39">
        <v>1025981.94</v>
      </c>
      <c r="H39">
        <v>1028302.25</v>
      </c>
      <c r="I39">
        <v>1006696.5</v>
      </c>
      <c r="K39" s="5">
        <f t="shared" si="4"/>
        <v>3.0542855807003111E-3</v>
      </c>
      <c r="L39" s="5">
        <f t="shared" si="5"/>
        <v>5.9458846702686863E-4</v>
      </c>
      <c r="M39" s="5">
        <f t="shared" si="6"/>
        <v>1.9775452537817984E-3</v>
      </c>
      <c r="N39" s="5">
        <f t="shared" si="7"/>
        <v>-5.3883857003778068E-4</v>
      </c>
      <c r="O39" s="5">
        <f t="shared" si="8"/>
        <v>2.2743017351145589E-4</v>
      </c>
      <c r="P39" s="5">
        <f t="shared" si="9"/>
        <v>1.0196335212369068E-3</v>
      </c>
      <c r="Q39" s="5">
        <f t="shared" si="10"/>
        <v>2.6758016996131229E-3</v>
      </c>
      <c r="R39" s="5">
        <f t="shared" si="11"/>
        <v>2.5439629056447366E-3</v>
      </c>
      <c r="T39" s="7">
        <f t="shared" si="13"/>
        <v>102.53189727199546</v>
      </c>
      <c r="U39" s="4">
        <f t="shared" si="12"/>
        <v>1.4443011289346774E-3</v>
      </c>
      <c r="V39" s="5">
        <f>T39/MAX($T$14:T39)-1</f>
        <v>-1.2883472923932437E-3</v>
      </c>
      <c r="AB39" s="3"/>
    </row>
    <row r="40" spans="1:28" x14ac:dyDescent="0.25">
      <c r="A40" s="6">
        <v>44250</v>
      </c>
      <c r="B40">
        <v>1020807.13</v>
      </c>
      <c r="C40">
        <v>1036731.63</v>
      </c>
      <c r="D40">
        <v>1031148.63</v>
      </c>
      <c r="E40">
        <v>1005323.94</v>
      </c>
      <c r="F40">
        <v>1031581.06</v>
      </c>
      <c r="G40">
        <v>1020944.63</v>
      </c>
      <c r="H40">
        <v>1025774.25</v>
      </c>
      <c r="I40">
        <v>1004147.44</v>
      </c>
      <c r="K40" s="5">
        <f t="shared" si="4"/>
        <v>-6.4240543367782843E-3</v>
      </c>
      <c r="L40" s="5">
        <f t="shared" si="5"/>
        <v>-6.1426314847227159E-3</v>
      </c>
      <c r="M40" s="5">
        <f t="shared" si="6"/>
        <v>-1.23253967109338E-3</v>
      </c>
      <c r="N40" s="5">
        <f t="shared" si="7"/>
        <v>-8.1232133162223441E-4</v>
      </c>
      <c r="O40" s="5">
        <f t="shared" si="8"/>
        <v>-8.1229562756579554E-4</v>
      </c>
      <c r="P40" s="5">
        <f t="shared" si="9"/>
        <v>-4.909745292397627E-3</v>
      </c>
      <c r="Q40" s="5">
        <f t="shared" si="10"/>
        <v>-2.4584211500071618E-3</v>
      </c>
      <c r="R40" s="5">
        <f t="shared" si="11"/>
        <v>-2.5321037671235391E-3</v>
      </c>
      <c r="T40" s="7">
        <f t="shared" si="13"/>
        <v>102.20733110725871</v>
      </c>
      <c r="U40" s="4">
        <f t="shared" si="12"/>
        <v>-3.1655140826638423E-3</v>
      </c>
      <c r="V40" s="5">
        <f>T40/MAX($T$14:T40)-1</f>
        <v>-4.4497830935597005E-3</v>
      </c>
      <c r="AB40" s="3"/>
    </row>
    <row r="41" spans="1:28" x14ac:dyDescent="0.25">
      <c r="A41" s="6">
        <v>44251</v>
      </c>
      <c r="B41">
        <v>1033723.56</v>
      </c>
      <c r="C41">
        <v>1055808</v>
      </c>
      <c r="D41">
        <v>1049366.6299999999</v>
      </c>
      <c r="E41">
        <v>1005323.94</v>
      </c>
      <c r="F41">
        <v>1044660.38</v>
      </c>
      <c r="G41">
        <v>1039942.56</v>
      </c>
      <c r="H41">
        <v>1043684.5</v>
      </c>
      <c r="I41">
        <v>1003948.19</v>
      </c>
      <c r="K41" s="5">
        <f t="shared" si="4"/>
        <v>1.2653154176146986E-2</v>
      </c>
      <c r="L41" s="5">
        <f t="shared" si="5"/>
        <v>1.8400490009164772E-2</v>
      </c>
      <c r="M41" s="5">
        <f t="shared" si="6"/>
        <v>1.7667676094376361E-2</v>
      </c>
      <c r="N41" s="5">
        <f t="shared" si="7"/>
        <v>0</v>
      </c>
      <c r="O41" s="5">
        <f t="shared" si="8"/>
        <v>1.2678906687177749E-2</v>
      </c>
      <c r="P41" s="5">
        <f t="shared" si="9"/>
        <v>1.8608188379422685E-2</v>
      </c>
      <c r="Q41" s="5">
        <f t="shared" si="10"/>
        <v>1.7460225775798088E-2</v>
      </c>
      <c r="R41" s="5">
        <f t="shared" si="11"/>
        <v>-1.9842703577477305E-4</v>
      </c>
      <c r="T41" s="7">
        <f t="shared" si="13"/>
        <v>103.4500472295079</v>
      </c>
      <c r="U41" s="4">
        <f t="shared" si="12"/>
        <v>1.2158776760788984E-2</v>
      </c>
      <c r="V41" s="5">
        <f>T41/MAX($T$14:T41)-1</f>
        <v>0</v>
      </c>
      <c r="AB41" s="3"/>
    </row>
    <row r="42" spans="1:28" x14ac:dyDescent="0.25">
      <c r="A42" s="6">
        <v>44252</v>
      </c>
      <c r="B42">
        <v>1034938.63</v>
      </c>
      <c r="C42">
        <v>1063773.3799999999</v>
      </c>
      <c r="D42">
        <v>1057029.5</v>
      </c>
      <c r="E42">
        <v>1005323.94</v>
      </c>
      <c r="F42">
        <v>1045358.25</v>
      </c>
      <c r="G42">
        <v>1047788.19</v>
      </c>
      <c r="H42">
        <v>1051305.8799999999</v>
      </c>
      <c r="I42">
        <v>1003948.19</v>
      </c>
      <c r="K42" s="5">
        <f t="shared" si="4"/>
        <v>1.1754303055644399E-3</v>
      </c>
      <c r="L42" s="5">
        <f t="shared" si="5"/>
        <v>7.5443451839727338E-3</v>
      </c>
      <c r="M42" s="5">
        <f t="shared" si="6"/>
        <v>7.3023762914969925E-3</v>
      </c>
      <c r="N42" s="5">
        <f t="shared" si="7"/>
        <v>0</v>
      </c>
      <c r="O42" s="5">
        <f t="shared" si="8"/>
        <v>6.6803529009118456E-4</v>
      </c>
      <c r="P42" s="5">
        <f t="shared" si="9"/>
        <v>7.5442916770325219E-3</v>
      </c>
      <c r="Q42" s="5">
        <f t="shared" si="10"/>
        <v>7.3023792151745148E-3</v>
      </c>
      <c r="R42" s="5">
        <f t="shared" si="11"/>
        <v>0</v>
      </c>
      <c r="T42" s="7">
        <f t="shared" si="13"/>
        <v>103.85785841023002</v>
      </c>
      <c r="U42" s="4">
        <f t="shared" si="12"/>
        <v>3.9421072454165484E-3</v>
      </c>
      <c r="V42" s="5">
        <f>T42/MAX($T$14:T42)-1</f>
        <v>0</v>
      </c>
      <c r="AB42" s="3"/>
    </row>
    <row r="43" spans="1:28" x14ac:dyDescent="0.25">
      <c r="A43" s="6">
        <v>44253</v>
      </c>
      <c r="B43">
        <v>1037233.63</v>
      </c>
      <c r="C43">
        <v>1064158.8799999999</v>
      </c>
      <c r="D43">
        <v>1056342.5</v>
      </c>
      <c r="E43">
        <v>1003842.38</v>
      </c>
      <c r="F43">
        <v>1044945</v>
      </c>
      <c r="G43">
        <v>1047374</v>
      </c>
      <c r="H43">
        <v>1050622.5</v>
      </c>
      <c r="I43">
        <v>1003322.06</v>
      </c>
      <c r="K43" s="5">
        <f t="shared" si="4"/>
        <v>2.2175227916654272E-3</v>
      </c>
      <c r="L43" s="5">
        <f t="shared" si="5"/>
        <v>3.6238921489095688E-4</v>
      </c>
      <c r="M43" s="5">
        <f t="shared" si="6"/>
        <v>-6.4993455717177184E-4</v>
      </c>
      <c r="N43" s="5">
        <f t="shared" si="7"/>
        <v>-1.4737140349009303E-3</v>
      </c>
      <c r="O43" s="5">
        <f t="shared" si="8"/>
        <v>-3.9531902101508365E-4</v>
      </c>
      <c r="P43" s="5">
        <f t="shared" si="9"/>
        <v>-3.9529935911941649E-4</v>
      </c>
      <c r="Q43" s="5">
        <f t="shared" si="10"/>
        <v>-6.5002965644966881E-4</v>
      </c>
      <c r="R43" s="5">
        <f t="shared" si="11"/>
        <v>-6.2366764165378008E-4</v>
      </c>
      <c r="T43" s="7">
        <f t="shared" si="13"/>
        <v>103.83698230218937</v>
      </c>
      <c r="U43" s="4">
        <f t="shared" si="12"/>
        <v>-2.0100653296928339E-4</v>
      </c>
      <c r="V43" s="5">
        <f>T43/MAX($T$14:T43)-1</f>
        <v>-2.0100653296928339E-4</v>
      </c>
      <c r="AB43" s="3"/>
    </row>
    <row r="44" spans="1:28" x14ac:dyDescent="0.25">
      <c r="A44" s="6">
        <v>44256</v>
      </c>
      <c r="B44">
        <v>1035367.06</v>
      </c>
      <c r="C44">
        <v>1058768.8799999999</v>
      </c>
      <c r="D44">
        <v>1052368.8799999999</v>
      </c>
      <c r="E44">
        <v>1000426.56</v>
      </c>
      <c r="F44">
        <v>1040945.06</v>
      </c>
      <c r="G44">
        <v>1043364.75</v>
      </c>
      <c r="H44">
        <v>1046670.44</v>
      </c>
      <c r="I44">
        <v>999894.75</v>
      </c>
      <c r="K44" s="5">
        <f t="shared" si="4"/>
        <v>-1.7995656388425374E-3</v>
      </c>
      <c r="L44" s="5">
        <f t="shared" si="5"/>
        <v>-5.0650331461783438E-3</v>
      </c>
      <c r="M44" s="5">
        <f t="shared" si="6"/>
        <v>-3.7616776755645676E-3</v>
      </c>
      <c r="N44" s="5">
        <f t="shared" si="7"/>
        <v>-3.4027453592863077E-3</v>
      </c>
      <c r="O44" s="5">
        <f t="shared" si="8"/>
        <v>-3.8278952480752526E-3</v>
      </c>
      <c r="P44" s="5">
        <f t="shared" si="9"/>
        <v>-3.8279067458233396E-3</v>
      </c>
      <c r="Q44" s="5">
        <f t="shared" si="10"/>
        <v>-3.7616365535670937E-3</v>
      </c>
      <c r="R44" s="5">
        <f t="shared" si="11"/>
        <v>-3.4159619693800991E-3</v>
      </c>
      <c r="T44" s="7">
        <f t="shared" si="13"/>
        <v>103.46235894751736</v>
      </c>
      <c r="U44" s="4">
        <f t="shared" si="12"/>
        <v>-3.6078027920896927E-3</v>
      </c>
      <c r="V44" s="5">
        <f>T44/MAX($T$14:T44)-1</f>
        <v>-3.8080841331281645E-3</v>
      </c>
      <c r="AB44" s="3"/>
    </row>
    <row r="45" spans="1:28" x14ac:dyDescent="0.25">
      <c r="A45" s="6">
        <v>44257</v>
      </c>
      <c r="B45">
        <v>1030325.31</v>
      </c>
      <c r="C45">
        <v>1052639.6299999999</v>
      </c>
      <c r="D45">
        <v>1046176.19</v>
      </c>
      <c r="E45">
        <v>994476.06</v>
      </c>
      <c r="F45">
        <v>1034732.13</v>
      </c>
      <c r="G45">
        <v>1037137.38</v>
      </c>
      <c r="H45">
        <v>1040511.31</v>
      </c>
      <c r="I45">
        <v>994488.88</v>
      </c>
      <c r="K45" s="5">
        <f t="shared" si="4"/>
        <v>-4.8695290730998986E-3</v>
      </c>
      <c r="L45" s="5">
        <f t="shared" si="5"/>
        <v>-5.7890349024991572E-3</v>
      </c>
      <c r="M45" s="5">
        <f t="shared" si="6"/>
        <v>-5.884524065363772E-3</v>
      </c>
      <c r="N45" s="5">
        <f t="shared" si="7"/>
        <v>-5.9479628369722981E-3</v>
      </c>
      <c r="O45" s="5">
        <f t="shared" si="8"/>
        <v>-5.9685474658960347E-3</v>
      </c>
      <c r="P45" s="5">
        <f t="shared" si="9"/>
        <v>-5.9685455158419165E-3</v>
      </c>
      <c r="Q45" s="5">
        <f t="shared" si="10"/>
        <v>-5.8844978941030579E-3</v>
      </c>
      <c r="R45" s="5">
        <f t="shared" si="11"/>
        <v>-5.4064390277076546E-3</v>
      </c>
      <c r="T45" s="7">
        <f t="shared" si="13"/>
        <v>102.87108345419681</v>
      </c>
      <c r="U45" s="4">
        <f t="shared" si="12"/>
        <v>-5.7148850976854737E-3</v>
      </c>
      <c r="V45" s="5">
        <f>T45/MAX($T$14:T45)-1</f>
        <v>-9.5012064675504826E-3</v>
      </c>
      <c r="AB45" s="3"/>
    </row>
    <row r="46" spans="1:28" x14ac:dyDescent="0.25">
      <c r="A46" s="6">
        <v>44258</v>
      </c>
      <c r="B46">
        <v>1036440.5</v>
      </c>
      <c r="C46">
        <v>1058789.3799999999</v>
      </c>
      <c r="D46">
        <v>1049135.8799999999</v>
      </c>
      <c r="E46">
        <v>998291.19</v>
      </c>
      <c r="F46">
        <v>1036876.31</v>
      </c>
      <c r="G46">
        <v>1043196.5</v>
      </c>
      <c r="H46">
        <v>1044068.5</v>
      </c>
      <c r="I46">
        <v>998304.06</v>
      </c>
      <c r="K46" s="5">
        <f t="shared" si="4"/>
        <v>5.9352031253119275E-3</v>
      </c>
      <c r="L46" s="5">
        <f t="shared" si="5"/>
        <v>5.8422178157970794E-3</v>
      </c>
      <c r="M46" s="5">
        <f t="shared" si="6"/>
        <v>2.829055017969706E-3</v>
      </c>
      <c r="N46" s="5">
        <f t="shared" si="7"/>
        <v>3.836321610396487E-3</v>
      </c>
      <c r="O46" s="5">
        <f t="shared" si="8"/>
        <v>2.0722078089911999E-3</v>
      </c>
      <c r="P46" s="5">
        <f t="shared" si="9"/>
        <v>5.8421575741489651E-3</v>
      </c>
      <c r="Q46" s="5">
        <f t="shared" si="10"/>
        <v>3.4186942187106606E-3</v>
      </c>
      <c r="R46" s="5">
        <f t="shared" si="11"/>
        <v>3.8363224332886858E-3</v>
      </c>
      <c r="T46" s="7">
        <f t="shared" si="13"/>
        <v>103.30329862084479</v>
      </c>
      <c r="U46" s="4">
        <f t="shared" si="12"/>
        <v>4.2015224505768389E-3</v>
      </c>
      <c r="V46" s="5">
        <f>T46/MAX($T$14:T46)-1</f>
        <v>-5.3396035492545568E-3</v>
      </c>
      <c r="AB46" s="3"/>
    </row>
    <row r="47" spans="1:28" x14ac:dyDescent="0.25">
      <c r="A47" s="6">
        <v>44259</v>
      </c>
      <c r="B47">
        <v>1017265.5</v>
      </c>
      <c r="C47">
        <v>1043956.19</v>
      </c>
      <c r="D47">
        <v>1032712.44</v>
      </c>
      <c r="E47">
        <v>980731.88</v>
      </c>
      <c r="F47">
        <v>1020038.5</v>
      </c>
      <c r="G47">
        <v>1022814.38</v>
      </c>
      <c r="H47">
        <v>1027414</v>
      </c>
      <c r="I47">
        <v>985548.06</v>
      </c>
      <c r="K47" s="5">
        <f t="shared" si="4"/>
        <v>-1.8500820838244003E-2</v>
      </c>
      <c r="L47" s="5">
        <f t="shared" si="5"/>
        <v>-1.400957572883843E-2</v>
      </c>
      <c r="M47" s="5">
        <f t="shared" si="6"/>
        <v>-1.5654254432705073E-2</v>
      </c>
      <c r="N47" s="5">
        <f t="shared" si="7"/>
        <v>-1.7589366886028412E-2</v>
      </c>
      <c r="O47" s="5">
        <f t="shared" si="8"/>
        <v>-1.6238976469623467E-2</v>
      </c>
      <c r="P47" s="5">
        <f t="shared" si="9"/>
        <v>-1.9538140705034901E-2</v>
      </c>
      <c r="Q47" s="5">
        <f t="shared" si="10"/>
        <v>-1.5951539578102358E-2</v>
      </c>
      <c r="R47" s="5">
        <f t="shared" si="11"/>
        <v>-1.2777670161934429E-2</v>
      </c>
      <c r="T47" s="7">
        <f t="shared" si="13"/>
        <v>101.6212582086721</v>
      </c>
      <c r="U47" s="4">
        <f t="shared" si="12"/>
        <v>-1.6282543100063884E-2</v>
      </c>
      <c r="V47" s="5">
        <f>T47/MAX($T$14:T47)-1</f>
        <v>-2.1535204324390489E-2</v>
      </c>
      <c r="AB47" s="3"/>
    </row>
    <row r="48" spans="1:28" x14ac:dyDescent="0.25">
      <c r="A48" s="6">
        <v>44260</v>
      </c>
      <c r="B48">
        <v>1014171.44</v>
      </c>
      <c r="C48">
        <v>1042201.94</v>
      </c>
      <c r="D48">
        <v>1032712.44</v>
      </c>
      <c r="E48">
        <v>980731.88</v>
      </c>
      <c r="F48">
        <v>1020038.5</v>
      </c>
      <c r="G48">
        <v>1022814.38</v>
      </c>
      <c r="H48">
        <v>1025687.56</v>
      </c>
      <c r="I48">
        <v>984066.19</v>
      </c>
      <c r="K48" s="5">
        <f t="shared" si="4"/>
        <v>-3.0415461843540381E-3</v>
      </c>
      <c r="L48" s="5">
        <f t="shared" si="5"/>
        <v>-1.6803866070280726E-3</v>
      </c>
      <c r="M48" s="5">
        <f t="shared" si="6"/>
        <v>0</v>
      </c>
      <c r="N48" s="5">
        <f t="shared" si="7"/>
        <v>0</v>
      </c>
      <c r="O48" s="5">
        <f t="shared" si="8"/>
        <v>0</v>
      </c>
      <c r="P48" s="5">
        <f t="shared" si="9"/>
        <v>0</v>
      </c>
      <c r="Q48" s="5">
        <f t="shared" si="10"/>
        <v>-1.6803742211026762E-3</v>
      </c>
      <c r="R48" s="5">
        <f t="shared" si="11"/>
        <v>-1.5035999360600849E-3</v>
      </c>
      <c r="T48" s="7">
        <f t="shared" si="13"/>
        <v>101.52083218224813</v>
      </c>
      <c r="U48" s="4">
        <f t="shared" si="12"/>
        <v>-9.8823836856810898E-4</v>
      </c>
      <c r="V48" s="5">
        <f>T48/MAX($T$14:T48)-1</f>
        <v>-2.250216077777023E-2</v>
      </c>
      <c r="AB48" s="3"/>
    </row>
    <row r="49" spans="1:28" x14ac:dyDescent="0.25">
      <c r="A49" s="6">
        <v>44263</v>
      </c>
      <c r="B49">
        <v>1010146.88</v>
      </c>
      <c r="C49">
        <v>1040174</v>
      </c>
      <c r="D49">
        <v>1031810.88</v>
      </c>
      <c r="E49">
        <v>977986.31</v>
      </c>
      <c r="F49">
        <v>1016270.63</v>
      </c>
      <c r="G49">
        <v>1020384.31</v>
      </c>
      <c r="H49">
        <v>1024074.69</v>
      </c>
      <c r="I49">
        <v>980923.13</v>
      </c>
      <c r="K49" s="5">
        <f t="shared" si="4"/>
        <v>-3.9683231466268731E-3</v>
      </c>
      <c r="L49" s="5">
        <f t="shared" si="5"/>
        <v>-1.9458225149724395E-3</v>
      </c>
      <c r="M49" s="5">
        <f t="shared" si="6"/>
        <v>-8.730019752641871E-4</v>
      </c>
      <c r="N49" s="5">
        <f t="shared" si="7"/>
        <v>-2.7995113200561805E-3</v>
      </c>
      <c r="O49" s="5">
        <f t="shared" si="8"/>
        <v>-3.6938507713188962E-3</v>
      </c>
      <c r="P49" s="5">
        <f t="shared" si="9"/>
        <v>-2.3758660882338134E-3</v>
      </c>
      <c r="Q49" s="5">
        <f t="shared" si="10"/>
        <v>-1.5724769051504994E-3</v>
      </c>
      <c r="R49" s="5">
        <f t="shared" si="11"/>
        <v>-3.1939518214724183E-3</v>
      </c>
      <c r="T49" s="7">
        <f t="shared" si="13"/>
        <v>101.26166466815933</v>
      </c>
      <c r="U49" s="4">
        <f t="shared" si="12"/>
        <v>-2.5528505678869134E-3</v>
      </c>
      <c r="V49" s="5">
        <f>T49/MAX($T$14:T49)-1</f>
        <v>-2.4997566691736917E-2</v>
      </c>
      <c r="AB49" s="3"/>
    </row>
    <row r="50" spans="1:28" x14ac:dyDescent="0.25">
      <c r="A50" s="6">
        <v>44264</v>
      </c>
      <c r="B50">
        <v>1009866.13</v>
      </c>
      <c r="C50">
        <v>1032476.06</v>
      </c>
      <c r="D50">
        <v>1027726</v>
      </c>
      <c r="E50">
        <v>974885.56</v>
      </c>
      <c r="F50">
        <v>1013247.5</v>
      </c>
      <c r="G50">
        <v>1014943.56</v>
      </c>
      <c r="H50">
        <v>1019586.63</v>
      </c>
      <c r="I50">
        <v>977420.06</v>
      </c>
      <c r="K50" s="5">
        <f t="shared" si="4"/>
        <v>-2.7792987887065301E-4</v>
      </c>
      <c r="L50" s="5">
        <f t="shared" si="5"/>
        <v>-7.4006272027563602E-3</v>
      </c>
      <c r="M50" s="5">
        <f t="shared" si="6"/>
        <v>-3.9589425535035971E-3</v>
      </c>
      <c r="N50" s="5">
        <f t="shared" si="7"/>
        <v>-3.1705454036468073E-3</v>
      </c>
      <c r="O50" s="5">
        <f t="shared" si="8"/>
        <v>-2.9747292805264447E-3</v>
      </c>
      <c r="P50" s="5">
        <f t="shared" si="9"/>
        <v>-5.3320596432926415E-3</v>
      </c>
      <c r="Q50" s="5">
        <f t="shared" si="10"/>
        <v>-4.3825514328451609E-3</v>
      </c>
      <c r="R50" s="5">
        <f t="shared" si="11"/>
        <v>-3.5711972659875357E-3</v>
      </c>
      <c r="T50" s="7">
        <f t="shared" si="13"/>
        <v>100.86840761826224</v>
      </c>
      <c r="U50" s="4">
        <f t="shared" si="12"/>
        <v>-3.8835728326786501E-3</v>
      </c>
      <c r="V50" s="5">
        <f>T50/MAX($T$14:T50)-1</f>
        <v>-2.8784059653528593E-2</v>
      </c>
      <c r="AB50" s="3"/>
    </row>
    <row r="51" spans="1:28" x14ac:dyDescent="0.25">
      <c r="A51" s="6">
        <v>44265</v>
      </c>
      <c r="B51">
        <v>1009365.25</v>
      </c>
      <c r="C51">
        <v>1030047</v>
      </c>
      <c r="D51">
        <v>1022671.44</v>
      </c>
      <c r="E51">
        <v>974885.56</v>
      </c>
      <c r="F51">
        <v>1008902.5</v>
      </c>
      <c r="G51">
        <v>1012163</v>
      </c>
      <c r="H51">
        <v>1016355.06</v>
      </c>
      <c r="I51">
        <v>977610.13</v>
      </c>
      <c r="K51" s="5">
        <f t="shared" si="4"/>
        <v>-4.9598653239313339E-4</v>
      </c>
      <c r="L51" s="5">
        <f t="shared" si="5"/>
        <v>-2.3526550339579844E-3</v>
      </c>
      <c r="M51" s="5">
        <f t="shared" si="6"/>
        <v>-4.918198041112154E-3</v>
      </c>
      <c r="N51" s="5">
        <f t="shared" si="7"/>
        <v>0</v>
      </c>
      <c r="O51" s="5">
        <f t="shared" si="8"/>
        <v>-4.2881921741726448E-3</v>
      </c>
      <c r="P51" s="5">
        <f t="shared" si="9"/>
        <v>-2.7396203193801316E-3</v>
      </c>
      <c r="Q51" s="5">
        <f t="shared" si="10"/>
        <v>-3.1694903649334139E-3</v>
      </c>
      <c r="R51" s="5">
        <f t="shared" si="11"/>
        <v>1.9446091581132308E-4</v>
      </c>
      <c r="T51" s="7">
        <f t="shared" si="13"/>
        <v>100.64435768303147</v>
      </c>
      <c r="U51" s="4">
        <f t="shared" si="12"/>
        <v>-2.2212101937672674E-3</v>
      </c>
      <c r="V51" s="5">
        <f>T51/MAX($T$14:T51)-1</f>
        <v>-3.0941334400575449E-2</v>
      </c>
      <c r="AB51" s="3"/>
    </row>
    <row r="52" spans="1:28" x14ac:dyDescent="0.25">
      <c r="A52" s="6">
        <v>44267</v>
      </c>
      <c r="B52">
        <v>1016228.69</v>
      </c>
      <c r="C52">
        <v>1034223.94</v>
      </c>
      <c r="D52">
        <v>1026818.44</v>
      </c>
      <c r="E52">
        <v>978838.81</v>
      </c>
      <c r="F52">
        <v>1012993.69</v>
      </c>
      <c r="G52">
        <v>1016267.38</v>
      </c>
      <c r="H52">
        <v>1020476.5</v>
      </c>
      <c r="I52">
        <v>984948.88</v>
      </c>
      <c r="K52" s="5">
        <f t="shared" si="4"/>
        <v>6.7997585611352385E-3</v>
      </c>
      <c r="L52" s="5">
        <f t="shared" si="5"/>
        <v>4.0550965150132345E-3</v>
      </c>
      <c r="M52" s="5">
        <f t="shared" si="6"/>
        <v>4.055065818597603E-3</v>
      </c>
      <c r="N52" s="5">
        <f t="shared" si="7"/>
        <v>4.0550913483630158E-3</v>
      </c>
      <c r="O52" s="5">
        <f t="shared" si="8"/>
        <v>4.0550895651463303E-3</v>
      </c>
      <c r="P52" s="5">
        <f t="shared" si="9"/>
        <v>4.0550583255858363E-3</v>
      </c>
      <c r="Q52" s="5">
        <f t="shared" si="10"/>
        <v>4.0551182969463806E-3</v>
      </c>
      <c r="R52" s="5">
        <f t="shared" si="11"/>
        <v>7.5068268779088232E-3</v>
      </c>
      <c r="T52" s="7">
        <f t="shared" si="13"/>
        <v>101.13043351384715</v>
      </c>
      <c r="U52" s="4">
        <f t="shared" si="12"/>
        <v>4.8296381635870578E-3</v>
      </c>
      <c r="V52" s="5">
        <f>T52/MAX($T$14:T52)-1</f>
        <v>-2.626113168644173E-2</v>
      </c>
      <c r="AB52" s="3"/>
    </row>
    <row r="53" spans="1:28" x14ac:dyDescent="0.25">
      <c r="A53" s="6">
        <v>44270</v>
      </c>
      <c r="B53">
        <v>1017337.94</v>
      </c>
      <c r="C53">
        <v>1032877.31</v>
      </c>
      <c r="D53">
        <v>1025464.13</v>
      </c>
      <c r="E53">
        <v>979740.5</v>
      </c>
      <c r="F53">
        <v>1011522.06</v>
      </c>
      <c r="G53">
        <v>1014944.19</v>
      </c>
      <c r="H53">
        <v>1019130.5</v>
      </c>
      <c r="I53">
        <v>985235</v>
      </c>
      <c r="K53" s="5">
        <f t="shared" si="4"/>
        <v>1.0915358038159351E-3</v>
      </c>
      <c r="L53" s="5">
        <f t="shared" si="5"/>
        <v>-1.3020680994870748E-3</v>
      </c>
      <c r="M53" s="5">
        <f t="shared" si="6"/>
        <v>-1.3189381367166852E-3</v>
      </c>
      <c r="N53" s="5">
        <f t="shared" si="7"/>
        <v>9.2118333558910415E-4</v>
      </c>
      <c r="O53" s="5">
        <f t="shared" si="8"/>
        <v>-1.452753373024307E-3</v>
      </c>
      <c r="P53" s="5">
        <f t="shared" si="9"/>
        <v>-1.3020097132312447E-3</v>
      </c>
      <c r="Q53" s="5">
        <f t="shared" si="10"/>
        <v>-1.3189916671280111E-3</v>
      </c>
      <c r="R53" s="5">
        <f t="shared" si="11"/>
        <v>2.9049223346500064E-4</v>
      </c>
      <c r="T53" s="7">
        <f t="shared" si="13"/>
        <v>101.07491859928012</v>
      </c>
      <c r="U53" s="4">
        <f t="shared" si="12"/>
        <v>-5.4894370208966037E-4</v>
      </c>
      <c r="V53" s="5">
        <f>T53/MAX($T$14:T53)-1</f>
        <v>-2.6795659505682412E-2</v>
      </c>
      <c r="AB53" s="3"/>
    </row>
    <row r="54" spans="1:28" x14ac:dyDescent="0.25">
      <c r="A54" s="6">
        <v>44271</v>
      </c>
      <c r="B54">
        <v>1014824.69</v>
      </c>
      <c r="C54">
        <v>1030239.06</v>
      </c>
      <c r="D54">
        <v>1025262.13</v>
      </c>
      <c r="E54">
        <v>979140.38</v>
      </c>
      <c r="F54">
        <v>1010711.06</v>
      </c>
      <c r="G54">
        <v>1014760.94</v>
      </c>
      <c r="H54">
        <v>1019171.5</v>
      </c>
      <c r="I54">
        <v>985252.81</v>
      </c>
      <c r="K54" s="5">
        <f t="shared" si="4"/>
        <v>-2.470418040243394E-3</v>
      </c>
      <c r="L54" s="5">
        <f t="shared" si="5"/>
        <v>-2.5542723946564427E-3</v>
      </c>
      <c r="M54" s="5">
        <f t="shared" si="6"/>
        <v>-1.9698397446632487E-4</v>
      </c>
      <c r="N54" s="5">
        <f t="shared" si="7"/>
        <v>-6.1252954226143075E-4</v>
      </c>
      <c r="O54" s="5">
        <f t="shared" si="8"/>
        <v>-8.0176204955928476E-4</v>
      </c>
      <c r="P54" s="5">
        <f t="shared" si="9"/>
        <v>-1.8055179960185797E-4</v>
      </c>
      <c r="Q54" s="5">
        <f t="shared" si="10"/>
        <v>4.0230372852168017E-5</v>
      </c>
      <c r="R54" s="5">
        <f t="shared" si="11"/>
        <v>1.807690550981178E-5</v>
      </c>
      <c r="T54" s="7">
        <f t="shared" si="13"/>
        <v>100.98953290197625</v>
      </c>
      <c r="U54" s="4">
        <f t="shared" si="12"/>
        <v>-8.4477631530334441E-4</v>
      </c>
      <c r="V54" s="5">
        <f>T54/MAX($T$14:T54)-1</f>
        <v>-2.761779948248233E-2</v>
      </c>
      <c r="AB54" s="3"/>
    </row>
    <row r="55" spans="1:28" x14ac:dyDescent="0.25">
      <c r="A55" s="6">
        <v>44272</v>
      </c>
      <c r="B55">
        <v>1017209.19</v>
      </c>
      <c r="C55">
        <v>1029957.81</v>
      </c>
      <c r="D55">
        <v>1025229.75</v>
      </c>
      <c r="E55">
        <v>979113.56</v>
      </c>
      <c r="F55">
        <v>1010683.38</v>
      </c>
      <c r="G55">
        <v>1014728.94</v>
      </c>
      <c r="H55">
        <v>1019137.75</v>
      </c>
      <c r="I55">
        <v>987663.75</v>
      </c>
      <c r="K55" s="5">
        <f t="shared" si="4"/>
        <v>2.3496669163616257E-3</v>
      </c>
      <c r="L55" s="5">
        <f t="shared" si="5"/>
        <v>-2.729948911081026E-4</v>
      </c>
      <c r="M55" s="5">
        <f t="shared" si="6"/>
        <v>-3.1582167186794408E-5</v>
      </c>
      <c r="N55" s="5">
        <f t="shared" si="7"/>
        <v>-2.7391373645491157E-5</v>
      </c>
      <c r="O55" s="5">
        <f t="shared" si="8"/>
        <v>-2.7386659843253724E-5</v>
      </c>
      <c r="P55" s="5">
        <f t="shared" si="9"/>
        <v>-3.1534520830045487E-5</v>
      </c>
      <c r="Q55" s="5">
        <f t="shared" si="10"/>
        <v>-3.3115133223460269E-5</v>
      </c>
      <c r="R55" s="5">
        <f t="shared" si="11"/>
        <v>2.4470267686929059E-3</v>
      </c>
      <c r="T55" s="7">
        <f t="shared" si="13"/>
        <v>101.0447323786634</v>
      </c>
      <c r="U55" s="4">
        <f t="shared" si="12"/>
        <v>5.46586117402173E-4</v>
      </c>
      <c r="V55" s="5">
        <f>T55/MAX($T$14:T55)-1</f>
        <v>-2.708630887087049E-2</v>
      </c>
      <c r="AB55" s="3"/>
    </row>
    <row r="56" spans="1:28" x14ac:dyDescent="0.25">
      <c r="A56" s="6">
        <v>44273</v>
      </c>
      <c r="B56">
        <v>1011580.81</v>
      </c>
      <c r="C56">
        <v>1046301.13</v>
      </c>
      <c r="D56">
        <v>1049510.5</v>
      </c>
      <c r="E56">
        <v>993399.44</v>
      </c>
      <c r="F56">
        <v>1035550.06</v>
      </c>
      <c r="G56">
        <v>1036877.13</v>
      </c>
      <c r="H56">
        <v>1047142</v>
      </c>
      <c r="I56">
        <v>982468.19</v>
      </c>
      <c r="K56" s="5">
        <f t="shared" si="4"/>
        <v>-5.5331588185906222E-3</v>
      </c>
      <c r="L56" s="5">
        <f t="shared" si="5"/>
        <v>1.5867950940631204E-2</v>
      </c>
      <c r="M56" s="5">
        <f t="shared" si="6"/>
        <v>2.3683228076438523E-2</v>
      </c>
      <c r="N56" s="5">
        <f t="shared" si="7"/>
        <v>1.4590626239513904E-2</v>
      </c>
      <c r="O56" s="5">
        <f t="shared" si="8"/>
        <v>2.4603827956486191E-2</v>
      </c>
      <c r="P56" s="5">
        <f t="shared" si="9"/>
        <v>2.1826705760456644E-2</v>
      </c>
      <c r="Q56" s="5">
        <f t="shared" si="10"/>
        <v>2.7478375715157322E-2</v>
      </c>
      <c r="R56" s="5">
        <f t="shared" si="11"/>
        <v>-5.2604542791006015E-3</v>
      </c>
      <c r="T56" s="7">
        <f t="shared" si="13"/>
        <v>102.52575893488334</v>
      </c>
      <c r="U56" s="4">
        <f t="shared" si="12"/>
        <v>1.465713769887407E-2</v>
      </c>
      <c r="V56" s="5">
        <f>T56/MAX($T$14:T56)-1</f>
        <v>-1.2826178930871013E-2</v>
      </c>
      <c r="AB56" s="3"/>
    </row>
    <row r="57" spans="1:28" x14ac:dyDescent="0.25">
      <c r="A57" s="6">
        <v>44274</v>
      </c>
      <c r="B57">
        <v>1011252.94</v>
      </c>
      <c r="C57">
        <v>1045445.44</v>
      </c>
      <c r="D57">
        <v>1048618.6299999999</v>
      </c>
      <c r="E57">
        <v>992555.25</v>
      </c>
      <c r="F57">
        <v>1034670.13</v>
      </c>
      <c r="G57">
        <v>1035996.06</v>
      </c>
      <c r="H57">
        <v>1046285.63</v>
      </c>
      <c r="I57">
        <v>982082.88</v>
      </c>
      <c r="K57" s="5">
        <f t="shared" si="4"/>
        <v>-3.2411646875751821E-4</v>
      </c>
      <c r="L57" s="5">
        <f t="shared" si="5"/>
        <v>-8.1782383241812973E-4</v>
      </c>
      <c r="M57" s="5">
        <f t="shared" si="6"/>
        <v>-8.4979616687985704E-4</v>
      </c>
      <c r="N57" s="5">
        <f t="shared" si="7"/>
        <v>-8.4979915027927344E-4</v>
      </c>
      <c r="O57" s="5">
        <f t="shared" si="8"/>
        <v>-8.4972232052216157E-4</v>
      </c>
      <c r="P57" s="5">
        <f t="shared" si="9"/>
        <v>-8.4973423996725916E-4</v>
      </c>
      <c r="Q57" s="5">
        <f t="shared" si="10"/>
        <v>-8.1781649480205942E-4</v>
      </c>
      <c r="R57" s="5">
        <f t="shared" si="11"/>
        <v>-3.9218572562638165E-4</v>
      </c>
      <c r="T57" s="7">
        <f t="shared" si="13"/>
        <v>102.45205580170663</v>
      </c>
      <c r="U57" s="4">
        <f t="shared" si="12"/>
        <v>-7.1887429990658003E-4</v>
      </c>
      <c r="V57" s="5">
        <f>T57/MAX($T$14:T57)-1</f>
        <v>-1.3535832820378291E-2</v>
      </c>
      <c r="AB57" s="3"/>
    </row>
    <row r="58" spans="1:28" x14ac:dyDescent="0.25">
      <c r="A58" s="6">
        <v>44277</v>
      </c>
      <c r="B58">
        <v>1007081.06</v>
      </c>
      <c r="C58">
        <v>1040878.81</v>
      </c>
      <c r="D58">
        <v>1044202.63</v>
      </c>
      <c r="E58">
        <v>991894.31</v>
      </c>
      <c r="F58">
        <v>1033981.13</v>
      </c>
      <c r="G58">
        <v>1031633.19</v>
      </c>
      <c r="H58">
        <v>1041715.31</v>
      </c>
      <c r="I58">
        <v>977642.06</v>
      </c>
      <c r="K58" s="5">
        <f t="shared" si="4"/>
        <v>-4.1254564856937348E-3</v>
      </c>
      <c r="L58" s="5">
        <f t="shared" si="5"/>
        <v>-4.3681189139817E-3</v>
      </c>
      <c r="M58" s="5">
        <f t="shared" si="6"/>
        <v>-4.2112545721221251E-3</v>
      </c>
      <c r="N58" s="5">
        <f t="shared" si="7"/>
        <v>-6.6589743996614548E-4</v>
      </c>
      <c r="O58" s="5">
        <f t="shared" si="8"/>
        <v>-6.6591271944804742E-4</v>
      </c>
      <c r="P58" s="5">
        <f t="shared" si="9"/>
        <v>-4.2112804946382587E-3</v>
      </c>
      <c r="Q58" s="5">
        <f t="shared" si="10"/>
        <v>-4.3681379815948551E-3</v>
      </c>
      <c r="R58" s="5">
        <f t="shared" si="11"/>
        <v>-4.5218383197963563E-3</v>
      </c>
      <c r="T58" s="7">
        <f t="shared" si="13"/>
        <v>102.1045141354153</v>
      </c>
      <c r="U58" s="4">
        <f t="shared" si="12"/>
        <v>-3.3922371159051529E-3</v>
      </c>
      <c r="V58" s="5">
        <f>T58/MAX($T$14:T58)-1</f>
        <v>-1.6882153181795423E-2</v>
      </c>
      <c r="AB58" s="3"/>
    </row>
    <row r="59" spans="1:28" x14ac:dyDescent="0.25">
      <c r="A59" s="6">
        <v>44278</v>
      </c>
      <c r="B59">
        <v>1005675</v>
      </c>
      <c r="C59">
        <v>1039539.75</v>
      </c>
      <c r="D59">
        <v>1043921.25</v>
      </c>
      <c r="E59">
        <v>991894.31</v>
      </c>
      <c r="F59">
        <v>1033981.13</v>
      </c>
      <c r="G59">
        <v>1030251.63</v>
      </c>
      <c r="H59">
        <v>1041415.94</v>
      </c>
      <c r="I59">
        <v>976933.94</v>
      </c>
      <c r="K59" s="5">
        <f t="shared" si="4"/>
        <v>-1.3961736108909495E-3</v>
      </c>
      <c r="L59" s="5">
        <f t="shared" si="5"/>
        <v>-1.2864706122704961E-3</v>
      </c>
      <c r="M59" s="5">
        <f t="shared" si="6"/>
        <v>-2.6946877159272908E-4</v>
      </c>
      <c r="N59" s="5">
        <f t="shared" si="7"/>
        <v>0</v>
      </c>
      <c r="O59" s="5">
        <f t="shared" si="8"/>
        <v>0</v>
      </c>
      <c r="P59" s="5">
        <f t="shared" si="9"/>
        <v>-1.339196929094455E-3</v>
      </c>
      <c r="Q59" s="5">
        <f t="shared" si="10"/>
        <v>-2.8738177996068259E-4</v>
      </c>
      <c r="R59" s="5">
        <f t="shared" si="11"/>
        <v>-7.2431417281715316E-4</v>
      </c>
      <c r="T59" s="7">
        <f t="shared" si="13"/>
        <v>102.03683153060402</v>
      </c>
      <c r="U59" s="4">
        <f t="shared" si="12"/>
        <v>-6.6287573457830817E-4</v>
      </c>
      <c r="V59" s="5">
        <f>T59/MAX($T$14:T59)-1</f>
        <v>-1.753383814668219E-2</v>
      </c>
      <c r="AB59" s="3"/>
    </row>
    <row r="60" spans="1:28" x14ac:dyDescent="0.25">
      <c r="A60" s="6">
        <v>44279</v>
      </c>
      <c r="B60">
        <v>1006892.25</v>
      </c>
      <c r="C60">
        <v>1036981.56</v>
      </c>
      <c r="D60">
        <v>1041560.5</v>
      </c>
      <c r="E60">
        <v>991110.63</v>
      </c>
      <c r="F60">
        <v>1033798.06</v>
      </c>
      <c r="G60">
        <v>1027748.5</v>
      </c>
      <c r="H60">
        <v>1039060.88</v>
      </c>
      <c r="I60">
        <v>975011.19</v>
      </c>
      <c r="K60" s="5">
        <f t="shared" si="4"/>
        <v>1.2103810873294041E-3</v>
      </c>
      <c r="L60" s="5">
        <f t="shared" si="5"/>
        <v>-2.460887137793355E-3</v>
      </c>
      <c r="M60" s="5">
        <f t="shared" si="6"/>
        <v>-2.261425370927217E-3</v>
      </c>
      <c r="N60" s="5">
        <f t="shared" si="7"/>
        <v>-7.9008417741610604E-4</v>
      </c>
      <c r="O60" s="5">
        <f t="shared" si="8"/>
        <v>-1.7705352127650453E-4</v>
      </c>
      <c r="P60" s="5">
        <f t="shared" si="9"/>
        <v>-2.4296297400665523E-3</v>
      </c>
      <c r="Q60" s="5">
        <f t="shared" si="10"/>
        <v>-2.2614019140132502E-3</v>
      </c>
      <c r="R60" s="5">
        <f t="shared" si="11"/>
        <v>-1.9681474061593596E-3</v>
      </c>
      <c r="T60" s="7">
        <f t="shared" si="13"/>
        <v>101.8947675864638</v>
      </c>
      <c r="U60" s="4">
        <f t="shared" si="12"/>
        <v>-1.3922810225403676E-3</v>
      </c>
      <c r="V60" s="5">
        <f>T60/MAX($T$14:T60)-1</f>
        <v>-1.8901707139118651E-2</v>
      </c>
      <c r="AB60" s="3"/>
    </row>
    <row r="61" spans="1:28" x14ac:dyDescent="0.25">
      <c r="A61" s="6">
        <v>44280</v>
      </c>
      <c r="B61">
        <v>1020131.13</v>
      </c>
      <c r="C61">
        <v>1039543.75</v>
      </c>
      <c r="D61">
        <v>1036679.19</v>
      </c>
      <c r="E61">
        <v>986044.81</v>
      </c>
      <c r="F61">
        <v>1029807.19</v>
      </c>
      <c r="G61">
        <v>1023658.44</v>
      </c>
      <c r="H61">
        <v>1034191.25</v>
      </c>
      <c r="I61">
        <v>982344.25</v>
      </c>
      <c r="K61" s="5">
        <f t="shared" si="4"/>
        <v>1.3148258912510258E-2</v>
      </c>
      <c r="L61" s="5">
        <f t="shared" si="5"/>
        <v>2.4708153923198584E-3</v>
      </c>
      <c r="M61" s="5">
        <f t="shared" si="6"/>
        <v>-4.6865352516729519E-3</v>
      </c>
      <c r="N61" s="5">
        <f t="shared" si="7"/>
        <v>-5.1112558443652256E-3</v>
      </c>
      <c r="O61" s="5">
        <f t="shared" si="8"/>
        <v>-3.8603961009562315E-3</v>
      </c>
      <c r="P61" s="5">
        <f t="shared" si="9"/>
        <v>-3.9796312035483838E-3</v>
      </c>
      <c r="Q61" s="5">
        <f t="shared" si="10"/>
        <v>-4.6865685098259613E-3</v>
      </c>
      <c r="R61" s="5">
        <f t="shared" si="11"/>
        <v>7.5210008615389512E-3</v>
      </c>
      <c r="T61" s="7">
        <f t="shared" si="13"/>
        <v>101.90515688212233</v>
      </c>
      <c r="U61" s="4">
        <f t="shared" si="12"/>
        <v>1.0196103200003914E-4</v>
      </c>
      <c r="V61" s="5">
        <f>T61/MAX($T$14:T61)-1</f>
        <v>-1.8801673344685077E-2</v>
      </c>
      <c r="AB61" s="3"/>
    </row>
    <row r="62" spans="1:28" x14ac:dyDescent="0.25">
      <c r="A62" s="6">
        <v>44281</v>
      </c>
      <c r="B62">
        <v>1020131.13</v>
      </c>
      <c r="C62">
        <v>1039543.75</v>
      </c>
      <c r="D62">
        <v>1036679.19</v>
      </c>
      <c r="E62">
        <v>986044.81</v>
      </c>
      <c r="F62">
        <v>1029807.19</v>
      </c>
      <c r="G62">
        <v>1023658.44</v>
      </c>
      <c r="H62">
        <v>1034191.25</v>
      </c>
      <c r="I62">
        <v>982344.25</v>
      </c>
      <c r="K62" s="5">
        <f t="shared" si="4"/>
        <v>0</v>
      </c>
      <c r="L62" s="5">
        <f t="shared" si="5"/>
        <v>0</v>
      </c>
      <c r="M62" s="5">
        <f t="shared" si="6"/>
        <v>0</v>
      </c>
      <c r="N62" s="5">
        <f t="shared" si="7"/>
        <v>0</v>
      </c>
      <c r="O62" s="5">
        <f t="shared" si="8"/>
        <v>0</v>
      </c>
      <c r="P62" s="5">
        <f t="shared" si="9"/>
        <v>0</v>
      </c>
      <c r="Q62" s="5">
        <f t="shared" si="10"/>
        <v>0</v>
      </c>
      <c r="R62" s="5">
        <f t="shared" si="11"/>
        <v>0</v>
      </c>
      <c r="T62" s="7">
        <f t="shared" si="13"/>
        <v>101.90515688212233</v>
      </c>
      <c r="U62" s="4">
        <f t="shared" si="12"/>
        <v>0</v>
      </c>
      <c r="V62" s="5">
        <f>T62/MAX($T$14:T62)-1</f>
        <v>-1.8801673344685077E-2</v>
      </c>
      <c r="AB62" s="3"/>
    </row>
    <row r="63" spans="1:28" x14ac:dyDescent="0.25">
      <c r="A63" s="6">
        <v>44285</v>
      </c>
      <c r="B63">
        <v>1022049.06</v>
      </c>
      <c r="C63">
        <v>1041831.5</v>
      </c>
      <c r="D63">
        <v>1037112.44</v>
      </c>
      <c r="E63">
        <v>986044.81</v>
      </c>
      <c r="F63">
        <v>1029193.25</v>
      </c>
      <c r="G63">
        <v>1023658.44</v>
      </c>
      <c r="H63">
        <v>1034951.13</v>
      </c>
      <c r="I63">
        <v>984370.19</v>
      </c>
      <c r="K63" s="5">
        <f t="shared" si="4"/>
        <v>1.8800818283037923E-3</v>
      </c>
      <c r="L63" s="5">
        <f t="shared" si="5"/>
        <v>2.2007250777082987E-3</v>
      </c>
      <c r="M63" s="5">
        <f t="shared" si="6"/>
        <v>4.1792099636928093E-4</v>
      </c>
      <c r="N63" s="5">
        <f t="shared" si="7"/>
        <v>0</v>
      </c>
      <c r="O63" s="5">
        <f t="shared" si="8"/>
        <v>-5.9616985195054539E-4</v>
      </c>
      <c r="P63" s="5">
        <f t="shared" si="9"/>
        <v>0</v>
      </c>
      <c r="Q63" s="5">
        <f t="shared" si="10"/>
        <v>7.3475771526787526E-4</v>
      </c>
      <c r="R63" s="5">
        <f t="shared" si="11"/>
        <v>2.0623523779976782E-3</v>
      </c>
      <c r="T63" s="7">
        <f t="shared" si="13"/>
        <v>101.99049822377752</v>
      </c>
      <c r="U63" s="4">
        <f t="shared" si="12"/>
        <v>8.3745851796204751E-4</v>
      </c>
      <c r="V63" s="5">
        <f>T63/MAX($T$14:T63)-1</f>
        <v>-1.7979960448217369E-2</v>
      </c>
      <c r="AB63" s="3"/>
    </row>
    <row r="64" spans="1:28" x14ac:dyDescent="0.25">
      <c r="A64" s="6">
        <v>44286</v>
      </c>
      <c r="B64">
        <v>1012780.69</v>
      </c>
      <c r="C64">
        <v>1030830.75</v>
      </c>
      <c r="D64">
        <v>1031791.88</v>
      </c>
      <c r="E64">
        <v>986044.81</v>
      </c>
      <c r="F64">
        <v>1025588.5</v>
      </c>
      <c r="G64">
        <v>1021679.88</v>
      </c>
      <c r="H64">
        <v>1024872.69</v>
      </c>
      <c r="I64">
        <v>974275.5</v>
      </c>
      <c r="K64" s="5">
        <f t="shared" si="4"/>
        <v>-9.0684198662637217E-3</v>
      </c>
      <c r="L64" s="5">
        <f t="shared" si="5"/>
        <v>-1.0559049136064758E-2</v>
      </c>
      <c r="M64" s="5">
        <f t="shared" si="6"/>
        <v>-5.1301669855584597E-3</v>
      </c>
      <c r="N64" s="5">
        <f t="shared" si="7"/>
        <v>0</v>
      </c>
      <c r="O64" s="5">
        <f t="shared" si="8"/>
        <v>-3.5025006236680811E-3</v>
      </c>
      <c r="P64" s="5">
        <f t="shared" si="9"/>
        <v>-1.9328322052420965E-3</v>
      </c>
      <c r="Q64" s="5">
        <f t="shared" si="10"/>
        <v>-9.7380829952812276E-3</v>
      </c>
      <c r="R64" s="5">
        <f t="shared" si="11"/>
        <v>-1.0254973283983726E-2</v>
      </c>
      <c r="T64" s="7">
        <f t="shared" si="13"/>
        <v>101.35068601085023</v>
      </c>
      <c r="U64" s="4">
        <f t="shared" si="12"/>
        <v>-6.2732531370077588E-3</v>
      </c>
      <c r="V64" s="5">
        <f>T64/MAX($T$14:T64)-1</f>
        <v>-2.4140420741940116E-2</v>
      </c>
      <c r="AB64" s="3"/>
    </row>
    <row r="65" spans="1:28" x14ac:dyDescent="0.25">
      <c r="A65" s="6">
        <v>44287</v>
      </c>
      <c r="B65">
        <v>1009001.69</v>
      </c>
      <c r="C65">
        <v>1021709.63</v>
      </c>
      <c r="D65">
        <v>1023620.56</v>
      </c>
      <c r="E65">
        <v>976339.25</v>
      </c>
      <c r="F65">
        <v>1014013.94</v>
      </c>
      <c r="G65">
        <v>1010340.19</v>
      </c>
      <c r="H65">
        <v>1017214.5</v>
      </c>
      <c r="I65">
        <v>971383.88</v>
      </c>
      <c r="K65" s="5">
        <f t="shared" si="4"/>
        <v>-3.7313112673978965E-3</v>
      </c>
      <c r="L65" s="5">
        <f t="shared" si="5"/>
        <v>-8.8483196683839527E-3</v>
      </c>
      <c r="M65" s="5">
        <f t="shared" si="6"/>
        <v>-7.9195428442410121E-3</v>
      </c>
      <c r="N65" s="5">
        <f t="shared" si="7"/>
        <v>-9.842919816189788E-3</v>
      </c>
      <c r="O65" s="5">
        <f t="shared" si="8"/>
        <v>-1.1285773972699586E-2</v>
      </c>
      <c r="P65" s="5">
        <f t="shared" si="9"/>
        <v>-1.1099063632338591E-2</v>
      </c>
      <c r="Q65" s="5">
        <f t="shared" si="10"/>
        <v>-7.472332978255003E-3</v>
      </c>
      <c r="R65" s="5">
        <f t="shared" si="11"/>
        <v>-2.9679695322318844E-3</v>
      </c>
      <c r="T65" s="7">
        <f t="shared" si="13"/>
        <v>100.55043070208868</v>
      </c>
      <c r="U65" s="4">
        <f t="shared" si="12"/>
        <v>-7.8959042139672142E-3</v>
      </c>
      <c r="V65" s="5">
        <f>T65/MAX($T$14:T65)-1</f>
        <v>-3.1845714506044231E-2</v>
      </c>
      <c r="AB65" s="3"/>
    </row>
    <row r="66" spans="1:28" x14ac:dyDescent="0.25">
      <c r="A66" s="6">
        <v>44291</v>
      </c>
      <c r="B66">
        <v>1009069.06</v>
      </c>
      <c r="C66">
        <v>1018944.81</v>
      </c>
      <c r="D66">
        <v>1020813.81</v>
      </c>
      <c r="E66">
        <v>974085.81</v>
      </c>
      <c r="F66">
        <v>1011044.38</v>
      </c>
      <c r="G66">
        <v>1007606.13</v>
      </c>
      <c r="H66">
        <v>1014425.31</v>
      </c>
      <c r="I66">
        <v>969311.19</v>
      </c>
      <c r="K66" s="5">
        <f t="shared" si="4"/>
        <v>6.6768966462404933E-5</v>
      </c>
      <c r="L66" s="5">
        <f t="shared" si="5"/>
        <v>-2.7060721743417115E-3</v>
      </c>
      <c r="M66" s="5">
        <f t="shared" si="6"/>
        <v>-2.7419828300440097E-3</v>
      </c>
      <c r="N66" s="5">
        <f t="shared" si="7"/>
        <v>-2.3080501987398083E-3</v>
      </c>
      <c r="O66" s="5">
        <f t="shared" si="8"/>
        <v>-2.9285198978624694E-3</v>
      </c>
      <c r="P66" s="5">
        <f t="shared" si="9"/>
        <v>-2.7060786327820496E-3</v>
      </c>
      <c r="Q66" s="5">
        <f t="shared" si="10"/>
        <v>-2.7419880467688396E-3</v>
      </c>
      <c r="R66" s="5">
        <f t="shared" si="11"/>
        <v>-2.1337496356229613E-3</v>
      </c>
      <c r="T66" s="7">
        <f t="shared" si="13"/>
        <v>100.32168258915689</v>
      </c>
      <c r="U66" s="4">
        <f t="shared" si="12"/>
        <v>-2.2749590562124306E-3</v>
      </c>
      <c r="V66" s="5">
        <f>T66/MAX($T$14:T66)-1</f>
        <v>-3.4048225865639603E-2</v>
      </c>
      <c r="AB66" s="3"/>
    </row>
    <row r="67" spans="1:28" x14ac:dyDescent="0.25">
      <c r="A67" s="6">
        <v>44292</v>
      </c>
      <c r="B67">
        <v>1007436.38</v>
      </c>
      <c r="C67">
        <v>1017975.25</v>
      </c>
      <c r="D67">
        <v>1020477.13</v>
      </c>
      <c r="E67">
        <v>973680.5</v>
      </c>
      <c r="F67">
        <v>1010696.5</v>
      </c>
      <c r="G67">
        <v>1006647.38</v>
      </c>
      <c r="H67">
        <v>1014090.69</v>
      </c>
      <c r="I67">
        <v>968894.63</v>
      </c>
      <c r="K67" s="5">
        <f t="shared" si="4"/>
        <v>-1.6180062046496912E-3</v>
      </c>
      <c r="L67" s="5">
        <f t="shared" si="5"/>
        <v>-9.515333808903792E-4</v>
      </c>
      <c r="M67" s="5">
        <f t="shared" si="6"/>
        <v>-3.2981528727560327E-4</v>
      </c>
      <c r="N67" s="5">
        <f t="shared" si="7"/>
        <v>-4.1609270542608545E-4</v>
      </c>
      <c r="O67" s="5">
        <f t="shared" si="8"/>
        <v>-3.4407985137108188E-4</v>
      </c>
      <c r="P67" s="5">
        <f t="shared" si="9"/>
        <v>-9.5151267092830061E-4</v>
      </c>
      <c r="Q67" s="5">
        <f t="shared" si="10"/>
        <v>-3.2986164353498992E-4</v>
      </c>
      <c r="R67" s="5">
        <f t="shared" si="11"/>
        <v>-4.2974846911647546E-4</v>
      </c>
      <c r="T67" s="7">
        <f t="shared" si="13"/>
        <v>100.25433350590873</v>
      </c>
      <c r="U67" s="4">
        <f t="shared" si="12"/>
        <v>-6.7133127664907588E-4</v>
      </c>
      <c r="V67" s="5">
        <f>T67/MAX($T$14:T67)-1</f>
        <v>-3.4696699503350636E-2</v>
      </c>
      <c r="AB67" s="3"/>
    </row>
    <row r="68" spans="1:28" x14ac:dyDescent="0.25">
      <c r="A68" s="6">
        <v>44293</v>
      </c>
      <c r="B68">
        <v>1003382.5</v>
      </c>
      <c r="C68">
        <v>1015613.63</v>
      </c>
      <c r="D68">
        <v>1017649.44</v>
      </c>
      <c r="E68">
        <v>968335.19</v>
      </c>
      <c r="F68">
        <v>1009933.38</v>
      </c>
      <c r="G68">
        <v>1004312</v>
      </c>
      <c r="H68">
        <v>1011280.69</v>
      </c>
      <c r="I68">
        <v>963575.63</v>
      </c>
      <c r="K68" s="5">
        <f t="shared" si="4"/>
        <v>-4.0239563316146754E-3</v>
      </c>
      <c r="L68" s="5">
        <f t="shared" si="5"/>
        <v>-2.3199188781849456E-3</v>
      </c>
      <c r="M68" s="5">
        <f t="shared" si="6"/>
        <v>-2.7709489187670577E-3</v>
      </c>
      <c r="N68" s="5">
        <f t="shared" si="7"/>
        <v>-5.4897987584223706E-3</v>
      </c>
      <c r="O68" s="5">
        <f t="shared" si="8"/>
        <v>-7.5504367532686079E-4</v>
      </c>
      <c r="P68" s="5">
        <f t="shared" si="9"/>
        <v>-2.3199583552285796E-3</v>
      </c>
      <c r="Q68" s="5">
        <f t="shared" si="10"/>
        <v>-2.7709553274767318E-3</v>
      </c>
      <c r="R68" s="5">
        <f t="shared" si="11"/>
        <v>-5.4897610486291937E-3</v>
      </c>
      <c r="T68" s="7">
        <f t="shared" si="13"/>
        <v>99.929254552494896</v>
      </c>
      <c r="U68" s="4">
        <f t="shared" si="12"/>
        <v>-3.2425426617063019E-3</v>
      </c>
      <c r="V68" s="5">
        <f>T68/MAX($T$14:T68)-1</f>
        <v>-3.7826736636696889E-2</v>
      </c>
      <c r="AB68" s="3"/>
    </row>
    <row r="69" spans="1:28" x14ac:dyDescent="0.25">
      <c r="A69" s="6">
        <v>44294</v>
      </c>
      <c r="B69">
        <v>1004982.63</v>
      </c>
      <c r="C69">
        <v>1012932.81</v>
      </c>
      <c r="D69">
        <v>1018552.69</v>
      </c>
      <c r="E69">
        <v>970786.81</v>
      </c>
      <c r="F69">
        <v>1009911.81</v>
      </c>
      <c r="G69">
        <v>1007705.94</v>
      </c>
      <c r="H69">
        <v>1012178.31</v>
      </c>
      <c r="I69">
        <v>966015.13</v>
      </c>
      <c r="K69" s="5">
        <f t="shared" si="4"/>
        <v>1.594735806135672E-3</v>
      </c>
      <c r="L69" s="5">
        <f t="shared" si="5"/>
        <v>-2.6396061659786918E-3</v>
      </c>
      <c r="M69" s="5">
        <f t="shared" si="6"/>
        <v>8.8758462835691887E-4</v>
      </c>
      <c r="N69" s="5">
        <f t="shared" si="7"/>
        <v>2.5317886051421379E-3</v>
      </c>
      <c r="O69" s="5">
        <f t="shared" si="8"/>
        <v>-2.1357844415370586E-5</v>
      </c>
      <c r="P69" s="5">
        <f t="shared" si="9"/>
        <v>3.3793681644747053E-3</v>
      </c>
      <c r="Q69" s="5">
        <f t="shared" si="10"/>
        <v>8.8760717857683247E-4</v>
      </c>
      <c r="R69" s="5">
        <f t="shared" si="11"/>
        <v>2.5317161663791499E-3</v>
      </c>
      <c r="T69" s="7">
        <f t="shared" si="13"/>
        <v>100.04357157788185</v>
      </c>
      <c r="U69" s="4">
        <f t="shared" si="12"/>
        <v>1.1439795673339193E-3</v>
      </c>
      <c r="V69" s="5">
        <f>T69/MAX($T$14:T69)-1</f>
        <v>-3.6726030083174432E-2</v>
      </c>
      <c r="AB69" s="3"/>
    </row>
    <row r="70" spans="1:28" x14ac:dyDescent="0.25">
      <c r="A70" s="6">
        <v>44295</v>
      </c>
      <c r="B70">
        <v>1001159.63</v>
      </c>
      <c r="C70">
        <v>1011149.94</v>
      </c>
      <c r="D70">
        <v>1018552.69</v>
      </c>
      <c r="E70">
        <v>970786.81</v>
      </c>
      <c r="F70">
        <v>1009911.81</v>
      </c>
      <c r="G70">
        <v>1007705.94</v>
      </c>
      <c r="H70">
        <v>1012178.31</v>
      </c>
      <c r="I70">
        <v>966015.13</v>
      </c>
      <c r="K70" s="5">
        <f t="shared" si="4"/>
        <v>-3.8040458470411931E-3</v>
      </c>
      <c r="L70" s="5">
        <f t="shared" si="5"/>
        <v>-1.7601068722417068E-3</v>
      </c>
      <c r="M70" s="5">
        <f t="shared" si="6"/>
        <v>0</v>
      </c>
      <c r="N70" s="5">
        <f t="shared" si="7"/>
        <v>0</v>
      </c>
      <c r="O70" s="5">
        <f t="shared" si="8"/>
        <v>0</v>
      </c>
      <c r="P70" s="5">
        <f t="shared" si="9"/>
        <v>0</v>
      </c>
      <c r="Q70" s="5">
        <f t="shared" si="10"/>
        <v>0</v>
      </c>
      <c r="R70" s="5">
        <f t="shared" si="11"/>
        <v>0</v>
      </c>
      <c r="T70" s="7">
        <f t="shared" si="13"/>
        <v>99.973989364026622</v>
      </c>
      <c r="U70" s="4">
        <f t="shared" si="12"/>
        <v>-6.9551908991036249E-4</v>
      </c>
      <c r="V70" s="5">
        <f>T70/MAX($T$14:T70)-1</f>
        <v>-3.7396005518065212E-2</v>
      </c>
      <c r="AB70" s="3"/>
    </row>
    <row r="71" spans="1:28" x14ac:dyDescent="0.25">
      <c r="A71" s="6">
        <v>44298</v>
      </c>
      <c r="B71">
        <v>998951.19</v>
      </c>
      <c r="C71">
        <v>1009659.88</v>
      </c>
      <c r="D71">
        <v>1018601.56</v>
      </c>
      <c r="E71">
        <v>968634.69</v>
      </c>
      <c r="F71">
        <v>1012281.31</v>
      </c>
      <c r="G71">
        <v>1008874.44</v>
      </c>
      <c r="H71">
        <v>1012226.88</v>
      </c>
      <c r="I71">
        <v>963873.63</v>
      </c>
      <c r="K71" s="5">
        <f t="shared" si="4"/>
        <v>-2.2058819930644846E-3</v>
      </c>
      <c r="L71" s="5">
        <f t="shared" si="5"/>
        <v>-1.4736291236885357E-3</v>
      </c>
      <c r="M71" s="5">
        <f t="shared" si="6"/>
        <v>4.7979844812973127E-5</v>
      </c>
      <c r="N71" s="5">
        <f t="shared" si="7"/>
        <v>-2.2168822009439593E-3</v>
      </c>
      <c r="O71" s="5">
        <f t="shared" si="8"/>
        <v>2.34624447059395E-3</v>
      </c>
      <c r="P71" s="5">
        <f t="shared" si="9"/>
        <v>1.1595644658004556E-3</v>
      </c>
      <c r="Q71" s="5">
        <f t="shared" si="10"/>
        <v>4.7985616289158983E-5</v>
      </c>
      <c r="R71" s="5">
        <f t="shared" si="11"/>
        <v>-2.2168389847061487E-3</v>
      </c>
      <c r="T71" s="7">
        <f t="shared" si="13"/>
        <v>99.917610808451442</v>
      </c>
      <c r="U71" s="4">
        <f t="shared" si="12"/>
        <v>-5.6393223811332382E-4</v>
      </c>
      <c r="V71" s="5">
        <f>T71/MAX($T$14:T71)-1</f>
        <v>-3.7938848943090298E-2</v>
      </c>
      <c r="AB71" s="3"/>
    </row>
    <row r="72" spans="1:28" x14ac:dyDescent="0.25">
      <c r="A72" s="6">
        <v>44299</v>
      </c>
      <c r="B72">
        <v>1008033.25</v>
      </c>
      <c r="C72">
        <v>1019313.06</v>
      </c>
      <c r="D72">
        <v>1027979.88</v>
      </c>
      <c r="E72">
        <v>975550.06</v>
      </c>
      <c r="F72">
        <v>1020891.69</v>
      </c>
      <c r="G72">
        <v>1018520.06</v>
      </c>
      <c r="H72">
        <v>1024209.81</v>
      </c>
      <c r="I72">
        <v>972478.94</v>
      </c>
      <c r="K72" s="5">
        <f t="shared" si="4"/>
        <v>9.0915953561254703E-3</v>
      </c>
      <c r="L72" s="5">
        <f t="shared" si="5"/>
        <v>9.5608235914059758E-3</v>
      </c>
      <c r="M72" s="5">
        <f t="shared" si="6"/>
        <v>9.2070544246956043E-3</v>
      </c>
      <c r="N72" s="5">
        <f t="shared" si="7"/>
        <v>7.1392962397414106E-3</v>
      </c>
      <c r="O72" s="5">
        <f t="shared" si="8"/>
        <v>8.5059162062370852E-3</v>
      </c>
      <c r="P72" s="5">
        <f t="shared" si="9"/>
        <v>9.5607734893154994E-3</v>
      </c>
      <c r="Q72" s="5">
        <f t="shared" si="10"/>
        <v>1.1838185921322353E-2</v>
      </c>
      <c r="R72" s="5">
        <f t="shared" si="11"/>
        <v>8.9278404680497303E-3</v>
      </c>
      <c r="T72" s="7">
        <f t="shared" si="13"/>
        <v>100.83974401511043</v>
      </c>
      <c r="U72" s="4">
        <f t="shared" si="12"/>
        <v>9.2289357121116411E-3</v>
      </c>
      <c r="V72" s="5">
        <f>T72/MAX($T$14:T72)-1</f>
        <v>-2.9060048428866003E-2</v>
      </c>
      <c r="AB72" s="3"/>
    </row>
    <row r="73" spans="1:28" x14ac:dyDescent="0.25">
      <c r="A73" s="6">
        <v>44301</v>
      </c>
      <c r="B73">
        <v>1008621.13</v>
      </c>
      <c r="C73">
        <v>1017362.69</v>
      </c>
      <c r="D73">
        <v>1026530</v>
      </c>
      <c r="E73">
        <v>973527.5</v>
      </c>
      <c r="F73">
        <v>1018779.63</v>
      </c>
      <c r="G73">
        <v>1011605.75</v>
      </c>
      <c r="H73">
        <v>1023028.94</v>
      </c>
      <c r="I73">
        <v>974772.06</v>
      </c>
      <c r="K73" s="5">
        <f t="shared" si="4"/>
        <v>5.8319504837767155E-4</v>
      </c>
      <c r="L73" s="5">
        <f t="shared" si="5"/>
        <v>-1.9134160804337164E-3</v>
      </c>
      <c r="M73" s="5">
        <f t="shared" si="6"/>
        <v>-1.4104167097123144E-3</v>
      </c>
      <c r="N73" s="5">
        <f t="shared" si="7"/>
        <v>-2.0732508591102539E-3</v>
      </c>
      <c r="O73" s="5">
        <f t="shared" si="8"/>
        <v>-2.0688384680650485E-3</v>
      </c>
      <c r="P73" s="5">
        <f t="shared" si="9"/>
        <v>-6.7885849985125368E-3</v>
      </c>
      <c r="Q73" s="5">
        <f t="shared" si="10"/>
        <v>-1.152957127016907E-3</v>
      </c>
      <c r="R73" s="5">
        <f t="shared" si="11"/>
        <v>2.3580150743420791E-3</v>
      </c>
      <c r="T73" s="7">
        <f t="shared" si="13"/>
        <v>100.68260728082277</v>
      </c>
      <c r="U73" s="4">
        <f t="shared" si="12"/>
        <v>-1.5582817650163783E-3</v>
      </c>
      <c r="V73" s="5">
        <f>T73/MAX($T$14:T73)-1</f>
        <v>-3.0573046450325214E-2</v>
      </c>
      <c r="AB73" s="3"/>
    </row>
    <row r="74" spans="1:28" x14ac:dyDescent="0.25">
      <c r="A74" s="6">
        <v>44302</v>
      </c>
      <c r="B74">
        <v>1008621.13</v>
      </c>
      <c r="C74">
        <v>1017362.69</v>
      </c>
      <c r="D74">
        <v>1026530</v>
      </c>
      <c r="E74">
        <v>973527.5</v>
      </c>
      <c r="F74">
        <v>1018779.63</v>
      </c>
      <c r="G74">
        <v>1011605.75</v>
      </c>
      <c r="H74">
        <v>1023028.94</v>
      </c>
      <c r="I74">
        <v>974772.06</v>
      </c>
      <c r="K74" s="5">
        <f t="shared" si="4"/>
        <v>0</v>
      </c>
      <c r="L74" s="5">
        <f t="shared" si="5"/>
        <v>0</v>
      </c>
      <c r="M74" s="5">
        <f t="shared" si="6"/>
        <v>0</v>
      </c>
      <c r="N74" s="5">
        <f t="shared" si="7"/>
        <v>0</v>
      </c>
      <c r="O74" s="5">
        <f t="shared" si="8"/>
        <v>0</v>
      </c>
      <c r="P74" s="5">
        <f t="shared" si="9"/>
        <v>0</v>
      </c>
      <c r="Q74" s="5">
        <f t="shared" si="10"/>
        <v>0</v>
      </c>
      <c r="R74" s="5">
        <f t="shared" si="11"/>
        <v>0</v>
      </c>
      <c r="T74" s="7">
        <f t="shared" si="13"/>
        <v>100.68260728082277</v>
      </c>
      <c r="U74" s="4">
        <f t="shared" si="12"/>
        <v>0</v>
      </c>
      <c r="V74" s="5">
        <f>T74/MAX($T$14:T74)-1</f>
        <v>-3.0573046450325214E-2</v>
      </c>
      <c r="AB74" s="3"/>
    </row>
    <row r="75" spans="1:28" x14ac:dyDescent="0.25">
      <c r="A75" s="6">
        <v>44305</v>
      </c>
      <c r="B75">
        <v>1007281.75</v>
      </c>
      <c r="C75">
        <v>1020946.69</v>
      </c>
      <c r="D75">
        <v>1027560.94</v>
      </c>
      <c r="E75">
        <v>974505.19</v>
      </c>
      <c r="F75">
        <v>1018779.63</v>
      </c>
      <c r="G75">
        <v>1012621.69</v>
      </c>
      <c r="H75">
        <v>1024056.31</v>
      </c>
      <c r="I75">
        <v>975001.25</v>
      </c>
      <c r="K75" s="5">
        <f t="shared" si="4"/>
        <v>-1.3279317279423219E-3</v>
      </c>
      <c r="L75" s="5">
        <f t="shared" si="5"/>
        <v>3.5228341231974269E-3</v>
      </c>
      <c r="M75" s="5">
        <f t="shared" si="6"/>
        <v>1.0042960264189382E-3</v>
      </c>
      <c r="N75" s="5">
        <f t="shared" si="7"/>
        <v>1.0042756881545323E-3</v>
      </c>
      <c r="O75" s="5">
        <f t="shared" si="8"/>
        <v>0</v>
      </c>
      <c r="P75" s="5">
        <f t="shared" si="9"/>
        <v>1.0042845248754428E-3</v>
      </c>
      <c r="Q75" s="5">
        <f t="shared" si="10"/>
        <v>1.0042433403694151E-3</v>
      </c>
      <c r="R75" s="5">
        <f t="shared" si="11"/>
        <v>2.3512163448757839E-4</v>
      </c>
      <c r="T75" s="7">
        <f t="shared" si="13"/>
        <v>100.76374643263182</v>
      </c>
      <c r="U75" s="4">
        <f t="shared" si="12"/>
        <v>8.0589045119512648E-4</v>
      </c>
      <c r="V75" s="5">
        <f>T75/MAX($T$14:T75)-1</f>
        <v>-2.9791794525328208E-2</v>
      </c>
      <c r="AB75" s="3"/>
    </row>
    <row r="76" spans="1:28" x14ac:dyDescent="0.25">
      <c r="A76" s="6">
        <v>44306</v>
      </c>
      <c r="B76">
        <v>1010891.63</v>
      </c>
      <c r="C76">
        <v>1027895.5</v>
      </c>
      <c r="D76">
        <v>1031733.06</v>
      </c>
      <c r="E76">
        <v>976888.56</v>
      </c>
      <c r="F76">
        <v>1020097.13</v>
      </c>
      <c r="G76">
        <v>1016248.25</v>
      </c>
      <c r="H76">
        <v>1028214.25</v>
      </c>
      <c r="I76">
        <v>977733.25</v>
      </c>
      <c r="K76" s="5">
        <f t="shared" si="4"/>
        <v>3.5837837824421737E-3</v>
      </c>
      <c r="L76" s="5">
        <f t="shared" si="5"/>
        <v>6.8062417637104744E-3</v>
      </c>
      <c r="M76" s="5">
        <f t="shared" si="6"/>
        <v>4.060216613527734E-3</v>
      </c>
      <c r="N76" s="5">
        <f t="shared" si="7"/>
        <v>2.4457232495602721E-3</v>
      </c>
      <c r="O76" s="5">
        <f t="shared" si="8"/>
        <v>1.2932139210517501E-3</v>
      </c>
      <c r="P76" s="5">
        <f t="shared" si="9"/>
        <v>3.5813572193974519E-3</v>
      </c>
      <c r="Q76" s="5">
        <f t="shared" si="10"/>
        <v>4.0602650063257251E-3</v>
      </c>
      <c r="R76" s="5">
        <f t="shared" si="11"/>
        <v>2.8020476896823965E-3</v>
      </c>
      <c r="T76" s="7">
        <f t="shared" si="13"/>
        <v>101.12439057776147</v>
      </c>
      <c r="U76" s="4">
        <f t="shared" si="12"/>
        <v>3.5791061557122472E-3</v>
      </c>
      <c r="V76" s="5">
        <f>T76/MAX($T$14:T76)-1</f>
        <v>-2.6319316364791345E-2</v>
      </c>
      <c r="AB76" s="3"/>
    </row>
    <row r="77" spans="1:28" x14ac:dyDescent="0.25">
      <c r="A77" s="6">
        <v>44308</v>
      </c>
      <c r="B77">
        <v>1035291.5</v>
      </c>
      <c r="C77">
        <v>1036142.88</v>
      </c>
      <c r="D77">
        <v>1046497.81</v>
      </c>
      <c r="E77">
        <v>989788.88</v>
      </c>
      <c r="F77">
        <v>1053754.1299999999</v>
      </c>
      <c r="G77">
        <v>1035683.81</v>
      </c>
      <c r="H77">
        <v>1042928.63</v>
      </c>
      <c r="I77">
        <v>983127.5</v>
      </c>
      <c r="K77" s="5">
        <f t="shared" si="4"/>
        <v>2.4136978955894506E-2</v>
      </c>
      <c r="L77" s="5">
        <f t="shared" si="5"/>
        <v>8.0235588150741055E-3</v>
      </c>
      <c r="M77" s="5">
        <f t="shared" si="6"/>
        <v>1.4310629922045903E-2</v>
      </c>
      <c r="N77" s="5">
        <f t="shared" si="7"/>
        <v>1.3205518549628481E-2</v>
      </c>
      <c r="O77" s="5">
        <f t="shared" si="8"/>
        <v>3.2993916961613134E-2</v>
      </c>
      <c r="P77" s="5">
        <f t="shared" si="9"/>
        <v>1.9124815221084113E-2</v>
      </c>
      <c r="Q77" s="5">
        <f t="shared" si="10"/>
        <v>1.4310616683244737E-2</v>
      </c>
      <c r="R77" s="5">
        <f t="shared" si="11"/>
        <v>5.5170978382907965E-3</v>
      </c>
      <c r="T77" s="7">
        <f t="shared" si="13"/>
        <v>102.78817921591003</v>
      </c>
      <c r="U77" s="4">
        <f t="shared" si="12"/>
        <v>1.6452891618359472E-2</v>
      </c>
      <c r="V77" s="5">
        <f>T77/MAX($T$14:T77)-1</f>
        <v>-1.0299453606051112E-2</v>
      </c>
      <c r="AB77" s="3"/>
    </row>
    <row r="78" spans="1:28" x14ac:dyDescent="0.25">
      <c r="A78" s="6">
        <v>44309</v>
      </c>
      <c r="B78">
        <v>1032697</v>
      </c>
      <c r="C78">
        <v>1033334.31</v>
      </c>
      <c r="D78">
        <v>1043058.81</v>
      </c>
      <c r="E78">
        <v>989788.88</v>
      </c>
      <c r="F78">
        <v>1050294.6299999999</v>
      </c>
      <c r="G78">
        <v>1032385</v>
      </c>
      <c r="H78">
        <v>1039501.31</v>
      </c>
      <c r="I78">
        <v>981829.13</v>
      </c>
      <c r="K78" s="5">
        <f t="shared" si="4"/>
        <v>-2.5060574727021612E-3</v>
      </c>
      <c r="L78" s="5">
        <f t="shared" si="5"/>
        <v>-2.7106010707711459E-3</v>
      </c>
      <c r="M78" s="5">
        <f t="shared" si="6"/>
        <v>-3.2861989457961815E-3</v>
      </c>
      <c r="N78" s="5">
        <f t="shared" si="7"/>
        <v>0</v>
      </c>
      <c r="O78" s="5">
        <f t="shared" si="8"/>
        <v>-3.2830239061554245E-3</v>
      </c>
      <c r="P78" s="5">
        <f t="shared" si="9"/>
        <v>-3.1851516535728042E-3</v>
      </c>
      <c r="Q78" s="5">
        <f t="shared" si="10"/>
        <v>-3.2862459629667828E-3</v>
      </c>
      <c r="R78" s="5">
        <f t="shared" si="11"/>
        <v>-1.3206527128983847E-3</v>
      </c>
      <c r="T78" s="7">
        <f t="shared" si="13"/>
        <v>102.53663172155854</v>
      </c>
      <c r="U78" s="4">
        <f t="shared" si="12"/>
        <v>-2.4472414656078606E-3</v>
      </c>
      <c r="V78" s="5">
        <f>T78/MAX($T$14:T78)-1</f>
        <v>-1.2721489821721055E-2</v>
      </c>
      <c r="AB78" s="3"/>
    </row>
    <row r="79" spans="1:28" x14ac:dyDescent="0.25">
      <c r="A79" s="6">
        <v>44312</v>
      </c>
      <c r="B79">
        <v>1033029.19</v>
      </c>
      <c r="C79">
        <v>1036514.31</v>
      </c>
      <c r="D79">
        <v>1045852.63</v>
      </c>
      <c r="E79">
        <v>989788.88</v>
      </c>
      <c r="F79">
        <v>1051654.75</v>
      </c>
      <c r="G79">
        <v>1035161.06</v>
      </c>
      <c r="H79">
        <v>1042285.63</v>
      </c>
      <c r="I79">
        <v>987489.63</v>
      </c>
      <c r="K79" s="5">
        <f t="shared" si="4"/>
        <v>3.216722814145534E-4</v>
      </c>
      <c r="L79" s="5">
        <f t="shared" si="5"/>
        <v>3.0774164461837561E-3</v>
      </c>
      <c r="M79" s="5">
        <f t="shared" si="6"/>
        <v>2.6784875150041021E-3</v>
      </c>
      <c r="N79" s="5">
        <f t="shared" si="7"/>
        <v>0</v>
      </c>
      <c r="O79" s="5">
        <f t="shared" si="8"/>
        <v>1.2949890070370618E-3</v>
      </c>
      <c r="P79" s="5">
        <f t="shared" si="9"/>
        <v>2.6889774648024556E-3</v>
      </c>
      <c r="Q79" s="5">
        <f t="shared" si="10"/>
        <v>2.6785151429966625E-3</v>
      </c>
      <c r="R79" s="5">
        <f t="shared" si="11"/>
        <v>5.7652597860893273E-3</v>
      </c>
      <c r="T79" s="7">
        <f t="shared" si="13"/>
        <v>102.77381583907166</v>
      </c>
      <c r="U79" s="4">
        <f t="shared" si="12"/>
        <v>2.3131647054409898E-3</v>
      </c>
      <c r="V79" s="5">
        <f>T79/MAX($T$14:T79)-1</f>
        <v>-1.0437752017536162E-2</v>
      </c>
      <c r="AB79" s="3"/>
    </row>
    <row r="80" spans="1:28" x14ac:dyDescent="0.25">
      <c r="A80" s="6">
        <v>44313</v>
      </c>
      <c r="B80">
        <v>1031048.13</v>
      </c>
      <c r="C80">
        <v>1035955.5</v>
      </c>
      <c r="D80">
        <v>1045447.94</v>
      </c>
      <c r="E80">
        <v>989519.69</v>
      </c>
      <c r="F80">
        <v>1049973.1299999999</v>
      </c>
      <c r="G80">
        <v>1034603</v>
      </c>
      <c r="H80">
        <v>1041882.31</v>
      </c>
      <c r="I80">
        <v>986817.44</v>
      </c>
      <c r="K80" s="5">
        <f t="shared" ref="K80:K143" si="14">B80/B79-1</f>
        <v>-1.9177192853572222E-3</v>
      </c>
      <c r="L80" s="5">
        <f t="shared" ref="L80:L143" si="15">C80/C79-1</f>
        <v>-5.3912425000679498E-4</v>
      </c>
      <c r="M80" s="5">
        <f t="shared" ref="M80:M143" si="16">D80/D79-1</f>
        <v>-3.8694744210765464E-4</v>
      </c>
      <c r="N80" s="5">
        <f t="shared" ref="N80:N143" si="17">E80/E79-1</f>
        <v>-2.7196708857757379E-4</v>
      </c>
      <c r="O80" s="5">
        <f t="shared" ref="O80:O143" si="18">F80/F79-1</f>
        <v>-1.5990228732386536E-3</v>
      </c>
      <c r="P80" s="5">
        <f t="shared" ref="P80:P143" si="19">G80/G79-1</f>
        <v>-5.3910451384253655E-4</v>
      </c>
      <c r="Q80" s="5">
        <f t="shared" ref="Q80:Q143" si="20">H80/H79-1</f>
        <v>-3.8695726813386955E-4</v>
      </c>
      <c r="R80" s="5">
        <f t="shared" ref="R80:R143" si="21">I80/I79-1</f>
        <v>-6.8070588245072727E-4</v>
      </c>
      <c r="T80" s="7">
        <f t="shared" si="13"/>
        <v>102.69260463006967</v>
      </c>
      <c r="U80" s="4">
        <f t="shared" ref="U80:U143" si="22">(K80*$K$12%)+(L80*$L$12%)+(M80*$M$12%)+(N80*$N$12%)+(O80*$O$12%)+(P80*$P$12%)+(Q80*$Q$12%)+(R80*$R$12%)</f>
        <v>-7.9019357546437907E-4</v>
      </c>
      <c r="V80" s="5">
        <f>T80/MAX($T$14:T80)-1</f>
        <v>-1.1219697748414026E-2</v>
      </c>
      <c r="AB80" s="3"/>
    </row>
    <row r="81" spans="1:28" x14ac:dyDescent="0.25">
      <c r="A81" s="6">
        <v>44314</v>
      </c>
      <c r="B81">
        <v>1043031.19</v>
      </c>
      <c r="C81">
        <v>1050027.1299999999</v>
      </c>
      <c r="D81">
        <v>1057185.3799999999</v>
      </c>
      <c r="E81">
        <v>994965.38</v>
      </c>
      <c r="F81">
        <v>1062176.1299999999</v>
      </c>
      <c r="G81">
        <v>1048147.38</v>
      </c>
      <c r="H81">
        <v>1053579.75</v>
      </c>
      <c r="I81">
        <v>992248.25</v>
      </c>
      <c r="K81" s="5">
        <f t="shared" si="14"/>
        <v>1.1622212049402503E-2</v>
      </c>
      <c r="L81" s="5">
        <f t="shared" si="15"/>
        <v>1.3583237890044453E-2</v>
      </c>
      <c r="M81" s="5">
        <f t="shared" si="16"/>
        <v>1.1227187458038301E-2</v>
      </c>
      <c r="N81" s="5">
        <f t="shared" si="17"/>
        <v>5.5033669921211725E-3</v>
      </c>
      <c r="O81" s="5">
        <f t="shared" si="18"/>
        <v>1.1622202179592867E-2</v>
      </c>
      <c r="P81" s="5">
        <f t="shared" si="19"/>
        <v>1.3091379012046156E-2</v>
      </c>
      <c r="Q81" s="5">
        <f t="shared" si="20"/>
        <v>1.1227218168240016E-2</v>
      </c>
      <c r="R81" s="5">
        <f t="shared" si="21"/>
        <v>5.5033583516723716E-3</v>
      </c>
      <c r="T81" s="7">
        <f t="shared" ref="T81:T144" si="23">T80*(1+U81)</f>
        <v>103.76292038265032</v>
      </c>
      <c r="U81" s="4">
        <f t="shared" si="22"/>
        <v>1.042252026264473E-2</v>
      </c>
      <c r="V81" s="5">
        <f>T81/MAX($T$14:T81)-1</f>
        <v>-9.141150128929576E-4</v>
      </c>
      <c r="AB81" s="3"/>
    </row>
    <row r="82" spans="1:28" x14ac:dyDescent="0.25">
      <c r="A82" s="6">
        <v>44315</v>
      </c>
      <c r="B82">
        <v>1055406.6299999999</v>
      </c>
      <c r="C82">
        <v>1061023.6299999999</v>
      </c>
      <c r="D82">
        <v>1075483.1299999999</v>
      </c>
      <c r="E82">
        <v>999218.13</v>
      </c>
      <c r="F82">
        <v>1071514</v>
      </c>
      <c r="G82">
        <v>1057915.8799999999</v>
      </c>
      <c r="H82">
        <v>1071815.1299999999</v>
      </c>
      <c r="I82">
        <v>1002302.13</v>
      </c>
      <c r="K82" s="5">
        <f t="shared" si="14"/>
        <v>1.1864880090498575E-2</v>
      </c>
      <c r="L82" s="5">
        <f t="shared" si="15"/>
        <v>1.0472586551168339E-2</v>
      </c>
      <c r="M82" s="5">
        <f t="shared" si="16"/>
        <v>1.7307986230380878E-2</v>
      </c>
      <c r="N82" s="5">
        <f t="shared" si="17"/>
        <v>4.2742693218129624E-3</v>
      </c>
      <c r="O82" s="5">
        <f t="shared" si="18"/>
        <v>8.7912632719397976E-3</v>
      </c>
      <c r="P82" s="5">
        <f t="shared" si="19"/>
        <v>9.319777148133479E-3</v>
      </c>
      <c r="Q82" s="5">
        <f t="shared" si="20"/>
        <v>1.7308020584108519E-2</v>
      </c>
      <c r="R82" s="5">
        <f t="shared" si="21"/>
        <v>1.0132424017880615E-2</v>
      </c>
      <c r="T82" s="7">
        <f t="shared" si="23"/>
        <v>104.92339460151099</v>
      </c>
      <c r="U82" s="4">
        <f t="shared" si="22"/>
        <v>1.1183900901990396E-2</v>
      </c>
      <c r="V82" s="5">
        <f>T82/MAX($T$14:T82)-1</f>
        <v>0</v>
      </c>
      <c r="AB82" s="3"/>
    </row>
    <row r="83" spans="1:28" x14ac:dyDescent="0.25">
      <c r="A83" s="6">
        <v>44316</v>
      </c>
      <c r="B83">
        <v>1054222</v>
      </c>
      <c r="C83">
        <v>1061362</v>
      </c>
      <c r="D83">
        <v>1075483.1299999999</v>
      </c>
      <c r="E83">
        <v>999218.13</v>
      </c>
      <c r="F83">
        <v>1068780</v>
      </c>
      <c r="G83">
        <v>1057915.8799999999</v>
      </c>
      <c r="H83">
        <v>1072156.8799999999</v>
      </c>
      <c r="I83">
        <v>1003647.94</v>
      </c>
      <c r="K83" s="5">
        <f t="shared" si="14"/>
        <v>-1.1224394146547301E-3</v>
      </c>
      <c r="L83" s="5">
        <f t="shared" si="15"/>
        <v>3.1890901430742247E-4</v>
      </c>
      <c r="M83" s="5">
        <f t="shared" si="16"/>
        <v>0</v>
      </c>
      <c r="N83" s="5">
        <f t="shared" si="17"/>
        <v>0</v>
      </c>
      <c r="O83" s="5">
        <f t="shared" si="18"/>
        <v>-2.5515298913499906E-3</v>
      </c>
      <c r="P83" s="5">
        <f t="shared" si="19"/>
        <v>0</v>
      </c>
      <c r="Q83" s="5">
        <f t="shared" si="20"/>
        <v>3.1885162882527851E-4</v>
      </c>
      <c r="R83" s="5">
        <f t="shared" si="21"/>
        <v>1.3427188865695605E-3</v>
      </c>
      <c r="T83" s="7">
        <f t="shared" si="23"/>
        <v>104.90118376450441</v>
      </c>
      <c r="U83" s="4">
        <f t="shared" si="22"/>
        <v>-2.116862220378074E-4</v>
      </c>
      <c r="V83" s="5">
        <f>T83/MAX($T$14:T83)-1</f>
        <v>-2.1168622203782128E-4</v>
      </c>
      <c r="AB83" s="3"/>
    </row>
    <row r="84" spans="1:28" x14ac:dyDescent="0.25">
      <c r="A84" s="6">
        <v>44319</v>
      </c>
      <c r="B84">
        <v>1056791.25</v>
      </c>
      <c r="C84">
        <v>1064040.5</v>
      </c>
      <c r="D84">
        <v>1075668.75</v>
      </c>
      <c r="E84">
        <v>999390.5</v>
      </c>
      <c r="F84">
        <v>1068395.25</v>
      </c>
      <c r="G84">
        <v>1058098.3799999999</v>
      </c>
      <c r="H84">
        <v>1074212.3799999999</v>
      </c>
      <c r="I84">
        <v>1008567.5</v>
      </c>
      <c r="K84" s="5">
        <f t="shared" si="14"/>
        <v>2.4371052776359647E-3</v>
      </c>
      <c r="L84" s="5">
        <f t="shared" si="15"/>
        <v>2.523644147802484E-3</v>
      </c>
      <c r="M84" s="5">
        <f t="shared" si="16"/>
        <v>1.725922004933711E-4</v>
      </c>
      <c r="N84" s="5">
        <f t="shared" si="17"/>
        <v>1.7250487638764689E-4</v>
      </c>
      <c r="O84" s="5">
        <f t="shared" si="18"/>
        <v>-3.5998989502050716E-4</v>
      </c>
      <c r="P84" s="5">
        <f t="shared" si="19"/>
        <v>1.7250899003418141E-4</v>
      </c>
      <c r="Q84" s="5">
        <f t="shared" si="20"/>
        <v>1.9171634658539105E-3</v>
      </c>
      <c r="R84" s="5">
        <f t="shared" si="21"/>
        <v>4.9016789692211127E-3</v>
      </c>
      <c r="T84" s="7">
        <f t="shared" si="23"/>
        <v>105.05771217118476</v>
      </c>
      <c r="U84" s="4">
        <f t="shared" si="22"/>
        <v>1.4921510040510205E-3</v>
      </c>
      <c r="V84" s="5">
        <f>T84/MAX($T$14:T84)-1</f>
        <v>0</v>
      </c>
      <c r="AB84" s="3"/>
    </row>
    <row r="85" spans="1:28" x14ac:dyDescent="0.25">
      <c r="A85" s="6">
        <v>44320</v>
      </c>
      <c r="B85">
        <v>1057753.6299999999</v>
      </c>
      <c r="C85">
        <v>1063923.8799999999</v>
      </c>
      <c r="D85">
        <v>1075497.75</v>
      </c>
      <c r="E85">
        <v>999231.63</v>
      </c>
      <c r="F85">
        <v>1068225.5</v>
      </c>
      <c r="G85">
        <v>1057930.25</v>
      </c>
      <c r="H85">
        <v>1074079.75</v>
      </c>
      <c r="I85">
        <v>1008471.88</v>
      </c>
      <c r="K85" s="5">
        <f t="shared" si="14"/>
        <v>9.1066234698655713E-4</v>
      </c>
      <c r="L85" s="5">
        <f t="shared" si="15"/>
        <v>-1.0960109131197271E-4</v>
      </c>
      <c r="M85" s="5">
        <f t="shared" si="16"/>
        <v>-1.5897087277105815E-4</v>
      </c>
      <c r="N85" s="5">
        <f t="shared" si="17"/>
        <v>-1.5896689031968947E-4</v>
      </c>
      <c r="O85" s="5">
        <f t="shared" si="18"/>
        <v>-1.5888314741197007E-4</v>
      </c>
      <c r="P85" s="5">
        <f t="shared" si="19"/>
        <v>-1.5889826804182938E-4</v>
      </c>
      <c r="Q85" s="5">
        <f t="shared" si="20"/>
        <v>-1.2346720487421692E-4</v>
      </c>
      <c r="R85" s="5">
        <f t="shared" si="21"/>
        <v>-9.480773473269366E-5</v>
      </c>
      <c r="T85" s="7">
        <f t="shared" si="23"/>
        <v>105.05701704550594</v>
      </c>
      <c r="U85" s="4">
        <f t="shared" si="22"/>
        <v>-6.6166078096091541E-6</v>
      </c>
      <c r="V85" s="5">
        <f>T85/MAX($T$14:T85)-1</f>
        <v>-6.6166078096507874E-6</v>
      </c>
      <c r="AB85" s="3"/>
    </row>
    <row r="86" spans="1:28" x14ac:dyDescent="0.25">
      <c r="A86" s="6">
        <v>44321</v>
      </c>
      <c r="B86">
        <v>1048583</v>
      </c>
      <c r="C86">
        <v>1062154.1299999999</v>
      </c>
      <c r="D86">
        <v>1074375.6299999999</v>
      </c>
      <c r="E86">
        <v>998189.13</v>
      </c>
      <c r="F86">
        <v>1062831.75</v>
      </c>
      <c r="G86">
        <v>1056826.5</v>
      </c>
      <c r="H86">
        <v>1072293.1299999999</v>
      </c>
      <c r="I86">
        <v>1006794.38</v>
      </c>
      <c r="K86" s="5">
        <f t="shared" si="14"/>
        <v>-8.6699111588015576E-3</v>
      </c>
      <c r="L86" s="5">
        <f t="shared" si="15"/>
        <v>-1.6634178753465179E-3</v>
      </c>
      <c r="M86" s="5">
        <f t="shared" si="16"/>
        <v>-1.0433494630742723E-3</v>
      </c>
      <c r="N86" s="5">
        <f t="shared" si="17"/>
        <v>-1.0433016416824259E-3</v>
      </c>
      <c r="O86" s="5">
        <f t="shared" si="18"/>
        <v>-5.0492616025361592E-3</v>
      </c>
      <c r="P86" s="5">
        <f t="shared" si="19"/>
        <v>-1.0433107475658066E-3</v>
      </c>
      <c r="Q86" s="5">
        <f t="shared" si="20"/>
        <v>-1.6633960373986234E-3</v>
      </c>
      <c r="R86" s="5">
        <f t="shared" si="21"/>
        <v>-1.6634078086540383E-3</v>
      </c>
      <c r="T86" s="7">
        <f t="shared" si="23"/>
        <v>104.77021984166154</v>
      </c>
      <c r="U86" s="4">
        <f t="shared" si="22"/>
        <v>-2.7299195418824251E-3</v>
      </c>
      <c r="V86" s="5">
        <f>T86/MAX($T$14:T86)-1</f>
        <v>-2.7365180868851313E-3</v>
      </c>
      <c r="AB86" s="3"/>
    </row>
    <row r="87" spans="1:28" x14ac:dyDescent="0.25">
      <c r="A87" s="6">
        <v>44322</v>
      </c>
      <c r="B87">
        <v>1042530.88</v>
      </c>
      <c r="C87">
        <v>1059250.1299999999</v>
      </c>
      <c r="D87">
        <v>1069981.75</v>
      </c>
      <c r="E87">
        <v>998189.13</v>
      </c>
      <c r="F87">
        <v>1051782.3799999999</v>
      </c>
      <c r="G87">
        <v>1056826.5</v>
      </c>
      <c r="H87">
        <v>1067907.75</v>
      </c>
      <c r="I87">
        <v>1006794.38</v>
      </c>
      <c r="K87" s="5">
        <f t="shared" si="14"/>
        <v>-5.7717128734683376E-3</v>
      </c>
      <c r="L87" s="5">
        <f t="shared" si="15"/>
        <v>-2.7340664767739886E-3</v>
      </c>
      <c r="M87" s="5">
        <f t="shared" si="16"/>
        <v>-4.0897055715978237E-3</v>
      </c>
      <c r="N87" s="5">
        <f t="shared" si="17"/>
        <v>0</v>
      </c>
      <c r="O87" s="5">
        <f t="shared" si="18"/>
        <v>-1.0396161010432836E-2</v>
      </c>
      <c r="P87" s="5">
        <f t="shared" si="19"/>
        <v>0</v>
      </c>
      <c r="Q87" s="5">
        <f t="shared" si="20"/>
        <v>-4.0897212500091706E-3</v>
      </c>
      <c r="R87" s="5">
        <f t="shared" si="21"/>
        <v>0</v>
      </c>
      <c r="T87" s="7">
        <f t="shared" si="23"/>
        <v>104.41555474249898</v>
      </c>
      <c r="U87" s="4">
        <f t="shared" si="22"/>
        <v>-3.3851708977852696E-3</v>
      </c>
      <c r="V87" s="5">
        <f>T87/MAX($T$14:T87)-1</f>
        <v>-6.1124254032813852E-3</v>
      </c>
      <c r="AB87" s="3"/>
    </row>
    <row r="88" spans="1:28" x14ac:dyDescent="0.25">
      <c r="A88" s="6">
        <v>44323</v>
      </c>
      <c r="B88">
        <v>1041771.56</v>
      </c>
      <c r="C88">
        <v>1057926.3799999999</v>
      </c>
      <c r="D88">
        <v>1068471.75</v>
      </c>
      <c r="E88">
        <v>998189.13</v>
      </c>
      <c r="F88">
        <v>1051782.3799999999</v>
      </c>
      <c r="G88">
        <v>1056826.5</v>
      </c>
      <c r="H88">
        <v>1066758.75</v>
      </c>
      <c r="I88">
        <v>1005649.63</v>
      </c>
      <c r="K88" s="5">
        <f t="shared" si="14"/>
        <v>-7.2834293407209039E-4</v>
      </c>
      <c r="L88" s="5">
        <f t="shared" si="15"/>
        <v>-1.2497048265643906E-3</v>
      </c>
      <c r="M88" s="5">
        <f t="shared" si="16"/>
        <v>-1.4112390234692906E-3</v>
      </c>
      <c r="N88" s="5">
        <f t="shared" si="17"/>
        <v>0</v>
      </c>
      <c r="O88" s="5">
        <f t="shared" si="18"/>
        <v>0</v>
      </c>
      <c r="P88" s="5">
        <f t="shared" si="19"/>
        <v>0</v>
      </c>
      <c r="Q88" s="5">
        <f t="shared" si="20"/>
        <v>-1.0759356320805269E-3</v>
      </c>
      <c r="R88" s="5">
        <f t="shared" si="21"/>
        <v>-1.1370246226444225E-3</v>
      </c>
      <c r="T88" s="7">
        <f t="shared" si="23"/>
        <v>104.34243452595348</v>
      </c>
      <c r="U88" s="4">
        <f t="shared" si="22"/>
        <v>-7.0028087985384013E-4</v>
      </c>
      <c r="V88" s="5">
        <f>T88/MAX($T$14:T88)-1</f>
        <v>-6.8084258684958376E-3</v>
      </c>
      <c r="AB88" s="3"/>
    </row>
    <row r="89" spans="1:28" x14ac:dyDescent="0.25">
      <c r="A89" s="6">
        <v>44326</v>
      </c>
      <c r="B89">
        <v>1039741.88</v>
      </c>
      <c r="C89">
        <v>1056113</v>
      </c>
      <c r="D89">
        <v>1066717.75</v>
      </c>
      <c r="E89">
        <v>998189.13</v>
      </c>
      <c r="F89">
        <v>1051782.3799999999</v>
      </c>
      <c r="G89">
        <v>1056826.5</v>
      </c>
      <c r="H89">
        <v>1064847</v>
      </c>
      <c r="I89">
        <v>1003874.94</v>
      </c>
      <c r="K89" s="5">
        <f t="shared" si="14"/>
        <v>-1.948296611207212E-3</v>
      </c>
      <c r="L89" s="5">
        <f t="shared" si="15"/>
        <v>-1.7140890276314824E-3</v>
      </c>
      <c r="M89" s="5">
        <f t="shared" si="16"/>
        <v>-1.6415969818575071E-3</v>
      </c>
      <c r="N89" s="5">
        <f t="shared" si="17"/>
        <v>0</v>
      </c>
      <c r="O89" s="5">
        <f t="shared" si="18"/>
        <v>0</v>
      </c>
      <c r="P89" s="5">
        <f t="shared" si="19"/>
        <v>0</v>
      </c>
      <c r="Q89" s="5">
        <f t="shared" si="20"/>
        <v>-1.7921109154248605E-3</v>
      </c>
      <c r="R89" s="5">
        <f t="shared" si="21"/>
        <v>-1.7647199850310269E-3</v>
      </c>
      <c r="T89" s="7">
        <f t="shared" si="23"/>
        <v>104.2268646691188</v>
      </c>
      <c r="U89" s="4">
        <f t="shared" si="22"/>
        <v>-1.1076016901440111E-3</v>
      </c>
      <c r="V89" s="5">
        <f>T89/MAX($T$14:T89)-1</f>
        <v>-7.9084865346406019E-3</v>
      </c>
      <c r="AB89" s="3"/>
    </row>
    <row r="90" spans="1:28" x14ac:dyDescent="0.25">
      <c r="A90" s="6">
        <v>44327</v>
      </c>
      <c r="B90">
        <v>1036176.25</v>
      </c>
      <c r="C90">
        <v>1052491.25</v>
      </c>
      <c r="D90">
        <v>1063086.25</v>
      </c>
      <c r="E90">
        <v>998189.13</v>
      </c>
      <c r="F90">
        <v>1048175.44</v>
      </c>
      <c r="G90">
        <v>1053202.25</v>
      </c>
      <c r="H90">
        <v>1061221.75</v>
      </c>
      <c r="I90">
        <v>1001121.44</v>
      </c>
      <c r="K90" s="5">
        <f t="shared" si="14"/>
        <v>-3.4293415208013212E-3</v>
      </c>
      <c r="L90" s="5">
        <f t="shared" si="15"/>
        <v>-3.4293205367228463E-3</v>
      </c>
      <c r="M90" s="5">
        <f t="shared" si="16"/>
        <v>-3.4043682126785324E-3</v>
      </c>
      <c r="N90" s="5">
        <f t="shared" si="17"/>
        <v>0</v>
      </c>
      <c r="O90" s="5">
        <f t="shared" si="18"/>
        <v>-3.4293595981327307E-3</v>
      </c>
      <c r="P90" s="5">
        <f t="shared" si="19"/>
        <v>-3.4293708569950176E-3</v>
      </c>
      <c r="Q90" s="5">
        <f t="shared" si="20"/>
        <v>-3.4044797045960085E-3</v>
      </c>
      <c r="R90" s="5">
        <f t="shared" si="21"/>
        <v>-2.7428715373649659E-3</v>
      </c>
      <c r="T90" s="7">
        <f t="shared" si="23"/>
        <v>103.92370634612061</v>
      </c>
      <c r="U90" s="4">
        <f t="shared" si="22"/>
        <v>-2.9086389959114278E-3</v>
      </c>
      <c r="V90" s="5">
        <f>T90/MAX($T$14:T90)-1</f>
        <v>-1.0794122598218769E-2</v>
      </c>
      <c r="AB90" s="3"/>
    </row>
    <row r="91" spans="1:28" x14ac:dyDescent="0.25">
      <c r="A91" s="6">
        <v>44328</v>
      </c>
      <c r="B91">
        <v>1030240.75</v>
      </c>
      <c r="C91">
        <v>1048072.94</v>
      </c>
      <c r="D91">
        <v>1062127.5</v>
      </c>
      <c r="E91">
        <v>998189.13</v>
      </c>
      <c r="F91">
        <v>1042592.81</v>
      </c>
      <c r="G91">
        <v>1047974.13</v>
      </c>
      <c r="H91">
        <v>1060264.6299999999</v>
      </c>
      <c r="I91">
        <v>999856.44</v>
      </c>
      <c r="K91" s="5">
        <f t="shared" si="14"/>
        <v>-5.7282725791100164E-3</v>
      </c>
      <c r="L91" s="5">
        <f t="shared" si="15"/>
        <v>-4.1979541397613174E-3</v>
      </c>
      <c r="M91" s="5">
        <f t="shared" si="16"/>
        <v>-9.0185532923603429E-4</v>
      </c>
      <c r="N91" s="5">
        <f t="shared" si="17"/>
        <v>0</v>
      </c>
      <c r="O91" s="5">
        <f t="shared" si="18"/>
        <v>-5.3260454185034556E-3</v>
      </c>
      <c r="P91" s="5">
        <f t="shared" si="19"/>
        <v>-4.9640228170799716E-3</v>
      </c>
      <c r="Q91" s="5">
        <f t="shared" si="20"/>
        <v>-9.0190386693456137E-4</v>
      </c>
      <c r="R91" s="5">
        <f t="shared" si="21"/>
        <v>-1.2635829675169408E-3</v>
      </c>
      <c r="T91" s="7">
        <f t="shared" si="23"/>
        <v>103.62124111280367</v>
      </c>
      <c r="U91" s="4">
        <f t="shared" si="22"/>
        <v>-2.9104546397677872E-3</v>
      </c>
      <c r="V91" s="5">
        <f>T91/MAX($T$14:T91)-1</f>
        <v>-1.3673161433788383E-2</v>
      </c>
      <c r="AB91" s="3"/>
    </row>
    <row r="92" spans="1:28" x14ac:dyDescent="0.25">
      <c r="A92" s="6">
        <v>44330</v>
      </c>
      <c r="B92">
        <v>1030240.75</v>
      </c>
      <c r="C92">
        <v>1046925.31</v>
      </c>
      <c r="D92">
        <v>1062127.5</v>
      </c>
      <c r="E92">
        <v>998189.13</v>
      </c>
      <c r="F92">
        <v>1042592.81</v>
      </c>
      <c r="G92">
        <v>1047974.13</v>
      </c>
      <c r="H92">
        <v>1060264.6299999999</v>
      </c>
      <c r="I92">
        <v>999024.38</v>
      </c>
      <c r="K92" s="5">
        <f t="shared" si="14"/>
        <v>0</v>
      </c>
      <c r="L92" s="5">
        <f t="shared" si="15"/>
        <v>-1.0949905833842477E-3</v>
      </c>
      <c r="M92" s="5">
        <f t="shared" si="16"/>
        <v>0</v>
      </c>
      <c r="N92" s="5">
        <f t="shared" si="17"/>
        <v>0</v>
      </c>
      <c r="O92" s="5">
        <f t="shared" si="18"/>
        <v>0</v>
      </c>
      <c r="P92" s="5">
        <f t="shared" si="19"/>
        <v>0</v>
      </c>
      <c r="Q92" s="5">
        <f t="shared" si="20"/>
        <v>0</v>
      </c>
      <c r="R92" s="5">
        <f t="shared" si="21"/>
        <v>-8.3217946768432416E-4</v>
      </c>
      <c r="T92" s="7">
        <f t="shared" si="23"/>
        <v>103.59627914373777</v>
      </c>
      <c r="U92" s="4">
        <f t="shared" si="22"/>
        <v>-2.4089625638357148E-4</v>
      </c>
      <c r="V92" s="5">
        <f>T92/MAX($T$14:T92)-1</f>
        <v>-1.3910763876769705E-2</v>
      </c>
      <c r="AB92" s="3"/>
    </row>
    <row r="93" spans="1:28" x14ac:dyDescent="0.25">
      <c r="A93" s="6">
        <v>44333</v>
      </c>
      <c r="B93">
        <v>1040673.13</v>
      </c>
      <c r="C93">
        <v>1052008</v>
      </c>
      <c r="D93">
        <v>1068808.1299999999</v>
      </c>
      <c r="E93">
        <v>1003479.75</v>
      </c>
      <c r="F93">
        <v>1049196</v>
      </c>
      <c r="G93">
        <v>1054611.3799999999</v>
      </c>
      <c r="H93">
        <v>1066933.6299999999</v>
      </c>
      <c r="I93">
        <v>1002746.31</v>
      </c>
      <c r="K93" s="5">
        <f t="shared" si="14"/>
        <v>1.0126157405441427E-2</v>
      </c>
      <c r="L93" s="5">
        <f t="shared" si="15"/>
        <v>4.8548735534914567E-3</v>
      </c>
      <c r="M93" s="5">
        <f t="shared" si="16"/>
        <v>6.2898569145417582E-3</v>
      </c>
      <c r="N93" s="5">
        <f t="shared" si="17"/>
        <v>5.3002180057801773E-3</v>
      </c>
      <c r="O93" s="5">
        <f t="shared" si="18"/>
        <v>6.3334313613767623E-3</v>
      </c>
      <c r="P93" s="5">
        <f t="shared" si="19"/>
        <v>6.3334101577487978E-3</v>
      </c>
      <c r="Q93" s="5">
        <f t="shared" si="20"/>
        <v>6.2899391447208686E-3</v>
      </c>
      <c r="R93" s="5">
        <f t="shared" si="21"/>
        <v>3.7255647354672572E-3</v>
      </c>
      <c r="T93" s="7">
        <f t="shared" si="23"/>
        <v>104.23408842966866</v>
      </c>
      <c r="U93" s="4">
        <f t="shared" si="22"/>
        <v>6.1566814098210632E-3</v>
      </c>
      <c r="V93" s="5">
        <f>T93/MAX($T$14:T93)-1</f>
        <v>-7.8397266083051198E-3</v>
      </c>
      <c r="AB93" s="3"/>
    </row>
    <row r="94" spans="1:28" x14ac:dyDescent="0.25">
      <c r="A94" s="6">
        <v>44334</v>
      </c>
      <c r="B94">
        <v>1048920.25</v>
      </c>
      <c r="C94">
        <v>1062985.5</v>
      </c>
      <c r="D94">
        <v>1079935.8799999999</v>
      </c>
      <c r="E94">
        <v>1011765.19</v>
      </c>
      <c r="F94">
        <v>1060144.1299999999</v>
      </c>
      <c r="G94">
        <v>1065616</v>
      </c>
      <c r="H94">
        <v>1077969.5</v>
      </c>
      <c r="I94">
        <v>1010713.19</v>
      </c>
      <c r="K94" s="5">
        <f t="shared" si="14"/>
        <v>7.9247938303164123E-3</v>
      </c>
      <c r="L94" s="5">
        <f t="shared" si="15"/>
        <v>1.0434806579417755E-2</v>
      </c>
      <c r="M94" s="5">
        <f t="shared" si="16"/>
        <v>1.0411363543800789E-2</v>
      </c>
      <c r="N94" s="5">
        <f t="shared" si="17"/>
        <v>8.256708717839123E-3</v>
      </c>
      <c r="O94" s="5">
        <f t="shared" si="18"/>
        <v>1.0434780536715538E-2</v>
      </c>
      <c r="P94" s="5">
        <f t="shared" si="19"/>
        <v>1.0434763182623819E-2</v>
      </c>
      <c r="Q94" s="5">
        <f t="shared" si="20"/>
        <v>1.0343539363362408E-2</v>
      </c>
      <c r="R94" s="5">
        <f t="shared" si="21"/>
        <v>7.9450604011694903E-3</v>
      </c>
      <c r="T94" s="7">
        <f t="shared" si="23"/>
        <v>105.2267333169452</v>
      </c>
      <c r="U94" s="4">
        <f t="shared" si="22"/>
        <v>9.5232270194056667E-3</v>
      </c>
      <c r="V94" s="5">
        <f>T94/MAX($T$14:T94)-1</f>
        <v>0</v>
      </c>
      <c r="AB94" s="3"/>
    </row>
    <row r="95" spans="1:28" x14ac:dyDescent="0.25">
      <c r="A95" s="6">
        <v>44335</v>
      </c>
      <c r="B95">
        <v>1045782</v>
      </c>
      <c r="C95">
        <v>1061783.3799999999</v>
      </c>
      <c r="D95">
        <v>1078799.6299999999</v>
      </c>
      <c r="E95">
        <v>1011765.19</v>
      </c>
      <c r="F95">
        <v>1060144.1299999999</v>
      </c>
      <c r="G95">
        <v>1065616</v>
      </c>
      <c r="H95">
        <v>1075839.1299999999</v>
      </c>
      <c r="I95">
        <v>1007568.25</v>
      </c>
      <c r="K95" s="5">
        <f t="shared" si="14"/>
        <v>-2.9918861800980467E-3</v>
      </c>
      <c r="L95" s="5">
        <f t="shared" si="15"/>
        <v>-1.1308903084755739E-3</v>
      </c>
      <c r="M95" s="5">
        <f t="shared" si="16"/>
        <v>-1.0521457996190975E-3</v>
      </c>
      <c r="N95" s="5">
        <f t="shared" si="17"/>
        <v>0</v>
      </c>
      <c r="O95" s="5">
        <f t="shared" si="18"/>
        <v>0</v>
      </c>
      <c r="P95" s="5">
        <f t="shared" si="19"/>
        <v>0</v>
      </c>
      <c r="Q95" s="5">
        <f t="shared" si="20"/>
        <v>-1.9762804049652249E-3</v>
      </c>
      <c r="R95" s="5">
        <f t="shared" si="21"/>
        <v>-3.1116047867149055E-3</v>
      </c>
      <c r="T95" s="7">
        <f t="shared" si="23"/>
        <v>105.09174310372423</v>
      </c>
      <c r="U95" s="4">
        <f t="shared" si="22"/>
        <v>-1.2828509349841061E-3</v>
      </c>
      <c r="V95" s="5">
        <f>T95/MAX($T$14:T95)-1</f>
        <v>-1.2828509349841477E-3</v>
      </c>
      <c r="AB95" s="3"/>
    </row>
    <row r="96" spans="1:28" x14ac:dyDescent="0.25">
      <c r="A96" s="6">
        <v>44336</v>
      </c>
      <c r="B96">
        <v>1041997.25</v>
      </c>
      <c r="C96">
        <v>1059736.6299999999</v>
      </c>
      <c r="D96">
        <v>1077203.5</v>
      </c>
      <c r="E96">
        <v>1011775.69</v>
      </c>
      <c r="F96">
        <v>1066099.3799999999</v>
      </c>
      <c r="G96">
        <v>1065616</v>
      </c>
      <c r="H96">
        <v>1074146.75</v>
      </c>
      <c r="I96">
        <v>1005983.25</v>
      </c>
      <c r="K96" s="5">
        <f t="shared" si="14"/>
        <v>-3.619062098984327E-3</v>
      </c>
      <c r="L96" s="5">
        <f t="shared" si="15"/>
        <v>-1.927653077410163E-3</v>
      </c>
      <c r="M96" s="5">
        <f t="shared" si="16"/>
        <v>-1.4795425912408344E-3</v>
      </c>
      <c r="N96" s="5">
        <f t="shared" si="17"/>
        <v>1.0377902011082796E-5</v>
      </c>
      <c r="O96" s="5">
        <f t="shared" si="18"/>
        <v>5.6173965704078288E-3</v>
      </c>
      <c r="P96" s="5">
        <f t="shared" si="19"/>
        <v>0</v>
      </c>
      <c r="Q96" s="5">
        <f t="shared" si="20"/>
        <v>-1.5730790531851557E-3</v>
      </c>
      <c r="R96" s="5">
        <f t="shared" si="21"/>
        <v>-1.5730944280946124E-3</v>
      </c>
      <c r="T96" s="7">
        <f t="shared" si="23"/>
        <v>105.03204236591796</v>
      </c>
      <c r="U96" s="4">
        <f t="shared" si="22"/>
        <v>-5.6808209706202262E-4</v>
      </c>
      <c r="V96" s="5">
        <f>T96/MAX($T$14:T96)-1</f>
        <v>-1.8502042673967933E-3</v>
      </c>
      <c r="AB96" s="3"/>
    </row>
    <row r="97" spans="1:28" x14ac:dyDescent="0.25">
      <c r="A97" s="6">
        <v>44337</v>
      </c>
      <c r="B97">
        <v>1048333.88</v>
      </c>
      <c r="C97">
        <v>1064367.5</v>
      </c>
      <c r="D97">
        <v>1081298.25</v>
      </c>
      <c r="E97">
        <v>1015021.13</v>
      </c>
      <c r="F97">
        <v>1069519.1299999999</v>
      </c>
      <c r="G97">
        <v>1069629.25</v>
      </c>
      <c r="H97">
        <v>1078230</v>
      </c>
      <c r="I97">
        <v>1012177</v>
      </c>
      <c r="K97" s="5">
        <f t="shared" si="14"/>
        <v>6.081234859305118E-3</v>
      </c>
      <c r="L97" s="5">
        <f t="shared" si="15"/>
        <v>4.369831021128423E-3</v>
      </c>
      <c r="M97" s="5">
        <f t="shared" si="16"/>
        <v>3.8012780314955474E-3</v>
      </c>
      <c r="N97" s="5">
        <f t="shared" si="17"/>
        <v>3.2076675018748446E-3</v>
      </c>
      <c r="O97" s="5">
        <f t="shared" si="18"/>
        <v>3.2077215915837787E-3</v>
      </c>
      <c r="P97" s="5">
        <f t="shared" si="19"/>
        <v>3.7661315145418595E-3</v>
      </c>
      <c r="Q97" s="5">
        <f t="shared" si="20"/>
        <v>3.8013893353026074E-3</v>
      </c>
      <c r="R97" s="5">
        <f t="shared" si="21"/>
        <v>6.1569116583204408E-3</v>
      </c>
      <c r="T97" s="7">
        <f t="shared" si="23"/>
        <v>105.48357728907733</v>
      </c>
      <c r="U97" s="4">
        <f t="shared" si="22"/>
        <v>4.2990206891940774E-3</v>
      </c>
      <c r="V97" s="5">
        <f>T97/MAX($T$14:T97)-1</f>
        <v>0</v>
      </c>
      <c r="AB97" s="3"/>
    </row>
    <row r="98" spans="1:28" x14ac:dyDescent="0.25">
      <c r="A98" s="6">
        <v>44340</v>
      </c>
      <c r="B98">
        <v>1047725.19</v>
      </c>
      <c r="C98">
        <v>1066343.6299999999</v>
      </c>
      <c r="D98">
        <v>1083237.5</v>
      </c>
      <c r="E98">
        <v>1016774.38</v>
      </c>
      <c r="F98">
        <v>1071366.5</v>
      </c>
      <c r="G98">
        <v>1071543.25</v>
      </c>
      <c r="H98">
        <v>1080163.6299999999</v>
      </c>
      <c r="I98">
        <v>1011940.75</v>
      </c>
      <c r="K98" s="5">
        <f t="shared" si="14"/>
        <v>-5.8062608832221141E-4</v>
      </c>
      <c r="L98" s="5">
        <f t="shared" si="15"/>
        <v>1.8566237695156751E-3</v>
      </c>
      <c r="M98" s="5">
        <f t="shared" si="16"/>
        <v>1.7934459803297109E-3</v>
      </c>
      <c r="N98" s="5">
        <f t="shared" si="17"/>
        <v>1.7273039429237524E-3</v>
      </c>
      <c r="O98" s="5">
        <f t="shared" si="18"/>
        <v>1.7272902823159964E-3</v>
      </c>
      <c r="P98" s="5">
        <f t="shared" si="19"/>
        <v>1.7894050672231376E-3</v>
      </c>
      <c r="Q98" s="5">
        <f t="shared" si="20"/>
        <v>1.7933372286060845E-3</v>
      </c>
      <c r="R98" s="5">
        <f t="shared" si="21"/>
        <v>-2.3340779330094374E-4</v>
      </c>
      <c r="T98" s="7">
        <f t="shared" si="23"/>
        <v>105.61376211901855</v>
      </c>
      <c r="U98" s="4">
        <f t="shared" si="22"/>
        <v>1.2341715486614002E-3</v>
      </c>
      <c r="V98" s="5">
        <f>T98/MAX($T$14:T98)-1</f>
        <v>0</v>
      </c>
      <c r="AB98" s="3"/>
    </row>
    <row r="99" spans="1:28" x14ac:dyDescent="0.25">
      <c r="A99" s="6">
        <v>44341</v>
      </c>
      <c r="B99">
        <v>1046839</v>
      </c>
      <c r="C99">
        <v>1065031.8799999999</v>
      </c>
      <c r="D99">
        <v>1081061</v>
      </c>
      <c r="E99">
        <v>1014731.44</v>
      </c>
      <c r="F99">
        <v>1069213.8799999999</v>
      </c>
      <c r="G99">
        <v>1070225.1299999999</v>
      </c>
      <c r="H99">
        <v>1079153.5</v>
      </c>
      <c r="I99">
        <v>1011085.56</v>
      </c>
      <c r="K99" s="5">
        <f t="shared" si="14"/>
        <v>-8.4582293950563603E-4</v>
      </c>
      <c r="L99" s="5">
        <f t="shared" si="15"/>
        <v>-1.23013816850015E-3</v>
      </c>
      <c r="M99" s="5">
        <f t="shared" si="16"/>
        <v>-2.0092546648357024E-3</v>
      </c>
      <c r="N99" s="5">
        <f t="shared" si="17"/>
        <v>-2.0092363066819274E-3</v>
      </c>
      <c r="O99" s="5">
        <f t="shared" si="18"/>
        <v>-2.0092284012988015E-3</v>
      </c>
      <c r="P99" s="5">
        <f t="shared" si="19"/>
        <v>-1.2301136701668991E-3</v>
      </c>
      <c r="Q99" s="5">
        <f t="shared" si="20"/>
        <v>-9.3516386957026576E-4</v>
      </c>
      <c r="R99" s="5">
        <f t="shared" si="21"/>
        <v>-8.4509888548311984E-4</v>
      </c>
      <c r="T99" s="7">
        <f t="shared" si="23"/>
        <v>105.46703744873705</v>
      </c>
      <c r="U99" s="4">
        <f t="shared" si="22"/>
        <v>-1.3892571132553128E-3</v>
      </c>
      <c r="V99" s="5">
        <f>T99/MAX($T$14:T99)-1</f>
        <v>-1.3892571132553266E-3</v>
      </c>
      <c r="AB99" s="3"/>
    </row>
    <row r="100" spans="1:28" x14ac:dyDescent="0.25">
      <c r="A100" s="6">
        <v>44342</v>
      </c>
      <c r="B100">
        <v>1043991.75</v>
      </c>
      <c r="C100">
        <v>1063865</v>
      </c>
      <c r="D100">
        <v>1080349.8799999999</v>
      </c>
      <c r="E100">
        <v>1013257.06</v>
      </c>
      <c r="F100">
        <v>1068025.3799999999</v>
      </c>
      <c r="G100">
        <v>1069052.6299999999</v>
      </c>
      <c r="H100">
        <v>1078467.5</v>
      </c>
      <c r="I100">
        <v>1009638.81</v>
      </c>
      <c r="K100" s="5">
        <f t="shared" si="14"/>
        <v>-2.7198547245564919E-3</v>
      </c>
      <c r="L100" s="5">
        <f t="shared" si="15"/>
        <v>-1.0956291749688596E-3</v>
      </c>
      <c r="M100" s="5">
        <f t="shared" si="16"/>
        <v>-6.577982186020126E-4</v>
      </c>
      <c r="N100" s="5">
        <f t="shared" si="17"/>
        <v>-1.452975577459048E-3</v>
      </c>
      <c r="O100" s="5">
        <f t="shared" si="18"/>
        <v>-1.1115643205080739E-3</v>
      </c>
      <c r="P100" s="5">
        <f t="shared" si="19"/>
        <v>-1.0955638838344717E-3</v>
      </c>
      <c r="Q100" s="5">
        <f t="shared" si="20"/>
        <v>-6.3568343150444129E-4</v>
      </c>
      <c r="R100" s="5">
        <f t="shared" si="21"/>
        <v>-1.4308878073582276E-3</v>
      </c>
      <c r="T100" s="7">
        <f t="shared" si="23"/>
        <v>105.33256754104549</v>
      </c>
      <c r="U100" s="4">
        <f t="shared" si="22"/>
        <v>-1.2749946423489533E-3</v>
      </c>
      <c r="V100" s="5">
        <f>T100/MAX($T$14:T100)-1</f>
        <v>-2.6624804602279895E-3</v>
      </c>
      <c r="AB100" s="3"/>
    </row>
    <row r="101" spans="1:28" x14ac:dyDescent="0.25">
      <c r="A101" s="6">
        <v>44343</v>
      </c>
      <c r="B101">
        <v>1039143.63</v>
      </c>
      <c r="C101">
        <v>1062438.1299999999</v>
      </c>
      <c r="D101">
        <v>1078732</v>
      </c>
      <c r="E101">
        <v>1012017.38</v>
      </c>
      <c r="F101">
        <v>1066592.8799999999</v>
      </c>
      <c r="G101">
        <v>1067618.75</v>
      </c>
      <c r="H101">
        <v>1076852.3799999999</v>
      </c>
      <c r="I101">
        <v>1008403.56</v>
      </c>
      <c r="K101" s="5">
        <f t="shared" si="14"/>
        <v>-4.6438298003791401E-3</v>
      </c>
      <c r="L101" s="5">
        <f t="shared" si="15"/>
        <v>-1.3412134058363723E-3</v>
      </c>
      <c r="M101" s="5">
        <f t="shared" si="16"/>
        <v>-1.4975518856908954E-3</v>
      </c>
      <c r="N101" s="5">
        <f t="shared" si="17"/>
        <v>-1.2234605106034024E-3</v>
      </c>
      <c r="O101" s="5">
        <f t="shared" si="18"/>
        <v>-1.3412602610622937E-3</v>
      </c>
      <c r="P101" s="5">
        <f t="shared" si="19"/>
        <v>-1.3412623099761101E-3</v>
      </c>
      <c r="Q101" s="5">
        <f t="shared" si="20"/>
        <v>-1.4976065574531239E-3</v>
      </c>
      <c r="R101" s="5">
        <f t="shared" si="21"/>
        <v>-1.2234573272792426E-3</v>
      </c>
      <c r="T101" s="7">
        <f t="shared" si="23"/>
        <v>105.14679193791001</v>
      </c>
      <c r="U101" s="4">
        <f t="shared" si="22"/>
        <v>-1.7637052572850725E-3</v>
      </c>
      <c r="V101" s="5">
        <f>T101/MAX($T$14:T101)-1</f>
        <v>-4.4214898867279695E-3</v>
      </c>
      <c r="AB101" s="3"/>
    </row>
    <row r="102" spans="1:28" x14ac:dyDescent="0.25">
      <c r="A102" s="6">
        <v>44344</v>
      </c>
      <c r="B102">
        <v>1039143.63</v>
      </c>
      <c r="C102">
        <v>1062438.1299999999</v>
      </c>
      <c r="D102">
        <v>1078732</v>
      </c>
      <c r="E102">
        <v>1012017.38</v>
      </c>
      <c r="F102">
        <v>1066592.8799999999</v>
      </c>
      <c r="G102">
        <v>1067618.75</v>
      </c>
      <c r="H102">
        <v>1076852.3799999999</v>
      </c>
      <c r="I102">
        <v>1008403.56</v>
      </c>
      <c r="K102" s="5">
        <f t="shared" si="14"/>
        <v>0</v>
      </c>
      <c r="L102" s="5">
        <f t="shared" si="15"/>
        <v>0</v>
      </c>
      <c r="M102" s="5">
        <f t="shared" si="16"/>
        <v>0</v>
      </c>
      <c r="N102" s="5">
        <f t="shared" si="17"/>
        <v>0</v>
      </c>
      <c r="O102" s="5">
        <f t="shared" si="18"/>
        <v>0</v>
      </c>
      <c r="P102" s="5">
        <f t="shared" si="19"/>
        <v>0</v>
      </c>
      <c r="Q102" s="5">
        <f t="shared" si="20"/>
        <v>0</v>
      </c>
      <c r="R102" s="5">
        <f t="shared" si="21"/>
        <v>0</v>
      </c>
      <c r="T102" s="7">
        <f t="shared" si="23"/>
        <v>105.14679193791001</v>
      </c>
      <c r="U102" s="4">
        <f t="shared" si="22"/>
        <v>0</v>
      </c>
      <c r="V102" s="5">
        <f>T102/MAX($T$14:T102)-1</f>
        <v>-4.4214898867279695E-3</v>
      </c>
      <c r="AB102" s="3"/>
    </row>
    <row r="103" spans="1:28" x14ac:dyDescent="0.25">
      <c r="A103" s="6">
        <v>44347</v>
      </c>
      <c r="B103">
        <v>1039642.44</v>
      </c>
      <c r="C103">
        <v>1062826.5</v>
      </c>
      <c r="D103">
        <v>1080088.25</v>
      </c>
      <c r="E103">
        <v>1012643.94</v>
      </c>
      <c r="F103">
        <v>1067104.8799999999</v>
      </c>
      <c r="G103">
        <v>1068009</v>
      </c>
      <c r="H103">
        <v>1078206.25</v>
      </c>
      <c r="I103">
        <v>1009027.88</v>
      </c>
      <c r="K103" s="5">
        <f t="shared" si="14"/>
        <v>4.8002026437865553E-4</v>
      </c>
      <c r="L103" s="5">
        <f t="shared" si="15"/>
        <v>3.6554599184057679E-4</v>
      </c>
      <c r="M103" s="5">
        <f t="shared" si="16"/>
        <v>1.2572631571141635E-3</v>
      </c>
      <c r="N103" s="5">
        <f t="shared" si="17"/>
        <v>6.1911980207285389E-4</v>
      </c>
      <c r="O103" s="5">
        <f t="shared" si="18"/>
        <v>4.8003320629708135E-4</v>
      </c>
      <c r="P103" s="5">
        <f t="shared" si="19"/>
        <v>3.6553310814380069E-4</v>
      </c>
      <c r="Q103" s="5">
        <f t="shared" si="20"/>
        <v>1.2572475347085721E-3</v>
      </c>
      <c r="R103" s="5">
        <f t="shared" si="21"/>
        <v>6.1911721136720388E-4</v>
      </c>
      <c r="T103" s="7">
        <f t="shared" si="23"/>
        <v>105.21834275624843</v>
      </c>
      <c r="U103" s="4">
        <f t="shared" si="22"/>
        <v>6.8048503449036346E-4</v>
      </c>
      <c r="V103" s="5">
        <f>T103/MAX($T$14:T103)-1</f>
        <v>-3.7440136099357035E-3</v>
      </c>
      <c r="AB103" s="3"/>
    </row>
    <row r="104" spans="1:28" x14ac:dyDescent="0.25">
      <c r="A104" s="6">
        <v>44348</v>
      </c>
      <c r="B104">
        <v>1037451.44</v>
      </c>
      <c r="C104">
        <v>1061918.8799999999</v>
      </c>
      <c r="D104">
        <v>1081512.8799999999</v>
      </c>
      <c r="E104">
        <v>1013764.06</v>
      </c>
      <c r="F104">
        <v>1068235.6299999999</v>
      </c>
      <c r="G104">
        <v>1067800.6299999999</v>
      </c>
      <c r="H104">
        <v>1079628.3799999999</v>
      </c>
      <c r="I104">
        <v>1008667.81</v>
      </c>
      <c r="K104" s="5">
        <f t="shared" si="14"/>
        <v>-2.1074553285839182E-3</v>
      </c>
      <c r="L104" s="5">
        <f t="shared" si="15"/>
        <v>-8.5396816884042437E-4</v>
      </c>
      <c r="M104" s="5">
        <f t="shared" si="16"/>
        <v>1.3189940729378957E-3</v>
      </c>
      <c r="N104" s="5">
        <f t="shared" si="17"/>
        <v>1.1061341067226671E-3</v>
      </c>
      <c r="O104" s="5">
        <f t="shared" si="18"/>
        <v>1.0596427972477951E-3</v>
      </c>
      <c r="P104" s="5">
        <f t="shared" si="19"/>
        <v>-1.9510135214229063E-4</v>
      </c>
      <c r="Q104" s="5">
        <f t="shared" si="20"/>
        <v>1.3189777002311498E-3</v>
      </c>
      <c r="R104" s="5">
        <f t="shared" si="21"/>
        <v>-3.5684841532812595E-4</v>
      </c>
      <c r="T104" s="7">
        <f t="shared" si="23"/>
        <v>105.23531415154966</v>
      </c>
      <c r="U104" s="4">
        <f t="shared" si="22"/>
        <v>1.6129692653059358E-4</v>
      </c>
      <c r="V104" s="5">
        <f>T104/MAX($T$14:T104)-1</f>
        <v>-3.5833205812931812E-3</v>
      </c>
      <c r="AB104" s="3"/>
    </row>
    <row r="105" spans="1:28" x14ac:dyDescent="0.25">
      <c r="A105" s="6">
        <v>44349</v>
      </c>
      <c r="B105">
        <v>1033606.75</v>
      </c>
      <c r="C105">
        <v>1064519.6299999999</v>
      </c>
      <c r="D105">
        <v>1081512.8799999999</v>
      </c>
      <c r="E105">
        <v>1013764.06</v>
      </c>
      <c r="F105">
        <v>1068235.6299999999</v>
      </c>
      <c r="G105">
        <v>1069974.8799999999</v>
      </c>
      <c r="H105">
        <v>1079628.3799999999</v>
      </c>
      <c r="I105">
        <v>1007848.25</v>
      </c>
      <c r="K105" s="5">
        <f t="shared" si="14"/>
        <v>-3.7058987551262801E-3</v>
      </c>
      <c r="L105" s="5">
        <f t="shared" si="15"/>
        <v>2.4491042102952054E-3</v>
      </c>
      <c r="M105" s="5">
        <f t="shared" si="16"/>
        <v>0</v>
      </c>
      <c r="N105" s="5">
        <f t="shared" si="17"/>
        <v>0</v>
      </c>
      <c r="O105" s="5">
        <f t="shared" si="18"/>
        <v>0</v>
      </c>
      <c r="P105" s="5">
        <f t="shared" si="19"/>
        <v>2.0361947154872162E-3</v>
      </c>
      <c r="Q105" s="5">
        <f t="shared" si="20"/>
        <v>0</v>
      </c>
      <c r="R105" s="5">
        <f t="shared" si="21"/>
        <v>-8.1251725481357173E-4</v>
      </c>
      <c r="T105" s="7">
        <f t="shared" si="23"/>
        <v>105.23487851570528</v>
      </c>
      <c r="U105" s="4">
        <f t="shared" si="22"/>
        <v>-4.1396355196787749E-6</v>
      </c>
      <c r="V105" s="5">
        <f>T105/MAX($T$14:T105)-1</f>
        <v>-3.5874453831716835E-3</v>
      </c>
      <c r="AB105" s="3"/>
    </row>
    <row r="106" spans="1:28" x14ac:dyDescent="0.25">
      <c r="A106" s="6">
        <v>44350</v>
      </c>
      <c r="B106">
        <v>1032648.5</v>
      </c>
      <c r="C106">
        <v>1064519.6299999999</v>
      </c>
      <c r="D106">
        <v>1081512.8799999999</v>
      </c>
      <c r="E106">
        <v>1013764.06</v>
      </c>
      <c r="F106">
        <v>1068235.6299999999</v>
      </c>
      <c r="G106">
        <v>1069974.8799999999</v>
      </c>
      <c r="H106">
        <v>1079628.3799999999</v>
      </c>
      <c r="I106">
        <v>1006843.94</v>
      </c>
      <c r="K106" s="5">
        <f t="shared" si="14"/>
        <v>-9.2709340375340954E-4</v>
      </c>
      <c r="L106" s="5">
        <f t="shared" si="15"/>
        <v>0</v>
      </c>
      <c r="M106" s="5">
        <f t="shared" si="16"/>
        <v>0</v>
      </c>
      <c r="N106" s="5">
        <f t="shared" si="17"/>
        <v>0</v>
      </c>
      <c r="O106" s="5">
        <f t="shared" si="18"/>
        <v>0</v>
      </c>
      <c r="P106" s="5">
        <f t="shared" si="19"/>
        <v>0</v>
      </c>
      <c r="Q106" s="5">
        <f t="shared" si="20"/>
        <v>0</v>
      </c>
      <c r="R106" s="5">
        <f t="shared" si="21"/>
        <v>-9.9648930282913994E-4</v>
      </c>
      <c r="T106" s="7">
        <f t="shared" si="23"/>
        <v>105.20957501665002</v>
      </c>
      <c r="U106" s="4">
        <f t="shared" si="22"/>
        <v>-2.4044783832281869E-4</v>
      </c>
      <c r="V106" s="5">
        <f>T106/MAX($T$14:T106)-1</f>
        <v>-3.8270306280069333E-3</v>
      </c>
      <c r="AB106" s="3"/>
    </row>
    <row r="107" spans="1:28" x14ac:dyDescent="0.25">
      <c r="A107" s="6">
        <v>44351</v>
      </c>
      <c r="B107">
        <v>1031293.56</v>
      </c>
      <c r="C107">
        <v>1062704.25</v>
      </c>
      <c r="D107">
        <v>1079501.6299999999</v>
      </c>
      <c r="E107">
        <v>1013764.06</v>
      </c>
      <c r="F107">
        <v>1068235.6299999999</v>
      </c>
      <c r="G107">
        <v>1069974.8799999999</v>
      </c>
      <c r="H107">
        <v>1077787.25</v>
      </c>
      <c r="I107">
        <v>1005463.06</v>
      </c>
      <c r="K107" s="5">
        <f t="shared" si="14"/>
        <v>-1.312101842979474E-3</v>
      </c>
      <c r="L107" s="5">
        <f t="shared" si="15"/>
        <v>-1.705351361158014E-3</v>
      </c>
      <c r="M107" s="5">
        <f t="shared" si="16"/>
        <v>-1.8596634743730522E-3</v>
      </c>
      <c r="N107" s="5">
        <f t="shared" si="17"/>
        <v>0</v>
      </c>
      <c r="O107" s="5">
        <f t="shared" si="18"/>
        <v>0</v>
      </c>
      <c r="P107" s="5">
        <f t="shared" si="19"/>
        <v>0</v>
      </c>
      <c r="Q107" s="5">
        <f t="shared" si="20"/>
        <v>-1.7053367937585051E-3</v>
      </c>
      <c r="R107" s="5">
        <f t="shared" si="21"/>
        <v>-1.3714935802264794E-3</v>
      </c>
      <c r="T107" s="7">
        <f t="shared" si="23"/>
        <v>105.10497109301276</v>
      </c>
      <c r="U107" s="4">
        <f t="shared" si="22"/>
        <v>-9.9424338156194059E-4</v>
      </c>
      <c r="V107" s="5">
        <f>T107/MAX($T$14:T107)-1</f>
        <v>-4.8174690096960404E-3</v>
      </c>
      <c r="AB107" s="3"/>
    </row>
    <row r="108" spans="1:28" x14ac:dyDescent="0.25">
      <c r="A108" s="6">
        <v>44354</v>
      </c>
      <c r="B108">
        <v>1031794.94</v>
      </c>
      <c r="C108">
        <v>1063166.75</v>
      </c>
      <c r="D108">
        <v>1079949.75</v>
      </c>
      <c r="E108">
        <v>1013764.06</v>
      </c>
      <c r="F108">
        <v>1068235.6299999999</v>
      </c>
      <c r="G108">
        <v>1069974.8799999999</v>
      </c>
      <c r="H108">
        <v>1078256.25</v>
      </c>
      <c r="I108">
        <v>1005944.19</v>
      </c>
      <c r="K108" s="5">
        <f t="shared" si="14"/>
        <v>4.8616613100915806E-4</v>
      </c>
      <c r="L108" s="5">
        <f t="shared" si="15"/>
        <v>4.3521045483729814E-4</v>
      </c>
      <c r="M108" s="5">
        <f t="shared" si="16"/>
        <v>4.1511748342615284E-4</v>
      </c>
      <c r="N108" s="5">
        <f t="shared" si="17"/>
        <v>0</v>
      </c>
      <c r="O108" s="5">
        <f t="shared" si="18"/>
        <v>0</v>
      </c>
      <c r="P108" s="5">
        <f t="shared" si="19"/>
        <v>0</v>
      </c>
      <c r="Q108" s="5">
        <f t="shared" si="20"/>
        <v>4.3515081478284756E-4</v>
      </c>
      <c r="R108" s="5">
        <f t="shared" si="21"/>
        <v>4.7851583925906382E-4</v>
      </c>
      <c r="T108" s="7">
        <f t="shared" si="23"/>
        <v>105.13453397773507</v>
      </c>
      <c r="U108" s="4">
        <f t="shared" si="22"/>
        <v>2.8127009041431505E-4</v>
      </c>
      <c r="V108" s="5">
        <f>T108/MAX($T$14:T108)-1</f>
        <v>-4.5375539292258349E-3</v>
      </c>
      <c r="AB108" s="3"/>
    </row>
    <row r="109" spans="1:28" x14ac:dyDescent="0.25">
      <c r="A109" s="6">
        <v>44355</v>
      </c>
      <c r="B109">
        <v>1029625.06</v>
      </c>
      <c r="C109">
        <v>1060065</v>
      </c>
      <c r="D109">
        <v>1077065</v>
      </c>
      <c r="E109">
        <v>1012896.06</v>
      </c>
      <c r="F109">
        <v>1064911.5</v>
      </c>
      <c r="G109">
        <v>1066853.25</v>
      </c>
      <c r="H109">
        <v>1075376.1299999999</v>
      </c>
      <c r="I109">
        <v>1005082.81</v>
      </c>
      <c r="K109" s="5">
        <f t="shared" si="14"/>
        <v>-2.1030147715203062E-3</v>
      </c>
      <c r="L109" s="5">
        <f t="shared" si="15"/>
        <v>-2.9174633236037639E-3</v>
      </c>
      <c r="M109" s="5">
        <f t="shared" si="16"/>
        <v>-2.6711890993076359E-3</v>
      </c>
      <c r="N109" s="5">
        <f t="shared" si="17"/>
        <v>-8.5621500529420302E-4</v>
      </c>
      <c r="O109" s="5">
        <f t="shared" si="18"/>
        <v>-3.1117947264124313E-3</v>
      </c>
      <c r="P109" s="5">
        <f t="shared" si="19"/>
        <v>-2.9174797075608438E-3</v>
      </c>
      <c r="Q109" s="5">
        <f t="shared" si="20"/>
        <v>-2.6710904759421616E-3</v>
      </c>
      <c r="R109" s="5">
        <f t="shared" si="21"/>
        <v>-8.5629004925202867E-4</v>
      </c>
      <c r="T109" s="7">
        <f t="shared" si="23"/>
        <v>104.89660746809972</v>
      </c>
      <c r="U109" s="4">
        <f t="shared" si="22"/>
        <v>-2.2630671448616718E-3</v>
      </c>
      <c r="V109" s="5">
        <f>T109/MAX($T$14:T109)-1</f>
        <v>-6.7903522848722364E-3</v>
      </c>
      <c r="AB109" s="3"/>
    </row>
    <row r="110" spans="1:28" x14ac:dyDescent="0.25">
      <c r="A110" s="6">
        <v>44356</v>
      </c>
      <c r="B110">
        <v>1021728.81</v>
      </c>
      <c r="C110">
        <v>1051774.5</v>
      </c>
      <c r="D110">
        <v>1073234.6299999999</v>
      </c>
      <c r="E110">
        <v>1010219</v>
      </c>
      <c r="F110">
        <v>1061080.5</v>
      </c>
      <c r="G110">
        <v>1058509.75</v>
      </c>
      <c r="H110">
        <v>1066876.75</v>
      </c>
      <c r="I110">
        <v>1002426.44</v>
      </c>
      <c r="K110" s="5">
        <f t="shared" si="14"/>
        <v>-7.6690538204265968E-3</v>
      </c>
      <c r="L110" s="5">
        <f t="shared" si="15"/>
        <v>-7.8207468409956515E-3</v>
      </c>
      <c r="M110" s="5">
        <f t="shared" si="16"/>
        <v>-3.5563034728638421E-3</v>
      </c>
      <c r="N110" s="5">
        <f t="shared" si="17"/>
        <v>-2.6429760226336363E-3</v>
      </c>
      <c r="O110" s="5">
        <f t="shared" si="18"/>
        <v>-3.5974820442825628E-3</v>
      </c>
      <c r="P110" s="5">
        <f t="shared" si="19"/>
        <v>-7.8206632449214775E-3</v>
      </c>
      <c r="Q110" s="5">
        <f t="shared" si="20"/>
        <v>-7.9036346101525323E-3</v>
      </c>
      <c r="R110" s="5">
        <f t="shared" si="21"/>
        <v>-2.6429364561514346E-3</v>
      </c>
      <c r="T110" s="7">
        <f t="shared" si="23"/>
        <v>104.32421557344267</v>
      </c>
      <c r="U110" s="4">
        <f t="shared" si="22"/>
        <v>-5.4567245640534667E-3</v>
      </c>
      <c r="V110" s="5">
        <f>T110/MAX($T$14:T110)-1</f>
        <v>-1.2210023766814126E-2</v>
      </c>
      <c r="AB110" s="3"/>
    </row>
    <row r="111" spans="1:28" x14ac:dyDescent="0.25">
      <c r="A111" s="6">
        <v>44357</v>
      </c>
      <c r="B111">
        <v>1021349.81</v>
      </c>
      <c r="C111">
        <v>1055441.5</v>
      </c>
      <c r="D111">
        <v>1071409.3799999999</v>
      </c>
      <c r="E111">
        <v>1011143.69</v>
      </c>
      <c r="F111">
        <v>1056887.75</v>
      </c>
      <c r="G111">
        <v>1061060</v>
      </c>
      <c r="H111">
        <v>1067571</v>
      </c>
      <c r="I111">
        <v>1000535.13</v>
      </c>
      <c r="K111" s="5">
        <f t="shared" si="14"/>
        <v>-3.7093991702163986E-4</v>
      </c>
      <c r="L111" s="5">
        <f t="shared" si="15"/>
        <v>3.4864887863319538E-3</v>
      </c>
      <c r="M111" s="5">
        <f t="shared" si="16"/>
        <v>-1.7006998739874657E-3</v>
      </c>
      <c r="N111" s="5">
        <f t="shared" si="17"/>
        <v>9.1533617958083902E-4</v>
      </c>
      <c r="O111" s="5">
        <f t="shared" si="18"/>
        <v>-3.9513967130674343E-3</v>
      </c>
      <c r="P111" s="5">
        <f t="shared" si="19"/>
        <v>2.4092834288962361E-3</v>
      </c>
      <c r="Q111" s="5">
        <f t="shared" si="20"/>
        <v>6.5073121145431401E-4</v>
      </c>
      <c r="R111" s="5">
        <f t="shared" si="21"/>
        <v>-1.8867319581075126E-3</v>
      </c>
      <c r="T111" s="7">
        <f t="shared" si="23"/>
        <v>104.31837434512684</v>
      </c>
      <c r="U111" s="4">
        <f t="shared" si="22"/>
        <v>-5.599110699008869E-5</v>
      </c>
      <c r="V111" s="5">
        <f>T111/MAX($T$14:T111)-1</f>
        <v>-1.2265331221057219E-2</v>
      </c>
      <c r="AB111" s="3"/>
    </row>
    <row r="112" spans="1:28" x14ac:dyDescent="0.25">
      <c r="A112" s="6">
        <v>44358</v>
      </c>
      <c r="B112">
        <v>1021349.81</v>
      </c>
      <c r="C112">
        <v>1055441.5</v>
      </c>
      <c r="D112">
        <v>1071409.3799999999</v>
      </c>
      <c r="E112">
        <v>1011143.69</v>
      </c>
      <c r="F112">
        <v>1056887.75</v>
      </c>
      <c r="G112">
        <v>1061060</v>
      </c>
      <c r="H112">
        <v>1067571</v>
      </c>
      <c r="I112">
        <v>1000535.13</v>
      </c>
      <c r="K112" s="5">
        <f t="shared" si="14"/>
        <v>0</v>
      </c>
      <c r="L112" s="5">
        <f t="shared" si="15"/>
        <v>0</v>
      </c>
      <c r="M112" s="5">
        <f t="shared" si="16"/>
        <v>0</v>
      </c>
      <c r="N112" s="5">
        <f t="shared" si="17"/>
        <v>0</v>
      </c>
      <c r="O112" s="5">
        <f t="shared" si="18"/>
        <v>0</v>
      </c>
      <c r="P112" s="5">
        <f t="shared" si="19"/>
        <v>0</v>
      </c>
      <c r="Q112" s="5">
        <f t="shared" si="20"/>
        <v>0</v>
      </c>
      <c r="R112" s="5">
        <f t="shared" si="21"/>
        <v>0</v>
      </c>
      <c r="T112" s="7">
        <f t="shared" si="23"/>
        <v>104.31837434512684</v>
      </c>
      <c r="U112" s="4">
        <f t="shared" si="22"/>
        <v>0</v>
      </c>
      <c r="V112" s="5">
        <f>T112/MAX($T$14:T112)-1</f>
        <v>-1.2265331221057219E-2</v>
      </c>
      <c r="AB112" s="3"/>
    </row>
    <row r="113" spans="1:28" x14ac:dyDescent="0.25">
      <c r="A113" s="6">
        <v>44361</v>
      </c>
      <c r="B113">
        <v>1021349.81</v>
      </c>
      <c r="C113">
        <v>1055441.5</v>
      </c>
      <c r="D113">
        <v>1071409.3799999999</v>
      </c>
      <c r="E113">
        <v>1011143.69</v>
      </c>
      <c r="F113">
        <v>1056887.75</v>
      </c>
      <c r="G113">
        <v>1061060</v>
      </c>
      <c r="H113">
        <v>1067571</v>
      </c>
      <c r="I113">
        <v>1000535.13</v>
      </c>
      <c r="K113" s="5">
        <f t="shared" si="14"/>
        <v>0</v>
      </c>
      <c r="L113" s="5">
        <f t="shared" si="15"/>
        <v>0</v>
      </c>
      <c r="M113" s="5">
        <f t="shared" si="16"/>
        <v>0</v>
      </c>
      <c r="N113" s="5">
        <f t="shared" si="17"/>
        <v>0</v>
      </c>
      <c r="O113" s="5">
        <f t="shared" si="18"/>
        <v>0</v>
      </c>
      <c r="P113" s="5">
        <f t="shared" si="19"/>
        <v>0</v>
      </c>
      <c r="Q113" s="5">
        <f t="shared" si="20"/>
        <v>0</v>
      </c>
      <c r="R113" s="5">
        <f t="shared" si="21"/>
        <v>0</v>
      </c>
      <c r="T113" s="7">
        <f t="shared" si="23"/>
        <v>104.31837434512684</v>
      </c>
      <c r="U113" s="4">
        <f t="shared" si="22"/>
        <v>0</v>
      </c>
      <c r="V113" s="5">
        <f>T113/MAX($T$14:T113)-1</f>
        <v>-1.2265331221057219E-2</v>
      </c>
      <c r="AB113" s="3"/>
    </row>
    <row r="114" spans="1:28" x14ac:dyDescent="0.25">
      <c r="A114" s="6">
        <v>44362</v>
      </c>
      <c r="B114">
        <v>1020742.13</v>
      </c>
      <c r="C114">
        <v>1055441.5</v>
      </c>
      <c r="D114">
        <v>1071409.3799999999</v>
      </c>
      <c r="E114">
        <v>1011143.69</v>
      </c>
      <c r="F114">
        <v>1056887.75</v>
      </c>
      <c r="G114">
        <v>1061060</v>
      </c>
      <c r="H114">
        <v>1067571</v>
      </c>
      <c r="I114">
        <v>1000535.13</v>
      </c>
      <c r="K114" s="5">
        <f t="shared" si="14"/>
        <v>-5.9497734669378133E-4</v>
      </c>
      <c r="L114" s="5">
        <f t="shared" si="15"/>
        <v>0</v>
      </c>
      <c r="M114" s="5">
        <f t="shared" si="16"/>
        <v>0</v>
      </c>
      <c r="N114" s="5">
        <f t="shared" si="17"/>
        <v>0</v>
      </c>
      <c r="O114" s="5">
        <f t="shared" si="18"/>
        <v>0</v>
      </c>
      <c r="P114" s="5">
        <f t="shared" si="19"/>
        <v>0</v>
      </c>
      <c r="Q114" s="5">
        <f t="shared" si="20"/>
        <v>0</v>
      </c>
      <c r="R114" s="5">
        <f t="shared" si="21"/>
        <v>0</v>
      </c>
      <c r="T114" s="7">
        <f t="shared" si="23"/>
        <v>104.31061596142943</v>
      </c>
      <c r="U114" s="4">
        <f t="shared" si="22"/>
        <v>-7.4372168336722666E-5</v>
      </c>
      <c r="V114" s="5">
        <f>T114/MAX($T$14:T114)-1</f>
        <v>-1.2338791190115606E-2</v>
      </c>
      <c r="AB114" s="3"/>
    </row>
    <row r="115" spans="1:28" x14ac:dyDescent="0.25">
      <c r="A115" s="6">
        <v>44363</v>
      </c>
      <c r="B115">
        <v>1014645.69</v>
      </c>
      <c r="C115">
        <v>1055441.5</v>
      </c>
      <c r="D115">
        <v>1071409.3799999999</v>
      </c>
      <c r="E115">
        <v>1011143.69</v>
      </c>
      <c r="F115">
        <v>1056887.75</v>
      </c>
      <c r="G115">
        <v>1061060</v>
      </c>
      <c r="H115">
        <v>1067571</v>
      </c>
      <c r="I115">
        <v>999330.31</v>
      </c>
      <c r="K115" s="5">
        <f t="shared" si="14"/>
        <v>-5.9725564575257017E-3</v>
      </c>
      <c r="L115" s="5">
        <f t="shared" si="15"/>
        <v>0</v>
      </c>
      <c r="M115" s="5">
        <f t="shared" si="16"/>
        <v>0</v>
      </c>
      <c r="N115" s="5">
        <f t="shared" si="17"/>
        <v>0</v>
      </c>
      <c r="O115" s="5">
        <f t="shared" si="18"/>
        <v>0</v>
      </c>
      <c r="P115" s="5">
        <f t="shared" si="19"/>
        <v>0</v>
      </c>
      <c r="Q115" s="5">
        <f t="shared" si="20"/>
        <v>0</v>
      </c>
      <c r="R115" s="5">
        <f t="shared" si="21"/>
        <v>-1.2041756095060308E-3</v>
      </c>
      <c r="T115" s="7">
        <f t="shared" si="23"/>
        <v>104.21703979361665</v>
      </c>
      <c r="U115" s="4">
        <f t="shared" si="22"/>
        <v>-8.9709150837896656E-4</v>
      </c>
      <c r="V115" s="5">
        <f>T115/MAX($T$14:T115)-1</f>
        <v>-1.3224813673694324E-2</v>
      </c>
      <c r="AB115" s="3"/>
    </row>
    <row r="116" spans="1:28" x14ac:dyDescent="0.25">
      <c r="A116" s="6">
        <v>44364</v>
      </c>
      <c r="B116">
        <v>1011107.81</v>
      </c>
      <c r="C116">
        <v>1055441.5</v>
      </c>
      <c r="D116">
        <v>1071409.3799999999</v>
      </c>
      <c r="E116">
        <v>1011143.69</v>
      </c>
      <c r="F116">
        <v>1056887.75</v>
      </c>
      <c r="G116">
        <v>1061060</v>
      </c>
      <c r="H116">
        <v>1067571</v>
      </c>
      <c r="I116">
        <v>1003026.06</v>
      </c>
      <c r="K116" s="5">
        <f t="shared" si="14"/>
        <v>-3.4868132145713382E-3</v>
      </c>
      <c r="L116" s="5">
        <f t="shared" si="15"/>
        <v>0</v>
      </c>
      <c r="M116" s="5">
        <f t="shared" si="16"/>
        <v>0</v>
      </c>
      <c r="N116" s="5">
        <f t="shared" si="17"/>
        <v>0</v>
      </c>
      <c r="O116" s="5">
        <f t="shared" si="18"/>
        <v>0</v>
      </c>
      <c r="P116" s="5">
        <f t="shared" si="19"/>
        <v>0</v>
      </c>
      <c r="Q116" s="5">
        <f t="shared" si="20"/>
        <v>0</v>
      </c>
      <c r="R116" s="5">
        <f t="shared" si="21"/>
        <v>3.6982266654155271E-3</v>
      </c>
      <c r="T116" s="7">
        <f t="shared" si="23"/>
        <v>104.21979390411909</v>
      </c>
      <c r="U116" s="4">
        <f t="shared" si="22"/>
        <v>2.6426681355523618E-5</v>
      </c>
      <c r="V116" s="5">
        <f>T116/MAX($T$14:T116)-1</f>
        <v>-1.3198736480275808E-2</v>
      </c>
      <c r="AB116" s="3"/>
    </row>
    <row r="117" spans="1:28" x14ac:dyDescent="0.25">
      <c r="A117" s="6">
        <v>44365</v>
      </c>
      <c r="B117">
        <v>1011107.81</v>
      </c>
      <c r="C117">
        <v>1055441.5</v>
      </c>
      <c r="D117">
        <v>1071409.3799999999</v>
      </c>
      <c r="E117">
        <v>1011143.69</v>
      </c>
      <c r="F117">
        <v>1056887.75</v>
      </c>
      <c r="G117">
        <v>1061060</v>
      </c>
      <c r="H117">
        <v>1067571</v>
      </c>
      <c r="I117">
        <v>1003026.06</v>
      </c>
      <c r="K117" s="5">
        <f t="shared" si="14"/>
        <v>0</v>
      </c>
      <c r="L117" s="5">
        <f t="shared" si="15"/>
        <v>0</v>
      </c>
      <c r="M117" s="5">
        <f t="shared" si="16"/>
        <v>0</v>
      </c>
      <c r="N117" s="5">
        <f t="shared" si="17"/>
        <v>0</v>
      </c>
      <c r="O117" s="5">
        <f t="shared" si="18"/>
        <v>0</v>
      </c>
      <c r="P117" s="5">
        <f t="shared" si="19"/>
        <v>0</v>
      </c>
      <c r="Q117" s="5">
        <f t="shared" si="20"/>
        <v>0</v>
      </c>
      <c r="R117" s="5">
        <f t="shared" si="21"/>
        <v>0</v>
      </c>
      <c r="T117" s="7">
        <f t="shared" si="23"/>
        <v>104.21979390411909</v>
      </c>
      <c r="U117" s="4">
        <f t="shared" si="22"/>
        <v>0</v>
      </c>
      <c r="V117" s="5">
        <f>T117/MAX($T$14:T117)-1</f>
        <v>-1.3198736480275808E-2</v>
      </c>
      <c r="AB117" s="3"/>
    </row>
    <row r="118" spans="1:28" x14ac:dyDescent="0.25">
      <c r="A118" s="6">
        <v>44368</v>
      </c>
      <c r="B118">
        <v>1020015.81</v>
      </c>
      <c r="C118">
        <v>1063036.6299999999</v>
      </c>
      <c r="D118">
        <v>1078770</v>
      </c>
      <c r="E118">
        <v>1011143.69</v>
      </c>
      <c r="F118">
        <v>1064078.8799999999</v>
      </c>
      <c r="G118">
        <v>1068695.5</v>
      </c>
      <c r="H118">
        <v>1074905.1299999999</v>
      </c>
      <c r="I118">
        <v>1005177.75</v>
      </c>
      <c r="K118" s="5">
        <f t="shared" si="14"/>
        <v>8.8101386537604576E-3</v>
      </c>
      <c r="L118" s="5">
        <f t="shared" si="15"/>
        <v>7.1961638802338079E-3</v>
      </c>
      <c r="M118" s="5">
        <f t="shared" si="16"/>
        <v>6.8700350560679802E-3</v>
      </c>
      <c r="N118" s="5">
        <f t="shared" si="17"/>
        <v>0</v>
      </c>
      <c r="O118" s="5">
        <f t="shared" si="18"/>
        <v>6.804062210012285E-3</v>
      </c>
      <c r="P118" s="5">
        <f t="shared" si="19"/>
        <v>7.1961057810114859E-3</v>
      </c>
      <c r="Q118" s="5">
        <f t="shared" si="20"/>
        <v>6.8699224688568705E-3</v>
      </c>
      <c r="R118" s="5">
        <f t="shared" si="21"/>
        <v>2.1451985006251117E-3</v>
      </c>
      <c r="T118" s="7">
        <f t="shared" si="23"/>
        <v>104.8176458867472</v>
      </c>
      <c r="U118" s="4">
        <f t="shared" si="22"/>
        <v>5.7364533188209998E-3</v>
      </c>
      <c r="V118" s="5">
        <f>T118/MAX($T$14:T118)-1</f>
        <v>-7.5379970971414245E-3</v>
      </c>
      <c r="AB118" s="3"/>
    </row>
    <row r="119" spans="1:28" x14ac:dyDescent="0.25">
      <c r="A119" s="6">
        <v>44369</v>
      </c>
      <c r="B119">
        <v>1028050.19</v>
      </c>
      <c r="C119">
        <v>1070879.5</v>
      </c>
      <c r="D119">
        <v>1085425.5</v>
      </c>
      <c r="E119">
        <v>1011455.88</v>
      </c>
      <c r="F119">
        <v>1069841.1299999999</v>
      </c>
      <c r="G119">
        <v>1075389.3799999999</v>
      </c>
      <c r="H119">
        <v>1082734.6299999999</v>
      </c>
      <c r="I119">
        <v>1011036.19</v>
      </c>
      <c r="K119" s="5">
        <f t="shared" si="14"/>
        <v>7.8767210480785721E-3</v>
      </c>
      <c r="L119" s="5">
        <f t="shared" si="15"/>
        <v>7.3777984489584725E-3</v>
      </c>
      <c r="M119" s="5">
        <f t="shared" si="16"/>
        <v>6.1695264050725118E-3</v>
      </c>
      <c r="N119" s="5">
        <f t="shared" si="17"/>
        <v>3.0874939248248801E-4</v>
      </c>
      <c r="O119" s="5">
        <f t="shared" si="18"/>
        <v>5.4152470350694593E-3</v>
      </c>
      <c r="P119" s="5">
        <f t="shared" si="19"/>
        <v>6.2635989390802393E-3</v>
      </c>
      <c r="Q119" s="5">
        <f t="shared" si="20"/>
        <v>7.2838986264769368E-3</v>
      </c>
      <c r="R119" s="5">
        <f t="shared" si="21"/>
        <v>5.8282627127390629E-3</v>
      </c>
      <c r="T119" s="7">
        <f t="shared" si="23"/>
        <v>105.42721032013043</v>
      </c>
      <c r="U119" s="4">
        <f t="shared" si="22"/>
        <v>5.8154753259947178E-3</v>
      </c>
      <c r="V119" s="5">
        <f>T119/MAX($T$14:T119)-1</f>
        <v>-1.7663588072726055E-3</v>
      </c>
      <c r="AB119" s="3"/>
    </row>
    <row r="120" spans="1:28" x14ac:dyDescent="0.25">
      <c r="A120" s="6">
        <v>44370</v>
      </c>
      <c r="B120">
        <v>1025251.56</v>
      </c>
      <c r="C120">
        <v>1068321.8799999999</v>
      </c>
      <c r="D120">
        <v>1083533</v>
      </c>
      <c r="E120">
        <v>1010764.81</v>
      </c>
      <c r="F120">
        <v>1068074.8799999999</v>
      </c>
      <c r="G120">
        <v>1074554.8799999999</v>
      </c>
      <c r="H120">
        <v>1080148.6299999999</v>
      </c>
      <c r="I120">
        <v>1008444.44</v>
      </c>
      <c r="K120" s="5">
        <f t="shared" si="14"/>
        <v>-2.7222698144726554E-3</v>
      </c>
      <c r="L120" s="5">
        <f t="shared" si="15"/>
        <v>-2.3883359425594941E-3</v>
      </c>
      <c r="M120" s="5">
        <f t="shared" si="16"/>
        <v>-1.7435558681825336E-3</v>
      </c>
      <c r="N120" s="5">
        <f t="shared" si="17"/>
        <v>-6.8324285187792988E-4</v>
      </c>
      <c r="O120" s="5">
        <f t="shared" si="18"/>
        <v>-1.6509460614960725E-3</v>
      </c>
      <c r="P120" s="5">
        <f t="shared" si="19"/>
        <v>-7.7599799246663714E-4</v>
      </c>
      <c r="Q120" s="5">
        <f t="shared" si="20"/>
        <v>-2.3883968687692381E-3</v>
      </c>
      <c r="R120" s="5">
        <f t="shared" si="21"/>
        <v>-2.5634591774602589E-3</v>
      </c>
      <c r="T120" s="7">
        <f t="shared" si="23"/>
        <v>105.23063859048699</v>
      </c>
      <c r="U120" s="4">
        <f t="shared" si="22"/>
        <v>-1.8645255721606024E-3</v>
      </c>
      <c r="V120" s="5">
        <f>T120/MAX($T$14:T120)-1</f>
        <v>-3.6275909582673682E-3</v>
      </c>
      <c r="AB120" s="3"/>
    </row>
    <row r="121" spans="1:28" x14ac:dyDescent="0.25">
      <c r="A121" s="6">
        <v>44371</v>
      </c>
      <c r="B121">
        <v>1021187.31</v>
      </c>
      <c r="C121">
        <v>1066179.75</v>
      </c>
      <c r="D121">
        <v>1082200</v>
      </c>
      <c r="E121">
        <v>1001958.94</v>
      </c>
      <c r="F121">
        <v>1062634.1299999999</v>
      </c>
      <c r="G121">
        <v>1070735.6299999999</v>
      </c>
      <c r="H121">
        <v>1079309.5</v>
      </c>
      <c r="I121">
        <v>1007203.69</v>
      </c>
      <c r="K121" s="5">
        <f t="shared" si="14"/>
        <v>-3.9641490523555367E-3</v>
      </c>
      <c r="L121" s="5">
        <f t="shared" si="15"/>
        <v>-2.0051353811080252E-3</v>
      </c>
      <c r="M121" s="5">
        <f t="shared" si="16"/>
        <v>-1.230234796725127E-3</v>
      </c>
      <c r="N121" s="5">
        <f t="shared" si="17"/>
        <v>-8.7120860489792173E-3</v>
      </c>
      <c r="O121" s="5">
        <f t="shared" si="18"/>
        <v>-5.093978055171533E-3</v>
      </c>
      <c r="P121" s="5">
        <f t="shared" si="19"/>
        <v>-3.5542623937457885E-3</v>
      </c>
      <c r="Q121" s="5">
        <f t="shared" si="20"/>
        <v>-7.7686530973042345E-4</v>
      </c>
      <c r="R121" s="5">
        <f t="shared" si="21"/>
        <v>-1.2303602962995264E-3</v>
      </c>
      <c r="T121" s="7">
        <f t="shared" si="23"/>
        <v>104.88117985524099</v>
      </c>
      <c r="U121" s="4">
        <f t="shared" si="22"/>
        <v>-3.3208839167643972E-3</v>
      </c>
      <c r="V121" s="5">
        <f>T121/MAX($T$14:T121)-1</f>
        <v>-6.9364280665619171E-3</v>
      </c>
      <c r="AB121" s="3"/>
    </row>
    <row r="122" spans="1:28" x14ac:dyDescent="0.25">
      <c r="A122" s="6">
        <v>44372</v>
      </c>
      <c r="B122">
        <v>1021187.31</v>
      </c>
      <c r="C122">
        <v>1066179.75</v>
      </c>
      <c r="D122">
        <v>1082200</v>
      </c>
      <c r="E122">
        <v>1001958.94</v>
      </c>
      <c r="F122">
        <v>1062634.1299999999</v>
      </c>
      <c r="G122">
        <v>1070735.6299999999</v>
      </c>
      <c r="H122">
        <v>1079309.5</v>
      </c>
      <c r="I122">
        <v>1007203.69</v>
      </c>
      <c r="K122" s="5">
        <f t="shared" si="14"/>
        <v>0</v>
      </c>
      <c r="L122" s="5">
        <f t="shared" si="15"/>
        <v>0</v>
      </c>
      <c r="M122" s="5">
        <f t="shared" si="16"/>
        <v>0</v>
      </c>
      <c r="N122" s="5">
        <f t="shared" si="17"/>
        <v>0</v>
      </c>
      <c r="O122" s="5">
        <f t="shared" si="18"/>
        <v>0</v>
      </c>
      <c r="P122" s="5">
        <f t="shared" si="19"/>
        <v>0</v>
      </c>
      <c r="Q122" s="5">
        <f t="shared" si="20"/>
        <v>0</v>
      </c>
      <c r="R122" s="5">
        <f t="shared" si="21"/>
        <v>0</v>
      </c>
      <c r="T122" s="7">
        <f t="shared" si="23"/>
        <v>104.88117985524099</v>
      </c>
      <c r="U122" s="4">
        <f t="shared" si="22"/>
        <v>0</v>
      </c>
      <c r="V122" s="5">
        <f>T122/MAX($T$14:T122)-1</f>
        <v>-6.9364280665619171E-3</v>
      </c>
      <c r="AB122" s="3"/>
    </row>
    <row r="123" spans="1:28" x14ac:dyDescent="0.25">
      <c r="A123" s="6">
        <v>44375</v>
      </c>
      <c r="B123">
        <v>1021187.31</v>
      </c>
      <c r="C123">
        <v>1066179.75</v>
      </c>
      <c r="D123">
        <v>1082200</v>
      </c>
      <c r="E123">
        <v>1001958.94</v>
      </c>
      <c r="F123">
        <v>1062634.1299999999</v>
      </c>
      <c r="G123">
        <v>1070735.6299999999</v>
      </c>
      <c r="H123">
        <v>1079309.5</v>
      </c>
      <c r="I123">
        <v>1007203.69</v>
      </c>
      <c r="K123" s="5">
        <f t="shared" si="14"/>
        <v>0</v>
      </c>
      <c r="L123" s="5">
        <f t="shared" si="15"/>
        <v>0</v>
      </c>
      <c r="M123" s="5">
        <f t="shared" si="16"/>
        <v>0</v>
      </c>
      <c r="N123" s="5">
        <f t="shared" si="17"/>
        <v>0</v>
      </c>
      <c r="O123" s="5">
        <f t="shared" si="18"/>
        <v>0</v>
      </c>
      <c r="P123" s="5">
        <f t="shared" si="19"/>
        <v>0</v>
      </c>
      <c r="Q123" s="5">
        <f t="shared" si="20"/>
        <v>0</v>
      </c>
      <c r="R123" s="5">
        <f t="shared" si="21"/>
        <v>0</v>
      </c>
      <c r="T123" s="7">
        <f t="shared" si="23"/>
        <v>104.88117985524099</v>
      </c>
      <c r="U123" s="4">
        <f t="shared" si="22"/>
        <v>0</v>
      </c>
      <c r="V123" s="5">
        <f>T123/MAX($T$14:T123)-1</f>
        <v>-6.9364280665619171E-3</v>
      </c>
      <c r="AB123" s="3"/>
    </row>
    <row r="124" spans="1:28" x14ac:dyDescent="0.25">
      <c r="A124" s="6">
        <v>44376</v>
      </c>
      <c r="B124">
        <v>1019741.75</v>
      </c>
      <c r="C124">
        <v>1066179.75</v>
      </c>
      <c r="D124">
        <v>1082200</v>
      </c>
      <c r="E124">
        <v>1001958.94</v>
      </c>
      <c r="F124">
        <v>1062634.1299999999</v>
      </c>
      <c r="G124">
        <v>1070735.6299999999</v>
      </c>
      <c r="H124">
        <v>1079309.5</v>
      </c>
      <c r="I124">
        <v>1005777.94</v>
      </c>
      <c r="K124" s="5">
        <f t="shared" si="14"/>
        <v>-1.4155679235772212E-3</v>
      </c>
      <c r="L124" s="5">
        <f t="shared" si="15"/>
        <v>0</v>
      </c>
      <c r="M124" s="5">
        <f t="shared" si="16"/>
        <v>0</v>
      </c>
      <c r="N124" s="5">
        <f t="shared" si="17"/>
        <v>0</v>
      </c>
      <c r="O124" s="5">
        <f t="shared" si="18"/>
        <v>0</v>
      </c>
      <c r="P124" s="5">
        <f t="shared" si="19"/>
        <v>0</v>
      </c>
      <c r="Q124" s="5">
        <f t="shared" si="20"/>
        <v>0</v>
      </c>
      <c r="R124" s="5">
        <f t="shared" si="21"/>
        <v>-1.4155527964755388E-3</v>
      </c>
      <c r="T124" s="7">
        <f t="shared" si="23"/>
        <v>104.84406344506202</v>
      </c>
      <c r="U124" s="4">
        <f t="shared" si="22"/>
        <v>-3.5389009000659499E-4</v>
      </c>
      <c r="V124" s="5">
        <f>T124/MAX($T$14:T124)-1</f>
        <v>-7.2878634234156969E-3</v>
      </c>
      <c r="AB124" s="3"/>
    </row>
    <row r="125" spans="1:28" x14ac:dyDescent="0.25">
      <c r="A125" s="6">
        <v>44377</v>
      </c>
      <c r="B125">
        <v>1015855.75</v>
      </c>
      <c r="C125">
        <v>1067771.75</v>
      </c>
      <c r="D125">
        <v>1082200</v>
      </c>
      <c r="E125">
        <v>1002602</v>
      </c>
      <c r="F125">
        <v>1062634.1299999999</v>
      </c>
      <c r="G125">
        <v>1072334.3799999999</v>
      </c>
      <c r="H125">
        <v>1080002.25</v>
      </c>
      <c r="I125">
        <v>1008030.19</v>
      </c>
      <c r="K125" s="5">
        <f t="shared" si="14"/>
        <v>-3.8107687559129078E-3</v>
      </c>
      <c r="L125" s="5">
        <f t="shared" si="15"/>
        <v>1.4931816140759668E-3</v>
      </c>
      <c r="M125" s="5">
        <f t="shared" si="16"/>
        <v>0</v>
      </c>
      <c r="N125" s="5">
        <f t="shared" si="17"/>
        <v>6.4180274692704486E-4</v>
      </c>
      <c r="O125" s="5">
        <f t="shared" si="18"/>
        <v>0</v>
      </c>
      <c r="P125" s="5">
        <f t="shared" si="19"/>
        <v>1.4931323430416032E-3</v>
      </c>
      <c r="Q125" s="5">
        <f t="shared" si="20"/>
        <v>6.418455503263143E-4</v>
      </c>
      <c r="R125" s="5">
        <f t="shared" si="21"/>
        <v>2.2393113931291619E-3</v>
      </c>
      <c r="T125" s="7">
        <f t="shared" si="23"/>
        <v>104.87942872231956</v>
      </c>
      <c r="U125" s="4">
        <f t="shared" si="22"/>
        <v>3.3731311144839793E-4</v>
      </c>
      <c r="V125" s="5">
        <f>T125/MAX($T$14:T125)-1</f>
        <v>-6.9530086038546157E-3</v>
      </c>
      <c r="AB125" s="3"/>
    </row>
    <row r="126" spans="1:28" x14ac:dyDescent="0.25">
      <c r="A126" s="6">
        <v>44378</v>
      </c>
      <c r="B126">
        <v>1014756.13</v>
      </c>
      <c r="C126">
        <v>1063754.6299999999</v>
      </c>
      <c r="D126">
        <v>1080178.6299999999</v>
      </c>
      <c r="E126">
        <v>1002344.56</v>
      </c>
      <c r="F126">
        <v>1062209.3799999999</v>
      </c>
      <c r="G126">
        <v>1072018.1299999999</v>
      </c>
      <c r="H126">
        <v>1077708.1299999999</v>
      </c>
      <c r="I126">
        <v>1007695.13</v>
      </c>
      <c r="K126" s="5">
        <f t="shared" si="14"/>
        <v>-1.0824568350378261E-3</v>
      </c>
      <c r="L126" s="5">
        <f t="shared" si="15"/>
        <v>-3.7621523513804433E-3</v>
      </c>
      <c r="M126" s="5">
        <f t="shared" si="16"/>
        <v>-1.8678340417668249E-3</v>
      </c>
      <c r="N126" s="5">
        <f t="shared" si="17"/>
        <v>-2.5677187956929526E-4</v>
      </c>
      <c r="O126" s="5">
        <f t="shared" si="18"/>
        <v>-3.9971424595597327E-4</v>
      </c>
      <c r="P126" s="5">
        <f t="shared" si="19"/>
        <v>-2.9491733725817149E-4</v>
      </c>
      <c r="Q126" s="5">
        <f t="shared" si="20"/>
        <v>-2.1241807598086915E-3</v>
      </c>
      <c r="R126" s="5">
        <f t="shared" si="21"/>
        <v>-3.3239083841318795E-4</v>
      </c>
      <c r="T126" s="7">
        <f t="shared" si="23"/>
        <v>104.74675076124441</v>
      </c>
      <c r="U126" s="4">
        <f t="shared" si="22"/>
        <v>-1.2650522861488017E-3</v>
      </c>
      <c r="V126" s="5">
        <f>T126/MAX($T$14:T126)-1</f>
        <v>-8.2092649705733933E-3</v>
      </c>
      <c r="AB126" s="3"/>
    </row>
    <row r="127" spans="1:28" x14ac:dyDescent="0.25">
      <c r="A127" s="6">
        <v>44379</v>
      </c>
      <c r="B127">
        <v>1014756.13</v>
      </c>
      <c r="C127">
        <v>1063754.6299999999</v>
      </c>
      <c r="D127">
        <v>1080178.6299999999</v>
      </c>
      <c r="E127">
        <v>1002344.56</v>
      </c>
      <c r="F127">
        <v>1062209.3799999999</v>
      </c>
      <c r="G127">
        <v>1072018.1299999999</v>
      </c>
      <c r="H127">
        <v>1077708.1299999999</v>
      </c>
      <c r="I127">
        <v>1007695.13</v>
      </c>
      <c r="K127" s="5">
        <f t="shared" si="14"/>
        <v>0</v>
      </c>
      <c r="L127" s="5">
        <f t="shared" si="15"/>
        <v>0</v>
      </c>
      <c r="M127" s="5">
        <f t="shared" si="16"/>
        <v>0</v>
      </c>
      <c r="N127" s="5">
        <f t="shared" si="17"/>
        <v>0</v>
      </c>
      <c r="O127" s="5">
        <f t="shared" si="18"/>
        <v>0</v>
      </c>
      <c r="P127" s="5">
        <f t="shared" si="19"/>
        <v>0</v>
      </c>
      <c r="Q127" s="5">
        <f t="shared" si="20"/>
        <v>0</v>
      </c>
      <c r="R127" s="5">
        <f t="shared" si="21"/>
        <v>0</v>
      </c>
      <c r="T127" s="7">
        <f t="shared" si="23"/>
        <v>104.74675076124441</v>
      </c>
      <c r="U127" s="4">
        <f t="shared" si="22"/>
        <v>0</v>
      </c>
      <c r="V127" s="5">
        <f>T127/MAX($T$14:T127)-1</f>
        <v>-8.2092649705733933E-3</v>
      </c>
      <c r="AB127" s="3"/>
    </row>
    <row r="128" spans="1:28" x14ac:dyDescent="0.25">
      <c r="A128" s="6">
        <v>44382</v>
      </c>
      <c r="B128">
        <v>1014756.13</v>
      </c>
      <c r="C128">
        <v>1063754.6299999999</v>
      </c>
      <c r="D128">
        <v>1080178.6299999999</v>
      </c>
      <c r="E128">
        <v>1002344.56</v>
      </c>
      <c r="F128">
        <v>1062209.3799999999</v>
      </c>
      <c r="G128">
        <v>1072018.1299999999</v>
      </c>
      <c r="H128">
        <v>1077708.1299999999</v>
      </c>
      <c r="I128">
        <v>1007695.13</v>
      </c>
      <c r="K128" s="5">
        <f t="shared" si="14"/>
        <v>0</v>
      </c>
      <c r="L128" s="5">
        <f t="shared" si="15"/>
        <v>0</v>
      </c>
      <c r="M128" s="5">
        <f t="shared" si="16"/>
        <v>0</v>
      </c>
      <c r="N128" s="5">
        <f t="shared" si="17"/>
        <v>0</v>
      </c>
      <c r="O128" s="5">
        <f t="shared" si="18"/>
        <v>0</v>
      </c>
      <c r="P128" s="5">
        <f t="shared" si="19"/>
        <v>0</v>
      </c>
      <c r="Q128" s="5">
        <f t="shared" si="20"/>
        <v>0</v>
      </c>
      <c r="R128" s="5">
        <f t="shared" si="21"/>
        <v>0</v>
      </c>
      <c r="T128" s="7">
        <f t="shared" si="23"/>
        <v>104.74675076124441</v>
      </c>
      <c r="U128" s="4">
        <f t="shared" si="22"/>
        <v>0</v>
      </c>
      <c r="V128" s="5">
        <f>T128/MAX($T$14:T128)-1</f>
        <v>-8.2092649705733933E-3</v>
      </c>
      <c r="AB128" s="3"/>
    </row>
    <row r="129" spans="1:28" x14ac:dyDescent="0.25">
      <c r="A129" s="6">
        <v>44383</v>
      </c>
      <c r="B129">
        <v>1009373</v>
      </c>
      <c r="C129">
        <v>1058111.6299999999</v>
      </c>
      <c r="D129">
        <v>1073935.3799999999</v>
      </c>
      <c r="E129">
        <v>996760.94</v>
      </c>
      <c r="F129">
        <v>1056574.6299999999</v>
      </c>
      <c r="G129">
        <v>1066331.3799999999</v>
      </c>
      <c r="H129">
        <v>1071479.25</v>
      </c>
      <c r="I129">
        <v>1002081.69</v>
      </c>
      <c r="K129" s="5">
        <f t="shared" si="14"/>
        <v>-5.3048509300456237E-3</v>
      </c>
      <c r="L129" s="5">
        <f t="shared" si="15"/>
        <v>-5.3047947720801236E-3</v>
      </c>
      <c r="M129" s="5">
        <f t="shared" si="16"/>
        <v>-5.7798310636825168E-3</v>
      </c>
      <c r="N129" s="5">
        <f t="shared" si="17"/>
        <v>-5.570559489044502E-3</v>
      </c>
      <c r="O129" s="5">
        <f t="shared" si="18"/>
        <v>-5.3047450964893716E-3</v>
      </c>
      <c r="P129" s="5">
        <f t="shared" si="19"/>
        <v>-5.30471438948521E-3</v>
      </c>
      <c r="Q129" s="5">
        <f t="shared" si="20"/>
        <v>-5.7797466926410301E-3</v>
      </c>
      <c r="R129" s="5">
        <f t="shared" si="21"/>
        <v>-5.570573711118465E-3</v>
      </c>
      <c r="T129" s="7">
        <f t="shared" si="23"/>
        <v>104.17169350684732</v>
      </c>
      <c r="U129" s="4">
        <f t="shared" si="22"/>
        <v>-5.4899770180733554E-3</v>
      </c>
      <c r="V129" s="5">
        <f>T129/MAX($T$14:T129)-1</f>
        <v>-1.3654173312623086E-2</v>
      </c>
      <c r="AB129" s="3"/>
    </row>
    <row r="130" spans="1:28" x14ac:dyDescent="0.25">
      <c r="A130" s="6">
        <v>44384</v>
      </c>
      <c r="B130">
        <v>1013292.94</v>
      </c>
      <c r="C130">
        <v>1063781</v>
      </c>
      <c r="D130">
        <v>1079502.1299999999</v>
      </c>
      <c r="E130">
        <v>1001755.5</v>
      </c>
      <c r="F130">
        <v>1060677.75</v>
      </c>
      <c r="G130">
        <v>1072044.75</v>
      </c>
      <c r="H130">
        <v>1077033.3799999999</v>
      </c>
      <c r="I130">
        <v>1008045.63</v>
      </c>
      <c r="K130" s="5">
        <f t="shared" si="14"/>
        <v>3.8835395834839748E-3</v>
      </c>
      <c r="L130" s="5">
        <f t="shared" si="15"/>
        <v>5.3580074533345901E-3</v>
      </c>
      <c r="M130" s="5">
        <f t="shared" si="16"/>
        <v>5.1835055476057157E-3</v>
      </c>
      <c r="N130" s="5">
        <f t="shared" si="17"/>
        <v>5.0107902502680712E-3</v>
      </c>
      <c r="O130" s="5">
        <f t="shared" si="18"/>
        <v>3.8834171136592488E-3</v>
      </c>
      <c r="P130" s="5">
        <f t="shared" si="19"/>
        <v>5.3579685519524745E-3</v>
      </c>
      <c r="Q130" s="5">
        <f t="shared" si="20"/>
        <v>5.1836094819379674E-3</v>
      </c>
      <c r="R130" s="5">
        <f t="shared" si="21"/>
        <v>5.9515507163891979E-3</v>
      </c>
      <c r="T130" s="7">
        <f t="shared" si="23"/>
        <v>104.69010900100849</v>
      </c>
      <c r="U130" s="4">
        <f t="shared" si="22"/>
        <v>4.976548587328905E-3</v>
      </c>
      <c r="V130" s="5">
        <f>T130/MAX($T$14:T130)-1</f>
        <v>-8.7455753822041071E-3</v>
      </c>
      <c r="AB130" s="3"/>
    </row>
    <row r="131" spans="1:28" x14ac:dyDescent="0.25">
      <c r="A131" s="6">
        <v>44385</v>
      </c>
      <c r="B131">
        <v>1013360.81</v>
      </c>
      <c r="C131">
        <v>1062133.8799999999</v>
      </c>
      <c r="D131">
        <v>1087117.3799999999</v>
      </c>
      <c r="E131">
        <v>1016686.13</v>
      </c>
      <c r="F131">
        <v>1066554</v>
      </c>
      <c r="G131">
        <v>1092110.3799999999</v>
      </c>
      <c r="H131">
        <v>1084631.1299999999</v>
      </c>
      <c r="I131">
        <v>1008796.56</v>
      </c>
      <c r="K131" s="5">
        <f t="shared" si="14"/>
        <v>6.6979643616349449E-5</v>
      </c>
      <c r="L131" s="5">
        <f t="shared" si="15"/>
        <v>-1.5483638079643036E-3</v>
      </c>
      <c r="M131" s="5">
        <f t="shared" si="16"/>
        <v>7.0544094248337075E-3</v>
      </c>
      <c r="N131" s="5">
        <f t="shared" si="17"/>
        <v>1.4904465211321494E-2</v>
      </c>
      <c r="O131" s="5">
        <f t="shared" si="18"/>
        <v>5.5400898152149214E-3</v>
      </c>
      <c r="P131" s="5">
        <f t="shared" si="19"/>
        <v>1.8717157096287185E-2</v>
      </c>
      <c r="Q131" s="5">
        <f t="shared" si="20"/>
        <v>7.0543310366109058E-3</v>
      </c>
      <c r="R131" s="5">
        <f t="shared" si="21"/>
        <v>7.4493651641538428E-4</v>
      </c>
      <c r="T131" s="7">
        <f t="shared" si="23"/>
        <v>105.37758283888905</v>
      </c>
      <c r="U131" s="4">
        <f t="shared" si="22"/>
        <v>6.5667506170419554E-3</v>
      </c>
      <c r="V131" s="5">
        <f>T131/MAX($T$14:T131)-1</f>
        <v>-2.23625477769962E-3</v>
      </c>
      <c r="AB131" s="3"/>
    </row>
    <row r="132" spans="1:28" x14ac:dyDescent="0.25">
      <c r="A132" s="6">
        <v>44386</v>
      </c>
      <c r="B132">
        <v>1013360.81</v>
      </c>
      <c r="C132">
        <v>1062133.8799999999</v>
      </c>
      <c r="D132">
        <v>1087117.3799999999</v>
      </c>
      <c r="E132">
        <v>1016686.13</v>
      </c>
      <c r="F132">
        <v>1066554</v>
      </c>
      <c r="G132">
        <v>1092110.3799999999</v>
      </c>
      <c r="H132">
        <v>1084631.1299999999</v>
      </c>
      <c r="I132">
        <v>1008796.56</v>
      </c>
      <c r="K132" s="5">
        <f t="shared" si="14"/>
        <v>0</v>
      </c>
      <c r="L132" s="5">
        <f t="shared" si="15"/>
        <v>0</v>
      </c>
      <c r="M132" s="5">
        <f t="shared" si="16"/>
        <v>0</v>
      </c>
      <c r="N132" s="5">
        <f t="shared" si="17"/>
        <v>0</v>
      </c>
      <c r="O132" s="5">
        <f t="shared" si="18"/>
        <v>0</v>
      </c>
      <c r="P132" s="5">
        <f t="shared" si="19"/>
        <v>0</v>
      </c>
      <c r="Q132" s="5">
        <f t="shared" si="20"/>
        <v>0</v>
      </c>
      <c r="R132" s="5">
        <f t="shared" si="21"/>
        <v>0</v>
      </c>
      <c r="T132" s="7">
        <f t="shared" si="23"/>
        <v>105.37758283888905</v>
      </c>
      <c r="U132" s="4">
        <f t="shared" si="22"/>
        <v>0</v>
      </c>
      <c r="V132" s="5">
        <f>T132/MAX($T$14:T132)-1</f>
        <v>-2.23625477769962E-3</v>
      </c>
      <c r="AB132" s="3"/>
    </row>
    <row r="133" spans="1:28" x14ac:dyDescent="0.25">
      <c r="A133" s="6">
        <v>44389</v>
      </c>
      <c r="B133">
        <v>1013360.81</v>
      </c>
      <c r="C133">
        <v>1062133.8799999999</v>
      </c>
      <c r="D133">
        <v>1087117.3799999999</v>
      </c>
      <c r="E133">
        <v>1016686.13</v>
      </c>
      <c r="F133">
        <v>1066554</v>
      </c>
      <c r="G133">
        <v>1092110.3799999999</v>
      </c>
      <c r="H133">
        <v>1084631.1299999999</v>
      </c>
      <c r="I133">
        <v>1008796.56</v>
      </c>
      <c r="K133" s="5">
        <f t="shared" si="14"/>
        <v>0</v>
      </c>
      <c r="L133" s="5">
        <f t="shared" si="15"/>
        <v>0</v>
      </c>
      <c r="M133" s="5">
        <f t="shared" si="16"/>
        <v>0</v>
      </c>
      <c r="N133" s="5">
        <f t="shared" si="17"/>
        <v>0</v>
      </c>
      <c r="O133" s="5">
        <f t="shared" si="18"/>
        <v>0</v>
      </c>
      <c r="P133" s="5">
        <f t="shared" si="19"/>
        <v>0</v>
      </c>
      <c r="Q133" s="5">
        <f t="shared" si="20"/>
        <v>0</v>
      </c>
      <c r="R133" s="5">
        <f t="shared" si="21"/>
        <v>0</v>
      </c>
      <c r="T133" s="7">
        <f t="shared" si="23"/>
        <v>105.37758283888905</v>
      </c>
      <c r="U133" s="4">
        <f t="shared" si="22"/>
        <v>0</v>
      </c>
      <c r="V133" s="5">
        <f>T133/MAX($T$14:T133)-1</f>
        <v>-2.23625477769962E-3</v>
      </c>
      <c r="AB133" s="3"/>
    </row>
    <row r="134" spans="1:28" x14ac:dyDescent="0.25">
      <c r="A134" s="6">
        <v>44390</v>
      </c>
      <c r="B134">
        <v>1013360.81</v>
      </c>
      <c r="C134">
        <v>1061704</v>
      </c>
      <c r="D134">
        <v>1087117.3799999999</v>
      </c>
      <c r="E134">
        <v>1016274.63</v>
      </c>
      <c r="F134">
        <v>1066554</v>
      </c>
      <c r="G134">
        <v>1091668.3799999999</v>
      </c>
      <c r="H134">
        <v>1084631.1299999999</v>
      </c>
      <c r="I134">
        <v>1008388.25</v>
      </c>
      <c r="K134" s="5">
        <f t="shared" si="14"/>
        <v>0</v>
      </c>
      <c r="L134" s="5">
        <f t="shared" si="15"/>
        <v>-4.0473240529703691E-4</v>
      </c>
      <c r="M134" s="5">
        <f t="shared" si="16"/>
        <v>0</v>
      </c>
      <c r="N134" s="5">
        <f t="shared" si="17"/>
        <v>-4.0474634979037472E-4</v>
      </c>
      <c r="O134" s="5">
        <f t="shared" si="18"/>
        <v>0</v>
      </c>
      <c r="P134" s="5">
        <f t="shared" si="19"/>
        <v>-4.0472099532651296E-4</v>
      </c>
      <c r="Q134" s="5">
        <f t="shared" si="20"/>
        <v>0</v>
      </c>
      <c r="R134" s="5">
        <f t="shared" si="21"/>
        <v>-4.0474959589476001E-4</v>
      </c>
      <c r="T134" s="7">
        <f t="shared" si="23"/>
        <v>105.35625771778248</v>
      </c>
      <c r="U134" s="4">
        <f t="shared" si="22"/>
        <v>-2.0236866828858557E-4</v>
      </c>
      <c r="V134" s="5">
        <f>T134/MAX($T$14:T134)-1</f>
        <v>-2.4381708980868444E-3</v>
      </c>
      <c r="AB134" s="3"/>
    </row>
    <row r="135" spans="1:28" x14ac:dyDescent="0.25">
      <c r="A135" s="6">
        <v>44391</v>
      </c>
      <c r="B135">
        <v>1011662.25</v>
      </c>
      <c r="C135">
        <v>1060678.5</v>
      </c>
      <c r="D135">
        <v>1084976.6299999999</v>
      </c>
      <c r="E135">
        <v>1016997.56</v>
      </c>
      <c r="F135">
        <v>1066554</v>
      </c>
      <c r="G135">
        <v>1090358.6299999999</v>
      </c>
      <c r="H135">
        <v>1082559.6299999999</v>
      </c>
      <c r="I135">
        <v>1007836.06</v>
      </c>
      <c r="K135" s="5">
        <f t="shared" si="14"/>
        <v>-1.676165076879288E-3</v>
      </c>
      <c r="L135" s="5">
        <f t="shared" si="15"/>
        <v>-9.6590010021624373E-4</v>
      </c>
      <c r="M135" s="5">
        <f t="shared" si="16"/>
        <v>-1.969198579089948E-3</v>
      </c>
      <c r="N135" s="5">
        <f t="shared" si="17"/>
        <v>7.1135299323565881E-4</v>
      </c>
      <c r="O135" s="5">
        <f t="shared" si="18"/>
        <v>0</v>
      </c>
      <c r="P135" s="5">
        <f t="shared" si="19"/>
        <v>-1.1997691093700302E-3</v>
      </c>
      <c r="Q135" s="5">
        <f t="shared" si="20"/>
        <v>-1.909865891457474E-3</v>
      </c>
      <c r="R135" s="5">
        <f t="shared" si="21"/>
        <v>-5.4759662263015318E-4</v>
      </c>
      <c r="T135" s="7">
        <f t="shared" si="23"/>
        <v>105.25673368767343</v>
      </c>
      <c r="U135" s="4">
        <f t="shared" si="22"/>
        <v>-9.4464279830093478E-4</v>
      </c>
      <c r="V135" s="5">
        <f>T135/MAX($T$14:T135)-1</f>
        <v>-3.380510495808009E-3</v>
      </c>
      <c r="AB135" s="3"/>
    </row>
    <row r="136" spans="1:28" x14ac:dyDescent="0.25">
      <c r="A136" s="6">
        <v>44392</v>
      </c>
      <c r="B136">
        <v>1012650.06</v>
      </c>
      <c r="C136">
        <v>1056583.6299999999</v>
      </c>
      <c r="D136">
        <v>1080180.1299999999</v>
      </c>
      <c r="E136">
        <v>1008439.13</v>
      </c>
      <c r="F136">
        <v>1057177</v>
      </c>
      <c r="G136">
        <v>1088387.25</v>
      </c>
      <c r="H136">
        <v>1077779</v>
      </c>
      <c r="I136">
        <v>1007586.31</v>
      </c>
      <c r="K136" s="5">
        <f t="shared" si="14"/>
        <v>9.7642271420128601E-4</v>
      </c>
      <c r="L136" s="5">
        <f t="shared" si="15"/>
        <v>-3.8606137486525416E-3</v>
      </c>
      <c r="M136" s="5">
        <f t="shared" si="16"/>
        <v>-4.4208325482549826E-3</v>
      </c>
      <c r="N136" s="5">
        <f t="shared" si="17"/>
        <v>-8.4153889218770983E-3</v>
      </c>
      <c r="O136" s="5">
        <f t="shared" si="18"/>
        <v>-8.7918661408611376E-3</v>
      </c>
      <c r="P136" s="5">
        <f t="shared" si="19"/>
        <v>-1.808010635913293E-3</v>
      </c>
      <c r="Q136" s="5">
        <f t="shared" si="20"/>
        <v>-4.4160431144101286E-3</v>
      </c>
      <c r="R136" s="5">
        <f t="shared" si="21"/>
        <v>-2.4780816038671993E-4</v>
      </c>
      <c r="T136" s="7">
        <f t="shared" si="23"/>
        <v>104.84907250879085</v>
      </c>
      <c r="U136" s="4">
        <f t="shared" si="22"/>
        <v>-3.873017569519327E-3</v>
      </c>
      <c r="V136" s="5">
        <f>T136/MAX($T$14:T136)-1</f>
        <v>-7.2404352887831536E-3</v>
      </c>
      <c r="AB136" s="3"/>
    </row>
    <row r="137" spans="1:28" x14ac:dyDescent="0.25">
      <c r="A137" s="6">
        <v>44393</v>
      </c>
      <c r="B137">
        <v>1012650.06</v>
      </c>
      <c r="C137">
        <v>1056583.6299999999</v>
      </c>
      <c r="D137">
        <v>1080180.1299999999</v>
      </c>
      <c r="E137">
        <v>1008439.13</v>
      </c>
      <c r="F137">
        <v>1057177</v>
      </c>
      <c r="G137">
        <v>1088387.25</v>
      </c>
      <c r="H137">
        <v>1077779</v>
      </c>
      <c r="I137">
        <v>1007586.31</v>
      </c>
      <c r="K137" s="5">
        <f t="shared" si="14"/>
        <v>0</v>
      </c>
      <c r="L137" s="5">
        <f t="shared" si="15"/>
        <v>0</v>
      </c>
      <c r="M137" s="5">
        <f t="shared" si="16"/>
        <v>0</v>
      </c>
      <c r="N137" s="5">
        <f t="shared" si="17"/>
        <v>0</v>
      </c>
      <c r="O137" s="5">
        <f t="shared" si="18"/>
        <v>0</v>
      </c>
      <c r="P137" s="5">
        <f t="shared" si="19"/>
        <v>0</v>
      </c>
      <c r="Q137" s="5">
        <f t="shared" si="20"/>
        <v>0</v>
      </c>
      <c r="R137" s="5">
        <f t="shared" si="21"/>
        <v>0</v>
      </c>
      <c r="T137" s="7">
        <f t="shared" si="23"/>
        <v>104.84907250879085</v>
      </c>
      <c r="U137" s="4">
        <f t="shared" si="22"/>
        <v>0</v>
      </c>
      <c r="V137" s="5">
        <f>T137/MAX($T$14:T137)-1</f>
        <v>-7.2404352887831536E-3</v>
      </c>
      <c r="AB137" s="3"/>
    </row>
    <row r="138" spans="1:28" x14ac:dyDescent="0.25">
      <c r="A138" s="6">
        <v>44396</v>
      </c>
      <c r="B138">
        <v>1012650.06</v>
      </c>
      <c r="C138">
        <v>1056583.6299999999</v>
      </c>
      <c r="D138">
        <v>1080180.1299999999</v>
      </c>
      <c r="E138">
        <v>1008439.13</v>
      </c>
      <c r="F138">
        <v>1057177</v>
      </c>
      <c r="G138">
        <v>1088387.25</v>
      </c>
      <c r="H138">
        <v>1077779</v>
      </c>
      <c r="I138">
        <v>1007586.31</v>
      </c>
      <c r="K138" s="5">
        <f t="shared" si="14"/>
        <v>0</v>
      </c>
      <c r="L138" s="5">
        <f t="shared" si="15"/>
        <v>0</v>
      </c>
      <c r="M138" s="5">
        <f t="shared" si="16"/>
        <v>0</v>
      </c>
      <c r="N138" s="5">
        <f t="shared" si="17"/>
        <v>0</v>
      </c>
      <c r="O138" s="5">
        <f t="shared" si="18"/>
        <v>0</v>
      </c>
      <c r="P138" s="5">
        <f t="shared" si="19"/>
        <v>0</v>
      </c>
      <c r="Q138" s="5">
        <f t="shared" si="20"/>
        <v>0</v>
      </c>
      <c r="R138" s="5">
        <f t="shared" si="21"/>
        <v>0</v>
      </c>
      <c r="T138" s="7">
        <f t="shared" si="23"/>
        <v>104.84907250879085</v>
      </c>
      <c r="U138" s="4">
        <f t="shared" si="22"/>
        <v>0</v>
      </c>
      <c r="V138" s="5">
        <f>T138/MAX($T$14:T138)-1</f>
        <v>-7.2404352887831536E-3</v>
      </c>
      <c r="AB138" s="3"/>
    </row>
    <row r="139" spans="1:28" x14ac:dyDescent="0.25">
      <c r="A139" s="6">
        <v>44397</v>
      </c>
      <c r="B139">
        <v>1012650.06</v>
      </c>
      <c r="C139">
        <v>1056583.6299999999</v>
      </c>
      <c r="D139">
        <v>1080180.1299999999</v>
      </c>
      <c r="E139">
        <v>1008439.13</v>
      </c>
      <c r="F139">
        <v>1057177</v>
      </c>
      <c r="G139">
        <v>1088387.25</v>
      </c>
      <c r="H139">
        <v>1077779</v>
      </c>
      <c r="I139">
        <v>1007586.31</v>
      </c>
      <c r="K139" s="5">
        <f t="shared" si="14"/>
        <v>0</v>
      </c>
      <c r="L139" s="5">
        <f t="shared" si="15"/>
        <v>0</v>
      </c>
      <c r="M139" s="5">
        <f t="shared" si="16"/>
        <v>0</v>
      </c>
      <c r="N139" s="5">
        <f t="shared" si="17"/>
        <v>0</v>
      </c>
      <c r="O139" s="5">
        <f t="shared" si="18"/>
        <v>0</v>
      </c>
      <c r="P139" s="5">
        <f t="shared" si="19"/>
        <v>0</v>
      </c>
      <c r="Q139" s="5">
        <f t="shared" si="20"/>
        <v>0</v>
      </c>
      <c r="R139" s="5">
        <f t="shared" si="21"/>
        <v>0</v>
      </c>
      <c r="T139" s="7">
        <f t="shared" si="23"/>
        <v>104.84907250879085</v>
      </c>
      <c r="U139" s="4">
        <f t="shared" si="22"/>
        <v>0</v>
      </c>
      <c r="V139" s="5">
        <f>T139/MAX($T$14:T139)-1</f>
        <v>-7.2404352887831536E-3</v>
      </c>
      <c r="AB139" s="3"/>
    </row>
    <row r="140" spans="1:28" x14ac:dyDescent="0.25">
      <c r="A140" s="6">
        <v>44399</v>
      </c>
      <c r="B140">
        <v>1007483.5</v>
      </c>
      <c r="C140">
        <v>1050594.25</v>
      </c>
      <c r="D140">
        <v>1074006.6299999999</v>
      </c>
      <c r="E140">
        <v>1004298.75</v>
      </c>
      <c r="F140">
        <v>1047848.06</v>
      </c>
      <c r="G140">
        <v>1080459.8799999999</v>
      </c>
      <c r="H140">
        <v>1071619.1299999999</v>
      </c>
      <c r="I140">
        <v>1004953.38</v>
      </c>
      <c r="K140" s="5">
        <f t="shared" si="14"/>
        <v>-5.1020191516110147E-3</v>
      </c>
      <c r="L140" s="5">
        <f t="shared" si="15"/>
        <v>-5.6686284265069498E-3</v>
      </c>
      <c r="M140" s="5">
        <f t="shared" si="16"/>
        <v>-5.7152504740112242E-3</v>
      </c>
      <c r="N140" s="5">
        <f t="shared" si="17"/>
        <v>-4.105731200652607E-3</v>
      </c>
      <c r="O140" s="5">
        <f t="shared" si="18"/>
        <v>-8.8243879690912408E-3</v>
      </c>
      <c r="P140" s="5">
        <f t="shared" si="19"/>
        <v>-7.2835932247461432E-3</v>
      </c>
      <c r="Q140" s="5">
        <f t="shared" si="20"/>
        <v>-5.7153368176593444E-3</v>
      </c>
      <c r="R140" s="5">
        <f t="shared" si="21"/>
        <v>-2.6131061665576327E-3</v>
      </c>
      <c r="T140" s="7">
        <f t="shared" si="23"/>
        <v>104.25892880390343</v>
      </c>
      <c r="U140" s="4">
        <f t="shared" si="22"/>
        <v>-5.6285066788545196E-3</v>
      </c>
      <c r="V140" s="5">
        <f>T140/MAX($T$14:T140)-1</f>
        <v>-1.2828189129256873E-2</v>
      </c>
      <c r="AB140" s="3"/>
    </row>
    <row r="141" spans="1:28" x14ac:dyDescent="0.25">
      <c r="A141" s="6">
        <v>44400</v>
      </c>
      <c r="B141">
        <v>1007483.5</v>
      </c>
      <c r="C141">
        <v>1050594.25</v>
      </c>
      <c r="D141">
        <v>1074006.6299999999</v>
      </c>
      <c r="E141">
        <v>1004298.75</v>
      </c>
      <c r="F141">
        <v>1047848.06</v>
      </c>
      <c r="G141">
        <v>1080459.8799999999</v>
      </c>
      <c r="H141">
        <v>1071619.1299999999</v>
      </c>
      <c r="I141">
        <v>1004953.38</v>
      </c>
      <c r="K141" s="5">
        <f t="shared" si="14"/>
        <v>0</v>
      </c>
      <c r="L141" s="5">
        <f t="shared" si="15"/>
        <v>0</v>
      </c>
      <c r="M141" s="5">
        <f t="shared" si="16"/>
        <v>0</v>
      </c>
      <c r="N141" s="5">
        <f t="shared" si="17"/>
        <v>0</v>
      </c>
      <c r="O141" s="5">
        <f t="shared" si="18"/>
        <v>0</v>
      </c>
      <c r="P141" s="5">
        <f t="shared" si="19"/>
        <v>0</v>
      </c>
      <c r="Q141" s="5">
        <f t="shared" si="20"/>
        <v>0</v>
      </c>
      <c r="R141" s="5">
        <f t="shared" si="21"/>
        <v>0</v>
      </c>
      <c r="T141" s="7">
        <f t="shared" si="23"/>
        <v>104.25892880390343</v>
      </c>
      <c r="U141" s="4">
        <f t="shared" si="22"/>
        <v>0</v>
      </c>
      <c r="V141" s="5">
        <f>T141/MAX($T$14:T141)-1</f>
        <v>-1.2828189129256873E-2</v>
      </c>
      <c r="AB141" s="3"/>
    </row>
    <row r="142" spans="1:28" x14ac:dyDescent="0.25">
      <c r="A142" s="6">
        <v>44403</v>
      </c>
      <c r="B142">
        <v>1007483.5</v>
      </c>
      <c r="C142">
        <v>1050594.25</v>
      </c>
      <c r="D142">
        <v>1074006.6299999999</v>
      </c>
      <c r="E142">
        <v>1004298.75</v>
      </c>
      <c r="F142">
        <v>1047848.06</v>
      </c>
      <c r="G142">
        <v>1080459.8799999999</v>
      </c>
      <c r="H142">
        <v>1071619.1299999999</v>
      </c>
      <c r="I142">
        <v>1004953.38</v>
      </c>
      <c r="K142" s="5">
        <f t="shared" si="14"/>
        <v>0</v>
      </c>
      <c r="L142" s="5">
        <f t="shared" si="15"/>
        <v>0</v>
      </c>
      <c r="M142" s="5">
        <f t="shared" si="16"/>
        <v>0</v>
      </c>
      <c r="N142" s="5">
        <f t="shared" si="17"/>
        <v>0</v>
      </c>
      <c r="O142" s="5">
        <f t="shared" si="18"/>
        <v>0</v>
      </c>
      <c r="P142" s="5">
        <f t="shared" si="19"/>
        <v>0</v>
      </c>
      <c r="Q142" s="5">
        <f t="shared" si="20"/>
        <v>0</v>
      </c>
      <c r="R142" s="5">
        <f t="shared" si="21"/>
        <v>0</v>
      </c>
      <c r="T142" s="7">
        <f t="shared" si="23"/>
        <v>104.25892880390343</v>
      </c>
      <c r="U142" s="4">
        <f t="shared" si="22"/>
        <v>0</v>
      </c>
      <c r="V142" s="5">
        <f>T142/MAX($T$14:T142)-1</f>
        <v>-1.2828189129256873E-2</v>
      </c>
      <c r="AB142" s="3"/>
    </row>
    <row r="143" spans="1:28" x14ac:dyDescent="0.25">
      <c r="A143" s="6">
        <v>44404</v>
      </c>
      <c r="B143">
        <v>1007483.5</v>
      </c>
      <c r="C143">
        <v>1050594.25</v>
      </c>
      <c r="D143">
        <v>1074006.6299999999</v>
      </c>
      <c r="E143">
        <v>1004298.75</v>
      </c>
      <c r="F143">
        <v>1047848.06</v>
      </c>
      <c r="G143">
        <v>1080459.8799999999</v>
      </c>
      <c r="H143">
        <v>1071619.1299999999</v>
      </c>
      <c r="I143">
        <v>1004953.38</v>
      </c>
      <c r="K143" s="5">
        <f t="shared" si="14"/>
        <v>0</v>
      </c>
      <c r="L143" s="5">
        <f t="shared" si="15"/>
        <v>0</v>
      </c>
      <c r="M143" s="5">
        <f t="shared" si="16"/>
        <v>0</v>
      </c>
      <c r="N143" s="5">
        <f t="shared" si="17"/>
        <v>0</v>
      </c>
      <c r="O143" s="5">
        <f t="shared" si="18"/>
        <v>0</v>
      </c>
      <c r="P143" s="5">
        <f t="shared" si="19"/>
        <v>0</v>
      </c>
      <c r="Q143" s="5">
        <f t="shared" si="20"/>
        <v>0</v>
      </c>
      <c r="R143" s="5">
        <f t="shared" si="21"/>
        <v>0</v>
      </c>
      <c r="T143" s="7">
        <f t="shared" si="23"/>
        <v>104.25892880390343</v>
      </c>
      <c r="U143" s="4">
        <f t="shared" si="22"/>
        <v>0</v>
      </c>
      <c r="V143" s="5">
        <f>T143/MAX($T$14:T143)-1</f>
        <v>-1.2828189129256873E-2</v>
      </c>
      <c r="AB143" s="3"/>
    </row>
    <row r="144" spans="1:28" x14ac:dyDescent="0.25">
      <c r="A144" s="6">
        <v>44405</v>
      </c>
      <c r="B144">
        <v>1007483.5</v>
      </c>
      <c r="C144">
        <v>1050594.25</v>
      </c>
      <c r="D144">
        <v>1074006.6299999999</v>
      </c>
      <c r="E144">
        <v>1004298.75</v>
      </c>
      <c r="F144">
        <v>1047848.06</v>
      </c>
      <c r="G144">
        <v>1080459.8799999999</v>
      </c>
      <c r="H144">
        <v>1071619.1299999999</v>
      </c>
      <c r="I144">
        <v>1004953.38</v>
      </c>
      <c r="K144" s="5">
        <f t="shared" ref="K144:K207" si="24">B144/B143-1</f>
        <v>0</v>
      </c>
      <c r="L144" s="5">
        <f t="shared" ref="L144:L207" si="25">C144/C143-1</f>
        <v>0</v>
      </c>
      <c r="M144" s="5">
        <f t="shared" ref="M144:M207" si="26">D144/D143-1</f>
        <v>0</v>
      </c>
      <c r="N144" s="5">
        <f t="shared" ref="N144:N207" si="27">E144/E143-1</f>
        <v>0</v>
      </c>
      <c r="O144" s="5">
        <f t="shared" ref="O144:O207" si="28">F144/F143-1</f>
        <v>0</v>
      </c>
      <c r="P144" s="5">
        <f t="shared" ref="P144:P207" si="29">G144/G143-1</f>
        <v>0</v>
      </c>
      <c r="Q144" s="5">
        <f t="shared" ref="Q144:Q207" si="30">H144/H143-1</f>
        <v>0</v>
      </c>
      <c r="R144" s="5">
        <f t="shared" ref="R144:R207" si="31">I144/I143-1</f>
        <v>0</v>
      </c>
      <c r="T144" s="7">
        <f t="shared" si="23"/>
        <v>104.25892880390343</v>
      </c>
      <c r="U144" s="4">
        <f t="shared" ref="U144:U207" si="32">(K144*$K$12%)+(L144*$L$12%)+(M144*$M$12%)+(N144*$N$12%)+(O144*$O$12%)+(P144*$P$12%)+(Q144*$Q$12%)+(R144*$R$12%)</f>
        <v>0</v>
      </c>
      <c r="V144" s="5">
        <f>T144/MAX($T$14:T144)-1</f>
        <v>-1.2828189129256873E-2</v>
      </c>
      <c r="AB144" s="3"/>
    </row>
    <row r="145" spans="1:28" x14ac:dyDescent="0.25">
      <c r="A145" s="6">
        <v>44406</v>
      </c>
      <c r="B145">
        <v>1007483.5</v>
      </c>
      <c r="C145">
        <v>1050594.25</v>
      </c>
      <c r="D145">
        <v>1074006.6299999999</v>
      </c>
      <c r="E145">
        <v>1004298.75</v>
      </c>
      <c r="F145">
        <v>1047848.06</v>
      </c>
      <c r="G145">
        <v>1080459.8799999999</v>
      </c>
      <c r="H145">
        <v>1071619.1299999999</v>
      </c>
      <c r="I145">
        <v>1004953.38</v>
      </c>
      <c r="K145" s="5">
        <f t="shared" si="24"/>
        <v>0</v>
      </c>
      <c r="L145" s="5">
        <f t="shared" si="25"/>
        <v>0</v>
      </c>
      <c r="M145" s="5">
        <f t="shared" si="26"/>
        <v>0</v>
      </c>
      <c r="N145" s="5">
        <f t="shared" si="27"/>
        <v>0</v>
      </c>
      <c r="O145" s="5">
        <f t="shared" si="28"/>
        <v>0</v>
      </c>
      <c r="P145" s="5">
        <f t="shared" si="29"/>
        <v>0</v>
      </c>
      <c r="Q145" s="5">
        <f t="shared" si="30"/>
        <v>0</v>
      </c>
      <c r="R145" s="5">
        <f t="shared" si="31"/>
        <v>0</v>
      </c>
      <c r="T145" s="7">
        <f t="shared" ref="T145:T208" si="33">T144*(1+U145)</f>
        <v>104.25892880390343</v>
      </c>
      <c r="U145" s="4">
        <f t="shared" si="32"/>
        <v>0</v>
      </c>
      <c r="V145" s="5">
        <f>T145/MAX($T$14:T145)-1</f>
        <v>-1.2828189129256873E-2</v>
      </c>
      <c r="AB145" s="3"/>
    </row>
    <row r="146" spans="1:28" x14ac:dyDescent="0.25">
      <c r="A146" s="6">
        <v>44407</v>
      </c>
      <c r="B146">
        <v>1007483.5</v>
      </c>
      <c r="C146">
        <v>1050594.25</v>
      </c>
      <c r="D146">
        <v>1074006.6299999999</v>
      </c>
      <c r="E146">
        <v>1004298.75</v>
      </c>
      <c r="F146">
        <v>1047848.06</v>
      </c>
      <c r="G146">
        <v>1080459.8799999999</v>
      </c>
      <c r="H146">
        <v>1071619.1299999999</v>
      </c>
      <c r="I146">
        <v>1004953.38</v>
      </c>
      <c r="K146" s="5">
        <f t="shared" si="24"/>
        <v>0</v>
      </c>
      <c r="L146" s="5">
        <f t="shared" si="25"/>
        <v>0</v>
      </c>
      <c r="M146" s="5">
        <f t="shared" si="26"/>
        <v>0</v>
      </c>
      <c r="N146" s="5">
        <f t="shared" si="27"/>
        <v>0</v>
      </c>
      <c r="O146" s="5">
        <f t="shared" si="28"/>
        <v>0</v>
      </c>
      <c r="P146" s="5">
        <f t="shared" si="29"/>
        <v>0</v>
      </c>
      <c r="Q146" s="5">
        <f t="shared" si="30"/>
        <v>0</v>
      </c>
      <c r="R146" s="5">
        <f t="shared" si="31"/>
        <v>0</v>
      </c>
      <c r="T146" s="7">
        <f t="shared" si="33"/>
        <v>104.25892880390343</v>
      </c>
      <c r="U146" s="4">
        <f t="shared" si="32"/>
        <v>0</v>
      </c>
      <c r="V146" s="5">
        <f>T146/MAX($T$14:T146)-1</f>
        <v>-1.2828189129256873E-2</v>
      </c>
      <c r="AB146" s="3"/>
    </row>
    <row r="147" spans="1:28" x14ac:dyDescent="0.25">
      <c r="A147" s="6">
        <v>44410</v>
      </c>
      <c r="B147">
        <v>1007483.5</v>
      </c>
      <c r="C147">
        <v>1050594.25</v>
      </c>
      <c r="D147">
        <v>1074006.6299999999</v>
      </c>
      <c r="E147">
        <v>1004298.75</v>
      </c>
      <c r="F147">
        <v>1047848.06</v>
      </c>
      <c r="G147">
        <v>1080459.8799999999</v>
      </c>
      <c r="H147">
        <v>1071619.1299999999</v>
      </c>
      <c r="I147">
        <v>1004953.38</v>
      </c>
      <c r="K147" s="5">
        <f t="shared" si="24"/>
        <v>0</v>
      </c>
      <c r="L147" s="5">
        <f t="shared" si="25"/>
        <v>0</v>
      </c>
      <c r="M147" s="5">
        <f t="shared" si="26"/>
        <v>0</v>
      </c>
      <c r="N147" s="5">
        <f t="shared" si="27"/>
        <v>0</v>
      </c>
      <c r="O147" s="5">
        <f t="shared" si="28"/>
        <v>0</v>
      </c>
      <c r="P147" s="5">
        <f t="shared" si="29"/>
        <v>0</v>
      </c>
      <c r="Q147" s="5">
        <f t="shared" si="30"/>
        <v>0</v>
      </c>
      <c r="R147" s="5">
        <f t="shared" si="31"/>
        <v>0</v>
      </c>
      <c r="T147" s="7">
        <f t="shared" si="33"/>
        <v>104.25892880390343</v>
      </c>
      <c r="U147" s="4">
        <f t="shared" si="32"/>
        <v>0</v>
      </c>
      <c r="V147" s="5">
        <f>T147/MAX($T$14:T147)-1</f>
        <v>-1.2828189129256873E-2</v>
      </c>
      <c r="AB147" s="3"/>
    </row>
    <row r="148" spans="1:28" x14ac:dyDescent="0.25">
      <c r="A148" s="6">
        <v>44411</v>
      </c>
      <c r="B148">
        <v>1007483.5</v>
      </c>
      <c r="C148">
        <v>1050594.25</v>
      </c>
      <c r="D148">
        <v>1074006.6299999999</v>
      </c>
      <c r="E148">
        <v>1004298.75</v>
      </c>
      <c r="F148">
        <v>1047848.06</v>
      </c>
      <c r="G148">
        <v>1080459.8799999999</v>
      </c>
      <c r="H148">
        <v>1071619.1299999999</v>
      </c>
      <c r="I148">
        <v>1004953.38</v>
      </c>
      <c r="K148" s="5">
        <f t="shared" si="24"/>
        <v>0</v>
      </c>
      <c r="L148" s="5">
        <f t="shared" si="25"/>
        <v>0</v>
      </c>
      <c r="M148" s="5">
        <f t="shared" si="26"/>
        <v>0</v>
      </c>
      <c r="N148" s="5">
        <f t="shared" si="27"/>
        <v>0</v>
      </c>
      <c r="O148" s="5">
        <f t="shared" si="28"/>
        <v>0</v>
      </c>
      <c r="P148" s="5">
        <f t="shared" si="29"/>
        <v>0</v>
      </c>
      <c r="Q148" s="5">
        <f t="shared" si="30"/>
        <v>0</v>
      </c>
      <c r="R148" s="5">
        <f t="shared" si="31"/>
        <v>0</v>
      </c>
      <c r="T148" s="7">
        <f t="shared" si="33"/>
        <v>104.25892880390343</v>
      </c>
      <c r="U148" s="4">
        <f t="shared" si="32"/>
        <v>0</v>
      </c>
      <c r="V148" s="5">
        <f>T148/MAX($T$14:T148)-1</f>
        <v>-1.2828189129256873E-2</v>
      </c>
      <c r="AB148" s="3"/>
    </row>
    <row r="149" spans="1:28" x14ac:dyDescent="0.25">
      <c r="A149" s="6">
        <v>44412</v>
      </c>
      <c r="B149">
        <v>1007483.5</v>
      </c>
      <c r="C149">
        <v>1050594.25</v>
      </c>
      <c r="D149">
        <v>1074006.6299999999</v>
      </c>
      <c r="E149">
        <v>1004298.75</v>
      </c>
      <c r="F149">
        <v>1047848.06</v>
      </c>
      <c r="G149">
        <v>1080459.8799999999</v>
      </c>
      <c r="H149">
        <v>1071619.1299999999</v>
      </c>
      <c r="I149">
        <v>1004953.38</v>
      </c>
      <c r="K149" s="5">
        <f t="shared" si="24"/>
        <v>0</v>
      </c>
      <c r="L149" s="5">
        <f t="shared" si="25"/>
        <v>0</v>
      </c>
      <c r="M149" s="5">
        <f t="shared" si="26"/>
        <v>0</v>
      </c>
      <c r="N149" s="5">
        <f t="shared" si="27"/>
        <v>0</v>
      </c>
      <c r="O149" s="5">
        <f t="shared" si="28"/>
        <v>0</v>
      </c>
      <c r="P149" s="5">
        <f t="shared" si="29"/>
        <v>0</v>
      </c>
      <c r="Q149" s="5">
        <f t="shared" si="30"/>
        <v>0</v>
      </c>
      <c r="R149" s="5">
        <f t="shared" si="31"/>
        <v>0</v>
      </c>
      <c r="T149" s="7">
        <f t="shared" si="33"/>
        <v>104.25892880390343</v>
      </c>
      <c r="U149" s="4">
        <f t="shared" si="32"/>
        <v>0</v>
      </c>
      <c r="V149" s="5">
        <f>T149/MAX($T$14:T149)-1</f>
        <v>-1.2828189129256873E-2</v>
      </c>
      <c r="AB149" s="3"/>
    </row>
    <row r="150" spans="1:28" x14ac:dyDescent="0.25">
      <c r="A150" s="6">
        <v>44413</v>
      </c>
      <c r="B150">
        <v>1007483.5</v>
      </c>
      <c r="C150">
        <v>1050594.25</v>
      </c>
      <c r="D150">
        <v>1074006.6299999999</v>
      </c>
      <c r="E150">
        <v>1004298.75</v>
      </c>
      <c r="F150">
        <v>1047848.06</v>
      </c>
      <c r="G150">
        <v>1080459.8799999999</v>
      </c>
      <c r="H150">
        <v>1071619.1299999999</v>
      </c>
      <c r="I150">
        <v>1004953.38</v>
      </c>
      <c r="K150" s="5">
        <f t="shared" si="24"/>
        <v>0</v>
      </c>
      <c r="L150" s="5">
        <f t="shared" si="25"/>
        <v>0</v>
      </c>
      <c r="M150" s="5">
        <f t="shared" si="26"/>
        <v>0</v>
      </c>
      <c r="N150" s="5">
        <f t="shared" si="27"/>
        <v>0</v>
      </c>
      <c r="O150" s="5">
        <f t="shared" si="28"/>
        <v>0</v>
      </c>
      <c r="P150" s="5">
        <f t="shared" si="29"/>
        <v>0</v>
      </c>
      <c r="Q150" s="5">
        <f t="shared" si="30"/>
        <v>0</v>
      </c>
      <c r="R150" s="5">
        <f t="shared" si="31"/>
        <v>0</v>
      </c>
      <c r="T150" s="7">
        <f t="shared" si="33"/>
        <v>104.25892880390343</v>
      </c>
      <c r="U150" s="4">
        <f t="shared" si="32"/>
        <v>0</v>
      </c>
      <c r="V150" s="5">
        <f>T150/MAX($T$14:T150)-1</f>
        <v>-1.2828189129256873E-2</v>
      </c>
      <c r="AB150" s="3"/>
    </row>
    <row r="151" spans="1:28" x14ac:dyDescent="0.25">
      <c r="A151" s="6">
        <v>44414</v>
      </c>
      <c r="B151">
        <v>1007483.5</v>
      </c>
      <c r="C151">
        <v>1050594.25</v>
      </c>
      <c r="D151">
        <v>1074006.6299999999</v>
      </c>
      <c r="E151">
        <v>1004298.75</v>
      </c>
      <c r="F151">
        <v>1047848.06</v>
      </c>
      <c r="G151">
        <v>1080459.8799999999</v>
      </c>
      <c r="H151">
        <v>1071619.1299999999</v>
      </c>
      <c r="I151">
        <v>1004953.38</v>
      </c>
      <c r="K151" s="5">
        <f t="shared" si="24"/>
        <v>0</v>
      </c>
      <c r="L151" s="5">
        <f t="shared" si="25"/>
        <v>0</v>
      </c>
      <c r="M151" s="5">
        <f t="shared" si="26"/>
        <v>0</v>
      </c>
      <c r="N151" s="5">
        <f t="shared" si="27"/>
        <v>0</v>
      </c>
      <c r="O151" s="5">
        <f t="shared" si="28"/>
        <v>0</v>
      </c>
      <c r="P151" s="5">
        <f t="shared" si="29"/>
        <v>0</v>
      </c>
      <c r="Q151" s="5">
        <f t="shared" si="30"/>
        <v>0</v>
      </c>
      <c r="R151" s="5">
        <f t="shared" si="31"/>
        <v>0</v>
      </c>
      <c r="T151" s="7">
        <f t="shared" si="33"/>
        <v>104.25892880390343</v>
      </c>
      <c r="U151" s="4">
        <f t="shared" si="32"/>
        <v>0</v>
      </c>
      <c r="V151" s="5">
        <f>T151/MAX($T$14:T151)-1</f>
        <v>-1.2828189129256873E-2</v>
      </c>
      <c r="AB151" s="3"/>
    </row>
    <row r="152" spans="1:28" x14ac:dyDescent="0.25">
      <c r="A152" s="6">
        <v>44417</v>
      </c>
      <c r="B152">
        <v>1007483.5</v>
      </c>
      <c r="C152">
        <v>1050594.25</v>
      </c>
      <c r="D152">
        <v>1074006.6299999999</v>
      </c>
      <c r="E152">
        <v>1004298.75</v>
      </c>
      <c r="F152">
        <v>1047848.06</v>
      </c>
      <c r="G152">
        <v>1080459.8799999999</v>
      </c>
      <c r="H152">
        <v>1071619.1299999999</v>
      </c>
      <c r="I152">
        <v>1004953.38</v>
      </c>
      <c r="K152" s="5">
        <f t="shared" si="24"/>
        <v>0</v>
      </c>
      <c r="L152" s="5">
        <f t="shared" si="25"/>
        <v>0</v>
      </c>
      <c r="M152" s="5">
        <f t="shared" si="26"/>
        <v>0</v>
      </c>
      <c r="N152" s="5">
        <f t="shared" si="27"/>
        <v>0</v>
      </c>
      <c r="O152" s="5">
        <f t="shared" si="28"/>
        <v>0</v>
      </c>
      <c r="P152" s="5">
        <f t="shared" si="29"/>
        <v>0</v>
      </c>
      <c r="Q152" s="5">
        <f t="shared" si="30"/>
        <v>0</v>
      </c>
      <c r="R152" s="5">
        <f t="shared" si="31"/>
        <v>0</v>
      </c>
      <c r="T152" s="7">
        <f t="shared" si="33"/>
        <v>104.25892880390343</v>
      </c>
      <c r="U152" s="4">
        <f t="shared" si="32"/>
        <v>0</v>
      </c>
      <c r="V152" s="5">
        <f>T152/MAX($T$14:T152)-1</f>
        <v>-1.2828189129256873E-2</v>
      </c>
      <c r="AB152" s="3"/>
    </row>
    <row r="153" spans="1:28" x14ac:dyDescent="0.25">
      <c r="A153" s="6">
        <v>44418</v>
      </c>
      <c r="B153">
        <v>1007483.5</v>
      </c>
      <c r="C153">
        <v>1050594.25</v>
      </c>
      <c r="D153">
        <v>1074006.6299999999</v>
      </c>
      <c r="E153">
        <v>1004298.75</v>
      </c>
      <c r="F153">
        <v>1047848.06</v>
      </c>
      <c r="G153">
        <v>1080459.8799999999</v>
      </c>
      <c r="H153">
        <v>1071619.1299999999</v>
      </c>
      <c r="I153">
        <v>1004953.38</v>
      </c>
      <c r="K153" s="5">
        <f t="shared" si="24"/>
        <v>0</v>
      </c>
      <c r="L153" s="5">
        <f t="shared" si="25"/>
        <v>0</v>
      </c>
      <c r="M153" s="5">
        <f t="shared" si="26"/>
        <v>0</v>
      </c>
      <c r="N153" s="5">
        <f t="shared" si="27"/>
        <v>0</v>
      </c>
      <c r="O153" s="5">
        <f t="shared" si="28"/>
        <v>0</v>
      </c>
      <c r="P153" s="5">
        <f t="shared" si="29"/>
        <v>0</v>
      </c>
      <c r="Q153" s="5">
        <f t="shared" si="30"/>
        <v>0</v>
      </c>
      <c r="R153" s="5">
        <f t="shared" si="31"/>
        <v>0</v>
      </c>
      <c r="T153" s="7">
        <f t="shared" si="33"/>
        <v>104.25892880390343</v>
      </c>
      <c r="U153" s="4">
        <f t="shared" si="32"/>
        <v>0</v>
      </c>
      <c r="V153" s="5">
        <f>T153/MAX($T$14:T153)-1</f>
        <v>-1.2828189129256873E-2</v>
      </c>
      <c r="AB153" s="3"/>
    </row>
    <row r="154" spans="1:28" x14ac:dyDescent="0.25">
      <c r="A154" s="6">
        <v>44419</v>
      </c>
      <c r="B154">
        <v>1007483.5</v>
      </c>
      <c r="C154">
        <v>1050594.25</v>
      </c>
      <c r="D154">
        <v>1074006.6299999999</v>
      </c>
      <c r="E154">
        <v>1004298.75</v>
      </c>
      <c r="F154">
        <v>1047848.06</v>
      </c>
      <c r="G154">
        <v>1080459.8799999999</v>
      </c>
      <c r="H154">
        <v>1071619.1299999999</v>
      </c>
      <c r="I154">
        <v>1004953.38</v>
      </c>
      <c r="K154" s="5">
        <f t="shared" si="24"/>
        <v>0</v>
      </c>
      <c r="L154" s="5">
        <f t="shared" si="25"/>
        <v>0</v>
      </c>
      <c r="M154" s="5">
        <f t="shared" si="26"/>
        <v>0</v>
      </c>
      <c r="N154" s="5">
        <f t="shared" si="27"/>
        <v>0</v>
      </c>
      <c r="O154" s="5">
        <f t="shared" si="28"/>
        <v>0</v>
      </c>
      <c r="P154" s="5">
        <f t="shared" si="29"/>
        <v>0</v>
      </c>
      <c r="Q154" s="5">
        <f t="shared" si="30"/>
        <v>0</v>
      </c>
      <c r="R154" s="5">
        <f t="shared" si="31"/>
        <v>0</v>
      </c>
      <c r="T154" s="7">
        <f t="shared" si="33"/>
        <v>104.25892880390343</v>
      </c>
      <c r="U154" s="4">
        <f t="shared" si="32"/>
        <v>0</v>
      </c>
      <c r="V154" s="5">
        <f>T154/MAX($T$14:T154)-1</f>
        <v>-1.2828189129256873E-2</v>
      </c>
      <c r="AB154" s="3"/>
    </row>
    <row r="155" spans="1:28" x14ac:dyDescent="0.25">
      <c r="A155" s="6">
        <v>44420</v>
      </c>
      <c r="B155">
        <v>1007483.5</v>
      </c>
      <c r="C155">
        <v>1050594.25</v>
      </c>
      <c r="D155">
        <v>1074006.6299999999</v>
      </c>
      <c r="E155">
        <v>1004298.75</v>
      </c>
      <c r="F155">
        <v>1047848.06</v>
      </c>
      <c r="G155">
        <v>1080459.8799999999</v>
      </c>
      <c r="H155">
        <v>1071619.1299999999</v>
      </c>
      <c r="I155">
        <v>1004953.38</v>
      </c>
      <c r="K155" s="5">
        <f t="shared" si="24"/>
        <v>0</v>
      </c>
      <c r="L155" s="5">
        <f t="shared" si="25"/>
        <v>0</v>
      </c>
      <c r="M155" s="5">
        <f t="shared" si="26"/>
        <v>0</v>
      </c>
      <c r="N155" s="5">
        <f t="shared" si="27"/>
        <v>0</v>
      </c>
      <c r="O155" s="5">
        <f t="shared" si="28"/>
        <v>0</v>
      </c>
      <c r="P155" s="5">
        <f t="shared" si="29"/>
        <v>0</v>
      </c>
      <c r="Q155" s="5">
        <f t="shared" si="30"/>
        <v>0</v>
      </c>
      <c r="R155" s="5">
        <f t="shared" si="31"/>
        <v>0</v>
      </c>
      <c r="T155" s="7">
        <f t="shared" si="33"/>
        <v>104.25892880390343</v>
      </c>
      <c r="U155" s="4">
        <f t="shared" si="32"/>
        <v>0</v>
      </c>
      <c r="V155" s="5">
        <f>T155/MAX($T$14:T155)-1</f>
        <v>-1.2828189129256873E-2</v>
      </c>
      <c r="AB155" s="3"/>
    </row>
    <row r="156" spans="1:28" x14ac:dyDescent="0.25">
      <c r="A156" s="6">
        <v>44428</v>
      </c>
      <c r="B156">
        <v>1007483.5</v>
      </c>
      <c r="C156">
        <v>1050594.25</v>
      </c>
      <c r="D156">
        <v>1074006.6299999999</v>
      </c>
      <c r="E156">
        <v>1004298.75</v>
      </c>
      <c r="F156">
        <v>1047848.06</v>
      </c>
      <c r="G156">
        <v>1080459.8799999999</v>
      </c>
      <c r="H156">
        <v>1071619.1299999999</v>
      </c>
      <c r="I156">
        <v>1004953.38</v>
      </c>
      <c r="K156" s="5">
        <f t="shared" si="24"/>
        <v>0</v>
      </c>
      <c r="L156" s="5">
        <f t="shared" si="25"/>
        <v>0</v>
      </c>
      <c r="M156" s="5">
        <f t="shared" si="26"/>
        <v>0</v>
      </c>
      <c r="N156" s="5">
        <f t="shared" si="27"/>
        <v>0</v>
      </c>
      <c r="O156" s="5">
        <f t="shared" si="28"/>
        <v>0</v>
      </c>
      <c r="P156" s="5">
        <f t="shared" si="29"/>
        <v>0</v>
      </c>
      <c r="Q156" s="5">
        <f t="shared" si="30"/>
        <v>0</v>
      </c>
      <c r="R156" s="5">
        <f t="shared" si="31"/>
        <v>0</v>
      </c>
      <c r="T156" s="7">
        <f t="shared" si="33"/>
        <v>104.25892880390343</v>
      </c>
      <c r="U156" s="4">
        <f t="shared" si="32"/>
        <v>0</v>
      </c>
      <c r="V156" s="5">
        <f>T156/MAX($T$14:T156)-1</f>
        <v>-1.2828189129256873E-2</v>
      </c>
      <c r="AB156" s="3"/>
    </row>
    <row r="157" spans="1:28" x14ac:dyDescent="0.25">
      <c r="A157" s="6">
        <v>44431</v>
      </c>
      <c r="B157">
        <v>1007483.5</v>
      </c>
      <c r="C157">
        <v>1050594.25</v>
      </c>
      <c r="D157">
        <v>1074006.6299999999</v>
      </c>
      <c r="E157">
        <v>1004298.75</v>
      </c>
      <c r="F157">
        <v>1047848.06</v>
      </c>
      <c r="G157">
        <v>1080459.8799999999</v>
      </c>
      <c r="H157">
        <v>1071619.1299999999</v>
      </c>
      <c r="I157">
        <v>1004953.38</v>
      </c>
      <c r="K157" s="5">
        <f t="shared" si="24"/>
        <v>0</v>
      </c>
      <c r="L157" s="5">
        <f t="shared" si="25"/>
        <v>0</v>
      </c>
      <c r="M157" s="5">
        <f t="shared" si="26"/>
        <v>0</v>
      </c>
      <c r="N157" s="5">
        <f t="shared" si="27"/>
        <v>0</v>
      </c>
      <c r="O157" s="5">
        <f t="shared" si="28"/>
        <v>0</v>
      </c>
      <c r="P157" s="5">
        <f t="shared" si="29"/>
        <v>0</v>
      </c>
      <c r="Q157" s="5">
        <f t="shared" si="30"/>
        <v>0</v>
      </c>
      <c r="R157" s="5">
        <f t="shared" si="31"/>
        <v>0</v>
      </c>
      <c r="T157" s="7">
        <f t="shared" si="33"/>
        <v>104.25892880390343</v>
      </c>
      <c r="U157" s="4">
        <f t="shared" si="32"/>
        <v>0</v>
      </c>
      <c r="V157" s="5">
        <f>T157/MAX($T$14:T157)-1</f>
        <v>-1.2828189129256873E-2</v>
      </c>
      <c r="AB157" s="3"/>
    </row>
    <row r="158" spans="1:28" x14ac:dyDescent="0.25">
      <c r="A158" s="6">
        <v>44432</v>
      </c>
      <c r="B158">
        <v>1007483.5</v>
      </c>
      <c r="C158">
        <v>1050594.25</v>
      </c>
      <c r="D158">
        <v>1074006.6299999999</v>
      </c>
      <c r="E158">
        <v>1004298.75</v>
      </c>
      <c r="F158">
        <v>1047848.06</v>
      </c>
      <c r="G158">
        <v>1080459.8799999999</v>
      </c>
      <c r="H158">
        <v>1071619.1299999999</v>
      </c>
      <c r="I158">
        <v>1004953.38</v>
      </c>
      <c r="K158" s="5">
        <f t="shared" si="24"/>
        <v>0</v>
      </c>
      <c r="L158" s="5">
        <f t="shared" si="25"/>
        <v>0</v>
      </c>
      <c r="M158" s="5">
        <f t="shared" si="26"/>
        <v>0</v>
      </c>
      <c r="N158" s="5">
        <f t="shared" si="27"/>
        <v>0</v>
      </c>
      <c r="O158" s="5">
        <f t="shared" si="28"/>
        <v>0</v>
      </c>
      <c r="P158" s="5">
        <f t="shared" si="29"/>
        <v>0</v>
      </c>
      <c r="Q158" s="5">
        <f t="shared" si="30"/>
        <v>0</v>
      </c>
      <c r="R158" s="5">
        <f t="shared" si="31"/>
        <v>0</v>
      </c>
      <c r="T158" s="7">
        <f t="shared" si="33"/>
        <v>104.25892880390343</v>
      </c>
      <c r="U158" s="4">
        <f t="shared" si="32"/>
        <v>0</v>
      </c>
      <c r="V158" s="5">
        <f>T158/MAX($T$14:T158)-1</f>
        <v>-1.2828189129256873E-2</v>
      </c>
      <c r="AB158" s="3"/>
    </row>
    <row r="159" spans="1:28" x14ac:dyDescent="0.25">
      <c r="A159" s="6">
        <v>44433</v>
      </c>
      <c r="B159">
        <v>1007483.5</v>
      </c>
      <c r="C159">
        <v>1050594.25</v>
      </c>
      <c r="D159">
        <v>1074006.6299999999</v>
      </c>
      <c r="E159">
        <v>1004298.75</v>
      </c>
      <c r="F159">
        <v>1047848.06</v>
      </c>
      <c r="G159">
        <v>1080459.8799999999</v>
      </c>
      <c r="H159">
        <v>1071619.1299999999</v>
      </c>
      <c r="I159">
        <v>1004953.38</v>
      </c>
      <c r="K159" s="5">
        <f t="shared" si="24"/>
        <v>0</v>
      </c>
      <c r="L159" s="5">
        <f t="shared" si="25"/>
        <v>0</v>
      </c>
      <c r="M159" s="5">
        <f t="shared" si="26"/>
        <v>0</v>
      </c>
      <c r="N159" s="5">
        <f t="shared" si="27"/>
        <v>0</v>
      </c>
      <c r="O159" s="5">
        <f t="shared" si="28"/>
        <v>0</v>
      </c>
      <c r="P159" s="5">
        <f t="shared" si="29"/>
        <v>0</v>
      </c>
      <c r="Q159" s="5">
        <f t="shared" si="30"/>
        <v>0</v>
      </c>
      <c r="R159" s="5">
        <f t="shared" si="31"/>
        <v>0</v>
      </c>
      <c r="T159" s="7">
        <f t="shared" si="33"/>
        <v>104.25892880390343</v>
      </c>
      <c r="U159" s="4">
        <f t="shared" si="32"/>
        <v>0</v>
      </c>
      <c r="V159" s="5">
        <f>T159/MAX($T$14:T159)-1</f>
        <v>-1.2828189129256873E-2</v>
      </c>
      <c r="AB159" s="3"/>
    </row>
    <row r="160" spans="1:28" x14ac:dyDescent="0.25">
      <c r="A160" s="6">
        <v>44434</v>
      </c>
      <c r="B160">
        <v>1007483.5</v>
      </c>
      <c r="C160">
        <v>1050594.25</v>
      </c>
      <c r="D160">
        <v>1074006.6299999999</v>
      </c>
      <c r="E160">
        <v>1004298.75</v>
      </c>
      <c r="F160">
        <v>1047848.06</v>
      </c>
      <c r="G160">
        <v>1080459.8799999999</v>
      </c>
      <c r="H160">
        <v>1071619.1299999999</v>
      </c>
      <c r="I160">
        <v>1004953.38</v>
      </c>
      <c r="K160" s="5">
        <f t="shared" si="24"/>
        <v>0</v>
      </c>
      <c r="L160" s="5">
        <f t="shared" si="25"/>
        <v>0</v>
      </c>
      <c r="M160" s="5">
        <f t="shared" si="26"/>
        <v>0</v>
      </c>
      <c r="N160" s="5">
        <f t="shared" si="27"/>
        <v>0</v>
      </c>
      <c r="O160" s="5">
        <f t="shared" si="28"/>
        <v>0</v>
      </c>
      <c r="P160" s="5">
        <f t="shared" si="29"/>
        <v>0</v>
      </c>
      <c r="Q160" s="5">
        <f t="shared" si="30"/>
        <v>0</v>
      </c>
      <c r="R160" s="5">
        <f t="shared" si="31"/>
        <v>0</v>
      </c>
      <c r="T160" s="7">
        <f t="shared" si="33"/>
        <v>104.25892880390343</v>
      </c>
      <c r="U160" s="4">
        <f t="shared" si="32"/>
        <v>0</v>
      </c>
      <c r="V160" s="5">
        <f>T160/MAX($T$14:T160)-1</f>
        <v>-1.2828189129256873E-2</v>
      </c>
      <c r="AB160" s="3"/>
    </row>
    <row r="161" spans="1:28" x14ac:dyDescent="0.25">
      <c r="A161" s="6">
        <v>44435</v>
      </c>
      <c r="B161">
        <v>1006003.25</v>
      </c>
      <c r="C161">
        <v>1050755</v>
      </c>
      <c r="D161">
        <v>1073785.6299999999</v>
      </c>
      <c r="E161">
        <v>1003930</v>
      </c>
      <c r="F161">
        <v>1047463.31</v>
      </c>
      <c r="G161">
        <v>1080237.5</v>
      </c>
      <c r="H161">
        <v>1071783</v>
      </c>
      <c r="I161">
        <v>1005107.06</v>
      </c>
      <c r="K161" s="5">
        <f t="shared" si="24"/>
        <v>-1.4692548314687581E-3</v>
      </c>
      <c r="L161" s="5">
        <f t="shared" si="25"/>
        <v>1.530086424896826E-4</v>
      </c>
      <c r="M161" s="5">
        <f t="shared" si="26"/>
        <v>-2.0577154165235534E-4</v>
      </c>
      <c r="N161" s="5">
        <f t="shared" si="27"/>
        <v>-3.6717162099419998E-4</v>
      </c>
      <c r="O161" s="5">
        <f t="shared" si="28"/>
        <v>-3.6718109684719114E-4</v>
      </c>
      <c r="P161" s="5">
        <f t="shared" si="29"/>
        <v>-2.0581976630162924E-4</v>
      </c>
      <c r="Q161" s="5">
        <f t="shared" si="30"/>
        <v>1.5291813612927641E-4</v>
      </c>
      <c r="R161" s="5">
        <f t="shared" si="31"/>
        <v>1.5292251666454426E-4</v>
      </c>
      <c r="T161" s="7">
        <f t="shared" si="33"/>
        <v>104.23082646697107</v>
      </c>
      <c r="U161" s="4">
        <f t="shared" si="32"/>
        <v>-2.6954369524757882E-4</v>
      </c>
      <c r="V161" s="5">
        <f>T161/MAX($T$14:T161)-1</f>
        <v>-1.3094275067003225E-2</v>
      </c>
      <c r="AB161" s="3"/>
    </row>
    <row r="162" spans="1:28" x14ac:dyDescent="0.25">
      <c r="A162" s="6">
        <v>44438</v>
      </c>
      <c r="B162">
        <v>1011701.19</v>
      </c>
      <c r="C162">
        <v>1057224.25</v>
      </c>
      <c r="D162">
        <v>1079943.1299999999</v>
      </c>
      <c r="E162">
        <v>1009495.94</v>
      </c>
      <c r="F162">
        <v>1053270.6299999999</v>
      </c>
      <c r="G162">
        <v>1086432</v>
      </c>
      <c r="H162">
        <v>1078381.75</v>
      </c>
      <c r="I162">
        <v>1011295.31</v>
      </c>
      <c r="K162" s="5">
        <f t="shared" si="24"/>
        <v>5.6639379644150001E-3</v>
      </c>
      <c r="L162" s="5">
        <f t="shared" si="25"/>
        <v>6.1567634700763207E-3</v>
      </c>
      <c r="M162" s="5">
        <f t="shared" si="26"/>
        <v>5.734384804535031E-3</v>
      </c>
      <c r="N162" s="5">
        <f t="shared" si="27"/>
        <v>5.5441514846652495E-3</v>
      </c>
      <c r="O162" s="5">
        <f t="shared" si="28"/>
        <v>5.5441750986007232E-3</v>
      </c>
      <c r="P162" s="5">
        <f t="shared" si="29"/>
        <v>5.7343871139448055E-3</v>
      </c>
      <c r="Q162" s="5">
        <f t="shared" si="30"/>
        <v>6.1567966649964667E-3</v>
      </c>
      <c r="R162" s="5">
        <f t="shared" si="31"/>
        <v>6.1568068181712121E-3</v>
      </c>
      <c r="T162" s="7">
        <f t="shared" si="33"/>
        <v>104.83916191288449</v>
      </c>
      <c r="U162" s="4">
        <f t="shared" si="32"/>
        <v>5.8364254274256011E-3</v>
      </c>
      <c r="V162" s="5">
        <f>T162/MAX($T$14:T162)-1</f>
        <v>-7.3342733995322984E-3</v>
      </c>
      <c r="AB162" s="3"/>
    </row>
    <row r="163" spans="1:28" x14ac:dyDescent="0.25">
      <c r="A163" s="6">
        <v>44439</v>
      </c>
      <c r="B163">
        <v>1011994.31</v>
      </c>
      <c r="C163">
        <v>1057530.5</v>
      </c>
      <c r="D163">
        <v>1080256</v>
      </c>
      <c r="E163">
        <v>1009495.94</v>
      </c>
      <c r="F163">
        <v>1053575.75</v>
      </c>
      <c r="G163">
        <v>1086746.75</v>
      </c>
      <c r="H163">
        <v>1078694.25</v>
      </c>
      <c r="I163">
        <v>1011295.31</v>
      </c>
      <c r="K163" s="5">
        <f t="shared" si="24"/>
        <v>2.8972981637021E-4</v>
      </c>
      <c r="L163" s="5">
        <f t="shared" si="25"/>
        <v>2.8967364303267296E-4</v>
      </c>
      <c r="M163" s="5">
        <f t="shared" si="26"/>
        <v>2.8970969980623984E-4</v>
      </c>
      <c r="N163" s="5">
        <f t="shared" si="27"/>
        <v>0</v>
      </c>
      <c r="O163" s="5">
        <f t="shared" si="28"/>
        <v>2.8968813077034916E-4</v>
      </c>
      <c r="P163" s="5">
        <f t="shared" si="29"/>
        <v>2.8970980236220356E-4</v>
      </c>
      <c r="Q163" s="5">
        <f t="shared" si="30"/>
        <v>2.8978606138307939E-4</v>
      </c>
      <c r="R163" s="5">
        <f t="shared" si="31"/>
        <v>0</v>
      </c>
      <c r="T163" s="7">
        <f t="shared" si="33"/>
        <v>104.8619421149785</v>
      </c>
      <c r="U163" s="4">
        <f t="shared" si="32"/>
        <v>2.1728714421559436E-4</v>
      </c>
      <c r="V163" s="5">
        <f>T163/MAX($T$14:T163)-1</f>
        <v>-7.1185798986386217E-3</v>
      </c>
      <c r="AB163" s="3"/>
    </row>
    <row r="164" spans="1:28" x14ac:dyDescent="0.25">
      <c r="A164" s="6">
        <v>44440</v>
      </c>
      <c r="B164">
        <v>1007268.06</v>
      </c>
      <c r="C164">
        <v>1052591.6299999999</v>
      </c>
      <c r="D164">
        <v>1079045</v>
      </c>
      <c r="E164">
        <v>1009495.94</v>
      </c>
      <c r="F164">
        <v>1052394.75</v>
      </c>
      <c r="G164">
        <v>1085528.6299999999</v>
      </c>
      <c r="H164">
        <v>1073656.5</v>
      </c>
      <c r="I164">
        <v>1007705.94</v>
      </c>
      <c r="K164" s="5">
        <f t="shared" si="24"/>
        <v>-4.6702337684092488E-3</v>
      </c>
      <c r="L164" s="5">
        <f t="shared" si="25"/>
        <v>-4.6701915453030152E-3</v>
      </c>
      <c r="M164" s="5">
        <f t="shared" si="26"/>
        <v>-1.1210305705314783E-3</v>
      </c>
      <c r="N164" s="5">
        <f t="shared" si="27"/>
        <v>0</v>
      </c>
      <c r="O164" s="5">
        <f t="shared" si="28"/>
        <v>-1.1209445547697428E-3</v>
      </c>
      <c r="P164" s="5">
        <f t="shared" si="29"/>
        <v>-1.1208867199281602E-3</v>
      </c>
      <c r="Q164" s="5">
        <f t="shared" si="30"/>
        <v>-4.6702297708548501E-3</v>
      </c>
      <c r="R164" s="5">
        <f t="shared" si="31"/>
        <v>-3.5492797845567692E-3</v>
      </c>
      <c r="T164" s="7">
        <f t="shared" si="33"/>
        <v>104.5876914777355</v>
      </c>
      <c r="U164" s="4">
        <f t="shared" si="32"/>
        <v>-2.6153495892941581E-3</v>
      </c>
      <c r="V164" s="5">
        <f>T164/MAX($T$14:T164)-1</f>
        <v>-9.7153119129185228E-3</v>
      </c>
      <c r="AB164" s="3"/>
    </row>
    <row r="165" spans="1:28" x14ac:dyDescent="0.25">
      <c r="A165" s="6">
        <v>44441</v>
      </c>
      <c r="B165">
        <v>1010278.56</v>
      </c>
      <c r="C165">
        <v>1050461.75</v>
      </c>
      <c r="D165">
        <v>1074161</v>
      </c>
      <c r="E165">
        <v>1004647.88</v>
      </c>
      <c r="F165">
        <v>1052030.5</v>
      </c>
      <c r="G165">
        <v>1084647</v>
      </c>
      <c r="H165">
        <v>1068907</v>
      </c>
      <c r="I165">
        <v>1004858.25</v>
      </c>
      <c r="K165" s="5">
        <f t="shared" si="24"/>
        <v>2.9887773866272838E-3</v>
      </c>
      <c r="L165" s="5">
        <f t="shared" si="25"/>
        <v>-2.0234627934481164E-3</v>
      </c>
      <c r="M165" s="5">
        <f t="shared" si="26"/>
        <v>-4.5262245782149435E-3</v>
      </c>
      <c r="N165" s="5">
        <f t="shared" si="27"/>
        <v>-4.8024561644101071E-3</v>
      </c>
      <c r="O165" s="5">
        <f t="shared" si="28"/>
        <v>-3.4611537163220518E-4</v>
      </c>
      <c r="P165" s="5">
        <f t="shared" si="29"/>
        <v>-8.1216651098359183E-4</v>
      </c>
      <c r="Q165" s="5">
        <f t="shared" si="30"/>
        <v>-4.4236680912377313E-3</v>
      </c>
      <c r="R165" s="5">
        <f t="shared" si="31"/>
        <v>-2.8259136787462946E-3</v>
      </c>
      <c r="T165" s="7">
        <f t="shared" si="33"/>
        <v>104.36843345170568</v>
      </c>
      <c r="U165" s="4">
        <f t="shared" si="32"/>
        <v>-2.0964037252557133E-3</v>
      </c>
      <c r="V165" s="5">
        <f>T165/MAX($T$14:T165)-1</f>
        <v>-1.1791348422087955E-2</v>
      </c>
      <c r="AB165" s="3"/>
    </row>
    <row r="166" spans="1:28" x14ac:dyDescent="0.25">
      <c r="A166" s="6">
        <v>44442</v>
      </c>
      <c r="B166">
        <v>1010278.56</v>
      </c>
      <c r="C166">
        <v>1050461.75</v>
      </c>
      <c r="D166">
        <v>1074161</v>
      </c>
      <c r="E166">
        <v>1004647.88</v>
      </c>
      <c r="F166">
        <v>1052030.5</v>
      </c>
      <c r="G166">
        <v>1084647</v>
      </c>
      <c r="H166">
        <v>1068907</v>
      </c>
      <c r="I166">
        <v>1004858.25</v>
      </c>
      <c r="K166" s="5">
        <f t="shared" si="24"/>
        <v>0</v>
      </c>
      <c r="L166" s="5">
        <f t="shared" si="25"/>
        <v>0</v>
      </c>
      <c r="M166" s="5">
        <f t="shared" si="26"/>
        <v>0</v>
      </c>
      <c r="N166" s="5">
        <f t="shared" si="27"/>
        <v>0</v>
      </c>
      <c r="O166" s="5">
        <f t="shared" si="28"/>
        <v>0</v>
      </c>
      <c r="P166" s="5">
        <f t="shared" si="29"/>
        <v>0</v>
      </c>
      <c r="Q166" s="5">
        <f t="shared" si="30"/>
        <v>0</v>
      </c>
      <c r="R166" s="5">
        <f t="shared" si="31"/>
        <v>0</v>
      </c>
      <c r="T166" s="7">
        <f t="shared" si="33"/>
        <v>104.36843345170568</v>
      </c>
      <c r="U166" s="4">
        <f t="shared" si="32"/>
        <v>0</v>
      </c>
      <c r="V166" s="5">
        <f>T166/MAX($T$14:T166)-1</f>
        <v>-1.1791348422087955E-2</v>
      </c>
      <c r="AB166" s="3"/>
    </row>
    <row r="167" spans="1:28" x14ac:dyDescent="0.25">
      <c r="A167" s="6">
        <v>44445</v>
      </c>
      <c r="B167">
        <v>1010278.56</v>
      </c>
      <c r="C167">
        <v>1050461.75</v>
      </c>
      <c r="D167">
        <v>1074161</v>
      </c>
      <c r="E167">
        <v>1004647.88</v>
      </c>
      <c r="F167">
        <v>1052030.5</v>
      </c>
      <c r="G167">
        <v>1084647</v>
      </c>
      <c r="H167">
        <v>1068907</v>
      </c>
      <c r="I167">
        <v>1004858.25</v>
      </c>
      <c r="K167" s="5">
        <f t="shared" si="24"/>
        <v>0</v>
      </c>
      <c r="L167" s="5">
        <f t="shared" si="25"/>
        <v>0</v>
      </c>
      <c r="M167" s="5">
        <f t="shared" si="26"/>
        <v>0</v>
      </c>
      <c r="N167" s="5">
        <f t="shared" si="27"/>
        <v>0</v>
      </c>
      <c r="O167" s="5">
        <f t="shared" si="28"/>
        <v>0</v>
      </c>
      <c r="P167" s="5">
        <f t="shared" si="29"/>
        <v>0</v>
      </c>
      <c r="Q167" s="5">
        <f t="shared" si="30"/>
        <v>0</v>
      </c>
      <c r="R167" s="5">
        <f t="shared" si="31"/>
        <v>0</v>
      </c>
      <c r="T167" s="7">
        <f t="shared" si="33"/>
        <v>104.36843345170568</v>
      </c>
      <c r="U167" s="4">
        <f t="shared" si="32"/>
        <v>0</v>
      </c>
      <c r="V167" s="5">
        <f>T167/MAX($T$14:T167)-1</f>
        <v>-1.1791348422087955E-2</v>
      </c>
      <c r="AB167" s="3"/>
    </row>
    <row r="168" spans="1:28" x14ac:dyDescent="0.25">
      <c r="A168" s="6">
        <v>44446</v>
      </c>
      <c r="B168">
        <v>1012267.63</v>
      </c>
      <c r="C168">
        <v>1050620.3799999999</v>
      </c>
      <c r="D168">
        <v>1074323.25</v>
      </c>
      <c r="E168">
        <v>1001609.69</v>
      </c>
      <c r="F168">
        <v>1052189.3799999999</v>
      </c>
      <c r="G168">
        <v>1084810.75</v>
      </c>
      <c r="H168">
        <v>1069068.3799999999</v>
      </c>
      <c r="I168">
        <v>1005009.94</v>
      </c>
      <c r="K168" s="5">
        <f t="shared" si="24"/>
        <v>1.9688332295202393E-3</v>
      </c>
      <c r="L168" s="5">
        <f t="shared" si="25"/>
        <v>1.5100978212667648E-4</v>
      </c>
      <c r="M168" s="5">
        <f t="shared" si="26"/>
        <v>1.5104812034705262E-4</v>
      </c>
      <c r="N168" s="5">
        <f t="shared" si="27"/>
        <v>-3.0241341871940497E-3</v>
      </c>
      <c r="O168" s="5">
        <f t="shared" si="28"/>
        <v>1.5102223747298638E-4</v>
      </c>
      <c r="P168" s="5">
        <f t="shared" si="29"/>
        <v>1.5097077666736958E-4</v>
      </c>
      <c r="Q168" s="5">
        <f t="shared" si="30"/>
        <v>1.5097665185082043E-4</v>
      </c>
      <c r="R168" s="5">
        <f t="shared" si="31"/>
        <v>1.509566150250663E-4</v>
      </c>
      <c r="T168" s="7">
        <f t="shared" si="33"/>
        <v>104.36648545697948</v>
      </c>
      <c r="U168" s="4">
        <f t="shared" si="32"/>
        <v>-1.8664596772979825E-5</v>
      </c>
      <c r="V168" s="5">
        <f>T168/MAX($T$14:T168)-1</f>
        <v>-1.1809792938097252E-2</v>
      </c>
      <c r="AB168" s="3"/>
    </row>
    <row r="169" spans="1:28" x14ac:dyDescent="0.25">
      <c r="A169" s="6">
        <v>44447</v>
      </c>
      <c r="B169">
        <v>1003345.19</v>
      </c>
      <c r="C169">
        <v>1044515.88</v>
      </c>
      <c r="D169">
        <v>1068080.8799999999</v>
      </c>
      <c r="E169">
        <v>998283.38</v>
      </c>
      <c r="F169">
        <v>1044402.81</v>
      </c>
      <c r="G169">
        <v>1078507.5</v>
      </c>
      <c r="H169">
        <v>1062856.6299999999</v>
      </c>
      <c r="I169">
        <v>999170.38</v>
      </c>
      <c r="K169" s="5">
        <f t="shared" si="24"/>
        <v>-8.8143093146226814E-3</v>
      </c>
      <c r="L169" s="5">
        <f t="shared" si="25"/>
        <v>-5.8103765320066669E-3</v>
      </c>
      <c r="M169" s="5">
        <f t="shared" si="26"/>
        <v>-5.8105137350421554E-3</v>
      </c>
      <c r="N169" s="5">
        <f t="shared" si="27"/>
        <v>-3.3209642770128944E-3</v>
      </c>
      <c r="O169" s="5">
        <f t="shared" si="28"/>
        <v>-7.4003503057594733E-3</v>
      </c>
      <c r="P169" s="5">
        <f t="shared" si="29"/>
        <v>-5.8104604881542565E-3</v>
      </c>
      <c r="Q169" s="5">
        <f t="shared" si="30"/>
        <v>-5.810432818151412E-3</v>
      </c>
      <c r="R169" s="5">
        <f t="shared" si="31"/>
        <v>-5.8104499941562526E-3</v>
      </c>
      <c r="T169" s="7">
        <f t="shared" si="33"/>
        <v>103.73261746704236</v>
      </c>
      <c r="U169" s="4">
        <f t="shared" si="32"/>
        <v>-6.0734821831132241E-3</v>
      </c>
      <c r="V169" s="5">
        <f>T169/MAX($T$14:T169)-1</f>
        <v>-1.781154855421474E-2</v>
      </c>
      <c r="AB169" s="3"/>
    </row>
    <row r="170" spans="1:28" x14ac:dyDescent="0.25">
      <c r="A170" s="6">
        <v>44448</v>
      </c>
      <c r="B170">
        <v>1007570</v>
      </c>
      <c r="C170">
        <v>1044318.13</v>
      </c>
      <c r="D170">
        <v>1067878.75</v>
      </c>
      <c r="E170">
        <v>996069.19</v>
      </c>
      <c r="F170">
        <v>1039476</v>
      </c>
      <c r="G170">
        <v>1080775</v>
      </c>
      <c r="H170">
        <v>1062655.3799999999</v>
      </c>
      <c r="I170">
        <v>1002166.81</v>
      </c>
      <c r="K170" s="5">
        <f t="shared" si="24"/>
        <v>4.2107243270883554E-3</v>
      </c>
      <c r="L170" s="5">
        <f t="shared" si="25"/>
        <v>-1.8932215755307347E-4</v>
      </c>
      <c r="M170" s="5">
        <f t="shared" si="26"/>
        <v>-1.8924596796443538E-4</v>
      </c>
      <c r="N170" s="5">
        <f t="shared" si="27"/>
        <v>-2.2179974587978046E-3</v>
      </c>
      <c r="O170" s="5">
        <f t="shared" si="28"/>
        <v>-4.7173465571200834E-3</v>
      </c>
      <c r="P170" s="5">
        <f t="shared" si="29"/>
        <v>2.1024424957638566E-3</v>
      </c>
      <c r="Q170" s="5">
        <f t="shared" si="30"/>
        <v>-1.893482096452237E-4</v>
      </c>
      <c r="R170" s="5">
        <f t="shared" si="31"/>
        <v>2.9989179623199913E-3</v>
      </c>
      <c r="T170" s="7">
        <f t="shared" si="33"/>
        <v>103.75607172867819</v>
      </c>
      <c r="U170" s="4">
        <f t="shared" si="32"/>
        <v>2.2610305426144783E-4</v>
      </c>
      <c r="V170" s="5">
        <f>T170/MAX($T$14:T170)-1</f>
        <v>-1.7589472745482504E-2</v>
      </c>
      <c r="AB170" s="3"/>
    </row>
    <row r="171" spans="1:28" x14ac:dyDescent="0.25">
      <c r="A171" s="6">
        <v>44452</v>
      </c>
      <c r="B171">
        <v>1007570</v>
      </c>
      <c r="C171">
        <v>1044318.13</v>
      </c>
      <c r="D171">
        <v>1067878.75</v>
      </c>
      <c r="E171">
        <v>996069.19</v>
      </c>
      <c r="F171">
        <v>1039476</v>
      </c>
      <c r="G171">
        <v>1080775</v>
      </c>
      <c r="H171">
        <v>1062655.3799999999</v>
      </c>
      <c r="I171">
        <v>1002166.81</v>
      </c>
      <c r="K171" s="5">
        <f t="shared" si="24"/>
        <v>0</v>
      </c>
      <c r="L171" s="5">
        <f t="shared" si="25"/>
        <v>0</v>
      </c>
      <c r="M171" s="5">
        <f t="shared" si="26"/>
        <v>0</v>
      </c>
      <c r="N171" s="5">
        <f t="shared" si="27"/>
        <v>0</v>
      </c>
      <c r="O171" s="5">
        <f t="shared" si="28"/>
        <v>0</v>
      </c>
      <c r="P171" s="5">
        <f t="shared" si="29"/>
        <v>0</v>
      </c>
      <c r="Q171" s="5">
        <f t="shared" si="30"/>
        <v>0</v>
      </c>
      <c r="R171" s="5">
        <f t="shared" si="31"/>
        <v>0</v>
      </c>
      <c r="T171" s="7">
        <f t="shared" si="33"/>
        <v>103.75607172867819</v>
      </c>
      <c r="U171" s="4">
        <f t="shared" si="32"/>
        <v>0</v>
      </c>
      <c r="V171" s="5">
        <f>T171/MAX($T$14:T171)-1</f>
        <v>-1.7589472745482504E-2</v>
      </c>
      <c r="AB171" s="3"/>
    </row>
    <row r="172" spans="1:28" x14ac:dyDescent="0.25">
      <c r="A172" s="6">
        <v>44453</v>
      </c>
      <c r="B172">
        <v>1007570</v>
      </c>
      <c r="C172">
        <v>1044318.13</v>
      </c>
      <c r="D172">
        <v>1067878.75</v>
      </c>
      <c r="E172">
        <v>996069.19</v>
      </c>
      <c r="F172">
        <v>1039476</v>
      </c>
      <c r="G172">
        <v>1080775</v>
      </c>
      <c r="H172">
        <v>1062655.3799999999</v>
      </c>
      <c r="I172">
        <v>1002166.81</v>
      </c>
      <c r="K172" s="5">
        <f t="shared" si="24"/>
        <v>0</v>
      </c>
      <c r="L172" s="5">
        <f t="shared" si="25"/>
        <v>0</v>
      </c>
      <c r="M172" s="5">
        <f t="shared" si="26"/>
        <v>0</v>
      </c>
      <c r="N172" s="5">
        <f t="shared" si="27"/>
        <v>0</v>
      </c>
      <c r="O172" s="5">
        <f t="shared" si="28"/>
        <v>0</v>
      </c>
      <c r="P172" s="5">
        <f t="shared" si="29"/>
        <v>0</v>
      </c>
      <c r="Q172" s="5">
        <f t="shared" si="30"/>
        <v>0</v>
      </c>
      <c r="R172" s="5">
        <f t="shared" si="31"/>
        <v>0</v>
      </c>
      <c r="T172" s="7">
        <f t="shared" si="33"/>
        <v>103.75607172867819</v>
      </c>
      <c r="U172" s="4">
        <f t="shared" si="32"/>
        <v>0</v>
      </c>
      <c r="V172" s="5">
        <f>T172/MAX($T$14:T172)-1</f>
        <v>-1.7589472745482504E-2</v>
      </c>
      <c r="AB172" s="3"/>
    </row>
    <row r="173" spans="1:28" x14ac:dyDescent="0.25">
      <c r="A173" s="6">
        <v>44454</v>
      </c>
      <c r="B173">
        <v>1007570</v>
      </c>
      <c r="C173">
        <v>1044318.13</v>
      </c>
      <c r="D173">
        <v>1067878.75</v>
      </c>
      <c r="E173">
        <v>996069.19</v>
      </c>
      <c r="F173">
        <v>1039476</v>
      </c>
      <c r="G173">
        <v>1080775</v>
      </c>
      <c r="H173">
        <v>1062655.3799999999</v>
      </c>
      <c r="I173">
        <v>1002166.81</v>
      </c>
      <c r="K173" s="5">
        <f t="shared" si="24"/>
        <v>0</v>
      </c>
      <c r="L173" s="5">
        <f t="shared" si="25"/>
        <v>0</v>
      </c>
      <c r="M173" s="5">
        <f t="shared" si="26"/>
        <v>0</v>
      </c>
      <c r="N173" s="5">
        <f t="shared" si="27"/>
        <v>0</v>
      </c>
      <c r="O173" s="5">
        <f t="shared" si="28"/>
        <v>0</v>
      </c>
      <c r="P173" s="5">
        <f t="shared" si="29"/>
        <v>0</v>
      </c>
      <c r="Q173" s="5">
        <f t="shared" si="30"/>
        <v>0</v>
      </c>
      <c r="R173" s="5">
        <f t="shared" si="31"/>
        <v>0</v>
      </c>
      <c r="T173" s="7">
        <f t="shared" si="33"/>
        <v>103.75607172867819</v>
      </c>
      <c r="U173" s="4">
        <f t="shared" si="32"/>
        <v>0</v>
      </c>
      <c r="V173" s="5">
        <f>T173/MAX($T$14:T173)-1</f>
        <v>-1.7589472745482504E-2</v>
      </c>
      <c r="AB173" s="3"/>
    </row>
    <row r="174" spans="1:28" x14ac:dyDescent="0.25">
      <c r="A174" s="6">
        <v>44455</v>
      </c>
      <c r="B174">
        <v>1010914.44</v>
      </c>
      <c r="C174">
        <v>1047784.5</v>
      </c>
      <c r="D174">
        <v>1066090</v>
      </c>
      <c r="E174">
        <v>1007847.75</v>
      </c>
      <c r="F174">
        <v>1051767.75</v>
      </c>
      <c r="G174">
        <v>1105980.1299999999</v>
      </c>
      <c r="H174">
        <v>1060875.5</v>
      </c>
      <c r="I174">
        <v>1002166.81</v>
      </c>
      <c r="K174" s="5">
        <f t="shared" si="24"/>
        <v>3.3193128020880813E-3</v>
      </c>
      <c r="L174" s="5">
        <f t="shared" si="25"/>
        <v>3.3192663235674935E-3</v>
      </c>
      <c r="M174" s="5">
        <f t="shared" si="26"/>
        <v>-1.6750497188936508E-3</v>
      </c>
      <c r="N174" s="5">
        <f t="shared" si="27"/>
        <v>1.1825041993317909E-2</v>
      </c>
      <c r="O174" s="5">
        <f t="shared" si="28"/>
        <v>1.1824948339355545E-2</v>
      </c>
      <c r="P174" s="5">
        <f t="shared" si="29"/>
        <v>2.3321348106682516E-2</v>
      </c>
      <c r="Q174" s="5">
        <f t="shared" si="30"/>
        <v>-1.6749362337956653E-3</v>
      </c>
      <c r="R174" s="5">
        <f t="shared" si="31"/>
        <v>0</v>
      </c>
      <c r="T174" s="7">
        <f t="shared" si="33"/>
        <v>104.40791836235901</v>
      </c>
      <c r="U174" s="4">
        <f t="shared" si="32"/>
        <v>6.2824914515402785E-3</v>
      </c>
      <c r="V174" s="5">
        <f>T174/MAX($T$14:T174)-1</f>
        <v>-1.14174870061029E-2</v>
      </c>
      <c r="AB174" s="3"/>
    </row>
    <row r="175" spans="1:28" x14ac:dyDescent="0.25">
      <c r="A175" s="6">
        <v>44456</v>
      </c>
      <c r="B175">
        <v>1010914.44</v>
      </c>
      <c r="C175">
        <v>1047784.5</v>
      </c>
      <c r="D175">
        <v>1066090</v>
      </c>
      <c r="E175">
        <v>1007847.75</v>
      </c>
      <c r="F175">
        <v>1051767.75</v>
      </c>
      <c r="G175">
        <v>1105980.1299999999</v>
      </c>
      <c r="H175">
        <v>1060875.5</v>
      </c>
      <c r="I175">
        <v>1002166.81</v>
      </c>
      <c r="K175" s="5">
        <f t="shared" si="24"/>
        <v>0</v>
      </c>
      <c r="L175" s="5">
        <f t="shared" si="25"/>
        <v>0</v>
      </c>
      <c r="M175" s="5">
        <f t="shared" si="26"/>
        <v>0</v>
      </c>
      <c r="N175" s="5">
        <f t="shared" si="27"/>
        <v>0</v>
      </c>
      <c r="O175" s="5">
        <f t="shared" si="28"/>
        <v>0</v>
      </c>
      <c r="P175" s="5">
        <f t="shared" si="29"/>
        <v>0</v>
      </c>
      <c r="Q175" s="5">
        <f t="shared" si="30"/>
        <v>0</v>
      </c>
      <c r="R175" s="5">
        <f t="shared" si="31"/>
        <v>0</v>
      </c>
      <c r="T175" s="7">
        <f t="shared" si="33"/>
        <v>104.40791836235901</v>
      </c>
      <c r="U175" s="4">
        <f t="shared" si="32"/>
        <v>0</v>
      </c>
      <c r="V175" s="5">
        <f>T175/MAX($T$14:T175)-1</f>
        <v>-1.14174870061029E-2</v>
      </c>
      <c r="AB175" s="3"/>
    </row>
    <row r="176" spans="1:28" x14ac:dyDescent="0.25">
      <c r="A176" s="6">
        <v>44459</v>
      </c>
      <c r="B176">
        <v>1010813.31</v>
      </c>
      <c r="C176">
        <v>1047679.75</v>
      </c>
      <c r="D176">
        <v>1066090</v>
      </c>
      <c r="E176">
        <v>1007847.75</v>
      </c>
      <c r="F176">
        <v>1051662.6299999999</v>
      </c>
      <c r="G176">
        <v>1105869.5</v>
      </c>
      <c r="H176">
        <v>1060875.5</v>
      </c>
      <c r="I176">
        <v>1002166.81</v>
      </c>
      <c r="K176" s="5">
        <f t="shared" si="24"/>
        <v>-1.0003813972614406E-4</v>
      </c>
      <c r="L176" s="5">
        <f t="shared" si="25"/>
        <v>-9.9972847470097825E-5</v>
      </c>
      <c r="M176" s="5">
        <f t="shared" si="26"/>
        <v>0</v>
      </c>
      <c r="N176" s="5">
        <f t="shared" si="27"/>
        <v>0</v>
      </c>
      <c r="O176" s="5">
        <f t="shared" si="28"/>
        <v>-9.9946019451624402E-5</v>
      </c>
      <c r="P176" s="5">
        <f t="shared" si="29"/>
        <v>-1.0002892185767553E-4</v>
      </c>
      <c r="Q176" s="5">
        <f t="shared" si="30"/>
        <v>0</v>
      </c>
      <c r="R176" s="5">
        <f t="shared" si="31"/>
        <v>0</v>
      </c>
      <c r="T176" s="7">
        <f t="shared" si="33"/>
        <v>104.40269815008783</v>
      </c>
      <c r="U176" s="4">
        <f t="shared" si="32"/>
        <v>-4.9998241063192728E-5</v>
      </c>
      <c r="V176" s="5">
        <f>T176/MAX($T$14:T176)-1</f>
        <v>-1.1466914392898375E-2</v>
      </c>
      <c r="AB176" s="3"/>
    </row>
    <row r="177" spans="1:28" x14ac:dyDescent="0.25">
      <c r="A177" s="6">
        <v>44460</v>
      </c>
      <c r="B177">
        <v>1007420.5</v>
      </c>
      <c r="C177">
        <v>1044163.25</v>
      </c>
      <c r="D177">
        <v>1066511.1299999999</v>
      </c>
      <c r="E177">
        <v>1008245.81</v>
      </c>
      <c r="F177">
        <v>1048132.69</v>
      </c>
      <c r="G177">
        <v>1102157.6299999999</v>
      </c>
      <c r="H177">
        <v>1061294.5</v>
      </c>
      <c r="I177">
        <v>1002562.63</v>
      </c>
      <c r="K177" s="5">
        <f t="shared" si="24"/>
        <v>-3.3565149631835656E-3</v>
      </c>
      <c r="L177" s="5">
        <f t="shared" si="25"/>
        <v>-3.356464606670162E-3</v>
      </c>
      <c r="M177" s="5">
        <f t="shared" si="26"/>
        <v>3.9502293427373658E-4</v>
      </c>
      <c r="N177" s="5">
        <f t="shared" si="27"/>
        <v>3.9496044913533979E-4</v>
      </c>
      <c r="O177" s="5">
        <f t="shared" si="28"/>
        <v>-3.3565326933789885E-3</v>
      </c>
      <c r="P177" s="5">
        <f t="shared" si="29"/>
        <v>-3.3565172020750822E-3</v>
      </c>
      <c r="Q177" s="5">
        <f t="shared" si="30"/>
        <v>3.9495680690149193E-4</v>
      </c>
      <c r="R177" s="5">
        <f t="shared" si="31"/>
        <v>3.9496418764861652E-4</v>
      </c>
      <c r="T177" s="7">
        <f t="shared" si="33"/>
        <v>104.24810222236999</v>
      </c>
      <c r="U177" s="4">
        <f t="shared" si="32"/>
        <v>-1.4807656359185767E-3</v>
      </c>
      <c r="V177" s="5">
        <f>T177/MAX($T$14:T177)-1</f>
        <v>-1.293070021603393E-2</v>
      </c>
      <c r="AB177" s="3"/>
    </row>
    <row r="178" spans="1:28" x14ac:dyDescent="0.25">
      <c r="A178" s="6">
        <v>44461</v>
      </c>
      <c r="B178">
        <v>1015111.31</v>
      </c>
      <c r="C178">
        <v>1052134.5</v>
      </c>
      <c r="D178">
        <v>1074653</v>
      </c>
      <c r="E178">
        <v>1015942.88</v>
      </c>
      <c r="F178">
        <v>1056134.25</v>
      </c>
      <c r="G178">
        <v>1110571.6299999999</v>
      </c>
      <c r="H178">
        <v>1069396.5</v>
      </c>
      <c r="I178">
        <v>1010216.31</v>
      </c>
      <c r="K178" s="5">
        <f t="shared" si="24"/>
        <v>7.6341607104482012E-3</v>
      </c>
      <c r="L178" s="5">
        <f t="shared" si="25"/>
        <v>7.6341031921971503E-3</v>
      </c>
      <c r="M178" s="5">
        <f t="shared" si="26"/>
        <v>7.6341162984394639E-3</v>
      </c>
      <c r="N178" s="5">
        <f t="shared" si="27"/>
        <v>7.6341204928984663E-3</v>
      </c>
      <c r="O178" s="5">
        <f t="shared" si="28"/>
        <v>7.6341097614271991E-3</v>
      </c>
      <c r="P178" s="5">
        <f t="shared" si="29"/>
        <v>7.6341167279312394E-3</v>
      </c>
      <c r="Q178" s="5">
        <f t="shared" si="30"/>
        <v>7.634073294453092E-3</v>
      </c>
      <c r="R178" s="5">
        <f t="shared" si="31"/>
        <v>7.6341165838189617E-3</v>
      </c>
      <c r="T178" s="7">
        <f t="shared" si="33"/>
        <v>105.04394418497716</v>
      </c>
      <c r="U178" s="4">
        <f t="shared" si="32"/>
        <v>7.6341146327017217E-3</v>
      </c>
      <c r="V178" s="5">
        <f>T178/MAX($T$14:T178)-1</f>
        <v>-5.3953000310625887E-3</v>
      </c>
      <c r="AB178" s="3"/>
    </row>
    <row r="179" spans="1:28" x14ac:dyDescent="0.25">
      <c r="A179" s="6">
        <v>44462</v>
      </c>
      <c r="B179">
        <v>1013707.06</v>
      </c>
      <c r="C179">
        <v>1052598.25</v>
      </c>
      <c r="D179">
        <v>1075727.75</v>
      </c>
      <c r="E179">
        <v>1016400.06</v>
      </c>
      <c r="F179">
        <v>1062418.25</v>
      </c>
      <c r="G179">
        <v>1121231.25</v>
      </c>
      <c r="H179">
        <v>1070466</v>
      </c>
      <c r="I179">
        <v>1006966.81</v>
      </c>
      <c r="K179" s="5">
        <f t="shared" si="24"/>
        <v>-1.3833458322910497E-3</v>
      </c>
      <c r="L179" s="5">
        <f t="shared" si="25"/>
        <v>4.4077064291681012E-4</v>
      </c>
      <c r="M179" s="5">
        <f t="shared" si="26"/>
        <v>1.0000902616937868E-3</v>
      </c>
      <c r="N179" s="5">
        <f t="shared" si="27"/>
        <v>4.5000561448893528E-4</v>
      </c>
      <c r="O179" s="5">
        <f t="shared" si="28"/>
        <v>5.9500011480548842E-3</v>
      </c>
      <c r="P179" s="5">
        <f t="shared" si="29"/>
        <v>9.5983183002794625E-3</v>
      </c>
      <c r="Q179" s="5">
        <f t="shared" si="30"/>
        <v>1.000096783559723E-3</v>
      </c>
      <c r="R179" s="5">
        <f t="shared" si="31"/>
        <v>-3.2166378307632026E-3</v>
      </c>
      <c r="T179" s="7">
        <f t="shared" si="33"/>
        <v>105.22566100509626</v>
      </c>
      <c r="U179" s="4">
        <f t="shared" si="32"/>
        <v>1.7299123859924187E-3</v>
      </c>
      <c r="V179" s="5">
        <f>T179/MAX($T$14:T179)-1</f>
        <v>-3.6747210414200815E-3</v>
      </c>
      <c r="AB179" s="3"/>
    </row>
    <row r="180" spans="1:28" x14ac:dyDescent="0.25">
      <c r="A180" s="6">
        <v>44463</v>
      </c>
      <c r="B180">
        <v>1013707.06</v>
      </c>
      <c r="C180">
        <v>1052598.25</v>
      </c>
      <c r="D180">
        <v>1075727.75</v>
      </c>
      <c r="E180">
        <v>1016400.06</v>
      </c>
      <c r="F180">
        <v>1062418.25</v>
      </c>
      <c r="G180">
        <v>1121231.25</v>
      </c>
      <c r="H180">
        <v>1070466</v>
      </c>
      <c r="I180">
        <v>1006966.81</v>
      </c>
      <c r="K180" s="5">
        <f t="shared" si="24"/>
        <v>0</v>
      </c>
      <c r="L180" s="5">
        <f t="shared" si="25"/>
        <v>0</v>
      </c>
      <c r="M180" s="5">
        <f t="shared" si="26"/>
        <v>0</v>
      </c>
      <c r="N180" s="5">
        <f t="shared" si="27"/>
        <v>0</v>
      </c>
      <c r="O180" s="5">
        <f t="shared" si="28"/>
        <v>0</v>
      </c>
      <c r="P180" s="5">
        <f t="shared" si="29"/>
        <v>0</v>
      </c>
      <c r="Q180" s="5">
        <f t="shared" si="30"/>
        <v>0</v>
      </c>
      <c r="R180" s="5">
        <f t="shared" si="31"/>
        <v>0</v>
      </c>
      <c r="T180" s="7">
        <f t="shared" si="33"/>
        <v>105.22566100509626</v>
      </c>
      <c r="U180" s="4">
        <f t="shared" si="32"/>
        <v>0</v>
      </c>
      <c r="V180" s="5">
        <f>T180/MAX($T$14:T180)-1</f>
        <v>-3.6747210414200815E-3</v>
      </c>
      <c r="AB180" s="3"/>
    </row>
    <row r="181" spans="1:28" x14ac:dyDescent="0.25">
      <c r="A181" s="6">
        <v>44466</v>
      </c>
      <c r="B181">
        <v>1013707.06</v>
      </c>
      <c r="C181">
        <v>1052598.25</v>
      </c>
      <c r="D181">
        <v>1075727.75</v>
      </c>
      <c r="E181">
        <v>1016400.06</v>
      </c>
      <c r="F181">
        <v>1062418.25</v>
      </c>
      <c r="G181">
        <v>1121231.25</v>
      </c>
      <c r="H181">
        <v>1070466</v>
      </c>
      <c r="I181">
        <v>1006966.81</v>
      </c>
      <c r="K181" s="5">
        <f t="shared" si="24"/>
        <v>0</v>
      </c>
      <c r="L181" s="5">
        <f t="shared" si="25"/>
        <v>0</v>
      </c>
      <c r="M181" s="5">
        <f t="shared" si="26"/>
        <v>0</v>
      </c>
      <c r="N181" s="5">
        <f t="shared" si="27"/>
        <v>0</v>
      </c>
      <c r="O181" s="5">
        <f t="shared" si="28"/>
        <v>0</v>
      </c>
      <c r="P181" s="5">
        <f t="shared" si="29"/>
        <v>0</v>
      </c>
      <c r="Q181" s="5">
        <f t="shared" si="30"/>
        <v>0</v>
      </c>
      <c r="R181" s="5">
        <f t="shared" si="31"/>
        <v>0</v>
      </c>
      <c r="T181" s="7">
        <f t="shared" si="33"/>
        <v>105.22566100509626</v>
      </c>
      <c r="U181" s="4">
        <f t="shared" si="32"/>
        <v>0</v>
      </c>
      <c r="V181" s="5">
        <f>T181/MAX($T$14:T181)-1</f>
        <v>-3.6747210414200815E-3</v>
      </c>
      <c r="AB181" s="3"/>
    </row>
    <row r="182" spans="1:28" x14ac:dyDescent="0.25">
      <c r="A182" s="6">
        <v>44467</v>
      </c>
      <c r="B182">
        <v>1013707.06</v>
      </c>
      <c r="C182">
        <v>1052598.25</v>
      </c>
      <c r="D182">
        <v>1075727.75</v>
      </c>
      <c r="E182">
        <v>1016400.06</v>
      </c>
      <c r="F182">
        <v>1062418.25</v>
      </c>
      <c r="G182">
        <v>1121231.25</v>
      </c>
      <c r="H182">
        <v>1070466</v>
      </c>
      <c r="I182">
        <v>1006966.81</v>
      </c>
      <c r="K182" s="5">
        <f t="shared" si="24"/>
        <v>0</v>
      </c>
      <c r="L182" s="5">
        <f t="shared" si="25"/>
        <v>0</v>
      </c>
      <c r="M182" s="5">
        <f t="shared" si="26"/>
        <v>0</v>
      </c>
      <c r="N182" s="5">
        <f t="shared" si="27"/>
        <v>0</v>
      </c>
      <c r="O182" s="5">
        <f t="shared" si="28"/>
        <v>0</v>
      </c>
      <c r="P182" s="5">
        <f t="shared" si="29"/>
        <v>0</v>
      </c>
      <c r="Q182" s="5">
        <f t="shared" si="30"/>
        <v>0</v>
      </c>
      <c r="R182" s="5">
        <f t="shared" si="31"/>
        <v>0</v>
      </c>
      <c r="T182" s="7">
        <f t="shared" si="33"/>
        <v>105.22566100509626</v>
      </c>
      <c r="U182" s="4">
        <f t="shared" si="32"/>
        <v>0</v>
      </c>
      <c r="V182" s="5">
        <f>T182/MAX($T$14:T182)-1</f>
        <v>-3.6747210414200815E-3</v>
      </c>
      <c r="AB182" s="3"/>
    </row>
    <row r="183" spans="1:28" x14ac:dyDescent="0.25">
      <c r="A183" s="6">
        <v>44468</v>
      </c>
      <c r="B183">
        <v>1013707.06</v>
      </c>
      <c r="C183">
        <v>1052598.25</v>
      </c>
      <c r="D183">
        <v>1075727.75</v>
      </c>
      <c r="E183">
        <v>1016400.06</v>
      </c>
      <c r="F183">
        <v>1062418.25</v>
      </c>
      <c r="G183">
        <v>1121231.25</v>
      </c>
      <c r="H183">
        <v>1070466</v>
      </c>
      <c r="I183">
        <v>1006966.81</v>
      </c>
      <c r="K183" s="5">
        <f t="shared" si="24"/>
        <v>0</v>
      </c>
      <c r="L183" s="5">
        <f t="shared" si="25"/>
        <v>0</v>
      </c>
      <c r="M183" s="5">
        <f t="shared" si="26"/>
        <v>0</v>
      </c>
      <c r="N183" s="5">
        <f t="shared" si="27"/>
        <v>0</v>
      </c>
      <c r="O183" s="5">
        <f t="shared" si="28"/>
        <v>0</v>
      </c>
      <c r="P183" s="5">
        <f t="shared" si="29"/>
        <v>0</v>
      </c>
      <c r="Q183" s="5">
        <f t="shared" si="30"/>
        <v>0</v>
      </c>
      <c r="R183" s="5">
        <f t="shared" si="31"/>
        <v>0</v>
      </c>
      <c r="T183" s="7">
        <f t="shared" si="33"/>
        <v>105.22566100509626</v>
      </c>
      <c r="U183" s="4">
        <f t="shared" si="32"/>
        <v>0</v>
      </c>
      <c r="V183" s="5">
        <f>T183/MAX($T$14:T183)-1</f>
        <v>-3.6747210414200815E-3</v>
      </c>
      <c r="AB183" s="3"/>
    </row>
    <row r="184" spans="1:28" x14ac:dyDescent="0.25">
      <c r="A184" s="6">
        <v>44469</v>
      </c>
      <c r="B184">
        <v>1013707.06</v>
      </c>
      <c r="C184">
        <v>1052598.25</v>
      </c>
      <c r="D184">
        <v>1075727.75</v>
      </c>
      <c r="E184">
        <v>1016400.06</v>
      </c>
      <c r="F184">
        <v>1062418.25</v>
      </c>
      <c r="G184">
        <v>1121231.25</v>
      </c>
      <c r="H184">
        <v>1070466</v>
      </c>
      <c r="I184">
        <v>1006966.81</v>
      </c>
      <c r="K184" s="5">
        <f t="shared" si="24"/>
        <v>0</v>
      </c>
      <c r="L184" s="5">
        <f t="shared" si="25"/>
        <v>0</v>
      </c>
      <c r="M184" s="5">
        <f t="shared" si="26"/>
        <v>0</v>
      </c>
      <c r="N184" s="5">
        <f t="shared" si="27"/>
        <v>0</v>
      </c>
      <c r="O184" s="5">
        <f t="shared" si="28"/>
        <v>0</v>
      </c>
      <c r="P184" s="5">
        <f t="shared" si="29"/>
        <v>0</v>
      </c>
      <c r="Q184" s="5">
        <f t="shared" si="30"/>
        <v>0</v>
      </c>
      <c r="R184" s="5">
        <f t="shared" si="31"/>
        <v>0</v>
      </c>
      <c r="T184" s="7">
        <f t="shared" si="33"/>
        <v>105.22566100509626</v>
      </c>
      <c r="U184" s="4">
        <f t="shared" si="32"/>
        <v>0</v>
      </c>
      <c r="V184" s="5">
        <f>T184/MAX($T$14:T184)-1</f>
        <v>-3.6747210414200815E-3</v>
      </c>
      <c r="AB184" s="3"/>
    </row>
    <row r="185" spans="1:28" x14ac:dyDescent="0.25">
      <c r="A185" s="6">
        <v>44470</v>
      </c>
      <c r="B185">
        <v>1013707.06</v>
      </c>
      <c r="C185">
        <v>1052598.25</v>
      </c>
      <c r="D185">
        <v>1075727.75</v>
      </c>
      <c r="E185">
        <v>1016400.06</v>
      </c>
      <c r="F185">
        <v>1062418.25</v>
      </c>
      <c r="G185">
        <v>1121231.25</v>
      </c>
      <c r="H185">
        <v>1070466</v>
      </c>
      <c r="I185">
        <v>1006966.81</v>
      </c>
      <c r="K185" s="5">
        <f t="shared" si="24"/>
        <v>0</v>
      </c>
      <c r="L185" s="5">
        <f t="shared" si="25"/>
        <v>0</v>
      </c>
      <c r="M185" s="5">
        <f t="shared" si="26"/>
        <v>0</v>
      </c>
      <c r="N185" s="5">
        <f t="shared" si="27"/>
        <v>0</v>
      </c>
      <c r="O185" s="5">
        <f t="shared" si="28"/>
        <v>0</v>
      </c>
      <c r="P185" s="5">
        <f t="shared" si="29"/>
        <v>0</v>
      </c>
      <c r="Q185" s="5">
        <f t="shared" si="30"/>
        <v>0</v>
      </c>
      <c r="R185" s="5">
        <f t="shared" si="31"/>
        <v>0</v>
      </c>
      <c r="T185" s="7">
        <f t="shared" si="33"/>
        <v>105.22566100509626</v>
      </c>
      <c r="U185" s="4">
        <f t="shared" si="32"/>
        <v>0</v>
      </c>
      <c r="V185" s="5">
        <f>T185/MAX($T$14:T185)-1</f>
        <v>-3.6747210414200815E-3</v>
      </c>
      <c r="AB185" s="3"/>
    </row>
    <row r="186" spans="1:28" x14ac:dyDescent="0.25">
      <c r="A186" s="6">
        <v>44473</v>
      </c>
      <c r="B186">
        <v>1013707.06</v>
      </c>
      <c r="C186">
        <v>1052598.25</v>
      </c>
      <c r="D186">
        <v>1075727.75</v>
      </c>
      <c r="E186">
        <v>1016400.06</v>
      </c>
      <c r="F186">
        <v>1062418.25</v>
      </c>
      <c r="G186">
        <v>1121231.25</v>
      </c>
      <c r="H186">
        <v>1070466</v>
      </c>
      <c r="I186">
        <v>1006966.81</v>
      </c>
      <c r="K186" s="5">
        <f t="shared" si="24"/>
        <v>0</v>
      </c>
      <c r="L186" s="5">
        <f t="shared" si="25"/>
        <v>0</v>
      </c>
      <c r="M186" s="5">
        <f t="shared" si="26"/>
        <v>0</v>
      </c>
      <c r="N186" s="5">
        <f t="shared" si="27"/>
        <v>0</v>
      </c>
      <c r="O186" s="5">
        <f t="shared" si="28"/>
        <v>0</v>
      </c>
      <c r="P186" s="5">
        <f t="shared" si="29"/>
        <v>0</v>
      </c>
      <c r="Q186" s="5">
        <f t="shared" si="30"/>
        <v>0</v>
      </c>
      <c r="R186" s="5">
        <f t="shared" si="31"/>
        <v>0</v>
      </c>
      <c r="T186" s="7">
        <f t="shared" si="33"/>
        <v>105.22566100509626</v>
      </c>
      <c r="U186" s="4">
        <f t="shared" si="32"/>
        <v>0</v>
      </c>
      <c r="V186" s="5">
        <f>T186/MAX($T$14:T186)-1</f>
        <v>-3.6747210414200815E-3</v>
      </c>
      <c r="AB186" s="3"/>
    </row>
    <row r="187" spans="1:28" x14ac:dyDescent="0.25">
      <c r="A187" s="6">
        <v>44474</v>
      </c>
      <c r="B187">
        <v>1013707.06</v>
      </c>
      <c r="C187">
        <v>1052598.25</v>
      </c>
      <c r="D187">
        <v>1075727.75</v>
      </c>
      <c r="E187">
        <v>1016400.06</v>
      </c>
      <c r="F187">
        <v>1062418.25</v>
      </c>
      <c r="G187">
        <v>1121231.25</v>
      </c>
      <c r="H187">
        <v>1070466</v>
      </c>
      <c r="I187">
        <v>1006966.81</v>
      </c>
      <c r="K187" s="5">
        <f t="shared" si="24"/>
        <v>0</v>
      </c>
      <c r="L187" s="5">
        <f t="shared" si="25"/>
        <v>0</v>
      </c>
      <c r="M187" s="5">
        <f t="shared" si="26"/>
        <v>0</v>
      </c>
      <c r="N187" s="5">
        <f t="shared" si="27"/>
        <v>0</v>
      </c>
      <c r="O187" s="5">
        <f t="shared" si="28"/>
        <v>0</v>
      </c>
      <c r="P187" s="5">
        <f t="shared" si="29"/>
        <v>0</v>
      </c>
      <c r="Q187" s="5">
        <f t="shared" si="30"/>
        <v>0</v>
      </c>
      <c r="R187" s="5">
        <f t="shared" si="31"/>
        <v>0</v>
      </c>
      <c r="T187" s="7">
        <f t="shared" si="33"/>
        <v>105.22566100509626</v>
      </c>
      <c r="U187" s="4">
        <f t="shared" si="32"/>
        <v>0</v>
      </c>
      <c r="V187" s="5">
        <f>T187/MAX($T$14:T187)-1</f>
        <v>-3.6747210414200815E-3</v>
      </c>
      <c r="AB187" s="3"/>
    </row>
    <row r="188" spans="1:28" x14ac:dyDescent="0.25">
      <c r="A188" s="6">
        <v>44475</v>
      </c>
      <c r="B188">
        <v>1004717.94</v>
      </c>
      <c r="C188">
        <v>1048035.31</v>
      </c>
      <c r="D188">
        <v>1070877.25</v>
      </c>
      <c r="E188">
        <v>1011817.13</v>
      </c>
      <c r="F188">
        <v>1057627.8799999999</v>
      </c>
      <c r="G188">
        <v>1116175.6299999999</v>
      </c>
      <c r="H188">
        <v>1065825.5</v>
      </c>
      <c r="I188">
        <v>1002600.81</v>
      </c>
      <c r="K188" s="5">
        <f t="shared" si="24"/>
        <v>-8.8675716631588797E-3</v>
      </c>
      <c r="L188" s="5">
        <f t="shared" si="25"/>
        <v>-4.3349302547290858E-3</v>
      </c>
      <c r="M188" s="5">
        <f t="shared" si="26"/>
        <v>-4.5090405076935181E-3</v>
      </c>
      <c r="N188" s="5">
        <f t="shared" si="27"/>
        <v>-4.5089824178090598E-3</v>
      </c>
      <c r="O188" s="5">
        <f t="shared" si="28"/>
        <v>-4.5089304518254325E-3</v>
      </c>
      <c r="P188" s="5">
        <f t="shared" si="29"/>
        <v>-4.5089895594687679E-3</v>
      </c>
      <c r="Q188" s="5">
        <f t="shared" si="30"/>
        <v>-4.3350279224187993E-3</v>
      </c>
      <c r="R188" s="5">
        <f t="shared" si="31"/>
        <v>-4.3357933515206781E-3</v>
      </c>
      <c r="T188" s="7">
        <f t="shared" si="33"/>
        <v>104.70072614151965</v>
      </c>
      <c r="U188" s="4">
        <f t="shared" si="32"/>
        <v>-4.9886582660780276E-3</v>
      </c>
      <c r="V188" s="5">
        <f>T188/MAX($T$14:T188)-1</f>
        <v>-8.6450473799992711E-3</v>
      </c>
      <c r="AB188" s="3"/>
    </row>
    <row r="189" spans="1:28" x14ac:dyDescent="0.25">
      <c r="A189" s="6">
        <v>44476</v>
      </c>
      <c r="B189">
        <v>1007010.56</v>
      </c>
      <c r="C189">
        <v>1049016.6299999999</v>
      </c>
      <c r="D189">
        <v>1071636</v>
      </c>
      <c r="E189">
        <v>1012534.06</v>
      </c>
      <c r="F189">
        <v>1058377.25</v>
      </c>
      <c r="G189">
        <v>1116966.5</v>
      </c>
      <c r="H189">
        <v>1066823.3799999999</v>
      </c>
      <c r="I189">
        <v>1003538.5</v>
      </c>
      <c r="K189" s="5">
        <f t="shared" si="24"/>
        <v>2.2818543480971343E-3</v>
      </c>
      <c r="L189" s="5">
        <f t="shared" si="25"/>
        <v>9.3634249784946277E-4</v>
      </c>
      <c r="M189" s="5">
        <f t="shared" si="26"/>
        <v>7.0853125323178112E-4</v>
      </c>
      <c r="N189" s="5">
        <f t="shared" si="27"/>
        <v>7.08556891105383E-4</v>
      </c>
      <c r="O189" s="5">
        <f t="shared" si="28"/>
        <v>7.0853843225093804E-4</v>
      </c>
      <c r="P189" s="5">
        <f t="shared" si="29"/>
        <v>7.085533662836152E-4</v>
      </c>
      <c r="Q189" s="5">
        <f t="shared" si="30"/>
        <v>9.3625082154624728E-4</v>
      </c>
      <c r="R189" s="5">
        <f t="shared" si="31"/>
        <v>9.3525757275214616E-4</v>
      </c>
      <c r="T189" s="7">
        <f t="shared" si="33"/>
        <v>104.80443070808644</v>
      </c>
      <c r="U189" s="4">
        <f t="shared" si="32"/>
        <v>9.9048564788958848E-4</v>
      </c>
      <c r="V189" s="5">
        <f>T189/MAX($T$14:T189)-1</f>
        <v>-7.6631245274649817E-3</v>
      </c>
      <c r="AB189" s="3"/>
    </row>
    <row r="190" spans="1:28" x14ac:dyDescent="0.25">
      <c r="A190" s="6">
        <v>44477</v>
      </c>
      <c r="B190">
        <v>1006162.81</v>
      </c>
      <c r="C190">
        <v>1048133.5</v>
      </c>
      <c r="D190">
        <v>1070733.8799999999</v>
      </c>
      <c r="E190">
        <v>1012534.06</v>
      </c>
      <c r="F190">
        <v>1058377.25</v>
      </c>
      <c r="G190">
        <v>1116026.25</v>
      </c>
      <c r="H190">
        <v>1065925.3799999999</v>
      </c>
      <c r="I190">
        <v>1002693.75</v>
      </c>
      <c r="K190" s="5">
        <f t="shared" si="24"/>
        <v>-8.4184817287313862E-4</v>
      </c>
      <c r="L190" s="5">
        <f t="shared" si="25"/>
        <v>-8.4186463278457246E-4</v>
      </c>
      <c r="M190" s="5">
        <f t="shared" si="26"/>
        <v>-8.4181569114893939E-4</v>
      </c>
      <c r="N190" s="5">
        <f t="shared" si="27"/>
        <v>0</v>
      </c>
      <c r="O190" s="5">
        <f t="shared" si="28"/>
        <v>0</v>
      </c>
      <c r="P190" s="5">
        <f t="shared" si="29"/>
        <v>-8.4178889877184471E-4</v>
      </c>
      <c r="Q190" s="5">
        <f t="shared" si="30"/>
        <v>-8.4175133094666066E-4</v>
      </c>
      <c r="R190" s="5">
        <f t="shared" si="31"/>
        <v>-8.4177139192964656E-4</v>
      </c>
      <c r="T190" s="7">
        <f t="shared" si="33"/>
        <v>104.73826190518491</v>
      </c>
      <c r="U190" s="4">
        <f t="shared" si="32"/>
        <v>-6.313550148068503E-4</v>
      </c>
      <c r="V190" s="5">
        <f>T190/MAX($T$14:T190)-1</f>
        <v>-8.2896413901722976E-3</v>
      </c>
      <c r="AB190" s="3"/>
    </row>
    <row r="191" spans="1:28" x14ac:dyDescent="0.25">
      <c r="A191" s="6">
        <v>44480</v>
      </c>
      <c r="B191">
        <v>1006162.81</v>
      </c>
      <c r="C191">
        <v>1048133.5</v>
      </c>
      <c r="D191">
        <v>1070733.8799999999</v>
      </c>
      <c r="E191">
        <v>1012534.06</v>
      </c>
      <c r="F191">
        <v>1058377.25</v>
      </c>
      <c r="G191">
        <v>1116026.25</v>
      </c>
      <c r="H191">
        <v>1065925.3799999999</v>
      </c>
      <c r="I191">
        <v>1002693.75</v>
      </c>
      <c r="K191" s="5">
        <f t="shared" si="24"/>
        <v>0</v>
      </c>
      <c r="L191" s="5">
        <f t="shared" si="25"/>
        <v>0</v>
      </c>
      <c r="M191" s="5">
        <f t="shared" si="26"/>
        <v>0</v>
      </c>
      <c r="N191" s="5">
        <f t="shared" si="27"/>
        <v>0</v>
      </c>
      <c r="O191" s="5">
        <f t="shared" si="28"/>
        <v>0</v>
      </c>
      <c r="P191" s="5">
        <f t="shared" si="29"/>
        <v>0</v>
      </c>
      <c r="Q191" s="5">
        <f t="shared" si="30"/>
        <v>0</v>
      </c>
      <c r="R191" s="5">
        <f t="shared" si="31"/>
        <v>0</v>
      </c>
      <c r="T191" s="7">
        <f t="shared" si="33"/>
        <v>104.73826190518491</v>
      </c>
      <c r="U191" s="4">
        <f t="shared" si="32"/>
        <v>0</v>
      </c>
      <c r="V191" s="5">
        <f>T191/MAX($T$14:T191)-1</f>
        <v>-8.2896413901722976E-3</v>
      </c>
      <c r="AB191" s="3"/>
    </row>
    <row r="192" spans="1:28" x14ac:dyDescent="0.25">
      <c r="A192" s="6">
        <v>44481</v>
      </c>
      <c r="B192">
        <v>1006162.81</v>
      </c>
      <c r="C192">
        <v>1048133.5</v>
      </c>
      <c r="D192">
        <v>1070733.8799999999</v>
      </c>
      <c r="E192">
        <v>1012534.06</v>
      </c>
      <c r="F192">
        <v>1058377.25</v>
      </c>
      <c r="G192">
        <v>1116026.25</v>
      </c>
      <c r="H192">
        <v>1065925.3799999999</v>
      </c>
      <c r="I192">
        <v>1002693.75</v>
      </c>
      <c r="K192" s="5">
        <f t="shared" si="24"/>
        <v>0</v>
      </c>
      <c r="L192" s="5">
        <f t="shared" si="25"/>
        <v>0</v>
      </c>
      <c r="M192" s="5">
        <f t="shared" si="26"/>
        <v>0</v>
      </c>
      <c r="N192" s="5">
        <f t="shared" si="27"/>
        <v>0</v>
      </c>
      <c r="O192" s="5">
        <f t="shared" si="28"/>
        <v>0</v>
      </c>
      <c r="P192" s="5">
        <f t="shared" si="29"/>
        <v>0</v>
      </c>
      <c r="Q192" s="5">
        <f t="shared" si="30"/>
        <v>0</v>
      </c>
      <c r="R192" s="5">
        <f t="shared" si="31"/>
        <v>0</v>
      </c>
      <c r="T192" s="7">
        <f t="shared" si="33"/>
        <v>104.73826190518491</v>
      </c>
      <c r="U192" s="4">
        <f t="shared" si="32"/>
        <v>0</v>
      </c>
      <c r="V192" s="5">
        <f>T192/MAX($T$14:T192)-1</f>
        <v>-8.2896413901722976E-3</v>
      </c>
      <c r="AB192" s="3"/>
    </row>
    <row r="193" spans="1:28" x14ac:dyDescent="0.25">
      <c r="A193" s="6">
        <v>44482</v>
      </c>
      <c r="B193">
        <v>1006162.81</v>
      </c>
      <c r="C193">
        <v>1048133.5</v>
      </c>
      <c r="D193">
        <v>1070733.8799999999</v>
      </c>
      <c r="E193">
        <v>1012534.06</v>
      </c>
      <c r="F193">
        <v>1058377.25</v>
      </c>
      <c r="G193">
        <v>1116026.25</v>
      </c>
      <c r="H193">
        <v>1065925.3799999999</v>
      </c>
      <c r="I193">
        <v>1002693.75</v>
      </c>
      <c r="K193" s="5">
        <f t="shared" si="24"/>
        <v>0</v>
      </c>
      <c r="L193" s="5">
        <f t="shared" si="25"/>
        <v>0</v>
      </c>
      <c r="M193" s="5">
        <f t="shared" si="26"/>
        <v>0</v>
      </c>
      <c r="N193" s="5">
        <f t="shared" si="27"/>
        <v>0</v>
      </c>
      <c r="O193" s="5">
        <f t="shared" si="28"/>
        <v>0</v>
      </c>
      <c r="P193" s="5">
        <f t="shared" si="29"/>
        <v>0</v>
      </c>
      <c r="Q193" s="5">
        <f t="shared" si="30"/>
        <v>0</v>
      </c>
      <c r="R193" s="5">
        <f t="shared" si="31"/>
        <v>0</v>
      </c>
      <c r="T193" s="7">
        <f t="shared" si="33"/>
        <v>104.73826190518491</v>
      </c>
      <c r="U193" s="4">
        <f t="shared" si="32"/>
        <v>0</v>
      </c>
      <c r="V193" s="5">
        <f>T193/MAX($T$14:T193)-1</f>
        <v>-8.2896413901722976E-3</v>
      </c>
      <c r="AB193" s="3"/>
    </row>
    <row r="194" spans="1:28" x14ac:dyDescent="0.25">
      <c r="A194" s="6">
        <v>44483</v>
      </c>
      <c r="B194">
        <v>1001472.5</v>
      </c>
      <c r="C194">
        <v>1043261.13</v>
      </c>
      <c r="D194">
        <v>1067660.6299999999</v>
      </c>
      <c r="E194">
        <v>1042505.06</v>
      </c>
      <c r="F194">
        <v>1055763.1299999999</v>
      </c>
      <c r="G194">
        <v>1122567.1299999999</v>
      </c>
      <c r="H194">
        <v>1062865.8799999999</v>
      </c>
      <c r="I194">
        <v>1004826.94</v>
      </c>
      <c r="K194" s="5">
        <f t="shared" si="24"/>
        <v>-4.6615815585552278E-3</v>
      </c>
      <c r="L194" s="5">
        <f t="shared" si="25"/>
        <v>-4.6486158490306462E-3</v>
      </c>
      <c r="M194" s="5">
        <f t="shared" si="26"/>
        <v>-2.8702276610506061E-3</v>
      </c>
      <c r="N194" s="5">
        <f t="shared" si="27"/>
        <v>2.9599991925209901E-2</v>
      </c>
      <c r="O194" s="5">
        <f t="shared" si="28"/>
        <v>-2.4699321532092311E-3</v>
      </c>
      <c r="P194" s="5">
        <f t="shared" si="29"/>
        <v>5.8608657278444998E-3</v>
      </c>
      <c r="Q194" s="5">
        <f t="shared" si="30"/>
        <v>-2.8702759662219135E-3</v>
      </c>
      <c r="R194" s="5">
        <f t="shared" si="31"/>
        <v>2.1274591568960499E-3</v>
      </c>
      <c r="T194" s="7">
        <f t="shared" si="33"/>
        <v>105.00099369306231</v>
      </c>
      <c r="U194" s="4">
        <f t="shared" si="32"/>
        <v>2.5084604527353532E-3</v>
      </c>
      <c r="V194" s="5">
        <f>T194/MAX($T$14:T194)-1</f>
        <v>-5.8019751750315596E-3</v>
      </c>
      <c r="AB194" s="3"/>
    </row>
    <row r="195" spans="1:28" x14ac:dyDescent="0.25">
      <c r="A195" s="6">
        <v>44487</v>
      </c>
      <c r="B195">
        <v>1001472.5</v>
      </c>
      <c r="C195">
        <v>1043261.13</v>
      </c>
      <c r="D195">
        <v>1067660.6299999999</v>
      </c>
      <c r="E195">
        <v>1042505.06</v>
      </c>
      <c r="F195">
        <v>1055763.1299999999</v>
      </c>
      <c r="G195">
        <v>1122567.1299999999</v>
      </c>
      <c r="H195">
        <v>1062865.8799999999</v>
      </c>
      <c r="I195">
        <v>1004826.94</v>
      </c>
      <c r="K195" s="5">
        <f t="shared" si="24"/>
        <v>0</v>
      </c>
      <c r="L195" s="5">
        <f t="shared" si="25"/>
        <v>0</v>
      </c>
      <c r="M195" s="5">
        <f t="shared" si="26"/>
        <v>0</v>
      </c>
      <c r="N195" s="5">
        <f t="shared" si="27"/>
        <v>0</v>
      </c>
      <c r="O195" s="5">
        <f t="shared" si="28"/>
        <v>0</v>
      </c>
      <c r="P195" s="5">
        <f t="shared" si="29"/>
        <v>0</v>
      </c>
      <c r="Q195" s="5">
        <f t="shared" si="30"/>
        <v>0</v>
      </c>
      <c r="R195" s="5">
        <f t="shared" si="31"/>
        <v>0</v>
      </c>
      <c r="T195" s="7">
        <f t="shared" si="33"/>
        <v>105.00099369306231</v>
      </c>
      <c r="U195" s="4">
        <f t="shared" si="32"/>
        <v>0</v>
      </c>
      <c r="V195" s="5">
        <f>T195/MAX($T$14:T195)-1</f>
        <v>-5.8019751750315596E-3</v>
      </c>
      <c r="AB195" s="3"/>
    </row>
    <row r="196" spans="1:28" x14ac:dyDescent="0.25">
      <c r="A196" s="6">
        <v>44488</v>
      </c>
      <c r="B196">
        <v>994629.75</v>
      </c>
      <c r="C196">
        <v>1044583.75</v>
      </c>
      <c r="D196">
        <v>1060454.25</v>
      </c>
      <c r="E196">
        <v>1033859.75</v>
      </c>
      <c r="F196">
        <v>1045220.5</v>
      </c>
      <c r="G196">
        <v>1115126.25</v>
      </c>
      <c r="H196">
        <v>1055691.8799999999</v>
      </c>
      <c r="I196">
        <v>1005969.94</v>
      </c>
      <c r="K196" s="5">
        <f t="shared" si="24"/>
        <v>-6.8326888656453644E-3</v>
      </c>
      <c r="L196" s="5">
        <f t="shared" si="25"/>
        <v>1.267774636633856E-3</v>
      </c>
      <c r="M196" s="5">
        <f t="shared" si="26"/>
        <v>-6.7496916131485341E-3</v>
      </c>
      <c r="N196" s="5">
        <f t="shared" si="27"/>
        <v>-8.2928230583361184E-3</v>
      </c>
      <c r="O196" s="5">
        <f t="shared" si="28"/>
        <v>-9.9857910362903812E-3</v>
      </c>
      <c r="P196" s="5">
        <f t="shared" si="29"/>
        <v>-6.6284499172890587E-3</v>
      </c>
      <c r="Q196" s="5">
        <f t="shared" si="30"/>
        <v>-6.7496756975583549E-3</v>
      </c>
      <c r="R196" s="5">
        <f t="shared" si="31"/>
        <v>1.1375093108072498E-3</v>
      </c>
      <c r="T196" s="7">
        <f t="shared" si="33"/>
        <v>104.43879427194072</v>
      </c>
      <c r="U196" s="4">
        <f t="shared" si="32"/>
        <v>-5.3542295301033382E-3</v>
      </c>
      <c r="V196" s="5">
        <f>T196/MAX($T$14:T196)-1</f>
        <v>-1.1125139598319844E-2</v>
      </c>
      <c r="AB196" s="3"/>
    </row>
    <row r="197" spans="1:28" x14ac:dyDescent="0.25">
      <c r="A197" s="6">
        <v>44489</v>
      </c>
      <c r="B197">
        <v>994629.75</v>
      </c>
      <c r="C197">
        <v>1044583.75</v>
      </c>
      <c r="D197">
        <v>1060454.25</v>
      </c>
      <c r="E197">
        <v>1033859.75</v>
      </c>
      <c r="F197">
        <v>1045220.5</v>
      </c>
      <c r="G197">
        <v>1115126.25</v>
      </c>
      <c r="H197">
        <v>1055691.8799999999</v>
      </c>
      <c r="I197">
        <v>1005969.94</v>
      </c>
      <c r="K197" s="5">
        <f t="shared" si="24"/>
        <v>0</v>
      </c>
      <c r="L197" s="5">
        <f t="shared" si="25"/>
        <v>0</v>
      </c>
      <c r="M197" s="5">
        <f t="shared" si="26"/>
        <v>0</v>
      </c>
      <c r="N197" s="5">
        <f t="shared" si="27"/>
        <v>0</v>
      </c>
      <c r="O197" s="5">
        <f t="shared" si="28"/>
        <v>0</v>
      </c>
      <c r="P197" s="5">
        <f t="shared" si="29"/>
        <v>0</v>
      </c>
      <c r="Q197" s="5">
        <f t="shared" si="30"/>
        <v>0</v>
      </c>
      <c r="R197" s="5">
        <f t="shared" si="31"/>
        <v>0</v>
      </c>
      <c r="T197" s="7">
        <f t="shared" si="33"/>
        <v>104.43879427194072</v>
      </c>
      <c r="U197" s="4">
        <f t="shared" si="32"/>
        <v>0</v>
      </c>
      <c r="V197" s="5">
        <f>T197/MAX($T$14:T197)-1</f>
        <v>-1.1125139598319844E-2</v>
      </c>
      <c r="AB197" s="3"/>
    </row>
    <row r="198" spans="1:28" x14ac:dyDescent="0.25">
      <c r="A198" s="6">
        <v>44490</v>
      </c>
      <c r="B198">
        <v>994629.75</v>
      </c>
      <c r="C198">
        <v>1044583.75</v>
      </c>
      <c r="D198">
        <v>1060454.25</v>
      </c>
      <c r="E198">
        <v>1033859.75</v>
      </c>
      <c r="F198">
        <v>1045220.5</v>
      </c>
      <c r="G198">
        <v>1115126.25</v>
      </c>
      <c r="H198">
        <v>1055691.8799999999</v>
      </c>
      <c r="I198">
        <v>1005969.94</v>
      </c>
      <c r="K198" s="5">
        <f t="shared" si="24"/>
        <v>0</v>
      </c>
      <c r="L198" s="5">
        <f t="shared" si="25"/>
        <v>0</v>
      </c>
      <c r="M198" s="5">
        <f t="shared" si="26"/>
        <v>0</v>
      </c>
      <c r="N198" s="5">
        <f t="shared" si="27"/>
        <v>0</v>
      </c>
      <c r="O198" s="5">
        <f t="shared" si="28"/>
        <v>0</v>
      </c>
      <c r="P198" s="5">
        <f t="shared" si="29"/>
        <v>0</v>
      </c>
      <c r="Q198" s="5">
        <f t="shared" si="30"/>
        <v>0</v>
      </c>
      <c r="R198" s="5">
        <f t="shared" si="31"/>
        <v>0</v>
      </c>
      <c r="T198" s="7">
        <f t="shared" si="33"/>
        <v>104.43879427194072</v>
      </c>
      <c r="U198" s="4">
        <f t="shared" si="32"/>
        <v>0</v>
      </c>
      <c r="V198" s="5">
        <f>T198/MAX($T$14:T198)-1</f>
        <v>-1.1125139598319844E-2</v>
      </c>
      <c r="AB198" s="3"/>
    </row>
    <row r="199" spans="1:28" x14ac:dyDescent="0.25">
      <c r="A199" s="6">
        <v>44491</v>
      </c>
      <c r="B199">
        <v>992157.75</v>
      </c>
      <c r="C199">
        <v>1042080.5</v>
      </c>
      <c r="D199">
        <v>1058682</v>
      </c>
      <c r="E199">
        <v>1033859.75</v>
      </c>
      <c r="F199">
        <v>1042622.81</v>
      </c>
      <c r="G199">
        <v>1112454</v>
      </c>
      <c r="H199">
        <v>1053927.5</v>
      </c>
      <c r="I199">
        <v>1005969.94</v>
      </c>
      <c r="K199" s="5">
        <f t="shared" si="24"/>
        <v>-2.4853469343742995E-3</v>
      </c>
      <c r="L199" s="5">
        <f t="shared" si="25"/>
        <v>-2.396409095967611E-3</v>
      </c>
      <c r="M199" s="5">
        <f t="shared" si="26"/>
        <v>-1.6712177823795527E-3</v>
      </c>
      <c r="N199" s="5">
        <f t="shared" si="27"/>
        <v>0</v>
      </c>
      <c r="O199" s="5">
        <f t="shared" si="28"/>
        <v>-2.4853033402999491E-3</v>
      </c>
      <c r="P199" s="5">
        <f t="shared" si="29"/>
        <v>-2.3963654339587137E-3</v>
      </c>
      <c r="Q199" s="5">
        <f t="shared" si="30"/>
        <v>-1.6713020469569795E-3</v>
      </c>
      <c r="R199" s="5">
        <f t="shared" si="31"/>
        <v>0</v>
      </c>
      <c r="T199" s="7">
        <f t="shared" si="33"/>
        <v>104.26769814002033</v>
      </c>
      <c r="U199" s="4">
        <f t="shared" si="32"/>
        <v>-1.6382430792421382E-3</v>
      </c>
      <c r="V199" s="5">
        <f>T199/MAX($T$14:T199)-1</f>
        <v>-1.2745156994609319E-2</v>
      </c>
      <c r="AB199" s="3"/>
    </row>
    <row r="200" spans="1:28" x14ac:dyDescent="0.25">
      <c r="A200" s="6">
        <v>44494</v>
      </c>
      <c r="B200">
        <v>988992.69</v>
      </c>
      <c r="C200">
        <v>1038748.69</v>
      </c>
      <c r="D200">
        <v>1053810.1299999999</v>
      </c>
      <c r="E200">
        <v>1029383</v>
      </c>
      <c r="F200">
        <v>1038547.94</v>
      </c>
      <c r="G200">
        <v>1108897.1299999999</v>
      </c>
      <c r="H200">
        <v>1049077.6299999999</v>
      </c>
      <c r="I200">
        <v>1001614</v>
      </c>
      <c r="K200" s="5">
        <f t="shared" si="24"/>
        <v>-3.1900773843676067E-3</v>
      </c>
      <c r="L200" s="5">
        <f t="shared" si="25"/>
        <v>-3.1972673896114578E-3</v>
      </c>
      <c r="M200" s="5">
        <f t="shared" si="26"/>
        <v>-4.601825666253001E-3</v>
      </c>
      <c r="N200" s="5">
        <f t="shared" si="27"/>
        <v>-4.3301327863861649E-3</v>
      </c>
      <c r="O200" s="5">
        <f t="shared" si="28"/>
        <v>-3.9082877920156855E-3</v>
      </c>
      <c r="P200" s="5">
        <f t="shared" si="29"/>
        <v>-3.1973187205943665E-3</v>
      </c>
      <c r="Q200" s="5">
        <f t="shared" si="30"/>
        <v>-4.6017112182764608E-3</v>
      </c>
      <c r="R200" s="5">
        <f t="shared" si="31"/>
        <v>-4.33008962474557E-3</v>
      </c>
      <c r="T200" s="7">
        <f t="shared" si="33"/>
        <v>103.85901163581357</v>
      </c>
      <c r="U200" s="4">
        <f t="shared" si="32"/>
        <v>-3.9195888227812892E-3</v>
      </c>
      <c r="V200" s="5">
        <f>T200/MAX($T$14:T200)-1</f>
        <v>-1.6614790042490002E-2</v>
      </c>
      <c r="AB200" s="3"/>
    </row>
    <row r="201" spans="1:28" x14ac:dyDescent="0.25">
      <c r="A201" s="6">
        <v>44495</v>
      </c>
      <c r="B201">
        <v>985692</v>
      </c>
      <c r="C201">
        <v>1035460.81</v>
      </c>
      <c r="D201">
        <v>1055182.5</v>
      </c>
      <c r="E201">
        <v>1024938.13</v>
      </c>
      <c r="F201">
        <v>1029320</v>
      </c>
      <c r="G201">
        <v>1104602</v>
      </c>
      <c r="H201">
        <v>1047023.69</v>
      </c>
      <c r="I201">
        <v>1001713.69</v>
      </c>
      <c r="K201" s="5">
        <f t="shared" si="24"/>
        <v>-3.337426083503181E-3</v>
      </c>
      <c r="L201" s="5">
        <f t="shared" si="25"/>
        <v>-3.1652314285950389E-3</v>
      </c>
      <c r="M201" s="5">
        <f t="shared" si="26"/>
        <v>1.3022934216813109E-3</v>
      </c>
      <c r="N201" s="5">
        <f t="shared" si="27"/>
        <v>-4.3179943713855806E-3</v>
      </c>
      <c r="O201" s="5">
        <f t="shared" si="28"/>
        <v>-8.8854251639071125E-3</v>
      </c>
      <c r="P201" s="5">
        <f t="shared" si="29"/>
        <v>-3.8733349413573315E-3</v>
      </c>
      <c r="Q201" s="5">
        <f t="shared" si="30"/>
        <v>-1.9578532048194486E-3</v>
      </c>
      <c r="R201" s="5">
        <f t="shared" si="31"/>
        <v>9.9529359613548252E-5</v>
      </c>
      <c r="T201" s="7">
        <f t="shared" si="33"/>
        <v>103.5456762365221</v>
      </c>
      <c r="U201" s="4">
        <f t="shared" si="32"/>
        <v>-3.0169303015341042E-3</v>
      </c>
      <c r="V201" s="5">
        <f>T201/MAX($T$14:T201)-1</f>
        <v>-1.9581594680491254E-2</v>
      </c>
      <c r="AB201" s="3"/>
    </row>
    <row r="202" spans="1:28" x14ac:dyDescent="0.25">
      <c r="A202" s="6">
        <v>44496</v>
      </c>
      <c r="B202">
        <v>985692</v>
      </c>
      <c r="C202">
        <v>1035460.81</v>
      </c>
      <c r="D202">
        <v>1055182.5</v>
      </c>
      <c r="E202">
        <v>1024938.13</v>
      </c>
      <c r="F202">
        <v>1029320</v>
      </c>
      <c r="G202">
        <v>1104602</v>
      </c>
      <c r="H202">
        <v>1047023.69</v>
      </c>
      <c r="I202">
        <v>1001713.69</v>
      </c>
      <c r="K202" s="5">
        <f t="shared" si="24"/>
        <v>0</v>
      </c>
      <c r="L202" s="5">
        <f t="shared" si="25"/>
        <v>0</v>
      </c>
      <c r="M202" s="5">
        <f t="shared" si="26"/>
        <v>0</v>
      </c>
      <c r="N202" s="5">
        <f t="shared" si="27"/>
        <v>0</v>
      </c>
      <c r="O202" s="5">
        <f t="shared" si="28"/>
        <v>0</v>
      </c>
      <c r="P202" s="5">
        <f t="shared" si="29"/>
        <v>0</v>
      </c>
      <c r="Q202" s="5">
        <f t="shared" si="30"/>
        <v>0</v>
      </c>
      <c r="R202" s="5">
        <f t="shared" si="31"/>
        <v>0</v>
      </c>
      <c r="T202" s="7">
        <f t="shared" si="33"/>
        <v>103.5456762365221</v>
      </c>
      <c r="U202" s="4">
        <f t="shared" si="32"/>
        <v>0</v>
      </c>
      <c r="V202" s="5">
        <f>T202/MAX($T$14:T202)-1</f>
        <v>-1.9581594680491254E-2</v>
      </c>
      <c r="AB202" s="3"/>
    </row>
    <row r="203" spans="1:28" x14ac:dyDescent="0.25">
      <c r="A203" s="6">
        <v>44497</v>
      </c>
      <c r="B203">
        <v>985692</v>
      </c>
      <c r="C203">
        <v>1035460.81</v>
      </c>
      <c r="D203">
        <v>1055182.5</v>
      </c>
      <c r="E203">
        <v>1024938.13</v>
      </c>
      <c r="F203">
        <v>1029320</v>
      </c>
      <c r="G203">
        <v>1104602</v>
      </c>
      <c r="H203">
        <v>1047023.69</v>
      </c>
      <c r="I203">
        <v>1001713.69</v>
      </c>
      <c r="K203" s="5">
        <f t="shared" si="24"/>
        <v>0</v>
      </c>
      <c r="L203" s="5">
        <f t="shared" si="25"/>
        <v>0</v>
      </c>
      <c r="M203" s="5">
        <f t="shared" si="26"/>
        <v>0</v>
      </c>
      <c r="N203" s="5">
        <f t="shared" si="27"/>
        <v>0</v>
      </c>
      <c r="O203" s="5">
        <f t="shared" si="28"/>
        <v>0</v>
      </c>
      <c r="P203" s="5">
        <f t="shared" si="29"/>
        <v>0</v>
      </c>
      <c r="Q203" s="5">
        <f t="shared" si="30"/>
        <v>0</v>
      </c>
      <c r="R203" s="5">
        <f t="shared" si="31"/>
        <v>0</v>
      </c>
      <c r="T203" s="7">
        <f t="shared" si="33"/>
        <v>103.5456762365221</v>
      </c>
      <c r="U203" s="4">
        <f t="shared" si="32"/>
        <v>0</v>
      </c>
      <c r="V203" s="5">
        <f>T203/MAX($T$14:T203)-1</f>
        <v>-1.9581594680491254E-2</v>
      </c>
      <c r="AB203" s="3"/>
    </row>
    <row r="204" spans="1:28" x14ac:dyDescent="0.25">
      <c r="A204" s="6">
        <v>44498</v>
      </c>
      <c r="B204">
        <v>985692</v>
      </c>
      <c r="C204">
        <v>1035460.81</v>
      </c>
      <c r="D204">
        <v>1055182.5</v>
      </c>
      <c r="E204">
        <v>1024938.13</v>
      </c>
      <c r="F204">
        <v>1029320</v>
      </c>
      <c r="G204">
        <v>1104602</v>
      </c>
      <c r="H204">
        <v>1047023.69</v>
      </c>
      <c r="I204">
        <v>1001713.69</v>
      </c>
      <c r="K204" s="5">
        <f t="shared" si="24"/>
        <v>0</v>
      </c>
      <c r="L204" s="5">
        <f t="shared" si="25"/>
        <v>0</v>
      </c>
      <c r="M204" s="5">
        <f t="shared" si="26"/>
        <v>0</v>
      </c>
      <c r="N204" s="5">
        <f t="shared" si="27"/>
        <v>0</v>
      </c>
      <c r="O204" s="5">
        <f t="shared" si="28"/>
        <v>0</v>
      </c>
      <c r="P204" s="5">
        <f t="shared" si="29"/>
        <v>0</v>
      </c>
      <c r="Q204" s="5">
        <f t="shared" si="30"/>
        <v>0</v>
      </c>
      <c r="R204" s="5">
        <f t="shared" si="31"/>
        <v>0</v>
      </c>
      <c r="T204" s="7">
        <f t="shared" si="33"/>
        <v>103.5456762365221</v>
      </c>
      <c r="U204" s="4">
        <f t="shared" si="32"/>
        <v>0</v>
      </c>
      <c r="V204" s="5">
        <f>T204/MAX($T$14:T204)-1</f>
        <v>-1.9581594680491254E-2</v>
      </c>
      <c r="AB204" s="3"/>
    </row>
    <row r="205" spans="1:28" x14ac:dyDescent="0.25">
      <c r="A205" s="6">
        <v>44501</v>
      </c>
      <c r="B205">
        <v>984243.63</v>
      </c>
      <c r="C205">
        <v>1034930.13</v>
      </c>
      <c r="D205">
        <v>1054641.75</v>
      </c>
      <c r="E205">
        <v>1024412.88</v>
      </c>
      <c r="F205">
        <v>1028792.44</v>
      </c>
      <c r="G205">
        <v>1104035.8799999999</v>
      </c>
      <c r="H205">
        <v>1046487.13</v>
      </c>
      <c r="I205">
        <v>1000241.81</v>
      </c>
      <c r="K205" s="5">
        <f t="shared" si="24"/>
        <v>-1.4693940906490566E-3</v>
      </c>
      <c r="L205" s="5">
        <f t="shared" si="25"/>
        <v>-5.1250611792830192E-4</v>
      </c>
      <c r="M205" s="5">
        <f t="shared" si="26"/>
        <v>-5.1247059158010533E-4</v>
      </c>
      <c r="N205" s="5">
        <f t="shared" si="27"/>
        <v>-5.1246995757681102E-4</v>
      </c>
      <c r="O205" s="5">
        <f t="shared" si="28"/>
        <v>-5.1253254575844842E-4</v>
      </c>
      <c r="P205" s="5">
        <f t="shared" si="29"/>
        <v>-5.1251038835720131E-4</v>
      </c>
      <c r="Q205" s="5">
        <f t="shared" si="30"/>
        <v>-5.1246213922817585E-4</v>
      </c>
      <c r="R205" s="5">
        <f t="shared" si="31"/>
        <v>-1.4693619690870907E-3</v>
      </c>
      <c r="T205" s="7">
        <f t="shared" si="33"/>
        <v>103.46783955641497</v>
      </c>
      <c r="U205" s="4">
        <f t="shared" si="32"/>
        <v>-7.5171347502064889E-4</v>
      </c>
      <c r="V205" s="5">
        <f>T205/MAX($T$14:T205)-1</f>
        <v>-2.0318588406928351E-2</v>
      </c>
      <c r="AB205" s="3"/>
    </row>
    <row r="206" spans="1:28" x14ac:dyDescent="0.25">
      <c r="A206" s="6">
        <v>44502</v>
      </c>
      <c r="B206">
        <v>979722.94</v>
      </c>
      <c r="C206">
        <v>1027406.81</v>
      </c>
      <c r="D206">
        <v>1055179.75</v>
      </c>
      <c r="E206">
        <v>1018593.81</v>
      </c>
      <c r="F206">
        <v>1023061.81</v>
      </c>
      <c r="G206">
        <v>1091445.3799999999</v>
      </c>
      <c r="H206">
        <v>1048502.69</v>
      </c>
      <c r="I206">
        <v>1001430.88</v>
      </c>
      <c r="K206" s="5">
        <f t="shared" si="24"/>
        <v>-4.5930599520365156E-3</v>
      </c>
      <c r="L206" s="5">
        <f t="shared" si="25"/>
        <v>-7.2693989496662725E-3</v>
      </c>
      <c r="M206" s="5">
        <f t="shared" si="26"/>
        <v>5.1012583182874494E-4</v>
      </c>
      <c r="N206" s="5">
        <f t="shared" si="27"/>
        <v>-5.6803951937816066E-3</v>
      </c>
      <c r="O206" s="5">
        <f t="shared" si="28"/>
        <v>-5.5702489415647705E-3</v>
      </c>
      <c r="P206" s="5">
        <f t="shared" si="29"/>
        <v>-1.1404067773594484E-2</v>
      </c>
      <c r="Q206" s="5">
        <f t="shared" si="30"/>
        <v>1.9260246420802485E-3</v>
      </c>
      <c r="R206" s="5">
        <f t="shared" si="31"/>
        <v>1.1887825404939267E-3</v>
      </c>
      <c r="T206" s="7">
        <f t="shared" si="33"/>
        <v>103.06829541843496</v>
      </c>
      <c r="U206" s="4">
        <f t="shared" si="32"/>
        <v>-3.8615297245300911E-3</v>
      </c>
      <c r="V206" s="5">
        <f>T206/MAX($T$14:T206)-1</f>
        <v>-2.4101657298364665E-2</v>
      </c>
      <c r="AB206" s="3"/>
    </row>
    <row r="207" spans="1:28" x14ac:dyDescent="0.25">
      <c r="A207" s="6">
        <v>44503</v>
      </c>
      <c r="B207">
        <v>979722.94</v>
      </c>
      <c r="C207">
        <v>1027406.81</v>
      </c>
      <c r="D207">
        <v>1055179.75</v>
      </c>
      <c r="E207">
        <v>1018593.81</v>
      </c>
      <c r="F207">
        <v>1023061.81</v>
      </c>
      <c r="G207">
        <v>1091445.3799999999</v>
      </c>
      <c r="H207">
        <v>1048502.69</v>
      </c>
      <c r="I207">
        <v>1001430.88</v>
      </c>
      <c r="K207" s="5">
        <f t="shared" si="24"/>
        <v>0</v>
      </c>
      <c r="L207" s="5">
        <f t="shared" si="25"/>
        <v>0</v>
      </c>
      <c r="M207" s="5">
        <f t="shared" si="26"/>
        <v>0</v>
      </c>
      <c r="N207" s="5">
        <f t="shared" si="27"/>
        <v>0</v>
      </c>
      <c r="O207" s="5">
        <f t="shared" si="28"/>
        <v>0</v>
      </c>
      <c r="P207" s="5">
        <f t="shared" si="29"/>
        <v>0</v>
      </c>
      <c r="Q207" s="5">
        <f t="shared" si="30"/>
        <v>0</v>
      </c>
      <c r="R207" s="5">
        <f t="shared" si="31"/>
        <v>0</v>
      </c>
      <c r="T207" s="7">
        <f t="shared" si="33"/>
        <v>103.06829541843496</v>
      </c>
      <c r="U207" s="4">
        <f t="shared" si="32"/>
        <v>0</v>
      </c>
      <c r="V207" s="5">
        <f>T207/MAX($T$14:T207)-1</f>
        <v>-2.4101657298364665E-2</v>
      </c>
      <c r="AB207" s="3"/>
    </row>
    <row r="208" spans="1:28" x14ac:dyDescent="0.25">
      <c r="A208" s="6">
        <v>44504</v>
      </c>
      <c r="B208">
        <v>979722.94</v>
      </c>
      <c r="C208">
        <v>1027406.81</v>
      </c>
      <c r="D208">
        <v>1055179.75</v>
      </c>
      <c r="E208">
        <v>1018593.81</v>
      </c>
      <c r="F208">
        <v>1023061.81</v>
      </c>
      <c r="G208">
        <v>1091445.3799999999</v>
      </c>
      <c r="H208">
        <v>1048502.69</v>
      </c>
      <c r="I208">
        <v>1001430.88</v>
      </c>
      <c r="K208" s="5">
        <f t="shared" ref="K208:K271" si="34">B208/B207-1</f>
        <v>0</v>
      </c>
      <c r="L208" s="5">
        <f t="shared" ref="L208:L271" si="35">C208/C207-1</f>
        <v>0</v>
      </c>
      <c r="M208" s="5">
        <f t="shared" ref="M208:M271" si="36">D208/D207-1</f>
        <v>0</v>
      </c>
      <c r="N208" s="5">
        <f t="shared" ref="N208:N271" si="37">E208/E207-1</f>
        <v>0</v>
      </c>
      <c r="O208" s="5">
        <f t="shared" ref="O208:O271" si="38">F208/F207-1</f>
        <v>0</v>
      </c>
      <c r="P208" s="5">
        <f t="shared" ref="P208:P271" si="39">G208/G207-1</f>
        <v>0</v>
      </c>
      <c r="Q208" s="5">
        <f t="shared" ref="Q208:Q271" si="40">H208/H207-1</f>
        <v>0</v>
      </c>
      <c r="R208" s="5">
        <f t="shared" ref="R208:R271" si="41">I208/I207-1</f>
        <v>0</v>
      </c>
      <c r="T208" s="7">
        <f t="shared" si="33"/>
        <v>103.06829541843496</v>
      </c>
      <c r="U208" s="4">
        <f t="shared" ref="U208:U271" si="42">(K208*$K$12%)+(L208*$L$12%)+(M208*$M$12%)+(N208*$N$12%)+(O208*$O$12%)+(P208*$P$12%)+(Q208*$Q$12%)+(R208*$R$12%)</f>
        <v>0</v>
      </c>
      <c r="V208" s="5">
        <f>T208/MAX($T$14:T208)-1</f>
        <v>-2.4101657298364665E-2</v>
      </c>
      <c r="AB208" s="3"/>
    </row>
    <row r="209" spans="1:28" x14ac:dyDescent="0.25">
      <c r="A209" s="6">
        <v>44508</v>
      </c>
      <c r="B209">
        <v>999901.75</v>
      </c>
      <c r="C209">
        <v>1048567.75</v>
      </c>
      <c r="D209">
        <v>1076912.6299999999</v>
      </c>
      <c r="E209">
        <v>1025014.94</v>
      </c>
      <c r="F209">
        <v>1029511.13</v>
      </c>
      <c r="G209">
        <v>1113925.25</v>
      </c>
      <c r="H209">
        <v>1070098.1299999999</v>
      </c>
      <c r="I209">
        <v>1022056.81</v>
      </c>
      <c r="K209" s="5">
        <f t="shared" si="34"/>
        <v>2.0596445358317395E-2</v>
      </c>
      <c r="L209" s="5">
        <f t="shared" si="35"/>
        <v>2.0596456821227349E-2</v>
      </c>
      <c r="M209" s="5">
        <f t="shared" si="36"/>
        <v>2.0596377062770399E-2</v>
      </c>
      <c r="N209" s="5">
        <f t="shared" si="37"/>
        <v>6.3039161802875832E-3</v>
      </c>
      <c r="O209" s="5">
        <f t="shared" si="38"/>
        <v>6.3039397394766272E-3</v>
      </c>
      <c r="P209" s="5">
        <f t="shared" si="39"/>
        <v>2.0596422333108544E-2</v>
      </c>
      <c r="Q209" s="5">
        <f t="shared" si="40"/>
        <v>2.0596456457350643E-2</v>
      </c>
      <c r="R209" s="5">
        <f t="shared" si="41"/>
        <v>2.0596458938833662E-2</v>
      </c>
      <c r="T209" s="7">
        <f t="shared" ref="T209:T272" si="43">T208*(1+U209)</f>
        <v>104.82285887093029</v>
      </c>
      <c r="U209" s="4">
        <f t="shared" si="42"/>
        <v>1.7023309111421525E-2</v>
      </c>
      <c r="V209" s="5">
        <f>T209/MAX($T$14:T209)-1</f>
        <v>-7.4886381492307308E-3</v>
      </c>
      <c r="AB209" s="3"/>
    </row>
    <row r="210" spans="1:28" x14ac:dyDescent="0.25">
      <c r="A210" s="6">
        <v>44509</v>
      </c>
      <c r="B210">
        <v>983156.94</v>
      </c>
      <c r="C210">
        <v>1027681</v>
      </c>
      <c r="D210">
        <v>1056631.75</v>
      </c>
      <c r="E210">
        <v>1009845.06</v>
      </c>
      <c r="F210">
        <v>1020892.94</v>
      </c>
      <c r="G210">
        <v>1090997.5</v>
      </c>
      <c r="H210">
        <v>1049945.5</v>
      </c>
      <c r="I210">
        <v>1003284.81</v>
      </c>
      <c r="K210" s="5">
        <f t="shared" si="34"/>
        <v>-1.6746455339237132E-2</v>
      </c>
      <c r="L210" s="5">
        <f t="shared" si="35"/>
        <v>-1.9919313749636069E-2</v>
      </c>
      <c r="M210" s="5">
        <f t="shared" si="36"/>
        <v>-1.8832428402292822E-2</v>
      </c>
      <c r="N210" s="5">
        <f t="shared" si="37"/>
        <v>-1.4799667212655354E-2</v>
      </c>
      <c r="O210" s="5">
        <f t="shared" si="38"/>
        <v>-8.3711479641799258E-3</v>
      </c>
      <c r="P210" s="5">
        <f t="shared" si="39"/>
        <v>-2.0582844315630733E-2</v>
      </c>
      <c r="Q210" s="5">
        <f t="shared" si="40"/>
        <v>-1.8832506510407465E-2</v>
      </c>
      <c r="R210" s="5">
        <f t="shared" si="41"/>
        <v>-1.8366885104948327E-2</v>
      </c>
      <c r="T210" s="7">
        <f t="shared" si="43"/>
        <v>103.03495762409855</v>
      </c>
      <c r="U210" s="4">
        <f t="shared" si="42"/>
        <v>-1.7056406074873479E-2</v>
      </c>
      <c r="V210" s="5">
        <f>T210/MAX($T$14:T210)-1</f>
        <v>-2.4417314970883064E-2</v>
      </c>
      <c r="AB210" s="3"/>
    </row>
    <row r="211" spans="1:28" x14ac:dyDescent="0.25">
      <c r="A211" s="6">
        <v>44510</v>
      </c>
      <c r="B211">
        <v>983156.94</v>
      </c>
      <c r="C211">
        <v>1027681</v>
      </c>
      <c r="D211">
        <v>1056631.75</v>
      </c>
      <c r="E211">
        <v>1009845.06</v>
      </c>
      <c r="F211">
        <v>1020892.94</v>
      </c>
      <c r="G211">
        <v>1090997.5</v>
      </c>
      <c r="H211">
        <v>1049945.5</v>
      </c>
      <c r="I211">
        <v>1003284.81</v>
      </c>
      <c r="K211" s="5">
        <f t="shared" si="34"/>
        <v>0</v>
      </c>
      <c r="L211" s="5">
        <f t="shared" si="35"/>
        <v>0</v>
      </c>
      <c r="M211" s="5">
        <f t="shared" si="36"/>
        <v>0</v>
      </c>
      <c r="N211" s="5">
        <f t="shared" si="37"/>
        <v>0</v>
      </c>
      <c r="O211" s="5">
        <f t="shared" si="38"/>
        <v>0</v>
      </c>
      <c r="P211" s="5">
        <f t="shared" si="39"/>
        <v>0</v>
      </c>
      <c r="Q211" s="5">
        <f t="shared" si="40"/>
        <v>0</v>
      </c>
      <c r="R211" s="5">
        <f t="shared" si="41"/>
        <v>0</v>
      </c>
      <c r="T211" s="7">
        <f t="shared" si="43"/>
        <v>103.03495762409855</v>
      </c>
      <c r="U211" s="4">
        <f t="shared" si="42"/>
        <v>0</v>
      </c>
      <c r="V211" s="5">
        <f>T211/MAX($T$14:T211)-1</f>
        <v>-2.4417314970883064E-2</v>
      </c>
      <c r="AB211" s="3"/>
    </row>
    <row r="212" spans="1:28" x14ac:dyDescent="0.25">
      <c r="A212" s="6">
        <v>44511</v>
      </c>
      <c r="B212">
        <v>983156.94</v>
      </c>
      <c r="C212">
        <v>1027681</v>
      </c>
      <c r="D212">
        <v>1056631.75</v>
      </c>
      <c r="E212">
        <v>1009845.06</v>
      </c>
      <c r="F212">
        <v>1020892.94</v>
      </c>
      <c r="G212">
        <v>1090997.5</v>
      </c>
      <c r="H212">
        <v>1049945.5</v>
      </c>
      <c r="I212">
        <v>1003284.81</v>
      </c>
      <c r="K212" s="5">
        <f t="shared" si="34"/>
        <v>0</v>
      </c>
      <c r="L212" s="5">
        <f t="shared" si="35"/>
        <v>0</v>
      </c>
      <c r="M212" s="5">
        <f t="shared" si="36"/>
        <v>0</v>
      </c>
      <c r="N212" s="5">
        <f t="shared" si="37"/>
        <v>0</v>
      </c>
      <c r="O212" s="5">
        <f t="shared" si="38"/>
        <v>0</v>
      </c>
      <c r="P212" s="5">
        <f t="shared" si="39"/>
        <v>0</v>
      </c>
      <c r="Q212" s="5">
        <f t="shared" si="40"/>
        <v>0</v>
      </c>
      <c r="R212" s="5">
        <f t="shared" si="41"/>
        <v>0</v>
      </c>
      <c r="T212" s="7">
        <f t="shared" si="43"/>
        <v>103.03495762409855</v>
      </c>
      <c r="U212" s="4">
        <f t="shared" si="42"/>
        <v>0</v>
      </c>
      <c r="V212" s="5">
        <f>T212/MAX($T$14:T212)-1</f>
        <v>-2.4417314970883064E-2</v>
      </c>
      <c r="AB212" s="3"/>
    </row>
    <row r="213" spans="1:28" x14ac:dyDescent="0.25">
      <c r="A213" s="6">
        <v>44512</v>
      </c>
      <c r="B213">
        <v>983156.94</v>
      </c>
      <c r="C213">
        <v>1027681</v>
      </c>
      <c r="D213">
        <v>1056631.75</v>
      </c>
      <c r="E213">
        <v>1009845.06</v>
      </c>
      <c r="F213">
        <v>1020892.94</v>
      </c>
      <c r="G213">
        <v>1090997.5</v>
      </c>
      <c r="H213">
        <v>1049945.5</v>
      </c>
      <c r="I213">
        <v>1003284.81</v>
      </c>
      <c r="K213" s="5">
        <f t="shared" si="34"/>
        <v>0</v>
      </c>
      <c r="L213" s="5">
        <f t="shared" si="35"/>
        <v>0</v>
      </c>
      <c r="M213" s="5">
        <f t="shared" si="36"/>
        <v>0</v>
      </c>
      <c r="N213" s="5">
        <f t="shared" si="37"/>
        <v>0</v>
      </c>
      <c r="O213" s="5">
        <f t="shared" si="38"/>
        <v>0</v>
      </c>
      <c r="P213" s="5">
        <f t="shared" si="39"/>
        <v>0</v>
      </c>
      <c r="Q213" s="5">
        <f t="shared" si="40"/>
        <v>0</v>
      </c>
      <c r="R213" s="5">
        <f t="shared" si="41"/>
        <v>0</v>
      </c>
      <c r="T213" s="7">
        <f t="shared" si="43"/>
        <v>103.03495762409855</v>
      </c>
      <c r="U213" s="4">
        <f t="shared" si="42"/>
        <v>0</v>
      </c>
      <c r="V213" s="5">
        <f>T213/MAX($T$14:T213)-1</f>
        <v>-2.4417314970883064E-2</v>
      </c>
      <c r="AB213" s="3"/>
    </row>
    <row r="214" spans="1:28" x14ac:dyDescent="0.25">
      <c r="A214" s="6">
        <v>44515</v>
      </c>
      <c r="B214">
        <v>980393.75</v>
      </c>
      <c r="C214">
        <v>1024792.69</v>
      </c>
      <c r="D214">
        <v>1053662</v>
      </c>
      <c r="E214">
        <v>1007549.63</v>
      </c>
      <c r="F214">
        <v>1018023.69</v>
      </c>
      <c r="G214">
        <v>1087931.25</v>
      </c>
      <c r="H214">
        <v>1046994.56</v>
      </c>
      <c r="I214">
        <v>1001004.25</v>
      </c>
      <c r="K214" s="5">
        <f t="shared" si="34"/>
        <v>-2.8105278898808983E-3</v>
      </c>
      <c r="L214" s="5">
        <f t="shared" si="35"/>
        <v>-2.8105122114742143E-3</v>
      </c>
      <c r="M214" s="5">
        <f t="shared" si="36"/>
        <v>-2.8105818323176379E-3</v>
      </c>
      <c r="N214" s="5">
        <f t="shared" si="37"/>
        <v>-2.2730516699265291E-3</v>
      </c>
      <c r="O214" s="5">
        <f t="shared" si="38"/>
        <v>-2.8105297701441767E-3</v>
      </c>
      <c r="P214" s="5">
        <f t="shared" si="39"/>
        <v>-2.8105013989491168E-3</v>
      </c>
      <c r="Q214" s="5">
        <f t="shared" si="40"/>
        <v>-2.8105649293225232E-3</v>
      </c>
      <c r="R214" s="5">
        <f t="shared" si="41"/>
        <v>-2.2730933203305437E-3</v>
      </c>
      <c r="T214" s="7">
        <f t="shared" si="43"/>
        <v>102.75921852262776</v>
      </c>
      <c r="U214" s="4">
        <f t="shared" si="42"/>
        <v>-2.676170377793205E-3</v>
      </c>
      <c r="V214" s="5">
        <f>T214/MAX($T$14:T214)-1</f>
        <v>-2.7028140453645877E-2</v>
      </c>
      <c r="AB214" s="3"/>
    </row>
    <row r="215" spans="1:28" x14ac:dyDescent="0.25">
      <c r="A215" s="6">
        <v>44516</v>
      </c>
      <c r="B215">
        <v>973851.5</v>
      </c>
      <c r="C215">
        <v>1018942.44</v>
      </c>
      <c r="D215">
        <v>1050501.6299999999</v>
      </c>
      <c r="E215">
        <v>1008449.38</v>
      </c>
      <c r="F215">
        <v>1013549.88</v>
      </c>
      <c r="G215">
        <v>1089834.1299999999</v>
      </c>
      <c r="H215">
        <v>1043854.19</v>
      </c>
      <c r="I215">
        <v>1001898.19</v>
      </c>
      <c r="K215" s="5">
        <f t="shared" si="34"/>
        <v>-6.6730841562382404E-3</v>
      </c>
      <c r="L215" s="5">
        <f t="shared" si="35"/>
        <v>-5.708715584222257E-3</v>
      </c>
      <c r="M215" s="5">
        <f t="shared" si="36"/>
        <v>-2.9994153722922023E-3</v>
      </c>
      <c r="N215" s="5">
        <f t="shared" si="37"/>
        <v>8.9300811911363631E-4</v>
      </c>
      <c r="O215" s="5">
        <f t="shared" si="38"/>
        <v>-4.3946030371846412E-3</v>
      </c>
      <c r="P215" s="5">
        <f t="shared" si="39"/>
        <v>1.7490811115130622E-3</v>
      </c>
      <c r="Q215" s="5">
        <f t="shared" si="40"/>
        <v>-2.9994138651494584E-3</v>
      </c>
      <c r="R215" s="5">
        <f t="shared" si="41"/>
        <v>8.9304316140514928E-4</v>
      </c>
      <c r="T215" s="7">
        <f t="shared" si="43"/>
        <v>102.51208132243244</v>
      </c>
      <c r="U215" s="4">
        <f t="shared" si="42"/>
        <v>-2.4050124528818689E-3</v>
      </c>
      <c r="V215" s="5">
        <f>T215/MAX($T$14:T215)-1</f>
        <v>-2.9368149892158524E-2</v>
      </c>
      <c r="AB215" s="3"/>
    </row>
    <row r="216" spans="1:28" x14ac:dyDescent="0.25">
      <c r="A216" s="6">
        <v>44517</v>
      </c>
      <c r="B216">
        <v>973851.5</v>
      </c>
      <c r="C216">
        <v>1018942.44</v>
      </c>
      <c r="D216">
        <v>1050501.6299999999</v>
      </c>
      <c r="E216">
        <v>1008449.38</v>
      </c>
      <c r="F216">
        <v>1013549.88</v>
      </c>
      <c r="G216">
        <v>1089834.1299999999</v>
      </c>
      <c r="H216">
        <v>1043854.19</v>
      </c>
      <c r="I216">
        <v>1001898.19</v>
      </c>
      <c r="K216" s="5">
        <f t="shared" si="34"/>
        <v>0</v>
      </c>
      <c r="L216" s="5">
        <f t="shared" si="35"/>
        <v>0</v>
      </c>
      <c r="M216" s="5">
        <f t="shared" si="36"/>
        <v>0</v>
      </c>
      <c r="N216" s="5">
        <f t="shared" si="37"/>
        <v>0</v>
      </c>
      <c r="O216" s="5">
        <f t="shared" si="38"/>
        <v>0</v>
      </c>
      <c r="P216" s="5">
        <f t="shared" si="39"/>
        <v>0</v>
      </c>
      <c r="Q216" s="5">
        <f t="shared" si="40"/>
        <v>0</v>
      </c>
      <c r="R216" s="5">
        <f t="shared" si="41"/>
        <v>0</v>
      </c>
      <c r="T216" s="7">
        <f t="shared" si="43"/>
        <v>102.51208132243244</v>
      </c>
      <c r="U216" s="4">
        <f t="shared" si="42"/>
        <v>0</v>
      </c>
      <c r="V216" s="5">
        <f>T216/MAX($T$14:T216)-1</f>
        <v>-2.9368149892158524E-2</v>
      </c>
      <c r="AB216" s="3"/>
    </row>
    <row r="217" spans="1:28" x14ac:dyDescent="0.25">
      <c r="A217" s="6">
        <v>44518</v>
      </c>
      <c r="B217">
        <v>973851.5</v>
      </c>
      <c r="C217">
        <v>1018942.44</v>
      </c>
      <c r="D217">
        <v>1050501.6299999999</v>
      </c>
      <c r="E217">
        <v>1008449.38</v>
      </c>
      <c r="F217">
        <v>1013549.88</v>
      </c>
      <c r="G217">
        <v>1089834.1299999999</v>
      </c>
      <c r="H217">
        <v>1043854.19</v>
      </c>
      <c r="I217">
        <v>1001898.19</v>
      </c>
      <c r="K217" s="5">
        <f t="shared" si="34"/>
        <v>0</v>
      </c>
      <c r="L217" s="5">
        <f t="shared" si="35"/>
        <v>0</v>
      </c>
      <c r="M217" s="5">
        <f t="shared" si="36"/>
        <v>0</v>
      </c>
      <c r="N217" s="5">
        <f t="shared" si="37"/>
        <v>0</v>
      </c>
      <c r="O217" s="5">
        <f t="shared" si="38"/>
        <v>0</v>
      </c>
      <c r="P217" s="5">
        <f t="shared" si="39"/>
        <v>0</v>
      </c>
      <c r="Q217" s="5">
        <f t="shared" si="40"/>
        <v>0</v>
      </c>
      <c r="R217" s="5">
        <f t="shared" si="41"/>
        <v>0</v>
      </c>
      <c r="T217" s="7">
        <f t="shared" si="43"/>
        <v>102.51208132243244</v>
      </c>
      <c r="U217" s="4">
        <f t="shared" si="42"/>
        <v>0</v>
      </c>
      <c r="V217" s="5">
        <f>T217/MAX($T$14:T217)-1</f>
        <v>-2.9368149892158524E-2</v>
      </c>
      <c r="AB217" s="3"/>
    </row>
    <row r="218" spans="1:28" x14ac:dyDescent="0.25">
      <c r="A218" s="6">
        <v>44522</v>
      </c>
      <c r="B218">
        <v>980887.38</v>
      </c>
      <c r="C218">
        <v>1026304.13</v>
      </c>
      <c r="D218">
        <v>1057599.3799999999</v>
      </c>
      <c r="E218">
        <v>1005228.69</v>
      </c>
      <c r="F218">
        <v>1020872.56</v>
      </c>
      <c r="G218">
        <v>1097708</v>
      </c>
      <c r="H218">
        <v>1050907.1299999999</v>
      </c>
      <c r="I218">
        <v>998698.38</v>
      </c>
      <c r="K218" s="5">
        <f t="shared" si="34"/>
        <v>7.2247976205817022E-3</v>
      </c>
      <c r="L218" s="5">
        <f t="shared" si="35"/>
        <v>7.2248340151579438E-3</v>
      </c>
      <c r="M218" s="5">
        <f t="shared" si="36"/>
        <v>6.7565340188953105E-3</v>
      </c>
      <c r="N218" s="5">
        <f t="shared" si="37"/>
        <v>-3.1937051713989417E-3</v>
      </c>
      <c r="O218" s="5">
        <f t="shared" si="38"/>
        <v>7.2247850298201577E-3</v>
      </c>
      <c r="P218" s="5">
        <f t="shared" si="39"/>
        <v>7.2248333790023711E-3</v>
      </c>
      <c r="Q218" s="5">
        <f t="shared" si="40"/>
        <v>6.7566333186821481E-3</v>
      </c>
      <c r="R218" s="5">
        <f t="shared" si="41"/>
        <v>-3.1937476601289205E-3</v>
      </c>
      <c r="T218" s="7">
        <f t="shared" si="43"/>
        <v>102.97370558438868</v>
      </c>
      <c r="U218" s="4">
        <f t="shared" si="42"/>
        <v>4.5031205688264714E-3</v>
      </c>
      <c r="V218" s="5">
        <f>T218/MAX($T$14:T218)-1</f>
        <v>-2.4997277643179938E-2</v>
      </c>
      <c r="AB218" s="3"/>
    </row>
    <row r="219" spans="1:28" x14ac:dyDescent="0.25">
      <c r="A219" s="6">
        <v>44523</v>
      </c>
      <c r="B219">
        <v>985900.56</v>
      </c>
      <c r="C219">
        <v>1035515.06</v>
      </c>
      <c r="D219">
        <v>1063124.5</v>
      </c>
      <c r="E219">
        <v>1009284.5</v>
      </c>
      <c r="F219">
        <v>1040654.25</v>
      </c>
      <c r="G219">
        <v>1113747.6299999999</v>
      </c>
      <c r="H219">
        <v>1056397.25</v>
      </c>
      <c r="I219">
        <v>1002727.88</v>
      </c>
      <c r="K219" s="5">
        <f t="shared" si="34"/>
        <v>5.1108619625630514E-3</v>
      </c>
      <c r="L219" s="5">
        <f t="shared" si="35"/>
        <v>8.9748542666392428E-3</v>
      </c>
      <c r="M219" s="5">
        <f t="shared" si="36"/>
        <v>5.2242088114689E-3</v>
      </c>
      <c r="N219" s="5">
        <f t="shared" si="37"/>
        <v>4.0347137326532945E-3</v>
      </c>
      <c r="O219" s="5">
        <f t="shared" si="38"/>
        <v>1.9377237448717333E-2</v>
      </c>
      <c r="P219" s="5">
        <f t="shared" si="39"/>
        <v>1.4611927762209875E-2</v>
      </c>
      <c r="Q219" s="5">
        <f t="shared" si="40"/>
        <v>5.2241723776296212E-3</v>
      </c>
      <c r="R219" s="5">
        <f t="shared" si="41"/>
        <v>4.0347517135252975E-3</v>
      </c>
      <c r="T219" s="7">
        <f t="shared" si="43"/>
        <v>103.83086808125096</v>
      </c>
      <c r="U219" s="4">
        <f t="shared" si="42"/>
        <v>8.3240910094258269E-3</v>
      </c>
      <c r="V219" s="5">
        <f>T219/MAX($T$14:T219)-1</f>
        <v>-1.6881266247843807E-2</v>
      </c>
      <c r="AB219" s="3"/>
    </row>
    <row r="220" spans="1:28" x14ac:dyDescent="0.25">
      <c r="A220" s="6">
        <v>44524</v>
      </c>
      <c r="B220">
        <v>982401.69</v>
      </c>
      <c r="C220">
        <v>1031840.06</v>
      </c>
      <c r="D220">
        <v>1059351.6299999999</v>
      </c>
      <c r="E220">
        <v>1005886.25</v>
      </c>
      <c r="F220">
        <v>1036961.06</v>
      </c>
      <c r="G220">
        <v>1109795</v>
      </c>
      <c r="H220">
        <v>1052648.1299999999</v>
      </c>
      <c r="I220">
        <v>999351.69</v>
      </c>
      <c r="K220" s="5">
        <f t="shared" si="34"/>
        <v>-3.5489076099115557E-3</v>
      </c>
      <c r="L220" s="5">
        <f t="shared" si="35"/>
        <v>-3.5489585250454425E-3</v>
      </c>
      <c r="M220" s="5">
        <f t="shared" si="36"/>
        <v>-3.5488505814701421E-3</v>
      </c>
      <c r="N220" s="5">
        <f t="shared" si="37"/>
        <v>-3.3669891888759018E-3</v>
      </c>
      <c r="O220" s="5">
        <f t="shared" si="38"/>
        <v>-3.5489116582188007E-3</v>
      </c>
      <c r="P220" s="5">
        <f t="shared" si="39"/>
        <v>-3.5489458235703486E-3</v>
      </c>
      <c r="Q220" s="5">
        <f t="shared" si="40"/>
        <v>-3.5489679663593954E-3</v>
      </c>
      <c r="R220" s="5">
        <f t="shared" si="41"/>
        <v>-3.3670052138173867E-3</v>
      </c>
      <c r="T220" s="7">
        <f t="shared" si="43"/>
        <v>103.46710264975614</v>
      </c>
      <c r="U220" s="4">
        <f t="shared" si="42"/>
        <v>-3.5034420709086217E-3</v>
      </c>
      <c r="V220" s="5">
        <f>T220/MAX($T$14:T220)-1</f>
        <v>-2.0325565780369481E-2</v>
      </c>
      <c r="AB220" s="3"/>
    </row>
    <row r="221" spans="1:28" x14ac:dyDescent="0.25">
      <c r="A221" s="6">
        <v>44525</v>
      </c>
      <c r="B221">
        <v>983545.25</v>
      </c>
      <c r="C221">
        <v>1033041.13</v>
      </c>
      <c r="D221">
        <v>1060584.75</v>
      </c>
      <c r="E221">
        <v>1007198.81</v>
      </c>
      <c r="F221">
        <v>1038168.13</v>
      </c>
      <c r="G221">
        <v>1111086.8799999999</v>
      </c>
      <c r="H221">
        <v>1053873.5</v>
      </c>
      <c r="I221">
        <v>1000655.75</v>
      </c>
      <c r="K221" s="5">
        <f t="shared" si="34"/>
        <v>1.1640452287904335E-3</v>
      </c>
      <c r="L221" s="5">
        <f t="shared" si="35"/>
        <v>1.1640079180488261E-3</v>
      </c>
      <c r="M221" s="5">
        <f t="shared" si="36"/>
        <v>1.1640327584148125E-3</v>
      </c>
      <c r="N221" s="5">
        <f t="shared" si="37"/>
        <v>1.3048791550736016E-3</v>
      </c>
      <c r="O221" s="5">
        <f t="shared" si="38"/>
        <v>1.1640456392836285E-3</v>
      </c>
      <c r="P221" s="5">
        <f t="shared" si="39"/>
        <v>1.1640708419120571E-3</v>
      </c>
      <c r="Q221" s="5">
        <f t="shared" si="40"/>
        <v>1.164083196538046E-3</v>
      </c>
      <c r="R221" s="5">
        <f t="shared" si="41"/>
        <v>1.3049059835983368E-3</v>
      </c>
      <c r="T221" s="7">
        <f t="shared" si="43"/>
        <v>103.59118648727951</v>
      </c>
      <c r="U221" s="4">
        <f t="shared" si="42"/>
        <v>1.1992588402074678E-3</v>
      </c>
      <c r="V221" s="5">
        <f>T221/MAX($T$14:T221)-1</f>
        <v>-1.915068255460628E-2</v>
      </c>
      <c r="AB221" s="3"/>
    </row>
    <row r="222" spans="1:28" x14ac:dyDescent="0.25">
      <c r="A222" s="6">
        <v>44526</v>
      </c>
      <c r="B222">
        <v>983545.25</v>
      </c>
      <c r="C222">
        <v>1033041.13</v>
      </c>
      <c r="D222">
        <v>1060584.75</v>
      </c>
      <c r="E222">
        <v>1007198.81</v>
      </c>
      <c r="F222">
        <v>1038168.13</v>
      </c>
      <c r="G222">
        <v>1111086.8799999999</v>
      </c>
      <c r="H222">
        <v>1053873.5</v>
      </c>
      <c r="I222">
        <v>1000655.75</v>
      </c>
      <c r="K222" s="5">
        <f t="shared" si="34"/>
        <v>0</v>
      </c>
      <c r="L222" s="5">
        <f t="shared" si="35"/>
        <v>0</v>
      </c>
      <c r="M222" s="5">
        <f t="shared" si="36"/>
        <v>0</v>
      </c>
      <c r="N222" s="5">
        <f t="shared" si="37"/>
        <v>0</v>
      </c>
      <c r="O222" s="5">
        <f t="shared" si="38"/>
        <v>0</v>
      </c>
      <c r="P222" s="5">
        <f t="shared" si="39"/>
        <v>0</v>
      </c>
      <c r="Q222" s="5">
        <f t="shared" si="40"/>
        <v>0</v>
      </c>
      <c r="R222" s="5">
        <f t="shared" si="41"/>
        <v>0</v>
      </c>
      <c r="T222" s="7">
        <f t="shared" si="43"/>
        <v>103.59118648727951</v>
      </c>
      <c r="U222" s="4">
        <f t="shared" si="42"/>
        <v>0</v>
      </c>
      <c r="V222" s="5">
        <f>T222/MAX($T$14:T222)-1</f>
        <v>-1.915068255460628E-2</v>
      </c>
      <c r="AB222" s="3"/>
    </row>
    <row r="223" spans="1:28" x14ac:dyDescent="0.25">
      <c r="A223" s="6">
        <v>44529</v>
      </c>
      <c r="B223">
        <v>979712.31</v>
      </c>
      <c r="C223">
        <v>1033041.13</v>
      </c>
      <c r="D223">
        <v>1060584.75</v>
      </c>
      <c r="E223">
        <v>1007198.81</v>
      </c>
      <c r="F223">
        <v>1038168.13</v>
      </c>
      <c r="G223">
        <v>1111086.8799999999</v>
      </c>
      <c r="H223">
        <v>1053873.5</v>
      </c>
      <c r="I223">
        <v>1000655.75</v>
      </c>
      <c r="K223" s="5">
        <f t="shared" si="34"/>
        <v>-3.8970652341617784E-3</v>
      </c>
      <c r="L223" s="5">
        <f t="shared" si="35"/>
        <v>0</v>
      </c>
      <c r="M223" s="5">
        <f t="shared" si="36"/>
        <v>0</v>
      </c>
      <c r="N223" s="5">
        <f t="shared" si="37"/>
        <v>0</v>
      </c>
      <c r="O223" s="5">
        <f t="shared" si="38"/>
        <v>0</v>
      </c>
      <c r="P223" s="5">
        <f t="shared" si="39"/>
        <v>0</v>
      </c>
      <c r="Q223" s="5">
        <f t="shared" si="40"/>
        <v>0</v>
      </c>
      <c r="R223" s="5">
        <f t="shared" si="41"/>
        <v>0</v>
      </c>
      <c r="T223" s="7">
        <f t="shared" si="43"/>
        <v>103.54072378585137</v>
      </c>
      <c r="U223" s="4">
        <f t="shared" si="42"/>
        <v>-4.871331542702223E-4</v>
      </c>
      <c r="V223" s="5">
        <f>T223/MAX($T$14:T223)-1</f>
        <v>-1.9628486776477327E-2</v>
      </c>
      <c r="AB223" s="3"/>
    </row>
    <row r="224" spans="1:28" x14ac:dyDescent="0.25">
      <c r="A224" s="6">
        <v>44530</v>
      </c>
      <c r="B224">
        <v>970041.44</v>
      </c>
      <c r="C224">
        <v>1022754.19</v>
      </c>
      <c r="D224">
        <v>1051288.8799999999</v>
      </c>
      <c r="E224">
        <v>1013745.63</v>
      </c>
      <c r="F224">
        <v>1027781.69</v>
      </c>
      <c r="G224">
        <v>1099942.25</v>
      </c>
      <c r="H224">
        <v>1044636.44</v>
      </c>
      <c r="I224">
        <v>1000308.06</v>
      </c>
      <c r="K224" s="5">
        <f t="shared" si="34"/>
        <v>-9.8711324756143304E-3</v>
      </c>
      <c r="L224" s="5">
        <f t="shared" si="35"/>
        <v>-9.9579191004718348E-3</v>
      </c>
      <c r="M224" s="5">
        <f t="shared" si="36"/>
        <v>-8.7648535395216109E-3</v>
      </c>
      <c r="N224" s="5">
        <f t="shared" si="37"/>
        <v>6.5000275367679272E-3</v>
      </c>
      <c r="O224" s="5">
        <f t="shared" si="38"/>
        <v>-1.0004583746950568E-2</v>
      </c>
      <c r="P224" s="5">
        <f t="shared" si="39"/>
        <v>-1.0030385742652137E-2</v>
      </c>
      <c r="Q224" s="5">
        <f t="shared" si="40"/>
        <v>-8.7648659919811189E-3</v>
      </c>
      <c r="R224" s="5">
        <f t="shared" si="41"/>
        <v>-3.4746215169401129E-4</v>
      </c>
      <c r="T224" s="7">
        <f t="shared" si="43"/>
        <v>102.87753023971383</v>
      </c>
      <c r="U224" s="4">
        <f t="shared" si="42"/>
        <v>-6.4051469015147106E-3</v>
      </c>
      <c r="V224" s="5">
        <f>T224/MAX($T$14:T224)-1</f>
        <v>-2.590791033673423E-2</v>
      </c>
      <c r="AB224" s="3"/>
    </row>
    <row r="225" spans="1:28" x14ac:dyDescent="0.25">
      <c r="A225" s="6">
        <v>44531</v>
      </c>
      <c r="B225">
        <v>970041.44</v>
      </c>
      <c r="C225">
        <v>1022754.19</v>
      </c>
      <c r="D225">
        <v>1051288.8799999999</v>
      </c>
      <c r="E225">
        <v>1013745.63</v>
      </c>
      <c r="F225">
        <v>1027781.69</v>
      </c>
      <c r="G225">
        <v>1099942.25</v>
      </c>
      <c r="H225">
        <v>1044636.44</v>
      </c>
      <c r="I225">
        <v>1000308.06</v>
      </c>
      <c r="K225" s="5">
        <f t="shared" si="34"/>
        <v>0</v>
      </c>
      <c r="L225" s="5">
        <f t="shared" si="35"/>
        <v>0</v>
      </c>
      <c r="M225" s="5">
        <f t="shared" si="36"/>
        <v>0</v>
      </c>
      <c r="N225" s="5">
        <f t="shared" si="37"/>
        <v>0</v>
      </c>
      <c r="O225" s="5">
        <f t="shared" si="38"/>
        <v>0</v>
      </c>
      <c r="P225" s="5">
        <f t="shared" si="39"/>
        <v>0</v>
      </c>
      <c r="Q225" s="5">
        <f t="shared" si="40"/>
        <v>0</v>
      </c>
      <c r="R225" s="5">
        <f t="shared" si="41"/>
        <v>0</v>
      </c>
      <c r="T225" s="7">
        <f t="shared" si="43"/>
        <v>102.87753023971383</v>
      </c>
      <c r="U225" s="4">
        <f t="shared" si="42"/>
        <v>0</v>
      </c>
      <c r="V225" s="5">
        <f>T225/MAX($T$14:T225)-1</f>
        <v>-2.590791033673423E-2</v>
      </c>
      <c r="AB225" s="3"/>
    </row>
    <row r="226" spans="1:28" x14ac:dyDescent="0.25">
      <c r="A226" s="6">
        <v>44532</v>
      </c>
      <c r="B226">
        <v>970041.44</v>
      </c>
      <c r="C226">
        <v>1022754.19</v>
      </c>
      <c r="D226">
        <v>1051288.8799999999</v>
      </c>
      <c r="E226">
        <v>1013745.63</v>
      </c>
      <c r="F226">
        <v>1027781.69</v>
      </c>
      <c r="G226">
        <v>1099942.25</v>
      </c>
      <c r="H226">
        <v>1044636.44</v>
      </c>
      <c r="I226">
        <v>1000308.06</v>
      </c>
      <c r="K226" s="5">
        <f t="shared" si="34"/>
        <v>0</v>
      </c>
      <c r="L226" s="5">
        <f t="shared" si="35"/>
        <v>0</v>
      </c>
      <c r="M226" s="5">
        <f t="shared" si="36"/>
        <v>0</v>
      </c>
      <c r="N226" s="5">
        <f t="shared" si="37"/>
        <v>0</v>
      </c>
      <c r="O226" s="5">
        <f t="shared" si="38"/>
        <v>0</v>
      </c>
      <c r="P226" s="5">
        <f t="shared" si="39"/>
        <v>0</v>
      </c>
      <c r="Q226" s="5">
        <f t="shared" si="40"/>
        <v>0</v>
      </c>
      <c r="R226" s="5">
        <f t="shared" si="41"/>
        <v>0</v>
      </c>
      <c r="T226" s="7">
        <f t="shared" si="43"/>
        <v>102.87753023971383</v>
      </c>
      <c r="U226" s="4">
        <f t="shared" si="42"/>
        <v>0</v>
      </c>
      <c r="V226" s="5">
        <f>T226/MAX($T$14:T226)-1</f>
        <v>-2.590791033673423E-2</v>
      </c>
      <c r="AB226" s="3"/>
    </row>
    <row r="227" spans="1:28" x14ac:dyDescent="0.25">
      <c r="A227" s="6">
        <v>44533</v>
      </c>
      <c r="B227">
        <v>970041.44</v>
      </c>
      <c r="C227">
        <v>1022754.19</v>
      </c>
      <c r="D227">
        <v>1051288.8799999999</v>
      </c>
      <c r="E227">
        <v>1013745.63</v>
      </c>
      <c r="F227">
        <v>1027781.69</v>
      </c>
      <c r="G227">
        <v>1099942.25</v>
      </c>
      <c r="H227">
        <v>1044636.44</v>
      </c>
      <c r="I227">
        <v>1000308.06</v>
      </c>
      <c r="K227" s="5">
        <f t="shared" si="34"/>
        <v>0</v>
      </c>
      <c r="L227" s="5">
        <f t="shared" si="35"/>
        <v>0</v>
      </c>
      <c r="M227" s="5">
        <f t="shared" si="36"/>
        <v>0</v>
      </c>
      <c r="N227" s="5">
        <f t="shared" si="37"/>
        <v>0</v>
      </c>
      <c r="O227" s="5">
        <f t="shared" si="38"/>
        <v>0</v>
      </c>
      <c r="P227" s="5">
        <f t="shared" si="39"/>
        <v>0</v>
      </c>
      <c r="Q227" s="5">
        <f t="shared" si="40"/>
        <v>0</v>
      </c>
      <c r="R227" s="5">
        <f t="shared" si="41"/>
        <v>0</v>
      </c>
      <c r="T227" s="7">
        <f t="shared" si="43"/>
        <v>102.87753023971383</v>
      </c>
      <c r="U227" s="4">
        <f t="shared" si="42"/>
        <v>0</v>
      </c>
      <c r="V227" s="5">
        <f>T227/MAX($T$14:T227)-1</f>
        <v>-2.590791033673423E-2</v>
      </c>
      <c r="AB227" s="3"/>
    </row>
    <row r="228" spans="1:28" x14ac:dyDescent="0.25">
      <c r="A228" s="6">
        <v>44536</v>
      </c>
      <c r="B228">
        <v>967108.94</v>
      </c>
      <c r="C228">
        <v>1019662.31</v>
      </c>
      <c r="D228">
        <v>1048110.75</v>
      </c>
      <c r="E228">
        <v>1010681</v>
      </c>
      <c r="F228">
        <v>1024674.69</v>
      </c>
      <c r="G228">
        <v>1096617.1299999999</v>
      </c>
      <c r="H228">
        <v>1041478.44</v>
      </c>
      <c r="I228">
        <v>997284.06</v>
      </c>
      <c r="K228" s="5">
        <f t="shared" si="34"/>
        <v>-3.0230667258915878E-3</v>
      </c>
      <c r="L228" s="5">
        <f t="shared" si="35"/>
        <v>-3.0230919904614684E-3</v>
      </c>
      <c r="M228" s="5">
        <f t="shared" si="36"/>
        <v>-3.023079631547021E-3</v>
      </c>
      <c r="N228" s="5">
        <f t="shared" si="37"/>
        <v>-3.0230759169832533E-3</v>
      </c>
      <c r="O228" s="5">
        <f t="shared" si="38"/>
        <v>-3.0230155199593156E-3</v>
      </c>
      <c r="P228" s="5">
        <f t="shared" si="39"/>
        <v>-3.0229950708776654E-3</v>
      </c>
      <c r="Q228" s="5">
        <f t="shared" si="40"/>
        <v>-3.0230613054240685E-3</v>
      </c>
      <c r="R228" s="5">
        <f t="shared" si="41"/>
        <v>-3.0230687134521483E-3</v>
      </c>
      <c r="T228" s="7">
        <f t="shared" si="43"/>
        <v>102.56652561625229</v>
      </c>
      <c r="U228" s="4">
        <f t="shared" si="42"/>
        <v>-3.023056859324566E-3</v>
      </c>
      <c r="V228" s="5">
        <f>T228/MAX($T$14:T228)-1</f>
        <v>-2.8852646110004598E-2</v>
      </c>
      <c r="AB228" s="3"/>
    </row>
    <row r="229" spans="1:28" x14ac:dyDescent="0.25">
      <c r="A229" s="6">
        <v>44537</v>
      </c>
      <c r="B229">
        <v>992464.94</v>
      </c>
      <c r="C229">
        <v>1022411.56</v>
      </c>
      <c r="D229">
        <v>1045519.75</v>
      </c>
      <c r="E229">
        <v>997370.5</v>
      </c>
      <c r="F229">
        <v>1051133.3799999999</v>
      </c>
      <c r="G229">
        <v>1100135.25</v>
      </c>
      <c r="H229">
        <v>1036080.75</v>
      </c>
      <c r="I229">
        <v>991747.13</v>
      </c>
      <c r="K229" s="5">
        <f t="shared" si="34"/>
        <v>2.6218349299924837E-2</v>
      </c>
      <c r="L229" s="5">
        <f t="shared" si="35"/>
        <v>2.6962357763327116E-3</v>
      </c>
      <c r="M229" s="5">
        <f t="shared" si="36"/>
        <v>-2.4720670024613867E-3</v>
      </c>
      <c r="N229" s="5">
        <f t="shared" si="37"/>
        <v>-1.3169833013581878E-2</v>
      </c>
      <c r="O229" s="5">
        <f t="shared" si="38"/>
        <v>2.5821551228126793E-2</v>
      </c>
      <c r="P229" s="5">
        <f t="shared" si="39"/>
        <v>3.2081570711923746E-3</v>
      </c>
      <c r="Q229" s="5">
        <f t="shared" si="40"/>
        <v>-5.1827189048675448E-3</v>
      </c>
      <c r="R229" s="5">
        <f t="shared" si="41"/>
        <v>-5.552008923114693E-3</v>
      </c>
      <c r="T229" s="7">
        <f t="shared" si="43"/>
        <v>102.97124883817568</v>
      </c>
      <c r="U229" s="4">
        <f t="shared" si="42"/>
        <v>3.9459581914439018E-3</v>
      </c>
      <c r="V229" s="5">
        <f>T229/MAX($T$14:T229)-1</f>
        <v>-2.5020539253823304E-2</v>
      </c>
      <c r="AB229" s="3"/>
    </row>
    <row r="230" spans="1:28" x14ac:dyDescent="0.25">
      <c r="A230" s="6">
        <v>44538</v>
      </c>
      <c r="B230">
        <v>992464.94</v>
      </c>
      <c r="C230">
        <v>1022411.56</v>
      </c>
      <c r="D230">
        <v>1045519.75</v>
      </c>
      <c r="E230">
        <v>997370.5</v>
      </c>
      <c r="F230">
        <v>1051133.3799999999</v>
      </c>
      <c r="G230">
        <v>1100135.25</v>
      </c>
      <c r="H230">
        <v>1036080.75</v>
      </c>
      <c r="I230">
        <v>991747.13</v>
      </c>
      <c r="K230" s="5">
        <f t="shared" si="34"/>
        <v>0</v>
      </c>
      <c r="L230" s="5">
        <f t="shared" si="35"/>
        <v>0</v>
      </c>
      <c r="M230" s="5">
        <f t="shared" si="36"/>
        <v>0</v>
      </c>
      <c r="N230" s="5">
        <f t="shared" si="37"/>
        <v>0</v>
      </c>
      <c r="O230" s="5">
        <f t="shared" si="38"/>
        <v>0</v>
      </c>
      <c r="P230" s="5">
        <f t="shared" si="39"/>
        <v>0</v>
      </c>
      <c r="Q230" s="5">
        <f t="shared" si="40"/>
        <v>0</v>
      </c>
      <c r="R230" s="5">
        <f t="shared" si="41"/>
        <v>0</v>
      </c>
      <c r="T230" s="7">
        <f t="shared" si="43"/>
        <v>102.97124883817568</v>
      </c>
      <c r="U230" s="4">
        <f t="shared" si="42"/>
        <v>0</v>
      </c>
      <c r="V230" s="5">
        <f>T230/MAX($T$14:T230)-1</f>
        <v>-2.5020539253823304E-2</v>
      </c>
      <c r="AB230" s="3"/>
    </row>
    <row r="231" spans="1:28" x14ac:dyDescent="0.25">
      <c r="A231" s="6">
        <v>44539</v>
      </c>
      <c r="B231">
        <v>992464.94</v>
      </c>
      <c r="C231">
        <v>1022411.56</v>
      </c>
      <c r="D231">
        <v>1045519.75</v>
      </c>
      <c r="E231">
        <v>997370.5</v>
      </c>
      <c r="F231">
        <v>1051133.3799999999</v>
      </c>
      <c r="G231">
        <v>1100135.25</v>
      </c>
      <c r="H231">
        <v>1036080.75</v>
      </c>
      <c r="I231">
        <v>991747.13</v>
      </c>
      <c r="K231" s="5">
        <f t="shared" si="34"/>
        <v>0</v>
      </c>
      <c r="L231" s="5">
        <f t="shared" si="35"/>
        <v>0</v>
      </c>
      <c r="M231" s="5">
        <f t="shared" si="36"/>
        <v>0</v>
      </c>
      <c r="N231" s="5">
        <f t="shared" si="37"/>
        <v>0</v>
      </c>
      <c r="O231" s="5">
        <f t="shared" si="38"/>
        <v>0</v>
      </c>
      <c r="P231" s="5">
        <f t="shared" si="39"/>
        <v>0</v>
      </c>
      <c r="Q231" s="5">
        <f t="shared" si="40"/>
        <v>0</v>
      </c>
      <c r="R231" s="5">
        <f t="shared" si="41"/>
        <v>0</v>
      </c>
      <c r="T231" s="7">
        <f t="shared" si="43"/>
        <v>102.97124883817568</v>
      </c>
      <c r="U231" s="4">
        <f t="shared" si="42"/>
        <v>0</v>
      </c>
      <c r="V231" s="5">
        <f>T231/MAX($T$14:T231)-1</f>
        <v>-2.5020539253823304E-2</v>
      </c>
      <c r="AB231" s="3"/>
    </row>
    <row r="232" spans="1:28" x14ac:dyDescent="0.25">
      <c r="A232" s="6">
        <v>44540</v>
      </c>
      <c r="B232">
        <v>993643.56</v>
      </c>
      <c r="C232">
        <v>1021887.56</v>
      </c>
      <c r="D232">
        <v>1044983.94</v>
      </c>
      <c r="E232">
        <v>997370.5</v>
      </c>
      <c r="F232">
        <v>1050594.6299999999</v>
      </c>
      <c r="G232">
        <v>1099571.5</v>
      </c>
      <c r="H232">
        <v>1037311.19</v>
      </c>
      <c r="I232">
        <v>992924.94</v>
      </c>
      <c r="K232" s="5">
        <f t="shared" si="34"/>
        <v>1.1875683991418029E-3</v>
      </c>
      <c r="L232" s="5">
        <f t="shared" si="35"/>
        <v>-5.1251376696093143E-4</v>
      </c>
      <c r="M232" s="5">
        <f t="shared" si="36"/>
        <v>-5.1248194976716288E-4</v>
      </c>
      <c r="N232" s="5">
        <f t="shared" si="37"/>
        <v>0</v>
      </c>
      <c r="O232" s="5">
        <f t="shared" si="38"/>
        <v>-5.1254199538408596E-4</v>
      </c>
      <c r="P232" s="5">
        <f t="shared" si="39"/>
        <v>-5.1243699354242001E-4</v>
      </c>
      <c r="Q232" s="5">
        <f t="shared" si="40"/>
        <v>1.1875908320850836E-3</v>
      </c>
      <c r="R232" s="5">
        <f t="shared" si="41"/>
        <v>1.1876112008510908E-3</v>
      </c>
      <c r="T232" s="7">
        <f t="shared" si="43"/>
        <v>102.99072064632404</v>
      </c>
      <c r="U232" s="4">
        <f t="shared" si="42"/>
        <v>1.8909946580292214E-4</v>
      </c>
      <c r="V232" s="5">
        <f>T232/MAX($T$14:T232)-1</f>
        <v>-2.4836171158627462E-2</v>
      </c>
      <c r="AB232" s="3"/>
    </row>
    <row r="233" spans="1:28" x14ac:dyDescent="0.25">
      <c r="A233" s="6">
        <v>44543</v>
      </c>
      <c r="B233">
        <v>997769.44</v>
      </c>
      <c r="C233">
        <v>1020479.56</v>
      </c>
      <c r="D233">
        <v>1048416.69</v>
      </c>
      <c r="E233">
        <v>997682.19</v>
      </c>
      <c r="F233">
        <v>1054045.8799999999</v>
      </c>
      <c r="G233">
        <v>1103183.5</v>
      </c>
      <c r="H233">
        <v>1046542.69</v>
      </c>
      <c r="I233">
        <v>1001761.44</v>
      </c>
      <c r="K233" s="5">
        <f t="shared" si="34"/>
        <v>4.1522736785009062E-3</v>
      </c>
      <c r="L233" s="5">
        <f t="shared" si="35"/>
        <v>-1.377842391975137E-3</v>
      </c>
      <c r="M233" s="5">
        <f t="shared" si="36"/>
        <v>3.2849787146012055E-3</v>
      </c>
      <c r="N233" s="5">
        <f t="shared" si="37"/>
        <v>3.1251174964563866E-4</v>
      </c>
      <c r="O233" s="5">
        <f t="shared" si="38"/>
        <v>3.2850443943350793E-3</v>
      </c>
      <c r="P233" s="5">
        <f t="shared" si="39"/>
        <v>3.2849159877279543E-3</v>
      </c>
      <c r="Q233" s="5">
        <f t="shared" si="40"/>
        <v>8.899450896697747E-3</v>
      </c>
      <c r="R233" s="5">
        <f t="shared" si="41"/>
        <v>8.8994642434905291E-3</v>
      </c>
      <c r="T233" s="7">
        <f t="shared" si="43"/>
        <v>103.38647275437295</v>
      </c>
      <c r="U233" s="4">
        <f t="shared" si="42"/>
        <v>3.8425996591279904E-3</v>
      </c>
      <c r="V233" s="5">
        <f>T233/MAX($T$14:T233)-1</f>
        <v>-2.1089006962327628E-2</v>
      </c>
      <c r="AB233" s="3"/>
    </row>
    <row r="234" spans="1:28" x14ac:dyDescent="0.25">
      <c r="A234" s="6">
        <v>44544</v>
      </c>
      <c r="B234">
        <v>997699.25</v>
      </c>
      <c r="C234">
        <v>1020024.88</v>
      </c>
      <c r="D234">
        <v>1053176.75</v>
      </c>
      <c r="E234">
        <v>1002211.88</v>
      </c>
      <c r="F234">
        <v>1053521.5</v>
      </c>
      <c r="G234">
        <v>1103017.75</v>
      </c>
      <c r="H234">
        <v>1051294.25</v>
      </c>
      <c r="I234">
        <v>1006309.63</v>
      </c>
      <c r="K234" s="5">
        <f t="shared" si="34"/>
        <v>-7.034691301022189E-5</v>
      </c>
      <c r="L234" s="5">
        <f t="shared" si="35"/>
        <v>-4.4555522503564315E-4</v>
      </c>
      <c r="M234" s="5">
        <f t="shared" si="36"/>
        <v>4.5402367640676733E-3</v>
      </c>
      <c r="N234" s="5">
        <f t="shared" si="37"/>
        <v>4.5402133519092391E-3</v>
      </c>
      <c r="O234" s="5">
        <f t="shared" si="38"/>
        <v>-4.9749257593978413E-4</v>
      </c>
      <c r="P234" s="5">
        <f t="shared" si="39"/>
        <v>-1.5024698973475914E-4</v>
      </c>
      <c r="Q234" s="5">
        <f t="shared" si="40"/>
        <v>4.5402447940274815E-3</v>
      </c>
      <c r="R234" s="5">
        <f t="shared" si="41"/>
        <v>4.5401927229302697E-3</v>
      </c>
      <c r="T234" s="7">
        <f t="shared" si="43"/>
        <v>103.60613341726797</v>
      </c>
      <c r="U234" s="4">
        <f t="shared" si="42"/>
        <v>2.1246557411517819E-3</v>
      </c>
      <c r="V234" s="5">
        <f>T234/MAX($T$14:T234)-1</f>
        <v>-1.9009158100893431E-2</v>
      </c>
      <c r="AB234" s="3"/>
    </row>
    <row r="235" spans="1:28" x14ac:dyDescent="0.25">
      <c r="A235" s="6">
        <v>44545</v>
      </c>
      <c r="B235">
        <v>997699.25</v>
      </c>
      <c r="C235">
        <v>1020024.88</v>
      </c>
      <c r="D235">
        <v>1053176.75</v>
      </c>
      <c r="E235">
        <v>1002211.88</v>
      </c>
      <c r="F235">
        <v>1053521.5</v>
      </c>
      <c r="G235">
        <v>1103017.75</v>
      </c>
      <c r="H235">
        <v>1051294.25</v>
      </c>
      <c r="I235">
        <v>1006309.63</v>
      </c>
      <c r="K235" s="5">
        <f t="shared" si="34"/>
        <v>0</v>
      </c>
      <c r="L235" s="5">
        <f t="shared" si="35"/>
        <v>0</v>
      </c>
      <c r="M235" s="5">
        <f t="shared" si="36"/>
        <v>0</v>
      </c>
      <c r="N235" s="5">
        <f t="shared" si="37"/>
        <v>0</v>
      </c>
      <c r="O235" s="5">
        <f t="shared" si="38"/>
        <v>0</v>
      </c>
      <c r="P235" s="5">
        <f t="shared" si="39"/>
        <v>0</v>
      </c>
      <c r="Q235" s="5">
        <f t="shared" si="40"/>
        <v>0</v>
      </c>
      <c r="R235" s="5">
        <f t="shared" si="41"/>
        <v>0</v>
      </c>
      <c r="T235" s="7">
        <f t="shared" si="43"/>
        <v>103.60613341726797</v>
      </c>
      <c r="U235" s="4">
        <f t="shared" si="42"/>
        <v>0</v>
      </c>
      <c r="V235" s="5">
        <f>T235/MAX($T$14:T235)-1</f>
        <v>-1.9009158100893431E-2</v>
      </c>
      <c r="AB235" s="3"/>
    </row>
    <row r="236" spans="1:28" x14ac:dyDescent="0.25">
      <c r="A236" s="6">
        <v>44546</v>
      </c>
      <c r="B236">
        <v>997699.25</v>
      </c>
      <c r="C236">
        <v>1020024.88</v>
      </c>
      <c r="D236">
        <v>1053176.75</v>
      </c>
      <c r="E236">
        <v>1002211.88</v>
      </c>
      <c r="F236">
        <v>1053521.5</v>
      </c>
      <c r="G236">
        <v>1103017.75</v>
      </c>
      <c r="H236">
        <v>1051294.25</v>
      </c>
      <c r="I236">
        <v>1006309.63</v>
      </c>
      <c r="K236" s="5">
        <f t="shared" si="34"/>
        <v>0</v>
      </c>
      <c r="L236" s="5">
        <f t="shared" si="35"/>
        <v>0</v>
      </c>
      <c r="M236" s="5">
        <f t="shared" si="36"/>
        <v>0</v>
      </c>
      <c r="N236" s="5">
        <f t="shared" si="37"/>
        <v>0</v>
      </c>
      <c r="O236" s="5">
        <f t="shared" si="38"/>
        <v>0</v>
      </c>
      <c r="P236" s="5">
        <f t="shared" si="39"/>
        <v>0</v>
      </c>
      <c r="Q236" s="5">
        <f t="shared" si="40"/>
        <v>0</v>
      </c>
      <c r="R236" s="5">
        <f t="shared" si="41"/>
        <v>0</v>
      </c>
      <c r="T236" s="7">
        <f t="shared" si="43"/>
        <v>103.60613341726797</v>
      </c>
      <c r="U236" s="4">
        <f t="shared" si="42"/>
        <v>0</v>
      </c>
      <c r="V236" s="5">
        <f>T236/MAX($T$14:T236)-1</f>
        <v>-1.9009158100893431E-2</v>
      </c>
      <c r="AB236" s="3"/>
    </row>
    <row r="237" spans="1:28" x14ac:dyDescent="0.25">
      <c r="A237" s="6">
        <v>44547</v>
      </c>
      <c r="B237">
        <v>1002446.38</v>
      </c>
      <c r="C237">
        <v>1019922.88</v>
      </c>
      <c r="D237">
        <v>1053071.3799999999</v>
      </c>
      <c r="E237">
        <v>1002211.88</v>
      </c>
      <c r="F237">
        <v>1058534.25</v>
      </c>
      <c r="G237">
        <v>1102907.5</v>
      </c>
      <c r="H237">
        <v>1051189.1299999999</v>
      </c>
      <c r="I237">
        <v>1006309.63</v>
      </c>
      <c r="K237" s="5">
        <f t="shared" si="34"/>
        <v>4.7580771459936333E-3</v>
      </c>
      <c r="L237" s="5">
        <f t="shared" si="35"/>
        <v>-9.9997560843778643E-5</v>
      </c>
      <c r="M237" s="5">
        <f t="shared" si="36"/>
        <v>-1.0004968301868811E-4</v>
      </c>
      <c r="N237" s="5">
        <f t="shared" si="37"/>
        <v>0</v>
      </c>
      <c r="O237" s="5">
        <f t="shared" si="38"/>
        <v>4.7580898918531123E-3</v>
      </c>
      <c r="P237" s="5">
        <f t="shared" si="39"/>
        <v>-9.9953060592183895E-5</v>
      </c>
      <c r="Q237" s="5">
        <f t="shared" si="40"/>
        <v>-9.9991034860247296E-5</v>
      </c>
      <c r="R237" s="5">
        <f t="shared" si="41"/>
        <v>0</v>
      </c>
      <c r="T237" s="7">
        <f t="shared" si="43"/>
        <v>103.72419488172764</v>
      </c>
      <c r="U237" s="4">
        <f t="shared" si="42"/>
        <v>1.139521962316481E-3</v>
      </c>
      <c r="V237" s="5">
        <f>T237/MAX($T$14:T237)-1</f>
        <v>-1.7891297491718028E-2</v>
      </c>
      <c r="AB237" s="3"/>
    </row>
    <row r="238" spans="1:28" x14ac:dyDescent="0.25">
      <c r="A238" s="6">
        <v>44550</v>
      </c>
      <c r="B238">
        <v>1031622.81</v>
      </c>
      <c r="C238">
        <v>1030883.13</v>
      </c>
      <c r="D238">
        <v>1061678.6299999999</v>
      </c>
      <c r="E238">
        <v>994977.88</v>
      </c>
      <c r="F238">
        <v>1071218.1299999999</v>
      </c>
      <c r="G238">
        <v>1109102</v>
      </c>
      <c r="H238">
        <v>1059780.8799999999</v>
      </c>
      <c r="I238">
        <v>1005963.81</v>
      </c>
      <c r="K238" s="5">
        <f t="shared" si="34"/>
        <v>2.9105227553417823E-2</v>
      </c>
      <c r="L238" s="5">
        <f t="shared" si="35"/>
        <v>1.0746155630904086E-2</v>
      </c>
      <c r="M238" s="5">
        <f t="shared" si="36"/>
        <v>8.1734725332673897E-3</v>
      </c>
      <c r="N238" s="5">
        <f t="shared" si="37"/>
        <v>-7.2180345736871931E-3</v>
      </c>
      <c r="O238" s="5">
        <f t="shared" si="38"/>
        <v>1.1982493717137555E-2</v>
      </c>
      <c r="P238" s="5">
        <f t="shared" si="39"/>
        <v>5.616518157687711E-3</v>
      </c>
      <c r="Q238" s="5">
        <f t="shared" si="40"/>
        <v>8.1733626754683097E-3</v>
      </c>
      <c r="R238" s="5">
        <f t="shared" si="41"/>
        <v>-3.4365168501859777E-4</v>
      </c>
      <c r="T238" s="7">
        <f t="shared" si="43"/>
        <v>104.5829734410908</v>
      </c>
      <c r="U238" s="4">
        <f t="shared" si="42"/>
        <v>8.2794430011471354E-3</v>
      </c>
      <c r="V238" s="5">
        <f>T238/MAX($T$14:T238)-1</f>
        <v>-9.7599844683700088E-3</v>
      </c>
      <c r="AB238" s="3"/>
    </row>
    <row r="239" spans="1:28" x14ac:dyDescent="0.25">
      <c r="A239" s="6">
        <v>44552</v>
      </c>
      <c r="B239">
        <v>1031622.81</v>
      </c>
      <c r="C239">
        <v>1030883.13</v>
      </c>
      <c r="D239">
        <v>1061678.6299999999</v>
      </c>
      <c r="E239">
        <v>994977.88</v>
      </c>
      <c r="F239">
        <v>1071218.1299999999</v>
      </c>
      <c r="G239">
        <v>1109102</v>
      </c>
      <c r="H239">
        <v>1059780.8799999999</v>
      </c>
      <c r="I239">
        <v>1005963.81</v>
      </c>
      <c r="K239" s="5">
        <f t="shared" si="34"/>
        <v>0</v>
      </c>
      <c r="L239" s="5">
        <f t="shared" si="35"/>
        <v>0</v>
      </c>
      <c r="M239" s="5">
        <f t="shared" si="36"/>
        <v>0</v>
      </c>
      <c r="N239" s="5">
        <f t="shared" si="37"/>
        <v>0</v>
      </c>
      <c r="O239" s="5">
        <f t="shared" si="38"/>
        <v>0</v>
      </c>
      <c r="P239" s="5">
        <f t="shared" si="39"/>
        <v>0</v>
      </c>
      <c r="Q239" s="5">
        <f t="shared" si="40"/>
        <v>0</v>
      </c>
      <c r="R239" s="5">
        <f t="shared" si="41"/>
        <v>0</v>
      </c>
      <c r="T239" s="7">
        <f t="shared" si="43"/>
        <v>104.5829734410908</v>
      </c>
      <c r="U239" s="4">
        <f t="shared" si="42"/>
        <v>0</v>
      </c>
      <c r="V239" s="5">
        <f>T239/MAX($T$14:T239)-1</f>
        <v>-9.7599844683700088E-3</v>
      </c>
      <c r="AB239" s="3"/>
    </row>
    <row r="240" spans="1:28" x14ac:dyDescent="0.25">
      <c r="A240" s="6">
        <v>44553</v>
      </c>
      <c r="B240">
        <v>1028586.31</v>
      </c>
      <c r="C240">
        <v>1030883.13</v>
      </c>
      <c r="D240">
        <v>1061678.6299999999</v>
      </c>
      <c r="E240">
        <v>994977.88</v>
      </c>
      <c r="F240">
        <v>1068065.1299999999</v>
      </c>
      <c r="G240">
        <v>1109102</v>
      </c>
      <c r="H240">
        <v>1059780.8799999999</v>
      </c>
      <c r="I240">
        <v>1005963.81</v>
      </c>
      <c r="K240" s="5">
        <f t="shared" si="34"/>
        <v>-2.943420764416782E-3</v>
      </c>
      <c r="L240" s="5">
        <f t="shared" si="35"/>
        <v>0</v>
      </c>
      <c r="M240" s="5">
        <f t="shared" si="36"/>
        <v>0</v>
      </c>
      <c r="N240" s="5">
        <f t="shared" si="37"/>
        <v>0</v>
      </c>
      <c r="O240" s="5">
        <f t="shared" si="38"/>
        <v>-2.9433781147822913E-3</v>
      </c>
      <c r="P240" s="5">
        <f t="shared" si="39"/>
        <v>0</v>
      </c>
      <c r="Q240" s="5">
        <f t="shared" si="40"/>
        <v>0</v>
      </c>
      <c r="R240" s="5">
        <f t="shared" si="41"/>
        <v>0</v>
      </c>
      <c r="T240" s="7">
        <f t="shared" si="43"/>
        <v>104.50601607473625</v>
      </c>
      <c r="U240" s="4">
        <f t="shared" si="42"/>
        <v>-7.3584985989988416E-4</v>
      </c>
      <c r="V240" s="5">
        <f>T240/MAX($T$14:T240)-1</f>
        <v>-1.0488652445066249E-2</v>
      </c>
      <c r="AB240" s="3"/>
    </row>
    <row r="241" spans="1:28" x14ac:dyDescent="0.25">
      <c r="A241" s="6">
        <v>44554</v>
      </c>
      <c r="B241">
        <v>1023439.5</v>
      </c>
      <c r="C241">
        <v>1028256.06</v>
      </c>
      <c r="D241">
        <v>1061277.6299999999</v>
      </c>
      <c r="E241">
        <v>993466.69</v>
      </c>
      <c r="F241">
        <v>1062058.3799999999</v>
      </c>
      <c r="G241">
        <v>1106275.5</v>
      </c>
      <c r="H241">
        <v>1059380.6299999999</v>
      </c>
      <c r="I241">
        <v>1004435.88</v>
      </c>
      <c r="K241" s="5">
        <f t="shared" si="34"/>
        <v>-5.0037706607236609E-3</v>
      </c>
      <c r="L241" s="5">
        <f t="shared" si="35"/>
        <v>-2.548368407192747E-3</v>
      </c>
      <c r="M241" s="5">
        <f t="shared" si="36"/>
        <v>-3.7770375014523072E-4</v>
      </c>
      <c r="N241" s="5">
        <f t="shared" si="37"/>
        <v>-1.5188176846705481E-3</v>
      </c>
      <c r="O241" s="5">
        <f t="shared" si="38"/>
        <v>-5.6239547863528028E-3</v>
      </c>
      <c r="P241" s="5">
        <f t="shared" si="39"/>
        <v>-2.5484581219761271E-3</v>
      </c>
      <c r="Q241" s="5">
        <f t="shared" si="40"/>
        <v>-3.7767241092323545E-4</v>
      </c>
      <c r="R241" s="5">
        <f t="shared" si="41"/>
        <v>-1.5188717375429484E-3</v>
      </c>
      <c r="T241" s="7">
        <f t="shared" si="43"/>
        <v>104.25105251793418</v>
      </c>
      <c r="U241" s="4">
        <f t="shared" si="42"/>
        <v>-2.4397021949409126E-3</v>
      </c>
      <c r="V241" s="5">
        <f>T241/MAX($T$14:T241)-1</f>
        <v>-1.2902765451615061E-2</v>
      </c>
      <c r="AB241" s="3"/>
    </row>
    <row r="242" spans="1:28" x14ac:dyDescent="0.25">
      <c r="A242" s="6">
        <v>44557</v>
      </c>
      <c r="B242">
        <v>1027454.81</v>
      </c>
      <c r="C242">
        <v>1031533.88</v>
      </c>
      <c r="D242">
        <v>1061135.8799999999</v>
      </c>
      <c r="E242">
        <v>997932.38</v>
      </c>
      <c r="F242">
        <v>1065386.75</v>
      </c>
      <c r="G242">
        <v>1109802.1299999999</v>
      </c>
      <c r="H242">
        <v>1059239.1299999999</v>
      </c>
      <c r="I242">
        <v>1008950.88</v>
      </c>
      <c r="K242" s="5">
        <f t="shared" si="34"/>
        <v>3.9233486688758923E-3</v>
      </c>
      <c r="L242" s="5">
        <f t="shared" si="35"/>
        <v>3.1877468341883208E-3</v>
      </c>
      <c r="M242" s="5">
        <f t="shared" si="36"/>
        <v>-1.3356542717291031E-4</v>
      </c>
      <c r="N242" s="5">
        <f t="shared" si="37"/>
        <v>4.4950576048001789E-3</v>
      </c>
      <c r="O242" s="5">
        <f t="shared" si="38"/>
        <v>3.1338861052065958E-3</v>
      </c>
      <c r="P242" s="5">
        <f t="shared" si="39"/>
        <v>3.1878406418652805E-3</v>
      </c>
      <c r="Q242" s="5">
        <f t="shared" si="40"/>
        <v>-1.3356861168967171E-4</v>
      </c>
      <c r="R242" s="5">
        <f t="shared" si="41"/>
        <v>4.4950604512454806E-3</v>
      </c>
      <c r="T242" s="7">
        <f t="shared" si="43"/>
        <v>104.53977328327812</v>
      </c>
      <c r="U242" s="4">
        <f t="shared" si="42"/>
        <v>2.7694757834148959E-3</v>
      </c>
      <c r="V242" s="5">
        <f>T242/MAX($T$14:T242)-1</f>
        <v>-1.0169023564657431E-2</v>
      </c>
      <c r="AB242" s="3"/>
    </row>
    <row r="243" spans="1:28" x14ac:dyDescent="0.25">
      <c r="A243" s="6">
        <v>44558</v>
      </c>
      <c r="B243">
        <v>1027454.81</v>
      </c>
      <c r="C243">
        <v>1031533.88</v>
      </c>
      <c r="D243">
        <v>1061135.8799999999</v>
      </c>
      <c r="E243">
        <v>997932.38</v>
      </c>
      <c r="F243">
        <v>1065386.75</v>
      </c>
      <c r="G243">
        <v>1109802.1299999999</v>
      </c>
      <c r="H243">
        <v>1059239.1299999999</v>
      </c>
      <c r="I243">
        <v>1008950.88</v>
      </c>
      <c r="K243" s="5">
        <f t="shared" si="34"/>
        <v>0</v>
      </c>
      <c r="L243" s="5">
        <f t="shared" si="35"/>
        <v>0</v>
      </c>
      <c r="M243" s="5">
        <f t="shared" si="36"/>
        <v>0</v>
      </c>
      <c r="N243" s="5">
        <f t="shared" si="37"/>
        <v>0</v>
      </c>
      <c r="O243" s="5">
        <f t="shared" si="38"/>
        <v>0</v>
      </c>
      <c r="P243" s="5">
        <f t="shared" si="39"/>
        <v>0</v>
      </c>
      <c r="Q243" s="5">
        <f t="shared" si="40"/>
        <v>0</v>
      </c>
      <c r="R243" s="5">
        <f t="shared" si="41"/>
        <v>0</v>
      </c>
      <c r="T243" s="7">
        <f t="shared" si="43"/>
        <v>104.53977328327812</v>
      </c>
      <c r="U243" s="4">
        <f t="shared" si="42"/>
        <v>0</v>
      </c>
      <c r="V243" s="5">
        <f>T243/MAX($T$14:T243)-1</f>
        <v>-1.0169023564657431E-2</v>
      </c>
      <c r="AB243" s="3"/>
    </row>
    <row r="244" spans="1:28" x14ac:dyDescent="0.25">
      <c r="A244" s="6">
        <v>44559</v>
      </c>
      <c r="B244">
        <v>1027454.81</v>
      </c>
      <c r="C244">
        <v>1031533.88</v>
      </c>
      <c r="D244">
        <v>1061135.8799999999</v>
      </c>
      <c r="E244">
        <v>997932.38</v>
      </c>
      <c r="F244">
        <v>1065386.75</v>
      </c>
      <c r="G244">
        <v>1109802.1299999999</v>
      </c>
      <c r="H244">
        <v>1059239.1299999999</v>
      </c>
      <c r="I244">
        <v>1008950.88</v>
      </c>
      <c r="K244" s="5">
        <f t="shared" si="34"/>
        <v>0</v>
      </c>
      <c r="L244" s="5">
        <f t="shared" si="35"/>
        <v>0</v>
      </c>
      <c r="M244" s="5">
        <f t="shared" si="36"/>
        <v>0</v>
      </c>
      <c r="N244" s="5">
        <f t="shared" si="37"/>
        <v>0</v>
      </c>
      <c r="O244" s="5">
        <f t="shared" si="38"/>
        <v>0</v>
      </c>
      <c r="P244" s="5">
        <f t="shared" si="39"/>
        <v>0</v>
      </c>
      <c r="Q244" s="5">
        <f t="shared" si="40"/>
        <v>0</v>
      </c>
      <c r="R244" s="5">
        <f t="shared" si="41"/>
        <v>0</v>
      </c>
      <c r="T244" s="7">
        <f t="shared" si="43"/>
        <v>104.53977328327812</v>
      </c>
      <c r="U244" s="4">
        <f t="shared" si="42"/>
        <v>0</v>
      </c>
      <c r="V244" s="5">
        <f>T244/MAX($T$14:T244)-1</f>
        <v>-1.0169023564657431E-2</v>
      </c>
      <c r="AB244" s="3"/>
    </row>
    <row r="245" spans="1:28" x14ac:dyDescent="0.25">
      <c r="A245" s="6">
        <v>44560</v>
      </c>
      <c r="B245">
        <v>1027454.81</v>
      </c>
      <c r="C245">
        <v>1031533.88</v>
      </c>
      <c r="D245">
        <v>1061135.8799999999</v>
      </c>
      <c r="E245">
        <v>997932.38</v>
      </c>
      <c r="F245">
        <v>1065386.75</v>
      </c>
      <c r="G245">
        <v>1109802.1299999999</v>
      </c>
      <c r="H245">
        <v>1059239.1299999999</v>
      </c>
      <c r="I245">
        <v>1008950.88</v>
      </c>
      <c r="K245" s="5">
        <f t="shared" si="34"/>
        <v>0</v>
      </c>
      <c r="L245" s="5">
        <f t="shared" si="35"/>
        <v>0</v>
      </c>
      <c r="M245" s="5">
        <f t="shared" si="36"/>
        <v>0</v>
      </c>
      <c r="N245" s="5">
        <f t="shared" si="37"/>
        <v>0</v>
      </c>
      <c r="O245" s="5">
        <f t="shared" si="38"/>
        <v>0</v>
      </c>
      <c r="P245" s="5">
        <f t="shared" si="39"/>
        <v>0</v>
      </c>
      <c r="Q245" s="5">
        <f t="shared" si="40"/>
        <v>0</v>
      </c>
      <c r="R245" s="5">
        <f t="shared" si="41"/>
        <v>0</v>
      </c>
      <c r="T245" s="7">
        <f t="shared" si="43"/>
        <v>104.53977328327812</v>
      </c>
      <c r="U245" s="4">
        <f t="shared" si="42"/>
        <v>0</v>
      </c>
      <c r="V245" s="5">
        <f>T245/MAX($T$14:T245)-1</f>
        <v>-1.0169023564657431E-2</v>
      </c>
      <c r="AB245" s="3"/>
    </row>
    <row r="246" spans="1:28" x14ac:dyDescent="0.25">
      <c r="A246" s="6">
        <v>44561</v>
      </c>
      <c r="B246">
        <v>1027454.81</v>
      </c>
      <c r="C246">
        <v>1031260.5</v>
      </c>
      <c r="D246">
        <v>1061135.8799999999</v>
      </c>
      <c r="E246">
        <v>997667.94</v>
      </c>
      <c r="F246">
        <v>1065386.75</v>
      </c>
      <c r="G246">
        <v>1109508</v>
      </c>
      <c r="H246">
        <v>1059239.1299999999</v>
      </c>
      <c r="I246">
        <v>1008683.5</v>
      </c>
      <c r="K246" s="5">
        <f t="shared" si="34"/>
        <v>0</v>
      </c>
      <c r="L246" s="5">
        <f t="shared" si="35"/>
        <v>-2.6502280274109946E-4</v>
      </c>
      <c r="M246" s="5">
        <f t="shared" si="36"/>
        <v>0</v>
      </c>
      <c r="N246" s="5">
        <f t="shared" si="37"/>
        <v>-2.649878942699857E-4</v>
      </c>
      <c r="O246" s="5">
        <f t="shared" si="38"/>
        <v>0</v>
      </c>
      <c r="P246" s="5">
        <f t="shared" si="39"/>
        <v>-2.6502922642601678E-4</v>
      </c>
      <c r="Q246" s="5">
        <f t="shared" si="40"/>
        <v>0</v>
      </c>
      <c r="R246" s="5">
        <f t="shared" si="41"/>
        <v>-2.650079456791854E-4</v>
      </c>
      <c r="T246" s="7">
        <f t="shared" si="43"/>
        <v>104.52592113778977</v>
      </c>
      <c r="U246" s="4">
        <f t="shared" si="42"/>
        <v>-1.3250598363953592E-4</v>
      </c>
      <c r="V246" s="5">
        <f>T246/MAX($T$14:T246)-1</f>
        <v>-1.0300182091826926E-2</v>
      </c>
      <c r="AB246" s="3"/>
    </row>
    <row r="247" spans="1:28" x14ac:dyDescent="0.25">
      <c r="A247" s="6">
        <v>44564</v>
      </c>
      <c r="B247">
        <v>1051903.25</v>
      </c>
      <c r="C247">
        <v>1051182.5</v>
      </c>
      <c r="D247">
        <v>1085604.75</v>
      </c>
      <c r="E247">
        <v>1014177.13</v>
      </c>
      <c r="F247">
        <v>1086671.25</v>
      </c>
      <c r="G247">
        <v>1130941.5</v>
      </c>
      <c r="H247">
        <v>1083664.3799999999</v>
      </c>
      <c r="I247">
        <v>1025375</v>
      </c>
      <c r="K247" s="5">
        <f t="shared" si="34"/>
        <v>2.3795148713158465E-2</v>
      </c>
      <c r="L247" s="5">
        <f t="shared" si="35"/>
        <v>1.93181063368566E-2</v>
      </c>
      <c r="M247" s="5">
        <f t="shared" si="36"/>
        <v>2.3059129807202483E-2</v>
      </c>
      <c r="N247" s="5">
        <f t="shared" si="37"/>
        <v>1.654778041679883E-2</v>
      </c>
      <c r="O247" s="5">
        <f t="shared" si="38"/>
        <v>1.9978191018426017E-2</v>
      </c>
      <c r="P247" s="5">
        <f t="shared" si="39"/>
        <v>1.9318022042202454E-2</v>
      </c>
      <c r="Q247" s="5">
        <f t="shared" si="40"/>
        <v>2.3059240645688872E-2</v>
      </c>
      <c r="R247" s="5">
        <f t="shared" si="41"/>
        <v>1.6547807116900293E-2</v>
      </c>
      <c r="T247" s="7">
        <f t="shared" si="43"/>
        <v>106.63765082407213</v>
      </c>
      <c r="U247" s="4">
        <f t="shared" si="42"/>
        <v>2.0202928262154252E-2</v>
      </c>
      <c r="V247" s="5">
        <f>T247/MAX($T$14:T247)-1</f>
        <v>0</v>
      </c>
      <c r="AB247" s="3"/>
    </row>
    <row r="248" spans="1:28" x14ac:dyDescent="0.25">
      <c r="A248" s="6">
        <v>44565</v>
      </c>
      <c r="B248">
        <v>1061516.8799999999</v>
      </c>
      <c r="C248">
        <v>1062188.5</v>
      </c>
      <c r="D248">
        <v>1097307.1299999999</v>
      </c>
      <c r="E248">
        <v>1028309</v>
      </c>
      <c r="F248">
        <v>1098844.5</v>
      </c>
      <c r="G248">
        <v>1143694</v>
      </c>
      <c r="H248">
        <v>1095375.75</v>
      </c>
      <c r="I248">
        <v>1036955.69</v>
      </c>
      <c r="K248" s="5">
        <f t="shared" si="34"/>
        <v>9.1392720765905988E-3</v>
      </c>
      <c r="L248" s="5">
        <f t="shared" si="35"/>
        <v>1.0470113419886573E-2</v>
      </c>
      <c r="M248" s="5">
        <f t="shared" si="36"/>
        <v>1.0779595428262345E-2</v>
      </c>
      <c r="N248" s="5">
        <f t="shared" si="37"/>
        <v>1.3934321315251852E-2</v>
      </c>
      <c r="O248" s="5">
        <f t="shared" si="38"/>
        <v>1.1202330051522047E-2</v>
      </c>
      <c r="P248" s="5">
        <f t="shared" si="39"/>
        <v>1.1276003223862574E-2</v>
      </c>
      <c r="Q248" s="5">
        <f t="shared" si="40"/>
        <v>1.0807192905980756E-2</v>
      </c>
      <c r="R248" s="5">
        <f t="shared" si="41"/>
        <v>1.1294102157747066E-2</v>
      </c>
      <c r="T248" s="7">
        <f t="shared" si="43"/>
        <v>107.82270078261354</v>
      </c>
      <c r="U248" s="4">
        <f t="shared" si="42"/>
        <v>1.1112866322387976E-2</v>
      </c>
      <c r="V248" s="5">
        <f>T248/MAX($T$14:T248)-1</f>
        <v>0</v>
      </c>
      <c r="AB248" s="3"/>
    </row>
    <row r="249" spans="1:28" x14ac:dyDescent="0.25">
      <c r="A249" s="6">
        <v>44566</v>
      </c>
      <c r="B249">
        <v>1063203.6299999999</v>
      </c>
      <c r="C249">
        <v>1063876.3799999999</v>
      </c>
      <c r="D249">
        <v>1099050.8799999999</v>
      </c>
      <c r="E249">
        <v>1028482</v>
      </c>
      <c r="F249">
        <v>1100590.6299999999</v>
      </c>
      <c r="G249">
        <v>1145511.3799999999</v>
      </c>
      <c r="H249">
        <v>1097116.3799999999</v>
      </c>
      <c r="I249">
        <v>1037130.19</v>
      </c>
      <c r="K249" s="5">
        <f t="shared" si="34"/>
        <v>1.5889996963589503E-3</v>
      </c>
      <c r="L249" s="5">
        <f t="shared" si="35"/>
        <v>1.589058815831601E-3</v>
      </c>
      <c r="M249" s="5">
        <f t="shared" si="36"/>
        <v>1.5891175335751573E-3</v>
      </c>
      <c r="N249" s="5">
        <f t="shared" si="37"/>
        <v>1.6823736833959657E-4</v>
      </c>
      <c r="O249" s="5">
        <f t="shared" si="38"/>
        <v>1.5890601445427421E-3</v>
      </c>
      <c r="P249" s="5">
        <f t="shared" si="39"/>
        <v>1.5890439225876296E-3</v>
      </c>
      <c r="Q249" s="5">
        <f t="shared" si="40"/>
        <v>1.5890711475032848E-3</v>
      </c>
      <c r="R249" s="5">
        <f t="shared" si="41"/>
        <v>1.6828105740951393E-4</v>
      </c>
      <c r="T249" s="7">
        <f t="shared" si="43"/>
        <v>107.95573876119275</v>
      </c>
      <c r="U249" s="4">
        <f t="shared" si="42"/>
        <v>1.2338587107685595E-3</v>
      </c>
      <c r="V249" s="5">
        <f>T249/MAX($T$14:T249)-1</f>
        <v>0</v>
      </c>
      <c r="AB249" s="3"/>
    </row>
    <row r="250" spans="1:28" x14ac:dyDescent="0.25">
      <c r="A250" s="6">
        <v>44567</v>
      </c>
      <c r="B250">
        <v>1057146.75</v>
      </c>
      <c r="C250">
        <v>1057815.6299999999</v>
      </c>
      <c r="D250">
        <v>1092789.75</v>
      </c>
      <c r="E250">
        <v>1023576.25</v>
      </c>
      <c r="F250">
        <v>1094320.75</v>
      </c>
      <c r="G250">
        <v>1138985.6299999999</v>
      </c>
      <c r="H250">
        <v>1090866.25</v>
      </c>
      <c r="I250">
        <v>1032183.19</v>
      </c>
      <c r="K250" s="5">
        <f t="shared" si="34"/>
        <v>-5.696820278914827E-3</v>
      </c>
      <c r="L250" s="5">
        <f t="shared" si="35"/>
        <v>-5.6968554936805971E-3</v>
      </c>
      <c r="M250" s="5">
        <f t="shared" si="36"/>
        <v>-5.6968518145400493E-3</v>
      </c>
      <c r="N250" s="5">
        <f t="shared" si="37"/>
        <v>-4.7698938824403125E-3</v>
      </c>
      <c r="O250" s="5">
        <f t="shared" si="38"/>
        <v>-5.6968320727933675E-3</v>
      </c>
      <c r="P250" s="5">
        <f t="shared" si="39"/>
        <v>-5.6968006725520715E-3</v>
      </c>
      <c r="Q250" s="5">
        <f t="shared" si="40"/>
        <v>-5.6968705544254705E-3</v>
      </c>
      <c r="R250" s="5">
        <f t="shared" si="41"/>
        <v>-4.7698929678250401E-3</v>
      </c>
      <c r="T250" s="7">
        <f t="shared" si="43"/>
        <v>107.36574961393526</v>
      </c>
      <c r="U250" s="4">
        <f t="shared" si="42"/>
        <v>-5.4651022171464669E-3</v>
      </c>
      <c r="V250" s="5">
        <f>T250/MAX($T$14:T250)-1</f>
        <v>-5.4651022171464669E-3</v>
      </c>
      <c r="AB250" s="3"/>
    </row>
    <row r="251" spans="1:28" x14ac:dyDescent="0.25">
      <c r="A251" s="6">
        <v>44568</v>
      </c>
      <c r="B251">
        <v>1055663.8799999999</v>
      </c>
      <c r="C251">
        <v>1056064</v>
      </c>
      <c r="D251">
        <v>1092822.8799999999</v>
      </c>
      <c r="E251">
        <v>1023607.38</v>
      </c>
      <c r="F251">
        <v>1091721.6299999999</v>
      </c>
      <c r="G251">
        <v>1137099.5</v>
      </c>
      <c r="H251">
        <v>1089434.75</v>
      </c>
      <c r="I251">
        <v>1032214.56</v>
      </c>
      <c r="K251" s="5">
        <f t="shared" si="34"/>
        <v>-1.4027096994813082E-3</v>
      </c>
      <c r="L251" s="5">
        <f t="shared" si="35"/>
        <v>-1.6558934755008803E-3</v>
      </c>
      <c r="M251" s="5">
        <f t="shared" si="36"/>
        <v>3.0316902221994013E-5</v>
      </c>
      <c r="N251" s="5">
        <f t="shared" si="37"/>
        <v>3.0412976072868858E-5</v>
      </c>
      <c r="O251" s="5">
        <f t="shared" si="38"/>
        <v>-2.3750988912529802E-3</v>
      </c>
      <c r="P251" s="5">
        <f t="shared" si="39"/>
        <v>-1.6559734822992889E-3</v>
      </c>
      <c r="Q251" s="5">
        <f t="shared" si="40"/>
        <v>-1.3122598668718899E-3</v>
      </c>
      <c r="R251" s="5">
        <f t="shared" si="41"/>
        <v>3.0391891966408124E-5</v>
      </c>
      <c r="T251" s="7">
        <f t="shared" si="43"/>
        <v>107.25421252182117</v>
      </c>
      <c r="U251" s="4">
        <f t="shared" si="42"/>
        <v>-1.0388517056431346E-3</v>
      </c>
      <c r="V251" s="5">
        <f>T251/MAX($T$14:T251)-1</f>
        <v>-6.4982764920298308E-3</v>
      </c>
      <c r="AB251" s="3"/>
    </row>
    <row r="252" spans="1:28" x14ac:dyDescent="0.25">
      <c r="A252" s="6">
        <v>44571</v>
      </c>
      <c r="B252">
        <v>1056530.8799999999</v>
      </c>
      <c r="C252">
        <v>1057982.3799999999</v>
      </c>
      <c r="D252">
        <v>1092822.8799999999</v>
      </c>
      <c r="E252">
        <v>1023607.38</v>
      </c>
      <c r="F252">
        <v>1092047.25</v>
      </c>
      <c r="G252">
        <v>1139165.1299999999</v>
      </c>
      <c r="H252">
        <v>1091615.1299999999</v>
      </c>
      <c r="I252">
        <v>1032214.56</v>
      </c>
      <c r="K252" s="5">
        <f t="shared" si="34"/>
        <v>8.2128413828086444E-4</v>
      </c>
      <c r="L252" s="5">
        <f t="shared" si="35"/>
        <v>1.8165376340826267E-3</v>
      </c>
      <c r="M252" s="5">
        <f t="shared" si="36"/>
        <v>0</v>
      </c>
      <c r="N252" s="5">
        <f t="shared" si="37"/>
        <v>0</v>
      </c>
      <c r="O252" s="5">
        <f t="shared" si="38"/>
        <v>2.9826284563050365E-4</v>
      </c>
      <c r="P252" s="5">
        <f t="shared" si="39"/>
        <v>1.8165780567134249E-3</v>
      </c>
      <c r="Q252" s="5">
        <f t="shared" si="40"/>
        <v>2.0013864988241981E-3</v>
      </c>
      <c r="R252" s="5">
        <f t="shared" si="41"/>
        <v>0</v>
      </c>
      <c r="T252" s="7">
        <f t="shared" si="43"/>
        <v>107.34476255000128</v>
      </c>
      <c r="U252" s="4">
        <f t="shared" si="42"/>
        <v>8.4425614669145221E-4</v>
      </c>
      <c r="V252" s="5">
        <f>T252/MAX($T$14:T252)-1</f>
        <v>-5.6595065552096369E-3</v>
      </c>
      <c r="AB252" s="3"/>
    </row>
    <row r="253" spans="1:28" x14ac:dyDescent="0.25">
      <c r="A253" s="6">
        <v>44572</v>
      </c>
      <c r="B253">
        <v>1051141.1299999999</v>
      </c>
      <c r="C253">
        <v>1057982.3799999999</v>
      </c>
      <c r="D253">
        <v>1092822.8799999999</v>
      </c>
      <c r="E253">
        <v>1023607.38</v>
      </c>
      <c r="F253">
        <v>1086123.6299999999</v>
      </c>
      <c r="G253">
        <v>1139165.1299999999</v>
      </c>
      <c r="H253">
        <v>1091615.1299999999</v>
      </c>
      <c r="I253">
        <v>1032214.56</v>
      </c>
      <c r="K253" s="5">
        <f t="shared" si="34"/>
        <v>-5.1013653287634853E-3</v>
      </c>
      <c r="L253" s="5">
        <f t="shared" si="35"/>
        <v>0</v>
      </c>
      <c r="M253" s="5">
        <f t="shared" si="36"/>
        <v>0</v>
      </c>
      <c r="N253" s="5">
        <f t="shared" si="37"/>
        <v>0</v>
      </c>
      <c r="O253" s="5">
        <f t="shared" si="38"/>
        <v>-5.4243257331586525E-3</v>
      </c>
      <c r="P253" s="5">
        <f t="shared" si="39"/>
        <v>0</v>
      </c>
      <c r="Q253" s="5">
        <f t="shared" si="40"/>
        <v>0</v>
      </c>
      <c r="R253" s="5">
        <f t="shared" si="41"/>
        <v>0</v>
      </c>
      <c r="T253" s="7">
        <f t="shared" si="43"/>
        <v>107.2035278240367</v>
      </c>
      <c r="U253" s="4">
        <f t="shared" si="42"/>
        <v>-1.3157113827402672E-3</v>
      </c>
      <c r="V253" s="5">
        <f>T253/MAX($T$14:T253)-1</f>
        <v>-6.9677716607544626E-3</v>
      </c>
      <c r="AB253" s="3"/>
    </row>
    <row r="254" spans="1:28" x14ac:dyDescent="0.25">
      <c r="A254" s="6">
        <v>44573</v>
      </c>
      <c r="B254">
        <v>1051141.1299999999</v>
      </c>
      <c r="C254">
        <v>1057982.3799999999</v>
      </c>
      <c r="D254">
        <v>1092822.8799999999</v>
      </c>
      <c r="E254">
        <v>1023607.38</v>
      </c>
      <c r="F254">
        <v>1086123.6299999999</v>
      </c>
      <c r="G254">
        <v>1139165.1299999999</v>
      </c>
      <c r="H254">
        <v>1091615.1299999999</v>
      </c>
      <c r="I254">
        <v>1032214.56</v>
      </c>
      <c r="K254" s="5">
        <f t="shared" si="34"/>
        <v>0</v>
      </c>
      <c r="L254" s="5">
        <f t="shared" si="35"/>
        <v>0</v>
      </c>
      <c r="M254" s="5">
        <f t="shared" si="36"/>
        <v>0</v>
      </c>
      <c r="N254" s="5">
        <f t="shared" si="37"/>
        <v>0</v>
      </c>
      <c r="O254" s="5">
        <f t="shared" si="38"/>
        <v>0</v>
      </c>
      <c r="P254" s="5">
        <f t="shared" si="39"/>
        <v>0</v>
      </c>
      <c r="Q254" s="5">
        <f t="shared" si="40"/>
        <v>0</v>
      </c>
      <c r="R254" s="5">
        <f t="shared" si="41"/>
        <v>0</v>
      </c>
      <c r="T254" s="7">
        <f t="shared" si="43"/>
        <v>107.2035278240367</v>
      </c>
      <c r="U254" s="4">
        <f t="shared" si="42"/>
        <v>0</v>
      </c>
      <c r="V254" s="5">
        <f>T254/MAX($T$14:T254)-1</f>
        <v>-6.9677716607544626E-3</v>
      </c>
      <c r="AB254" s="3"/>
    </row>
    <row r="255" spans="1:28" x14ac:dyDescent="0.25">
      <c r="A255" s="6">
        <v>44574</v>
      </c>
      <c r="B255">
        <v>1051141.1299999999</v>
      </c>
      <c r="C255">
        <v>1057982.3799999999</v>
      </c>
      <c r="D255">
        <v>1092822.8799999999</v>
      </c>
      <c r="E255">
        <v>1023607.38</v>
      </c>
      <c r="F255">
        <v>1086123.6299999999</v>
      </c>
      <c r="G255">
        <v>1139165.1299999999</v>
      </c>
      <c r="H255">
        <v>1091615.1299999999</v>
      </c>
      <c r="I255">
        <v>1032214.56</v>
      </c>
      <c r="K255" s="5">
        <f t="shared" si="34"/>
        <v>0</v>
      </c>
      <c r="L255" s="5">
        <f t="shared" si="35"/>
        <v>0</v>
      </c>
      <c r="M255" s="5">
        <f t="shared" si="36"/>
        <v>0</v>
      </c>
      <c r="N255" s="5">
        <f t="shared" si="37"/>
        <v>0</v>
      </c>
      <c r="O255" s="5">
        <f t="shared" si="38"/>
        <v>0</v>
      </c>
      <c r="P255" s="5">
        <f t="shared" si="39"/>
        <v>0</v>
      </c>
      <c r="Q255" s="5">
        <f t="shared" si="40"/>
        <v>0</v>
      </c>
      <c r="R255" s="5">
        <f t="shared" si="41"/>
        <v>0</v>
      </c>
      <c r="T255" s="7">
        <f t="shared" si="43"/>
        <v>107.2035278240367</v>
      </c>
      <c r="U255" s="4">
        <f t="shared" si="42"/>
        <v>0</v>
      </c>
      <c r="V255" s="5">
        <f>T255/MAX($T$14:T255)-1</f>
        <v>-6.9677716607544626E-3</v>
      </c>
      <c r="AB255" s="3"/>
    </row>
    <row r="256" spans="1:28" x14ac:dyDescent="0.25">
      <c r="A256" s="6">
        <v>44575</v>
      </c>
      <c r="B256">
        <v>1049942</v>
      </c>
      <c r="C256">
        <v>1057262</v>
      </c>
      <c r="D256">
        <v>1092078.8799999999</v>
      </c>
      <c r="E256">
        <v>1023607.38</v>
      </c>
      <c r="F256">
        <v>1084884.5</v>
      </c>
      <c r="G256">
        <v>1138389.5</v>
      </c>
      <c r="H256">
        <v>1090871.8799999999</v>
      </c>
      <c r="I256">
        <v>1031484</v>
      </c>
      <c r="K256" s="5">
        <f t="shared" si="34"/>
        <v>-1.1407887730545685E-3</v>
      </c>
      <c r="L256" s="5">
        <f t="shared" si="35"/>
        <v>-6.8089980855812193E-4</v>
      </c>
      <c r="M256" s="5">
        <f t="shared" si="36"/>
        <v>-6.8080565809525151E-4</v>
      </c>
      <c r="N256" s="5">
        <f t="shared" si="37"/>
        <v>0</v>
      </c>
      <c r="O256" s="5">
        <f t="shared" si="38"/>
        <v>-1.1408738064191404E-3</v>
      </c>
      <c r="P256" s="5">
        <f t="shared" si="39"/>
        <v>-6.8087582701892302E-4</v>
      </c>
      <c r="Q256" s="5">
        <f t="shared" si="40"/>
        <v>-6.8087183804421691E-4</v>
      </c>
      <c r="R256" s="5">
        <f t="shared" si="41"/>
        <v>-7.0775982853799047E-4</v>
      </c>
      <c r="T256" s="7">
        <f t="shared" si="43"/>
        <v>107.12697277255188</v>
      </c>
      <c r="U256" s="4">
        <f t="shared" si="42"/>
        <v>-7.1410944246602659E-4</v>
      </c>
      <c r="V256" s="5">
        <f>T256/MAX($T$14:T256)-1</f>
        <v>-7.6769053516846375E-3</v>
      </c>
      <c r="AB256" s="3"/>
    </row>
    <row r="257" spans="1:28" x14ac:dyDescent="0.25">
      <c r="A257" s="6">
        <v>44578</v>
      </c>
      <c r="B257">
        <v>1045662.25</v>
      </c>
      <c r="C257">
        <v>1055165.6299999999</v>
      </c>
      <c r="D257">
        <v>1089913.5</v>
      </c>
      <c r="E257">
        <v>1023607.38</v>
      </c>
      <c r="F257">
        <v>1082959</v>
      </c>
      <c r="G257">
        <v>1136132.25</v>
      </c>
      <c r="H257">
        <v>1088708.8799999999</v>
      </c>
      <c r="I257">
        <v>1029451.31</v>
      </c>
      <c r="K257" s="5">
        <f t="shared" si="34"/>
        <v>-4.0761775412355705E-3</v>
      </c>
      <c r="L257" s="5">
        <f t="shared" si="35"/>
        <v>-1.9828292324892693E-3</v>
      </c>
      <c r="M257" s="5">
        <f t="shared" si="36"/>
        <v>-1.9828054911197324E-3</v>
      </c>
      <c r="N257" s="5">
        <f t="shared" si="37"/>
        <v>0</v>
      </c>
      <c r="O257" s="5">
        <f t="shared" si="38"/>
        <v>-1.7748433128135233E-3</v>
      </c>
      <c r="P257" s="5">
        <f t="shared" si="39"/>
        <v>-1.9828450631352856E-3</v>
      </c>
      <c r="Q257" s="5">
        <f t="shared" si="40"/>
        <v>-1.982817633909506E-3</v>
      </c>
      <c r="R257" s="5">
        <f t="shared" si="41"/>
        <v>-1.9706461758010052E-3</v>
      </c>
      <c r="T257" s="7">
        <f t="shared" si="43"/>
        <v>106.91602684832986</v>
      </c>
      <c r="U257" s="4">
        <f t="shared" si="42"/>
        <v>-1.9691205563129865E-3</v>
      </c>
      <c r="V257" s="5">
        <f>T257/MAX($T$14:T257)-1</f>
        <v>-9.630909155860734E-3</v>
      </c>
      <c r="AB257" s="3"/>
    </row>
    <row r="258" spans="1:28" x14ac:dyDescent="0.25">
      <c r="A258" s="6">
        <v>44579</v>
      </c>
      <c r="B258">
        <v>1045084.44</v>
      </c>
      <c r="C258">
        <v>1060635.5</v>
      </c>
      <c r="D258">
        <v>1086387.6299999999</v>
      </c>
      <c r="E258">
        <v>1018498.44</v>
      </c>
      <c r="F258">
        <v>1077534.75</v>
      </c>
      <c r="G258">
        <v>1133987.75</v>
      </c>
      <c r="H258">
        <v>1085186.8799999999</v>
      </c>
      <c r="I258">
        <v>1029451.31</v>
      </c>
      <c r="K258" s="5">
        <f t="shared" si="34"/>
        <v>-5.5257804324493343E-4</v>
      </c>
      <c r="L258" s="5">
        <f t="shared" si="35"/>
        <v>5.1838970532049888E-3</v>
      </c>
      <c r="M258" s="5">
        <f t="shared" si="36"/>
        <v>-3.2349998417307013E-3</v>
      </c>
      <c r="N258" s="5">
        <f t="shared" si="37"/>
        <v>-4.9911129011204203E-3</v>
      </c>
      <c r="O258" s="5">
        <f t="shared" si="38"/>
        <v>-5.0087307091034594E-3</v>
      </c>
      <c r="P258" s="5">
        <f t="shared" si="39"/>
        <v>-1.8875443417788462E-3</v>
      </c>
      <c r="Q258" s="5">
        <f t="shared" si="40"/>
        <v>-3.2350245916979992E-3</v>
      </c>
      <c r="R258" s="5">
        <f t="shared" si="41"/>
        <v>0</v>
      </c>
      <c r="T258" s="7">
        <f t="shared" si="43"/>
        <v>106.73258442734804</v>
      </c>
      <c r="U258" s="4">
        <f t="shared" si="42"/>
        <v>-1.7157616719339214E-3</v>
      </c>
      <c r="V258" s="5">
        <f>T258/MAX($T$14:T258)-1</f>
        <v>-1.1330146482999126E-2</v>
      </c>
      <c r="AB258" s="3"/>
    </row>
    <row r="259" spans="1:28" x14ac:dyDescent="0.25">
      <c r="A259" s="6">
        <v>44580</v>
      </c>
      <c r="B259">
        <v>1045013.44</v>
      </c>
      <c r="C259">
        <v>1060563.5</v>
      </c>
      <c r="D259">
        <v>1086313.75</v>
      </c>
      <c r="E259">
        <v>1018429.25</v>
      </c>
      <c r="F259">
        <v>1077461.5</v>
      </c>
      <c r="G259">
        <v>1133910.75</v>
      </c>
      <c r="H259">
        <v>1085113.1299999999</v>
      </c>
      <c r="I259">
        <v>1029381.38</v>
      </c>
      <c r="K259" s="5">
        <f t="shared" si="34"/>
        <v>-6.793709415475746E-5</v>
      </c>
      <c r="L259" s="5">
        <f t="shared" si="35"/>
        <v>-6.7883830024539904E-5</v>
      </c>
      <c r="M259" s="5">
        <f t="shared" si="36"/>
        <v>-6.8005192584763563E-5</v>
      </c>
      <c r="N259" s="5">
        <f t="shared" si="37"/>
        <v>-6.793333920074307E-5</v>
      </c>
      <c r="O259" s="5">
        <f t="shared" si="38"/>
        <v>-6.7979246144989069E-5</v>
      </c>
      <c r="P259" s="5">
        <f t="shared" si="39"/>
        <v>-6.790196807682225E-5</v>
      </c>
      <c r="Q259" s="5">
        <f t="shared" si="40"/>
        <v>-6.7960644714037954E-5</v>
      </c>
      <c r="R259" s="5">
        <f t="shared" si="41"/>
        <v>-6.7929390463405959E-5</v>
      </c>
      <c r="T259" s="7">
        <f t="shared" si="43"/>
        <v>106.72533287273565</v>
      </c>
      <c r="U259" s="4">
        <f t="shared" si="42"/>
        <v>-6.7941338170507404E-5</v>
      </c>
      <c r="V259" s="5">
        <f>T259/MAX($T$14:T259)-1</f>
        <v>-1.1397318035855974E-2</v>
      </c>
      <c r="AB259" s="3"/>
    </row>
    <row r="260" spans="1:28" x14ac:dyDescent="0.25">
      <c r="A260" s="6">
        <v>44581</v>
      </c>
      <c r="B260">
        <v>1046083.25</v>
      </c>
      <c r="C260">
        <v>1061649.25</v>
      </c>
      <c r="D260">
        <v>1087425.8799999999</v>
      </c>
      <c r="E260">
        <v>1019434.38</v>
      </c>
      <c r="F260">
        <v>1078524.8799999999</v>
      </c>
      <c r="G260">
        <v>1135071.6299999999</v>
      </c>
      <c r="H260">
        <v>1086224</v>
      </c>
      <c r="I260">
        <v>1030435.19</v>
      </c>
      <c r="K260" s="5">
        <f t="shared" si="34"/>
        <v>1.0237284603726859E-3</v>
      </c>
      <c r="L260" s="5">
        <f t="shared" si="35"/>
        <v>1.0237482244108698E-3</v>
      </c>
      <c r="M260" s="5">
        <f t="shared" si="36"/>
        <v>1.0237650034345958E-3</v>
      </c>
      <c r="N260" s="5">
        <f t="shared" si="37"/>
        <v>9.8694141001942626E-4</v>
      </c>
      <c r="O260" s="5">
        <f t="shared" si="38"/>
        <v>9.8693085553391846E-4</v>
      </c>
      <c r="P260" s="5">
        <f t="shared" si="39"/>
        <v>1.0237842793181517E-3</v>
      </c>
      <c r="Q260" s="5">
        <f t="shared" si="40"/>
        <v>1.0237365757430616E-3</v>
      </c>
      <c r="R260" s="5">
        <f t="shared" si="41"/>
        <v>1.0237313598968623E-3</v>
      </c>
      <c r="T260" s="7">
        <f t="shared" si="43"/>
        <v>106.83361060786999</v>
      </c>
      <c r="U260" s="4">
        <f t="shared" si="42"/>
        <v>1.0145457710911965E-3</v>
      </c>
      <c r="V260" s="5">
        <f>T260/MAX($T$14:T260)-1</f>
        <v>-1.0394335365579876E-2</v>
      </c>
      <c r="AB260" s="3"/>
    </row>
    <row r="261" spans="1:28" x14ac:dyDescent="0.25">
      <c r="A261" s="6">
        <v>44582</v>
      </c>
      <c r="B261">
        <v>1047135.88</v>
      </c>
      <c r="C261">
        <v>1064772.75</v>
      </c>
      <c r="D261">
        <v>1091074.6299999999</v>
      </c>
      <c r="E261">
        <v>1022549.31</v>
      </c>
      <c r="F261">
        <v>1082861</v>
      </c>
      <c r="G261">
        <v>1137784.25</v>
      </c>
      <c r="H261">
        <v>1090469.3799999999</v>
      </c>
      <c r="I261">
        <v>1033637.5</v>
      </c>
      <c r="K261" s="5">
        <f t="shared" si="34"/>
        <v>1.0062583451173612E-3</v>
      </c>
      <c r="L261" s="5">
        <f t="shared" si="35"/>
        <v>2.9421204790565092E-3</v>
      </c>
      <c r="M261" s="5">
        <f t="shared" si="36"/>
        <v>3.3554011055907385E-3</v>
      </c>
      <c r="N261" s="5">
        <f t="shared" si="37"/>
        <v>3.0555473320412752E-3</v>
      </c>
      <c r="O261" s="5">
        <f t="shared" si="38"/>
        <v>4.0204172202316091E-3</v>
      </c>
      <c r="P261" s="5">
        <f t="shared" si="39"/>
        <v>2.3898227462526567E-3</v>
      </c>
      <c r="Q261" s="5">
        <f t="shared" si="40"/>
        <v>3.9083835378337373E-3</v>
      </c>
      <c r="R261" s="5">
        <f t="shared" si="41"/>
        <v>3.1077257755531829E-3</v>
      </c>
      <c r="T261" s="7">
        <f t="shared" si="43"/>
        <v>107.15124932108228</v>
      </c>
      <c r="U261" s="4">
        <f t="shared" si="42"/>
        <v>2.9732095677096337E-3</v>
      </c>
      <c r="V261" s="5">
        <f>T261/MAX($T$14:T261)-1</f>
        <v>-7.4520303352291206E-3</v>
      </c>
      <c r="AB261" s="3"/>
    </row>
    <row r="262" spans="1:28" x14ac:dyDescent="0.25">
      <c r="A262" s="6">
        <v>44585</v>
      </c>
      <c r="B262">
        <v>1047182</v>
      </c>
      <c r="C262">
        <v>1067532.8799999999</v>
      </c>
      <c r="D262">
        <v>1096358.25</v>
      </c>
      <c r="E262">
        <v>1023064.44</v>
      </c>
      <c r="F262">
        <v>1082606.1299999999</v>
      </c>
      <c r="G262">
        <v>1140738.8799999999</v>
      </c>
      <c r="H262">
        <v>1095745.5</v>
      </c>
      <c r="I262">
        <v>1034158.13</v>
      </c>
      <c r="K262" s="5">
        <f t="shared" si="34"/>
        <v>4.4043949673389093E-5</v>
      </c>
      <c r="L262" s="5">
        <f t="shared" si="35"/>
        <v>2.5922244910943082E-3</v>
      </c>
      <c r="M262" s="5">
        <f t="shared" si="36"/>
        <v>4.842583499535813E-3</v>
      </c>
      <c r="N262" s="5">
        <f t="shared" si="37"/>
        <v>5.0377032673365463E-4</v>
      </c>
      <c r="O262" s="5">
        <f t="shared" si="38"/>
        <v>-2.3536723549943961E-4</v>
      </c>
      <c r="P262" s="5">
        <f t="shared" si="39"/>
        <v>2.5968280014421197E-3</v>
      </c>
      <c r="Q262" s="5">
        <f t="shared" si="40"/>
        <v>4.8383935365521324E-3</v>
      </c>
      <c r="R262" s="5">
        <f t="shared" si="41"/>
        <v>5.0368722110016861E-4</v>
      </c>
      <c r="T262" s="7">
        <f t="shared" si="43"/>
        <v>107.36134832698494</v>
      </c>
      <c r="U262" s="4">
        <f t="shared" si="42"/>
        <v>1.9607704738290183E-3</v>
      </c>
      <c r="V262" s="5">
        <f>T262/MAX($T$14:T262)-1</f>
        <v>-5.505871582451527E-3</v>
      </c>
      <c r="AB262" s="3"/>
    </row>
    <row r="263" spans="1:28" x14ac:dyDescent="0.25">
      <c r="A263" s="6">
        <v>44586</v>
      </c>
      <c r="B263">
        <v>1053038.75</v>
      </c>
      <c r="C263">
        <v>1082090.6299999999</v>
      </c>
      <c r="D263">
        <v>1110325</v>
      </c>
      <c r="E263">
        <v>1038808.56</v>
      </c>
      <c r="F263">
        <v>1093137.75</v>
      </c>
      <c r="G263">
        <v>1168239</v>
      </c>
      <c r="H263">
        <v>1109704.3799999999</v>
      </c>
      <c r="I263">
        <v>1043794.38</v>
      </c>
      <c r="K263" s="5">
        <f t="shared" si="34"/>
        <v>5.5928673334721957E-3</v>
      </c>
      <c r="L263" s="5">
        <f t="shared" si="35"/>
        <v>1.3636816507234917E-2</v>
      </c>
      <c r="M263" s="5">
        <f t="shared" si="36"/>
        <v>1.2739220961761388E-2</v>
      </c>
      <c r="N263" s="5">
        <f t="shared" si="37"/>
        <v>1.5389177244788277E-2</v>
      </c>
      <c r="O263" s="5">
        <f t="shared" si="38"/>
        <v>9.7280254638869579E-3</v>
      </c>
      <c r="P263" s="5">
        <f t="shared" si="39"/>
        <v>2.4107287375003894E-2</v>
      </c>
      <c r="Q263" s="5">
        <f t="shared" si="40"/>
        <v>1.2739162515383207E-2</v>
      </c>
      <c r="R263" s="5">
        <f t="shared" si="41"/>
        <v>9.3179657157460571E-3</v>
      </c>
      <c r="T263" s="7">
        <f t="shared" si="43"/>
        <v>108.74698774915211</v>
      </c>
      <c r="U263" s="4">
        <f t="shared" si="42"/>
        <v>1.2906315389659612E-2</v>
      </c>
      <c r="V263" s="5">
        <f>T263/MAX($T$14:T263)-1</f>
        <v>0</v>
      </c>
      <c r="AB263" s="3"/>
    </row>
    <row r="264" spans="1:28" x14ac:dyDescent="0.25">
      <c r="A264" s="6">
        <v>44588</v>
      </c>
      <c r="B264">
        <v>1053038.75</v>
      </c>
      <c r="C264">
        <v>1082090.6299999999</v>
      </c>
      <c r="D264">
        <v>1110325</v>
      </c>
      <c r="E264">
        <v>1038808.56</v>
      </c>
      <c r="F264">
        <v>1093137.75</v>
      </c>
      <c r="G264">
        <v>1168239</v>
      </c>
      <c r="H264">
        <v>1109704.3799999999</v>
      </c>
      <c r="I264">
        <v>1043794.38</v>
      </c>
      <c r="K264" s="5">
        <f t="shared" si="34"/>
        <v>0</v>
      </c>
      <c r="L264" s="5">
        <f t="shared" si="35"/>
        <v>0</v>
      </c>
      <c r="M264" s="5">
        <f t="shared" si="36"/>
        <v>0</v>
      </c>
      <c r="N264" s="5">
        <f t="shared" si="37"/>
        <v>0</v>
      </c>
      <c r="O264" s="5">
        <f t="shared" si="38"/>
        <v>0</v>
      </c>
      <c r="P264" s="5">
        <f t="shared" si="39"/>
        <v>0</v>
      </c>
      <c r="Q264" s="5">
        <f t="shared" si="40"/>
        <v>0</v>
      </c>
      <c r="R264" s="5">
        <f t="shared" si="41"/>
        <v>0</v>
      </c>
      <c r="T264" s="7">
        <f t="shared" si="43"/>
        <v>108.74698774915211</v>
      </c>
      <c r="U264" s="4">
        <f t="shared" si="42"/>
        <v>0</v>
      </c>
      <c r="V264" s="5">
        <f>T264/MAX($T$14:T264)-1</f>
        <v>0</v>
      </c>
      <c r="AB264" s="3"/>
    </row>
    <row r="265" spans="1:28" x14ac:dyDescent="0.25">
      <c r="A265" s="6">
        <v>44589</v>
      </c>
      <c r="B265">
        <v>1053038.75</v>
      </c>
      <c r="C265">
        <v>1082090.6299999999</v>
      </c>
      <c r="D265">
        <v>1110325</v>
      </c>
      <c r="E265">
        <v>1038808.56</v>
      </c>
      <c r="F265">
        <v>1093137.75</v>
      </c>
      <c r="G265">
        <v>1168239</v>
      </c>
      <c r="H265">
        <v>1109704.3799999999</v>
      </c>
      <c r="I265">
        <v>1043794.38</v>
      </c>
      <c r="K265" s="5">
        <f t="shared" si="34"/>
        <v>0</v>
      </c>
      <c r="L265" s="5">
        <f t="shared" si="35"/>
        <v>0</v>
      </c>
      <c r="M265" s="5">
        <f t="shared" si="36"/>
        <v>0</v>
      </c>
      <c r="N265" s="5">
        <f t="shared" si="37"/>
        <v>0</v>
      </c>
      <c r="O265" s="5">
        <f t="shared" si="38"/>
        <v>0</v>
      </c>
      <c r="P265" s="5">
        <f t="shared" si="39"/>
        <v>0</v>
      </c>
      <c r="Q265" s="5">
        <f t="shared" si="40"/>
        <v>0</v>
      </c>
      <c r="R265" s="5">
        <f t="shared" si="41"/>
        <v>0</v>
      </c>
      <c r="T265" s="7">
        <f t="shared" si="43"/>
        <v>108.74698774915211</v>
      </c>
      <c r="U265" s="4">
        <f t="shared" si="42"/>
        <v>0</v>
      </c>
      <c r="V265" s="5">
        <f>T265/MAX($T$14:T265)-1</f>
        <v>0</v>
      </c>
      <c r="AB265" s="3"/>
    </row>
    <row r="266" spans="1:28" x14ac:dyDescent="0.25">
      <c r="A266" s="6">
        <v>44592</v>
      </c>
      <c r="B266">
        <v>1053038.75</v>
      </c>
      <c r="C266">
        <v>1082090.6299999999</v>
      </c>
      <c r="D266">
        <v>1110325</v>
      </c>
      <c r="E266">
        <v>1038808.56</v>
      </c>
      <c r="F266">
        <v>1093137.75</v>
      </c>
      <c r="G266">
        <v>1168239</v>
      </c>
      <c r="H266">
        <v>1109704.3799999999</v>
      </c>
      <c r="I266">
        <v>1043794.38</v>
      </c>
      <c r="K266" s="5">
        <f t="shared" si="34"/>
        <v>0</v>
      </c>
      <c r="L266" s="5">
        <f t="shared" si="35"/>
        <v>0</v>
      </c>
      <c r="M266" s="5">
        <f t="shared" si="36"/>
        <v>0</v>
      </c>
      <c r="N266" s="5">
        <f t="shared" si="37"/>
        <v>0</v>
      </c>
      <c r="O266" s="5">
        <f t="shared" si="38"/>
        <v>0</v>
      </c>
      <c r="P266" s="5">
        <f t="shared" si="39"/>
        <v>0</v>
      </c>
      <c r="Q266" s="5">
        <f t="shared" si="40"/>
        <v>0</v>
      </c>
      <c r="R266" s="5">
        <f t="shared" si="41"/>
        <v>0</v>
      </c>
      <c r="T266" s="7">
        <f t="shared" si="43"/>
        <v>108.74698774915211</v>
      </c>
      <c r="U266" s="4">
        <f t="shared" si="42"/>
        <v>0</v>
      </c>
      <c r="V266" s="5">
        <f>T266/MAX($T$14:T266)-1</f>
        <v>0</v>
      </c>
      <c r="AB266" s="3"/>
    </row>
    <row r="267" spans="1:28" x14ac:dyDescent="0.25">
      <c r="A267" s="6">
        <v>44593</v>
      </c>
      <c r="B267">
        <v>1054639.25</v>
      </c>
      <c r="C267">
        <v>1076501.3799999999</v>
      </c>
      <c r="D267">
        <v>1101457.8799999999</v>
      </c>
      <c r="E267">
        <v>1028380.25</v>
      </c>
      <c r="F267">
        <v>1082164</v>
      </c>
      <c r="G267">
        <v>1156797</v>
      </c>
      <c r="H267">
        <v>1103278.75</v>
      </c>
      <c r="I267">
        <v>1043794.38</v>
      </c>
      <c r="K267" s="5">
        <f t="shared" si="34"/>
        <v>1.5198870886754534E-3</v>
      </c>
      <c r="L267" s="5">
        <f t="shared" si="35"/>
        <v>-5.1652327864626368E-3</v>
      </c>
      <c r="M267" s="5">
        <f t="shared" si="36"/>
        <v>-7.986058136131402E-3</v>
      </c>
      <c r="N267" s="5">
        <f t="shared" si="37"/>
        <v>-1.0038721667830708E-2</v>
      </c>
      <c r="O267" s="5">
        <f t="shared" si="38"/>
        <v>-1.0038762269439561E-2</v>
      </c>
      <c r="P267" s="5">
        <f t="shared" si="39"/>
        <v>-9.794228749425371E-3</v>
      </c>
      <c r="Q267" s="5">
        <f t="shared" si="40"/>
        <v>-5.79039797968528E-3</v>
      </c>
      <c r="R267" s="5">
        <f t="shared" si="41"/>
        <v>0</v>
      </c>
      <c r="T267" s="7">
        <f t="shared" si="43"/>
        <v>108.10410934390481</v>
      </c>
      <c r="U267" s="4">
        <f t="shared" si="42"/>
        <v>-5.9116893125374381E-3</v>
      </c>
      <c r="V267" s="5">
        <f>T267/MAX($T$14:T267)-1</f>
        <v>-5.9116893125373826E-3</v>
      </c>
      <c r="AB267" s="3"/>
    </row>
    <row r="268" spans="1:28" x14ac:dyDescent="0.25">
      <c r="A268" s="6">
        <v>44594</v>
      </c>
      <c r="B268">
        <v>1054639.25</v>
      </c>
      <c r="C268">
        <v>1076501.3799999999</v>
      </c>
      <c r="D268">
        <v>1101457.8799999999</v>
      </c>
      <c r="E268">
        <v>1028380.25</v>
      </c>
      <c r="F268">
        <v>1082164</v>
      </c>
      <c r="G268">
        <v>1156797</v>
      </c>
      <c r="H268">
        <v>1103278.75</v>
      </c>
      <c r="I268">
        <v>1043794.38</v>
      </c>
      <c r="K268" s="5">
        <f t="shared" si="34"/>
        <v>0</v>
      </c>
      <c r="L268" s="5">
        <f t="shared" si="35"/>
        <v>0</v>
      </c>
      <c r="M268" s="5">
        <f t="shared" si="36"/>
        <v>0</v>
      </c>
      <c r="N268" s="5">
        <f t="shared" si="37"/>
        <v>0</v>
      </c>
      <c r="O268" s="5">
        <f t="shared" si="38"/>
        <v>0</v>
      </c>
      <c r="P268" s="5">
        <f t="shared" si="39"/>
        <v>0</v>
      </c>
      <c r="Q268" s="5">
        <f t="shared" si="40"/>
        <v>0</v>
      </c>
      <c r="R268" s="5">
        <f t="shared" si="41"/>
        <v>0</v>
      </c>
      <c r="T268" s="7">
        <f t="shared" si="43"/>
        <v>108.10410934390481</v>
      </c>
      <c r="U268" s="4">
        <f t="shared" si="42"/>
        <v>0</v>
      </c>
      <c r="V268" s="5">
        <f>T268/MAX($T$14:T268)-1</f>
        <v>-5.9116893125373826E-3</v>
      </c>
      <c r="AB268" s="3"/>
    </row>
    <row r="269" spans="1:28" x14ac:dyDescent="0.25">
      <c r="A269" s="6">
        <v>44595</v>
      </c>
      <c r="B269">
        <v>1054639.25</v>
      </c>
      <c r="C269">
        <v>1076501.3799999999</v>
      </c>
      <c r="D269">
        <v>1101457.8799999999</v>
      </c>
      <c r="E269">
        <v>1028380.25</v>
      </c>
      <c r="F269">
        <v>1082164</v>
      </c>
      <c r="G269">
        <v>1156797</v>
      </c>
      <c r="H269">
        <v>1103278.75</v>
      </c>
      <c r="I269">
        <v>1043794.38</v>
      </c>
      <c r="K269" s="5">
        <f t="shared" si="34"/>
        <v>0</v>
      </c>
      <c r="L269" s="5">
        <f t="shared" si="35"/>
        <v>0</v>
      </c>
      <c r="M269" s="5">
        <f t="shared" si="36"/>
        <v>0</v>
      </c>
      <c r="N269" s="5">
        <f t="shared" si="37"/>
        <v>0</v>
      </c>
      <c r="O269" s="5">
        <f t="shared" si="38"/>
        <v>0</v>
      </c>
      <c r="P269" s="5">
        <f t="shared" si="39"/>
        <v>0</v>
      </c>
      <c r="Q269" s="5">
        <f t="shared" si="40"/>
        <v>0</v>
      </c>
      <c r="R269" s="5">
        <f t="shared" si="41"/>
        <v>0</v>
      </c>
      <c r="T269" s="7">
        <f t="shared" si="43"/>
        <v>108.10410934390481</v>
      </c>
      <c r="U269" s="4">
        <f t="shared" si="42"/>
        <v>0</v>
      </c>
      <c r="V269" s="5">
        <f>T269/MAX($T$14:T269)-1</f>
        <v>-5.9116893125373826E-3</v>
      </c>
      <c r="AB269" s="3"/>
    </row>
    <row r="270" spans="1:28" x14ac:dyDescent="0.25">
      <c r="A270" s="6">
        <v>44596</v>
      </c>
      <c r="B270">
        <v>1053738.5</v>
      </c>
      <c r="C270">
        <v>1075582.1299999999</v>
      </c>
      <c r="D270">
        <v>1100319.8799999999</v>
      </c>
      <c r="E270">
        <v>1028380.25</v>
      </c>
      <c r="F270">
        <v>1082164</v>
      </c>
      <c r="G270">
        <v>1155601.75</v>
      </c>
      <c r="H270">
        <v>1102336.6299999999</v>
      </c>
      <c r="I270">
        <v>1043289.63</v>
      </c>
      <c r="K270" s="5">
        <f t="shared" si="34"/>
        <v>-8.5408351718374576E-4</v>
      </c>
      <c r="L270" s="5">
        <f t="shared" si="35"/>
        <v>-8.5392366148195897E-4</v>
      </c>
      <c r="M270" s="5">
        <f t="shared" si="36"/>
        <v>-1.033176139245584E-3</v>
      </c>
      <c r="N270" s="5">
        <f t="shared" si="37"/>
        <v>0</v>
      </c>
      <c r="O270" s="5">
        <f t="shared" si="38"/>
        <v>0</v>
      </c>
      <c r="P270" s="5">
        <f t="shared" si="39"/>
        <v>-1.0332409229968365E-3</v>
      </c>
      <c r="Q270" s="5">
        <f t="shared" si="40"/>
        <v>-8.53927441274549E-4</v>
      </c>
      <c r="R270" s="5">
        <f t="shared" si="41"/>
        <v>-4.8357225299489048E-4</v>
      </c>
      <c r="T270" s="7">
        <f t="shared" si="43"/>
        <v>108.03503184589904</v>
      </c>
      <c r="U270" s="4">
        <f t="shared" si="42"/>
        <v>-6.3899049189719559E-4</v>
      </c>
      <c r="V270" s="5">
        <f>T270/MAX($T$14:T270)-1</f>
        <v>-6.5469022911728292E-3</v>
      </c>
      <c r="AB270" s="3"/>
    </row>
    <row r="271" spans="1:28" x14ac:dyDescent="0.25">
      <c r="A271" s="6">
        <v>44599</v>
      </c>
      <c r="B271">
        <v>1075999.5</v>
      </c>
      <c r="C271">
        <v>1090239</v>
      </c>
      <c r="D271">
        <v>1105279.1299999999</v>
      </c>
      <c r="E271">
        <v>1034428.31</v>
      </c>
      <c r="F271">
        <v>1089830.1299999999</v>
      </c>
      <c r="G271">
        <v>1163340.25</v>
      </c>
      <c r="H271">
        <v>1107285.8799999999</v>
      </c>
      <c r="I271">
        <v>1048966.5</v>
      </c>
      <c r="K271" s="5">
        <f t="shared" si="34"/>
        <v>2.1125734705527144E-2</v>
      </c>
      <c r="L271" s="5">
        <f t="shared" si="35"/>
        <v>1.3626918476230321E-2</v>
      </c>
      <c r="M271" s="5">
        <f t="shared" si="36"/>
        <v>4.5070984266866176E-3</v>
      </c>
      <c r="N271" s="5">
        <f t="shared" si="37"/>
        <v>5.8811514515180185E-3</v>
      </c>
      <c r="O271" s="5">
        <f t="shared" si="38"/>
        <v>7.0840741329409873E-3</v>
      </c>
      <c r="P271" s="5">
        <f t="shared" si="39"/>
        <v>6.6965111466819049E-3</v>
      </c>
      <c r="Q271" s="5">
        <f t="shared" si="40"/>
        <v>4.4897809483115392E-3</v>
      </c>
      <c r="R271" s="5">
        <f t="shared" si="41"/>
        <v>5.4413173837450923E-3</v>
      </c>
      <c r="T271" s="7">
        <f t="shared" si="43"/>
        <v>108.96484327011697</v>
      </c>
      <c r="U271" s="4">
        <f t="shared" si="42"/>
        <v>8.6065733339552031E-3</v>
      </c>
      <c r="V271" s="5">
        <f>T271/MAX($T$14:T271)-1</f>
        <v>0</v>
      </c>
      <c r="AB271" s="3"/>
    </row>
    <row r="272" spans="1:28" x14ac:dyDescent="0.25">
      <c r="A272" s="6">
        <v>44600</v>
      </c>
      <c r="B272">
        <v>1104060.5</v>
      </c>
      <c r="C272">
        <v>1099567</v>
      </c>
      <c r="D272">
        <v>1102876.5</v>
      </c>
      <c r="E272">
        <v>1029302.88</v>
      </c>
      <c r="F272">
        <v>1078922.25</v>
      </c>
      <c r="G272">
        <v>1155703.8799999999</v>
      </c>
      <c r="H272">
        <v>1104878.8799999999</v>
      </c>
      <c r="I272">
        <v>1049046</v>
      </c>
      <c r="K272" s="5">
        <f t="shared" ref="K272:K335" si="44">B272/B271-1</f>
        <v>2.6079008401026282E-2</v>
      </c>
      <c r="L272" s="5">
        <f t="shared" ref="L272:L335" si="45">C272/C271-1</f>
        <v>8.5559221418423093E-3</v>
      </c>
      <c r="M272" s="5">
        <f t="shared" ref="M272:M335" si="46">D272/D271-1</f>
        <v>-2.1737766820946192E-3</v>
      </c>
      <c r="N272" s="5">
        <f t="shared" ref="N272:N335" si="47">E272/E271-1</f>
        <v>-4.9548431248948033E-3</v>
      </c>
      <c r="O272" s="5">
        <f t="shared" ref="O272:O335" si="48">F272/F271-1</f>
        <v>-1.0008789167904486E-2</v>
      </c>
      <c r="P272" s="5">
        <f t="shared" ref="P272:P335" si="49">G272/G271-1</f>
        <v>-6.5641758720202947E-3</v>
      </c>
      <c r="Q272" s="5">
        <f t="shared" ref="Q272:Q335" si="50">H272/H271-1</f>
        <v>-2.173783702543064E-3</v>
      </c>
      <c r="R272" s="5">
        <f t="shared" ref="R272:R335" si="51">I272/I271-1</f>
        <v>7.5788883629801518E-5</v>
      </c>
      <c r="T272" s="7">
        <f t="shared" si="43"/>
        <v>109.08518609806113</v>
      </c>
      <c r="U272" s="4">
        <f t="shared" ref="U272:U335" si="52">(K272*$K$12%)+(L272*$L$12%)+(M272*$M$12%)+(N272*$N$12%)+(O272*$O$12%)+(P272*$P$12%)+(Q272*$Q$12%)+(R272*$R$12%)</f>
        <v>1.1044188596301407E-3</v>
      </c>
      <c r="V272" s="5">
        <f>T272/MAX($T$14:T272)-1</f>
        <v>0</v>
      </c>
      <c r="AB272" s="3"/>
    </row>
    <row r="273" spans="1:28" x14ac:dyDescent="0.25">
      <c r="A273" s="6">
        <v>44601</v>
      </c>
      <c r="B273">
        <v>1104060.5</v>
      </c>
      <c r="C273">
        <v>1099567</v>
      </c>
      <c r="D273">
        <v>1102876.5</v>
      </c>
      <c r="E273">
        <v>1029302.88</v>
      </c>
      <c r="F273">
        <v>1078922.25</v>
      </c>
      <c r="G273">
        <v>1155703.8799999999</v>
      </c>
      <c r="H273">
        <v>1104878.8799999999</v>
      </c>
      <c r="I273">
        <v>1049046</v>
      </c>
      <c r="K273" s="5">
        <f t="shared" si="44"/>
        <v>0</v>
      </c>
      <c r="L273" s="5">
        <f t="shared" si="45"/>
        <v>0</v>
      </c>
      <c r="M273" s="5">
        <f t="shared" si="46"/>
        <v>0</v>
      </c>
      <c r="N273" s="5">
        <f t="shared" si="47"/>
        <v>0</v>
      </c>
      <c r="O273" s="5">
        <f t="shared" si="48"/>
        <v>0</v>
      </c>
      <c r="P273" s="5">
        <f t="shared" si="49"/>
        <v>0</v>
      </c>
      <c r="Q273" s="5">
        <f t="shared" si="50"/>
        <v>0</v>
      </c>
      <c r="R273" s="5">
        <f t="shared" si="51"/>
        <v>0</v>
      </c>
      <c r="T273" s="7">
        <f t="shared" ref="T273:T336" si="53">T272*(1+U273)</f>
        <v>109.08518609806113</v>
      </c>
      <c r="U273" s="4">
        <f t="shared" si="52"/>
        <v>0</v>
      </c>
      <c r="V273" s="5">
        <f>T273/MAX($T$14:T273)-1</f>
        <v>0</v>
      </c>
      <c r="AB273" s="3"/>
    </row>
    <row r="274" spans="1:28" x14ac:dyDescent="0.25">
      <c r="A274" s="6">
        <v>44602</v>
      </c>
      <c r="B274">
        <v>1103659.25</v>
      </c>
      <c r="C274">
        <v>1099068.1299999999</v>
      </c>
      <c r="D274">
        <v>1102197.8799999999</v>
      </c>
      <c r="E274">
        <v>1028486.81</v>
      </c>
      <c r="F274">
        <v>1078162.5</v>
      </c>
      <c r="G274">
        <v>1155179.5</v>
      </c>
      <c r="H274">
        <v>1104199.1299999999</v>
      </c>
      <c r="I274">
        <v>1048214.25</v>
      </c>
      <c r="K274" s="5">
        <f t="shared" si="44"/>
        <v>-3.6343117066506281E-4</v>
      </c>
      <c r="L274" s="5">
        <f t="shared" si="45"/>
        <v>-4.5369677336637437E-4</v>
      </c>
      <c r="M274" s="5">
        <f t="shared" si="46"/>
        <v>-6.1531821559357436E-4</v>
      </c>
      <c r="N274" s="5">
        <f t="shared" si="47"/>
        <v>-7.9283757566084301E-4</v>
      </c>
      <c r="O274" s="5">
        <f t="shared" si="48"/>
        <v>-7.0417493012120413E-4</v>
      </c>
      <c r="P274" s="5">
        <f t="shared" si="49"/>
        <v>-4.5373214460431299E-4</v>
      </c>
      <c r="Q274" s="5">
        <f t="shared" si="50"/>
        <v>-6.1522580647033198E-4</v>
      </c>
      <c r="R274" s="5">
        <f t="shared" si="51"/>
        <v>-7.9286323002036863E-4</v>
      </c>
      <c r="T274" s="7">
        <f t="shared" si="53"/>
        <v>109.01985389134818</v>
      </c>
      <c r="U274" s="4">
        <f t="shared" si="52"/>
        <v>-5.9890998081275904E-4</v>
      </c>
      <c r="V274" s="5">
        <f>T274/MAX($T$14:T274)-1</f>
        <v>-5.9890998081280067E-4</v>
      </c>
      <c r="AB274" s="3"/>
    </row>
    <row r="275" spans="1:28" x14ac:dyDescent="0.25">
      <c r="A275" s="6">
        <v>44603</v>
      </c>
      <c r="B275">
        <v>1100011</v>
      </c>
      <c r="C275">
        <v>1096872.5</v>
      </c>
      <c r="D275">
        <v>1100399.8799999999</v>
      </c>
      <c r="E275">
        <v>1026532.88</v>
      </c>
      <c r="F275">
        <v>1074302.25</v>
      </c>
      <c r="G275">
        <v>1152280.25</v>
      </c>
      <c r="H275">
        <v>1102104.75</v>
      </c>
      <c r="I275">
        <v>1045792.88</v>
      </c>
      <c r="K275" s="5">
        <f t="shared" si="44"/>
        <v>-3.3055945483173588E-3</v>
      </c>
      <c r="L275" s="5">
        <f t="shared" si="45"/>
        <v>-1.9977196500091665E-3</v>
      </c>
      <c r="M275" s="5">
        <f t="shared" si="46"/>
        <v>-1.6312860264257045E-3</v>
      </c>
      <c r="N275" s="5">
        <f t="shared" si="47"/>
        <v>-1.8998104603792365E-3</v>
      </c>
      <c r="O275" s="5">
        <f t="shared" si="48"/>
        <v>-3.5803972035755027E-3</v>
      </c>
      <c r="P275" s="5">
        <f t="shared" si="49"/>
        <v>-2.5097831116289715E-3</v>
      </c>
      <c r="Q275" s="5">
        <f t="shared" si="50"/>
        <v>-1.8967412155087571E-3</v>
      </c>
      <c r="R275" s="5">
        <f t="shared" si="51"/>
        <v>-2.3099953086880287E-3</v>
      </c>
      <c r="T275" s="7">
        <f t="shared" si="53"/>
        <v>108.75914207491417</v>
      </c>
      <c r="U275" s="4">
        <f t="shared" si="52"/>
        <v>-2.3914159405665908E-3</v>
      </c>
      <c r="V275" s="5">
        <f>T275/MAX($T$14:T275)-1</f>
        <v>-2.9888936785043008E-3</v>
      </c>
      <c r="AB275" s="3"/>
    </row>
    <row r="276" spans="1:28" x14ac:dyDescent="0.25">
      <c r="A276" s="6">
        <v>44606</v>
      </c>
      <c r="B276">
        <v>1106640</v>
      </c>
      <c r="C276">
        <v>1100048.6299999999</v>
      </c>
      <c r="D276">
        <v>1122675.8799999999</v>
      </c>
      <c r="E276">
        <v>1034765.94</v>
      </c>
      <c r="F276">
        <v>1077345.75</v>
      </c>
      <c r="G276">
        <v>1154771.1299999999</v>
      </c>
      <c r="H276">
        <v>1120616.75</v>
      </c>
      <c r="I276">
        <v>1056577.75</v>
      </c>
      <c r="K276" s="5">
        <f t="shared" si="44"/>
        <v>6.0263033733298776E-3</v>
      </c>
      <c r="L276" s="5">
        <f t="shared" si="45"/>
        <v>2.895623693729199E-3</v>
      </c>
      <c r="M276" s="5">
        <f t="shared" si="46"/>
        <v>2.0243550008384181E-2</v>
      </c>
      <c r="N276" s="5">
        <f t="shared" si="47"/>
        <v>8.0202594192597676E-3</v>
      </c>
      <c r="O276" s="5">
        <f t="shared" si="48"/>
        <v>2.8330016063915497E-3</v>
      </c>
      <c r="P276" s="5">
        <f t="shared" si="49"/>
        <v>2.1616963407988798E-3</v>
      </c>
      <c r="Q276" s="5">
        <f t="shared" si="50"/>
        <v>1.6796951469449706E-2</v>
      </c>
      <c r="R276" s="5">
        <f t="shared" si="51"/>
        <v>1.0312625192093527E-2</v>
      </c>
      <c r="T276" s="7">
        <f t="shared" si="53"/>
        <v>109.70113234516054</v>
      </c>
      <c r="U276" s="4">
        <f t="shared" si="52"/>
        <v>8.661251387929586E-3</v>
      </c>
      <c r="V276" s="5">
        <f>T276/MAX($T$14:T276)-1</f>
        <v>0</v>
      </c>
      <c r="AB276" s="3"/>
    </row>
    <row r="277" spans="1:28" x14ac:dyDescent="0.25">
      <c r="A277" s="6">
        <v>44607</v>
      </c>
      <c r="B277">
        <v>1092166.1299999999</v>
      </c>
      <c r="C277">
        <v>1090680</v>
      </c>
      <c r="D277">
        <v>1134557.6299999999</v>
      </c>
      <c r="E277">
        <v>1072380.6299999999</v>
      </c>
      <c r="F277">
        <v>1119469.3799999999</v>
      </c>
      <c r="G277">
        <v>1164892.1299999999</v>
      </c>
      <c r="H277">
        <v>1155204.6299999999</v>
      </c>
      <c r="I277">
        <v>1049419.8799999999</v>
      </c>
      <c r="K277" s="5">
        <f t="shared" si="44"/>
        <v>-1.3079113352129079E-2</v>
      </c>
      <c r="L277" s="5">
        <f t="shared" si="45"/>
        <v>-8.5165598542674692E-3</v>
      </c>
      <c r="M277" s="5">
        <f t="shared" si="46"/>
        <v>1.0583419677636652E-2</v>
      </c>
      <c r="N277" s="5">
        <f t="shared" si="47"/>
        <v>3.6350916227489982E-2</v>
      </c>
      <c r="O277" s="5">
        <f t="shared" si="48"/>
        <v>3.9099453448440125E-2</v>
      </c>
      <c r="P277" s="5">
        <f t="shared" si="49"/>
        <v>8.7645073011133334E-3</v>
      </c>
      <c r="Q277" s="5">
        <f t="shared" si="50"/>
        <v>3.0865039274131867E-2</v>
      </c>
      <c r="R277" s="5">
        <f t="shared" si="51"/>
        <v>-6.7745795328362224E-3</v>
      </c>
      <c r="T277" s="7">
        <f t="shared" si="53"/>
        <v>111.03527751956663</v>
      </c>
      <c r="U277" s="4">
        <f t="shared" si="52"/>
        <v>1.2161635398697399E-2</v>
      </c>
      <c r="V277" s="5">
        <f>T277/MAX($T$14:T277)-1</f>
        <v>0</v>
      </c>
      <c r="AB277" s="3"/>
    </row>
    <row r="278" spans="1:28" x14ac:dyDescent="0.25">
      <c r="A278" s="6">
        <v>44608</v>
      </c>
      <c r="B278">
        <v>1093774.25</v>
      </c>
      <c r="C278">
        <v>1092286</v>
      </c>
      <c r="D278">
        <v>1136724.8799999999</v>
      </c>
      <c r="E278">
        <v>1073795.3799999999</v>
      </c>
      <c r="F278">
        <v>1120946.3799999999</v>
      </c>
      <c r="G278">
        <v>1166607.3799999999</v>
      </c>
      <c r="H278">
        <v>1155229.3799999999</v>
      </c>
      <c r="I278">
        <v>1048818.3799999999</v>
      </c>
      <c r="K278" s="5">
        <f t="shared" si="44"/>
        <v>1.4724133589458788E-3</v>
      </c>
      <c r="L278" s="5">
        <f t="shared" si="45"/>
        <v>1.4724758866029308E-3</v>
      </c>
      <c r="M278" s="5">
        <f t="shared" si="46"/>
        <v>1.9102158785886392E-3</v>
      </c>
      <c r="N278" s="5">
        <f t="shared" si="47"/>
        <v>1.3192610537919869E-3</v>
      </c>
      <c r="O278" s="5">
        <f t="shared" si="48"/>
        <v>1.3193750775031265E-3</v>
      </c>
      <c r="P278" s="5">
        <f t="shared" si="49"/>
        <v>1.4724539344257437E-3</v>
      </c>
      <c r="Q278" s="5">
        <f t="shared" si="50"/>
        <v>2.1424775626055492E-5</v>
      </c>
      <c r="R278" s="5">
        <f t="shared" si="51"/>
        <v>-5.7317381866250905E-4</v>
      </c>
      <c r="T278" s="7">
        <f t="shared" si="53"/>
        <v>111.15206506495237</v>
      </c>
      <c r="U278" s="4">
        <f t="shared" si="52"/>
        <v>1.0518057683527315E-3</v>
      </c>
      <c r="V278" s="5">
        <f>T278/MAX($T$14:T278)-1</f>
        <v>0</v>
      </c>
      <c r="AB278" s="3"/>
    </row>
    <row r="279" spans="1:28" x14ac:dyDescent="0.25">
      <c r="A279" s="6">
        <v>44609</v>
      </c>
      <c r="B279">
        <v>1092902.5</v>
      </c>
      <c r="C279">
        <v>1091415.5</v>
      </c>
      <c r="D279">
        <v>1135847.75</v>
      </c>
      <c r="E279">
        <v>1073036.6299999999</v>
      </c>
      <c r="F279">
        <v>1120154.25</v>
      </c>
      <c r="G279">
        <v>1165677.6299999999</v>
      </c>
      <c r="H279">
        <v>1154576.8799999999</v>
      </c>
      <c r="I279">
        <v>1048296.06</v>
      </c>
      <c r="K279" s="5">
        <f t="shared" si="44"/>
        <v>-7.970109005582815E-4</v>
      </c>
      <c r="L279" s="5">
        <f t="shared" si="45"/>
        <v>-7.9695244652044916E-4</v>
      </c>
      <c r="M279" s="5">
        <f t="shared" si="46"/>
        <v>-7.7162910342909452E-4</v>
      </c>
      <c r="N279" s="5">
        <f t="shared" si="47"/>
        <v>-7.0660575946979165E-4</v>
      </c>
      <c r="O279" s="5">
        <f t="shared" si="48"/>
        <v>-7.066618119592194E-4</v>
      </c>
      <c r="P279" s="5">
        <f t="shared" si="49"/>
        <v>-7.9696907111970194E-4</v>
      </c>
      <c r="Q279" s="5">
        <f t="shared" si="50"/>
        <v>-5.6482289257564489E-4</v>
      </c>
      <c r="R279" s="5">
        <f t="shared" si="51"/>
        <v>-4.9800805359634381E-4</v>
      </c>
      <c r="T279" s="7">
        <f t="shared" si="53"/>
        <v>111.07372147650743</v>
      </c>
      <c r="U279" s="4">
        <f t="shared" si="52"/>
        <v>-7.0483250490356586E-4</v>
      </c>
      <c r="V279" s="5">
        <f>T279/MAX($T$14:T279)-1</f>
        <v>-7.0483250490360749E-4</v>
      </c>
      <c r="AB279" s="3"/>
    </row>
    <row r="280" spans="1:28" x14ac:dyDescent="0.25">
      <c r="A280" s="6">
        <v>44610</v>
      </c>
      <c r="B280">
        <v>1094015</v>
      </c>
      <c r="C280">
        <v>1092526.3799999999</v>
      </c>
      <c r="D280">
        <v>1135511.5</v>
      </c>
      <c r="E280">
        <v>1072719</v>
      </c>
      <c r="F280">
        <v>1119822.6299999999</v>
      </c>
      <c r="G280">
        <v>1165562.6299999999</v>
      </c>
      <c r="H280">
        <v>1154235.1299999999</v>
      </c>
      <c r="I280">
        <v>1047985.75</v>
      </c>
      <c r="K280" s="5">
        <f t="shared" si="44"/>
        <v>1.017931608720879E-3</v>
      </c>
      <c r="L280" s="5">
        <f t="shared" si="45"/>
        <v>1.0178341795583634E-3</v>
      </c>
      <c r="M280" s="5">
        <f t="shared" si="46"/>
        <v>-2.9603439369407791E-4</v>
      </c>
      <c r="N280" s="5">
        <f t="shared" si="47"/>
        <v>-2.9601039807924945E-4</v>
      </c>
      <c r="O280" s="5">
        <f t="shared" si="48"/>
        <v>-2.9604851296161083E-4</v>
      </c>
      <c r="P280" s="5">
        <f t="shared" si="49"/>
        <v>-9.8655062978236785E-5</v>
      </c>
      <c r="Q280" s="5">
        <f t="shared" si="50"/>
        <v>-2.9599588032636071E-4</v>
      </c>
      <c r="R280" s="5">
        <f t="shared" si="51"/>
        <v>-2.9601370437282171E-4</v>
      </c>
      <c r="T280" s="7">
        <f t="shared" si="53"/>
        <v>111.08006667164163</v>
      </c>
      <c r="U280" s="4">
        <f t="shared" si="52"/>
        <v>5.7125979483360623E-5</v>
      </c>
      <c r="V280" s="5">
        <f>T280/MAX($T$14:T280)-1</f>
        <v>-6.4774678966750265E-4</v>
      </c>
      <c r="AB280" s="3"/>
    </row>
    <row r="281" spans="1:28" x14ac:dyDescent="0.25">
      <c r="A281" s="6">
        <v>44613</v>
      </c>
      <c r="B281">
        <v>1087040.6299999999</v>
      </c>
      <c r="C281">
        <v>1086051.6299999999</v>
      </c>
      <c r="D281">
        <v>1130321</v>
      </c>
      <c r="E281">
        <v>1067790.25</v>
      </c>
      <c r="F281">
        <v>1113879.25</v>
      </c>
      <c r="G281">
        <v>1159376.5</v>
      </c>
      <c r="H281">
        <v>1148959</v>
      </c>
      <c r="I281">
        <v>1043170.63</v>
      </c>
      <c r="K281" s="5">
        <f t="shared" si="44"/>
        <v>-6.3750222803161671E-3</v>
      </c>
      <c r="L281" s="5">
        <f t="shared" si="45"/>
        <v>-5.9264015208493337E-3</v>
      </c>
      <c r="M281" s="5">
        <f t="shared" si="46"/>
        <v>-4.5710677522861065E-3</v>
      </c>
      <c r="N281" s="5">
        <f t="shared" si="47"/>
        <v>-4.5946328908129663E-3</v>
      </c>
      <c r="O281" s="5">
        <f t="shared" si="48"/>
        <v>-5.3074298025214128E-3</v>
      </c>
      <c r="P281" s="5">
        <f t="shared" si="49"/>
        <v>-5.3074196450515476E-3</v>
      </c>
      <c r="Q281" s="5">
        <f t="shared" si="50"/>
        <v>-4.5711050225961669E-3</v>
      </c>
      <c r="R281" s="5">
        <f t="shared" si="51"/>
        <v>-4.5946426275357277E-3</v>
      </c>
      <c r="T281" s="7">
        <f t="shared" si="53"/>
        <v>110.50734171427472</v>
      </c>
      <c r="U281" s="4">
        <f t="shared" si="52"/>
        <v>-5.1559651927461786E-3</v>
      </c>
      <c r="V281" s="5">
        <f>T281/MAX($T$14:T281)-1</f>
        <v>-5.8003722225125065E-3</v>
      </c>
      <c r="AB281" s="3"/>
    </row>
    <row r="282" spans="1:28" x14ac:dyDescent="0.25">
      <c r="A282" s="6">
        <v>44614</v>
      </c>
      <c r="B282">
        <v>1078351.8799999999</v>
      </c>
      <c r="C282">
        <v>1080095.5</v>
      </c>
      <c r="D282">
        <v>1128374.5</v>
      </c>
      <c r="E282">
        <v>1060885.5</v>
      </c>
      <c r="F282">
        <v>1102695.3799999999</v>
      </c>
      <c r="G282">
        <v>1156184.75</v>
      </c>
      <c r="H282">
        <v>1146980.3799999999</v>
      </c>
      <c r="I282">
        <v>1041387.75</v>
      </c>
      <c r="K282" s="5">
        <f t="shared" si="44"/>
        <v>-7.9930315024195897E-3</v>
      </c>
      <c r="L282" s="5">
        <f t="shared" si="45"/>
        <v>-5.484205203025061E-3</v>
      </c>
      <c r="M282" s="5">
        <f t="shared" si="46"/>
        <v>-1.7220771798454049E-3</v>
      </c>
      <c r="N282" s="5">
        <f t="shared" si="47"/>
        <v>-6.4663916906901875E-3</v>
      </c>
      <c r="O282" s="5">
        <f t="shared" si="48"/>
        <v>-1.0040468928746216E-2</v>
      </c>
      <c r="P282" s="5">
        <f t="shared" si="49"/>
        <v>-2.7529883519288312E-3</v>
      </c>
      <c r="Q282" s="5">
        <f t="shared" si="50"/>
        <v>-1.7220980034972078E-3</v>
      </c>
      <c r="R282" s="5">
        <f t="shared" si="51"/>
        <v>-1.7090971972629765E-3</v>
      </c>
      <c r="T282" s="7">
        <f t="shared" si="53"/>
        <v>109.98394637108383</v>
      </c>
      <c r="U282" s="4">
        <f t="shared" si="52"/>
        <v>-4.7362947571769343E-3</v>
      </c>
      <c r="V282" s="5">
        <f>T282/MAX($T$14:T282)-1</f>
        <v>-1.0509194707142289E-2</v>
      </c>
      <c r="AB282" s="3"/>
    </row>
    <row r="283" spans="1:28" x14ac:dyDescent="0.25">
      <c r="A283" s="6">
        <v>44615</v>
      </c>
      <c r="B283">
        <v>1078351.8799999999</v>
      </c>
      <c r="C283">
        <v>1080095.5</v>
      </c>
      <c r="D283">
        <v>1128374.5</v>
      </c>
      <c r="E283">
        <v>1060885.5</v>
      </c>
      <c r="F283">
        <v>1102695.3799999999</v>
      </c>
      <c r="G283">
        <v>1156184.75</v>
      </c>
      <c r="H283">
        <v>1146980.3799999999</v>
      </c>
      <c r="I283">
        <v>1041387.75</v>
      </c>
      <c r="K283" s="5">
        <f t="shared" si="44"/>
        <v>0</v>
      </c>
      <c r="L283" s="5">
        <f t="shared" si="45"/>
        <v>0</v>
      </c>
      <c r="M283" s="5">
        <f t="shared" si="46"/>
        <v>0</v>
      </c>
      <c r="N283" s="5">
        <f t="shared" si="47"/>
        <v>0</v>
      </c>
      <c r="O283" s="5">
        <f t="shared" si="48"/>
        <v>0</v>
      </c>
      <c r="P283" s="5">
        <f t="shared" si="49"/>
        <v>0</v>
      </c>
      <c r="Q283" s="5">
        <f t="shared" si="50"/>
        <v>0</v>
      </c>
      <c r="R283" s="5">
        <f t="shared" si="51"/>
        <v>0</v>
      </c>
      <c r="T283" s="7">
        <f t="shared" si="53"/>
        <v>109.98394637108383</v>
      </c>
      <c r="U283" s="4">
        <f t="shared" si="52"/>
        <v>0</v>
      </c>
      <c r="V283" s="5">
        <f>T283/MAX($T$14:T283)-1</f>
        <v>-1.0509194707142289E-2</v>
      </c>
      <c r="AB283" s="3"/>
    </row>
    <row r="284" spans="1:28" x14ac:dyDescent="0.25">
      <c r="A284" s="6">
        <v>44616</v>
      </c>
      <c r="B284">
        <v>1078351.8799999999</v>
      </c>
      <c r="C284">
        <v>1080095.5</v>
      </c>
      <c r="D284">
        <v>1128374.5</v>
      </c>
      <c r="E284">
        <v>1060885.5</v>
      </c>
      <c r="F284">
        <v>1102695.3799999999</v>
      </c>
      <c r="G284">
        <v>1156184.75</v>
      </c>
      <c r="H284">
        <v>1146980.3799999999</v>
      </c>
      <c r="I284">
        <v>1041387.75</v>
      </c>
      <c r="K284" s="5">
        <f t="shared" si="44"/>
        <v>0</v>
      </c>
      <c r="L284" s="5">
        <f t="shared" si="45"/>
        <v>0</v>
      </c>
      <c r="M284" s="5">
        <f t="shared" si="46"/>
        <v>0</v>
      </c>
      <c r="N284" s="5">
        <f t="shared" si="47"/>
        <v>0</v>
      </c>
      <c r="O284" s="5">
        <f t="shared" si="48"/>
        <v>0</v>
      </c>
      <c r="P284" s="5">
        <f t="shared" si="49"/>
        <v>0</v>
      </c>
      <c r="Q284" s="5">
        <f t="shared" si="50"/>
        <v>0</v>
      </c>
      <c r="R284" s="5">
        <f t="shared" si="51"/>
        <v>0</v>
      </c>
      <c r="T284" s="7">
        <f t="shared" si="53"/>
        <v>109.98394637108383</v>
      </c>
      <c r="U284" s="4">
        <f t="shared" si="52"/>
        <v>0</v>
      </c>
      <c r="V284" s="5">
        <f>T284/MAX($T$14:T284)-1</f>
        <v>-1.0509194707142289E-2</v>
      </c>
      <c r="AB284" s="3"/>
    </row>
    <row r="285" spans="1:28" x14ac:dyDescent="0.25">
      <c r="A285" s="6">
        <v>44617</v>
      </c>
      <c r="B285">
        <v>1076292.25</v>
      </c>
      <c r="C285">
        <v>1078032.6299999999</v>
      </c>
      <c r="D285">
        <v>1126219.3799999999</v>
      </c>
      <c r="E285">
        <v>1060885.5</v>
      </c>
      <c r="F285">
        <v>1102695.3799999999</v>
      </c>
      <c r="G285">
        <v>1153976.6299999999</v>
      </c>
      <c r="H285">
        <v>1144789.8799999999</v>
      </c>
      <c r="I285">
        <v>1039398.81</v>
      </c>
      <c r="K285" s="5">
        <f t="shared" si="44"/>
        <v>-1.9099795142935028E-3</v>
      </c>
      <c r="L285" s="5">
        <f t="shared" si="45"/>
        <v>-1.9098959304988394E-3</v>
      </c>
      <c r="M285" s="5">
        <f t="shared" si="46"/>
        <v>-1.9099332712677608E-3</v>
      </c>
      <c r="N285" s="5">
        <f t="shared" si="47"/>
        <v>0</v>
      </c>
      <c r="O285" s="5">
        <f t="shared" si="48"/>
        <v>0</v>
      </c>
      <c r="P285" s="5">
        <f t="shared" si="49"/>
        <v>-1.9098331819374925E-3</v>
      </c>
      <c r="Q285" s="5">
        <f t="shared" si="50"/>
        <v>-1.9097972713361111E-3</v>
      </c>
      <c r="R285" s="5">
        <f t="shared" si="51"/>
        <v>-1.9098937931619764E-3</v>
      </c>
      <c r="T285" s="7">
        <f t="shared" si="53"/>
        <v>109.8264035383344</v>
      </c>
      <c r="U285" s="4">
        <f t="shared" si="52"/>
        <v>-1.4324166203119604E-3</v>
      </c>
      <c r="V285" s="5">
        <f>T285/MAX($T$14:T285)-1</f>
        <v>-1.1926557782289571E-2</v>
      </c>
      <c r="AB285" s="3"/>
    </row>
    <row r="286" spans="1:28" x14ac:dyDescent="0.25">
      <c r="A286" s="6">
        <v>44620</v>
      </c>
      <c r="B286">
        <v>1075682.25</v>
      </c>
      <c r="C286">
        <v>1077985.8799999999</v>
      </c>
      <c r="D286">
        <v>1121989.25</v>
      </c>
      <c r="E286">
        <v>1058434.25</v>
      </c>
      <c r="F286">
        <v>1099851.8799999999</v>
      </c>
      <c r="G286">
        <v>1148730.6299999999</v>
      </c>
      <c r="H286">
        <v>1141594.75</v>
      </c>
      <c r="I286">
        <v>1037394.06</v>
      </c>
      <c r="K286" s="5">
        <f t="shared" si="44"/>
        <v>-5.6676056154825183E-4</v>
      </c>
      <c r="L286" s="5">
        <f t="shared" si="45"/>
        <v>-4.3366034291558719E-5</v>
      </c>
      <c r="M286" s="5">
        <f t="shared" si="46"/>
        <v>-3.7560444040661833E-3</v>
      </c>
      <c r="N286" s="5">
        <f t="shared" si="47"/>
        <v>-2.3105698023019317E-3</v>
      </c>
      <c r="O286" s="5">
        <f t="shared" si="48"/>
        <v>-2.5786813399000241E-3</v>
      </c>
      <c r="P286" s="5">
        <f t="shared" si="49"/>
        <v>-4.5460192725046422E-3</v>
      </c>
      <c r="Q286" s="5">
        <f t="shared" si="50"/>
        <v>-2.7910187326253277E-3</v>
      </c>
      <c r="R286" s="5">
        <f t="shared" si="51"/>
        <v>-1.9287591833975215E-3</v>
      </c>
      <c r="T286" s="7">
        <f t="shared" si="53"/>
        <v>109.57213867480586</v>
      </c>
      <c r="U286" s="4">
        <f t="shared" si="52"/>
        <v>-2.3151524163294301E-3</v>
      </c>
      <c r="V286" s="5">
        <f>T286/MAX($T$14:T286)-1</f>
        <v>-1.4214098399550901E-2</v>
      </c>
      <c r="AB286" s="3"/>
    </row>
    <row r="287" spans="1:28" x14ac:dyDescent="0.25">
      <c r="A287" s="6">
        <v>44622</v>
      </c>
      <c r="B287">
        <v>1075682.25</v>
      </c>
      <c r="C287">
        <v>1077985.8799999999</v>
      </c>
      <c r="D287">
        <v>1121989.25</v>
      </c>
      <c r="E287">
        <v>1058434.25</v>
      </c>
      <c r="F287">
        <v>1099851.8799999999</v>
      </c>
      <c r="G287">
        <v>1148730.6299999999</v>
      </c>
      <c r="H287">
        <v>1141594.75</v>
      </c>
      <c r="I287">
        <v>1037394.06</v>
      </c>
      <c r="K287" s="5">
        <f t="shared" si="44"/>
        <v>0</v>
      </c>
      <c r="L287" s="5">
        <f t="shared" si="45"/>
        <v>0</v>
      </c>
      <c r="M287" s="5">
        <f t="shared" si="46"/>
        <v>0</v>
      </c>
      <c r="N287" s="5">
        <f t="shared" si="47"/>
        <v>0</v>
      </c>
      <c r="O287" s="5">
        <f t="shared" si="48"/>
        <v>0</v>
      </c>
      <c r="P287" s="5">
        <f t="shared" si="49"/>
        <v>0</v>
      </c>
      <c r="Q287" s="5">
        <f t="shared" si="50"/>
        <v>0</v>
      </c>
      <c r="R287" s="5">
        <f t="shared" si="51"/>
        <v>0</v>
      </c>
      <c r="T287" s="7">
        <f t="shared" si="53"/>
        <v>109.57213867480586</v>
      </c>
      <c r="U287" s="4">
        <f t="shared" si="52"/>
        <v>0</v>
      </c>
      <c r="V287" s="5">
        <f>T287/MAX($T$14:T287)-1</f>
        <v>-1.4214098399550901E-2</v>
      </c>
      <c r="AB287" s="3"/>
    </row>
    <row r="288" spans="1:28" x14ac:dyDescent="0.25">
      <c r="A288" s="6">
        <v>44623</v>
      </c>
      <c r="B288">
        <v>1076401.1299999999</v>
      </c>
      <c r="C288">
        <v>1077816.25</v>
      </c>
      <c r="D288">
        <v>1122073.3799999999</v>
      </c>
      <c r="E288">
        <v>1058434.25</v>
      </c>
      <c r="F288">
        <v>1100586.8799999999</v>
      </c>
      <c r="G288">
        <v>1148549.8799999999</v>
      </c>
      <c r="H288">
        <v>1141680.3799999999</v>
      </c>
      <c r="I288">
        <v>1037394.06</v>
      </c>
      <c r="K288" s="5">
        <f t="shared" si="44"/>
        <v>6.6830144310725537E-4</v>
      </c>
      <c r="L288" s="5">
        <f t="shared" si="45"/>
        <v>-1.5735827634388855E-4</v>
      </c>
      <c r="M288" s="5">
        <f t="shared" si="46"/>
        <v>7.4982893107033988E-5</v>
      </c>
      <c r="N288" s="5">
        <f t="shared" si="47"/>
        <v>0</v>
      </c>
      <c r="O288" s="5">
        <f t="shared" si="48"/>
        <v>6.6827180401785036E-4</v>
      </c>
      <c r="P288" s="5">
        <f t="shared" si="49"/>
        <v>-1.57347593316981E-4</v>
      </c>
      <c r="Q288" s="5">
        <f t="shared" si="50"/>
        <v>7.5009104588019682E-5</v>
      </c>
      <c r="R288" s="5">
        <f t="shared" si="51"/>
        <v>0</v>
      </c>
      <c r="T288" s="7">
        <f t="shared" si="53"/>
        <v>109.58818906705115</v>
      </c>
      <c r="U288" s="4">
        <f t="shared" si="52"/>
        <v>1.4648242189491123E-4</v>
      </c>
      <c r="V288" s="5">
        <f>T288/MAX($T$14:T288)-1</f>
        <v>-1.4069698093214567E-2</v>
      </c>
      <c r="AB288" s="3"/>
    </row>
    <row r="289" spans="1:28" x14ac:dyDescent="0.25">
      <c r="A289" s="6">
        <v>44624</v>
      </c>
      <c r="B289">
        <v>1079794.8799999999</v>
      </c>
      <c r="C289">
        <v>1082724.8799999999</v>
      </c>
      <c r="D289">
        <v>1125236.3799999999</v>
      </c>
      <c r="E289">
        <v>1055260.5</v>
      </c>
      <c r="F289">
        <v>1104165.8799999999</v>
      </c>
      <c r="G289">
        <v>1153780.75</v>
      </c>
      <c r="H289">
        <v>1144076.3799999999</v>
      </c>
      <c r="I289">
        <v>1034381.75</v>
      </c>
      <c r="K289" s="5">
        <f t="shared" si="44"/>
        <v>3.1528673701781695E-3</v>
      </c>
      <c r="L289" s="5">
        <f t="shared" si="45"/>
        <v>4.5542364016128989E-3</v>
      </c>
      <c r="M289" s="5">
        <f t="shared" si="46"/>
        <v>2.8188887254414485E-3</v>
      </c>
      <c r="N289" s="5">
        <f t="shared" si="47"/>
        <v>-2.998532974532897E-3</v>
      </c>
      <c r="O289" s="5">
        <f t="shared" si="48"/>
        <v>3.2519013855589751E-3</v>
      </c>
      <c r="P289" s="5">
        <f t="shared" si="49"/>
        <v>4.5543254943356537E-3</v>
      </c>
      <c r="Q289" s="5">
        <f t="shared" si="50"/>
        <v>2.0986609229458608E-3</v>
      </c>
      <c r="R289" s="5">
        <f t="shared" si="51"/>
        <v>-2.9037278273986722E-3</v>
      </c>
      <c r="T289" s="7">
        <f t="shared" si="53"/>
        <v>109.78720970460685</v>
      </c>
      <c r="U289" s="4">
        <f t="shared" si="52"/>
        <v>1.8160774372676797E-3</v>
      </c>
      <c r="V289" s="5">
        <f>T289/MAX($T$14:T289)-1</f>
        <v>-1.2279172317203102E-2</v>
      </c>
      <c r="AB289" s="3"/>
    </row>
    <row r="290" spans="1:28" x14ac:dyDescent="0.25">
      <c r="A290" s="6">
        <v>44627</v>
      </c>
      <c r="B290">
        <v>1082377</v>
      </c>
      <c r="C290">
        <v>1072894.8799999999</v>
      </c>
      <c r="D290">
        <v>1121384.6299999999</v>
      </c>
      <c r="E290">
        <v>1048546.38</v>
      </c>
      <c r="F290">
        <v>1101017.5</v>
      </c>
      <c r="G290">
        <v>1143305.6299999999</v>
      </c>
      <c r="H290">
        <v>1137218.75</v>
      </c>
      <c r="I290">
        <v>1027720.81</v>
      </c>
      <c r="K290" s="5">
        <f t="shared" si="44"/>
        <v>2.3913060228624161E-3</v>
      </c>
      <c r="L290" s="5">
        <f t="shared" si="45"/>
        <v>-9.0789453365105466E-3</v>
      </c>
      <c r="M290" s="5">
        <f t="shared" si="46"/>
        <v>-3.4230585399309676E-3</v>
      </c>
      <c r="N290" s="5">
        <f t="shared" si="47"/>
        <v>-6.3625237559825631E-3</v>
      </c>
      <c r="O290" s="5">
        <f t="shared" si="48"/>
        <v>-2.8513650503309007E-3</v>
      </c>
      <c r="P290" s="5">
        <f t="shared" si="49"/>
        <v>-9.0789519585936507E-3</v>
      </c>
      <c r="Q290" s="5">
        <f t="shared" si="50"/>
        <v>-5.9940316222591994E-3</v>
      </c>
      <c r="R290" s="5">
        <f t="shared" si="51"/>
        <v>-6.439537433834186E-3</v>
      </c>
      <c r="T290" s="7">
        <f t="shared" si="53"/>
        <v>109.22678569160702</v>
      </c>
      <c r="U290" s="4">
        <f t="shared" si="52"/>
        <v>-5.1046384593224498E-3</v>
      </c>
      <c r="V290" s="5">
        <f>T290/MAX($T$14:T290)-1</f>
        <v>-1.7321130041266453E-2</v>
      </c>
      <c r="AB290" s="3"/>
    </row>
    <row r="291" spans="1:28" x14ac:dyDescent="0.25">
      <c r="A291" s="6">
        <v>44628</v>
      </c>
      <c r="B291">
        <v>1086194.6299999999</v>
      </c>
      <c r="C291">
        <v>1081291.8799999999</v>
      </c>
      <c r="D291">
        <v>1122352.5</v>
      </c>
      <c r="E291">
        <v>1054345</v>
      </c>
      <c r="F291">
        <v>1106474.1299999999</v>
      </c>
      <c r="G291">
        <v>1146072.5</v>
      </c>
      <c r="H291">
        <v>1138200.3799999999</v>
      </c>
      <c r="I291">
        <v>1033404.25</v>
      </c>
      <c r="K291" s="5">
        <f t="shared" si="44"/>
        <v>3.5270797513249352E-3</v>
      </c>
      <c r="L291" s="5">
        <f t="shared" si="45"/>
        <v>7.826489021925509E-3</v>
      </c>
      <c r="M291" s="5">
        <f t="shared" si="46"/>
        <v>8.6310260913791126E-4</v>
      </c>
      <c r="N291" s="5">
        <f t="shared" si="47"/>
        <v>5.5301511793879321E-3</v>
      </c>
      <c r="O291" s="5">
        <f t="shared" si="48"/>
        <v>4.9559884379675179E-3</v>
      </c>
      <c r="P291" s="5">
        <f t="shared" si="49"/>
        <v>2.4200615543195081E-3</v>
      </c>
      <c r="Q291" s="5">
        <f t="shared" si="50"/>
        <v>8.6318485339775819E-4</v>
      </c>
      <c r="R291" s="5">
        <f t="shared" si="51"/>
        <v>5.530140038713327E-3</v>
      </c>
      <c r="T291" s="7">
        <f t="shared" si="53"/>
        <v>109.65708730964049</v>
      </c>
      <c r="U291" s="4">
        <f t="shared" si="52"/>
        <v>3.9395246807717998E-3</v>
      </c>
      <c r="V291" s="5">
        <f>T291/MAX($T$14:T291)-1</f>
        <v>-1.3449842379790966E-2</v>
      </c>
      <c r="AB291" s="3"/>
    </row>
    <row r="292" spans="1:28" x14ac:dyDescent="0.25">
      <c r="A292" s="6">
        <v>44629</v>
      </c>
      <c r="B292">
        <v>1086194.6299999999</v>
      </c>
      <c r="C292">
        <v>1081291.8799999999</v>
      </c>
      <c r="D292">
        <v>1122352.5</v>
      </c>
      <c r="E292">
        <v>1054345</v>
      </c>
      <c r="F292">
        <v>1106474.1299999999</v>
      </c>
      <c r="G292">
        <v>1146072.5</v>
      </c>
      <c r="H292">
        <v>1138200.3799999999</v>
      </c>
      <c r="I292">
        <v>1033404.25</v>
      </c>
      <c r="K292" s="5">
        <f t="shared" si="44"/>
        <v>0</v>
      </c>
      <c r="L292" s="5">
        <f t="shared" si="45"/>
        <v>0</v>
      </c>
      <c r="M292" s="5">
        <f t="shared" si="46"/>
        <v>0</v>
      </c>
      <c r="N292" s="5">
        <f t="shared" si="47"/>
        <v>0</v>
      </c>
      <c r="O292" s="5">
        <f t="shared" si="48"/>
        <v>0</v>
      </c>
      <c r="P292" s="5">
        <f t="shared" si="49"/>
        <v>0</v>
      </c>
      <c r="Q292" s="5">
        <f t="shared" si="50"/>
        <v>0</v>
      </c>
      <c r="R292" s="5">
        <f t="shared" si="51"/>
        <v>0</v>
      </c>
      <c r="T292" s="7">
        <f t="shared" si="53"/>
        <v>109.65708730964049</v>
      </c>
      <c r="U292" s="4">
        <f t="shared" si="52"/>
        <v>0</v>
      </c>
      <c r="V292" s="5">
        <f>T292/MAX($T$14:T292)-1</f>
        <v>-1.3449842379790966E-2</v>
      </c>
      <c r="AB292" s="3"/>
    </row>
    <row r="293" spans="1:28" x14ac:dyDescent="0.25">
      <c r="A293" s="6">
        <v>44630</v>
      </c>
      <c r="B293">
        <v>1083637.1299999999</v>
      </c>
      <c r="C293">
        <v>1078636.6299999999</v>
      </c>
      <c r="D293">
        <v>1122352.5</v>
      </c>
      <c r="E293">
        <v>1054345</v>
      </c>
      <c r="F293">
        <v>1103868.8799999999</v>
      </c>
      <c r="G293">
        <v>1143258.1299999999</v>
      </c>
      <c r="H293">
        <v>1138200.3799999999</v>
      </c>
      <c r="I293">
        <v>1033404.25</v>
      </c>
      <c r="K293" s="5">
        <f t="shared" si="44"/>
        <v>-2.3545503994988337E-3</v>
      </c>
      <c r="L293" s="5">
        <f t="shared" si="45"/>
        <v>-2.4556274296630987E-3</v>
      </c>
      <c r="M293" s="5">
        <f t="shared" si="46"/>
        <v>0</v>
      </c>
      <c r="N293" s="5">
        <f t="shared" si="47"/>
        <v>0</v>
      </c>
      <c r="O293" s="5">
        <f t="shared" si="48"/>
        <v>-2.3545512085312303E-3</v>
      </c>
      <c r="P293" s="5">
        <f t="shared" si="49"/>
        <v>-2.4556648903102385E-3</v>
      </c>
      <c r="Q293" s="5">
        <f t="shared" si="50"/>
        <v>0</v>
      </c>
      <c r="R293" s="5">
        <f t="shared" si="51"/>
        <v>0</v>
      </c>
      <c r="T293" s="7">
        <f t="shared" si="53"/>
        <v>109.52521926252597</v>
      </c>
      <c r="U293" s="4">
        <f t="shared" si="52"/>
        <v>-1.2025492410004252E-3</v>
      </c>
      <c r="V293" s="5">
        <f>T293/MAX($T$14:T293)-1</f>
        <v>-1.4636217523046002E-2</v>
      </c>
      <c r="AB293" s="3"/>
    </row>
    <row r="294" spans="1:28" x14ac:dyDescent="0.25">
      <c r="A294" s="6">
        <v>44631</v>
      </c>
      <c r="B294">
        <v>1083169.3799999999</v>
      </c>
      <c r="C294">
        <v>1078188.3799999999</v>
      </c>
      <c r="D294">
        <v>1122352.5</v>
      </c>
      <c r="E294">
        <v>1054345</v>
      </c>
      <c r="F294">
        <v>1103392.3799999999</v>
      </c>
      <c r="G294">
        <v>1142783.1299999999</v>
      </c>
      <c r="H294">
        <v>1138200.3799999999</v>
      </c>
      <c r="I294">
        <v>1033404.25</v>
      </c>
      <c r="K294" s="5">
        <f t="shared" si="44"/>
        <v>-4.3164818466490118E-4</v>
      </c>
      <c r="L294" s="5">
        <f t="shared" si="45"/>
        <v>-4.1557090454080736E-4</v>
      </c>
      <c r="M294" s="5">
        <f t="shared" si="46"/>
        <v>0</v>
      </c>
      <c r="N294" s="5">
        <f t="shared" si="47"/>
        <v>0</v>
      </c>
      <c r="O294" s="5">
        <f t="shared" si="48"/>
        <v>-4.3166358671153926E-4</v>
      </c>
      <c r="P294" s="5">
        <f t="shared" si="49"/>
        <v>-4.1547922340168242E-4</v>
      </c>
      <c r="Q294" s="5">
        <f t="shared" si="50"/>
        <v>0</v>
      </c>
      <c r="R294" s="5">
        <f t="shared" si="51"/>
        <v>0</v>
      </c>
      <c r="T294" s="7">
        <f t="shared" si="53"/>
        <v>109.50202234270934</v>
      </c>
      <c r="U294" s="4">
        <f t="shared" si="52"/>
        <v>-2.1179523741486628E-4</v>
      </c>
      <c r="V294" s="5">
        <f>T294/MAX($T$14:T294)-1</f>
        <v>-1.4844912879295791E-2</v>
      </c>
      <c r="AB294" s="3"/>
    </row>
    <row r="295" spans="1:28" x14ac:dyDescent="0.25">
      <c r="A295" s="6">
        <v>44634</v>
      </c>
      <c r="B295">
        <v>1084959.6299999999</v>
      </c>
      <c r="C295">
        <v>1080203.25</v>
      </c>
      <c r="D295">
        <v>1121790.6299999999</v>
      </c>
      <c r="E295">
        <v>1054911</v>
      </c>
      <c r="F295">
        <v>1102839.8799999999</v>
      </c>
      <c r="G295">
        <v>1144918.75</v>
      </c>
      <c r="H295">
        <v>1138997.25</v>
      </c>
      <c r="I295">
        <v>1036962</v>
      </c>
      <c r="K295" s="5">
        <f t="shared" si="44"/>
        <v>1.6527885971076017E-3</v>
      </c>
      <c r="L295" s="5">
        <f t="shared" si="45"/>
        <v>1.8687550685716481E-3</v>
      </c>
      <c r="M295" s="5">
        <f t="shared" si="46"/>
        <v>-5.0061812131230177E-4</v>
      </c>
      <c r="N295" s="5">
        <f t="shared" si="47"/>
        <v>5.368261811835584E-4</v>
      </c>
      <c r="O295" s="5">
        <f t="shared" si="48"/>
        <v>-5.0072848971460804E-4</v>
      </c>
      <c r="P295" s="5">
        <f t="shared" si="49"/>
        <v>1.8687885250809888E-3</v>
      </c>
      <c r="Q295" s="5">
        <f t="shared" si="50"/>
        <v>7.0011398168756678E-4</v>
      </c>
      <c r="R295" s="5">
        <f t="shared" si="51"/>
        <v>3.4427475985316924E-3</v>
      </c>
      <c r="T295" s="7">
        <f t="shared" si="53"/>
        <v>109.62615210156183</v>
      </c>
      <c r="U295" s="4">
        <f t="shared" si="52"/>
        <v>1.1335841676420183E-3</v>
      </c>
      <c r="V295" s="5">
        <f>T295/MAX($T$14:T295)-1</f>
        <v>-1.37281566698636E-2</v>
      </c>
      <c r="AB295" s="3"/>
    </row>
    <row r="296" spans="1:28" x14ac:dyDescent="0.25">
      <c r="A296" s="6">
        <v>44635</v>
      </c>
      <c r="B296">
        <v>1084480.8799999999</v>
      </c>
      <c r="C296">
        <v>1079708.6299999999</v>
      </c>
      <c r="D296">
        <v>1121393.75</v>
      </c>
      <c r="E296">
        <v>1049515.8799999999</v>
      </c>
      <c r="F296">
        <v>1102449.75</v>
      </c>
      <c r="G296">
        <v>1145259.25</v>
      </c>
      <c r="H296">
        <v>1138552.5</v>
      </c>
      <c r="I296">
        <v>1036426.19</v>
      </c>
      <c r="K296" s="5">
        <f t="shared" si="44"/>
        <v>-4.4126065778138379E-4</v>
      </c>
      <c r="L296" s="5">
        <f t="shared" si="45"/>
        <v>-4.5789530812845314E-4</v>
      </c>
      <c r="M296" s="5">
        <f t="shared" si="46"/>
        <v>-3.5379150920511471E-4</v>
      </c>
      <c r="N296" s="5">
        <f t="shared" si="47"/>
        <v>-5.1142892623170511E-3</v>
      </c>
      <c r="O296" s="5">
        <f t="shared" si="48"/>
        <v>-3.5375035585394343E-4</v>
      </c>
      <c r="P296" s="5">
        <f t="shared" si="49"/>
        <v>2.9740101644759598E-4</v>
      </c>
      <c r="Q296" s="5">
        <f t="shared" si="50"/>
        <v>-3.904750428501691E-4</v>
      </c>
      <c r="R296" s="5">
        <f t="shared" si="51"/>
        <v>-5.1671131632602396E-4</v>
      </c>
      <c r="T296" s="7">
        <f t="shared" si="53"/>
        <v>109.52569655480028</v>
      </c>
      <c r="U296" s="4">
        <f t="shared" si="52"/>
        <v>-9.163465545018179E-4</v>
      </c>
      <c r="V296" s="5">
        <f>T296/MAX($T$14:T296)-1</f>
        <v>-1.4631923475301289E-2</v>
      </c>
      <c r="AB296" s="3"/>
    </row>
    <row r="297" spans="1:28" x14ac:dyDescent="0.25">
      <c r="A297" s="6">
        <v>44636</v>
      </c>
      <c r="B297">
        <v>1084480.8799999999</v>
      </c>
      <c r="C297">
        <v>1079708.6299999999</v>
      </c>
      <c r="D297">
        <v>1121393.75</v>
      </c>
      <c r="E297">
        <v>1049515.8799999999</v>
      </c>
      <c r="F297">
        <v>1102449.75</v>
      </c>
      <c r="G297">
        <v>1145259.25</v>
      </c>
      <c r="H297">
        <v>1138552.5</v>
      </c>
      <c r="I297">
        <v>1036426.19</v>
      </c>
      <c r="K297" s="5">
        <f t="shared" si="44"/>
        <v>0</v>
      </c>
      <c r="L297" s="5">
        <f t="shared" si="45"/>
        <v>0</v>
      </c>
      <c r="M297" s="5">
        <f t="shared" si="46"/>
        <v>0</v>
      </c>
      <c r="N297" s="5">
        <f t="shared" si="47"/>
        <v>0</v>
      </c>
      <c r="O297" s="5">
        <f t="shared" si="48"/>
        <v>0</v>
      </c>
      <c r="P297" s="5">
        <f t="shared" si="49"/>
        <v>0</v>
      </c>
      <c r="Q297" s="5">
        <f t="shared" si="50"/>
        <v>0</v>
      </c>
      <c r="R297" s="5">
        <f t="shared" si="51"/>
        <v>0</v>
      </c>
      <c r="T297" s="7">
        <f t="shared" si="53"/>
        <v>109.52569655480028</v>
      </c>
      <c r="U297" s="4">
        <f t="shared" si="52"/>
        <v>0</v>
      </c>
      <c r="V297" s="5">
        <f>T297/MAX($T$14:T297)-1</f>
        <v>-1.4631923475301289E-2</v>
      </c>
      <c r="AB297" s="3"/>
    </row>
    <row r="298" spans="1:28" x14ac:dyDescent="0.25">
      <c r="A298" s="6">
        <v>44637</v>
      </c>
      <c r="B298">
        <v>1086238.1299999999</v>
      </c>
      <c r="C298">
        <v>1080069.6299999999</v>
      </c>
      <c r="D298">
        <v>1121768.6299999999</v>
      </c>
      <c r="E298">
        <v>1049866.75</v>
      </c>
      <c r="F298">
        <v>1102818.25</v>
      </c>
      <c r="G298">
        <v>1145642.1299999999</v>
      </c>
      <c r="H298">
        <v>1138933.1299999999</v>
      </c>
      <c r="I298">
        <v>1036772.69</v>
      </c>
      <c r="K298" s="5">
        <f t="shared" si="44"/>
        <v>1.6203605175593161E-3</v>
      </c>
      <c r="L298" s="5">
        <f t="shared" si="45"/>
        <v>3.3434946240995522E-4</v>
      </c>
      <c r="M298" s="5">
        <f t="shared" si="46"/>
        <v>3.3429827837005988E-4</v>
      </c>
      <c r="N298" s="5">
        <f t="shared" si="47"/>
        <v>3.3431604674727389E-4</v>
      </c>
      <c r="O298" s="5">
        <f t="shared" si="48"/>
        <v>3.3425559759070467E-4</v>
      </c>
      <c r="P298" s="5">
        <f t="shared" si="49"/>
        <v>3.3431731723609914E-4</v>
      </c>
      <c r="Q298" s="5">
        <f t="shared" si="50"/>
        <v>3.3431045120879688E-4</v>
      </c>
      <c r="R298" s="5">
        <f t="shared" si="51"/>
        <v>3.3432192600235666E-4</v>
      </c>
      <c r="T298" s="7">
        <f t="shared" si="53"/>
        <v>109.57991902515664</v>
      </c>
      <c r="U298" s="4">
        <f t="shared" si="52"/>
        <v>4.950661996405703E-4</v>
      </c>
      <c r="V298" s="5">
        <f>T298/MAX($T$14:T298)-1</f>
        <v>-1.4144101046409063E-2</v>
      </c>
      <c r="AB298" s="3"/>
    </row>
    <row r="299" spans="1:28" x14ac:dyDescent="0.25">
      <c r="A299" s="6">
        <v>44641</v>
      </c>
      <c r="B299">
        <v>1081185</v>
      </c>
      <c r="C299">
        <v>1077285.25</v>
      </c>
      <c r="D299">
        <v>1118876.75</v>
      </c>
      <c r="E299">
        <v>1047160.31</v>
      </c>
      <c r="F299">
        <v>1099975.25</v>
      </c>
      <c r="G299">
        <v>1142688.6299999999</v>
      </c>
      <c r="H299">
        <v>1135997</v>
      </c>
      <c r="I299">
        <v>1034099.94</v>
      </c>
      <c r="K299" s="5">
        <f t="shared" si="44"/>
        <v>-4.6519541714116208E-3</v>
      </c>
      <c r="L299" s="5">
        <f t="shared" si="45"/>
        <v>-2.5779634225988612E-3</v>
      </c>
      <c r="M299" s="5">
        <f t="shared" si="46"/>
        <v>-2.5779647626622548E-3</v>
      </c>
      <c r="N299" s="5">
        <f t="shared" si="47"/>
        <v>-2.5778890511580776E-3</v>
      </c>
      <c r="O299" s="5">
        <f t="shared" si="48"/>
        <v>-2.577940653412325E-3</v>
      </c>
      <c r="P299" s="5">
        <f t="shared" si="49"/>
        <v>-2.578030191679459E-3</v>
      </c>
      <c r="Q299" s="5">
        <f t="shared" si="50"/>
        <v>-2.5779652225937921E-3</v>
      </c>
      <c r="R299" s="5">
        <f t="shared" si="51"/>
        <v>-2.5779517784173533E-3</v>
      </c>
      <c r="T299" s="7">
        <f t="shared" si="53"/>
        <v>109.26901806726831</v>
      </c>
      <c r="U299" s="4">
        <f t="shared" si="52"/>
        <v>-2.837207406741718E-3</v>
      </c>
      <c r="V299" s="5">
        <f>T299/MAX($T$14:T299)-1</f>
        <v>-1.6941178704900306E-2</v>
      </c>
      <c r="AB299" s="3"/>
    </row>
    <row r="300" spans="1:28" x14ac:dyDescent="0.25">
      <c r="A300" s="6">
        <v>44642</v>
      </c>
      <c r="B300">
        <v>1071223.1299999999</v>
      </c>
      <c r="C300">
        <v>1066639.1299999999</v>
      </c>
      <c r="D300">
        <v>1107724.25</v>
      </c>
      <c r="E300">
        <v>1041885.13</v>
      </c>
      <c r="F300">
        <v>1088880.5</v>
      </c>
      <c r="G300">
        <v>1131202.6299999999</v>
      </c>
      <c r="H300">
        <v>1124673.8799999999</v>
      </c>
      <c r="I300">
        <v>1029281.38</v>
      </c>
      <c r="K300" s="5">
        <f t="shared" si="44"/>
        <v>-9.2138440692389745E-3</v>
      </c>
      <c r="L300" s="5">
        <f t="shared" si="45"/>
        <v>-9.8823593843878621E-3</v>
      </c>
      <c r="M300" s="5">
        <f t="shared" si="46"/>
        <v>-9.9675857953076541E-3</v>
      </c>
      <c r="N300" s="5">
        <f t="shared" si="47"/>
        <v>-5.0376049871485584E-3</v>
      </c>
      <c r="O300" s="5">
        <f t="shared" si="48"/>
        <v>-1.0086363306810786E-2</v>
      </c>
      <c r="P300" s="5">
        <f t="shared" si="49"/>
        <v>-1.0051732115335721E-2</v>
      </c>
      <c r="Q300" s="5">
        <f t="shared" si="50"/>
        <v>-9.9675615340534263E-3</v>
      </c>
      <c r="R300" s="5">
        <f t="shared" si="51"/>
        <v>-4.6596656798953973E-3</v>
      </c>
      <c r="T300" s="7">
        <f t="shared" si="53"/>
        <v>108.32839325100086</v>
      </c>
      <c r="U300" s="4">
        <f t="shared" si="52"/>
        <v>-8.6083396090222974E-3</v>
      </c>
      <c r="V300" s="5">
        <f>T300/MAX($T$14:T300)-1</f>
        <v>-2.5403682894253765E-2</v>
      </c>
      <c r="AB300" s="3"/>
    </row>
    <row r="301" spans="1:28" x14ac:dyDescent="0.25">
      <c r="A301" s="6">
        <v>44643</v>
      </c>
      <c r="B301">
        <v>1071012</v>
      </c>
      <c r="C301">
        <v>1066428.8799999999</v>
      </c>
      <c r="D301">
        <v>1107506</v>
      </c>
      <c r="E301">
        <v>1041679.75</v>
      </c>
      <c r="F301">
        <v>1088665.8799999999</v>
      </c>
      <c r="G301">
        <v>1130979.6299999999</v>
      </c>
      <c r="H301">
        <v>1124452.25</v>
      </c>
      <c r="I301">
        <v>1029078.5</v>
      </c>
      <c r="K301" s="5">
        <f t="shared" si="44"/>
        <v>-1.9709245822563393E-4</v>
      </c>
      <c r="L301" s="5">
        <f t="shared" si="45"/>
        <v>-1.9711446363313012E-4</v>
      </c>
      <c r="M301" s="5">
        <f t="shared" si="46"/>
        <v>-1.9702556841194596E-4</v>
      </c>
      <c r="N301" s="5">
        <f t="shared" si="47"/>
        <v>-1.9712345832212375E-4</v>
      </c>
      <c r="O301" s="5">
        <f t="shared" si="48"/>
        <v>-1.9710151848628676E-4</v>
      </c>
      <c r="P301" s="5">
        <f t="shared" si="49"/>
        <v>-1.9713532667442468E-4</v>
      </c>
      <c r="Q301" s="5">
        <f t="shared" si="50"/>
        <v>-1.970615695279232E-4</v>
      </c>
      <c r="R301" s="5">
        <f t="shared" si="51"/>
        <v>-1.9710839420805648E-4</v>
      </c>
      <c r="T301" s="7">
        <f t="shared" si="53"/>
        <v>108.30704222899377</v>
      </c>
      <c r="U301" s="4">
        <f t="shared" si="52"/>
        <v>-1.9709534468619061E-4</v>
      </c>
      <c r="V301" s="5">
        <f>T301/MAX($T$14:T301)-1</f>
        <v>-2.5595771291303415E-2</v>
      </c>
      <c r="AB301" s="3"/>
    </row>
    <row r="302" spans="1:28" x14ac:dyDescent="0.25">
      <c r="A302" s="6">
        <v>44644</v>
      </c>
      <c r="B302">
        <v>1072967</v>
      </c>
      <c r="C302">
        <v>1068375.5</v>
      </c>
      <c r="D302">
        <v>1109527.6299999999</v>
      </c>
      <c r="E302">
        <v>1043581.25</v>
      </c>
      <c r="F302">
        <v>1090653.25</v>
      </c>
      <c r="G302">
        <v>1133044.25</v>
      </c>
      <c r="H302">
        <v>1126504.8799999999</v>
      </c>
      <c r="I302">
        <v>1030853.88</v>
      </c>
      <c r="K302" s="5">
        <f t="shared" si="44"/>
        <v>1.825376373000509E-3</v>
      </c>
      <c r="L302" s="5">
        <f t="shared" si="45"/>
        <v>1.8253631690845484E-3</v>
      </c>
      <c r="M302" s="5">
        <f t="shared" si="46"/>
        <v>1.8253896592883567E-3</v>
      </c>
      <c r="N302" s="5">
        <f t="shared" si="47"/>
        <v>1.8254170727616259E-3</v>
      </c>
      <c r="O302" s="5">
        <f t="shared" si="48"/>
        <v>1.8255095861001713E-3</v>
      </c>
      <c r="P302" s="5">
        <f t="shared" si="49"/>
        <v>1.8255147530819027E-3</v>
      </c>
      <c r="Q302" s="5">
        <f t="shared" si="50"/>
        <v>1.8254487907334305E-3</v>
      </c>
      <c r="R302" s="5">
        <f t="shared" si="51"/>
        <v>1.725213382652635E-3</v>
      </c>
      <c r="T302" s="7">
        <f t="shared" si="53"/>
        <v>108.50339250972957</v>
      </c>
      <c r="U302" s="4">
        <f t="shared" si="52"/>
        <v>1.8129040983378975E-3</v>
      </c>
      <c r="V302" s="5">
        <f>T302/MAX($T$14:T302)-1</f>
        <v>-2.3829269871639691E-2</v>
      </c>
      <c r="AB302" s="3"/>
    </row>
    <row r="303" spans="1:28" x14ac:dyDescent="0.25">
      <c r="A303" s="6">
        <v>44645</v>
      </c>
      <c r="B303">
        <v>1072967</v>
      </c>
      <c r="C303">
        <v>1068375.5</v>
      </c>
      <c r="D303">
        <v>1109527.6299999999</v>
      </c>
      <c r="E303">
        <v>1043581.25</v>
      </c>
      <c r="F303">
        <v>1090653.25</v>
      </c>
      <c r="G303">
        <v>1133044.25</v>
      </c>
      <c r="H303">
        <v>1126504.8799999999</v>
      </c>
      <c r="I303">
        <v>1029801.06</v>
      </c>
      <c r="K303" s="5">
        <f t="shared" si="44"/>
        <v>0</v>
      </c>
      <c r="L303" s="5">
        <f t="shared" si="45"/>
        <v>0</v>
      </c>
      <c r="M303" s="5">
        <f t="shared" si="46"/>
        <v>0</v>
      </c>
      <c r="N303" s="5">
        <f t="shared" si="47"/>
        <v>0</v>
      </c>
      <c r="O303" s="5">
        <f t="shared" si="48"/>
        <v>0</v>
      </c>
      <c r="P303" s="5">
        <f t="shared" si="49"/>
        <v>0</v>
      </c>
      <c r="Q303" s="5">
        <f t="shared" si="50"/>
        <v>0</v>
      </c>
      <c r="R303" s="5">
        <f t="shared" si="51"/>
        <v>-1.0213086650068259E-3</v>
      </c>
      <c r="T303" s="7">
        <f t="shared" si="53"/>
        <v>108.48954057786045</v>
      </c>
      <c r="U303" s="4">
        <f t="shared" si="52"/>
        <v>-1.2766358312585324E-4</v>
      </c>
      <c r="V303" s="5">
        <f>T303/MAX($T$14:T303)-1</f>
        <v>-2.3953891324790533E-2</v>
      </c>
      <c r="AB303" s="3"/>
    </row>
    <row r="304" spans="1:28" x14ac:dyDescent="0.25">
      <c r="A304" s="6">
        <v>44648</v>
      </c>
      <c r="B304">
        <v>1071479.3799999999</v>
      </c>
      <c r="C304">
        <v>1071519.25</v>
      </c>
      <c r="D304">
        <v>1111886.1299999999</v>
      </c>
      <c r="E304">
        <v>1045472.13</v>
      </c>
      <c r="F304">
        <v>1092629.3799999999</v>
      </c>
      <c r="G304">
        <v>1135452.6299999999</v>
      </c>
      <c r="H304">
        <v>1129819.6299999999</v>
      </c>
      <c r="I304">
        <v>1032831.25</v>
      </c>
      <c r="K304" s="5">
        <f t="shared" si="44"/>
        <v>-1.386454569432316E-3</v>
      </c>
      <c r="L304" s="5">
        <f t="shared" si="45"/>
        <v>2.9425515654373235E-3</v>
      </c>
      <c r="M304" s="5">
        <f t="shared" si="46"/>
        <v>2.1256793758259729E-3</v>
      </c>
      <c r="N304" s="5">
        <f t="shared" si="47"/>
        <v>1.8119145011468163E-3</v>
      </c>
      <c r="O304" s="5">
        <f t="shared" si="48"/>
        <v>1.8118774230029278E-3</v>
      </c>
      <c r="P304" s="5">
        <f t="shared" si="49"/>
        <v>2.125583356519245E-3</v>
      </c>
      <c r="Q304" s="5">
        <f t="shared" si="50"/>
        <v>2.9425083360490323E-3</v>
      </c>
      <c r="R304" s="5">
        <f t="shared" si="51"/>
        <v>2.9425003699257157E-3</v>
      </c>
      <c r="T304" s="7">
        <f t="shared" si="53"/>
        <v>108.69724597794892</v>
      </c>
      <c r="U304" s="4">
        <f t="shared" si="52"/>
        <v>1.9145200448093397E-3</v>
      </c>
      <c r="V304" s="5">
        <f>T304/MAX($T$14:T304)-1</f>
        <v>-2.2085231485073686E-2</v>
      </c>
      <c r="AB304" s="3"/>
    </row>
    <row r="305" spans="1:28" x14ac:dyDescent="0.25">
      <c r="A305" s="6">
        <v>44649</v>
      </c>
      <c r="B305">
        <v>1071450.5</v>
      </c>
      <c r="C305">
        <v>1073656.25</v>
      </c>
      <c r="D305">
        <v>1114730</v>
      </c>
      <c r="E305">
        <v>1048060.81</v>
      </c>
      <c r="F305">
        <v>1090357.25</v>
      </c>
      <c r="G305">
        <v>1135301.75</v>
      </c>
      <c r="H305">
        <v>1132821.6299999999</v>
      </c>
      <c r="I305">
        <v>1035575.56</v>
      </c>
      <c r="K305" s="5">
        <f t="shared" si="44"/>
        <v>-2.6953388500894349E-5</v>
      </c>
      <c r="L305" s="5">
        <f t="shared" si="45"/>
        <v>1.9943645436142354E-3</v>
      </c>
      <c r="M305" s="5">
        <f t="shared" si="46"/>
        <v>2.5576989614934931E-3</v>
      </c>
      <c r="N305" s="5">
        <f t="shared" si="47"/>
        <v>2.4760870478681696E-3</v>
      </c>
      <c r="O305" s="5">
        <f t="shared" si="48"/>
        <v>-2.0795065935348411E-3</v>
      </c>
      <c r="P305" s="5">
        <f t="shared" si="49"/>
        <v>-1.3288092872698609E-4</v>
      </c>
      <c r="Q305" s="5">
        <f t="shared" si="50"/>
        <v>2.6570612868532795E-3</v>
      </c>
      <c r="R305" s="5">
        <f t="shared" si="51"/>
        <v>2.657074909381496E-3</v>
      </c>
      <c r="T305" s="7">
        <f t="shared" si="53"/>
        <v>108.83451627656187</v>
      </c>
      <c r="U305" s="4">
        <f t="shared" si="52"/>
        <v>1.262868229805994E-3</v>
      </c>
      <c r="V305" s="5">
        <f>T305/MAX($T$14:T305)-1</f>
        <v>-2.0850253992458212E-2</v>
      </c>
      <c r="AB305" s="3"/>
    </row>
    <row r="306" spans="1:28" x14ac:dyDescent="0.25">
      <c r="A306" s="6">
        <v>44650</v>
      </c>
      <c r="B306">
        <v>1071450.5</v>
      </c>
      <c r="C306">
        <v>1073656.25</v>
      </c>
      <c r="D306">
        <v>1114730</v>
      </c>
      <c r="E306">
        <v>1048060.81</v>
      </c>
      <c r="F306">
        <v>1090357.25</v>
      </c>
      <c r="G306">
        <v>1135301.75</v>
      </c>
      <c r="H306">
        <v>1132821.6299999999</v>
      </c>
      <c r="I306">
        <v>1035575.56</v>
      </c>
      <c r="K306" s="5">
        <f t="shared" si="44"/>
        <v>0</v>
      </c>
      <c r="L306" s="5">
        <f t="shared" si="45"/>
        <v>0</v>
      </c>
      <c r="M306" s="5">
        <f t="shared" si="46"/>
        <v>0</v>
      </c>
      <c r="N306" s="5">
        <f t="shared" si="47"/>
        <v>0</v>
      </c>
      <c r="O306" s="5">
        <f t="shared" si="48"/>
        <v>0</v>
      </c>
      <c r="P306" s="5">
        <f t="shared" si="49"/>
        <v>0</v>
      </c>
      <c r="Q306" s="5">
        <f t="shared" si="50"/>
        <v>0</v>
      </c>
      <c r="R306" s="5">
        <f t="shared" si="51"/>
        <v>0</v>
      </c>
      <c r="T306" s="7">
        <f t="shared" si="53"/>
        <v>108.83451627656187</v>
      </c>
      <c r="U306" s="4">
        <f t="shared" si="52"/>
        <v>0</v>
      </c>
      <c r="V306" s="5">
        <f>T306/MAX($T$14:T306)-1</f>
        <v>-2.0850253992458212E-2</v>
      </c>
      <c r="AB306" s="3"/>
    </row>
    <row r="307" spans="1:28" x14ac:dyDescent="0.25">
      <c r="A307" s="6">
        <v>44651</v>
      </c>
      <c r="B307">
        <v>1071343.3799999999</v>
      </c>
      <c r="C307">
        <v>1073548.8799999999</v>
      </c>
      <c r="D307">
        <v>1114730</v>
      </c>
      <c r="E307">
        <v>1048060.81</v>
      </c>
      <c r="F307">
        <v>1090357.25</v>
      </c>
      <c r="G307">
        <v>1135301.75</v>
      </c>
      <c r="H307">
        <v>1132708.3799999999</v>
      </c>
      <c r="I307">
        <v>1035472</v>
      </c>
      <c r="K307" s="5">
        <f t="shared" si="44"/>
        <v>-9.9976620478559042E-5</v>
      </c>
      <c r="L307" s="5">
        <f t="shared" si="45"/>
        <v>-1.0000407486110419E-4</v>
      </c>
      <c r="M307" s="5">
        <f t="shared" si="46"/>
        <v>0</v>
      </c>
      <c r="N307" s="5">
        <f t="shared" si="47"/>
        <v>0</v>
      </c>
      <c r="O307" s="5">
        <f t="shared" si="48"/>
        <v>0</v>
      </c>
      <c r="P307" s="5">
        <f t="shared" si="49"/>
        <v>0</v>
      </c>
      <c r="Q307" s="5">
        <f t="shared" si="50"/>
        <v>-9.9971608063298412E-5</v>
      </c>
      <c r="R307" s="5">
        <f t="shared" si="51"/>
        <v>-1.0000236004026331E-4</v>
      </c>
      <c r="T307" s="7">
        <f t="shared" si="53"/>
        <v>108.82907516752083</v>
      </c>
      <c r="U307" s="4">
        <f t="shared" si="52"/>
        <v>-4.9994332930403118E-5</v>
      </c>
      <c r="V307" s="5">
        <f>T307/MAX($T$14:T307)-1</f>
        <v>-2.0899205930848819E-2</v>
      </c>
      <c r="AB307" s="3"/>
    </row>
    <row r="308" spans="1:28" x14ac:dyDescent="0.25">
      <c r="A308" s="6">
        <v>44652</v>
      </c>
      <c r="B308">
        <v>1074831.8799999999</v>
      </c>
      <c r="C308">
        <v>1074879</v>
      </c>
      <c r="D308">
        <v>1116255.1299999999</v>
      </c>
      <c r="E308">
        <v>1048916.75</v>
      </c>
      <c r="F308">
        <v>1091247.75</v>
      </c>
      <c r="G308">
        <v>1136855</v>
      </c>
      <c r="H308">
        <v>1133677.1299999999</v>
      </c>
      <c r="I308">
        <v>1038843.69</v>
      </c>
      <c r="K308" s="5">
        <f t="shared" si="44"/>
        <v>3.2561922396907583E-3</v>
      </c>
      <c r="L308" s="5">
        <f t="shared" si="45"/>
        <v>1.2389934215200071E-3</v>
      </c>
      <c r="M308" s="5">
        <f t="shared" si="46"/>
        <v>1.3681608999487338E-3</v>
      </c>
      <c r="N308" s="5">
        <f t="shared" si="47"/>
        <v>8.1668925298328254E-4</v>
      </c>
      <c r="O308" s="5">
        <f t="shared" si="48"/>
        <v>8.1670480019280234E-4</v>
      </c>
      <c r="P308" s="5">
        <f t="shared" si="49"/>
        <v>1.3681384706754063E-3</v>
      </c>
      <c r="Q308" s="5">
        <f t="shared" si="50"/>
        <v>8.5525102233297012E-4</v>
      </c>
      <c r="R308" s="5">
        <f t="shared" si="51"/>
        <v>3.2561865506743892E-3</v>
      </c>
      <c r="T308" s="7">
        <f t="shared" si="53"/>
        <v>109.00560023514247</v>
      </c>
      <c r="U308" s="4">
        <f t="shared" si="52"/>
        <v>1.6220395822522937E-3</v>
      </c>
      <c r="V308" s="5">
        <f>T308/MAX($T$14:T308)-1</f>
        <v>-1.9311065687853901E-2</v>
      </c>
      <c r="AB308" s="3"/>
    </row>
    <row r="309" spans="1:28" x14ac:dyDescent="0.25">
      <c r="A309" s="6">
        <v>44655</v>
      </c>
      <c r="B309">
        <v>1083822.5</v>
      </c>
      <c r="C309">
        <v>1080102.25</v>
      </c>
      <c r="D309">
        <v>1123036.6299999999</v>
      </c>
      <c r="E309">
        <v>1054886.1299999999</v>
      </c>
      <c r="F309">
        <v>1098298.3799999999</v>
      </c>
      <c r="G309">
        <v>1141472.8799999999</v>
      </c>
      <c r="H309">
        <v>1141025.25</v>
      </c>
      <c r="I309">
        <v>1049556.6299999999</v>
      </c>
      <c r="K309" s="5">
        <f t="shared" si="44"/>
        <v>8.3646755993134203E-3</v>
      </c>
      <c r="L309" s="5">
        <f t="shared" si="45"/>
        <v>4.8593841725441678E-3</v>
      </c>
      <c r="M309" s="5">
        <f t="shared" si="46"/>
        <v>6.0752240395078871E-3</v>
      </c>
      <c r="N309" s="5">
        <f t="shared" si="47"/>
        <v>5.6909950193853032E-3</v>
      </c>
      <c r="O309" s="5">
        <f t="shared" si="48"/>
        <v>6.4610717410413798E-3</v>
      </c>
      <c r="P309" s="5">
        <f t="shared" si="49"/>
        <v>4.0619780007122852E-3</v>
      </c>
      <c r="Q309" s="5">
        <f t="shared" si="50"/>
        <v>6.4816690798024101E-3</v>
      </c>
      <c r="R309" s="5">
        <f t="shared" si="51"/>
        <v>1.0312369515379061E-2</v>
      </c>
      <c r="T309" s="7">
        <f t="shared" si="53"/>
        <v>109.71832472949666</v>
      </c>
      <c r="U309" s="4">
        <f t="shared" si="52"/>
        <v>6.5384208959607393E-3</v>
      </c>
      <c r="V309" s="5">
        <f>T309/MAX($T$14:T309)-1</f>
        <v>-1.2898908667309916E-2</v>
      </c>
      <c r="AB309" s="3"/>
    </row>
    <row r="310" spans="1:28" x14ac:dyDescent="0.25">
      <c r="A310" s="6">
        <v>44656</v>
      </c>
      <c r="B310">
        <v>1094144.5</v>
      </c>
      <c r="C310">
        <v>1069110.25</v>
      </c>
      <c r="D310">
        <v>1115295.3799999999</v>
      </c>
      <c r="E310">
        <v>1052624.5</v>
      </c>
      <c r="F310">
        <v>1082520</v>
      </c>
      <c r="G310">
        <v>1130005.75</v>
      </c>
      <c r="H310">
        <v>1133160.1299999999</v>
      </c>
      <c r="I310">
        <v>1063366.8799999999</v>
      </c>
      <c r="K310" s="5">
        <f t="shared" si="44"/>
        <v>9.5236996832968046E-3</v>
      </c>
      <c r="L310" s="5">
        <f t="shared" si="45"/>
        <v>-1.0176814278462953E-2</v>
      </c>
      <c r="M310" s="5">
        <f t="shared" si="46"/>
        <v>-6.8931411435796397E-3</v>
      </c>
      <c r="N310" s="5">
        <f t="shared" si="47"/>
        <v>-2.143956523534829E-3</v>
      </c>
      <c r="O310" s="5">
        <f t="shared" si="48"/>
        <v>-1.4366205292954959E-2</v>
      </c>
      <c r="P310" s="5">
        <f t="shared" si="49"/>
        <v>-1.004590665351579E-2</v>
      </c>
      <c r="Q310" s="5">
        <f t="shared" si="50"/>
        <v>-6.8930288790718386E-3</v>
      </c>
      <c r="R310" s="5">
        <f t="shared" si="51"/>
        <v>1.3158175181076315E-2</v>
      </c>
      <c r="T310" s="7">
        <f t="shared" si="53"/>
        <v>109.33654366385601</v>
      </c>
      <c r="U310" s="4">
        <f t="shared" si="52"/>
        <v>-3.4796472383433613E-3</v>
      </c>
      <c r="V310" s="5">
        <f>T310/MAX($T$14:T310)-1</f>
        <v>-1.6333672253731391E-2</v>
      </c>
      <c r="AB310" s="3"/>
    </row>
    <row r="311" spans="1:28" x14ac:dyDescent="0.25">
      <c r="A311" s="6">
        <v>44657</v>
      </c>
      <c r="B311">
        <v>1094144.5</v>
      </c>
      <c r="C311">
        <v>1069110.25</v>
      </c>
      <c r="D311">
        <v>1115295.3799999999</v>
      </c>
      <c r="E311">
        <v>1052624.5</v>
      </c>
      <c r="F311">
        <v>1082520</v>
      </c>
      <c r="G311">
        <v>1130005.75</v>
      </c>
      <c r="H311">
        <v>1133160.1299999999</v>
      </c>
      <c r="I311">
        <v>1063366.8799999999</v>
      </c>
      <c r="K311" s="5">
        <f t="shared" si="44"/>
        <v>0</v>
      </c>
      <c r="L311" s="5">
        <f t="shared" si="45"/>
        <v>0</v>
      </c>
      <c r="M311" s="5">
        <f t="shared" si="46"/>
        <v>0</v>
      </c>
      <c r="N311" s="5">
        <f t="shared" si="47"/>
        <v>0</v>
      </c>
      <c r="O311" s="5">
        <f t="shared" si="48"/>
        <v>0</v>
      </c>
      <c r="P311" s="5">
        <f t="shared" si="49"/>
        <v>0</v>
      </c>
      <c r="Q311" s="5">
        <f t="shared" si="50"/>
        <v>0</v>
      </c>
      <c r="R311" s="5">
        <f t="shared" si="51"/>
        <v>0</v>
      </c>
      <c r="T311" s="7">
        <f t="shared" si="53"/>
        <v>109.33654366385601</v>
      </c>
      <c r="U311" s="4">
        <f t="shared" si="52"/>
        <v>0</v>
      </c>
      <c r="V311" s="5">
        <f>T311/MAX($T$14:T311)-1</f>
        <v>-1.6333672253731391E-2</v>
      </c>
      <c r="AB311" s="3"/>
    </row>
    <row r="312" spans="1:28" x14ac:dyDescent="0.25">
      <c r="A312" s="6">
        <v>44658</v>
      </c>
      <c r="B312">
        <v>1094144.5</v>
      </c>
      <c r="C312">
        <v>1069110.25</v>
      </c>
      <c r="D312">
        <v>1115295.3799999999</v>
      </c>
      <c r="E312">
        <v>1052624.5</v>
      </c>
      <c r="F312">
        <v>1082520</v>
      </c>
      <c r="G312">
        <v>1130005.75</v>
      </c>
      <c r="H312">
        <v>1133160.1299999999</v>
      </c>
      <c r="I312">
        <v>1063366.8799999999</v>
      </c>
      <c r="K312" s="5">
        <f t="shared" si="44"/>
        <v>0</v>
      </c>
      <c r="L312" s="5">
        <f t="shared" si="45"/>
        <v>0</v>
      </c>
      <c r="M312" s="5">
        <f t="shared" si="46"/>
        <v>0</v>
      </c>
      <c r="N312" s="5">
        <f t="shared" si="47"/>
        <v>0</v>
      </c>
      <c r="O312" s="5">
        <f t="shared" si="48"/>
        <v>0</v>
      </c>
      <c r="P312" s="5">
        <f t="shared" si="49"/>
        <v>0</v>
      </c>
      <c r="Q312" s="5">
        <f t="shared" si="50"/>
        <v>0</v>
      </c>
      <c r="R312" s="5">
        <f t="shared" si="51"/>
        <v>0</v>
      </c>
      <c r="T312" s="7">
        <f t="shared" si="53"/>
        <v>109.33654366385601</v>
      </c>
      <c r="U312" s="4">
        <f t="shared" si="52"/>
        <v>0</v>
      </c>
      <c r="V312" s="5">
        <f>T312/MAX($T$14:T312)-1</f>
        <v>-1.6333672253731391E-2</v>
      </c>
      <c r="AB312" s="3"/>
    </row>
    <row r="313" spans="1:28" x14ac:dyDescent="0.25">
      <c r="A313" s="6">
        <v>44659</v>
      </c>
      <c r="B313">
        <v>1090496</v>
      </c>
      <c r="C313">
        <v>1065392.1299999999</v>
      </c>
      <c r="D313">
        <v>1114506.75</v>
      </c>
      <c r="E313">
        <v>1051880.1299999999</v>
      </c>
      <c r="F313">
        <v>1081754.5</v>
      </c>
      <c r="G313">
        <v>1126075.75</v>
      </c>
      <c r="H313">
        <v>1132358.8799999999</v>
      </c>
      <c r="I313">
        <v>1062615</v>
      </c>
      <c r="K313" s="5">
        <f t="shared" si="44"/>
        <v>-3.3345686972789945E-3</v>
      </c>
      <c r="L313" s="5">
        <f t="shared" si="45"/>
        <v>-3.477770417036119E-3</v>
      </c>
      <c r="M313" s="5">
        <f t="shared" si="46"/>
        <v>-7.0710415746533251E-4</v>
      </c>
      <c r="N313" s="5">
        <f t="shared" si="47"/>
        <v>-7.071562556258959E-4</v>
      </c>
      <c r="O313" s="5">
        <f t="shared" si="48"/>
        <v>-7.0714628829027237E-4</v>
      </c>
      <c r="P313" s="5">
        <f t="shared" si="49"/>
        <v>-3.47785840912751E-3</v>
      </c>
      <c r="Q313" s="5">
        <f t="shared" si="50"/>
        <v>-7.0709335669971729E-4</v>
      </c>
      <c r="R313" s="5">
        <f t="shared" si="51"/>
        <v>-7.0707487146848269E-4</v>
      </c>
      <c r="T313" s="7">
        <f t="shared" si="53"/>
        <v>109.14758589216937</v>
      </c>
      <c r="U313" s="4">
        <f t="shared" si="52"/>
        <v>-1.7282215566240405E-3</v>
      </c>
      <c r="V313" s="5">
        <f>T313/MAX($T$14:T313)-1</f>
        <v>-1.803366560586761E-2</v>
      </c>
      <c r="AB313" s="3"/>
    </row>
    <row r="314" spans="1:28" x14ac:dyDescent="0.25">
      <c r="A314" s="6">
        <v>44662</v>
      </c>
      <c r="B314">
        <v>1095415.8799999999</v>
      </c>
      <c r="C314">
        <v>1070613.25</v>
      </c>
      <c r="D314">
        <v>1118083.75</v>
      </c>
      <c r="E314">
        <v>1055256.1299999999</v>
      </c>
      <c r="F314">
        <v>1085226.3799999999</v>
      </c>
      <c r="G314">
        <v>1131594.3799999999</v>
      </c>
      <c r="H314">
        <v>1135993.1299999999</v>
      </c>
      <c r="I314">
        <v>1066025.3799999999</v>
      </c>
      <c r="K314" s="5">
        <f t="shared" si="44"/>
        <v>4.5115983919243874E-3</v>
      </c>
      <c r="L314" s="5">
        <f t="shared" si="45"/>
        <v>4.9006556862778439E-3</v>
      </c>
      <c r="M314" s="5">
        <f t="shared" si="46"/>
        <v>3.2094915531017953E-3</v>
      </c>
      <c r="N314" s="5">
        <f t="shared" si="47"/>
        <v>3.2094911803306481E-3</v>
      </c>
      <c r="O314" s="5">
        <f t="shared" si="48"/>
        <v>3.2094897687042767E-3</v>
      </c>
      <c r="P314" s="5">
        <f t="shared" si="49"/>
        <v>4.9007626707171514E-3</v>
      </c>
      <c r="Q314" s="5">
        <f t="shared" si="50"/>
        <v>3.2094506999407191E-3</v>
      </c>
      <c r="R314" s="5">
        <f t="shared" si="51"/>
        <v>3.2094220390261885E-3</v>
      </c>
      <c r="T314" s="7">
        <f t="shared" si="53"/>
        <v>109.56180591942231</v>
      </c>
      <c r="U314" s="4">
        <f t="shared" si="52"/>
        <v>3.7950452487528763E-3</v>
      </c>
      <c r="V314" s="5">
        <f>T314/MAX($T$14:T314)-1</f>
        <v>-1.4307058934089789E-2</v>
      </c>
      <c r="AB314" s="3"/>
    </row>
    <row r="315" spans="1:28" x14ac:dyDescent="0.25">
      <c r="A315" s="6">
        <v>44663</v>
      </c>
      <c r="B315">
        <v>1095415.8799999999</v>
      </c>
      <c r="C315">
        <v>1070613.25</v>
      </c>
      <c r="D315">
        <v>1118083.75</v>
      </c>
      <c r="E315">
        <v>1050273.6299999999</v>
      </c>
      <c r="F315">
        <v>1085226.3799999999</v>
      </c>
      <c r="G315">
        <v>1130481.25</v>
      </c>
      <c r="H315">
        <v>1135993.1299999999</v>
      </c>
      <c r="I315">
        <v>1066025.3799999999</v>
      </c>
      <c r="K315" s="5">
        <f t="shared" si="44"/>
        <v>0</v>
      </c>
      <c r="L315" s="5">
        <f t="shared" si="45"/>
        <v>0</v>
      </c>
      <c r="M315" s="5">
        <f t="shared" si="46"/>
        <v>0</v>
      </c>
      <c r="N315" s="5">
        <f t="shared" si="47"/>
        <v>-4.7216025174855458E-3</v>
      </c>
      <c r="O315" s="5">
        <f t="shared" si="48"/>
        <v>0</v>
      </c>
      <c r="P315" s="5">
        <f t="shared" si="49"/>
        <v>-9.8368286346550704E-4</v>
      </c>
      <c r="Q315" s="5">
        <f t="shared" si="50"/>
        <v>0</v>
      </c>
      <c r="R315" s="5">
        <f t="shared" si="51"/>
        <v>0</v>
      </c>
      <c r="T315" s="7">
        <f t="shared" si="53"/>
        <v>109.48367074821948</v>
      </c>
      <c r="U315" s="4">
        <f t="shared" si="52"/>
        <v>-7.1316067261888161E-4</v>
      </c>
      <c r="V315" s="5">
        <f>T315/MAX($T$14:T315)-1</f>
        <v>-1.5010016374936042E-2</v>
      </c>
      <c r="AB315" s="3"/>
    </row>
    <row r="316" spans="1:28" x14ac:dyDescent="0.25">
      <c r="A316" s="6">
        <v>44664</v>
      </c>
      <c r="B316">
        <v>1094221.8799999999</v>
      </c>
      <c r="C316">
        <v>1069446.3799999999</v>
      </c>
      <c r="D316">
        <v>1118083.75</v>
      </c>
      <c r="E316">
        <v>1050273.6299999999</v>
      </c>
      <c r="F316">
        <v>1085226.3799999999</v>
      </c>
      <c r="G316">
        <v>1130481.25</v>
      </c>
      <c r="H316">
        <v>1134754.8799999999</v>
      </c>
      <c r="I316">
        <v>1064863.3799999999</v>
      </c>
      <c r="K316" s="5">
        <f t="shared" si="44"/>
        <v>-1.0899969790468811E-3</v>
      </c>
      <c r="L316" s="5">
        <f t="shared" si="45"/>
        <v>-1.0899080503627978E-3</v>
      </c>
      <c r="M316" s="5">
        <f t="shared" si="46"/>
        <v>0</v>
      </c>
      <c r="N316" s="5">
        <f t="shared" si="47"/>
        <v>0</v>
      </c>
      <c r="O316" s="5">
        <f t="shared" si="48"/>
        <v>0</v>
      </c>
      <c r="P316" s="5">
        <f t="shared" si="49"/>
        <v>0</v>
      </c>
      <c r="Q316" s="5">
        <f t="shared" si="50"/>
        <v>-1.0900153947234203E-3</v>
      </c>
      <c r="R316" s="5">
        <f t="shared" si="51"/>
        <v>-1.0900303330488859E-3</v>
      </c>
      <c r="T316" s="7">
        <f t="shared" si="53"/>
        <v>109.42400282157226</v>
      </c>
      <c r="U316" s="4">
        <f t="shared" si="52"/>
        <v>-5.4499384464774814E-4</v>
      </c>
      <c r="V316" s="5">
        <f>T316/MAX($T$14:T316)-1</f>
        <v>-1.5546829853051336E-2</v>
      </c>
      <c r="AB316" s="3"/>
    </row>
    <row r="317" spans="1:28" x14ac:dyDescent="0.25">
      <c r="A317" s="6">
        <v>44669</v>
      </c>
      <c r="B317">
        <v>1089259.25</v>
      </c>
      <c r="C317">
        <v>1065397.75</v>
      </c>
      <c r="D317">
        <v>1114102.75</v>
      </c>
      <c r="E317">
        <v>1050273.6299999999</v>
      </c>
      <c r="F317">
        <v>1080304.3799999999</v>
      </c>
      <c r="G317">
        <v>1126201.75</v>
      </c>
      <c r="H317">
        <v>1130714.6299999999</v>
      </c>
      <c r="I317">
        <v>1062460.6299999999</v>
      </c>
      <c r="K317" s="5">
        <f t="shared" si="44"/>
        <v>-4.5353050333812872E-3</v>
      </c>
      <c r="L317" s="5">
        <f t="shared" si="45"/>
        <v>-3.7857250963810873E-3</v>
      </c>
      <c r="M317" s="5">
        <f t="shared" si="46"/>
        <v>-3.5605561747945602E-3</v>
      </c>
      <c r="N317" s="5">
        <f t="shared" si="47"/>
        <v>0</v>
      </c>
      <c r="O317" s="5">
        <f t="shared" si="48"/>
        <v>-4.5354592283316508E-3</v>
      </c>
      <c r="P317" s="5">
        <f t="shared" si="49"/>
        <v>-3.7855559302730768E-3</v>
      </c>
      <c r="Q317" s="5">
        <f t="shared" si="50"/>
        <v>-3.5604605639589781E-3</v>
      </c>
      <c r="R317" s="5">
        <f t="shared" si="51"/>
        <v>-2.2563927402593498E-3</v>
      </c>
      <c r="T317" s="7">
        <f t="shared" si="53"/>
        <v>109.06810871008706</v>
      </c>
      <c r="U317" s="4">
        <f t="shared" si="52"/>
        <v>-3.2524318459224988E-3</v>
      </c>
      <c r="V317" s="5">
        <f>T317/MAX($T$14:T317)-1</f>
        <v>-1.8748696694456668E-2</v>
      </c>
      <c r="AB317" s="3"/>
    </row>
    <row r="318" spans="1:28" x14ac:dyDescent="0.25">
      <c r="A318" s="6">
        <v>44670</v>
      </c>
      <c r="B318">
        <v>1090333</v>
      </c>
      <c r="C318">
        <v>1057040</v>
      </c>
      <c r="D318">
        <v>1100674.75</v>
      </c>
      <c r="E318">
        <v>1078960.3799999999</v>
      </c>
      <c r="F318">
        <v>1096970.8799999999</v>
      </c>
      <c r="G318">
        <v>1113537.8799999999</v>
      </c>
      <c r="H318">
        <v>1117086.3799999999</v>
      </c>
      <c r="I318">
        <v>1065100.1299999999</v>
      </c>
      <c r="K318" s="5">
        <f t="shared" si="44"/>
        <v>9.8576165407826544E-4</v>
      </c>
      <c r="L318" s="5">
        <f t="shared" si="45"/>
        <v>-7.8447227807643127E-3</v>
      </c>
      <c r="M318" s="5">
        <f t="shared" si="46"/>
        <v>-1.205274827658398E-2</v>
      </c>
      <c r="N318" s="5">
        <f t="shared" si="47"/>
        <v>2.731359636250219E-2</v>
      </c>
      <c r="O318" s="5">
        <f t="shared" si="48"/>
        <v>1.5427596433516211E-2</v>
      </c>
      <c r="P318" s="5">
        <f t="shared" si="49"/>
        <v>-1.1244761429291095E-2</v>
      </c>
      <c r="Q318" s="5">
        <f t="shared" si="50"/>
        <v>-1.2052775862641862E-2</v>
      </c>
      <c r="R318" s="5">
        <f t="shared" si="51"/>
        <v>2.4843273486754303E-3</v>
      </c>
      <c r="T318" s="7">
        <f t="shared" si="53"/>
        <v>109.10923111514812</v>
      </c>
      <c r="U318" s="4">
        <f t="shared" si="52"/>
        <v>3.770341811863559E-4</v>
      </c>
      <c r="V318" s="5">
        <f>T318/MAX($T$14:T318)-1</f>
        <v>-1.8378731412776794E-2</v>
      </c>
      <c r="AB318" s="3"/>
    </row>
    <row r="319" spans="1:28" x14ac:dyDescent="0.25">
      <c r="A319" s="6">
        <v>44671</v>
      </c>
      <c r="B319">
        <v>1090333</v>
      </c>
      <c r="C319">
        <v>1057040</v>
      </c>
      <c r="D319">
        <v>1100674.75</v>
      </c>
      <c r="E319">
        <v>1078960.3799999999</v>
      </c>
      <c r="F319">
        <v>1096970.8799999999</v>
      </c>
      <c r="G319">
        <v>1113537.8799999999</v>
      </c>
      <c r="H319">
        <v>1117086.3799999999</v>
      </c>
      <c r="I319">
        <v>1065100.1299999999</v>
      </c>
      <c r="K319" s="5">
        <f t="shared" si="44"/>
        <v>0</v>
      </c>
      <c r="L319" s="5">
        <f t="shared" si="45"/>
        <v>0</v>
      </c>
      <c r="M319" s="5">
        <f t="shared" si="46"/>
        <v>0</v>
      </c>
      <c r="N319" s="5">
        <f t="shared" si="47"/>
        <v>0</v>
      </c>
      <c r="O319" s="5">
        <f t="shared" si="48"/>
        <v>0</v>
      </c>
      <c r="P319" s="5">
        <f t="shared" si="49"/>
        <v>0</v>
      </c>
      <c r="Q319" s="5">
        <f t="shared" si="50"/>
        <v>0</v>
      </c>
      <c r="R319" s="5">
        <f t="shared" si="51"/>
        <v>0</v>
      </c>
      <c r="T319" s="7">
        <f t="shared" si="53"/>
        <v>109.10923111514812</v>
      </c>
      <c r="U319" s="4">
        <f t="shared" si="52"/>
        <v>0</v>
      </c>
      <c r="V319" s="5">
        <f>T319/MAX($T$14:T319)-1</f>
        <v>-1.8378731412776794E-2</v>
      </c>
      <c r="AB319" s="3"/>
    </row>
    <row r="320" spans="1:28" x14ac:dyDescent="0.25">
      <c r="A320" s="6">
        <v>44672</v>
      </c>
      <c r="B320">
        <v>1088167.8799999999</v>
      </c>
      <c r="C320">
        <v>1054941</v>
      </c>
      <c r="D320">
        <v>1098489.1299999999</v>
      </c>
      <c r="E320">
        <v>1076817.8799999999</v>
      </c>
      <c r="F320">
        <v>1094792.6299999999</v>
      </c>
      <c r="G320">
        <v>1111326.75</v>
      </c>
      <c r="H320">
        <v>1114868.1299999999</v>
      </c>
      <c r="I320">
        <v>1062985.1299999999</v>
      </c>
      <c r="K320" s="5">
        <f t="shared" si="44"/>
        <v>-1.9857419705724411E-3</v>
      </c>
      <c r="L320" s="5">
        <f t="shared" si="45"/>
        <v>-1.9857337470672309E-3</v>
      </c>
      <c r="M320" s="5">
        <f t="shared" si="46"/>
        <v>-1.9857092206395643E-3</v>
      </c>
      <c r="N320" s="5">
        <f t="shared" si="47"/>
        <v>-1.9857077606501017E-3</v>
      </c>
      <c r="O320" s="5">
        <f t="shared" si="48"/>
        <v>-1.9856953723329518E-3</v>
      </c>
      <c r="P320" s="5">
        <f t="shared" si="49"/>
        <v>-1.9856800919964002E-3</v>
      </c>
      <c r="Q320" s="5">
        <f t="shared" si="50"/>
        <v>-1.9857461694233747E-3</v>
      </c>
      <c r="R320" s="5">
        <f t="shared" si="51"/>
        <v>-1.9857287971600801E-3</v>
      </c>
      <c r="T320" s="7">
        <f t="shared" si="53"/>
        <v>108.89257096282439</v>
      </c>
      <c r="U320" s="4">
        <f t="shared" si="52"/>
        <v>-1.9857178912302681E-3</v>
      </c>
      <c r="V320" s="5">
        <f>T320/MAX($T$14:T320)-1</f>
        <v>-2.0327954328222542E-2</v>
      </c>
      <c r="AB320" s="3"/>
    </row>
    <row r="321" spans="1:28" x14ac:dyDescent="0.25">
      <c r="A321" s="6">
        <v>44673</v>
      </c>
      <c r="B321">
        <v>1089595.5</v>
      </c>
      <c r="C321">
        <v>1055826.8799999999</v>
      </c>
      <c r="D321">
        <v>1099411.6299999999</v>
      </c>
      <c r="E321">
        <v>1077722.1299999999</v>
      </c>
      <c r="F321">
        <v>1095712</v>
      </c>
      <c r="G321">
        <v>1112260</v>
      </c>
      <c r="H321">
        <v>1115804.3799999999</v>
      </c>
      <c r="I321">
        <v>1063877.75</v>
      </c>
      <c r="K321" s="5">
        <f t="shared" si="44"/>
        <v>1.3119482997421272E-3</v>
      </c>
      <c r="L321" s="5">
        <f t="shared" si="45"/>
        <v>8.3974364443117899E-4</v>
      </c>
      <c r="M321" s="5">
        <f t="shared" si="46"/>
        <v>8.3978983023702547E-4</v>
      </c>
      <c r="N321" s="5">
        <f t="shared" si="47"/>
        <v>8.3974274275600003E-4</v>
      </c>
      <c r="O321" s="5">
        <f t="shared" si="48"/>
        <v>8.3976634004212514E-4</v>
      </c>
      <c r="P321" s="5">
        <f t="shared" si="49"/>
        <v>8.3976202318525317E-4</v>
      </c>
      <c r="Q321" s="5">
        <f t="shared" si="50"/>
        <v>8.397854192854215E-4</v>
      </c>
      <c r="R321" s="5">
        <f t="shared" si="51"/>
        <v>8.3972952660227307E-4</v>
      </c>
      <c r="T321" s="7">
        <f t="shared" si="53"/>
        <v>108.99044180651379</v>
      </c>
      <c r="U321" s="4">
        <f t="shared" si="52"/>
        <v>8.9878347828517557E-4</v>
      </c>
      <c r="V321" s="5">
        <f>T321/MAX($T$14:T321)-1</f>
        <v>-1.9447441279434874E-2</v>
      </c>
      <c r="AB321" s="3"/>
    </row>
    <row r="322" spans="1:28" x14ac:dyDescent="0.25">
      <c r="A322" s="6">
        <v>44676</v>
      </c>
      <c r="B322">
        <v>1092795.5</v>
      </c>
      <c r="C322">
        <v>1056983</v>
      </c>
      <c r="D322">
        <v>1099411.6299999999</v>
      </c>
      <c r="E322">
        <v>1078773</v>
      </c>
      <c r="F322">
        <v>1092712.75</v>
      </c>
      <c r="G322">
        <v>1113147.75</v>
      </c>
      <c r="H322">
        <v>1113158.6299999999</v>
      </c>
      <c r="I322">
        <v>1067450</v>
      </c>
      <c r="K322" s="5">
        <f t="shared" si="44"/>
        <v>2.9368696915506032E-3</v>
      </c>
      <c r="L322" s="5">
        <f t="shared" si="45"/>
        <v>1.0949901180770105E-3</v>
      </c>
      <c r="M322" s="5">
        <f t="shared" si="46"/>
        <v>0</v>
      </c>
      <c r="N322" s="5">
        <f t="shared" si="47"/>
        <v>9.7508436613447103E-4</v>
      </c>
      <c r="O322" s="5">
        <f t="shared" si="48"/>
        <v>-2.7372612511317174E-3</v>
      </c>
      <c r="P322" s="5">
        <f t="shared" si="49"/>
        <v>7.9814971319658312E-4</v>
      </c>
      <c r="Q322" s="5">
        <f t="shared" si="50"/>
        <v>-2.371159360389008E-3</v>
      </c>
      <c r="R322" s="5">
        <f t="shared" si="51"/>
        <v>3.3577636152273271E-3</v>
      </c>
      <c r="T322" s="7">
        <f t="shared" si="53"/>
        <v>109.04567866503983</v>
      </c>
      <c r="U322" s="4">
        <f t="shared" si="52"/>
        <v>5.068046115831587E-4</v>
      </c>
      <c r="V322" s="5">
        <f>T322/MAX($T$14:T322)-1</f>
        <v>-1.8950492720775425E-2</v>
      </c>
      <c r="AB322" s="3"/>
    </row>
    <row r="323" spans="1:28" x14ac:dyDescent="0.25">
      <c r="A323" s="6">
        <v>44677</v>
      </c>
      <c r="B323">
        <v>1092397.25</v>
      </c>
      <c r="C323">
        <v>1060140.75</v>
      </c>
      <c r="D323">
        <v>1099411.6299999999</v>
      </c>
      <c r="E323">
        <v>1082050.3799999999</v>
      </c>
      <c r="F323">
        <v>1090479.75</v>
      </c>
      <c r="G323">
        <v>1114929.6299999999</v>
      </c>
      <c r="H323">
        <v>1110524.75</v>
      </c>
      <c r="I323">
        <v>1073607.3799999999</v>
      </c>
      <c r="K323" s="5">
        <f t="shared" si="44"/>
        <v>-3.6443232059424346E-4</v>
      </c>
      <c r="L323" s="5">
        <f t="shared" si="45"/>
        <v>2.9875125711578132E-3</v>
      </c>
      <c r="M323" s="5">
        <f t="shared" si="46"/>
        <v>0</v>
      </c>
      <c r="N323" s="5">
        <f t="shared" si="47"/>
        <v>3.0380626878869776E-3</v>
      </c>
      <c r="O323" s="5">
        <f t="shared" si="48"/>
        <v>-2.0435379746415183E-3</v>
      </c>
      <c r="P323" s="5">
        <f t="shared" si="49"/>
        <v>1.6007578508780984E-3</v>
      </c>
      <c r="Q323" s="5">
        <f t="shared" si="50"/>
        <v>-2.3661317704556373E-3</v>
      </c>
      <c r="R323" s="5">
        <f t="shared" si="51"/>
        <v>5.7683076490702145E-3</v>
      </c>
      <c r="T323" s="7">
        <f t="shared" si="53"/>
        <v>109.1631827265735</v>
      </c>
      <c r="U323" s="4">
        <f t="shared" si="52"/>
        <v>1.0775673366627131E-3</v>
      </c>
      <c r="V323" s="5">
        <f>T323/MAX($T$14:T323)-1</f>
        <v>-1.7893345816082262E-2</v>
      </c>
      <c r="AB323" s="3"/>
    </row>
    <row r="324" spans="1:28" x14ac:dyDescent="0.25">
      <c r="A324" s="6">
        <v>44678</v>
      </c>
      <c r="B324">
        <v>1092397.25</v>
      </c>
      <c r="C324">
        <v>1059902.75</v>
      </c>
      <c r="D324">
        <v>1099411.6299999999</v>
      </c>
      <c r="E324">
        <v>1082050.3799999999</v>
      </c>
      <c r="F324">
        <v>1090479.75</v>
      </c>
      <c r="G324">
        <v>1114679.25</v>
      </c>
      <c r="H324">
        <v>1110524.75</v>
      </c>
      <c r="I324">
        <v>1073607.3799999999</v>
      </c>
      <c r="K324" s="5">
        <f t="shared" si="44"/>
        <v>0</v>
      </c>
      <c r="L324" s="5">
        <f t="shared" si="45"/>
        <v>-2.2449849229921881E-4</v>
      </c>
      <c r="M324" s="5">
        <f t="shared" si="46"/>
        <v>0</v>
      </c>
      <c r="N324" s="5">
        <f t="shared" si="47"/>
        <v>0</v>
      </c>
      <c r="O324" s="5">
        <f t="shared" si="48"/>
        <v>0</v>
      </c>
      <c r="P324" s="5">
        <f t="shared" si="49"/>
        <v>-2.245702269119132E-4</v>
      </c>
      <c r="Q324" s="5">
        <f t="shared" si="50"/>
        <v>0</v>
      </c>
      <c r="R324" s="5">
        <f t="shared" si="51"/>
        <v>0</v>
      </c>
      <c r="T324" s="7">
        <f t="shared" si="53"/>
        <v>109.15705500524199</v>
      </c>
      <c r="U324" s="4">
        <f t="shared" si="52"/>
        <v>-5.6133589901391501E-5</v>
      </c>
      <c r="V324" s="5">
        <f>T324/MAX($T$14:T324)-1</f>
        <v>-1.7948474988247698E-2</v>
      </c>
      <c r="AB324" s="3"/>
    </row>
    <row r="325" spans="1:28" x14ac:dyDescent="0.25">
      <c r="A325" s="6">
        <v>44679</v>
      </c>
      <c r="B325">
        <v>1092397.25</v>
      </c>
      <c r="C325">
        <v>1058254.25</v>
      </c>
      <c r="D325">
        <v>1099411.6299999999</v>
      </c>
      <c r="E325">
        <v>1082050.3799999999</v>
      </c>
      <c r="F325">
        <v>1090479.75</v>
      </c>
      <c r="G325">
        <v>1112945.5</v>
      </c>
      <c r="H325">
        <v>1110524.75</v>
      </c>
      <c r="I325">
        <v>1073607.3799999999</v>
      </c>
      <c r="K325" s="5">
        <f t="shared" si="44"/>
        <v>0</v>
      </c>
      <c r="L325" s="5">
        <f t="shared" si="45"/>
        <v>-1.5553313735623409E-3</v>
      </c>
      <c r="M325" s="5">
        <f t="shared" si="46"/>
        <v>0</v>
      </c>
      <c r="N325" s="5">
        <f t="shared" si="47"/>
        <v>0</v>
      </c>
      <c r="O325" s="5">
        <f t="shared" si="48"/>
        <v>0</v>
      </c>
      <c r="P325" s="5">
        <f t="shared" si="49"/>
        <v>-1.555380168779541E-3</v>
      </c>
      <c r="Q325" s="5">
        <f t="shared" si="50"/>
        <v>0</v>
      </c>
      <c r="R325" s="5">
        <f t="shared" si="51"/>
        <v>0</v>
      </c>
      <c r="T325" s="7">
        <f t="shared" si="53"/>
        <v>109.11461049137537</v>
      </c>
      <c r="U325" s="4">
        <f t="shared" si="52"/>
        <v>-3.8883894279273523E-4</v>
      </c>
      <c r="V325" s="5">
        <f>T325/MAX($T$14:T325)-1</f>
        <v>-1.8330334865001352E-2</v>
      </c>
      <c r="AB325" s="3"/>
    </row>
    <row r="326" spans="1:28" x14ac:dyDescent="0.25">
      <c r="A326" s="6">
        <v>44680</v>
      </c>
      <c r="B326">
        <v>1099395.1299999999</v>
      </c>
      <c r="C326">
        <v>1054050.8799999999</v>
      </c>
      <c r="D326">
        <v>1102855.8799999999</v>
      </c>
      <c r="E326">
        <v>1077633.8799999999</v>
      </c>
      <c r="F326">
        <v>1097465.3799999999</v>
      </c>
      <c r="G326">
        <v>1108446.25</v>
      </c>
      <c r="H326">
        <v>1114111</v>
      </c>
      <c r="I326">
        <v>1074617.5</v>
      </c>
      <c r="K326" s="5">
        <f t="shared" si="44"/>
        <v>6.4059846360835504E-3</v>
      </c>
      <c r="L326" s="5">
        <f t="shared" si="45"/>
        <v>-3.9719849932093876E-3</v>
      </c>
      <c r="M326" s="5">
        <f t="shared" si="46"/>
        <v>3.1328120478404387E-3</v>
      </c>
      <c r="N326" s="5">
        <f t="shared" si="47"/>
        <v>-4.0816029286917521E-3</v>
      </c>
      <c r="O326" s="5">
        <f t="shared" si="48"/>
        <v>6.4060153340765869E-3</v>
      </c>
      <c r="P326" s="5">
        <f t="shared" si="49"/>
        <v>-4.0426507856853311E-3</v>
      </c>
      <c r="Q326" s="5">
        <f t="shared" si="50"/>
        <v>3.2293291977509853E-3</v>
      </c>
      <c r="R326" s="5">
        <f t="shared" si="51"/>
        <v>9.40865365512078E-4</v>
      </c>
      <c r="T326" s="7">
        <f t="shared" si="53"/>
        <v>109.22398108302001</v>
      </c>
      <c r="U326" s="4">
        <f t="shared" si="52"/>
        <v>1.002345984209646E-3</v>
      </c>
      <c r="V326" s="5">
        <f>T326/MAX($T$14:T326)-1</f>
        <v>-1.7346362218332856E-2</v>
      </c>
      <c r="AB326" s="3"/>
    </row>
    <row r="327" spans="1:28" x14ac:dyDescent="0.25">
      <c r="A327" s="6">
        <v>44683</v>
      </c>
      <c r="B327">
        <v>1104703.75</v>
      </c>
      <c r="C327">
        <v>1050783.25</v>
      </c>
      <c r="D327">
        <v>1101935.5</v>
      </c>
      <c r="E327">
        <v>1077691.8799999999</v>
      </c>
      <c r="F327">
        <v>1103981.1299999999</v>
      </c>
      <c r="G327">
        <v>1103607.3799999999</v>
      </c>
      <c r="H327">
        <v>1113504.1299999999</v>
      </c>
      <c r="I327">
        <v>1073959.6299999999</v>
      </c>
      <c r="K327" s="5">
        <f t="shared" si="44"/>
        <v>4.8286733815168237E-3</v>
      </c>
      <c r="L327" s="5">
        <f t="shared" si="45"/>
        <v>-3.1000685659499094E-3</v>
      </c>
      <c r="M327" s="5">
        <f t="shared" si="46"/>
        <v>-8.3454240639302402E-4</v>
      </c>
      <c r="N327" s="5">
        <f t="shared" si="47"/>
        <v>5.3821618897220702E-5</v>
      </c>
      <c r="O327" s="5">
        <f t="shared" si="48"/>
        <v>5.9370893321482043E-3</v>
      </c>
      <c r="P327" s="5">
        <f t="shared" si="49"/>
        <v>-4.3654529933229158E-3</v>
      </c>
      <c r="Q327" s="5">
        <f t="shared" si="50"/>
        <v>-5.4471233117714402E-4</v>
      </c>
      <c r="R327" s="5">
        <f t="shared" si="51"/>
        <v>-6.1218991873868145E-4</v>
      </c>
      <c r="T327" s="7">
        <f t="shared" si="53"/>
        <v>109.24258490494906</v>
      </c>
      <c r="U327" s="4">
        <f t="shared" si="52"/>
        <v>1.7032726462257175E-4</v>
      </c>
      <c r="V327" s="5">
        <f>T327/MAX($T$14:T327)-1</f>
        <v>-1.7178989512138143E-2</v>
      </c>
      <c r="AB327" s="3"/>
    </row>
    <row r="328" spans="1:28" x14ac:dyDescent="0.25">
      <c r="A328" s="6">
        <v>44685</v>
      </c>
      <c r="B328">
        <v>1104593.25</v>
      </c>
      <c r="C328">
        <v>1054621.25</v>
      </c>
      <c r="D328">
        <v>1101825.25</v>
      </c>
      <c r="E328">
        <v>1077691.8799999999</v>
      </c>
      <c r="F328">
        <v>1103981.1299999999</v>
      </c>
      <c r="G328">
        <v>1107638.3799999999</v>
      </c>
      <c r="H328">
        <v>1113392.75</v>
      </c>
      <c r="I328">
        <v>1073852.25</v>
      </c>
      <c r="K328" s="5">
        <f t="shared" si="44"/>
        <v>-1.00026817144383E-4</v>
      </c>
      <c r="L328" s="5">
        <f t="shared" si="45"/>
        <v>3.6525134941007842E-3</v>
      </c>
      <c r="M328" s="5">
        <f t="shared" si="46"/>
        <v>-1.0005122804379596E-4</v>
      </c>
      <c r="N328" s="5">
        <f t="shared" si="47"/>
        <v>0</v>
      </c>
      <c r="O328" s="5">
        <f t="shared" si="48"/>
        <v>0</v>
      </c>
      <c r="P328" s="5">
        <f t="shared" si="49"/>
        <v>3.6525670931994991E-3</v>
      </c>
      <c r="Q328" s="5">
        <f t="shared" si="50"/>
        <v>-1.0002657107333057E-4</v>
      </c>
      <c r="R328" s="5">
        <f t="shared" si="51"/>
        <v>-9.9985136312708001E-5</v>
      </c>
      <c r="T328" s="7">
        <f t="shared" si="53"/>
        <v>109.33687478589037</v>
      </c>
      <c r="U328" s="4">
        <f t="shared" si="52"/>
        <v>8.6312385434075822E-4</v>
      </c>
      <c r="V328" s="5">
        <f>T328/MAX($T$14:T328)-1</f>
        <v>-1.6330693253438722E-2</v>
      </c>
      <c r="AB328" s="3"/>
    </row>
    <row r="329" spans="1:28" x14ac:dyDescent="0.25">
      <c r="A329" s="6">
        <v>44686</v>
      </c>
      <c r="B329">
        <v>1106154.75</v>
      </c>
      <c r="C329">
        <v>1051762.75</v>
      </c>
      <c r="D329">
        <v>1103382.8799999999</v>
      </c>
      <c r="E329">
        <v>1081081.8799999999</v>
      </c>
      <c r="F329">
        <v>1108285</v>
      </c>
      <c r="G329">
        <v>1104636.1299999999</v>
      </c>
      <c r="H329">
        <v>1114966.6299999999</v>
      </c>
      <c r="I329">
        <v>1074563.75</v>
      </c>
      <c r="K329" s="5">
        <f t="shared" si="44"/>
        <v>1.4136425331225944E-3</v>
      </c>
      <c r="L329" s="5">
        <f t="shared" si="45"/>
        <v>-2.7104517380054372E-3</v>
      </c>
      <c r="M329" s="5">
        <f t="shared" si="46"/>
        <v>1.4136815252689949E-3</v>
      </c>
      <c r="N329" s="5">
        <f t="shared" si="47"/>
        <v>3.1456115267380902E-3</v>
      </c>
      <c r="O329" s="5">
        <f t="shared" si="48"/>
        <v>3.898499605695438E-3</v>
      </c>
      <c r="P329" s="5">
        <f t="shared" si="49"/>
        <v>-2.7104965431046235E-3</v>
      </c>
      <c r="Q329" s="5">
        <f t="shared" si="50"/>
        <v>1.413589229856127E-3</v>
      </c>
      <c r="R329" s="5">
        <f t="shared" si="51"/>
        <v>6.6256787188367916E-4</v>
      </c>
      <c r="T329" s="7">
        <f t="shared" si="53"/>
        <v>109.42607514327194</v>
      </c>
      <c r="U329" s="4">
        <f t="shared" si="52"/>
        <v>8.1583050143185787E-4</v>
      </c>
      <c r="V329" s="5">
        <f>T329/MAX($T$14:T329)-1</f>
        <v>-1.5528185829672414E-2</v>
      </c>
      <c r="AB329" s="3"/>
    </row>
    <row r="330" spans="1:28" x14ac:dyDescent="0.25">
      <c r="A330" s="6">
        <v>44687</v>
      </c>
      <c r="B330">
        <v>1115161.8799999999</v>
      </c>
      <c r="C330">
        <v>1066492.75</v>
      </c>
      <c r="D330">
        <v>1111846.5</v>
      </c>
      <c r="E330">
        <v>1095016.3799999999</v>
      </c>
      <c r="F330">
        <v>1117309.5</v>
      </c>
      <c r="G330">
        <v>1120106.6299999999</v>
      </c>
      <c r="H330">
        <v>1123519.1299999999</v>
      </c>
      <c r="I330">
        <v>1088414.1299999999</v>
      </c>
      <c r="K330" s="5">
        <f t="shared" si="44"/>
        <v>8.1427395217530396E-3</v>
      </c>
      <c r="L330" s="5">
        <f t="shared" si="45"/>
        <v>1.4005059601131631E-2</v>
      </c>
      <c r="M330" s="5">
        <f t="shared" si="46"/>
        <v>7.6706102237149576E-3</v>
      </c>
      <c r="N330" s="5">
        <f t="shared" si="47"/>
        <v>1.288940297473129E-2</v>
      </c>
      <c r="O330" s="5">
        <f t="shared" si="48"/>
        <v>8.1427611128905841E-3</v>
      </c>
      <c r="P330" s="5">
        <f t="shared" si="49"/>
        <v>1.4005064273970413E-2</v>
      </c>
      <c r="Q330" s="5">
        <f t="shared" si="50"/>
        <v>7.6706331560794094E-3</v>
      </c>
      <c r="R330" s="5">
        <f t="shared" si="51"/>
        <v>1.2889305078456204E-2</v>
      </c>
      <c r="T330" s="7">
        <f t="shared" si="53"/>
        <v>110.59441154721129</v>
      </c>
      <c r="U330" s="4">
        <f t="shared" si="52"/>
        <v>1.0676946992840941E-2</v>
      </c>
      <c r="V330" s="5">
        <f>T330/MAX($T$14:T330)-1</f>
        <v>-5.0170324538298949E-3</v>
      </c>
      <c r="AB330" s="3"/>
    </row>
    <row r="331" spans="1:28" x14ac:dyDescent="0.25">
      <c r="A331" s="6">
        <v>44690</v>
      </c>
      <c r="B331">
        <v>1118534.3799999999</v>
      </c>
      <c r="C331">
        <v>1061696.5</v>
      </c>
      <c r="D331">
        <v>1111739.3799999999</v>
      </c>
      <c r="E331">
        <v>1090104.1299999999</v>
      </c>
      <c r="F331">
        <v>1117661</v>
      </c>
      <c r="G331">
        <v>1114111.75</v>
      </c>
      <c r="H331">
        <v>1122782.1299999999</v>
      </c>
      <c r="I331">
        <v>1083103</v>
      </c>
      <c r="K331" s="5">
        <f t="shared" si="44"/>
        <v>3.0242246085383506E-3</v>
      </c>
      <c r="L331" s="5">
        <f t="shared" si="45"/>
        <v>-4.4972176322811697E-3</v>
      </c>
      <c r="M331" s="5">
        <f t="shared" si="46"/>
        <v>-9.6344234568501719E-5</v>
      </c>
      <c r="N331" s="5">
        <f t="shared" si="47"/>
        <v>-4.486005953627803E-3</v>
      </c>
      <c r="O331" s="5">
        <f t="shared" si="48"/>
        <v>3.1459501597375095E-4</v>
      </c>
      <c r="P331" s="5">
        <f t="shared" si="49"/>
        <v>-5.3520618836082612E-3</v>
      </c>
      <c r="Q331" s="5">
        <f t="shared" si="50"/>
        <v>-6.5597458941357711E-4</v>
      </c>
      <c r="R331" s="5">
        <f t="shared" si="51"/>
        <v>-4.8796959297100484E-3</v>
      </c>
      <c r="T331" s="7">
        <f t="shared" si="53"/>
        <v>110.36453441886914</v>
      </c>
      <c r="U331" s="4">
        <f t="shared" si="52"/>
        <v>-2.0785600748371574E-3</v>
      </c>
      <c r="V331" s="5">
        <f>T331/MAX($T$14:T331)-1</f>
        <v>-7.0851643253143637E-3</v>
      </c>
      <c r="AB331" s="3"/>
    </row>
    <row r="332" spans="1:28" x14ac:dyDescent="0.25">
      <c r="A332" s="6">
        <v>44691</v>
      </c>
      <c r="B332">
        <v>1118767</v>
      </c>
      <c r="C332">
        <v>1060667.5</v>
      </c>
      <c r="D332">
        <v>1114617.8799999999</v>
      </c>
      <c r="E332">
        <v>1079281.5</v>
      </c>
      <c r="F332">
        <v>1110203.25</v>
      </c>
      <c r="G332">
        <v>1114490</v>
      </c>
      <c r="H332">
        <v>1126257.1299999999</v>
      </c>
      <c r="I332">
        <v>1082944</v>
      </c>
      <c r="K332" s="5">
        <f t="shared" si="44"/>
        <v>2.0796857401927937E-4</v>
      </c>
      <c r="L332" s="5">
        <f t="shared" si="45"/>
        <v>-9.6920353415497207E-4</v>
      </c>
      <c r="M332" s="5">
        <f t="shared" si="46"/>
        <v>2.5891859655093885E-3</v>
      </c>
      <c r="N332" s="5">
        <f t="shared" si="47"/>
        <v>-9.928069899157177E-3</v>
      </c>
      <c r="O332" s="5">
        <f t="shared" si="48"/>
        <v>-6.6726404518007154E-3</v>
      </c>
      <c r="P332" s="5">
        <f t="shared" si="49"/>
        <v>3.3950813282412895E-4</v>
      </c>
      <c r="Q332" s="5">
        <f t="shared" si="50"/>
        <v>3.0949904769146386E-3</v>
      </c>
      <c r="R332" s="5">
        <f t="shared" si="51"/>
        <v>-1.4680044280179771E-4</v>
      </c>
      <c r="T332" s="7">
        <f t="shared" si="53"/>
        <v>110.20609149014993</v>
      </c>
      <c r="U332" s="4">
        <f t="shared" si="52"/>
        <v>-1.4356326473309033E-3</v>
      </c>
      <c r="V332" s="5">
        <f>T332/MAX($T$14:T332)-1</f>
        <v>-8.5106252794282522E-3</v>
      </c>
      <c r="AB332" s="3"/>
    </row>
    <row r="333" spans="1:28" x14ac:dyDescent="0.25">
      <c r="A333" s="6">
        <v>44692</v>
      </c>
      <c r="B333">
        <v>1118509.3799999999</v>
      </c>
      <c r="C333">
        <v>1060423.25</v>
      </c>
      <c r="D333">
        <v>1114617.8799999999</v>
      </c>
      <c r="E333">
        <v>1079281.5</v>
      </c>
      <c r="F333">
        <v>1110203.25</v>
      </c>
      <c r="G333">
        <v>1114490</v>
      </c>
      <c r="H333">
        <v>1125997.8799999999</v>
      </c>
      <c r="I333">
        <v>1082694.6299999999</v>
      </c>
      <c r="K333" s="5">
        <f t="shared" si="44"/>
        <v>-2.3027136123976444E-4</v>
      </c>
      <c r="L333" s="5">
        <f t="shared" si="45"/>
        <v>-2.3027951737941699E-4</v>
      </c>
      <c r="M333" s="5">
        <f t="shared" si="46"/>
        <v>0</v>
      </c>
      <c r="N333" s="5">
        <f t="shared" si="47"/>
        <v>0</v>
      </c>
      <c r="O333" s="5">
        <f t="shared" si="48"/>
        <v>0</v>
      </c>
      <c r="P333" s="5">
        <f t="shared" si="49"/>
        <v>0</v>
      </c>
      <c r="Q333" s="5">
        <f t="shared" si="50"/>
        <v>-2.3018722198897557E-4</v>
      </c>
      <c r="R333" s="5">
        <f t="shared" si="51"/>
        <v>-2.3027044796419815E-4</v>
      </c>
      <c r="T333" s="7">
        <f t="shared" si="53"/>
        <v>110.19340389610403</v>
      </c>
      <c r="U333" s="4">
        <f t="shared" si="52"/>
        <v>-1.1512606857154439E-4</v>
      </c>
      <c r="V333" s="5">
        <f>T333/MAX($T$14:T333)-1</f>
        <v>-8.6247715531703184E-3</v>
      </c>
      <c r="AB333" s="3"/>
    </row>
    <row r="334" spans="1:28" x14ac:dyDescent="0.25">
      <c r="A334" s="6">
        <v>44693</v>
      </c>
      <c r="B334">
        <v>1116031.8799999999</v>
      </c>
      <c r="C334">
        <v>1058074.3799999999</v>
      </c>
      <c r="D334">
        <v>1114617.8799999999</v>
      </c>
      <c r="E334">
        <v>1079281.5</v>
      </c>
      <c r="F334">
        <v>1110203.25</v>
      </c>
      <c r="G334">
        <v>1114490</v>
      </c>
      <c r="H334">
        <v>1123503.75</v>
      </c>
      <c r="I334">
        <v>1080296.5</v>
      </c>
      <c r="K334" s="5">
        <f t="shared" si="44"/>
        <v>-2.2150015407113033E-3</v>
      </c>
      <c r="L334" s="5">
        <f t="shared" si="45"/>
        <v>-2.2150306493187166E-3</v>
      </c>
      <c r="M334" s="5">
        <f t="shared" si="46"/>
        <v>0</v>
      </c>
      <c r="N334" s="5">
        <f t="shared" si="47"/>
        <v>0</v>
      </c>
      <c r="O334" s="5">
        <f t="shared" si="48"/>
        <v>0</v>
      </c>
      <c r="P334" s="5">
        <f t="shared" si="49"/>
        <v>0</v>
      </c>
      <c r="Q334" s="5">
        <f t="shared" si="50"/>
        <v>-2.2150396943908524E-3</v>
      </c>
      <c r="R334" s="5">
        <f t="shared" si="51"/>
        <v>-2.2149643431775834E-3</v>
      </c>
      <c r="T334" s="7">
        <f t="shared" si="53"/>
        <v>110.0713642022838</v>
      </c>
      <c r="U334" s="4">
        <f t="shared" si="52"/>
        <v>-1.107504528449807E-3</v>
      </c>
      <c r="V334" s="5">
        <f>T334/MAX($T$14:T334)-1</f>
        <v>-9.7227241080680704E-3</v>
      </c>
      <c r="AB334" s="3"/>
    </row>
    <row r="335" spans="1:28" x14ac:dyDescent="0.25">
      <c r="A335" s="6">
        <v>44694</v>
      </c>
      <c r="B335">
        <v>1125194.25</v>
      </c>
      <c r="C335">
        <v>1067829.75</v>
      </c>
      <c r="D335">
        <v>1122479.25</v>
      </c>
      <c r="E335">
        <v>1081116.3799999999</v>
      </c>
      <c r="F335">
        <v>1112090.6299999999</v>
      </c>
      <c r="G335">
        <v>1124765.5</v>
      </c>
      <c r="H335">
        <v>1131427.75</v>
      </c>
      <c r="I335">
        <v>1093349.5</v>
      </c>
      <c r="K335" s="5">
        <f t="shared" si="44"/>
        <v>8.2097744376263826E-3</v>
      </c>
      <c r="L335" s="5">
        <f t="shared" si="45"/>
        <v>9.2199283759240025E-3</v>
      </c>
      <c r="M335" s="5">
        <f t="shared" si="46"/>
        <v>7.0529731678090624E-3</v>
      </c>
      <c r="N335" s="5">
        <f t="shared" si="47"/>
        <v>1.7000939977196428E-3</v>
      </c>
      <c r="O335" s="5">
        <f t="shared" si="48"/>
        <v>1.7000310528725304E-3</v>
      </c>
      <c r="P335" s="5">
        <f t="shared" si="49"/>
        <v>9.2199122468572536E-3</v>
      </c>
      <c r="Q335" s="5">
        <f t="shared" si="50"/>
        <v>7.0529359603828112E-3</v>
      </c>
      <c r="R335" s="5">
        <f t="shared" si="51"/>
        <v>1.208279393666456E-2</v>
      </c>
      <c r="T335" s="7">
        <f t="shared" si="53"/>
        <v>110.84514447240619</v>
      </c>
      <c r="U335" s="4">
        <f t="shared" si="52"/>
        <v>7.0298053969820307E-3</v>
      </c>
      <c r="V335" s="5">
        <f>T335/MAX($T$14:T335)-1</f>
        <v>-2.7612675694943523E-3</v>
      </c>
      <c r="AB335" s="3"/>
    </row>
    <row r="336" spans="1:28" x14ac:dyDescent="0.25">
      <c r="A336" s="6">
        <v>44697</v>
      </c>
      <c r="B336">
        <v>1124803.8799999999</v>
      </c>
      <c r="C336">
        <v>1065060.75</v>
      </c>
      <c r="D336">
        <v>1122360.25</v>
      </c>
      <c r="E336">
        <v>1078283.3799999999</v>
      </c>
      <c r="F336">
        <v>1108586.1299999999</v>
      </c>
      <c r="G336">
        <v>1119508.25</v>
      </c>
      <c r="H336">
        <v>1131307.75</v>
      </c>
      <c r="I336">
        <v>1092052.6299999999</v>
      </c>
      <c r="K336" s="5">
        <f t="shared" ref="K336:K399" si="54">B336/B335-1</f>
        <v>-3.4693565133314674E-4</v>
      </c>
      <c r="L336" s="5">
        <f t="shared" ref="L336:L399" si="55">C336/C335-1</f>
        <v>-2.5931099971694405E-3</v>
      </c>
      <c r="M336" s="5">
        <f t="shared" ref="M336:M399" si="56">D336/D335-1</f>
        <v>-1.060153227776528E-4</v>
      </c>
      <c r="N336" s="5">
        <f t="shared" ref="N336:N399" si="57">E336/E335-1</f>
        <v>-2.6204394387217E-3</v>
      </c>
      <c r="O336" s="5">
        <f t="shared" ref="O336:O399" si="58">F336/F335-1</f>
        <v>-3.1512719426473046E-3</v>
      </c>
      <c r="P336" s="5">
        <f t="shared" ref="P336:P399" si="59">G336/G335-1</f>
        <v>-4.6740853982452091E-3</v>
      </c>
      <c r="Q336" s="5">
        <f t="shared" ref="Q336:Q399" si="60">H336/H335-1</f>
        <v>-1.0606068306173722E-4</v>
      </c>
      <c r="R336" s="5">
        <f t="shared" ref="R336:R399" si="61">I336/I335-1</f>
        <v>-1.1861440463457606E-3</v>
      </c>
      <c r="T336" s="7">
        <f t="shared" si="53"/>
        <v>110.64030177971641</v>
      </c>
      <c r="U336" s="4">
        <f t="shared" ref="U336:U399" si="62">(K336*$K$12%)+(L336*$L$12%)+(M336*$M$12%)+(N336*$N$12%)+(O336*$O$12%)+(P336*$P$12%)+(Q336*$Q$12%)+(R336*$R$12%)</f>
        <v>-1.8480078100377439E-3</v>
      </c>
      <c r="V336" s="5">
        <f>T336/MAX($T$14:T336)-1</f>
        <v>-4.6041725354981633E-3</v>
      </c>
      <c r="AB336" s="3"/>
    </row>
    <row r="337" spans="1:28" x14ac:dyDescent="0.25">
      <c r="A337" s="6">
        <v>44698</v>
      </c>
      <c r="B337">
        <v>1128751.6299999999</v>
      </c>
      <c r="C337">
        <v>1068597.25</v>
      </c>
      <c r="D337">
        <v>1130287.5</v>
      </c>
      <c r="E337">
        <v>1088121.3799999999</v>
      </c>
      <c r="F337">
        <v>1117140.75</v>
      </c>
      <c r="G337">
        <v>1131289.25</v>
      </c>
      <c r="H337">
        <v>1139298.25</v>
      </c>
      <c r="I337">
        <v>1094956.3799999999</v>
      </c>
      <c r="K337" s="5">
        <f t="shared" si="54"/>
        <v>3.5097229572145228E-3</v>
      </c>
      <c r="L337" s="5">
        <f t="shared" si="55"/>
        <v>3.3204678700251566E-3</v>
      </c>
      <c r="M337" s="5">
        <f t="shared" si="56"/>
        <v>7.0630174224364239E-3</v>
      </c>
      <c r="N337" s="5">
        <f t="shared" si="57"/>
        <v>9.123761139673725E-3</v>
      </c>
      <c r="O337" s="5">
        <f t="shared" si="58"/>
        <v>7.7166940560586816E-3</v>
      </c>
      <c r="P337" s="5">
        <f t="shared" si="59"/>
        <v>1.0523370417323763E-2</v>
      </c>
      <c r="Q337" s="5">
        <f t="shared" si="60"/>
        <v>7.0630648468552604E-3</v>
      </c>
      <c r="R337" s="5">
        <f t="shared" si="61"/>
        <v>2.6589835693175967E-3</v>
      </c>
      <c r="T337" s="7">
        <f t="shared" ref="T337:T400" si="63">T336*(1+U337)</f>
        <v>111.34534441069029</v>
      </c>
      <c r="U337" s="4">
        <f t="shared" si="62"/>
        <v>6.3723852848631413E-3</v>
      </c>
      <c r="V337" s="5">
        <f>T337/MAX($T$14:T337)-1</f>
        <v>0</v>
      </c>
      <c r="AB337" s="3"/>
    </row>
    <row r="338" spans="1:28" x14ac:dyDescent="0.25">
      <c r="A338" s="6">
        <v>44699</v>
      </c>
      <c r="B338">
        <v>1131448.6299999999</v>
      </c>
      <c r="C338">
        <v>1068597.25</v>
      </c>
      <c r="D338">
        <v>1130287.5</v>
      </c>
      <c r="E338">
        <v>1088121.3799999999</v>
      </c>
      <c r="F338">
        <v>1119810</v>
      </c>
      <c r="G338">
        <v>1131289.25</v>
      </c>
      <c r="H338">
        <v>1139298.25</v>
      </c>
      <c r="I338">
        <v>1094956.3799999999</v>
      </c>
      <c r="K338" s="5">
        <f t="shared" si="54"/>
        <v>2.3893653203406195E-3</v>
      </c>
      <c r="L338" s="5">
        <f t="shared" si="55"/>
        <v>0</v>
      </c>
      <c r="M338" s="5">
        <f t="shared" si="56"/>
        <v>0</v>
      </c>
      <c r="N338" s="5">
        <f t="shared" si="57"/>
        <v>0</v>
      </c>
      <c r="O338" s="5">
        <f t="shared" si="58"/>
        <v>2.3893587267316274E-3</v>
      </c>
      <c r="P338" s="5">
        <f t="shared" si="59"/>
        <v>0</v>
      </c>
      <c r="Q338" s="5">
        <f t="shared" si="60"/>
        <v>0</v>
      </c>
      <c r="R338" s="5">
        <f t="shared" si="61"/>
        <v>0</v>
      </c>
      <c r="T338" s="7">
        <f t="shared" si="63"/>
        <v>111.41185549504841</v>
      </c>
      <c r="U338" s="4">
        <f t="shared" si="62"/>
        <v>5.9734050588403087E-4</v>
      </c>
      <c r="V338" s="5">
        <f>T338/MAX($T$14:T338)-1</f>
        <v>0</v>
      </c>
      <c r="AB338" s="3"/>
    </row>
    <row r="339" spans="1:28" x14ac:dyDescent="0.25">
      <c r="A339" s="6">
        <v>44700</v>
      </c>
      <c r="B339">
        <v>1131448.6299999999</v>
      </c>
      <c r="C339">
        <v>1068597.25</v>
      </c>
      <c r="D339">
        <v>1130287.5</v>
      </c>
      <c r="E339">
        <v>1088121.3799999999</v>
      </c>
      <c r="F339">
        <v>1119810</v>
      </c>
      <c r="G339">
        <v>1131289.25</v>
      </c>
      <c r="H339">
        <v>1139298.25</v>
      </c>
      <c r="I339">
        <v>1094956.3799999999</v>
      </c>
      <c r="K339" s="5">
        <f t="shared" si="54"/>
        <v>0</v>
      </c>
      <c r="L339" s="5">
        <f t="shared" si="55"/>
        <v>0</v>
      </c>
      <c r="M339" s="5">
        <f t="shared" si="56"/>
        <v>0</v>
      </c>
      <c r="N339" s="5">
        <f t="shared" si="57"/>
        <v>0</v>
      </c>
      <c r="O339" s="5">
        <f t="shared" si="58"/>
        <v>0</v>
      </c>
      <c r="P339" s="5">
        <f t="shared" si="59"/>
        <v>0</v>
      </c>
      <c r="Q339" s="5">
        <f t="shared" si="60"/>
        <v>0</v>
      </c>
      <c r="R339" s="5">
        <f t="shared" si="61"/>
        <v>0</v>
      </c>
      <c r="T339" s="7">
        <f t="shared" si="63"/>
        <v>111.41185549504841</v>
      </c>
      <c r="U339" s="4">
        <f t="shared" si="62"/>
        <v>0</v>
      </c>
      <c r="V339" s="5">
        <f>T339/MAX($T$14:T339)-1</f>
        <v>0</v>
      </c>
      <c r="AB339" s="3"/>
    </row>
    <row r="340" spans="1:28" x14ac:dyDescent="0.25">
      <c r="A340" s="6">
        <v>44701</v>
      </c>
      <c r="B340">
        <v>1137931.1299999999</v>
      </c>
      <c r="C340">
        <v>1072030.75</v>
      </c>
      <c r="D340">
        <v>1133117.1299999999</v>
      </c>
      <c r="E340">
        <v>1089618</v>
      </c>
      <c r="F340">
        <v>1124162.6299999999</v>
      </c>
      <c r="G340">
        <v>1134121.5</v>
      </c>
      <c r="H340">
        <v>1142958.8799999999</v>
      </c>
      <c r="I340">
        <v>1098474.5</v>
      </c>
      <c r="K340" s="5">
        <f t="shared" si="54"/>
        <v>5.7293807497031946E-3</v>
      </c>
      <c r="L340" s="5">
        <f t="shared" si="55"/>
        <v>3.2130908066627661E-3</v>
      </c>
      <c r="M340" s="5">
        <f t="shared" si="56"/>
        <v>2.5034604027736052E-3</v>
      </c>
      <c r="N340" s="5">
        <f t="shared" si="57"/>
        <v>1.375416408048169E-3</v>
      </c>
      <c r="O340" s="5">
        <f t="shared" si="58"/>
        <v>3.886936176672684E-3</v>
      </c>
      <c r="P340" s="5">
        <f t="shared" si="59"/>
        <v>2.5035595450058068E-3</v>
      </c>
      <c r="Q340" s="5">
        <f t="shared" si="60"/>
        <v>3.2130568093120537E-3</v>
      </c>
      <c r="R340" s="5">
        <f t="shared" si="61"/>
        <v>3.2130229699196544E-3</v>
      </c>
      <c r="T340" s="7">
        <f t="shared" si="63"/>
        <v>111.76890157869661</v>
      </c>
      <c r="U340" s="4">
        <f t="shared" si="62"/>
        <v>3.2047404835122417E-3</v>
      </c>
      <c r="V340" s="5">
        <f>T340/MAX($T$14:T340)-1</f>
        <v>0</v>
      </c>
      <c r="AB340" s="3"/>
    </row>
    <row r="341" spans="1:28" x14ac:dyDescent="0.25">
      <c r="A341" s="6">
        <v>44704</v>
      </c>
      <c r="B341">
        <v>1131703.5</v>
      </c>
      <c r="C341">
        <v>1061779.8799999999</v>
      </c>
      <c r="D341">
        <v>1131203.75</v>
      </c>
      <c r="E341">
        <v>1083867.25</v>
      </c>
      <c r="F341">
        <v>1122546.1299999999</v>
      </c>
      <c r="G341">
        <v>1123213.3799999999</v>
      </c>
      <c r="H341">
        <v>1136037.3799999999</v>
      </c>
      <c r="I341">
        <v>1087665.3799999999</v>
      </c>
      <c r="K341" s="5">
        <f t="shared" si="54"/>
        <v>-5.4727652981950703E-3</v>
      </c>
      <c r="L341" s="5">
        <f t="shared" si="55"/>
        <v>-9.5621044452317561E-3</v>
      </c>
      <c r="M341" s="5">
        <f t="shared" si="56"/>
        <v>-1.6885986005700238E-3</v>
      </c>
      <c r="N341" s="5">
        <f t="shared" si="57"/>
        <v>-5.2777670706614099E-3</v>
      </c>
      <c r="O341" s="5">
        <f t="shared" si="58"/>
        <v>-1.4379592034651223E-3</v>
      </c>
      <c r="P341" s="5">
        <f t="shared" si="59"/>
        <v>-9.6181229259828527E-3</v>
      </c>
      <c r="Q341" s="5">
        <f t="shared" si="60"/>
        <v>-6.0557734150505915E-3</v>
      </c>
      <c r="R341" s="5">
        <f t="shared" si="61"/>
        <v>-9.8401191834677215E-3</v>
      </c>
      <c r="T341" s="7">
        <f t="shared" si="63"/>
        <v>111.08497076289758</v>
      </c>
      <c r="U341" s="4">
        <f t="shared" si="62"/>
        <v>-6.1191512678280685E-3</v>
      </c>
      <c r="V341" s="5">
        <f>T341/MAX($T$14:T341)-1</f>
        <v>-6.1191512678280269E-3</v>
      </c>
      <c r="AB341" s="3"/>
    </row>
    <row r="342" spans="1:28" x14ac:dyDescent="0.25">
      <c r="A342" s="6">
        <v>44705</v>
      </c>
      <c r="B342">
        <v>1131275.1299999999</v>
      </c>
      <c r="C342">
        <v>1057165.75</v>
      </c>
      <c r="D342">
        <v>1125728.8799999999</v>
      </c>
      <c r="E342">
        <v>1078074.3799999999</v>
      </c>
      <c r="F342">
        <v>1114520.25</v>
      </c>
      <c r="G342">
        <v>1116850.75</v>
      </c>
      <c r="H342">
        <v>1131120.6299999999</v>
      </c>
      <c r="I342">
        <v>1088908.8799999999</v>
      </c>
      <c r="K342" s="5">
        <f t="shared" si="54"/>
        <v>-3.7851787150977589E-4</v>
      </c>
      <c r="L342" s="5">
        <f t="shared" si="55"/>
        <v>-4.3456558999779293E-3</v>
      </c>
      <c r="M342" s="5">
        <f t="shared" si="56"/>
        <v>-4.8398619612073368E-3</v>
      </c>
      <c r="N342" s="5">
        <f t="shared" si="57"/>
        <v>-5.3446305347819578E-3</v>
      </c>
      <c r="O342" s="5">
        <f t="shared" si="58"/>
        <v>-7.1497106314908354E-3</v>
      </c>
      <c r="P342" s="5">
        <f t="shared" si="59"/>
        <v>-5.664667206866647E-3</v>
      </c>
      <c r="Q342" s="5">
        <f t="shared" si="60"/>
        <v>-4.3279825880376821E-3</v>
      </c>
      <c r="R342" s="5">
        <f t="shared" si="61"/>
        <v>1.1432744140482676E-3</v>
      </c>
      <c r="T342" s="7">
        <f t="shared" si="63"/>
        <v>110.65579741810369</v>
      </c>
      <c r="U342" s="4">
        <f t="shared" si="62"/>
        <v>-3.8634690349779871E-3</v>
      </c>
      <c r="V342" s="5">
        <f>T342/MAX($T$14:T342)-1</f>
        <v>-9.958979151362457E-3</v>
      </c>
      <c r="AB342" s="3"/>
    </row>
    <row r="343" spans="1:28" x14ac:dyDescent="0.25">
      <c r="A343" s="6">
        <v>44706</v>
      </c>
      <c r="B343">
        <v>1131275.1299999999</v>
      </c>
      <c r="C343">
        <v>1057165.75</v>
      </c>
      <c r="D343">
        <v>1125728.8799999999</v>
      </c>
      <c r="E343">
        <v>1078074.3799999999</v>
      </c>
      <c r="F343">
        <v>1114520.25</v>
      </c>
      <c r="G343">
        <v>1116850.75</v>
      </c>
      <c r="H343">
        <v>1131120.6299999999</v>
      </c>
      <c r="I343">
        <v>1088908.8799999999</v>
      </c>
      <c r="K343" s="5">
        <f t="shared" si="54"/>
        <v>0</v>
      </c>
      <c r="L343" s="5">
        <f t="shared" si="55"/>
        <v>0</v>
      </c>
      <c r="M343" s="5">
        <f t="shared" si="56"/>
        <v>0</v>
      </c>
      <c r="N343" s="5">
        <f t="shared" si="57"/>
        <v>0</v>
      </c>
      <c r="O343" s="5">
        <f t="shared" si="58"/>
        <v>0</v>
      </c>
      <c r="P343" s="5">
        <f t="shared" si="59"/>
        <v>0</v>
      </c>
      <c r="Q343" s="5">
        <f t="shared" si="60"/>
        <v>0</v>
      </c>
      <c r="R343" s="5">
        <f t="shared" si="61"/>
        <v>0</v>
      </c>
      <c r="T343" s="7">
        <f t="shared" si="63"/>
        <v>110.65579741810369</v>
      </c>
      <c r="U343" s="4">
        <f t="shared" si="62"/>
        <v>0</v>
      </c>
      <c r="V343" s="5">
        <f>T343/MAX($T$14:T343)-1</f>
        <v>-9.958979151362457E-3</v>
      </c>
      <c r="AB343" s="3"/>
    </row>
    <row r="344" spans="1:28" x14ac:dyDescent="0.25">
      <c r="A344" s="6">
        <v>44707</v>
      </c>
      <c r="B344">
        <v>1133266.75</v>
      </c>
      <c r="C344">
        <v>1059026.8799999999</v>
      </c>
      <c r="D344">
        <v>1125728.8799999999</v>
      </c>
      <c r="E344">
        <v>1078074.3799999999</v>
      </c>
      <c r="F344">
        <v>1114520.25</v>
      </c>
      <c r="G344">
        <v>1118174.5</v>
      </c>
      <c r="H344">
        <v>1132461.3799999999</v>
      </c>
      <c r="I344">
        <v>1090825.8799999999</v>
      </c>
      <c r="K344" s="5">
        <f t="shared" si="54"/>
        <v>1.7605089577104049E-3</v>
      </c>
      <c r="L344" s="5">
        <f t="shared" si="55"/>
        <v>1.7604902542480705E-3</v>
      </c>
      <c r="M344" s="5">
        <f t="shared" si="56"/>
        <v>0</v>
      </c>
      <c r="N344" s="5">
        <f t="shared" si="57"/>
        <v>0</v>
      </c>
      <c r="O344" s="5">
        <f t="shared" si="58"/>
        <v>0</v>
      </c>
      <c r="P344" s="5">
        <f t="shared" si="59"/>
        <v>1.1852523714561691E-3</v>
      </c>
      <c r="Q344" s="5">
        <f t="shared" si="60"/>
        <v>1.1853289246435139E-3</v>
      </c>
      <c r="R344" s="5">
        <f t="shared" si="61"/>
        <v>1.7604778831448176E-3</v>
      </c>
      <c r="T344" s="7">
        <f t="shared" si="63"/>
        <v>110.76164049599974</v>
      </c>
      <c r="U344" s="4">
        <f t="shared" si="62"/>
        <v>9.56507298900372E-4</v>
      </c>
      <c r="V344" s="5">
        <f>T344/MAX($T$14:T344)-1</f>
        <v>-9.0119976887099718E-3</v>
      </c>
      <c r="AB344" s="3"/>
    </row>
    <row r="345" spans="1:28" x14ac:dyDescent="0.25">
      <c r="A345" s="6">
        <v>44708</v>
      </c>
      <c r="B345">
        <v>1136191.1299999999</v>
      </c>
      <c r="C345">
        <v>1061380.8799999999</v>
      </c>
      <c r="D345">
        <v>1125379.25</v>
      </c>
      <c r="E345">
        <v>1077508.6299999999</v>
      </c>
      <c r="F345">
        <v>1113801.6299999999</v>
      </c>
      <c r="G345">
        <v>1120442.5</v>
      </c>
      <c r="H345">
        <v>1134806.25</v>
      </c>
      <c r="I345">
        <v>1092780.1299999999</v>
      </c>
      <c r="K345" s="5">
        <f t="shared" si="54"/>
        <v>2.5804868977228335E-3</v>
      </c>
      <c r="L345" s="5">
        <f t="shared" si="55"/>
        <v>2.2227953269704503E-3</v>
      </c>
      <c r="M345" s="5">
        <f t="shared" si="56"/>
        <v>-3.1058099886349666E-4</v>
      </c>
      <c r="N345" s="5">
        <f t="shared" si="57"/>
        <v>-5.2477826251651205E-4</v>
      </c>
      <c r="O345" s="5">
        <f t="shared" si="58"/>
        <v>-6.4477967089437982E-4</v>
      </c>
      <c r="P345" s="5">
        <f t="shared" si="59"/>
        <v>2.0283059576120532E-3</v>
      </c>
      <c r="Q345" s="5">
        <f t="shared" si="60"/>
        <v>2.0705959968365661E-3</v>
      </c>
      <c r="R345" s="5">
        <f t="shared" si="61"/>
        <v>1.7915324854596015E-3</v>
      </c>
      <c r="T345" s="7">
        <f t="shared" si="63"/>
        <v>110.88920436905849</v>
      </c>
      <c r="U345" s="4">
        <f t="shared" si="62"/>
        <v>1.1516972165408895E-3</v>
      </c>
      <c r="V345" s="5">
        <f>T345/MAX($T$14:T345)-1</f>
        <v>-7.8706795648226802E-3</v>
      </c>
      <c r="AB345" s="3"/>
    </row>
    <row r="346" spans="1:28" x14ac:dyDescent="0.25">
      <c r="A346" s="6">
        <v>44711</v>
      </c>
      <c r="B346">
        <v>1142598.6299999999</v>
      </c>
      <c r="C346">
        <v>1067909.5</v>
      </c>
      <c r="D346">
        <v>1129046.6299999999</v>
      </c>
      <c r="E346">
        <v>1081302.8799999999</v>
      </c>
      <c r="F346">
        <v>1121325.6299999999</v>
      </c>
      <c r="G346">
        <v>1129626.6299999999</v>
      </c>
      <c r="H346">
        <v>1141347.1299999999</v>
      </c>
      <c r="I346">
        <v>1096628.25</v>
      </c>
      <c r="K346" s="5">
        <f t="shared" si="54"/>
        <v>5.6394561010171262E-3</v>
      </c>
      <c r="L346" s="5">
        <f t="shared" si="55"/>
        <v>6.1510623782861096E-3</v>
      </c>
      <c r="M346" s="5">
        <f t="shared" si="56"/>
        <v>3.2587947574116427E-3</v>
      </c>
      <c r="N346" s="5">
        <f t="shared" si="57"/>
        <v>3.5213175044361833E-3</v>
      </c>
      <c r="O346" s="5">
        <f t="shared" si="58"/>
        <v>6.7552424034431624E-3</v>
      </c>
      <c r="P346" s="5">
        <f t="shared" si="59"/>
        <v>8.1968775729230892E-3</v>
      </c>
      <c r="Q346" s="5">
        <f t="shared" si="60"/>
        <v>5.7638737890277625E-3</v>
      </c>
      <c r="R346" s="5">
        <f t="shared" si="61"/>
        <v>3.5214037063431292E-3</v>
      </c>
      <c r="T346" s="7">
        <f t="shared" si="63"/>
        <v>111.48257289270042</v>
      </c>
      <c r="U346" s="4">
        <f t="shared" si="62"/>
        <v>5.3510035266110256E-3</v>
      </c>
      <c r="V346" s="5">
        <f>T346/MAX($T$14:T346)-1</f>
        <v>-2.5617920723197685E-3</v>
      </c>
      <c r="AB346" s="3"/>
    </row>
    <row r="347" spans="1:28" x14ac:dyDescent="0.25">
      <c r="A347" s="6">
        <v>44712</v>
      </c>
      <c r="B347">
        <v>1132751.3799999999</v>
      </c>
      <c r="C347">
        <v>1062261.6299999999</v>
      </c>
      <c r="D347">
        <v>1125393.8799999999</v>
      </c>
      <c r="E347">
        <v>1081302.8799999999</v>
      </c>
      <c r="F347">
        <v>1118119.3799999999</v>
      </c>
      <c r="G347">
        <v>1125231</v>
      </c>
      <c r="H347">
        <v>1134800</v>
      </c>
      <c r="I347">
        <v>1096628.25</v>
      </c>
      <c r="K347" s="5">
        <f t="shared" si="54"/>
        <v>-8.6182931971483523E-3</v>
      </c>
      <c r="L347" s="5">
        <f t="shared" si="55"/>
        <v>-5.2887159445628162E-3</v>
      </c>
      <c r="M347" s="5">
        <f t="shared" si="56"/>
        <v>-3.2352516742377713E-3</v>
      </c>
      <c r="N347" s="5">
        <f t="shared" si="57"/>
        <v>0</v>
      </c>
      <c r="O347" s="5">
        <f t="shared" si="58"/>
        <v>-2.8593389058626517E-3</v>
      </c>
      <c r="P347" s="5">
        <f t="shared" si="59"/>
        <v>-3.89122377541673E-3</v>
      </c>
      <c r="Q347" s="5">
        <f t="shared" si="60"/>
        <v>-5.7363179245913942E-3</v>
      </c>
      <c r="R347" s="5">
        <f t="shared" si="61"/>
        <v>0</v>
      </c>
      <c r="T347" s="7">
        <f t="shared" si="63"/>
        <v>111.06968127791215</v>
      </c>
      <c r="U347" s="4">
        <f t="shared" si="62"/>
        <v>-3.7036426777274645E-3</v>
      </c>
      <c r="V347" s="5">
        <f>T347/MAX($T$14:T347)-1</f>
        <v>-6.2559467875966668E-3</v>
      </c>
      <c r="AB347" s="3"/>
    </row>
    <row r="348" spans="1:28" x14ac:dyDescent="0.25">
      <c r="A348" s="6">
        <v>44713</v>
      </c>
      <c r="B348">
        <v>1132751.3799999999</v>
      </c>
      <c r="C348">
        <v>1062261.6299999999</v>
      </c>
      <c r="D348">
        <v>1125393.8799999999</v>
      </c>
      <c r="E348">
        <v>1081302.8799999999</v>
      </c>
      <c r="F348">
        <v>1118119.3799999999</v>
      </c>
      <c r="G348">
        <v>1125231</v>
      </c>
      <c r="H348">
        <v>1134800</v>
      </c>
      <c r="I348">
        <v>1096628.25</v>
      </c>
      <c r="K348" s="5">
        <f t="shared" si="54"/>
        <v>0</v>
      </c>
      <c r="L348" s="5">
        <f t="shared" si="55"/>
        <v>0</v>
      </c>
      <c r="M348" s="5">
        <f t="shared" si="56"/>
        <v>0</v>
      </c>
      <c r="N348" s="5">
        <f t="shared" si="57"/>
        <v>0</v>
      </c>
      <c r="O348" s="5">
        <f t="shared" si="58"/>
        <v>0</v>
      </c>
      <c r="P348" s="5">
        <f t="shared" si="59"/>
        <v>0</v>
      </c>
      <c r="Q348" s="5">
        <f t="shared" si="60"/>
        <v>0</v>
      </c>
      <c r="R348" s="5">
        <f t="shared" si="61"/>
        <v>0</v>
      </c>
      <c r="T348" s="7">
        <f t="shared" si="63"/>
        <v>111.06968127791215</v>
      </c>
      <c r="U348" s="4">
        <f t="shared" si="62"/>
        <v>0</v>
      </c>
      <c r="V348" s="5">
        <f>T348/MAX($T$14:T348)-1</f>
        <v>-6.2559467875966668E-3</v>
      </c>
      <c r="AB348" s="3"/>
    </row>
    <row r="349" spans="1:28" x14ac:dyDescent="0.25">
      <c r="A349" s="6">
        <v>44714</v>
      </c>
      <c r="B349">
        <v>1132751.3799999999</v>
      </c>
      <c r="C349">
        <v>1062261.6299999999</v>
      </c>
      <c r="D349">
        <v>1125393.8799999999</v>
      </c>
      <c r="E349">
        <v>1081302.8799999999</v>
      </c>
      <c r="F349">
        <v>1118119.3799999999</v>
      </c>
      <c r="G349">
        <v>1125231</v>
      </c>
      <c r="H349">
        <v>1134800</v>
      </c>
      <c r="I349">
        <v>1096628.25</v>
      </c>
      <c r="K349" s="5">
        <f t="shared" si="54"/>
        <v>0</v>
      </c>
      <c r="L349" s="5">
        <f t="shared" si="55"/>
        <v>0</v>
      </c>
      <c r="M349" s="5">
        <f t="shared" si="56"/>
        <v>0</v>
      </c>
      <c r="N349" s="5">
        <f t="shared" si="57"/>
        <v>0</v>
      </c>
      <c r="O349" s="5">
        <f t="shared" si="58"/>
        <v>0</v>
      </c>
      <c r="P349" s="5">
        <f t="shared" si="59"/>
        <v>0</v>
      </c>
      <c r="Q349" s="5">
        <f t="shared" si="60"/>
        <v>0</v>
      </c>
      <c r="R349" s="5">
        <f t="shared" si="61"/>
        <v>0</v>
      </c>
      <c r="T349" s="7">
        <f t="shared" si="63"/>
        <v>111.06968127791215</v>
      </c>
      <c r="U349" s="4">
        <f t="shared" si="62"/>
        <v>0</v>
      </c>
      <c r="V349" s="5">
        <f>T349/MAX($T$14:T349)-1</f>
        <v>-6.2559467875966668E-3</v>
      </c>
      <c r="AB349" s="3"/>
    </row>
    <row r="350" spans="1:28" x14ac:dyDescent="0.25">
      <c r="A350" s="6">
        <v>44715</v>
      </c>
      <c r="B350">
        <v>1136247</v>
      </c>
      <c r="C350">
        <v>1066705.25</v>
      </c>
      <c r="D350">
        <v>1128221.3799999999</v>
      </c>
      <c r="E350">
        <v>1085452.8799999999</v>
      </c>
      <c r="F350">
        <v>1120709.3799999999</v>
      </c>
      <c r="G350">
        <v>1129938</v>
      </c>
      <c r="H350">
        <v>1138125.25</v>
      </c>
      <c r="I350">
        <v>1100837</v>
      </c>
      <c r="K350" s="5">
        <f t="shared" si="54"/>
        <v>3.0859551899200532E-3</v>
      </c>
      <c r="L350" s="5">
        <f t="shared" si="55"/>
        <v>4.1831690748352912E-3</v>
      </c>
      <c r="M350" s="5">
        <f t="shared" si="56"/>
        <v>2.5124536842158207E-3</v>
      </c>
      <c r="N350" s="5">
        <f t="shared" si="57"/>
        <v>3.8379625882436486E-3</v>
      </c>
      <c r="O350" s="5">
        <f t="shared" si="58"/>
        <v>2.3163895075317686E-3</v>
      </c>
      <c r="P350" s="5">
        <f t="shared" si="59"/>
        <v>4.1831410617019227E-3</v>
      </c>
      <c r="Q350" s="5">
        <f t="shared" si="60"/>
        <v>2.930252026788871E-3</v>
      </c>
      <c r="R350" s="5">
        <f t="shared" si="61"/>
        <v>3.8379004006143802E-3</v>
      </c>
      <c r="T350" s="7">
        <f t="shared" si="63"/>
        <v>111.44297569645626</v>
      </c>
      <c r="U350" s="4">
        <f t="shared" si="62"/>
        <v>3.3609029417314695E-3</v>
      </c>
      <c r="V350" s="5">
        <f>T350/MAX($T$14:T350)-1</f>
        <v>-2.91606947582701E-3</v>
      </c>
      <c r="AB350" s="3"/>
    </row>
    <row r="351" spans="1:28" x14ac:dyDescent="0.25">
      <c r="A351" s="6">
        <v>44718</v>
      </c>
      <c r="B351">
        <v>1129938.6299999999</v>
      </c>
      <c r="C351">
        <v>1067413.1299999999</v>
      </c>
      <c r="D351">
        <v>1128894.3799999999</v>
      </c>
      <c r="E351">
        <v>1086153.5</v>
      </c>
      <c r="F351">
        <v>1120556.6299999999</v>
      </c>
      <c r="G351">
        <v>1130687.8799999999</v>
      </c>
      <c r="H351">
        <v>1138822.5</v>
      </c>
      <c r="I351">
        <v>1101547.6299999999</v>
      </c>
      <c r="K351" s="5">
        <f t="shared" si="54"/>
        <v>-5.5519354506547991E-3</v>
      </c>
      <c r="L351" s="5">
        <f t="shared" si="55"/>
        <v>6.6361349585553064E-4</v>
      </c>
      <c r="M351" s="5">
        <f t="shared" si="56"/>
        <v>5.9651413448658097E-4</v>
      </c>
      <c r="N351" s="5">
        <f t="shared" si="57"/>
        <v>6.454633019170597E-4</v>
      </c>
      <c r="O351" s="5">
        <f t="shared" si="58"/>
        <v>-1.362976010783612E-4</v>
      </c>
      <c r="P351" s="5">
        <f t="shared" si="59"/>
        <v>6.6364703196097885E-4</v>
      </c>
      <c r="Q351" s="5">
        <f t="shared" si="60"/>
        <v>6.1263028827451826E-4</v>
      </c>
      <c r="R351" s="5">
        <f t="shared" si="61"/>
        <v>6.4553607845652117E-4</v>
      </c>
      <c r="T351" s="7">
        <f t="shared" si="63"/>
        <v>111.41705366021809</v>
      </c>
      <c r="U351" s="4">
        <f t="shared" si="62"/>
        <v>-2.3260359009774634E-4</v>
      </c>
      <c r="V351" s="5">
        <f>T351/MAX($T$14:T351)-1</f>
        <v>-3.147994777695784E-3</v>
      </c>
      <c r="AB351" s="3"/>
    </row>
    <row r="352" spans="1:28" x14ac:dyDescent="0.25">
      <c r="A352" s="6">
        <v>44719</v>
      </c>
      <c r="B352">
        <v>1140192.25</v>
      </c>
      <c r="C352">
        <v>1060587.25</v>
      </c>
      <c r="D352">
        <v>1128150.5</v>
      </c>
      <c r="E352">
        <v>1086153.5</v>
      </c>
      <c r="F352">
        <v>1113749.1299999999</v>
      </c>
      <c r="G352">
        <v>1127498.25</v>
      </c>
      <c r="H352">
        <v>1138072</v>
      </c>
      <c r="I352">
        <v>1101547.6299999999</v>
      </c>
      <c r="K352" s="5">
        <f t="shared" si="54"/>
        <v>9.0744928332966435E-3</v>
      </c>
      <c r="L352" s="5">
        <f t="shared" si="55"/>
        <v>-6.3947873678487088E-3</v>
      </c>
      <c r="M352" s="5">
        <f t="shared" si="56"/>
        <v>-6.5894561367196847E-4</v>
      </c>
      <c r="N352" s="5">
        <f t="shared" si="57"/>
        <v>0</v>
      </c>
      <c r="O352" s="5">
        <f t="shared" si="58"/>
        <v>-6.0751057266958952E-3</v>
      </c>
      <c r="P352" s="5">
        <f t="shared" si="59"/>
        <v>-2.8209641727121593E-3</v>
      </c>
      <c r="Q352" s="5">
        <f t="shared" si="60"/>
        <v>-6.5901402545176513E-4</v>
      </c>
      <c r="R352" s="5">
        <f t="shared" si="61"/>
        <v>0</v>
      </c>
      <c r="T352" s="7">
        <f t="shared" si="63"/>
        <v>111.31212213652506</v>
      </c>
      <c r="U352" s="4">
        <f t="shared" si="62"/>
        <v>-9.4179050913548168E-4</v>
      </c>
      <c r="V352" s="5">
        <f>T352/MAX($T$14:T352)-1</f>
        <v>-4.0868205352266873E-3</v>
      </c>
      <c r="AB352" s="3"/>
    </row>
    <row r="353" spans="1:28" x14ac:dyDescent="0.25">
      <c r="A353" s="6">
        <v>44720</v>
      </c>
      <c r="B353">
        <v>1137368</v>
      </c>
      <c r="C353">
        <v>1057960.25</v>
      </c>
      <c r="D353">
        <v>1129257.3799999999</v>
      </c>
      <c r="E353">
        <v>1087032.5</v>
      </c>
      <c r="F353">
        <v>1114539</v>
      </c>
      <c r="G353">
        <v>1128491.6299999999</v>
      </c>
      <c r="H353">
        <v>1136786.8799999999</v>
      </c>
      <c r="I353">
        <v>1101300.6299999999</v>
      </c>
      <c r="K353" s="5">
        <f t="shared" si="54"/>
        <v>-2.476994559470147E-3</v>
      </c>
      <c r="L353" s="5">
        <f t="shared" si="55"/>
        <v>-2.4769296444021593E-3</v>
      </c>
      <c r="M353" s="5">
        <f t="shared" si="56"/>
        <v>9.8114568933826973E-4</v>
      </c>
      <c r="N353" s="5">
        <f t="shared" si="57"/>
        <v>8.0927787831086562E-4</v>
      </c>
      <c r="O353" s="5">
        <f t="shared" si="58"/>
        <v>7.0919920718592877E-4</v>
      </c>
      <c r="P353" s="5">
        <f t="shared" si="59"/>
        <v>8.8104793067289577E-4</v>
      </c>
      <c r="Q353" s="5">
        <f t="shared" si="60"/>
        <v>-1.1292079938703958E-3</v>
      </c>
      <c r="R353" s="5">
        <f t="shared" si="61"/>
        <v>-2.2422997723670068E-4</v>
      </c>
      <c r="T353" s="7">
        <f t="shared" si="63"/>
        <v>111.27140010673685</v>
      </c>
      <c r="U353" s="4">
        <f t="shared" si="62"/>
        <v>-3.6583643368393037E-4</v>
      </c>
      <c r="V353" s="5">
        <f>T353/MAX($T$14:T353)-1</f>
        <v>-4.4511618610608705E-3</v>
      </c>
      <c r="AB353" s="3"/>
    </row>
    <row r="354" spans="1:28" x14ac:dyDescent="0.25">
      <c r="A354" s="6">
        <v>44721</v>
      </c>
      <c r="B354">
        <v>1139468.25</v>
      </c>
      <c r="C354">
        <v>1059442.3799999999</v>
      </c>
      <c r="D354">
        <v>1131018.8799999999</v>
      </c>
      <c r="E354">
        <v>1088680.1299999999</v>
      </c>
      <c r="F354">
        <v>1118592.8799999999</v>
      </c>
      <c r="G354">
        <v>1132645.8799999999</v>
      </c>
      <c r="H354">
        <v>1137862.75</v>
      </c>
      <c r="I354">
        <v>1100599</v>
      </c>
      <c r="K354" s="5">
        <f t="shared" si="54"/>
        <v>1.846587911740194E-3</v>
      </c>
      <c r="L354" s="5">
        <f t="shared" si="55"/>
        <v>1.4009316512599845E-3</v>
      </c>
      <c r="M354" s="5">
        <f t="shared" si="56"/>
        <v>1.5598746850784551E-3</v>
      </c>
      <c r="N354" s="5">
        <f t="shared" si="57"/>
        <v>1.5157136516157355E-3</v>
      </c>
      <c r="O354" s="5">
        <f t="shared" si="58"/>
        <v>3.6372706562981527E-3</v>
      </c>
      <c r="P354" s="5">
        <f t="shared" si="59"/>
        <v>3.6812413043771919E-3</v>
      </c>
      <c r="Q354" s="5">
        <f t="shared" si="60"/>
        <v>9.4641310427512337E-4</v>
      </c>
      <c r="R354" s="5">
        <f t="shared" si="61"/>
        <v>-6.3709216256413459E-4</v>
      </c>
      <c r="T354" s="7">
        <f t="shared" si="63"/>
        <v>111.46544269621857</v>
      </c>
      <c r="U354" s="4">
        <f t="shared" si="62"/>
        <v>1.7438676002600878E-3</v>
      </c>
      <c r="V354" s="5">
        <f>T354/MAX($T$14:T354)-1</f>
        <v>-2.7150564977537206E-3</v>
      </c>
      <c r="AB354" s="3"/>
    </row>
    <row r="355" spans="1:28" x14ac:dyDescent="0.25">
      <c r="A355" s="6">
        <v>44722</v>
      </c>
      <c r="B355">
        <v>1141478.5</v>
      </c>
      <c r="C355">
        <v>1062895.25</v>
      </c>
      <c r="D355">
        <v>1131395.1299999999</v>
      </c>
      <c r="E355">
        <v>1088853.25</v>
      </c>
      <c r="F355">
        <v>1122582.75</v>
      </c>
      <c r="G355">
        <v>1136337.25</v>
      </c>
      <c r="H355">
        <v>1138241.3799999999</v>
      </c>
      <c r="I355">
        <v>1100774</v>
      </c>
      <c r="K355" s="5">
        <f t="shared" si="54"/>
        <v>1.7642000994761986E-3</v>
      </c>
      <c r="L355" s="5">
        <f t="shared" si="55"/>
        <v>3.2591390199059322E-3</v>
      </c>
      <c r="M355" s="5">
        <f t="shared" si="56"/>
        <v>3.326646501249364E-4</v>
      </c>
      <c r="N355" s="5">
        <f t="shared" si="57"/>
        <v>1.5901824165753808E-4</v>
      </c>
      <c r="O355" s="5">
        <f t="shared" si="58"/>
        <v>3.5668651851243904E-3</v>
      </c>
      <c r="P355" s="5">
        <f t="shared" si="59"/>
        <v>3.2590680504660519E-3</v>
      </c>
      <c r="Q355" s="5">
        <f t="shared" si="60"/>
        <v>3.3275542239152855E-4</v>
      </c>
      <c r="R355" s="5">
        <f t="shared" si="61"/>
        <v>1.5900432400894893E-4</v>
      </c>
      <c r="T355" s="7">
        <f t="shared" si="63"/>
        <v>111.64424322843189</v>
      </c>
      <c r="U355" s="4">
        <f t="shared" si="62"/>
        <v>1.6040893741444406E-3</v>
      </c>
      <c r="V355" s="5">
        <f>T355/MAX($T$14:T355)-1</f>
        <v>-1.1153223168874904E-3</v>
      </c>
      <c r="AB355" s="3"/>
    </row>
    <row r="356" spans="1:28" x14ac:dyDescent="0.25">
      <c r="A356" s="6">
        <v>44725</v>
      </c>
      <c r="B356">
        <v>1178784.3799999999</v>
      </c>
      <c r="C356">
        <v>1095017</v>
      </c>
      <c r="D356">
        <v>1172007.5</v>
      </c>
      <c r="E356">
        <v>1126453.5</v>
      </c>
      <c r="F356">
        <v>1158972.8799999999</v>
      </c>
      <c r="G356">
        <v>1170063.5</v>
      </c>
      <c r="H356">
        <v>1179099.5</v>
      </c>
      <c r="I356">
        <v>1139849.25</v>
      </c>
      <c r="K356" s="5">
        <f t="shared" si="54"/>
        <v>3.2682069789312651E-2</v>
      </c>
      <c r="L356" s="5">
        <f t="shared" si="55"/>
        <v>3.0220993084690173E-2</v>
      </c>
      <c r="M356" s="5">
        <f t="shared" si="56"/>
        <v>3.5895832431239283E-2</v>
      </c>
      <c r="N356" s="5">
        <f t="shared" si="57"/>
        <v>3.4531972054085314E-2</v>
      </c>
      <c r="O356" s="5">
        <f t="shared" si="58"/>
        <v>3.2416434334127997E-2</v>
      </c>
      <c r="P356" s="5">
        <f t="shared" si="59"/>
        <v>2.9679789164704484E-2</v>
      </c>
      <c r="Q356" s="5">
        <f t="shared" si="60"/>
        <v>3.5895830812265883E-2</v>
      </c>
      <c r="R356" s="5">
        <f t="shared" si="61"/>
        <v>3.5497976878087645E-2</v>
      </c>
      <c r="T356" s="7">
        <f t="shared" si="63"/>
        <v>115.36787039042926</v>
      </c>
      <c r="U356" s="4">
        <f t="shared" si="62"/>
        <v>3.3352612318564179E-2</v>
      </c>
      <c r="V356" s="5">
        <f>T356/MAX($T$14:T356)-1</f>
        <v>0</v>
      </c>
      <c r="AB356" s="3"/>
    </row>
    <row r="357" spans="1:28" x14ac:dyDescent="0.25">
      <c r="A357" s="6">
        <v>44726</v>
      </c>
      <c r="B357">
        <v>1169215.1299999999</v>
      </c>
      <c r="C357">
        <v>1088598.6299999999</v>
      </c>
      <c r="D357">
        <v>1160224.6299999999</v>
      </c>
      <c r="E357">
        <v>1124952.25</v>
      </c>
      <c r="F357">
        <v>1145204.5</v>
      </c>
      <c r="G357">
        <v>1162615</v>
      </c>
      <c r="H357">
        <v>1167245.3799999999</v>
      </c>
      <c r="I357">
        <v>1138020.25</v>
      </c>
      <c r="K357" s="5">
        <f t="shared" si="54"/>
        <v>-8.1178968455621892E-3</v>
      </c>
      <c r="L357" s="5">
        <f t="shared" si="55"/>
        <v>-5.8614341147216198E-3</v>
      </c>
      <c r="M357" s="5">
        <f t="shared" si="56"/>
        <v>-1.005357900866688E-2</v>
      </c>
      <c r="N357" s="5">
        <f t="shared" si="57"/>
        <v>-1.3327225668879894E-3</v>
      </c>
      <c r="O357" s="5">
        <f t="shared" si="58"/>
        <v>-1.1879812062556505E-2</v>
      </c>
      <c r="P357" s="5">
        <f t="shared" si="59"/>
        <v>-6.3658938168740242E-3</v>
      </c>
      <c r="Q357" s="5">
        <f t="shared" si="60"/>
        <v>-1.0053536618411019E-2</v>
      </c>
      <c r="R357" s="5">
        <f t="shared" si="61"/>
        <v>-1.6045981519047237E-3</v>
      </c>
      <c r="T357" s="7">
        <f t="shared" si="63"/>
        <v>114.57083021305152</v>
      </c>
      <c r="U357" s="4">
        <f t="shared" si="62"/>
        <v>-6.9086841481981187E-3</v>
      </c>
      <c r="V357" s="5">
        <f>T357/MAX($T$14:T357)-1</f>
        <v>-6.9086841481981187E-3</v>
      </c>
      <c r="AB357" s="3"/>
    </row>
    <row r="358" spans="1:28" x14ac:dyDescent="0.25">
      <c r="A358" s="6">
        <v>44727</v>
      </c>
      <c r="B358">
        <v>1169215.1299999999</v>
      </c>
      <c r="C358">
        <v>1088598.6299999999</v>
      </c>
      <c r="D358">
        <v>1160224.6299999999</v>
      </c>
      <c r="E358">
        <v>1124952.25</v>
      </c>
      <c r="F358">
        <v>1145204.5</v>
      </c>
      <c r="G358">
        <v>1162615</v>
      </c>
      <c r="H358">
        <v>1167245.3799999999</v>
      </c>
      <c r="I358">
        <v>1138020.25</v>
      </c>
      <c r="K358" s="5">
        <f t="shared" si="54"/>
        <v>0</v>
      </c>
      <c r="L358" s="5">
        <f t="shared" si="55"/>
        <v>0</v>
      </c>
      <c r="M358" s="5">
        <f t="shared" si="56"/>
        <v>0</v>
      </c>
      <c r="N358" s="5">
        <f t="shared" si="57"/>
        <v>0</v>
      </c>
      <c r="O358" s="5">
        <f t="shared" si="58"/>
        <v>0</v>
      </c>
      <c r="P358" s="5">
        <f t="shared" si="59"/>
        <v>0</v>
      </c>
      <c r="Q358" s="5">
        <f t="shared" si="60"/>
        <v>0</v>
      </c>
      <c r="R358" s="5">
        <f t="shared" si="61"/>
        <v>0</v>
      </c>
      <c r="T358" s="7">
        <f t="shared" si="63"/>
        <v>114.57083021305152</v>
      </c>
      <c r="U358" s="4">
        <f t="shared" si="62"/>
        <v>0</v>
      </c>
      <c r="V358" s="5">
        <f>T358/MAX($T$14:T358)-1</f>
        <v>-6.9086841481981187E-3</v>
      </c>
      <c r="AB358" s="3"/>
    </row>
    <row r="359" spans="1:28" x14ac:dyDescent="0.25">
      <c r="A359" s="6">
        <v>44728</v>
      </c>
      <c r="B359">
        <v>1181737.1299999999</v>
      </c>
      <c r="C359">
        <v>1100257.3799999999</v>
      </c>
      <c r="D359">
        <v>1162622.5</v>
      </c>
      <c r="E359">
        <v>1127277.25</v>
      </c>
      <c r="F359">
        <v>1157469.3799999999</v>
      </c>
      <c r="G359">
        <v>1175066.3799999999</v>
      </c>
      <c r="H359">
        <v>1169657.75</v>
      </c>
      <c r="I359">
        <v>1140372.25</v>
      </c>
      <c r="K359" s="5">
        <f t="shared" si="54"/>
        <v>1.0709748513090256E-2</v>
      </c>
      <c r="L359" s="5">
        <f t="shared" si="55"/>
        <v>1.0709870175015679E-2</v>
      </c>
      <c r="M359" s="5">
        <f t="shared" si="56"/>
        <v>2.0667290953821915E-3</v>
      </c>
      <c r="N359" s="5">
        <f t="shared" si="57"/>
        <v>2.066754388908576E-3</v>
      </c>
      <c r="O359" s="5">
        <f t="shared" si="58"/>
        <v>1.0709772796037687E-2</v>
      </c>
      <c r="P359" s="5">
        <f t="shared" si="59"/>
        <v>1.0709805051543286E-2</v>
      </c>
      <c r="Q359" s="5">
        <f t="shared" si="60"/>
        <v>2.0667205382300935E-3</v>
      </c>
      <c r="R359" s="5">
        <f t="shared" si="61"/>
        <v>2.066747054808582E-3</v>
      </c>
      <c r="T359" s="7">
        <f t="shared" si="63"/>
        <v>115.30273943317827</v>
      </c>
      <c r="U359" s="4">
        <f t="shared" si="62"/>
        <v>6.3882684516270438E-3</v>
      </c>
      <c r="V359" s="5">
        <f>T359/MAX($T$14:T359)-1</f>
        <v>-5.6455022555734757E-4</v>
      </c>
      <c r="AB359" s="3"/>
    </row>
    <row r="360" spans="1:28" x14ac:dyDescent="0.25">
      <c r="A360" s="6">
        <v>44729</v>
      </c>
      <c r="B360">
        <v>1181539.25</v>
      </c>
      <c r="C360">
        <v>1101522.75</v>
      </c>
      <c r="D360">
        <v>1165636.1299999999</v>
      </c>
      <c r="E360">
        <v>1130485.75</v>
      </c>
      <c r="F360">
        <v>1157614.1299999999</v>
      </c>
      <c r="G360">
        <v>1176107.5</v>
      </c>
      <c r="H360">
        <v>1172689.6299999999</v>
      </c>
      <c r="I360">
        <v>1141454.8799999999</v>
      </c>
      <c r="K360" s="5">
        <f t="shared" si="54"/>
        <v>-1.6744840707505482E-4</v>
      </c>
      <c r="L360" s="5">
        <f t="shared" si="55"/>
        <v>1.1500672688058433E-3</v>
      </c>
      <c r="M360" s="5">
        <f t="shared" si="56"/>
        <v>2.5920967467942813E-3</v>
      </c>
      <c r="N360" s="5">
        <f t="shared" si="57"/>
        <v>2.84623858061539E-3</v>
      </c>
      <c r="O360" s="5">
        <f t="shared" si="58"/>
        <v>1.250573038917846E-4</v>
      </c>
      <c r="P360" s="5">
        <f t="shared" si="59"/>
        <v>8.8600952058559557E-4</v>
      </c>
      <c r="Q360" s="5">
        <f t="shared" si="60"/>
        <v>2.5921086745246402E-3</v>
      </c>
      <c r="R360" s="5">
        <f t="shared" si="61"/>
        <v>9.4936543746992896E-4</v>
      </c>
      <c r="T360" s="7">
        <f t="shared" si="63"/>
        <v>115.46089868932073</v>
      </c>
      <c r="U360" s="4">
        <f t="shared" si="62"/>
        <v>1.3716868907015511E-3</v>
      </c>
      <c r="V360" s="5">
        <f>T360/MAX($T$14:T360)-1</f>
        <v>0</v>
      </c>
      <c r="AB360" s="3"/>
    </row>
    <row r="361" spans="1:28" x14ac:dyDescent="0.25">
      <c r="A361" s="6">
        <v>44732</v>
      </c>
      <c r="B361">
        <v>1171525</v>
      </c>
      <c r="C361">
        <v>1098467.3799999999</v>
      </c>
      <c r="D361">
        <v>1163708</v>
      </c>
      <c r="E361">
        <v>1129378</v>
      </c>
      <c r="F361">
        <v>1157614.1299999999</v>
      </c>
      <c r="G361">
        <v>1172902.1299999999</v>
      </c>
      <c r="H361">
        <v>1170749.8799999999</v>
      </c>
      <c r="I361">
        <v>1137185.75</v>
      </c>
      <c r="K361" s="5">
        <f t="shared" si="54"/>
        <v>-8.4755965576259751E-3</v>
      </c>
      <c r="L361" s="5">
        <f t="shared" si="55"/>
        <v>-2.7737693116189899E-3</v>
      </c>
      <c r="M361" s="5">
        <f t="shared" si="56"/>
        <v>-1.6541439908867028E-3</v>
      </c>
      <c r="N361" s="5">
        <f t="shared" si="57"/>
        <v>-9.7988851252661657E-4</v>
      </c>
      <c r="O361" s="5">
        <f t="shared" si="58"/>
        <v>0</v>
      </c>
      <c r="P361" s="5">
        <f t="shared" si="59"/>
        <v>-2.7254056283121386E-3</v>
      </c>
      <c r="Q361" s="5">
        <f t="shared" si="60"/>
        <v>-1.65410348175421E-3</v>
      </c>
      <c r="R361" s="5">
        <f t="shared" si="61"/>
        <v>-3.7400777505983696E-3</v>
      </c>
      <c r="T361" s="7">
        <f t="shared" si="63"/>
        <v>115.14333813320981</v>
      </c>
      <c r="U361" s="4">
        <f t="shared" si="62"/>
        <v>-2.7503731541653753E-3</v>
      </c>
      <c r="V361" s="5">
        <f>T361/MAX($T$14:T361)-1</f>
        <v>-2.7503731541653753E-3</v>
      </c>
      <c r="AB361" s="3"/>
    </row>
    <row r="362" spans="1:28" x14ac:dyDescent="0.25">
      <c r="A362" s="6">
        <v>44733</v>
      </c>
      <c r="B362">
        <v>1212010.8799999999</v>
      </c>
      <c r="C362">
        <v>1133928</v>
      </c>
      <c r="D362">
        <v>1187427</v>
      </c>
      <c r="E362">
        <v>1118147.3799999999</v>
      </c>
      <c r="F362">
        <v>1154912.6299999999</v>
      </c>
      <c r="G362">
        <v>1201063.8799999999</v>
      </c>
      <c r="H362">
        <v>1194612.25</v>
      </c>
      <c r="I362">
        <v>1151443.8799999999</v>
      </c>
      <c r="K362" s="5">
        <f t="shared" si="54"/>
        <v>3.4558272337337881E-2</v>
      </c>
      <c r="L362" s="5">
        <f t="shared" si="55"/>
        <v>3.2281905357990803E-2</v>
      </c>
      <c r="M362" s="5">
        <f t="shared" si="56"/>
        <v>2.0382260842066957E-2</v>
      </c>
      <c r="N362" s="5">
        <f t="shared" si="57"/>
        <v>-9.9440754114212826E-3</v>
      </c>
      <c r="O362" s="5">
        <f t="shared" si="58"/>
        <v>-2.3336791854812189E-3</v>
      </c>
      <c r="P362" s="5">
        <f t="shared" si="59"/>
        <v>2.4010315336369992E-2</v>
      </c>
      <c r="Q362" s="5">
        <f t="shared" si="60"/>
        <v>2.038212466013678E-2</v>
      </c>
      <c r="R362" s="5">
        <f t="shared" si="61"/>
        <v>1.2538083598039984E-2</v>
      </c>
      <c r="T362" s="7">
        <f t="shared" si="63"/>
        <v>117.04140708478411</v>
      </c>
      <c r="U362" s="4">
        <f t="shared" si="62"/>
        <v>1.6484400941879987E-2</v>
      </c>
      <c r="V362" s="5">
        <f>T362/MAX($T$14:T362)-1</f>
        <v>0</v>
      </c>
      <c r="AB362" s="3"/>
    </row>
    <row r="363" spans="1:28" x14ac:dyDescent="0.25">
      <c r="A363" s="6">
        <v>44734</v>
      </c>
      <c r="B363">
        <v>1212010.8799999999</v>
      </c>
      <c r="C363">
        <v>1133928</v>
      </c>
      <c r="D363">
        <v>1187427</v>
      </c>
      <c r="E363">
        <v>1118147.3799999999</v>
      </c>
      <c r="F363">
        <v>1154912.6299999999</v>
      </c>
      <c r="G363">
        <v>1201063.8799999999</v>
      </c>
      <c r="H363">
        <v>1194612.25</v>
      </c>
      <c r="I363">
        <v>1151443.8799999999</v>
      </c>
      <c r="K363" s="5">
        <f t="shared" si="54"/>
        <v>0</v>
      </c>
      <c r="L363" s="5">
        <f t="shared" si="55"/>
        <v>0</v>
      </c>
      <c r="M363" s="5">
        <f t="shared" si="56"/>
        <v>0</v>
      </c>
      <c r="N363" s="5">
        <f t="shared" si="57"/>
        <v>0</v>
      </c>
      <c r="O363" s="5">
        <f t="shared" si="58"/>
        <v>0</v>
      </c>
      <c r="P363" s="5">
        <f t="shared" si="59"/>
        <v>0</v>
      </c>
      <c r="Q363" s="5">
        <f t="shared" si="60"/>
        <v>0</v>
      </c>
      <c r="R363" s="5">
        <f t="shared" si="61"/>
        <v>0</v>
      </c>
      <c r="T363" s="7">
        <f t="shared" si="63"/>
        <v>117.04140708478411</v>
      </c>
      <c r="U363" s="4">
        <f t="shared" si="62"/>
        <v>0</v>
      </c>
      <c r="V363" s="5">
        <f>T363/MAX($T$14:T363)-1</f>
        <v>0</v>
      </c>
      <c r="AB363" s="3"/>
    </row>
    <row r="364" spans="1:28" x14ac:dyDescent="0.25">
      <c r="A364" s="6">
        <v>44735</v>
      </c>
      <c r="B364">
        <v>1211135.25</v>
      </c>
      <c r="C364">
        <v>1131486.75</v>
      </c>
      <c r="D364">
        <v>1184332</v>
      </c>
      <c r="E364">
        <v>1115981.25</v>
      </c>
      <c r="F364">
        <v>1151994.3799999999</v>
      </c>
      <c r="G364">
        <v>1198478.1299999999</v>
      </c>
      <c r="H364">
        <v>1192253</v>
      </c>
      <c r="I364">
        <v>1149547.25</v>
      </c>
      <c r="K364" s="5">
        <f t="shared" si="54"/>
        <v>-7.2246051124547073E-4</v>
      </c>
      <c r="L364" s="5">
        <f t="shared" si="55"/>
        <v>-2.1529144707600478E-3</v>
      </c>
      <c r="M364" s="5">
        <f t="shared" si="56"/>
        <v>-2.6064760191574221E-3</v>
      </c>
      <c r="N364" s="5">
        <f t="shared" si="57"/>
        <v>-1.9372490950163579E-3</v>
      </c>
      <c r="O364" s="5">
        <f t="shared" si="58"/>
        <v>-2.5268145175622037E-3</v>
      </c>
      <c r="P364" s="5">
        <f t="shared" si="59"/>
        <v>-2.1528829923683768E-3</v>
      </c>
      <c r="Q364" s="5">
        <f t="shared" si="60"/>
        <v>-1.9749085948180811E-3</v>
      </c>
      <c r="R364" s="5">
        <f t="shared" si="61"/>
        <v>-1.647175370804721E-3</v>
      </c>
      <c r="T364" s="7">
        <f t="shared" si="63"/>
        <v>116.811407822313</v>
      </c>
      <c r="U364" s="4">
        <f t="shared" si="62"/>
        <v>-1.9651101964665851E-3</v>
      </c>
      <c r="V364" s="5">
        <f>T364/MAX($T$14:T364)-1</f>
        <v>-1.9651101964666129E-3</v>
      </c>
      <c r="AB364" s="3"/>
    </row>
    <row r="365" spans="1:28" x14ac:dyDescent="0.25">
      <c r="A365" s="6">
        <v>44736</v>
      </c>
      <c r="B365">
        <v>1220031.6299999999</v>
      </c>
      <c r="C365">
        <v>1138921.3799999999</v>
      </c>
      <c r="D365">
        <v>1185897.25</v>
      </c>
      <c r="E365">
        <v>1119242.6299999999</v>
      </c>
      <c r="F365">
        <v>1154719.3799999999</v>
      </c>
      <c r="G365">
        <v>1206352.8799999999</v>
      </c>
      <c r="H365">
        <v>1199463.25</v>
      </c>
      <c r="I365">
        <v>1153183.8799999999</v>
      </c>
      <c r="K365" s="5">
        <f t="shared" si="54"/>
        <v>7.3454884580395063E-3</v>
      </c>
      <c r="L365" s="5">
        <f t="shared" si="55"/>
        <v>6.5706734966184399E-3</v>
      </c>
      <c r="M365" s="5">
        <f t="shared" si="56"/>
        <v>1.3216310966857048E-3</v>
      </c>
      <c r="N365" s="5">
        <f t="shared" si="57"/>
        <v>2.9224326125549815E-3</v>
      </c>
      <c r="O365" s="5">
        <f t="shared" si="58"/>
        <v>2.3654629287341855E-3</v>
      </c>
      <c r="P365" s="5">
        <f t="shared" si="59"/>
        <v>6.5706246971732885E-3</v>
      </c>
      <c r="Q365" s="5">
        <f t="shared" si="60"/>
        <v>6.0475838601370402E-3</v>
      </c>
      <c r="R365" s="5">
        <f t="shared" si="61"/>
        <v>3.1635324254830621E-3</v>
      </c>
      <c r="T365" s="7">
        <f t="shared" si="63"/>
        <v>117.34154806770239</v>
      </c>
      <c r="U365" s="4">
        <f t="shared" si="62"/>
        <v>4.5384286969282761E-3</v>
      </c>
      <c r="V365" s="5">
        <f>T365/MAX($T$14:T365)-1</f>
        <v>0</v>
      </c>
      <c r="AB365" s="3"/>
    </row>
    <row r="366" spans="1:28" x14ac:dyDescent="0.25">
      <c r="A366" s="6">
        <v>44739</v>
      </c>
      <c r="B366">
        <v>1218643.3799999999</v>
      </c>
      <c r="C366">
        <v>1136696.75</v>
      </c>
      <c r="D366">
        <v>1186467.25</v>
      </c>
      <c r="E366">
        <v>1117664.1299999999</v>
      </c>
      <c r="F366">
        <v>1154719.3799999999</v>
      </c>
      <c r="G366">
        <v>1203593.5</v>
      </c>
      <c r="H366">
        <v>1200260.75</v>
      </c>
      <c r="I366">
        <v>1151646.75</v>
      </c>
      <c r="K366" s="5">
        <f t="shared" si="54"/>
        <v>-1.1378803351188571E-3</v>
      </c>
      <c r="L366" s="5">
        <f t="shared" si="55"/>
        <v>-1.9532779338991002E-3</v>
      </c>
      <c r="M366" s="5">
        <f t="shared" si="56"/>
        <v>4.8064872399367076E-4</v>
      </c>
      <c r="N366" s="5">
        <f t="shared" si="57"/>
        <v>-1.4103286970046369E-3</v>
      </c>
      <c r="O366" s="5">
        <f t="shared" si="58"/>
        <v>0</v>
      </c>
      <c r="P366" s="5">
        <f t="shared" si="59"/>
        <v>-2.2873738238183838E-3</v>
      </c>
      <c r="Q366" s="5">
        <f t="shared" si="60"/>
        <v>6.6488072894266281E-4</v>
      </c>
      <c r="R366" s="5">
        <f t="shared" si="61"/>
        <v>-1.3329444043216343E-3</v>
      </c>
      <c r="T366" s="7">
        <f t="shared" si="63"/>
        <v>117.23922219329957</v>
      </c>
      <c r="U366" s="4">
        <f t="shared" si="62"/>
        <v>-8.7203446765328485E-4</v>
      </c>
      <c r="V366" s="5">
        <f>T366/MAX($T$14:T366)-1</f>
        <v>-8.7203446765315995E-4</v>
      </c>
      <c r="AB366" s="3"/>
    </row>
    <row r="367" spans="1:28" x14ac:dyDescent="0.25">
      <c r="A367" s="6">
        <v>44740</v>
      </c>
      <c r="B367">
        <v>1218994.25</v>
      </c>
      <c r="C367">
        <v>1140102.75</v>
      </c>
      <c r="D367">
        <v>1189488.3799999999</v>
      </c>
      <c r="E367">
        <v>1120756.1299999999</v>
      </c>
      <c r="F367">
        <v>1148942.6299999999</v>
      </c>
      <c r="G367">
        <v>1205044.8799999999</v>
      </c>
      <c r="H367">
        <v>1203317</v>
      </c>
      <c r="I367">
        <v>1158905.3799999999</v>
      </c>
      <c r="K367" s="5">
        <f t="shared" si="54"/>
        <v>2.8791852133158713E-4</v>
      </c>
      <c r="L367" s="5">
        <f t="shared" si="55"/>
        <v>2.9964016348247302E-3</v>
      </c>
      <c r="M367" s="5">
        <f t="shared" si="56"/>
        <v>2.5463239714369479E-3</v>
      </c>
      <c r="N367" s="5">
        <f t="shared" si="57"/>
        <v>2.7664840599295193E-3</v>
      </c>
      <c r="O367" s="5">
        <f t="shared" si="58"/>
        <v>-5.0027306201442245E-3</v>
      </c>
      <c r="P367" s="5">
        <f t="shared" si="59"/>
        <v>1.2058722483960782E-3</v>
      </c>
      <c r="Q367" s="5">
        <f t="shared" si="60"/>
        <v>2.5463217055128329E-3</v>
      </c>
      <c r="R367" s="5">
        <f t="shared" si="61"/>
        <v>6.302826799971406E-3</v>
      </c>
      <c r="T367" s="7">
        <f t="shared" si="63"/>
        <v>117.4392530917215</v>
      </c>
      <c r="U367" s="4">
        <f t="shared" si="62"/>
        <v>1.7061772901573596E-3</v>
      </c>
      <c r="V367" s="5">
        <f>T367/MAX($T$14:T367)-1</f>
        <v>0</v>
      </c>
      <c r="AB367" s="3"/>
    </row>
    <row r="368" spans="1:28" x14ac:dyDescent="0.25">
      <c r="A368" s="6">
        <v>44741</v>
      </c>
      <c r="B368">
        <v>1218872.3799999999</v>
      </c>
      <c r="C368">
        <v>1139988.75</v>
      </c>
      <c r="D368">
        <v>1189369.3799999999</v>
      </c>
      <c r="E368">
        <v>1120644</v>
      </c>
      <c r="F368">
        <v>1148827.6299999999</v>
      </c>
      <c r="G368">
        <v>1204924.3799999999</v>
      </c>
      <c r="H368">
        <v>1203196.6299999999</v>
      </c>
      <c r="I368">
        <v>1158789.5</v>
      </c>
      <c r="K368" s="5">
        <f t="shared" si="54"/>
        <v>-9.9975861247991737E-5</v>
      </c>
      <c r="L368" s="5">
        <f t="shared" si="55"/>
        <v>-9.9990987654452468E-5</v>
      </c>
      <c r="M368" s="5">
        <f t="shared" si="56"/>
        <v>-1.0004301176946839E-4</v>
      </c>
      <c r="N368" s="5">
        <f t="shared" si="57"/>
        <v>-1.0004852705991496E-4</v>
      </c>
      <c r="O368" s="5">
        <f t="shared" si="58"/>
        <v>-1.0009202983440879E-4</v>
      </c>
      <c r="P368" s="5">
        <f t="shared" si="59"/>
        <v>-9.9996275657376898E-5</v>
      </c>
      <c r="Q368" s="5">
        <f t="shared" si="60"/>
        <v>-1.0003182868700833E-4</v>
      </c>
      <c r="R368" s="5">
        <f t="shared" si="61"/>
        <v>-9.9990906936575641E-5</v>
      </c>
      <c r="T368" s="7">
        <f t="shared" si="63"/>
        <v>117.42750667921267</v>
      </c>
      <c r="U368" s="4">
        <f t="shared" si="62"/>
        <v>-1.0002117860589965E-4</v>
      </c>
      <c r="V368" s="5">
        <f>T368/MAX($T$14:T368)-1</f>
        <v>-1.0002117860585802E-4</v>
      </c>
      <c r="AB368" s="3"/>
    </row>
    <row r="369" spans="1:28" x14ac:dyDescent="0.25">
      <c r="A369" s="6">
        <v>44742</v>
      </c>
      <c r="B369">
        <v>1216134.25</v>
      </c>
      <c r="C369">
        <v>1137427.8799999999</v>
      </c>
      <c r="D369">
        <v>1186697.5</v>
      </c>
      <c r="E369">
        <v>1118126.6299999999</v>
      </c>
      <c r="F369">
        <v>1146246.8799999999</v>
      </c>
      <c r="G369">
        <v>1202217.5</v>
      </c>
      <c r="H369">
        <v>1200493.75</v>
      </c>
      <c r="I369">
        <v>1156186.3799999999</v>
      </c>
      <c r="K369" s="5">
        <f t="shared" si="54"/>
        <v>-2.2464451938765118E-3</v>
      </c>
      <c r="L369" s="5">
        <f t="shared" si="55"/>
        <v>-2.2463993613972555E-3</v>
      </c>
      <c r="M369" s="5">
        <f t="shared" si="56"/>
        <v>-2.2464677878287764E-3</v>
      </c>
      <c r="N369" s="5">
        <f t="shared" si="57"/>
        <v>-2.2463601286404344E-3</v>
      </c>
      <c r="O369" s="5">
        <f t="shared" si="58"/>
        <v>-2.2464205530989823E-3</v>
      </c>
      <c r="P369" s="5">
        <f t="shared" si="59"/>
        <v>-2.24651442441548E-3</v>
      </c>
      <c r="Q369" s="5">
        <f t="shared" si="60"/>
        <v>-2.2464158663740852E-3</v>
      </c>
      <c r="R369" s="5">
        <f t="shared" si="61"/>
        <v>-2.2464131751280814E-3</v>
      </c>
      <c r="T369" s="7">
        <f t="shared" si="63"/>
        <v>117.16371405689345</v>
      </c>
      <c r="U369" s="4">
        <f t="shared" si="62"/>
        <v>-2.2464295613449509E-3</v>
      </c>
      <c r="V369" s="5">
        <f>T369/MAX($T$14:T369)-1</f>
        <v>-2.3462260494184761E-3</v>
      </c>
      <c r="AB369" s="3"/>
    </row>
    <row r="370" spans="1:28" x14ac:dyDescent="0.25">
      <c r="A370" s="6">
        <v>44743</v>
      </c>
      <c r="B370">
        <v>1218330.5</v>
      </c>
      <c r="C370">
        <v>1145291.25</v>
      </c>
      <c r="D370">
        <v>1193033.25</v>
      </c>
      <c r="E370">
        <v>1119977</v>
      </c>
      <c r="F370">
        <v>1151993.6299999999</v>
      </c>
      <c r="G370">
        <v>1208871.5</v>
      </c>
      <c r="H370">
        <v>1208557.8799999999</v>
      </c>
      <c r="I370">
        <v>1161570.1299999999</v>
      </c>
      <c r="K370" s="5">
        <f t="shared" si="54"/>
        <v>1.8059272650203795E-3</v>
      </c>
      <c r="L370" s="5">
        <f t="shared" si="55"/>
        <v>6.9132910651004131E-3</v>
      </c>
      <c r="M370" s="5">
        <f t="shared" si="56"/>
        <v>5.3389764451345911E-3</v>
      </c>
      <c r="N370" s="5">
        <f t="shared" si="57"/>
        <v>1.6548841163008809E-3</v>
      </c>
      <c r="O370" s="5">
        <f t="shared" si="58"/>
        <v>5.0135360019474273E-3</v>
      </c>
      <c r="P370" s="5">
        <f t="shared" si="59"/>
        <v>5.5347722022014434E-3</v>
      </c>
      <c r="Q370" s="5">
        <f t="shared" si="60"/>
        <v>6.7173444259913673E-3</v>
      </c>
      <c r="R370" s="5">
        <f t="shared" si="61"/>
        <v>4.6564724279143377E-3</v>
      </c>
      <c r="T370" s="7">
        <f t="shared" si="63"/>
        <v>117.71489909114659</v>
      </c>
      <c r="U370" s="4">
        <f t="shared" si="62"/>
        <v>4.704400493701355E-3</v>
      </c>
      <c r="V370" s="5">
        <f>T370/MAX($T$14:T370)-1</f>
        <v>0</v>
      </c>
      <c r="AB370" s="3"/>
    </row>
    <row r="371" spans="1:28" x14ac:dyDescent="0.25">
      <c r="A371" s="6">
        <v>44746</v>
      </c>
      <c r="B371">
        <v>1212412.5</v>
      </c>
      <c r="C371">
        <v>1144422.1299999999</v>
      </c>
      <c r="D371">
        <v>1191362.75</v>
      </c>
      <c r="E371">
        <v>1119084.75</v>
      </c>
      <c r="F371">
        <v>1145459.5</v>
      </c>
      <c r="G371">
        <v>1207199.8799999999</v>
      </c>
      <c r="H371">
        <v>1206823.3799999999</v>
      </c>
      <c r="I371">
        <v>1162176.75</v>
      </c>
      <c r="K371" s="5">
        <f t="shared" si="54"/>
        <v>-4.8574668367902252E-3</v>
      </c>
      <c r="L371" s="5">
        <f t="shared" si="55"/>
        <v>-7.5886373880884594E-4</v>
      </c>
      <c r="M371" s="5">
        <f t="shared" si="56"/>
        <v>-1.4002124416900852E-3</v>
      </c>
      <c r="N371" s="5">
        <f t="shared" si="57"/>
        <v>-7.9666814586365486E-4</v>
      </c>
      <c r="O371" s="5">
        <f t="shared" si="58"/>
        <v>-5.6720192107311274E-3</v>
      </c>
      <c r="P371" s="5">
        <f t="shared" si="59"/>
        <v>-1.3827937874291152E-3</v>
      </c>
      <c r="Q371" s="5">
        <f t="shared" si="60"/>
        <v>-1.4351815735957896E-3</v>
      </c>
      <c r="R371" s="5">
        <f t="shared" si="61"/>
        <v>5.2224139062539976E-4</v>
      </c>
      <c r="T371" s="7">
        <f t="shared" si="63"/>
        <v>117.48269226297805</v>
      </c>
      <c r="U371" s="4">
        <f t="shared" si="62"/>
        <v>-1.9726205430354304E-3</v>
      </c>
      <c r="V371" s="5">
        <f>T371/MAX($T$14:T371)-1</f>
        <v>-1.972620543035486E-3</v>
      </c>
      <c r="AB371" s="3"/>
    </row>
    <row r="372" spans="1:28" x14ac:dyDescent="0.25">
      <c r="A372" s="6">
        <v>44747</v>
      </c>
      <c r="B372">
        <v>1220117.5</v>
      </c>
      <c r="C372">
        <v>1147878.6299999999</v>
      </c>
      <c r="D372">
        <v>1179952.75</v>
      </c>
      <c r="E372">
        <v>1107806.25</v>
      </c>
      <c r="F372">
        <v>1133165.1299999999</v>
      </c>
      <c r="G372">
        <v>1200635.25</v>
      </c>
      <c r="H372">
        <v>1195265.3799999999</v>
      </c>
      <c r="I372">
        <v>1170017.75</v>
      </c>
      <c r="K372" s="5">
        <f t="shared" si="54"/>
        <v>6.355097790562203E-3</v>
      </c>
      <c r="L372" s="5">
        <f t="shared" si="55"/>
        <v>3.0203016084633383E-3</v>
      </c>
      <c r="M372" s="5">
        <f t="shared" si="56"/>
        <v>-9.5772677129615236E-3</v>
      </c>
      <c r="N372" s="5">
        <f t="shared" si="57"/>
        <v>-1.0078325167061752E-2</v>
      </c>
      <c r="O372" s="5">
        <f t="shared" si="58"/>
        <v>-1.0733133733667688E-2</v>
      </c>
      <c r="P372" s="5">
        <f t="shared" si="59"/>
        <v>-5.4378981548605099E-3</v>
      </c>
      <c r="Q372" s="5">
        <f t="shared" si="60"/>
        <v>-9.5772092184690516E-3</v>
      </c>
      <c r="R372" s="5">
        <f t="shared" si="61"/>
        <v>6.7468222884341511E-3</v>
      </c>
      <c r="T372" s="7">
        <f t="shared" si="63"/>
        <v>117.05268193213391</v>
      </c>
      <c r="U372" s="4">
        <f t="shared" si="62"/>
        <v>-3.6602015374451041E-3</v>
      </c>
      <c r="V372" s="5">
        <f>T372/MAX($T$14:T372)-1</f>
        <v>-5.6256018917361095E-3</v>
      </c>
      <c r="AB372" s="3"/>
    </row>
    <row r="373" spans="1:28" x14ac:dyDescent="0.25">
      <c r="A373" s="6">
        <v>44748</v>
      </c>
      <c r="B373">
        <v>1219801.6299999999</v>
      </c>
      <c r="C373">
        <v>1149041.1299999999</v>
      </c>
      <c r="D373">
        <v>1181147.75</v>
      </c>
      <c r="E373">
        <v>1108928.25</v>
      </c>
      <c r="F373">
        <v>1134312.8799999999</v>
      </c>
      <c r="G373">
        <v>1201851.1299999999</v>
      </c>
      <c r="H373">
        <v>1196475.8799999999</v>
      </c>
      <c r="I373">
        <v>1171202.75</v>
      </c>
      <c r="K373" s="5">
        <f t="shared" si="54"/>
        <v>-2.5888490247871765E-4</v>
      </c>
      <c r="L373" s="5">
        <f t="shared" si="55"/>
        <v>1.0127377316886399E-3</v>
      </c>
      <c r="M373" s="5">
        <f t="shared" si="56"/>
        <v>1.0127524174166069E-3</v>
      </c>
      <c r="N373" s="5">
        <f t="shared" si="57"/>
        <v>1.0128124841324304E-3</v>
      </c>
      <c r="O373" s="5">
        <f t="shared" si="58"/>
        <v>1.0128709131740354E-3</v>
      </c>
      <c r="P373" s="5">
        <f t="shared" si="59"/>
        <v>1.012697236733473E-3</v>
      </c>
      <c r="Q373" s="5">
        <f t="shared" si="60"/>
        <v>1.012745805454518E-3</v>
      </c>
      <c r="R373" s="5">
        <f t="shared" si="61"/>
        <v>1.0128051476141486E-3</v>
      </c>
      <c r="T373" s="7">
        <f t="shared" si="63"/>
        <v>117.15262351406203</v>
      </c>
      <c r="U373" s="4">
        <f t="shared" si="62"/>
        <v>8.5381710421689183E-4</v>
      </c>
      <c r="V373" s="5">
        <f>T373/MAX($T$14:T373)-1</f>
        <v>-4.7765880226359192E-3</v>
      </c>
      <c r="AB373" s="3"/>
    </row>
    <row r="374" spans="1:28" x14ac:dyDescent="0.25">
      <c r="A374" s="6">
        <v>44749</v>
      </c>
      <c r="B374">
        <v>1221585.25</v>
      </c>
      <c r="C374">
        <v>1151510</v>
      </c>
      <c r="D374">
        <v>1183685.6299999999</v>
      </c>
      <c r="E374">
        <v>1111310.8799999999</v>
      </c>
      <c r="F374">
        <v>1136750</v>
      </c>
      <c r="G374">
        <v>1204433.5</v>
      </c>
      <c r="H374">
        <v>1198727.25</v>
      </c>
      <c r="I374">
        <v>1173719.1299999999</v>
      </c>
      <c r="K374" s="5">
        <f t="shared" si="54"/>
        <v>1.462221361353766E-3</v>
      </c>
      <c r="L374" s="5">
        <f t="shared" si="55"/>
        <v>2.1486350101325158E-3</v>
      </c>
      <c r="M374" s="5">
        <f t="shared" si="56"/>
        <v>2.1486558307375336E-3</v>
      </c>
      <c r="N374" s="5">
        <f t="shared" si="57"/>
        <v>2.1485880623925979E-3</v>
      </c>
      <c r="O374" s="5">
        <f t="shared" si="58"/>
        <v>2.1485430016452423E-3</v>
      </c>
      <c r="P374" s="5">
        <f t="shared" si="59"/>
        <v>2.1486604584712854E-3</v>
      </c>
      <c r="Q374" s="5">
        <f t="shared" si="60"/>
        <v>1.8816676856034942E-3</v>
      </c>
      <c r="R374" s="5">
        <f t="shared" si="61"/>
        <v>2.1485434524466385E-3</v>
      </c>
      <c r="T374" s="7">
        <f t="shared" si="63"/>
        <v>117.39037765909661</v>
      </c>
      <c r="U374" s="4">
        <f t="shared" si="62"/>
        <v>2.0294393578478842E-3</v>
      </c>
      <c r="V374" s="5">
        <f>T374/MAX($T$14:T374)-1</f>
        <v>-2.756842460517217E-3</v>
      </c>
      <c r="AB374" s="3"/>
    </row>
    <row r="375" spans="1:28" x14ac:dyDescent="0.25">
      <c r="A375" s="6">
        <v>44750</v>
      </c>
      <c r="B375">
        <v>1224132.6299999999</v>
      </c>
      <c r="C375">
        <v>1151510</v>
      </c>
      <c r="D375">
        <v>1183685.6299999999</v>
      </c>
      <c r="E375">
        <v>1111310.8799999999</v>
      </c>
      <c r="F375">
        <v>1136750</v>
      </c>
      <c r="G375">
        <v>1204433.5</v>
      </c>
      <c r="H375">
        <v>1201096.3799999999</v>
      </c>
      <c r="I375">
        <v>1173719.1299999999</v>
      </c>
      <c r="K375" s="5">
        <f t="shared" si="54"/>
        <v>2.0853067765838063E-3</v>
      </c>
      <c r="L375" s="5">
        <f t="shared" si="55"/>
        <v>0</v>
      </c>
      <c r="M375" s="5">
        <f t="shared" si="56"/>
        <v>0</v>
      </c>
      <c r="N375" s="5">
        <f t="shared" si="57"/>
        <v>0</v>
      </c>
      <c r="O375" s="5">
        <f t="shared" si="58"/>
        <v>0</v>
      </c>
      <c r="P375" s="5">
        <f t="shared" si="59"/>
        <v>0</v>
      </c>
      <c r="Q375" s="5">
        <f t="shared" si="60"/>
        <v>1.9763711886919832E-3</v>
      </c>
      <c r="R375" s="5">
        <f t="shared" si="61"/>
        <v>0</v>
      </c>
      <c r="T375" s="7">
        <f t="shared" si="63"/>
        <v>117.44997789788077</v>
      </c>
      <c r="U375" s="4">
        <f t="shared" si="62"/>
        <v>5.0770974565947369E-4</v>
      </c>
      <c r="V375" s="5">
        <f>T375/MAX($T$14:T375)-1</f>
        <v>-2.2505323906423236E-3</v>
      </c>
      <c r="AB375" s="3"/>
    </row>
    <row r="376" spans="1:28" x14ac:dyDescent="0.25">
      <c r="A376" s="6">
        <v>44753</v>
      </c>
      <c r="B376">
        <v>1223887.6299999999</v>
      </c>
      <c r="C376">
        <v>1151279.5</v>
      </c>
      <c r="D376">
        <v>1183448.6299999999</v>
      </c>
      <c r="E376">
        <v>1110126.5</v>
      </c>
      <c r="F376">
        <v>1136522.5</v>
      </c>
      <c r="G376">
        <v>1203149.8799999999</v>
      </c>
      <c r="H376">
        <v>1200855.8799999999</v>
      </c>
      <c r="I376">
        <v>1173484.25</v>
      </c>
      <c r="K376" s="5">
        <f t="shared" si="54"/>
        <v>-2.0014171176863105E-4</v>
      </c>
      <c r="L376" s="5">
        <f t="shared" si="55"/>
        <v>-2.0017194813770622E-4</v>
      </c>
      <c r="M376" s="5">
        <f t="shared" si="56"/>
        <v>-2.0022208092529414E-4</v>
      </c>
      <c r="N376" s="5">
        <f t="shared" si="57"/>
        <v>-1.06575038660639E-3</v>
      </c>
      <c r="O376" s="5">
        <f t="shared" si="58"/>
        <v>-2.0013195513524096E-4</v>
      </c>
      <c r="P376" s="5">
        <f t="shared" si="59"/>
        <v>-1.0657458464914393E-3</v>
      </c>
      <c r="Q376" s="5">
        <f t="shared" si="60"/>
        <v>-2.0023372312549803E-4</v>
      </c>
      <c r="R376" s="5">
        <f t="shared" si="61"/>
        <v>-2.0011601923863864E-4</v>
      </c>
      <c r="T376" s="7">
        <f t="shared" si="63"/>
        <v>117.40105244074905</v>
      </c>
      <c r="U376" s="4">
        <f t="shared" si="62"/>
        <v>-4.165642089286048E-4</v>
      </c>
      <c r="V376" s="5">
        <f>T376/MAX($T$14:T376)-1</f>
        <v>-2.6661591083260161E-3</v>
      </c>
      <c r="AB376" s="3"/>
    </row>
    <row r="377" spans="1:28" x14ac:dyDescent="0.25">
      <c r="A377" s="6">
        <v>44754</v>
      </c>
      <c r="B377">
        <v>1219757.6299999999</v>
      </c>
      <c r="C377">
        <v>1143710.8799999999</v>
      </c>
      <c r="D377">
        <v>1179455.1299999999</v>
      </c>
      <c r="E377">
        <v>1107046.3799999999</v>
      </c>
      <c r="F377">
        <v>1132687.25</v>
      </c>
      <c r="G377">
        <v>1193929.1299999999</v>
      </c>
      <c r="H377">
        <v>1196803.6299999999</v>
      </c>
      <c r="I377">
        <v>1170089</v>
      </c>
      <c r="K377" s="5">
        <f t="shared" si="54"/>
        <v>-3.3744928037224842E-3</v>
      </c>
      <c r="L377" s="5">
        <f t="shared" si="55"/>
        <v>-6.574094301166733E-3</v>
      </c>
      <c r="M377" s="5">
        <f t="shared" si="56"/>
        <v>-3.3744599459293312E-3</v>
      </c>
      <c r="N377" s="5">
        <f t="shared" si="57"/>
        <v>-2.7745666822656112E-3</v>
      </c>
      <c r="O377" s="5">
        <f t="shared" si="58"/>
        <v>-3.3745482381563052E-3</v>
      </c>
      <c r="P377" s="5">
        <f t="shared" si="59"/>
        <v>-7.663841515738623E-3</v>
      </c>
      <c r="Q377" s="5">
        <f t="shared" si="60"/>
        <v>-3.3744682167855533E-3</v>
      </c>
      <c r="R377" s="5">
        <f t="shared" si="61"/>
        <v>-2.8933068339008772E-3</v>
      </c>
      <c r="T377" s="7">
        <f t="shared" si="63"/>
        <v>116.91084759627161</v>
      </c>
      <c r="U377" s="4">
        <f t="shared" si="62"/>
        <v>-4.1754723172081898E-3</v>
      </c>
      <c r="V377" s="5">
        <f>T377/MAX($T$14:T377)-1</f>
        <v>-6.8304989519840653E-3</v>
      </c>
      <c r="AB377" s="3"/>
    </row>
    <row r="378" spans="1:28" x14ac:dyDescent="0.25">
      <c r="A378" s="6">
        <v>44755</v>
      </c>
      <c r="B378">
        <v>1223410.1299999999</v>
      </c>
      <c r="C378">
        <v>1146639.75</v>
      </c>
      <c r="D378">
        <v>1182287.3799999999</v>
      </c>
      <c r="E378">
        <v>1107487.6299999999</v>
      </c>
      <c r="F378">
        <v>1133138.75</v>
      </c>
      <c r="G378">
        <v>1194911.8799999999</v>
      </c>
      <c r="H378">
        <v>1199868.6299999999</v>
      </c>
      <c r="I378">
        <v>1173548</v>
      </c>
      <c r="K378" s="5">
        <f t="shared" si="54"/>
        <v>2.9944473477079292E-3</v>
      </c>
      <c r="L378" s="5">
        <f t="shared" si="55"/>
        <v>2.5608482451440207E-3</v>
      </c>
      <c r="M378" s="5">
        <f t="shared" si="56"/>
        <v>2.4013206844077928E-3</v>
      </c>
      <c r="N378" s="5">
        <f t="shared" si="57"/>
        <v>3.9858311988694162E-4</v>
      </c>
      <c r="O378" s="5">
        <f t="shared" si="58"/>
        <v>3.9860958971682514E-4</v>
      </c>
      <c r="P378" s="5">
        <f t="shared" si="59"/>
        <v>8.2312255837169168E-4</v>
      </c>
      <c r="Q378" s="5">
        <f t="shared" si="60"/>
        <v>2.5609882216015567E-3</v>
      </c>
      <c r="R378" s="5">
        <f t="shared" si="61"/>
        <v>2.9561853841886254E-3</v>
      </c>
      <c r="T378" s="7">
        <f t="shared" si="63"/>
        <v>117.13143067463581</v>
      </c>
      <c r="U378" s="4">
        <f t="shared" si="62"/>
        <v>1.8867631438781729E-3</v>
      </c>
      <c r="V378" s="5">
        <f>T378/MAX($T$14:T378)-1</f>
        <v>-4.9566233417828176E-3</v>
      </c>
      <c r="AB378" s="3"/>
    </row>
    <row r="379" spans="1:28" x14ac:dyDescent="0.25">
      <c r="A379" s="6">
        <v>44756</v>
      </c>
      <c r="B379">
        <v>1221523.5</v>
      </c>
      <c r="C379">
        <v>1144739</v>
      </c>
      <c r="D379">
        <v>1180121.5</v>
      </c>
      <c r="E379">
        <v>1105236.5</v>
      </c>
      <c r="F379">
        <v>1131888.25</v>
      </c>
      <c r="G379">
        <v>1192803.3799999999</v>
      </c>
      <c r="H379">
        <v>1198569.75</v>
      </c>
      <c r="I379">
        <v>1171578.8799999999</v>
      </c>
      <c r="K379" s="5">
        <f t="shared" si="54"/>
        <v>-1.5421075514552296E-3</v>
      </c>
      <c r="L379" s="5">
        <f t="shared" si="55"/>
        <v>-1.657669725822819E-3</v>
      </c>
      <c r="M379" s="5">
        <f t="shared" si="56"/>
        <v>-1.8319403866088324E-3</v>
      </c>
      <c r="N379" s="5">
        <f t="shared" si="57"/>
        <v>-2.0326457280609445E-3</v>
      </c>
      <c r="O379" s="5">
        <f t="shared" si="58"/>
        <v>-1.1035718264863492E-3</v>
      </c>
      <c r="P379" s="5">
        <f t="shared" si="59"/>
        <v>-1.764565266519913E-3</v>
      </c>
      <c r="Q379" s="5">
        <f t="shared" si="60"/>
        <v>-1.0825185087136591E-3</v>
      </c>
      <c r="R379" s="5">
        <f t="shared" si="61"/>
        <v>-1.6779202895834677E-3</v>
      </c>
      <c r="T379" s="7">
        <f t="shared" si="63"/>
        <v>116.94558790742161</v>
      </c>
      <c r="U379" s="4">
        <f t="shared" si="62"/>
        <v>-1.5866174104064018E-3</v>
      </c>
      <c r="V379" s="5">
        <f>T379/MAX($T$14:T379)-1</f>
        <v>-6.5353764872984055E-3</v>
      </c>
      <c r="AB379" s="3"/>
    </row>
    <row r="380" spans="1:28" x14ac:dyDescent="0.25">
      <c r="A380" s="6">
        <v>44757</v>
      </c>
      <c r="B380">
        <v>1216795.1299999999</v>
      </c>
      <c r="C380">
        <v>1136518.6299999999</v>
      </c>
      <c r="D380">
        <v>1180121.5</v>
      </c>
      <c r="E380">
        <v>1103665</v>
      </c>
      <c r="F380">
        <v>1131888.25</v>
      </c>
      <c r="G380">
        <v>1186746.1299999999</v>
      </c>
      <c r="H380">
        <v>1195872.25</v>
      </c>
      <c r="I380">
        <v>1162477.75</v>
      </c>
      <c r="K380" s="5">
        <f t="shared" si="54"/>
        <v>-3.8708792749383436E-3</v>
      </c>
      <c r="L380" s="5">
        <f t="shared" si="55"/>
        <v>-7.1809993369669201E-3</v>
      </c>
      <c r="M380" s="5">
        <f t="shared" si="56"/>
        <v>0</v>
      </c>
      <c r="N380" s="5">
        <f t="shared" si="57"/>
        <v>-1.4218676274263542E-3</v>
      </c>
      <c r="O380" s="5">
        <f t="shared" si="58"/>
        <v>0</v>
      </c>
      <c r="P380" s="5">
        <f t="shared" si="59"/>
        <v>-5.0781630078882145E-3</v>
      </c>
      <c r="Q380" s="5">
        <f t="shared" si="60"/>
        <v>-2.2505990994683422E-3</v>
      </c>
      <c r="R380" s="5">
        <f t="shared" si="61"/>
        <v>-7.7682605545090766E-3</v>
      </c>
      <c r="T380" s="7">
        <f t="shared" si="63"/>
        <v>116.54255293514534</v>
      </c>
      <c r="U380" s="4">
        <f t="shared" si="62"/>
        <v>-3.4463461126496564E-3</v>
      </c>
      <c r="V380" s="5">
        <f>T380/MAX($T$14:T380)-1</f>
        <v>-9.9591994305963105E-3</v>
      </c>
      <c r="AB380" s="3"/>
    </row>
    <row r="381" spans="1:28" x14ac:dyDescent="0.25">
      <c r="A381" s="6">
        <v>44760</v>
      </c>
      <c r="B381">
        <v>1216221.8799999999</v>
      </c>
      <c r="C381">
        <v>1139392.75</v>
      </c>
      <c r="D381">
        <v>1183360.1299999999</v>
      </c>
      <c r="E381">
        <v>1105879.6299999999</v>
      </c>
      <c r="F381">
        <v>1134159.5</v>
      </c>
      <c r="G381">
        <v>1188329.5</v>
      </c>
      <c r="H381">
        <v>1199776.25</v>
      </c>
      <c r="I381">
        <v>1164884.5</v>
      </c>
      <c r="K381" s="5">
        <f t="shared" si="54"/>
        <v>-4.7111464030924477E-4</v>
      </c>
      <c r="L381" s="5">
        <f t="shared" si="55"/>
        <v>2.5288806748378079E-3</v>
      </c>
      <c r="M381" s="5">
        <f t="shared" si="56"/>
        <v>2.7443191230731578E-3</v>
      </c>
      <c r="N381" s="5">
        <f t="shared" si="57"/>
        <v>2.0066143259049873E-3</v>
      </c>
      <c r="O381" s="5">
        <f t="shared" si="58"/>
        <v>2.006602683612968E-3</v>
      </c>
      <c r="P381" s="5">
        <f t="shared" si="59"/>
        <v>1.3342112183674093E-3</v>
      </c>
      <c r="Q381" s="5">
        <f t="shared" si="60"/>
        <v>3.2645627490728302E-3</v>
      </c>
      <c r="R381" s="5">
        <f t="shared" si="61"/>
        <v>2.0703622069324634E-3</v>
      </c>
      <c r="T381" s="7">
        <f t="shared" si="63"/>
        <v>116.76812743203088</v>
      </c>
      <c r="U381" s="4">
        <f t="shared" si="62"/>
        <v>1.9355547926865474E-3</v>
      </c>
      <c r="V381" s="5">
        <f>T381/MAX($T$14:T381)-1</f>
        <v>-8.042921214098997E-3</v>
      </c>
      <c r="AB381" s="3"/>
    </row>
    <row r="382" spans="1:28" x14ac:dyDescent="0.25">
      <c r="A382" s="6">
        <v>44761</v>
      </c>
      <c r="B382">
        <v>1209595.75</v>
      </c>
      <c r="C382">
        <v>1130260.3799999999</v>
      </c>
      <c r="D382">
        <v>1176025.3799999999</v>
      </c>
      <c r="E382">
        <v>1104375</v>
      </c>
      <c r="F382">
        <v>1142332.1299999999</v>
      </c>
      <c r="G382">
        <v>1189660.1299999999</v>
      </c>
      <c r="H382">
        <v>1191968.6299999999</v>
      </c>
      <c r="I382">
        <v>1155924.1299999999</v>
      </c>
      <c r="K382" s="5">
        <f t="shared" si="54"/>
        <v>-5.4481259620159372E-3</v>
      </c>
      <c r="L382" s="5">
        <f t="shared" si="55"/>
        <v>-8.0151203349329014E-3</v>
      </c>
      <c r="M382" s="5">
        <f t="shared" si="56"/>
        <v>-6.1982399221106599E-3</v>
      </c>
      <c r="N382" s="5">
        <f t="shared" si="57"/>
        <v>-1.3605730309002029E-3</v>
      </c>
      <c r="O382" s="5">
        <f t="shared" si="58"/>
        <v>7.2058912348746951E-3</v>
      </c>
      <c r="P382" s="5">
        <f t="shared" si="59"/>
        <v>1.1197483526244056E-3</v>
      </c>
      <c r="Q382" s="5">
        <f t="shared" si="60"/>
        <v>-6.5075633894237095E-3</v>
      </c>
      <c r="R382" s="5">
        <f t="shared" si="61"/>
        <v>-7.6920673251297256E-3</v>
      </c>
      <c r="T382" s="7">
        <f t="shared" si="63"/>
        <v>116.37555225230069</v>
      </c>
      <c r="U382" s="4">
        <f t="shared" si="62"/>
        <v>-3.3620062971267545E-3</v>
      </c>
      <c r="V382" s="5">
        <f>T382/MAX($T$14:T382)-1</f>
        <v>-1.1377887159456757E-2</v>
      </c>
      <c r="AB382" s="3"/>
    </row>
    <row r="383" spans="1:28" x14ac:dyDescent="0.25">
      <c r="A383" s="6">
        <v>44762</v>
      </c>
      <c r="B383">
        <v>1210576.25</v>
      </c>
      <c r="C383">
        <v>1130260.3799999999</v>
      </c>
      <c r="D383">
        <v>1176025.3799999999</v>
      </c>
      <c r="E383">
        <v>1104375</v>
      </c>
      <c r="F383">
        <v>1142332.1299999999</v>
      </c>
      <c r="G383">
        <v>1189660.1299999999</v>
      </c>
      <c r="H383">
        <v>1191968.6299999999</v>
      </c>
      <c r="I383">
        <v>1156394.6299999999</v>
      </c>
      <c r="K383" s="5">
        <f t="shared" si="54"/>
        <v>8.1060139306865509E-4</v>
      </c>
      <c r="L383" s="5">
        <f t="shared" si="55"/>
        <v>0</v>
      </c>
      <c r="M383" s="5">
        <f t="shared" si="56"/>
        <v>0</v>
      </c>
      <c r="N383" s="5">
        <f t="shared" si="57"/>
        <v>0</v>
      </c>
      <c r="O383" s="5">
        <f t="shared" si="58"/>
        <v>0</v>
      </c>
      <c r="P383" s="5">
        <f t="shared" si="59"/>
        <v>0</v>
      </c>
      <c r="Q383" s="5">
        <f t="shared" si="60"/>
        <v>0</v>
      </c>
      <c r="R383" s="5">
        <f t="shared" si="61"/>
        <v>4.0703363463823194E-4</v>
      </c>
      <c r="T383" s="7">
        <f t="shared" si="63"/>
        <v>116.39326512089958</v>
      </c>
      <c r="U383" s="4">
        <f t="shared" si="62"/>
        <v>1.5220437846336088E-4</v>
      </c>
      <c r="V383" s="5">
        <f>T383/MAX($T$14:T383)-1</f>
        <v>-1.122741454523668E-2</v>
      </c>
      <c r="AB383" s="3"/>
    </row>
    <row r="384" spans="1:28" x14ac:dyDescent="0.25">
      <c r="A384" s="6">
        <v>44763</v>
      </c>
      <c r="B384">
        <v>1210126</v>
      </c>
      <c r="C384">
        <v>1130260.3799999999</v>
      </c>
      <c r="D384">
        <v>1176025.3799999999</v>
      </c>
      <c r="E384">
        <v>1104375</v>
      </c>
      <c r="F384">
        <v>1142332.1299999999</v>
      </c>
      <c r="G384">
        <v>1189660.1299999999</v>
      </c>
      <c r="H384">
        <v>1191968.6299999999</v>
      </c>
      <c r="I384">
        <v>1155994</v>
      </c>
      <c r="K384" s="5">
        <f t="shared" si="54"/>
        <v>-3.7193031004867372E-4</v>
      </c>
      <c r="L384" s="5">
        <f t="shared" si="55"/>
        <v>0</v>
      </c>
      <c r="M384" s="5">
        <f t="shared" si="56"/>
        <v>0</v>
      </c>
      <c r="N384" s="5">
        <f t="shared" si="57"/>
        <v>0</v>
      </c>
      <c r="O384" s="5">
        <f t="shared" si="58"/>
        <v>0</v>
      </c>
      <c r="P384" s="5">
        <f t="shared" si="59"/>
        <v>0</v>
      </c>
      <c r="Q384" s="5">
        <f t="shared" si="60"/>
        <v>0</v>
      </c>
      <c r="R384" s="5">
        <f t="shared" si="61"/>
        <v>-3.4644747528778108E-4</v>
      </c>
      <c r="T384" s="7">
        <f t="shared" si="63"/>
        <v>116.38281332889639</v>
      </c>
      <c r="U384" s="4">
        <f t="shared" si="62"/>
        <v>-8.979722316705685E-5</v>
      </c>
      <c r="V384" s="5">
        <f>T384/MAX($T$14:T384)-1</f>
        <v>-1.1316203577754202E-2</v>
      </c>
      <c r="AB384" s="3"/>
    </row>
    <row r="385" spans="1:28" x14ac:dyDescent="0.25">
      <c r="A385" s="6">
        <v>44764</v>
      </c>
      <c r="B385">
        <v>1218625.6299999999</v>
      </c>
      <c r="C385">
        <v>1132509.25</v>
      </c>
      <c r="D385">
        <v>1183575.8799999999</v>
      </c>
      <c r="E385">
        <v>1104194.1299999999</v>
      </c>
      <c r="F385">
        <v>1148839.5</v>
      </c>
      <c r="G385">
        <v>1190945.25</v>
      </c>
      <c r="H385">
        <v>1199621.5</v>
      </c>
      <c r="I385">
        <v>1155804.6299999999</v>
      </c>
      <c r="K385" s="5">
        <f t="shared" si="54"/>
        <v>7.0237562038992785E-3</v>
      </c>
      <c r="L385" s="5">
        <f t="shared" si="55"/>
        <v>1.9896919681463565E-3</v>
      </c>
      <c r="M385" s="5">
        <f t="shared" si="56"/>
        <v>6.4203546355436902E-3</v>
      </c>
      <c r="N385" s="5">
        <f t="shared" si="57"/>
        <v>-1.6377589134131121E-4</v>
      </c>
      <c r="O385" s="5">
        <f t="shared" si="58"/>
        <v>5.6965656739429438E-3</v>
      </c>
      <c r="P385" s="5">
        <f t="shared" si="59"/>
        <v>1.0802412954700191E-3</v>
      </c>
      <c r="Q385" s="5">
        <f t="shared" si="60"/>
        <v>6.4203619184173277E-3</v>
      </c>
      <c r="R385" s="5">
        <f t="shared" si="61"/>
        <v>-1.6381572914747622E-4</v>
      </c>
      <c r="T385" s="7">
        <f t="shared" si="63"/>
        <v>116.79456670387607</v>
      </c>
      <c r="U385" s="4">
        <f t="shared" si="62"/>
        <v>3.5379225093663536E-3</v>
      </c>
      <c r="V385" s="5">
        <f>T385/MAX($T$14:T385)-1</f>
        <v>-7.8183169197461044E-3</v>
      </c>
      <c r="AB385" s="3"/>
    </row>
    <row r="386" spans="1:28" x14ac:dyDescent="0.25">
      <c r="A386" s="6">
        <v>44767</v>
      </c>
      <c r="B386">
        <v>1219698.25</v>
      </c>
      <c r="C386">
        <v>1130503.25</v>
      </c>
      <c r="D386">
        <v>1187414</v>
      </c>
      <c r="E386">
        <v>1104550.6299999999</v>
      </c>
      <c r="F386">
        <v>1152446.6299999999</v>
      </c>
      <c r="G386">
        <v>1188558.3799999999</v>
      </c>
      <c r="H386">
        <v>1203511.6299999999</v>
      </c>
      <c r="I386">
        <v>1156235.5</v>
      </c>
      <c r="K386" s="5">
        <f t="shared" si="54"/>
        <v>8.8018828227021118E-4</v>
      </c>
      <c r="L386" s="5">
        <f t="shared" si="55"/>
        <v>-1.7712879607826304E-3</v>
      </c>
      <c r="M386" s="5">
        <f t="shared" si="56"/>
        <v>3.242817013134891E-3</v>
      </c>
      <c r="N386" s="5">
        <f t="shared" si="57"/>
        <v>3.2285989421088068E-4</v>
      </c>
      <c r="O386" s="5">
        <f t="shared" si="58"/>
        <v>3.1398032536311682E-3</v>
      </c>
      <c r="P386" s="5">
        <f t="shared" si="59"/>
        <v>-2.0041811325920422E-3</v>
      </c>
      <c r="Q386" s="5">
        <f t="shared" si="60"/>
        <v>3.2427978324829354E-3</v>
      </c>
      <c r="R386" s="5">
        <f t="shared" si="61"/>
        <v>3.727879165877912E-4</v>
      </c>
      <c r="T386" s="7">
        <f t="shared" si="63"/>
        <v>116.90297812300948</v>
      </c>
      <c r="U386" s="4">
        <f t="shared" si="62"/>
        <v>9.2822313736790063E-4</v>
      </c>
      <c r="V386" s="5">
        <f>T386/MAX($T$14:T386)-1</f>
        <v>-6.8973509250384035E-3</v>
      </c>
      <c r="AB386" s="3"/>
    </row>
    <row r="387" spans="1:28" x14ac:dyDescent="0.25">
      <c r="A387" s="6">
        <v>44768</v>
      </c>
      <c r="B387">
        <v>1211765.8799999999</v>
      </c>
      <c r="C387">
        <v>1125887.8799999999</v>
      </c>
      <c r="D387">
        <v>1187414</v>
      </c>
      <c r="E387">
        <v>1105300.5</v>
      </c>
      <c r="F387">
        <v>1144848.1299999999</v>
      </c>
      <c r="G387">
        <v>1183613.1299999999</v>
      </c>
      <c r="H387">
        <v>1200929.1299999999</v>
      </c>
      <c r="I387">
        <v>1159355.25</v>
      </c>
      <c r="K387" s="5">
        <f t="shared" si="54"/>
        <v>-6.5035511857134409E-3</v>
      </c>
      <c r="L387" s="5">
        <f t="shared" si="55"/>
        <v>-4.0825800368111675E-3</v>
      </c>
      <c r="M387" s="5">
        <f t="shared" si="56"/>
        <v>0</v>
      </c>
      <c r="N387" s="5">
        <f t="shared" si="57"/>
        <v>6.7889146919419829E-4</v>
      </c>
      <c r="O387" s="5">
        <f t="shared" si="58"/>
        <v>-6.5933638939965622E-3</v>
      </c>
      <c r="P387" s="5">
        <f t="shared" si="59"/>
        <v>-4.1607127451325221E-3</v>
      </c>
      <c r="Q387" s="5">
        <f t="shared" si="60"/>
        <v>-2.1458039420857444E-3</v>
      </c>
      <c r="R387" s="5">
        <f t="shared" si="61"/>
        <v>2.6981959989984539E-3</v>
      </c>
      <c r="T387" s="7">
        <f t="shared" si="63"/>
        <v>116.60912898030001</v>
      </c>
      <c r="U387" s="4">
        <f t="shared" si="62"/>
        <v>-2.5136155419433481E-3</v>
      </c>
      <c r="V387" s="5">
        <f>T387/MAX($T$14:T387)-1</f>
        <v>-9.3936291784982862E-3</v>
      </c>
      <c r="AB387" s="3"/>
    </row>
    <row r="388" spans="1:28" x14ac:dyDescent="0.25">
      <c r="A388" s="6">
        <v>44769</v>
      </c>
      <c r="B388">
        <v>1215382.3799999999</v>
      </c>
      <c r="C388">
        <v>1128875.5</v>
      </c>
      <c r="D388">
        <v>1189790.8799999999</v>
      </c>
      <c r="E388">
        <v>1106737.75</v>
      </c>
      <c r="F388">
        <v>1146336.75</v>
      </c>
      <c r="G388">
        <v>1186754</v>
      </c>
      <c r="H388">
        <v>1203333</v>
      </c>
      <c r="I388">
        <v>1160862.75</v>
      </c>
      <c r="K388" s="5">
        <f t="shared" si="54"/>
        <v>2.9844873994966381E-3</v>
      </c>
      <c r="L388" s="5">
        <f t="shared" si="55"/>
        <v>2.6535679556298764E-3</v>
      </c>
      <c r="M388" s="5">
        <f t="shared" si="56"/>
        <v>2.0017281251525354E-3</v>
      </c>
      <c r="N388" s="5">
        <f t="shared" si="57"/>
        <v>1.300325115206169E-3</v>
      </c>
      <c r="O388" s="5">
        <f t="shared" si="58"/>
        <v>1.300277269090877E-3</v>
      </c>
      <c r="P388" s="5">
        <f t="shared" si="59"/>
        <v>2.6536288930827379E-3</v>
      </c>
      <c r="Q388" s="5">
        <f t="shared" si="60"/>
        <v>2.0016751529710053E-3</v>
      </c>
      <c r="R388" s="5">
        <f t="shared" si="61"/>
        <v>1.3002916923006147E-3</v>
      </c>
      <c r="T388" s="7">
        <f t="shared" si="63"/>
        <v>116.84520389376235</v>
      </c>
      <c r="U388" s="4">
        <f t="shared" si="62"/>
        <v>2.0244977003663067E-3</v>
      </c>
      <c r="V388" s="5">
        <f>T388/MAX($T$14:T388)-1</f>
        <v>-7.3881488588020128E-3</v>
      </c>
      <c r="AB388" s="3"/>
    </row>
    <row r="389" spans="1:28" x14ac:dyDescent="0.25">
      <c r="A389" s="6">
        <v>44770</v>
      </c>
      <c r="B389">
        <v>1223605.25</v>
      </c>
      <c r="C389">
        <v>1131854.1299999999</v>
      </c>
      <c r="D389">
        <v>1192791.1299999999</v>
      </c>
      <c r="E389">
        <v>1108873.1299999999</v>
      </c>
      <c r="F389">
        <v>1149419.8799999999</v>
      </c>
      <c r="G389">
        <v>1189472</v>
      </c>
      <c r="H389">
        <v>1206367.5</v>
      </c>
      <c r="I389">
        <v>1163327.5</v>
      </c>
      <c r="K389" s="5">
        <f t="shared" si="54"/>
        <v>6.7656649753307097E-3</v>
      </c>
      <c r="L389" s="5">
        <f t="shared" si="55"/>
        <v>2.6385814910501182E-3</v>
      </c>
      <c r="M389" s="5">
        <f t="shared" si="56"/>
        <v>2.521661621746496E-3</v>
      </c>
      <c r="N389" s="5">
        <f t="shared" si="57"/>
        <v>1.9294363095501144E-3</v>
      </c>
      <c r="O389" s="5">
        <f t="shared" si="58"/>
        <v>2.6895499947985346E-3</v>
      </c>
      <c r="P389" s="5">
        <f t="shared" si="59"/>
        <v>2.2902808838225486E-3</v>
      </c>
      <c r="Q389" s="5">
        <f t="shared" si="60"/>
        <v>2.5217458508990376E-3</v>
      </c>
      <c r="R389" s="5">
        <f t="shared" si="61"/>
        <v>2.1232053487805214E-3</v>
      </c>
      <c r="T389" s="7">
        <f t="shared" si="63"/>
        <v>117.18814641445447</v>
      </c>
      <c r="U389" s="4">
        <f t="shared" si="62"/>
        <v>2.93501580949726E-3</v>
      </c>
      <c r="V389" s="5">
        <f>T389/MAX($T$14:T389)-1</f>
        <v>-4.474817383008256E-3</v>
      </c>
      <c r="AB389" s="3"/>
    </row>
    <row r="390" spans="1:28" x14ac:dyDescent="0.25">
      <c r="A390" s="6">
        <v>44771</v>
      </c>
      <c r="B390">
        <v>1237708.5</v>
      </c>
      <c r="C390">
        <v>1139252.5</v>
      </c>
      <c r="D390">
        <v>1202953.75</v>
      </c>
      <c r="E390">
        <v>1111634.5</v>
      </c>
      <c r="F390">
        <v>1159214.3799999999</v>
      </c>
      <c r="G390">
        <v>1196852.3799999999</v>
      </c>
      <c r="H390">
        <v>1218188.8799999999</v>
      </c>
      <c r="I390">
        <v>1172085.5</v>
      </c>
      <c r="K390" s="5">
        <f t="shared" si="54"/>
        <v>1.1525980294706972E-2</v>
      </c>
      <c r="L390" s="5">
        <f t="shared" si="55"/>
        <v>6.5365048409551374E-3</v>
      </c>
      <c r="M390" s="5">
        <f t="shared" si="56"/>
        <v>8.5200331763031212E-3</v>
      </c>
      <c r="N390" s="5">
        <f t="shared" si="57"/>
        <v>2.4902488168327963E-3</v>
      </c>
      <c r="O390" s="5">
        <f t="shared" si="58"/>
        <v>8.521255087392543E-3</v>
      </c>
      <c r="P390" s="5">
        <f t="shared" si="59"/>
        <v>6.2047530332784984E-3</v>
      </c>
      <c r="Q390" s="5">
        <f t="shared" si="60"/>
        <v>9.7991532431036532E-3</v>
      </c>
      <c r="R390" s="5">
        <f t="shared" si="61"/>
        <v>7.5284045120569409E-3</v>
      </c>
      <c r="T390" s="7">
        <f t="shared" si="63"/>
        <v>118.08355662219512</v>
      </c>
      <c r="U390" s="4">
        <f t="shared" si="62"/>
        <v>7.6407916255787078E-3</v>
      </c>
      <c r="V390" s="5">
        <f>T390/MAX($T$14:T390)-1</f>
        <v>0</v>
      </c>
      <c r="AB390" s="3"/>
    </row>
    <row r="391" spans="1:28" x14ac:dyDescent="0.25">
      <c r="A391" s="6">
        <v>44774</v>
      </c>
      <c r="B391">
        <v>1237828.25</v>
      </c>
      <c r="C391">
        <v>1139437.1299999999</v>
      </c>
      <c r="D391">
        <v>1201512.1299999999</v>
      </c>
      <c r="E391">
        <v>1109455.5</v>
      </c>
      <c r="F391">
        <v>1157981</v>
      </c>
      <c r="G391">
        <v>1194944.5</v>
      </c>
      <c r="H391">
        <v>1217005.3799999999</v>
      </c>
      <c r="I391">
        <v>1171585.6299999999</v>
      </c>
      <c r="K391" s="5">
        <f t="shared" si="54"/>
        <v>9.6751375626924485E-5</v>
      </c>
      <c r="L391" s="5">
        <f t="shared" si="55"/>
        <v>1.6206240495408863E-4</v>
      </c>
      <c r="M391" s="5">
        <f t="shared" si="56"/>
        <v>-1.1984001878709849E-3</v>
      </c>
      <c r="N391" s="5">
        <f t="shared" si="57"/>
        <v>-1.9601766587848957E-3</v>
      </c>
      <c r="O391" s="5">
        <f t="shared" si="58"/>
        <v>-1.0639792097816292E-3</v>
      </c>
      <c r="P391" s="5">
        <f t="shared" si="59"/>
        <v>-1.5940813018225919E-3</v>
      </c>
      <c r="Q391" s="5">
        <f t="shared" si="60"/>
        <v>-9.715242188058637E-4</v>
      </c>
      <c r="R391" s="5">
        <f t="shared" si="61"/>
        <v>-4.2647912630955354E-4</v>
      </c>
      <c r="T391" s="7">
        <f t="shared" si="63"/>
        <v>117.98088552440862</v>
      </c>
      <c r="U391" s="4">
        <f t="shared" si="62"/>
        <v>-8.6947836534931322E-4</v>
      </c>
      <c r="V391" s="5">
        <f>T391/MAX($T$14:T391)-1</f>
        <v>-8.6947836534934098E-4</v>
      </c>
      <c r="AB391" s="3"/>
    </row>
    <row r="392" spans="1:28" x14ac:dyDescent="0.25">
      <c r="A392" s="6">
        <v>44775</v>
      </c>
      <c r="B392">
        <v>1236963.5</v>
      </c>
      <c r="C392">
        <v>1124870.5</v>
      </c>
      <c r="D392">
        <v>1191090.75</v>
      </c>
      <c r="E392">
        <v>1094077.6299999999</v>
      </c>
      <c r="F392">
        <v>1146389.3799999999</v>
      </c>
      <c r="G392">
        <v>1178727.75</v>
      </c>
      <c r="H392">
        <v>1207348.3799999999</v>
      </c>
      <c r="I392">
        <v>1161986.25</v>
      </c>
      <c r="K392" s="5">
        <f t="shared" si="54"/>
        <v>-6.986025726912759E-4</v>
      </c>
      <c r="L392" s="5">
        <f t="shared" si="55"/>
        <v>-1.2784057686447192E-2</v>
      </c>
      <c r="M392" s="5">
        <f t="shared" si="56"/>
        <v>-8.6735537160160803E-3</v>
      </c>
      <c r="N392" s="5">
        <f t="shared" si="57"/>
        <v>-1.3860736189959977E-2</v>
      </c>
      <c r="O392" s="5">
        <f t="shared" si="58"/>
        <v>-1.001019878564513E-2</v>
      </c>
      <c r="P392" s="5">
        <f t="shared" si="59"/>
        <v>-1.3571132383135787E-2</v>
      </c>
      <c r="Q392" s="5">
        <f t="shared" si="60"/>
        <v>-7.9350511991984618E-3</v>
      </c>
      <c r="R392" s="5">
        <f t="shared" si="61"/>
        <v>-8.1934941451952126E-3</v>
      </c>
      <c r="T392" s="7">
        <f t="shared" si="63"/>
        <v>116.86409576572638</v>
      </c>
      <c r="U392" s="4">
        <f t="shared" si="62"/>
        <v>-9.4658533347861396E-3</v>
      </c>
      <c r="V392" s="5">
        <f>T392/MAX($T$14:T392)-1</f>
        <v>-1.0327101345451228E-2</v>
      </c>
      <c r="AB392" s="3"/>
    </row>
    <row r="393" spans="1:28" x14ac:dyDescent="0.25">
      <c r="A393" s="6">
        <v>44776</v>
      </c>
      <c r="B393">
        <v>1234138.5</v>
      </c>
      <c r="C393">
        <v>1122030</v>
      </c>
      <c r="D393">
        <v>1188139.75</v>
      </c>
      <c r="E393">
        <v>1094077.6299999999</v>
      </c>
      <c r="F393">
        <v>1143771.1299999999</v>
      </c>
      <c r="G393">
        <v>1178727.75</v>
      </c>
      <c r="H393">
        <v>1204357.1299999999</v>
      </c>
      <c r="I393">
        <v>1159295.1299999999</v>
      </c>
      <c r="K393" s="5">
        <f t="shared" si="54"/>
        <v>-2.2838183988452831E-3</v>
      </c>
      <c r="L393" s="5">
        <f t="shared" si="55"/>
        <v>-2.5251795651143327E-3</v>
      </c>
      <c r="M393" s="5">
        <f t="shared" si="56"/>
        <v>-2.4775610086804623E-3</v>
      </c>
      <c r="N393" s="5">
        <f t="shared" si="57"/>
        <v>0</v>
      </c>
      <c r="O393" s="5">
        <f t="shared" si="58"/>
        <v>-2.2839098526890034E-3</v>
      </c>
      <c r="P393" s="5">
        <f t="shared" si="59"/>
        <v>0</v>
      </c>
      <c r="Q393" s="5">
        <f t="shared" si="60"/>
        <v>-2.477536765320365E-3</v>
      </c>
      <c r="R393" s="5">
        <f t="shared" si="61"/>
        <v>-2.3159654427925558E-3</v>
      </c>
      <c r="T393" s="7">
        <f t="shared" si="63"/>
        <v>116.65426670492285</v>
      </c>
      <c r="U393" s="4">
        <f t="shared" si="62"/>
        <v>-1.7954963791802503E-3</v>
      </c>
      <c r="V393" s="5">
        <f>T393/MAX($T$14:T393)-1</f>
        <v>-1.2104055451558238E-2</v>
      </c>
      <c r="AB393" s="3"/>
    </row>
    <row r="394" spans="1:28" x14ac:dyDescent="0.25">
      <c r="A394" s="6">
        <v>44777</v>
      </c>
      <c r="B394">
        <v>1232716.25</v>
      </c>
      <c r="C394">
        <v>1121818.6299999999</v>
      </c>
      <c r="D394">
        <v>1182443.6299999999</v>
      </c>
      <c r="E394">
        <v>1092778.75</v>
      </c>
      <c r="F394">
        <v>1139103.5</v>
      </c>
      <c r="G394">
        <v>1179508.3799999999</v>
      </c>
      <c r="H394">
        <v>1198583.1299999999</v>
      </c>
      <c r="I394">
        <v>1156853.25</v>
      </c>
      <c r="K394" s="5">
        <f t="shared" si="54"/>
        <v>-1.1524233301205555E-3</v>
      </c>
      <c r="L394" s="5">
        <f t="shared" si="55"/>
        <v>-1.8838177232349818E-4</v>
      </c>
      <c r="M394" s="5">
        <f t="shared" si="56"/>
        <v>-4.794149846430229E-3</v>
      </c>
      <c r="N394" s="5">
        <f t="shared" si="57"/>
        <v>-1.1871918083179445E-3</v>
      </c>
      <c r="O394" s="5">
        <f t="shared" si="58"/>
        <v>-4.0809125860694628E-3</v>
      </c>
      <c r="P394" s="5">
        <f t="shared" si="59"/>
        <v>6.6226488686638163E-4</v>
      </c>
      <c r="Q394" s="5">
        <f t="shared" si="60"/>
        <v>-4.7942589919320877E-3</v>
      </c>
      <c r="R394" s="5">
        <f t="shared" si="61"/>
        <v>-2.1063488811514652E-3</v>
      </c>
      <c r="T394" s="7">
        <f t="shared" si="63"/>
        <v>116.39702359837386</v>
      </c>
      <c r="U394" s="4">
        <f t="shared" si="62"/>
        <v>-2.2051752911848577E-3</v>
      </c>
      <c r="V394" s="5">
        <f>T394/MAX($T$14:T394)-1</f>
        <v>-1.4282539178738229E-2</v>
      </c>
      <c r="AB394" s="3"/>
    </row>
    <row r="395" spans="1:28" x14ac:dyDescent="0.25">
      <c r="A395" s="6">
        <v>44778</v>
      </c>
      <c r="B395">
        <v>1228935.6299999999</v>
      </c>
      <c r="C395">
        <v>1120379.5</v>
      </c>
      <c r="D395">
        <v>1179679.5</v>
      </c>
      <c r="E395">
        <v>1091620.8799999999</v>
      </c>
      <c r="F395">
        <v>1135476</v>
      </c>
      <c r="G395">
        <v>1177995.1299999999</v>
      </c>
      <c r="H395">
        <v>1195781.3799999999</v>
      </c>
      <c r="I395">
        <v>1155627.5</v>
      </c>
      <c r="K395" s="5">
        <f t="shared" si="54"/>
        <v>-3.0669020547106074E-3</v>
      </c>
      <c r="L395" s="5">
        <f t="shared" si="55"/>
        <v>-1.2828544307558198E-3</v>
      </c>
      <c r="M395" s="5">
        <f t="shared" si="56"/>
        <v>-2.3376420912343265E-3</v>
      </c>
      <c r="N395" s="5">
        <f t="shared" si="57"/>
        <v>-1.0595648936256863E-3</v>
      </c>
      <c r="O395" s="5">
        <f t="shared" si="58"/>
        <v>-3.1845218630265348E-3</v>
      </c>
      <c r="P395" s="5">
        <f t="shared" si="59"/>
        <v>-1.2829497659015976E-3</v>
      </c>
      <c r="Q395" s="5">
        <f t="shared" si="60"/>
        <v>-2.3375516723650458E-3</v>
      </c>
      <c r="R395" s="5">
        <f t="shared" si="61"/>
        <v>-1.0595553066043983E-3</v>
      </c>
      <c r="T395" s="7">
        <f t="shared" si="63"/>
        <v>116.16988146941311</v>
      </c>
      <c r="U395" s="4">
        <f t="shared" si="62"/>
        <v>-1.9514427597780021E-3</v>
      </c>
      <c r="V395" s="5">
        <f>T395/MAX($T$14:T395)-1</f>
        <v>-1.6206110380844629E-2</v>
      </c>
      <c r="AB395" s="3"/>
    </row>
    <row r="396" spans="1:28" x14ac:dyDescent="0.25">
      <c r="A396" s="6">
        <v>44781</v>
      </c>
      <c r="B396">
        <v>1252791.6299999999</v>
      </c>
      <c r="C396">
        <v>1131301.75</v>
      </c>
      <c r="D396">
        <v>1182587.5</v>
      </c>
      <c r="E396">
        <v>1089754.6299999999</v>
      </c>
      <c r="F396">
        <v>1141965.25</v>
      </c>
      <c r="G396">
        <v>1181739.75</v>
      </c>
      <c r="H396">
        <v>1198729</v>
      </c>
      <c r="I396">
        <v>1155372.25</v>
      </c>
      <c r="K396" s="5">
        <f t="shared" si="54"/>
        <v>1.9411919890385043E-2</v>
      </c>
      <c r="L396" s="5">
        <f t="shared" si="55"/>
        <v>9.7487056841008002E-3</v>
      </c>
      <c r="M396" s="5">
        <f t="shared" si="56"/>
        <v>2.4650763194580261E-3</v>
      </c>
      <c r="N396" s="5">
        <f t="shared" si="57"/>
        <v>-1.7096136893240965E-3</v>
      </c>
      <c r="O396" s="5">
        <f t="shared" si="58"/>
        <v>5.7150041040057165E-3</v>
      </c>
      <c r="P396" s="5">
        <f t="shared" si="59"/>
        <v>3.1788077086534194E-3</v>
      </c>
      <c r="Q396" s="5">
        <f t="shared" si="60"/>
        <v>2.4650158041430448E-3</v>
      </c>
      <c r="R396" s="5">
        <f t="shared" si="61"/>
        <v>-2.2087567144257747E-4</v>
      </c>
      <c r="T396" s="7">
        <f t="shared" si="63"/>
        <v>116.76603684167108</v>
      </c>
      <c r="U396" s="4">
        <f t="shared" si="62"/>
        <v>5.131755018747422E-3</v>
      </c>
      <c r="V396" s="5">
        <f>T396/MAX($T$14:T396)-1</f>
        <v>-1.1157521150378269E-2</v>
      </c>
      <c r="AB396" s="3"/>
    </row>
    <row r="397" spans="1:28" x14ac:dyDescent="0.25">
      <c r="A397" s="6">
        <v>44783</v>
      </c>
      <c r="B397">
        <v>1252267.75</v>
      </c>
      <c r="C397">
        <v>1129735.6299999999</v>
      </c>
      <c r="D397">
        <v>1181349.1299999999</v>
      </c>
      <c r="E397">
        <v>1088781.1299999999</v>
      </c>
      <c r="F397">
        <v>1140978.8799999999</v>
      </c>
      <c r="G397">
        <v>1180103.75</v>
      </c>
      <c r="H397">
        <v>1197473.75</v>
      </c>
      <c r="I397">
        <v>1154340.1299999999</v>
      </c>
      <c r="K397" s="5">
        <f t="shared" si="54"/>
        <v>-4.1817009904498992E-4</v>
      </c>
      <c r="L397" s="5">
        <f t="shared" si="55"/>
        <v>-1.3843521412391091E-3</v>
      </c>
      <c r="M397" s="5">
        <f t="shared" si="56"/>
        <v>-1.0471698711512767E-3</v>
      </c>
      <c r="N397" s="5">
        <f t="shared" si="57"/>
        <v>-8.9332036148359606E-4</v>
      </c>
      <c r="O397" s="5">
        <f t="shared" si="58"/>
        <v>-8.6374782420051144E-4</v>
      </c>
      <c r="P397" s="5">
        <f t="shared" si="59"/>
        <v>-1.384399568517547E-3</v>
      </c>
      <c r="Q397" s="5">
        <f t="shared" si="60"/>
        <v>-1.0471507738613051E-3</v>
      </c>
      <c r="R397" s="5">
        <f t="shared" si="61"/>
        <v>-8.9332247680351529E-4</v>
      </c>
      <c r="T397" s="7">
        <f t="shared" si="63"/>
        <v>116.65026867108699</v>
      </c>
      <c r="U397" s="4">
        <f t="shared" si="62"/>
        <v>-9.9145413953773132E-4</v>
      </c>
      <c r="V397" s="5">
        <f>T397/MAX($T$14:T397)-1</f>
        <v>-1.2137913119384502E-2</v>
      </c>
      <c r="AB397" s="3"/>
    </row>
    <row r="398" spans="1:28" x14ac:dyDescent="0.25">
      <c r="A398" s="6">
        <v>44784</v>
      </c>
      <c r="B398">
        <v>1253840.6299999999</v>
      </c>
      <c r="C398">
        <v>1130506.25</v>
      </c>
      <c r="D398">
        <v>1183744.75</v>
      </c>
      <c r="E398">
        <v>1089559.25</v>
      </c>
      <c r="F398">
        <v>1143186.8799999999</v>
      </c>
      <c r="G398">
        <v>1180908.6299999999</v>
      </c>
      <c r="H398">
        <v>1199902.1299999999</v>
      </c>
      <c r="I398">
        <v>1155165.25</v>
      </c>
      <c r="K398" s="5">
        <f t="shared" si="54"/>
        <v>1.2560253188664827E-3</v>
      </c>
      <c r="L398" s="5">
        <f t="shared" si="55"/>
        <v>6.8212418864765922E-4</v>
      </c>
      <c r="M398" s="5">
        <f t="shared" si="56"/>
        <v>2.0278679174208225E-3</v>
      </c>
      <c r="N398" s="5">
        <f t="shared" si="57"/>
        <v>7.1467072541953058E-4</v>
      </c>
      <c r="O398" s="5">
        <f t="shared" si="58"/>
        <v>1.9351804303335829E-3</v>
      </c>
      <c r="P398" s="5">
        <f t="shared" si="59"/>
        <v>6.8204172726327172E-4</v>
      </c>
      <c r="Q398" s="5">
        <f t="shared" si="60"/>
        <v>2.0279191923830986E-3</v>
      </c>
      <c r="R398" s="5">
        <f t="shared" si="61"/>
        <v>7.1479798592810617E-4</v>
      </c>
      <c r="T398" s="7">
        <f t="shared" si="63"/>
        <v>116.79667390782434</v>
      </c>
      <c r="U398" s="4">
        <f t="shared" si="62"/>
        <v>1.2550784357828193E-3</v>
      </c>
      <c r="V398" s="5">
        <f>T398/MAX($T$14:T398)-1</f>
        <v>-1.0898068716613252E-2</v>
      </c>
      <c r="AB398" s="3"/>
    </row>
    <row r="399" spans="1:28" x14ac:dyDescent="0.25">
      <c r="A399" s="6">
        <v>44785</v>
      </c>
      <c r="B399">
        <v>1253467.75</v>
      </c>
      <c r="C399">
        <v>1131352.1299999999</v>
      </c>
      <c r="D399">
        <v>1183794.75</v>
      </c>
      <c r="E399">
        <v>1090329.3799999999</v>
      </c>
      <c r="F399">
        <v>1143232</v>
      </c>
      <c r="G399">
        <v>1181792.25</v>
      </c>
      <c r="H399">
        <v>1199952.75</v>
      </c>
      <c r="I399">
        <v>1154290.6299999999</v>
      </c>
      <c r="K399" s="5">
        <f t="shared" si="54"/>
        <v>-2.9739026721431472E-4</v>
      </c>
      <c r="L399" s="5">
        <f t="shared" si="55"/>
        <v>7.482311575013334E-4</v>
      </c>
      <c r="M399" s="5">
        <f t="shared" si="56"/>
        <v>4.223883569487441E-5</v>
      </c>
      <c r="N399" s="5">
        <f t="shared" si="57"/>
        <v>7.0682709545155653E-4</v>
      </c>
      <c r="O399" s="5">
        <f t="shared" si="58"/>
        <v>3.9468612516024848E-5</v>
      </c>
      <c r="P399" s="5">
        <f t="shared" si="59"/>
        <v>7.4825433361436211E-4</v>
      </c>
      <c r="Q399" s="5">
        <f t="shared" si="60"/>
        <v>4.2186774016350626E-5</v>
      </c>
      <c r="R399" s="5">
        <f t="shared" si="61"/>
        <v>-7.5713842673164056E-4</v>
      </c>
      <c r="T399" s="7">
        <f t="shared" si="63"/>
        <v>116.81525447917053</v>
      </c>
      <c r="U399" s="4">
        <f t="shared" si="62"/>
        <v>1.5908476435606833E-4</v>
      </c>
      <c r="V399" s="5">
        <f>T399/MAX($T$14:T399)-1</f>
        <v>-1.0740717668951016E-2</v>
      </c>
      <c r="AB399" s="3"/>
    </row>
    <row r="400" spans="1:28" x14ac:dyDescent="0.25">
      <c r="A400" s="6">
        <v>44789</v>
      </c>
      <c r="B400">
        <v>1256753.1299999999</v>
      </c>
      <c r="C400">
        <v>1127180.8799999999</v>
      </c>
      <c r="D400">
        <v>1183794.75</v>
      </c>
      <c r="E400">
        <v>1090329.3799999999</v>
      </c>
      <c r="F400">
        <v>1137521.75</v>
      </c>
      <c r="G400">
        <v>1176641.3799999999</v>
      </c>
      <c r="H400">
        <v>1199952.75</v>
      </c>
      <c r="I400">
        <v>1165243.25</v>
      </c>
      <c r="K400" s="5">
        <f t="shared" ref="K400:K463" si="64">B400/B399-1</f>
        <v>2.6210327309976744E-3</v>
      </c>
      <c r="L400" s="5">
        <f t="shared" ref="L400:L463" si="65">C400/C399-1</f>
        <v>-3.6869599564902655E-3</v>
      </c>
      <c r="M400" s="5">
        <f t="shared" ref="M400:M463" si="66">D400/D399-1</f>
        <v>0</v>
      </c>
      <c r="N400" s="5">
        <f t="shared" ref="N400:N463" si="67">E400/E399-1</f>
        <v>0</v>
      </c>
      <c r="O400" s="5">
        <f t="shared" ref="O400:O463" si="68">F400/F399-1</f>
        <v>-4.9948304456138848E-3</v>
      </c>
      <c r="P400" s="5">
        <f t="shared" ref="P400:P463" si="69">G400/G399-1</f>
        <v>-4.3585240976153905E-3</v>
      </c>
      <c r="Q400" s="5">
        <f t="shared" ref="Q400:Q463" si="70">H400/H399-1</f>
        <v>0</v>
      </c>
      <c r="R400" s="5">
        <f t="shared" ref="R400:R463" si="71">I400/I399-1</f>
        <v>9.4886155317748244E-3</v>
      </c>
      <c r="T400" s="7">
        <f t="shared" si="63"/>
        <v>116.80166497750751</v>
      </c>
      <c r="U400" s="4">
        <f t="shared" ref="U400:U463" si="72">(K400*$K$12%)+(L400*$L$12%)+(M400*$M$12%)+(N400*$N$12%)+(O400*$O$12%)+(P400*$P$12%)+(Q400*$Q$12%)+(R400*$R$12%)</f>
        <v>-1.1633327961838025E-4</v>
      </c>
      <c r="V400" s="5">
        <f>T400/MAX($T$14:T400)-1</f>
        <v>-1.0855801445657454E-2</v>
      </c>
      <c r="AB400" s="3"/>
    </row>
    <row r="401" spans="1:28" x14ac:dyDescent="0.25">
      <c r="A401" s="6">
        <v>44790</v>
      </c>
      <c r="B401">
        <v>1256219.6299999999</v>
      </c>
      <c r="C401">
        <v>1127098.25</v>
      </c>
      <c r="D401">
        <v>1183292.3799999999</v>
      </c>
      <c r="E401">
        <v>1089866.5</v>
      </c>
      <c r="F401">
        <v>1137039</v>
      </c>
      <c r="G401">
        <v>1176143.6299999999</v>
      </c>
      <c r="H401">
        <v>1199443.5</v>
      </c>
      <c r="I401">
        <v>1165310.6299999999</v>
      </c>
      <c r="K401" s="5">
        <f t="shared" si="64"/>
        <v>-4.2450660138793062E-4</v>
      </c>
      <c r="L401" s="5">
        <f t="shared" si="65"/>
        <v>-7.3306779298731861E-5</v>
      </c>
      <c r="M401" s="5">
        <f t="shared" si="66"/>
        <v>-4.2437255275895591E-4</v>
      </c>
      <c r="N401" s="5">
        <f t="shared" si="67"/>
        <v>-4.2453226381911069E-4</v>
      </c>
      <c r="O401" s="5">
        <f t="shared" si="68"/>
        <v>-4.2438748973372409E-4</v>
      </c>
      <c r="P401" s="5">
        <f t="shared" si="69"/>
        <v>-4.2302608803368447E-4</v>
      </c>
      <c r="Q401" s="5">
        <f t="shared" si="70"/>
        <v>-4.2439171042363277E-4</v>
      </c>
      <c r="R401" s="5">
        <f t="shared" si="71"/>
        <v>5.7824836144693137E-5</v>
      </c>
      <c r="T401" s="7">
        <f t="shared" ref="T401:T464" si="73">T400*(1+U401)</f>
        <v>116.76427824428937</v>
      </c>
      <c r="U401" s="4">
        <f t="shared" si="72"/>
        <v>-3.2008733116388466E-4</v>
      </c>
      <c r="V401" s="5">
        <f>T401/MAX($T$14:T401)-1</f>
        <v>-1.1172413972308948E-2</v>
      </c>
      <c r="AB401" s="3"/>
    </row>
    <row r="402" spans="1:28" x14ac:dyDescent="0.25">
      <c r="A402" s="6">
        <v>44791</v>
      </c>
      <c r="B402">
        <v>1254563.1299999999</v>
      </c>
      <c r="C402">
        <v>1126038.3799999999</v>
      </c>
      <c r="D402">
        <v>1183029</v>
      </c>
      <c r="E402">
        <v>1089624</v>
      </c>
      <c r="F402">
        <v>1136785.8799999999</v>
      </c>
      <c r="G402">
        <v>1175092</v>
      </c>
      <c r="H402">
        <v>1199176.5</v>
      </c>
      <c r="I402">
        <v>1164194.6299999999</v>
      </c>
      <c r="K402" s="5">
        <f t="shared" si="64"/>
        <v>-1.3186388434321961E-3</v>
      </c>
      <c r="L402" s="5">
        <f t="shared" si="65"/>
        <v>-9.4035280420323719E-4</v>
      </c>
      <c r="M402" s="5">
        <f t="shared" si="66"/>
        <v>-2.2258235111760616E-4</v>
      </c>
      <c r="N402" s="5">
        <f t="shared" si="67"/>
        <v>-2.225043158955442E-4</v>
      </c>
      <c r="O402" s="5">
        <f t="shared" si="68"/>
        <v>-2.2261329646577899E-4</v>
      </c>
      <c r="P402" s="5">
        <f t="shared" si="69"/>
        <v>-8.9413399280147132E-4</v>
      </c>
      <c r="Q402" s="5">
        <f t="shared" si="70"/>
        <v>-2.2260323224898571E-4</v>
      </c>
      <c r="R402" s="5">
        <f t="shared" si="71"/>
        <v>-9.5768456175504557E-4</v>
      </c>
      <c r="T402" s="7">
        <f t="shared" si="73"/>
        <v>116.69128431974863</v>
      </c>
      <c r="U402" s="4">
        <f t="shared" si="72"/>
        <v>-6.2513917473998315E-4</v>
      </c>
      <c r="V402" s="5">
        <f>T402/MAX($T$14:T402)-1</f>
        <v>-1.1790568833398352E-2</v>
      </c>
      <c r="AB402" s="3"/>
    </row>
    <row r="403" spans="1:28" x14ac:dyDescent="0.25">
      <c r="A403" s="6">
        <v>44792</v>
      </c>
      <c r="B403">
        <v>1273583.6299999999</v>
      </c>
      <c r="C403">
        <v>1142834.75</v>
      </c>
      <c r="D403">
        <v>1184883.75</v>
      </c>
      <c r="E403">
        <v>1090179.25</v>
      </c>
      <c r="F403">
        <v>1149408</v>
      </c>
      <c r="G403">
        <v>1188139.5</v>
      </c>
      <c r="H403">
        <v>1201056.5</v>
      </c>
      <c r="I403">
        <v>1164787.8799999999</v>
      </c>
      <c r="K403" s="5">
        <f t="shared" si="64"/>
        <v>1.5161054509867489E-2</v>
      </c>
      <c r="L403" s="5">
        <f t="shared" si="65"/>
        <v>1.4916338819641384E-2</v>
      </c>
      <c r="M403" s="5">
        <f t="shared" si="66"/>
        <v>1.5677975772361297E-3</v>
      </c>
      <c r="N403" s="5">
        <f t="shared" si="67"/>
        <v>5.0957945126017812E-4</v>
      </c>
      <c r="O403" s="5">
        <f t="shared" si="68"/>
        <v>1.1103339883145047E-2</v>
      </c>
      <c r="P403" s="5">
        <f t="shared" si="69"/>
        <v>1.1103385947653477E-2</v>
      </c>
      <c r="Q403" s="5">
        <f t="shared" si="70"/>
        <v>1.5677425299778225E-3</v>
      </c>
      <c r="R403" s="5">
        <f t="shared" si="71"/>
        <v>5.0957974269305595E-4</v>
      </c>
      <c r="T403" s="7">
        <f t="shared" si="73"/>
        <v>117.51452409621845</v>
      </c>
      <c r="U403" s="4">
        <f t="shared" si="72"/>
        <v>7.0548523076843228E-3</v>
      </c>
      <c r="V403" s="5">
        <f>T403/MAX($T$14:T403)-1</f>
        <v>-4.8188972474573211E-3</v>
      </c>
      <c r="AB403" s="3"/>
    </row>
    <row r="404" spans="1:28" x14ac:dyDescent="0.25">
      <c r="A404" s="6">
        <v>44795</v>
      </c>
      <c r="B404">
        <v>1305372.8799999999</v>
      </c>
      <c r="C404">
        <v>1167092.75</v>
      </c>
      <c r="D404">
        <v>1201663.8799999999</v>
      </c>
      <c r="E404">
        <v>1104072.5</v>
      </c>
      <c r="F404">
        <v>1175753.8799999999</v>
      </c>
      <c r="G404">
        <v>1211100.1299999999</v>
      </c>
      <c r="H404">
        <v>1218065.75</v>
      </c>
      <c r="I404">
        <v>1179631.8799999999</v>
      </c>
      <c r="K404" s="5">
        <f t="shared" si="64"/>
        <v>2.4960473149297613E-2</v>
      </c>
      <c r="L404" s="5">
        <f t="shared" si="65"/>
        <v>2.1226165900187999E-2</v>
      </c>
      <c r="M404" s="5">
        <f t="shared" si="66"/>
        <v>1.4161836551475959E-2</v>
      </c>
      <c r="N404" s="5">
        <f t="shared" si="67"/>
        <v>1.2744005171626549E-2</v>
      </c>
      <c r="O404" s="5">
        <f t="shared" si="68"/>
        <v>2.2921260335755367E-2</v>
      </c>
      <c r="P404" s="5">
        <f t="shared" si="69"/>
        <v>1.9324860422534451E-2</v>
      </c>
      <c r="Q404" s="5">
        <f t="shared" si="70"/>
        <v>1.4161906621378728E-2</v>
      </c>
      <c r="R404" s="5">
        <f t="shared" si="71"/>
        <v>1.2743951284932775E-2</v>
      </c>
      <c r="T404" s="7">
        <f t="shared" si="73"/>
        <v>119.60399784072911</v>
      </c>
      <c r="U404" s="4">
        <f t="shared" si="72"/>
        <v>1.778055742964868E-2</v>
      </c>
      <c r="V404" s="5">
        <f>T404/MAX($T$14:T404)-1</f>
        <v>0</v>
      </c>
      <c r="AB404" s="3"/>
    </row>
    <row r="405" spans="1:28" x14ac:dyDescent="0.25">
      <c r="A405" s="6">
        <v>44796</v>
      </c>
      <c r="B405">
        <v>1298811.25</v>
      </c>
      <c r="C405">
        <v>1179261.3799999999</v>
      </c>
      <c r="D405">
        <v>1212091.3799999999</v>
      </c>
      <c r="E405">
        <v>1102279</v>
      </c>
      <c r="F405">
        <v>1169788.1299999999</v>
      </c>
      <c r="G405">
        <v>1221881.1299999999</v>
      </c>
      <c r="H405">
        <v>1228635.5</v>
      </c>
      <c r="I405">
        <v>1181321.5</v>
      </c>
      <c r="K405" s="5">
        <f t="shared" si="64"/>
        <v>-5.0266326967048913E-3</v>
      </c>
      <c r="L405" s="5">
        <f t="shared" si="65"/>
        <v>1.0426446398540179E-2</v>
      </c>
      <c r="M405" s="5">
        <f t="shared" si="66"/>
        <v>8.677551329910882E-3</v>
      </c>
      <c r="N405" s="5">
        <f t="shared" si="67"/>
        <v>-1.6244404239758037E-3</v>
      </c>
      <c r="O405" s="5">
        <f t="shared" si="68"/>
        <v>-5.0739785778975977E-3</v>
      </c>
      <c r="P405" s="5">
        <f t="shared" si="69"/>
        <v>8.9018238318576692E-3</v>
      </c>
      <c r="Q405" s="5">
        <f t="shared" si="70"/>
        <v>8.6774872374499878E-3</v>
      </c>
      <c r="R405" s="5">
        <f t="shared" si="71"/>
        <v>1.4323281937753674E-3</v>
      </c>
      <c r="T405" s="7">
        <f t="shared" si="73"/>
        <v>119.99855027902839</v>
      </c>
      <c r="U405" s="4">
        <f t="shared" si="72"/>
        <v>3.2988231616194741E-3</v>
      </c>
      <c r="V405" s="5">
        <f>T405/MAX($T$14:T405)-1</f>
        <v>0</v>
      </c>
      <c r="AB405" s="3"/>
    </row>
    <row r="406" spans="1:28" x14ac:dyDescent="0.25">
      <c r="A406" s="6">
        <v>44797</v>
      </c>
      <c r="B406">
        <v>1298811.25</v>
      </c>
      <c r="C406">
        <v>1179261.3799999999</v>
      </c>
      <c r="D406">
        <v>1212091.3799999999</v>
      </c>
      <c r="E406">
        <v>1102279</v>
      </c>
      <c r="F406">
        <v>1169788.1299999999</v>
      </c>
      <c r="G406">
        <v>1221881.1299999999</v>
      </c>
      <c r="H406">
        <v>1228635.5</v>
      </c>
      <c r="I406">
        <v>1181321.5</v>
      </c>
      <c r="K406" s="5">
        <f t="shared" si="64"/>
        <v>0</v>
      </c>
      <c r="L406" s="5">
        <f t="shared" si="65"/>
        <v>0</v>
      </c>
      <c r="M406" s="5">
        <f t="shared" si="66"/>
        <v>0</v>
      </c>
      <c r="N406" s="5">
        <f t="shared" si="67"/>
        <v>0</v>
      </c>
      <c r="O406" s="5">
        <f t="shared" si="68"/>
        <v>0</v>
      </c>
      <c r="P406" s="5">
        <f t="shared" si="69"/>
        <v>0</v>
      </c>
      <c r="Q406" s="5">
        <f t="shared" si="70"/>
        <v>0</v>
      </c>
      <c r="R406" s="5">
        <f t="shared" si="71"/>
        <v>0</v>
      </c>
      <c r="T406" s="7">
        <f t="shared" si="73"/>
        <v>119.99855027902839</v>
      </c>
      <c r="U406" s="4">
        <f t="shared" si="72"/>
        <v>0</v>
      </c>
      <c r="V406" s="5">
        <f>T406/MAX($T$14:T406)-1</f>
        <v>0</v>
      </c>
      <c r="AB406" s="3"/>
    </row>
    <row r="407" spans="1:28" x14ac:dyDescent="0.25">
      <c r="A407" s="6">
        <v>44798</v>
      </c>
      <c r="B407">
        <v>1297497.25</v>
      </c>
      <c r="C407">
        <v>1181387.3799999999</v>
      </c>
      <c r="D407">
        <v>1214133.8799999999</v>
      </c>
      <c r="E407">
        <v>1102279</v>
      </c>
      <c r="F407">
        <v>1169788.1299999999</v>
      </c>
      <c r="G407">
        <v>1224084</v>
      </c>
      <c r="H407">
        <v>1227080.5</v>
      </c>
      <c r="I407">
        <v>1186227.6299999999</v>
      </c>
      <c r="K407" s="5">
        <f t="shared" si="64"/>
        <v>-1.0116943474273166E-3</v>
      </c>
      <c r="L407" s="5">
        <f t="shared" si="65"/>
        <v>1.8028233910281077E-3</v>
      </c>
      <c r="M407" s="5">
        <f t="shared" si="66"/>
        <v>1.6851039729364192E-3</v>
      </c>
      <c r="N407" s="5">
        <f t="shared" si="67"/>
        <v>0</v>
      </c>
      <c r="O407" s="5">
        <f t="shared" si="68"/>
        <v>0</v>
      </c>
      <c r="P407" s="5">
        <f t="shared" si="69"/>
        <v>1.8028513133681034E-3</v>
      </c>
      <c r="Q407" s="5">
        <f t="shared" si="70"/>
        <v>-1.265631670255285E-3</v>
      </c>
      <c r="R407" s="5">
        <f t="shared" si="71"/>
        <v>4.1530861835663568E-3</v>
      </c>
      <c r="T407" s="7">
        <f t="shared" si="73"/>
        <v>120.10604706299144</v>
      </c>
      <c r="U407" s="4">
        <f t="shared" si="72"/>
        <v>8.9581735540204821E-4</v>
      </c>
      <c r="V407" s="5">
        <f>T407/MAX($T$14:T407)-1</f>
        <v>0</v>
      </c>
      <c r="AB407" s="3"/>
    </row>
    <row r="408" spans="1:28" x14ac:dyDescent="0.25">
      <c r="A408" s="6">
        <v>44799</v>
      </c>
      <c r="B408">
        <v>1296063.6299999999</v>
      </c>
      <c r="C408">
        <v>1176751.75</v>
      </c>
      <c r="D408">
        <v>1210725.75</v>
      </c>
      <c r="E408">
        <v>1102279</v>
      </c>
      <c r="F408">
        <v>1169788.1299999999</v>
      </c>
      <c r="G408">
        <v>1219280.8799999999</v>
      </c>
      <c r="H408">
        <v>1225641.5</v>
      </c>
      <c r="I408">
        <v>1178628.25</v>
      </c>
      <c r="K408" s="5">
        <f t="shared" si="64"/>
        <v>-1.1049117830500554E-3</v>
      </c>
      <c r="L408" s="5">
        <f t="shared" si="65"/>
        <v>-3.9238865070658768E-3</v>
      </c>
      <c r="M408" s="5">
        <f t="shared" si="66"/>
        <v>-2.8070462871853108E-3</v>
      </c>
      <c r="N408" s="5">
        <f t="shared" si="67"/>
        <v>0</v>
      </c>
      <c r="O408" s="5">
        <f t="shared" si="68"/>
        <v>0</v>
      </c>
      <c r="P408" s="5">
        <f t="shared" si="69"/>
        <v>-3.9238483633476928E-3</v>
      </c>
      <c r="Q408" s="5">
        <f t="shared" si="70"/>
        <v>-1.172702198429576E-3</v>
      </c>
      <c r="R408" s="5">
        <f t="shared" si="71"/>
        <v>-6.4063420947292338E-3</v>
      </c>
      <c r="T408" s="7">
        <f t="shared" si="73"/>
        <v>119.81570965244862</v>
      </c>
      <c r="U408" s="4">
        <f t="shared" si="72"/>
        <v>-2.4173421542259682E-3</v>
      </c>
      <c r="V408" s="5">
        <f>T408/MAX($T$14:T408)-1</f>
        <v>-2.4173421542259543E-3</v>
      </c>
      <c r="AB408" s="3"/>
    </row>
    <row r="409" spans="1:28" x14ac:dyDescent="0.25">
      <c r="A409" s="6">
        <v>44802</v>
      </c>
      <c r="B409">
        <v>1293684</v>
      </c>
      <c r="C409">
        <v>1188716.8799999999</v>
      </c>
      <c r="D409">
        <v>1210193.75</v>
      </c>
      <c r="E409">
        <v>1100385.8799999999</v>
      </c>
      <c r="F409">
        <v>1169017.25</v>
      </c>
      <c r="G409">
        <v>1231678.3799999999</v>
      </c>
      <c r="H409">
        <v>1225103</v>
      </c>
      <c r="I409">
        <v>1192696.5</v>
      </c>
      <c r="K409" s="5">
        <f t="shared" si="64"/>
        <v>-1.8360441145932604E-3</v>
      </c>
      <c r="L409" s="5">
        <f t="shared" si="65"/>
        <v>1.0167930491711497E-2</v>
      </c>
      <c r="M409" s="5">
        <f t="shared" si="66"/>
        <v>-4.3940586875268473E-4</v>
      </c>
      <c r="N409" s="5">
        <f t="shared" si="67"/>
        <v>-1.7174599171354554E-3</v>
      </c>
      <c r="O409" s="5">
        <f t="shared" si="68"/>
        <v>-6.5899112859002518E-4</v>
      </c>
      <c r="P409" s="5">
        <f t="shared" si="69"/>
        <v>1.0167878626949456E-2</v>
      </c>
      <c r="Q409" s="5">
        <f t="shared" si="70"/>
        <v>-4.3936175464032168E-4</v>
      </c>
      <c r="R409" s="5">
        <f t="shared" si="71"/>
        <v>1.1936121503960173E-2</v>
      </c>
      <c r="T409" s="7">
        <f t="shared" si="73"/>
        <v>120.22279352819191</v>
      </c>
      <c r="U409" s="4">
        <f t="shared" si="72"/>
        <v>3.3975834798636723E-3</v>
      </c>
      <c r="V409" s="5">
        <f>T409/MAX($T$14:T409)-1</f>
        <v>0</v>
      </c>
      <c r="AB409" s="3"/>
    </row>
    <row r="410" spans="1:28" x14ac:dyDescent="0.25">
      <c r="A410" s="6">
        <v>44803</v>
      </c>
      <c r="B410">
        <v>1339334.6299999999</v>
      </c>
      <c r="C410">
        <v>1239589.3799999999</v>
      </c>
      <c r="D410">
        <v>1268524.6299999999</v>
      </c>
      <c r="E410">
        <v>1259358.1299999999</v>
      </c>
      <c r="F410">
        <v>1291064.25</v>
      </c>
      <c r="G410">
        <v>1328939.1299999999</v>
      </c>
      <c r="H410">
        <v>1284152.5</v>
      </c>
      <c r="I410">
        <v>1214425.25</v>
      </c>
      <c r="K410" s="5">
        <f t="shared" si="64"/>
        <v>3.5287311275396416E-2</v>
      </c>
      <c r="L410" s="5">
        <f t="shared" si="65"/>
        <v>4.2796145033290101E-2</v>
      </c>
      <c r="M410" s="5">
        <f t="shared" si="66"/>
        <v>4.8199620928466969E-2</v>
      </c>
      <c r="N410" s="5">
        <f t="shared" si="67"/>
        <v>0.14446954735551487</v>
      </c>
      <c r="O410" s="5">
        <f t="shared" si="68"/>
        <v>0.10440136790111532</v>
      </c>
      <c r="P410" s="5">
        <f t="shared" si="69"/>
        <v>7.8966028452979842E-2</v>
      </c>
      <c r="Q410" s="5">
        <f t="shared" si="70"/>
        <v>4.8199620766580464E-2</v>
      </c>
      <c r="R410" s="5">
        <f t="shared" si="71"/>
        <v>1.8218172016099654E-2</v>
      </c>
      <c r="T410" s="7">
        <f t="shared" si="73"/>
        <v>128.04535729114335</v>
      </c>
      <c r="U410" s="4">
        <f t="shared" si="72"/>
        <v>6.5067226716180454E-2</v>
      </c>
      <c r="V410" s="5">
        <f>T410/MAX($T$14:T410)-1</f>
        <v>0</v>
      </c>
      <c r="AB410" s="3"/>
    </row>
    <row r="411" spans="1:28" x14ac:dyDescent="0.25">
      <c r="A411" s="6">
        <v>44805</v>
      </c>
      <c r="B411">
        <v>1335868.3799999999</v>
      </c>
      <c r="C411">
        <v>1235734</v>
      </c>
      <c r="D411">
        <v>1263910</v>
      </c>
      <c r="E411">
        <v>1257577.6299999999</v>
      </c>
      <c r="F411">
        <v>1286363.1299999999</v>
      </c>
      <c r="G411">
        <v>1324806</v>
      </c>
      <c r="H411">
        <v>1279877</v>
      </c>
      <c r="I411">
        <v>1212708.25</v>
      </c>
      <c r="K411" s="5">
        <f t="shared" si="64"/>
        <v>-2.5880388084940087E-3</v>
      </c>
      <c r="L411" s="5">
        <f t="shared" si="65"/>
        <v>-3.1102073494690963E-3</v>
      </c>
      <c r="M411" s="5">
        <f t="shared" si="66"/>
        <v>-3.6377929847526413E-3</v>
      </c>
      <c r="N411" s="5">
        <f t="shared" si="67"/>
        <v>-1.4138154648669632E-3</v>
      </c>
      <c r="O411" s="5">
        <f t="shared" si="68"/>
        <v>-3.6412750178778097E-3</v>
      </c>
      <c r="P411" s="5">
        <f t="shared" si="69"/>
        <v>-3.1100972999417165E-3</v>
      </c>
      <c r="Q411" s="5">
        <f t="shared" si="70"/>
        <v>-3.3294332254152348E-3</v>
      </c>
      <c r="R411" s="5">
        <f t="shared" si="71"/>
        <v>-1.4138375334340481E-3</v>
      </c>
      <c r="T411" s="7">
        <f t="shared" si="73"/>
        <v>127.68931920942559</v>
      </c>
      <c r="U411" s="4">
        <f t="shared" si="72"/>
        <v>-2.7805622105314398E-3</v>
      </c>
      <c r="V411" s="5">
        <f>T411/MAX($T$14:T411)-1</f>
        <v>-2.7805622105314676E-3</v>
      </c>
      <c r="AB411" s="3"/>
    </row>
    <row r="412" spans="1:28" x14ac:dyDescent="0.25">
      <c r="A412" s="6">
        <v>44806</v>
      </c>
      <c r="B412">
        <v>1332059.3799999999</v>
      </c>
      <c r="C412">
        <v>1236538.25</v>
      </c>
      <c r="D412">
        <v>1264117.75</v>
      </c>
      <c r="E412">
        <v>1258096.3799999999</v>
      </c>
      <c r="F412">
        <v>1286592</v>
      </c>
      <c r="G412">
        <v>1325668.1299999999</v>
      </c>
      <c r="H412">
        <v>1280689.6299999999</v>
      </c>
      <c r="I412">
        <v>1213208.5</v>
      </c>
      <c r="K412" s="5">
        <f t="shared" si="64"/>
        <v>-2.8513288113010127E-3</v>
      </c>
      <c r="L412" s="5">
        <f t="shared" si="65"/>
        <v>6.5082776714087132E-4</v>
      </c>
      <c r="M412" s="5">
        <f t="shared" si="66"/>
        <v>1.6437088083809392E-4</v>
      </c>
      <c r="N412" s="5">
        <f t="shared" si="67"/>
        <v>4.1249938582321732E-4</v>
      </c>
      <c r="O412" s="5">
        <f t="shared" si="68"/>
        <v>1.7792021137919001E-4</v>
      </c>
      <c r="P412" s="5">
        <f t="shared" si="69"/>
        <v>6.5075943194692343E-4</v>
      </c>
      <c r="Q412" s="5">
        <f t="shared" si="70"/>
        <v>6.3492820013166806E-4</v>
      </c>
      <c r="R412" s="5">
        <f t="shared" si="71"/>
        <v>4.1250647053825418E-4</v>
      </c>
      <c r="T412" s="7">
        <f t="shared" si="73"/>
        <v>127.69334914078647</v>
      </c>
      <c r="U412" s="4">
        <f t="shared" si="72"/>
        <v>3.1560442062150695E-5</v>
      </c>
      <c r="V412" s="5">
        <f>T412/MAX($T$14:T412)-1</f>
        <v>-2.749089524241799E-3</v>
      </c>
      <c r="AB412" s="3"/>
    </row>
    <row r="413" spans="1:28" x14ac:dyDescent="0.25">
      <c r="A413" s="6">
        <v>44809</v>
      </c>
      <c r="B413">
        <v>1325886.1299999999</v>
      </c>
      <c r="C413">
        <v>1236538.25</v>
      </c>
      <c r="D413">
        <v>1264117.75</v>
      </c>
      <c r="E413">
        <v>1258096.3799999999</v>
      </c>
      <c r="F413">
        <v>1286592</v>
      </c>
      <c r="G413">
        <v>1325668.1299999999</v>
      </c>
      <c r="H413">
        <v>1280689.6299999999</v>
      </c>
      <c r="I413">
        <v>1213208.5</v>
      </c>
      <c r="K413" s="5">
        <f t="shared" si="64"/>
        <v>-4.6343654740076401E-3</v>
      </c>
      <c r="L413" s="5">
        <f t="shared" si="65"/>
        <v>0</v>
      </c>
      <c r="M413" s="5">
        <f t="shared" si="66"/>
        <v>0</v>
      </c>
      <c r="N413" s="5">
        <f t="shared" si="67"/>
        <v>0</v>
      </c>
      <c r="O413" s="5">
        <f t="shared" si="68"/>
        <v>0</v>
      </c>
      <c r="P413" s="5">
        <f t="shared" si="69"/>
        <v>0</v>
      </c>
      <c r="Q413" s="5">
        <f t="shared" si="70"/>
        <v>0</v>
      </c>
      <c r="R413" s="5">
        <f t="shared" si="71"/>
        <v>0</v>
      </c>
      <c r="T413" s="7">
        <f t="shared" si="73"/>
        <v>127.61937693472166</v>
      </c>
      <c r="U413" s="4">
        <f t="shared" si="72"/>
        <v>-5.7929568425095501E-4</v>
      </c>
      <c r="V413" s="5">
        <f>T413/MAX($T$14:T413)-1</f>
        <v>-3.3267926727957864E-3</v>
      </c>
      <c r="AB413" s="3"/>
    </row>
    <row r="414" spans="1:28" x14ac:dyDescent="0.25">
      <c r="A414" s="6">
        <v>44810</v>
      </c>
      <c r="B414">
        <v>1321435.6299999999</v>
      </c>
      <c r="C414">
        <v>1227165.8799999999</v>
      </c>
      <c r="D414">
        <v>1264117.75</v>
      </c>
      <c r="E414">
        <v>1253283.3799999999</v>
      </c>
      <c r="F414">
        <v>1280727.75</v>
      </c>
      <c r="G414">
        <v>1318612.1299999999</v>
      </c>
      <c r="H414">
        <v>1280689.6299999999</v>
      </c>
      <c r="I414">
        <v>1213208.5</v>
      </c>
      <c r="K414" s="5">
        <f t="shared" si="64"/>
        <v>-3.3566230910040407E-3</v>
      </c>
      <c r="L414" s="5">
        <f t="shared" si="65"/>
        <v>-7.5795229140709353E-3</v>
      </c>
      <c r="M414" s="5">
        <f t="shared" si="66"/>
        <v>0</v>
      </c>
      <c r="N414" s="5">
        <f t="shared" si="67"/>
        <v>-3.8256210545649649E-3</v>
      </c>
      <c r="O414" s="5">
        <f t="shared" si="68"/>
        <v>-4.5579717579465884E-3</v>
      </c>
      <c r="P414" s="5">
        <f t="shared" si="69"/>
        <v>-5.3225991032913589E-3</v>
      </c>
      <c r="Q414" s="5">
        <f t="shared" si="70"/>
        <v>0</v>
      </c>
      <c r="R414" s="5">
        <f t="shared" si="71"/>
        <v>0</v>
      </c>
      <c r="T414" s="7">
        <f t="shared" si="73"/>
        <v>127.22627195826199</v>
      </c>
      <c r="U414" s="4">
        <f t="shared" si="72"/>
        <v>-3.080292240109736E-3</v>
      </c>
      <c r="V414" s="5">
        <f>T414/MAX($T$14:T414)-1</f>
        <v>-6.3968374192510113E-3</v>
      </c>
      <c r="AB414" s="3"/>
    </row>
    <row r="415" spans="1:28" x14ac:dyDescent="0.25">
      <c r="A415" s="6">
        <v>44811</v>
      </c>
      <c r="B415">
        <v>1322324.1299999999</v>
      </c>
      <c r="C415">
        <v>1227858.25</v>
      </c>
      <c r="D415">
        <v>1264117.75</v>
      </c>
      <c r="E415">
        <v>1253283.3799999999</v>
      </c>
      <c r="F415">
        <v>1280727.75</v>
      </c>
      <c r="G415">
        <v>1318841.6299999999</v>
      </c>
      <c r="H415">
        <v>1280912.5</v>
      </c>
      <c r="I415">
        <v>1213886.6299999999</v>
      </c>
      <c r="K415" s="5">
        <f t="shared" si="64"/>
        <v>6.7237478680670648E-4</v>
      </c>
      <c r="L415" s="5">
        <f t="shared" si="65"/>
        <v>5.6420245321686657E-4</v>
      </c>
      <c r="M415" s="5">
        <f t="shared" si="66"/>
        <v>0</v>
      </c>
      <c r="N415" s="5">
        <f t="shared" si="67"/>
        <v>0</v>
      </c>
      <c r="O415" s="5">
        <f t="shared" si="68"/>
        <v>0</v>
      </c>
      <c r="P415" s="5">
        <f t="shared" si="69"/>
        <v>1.7404663189313219E-4</v>
      </c>
      <c r="Q415" s="5">
        <f t="shared" si="70"/>
        <v>1.7402342829941908E-4</v>
      </c>
      <c r="R415" s="5">
        <f t="shared" si="71"/>
        <v>5.5895585960685779E-4</v>
      </c>
      <c r="T415" s="7">
        <f t="shared" si="73"/>
        <v>127.26036228808476</v>
      </c>
      <c r="U415" s="4">
        <f t="shared" si="72"/>
        <v>2.6795039497787276E-4</v>
      </c>
      <c r="V415" s="5">
        <f>T415/MAX($T$14:T415)-1</f>
        <v>-6.1306010593863425E-3</v>
      </c>
      <c r="AB415" s="3"/>
    </row>
    <row r="416" spans="1:28" x14ac:dyDescent="0.25">
      <c r="A416" s="6">
        <v>44812</v>
      </c>
      <c r="B416">
        <v>1324171.75</v>
      </c>
      <c r="C416">
        <v>1231864</v>
      </c>
      <c r="D416">
        <v>1264117.75</v>
      </c>
      <c r="E416">
        <v>1254157.75</v>
      </c>
      <c r="F416">
        <v>1280727.75</v>
      </c>
      <c r="G416">
        <v>1321325.1299999999</v>
      </c>
      <c r="H416">
        <v>1282068.6299999999</v>
      </c>
      <c r="I416">
        <v>1217780.3799999999</v>
      </c>
      <c r="K416" s="5">
        <f t="shared" si="64"/>
        <v>1.3972519733116417E-3</v>
      </c>
      <c r="L416" s="5">
        <f t="shared" si="65"/>
        <v>3.2623879833033609E-3</v>
      </c>
      <c r="M416" s="5">
        <f t="shared" si="66"/>
        <v>0</v>
      </c>
      <c r="N416" s="5">
        <f t="shared" si="67"/>
        <v>6.9766344463939589E-4</v>
      </c>
      <c r="O416" s="5">
        <f t="shared" si="68"/>
        <v>0</v>
      </c>
      <c r="P416" s="5">
        <f t="shared" si="69"/>
        <v>1.8830919069485752E-3</v>
      </c>
      <c r="Q416" s="5">
        <f t="shared" si="70"/>
        <v>9.0258311945579095E-4</v>
      </c>
      <c r="R416" s="5">
        <f t="shared" si="71"/>
        <v>3.2076718729490139E-3</v>
      </c>
      <c r="T416" s="7">
        <f t="shared" si="73"/>
        <v>127.44092327176736</v>
      </c>
      <c r="U416" s="4">
        <f t="shared" si="72"/>
        <v>1.4188312875759723E-3</v>
      </c>
      <c r="V416" s="5">
        <f>T416/MAX($T$14:T416)-1</f>
        <v>-4.7204680604049365E-3</v>
      </c>
      <c r="AB416" s="3"/>
    </row>
    <row r="417" spans="1:28" x14ac:dyDescent="0.25">
      <c r="A417" s="6">
        <v>44813</v>
      </c>
      <c r="B417">
        <v>1325291.8799999999</v>
      </c>
      <c r="C417">
        <v>1232552.6299999999</v>
      </c>
      <c r="D417">
        <v>1264117.75</v>
      </c>
      <c r="E417">
        <v>1255247.6299999999</v>
      </c>
      <c r="F417">
        <v>1280727.75</v>
      </c>
      <c r="G417">
        <v>1321330.6299999999</v>
      </c>
      <c r="H417">
        <v>1283072</v>
      </c>
      <c r="I417">
        <v>1219365.5</v>
      </c>
      <c r="K417" s="5">
        <f t="shared" si="64"/>
        <v>8.4590990556909773E-4</v>
      </c>
      <c r="L417" s="5">
        <f t="shared" si="65"/>
        <v>5.5901463148511077E-4</v>
      </c>
      <c r="M417" s="5">
        <f t="shared" si="66"/>
        <v>0</v>
      </c>
      <c r="N417" s="5">
        <f t="shared" si="67"/>
        <v>8.6901348733836592E-4</v>
      </c>
      <c r="O417" s="5">
        <f t="shared" si="68"/>
        <v>0</v>
      </c>
      <c r="P417" s="5">
        <f t="shared" si="69"/>
        <v>4.1624880016133403E-6</v>
      </c>
      <c r="Q417" s="5">
        <f t="shared" si="70"/>
        <v>7.8261801008272514E-4</v>
      </c>
      <c r="R417" s="5">
        <f t="shared" si="71"/>
        <v>1.3016468535977932E-3</v>
      </c>
      <c r="T417" s="7">
        <f t="shared" si="73"/>
        <v>127.51041625566432</v>
      </c>
      <c r="U417" s="4">
        <f t="shared" si="72"/>
        <v>5.4529567200933826E-4</v>
      </c>
      <c r="V417" s="5">
        <f>T417/MAX($T$14:T417)-1</f>
        <v>-4.1777464391988817E-3</v>
      </c>
      <c r="AB417" s="3"/>
    </row>
    <row r="418" spans="1:28" x14ac:dyDescent="0.25">
      <c r="A418" s="6">
        <v>44816</v>
      </c>
      <c r="B418">
        <v>1325291.8799999999</v>
      </c>
      <c r="C418">
        <v>1230984.75</v>
      </c>
      <c r="D418">
        <v>1264117.75</v>
      </c>
      <c r="E418">
        <v>1255247.6299999999</v>
      </c>
      <c r="F418">
        <v>1280727.75</v>
      </c>
      <c r="G418">
        <v>1319649.75</v>
      </c>
      <c r="H418">
        <v>1283072</v>
      </c>
      <c r="I418">
        <v>1217535.25</v>
      </c>
      <c r="K418" s="5">
        <f t="shared" si="64"/>
        <v>0</v>
      </c>
      <c r="L418" s="5">
        <f t="shared" si="65"/>
        <v>-1.2720592710104839E-3</v>
      </c>
      <c r="M418" s="5">
        <f t="shared" si="66"/>
        <v>0</v>
      </c>
      <c r="N418" s="5">
        <f t="shared" si="67"/>
        <v>0</v>
      </c>
      <c r="O418" s="5">
        <f t="shared" si="68"/>
        <v>0</v>
      </c>
      <c r="P418" s="5">
        <f t="shared" si="69"/>
        <v>-1.2721115834573027E-3</v>
      </c>
      <c r="Q418" s="5">
        <f t="shared" si="70"/>
        <v>0</v>
      </c>
      <c r="R418" s="5">
        <f t="shared" si="71"/>
        <v>-1.5009855535522698E-3</v>
      </c>
      <c r="T418" s="7">
        <f t="shared" si="73"/>
        <v>127.44594130848859</v>
      </c>
      <c r="U418" s="4">
        <f t="shared" si="72"/>
        <v>-5.0564455100250705E-4</v>
      </c>
      <c r="V418" s="5">
        <f>T418/MAX($T$14:T418)-1</f>
        <v>-4.6812785354789499E-3</v>
      </c>
      <c r="AB418" s="3"/>
    </row>
    <row r="419" spans="1:28" x14ac:dyDescent="0.25">
      <c r="A419" s="6">
        <v>44817</v>
      </c>
      <c r="B419">
        <v>1322885.6299999999</v>
      </c>
      <c r="C419">
        <v>1230984.75</v>
      </c>
      <c r="D419">
        <v>1264117.75</v>
      </c>
      <c r="E419">
        <v>1255247.6299999999</v>
      </c>
      <c r="F419">
        <v>1276271</v>
      </c>
      <c r="G419">
        <v>1319649.75</v>
      </c>
      <c r="H419">
        <v>1283072</v>
      </c>
      <c r="I419">
        <v>1217535.25</v>
      </c>
      <c r="K419" s="5">
        <f t="shared" si="64"/>
        <v>-1.8156377748274055E-3</v>
      </c>
      <c r="L419" s="5">
        <f t="shared" si="65"/>
        <v>0</v>
      </c>
      <c r="M419" s="5">
        <f t="shared" si="66"/>
        <v>0</v>
      </c>
      <c r="N419" s="5">
        <f t="shared" si="67"/>
        <v>0</v>
      </c>
      <c r="O419" s="5">
        <f t="shared" si="68"/>
        <v>-3.479857448235979E-3</v>
      </c>
      <c r="P419" s="5">
        <f t="shared" si="69"/>
        <v>0</v>
      </c>
      <c r="Q419" s="5">
        <f t="shared" si="70"/>
        <v>0</v>
      </c>
      <c r="R419" s="5">
        <f t="shared" si="71"/>
        <v>0</v>
      </c>
      <c r="T419" s="7">
        <f t="shared" si="73"/>
        <v>127.36158013681384</v>
      </c>
      <c r="U419" s="4">
        <f t="shared" si="72"/>
        <v>-6.6193690288292306E-4</v>
      </c>
      <c r="V419" s="5">
        <f>T419/MAX($T$14:T419)-1</f>
        <v>-5.3401167273465777E-3</v>
      </c>
      <c r="AB419" s="3"/>
    </row>
    <row r="420" spans="1:28" x14ac:dyDescent="0.25">
      <c r="A420" s="6">
        <v>44818</v>
      </c>
      <c r="B420">
        <v>1332132.3799999999</v>
      </c>
      <c r="C420">
        <v>1236430.75</v>
      </c>
      <c r="D420">
        <v>1268578.3799999999</v>
      </c>
      <c r="E420">
        <v>1255727.8799999999</v>
      </c>
      <c r="F420">
        <v>1282277.8799999999</v>
      </c>
      <c r="G420">
        <v>1325488</v>
      </c>
      <c r="H420">
        <v>1287599.5</v>
      </c>
      <c r="I420">
        <v>1218001</v>
      </c>
      <c r="K420" s="5">
        <f t="shared" si="64"/>
        <v>6.9898332783311368E-3</v>
      </c>
      <c r="L420" s="5">
        <f t="shared" si="65"/>
        <v>4.4241002985618838E-3</v>
      </c>
      <c r="M420" s="5">
        <f t="shared" si="66"/>
        <v>3.5286507131158107E-3</v>
      </c>
      <c r="N420" s="5">
        <f t="shared" si="67"/>
        <v>3.8259383130645475E-4</v>
      </c>
      <c r="O420" s="5">
        <f t="shared" si="68"/>
        <v>4.7065866105238108E-3</v>
      </c>
      <c r="P420" s="5">
        <f t="shared" si="69"/>
        <v>4.4240905588774915E-3</v>
      </c>
      <c r="Q420" s="5">
        <f t="shared" si="70"/>
        <v>3.5286406374701595E-3</v>
      </c>
      <c r="R420" s="5">
        <f t="shared" si="71"/>
        <v>3.8253512577979265E-4</v>
      </c>
      <c r="T420" s="7">
        <f t="shared" si="73"/>
        <v>127.81318887416674</v>
      </c>
      <c r="U420" s="4">
        <f t="shared" si="72"/>
        <v>3.5458788817458176E-3</v>
      </c>
      <c r="V420" s="5">
        <f>T420/MAX($T$14:T420)-1</f>
        <v>-1.8131732527303379E-3</v>
      </c>
      <c r="AB420" s="3"/>
    </row>
    <row r="421" spans="1:28" x14ac:dyDescent="0.25">
      <c r="A421" s="6">
        <v>44819</v>
      </c>
      <c r="B421">
        <v>1332874.5</v>
      </c>
      <c r="C421">
        <v>1239106.5</v>
      </c>
      <c r="D421">
        <v>1272209.75</v>
      </c>
      <c r="E421">
        <v>1258764.75</v>
      </c>
      <c r="F421">
        <v>1285627.75</v>
      </c>
      <c r="G421">
        <v>1328356.5</v>
      </c>
      <c r="H421">
        <v>1291285.25</v>
      </c>
      <c r="I421">
        <v>1221407</v>
      </c>
      <c r="K421" s="5">
        <f t="shared" si="64"/>
        <v>5.5709178092344658E-4</v>
      </c>
      <c r="L421" s="5">
        <f t="shared" si="65"/>
        <v>2.164092085221947E-3</v>
      </c>
      <c r="M421" s="5">
        <f t="shared" si="66"/>
        <v>2.8625507554369545E-3</v>
      </c>
      <c r="N421" s="5">
        <f t="shared" si="67"/>
        <v>2.4184140914351726E-3</v>
      </c>
      <c r="O421" s="5">
        <f t="shared" si="68"/>
        <v>2.6124368611897264E-3</v>
      </c>
      <c r="P421" s="5">
        <f t="shared" si="69"/>
        <v>2.1641086150911981E-3</v>
      </c>
      <c r="Q421" s="5">
        <f t="shared" si="70"/>
        <v>2.8624972283695094E-3</v>
      </c>
      <c r="R421" s="5">
        <f t="shared" si="71"/>
        <v>2.7963852246426502E-3</v>
      </c>
      <c r="T421" s="7">
        <f t="shared" si="73"/>
        <v>128.10775955738745</v>
      </c>
      <c r="U421" s="4">
        <f t="shared" si="72"/>
        <v>2.3046970802888256E-3</v>
      </c>
      <c r="V421" s="5">
        <f>T421/MAX($T$14:T421)-1</f>
        <v>0</v>
      </c>
      <c r="AB421" s="3"/>
    </row>
    <row r="422" spans="1:28" x14ac:dyDescent="0.25">
      <c r="A422" s="6">
        <v>44820</v>
      </c>
      <c r="B422">
        <v>1333242.3799999999</v>
      </c>
      <c r="C422">
        <v>1239323.25</v>
      </c>
      <c r="D422">
        <v>1272838.3799999999</v>
      </c>
      <c r="E422">
        <v>1257489.6299999999</v>
      </c>
      <c r="F422">
        <v>1286184.3799999999</v>
      </c>
      <c r="G422">
        <v>1327985</v>
      </c>
      <c r="H422">
        <v>1291923.25</v>
      </c>
      <c r="I422">
        <v>1223916</v>
      </c>
      <c r="K422" s="5">
        <f t="shared" si="64"/>
        <v>2.7600498021373987E-4</v>
      </c>
      <c r="L422" s="5">
        <f t="shared" si="65"/>
        <v>1.7492443143507508E-4</v>
      </c>
      <c r="M422" s="5">
        <f t="shared" si="66"/>
        <v>4.9412449480112919E-4</v>
      </c>
      <c r="N422" s="5">
        <f t="shared" si="67"/>
        <v>-1.0129930950164567E-3</v>
      </c>
      <c r="O422" s="5">
        <f t="shared" si="68"/>
        <v>4.329635852990954E-4</v>
      </c>
      <c r="P422" s="5">
        <f t="shared" si="69"/>
        <v>-2.7966889912456327E-4</v>
      </c>
      <c r="Q422" s="5">
        <f t="shared" si="70"/>
        <v>4.9408138132145396E-4</v>
      </c>
      <c r="R422" s="5">
        <f t="shared" si="71"/>
        <v>2.0541883254312499E-3</v>
      </c>
      <c r="T422" s="7">
        <f t="shared" si="73"/>
        <v>128.14993303544301</v>
      </c>
      <c r="U422" s="4">
        <f t="shared" si="72"/>
        <v>3.2920315054509042E-4</v>
      </c>
      <c r="V422" s="5">
        <f>T422/MAX($T$14:T422)-1</f>
        <v>0</v>
      </c>
      <c r="AB422" s="3"/>
    </row>
    <row r="423" spans="1:28" x14ac:dyDescent="0.25">
      <c r="A423" s="6">
        <v>44823</v>
      </c>
      <c r="B423">
        <v>1329960.75</v>
      </c>
      <c r="C423">
        <v>1234834.75</v>
      </c>
      <c r="D423">
        <v>1269591.75</v>
      </c>
      <c r="E423">
        <v>1256020.75</v>
      </c>
      <c r="F423">
        <v>1282398.1299999999</v>
      </c>
      <c r="G423">
        <v>1323193.8799999999</v>
      </c>
      <c r="H423">
        <v>1288628.1299999999</v>
      </c>
      <c r="I423">
        <v>1223085.6299999999</v>
      </c>
      <c r="K423" s="5">
        <f t="shared" si="64"/>
        <v>-2.4613904037462664E-3</v>
      </c>
      <c r="L423" s="5">
        <f t="shared" si="65"/>
        <v>-3.621734684635336E-3</v>
      </c>
      <c r="M423" s="5">
        <f t="shared" si="66"/>
        <v>-2.5507008988838731E-3</v>
      </c>
      <c r="N423" s="5">
        <f t="shared" si="67"/>
        <v>-1.1681050602380116E-3</v>
      </c>
      <c r="O423" s="5">
        <f t="shared" si="68"/>
        <v>-2.9437847783534421E-3</v>
      </c>
      <c r="P423" s="5">
        <f t="shared" si="69"/>
        <v>-3.6078118352240729E-3</v>
      </c>
      <c r="Q423" s="5">
        <f t="shared" si="70"/>
        <v>-2.5505539899526308E-3</v>
      </c>
      <c r="R423" s="5">
        <f t="shared" si="71"/>
        <v>-6.7845342327421676E-4</v>
      </c>
      <c r="T423" s="7">
        <f t="shared" si="73"/>
        <v>127.83624546563841</v>
      </c>
      <c r="U423" s="4">
        <f t="shared" si="72"/>
        <v>-2.4478168842884812E-3</v>
      </c>
      <c r="V423" s="5">
        <f>T423/MAX($T$14:T423)-1</f>
        <v>-2.4478168842885228E-3</v>
      </c>
      <c r="AB423" s="3"/>
    </row>
    <row r="424" spans="1:28" x14ac:dyDescent="0.25">
      <c r="A424" s="6">
        <v>44824</v>
      </c>
      <c r="B424">
        <v>1349672.13</v>
      </c>
      <c r="C424">
        <v>1247373</v>
      </c>
      <c r="D424">
        <v>1289023.6299999999</v>
      </c>
      <c r="E424">
        <v>1256078.75</v>
      </c>
      <c r="F424">
        <v>1289577</v>
      </c>
      <c r="G424">
        <v>1334669.3799999999</v>
      </c>
      <c r="H424">
        <v>1308351.25</v>
      </c>
      <c r="I424">
        <v>1227051.75</v>
      </c>
      <c r="K424" s="5">
        <f t="shared" si="64"/>
        <v>1.4821023853523352E-2</v>
      </c>
      <c r="L424" s="5">
        <f t="shared" si="65"/>
        <v>1.0153787784154877E-2</v>
      </c>
      <c r="M424" s="5">
        <f t="shared" si="66"/>
        <v>1.5305613005125451E-2</v>
      </c>
      <c r="N424" s="5">
        <f t="shared" si="67"/>
        <v>4.6177581062956108E-5</v>
      </c>
      <c r="O424" s="5">
        <f t="shared" si="68"/>
        <v>5.5980041081313825E-3</v>
      </c>
      <c r="P424" s="5">
        <f t="shared" si="69"/>
        <v>8.6725763876718265E-3</v>
      </c>
      <c r="Q424" s="5">
        <f t="shared" si="70"/>
        <v>1.5305517193699769E-2</v>
      </c>
      <c r="R424" s="5">
        <f t="shared" si="71"/>
        <v>3.2427165381707646E-3</v>
      </c>
      <c r="T424" s="7">
        <f t="shared" si="73"/>
        <v>129.00507489216159</v>
      </c>
      <c r="U424" s="4">
        <f t="shared" si="72"/>
        <v>9.1431770564425474E-3</v>
      </c>
      <c r="V424" s="5">
        <f>T424/MAX($T$14:T424)-1</f>
        <v>0</v>
      </c>
      <c r="AB424" s="3"/>
    </row>
    <row r="425" spans="1:28" x14ac:dyDescent="0.25">
      <c r="A425" s="6">
        <v>44825</v>
      </c>
      <c r="B425">
        <v>1347679.88</v>
      </c>
      <c r="C425">
        <v>1244993.6299999999</v>
      </c>
      <c r="D425">
        <v>1287866.8799999999</v>
      </c>
      <c r="E425">
        <v>1256078.75</v>
      </c>
      <c r="F425">
        <v>1289577</v>
      </c>
      <c r="G425">
        <v>1333118</v>
      </c>
      <c r="H425">
        <v>1306033.75</v>
      </c>
      <c r="I425">
        <v>1225944.5</v>
      </c>
      <c r="K425" s="5">
        <f t="shared" si="64"/>
        <v>-1.4760992360418612E-3</v>
      </c>
      <c r="L425" s="5">
        <f t="shared" si="65"/>
        <v>-1.9075048121132143E-3</v>
      </c>
      <c r="M425" s="5">
        <f t="shared" si="66"/>
        <v>-8.9738463522193168E-4</v>
      </c>
      <c r="N425" s="5">
        <f t="shared" si="67"/>
        <v>0</v>
      </c>
      <c r="O425" s="5">
        <f t="shared" si="68"/>
        <v>0</v>
      </c>
      <c r="P425" s="5">
        <f t="shared" si="69"/>
        <v>-1.1623702643120959E-3</v>
      </c>
      <c r="Q425" s="5">
        <f t="shared" si="70"/>
        <v>-1.7713133227793554E-3</v>
      </c>
      <c r="R425" s="5">
        <f t="shared" si="71"/>
        <v>-9.0236617974748246E-4</v>
      </c>
      <c r="T425" s="7">
        <f t="shared" si="73"/>
        <v>128.87418249801502</v>
      </c>
      <c r="U425" s="4">
        <f t="shared" si="72"/>
        <v>-1.0146298062769926E-3</v>
      </c>
      <c r="V425" s="5">
        <f>T425/MAX($T$14:T425)-1</f>
        <v>-1.0146298062768677E-3</v>
      </c>
      <c r="AB425" s="3"/>
    </row>
    <row r="426" spans="1:28" x14ac:dyDescent="0.25">
      <c r="A426" s="6">
        <v>44826</v>
      </c>
      <c r="B426">
        <v>1344651.38</v>
      </c>
      <c r="C426">
        <v>1241873.75</v>
      </c>
      <c r="D426">
        <v>1285635.25</v>
      </c>
      <c r="E426">
        <v>1253302</v>
      </c>
      <c r="F426">
        <v>1289577</v>
      </c>
      <c r="G426">
        <v>1330875.75</v>
      </c>
      <c r="H426">
        <v>1304354.8799999999</v>
      </c>
      <c r="I426">
        <v>1222477</v>
      </c>
      <c r="K426" s="5">
        <f t="shared" si="64"/>
        <v>-2.2471953799592104E-3</v>
      </c>
      <c r="L426" s="5">
        <f t="shared" si="65"/>
        <v>-2.5059405324024953E-3</v>
      </c>
      <c r="M426" s="5">
        <f t="shared" si="66"/>
        <v>-1.7328110805985286E-3</v>
      </c>
      <c r="N426" s="5">
        <f t="shared" si="67"/>
        <v>-2.2106496109419727E-3</v>
      </c>
      <c r="O426" s="5">
        <f t="shared" si="68"/>
        <v>0</v>
      </c>
      <c r="P426" s="5">
        <f t="shared" si="69"/>
        <v>-1.6819591364005682E-3</v>
      </c>
      <c r="Q426" s="5">
        <f t="shared" si="70"/>
        <v>-1.2854721403640079E-3</v>
      </c>
      <c r="R426" s="5">
        <f t="shared" si="71"/>
        <v>-2.8284314665142363E-3</v>
      </c>
      <c r="T426" s="7">
        <f t="shared" si="73"/>
        <v>128.6407195166708</v>
      </c>
      <c r="U426" s="4">
        <f t="shared" si="72"/>
        <v>-1.8115574183976274E-3</v>
      </c>
      <c r="V426" s="5">
        <f>T426/MAX($T$14:T426)-1</f>
        <v>-2.8243491645221219E-3</v>
      </c>
      <c r="AB426" s="3"/>
    </row>
    <row r="427" spans="1:28" x14ac:dyDescent="0.25">
      <c r="A427" s="6">
        <v>44827</v>
      </c>
      <c r="B427">
        <v>1358287.88</v>
      </c>
      <c r="C427">
        <v>1251427.3799999999</v>
      </c>
      <c r="D427">
        <v>1291948.5</v>
      </c>
      <c r="E427">
        <v>1255408.3799999999</v>
      </c>
      <c r="F427">
        <v>1297011.1299999999</v>
      </c>
      <c r="G427">
        <v>1338101.75</v>
      </c>
      <c r="H427">
        <v>1310940.5</v>
      </c>
      <c r="I427">
        <v>1227453</v>
      </c>
      <c r="K427" s="5">
        <f t="shared" si="64"/>
        <v>1.0141290302323469E-2</v>
      </c>
      <c r="L427" s="5">
        <f t="shared" si="65"/>
        <v>7.6929156446055025E-3</v>
      </c>
      <c r="M427" s="5">
        <f t="shared" si="66"/>
        <v>4.9106074215061746E-3</v>
      </c>
      <c r="N427" s="5">
        <f t="shared" si="67"/>
        <v>1.6806643570344004E-3</v>
      </c>
      <c r="O427" s="5">
        <f t="shared" si="68"/>
        <v>5.7647817850348115E-3</v>
      </c>
      <c r="P427" s="5">
        <f t="shared" si="69"/>
        <v>5.4295076005403953E-3</v>
      </c>
      <c r="Q427" s="5">
        <f t="shared" si="70"/>
        <v>5.0489480286224353E-3</v>
      </c>
      <c r="R427" s="5">
        <f t="shared" si="71"/>
        <v>4.070424228840297E-3</v>
      </c>
      <c r="T427" s="7">
        <f t="shared" si="73"/>
        <v>129.36012890153597</v>
      </c>
      <c r="U427" s="4">
        <f t="shared" si="72"/>
        <v>5.5923924210634357E-3</v>
      </c>
      <c r="V427" s="5">
        <f>T427/MAX($T$14:T427)-1</f>
        <v>0</v>
      </c>
      <c r="AB427" s="3"/>
    </row>
    <row r="428" spans="1:28" x14ac:dyDescent="0.25">
      <c r="A428" s="6">
        <v>44830</v>
      </c>
      <c r="B428">
        <v>1376043.75</v>
      </c>
      <c r="C428">
        <v>1267308.8799999999</v>
      </c>
      <c r="D428">
        <v>1307117</v>
      </c>
      <c r="E428">
        <v>1271504.25</v>
      </c>
      <c r="F428">
        <v>1313210</v>
      </c>
      <c r="G428">
        <v>1357177.38</v>
      </c>
      <c r="H428">
        <v>1326332</v>
      </c>
      <c r="I428">
        <v>1243190.5</v>
      </c>
      <c r="K428" s="5">
        <f t="shared" si="64"/>
        <v>1.3072243565922292E-2</v>
      </c>
      <c r="L428" s="5">
        <f t="shared" si="65"/>
        <v>1.2690708429281772E-2</v>
      </c>
      <c r="M428" s="5">
        <f t="shared" si="66"/>
        <v>1.174079307340814E-2</v>
      </c>
      <c r="N428" s="5">
        <f t="shared" si="67"/>
        <v>1.282122236590455E-2</v>
      </c>
      <c r="O428" s="5">
        <f t="shared" si="68"/>
        <v>1.248938395771515E-2</v>
      </c>
      <c r="P428" s="5">
        <f t="shared" si="69"/>
        <v>1.425573952055581E-2</v>
      </c>
      <c r="Q428" s="5">
        <f t="shared" si="70"/>
        <v>1.1740807458462177E-2</v>
      </c>
      <c r="R428" s="5">
        <f t="shared" si="71"/>
        <v>1.2821264846800684E-2</v>
      </c>
      <c r="T428" s="7">
        <f t="shared" si="73"/>
        <v>131.00352261833959</v>
      </c>
      <c r="U428" s="4">
        <f t="shared" si="72"/>
        <v>1.2704020402256322E-2</v>
      </c>
      <c r="V428" s="5">
        <f>T428/MAX($T$14:T428)-1</f>
        <v>0</v>
      </c>
      <c r="AB428" s="3"/>
    </row>
    <row r="429" spans="1:28" x14ac:dyDescent="0.25">
      <c r="A429" s="6">
        <v>44831</v>
      </c>
      <c r="B429">
        <v>1361692.75</v>
      </c>
      <c r="C429">
        <v>1259087.6299999999</v>
      </c>
      <c r="D429">
        <v>1306601.5</v>
      </c>
      <c r="E429">
        <v>1311083.3799999999</v>
      </c>
      <c r="F429">
        <v>1310824.3799999999</v>
      </c>
      <c r="G429">
        <v>1375812.5</v>
      </c>
      <c r="H429">
        <v>1325809</v>
      </c>
      <c r="I429">
        <v>1244359.5</v>
      </c>
      <c r="K429" s="5">
        <f t="shared" si="64"/>
        <v>-1.0429174217752912E-2</v>
      </c>
      <c r="L429" s="5">
        <f t="shared" si="65"/>
        <v>-6.4871714620985399E-3</v>
      </c>
      <c r="M429" s="5">
        <f t="shared" si="66"/>
        <v>-3.9437938608399836E-4</v>
      </c>
      <c r="N429" s="5">
        <f t="shared" si="67"/>
        <v>3.1127800005387174E-2</v>
      </c>
      <c r="O429" s="5">
        <f t="shared" si="68"/>
        <v>-1.8166325264048488E-3</v>
      </c>
      <c r="P429" s="5">
        <f t="shared" si="69"/>
        <v>1.3730791770195871E-2</v>
      </c>
      <c r="Q429" s="5">
        <f t="shared" si="70"/>
        <v>-3.9432057735167003E-4</v>
      </c>
      <c r="R429" s="5">
        <f t="shared" si="71"/>
        <v>9.4032250085573921E-4</v>
      </c>
      <c r="T429" s="7">
        <f t="shared" si="73"/>
        <v>131.4338239301718</v>
      </c>
      <c r="U429" s="4">
        <f t="shared" si="72"/>
        <v>3.2846545133433519E-3</v>
      </c>
      <c r="V429" s="5">
        <f>T429/MAX($T$14:T429)-1</f>
        <v>0</v>
      </c>
      <c r="AB429" s="3"/>
    </row>
    <row r="430" spans="1:28" x14ac:dyDescent="0.25">
      <c r="A430" s="6">
        <v>44832</v>
      </c>
      <c r="B430">
        <v>1359150.63</v>
      </c>
      <c r="C430">
        <v>1254098.8799999999</v>
      </c>
      <c r="D430">
        <v>1305852.25</v>
      </c>
      <c r="E430">
        <v>1307196.1299999999</v>
      </c>
      <c r="F430">
        <v>1308377.1299999999</v>
      </c>
      <c r="G430">
        <v>1370050.88</v>
      </c>
      <c r="H430">
        <v>1325410.1299999999</v>
      </c>
      <c r="I430">
        <v>1238942.3799999999</v>
      </c>
      <c r="K430" s="5">
        <f t="shared" si="64"/>
        <v>-1.8668822316929568E-3</v>
      </c>
      <c r="L430" s="5">
        <f t="shared" si="65"/>
        <v>-3.9621944343937177E-3</v>
      </c>
      <c r="M430" s="5">
        <f t="shared" si="66"/>
        <v>-5.7343421081335055E-4</v>
      </c>
      <c r="N430" s="5">
        <f t="shared" si="67"/>
        <v>-2.9649144053676135E-3</v>
      </c>
      <c r="O430" s="5">
        <f t="shared" si="68"/>
        <v>-1.8669549005488895E-3</v>
      </c>
      <c r="P430" s="5">
        <f t="shared" si="69"/>
        <v>-4.187794485077112E-3</v>
      </c>
      <c r="Q430" s="5">
        <f t="shared" si="70"/>
        <v>-3.008502733049534E-4</v>
      </c>
      <c r="R430" s="5">
        <f t="shared" si="71"/>
        <v>-4.35334001146781E-3</v>
      </c>
      <c r="T430" s="7">
        <f t="shared" si="73"/>
        <v>131.10398475312846</v>
      </c>
      <c r="U430" s="4">
        <f t="shared" si="72"/>
        <v>-2.5095456190833004E-3</v>
      </c>
      <c r="V430" s="5">
        <f>T430/MAX($T$14:T430)-1</f>
        <v>-2.5095456190833421E-3</v>
      </c>
      <c r="AB430" s="3"/>
    </row>
    <row r="431" spans="1:28" x14ac:dyDescent="0.25">
      <c r="A431" s="6">
        <v>44833</v>
      </c>
      <c r="B431">
        <v>1359264.25</v>
      </c>
      <c r="C431">
        <v>1260947.25</v>
      </c>
      <c r="D431">
        <v>1303939.3799999999</v>
      </c>
      <c r="E431">
        <v>1309810.75</v>
      </c>
      <c r="F431">
        <v>1306809.1299999999</v>
      </c>
      <c r="G431">
        <v>1377344.25</v>
      </c>
      <c r="H431">
        <v>1324314.75</v>
      </c>
      <c r="I431">
        <v>1241640.6299999999</v>
      </c>
      <c r="K431" s="5">
        <f t="shared" si="64"/>
        <v>8.3596326626578232E-5</v>
      </c>
      <c r="L431" s="5">
        <f t="shared" si="65"/>
        <v>5.4607895032967591E-3</v>
      </c>
      <c r="M431" s="5">
        <f t="shared" si="66"/>
        <v>-1.4648441276569057E-3</v>
      </c>
      <c r="N431" s="5">
        <f t="shared" si="67"/>
        <v>2.0001742202220285E-3</v>
      </c>
      <c r="O431" s="5">
        <f t="shared" si="68"/>
        <v>-1.1984312199037062E-3</v>
      </c>
      <c r="P431" s="5">
        <f t="shared" si="69"/>
        <v>5.323430032029286E-3</v>
      </c>
      <c r="Q431" s="5">
        <f t="shared" si="70"/>
        <v>-8.2644607522341929E-4</v>
      </c>
      <c r="R431" s="5">
        <f t="shared" si="71"/>
        <v>2.1778656082456216E-3</v>
      </c>
      <c r="T431" s="7">
        <f t="shared" si="73"/>
        <v>131.2933666594821</v>
      </c>
      <c r="U431" s="4">
        <f t="shared" si="72"/>
        <v>1.4445167834545303E-3</v>
      </c>
      <c r="V431" s="5">
        <f>T431/MAX($T$14:T431)-1</f>
        <v>-1.0686539163945463E-3</v>
      </c>
      <c r="AB431" s="3"/>
    </row>
    <row r="432" spans="1:28" x14ac:dyDescent="0.25">
      <c r="A432" s="6">
        <v>44837</v>
      </c>
      <c r="B432">
        <v>1348613.13</v>
      </c>
      <c r="C432">
        <v>1250856</v>
      </c>
      <c r="D432">
        <v>1303635.75</v>
      </c>
      <c r="E432">
        <v>1301401.6299999999</v>
      </c>
      <c r="F432">
        <v>1306254.3799999999</v>
      </c>
      <c r="G432">
        <v>1366321.38</v>
      </c>
      <c r="H432">
        <v>1319215.75</v>
      </c>
      <c r="I432">
        <v>1233382</v>
      </c>
      <c r="K432" s="5">
        <f t="shared" si="64"/>
        <v>-7.8359450710192569E-3</v>
      </c>
      <c r="L432" s="5">
        <f t="shared" si="65"/>
        <v>-8.0029120964417721E-3</v>
      </c>
      <c r="M432" s="5">
        <f t="shared" si="66"/>
        <v>-2.3285591696742269E-4</v>
      </c>
      <c r="N432" s="5">
        <f t="shared" si="67"/>
        <v>-6.4201030568730166E-3</v>
      </c>
      <c r="O432" s="5">
        <f t="shared" si="68"/>
        <v>-4.2450728822196471E-4</v>
      </c>
      <c r="P432" s="5">
        <f t="shared" si="69"/>
        <v>-8.0029883596639539E-3</v>
      </c>
      <c r="Q432" s="5">
        <f t="shared" si="70"/>
        <v>-3.8502931421703357E-3</v>
      </c>
      <c r="R432" s="5">
        <f t="shared" si="71"/>
        <v>-6.6513851113263467E-3</v>
      </c>
      <c r="T432" s="7">
        <f t="shared" si="73"/>
        <v>130.61357900534799</v>
      </c>
      <c r="U432" s="4">
        <f t="shared" si="72"/>
        <v>-5.1776237553355087E-3</v>
      </c>
      <c r="V432" s="5">
        <f>T432/MAX($T$14:T432)-1</f>
        <v>-6.2407445838263964E-3</v>
      </c>
      <c r="AB432" s="3"/>
    </row>
    <row r="433" spans="1:28" x14ac:dyDescent="0.25">
      <c r="A433" s="6">
        <v>44838</v>
      </c>
      <c r="B433">
        <v>1338060.25</v>
      </c>
      <c r="C433">
        <v>1250358.75</v>
      </c>
      <c r="D433">
        <v>1291095</v>
      </c>
      <c r="E433">
        <v>1298509.8799999999</v>
      </c>
      <c r="F433">
        <v>1299165.1299999999</v>
      </c>
      <c r="G433">
        <v>1364040.13</v>
      </c>
      <c r="H433">
        <v>1306270.25</v>
      </c>
      <c r="I433">
        <v>1219402.25</v>
      </c>
      <c r="K433" s="5">
        <f t="shared" si="64"/>
        <v>-7.8249868440772863E-3</v>
      </c>
      <c r="L433" s="5">
        <f t="shared" si="65"/>
        <v>-3.9752777298107667E-4</v>
      </c>
      <c r="M433" s="5">
        <f t="shared" si="66"/>
        <v>-9.619826703893275E-3</v>
      </c>
      <c r="N433" s="5">
        <f t="shared" si="67"/>
        <v>-2.2220273383244393E-3</v>
      </c>
      <c r="O433" s="5">
        <f t="shared" si="68"/>
        <v>-5.427158835632051E-3</v>
      </c>
      <c r="P433" s="5">
        <f t="shared" si="69"/>
        <v>-1.6696291468409896E-3</v>
      </c>
      <c r="Q433" s="5">
        <f t="shared" si="70"/>
        <v>-9.8130271716359019E-3</v>
      </c>
      <c r="R433" s="5">
        <f t="shared" si="71"/>
        <v>-1.1334485179773979E-2</v>
      </c>
      <c r="T433" s="7">
        <f t="shared" si="73"/>
        <v>129.82485798607533</v>
      </c>
      <c r="U433" s="4">
        <f t="shared" si="72"/>
        <v>-6.0385836241448748E-3</v>
      </c>
      <c r="V433" s="5">
        <f>T433/MAX($T$14:T433)-1</f>
        <v>-1.2241642949925025E-2</v>
      </c>
      <c r="AB433" s="3"/>
    </row>
    <row r="434" spans="1:28" x14ac:dyDescent="0.25">
      <c r="A434" s="6">
        <v>44840</v>
      </c>
      <c r="B434">
        <v>1338060.25</v>
      </c>
      <c r="C434">
        <v>1250358.75</v>
      </c>
      <c r="D434">
        <v>1291095</v>
      </c>
      <c r="E434">
        <v>1298509.8799999999</v>
      </c>
      <c r="F434">
        <v>1299165.1299999999</v>
      </c>
      <c r="G434">
        <v>1364040.13</v>
      </c>
      <c r="H434">
        <v>1306270.25</v>
      </c>
      <c r="I434">
        <v>1219402.25</v>
      </c>
      <c r="K434" s="5">
        <f t="shared" si="64"/>
        <v>0</v>
      </c>
      <c r="L434" s="5">
        <f t="shared" si="65"/>
        <v>0</v>
      </c>
      <c r="M434" s="5">
        <f t="shared" si="66"/>
        <v>0</v>
      </c>
      <c r="N434" s="5">
        <f t="shared" si="67"/>
        <v>0</v>
      </c>
      <c r="O434" s="5">
        <f t="shared" si="68"/>
        <v>0</v>
      </c>
      <c r="P434" s="5">
        <f t="shared" si="69"/>
        <v>0</v>
      </c>
      <c r="Q434" s="5">
        <f t="shared" si="70"/>
        <v>0</v>
      </c>
      <c r="R434" s="5">
        <f t="shared" si="71"/>
        <v>0</v>
      </c>
      <c r="T434" s="7">
        <f t="shared" si="73"/>
        <v>129.82485798607533</v>
      </c>
      <c r="U434" s="4">
        <f t="shared" si="72"/>
        <v>0</v>
      </c>
      <c r="V434" s="5">
        <f>T434/MAX($T$14:T434)-1</f>
        <v>-1.2241642949925025E-2</v>
      </c>
      <c r="AB434" s="3"/>
    </row>
    <row r="435" spans="1:28" x14ac:dyDescent="0.25">
      <c r="A435" s="6">
        <v>44841</v>
      </c>
      <c r="B435">
        <v>1338060.25</v>
      </c>
      <c r="C435">
        <v>1250358.75</v>
      </c>
      <c r="D435">
        <v>1291095</v>
      </c>
      <c r="E435">
        <v>1298509.8799999999</v>
      </c>
      <c r="F435">
        <v>1299165.1299999999</v>
      </c>
      <c r="G435">
        <v>1364040.13</v>
      </c>
      <c r="H435">
        <v>1306270.25</v>
      </c>
      <c r="I435">
        <v>1219402.25</v>
      </c>
      <c r="K435" s="5">
        <f t="shared" si="64"/>
        <v>0</v>
      </c>
      <c r="L435" s="5">
        <f t="shared" si="65"/>
        <v>0</v>
      </c>
      <c r="M435" s="5">
        <f t="shared" si="66"/>
        <v>0</v>
      </c>
      <c r="N435" s="5">
        <f t="shared" si="67"/>
        <v>0</v>
      </c>
      <c r="O435" s="5">
        <f t="shared" si="68"/>
        <v>0</v>
      </c>
      <c r="P435" s="5">
        <f t="shared" si="69"/>
        <v>0</v>
      </c>
      <c r="Q435" s="5">
        <f t="shared" si="70"/>
        <v>0</v>
      </c>
      <c r="R435" s="5">
        <f t="shared" si="71"/>
        <v>0</v>
      </c>
      <c r="T435" s="7">
        <f t="shared" si="73"/>
        <v>129.82485798607533</v>
      </c>
      <c r="U435" s="4">
        <f t="shared" si="72"/>
        <v>0</v>
      </c>
      <c r="V435" s="5">
        <f>T435/MAX($T$14:T435)-1</f>
        <v>-1.2241642949925025E-2</v>
      </c>
      <c r="AB435" s="3"/>
    </row>
    <row r="436" spans="1:28" x14ac:dyDescent="0.25">
      <c r="A436" s="6">
        <v>44844</v>
      </c>
      <c r="B436">
        <v>1346096.25</v>
      </c>
      <c r="C436">
        <v>1256987.8799999999</v>
      </c>
      <c r="D436">
        <v>1295573.8799999999</v>
      </c>
      <c r="E436">
        <v>1296886.1299999999</v>
      </c>
      <c r="F436">
        <v>1305068.5</v>
      </c>
      <c r="G436">
        <v>1367018</v>
      </c>
      <c r="H436">
        <v>1310801.75</v>
      </c>
      <c r="I436">
        <v>1217877.3799999999</v>
      </c>
      <c r="K436" s="5">
        <f t="shared" si="64"/>
        <v>6.0057086368121571E-3</v>
      </c>
      <c r="L436" s="5">
        <f t="shared" si="65"/>
        <v>5.3017823884544679E-3</v>
      </c>
      <c r="M436" s="5">
        <f t="shared" si="66"/>
        <v>3.4690553367489052E-3</v>
      </c>
      <c r="N436" s="5">
        <f t="shared" si="67"/>
        <v>-1.2504718100412315E-3</v>
      </c>
      <c r="O436" s="5">
        <f t="shared" si="68"/>
        <v>4.5439720199387246E-3</v>
      </c>
      <c r="P436" s="5">
        <f t="shared" si="69"/>
        <v>2.1831249202324265E-3</v>
      </c>
      <c r="Q436" s="5">
        <f t="shared" si="70"/>
        <v>3.4690371307162238E-3</v>
      </c>
      <c r="R436" s="5">
        <f t="shared" si="71"/>
        <v>-1.2505061393810468E-3</v>
      </c>
      <c r="T436" s="7">
        <f t="shared" si="73"/>
        <v>130.18953118402823</v>
      </c>
      <c r="U436" s="4">
        <f t="shared" si="72"/>
        <v>2.8089628104350783E-3</v>
      </c>
      <c r="V436" s="5">
        <f>T436/MAX($T$14:T436)-1</f>
        <v>-9.4670664592748643E-3</v>
      </c>
      <c r="AB436" s="3"/>
    </row>
    <row r="437" spans="1:28" x14ac:dyDescent="0.25">
      <c r="A437" s="6">
        <v>44845</v>
      </c>
      <c r="B437">
        <v>1327682.1299999999</v>
      </c>
      <c r="C437">
        <v>1235743.6299999999</v>
      </c>
      <c r="D437">
        <v>1285364.6299999999</v>
      </c>
      <c r="E437">
        <v>1288529.1299999999</v>
      </c>
      <c r="F437">
        <v>1294105.3799999999</v>
      </c>
      <c r="G437">
        <v>1342116.8799999999</v>
      </c>
      <c r="H437">
        <v>1300472.3799999999</v>
      </c>
      <c r="I437">
        <v>1210029.5</v>
      </c>
      <c r="K437" s="5">
        <f t="shared" si="64"/>
        <v>-1.3679645864848156E-2</v>
      </c>
      <c r="L437" s="5">
        <f t="shared" si="65"/>
        <v>-1.6900918726439951E-2</v>
      </c>
      <c r="M437" s="5">
        <f t="shared" si="66"/>
        <v>-7.8800986633043024E-3</v>
      </c>
      <c r="N437" s="5">
        <f t="shared" si="67"/>
        <v>-6.4438965046221819E-3</v>
      </c>
      <c r="O437" s="5">
        <f t="shared" si="68"/>
        <v>-8.400417296103746E-3</v>
      </c>
      <c r="P437" s="5">
        <f t="shared" si="69"/>
        <v>-1.8215648952683905E-2</v>
      </c>
      <c r="Q437" s="5">
        <f t="shared" si="70"/>
        <v>-7.8801924089589859E-3</v>
      </c>
      <c r="R437" s="5">
        <f t="shared" si="71"/>
        <v>-6.4438999597807856E-3</v>
      </c>
      <c r="T437" s="7">
        <f t="shared" si="73"/>
        <v>128.79252072901662</v>
      </c>
      <c r="U437" s="4">
        <f t="shared" si="72"/>
        <v>-1.0730589797092752E-2</v>
      </c>
      <c r="V437" s="5">
        <f>T437/MAX($T$14:T437)-1</f>
        <v>-2.0096069049611254E-2</v>
      </c>
      <c r="AB437" s="3"/>
    </row>
    <row r="438" spans="1:28" x14ac:dyDescent="0.25">
      <c r="A438" s="6">
        <v>44846</v>
      </c>
      <c r="B438">
        <v>1327682.1299999999</v>
      </c>
      <c r="C438">
        <v>1235743.6299999999</v>
      </c>
      <c r="D438">
        <v>1285364.6299999999</v>
      </c>
      <c r="E438">
        <v>1288529.1299999999</v>
      </c>
      <c r="F438">
        <v>1294105.3799999999</v>
      </c>
      <c r="G438">
        <v>1342116.8799999999</v>
      </c>
      <c r="H438">
        <v>1300472.3799999999</v>
      </c>
      <c r="I438">
        <v>1210029.5</v>
      </c>
      <c r="K438" s="5">
        <f t="shared" si="64"/>
        <v>0</v>
      </c>
      <c r="L438" s="5">
        <f t="shared" si="65"/>
        <v>0</v>
      </c>
      <c r="M438" s="5">
        <f t="shared" si="66"/>
        <v>0</v>
      </c>
      <c r="N438" s="5">
        <f t="shared" si="67"/>
        <v>0</v>
      </c>
      <c r="O438" s="5">
        <f t="shared" si="68"/>
        <v>0</v>
      </c>
      <c r="P438" s="5">
        <f t="shared" si="69"/>
        <v>0</v>
      </c>
      <c r="Q438" s="5">
        <f t="shared" si="70"/>
        <v>0</v>
      </c>
      <c r="R438" s="5">
        <f t="shared" si="71"/>
        <v>0</v>
      </c>
      <c r="T438" s="7">
        <f t="shared" si="73"/>
        <v>128.79252072901662</v>
      </c>
      <c r="U438" s="4">
        <f t="shared" si="72"/>
        <v>0</v>
      </c>
      <c r="V438" s="5">
        <f>T438/MAX($T$14:T438)-1</f>
        <v>-2.0096069049611254E-2</v>
      </c>
      <c r="AB438" s="3"/>
    </row>
    <row r="439" spans="1:28" x14ac:dyDescent="0.25">
      <c r="A439" s="6">
        <v>44847</v>
      </c>
      <c r="B439">
        <v>1329506.3799999999</v>
      </c>
      <c r="C439">
        <v>1234718.3799999999</v>
      </c>
      <c r="D439">
        <v>1283787.6299999999</v>
      </c>
      <c r="E439">
        <v>1287587.75</v>
      </c>
      <c r="F439">
        <v>1292326.3799999999</v>
      </c>
      <c r="G439">
        <v>1340831.6299999999</v>
      </c>
      <c r="H439">
        <v>1298877</v>
      </c>
      <c r="I439">
        <v>1209596.8799999999</v>
      </c>
      <c r="K439" s="5">
        <f t="shared" si="64"/>
        <v>1.3740111121327558E-3</v>
      </c>
      <c r="L439" s="5">
        <f t="shared" si="65"/>
        <v>-8.296623790809976E-4</v>
      </c>
      <c r="M439" s="5">
        <f t="shared" si="66"/>
        <v>-1.2268892135299803E-3</v>
      </c>
      <c r="N439" s="5">
        <f t="shared" si="67"/>
        <v>-7.3058495774935839E-4</v>
      </c>
      <c r="O439" s="5">
        <f t="shared" si="68"/>
        <v>-1.374694849039293E-3</v>
      </c>
      <c r="P439" s="5">
        <f t="shared" si="69"/>
        <v>-9.5762896596607305E-4</v>
      </c>
      <c r="Q439" s="5">
        <f t="shared" si="70"/>
        <v>-1.226769614284251E-3</v>
      </c>
      <c r="R439" s="5">
        <f t="shared" si="71"/>
        <v>-3.575284734794737E-4</v>
      </c>
      <c r="T439" s="7">
        <f t="shared" si="73"/>
        <v>128.70671677965464</v>
      </c>
      <c r="U439" s="4">
        <f t="shared" si="72"/>
        <v>-6.6621841762458389E-4</v>
      </c>
      <c r="V439" s="5">
        <f>T439/MAX($T$14:T439)-1</f>
        <v>-2.0748899095913154E-2</v>
      </c>
      <c r="AB439" s="3"/>
    </row>
    <row r="440" spans="1:28" x14ac:dyDescent="0.25">
      <c r="A440" s="6">
        <v>44848</v>
      </c>
      <c r="B440">
        <v>1313449.5</v>
      </c>
      <c r="C440">
        <v>1225250.8799999999</v>
      </c>
      <c r="D440">
        <v>1274350.5</v>
      </c>
      <c r="E440">
        <v>1283141.6299999999</v>
      </c>
      <c r="F440">
        <v>1282978.8799999999</v>
      </c>
      <c r="G440">
        <v>1330687.25</v>
      </c>
      <c r="H440">
        <v>1286812.1299999999</v>
      </c>
      <c r="I440">
        <v>1205061</v>
      </c>
      <c r="K440" s="5">
        <f t="shared" si="64"/>
        <v>-1.2077324517991372E-2</v>
      </c>
      <c r="L440" s="5">
        <f t="shared" si="65"/>
        <v>-7.667740395992162E-3</v>
      </c>
      <c r="M440" s="5">
        <f t="shared" si="66"/>
        <v>-7.3510055553346332E-3</v>
      </c>
      <c r="N440" s="5">
        <f t="shared" si="67"/>
        <v>-3.4530617427822596E-3</v>
      </c>
      <c r="O440" s="5">
        <f t="shared" si="68"/>
        <v>-7.23307992830724E-3</v>
      </c>
      <c r="P440" s="5">
        <f t="shared" si="69"/>
        <v>-7.5657373923971871E-3</v>
      </c>
      <c r="Q440" s="5">
        <f t="shared" si="70"/>
        <v>-9.2886932326926575E-3</v>
      </c>
      <c r="R440" s="5">
        <f t="shared" si="71"/>
        <v>-3.7499104660387861E-3</v>
      </c>
      <c r="T440" s="7">
        <f t="shared" si="73"/>
        <v>127.76737408334068</v>
      </c>
      <c r="U440" s="4">
        <f t="shared" si="72"/>
        <v>-7.2983191539420372E-3</v>
      </c>
      <c r="V440" s="5">
        <f>T440/MAX($T$14:T440)-1</f>
        <v>-2.7895786162160374E-2</v>
      </c>
      <c r="AB440" s="3"/>
    </row>
    <row r="441" spans="1:28" x14ac:dyDescent="0.25">
      <c r="A441" s="6">
        <v>44851</v>
      </c>
      <c r="B441">
        <v>1322646.3799999999</v>
      </c>
      <c r="C441">
        <v>1228725.3799999999</v>
      </c>
      <c r="D441">
        <v>1280057.1299999999</v>
      </c>
      <c r="E441">
        <v>1289317.3799999999</v>
      </c>
      <c r="F441">
        <v>1290084.6299999999</v>
      </c>
      <c r="G441">
        <v>1334460.6299999999</v>
      </c>
      <c r="H441">
        <v>1291072.25</v>
      </c>
      <c r="I441">
        <v>1210861</v>
      </c>
      <c r="K441" s="5">
        <f t="shared" si="64"/>
        <v>7.0020811610951306E-3</v>
      </c>
      <c r="L441" s="5">
        <f t="shared" si="65"/>
        <v>2.8357457698786614E-3</v>
      </c>
      <c r="M441" s="5">
        <f t="shared" si="66"/>
        <v>4.4780694165380552E-3</v>
      </c>
      <c r="N441" s="5">
        <f t="shared" si="67"/>
        <v>4.8129916882206913E-3</v>
      </c>
      <c r="O441" s="5">
        <f t="shared" si="68"/>
        <v>5.5384777651210637E-3</v>
      </c>
      <c r="P441" s="5">
        <f t="shared" si="69"/>
        <v>2.8356625495584709E-3</v>
      </c>
      <c r="Q441" s="5">
        <f t="shared" si="70"/>
        <v>3.3105998153748484E-3</v>
      </c>
      <c r="R441" s="5">
        <f t="shared" si="71"/>
        <v>4.8130343609160686E-3</v>
      </c>
      <c r="T441" s="7">
        <f t="shared" si="73"/>
        <v>128.33636472313944</v>
      </c>
      <c r="U441" s="4">
        <f t="shared" si="72"/>
        <v>4.4533328158378738E-3</v>
      </c>
      <c r="V441" s="5">
        <f>T441/MAX($T$14:T441)-1</f>
        <v>-2.3566682566262265E-2</v>
      </c>
      <c r="AB441" s="3"/>
    </row>
    <row r="442" spans="1:28" x14ac:dyDescent="0.25">
      <c r="A442" s="6">
        <v>44852</v>
      </c>
      <c r="B442">
        <v>1328011.1299999999</v>
      </c>
      <c r="C442">
        <v>1231473.75</v>
      </c>
      <c r="D442">
        <v>1287973</v>
      </c>
      <c r="E442">
        <v>1297554.3799999999</v>
      </c>
      <c r="F442">
        <v>1298575.25</v>
      </c>
      <c r="G442">
        <v>1337767.8799999999</v>
      </c>
      <c r="H442">
        <v>1299056.1299999999</v>
      </c>
      <c r="I442">
        <v>1218596.75</v>
      </c>
      <c r="K442" s="5">
        <f t="shared" si="64"/>
        <v>4.0560727955116782E-3</v>
      </c>
      <c r="L442" s="5">
        <f t="shared" si="65"/>
        <v>2.2367650613679402E-3</v>
      </c>
      <c r="M442" s="5">
        <f t="shared" si="66"/>
        <v>6.1839974283024457E-3</v>
      </c>
      <c r="N442" s="5">
        <f t="shared" si="67"/>
        <v>6.3886519547267095E-3</v>
      </c>
      <c r="O442" s="5">
        <f t="shared" si="68"/>
        <v>6.5814441956417724E-3</v>
      </c>
      <c r="P442" s="5">
        <f t="shared" si="69"/>
        <v>2.4783421298835151E-3</v>
      </c>
      <c r="Q442" s="5">
        <f t="shared" si="70"/>
        <v>6.1839141845081436E-3</v>
      </c>
      <c r="R442" s="5">
        <f t="shared" si="71"/>
        <v>6.3886358549825051E-3</v>
      </c>
      <c r="T442" s="7">
        <f t="shared" si="73"/>
        <v>128.98603265572132</v>
      </c>
      <c r="U442" s="4">
        <f t="shared" si="72"/>
        <v>5.0622279506155887E-3</v>
      </c>
      <c r="V442" s="5">
        <f>T442/MAX($T$14:T442)-1</f>
        <v>-1.8623754534836778E-2</v>
      </c>
      <c r="AB442" s="3"/>
    </row>
    <row r="443" spans="1:28" x14ac:dyDescent="0.25">
      <c r="A443" s="6">
        <v>44853</v>
      </c>
      <c r="B443">
        <v>1328011.1299999999</v>
      </c>
      <c r="C443">
        <v>1230456.1299999999</v>
      </c>
      <c r="D443">
        <v>1287973</v>
      </c>
      <c r="E443">
        <v>1297554.3799999999</v>
      </c>
      <c r="F443">
        <v>1298575.25</v>
      </c>
      <c r="G443">
        <v>1337767.8799999999</v>
      </c>
      <c r="H443">
        <v>1299056.1299999999</v>
      </c>
      <c r="I443">
        <v>1217422.5</v>
      </c>
      <c r="K443" s="5">
        <f t="shared" si="64"/>
        <v>0</v>
      </c>
      <c r="L443" s="5">
        <f t="shared" si="65"/>
        <v>-8.2634323305719182E-4</v>
      </c>
      <c r="M443" s="5">
        <f t="shared" si="66"/>
        <v>0</v>
      </c>
      <c r="N443" s="5">
        <f t="shared" si="67"/>
        <v>0</v>
      </c>
      <c r="O443" s="5">
        <f t="shared" si="68"/>
        <v>0</v>
      </c>
      <c r="P443" s="5">
        <f t="shared" si="69"/>
        <v>0</v>
      </c>
      <c r="Q443" s="5">
        <f t="shared" si="70"/>
        <v>0</v>
      </c>
      <c r="R443" s="5">
        <f t="shared" si="71"/>
        <v>-9.6360834705988552E-4</v>
      </c>
      <c r="T443" s="7">
        <f t="shared" si="73"/>
        <v>128.95717281160066</v>
      </c>
      <c r="U443" s="4">
        <f t="shared" si="72"/>
        <v>-2.2374394751463467E-4</v>
      </c>
      <c r="V443" s="5">
        <f>T443/MAX($T$14:T443)-1</f>
        <v>-1.88433315299944E-2</v>
      </c>
      <c r="AB443" s="3"/>
    </row>
    <row r="444" spans="1:28" x14ac:dyDescent="0.25">
      <c r="A444" s="6">
        <v>44854</v>
      </c>
      <c r="B444">
        <v>1324827.75</v>
      </c>
      <c r="C444">
        <v>1231637.1299999999</v>
      </c>
      <c r="D444">
        <v>1287973</v>
      </c>
      <c r="E444">
        <v>1297554.3799999999</v>
      </c>
      <c r="F444">
        <v>1298575.25</v>
      </c>
      <c r="G444">
        <v>1337767.8799999999</v>
      </c>
      <c r="H444">
        <v>1295901.6299999999</v>
      </c>
      <c r="I444">
        <v>1219504.75</v>
      </c>
      <c r="K444" s="5">
        <f t="shared" si="64"/>
        <v>-2.3971034037943983E-3</v>
      </c>
      <c r="L444" s="5">
        <f t="shared" si="65"/>
        <v>9.5980666941786197E-4</v>
      </c>
      <c r="M444" s="5">
        <f t="shared" si="66"/>
        <v>0</v>
      </c>
      <c r="N444" s="5">
        <f t="shared" si="67"/>
        <v>0</v>
      </c>
      <c r="O444" s="5">
        <f t="shared" si="68"/>
        <v>0</v>
      </c>
      <c r="P444" s="5">
        <f t="shared" si="69"/>
        <v>0</v>
      </c>
      <c r="Q444" s="5">
        <f t="shared" si="70"/>
        <v>-2.4283015392105867E-3</v>
      </c>
      <c r="R444" s="5">
        <f t="shared" si="71"/>
        <v>1.7103758144769721E-3</v>
      </c>
      <c r="T444" s="7">
        <f t="shared" si="73"/>
        <v>128.9224313872123</v>
      </c>
      <c r="U444" s="4">
        <f t="shared" si="72"/>
        <v>-2.6940280738876887E-4</v>
      </c>
      <c r="V444" s="5">
        <f>T444/MAX($T$14:T444)-1</f>
        <v>-1.9107657890968355E-2</v>
      </c>
      <c r="AB444" s="3"/>
    </row>
    <row r="445" spans="1:28" x14ac:dyDescent="0.25">
      <c r="A445" s="6">
        <v>44855</v>
      </c>
      <c r="B445">
        <v>1318888.8799999999</v>
      </c>
      <c r="C445">
        <v>1227597.25</v>
      </c>
      <c r="D445">
        <v>1284967.3799999999</v>
      </c>
      <c r="E445">
        <v>1294526.5</v>
      </c>
      <c r="F445">
        <v>1295367.3799999999</v>
      </c>
      <c r="G445">
        <v>1335105.3799999999</v>
      </c>
      <c r="H445">
        <v>1289308.75</v>
      </c>
      <c r="I445">
        <v>1215829.1299999999</v>
      </c>
      <c r="K445" s="5">
        <f t="shared" si="64"/>
        <v>-4.4827487950792611E-3</v>
      </c>
      <c r="L445" s="5">
        <f t="shared" si="65"/>
        <v>-3.2800894854476681E-3</v>
      </c>
      <c r="M445" s="5">
        <f t="shared" si="66"/>
        <v>-2.333604819355739E-3</v>
      </c>
      <c r="N445" s="5">
        <f t="shared" si="67"/>
        <v>-2.3335284028711545E-3</v>
      </c>
      <c r="O445" s="5">
        <f t="shared" si="68"/>
        <v>-2.4702996611094541E-3</v>
      </c>
      <c r="P445" s="5">
        <f t="shared" si="69"/>
        <v>-1.9902555890338736E-3</v>
      </c>
      <c r="Q445" s="5">
        <f t="shared" si="70"/>
        <v>-5.0874849196693717E-3</v>
      </c>
      <c r="R445" s="5">
        <f t="shared" si="71"/>
        <v>-3.0140268006336735E-3</v>
      </c>
      <c r="T445" s="7">
        <f t="shared" si="73"/>
        <v>128.51967709155133</v>
      </c>
      <c r="U445" s="4">
        <f t="shared" si="72"/>
        <v>-3.1240048091500244E-3</v>
      </c>
      <c r="V445" s="5">
        <f>T445/MAX($T$14:T445)-1</f>
        <v>-2.2171970284975528E-2</v>
      </c>
      <c r="AB445" s="3"/>
    </row>
    <row r="446" spans="1:28" x14ac:dyDescent="0.25">
      <c r="A446" s="6">
        <v>44858</v>
      </c>
      <c r="B446">
        <v>1335849.25</v>
      </c>
      <c r="C446">
        <v>1242850.75</v>
      </c>
      <c r="D446">
        <v>1292458.6299999999</v>
      </c>
      <c r="E446">
        <v>1302073.3799999999</v>
      </c>
      <c r="F446">
        <v>1302539.6299999999</v>
      </c>
      <c r="G446">
        <v>1343869.38</v>
      </c>
      <c r="H446">
        <v>1304387.5</v>
      </c>
      <c r="I446">
        <v>1231439.8799999999</v>
      </c>
      <c r="K446" s="5">
        <f t="shared" si="64"/>
        <v>1.2859589808657867E-2</v>
      </c>
      <c r="L446" s="5">
        <f t="shared" si="65"/>
        <v>1.2425492155509366E-2</v>
      </c>
      <c r="M446" s="5">
        <f t="shared" si="66"/>
        <v>5.8299145305928946E-3</v>
      </c>
      <c r="N446" s="5">
        <f t="shared" si="67"/>
        <v>5.829838168627699E-3</v>
      </c>
      <c r="O446" s="5">
        <f t="shared" si="68"/>
        <v>5.5368462343092784E-3</v>
      </c>
      <c r="P446" s="5">
        <f t="shared" si="69"/>
        <v>6.5642758476487373E-3</v>
      </c>
      <c r="Q446" s="5">
        <f t="shared" si="70"/>
        <v>1.1695220403956874E-2</v>
      </c>
      <c r="R446" s="5">
        <f t="shared" si="71"/>
        <v>1.2839592023921931E-2</v>
      </c>
      <c r="T446" s="7">
        <f t="shared" si="73"/>
        <v>129.70174917833768</v>
      </c>
      <c r="U446" s="4">
        <f t="shared" si="72"/>
        <v>9.1975961466530809E-3</v>
      </c>
      <c r="V446" s="5">
        <f>T446/MAX($T$14:T446)-1</f>
        <v>-1.3178302966779243E-2</v>
      </c>
      <c r="AB446" s="3"/>
    </row>
    <row r="447" spans="1:28" x14ac:dyDescent="0.25">
      <c r="A447" s="6">
        <v>44859</v>
      </c>
      <c r="B447">
        <v>1346339.63</v>
      </c>
      <c r="C447">
        <v>1244434.25</v>
      </c>
      <c r="D447">
        <v>1284950.5</v>
      </c>
      <c r="E447">
        <v>1298088</v>
      </c>
      <c r="F447">
        <v>1306671.1299999999</v>
      </c>
      <c r="G447">
        <v>1337819.8799999999</v>
      </c>
      <c r="H447">
        <v>1296810.1299999999</v>
      </c>
      <c r="I447">
        <v>1232258.6299999999</v>
      </c>
      <c r="K447" s="5">
        <f t="shared" si="64"/>
        <v>7.8529669421905091E-3</v>
      </c>
      <c r="L447" s="5">
        <f t="shared" si="65"/>
        <v>1.2740870132637028E-3</v>
      </c>
      <c r="M447" s="5">
        <f t="shared" si="66"/>
        <v>-5.8091840045974008E-3</v>
      </c>
      <c r="N447" s="5">
        <f t="shared" si="67"/>
        <v>-3.0607952372084801E-3</v>
      </c>
      <c r="O447" s="5">
        <f t="shared" si="68"/>
        <v>3.1718804594067507E-3</v>
      </c>
      <c r="P447" s="5">
        <f t="shared" si="69"/>
        <v>-4.5015535661657724E-3</v>
      </c>
      <c r="Q447" s="5">
        <f t="shared" si="70"/>
        <v>-5.8091403053157631E-3</v>
      </c>
      <c r="R447" s="5">
        <f t="shared" si="71"/>
        <v>6.6487208453902547E-4</v>
      </c>
      <c r="T447" s="7">
        <f t="shared" si="73"/>
        <v>129.60095686905896</v>
      </c>
      <c r="U447" s="4">
        <f t="shared" si="72"/>
        <v>-7.7710832673592856E-4</v>
      </c>
      <c r="V447" s="5">
        <f>T447/MAX($T$14:T447)-1</f>
        <v>-1.3945170324547562E-2</v>
      </c>
      <c r="AB447" s="3"/>
    </row>
    <row r="448" spans="1:28" x14ac:dyDescent="0.25">
      <c r="A448" s="6">
        <v>44861</v>
      </c>
      <c r="B448">
        <v>1342286</v>
      </c>
      <c r="C448">
        <v>1244434.25</v>
      </c>
      <c r="D448">
        <v>1284950.5</v>
      </c>
      <c r="E448">
        <v>1298088</v>
      </c>
      <c r="F448">
        <v>1306671.1299999999</v>
      </c>
      <c r="G448">
        <v>1337819.8799999999</v>
      </c>
      <c r="H448">
        <v>1296810.1299999999</v>
      </c>
      <c r="I448">
        <v>1231185.1299999999</v>
      </c>
      <c r="K448" s="5">
        <f t="shared" si="64"/>
        <v>-3.0108524696698113E-3</v>
      </c>
      <c r="L448" s="5">
        <f t="shared" si="65"/>
        <v>0</v>
      </c>
      <c r="M448" s="5">
        <f t="shared" si="66"/>
        <v>0</v>
      </c>
      <c r="N448" s="5">
        <f t="shared" si="67"/>
        <v>0</v>
      </c>
      <c r="O448" s="5">
        <f t="shared" si="68"/>
        <v>0</v>
      </c>
      <c r="P448" s="5">
        <f t="shared" si="69"/>
        <v>0</v>
      </c>
      <c r="Q448" s="5">
        <f t="shared" si="70"/>
        <v>0</v>
      </c>
      <c r="R448" s="5">
        <f t="shared" si="71"/>
        <v>-8.7116452168811698E-4</v>
      </c>
      <c r="T448" s="7">
        <f t="shared" si="73"/>
        <v>129.53806772947624</v>
      </c>
      <c r="U448" s="4">
        <f t="shared" si="72"/>
        <v>-4.8525212391974104E-4</v>
      </c>
      <c r="V448" s="5">
        <f>T448/MAX($T$14:T448)-1</f>
        <v>-1.4423655524948731E-2</v>
      </c>
      <c r="AB448" s="3"/>
    </row>
    <row r="449" spans="1:28" x14ac:dyDescent="0.25">
      <c r="A449" s="6">
        <v>44866</v>
      </c>
      <c r="B449">
        <v>1336076.8799999999</v>
      </c>
      <c r="C449">
        <v>1234098.3799999999</v>
      </c>
      <c r="D449">
        <v>1278857.8799999999</v>
      </c>
      <c r="E449">
        <v>1298088</v>
      </c>
      <c r="F449">
        <v>1300127.8799999999</v>
      </c>
      <c r="G449">
        <v>1326861.1299999999</v>
      </c>
      <c r="H449">
        <v>1290661.25</v>
      </c>
      <c r="I449">
        <v>1231185.1299999999</v>
      </c>
      <c r="K449" s="5">
        <f t="shared" si="64"/>
        <v>-4.6257801988548453E-3</v>
      </c>
      <c r="L449" s="5">
        <f t="shared" si="65"/>
        <v>-8.305677861245031E-3</v>
      </c>
      <c r="M449" s="5">
        <f t="shared" si="66"/>
        <v>-4.7415211714382233E-3</v>
      </c>
      <c r="N449" s="5">
        <f t="shared" si="67"/>
        <v>0</v>
      </c>
      <c r="O449" s="5">
        <f t="shared" si="68"/>
        <v>-5.0075721807675277E-3</v>
      </c>
      <c r="P449" s="5">
        <f t="shared" si="69"/>
        <v>-8.1914988436261327E-3</v>
      </c>
      <c r="Q449" s="5">
        <f t="shared" si="70"/>
        <v>-4.7415422333259016E-3</v>
      </c>
      <c r="R449" s="5">
        <f t="shared" si="71"/>
        <v>0</v>
      </c>
      <c r="T449" s="7">
        <f t="shared" si="73"/>
        <v>128.96140323498082</v>
      </c>
      <c r="U449" s="4">
        <f t="shared" si="72"/>
        <v>-4.4516990611572077E-3</v>
      </c>
      <c r="V449" s="5">
        <f>T449/MAX($T$14:T449)-1</f>
        <v>-1.8811144812347025E-2</v>
      </c>
      <c r="AB449" s="3"/>
    </row>
    <row r="450" spans="1:28" x14ac:dyDescent="0.25">
      <c r="A450" s="6">
        <v>44867</v>
      </c>
      <c r="B450">
        <v>1332124.25</v>
      </c>
      <c r="C450">
        <v>1234098.3799999999</v>
      </c>
      <c r="D450">
        <v>1278857.8799999999</v>
      </c>
      <c r="E450">
        <v>1298088</v>
      </c>
      <c r="F450">
        <v>1300127.8799999999</v>
      </c>
      <c r="G450">
        <v>1326861.1299999999</v>
      </c>
      <c r="H450">
        <v>1290661.25</v>
      </c>
      <c r="I450">
        <v>1231185.1299999999</v>
      </c>
      <c r="K450" s="5">
        <f t="shared" si="64"/>
        <v>-2.9583851492137603E-3</v>
      </c>
      <c r="L450" s="5">
        <f t="shared" si="65"/>
        <v>0</v>
      </c>
      <c r="M450" s="5">
        <f t="shared" si="66"/>
        <v>0</v>
      </c>
      <c r="N450" s="5">
        <f t="shared" si="67"/>
        <v>0</v>
      </c>
      <c r="O450" s="5">
        <f t="shared" si="68"/>
        <v>0</v>
      </c>
      <c r="P450" s="5">
        <f t="shared" si="69"/>
        <v>0</v>
      </c>
      <c r="Q450" s="5">
        <f t="shared" si="70"/>
        <v>0</v>
      </c>
      <c r="R450" s="5">
        <f t="shared" si="71"/>
        <v>0</v>
      </c>
      <c r="T450" s="7">
        <f t="shared" si="73"/>
        <v>128.91371354746181</v>
      </c>
      <c r="U450" s="4">
        <f t="shared" si="72"/>
        <v>-3.6979814365172003E-4</v>
      </c>
      <c r="V450" s="5">
        <f>T450/MAX($T$14:T450)-1</f>
        <v>-1.9173986629567041E-2</v>
      </c>
      <c r="AB450" s="3"/>
    </row>
    <row r="451" spans="1:28" x14ac:dyDescent="0.25">
      <c r="A451" s="6">
        <v>44868</v>
      </c>
      <c r="B451">
        <v>1326849.75</v>
      </c>
      <c r="C451">
        <v>1231354.75</v>
      </c>
      <c r="D451">
        <v>1276597.3799999999</v>
      </c>
      <c r="E451">
        <v>1298088</v>
      </c>
      <c r="F451">
        <v>1297823.6299999999</v>
      </c>
      <c r="G451">
        <v>1323911.25</v>
      </c>
      <c r="H451">
        <v>1288379.8799999999</v>
      </c>
      <c r="I451">
        <v>1229213.1299999999</v>
      </c>
      <c r="K451" s="5">
        <f t="shared" si="64"/>
        <v>-3.9594654928022388E-3</v>
      </c>
      <c r="L451" s="5">
        <f t="shared" si="65"/>
        <v>-2.2231858046842801E-3</v>
      </c>
      <c r="M451" s="5">
        <f t="shared" si="66"/>
        <v>-1.7675928149264442E-3</v>
      </c>
      <c r="N451" s="5">
        <f t="shared" si="67"/>
        <v>0</v>
      </c>
      <c r="O451" s="5">
        <f t="shared" si="68"/>
        <v>-1.7723256576883673E-3</v>
      </c>
      <c r="P451" s="5">
        <f t="shared" si="69"/>
        <v>-2.2232017603830423E-3</v>
      </c>
      <c r="Q451" s="5">
        <f t="shared" si="70"/>
        <v>-1.7675978108121493E-3</v>
      </c>
      <c r="R451" s="5">
        <f t="shared" si="71"/>
        <v>-1.6017087535812324E-3</v>
      </c>
      <c r="T451" s="7">
        <f t="shared" si="73"/>
        <v>128.66692309865181</v>
      </c>
      <c r="U451" s="4">
        <f t="shared" si="72"/>
        <v>-1.9143847618597193E-3</v>
      </c>
      <c r="V451" s="5">
        <f>T451/MAX($T$14:T451)-1</f>
        <v>-2.1051665003599007E-2</v>
      </c>
      <c r="AB451" s="3"/>
    </row>
    <row r="452" spans="1:28" x14ac:dyDescent="0.25">
      <c r="A452" s="6">
        <v>44869</v>
      </c>
      <c r="B452">
        <v>1327449.3799999999</v>
      </c>
      <c r="C452">
        <v>1225606.3799999999</v>
      </c>
      <c r="D452">
        <v>1277175.1299999999</v>
      </c>
      <c r="E452">
        <v>1294448.25</v>
      </c>
      <c r="F452">
        <v>1298410.1299999999</v>
      </c>
      <c r="G452">
        <v>1317730.75</v>
      </c>
      <c r="H452">
        <v>1288962.8799999999</v>
      </c>
      <c r="I452">
        <v>1224123.25</v>
      </c>
      <c r="K452" s="5">
        <f t="shared" si="64"/>
        <v>4.5192004595828728E-4</v>
      </c>
      <c r="L452" s="5">
        <f t="shared" si="65"/>
        <v>-4.6683297400689217E-3</v>
      </c>
      <c r="M452" s="5">
        <f t="shared" si="66"/>
        <v>4.5257025359091152E-4</v>
      </c>
      <c r="N452" s="5">
        <f t="shared" si="67"/>
        <v>-2.8039316286723182E-3</v>
      </c>
      <c r="O452" s="5">
        <f t="shared" si="68"/>
        <v>4.5191040326497678E-4</v>
      </c>
      <c r="P452" s="5">
        <f t="shared" si="69"/>
        <v>-4.668364288013982E-3</v>
      </c>
      <c r="Q452" s="5">
        <f t="shared" si="70"/>
        <v>4.5250629030313405E-4</v>
      </c>
      <c r="R452" s="5">
        <f t="shared" si="71"/>
        <v>-4.1407627983927053E-3</v>
      </c>
      <c r="T452" s="7">
        <f t="shared" si="73"/>
        <v>128.4341568912366</v>
      </c>
      <c r="U452" s="4">
        <f t="shared" si="72"/>
        <v>-1.8090601827538272E-3</v>
      </c>
      <c r="V452" s="5">
        <f>T452/MAX($T$14:T452)-1</f>
        <v>-2.2822641457414083E-2</v>
      </c>
      <c r="AB452" s="3"/>
    </row>
    <row r="453" spans="1:28" x14ac:dyDescent="0.25">
      <c r="A453" s="6">
        <v>44872</v>
      </c>
      <c r="B453">
        <v>1330658.5</v>
      </c>
      <c r="C453">
        <v>1230116.6299999999</v>
      </c>
      <c r="D453">
        <v>1273788.3799999999</v>
      </c>
      <c r="E453">
        <v>1278869.25</v>
      </c>
      <c r="F453">
        <v>1291967.6299999999</v>
      </c>
      <c r="G453">
        <v>1303973.75</v>
      </c>
      <c r="H453">
        <v>1285544.8799999999</v>
      </c>
      <c r="I453">
        <v>1216165.1299999999</v>
      </c>
      <c r="K453" s="5">
        <f t="shared" si="64"/>
        <v>2.41750837986765E-3</v>
      </c>
      <c r="L453" s="5">
        <f t="shared" si="65"/>
        <v>3.6800151121929581E-3</v>
      </c>
      <c r="M453" s="5">
        <f t="shared" si="66"/>
        <v>-2.6517506647659728E-3</v>
      </c>
      <c r="N453" s="5">
        <f t="shared" si="67"/>
        <v>-1.2035243587373956E-2</v>
      </c>
      <c r="O453" s="5">
        <f t="shared" si="68"/>
        <v>-4.9618374434586832E-3</v>
      </c>
      <c r="P453" s="5">
        <f t="shared" si="69"/>
        <v>-1.0439917259273179E-2</v>
      </c>
      <c r="Q453" s="5">
        <f t="shared" si="70"/>
        <v>-2.6517443233120552E-3</v>
      </c>
      <c r="R453" s="5">
        <f t="shared" si="71"/>
        <v>-6.5010774037663754E-3</v>
      </c>
      <c r="T453" s="7">
        <f t="shared" si="73"/>
        <v>127.90205342163699</v>
      </c>
      <c r="U453" s="4">
        <f t="shared" si="72"/>
        <v>-4.1430058987362017E-3</v>
      </c>
      <c r="V453" s="5">
        <f>T453/MAX($T$14:T453)-1</f>
        <v>-2.6871093017967418E-2</v>
      </c>
      <c r="AB453" s="3"/>
    </row>
    <row r="454" spans="1:28" x14ac:dyDescent="0.25">
      <c r="A454" s="6">
        <v>44874</v>
      </c>
      <c r="B454">
        <v>1331142.25</v>
      </c>
      <c r="C454">
        <v>1230116.6299999999</v>
      </c>
      <c r="D454">
        <v>1273276.8799999999</v>
      </c>
      <c r="E454">
        <v>1278869.25</v>
      </c>
      <c r="F454">
        <v>1291967.6299999999</v>
      </c>
      <c r="G454">
        <v>1303973.75</v>
      </c>
      <c r="H454">
        <v>1285341.75</v>
      </c>
      <c r="I454">
        <v>1215742.5</v>
      </c>
      <c r="K454" s="5">
        <f t="shared" si="64"/>
        <v>3.635418103142829E-4</v>
      </c>
      <c r="L454" s="5">
        <f t="shared" si="65"/>
        <v>0</v>
      </c>
      <c r="M454" s="5">
        <f t="shared" si="66"/>
        <v>-4.0155806728270349E-4</v>
      </c>
      <c r="N454" s="5">
        <f t="shared" si="67"/>
        <v>0</v>
      </c>
      <c r="O454" s="5">
        <f t="shared" si="68"/>
        <v>0</v>
      </c>
      <c r="P454" s="5">
        <f t="shared" si="69"/>
        <v>0</v>
      </c>
      <c r="Q454" s="5">
        <f t="shared" si="70"/>
        <v>-1.5801081950550522E-4</v>
      </c>
      <c r="R454" s="5">
        <f t="shared" si="71"/>
        <v>-3.4751037468072621E-4</v>
      </c>
      <c r="T454" s="7">
        <f t="shared" si="73"/>
        <v>127.89336347712272</v>
      </c>
      <c r="U454" s="4">
        <f t="shared" si="72"/>
        <v>-6.7942181394331502E-5</v>
      </c>
      <c r="V454" s="5">
        <f>T454/MAX($T$14:T454)-1</f>
        <v>-2.6937209518685612E-2</v>
      </c>
      <c r="AB454" s="3"/>
    </row>
    <row r="455" spans="1:28" x14ac:dyDescent="0.25">
      <c r="A455" s="6">
        <v>44875</v>
      </c>
      <c r="B455">
        <v>1328418.75</v>
      </c>
      <c r="C455">
        <v>1227247.5</v>
      </c>
      <c r="D455">
        <v>1272391.3799999999</v>
      </c>
      <c r="E455">
        <v>1278869.25</v>
      </c>
      <c r="F455">
        <v>1288790.1299999999</v>
      </c>
      <c r="G455">
        <v>1300673.1299999999</v>
      </c>
      <c r="H455">
        <v>1284550.8799999999</v>
      </c>
      <c r="I455">
        <v>1214748.1299999999</v>
      </c>
      <c r="K455" s="5">
        <f t="shared" si="64"/>
        <v>-2.0459871963345311E-3</v>
      </c>
      <c r="L455" s="5">
        <f t="shared" si="65"/>
        <v>-2.3324048549769882E-3</v>
      </c>
      <c r="M455" s="5">
        <f t="shared" si="66"/>
        <v>-6.9544968098378401E-4</v>
      </c>
      <c r="N455" s="5">
        <f t="shared" si="67"/>
        <v>0</v>
      </c>
      <c r="O455" s="5">
        <f t="shared" si="68"/>
        <v>-2.4594269440016969E-3</v>
      </c>
      <c r="P455" s="5">
        <f t="shared" si="69"/>
        <v>-2.531201260761673E-3</v>
      </c>
      <c r="Q455" s="5">
        <f t="shared" si="70"/>
        <v>-6.152993941106466E-4</v>
      </c>
      <c r="R455" s="5">
        <f t="shared" si="71"/>
        <v>-8.1791168771361278E-4</v>
      </c>
      <c r="T455" s="7">
        <f t="shared" si="73"/>
        <v>127.70955383991122</v>
      </c>
      <c r="U455" s="4">
        <f t="shared" si="72"/>
        <v>-1.4372101273603666E-3</v>
      </c>
      <c r="V455" s="5">
        <f>T455/MAX($T$14:T455)-1</f>
        <v>-2.8335705215722928E-2</v>
      </c>
      <c r="AB455" s="3"/>
    </row>
    <row r="456" spans="1:28" x14ac:dyDescent="0.25">
      <c r="A456" s="6">
        <v>44876</v>
      </c>
      <c r="B456">
        <v>1338663.8799999999</v>
      </c>
      <c r="C456">
        <v>1232172.8799999999</v>
      </c>
      <c r="D456">
        <v>1270830.25</v>
      </c>
      <c r="E456">
        <v>1276175</v>
      </c>
      <c r="F456">
        <v>1294093.75</v>
      </c>
      <c r="G456">
        <v>1306100.6299999999</v>
      </c>
      <c r="H456">
        <v>1282974.75</v>
      </c>
      <c r="I456">
        <v>1209595.3799999999</v>
      </c>
      <c r="K456" s="5">
        <f t="shared" si="64"/>
        <v>7.7122744616484606E-3</v>
      </c>
      <c r="L456" s="5">
        <f t="shared" si="65"/>
        <v>4.0133550893359793E-3</v>
      </c>
      <c r="M456" s="5">
        <f t="shared" si="66"/>
        <v>-1.2269259478949746E-3</v>
      </c>
      <c r="N456" s="5">
        <f t="shared" si="67"/>
        <v>-2.1067439067754545E-3</v>
      </c>
      <c r="O456" s="5">
        <f t="shared" si="68"/>
        <v>4.115192905768339E-3</v>
      </c>
      <c r="P456" s="5">
        <f t="shared" si="69"/>
        <v>4.1728393358906324E-3</v>
      </c>
      <c r="Q456" s="5">
        <f t="shared" si="70"/>
        <v>-1.2269891559296697E-3</v>
      </c>
      <c r="R456" s="5">
        <f t="shared" si="71"/>
        <v>-4.2418258342986626E-3</v>
      </c>
      <c r="T456" s="7">
        <f t="shared" si="73"/>
        <v>127.88852564066332</v>
      </c>
      <c r="U456" s="4">
        <f t="shared" si="72"/>
        <v>1.4013971184680812E-3</v>
      </c>
      <c r="V456" s="5">
        <f>T456/MAX($T$14:T456)-1</f>
        <v>-2.6974017672893869E-2</v>
      </c>
      <c r="AB456" s="3"/>
    </row>
    <row r="457" spans="1:28" x14ac:dyDescent="0.25">
      <c r="A457" s="6">
        <v>44879</v>
      </c>
      <c r="B457">
        <v>1331953.75</v>
      </c>
      <c r="C457">
        <v>1225990.3799999999</v>
      </c>
      <c r="D457">
        <v>1264018.1299999999</v>
      </c>
      <c r="E457">
        <v>1273940.5</v>
      </c>
      <c r="F457">
        <v>1288807.6299999999</v>
      </c>
      <c r="G457">
        <v>1299493.25</v>
      </c>
      <c r="H457">
        <v>1276097.6299999999</v>
      </c>
      <c r="I457">
        <v>1204521.75</v>
      </c>
      <c r="K457" s="5">
        <f t="shared" si="64"/>
        <v>-5.0125577452645453E-3</v>
      </c>
      <c r="L457" s="5">
        <f t="shared" si="65"/>
        <v>-5.0175588996894671E-3</v>
      </c>
      <c r="M457" s="5">
        <f t="shared" si="66"/>
        <v>-5.3603697267987638E-3</v>
      </c>
      <c r="N457" s="5">
        <f t="shared" si="67"/>
        <v>-1.7509354124630727E-3</v>
      </c>
      <c r="O457" s="5">
        <f t="shared" si="68"/>
        <v>-4.0848045205380545E-3</v>
      </c>
      <c r="P457" s="5">
        <f t="shared" si="69"/>
        <v>-5.0588598215436376E-3</v>
      </c>
      <c r="Q457" s="5">
        <f t="shared" si="70"/>
        <v>-5.3602925544716795E-3</v>
      </c>
      <c r="R457" s="5">
        <f t="shared" si="71"/>
        <v>-4.1944852666351284E-3</v>
      </c>
      <c r="T457" s="7">
        <f t="shared" si="73"/>
        <v>127.31558722073888</v>
      </c>
      <c r="U457" s="4">
        <f t="shared" si="72"/>
        <v>-4.4799829934255436E-3</v>
      </c>
      <c r="V457" s="5">
        <f>T457/MAX($T$14:T457)-1</f>
        <v>-3.1333157525880506E-2</v>
      </c>
      <c r="AB457" s="3"/>
    </row>
    <row r="458" spans="1:28" x14ac:dyDescent="0.25">
      <c r="A458" s="6">
        <v>44880</v>
      </c>
      <c r="B458">
        <v>1325937.5</v>
      </c>
      <c r="C458">
        <v>1217191.25</v>
      </c>
      <c r="D458">
        <v>1258623.5</v>
      </c>
      <c r="E458">
        <v>1273940.5</v>
      </c>
      <c r="F458">
        <v>1285762.3799999999</v>
      </c>
      <c r="G458">
        <v>1287987.25</v>
      </c>
      <c r="H458">
        <v>1270651.3799999999</v>
      </c>
      <c r="I458">
        <v>1198888.1299999999</v>
      </c>
      <c r="K458" s="5">
        <f t="shared" si="64"/>
        <v>-4.516861039656983E-3</v>
      </c>
      <c r="L458" s="5">
        <f t="shared" si="65"/>
        <v>-7.1771607212773869E-3</v>
      </c>
      <c r="M458" s="5">
        <f t="shared" si="66"/>
        <v>-4.2678422658383175E-3</v>
      </c>
      <c r="N458" s="5">
        <f t="shared" si="67"/>
        <v>0</v>
      </c>
      <c r="O458" s="5">
        <f t="shared" si="68"/>
        <v>-2.3628429325794897E-3</v>
      </c>
      <c r="P458" s="5">
        <f t="shared" si="69"/>
        <v>-8.8542206740973572E-3</v>
      </c>
      <c r="Q458" s="5">
        <f t="shared" si="70"/>
        <v>-4.2678944556929777E-3</v>
      </c>
      <c r="R458" s="5">
        <f t="shared" si="71"/>
        <v>-4.6770595881727717E-3</v>
      </c>
      <c r="T458" s="7">
        <f t="shared" si="73"/>
        <v>126.74069556968389</v>
      </c>
      <c r="U458" s="4">
        <f t="shared" si="72"/>
        <v>-4.5154852096644105E-3</v>
      </c>
      <c r="V458" s="5">
        <f>T458/MAX($T$14:T458)-1</f>
        <v>-3.5707158326164778E-2</v>
      </c>
      <c r="AB458" s="3"/>
    </row>
    <row r="459" spans="1:28" x14ac:dyDescent="0.25">
      <c r="A459" s="6">
        <v>44881</v>
      </c>
      <c r="B459">
        <v>1324742.1299999999</v>
      </c>
      <c r="C459">
        <v>1216093.8799999999</v>
      </c>
      <c r="D459">
        <v>1257660</v>
      </c>
      <c r="E459">
        <v>1273190.5</v>
      </c>
      <c r="F459">
        <v>1285762.3799999999</v>
      </c>
      <c r="G459">
        <v>1287229</v>
      </c>
      <c r="H459">
        <v>1269903.3799999999</v>
      </c>
      <c r="I459">
        <v>1198124.1299999999</v>
      </c>
      <c r="K459" s="5">
        <f t="shared" si="64"/>
        <v>-9.0152816403499259E-4</v>
      </c>
      <c r="L459" s="5">
        <f t="shared" si="65"/>
        <v>-9.0155922497814345E-4</v>
      </c>
      <c r="M459" s="5">
        <f t="shared" si="66"/>
        <v>-7.6551883863607006E-4</v>
      </c>
      <c r="N459" s="5">
        <f t="shared" si="67"/>
        <v>-5.8872451264402326E-4</v>
      </c>
      <c r="O459" s="5">
        <f t="shared" si="68"/>
        <v>0</v>
      </c>
      <c r="P459" s="5">
        <f t="shared" si="69"/>
        <v>-5.8870924382214973E-4</v>
      </c>
      <c r="Q459" s="5">
        <f t="shared" si="70"/>
        <v>-5.8867444821886217E-4</v>
      </c>
      <c r="R459" s="5">
        <f t="shared" si="71"/>
        <v>-6.3725712256401668E-4</v>
      </c>
      <c r="T459" s="7">
        <f t="shared" si="73"/>
        <v>126.66192667803134</v>
      </c>
      <c r="U459" s="4">
        <f t="shared" si="72"/>
        <v>-6.2149644436228224E-4</v>
      </c>
      <c r="V459" s="5">
        <f>T459/MAX($T$14:T459)-1</f>
        <v>-3.6306462898588965E-2</v>
      </c>
      <c r="AB459" s="3"/>
    </row>
    <row r="460" spans="1:28" x14ac:dyDescent="0.25">
      <c r="A460" s="6">
        <v>44882</v>
      </c>
      <c r="B460">
        <v>1317840</v>
      </c>
      <c r="C460">
        <v>1214680.75</v>
      </c>
      <c r="D460">
        <v>1256849.8799999999</v>
      </c>
      <c r="E460">
        <v>1272336.75</v>
      </c>
      <c r="F460">
        <v>1285762.3799999999</v>
      </c>
      <c r="G460">
        <v>1286365.75</v>
      </c>
      <c r="H460">
        <v>1269051.6299999999</v>
      </c>
      <c r="I460">
        <v>1196699.1299999999</v>
      </c>
      <c r="K460" s="5">
        <f t="shared" si="64"/>
        <v>-5.2101687141178354E-3</v>
      </c>
      <c r="L460" s="5">
        <f t="shared" si="65"/>
        <v>-1.1620237740197492E-3</v>
      </c>
      <c r="M460" s="5">
        <f t="shared" si="66"/>
        <v>-6.4414865702977497E-4</v>
      </c>
      <c r="N460" s="5">
        <f t="shared" si="67"/>
        <v>-6.7055951171490769E-4</v>
      </c>
      <c r="O460" s="5">
        <f t="shared" si="68"/>
        <v>0</v>
      </c>
      <c r="P460" s="5">
        <f t="shared" si="69"/>
        <v>-6.7062659402483682E-4</v>
      </c>
      <c r="Q460" s="5">
        <f t="shared" si="70"/>
        <v>-6.7072031889547912E-4</v>
      </c>
      <c r="R460" s="5">
        <f t="shared" si="71"/>
        <v>-1.1893592360918692E-3</v>
      </c>
      <c r="T460" s="7">
        <f t="shared" si="73"/>
        <v>126.50015395752219</v>
      </c>
      <c r="U460" s="4">
        <f t="shared" si="72"/>
        <v>-1.2772008507368066E-3</v>
      </c>
      <c r="V460" s="5">
        <f>T460/MAX($T$14:T460)-1</f>
        <v>-3.7537293104024538E-2</v>
      </c>
      <c r="AB460" s="3"/>
    </row>
    <row r="461" spans="1:28" x14ac:dyDescent="0.25">
      <c r="A461" s="6">
        <v>44883</v>
      </c>
      <c r="B461">
        <v>1316537</v>
      </c>
      <c r="C461">
        <v>1211552.8799999999</v>
      </c>
      <c r="D461">
        <v>1256849.8799999999</v>
      </c>
      <c r="E461">
        <v>1272336.75</v>
      </c>
      <c r="F461">
        <v>1285762.3799999999</v>
      </c>
      <c r="G461">
        <v>1282908.5</v>
      </c>
      <c r="H461">
        <v>1269051.6299999999</v>
      </c>
      <c r="I461">
        <v>1193600.5</v>
      </c>
      <c r="K461" s="5">
        <f t="shared" si="64"/>
        <v>-9.8873914891028925E-4</v>
      </c>
      <c r="L461" s="5">
        <f t="shared" si="65"/>
        <v>-2.5750552151255768E-3</v>
      </c>
      <c r="M461" s="5">
        <f t="shared" si="66"/>
        <v>0</v>
      </c>
      <c r="N461" s="5">
        <f t="shared" si="67"/>
        <v>0</v>
      </c>
      <c r="O461" s="5">
        <f t="shared" si="68"/>
        <v>0</v>
      </c>
      <c r="P461" s="5">
        <f t="shared" si="69"/>
        <v>-2.6876104249510258E-3</v>
      </c>
      <c r="Q461" s="5">
        <f t="shared" si="70"/>
        <v>0</v>
      </c>
      <c r="R461" s="5">
        <f t="shared" si="71"/>
        <v>-2.5893141578534618E-3</v>
      </c>
      <c r="T461" s="7">
        <f t="shared" si="73"/>
        <v>126.36035991903839</v>
      </c>
      <c r="U461" s="4">
        <f t="shared" si="72"/>
        <v>-1.1050898683550442E-3</v>
      </c>
      <c r="V461" s="5">
        <f>T461/MAX($T$14:T461)-1</f>
        <v>-3.8600900890084722E-2</v>
      </c>
      <c r="AB461" s="3"/>
    </row>
    <row r="462" spans="1:28" x14ac:dyDescent="0.25">
      <c r="A462" s="6">
        <v>44886</v>
      </c>
      <c r="B462">
        <v>1311865</v>
      </c>
      <c r="C462">
        <v>1208757.6299999999</v>
      </c>
      <c r="D462">
        <v>1256849.8799999999</v>
      </c>
      <c r="E462">
        <v>1269263.8799999999</v>
      </c>
      <c r="F462">
        <v>1285762.3799999999</v>
      </c>
      <c r="G462">
        <v>1281512.75</v>
      </c>
      <c r="H462">
        <v>1265904.6299999999</v>
      </c>
      <c r="I462">
        <v>1192217.5</v>
      </c>
      <c r="K462" s="5">
        <f t="shared" si="64"/>
        <v>-3.5487039103344609E-3</v>
      </c>
      <c r="L462" s="5">
        <f t="shared" si="65"/>
        <v>-2.3071630187532222E-3</v>
      </c>
      <c r="M462" s="5">
        <f t="shared" si="66"/>
        <v>0</v>
      </c>
      <c r="N462" s="5">
        <f t="shared" si="67"/>
        <v>-2.4151389166430226E-3</v>
      </c>
      <c r="O462" s="5">
        <f t="shared" si="68"/>
        <v>0</v>
      </c>
      <c r="P462" s="5">
        <f t="shared" si="69"/>
        <v>-1.0879575589373136E-3</v>
      </c>
      <c r="Q462" s="5">
        <f t="shared" si="70"/>
        <v>-2.4798045450680206E-3</v>
      </c>
      <c r="R462" s="5">
        <f t="shared" si="71"/>
        <v>-1.1586791392932394E-3</v>
      </c>
      <c r="T462" s="7">
        <f t="shared" si="73"/>
        <v>126.15506465751359</v>
      </c>
      <c r="U462" s="4">
        <f t="shared" si="72"/>
        <v>-1.6246808861286599E-3</v>
      </c>
      <c r="V462" s="5">
        <f>T462/MAX($T$14:T462)-1</f>
        <v>-4.016286763034993E-2</v>
      </c>
      <c r="AB462" s="3"/>
    </row>
    <row r="463" spans="1:28" x14ac:dyDescent="0.25">
      <c r="A463" s="6">
        <v>44887</v>
      </c>
      <c r="B463">
        <v>1309234.3799999999</v>
      </c>
      <c r="C463">
        <v>1206288.8799999999</v>
      </c>
      <c r="D463">
        <v>1256849.8799999999</v>
      </c>
      <c r="E463">
        <v>1267539.3799999999</v>
      </c>
      <c r="F463">
        <v>1285762.3799999999</v>
      </c>
      <c r="G463">
        <v>1279692</v>
      </c>
      <c r="H463">
        <v>1264226.8799999999</v>
      </c>
      <c r="I463">
        <v>1190597.6299999999</v>
      </c>
      <c r="K463" s="5">
        <f t="shared" si="64"/>
        <v>-2.0052520648086158E-3</v>
      </c>
      <c r="L463" s="5">
        <f t="shared" si="65"/>
        <v>-2.0423862805316606E-3</v>
      </c>
      <c r="M463" s="5">
        <f t="shared" si="66"/>
        <v>0</v>
      </c>
      <c r="N463" s="5">
        <f t="shared" si="67"/>
        <v>-1.3586615259232326E-3</v>
      </c>
      <c r="O463" s="5">
        <f t="shared" si="68"/>
        <v>0</v>
      </c>
      <c r="P463" s="5">
        <f t="shared" si="69"/>
        <v>-1.4207818065017364E-3</v>
      </c>
      <c r="Q463" s="5">
        <f t="shared" si="70"/>
        <v>-1.325336806770383E-3</v>
      </c>
      <c r="R463" s="5">
        <f t="shared" si="71"/>
        <v>-1.3587034245010621E-3</v>
      </c>
      <c r="T463" s="7">
        <f t="shared" si="73"/>
        <v>126.00508013258859</v>
      </c>
      <c r="U463" s="4">
        <f t="shared" si="72"/>
        <v>-1.1888902386295863E-3</v>
      </c>
      <c r="V463" s="5">
        <f>T463/MAX($T$14:T463)-1</f>
        <v>-4.1304008627698452E-2</v>
      </c>
      <c r="AB463" s="3"/>
    </row>
    <row r="464" spans="1:28" x14ac:dyDescent="0.25">
      <c r="A464" s="6">
        <v>44888</v>
      </c>
      <c r="B464">
        <v>1309234.3799999999</v>
      </c>
      <c r="C464">
        <v>1206288.8799999999</v>
      </c>
      <c r="D464">
        <v>1256849.8799999999</v>
      </c>
      <c r="E464">
        <v>1267539.3799999999</v>
      </c>
      <c r="F464">
        <v>1285762.3799999999</v>
      </c>
      <c r="G464">
        <v>1279692</v>
      </c>
      <c r="H464">
        <v>1264226.8799999999</v>
      </c>
      <c r="I464">
        <v>1190597.6299999999</v>
      </c>
      <c r="K464" s="5">
        <f t="shared" ref="K464:K486" si="74">B464/B463-1</f>
        <v>0</v>
      </c>
      <c r="L464" s="5">
        <f t="shared" ref="L464:L486" si="75">C464/C463-1</f>
        <v>0</v>
      </c>
      <c r="M464" s="5">
        <f t="shared" ref="M464:M486" si="76">D464/D463-1</f>
        <v>0</v>
      </c>
      <c r="N464" s="5">
        <f t="shared" ref="N464:N486" si="77">E464/E463-1</f>
        <v>0</v>
      </c>
      <c r="O464" s="5">
        <f t="shared" ref="O464:O486" si="78">F464/F463-1</f>
        <v>0</v>
      </c>
      <c r="P464" s="5">
        <f t="shared" ref="P464:P486" si="79">G464/G463-1</f>
        <v>0</v>
      </c>
      <c r="Q464" s="5">
        <f t="shared" ref="Q464:Q486" si="80">H464/H463-1</f>
        <v>0</v>
      </c>
      <c r="R464" s="5">
        <f t="shared" ref="R464:R486" si="81">I464/I463-1</f>
        <v>0</v>
      </c>
      <c r="T464" s="7">
        <f t="shared" si="73"/>
        <v>126.00508013258859</v>
      </c>
      <c r="U464" s="4">
        <f t="shared" ref="U464:U486" si="82">(K464*$K$12%)+(L464*$L$12%)+(M464*$M$12%)+(N464*$N$12%)+(O464*$O$12%)+(P464*$P$12%)+(Q464*$Q$12%)+(R464*$R$12%)</f>
        <v>0</v>
      </c>
      <c r="V464" s="5">
        <f>T464/MAX($T$14:T464)-1</f>
        <v>-4.1304008627698452E-2</v>
      </c>
      <c r="AB464" s="3"/>
    </row>
    <row r="465" spans="1:28" x14ac:dyDescent="0.25">
      <c r="A465" s="6">
        <v>44889</v>
      </c>
      <c r="B465">
        <v>1309565.8799999999</v>
      </c>
      <c r="C465">
        <v>1205291.6299999999</v>
      </c>
      <c r="D465">
        <v>1256028.6299999999</v>
      </c>
      <c r="E465">
        <v>1269669.8799999999</v>
      </c>
      <c r="F465">
        <v>1285762.3799999999</v>
      </c>
      <c r="G465">
        <v>1279587.6299999999</v>
      </c>
      <c r="H465">
        <v>1263618</v>
      </c>
      <c r="I465">
        <v>1190405.6299999999</v>
      </c>
      <c r="K465" s="5">
        <f t="shared" si="74"/>
        <v>2.5320141684637143E-4</v>
      </c>
      <c r="L465" s="5">
        <f t="shared" si="75"/>
        <v>-8.2670910470472592E-4</v>
      </c>
      <c r="M465" s="5">
        <f t="shared" si="76"/>
        <v>-6.534193248282083E-4</v>
      </c>
      <c r="N465" s="5">
        <f t="shared" si="77"/>
        <v>1.680815628781529E-3</v>
      </c>
      <c r="O465" s="5">
        <f t="shared" si="78"/>
        <v>0</v>
      </c>
      <c r="P465" s="5">
        <f t="shared" si="79"/>
        <v>-8.1558687559324383E-5</v>
      </c>
      <c r="Q465" s="5">
        <f t="shared" si="80"/>
        <v>-4.8162241258453697E-4</v>
      </c>
      <c r="R465" s="5">
        <f t="shared" si="81"/>
        <v>-1.6126354963430511E-4</v>
      </c>
      <c r="T465" s="7">
        <f t="shared" ref="T465:T486" si="83">T464*(1+U465)</f>
        <v>126.0008187032505</v>
      </c>
      <c r="U465" s="4">
        <f t="shared" si="82"/>
        <v>-3.3819504210400031E-5</v>
      </c>
      <c r="V465" s="5">
        <f>T465/MAX($T$14:T465)-1</f>
        <v>-4.1336431250815209E-2</v>
      </c>
      <c r="AB465" s="3"/>
    </row>
    <row r="466" spans="1:28" x14ac:dyDescent="0.25">
      <c r="A466" s="6">
        <v>44896</v>
      </c>
      <c r="B466">
        <v>1307316.25</v>
      </c>
      <c r="C466">
        <v>1201850.75</v>
      </c>
      <c r="D466">
        <v>1253702.5</v>
      </c>
      <c r="E466">
        <v>1269669.8799999999</v>
      </c>
      <c r="F466">
        <v>1285762.3799999999</v>
      </c>
      <c r="G466">
        <v>1277218</v>
      </c>
      <c r="H466">
        <v>1261447.3799999999</v>
      </c>
      <c r="I466">
        <v>1187007.25</v>
      </c>
      <c r="K466" s="5">
        <f t="shared" si="74"/>
        <v>-1.7178440843311771E-3</v>
      </c>
      <c r="L466" s="5">
        <f t="shared" si="75"/>
        <v>-2.8548111630044559E-3</v>
      </c>
      <c r="M466" s="5">
        <f t="shared" si="76"/>
        <v>-1.8519721162724156E-3</v>
      </c>
      <c r="N466" s="5">
        <f t="shared" si="77"/>
        <v>0</v>
      </c>
      <c r="O466" s="5">
        <f t="shared" si="78"/>
        <v>0</v>
      </c>
      <c r="P466" s="5">
        <f t="shared" si="79"/>
        <v>-1.8518700434763113E-3</v>
      </c>
      <c r="Q466" s="5">
        <f t="shared" si="80"/>
        <v>-1.7177817979802112E-3</v>
      </c>
      <c r="R466" s="5">
        <f t="shared" si="81"/>
        <v>-2.8548084067779866E-3</v>
      </c>
      <c r="T466" s="7">
        <f t="shared" si="83"/>
        <v>125.79844425841526</v>
      </c>
      <c r="U466" s="4">
        <f t="shared" si="82"/>
        <v>-1.6061359514803197E-3</v>
      </c>
      <c r="V466" s="5">
        <f>T466/MAX($T$14:T466)-1</f>
        <v>-4.2876175273957706E-2</v>
      </c>
      <c r="AB466" s="3"/>
    </row>
    <row r="467" spans="1:28" x14ac:dyDescent="0.25">
      <c r="A467" s="6">
        <v>44897</v>
      </c>
      <c r="B467">
        <v>1310332.3799999999</v>
      </c>
      <c r="C467">
        <v>1208035.75</v>
      </c>
      <c r="D467">
        <v>1256627.8799999999</v>
      </c>
      <c r="E467">
        <v>1269669.8799999999</v>
      </c>
      <c r="F467">
        <v>1285762.3799999999</v>
      </c>
      <c r="G467">
        <v>1280198.1299999999</v>
      </c>
      <c r="H467">
        <v>1264513.75</v>
      </c>
      <c r="I467">
        <v>1193115.8799999999</v>
      </c>
      <c r="K467" s="5">
        <f t="shared" si="74"/>
        <v>2.3071158183798346E-3</v>
      </c>
      <c r="L467" s="5">
        <f t="shared" si="75"/>
        <v>5.1462296795172779E-3</v>
      </c>
      <c r="M467" s="5">
        <f t="shared" si="76"/>
        <v>2.333392491440156E-3</v>
      </c>
      <c r="N467" s="5">
        <f t="shared" si="77"/>
        <v>0</v>
      </c>
      <c r="O467" s="5">
        <f t="shared" si="78"/>
        <v>0</v>
      </c>
      <c r="P467" s="5">
        <f t="shared" si="79"/>
        <v>2.3332978395229631E-3</v>
      </c>
      <c r="Q467" s="5">
        <f t="shared" si="80"/>
        <v>2.4308346496388911E-3</v>
      </c>
      <c r="R467" s="5">
        <f t="shared" si="81"/>
        <v>5.1462448944603612E-3</v>
      </c>
      <c r="T467" s="7">
        <f t="shared" si="83"/>
        <v>126.10817756720236</v>
      </c>
      <c r="U467" s="4">
        <f t="shared" si="82"/>
        <v>2.4621394216199355E-3</v>
      </c>
      <c r="V467" s="5">
        <f>T467/MAX($T$14:T467)-1</f>
        <v>-4.0519602973728031E-2</v>
      </c>
      <c r="AB467" s="3"/>
    </row>
    <row r="468" spans="1:28" x14ac:dyDescent="0.25">
      <c r="A468" s="6">
        <v>44900</v>
      </c>
      <c r="B468">
        <v>1307087.25</v>
      </c>
      <c r="C468">
        <v>1208655.5</v>
      </c>
      <c r="D468">
        <v>1253277.75</v>
      </c>
      <c r="E468">
        <v>1269572.1299999999</v>
      </c>
      <c r="F468">
        <v>1282258.75</v>
      </c>
      <c r="G468">
        <v>1280099.6299999999</v>
      </c>
      <c r="H468">
        <v>1261142.6299999999</v>
      </c>
      <c r="I468">
        <v>1193727.8799999999</v>
      </c>
      <c r="K468" s="5">
        <f t="shared" si="74"/>
        <v>-2.476570105059861E-3</v>
      </c>
      <c r="L468" s="5">
        <f t="shared" si="75"/>
        <v>5.1302289688037739E-4</v>
      </c>
      <c r="M468" s="5">
        <f t="shared" si="76"/>
        <v>-2.6659682260112838E-3</v>
      </c>
      <c r="N468" s="5">
        <f t="shared" si="77"/>
        <v>-7.698851610149493E-5</v>
      </c>
      <c r="O468" s="5">
        <f t="shared" si="78"/>
        <v>-2.7249436244976E-3</v>
      </c>
      <c r="P468" s="5">
        <f t="shared" si="79"/>
        <v>-7.6941215341408409E-5</v>
      </c>
      <c r="Q468" s="5">
        <f t="shared" si="80"/>
        <v>-2.6659417503369642E-3</v>
      </c>
      <c r="R468" s="5">
        <f t="shared" si="81"/>
        <v>5.1294263219436864E-4</v>
      </c>
      <c r="T468" s="7">
        <f t="shared" si="83"/>
        <v>125.95588006446708</v>
      </c>
      <c r="U468" s="4">
        <f t="shared" si="82"/>
        <v>-1.2076734885342333E-3</v>
      </c>
      <c r="V468" s="5">
        <f>T468/MAX($T$14:T468)-1</f>
        <v>-4.1678342011984948E-2</v>
      </c>
      <c r="AB468" s="3"/>
    </row>
    <row r="469" spans="1:28" x14ac:dyDescent="0.25">
      <c r="A469" s="6">
        <v>44901</v>
      </c>
      <c r="B469">
        <v>1304119.6299999999</v>
      </c>
      <c r="C469">
        <v>1200497.5</v>
      </c>
      <c r="D469">
        <v>1253135.75</v>
      </c>
      <c r="E469">
        <v>1265304.25</v>
      </c>
      <c r="F469">
        <v>1282117.1299999999</v>
      </c>
      <c r="G469">
        <v>1271292.25</v>
      </c>
      <c r="H469">
        <v>1260999.8799999999</v>
      </c>
      <c r="I469">
        <v>1187444.1299999999</v>
      </c>
      <c r="K469" s="5">
        <f t="shared" si="74"/>
        <v>-2.2704069678592953E-3</v>
      </c>
      <c r="L469" s="5">
        <f t="shared" si="75"/>
        <v>-6.7496486798761524E-3</v>
      </c>
      <c r="M469" s="5">
        <f t="shared" si="76"/>
        <v>-1.1330289714306385E-4</v>
      </c>
      <c r="N469" s="5">
        <f t="shared" si="77"/>
        <v>-3.3616679975480013E-3</v>
      </c>
      <c r="O469" s="5">
        <f t="shared" si="78"/>
        <v>-1.1044572712026746E-4</v>
      </c>
      <c r="P469" s="5">
        <f t="shared" si="79"/>
        <v>-6.8802300958401563E-3</v>
      </c>
      <c r="Q469" s="5">
        <f t="shared" si="80"/>
        <v>-1.1319100362183754E-4</v>
      </c>
      <c r="R469" s="5">
        <f t="shared" si="81"/>
        <v>-5.263971886121932E-3</v>
      </c>
      <c r="T469" s="7">
        <f t="shared" si="83"/>
        <v>125.56442705520031</v>
      </c>
      <c r="U469" s="4">
        <f t="shared" si="82"/>
        <v>-3.1078581568913383E-3</v>
      </c>
      <c r="V469" s="5">
        <f>T469/MAX($T$14:T469)-1</f>
        <v>-4.4656669793688542E-2</v>
      </c>
      <c r="AB469" s="3"/>
    </row>
    <row r="470" spans="1:28" x14ac:dyDescent="0.25">
      <c r="A470" s="6">
        <v>44902</v>
      </c>
      <c r="B470">
        <v>1305039.75</v>
      </c>
      <c r="C470">
        <v>1197897.3799999999</v>
      </c>
      <c r="D470">
        <v>1251779.3799999999</v>
      </c>
      <c r="E470">
        <v>1265304.25</v>
      </c>
      <c r="F470">
        <v>1279523.5</v>
      </c>
      <c r="G470">
        <v>1271292.25</v>
      </c>
      <c r="H470">
        <v>1259634.8799999999</v>
      </c>
      <c r="I470">
        <v>1186396.8799999999</v>
      </c>
      <c r="K470" s="5">
        <f t="shared" si="74"/>
        <v>7.0554876932571453E-4</v>
      </c>
      <c r="L470" s="5">
        <f t="shared" si="75"/>
        <v>-2.1658687335875948E-3</v>
      </c>
      <c r="M470" s="5">
        <f t="shared" si="76"/>
        <v>-1.0823807396765917E-3</v>
      </c>
      <c r="N470" s="5">
        <f t="shared" si="77"/>
        <v>0</v>
      </c>
      <c r="O470" s="5">
        <f t="shared" si="78"/>
        <v>-2.0229274996114155E-3</v>
      </c>
      <c r="P470" s="5">
        <f t="shared" si="79"/>
        <v>0</v>
      </c>
      <c r="Q470" s="5">
        <f t="shared" si="80"/>
        <v>-1.0824743298151196E-3</v>
      </c>
      <c r="R470" s="5">
        <f t="shared" si="81"/>
        <v>-8.8193623054921844E-4</v>
      </c>
      <c r="T470" s="7">
        <f t="shared" si="83"/>
        <v>125.46193448319542</v>
      </c>
      <c r="U470" s="4">
        <f t="shared" si="82"/>
        <v>-8.1625484548927818E-4</v>
      </c>
      <c r="V470" s="5">
        <f>T470/MAX($T$14:T470)-1</f>
        <v>-4.5436473416075374E-2</v>
      </c>
      <c r="AB470" s="3"/>
    </row>
    <row r="471" spans="1:28" x14ac:dyDescent="0.25">
      <c r="A471" s="6">
        <v>44903</v>
      </c>
      <c r="B471">
        <v>1306671.6299999999</v>
      </c>
      <c r="C471">
        <v>1197821.75</v>
      </c>
      <c r="D471">
        <v>1252132.8799999999</v>
      </c>
      <c r="E471">
        <v>1265304.25</v>
      </c>
      <c r="F471">
        <v>1279866.8799999999</v>
      </c>
      <c r="G471">
        <v>1270892.1299999999</v>
      </c>
      <c r="H471">
        <v>1259990.6299999999</v>
      </c>
      <c r="I471">
        <v>1187158.75</v>
      </c>
      <c r="K471" s="5">
        <f t="shared" si="74"/>
        <v>1.2504446703633931E-3</v>
      </c>
      <c r="L471" s="5">
        <f t="shared" si="75"/>
        <v>-6.3135625190113842E-5</v>
      </c>
      <c r="M471" s="5">
        <f t="shared" si="76"/>
        <v>2.823980053099362E-4</v>
      </c>
      <c r="N471" s="5">
        <f t="shared" si="77"/>
        <v>0</v>
      </c>
      <c r="O471" s="5">
        <f t="shared" si="78"/>
        <v>2.6836552826092763E-4</v>
      </c>
      <c r="P471" s="5">
        <f t="shared" si="79"/>
        <v>-3.1473486918531801E-4</v>
      </c>
      <c r="Q471" s="5">
        <f t="shared" si="80"/>
        <v>2.8242310978243701E-4</v>
      </c>
      <c r="R471" s="5">
        <f t="shared" si="81"/>
        <v>6.4217127745669345E-4</v>
      </c>
      <c r="T471" s="7">
        <f t="shared" si="83"/>
        <v>125.49875649605787</v>
      </c>
      <c r="U471" s="4">
        <f t="shared" si="82"/>
        <v>2.9349151209974444E-4</v>
      </c>
      <c r="V471" s="5">
        <f>T471/MAX($T$14:T471)-1</f>
        <v>-4.5156317123262846E-2</v>
      </c>
      <c r="AB471" s="3"/>
    </row>
    <row r="472" spans="1:28" x14ac:dyDescent="0.25">
      <c r="A472" s="6">
        <v>44904</v>
      </c>
      <c r="B472">
        <v>1301951.8799999999</v>
      </c>
      <c r="C472">
        <v>1194390.75</v>
      </c>
      <c r="D472">
        <v>1248638.6299999999</v>
      </c>
      <c r="E472">
        <v>1260733.8799999999</v>
      </c>
      <c r="F472">
        <v>1276295.1299999999</v>
      </c>
      <c r="G472">
        <v>1267251.75</v>
      </c>
      <c r="H472">
        <v>1254422.1299999999</v>
      </c>
      <c r="I472">
        <v>1183844.6299999999</v>
      </c>
      <c r="K472" s="5">
        <f t="shared" si="74"/>
        <v>-3.6120398512057283E-3</v>
      </c>
      <c r="L472" s="5">
        <f t="shared" si="75"/>
        <v>-2.864366087859116E-3</v>
      </c>
      <c r="M472" s="5">
        <f t="shared" si="76"/>
        <v>-2.7906383226674603E-3</v>
      </c>
      <c r="N472" s="5">
        <f t="shared" si="77"/>
        <v>-3.6120719581872462E-3</v>
      </c>
      <c r="O472" s="5">
        <f t="shared" si="78"/>
        <v>-2.7907199223718981E-3</v>
      </c>
      <c r="P472" s="5">
        <f t="shared" si="79"/>
        <v>-2.8644287851556927E-3</v>
      </c>
      <c r="Q472" s="5">
        <f t="shared" si="80"/>
        <v>-4.4194773099225371E-3</v>
      </c>
      <c r="R472" s="5">
        <f t="shared" si="81"/>
        <v>-2.7916401239514999E-3</v>
      </c>
      <c r="T472" s="7">
        <f t="shared" si="83"/>
        <v>125.09487981207521</v>
      </c>
      <c r="U472" s="4">
        <f t="shared" si="82"/>
        <v>-3.2181727951651473E-3</v>
      </c>
      <c r="V472" s="5">
        <f>T472/MAX($T$14:T472)-1</f>
        <v>-4.822916908713204E-2</v>
      </c>
      <c r="AB472" s="3"/>
    </row>
    <row r="473" spans="1:28" x14ac:dyDescent="0.25">
      <c r="A473" s="6">
        <v>44907</v>
      </c>
      <c r="B473">
        <v>1314814.3799999999</v>
      </c>
      <c r="C473">
        <v>1200800.3799999999</v>
      </c>
      <c r="D473">
        <v>1251013.75</v>
      </c>
      <c r="E473">
        <v>1267760</v>
      </c>
      <c r="F473">
        <v>1281894.1299999999</v>
      </c>
      <c r="G473">
        <v>1274052.3799999999</v>
      </c>
      <c r="H473">
        <v>1260660.6299999999</v>
      </c>
      <c r="I473">
        <v>1190771.6299999999</v>
      </c>
      <c r="K473" s="5">
        <f t="shared" si="74"/>
        <v>9.8793973860231699E-3</v>
      </c>
      <c r="L473" s="5">
        <f t="shared" si="75"/>
        <v>5.366443100802476E-3</v>
      </c>
      <c r="M473" s="5">
        <f t="shared" si="76"/>
        <v>1.9021676431716372E-3</v>
      </c>
      <c r="N473" s="5">
        <f t="shared" si="77"/>
        <v>5.5730397282574007E-3</v>
      </c>
      <c r="O473" s="5">
        <f t="shared" si="78"/>
        <v>4.3869163709806536E-3</v>
      </c>
      <c r="P473" s="5">
        <f t="shared" si="79"/>
        <v>5.3664396202253162E-3</v>
      </c>
      <c r="Q473" s="5">
        <f t="shared" si="80"/>
        <v>4.9732062682918965E-3</v>
      </c>
      <c r="R473" s="5">
        <f t="shared" si="81"/>
        <v>5.8512745882877137E-3</v>
      </c>
      <c r="T473" s="7">
        <f t="shared" si="83"/>
        <v>125.77193840936258</v>
      </c>
      <c r="U473" s="4">
        <f t="shared" si="82"/>
        <v>5.412360588255033E-3</v>
      </c>
      <c r="V473" s="5">
        <f>T473/MAX($T$14:T473)-1</f>
        <v>-4.3077842152848489E-2</v>
      </c>
      <c r="AB473" s="3"/>
    </row>
    <row r="474" spans="1:28" x14ac:dyDescent="0.25">
      <c r="A474" s="6">
        <v>44908</v>
      </c>
      <c r="B474">
        <v>1320968.75</v>
      </c>
      <c r="C474">
        <v>1201109.3799999999</v>
      </c>
      <c r="D474">
        <v>1249663.5</v>
      </c>
      <c r="E474">
        <v>1266589</v>
      </c>
      <c r="F474">
        <v>1283267.1299999999</v>
      </c>
      <c r="G474">
        <v>1272563.1299999999</v>
      </c>
      <c r="H474">
        <v>1259299.8799999999</v>
      </c>
      <c r="I474">
        <v>1191312.1299999999</v>
      </c>
      <c r="K474" s="5">
        <f t="shared" si="74"/>
        <v>4.6807899986613943E-3</v>
      </c>
      <c r="L474" s="5">
        <f t="shared" si="75"/>
        <v>2.5732836626857214E-4</v>
      </c>
      <c r="M474" s="5">
        <f t="shared" si="76"/>
        <v>-1.0793246676944479E-3</v>
      </c>
      <c r="N474" s="5">
        <f t="shared" si="77"/>
        <v>-9.2367640562884823E-4</v>
      </c>
      <c r="O474" s="5">
        <f t="shared" si="78"/>
        <v>1.0710712904193898E-3</v>
      </c>
      <c r="P474" s="5">
        <f t="shared" si="79"/>
        <v>-1.168907984772205E-3</v>
      </c>
      <c r="Q474" s="5">
        <f t="shared" si="80"/>
        <v>-1.0793943807065887E-3</v>
      </c>
      <c r="R474" s="5">
        <f t="shared" si="81"/>
        <v>4.5390735417494277E-4</v>
      </c>
      <c r="T474" s="7">
        <f t="shared" si="83"/>
        <v>125.80671110495648</v>
      </c>
      <c r="U474" s="4">
        <f t="shared" si="82"/>
        <v>2.7647419634027615E-4</v>
      </c>
      <c r="V474" s="5">
        <f>T474/MAX($T$14:T474)-1</f>
        <v>-4.2813277868297361E-2</v>
      </c>
      <c r="AB474" s="3"/>
    </row>
    <row r="475" spans="1:28" x14ac:dyDescent="0.25">
      <c r="A475" s="6">
        <v>44909</v>
      </c>
      <c r="B475">
        <v>1320968.75</v>
      </c>
      <c r="C475">
        <v>1201109.3799999999</v>
      </c>
      <c r="D475">
        <v>1249663.5</v>
      </c>
      <c r="E475">
        <v>1266589</v>
      </c>
      <c r="F475">
        <v>1283267.1299999999</v>
      </c>
      <c r="G475">
        <v>1272563.1299999999</v>
      </c>
      <c r="H475">
        <v>1259299.8799999999</v>
      </c>
      <c r="I475">
        <v>1191312.1299999999</v>
      </c>
      <c r="K475" s="5">
        <f t="shared" si="74"/>
        <v>0</v>
      </c>
      <c r="L475" s="5">
        <f t="shared" si="75"/>
        <v>0</v>
      </c>
      <c r="M475" s="5">
        <f t="shared" si="76"/>
        <v>0</v>
      </c>
      <c r="N475" s="5">
        <f t="shared" si="77"/>
        <v>0</v>
      </c>
      <c r="O475" s="5">
        <f t="shared" si="78"/>
        <v>0</v>
      </c>
      <c r="P475" s="5">
        <f t="shared" si="79"/>
        <v>0</v>
      </c>
      <c r="Q475" s="5">
        <f t="shared" si="80"/>
        <v>0</v>
      </c>
      <c r="R475" s="5">
        <f t="shared" si="81"/>
        <v>0</v>
      </c>
      <c r="T475" s="7">
        <f t="shared" si="83"/>
        <v>125.80671110495648</v>
      </c>
      <c r="U475" s="4">
        <f t="shared" si="82"/>
        <v>0</v>
      </c>
      <c r="V475" s="5">
        <f>T475/MAX($T$14:T475)-1</f>
        <v>-4.2813277868297361E-2</v>
      </c>
      <c r="AB475" s="3"/>
    </row>
    <row r="476" spans="1:28" x14ac:dyDescent="0.25">
      <c r="A476" s="6">
        <v>44910</v>
      </c>
      <c r="B476">
        <v>1332653.3799999999</v>
      </c>
      <c r="C476">
        <v>1224883.6299999999</v>
      </c>
      <c r="D476">
        <v>1256453.5</v>
      </c>
      <c r="E476">
        <v>1279246.1299999999</v>
      </c>
      <c r="F476">
        <v>1290239.75</v>
      </c>
      <c r="G476">
        <v>1292679.6299999999</v>
      </c>
      <c r="H476">
        <v>1266142.25</v>
      </c>
      <c r="I476">
        <v>1215720.25</v>
      </c>
      <c r="K476" s="5">
        <f t="shared" si="74"/>
        <v>8.8455006978778172E-3</v>
      </c>
      <c r="L476" s="5">
        <f t="shared" si="75"/>
        <v>1.9793576168724902E-2</v>
      </c>
      <c r="M476" s="5">
        <f t="shared" si="76"/>
        <v>5.4334626881555881E-3</v>
      </c>
      <c r="N476" s="5">
        <f t="shared" si="77"/>
        <v>9.9930837864530275E-3</v>
      </c>
      <c r="O476" s="5">
        <f t="shared" si="78"/>
        <v>5.4334906871651434E-3</v>
      </c>
      <c r="P476" s="5">
        <f t="shared" si="79"/>
        <v>1.5807860157004638E-2</v>
      </c>
      <c r="Q476" s="5">
        <f t="shared" si="80"/>
        <v>5.4334714937003259E-3</v>
      </c>
      <c r="R476" s="5">
        <f t="shared" si="81"/>
        <v>2.0488434042890358E-2</v>
      </c>
      <c r="T476" s="7">
        <f t="shared" si="83"/>
        <v>127.24136176940783</v>
      </c>
      <c r="U476" s="4">
        <f t="shared" si="82"/>
        <v>1.1403609965246475E-2</v>
      </c>
      <c r="V476" s="5">
        <f>T476/MAX($T$14:T476)-1</f>
        <v>-3.1897893825194812E-2</v>
      </c>
      <c r="AB476" s="3"/>
    </row>
    <row r="477" spans="1:28" x14ac:dyDescent="0.25">
      <c r="A477" s="6">
        <v>44911</v>
      </c>
      <c r="B477">
        <v>1330393.75</v>
      </c>
      <c r="C477">
        <v>1225043.8799999999</v>
      </c>
      <c r="D477">
        <v>1258840.3799999999</v>
      </c>
      <c r="E477">
        <v>1280650.3799999999</v>
      </c>
      <c r="F477">
        <v>1289746.75</v>
      </c>
      <c r="G477">
        <v>1292222.8799999999</v>
      </c>
      <c r="H477">
        <v>1268547.6299999999</v>
      </c>
      <c r="I477">
        <v>1219736</v>
      </c>
      <c r="K477" s="5">
        <f t="shared" si="74"/>
        <v>-1.695587190121306E-3</v>
      </c>
      <c r="L477" s="5">
        <f t="shared" si="75"/>
        <v>1.3082875472836264E-4</v>
      </c>
      <c r="M477" s="5">
        <f t="shared" si="76"/>
        <v>1.8996962482096258E-3</v>
      </c>
      <c r="N477" s="5">
        <f t="shared" si="77"/>
        <v>1.097716824830286E-3</v>
      </c>
      <c r="O477" s="5">
        <f t="shared" si="78"/>
        <v>-3.8209952840162487E-4</v>
      </c>
      <c r="P477" s="5">
        <f t="shared" si="79"/>
        <v>-3.5333580679997034E-4</v>
      </c>
      <c r="Q477" s="5">
        <f t="shared" si="80"/>
        <v>1.8997707406098741E-3</v>
      </c>
      <c r="R477" s="5">
        <f t="shared" si="81"/>
        <v>3.3031859097518712E-3</v>
      </c>
      <c r="T477" s="7">
        <f t="shared" si="83"/>
        <v>127.3352050722721</v>
      </c>
      <c r="U477" s="4">
        <f t="shared" si="82"/>
        <v>7.3752199410088981E-4</v>
      </c>
      <c r="V477" s="5">
        <f>T477/MAX($T$14:T477)-1</f>
        <v>-3.1183897229355551E-2</v>
      </c>
      <c r="AB477" s="3"/>
    </row>
    <row r="478" spans="1:28" x14ac:dyDescent="0.25">
      <c r="A478" s="6">
        <v>44914</v>
      </c>
      <c r="B478">
        <v>1336107.3799999999</v>
      </c>
      <c r="C478">
        <v>1231037.1299999999</v>
      </c>
      <c r="D478">
        <v>1263653.25</v>
      </c>
      <c r="E478">
        <v>1284597.3799999999</v>
      </c>
      <c r="F478">
        <v>1293115.3799999999</v>
      </c>
      <c r="G478">
        <v>1298544.75</v>
      </c>
      <c r="H478">
        <v>1273397.6299999999</v>
      </c>
      <c r="I478">
        <v>1223167.1299999999</v>
      </c>
      <c r="K478" s="5">
        <f t="shared" si="74"/>
        <v>4.2946909514569587E-3</v>
      </c>
      <c r="L478" s="5">
        <f t="shared" si="75"/>
        <v>4.892273736349706E-3</v>
      </c>
      <c r="M478" s="5">
        <f t="shared" si="76"/>
        <v>3.8232567658817995E-3</v>
      </c>
      <c r="N478" s="5">
        <f t="shared" si="77"/>
        <v>3.0820277428098564E-3</v>
      </c>
      <c r="O478" s="5">
        <f t="shared" si="78"/>
        <v>2.6118538387476242E-3</v>
      </c>
      <c r="P478" s="5">
        <f t="shared" si="79"/>
        <v>4.8922442852892267E-3</v>
      </c>
      <c r="Q478" s="5">
        <f t="shared" si="80"/>
        <v>3.8232699232585432E-3</v>
      </c>
      <c r="R478" s="5">
        <f t="shared" si="81"/>
        <v>2.8130103563392961E-3</v>
      </c>
      <c r="T478" s="7">
        <f t="shared" si="83"/>
        <v>127.81641480168918</v>
      </c>
      <c r="U478" s="4">
        <f t="shared" si="82"/>
        <v>3.7790784500166263E-3</v>
      </c>
      <c r="V478" s="5">
        <f>T478/MAX($T$14:T478)-1</f>
        <v>-2.7522665173345895E-2</v>
      </c>
      <c r="AB478" s="3"/>
    </row>
    <row r="479" spans="1:28" x14ac:dyDescent="0.25">
      <c r="A479" s="6">
        <v>44915</v>
      </c>
      <c r="B479">
        <v>1315634.6299999999</v>
      </c>
      <c r="C479">
        <v>1212473.3799999999</v>
      </c>
      <c r="D479">
        <v>1245546.8799999999</v>
      </c>
      <c r="E479">
        <v>1258206.3799999999</v>
      </c>
      <c r="F479">
        <v>1272340.75</v>
      </c>
      <c r="G479">
        <v>1272447.8799999999</v>
      </c>
      <c r="H479">
        <v>1255151.6299999999</v>
      </c>
      <c r="I479">
        <v>1206988.6299999999</v>
      </c>
      <c r="K479" s="5">
        <f t="shared" si="74"/>
        <v>-1.5322683121471892E-2</v>
      </c>
      <c r="L479" s="5">
        <f t="shared" si="75"/>
        <v>-1.5079764490937841E-2</v>
      </c>
      <c r="M479" s="5">
        <f t="shared" si="76"/>
        <v>-1.4328590537000641E-2</v>
      </c>
      <c r="N479" s="5">
        <f t="shared" si="77"/>
        <v>-2.054418015394055E-2</v>
      </c>
      <c r="O479" s="5">
        <f t="shared" si="78"/>
        <v>-1.6065565626479428E-2</v>
      </c>
      <c r="P479" s="5">
        <f t="shared" si="79"/>
        <v>-2.0097012444122653E-2</v>
      </c>
      <c r="Q479" s="5">
        <f t="shared" si="80"/>
        <v>-1.4328595852656001E-2</v>
      </c>
      <c r="R479" s="5">
        <f t="shared" si="81"/>
        <v>-1.3226728877189453E-2</v>
      </c>
      <c r="T479" s="7">
        <f t="shared" si="83"/>
        <v>125.75548501749323</v>
      </c>
      <c r="U479" s="4">
        <f t="shared" si="82"/>
        <v>-1.6124140137974807E-2</v>
      </c>
      <c r="V479" s="5">
        <f>T479/MAX($T$14:T479)-1</f>
        <v>-4.3203026001095157E-2</v>
      </c>
      <c r="AB479" s="3"/>
    </row>
    <row r="480" spans="1:28" x14ac:dyDescent="0.25">
      <c r="A480" s="6">
        <v>44916</v>
      </c>
      <c r="B480">
        <v>1334018.8799999999</v>
      </c>
      <c r="C480">
        <v>1227717.5</v>
      </c>
      <c r="D480">
        <v>1248353</v>
      </c>
      <c r="E480">
        <v>1261837.1299999999</v>
      </c>
      <c r="F480">
        <v>1274804.8799999999</v>
      </c>
      <c r="G480">
        <v>1288446</v>
      </c>
      <c r="H480">
        <v>1257979.3799999999</v>
      </c>
      <c r="I480">
        <v>1210471.6299999999</v>
      </c>
      <c r="K480" s="5">
        <f t="shared" si="74"/>
        <v>1.3973674438776396E-2</v>
      </c>
      <c r="L480" s="5">
        <f t="shared" si="75"/>
        <v>1.2572746133197699E-2</v>
      </c>
      <c r="M480" s="5">
        <f t="shared" si="76"/>
        <v>2.2529220257050397E-3</v>
      </c>
      <c r="N480" s="5">
        <f t="shared" si="77"/>
        <v>2.8856553723721756E-3</v>
      </c>
      <c r="O480" s="5">
        <f t="shared" si="78"/>
        <v>1.9366903087871812E-3</v>
      </c>
      <c r="P480" s="5">
        <f t="shared" si="79"/>
        <v>1.2572711426105831E-2</v>
      </c>
      <c r="Q480" s="5">
        <f t="shared" si="80"/>
        <v>2.2529150521837238E-3</v>
      </c>
      <c r="R480" s="5">
        <f t="shared" si="81"/>
        <v>2.8856941262156433E-3</v>
      </c>
      <c r="T480" s="7">
        <f t="shared" si="83"/>
        <v>126.56241094618474</v>
      </c>
      <c r="U480" s="4">
        <f t="shared" si="82"/>
        <v>6.4166261104179612E-3</v>
      </c>
      <c r="V480" s="5">
        <f>T480/MAX($T$14:T480)-1</f>
        <v>-3.7063617555364914E-2</v>
      </c>
      <c r="AB480" s="3"/>
    </row>
    <row r="481" spans="1:28" x14ac:dyDescent="0.25">
      <c r="A481" s="6">
        <v>44917</v>
      </c>
      <c r="B481">
        <v>1333320.6299999999</v>
      </c>
      <c r="C481">
        <v>1223707.75</v>
      </c>
      <c r="D481">
        <v>1243743</v>
      </c>
      <c r="E481">
        <v>1258785.25</v>
      </c>
      <c r="F481">
        <v>1269554.5</v>
      </c>
      <c r="G481">
        <v>1284237.8799999999</v>
      </c>
      <c r="H481">
        <v>1253333.75</v>
      </c>
      <c r="I481">
        <v>1206985.8799999999</v>
      </c>
      <c r="K481" s="5">
        <f t="shared" si="74"/>
        <v>-5.2341837920610867E-4</v>
      </c>
      <c r="L481" s="5">
        <f t="shared" si="75"/>
        <v>-3.266020073836251E-3</v>
      </c>
      <c r="M481" s="5">
        <f t="shared" si="76"/>
        <v>-3.6928657198724846E-3</v>
      </c>
      <c r="N481" s="5">
        <f t="shared" si="77"/>
        <v>-2.4186005685217227E-3</v>
      </c>
      <c r="O481" s="5">
        <f t="shared" si="78"/>
        <v>-4.1185753854345863E-3</v>
      </c>
      <c r="P481" s="5">
        <f t="shared" si="79"/>
        <v>-3.266042969592875E-3</v>
      </c>
      <c r="Q481" s="5">
        <f t="shared" si="80"/>
        <v>-3.6929301655166391E-3</v>
      </c>
      <c r="R481" s="5">
        <f t="shared" si="81"/>
        <v>-2.8796626980840401E-3</v>
      </c>
      <c r="T481" s="7">
        <f t="shared" si="83"/>
        <v>126.18496836161732</v>
      </c>
      <c r="U481" s="4">
        <f t="shared" si="82"/>
        <v>-2.9822644950080884E-3</v>
      </c>
      <c r="V481" s="5">
        <f>T481/MAX($T$14:T481)-1</f>
        <v>-3.9935348539680948E-2</v>
      </c>
      <c r="AB481" s="3"/>
    </row>
    <row r="482" spans="1:28" x14ac:dyDescent="0.25">
      <c r="A482" s="6">
        <v>44918</v>
      </c>
      <c r="B482">
        <v>1341315.6299999999</v>
      </c>
      <c r="C482">
        <v>1229599</v>
      </c>
      <c r="D482">
        <v>1250096.3799999999</v>
      </c>
      <c r="E482">
        <v>1261994.5</v>
      </c>
      <c r="F482">
        <v>1275652.75</v>
      </c>
      <c r="G482">
        <v>1290420.6299999999</v>
      </c>
      <c r="H482">
        <v>1259736.1299999999</v>
      </c>
      <c r="I482">
        <v>1213892.1299999999</v>
      </c>
      <c r="K482" s="5">
        <f t="shared" si="74"/>
        <v>5.9963071298161363E-3</v>
      </c>
      <c r="L482" s="5">
        <f t="shared" si="75"/>
        <v>4.8142622288696035E-3</v>
      </c>
      <c r="M482" s="5">
        <f t="shared" si="76"/>
        <v>5.1082739762151608E-3</v>
      </c>
      <c r="N482" s="5">
        <f t="shared" si="77"/>
        <v>2.5494817324878127E-3</v>
      </c>
      <c r="O482" s="5">
        <f t="shared" si="78"/>
        <v>4.8034566456185424E-3</v>
      </c>
      <c r="P482" s="5">
        <f t="shared" si="79"/>
        <v>4.8143339300972254E-3</v>
      </c>
      <c r="Q482" s="5">
        <f t="shared" si="80"/>
        <v>5.1082802166619867E-3</v>
      </c>
      <c r="R482" s="5">
        <f t="shared" si="81"/>
        <v>5.721897923114172E-3</v>
      </c>
      <c r="T482" s="7">
        <f t="shared" si="83"/>
        <v>126.79879977408535</v>
      </c>
      <c r="U482" s="4">
        <f t="shared" si="82"/>
        <v>4.86453672286008E-3</v>
      </c>
      <c r="V482" s="5">
        <f>T482/MAX($T$14:T482)-1</f>
        <v>-3.5265078786332338E-2</v>
      </c>
      <c r="AB482" s="3"/>
    </row>
    <row r="483" spans="1:28" x14ac:dyDescent="0.25">
      <c r="A483" s="6">
        <v>44921</v>
      </c>
      <c r="B483">
        <v>1361568.63</v>
      </c>
      <c r="C483">
        <v>1252990.8799999999</v>
      </c>
      <c r="D483">
        <v>1271321.3799999999</v>
      </c>
      <c r="E483">
        <v>1280216.5</v>
      </c>
      <c r="F483">
        <v>1295343.1299999999</v>
      </c>
      <c r="G483">
        <v>1314969.3799999999</v>
      </c>
      <c r="H483">
        <v>1281124.8799999999</v>
      </c>
      <c r="I483">
        <v>1231419.6299999999</v>
      </c>
      <c r="K483" s="5">
        <f t="shared" si="74"/>
        <v>1.5099354355544214E-2</v>
      </c>
      <c r="L483" s="5">
        <f t="shared" si="75"/>
        <v>1.9023990748203268E-2</v>
      </c>
      <c r="M483" s="5">
        <f t="shared" si="76"/>
        <v>1.6978690875018687E-2</v>
      </c>
      <c r="N483" s="5">
        <f t="shared" si="77"/>
        <v>1.4439048664633747E-2</v>
      </c>
      <c r="O483" s="5">
        <f t="shared" si="78"/>
        <v>1.5435532906584504E-2</v>
      </c>
      <c r="P483" s="5">
        <f t="shared" si="79"/>
        <v>1.9023835662019817E-2</v>
      </c>
      <c r="Q483" s="5">
        <f t="shared" si="80"/>
        <v>1.6978754114165273E-2</v>
      </c>
      <c r="R483" s="5">
        <f t="shared" si="81"/>
        <v>1.4439091882076927E-2</v>
      </c>
      <c r="T483" s="7">
        <f t="shared" si="83"/>
        <v>128.88176010008002</v>
      </c>
      <c r="U483" s="4">
        <f t="shared" si="82"/>
        <v>1.6427287401030805E-2</v>
      </c>
      <c r="V483" s="5">
        <f>T483/MAX($T$14:T483)-1</f>
        <v>-1.9417100969744583E-2</v>
      </c>
      <c r="AB483" s="3"/>
    </row>
    <row r="484" spans="1:28" x14ac:dyDescent="0.25">
      <c r="A484" s="6">
        <v>44922</v>
      </c>
      <c r="B484">
        <v>1368985.75</v>
      </c>
      <c r="C484">
        <v>1263093.6299999999</v>
      </c>
      <c r="D484">
        <v>1278689.8799999999</v>
      </c>
      <c r="E484">
        <v>1285813.6299999999</v>
      </c>
      <c r="F484">
        <v>1294849.3799999999</v>
      </c>
      <c r="G484">
        <v>1324132.8799999999</v>
      </c>
      <c r="H484">
        <v>1288550.1299999999</v>
      </c>
      <c r="I484">
        <v>1243339.1299999999</v>
      </c>
      <c r="K484" s="5">
        <f t="shared" si="74"/>
        <v>5.4474815566221135E-3</v>
      </c>
      <c r="L484" s="5">
        <f t="shared" si="75"/>
        <v>8.0629078481402328E-3</v>
      </c>
      <c r="M484" s="5">
        <f t="shared" si="76"/>
        <v>5.795938081368579E-3</v>
      </c>
      <c r="N484" s="5">
        <f t="shared" si="77"/>
        <v>4.3720183265876233E-3</v>
      </c>
      <c r="O484" s="5">
        <f t="shared" si="78"/>
        <v>-3.8117313363916772E-4</v>
      </c>
      <c r="P484" s="5">
        <f t="shared" si="79"/>
        <v>6.9686033297595706E-3</v>
      </c>
      <c r="Q484" s="5">
        <f t="shared" si="80"/>
        <v>5.795883068011376E-3</v>
      </c>
      <c r="R484" s="5">
        <f t="shared" si="81"/>
        <v>9.6794786355647311E-3</v>
      </c>
      <c r="T484" s="7">
        <f t="shared" si="83"/>
        <v>129.61865989224955</v>
      </c>
      <c r="U484" s="4">
        <f t="shared" si="82"/>
        <v>5.7176422140518823E-3</v>
      </c>
      <c r="V484" s="5">
        <f>T484/MAX($T$14:T484)-1</f>
        <v>-1.3810478791871805E-2</v>
      </c>
      <c r="AB484" s="3"/>
    </row>
    <row r="485" spans="1:28" x14ac:dyDescent="0.25">
      <c r="A485" s="6">
        <v>44923</v>
      </c>
      <c r="B485">
        <v>1366630.5</v>
      </c>
      <c r="C485">
        <v>1263093.6299999999</v>
      </c>
      <c r="D485">
        <v>1278689.8799999999</v>
      </c>
      <c r="E485">
        <v>1285813.6299999999</v>
      </c>
      <c r="F485">
        <v>1294849.3799999999</v>
      </c>
      <c r="G485">
        <v>1324132.8799999999</v>
      </c>
      <c r="H485">
        <v>1288550.1299999999</v>
      </c>
      <c r="I485">
        <v>1243339.1299999999</v>
      </c>
      <c r="K485" s="5">
        <f t="shared" si="74"/>
        <v>-1.7204342704078002E-3</v>
      </c>
      <c r="L485" s="5">
        <f t="shared" si="75"/>
        <v>0</v>
      </c>
      <c r="M485" s="5">
        <f t="shared" si="76"/>
        <v>0</v>
      </c>
      <c r="N485" s="5">
        <f t="shared" si="77"/>
        <v>0</v>
      </c>
      <c r="O485" s="5">
        <f t="shared" si="78"/>
        <v>0</v>
      </c>
      <c r="P485" s="5">
        <f t="shared" si="79"/>
        <v>0</v>
      </c>
      <c r="Q485" s="5">
        <f t="shared" si="80"/>
        <v>0</v>
      </c>
      <c r="R485" s="5">
        <f t="shared" si="81"/>
        <v>0</v>
      </c>
      <c r="T485" s="7">
        <f t="shared" si="83"/>
        <v>129.59078484417918</v>
      </c>
      <c r="U485" s="4">
        <f t="shared" si="82"/>
        <v>-2.1505428380097502E-4</v>
      </c>
      <c r="V485" s="5">
        <f>T485/MAX($T$14:T485)-1</f>
        <v>-1.4022563073047167E-2</v>
      </c>
      <c r="AB485" s="3"/>
    </row>
    <row r="486" spans="1:28" x14ac:dyDescent="0.25">
      <c r="A486" s="6">
        <v>44924</v>
      </c>
      <c r="B486">
        <v>1363539.5</v>
      </c>
      <c r="C486">
        <v>1267325.3799999999</v>
      </c>
      <c r="D486">
        <v>1278689.8799999999</v>
      </c>
      <c r="E486">
        <v>1288876.75</v>
      </c>
      <c r="F486">
        <v>1294849.3799999999</v>
      </c>
      <c r="G486">
        <v>1327287.25</v>
      </c>
      <c r="H486">
        <v>1288550.1299999999</v>
      </c>
      <c r="I486">
        <v>1251574.6299999999</v>
      </c>
      <c r="K486" s="5">
        <f t="shared" si="74"/>
        <v>-2.2617671711556708E-3</v>
      </c>
      <c r="L486" s="5">
        <f t="shared" si="75"/>
        <v>3.3503058676656039E-3</v>
      </c>
      <c r="M486" s="5">
        <f t="shared" si="76"/>
        <v>0</v>
      </c>
      <c r="N486" s="5">
        <f t="shared" si="77"/>
        <v>2.3822425960753346E-3</v>
      </c>
      <c r="O486" s="5">
        <f t="shared" si="78"/>
        <v>0</v>
      </c>
      <c r="P486" s="5">
        <f t="shared" si="79"/>
        <v>2.3822155975765646E-3</v>
      </c>
      <c r="Q486" s="5">
        <f t="shared" si="80"/>
        <v>0</v>
      </c>
      <c r="R486" s="5">
        <f t="shared" si="81"/>
        <v>6.6236956605716379E-3</v>
      </c>
      <c r="T486" s="7">
        <f t="shared" si="83"/>
        <v>129.7928928916678</v>
      </c>
      <c r="U486" s="4">
        <f t="shared" si="82"/>
        <v>1.5595865688416838E-3</v>
      </c>
      <c r="V486" s="5">
        <f>T486/MAX($T$14:T486)-1</f>
        <v>-1.248484590523502E-2</v>
      </c>
      <c r="AB486" s="3"/>
    </row>
    <row r="487" spans="1:28" x14ac:dyDescent="0.25">
      <c r="M487" s="3"/>
      <c r="N487" s="3"/>
      <c r="O487" s="3"/>
      <c r="Q487" s="3"/>
      <c r="R487" s="3"/>
      <c r="AB487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944"/>
  <sheetViews>
    <sheetView workbookViewId="0">
      <selection activeCell="F14" sqref="F14"/>
    </sheetView>
  </sheetViews>
  <sheetFormatPr defaultRowHeight="15" x14ac:dyDescent="0.25"/>
  <cols>
    <col min="1" max="2" width="10.7109375" bestFit="1" customWidth="1"/>
    <col min="3" max="3" width="13.140625" bestFit="1" customWidth="1"/>
    <col min="12" max="12" width="10" bestFit="1" customWidth="1"/>
    <col min="20" max="20" width="9.5703125" bestFit="1" customWidth="1"/>
    <col min="25" max="25" width="10.7109375" bestFit="1" customWidth="1"/>
  </cols>
  <sheetData>
    <row r="2" spans="1:30" x14ac:dyDescent="0.25">
      <c r="L2" s="3"/>
    </row>
    <row r="3" spans="1:30" x14ac:dyDescent="0.25">
      <c r="A3" t="s">
        <v>17</v>
      </c>
      <c r="B3" s="3">
        <v>43507</v>
      </c>
      <c r="C3" s="1">
        <f>-VLOOKUP(B3,$A$14:$T$486,20,FALSE)</f>
        <v>-100</v>
      </c>
      <c r="L3" s="3"/>
    </row>
    <row r="4" spans="1:30" x14ac:dyDescent="0.25">
      <c r="A4" t="s">
        <v>18</v>
      </c>
      <c r="B4" s="3">
        <v>44889</v>
      </c>
      <c r="C4" s="1">
        <f>VLOOKUP(B4,$A$14:$T$4860,20,FALSE)</f>
        <v>135.68797324851619</v>
      </c>
      <c r="L4" s="3"/>
    </row>
    <row r="5" spans="1:30" x14ac:dyDescent="0.25">
      <c r="A5" t="s">
        <v>19</v>
      </c>
      <c r="C5" s="8">
        <f>XIRR(C3:C4,B3:B4)</f>
        <v>8.3940628170967105E-2</v>
      </c>
      <c r="L5" s="3"/>
    </row>
    <row r="6" spans="1:30" x14ac:dyDescent="0.25">
      <c r="A6" t="s">
        <v>20</v>
      </c>
      <c r="C6" s="9">
        <f>MIN(V15:V465)</f>
        <v>-6.5513705199564232E-2</v>
      </c>
      <c r="L6" s="3"/>
    </row>
    <row r="7" spans="1:30" x14ac:dyDescent="0.25">
      <c r="A7" t="s">
        <v>11</v>
      </c>
      <c r="C7" s="10">
        <f>ABS(C5/C6)</f>
        <v>1.281268215791975</v>
      </c>
      <c r="L7" s="3"/>
    </row>
    <row r="8" spans="1:30" x14ac:dyDescent="0.25">
      <c r="L8" s="3"/>
    </row>
    <row r="9" spans="1:30" x14ac:dyDescent="0.25">
      <c r="L9" s="3"/>
    </row>
    <row r="10" spans="1:30" x14ac:dyDescent="0.25">
      <c r="L10" s="3"/>
    </row>
    <row r="11" spans="1:30" x14ac:dyDescent="0.25">
      <c r="A11" t="s">
        <v>15</v>
      </c>
      <c r="L11" s="3"/>
    </row>
    <row r="12" spans="1:30" x14ac:dyDescent="0.25">
      <c r="A12" t="s">
        <v>14</v>
      </c>
      <c r="B12" s="1">
        <f>100/8</f>
        <v>12.5</v>
      </c>
      <c r="C12" s="1">
        <f t="shared" ref="C12:I12" si="0">100/8</f>
        <v>12.5</v>
      </c>
      <c r="D12" s="1">
        <f t="shared" si="0"/>
        <v>12.5</v>
      </c>
      <c r="E12" s="1">
        <f t="shared" si="0"/>
        <v>12.5</v>
      </c>
      <c r="F12" s="1">
        <f t="shared" si="0"/>
        <v>12.5</v>
      </c>
      <c r="G12" s="1">
        <f t="shared" si="0"/>
        <v>12.5</v>
      </c>
      <c r="H12" s="1">
        <f t="shared" si="0"/>
        <v>12.5</v>
      </c>
      <c r="I12" s="1">
        <f t="shared" si="0"/>
        <v>12.5</v>
      </c>
      <c r="K12" s="1">
        <f>B12</f>
        <v>12.5</v>
      </c>
      <c r="L12" s="1">
        <f t="shared" ref="L12:R12" si="1">C12</f>
        <v>12.5</v>
      </c>
      <c r="M12" s="1">
        <f t="shared" si="1"/>
        <v>12.5</v>
      </c>
      <c r="N12" s="1">
        <f t="shared" si="1"/>
        <v>12.5</v>
      </c>
      <c r="O12" s="1">
        <f t="shared" si="1"/>
        <v>12.5</v>
      </c>
      <c r="P12" s="1">
        <f t="shared" si="1"/>
        <v>12.5</v>
      </c>
      <c r="Q12" s="1">
        <f t="shared" si="1"/>
        <v>12.5</v>
      </c>
      <c r="R12" s="1">
        <f t="shared" si="1"/>
        <v>12.5</v>
      </c>
      <c r="Y12" t="s">
        <v>23</v>
      </c>
      <c r="Z12" t="s">
        <v>12</v>
      </c>
      <c r="AA12" t="s">
        <v>10</v>
      </c>
    </row>
    <row r="13" spans="1:30" x14ac:dyDescent="0.25">
      <c r="A13" s="2" t="s">
        <v>12</v>
      </c>
      <c r="B13" s="2">
        <v>1</v>
      </c>
      <c r="C13" s="2">
        <v>2</v>
      </c>
      <c r="D13" s="2">
        <v>3</v>
      </c>
      <c r="E13" s="2">
        <v>4</v>
      </c>
      <c r="F13" s="2">
        <v>5</v>
      </c>
      <c r="G13" s="2">
        <v>6</v>
      </c>
      <c r="H13" s="2">
        <v>7</v>
      </c>
      <c r="I13" s="2">
        <v>8</v>
      </c>
      <c r="K13" s="2"/>
      <c r="L13" s="2"/>
      <c r="M13" s="2"/>
      <c r="N13" s="2"/>
      <c r="O13" s="2"/>
      <c r="P13" s="2"/>
      <c r="Q13" s="2"/>
      <c r="R13" s="2"/>
      <c r="T13" t="s">
        <v>16</v>
      </c>
      <c r="Y13" t="s">
        <v>24</v>
      </c>
      <c r="Z13" s="3">
        <v>43507</v>
      </c>
      <c r="AA13">
        <v>10000000</v>
      </c>
    </row>
    <row r="14" spans="1:30" x14ac:dyDescent="0.25">
      <c r="A14" s="3">
        <v>43507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K14" s="5"/>
      <c r="L14" s="3"/>
      <c r="M14" s="3"/>
      <c r="O14" s="3"/>
      <c r="T14">
        <v>100</v>
      </c>
      <c r="Y14" s="3" t="s">
        <v>24</v>
      </c>
      <c r="Z14" s="3">
        <v>43508</v>
      </c>
      <c r="AA14" s="3">
        <v>10008371</v>
      </c>
      <c r="AD14" s="3"/>
    </row>
    <row r="15" spans="1:30" x14ac:dyDescent="0.25">
      <c r="A15" s="3">
        <v>43508</v>
      </c>
      <c r="B15">
        <v>9980837</v>
      </c>
      <c r="C15">
        <v>10020943</v>
      </c>
      <c r="D15">
        <v>9998451</v>
      </c>
      <c r="E15">
        <v>10008371</v>
      </c>
      <c r="F15">
        <v>9980837</v>
      </c>
      <c r="G15">
        <v>10020943</v>
      </c>
      <c r="H15">
        <v>9998451</v>
      </c>
      <c r="I15">
        <v>10008371</v>
      </c>
      <c r="K15" s="5">
        <f>B15/B14-1</f>
        <v>-1.9162999999999819E-3</v>
      </c>
      <c r="L15" s="5">
        <f t="shared" ref="L15:R15" si="2">C15/C14-1</f>
        <v>2.0942999999999934E-3</v>
      </c>
      <c r="M15" s="5">
        <f t="shared" si="2"/>
        <v>-1.5489999999995785E-4</v>
      </c>
      <c r="N15" s="5">
        <f t="shared" si="2"/>
        <v>8.3710000000003504E-4</v>
      </c>
      <c r="O15" s="5">
        <f t="shared" si="2"/>
        <v>-1.9162999999999819E-3</v>
      </c>
      <c r="P15" s="5">
        <f t="shared" si="2"/>
        <v>2.0942999999999934E-3</v>
      </c>
      <c r="Q15" s="5">
        <f t="shared" si="2"/>
        <v>-1.5489999999995785E-4</v>
      </c>
      <c r="R15" s="5">
        <f t="shared" si="2"/>
        <v>8.3710000000003504E-4</v>
      </c>
      <c r="T15" s="7">
        <f>T14*(1+U15)</f>
        <v>100.021505</v>
      </c>
      <c r="U15" s="4">
        <f>(K15*$K$12%)+(L15*$L$12%)+(M15*$M$12%)+(N15*$N$12%)+(O15*$O$12%)+(P15*$P$12%)+(Q15*$Q$12%)+(R15*$R$12%)</f>
        <v>2.1505000000002217E-4</v>
      </c>
      <c r="V15" s="5">
        <f>T15/MAX($T$14:T15)-1</f>
        <v>0</v>
      </c>
      <c r="Y15" s="3" t="s">
        <v>24</v>
      </c>
      <c r="Z15" s="3">
        <v>43509</v>
      </c>
      <c r="AA15" s="3">
        <v>9996848</v>
      </c>
      <c r="AB15" s="3"/>
      <c r="AD15" s="3"/>
    </row>
    <row r="16" spans="1:30" x14ac:dyDescent="0.25">
      <c r="A16" s="3">
        <v>43509</v>
      </c>
      <c r="B16">
        <v>9977966</v>
      </c>
      <c r="C16">
        <v>10071673</v>
      </c>
      <c r="D16">
        <v>9979388</v>
      </c>
      <c r="E16">
        <v>9996848</v>
      </c>
      <c r="F16">
        <v>9977966</v>
      </c>
      <c r="G16">
        <v>10071673</v>
      </c>
      <c r="H16">
        <v>9979388</v>
      </c>
      <c r="I16">
        <v>9996848</v>
      </c>
      <c r="K16" s="5">
        <f t="shared" ref="K16:K79" si="3">B16/B15-1</f>
        <v>-2.8765122604446081E-4</v>
      </c>
      <c r="L16" s="5">
        <f t="shared" ref="L16:L79" si="4">C16/C15-1</f>
        <v>5.0623978202450903E-3</v>
      </c>
      <c r="M16" s="5">
        <f t="shared" ref="M16:M79" si="5">D16/D15-1</f>
        <v>-1.906595331616856E-3</v>
      </c>
      <c r="N16" s="5">
        <f t="shared" ref="N16:N79" si="6">E16/E15-1</f>
        <v>-1.151336216453247E-3</v>
      </c>
      <c r="O16" s="5">
        <f t="shared" ref="O16:O79" si="7">F16/F15-1</f>
        <v>-2.8765122604446081E-4</v>
      </c>
      <c r="P16" s="5">
        <f t="shared" ref="P16:P79" si="8">G16/G15-1</f>
        <v>5.0623978202450903E-3</v>
      </c>
      <c r="Q16" s="5">
        <f t="shared" ref="Q16:R79" si="9">H16/H15-1</f>
        <v>-1.906595331616856E-3</v>
      </c>
      <c r="R16" s="5">
        <f t="shared" si="9"/>
        <v>-1.151336216453247E-3</v>
      </c>
      <c r="T16" s="7">
        <f>T15*(1+U16)</f>
        <v>100.06443460618016</v>
      </c>
      <c r="U16" s="4">
        <f t="shared" ref="U16:U79" si="10">(K16*$K$12%)+(L16*$L$12%)+(M16*$M$12%)+(N16*$N$12%)+(O16*$O$12%)+(P16*$P$12%)+(Q16*$Q$12%)+(R16*$R$12%)</f>
        <v>4.2920376153263162E-4</v>
      </c>
      <c r="V16" s="5">
        <f>T16/MAX($T$14:T16)-1</f>
        <v>0</v>
      </c>
      <c r="Y16" s="3" t="s">
        <v>24</v>
      </c>
      <c r="Z16" s="3">
        <v>43510</v>
      </c>
      <c r="AA16" s="3">
        <v>10010828</v>
      </c>
      <c r="AB16" s="3"/>
      <c r="AD16" s="3"/>
    </row>
    <row r="17" spans="1:30" x14ac:dyDescent="0.25">
      <c r="A17" s="3">
        <v>43510</v>
      </c>
      <c r="B17">
        <v>9954376</v>
      </c>
      <c r="C17">
        <v>10075358</v>
      </c>
      <c r="D17">
        <v>9990796</v>
      </c>
      <c r="E17">
        <v>10010828</v>
      </c>
      <c r="F17">
        <v>9967022</v>
      </c>
      <c r="G17">
        <v>10107664</v>
      </c>
      <c r="H17">
        <v>9990796</v>
      </c>
      <c r="I17">
        <v>10010828</v>
      </c>
      <c r="K17" s="5">
        <f t="shared" si="3"/>
        <v>-2.3642092987689045E-3</v>
      </c>
      <c r="L17" s="5">
        <f t="shared" si="4"/>
        <v>3.658776451538337E-4</v>
      </c>
      <c r="M17" s="5">
        <f t="shared" si="5"/>
        <v>1.1431562737114209E-3</v>
      </c>
      <c r="N17" s="5">
        <f t="shared" si="6"/>
        <v>1.3984407885365702E-3</v>
      </c>
      <c r="O17" s="5">
        <f t="shared" si="7"/>
        <v>-1.0968167259740591E-3</v>
      </c>
      <c r="P17" s="5">
        <f t="shared" si="8"/>
        <v>3.5734877413116095E-3</v>
      </c>
      <c r="Q17" s="5">
        <f t="shared" si="9"/>
        <v>1.1431562737114209E-3</v>
      </c>
      <c r="R17" s="5">
        <f t="shared" si="9"/>
        <v>1.3984407885365702E-3</v>
      </c>
      <c r="T17" s="7">
        <f>T16*(1+U17)</f>
        <v>100.13399856916038</v>
      </c>
      <c r="U17" s="4">
        <f t="shared" si="10"/>
        <v>6.9519168577730772E-4</v>
      </c>
      <c r="V17" s="5">
        <f>T17/MAX($T$14:T17)-1</f>
        <v>0</v>
      </c>
      <c r="Y17" s="3" t="s">
        <v>24</v>
      </c>
      <c r="Z17" s="3">
        <v>43511</v>
      </c>
      <c r="AA17" s="3">
        <v>9985378</v>
      </c>
      <c r="AB17" s="3"/>
      <c r="AD17" s="3"/>
    </row>
    <row r="18" spans="1:30" x14ac:dyDescent="0.25">
      <c r="A18" s="3">
        <v>43511</v>
      </c>
      <c r="B18">
        <v>9928982</v>
      </c>
      <c r="C18">
        <v>10040853</v>
      </c>
      <c r="D18">
        <v>9952279</v>
      </c>
      <c r="E18">
        <v>9985378</v>
      </c>
      <c r="F18">
        <v>9970891</v>
      </c>
      <c r="G18">
        <v>10073049</v>
      </c>
      <c r="H18">
        <v>9952279</v>
      </c>
      <c r="I18">
        <v>9985378</v>
      </c>
      <c r="K18" s="5">
        <f t="shared" si="3"/>
        <v>-2.551038859693433E-3</v>
      </c>
      <c r="L18" s="5">
        <f t="shared" si="4"/>
        <v>-3.4246922044854911E-3</v>
      </c>
      <c r="M18" s="5">
        <f t="shared" si="5"/>
        <v>-3.8552483706002505E-3</v>
      </c>
      <c r="N18" s="5">
        <f t="shared" si="6"/>
        <v>-2.5422472546726693E-3</v>
      </c>
      <c r="O18" s="5">
        <f t="shared" si="7"/>
        <v>3.8818014046726468E-4</v>
      </c>
      <c r="P18" s="5">
        <f t="shared" si="8"/>
        <v>-3.4246290735425733E-3</v>
      </c>
      <c r="Q18" s="5">
        <f t="shared" si="9"/>
        <v>-3.8552483706002505E-3</v>
      </c>
      <c r="R18" s="5">
        <f t="shared" si="9"/>
        <v>-2.5422472546726693E-3</v>
      </c>
      <c r="T18" s="7">
        <f>T17*(1+U18)</f>
        <v>99.861043662344798</v>
      </c>
      <c r="U18" s="4">
        <f t="shared" si="10"/>
        <v>-2.725896405975009E-3</v>
      </c>
      <c r="V18" s="5">
        <f>T18/MAX($T$14:T18)-1</f>
        <v>-2.7258964059750923E-3</v>
      </c>
      <c r="Y18" s="3" t="s">
        <v>24</v>
      </c>
      <c r="Z18" s="3">
        <v>43514</v>
      </c>
      <c r="AA18" s="3">
        <v>9987075</v>
      </c>
      <c r="AB18" s="3"/>
      <c r="AD18" s="3"/>
    </row>
    <row r="19" spans="1:30" x14ac:dyDescent="0.25">
      <c r="A19" s="3">
        <v>43514</v>
      </c>
      <c r="B19">
        <v>9946602</v>
      </c>
      <c r="C19">
        <v>10061694</v>
      </c>
      <c r="D19">
        <v>9955004</v>
      </c>
      <c r="E19">
        <v>9987075</v>
      </c>
      <c r="F19">
        <v>9988585</v>
      </c>
      <c r="G19">
        <v>10093957</v>
      </c>
      <c r="H19">
        <v>9955004</v>
      </c>
      <c r="I19">
        <v>9987075</v>
      </c>
      <c r="K19" s="5">
        <f t="shared" si="3"/>
        <v>1.7746028746954412E-3</v>
      </c>
      <c r="L19" s="5">
        <f t="shared" si="4"/>
        <v>2.0756204677032652E-3</v>
      </c>
      <c r="M19" s="5">
        <f t="shared" si="5"/>
        <v>2.7380663263154581E-4</v>
      </c>
      <c r="N19" s="5">
        <f t="shared" si="6"/>
        <v>1.6994849869478301E-4</v>
      </c>
      <c r="O19" s="5">
        <f t="shared" si="7"/>
        <v>1.7745655829555229E-3</v>
      </c>
      <c r="P19" s="5">
        <f t="shared" si="8"/>
        <v>2.0756376743527039E-3</v>
      </c>
      <c r="Q19" s="5">
        <f t="shared" si="9"/>
        <v>2.7380663263154581E-4</v>
      </c>
      <c r="R19" s="5">
        <f t="shared" si="9"/>
        <v>1.6994849869478301E-4</v>
      </c>
      <c r="T19" s="7">
        <f t="shared" ref="T19:T82" si="11">T18*(1+U19)</f>
        <v>99.968243704592481</v>
      </c>
      <c r="U19" s="4">
        <f t="shared" si="10"/>
        <v>1.0734921077949489E-3</v>
      </c>
      <c r="V19" s="5">
        <f>T19/MAX($T$14:T19)-1</f>
        <v>-1.6553305264587204E-3</v>
      </c>
      <c r="Y19" s="3" t="s">
        <v>24</v>
      </c>
      <c r="Z19" s="3">
        <v>43515</v>
      </c>
      <c r="AA19" s="3">
        <v>9976204</v>
      </c>
      <c r="AB19" s="3"/>
      <c r="AD19" s="3"/>
    </row>
    <row r="20" spans="1:30" x14ac:dyDescent="0.25">
      <c r="A20" s="3">
        <v>43515</v>
      </c>
      <c r="B20">
        <v>9887931</v>
      </c>
      <c r="C20">
        <v>9998228</v>
      </c>
      <c r="D20">
        <v>9905836</v>
      </c>
      <c r="E20">
        <v>9976204</v>
      </c>
      <c r="F20">
        <v>9929666</v>
      </c>
      <c r="G20">
        <v>10030288</v>
      </c>
      <c r="H20">
        <v>9905836</v>
      </c>
      <c r="I20">
        <v>9976204</v>
      </c>
      <c r="K20" s="5">
        <f t="shared" si="3"/>
        <v>-5.8985973300228478E-3</v>
      </c>
      <c r="L20" s="5">
        <f t="shared" si="4"/>
        <v>-6.307685365903648E-3</v>
      </c>
      <c r="M20" s="5">
        <f t="shared" si="5"/>
        <v>-4.9390236307288449E-3</v>
      </c>
      <c r="N20" s="5">
        <f t="shared" si="6"/>
        <v>-1.0885068951620447E-3</v>
      </c>
      <c r="O20" s="5">
        <f t="shared" si="7"/>
        <v>-5.8986332899003679E-3</v>
      </c>
      <c r="P20" s="5">
        <f t="shared" si="8"/>
        <v>-6.3076353505369109E-3</v>
      </c>
      <c r="Q20" s="5">
        <f t="shared" si="9"/>
        <v>-4.9390236307288449E-3</v>
      </c>
      <c r="R20" s="5">
        <f t="shared" si="9"/>
        <v>-1.0885068951620447E-3</v>
      </c>
      <c r="T20" s="7">
        <f t="shared" si="11"/>
        <v>99.512543309274633</v>
      </c>
      <c r="U20" s="4">
        <f t="shared" si="10"/>
        <v>-4.5584515485181942E-3</v>
      </c>
      <c r="V20" s="5">
        <f>T20/MAX($T$14:T20)-1</f>
        <v>-6.2062363309752788E-3</v>
      </c>
      <c r="Y20" s="3" t="s">
        <v>24</v>
      </c>
      <c r="Z20" s="3">
        <v>43516</v>
      </c>
      <c r="AA20" s="3">
        <v>9992438</v>
      </c>
      <c r="AB20" s="3"/>
      <c r="AD20" s="3"/>
    </row>
    <row r="21" spans="1:30" x14ac:dyDescent="0.25">
      <c r="A21" s="3">
        <v>43516</v>
      </c>
      <c r="B21">
        <v>9897200</v>
      </c>
      <c r="C21">
        <v>10032580</v>
      </c>
      <c r="D21">
        <v>9913621</v>
      </c>
      <c r="E21">
        <v>9992438</v>
      </c>
      <c r="F21">
        <v>9938975</v>
      </c>
      <c r="G21">
        <v>10064750</v>
      </c>
      <c r="H21">
        <v>9913621</v>
      </c>
      <c r="I21">
        <v>9992438</v>
      </c>
      <c r="K21" s="5">
        <f t="shared" si="3"/>
        <v>9.3740540867437439E-4</v>
      </c>
      <c r="L21" s="5">
        <f t="shared" si="4"/>
        <v>3.435808825323905E-3</v>
      </c>
      <c r="M21" s="5">
        <f t="shared" si="5"/>
        <v>7.859003520753749E-4</v>
      </c>
      <c r="N21" s="5">
        <f t="shared" si="6"/>
        <v>1.6272722570629394E-3</v>
      </c>
      <c r="O21" s="5">
        <f t="shared" si="7"/>
        <v>9.374937686725815E-4</v>
      </c>
      <c r="P21" s="5">
        <f t="shared" si="8"/>
        <v>3.4357936681379542E-3</v>
      </c>
      <c r="Q21" s="5">
        <f t="shared" si="9"/>
        <v>7.859003520753749E-4</v>
      </c>
      <c r="R21" s="5">
        <f t="shared" si="9"/>
        <v>1.6272722570629394E-3</v>
      </c>
      <c r="T21" s="7">
        <f t="shared" si="11"/>
        <v>99.681376873509663</v>
      </c>
      <c r="U21" s="4">
        <f t="shared" si="10"/>
        <v>1.6966058611356805E-3</v>
      </c>
      <c r="V21" s="5">
        <f>T21/MAX($T$14:T21)-1</f>
        <v>-4.5201600067743541E-3</v>
      </c>
      <c r="Y21" s="3" t="s">
        <v>24</v>
      </c>
      <c r="Z21" s="3">
        <v>43517</v>
      </c>
      <c r="AA21" s="3">
        <v>9956506</v>
      </c>
      <c r="AB21" s="3"/>
      <c r="AD21" s="3"/>
    </row>
    <row r="22" spans="1:30" x14ac:dyDescent="0.25">
      <c r="A22" s="3">
        <v>43517</v>
      </c>
      <c r="B22">
        <v>9836312</v>
      </c>
      <c r="C22">
        <v>9955334</v>
      </c>
      <c r="D22">
        <v>9844854</v>
      </c>
      <c r="E22">
        <v>9921282</v>
      </c>
      <c r="F22">
        <v>9917111</v>
      </c>
      <c r="G22">
        <v>10027519</v>
      </c>
      <c r="H22">
        <v>9894490</v>
      </c>
      <c r="I22">
        <v>9956506</v>
      </c>
      <c r="K22" s="5">
        <f t="shared" si="3"/>
        <v>-6.1520430020611805E-3</v>
      </c>
      <c r="L22" s="5">
        <f t="shared" si="4"/>
        <v>-7.6995149801944995E-3</v>
      </c>
      <c r="M22" s="5">
        <f t="shared" si="5"/>
        <v>-6.9366178109895316E-3</v>
      </c>
      <c r="N22" s="5">
        <f t="shared" si="6"/>
        <v>-7.1209848887728855E-3</v>
      </c>
      <c r="O22" s="5">
        <f t="shared" si="7"/>
        <v>-2.1998244285753588E-3</v>
      </c>
      <c r="P22" s="5">
        <f t="shared" si="8"/>
        <v>-3.6991480165925461E-3</v>
      </c>
      <c r="Q22" s="5">
        <f t="shared" si="9"/>
        <v>-1.9297691529663874E-3</v>
      </c>
      <c r="R22" s="5">
        <f t="shared" si="9"/>
        <v>-3.5959192341248336E-3</v>
      </c>
      <c r="T22" s="7">
        <f t="shared" si="11"/>
        <v>99.191270687729656</v>
      </c>
      <c r="U22" s="4">
        <f t="shared" si="10"/>
        <v>-4.9167276892846529E-3</v>
      </c>
      <c r="V22" s="5">
        <f>T22/MAX($T$14:T22)-1</f>
        <v>-9.414663300193693E-3</v>
      </c>
      <c r="Y22" s="3" t="s">
        <v>24</v>
      </c>
      <c r="Z22" s="3">
        <v>43518</v>
      </c>
      <c r="AA22" s="3">
        <v>9956506</v>
      </c>
      <c r="AB22" s="3"/>
      <c r="AD22" s="3"/>
    </row>
    <row r="23" spans="1:30" x14ac:dyDescent="0.25">
      <c r="A23" s="3">
        <v>43518</v>
      </c>
      <c r="B23">
        <v>9836312</v>
      </c>
      <c r="C23">
        <v>9955334</v>
      </c>
      <c r="D23">
        <v>9844854</v>
      </c>
      <c r="E23">
        <v>9921282</v>
      </c>
      <c r="F23">
        <v>9911335</v>
      </c>
      <c r="G23">
        <v>10021679</v>
      </c>
      <c r="H23">
        <v>9894490</v>
      </c>
      <c r="I23">
        <v>9956506</v>
      </c>
      <c r="K23" s="5">
        <f t="shared" si="3"/>
        <v>0</v>
      </c>
      <c r="L23" s="5">
        <f t="shared" si="4"/>
        <v>0</v>
      </c>
      <c r="M23" s="5">
        <f t="shared" si="5"/>
        <v>0</v>
      </c>
      <c r="N23" s="5">
        <f t="shared" si="6"/>
        <v>0</v>
      </c>
      <c r="O23" s="5">
        <f t="shared" si="7"/>
        <v>-5.8242768483685037E-4</v>
      </c>
      <c r="P23" s="5">
        <f t="shared" si="8"/>
        <v>-5.8239730086773189E-4</v>
      </c>
      <c r="Q23" s="5">
        <f t="shared" si="9"/>
        <v>0</v>
      </c>
      <c r="R23" s="5">
        <f t="shared" si="9"/>
        <v>0</v>
      </c>
      <c r="T23" s="7">
        <f t="shared" si="11"/>
        <v>99.17682812892204</v>
      </c>
      <c r="U23" s="4">
        <f t="shared" si="10"/>
        <v>-1.4560312321307278E-4</v>
      </c>
      <c r="V23" s="5">
        <f>T23/MAX($T$14:T23)-1</f>
        <v>-9.5588956190264529E-3</v>
      </c>
      <c r="Y23" s="3" t="s">
        <v>24</v>
      </c>
      <c r="Z23" s="3">
        <v>43521</v>
      </c>
      <c r="AA23" s="3">
        <v>9956506</v>
      </c>
      <c r="AB23" s="3"/>
      <c r="AD23" s="3"/>
    </row>
    <row r="24" spans="1:30" x14ac:dyDescent="0.25">
      <c r="A24" s="3">
        <v>43521</v>
      </c>
      <c r="B24">
        <v>9840892</v>
      </c>
      <c r="C24">
        <v>9952747</v>
      </c>
      <c r="D24">
        <v>9843258</v>
      </c>
      <c r="E24">
        <v>9921282</v>
      </c>
      <c r="F24">
        <v>9915951</v>
      </c>
      <c r="G24">
        <v>10019075</v>
      </c>
      <c r="H24">
        <v>9892886</v>
      </c>
      <c r="I24">
        <v>9956506</v>
      </c>
      <c r="K24" s="5">
        <f t="shared" si="3"/>
        <v>4.6562166795838245E-4</v>
      </c>
      <c r="L24" s="5">
        <f t="shared" si="4"/>
        <v>-2.5986069377481602E-4</v>
      </c>
      <c r="M24" s="5">
        <f t="shared" si="5"/>
        <v>-1.6211515173303326E-4</v>
      </c>
      <c r="N24" s="5">
        <f t="shared" si="6"/>
        <v>0</v>
      </c>
      <c r="O24" s="5">
        <f t="shared" si="7"/>
        <v>4.6572938963307386E-4</v>
      </c>
      <c r="P24" s="5">
        <f t="shared" si="8"/>
        <v>-2.5983670001805681E-4</v>
      </c>
      <c r="Q24" s="5">
        <f t="shared" si="9"/>
        <v>-1.6211042711655743E-4</v>
      </c>
      <c r="R24" s="5">
        <f t="shared" si="9"/>
        <v>0</v>
      </c>
      <c r="T24" s="7">
        <f t="shared" si="11"/>
        <v>99.177911983941371</v>
      </c>
      <c r="U24" s="4">
        <f t="shared" si="10"/>
        <v>1.0928510618624099E-5</v>
      </c>
      <c r="V24" s="5">
        <f>T24/MAX($T$14:T24)-1</f>
        <v>-9.548071572900052E-3</v>
      </c>
      <c r="Y24" s="3" t="s">
        <v>24</v>
      </c>
      <c r="Z24" s="3">
        <v>43522</v>
      </c>
      <c r="AA24" s="3">
        <v>9932370</v>
      </c>
      <c r="AB24" s="3"/>
      <c r="AD24" s="3"/>
    </row>
    <row r="25" spans="1:30" x14ac:dyDescent="0.25">
      <c r="A25" s="3">
        <v>43522</v>
      </c>
      <c r="B25">
        <v>9766721</v>
      </c>
      <c r="C25">
        <v>9894930</v>
      </c>
      <c r="D25">
        <v>9777923</v>
      </c>
      <c r="E25">
        <v>9897231</v>
      </c>
      <c r="F25">
        <v>9841214</v>
      </c>
      <c r="G25">
        <v>9960873</v>
      </c>
      <c r="H25">
        <v>9827222</v>
      </c>
      <c r="I25">
        <v>9932370</v>
      </c>
      <c r="K25" s="5">
        <f t="shared" si="3"/>
        <v>-7.5370200181040792E-3</v>
      </c>
      <c r="L25" s="5">
        <f t="shared" si="4"/>
        <v>-5.8091499763833765E-3</v>
      </c>
      <c r="M25" s="5">
        <f t="shared" si="5"/>
        <v>-6.6375380996820388E-3</v>
      </c>
      <c r="N25" s="5">
        <f t="shared" si="6"/>
        <v>-2.4241826812301248E-3</v>
      </c>
      <c r="O25" s="5">
        <f t="shared" si="7"/>
        <v>-7.537048135877189E-3</v>
      </c>
      <c r="P25" s="5">
        <f t="shared" si="8"/>
        <v>-5.8091191053066815E-3</v>
      </c>
      <c r="Q25" s="5">
        <f t="shared" si="9"/>
        <v>-6.6374968841246273E-3</v>
      </c>
      <c r="R25" s="5">
        <f t="shared" si="9"/>
        <v>-2.4241435700435021E-3</v>
      </c>
      <c r="T25" s="7">
        <f t="shared" si="11"/>
        <v>98.622321059137491</v>
      </c>
      <c r="U25" s="4">
        <f t="shared" si="10"/>
        <v>-5.6019623088439524E-3</v>
      </c>
      <c r="V25" s="5">
        <f>T25/MAX($T$14:T25)-1</f>
        <v>-1.509654594467047E-2</v>
      </c>
      <c r="Y25" s="3" t="s">
        <v>24</v>
      </c>
      <c r="Z25" s="3">
        <v>43523</v>
      </c>
      <c r="AA25" s="3">
        <v>9904190</v>
      </c>
      <c r="AB25" s="3"/>
      <c r="AD25" s="3"/>
    </row>
    <row r="26" spans="1:30" x14ac:dyDescent="0.25">
      <c r="A26" s="3">
        <v>43523</v>
      </c>
      <c r="B26">
        <v>9645738</v>
      </c>
      <c r="C26">
        <v>9901126</v>
      </c>
      <c r="D26">
        <v>9787171</v>
      </c>
      <c r="E26">
        <v>9869150</v>
      </c>
      <c r="F26">
        <v>9719309</v>
      </c>
      <c r="G26">
        <v>9967110</v>
      </c>
      <c r="H26">
        <v>9836517</v>
      </c>
      <c r="I26">
        <v>9904190</v>
      </c>
      <c r="K26" s="5">
        <f t="shared" si="3"/>
        <v>-1.2387268971848386E-2</v>
      </c>
      <c r="L26" s="5">
        <f t="shared" si="4"/>
        <v>6.26179265543092E-4</v>
      </c>
      <c r="M26" s="5">
        <f t="shared" si="5"/>
        <v>9.4580413447720169E-4</v>
      </c>
      <c r="N26" s="5">
        <f t="shared" si="6"/>
        <v>-2.8372582189907236E-3</v>
      </c>
      <c r="O26" s="5">
        <f t="shared" si="7"/>
        <v>-1.2387191255062602E-2</v>
      </c>
      <c r="P26" s="5">
        <f t="shared" si="8"/>
        <v>6.2614993685783382E-4</v>
      </c>
      <c r="Q26" s="5">
        <f t="shared" si="9"/>
        <v>9.4584207011916277E-4</v>
      </c>
      <c r="R26" s="5">
        <f t="shared" si="9"/>
        <v>-2.8371879017797808E-3</v>
      </c>
      <c r="T26" s="7">
        <f t="shared" si="11"/>
        <v>98.285711600921275</v>
      </c>
      <c r="U26" s="4">
        <f t="shared" si="10"/>
        <v>-3.4131163675855253E-3</v>
      </c>
      <c r="V26" s="5">
        <f>T26/MAX($T$14:T26)-1</f>
        <v>-1.8458136044198215E-2</v>
      </c>
      <c r="Y26" s="3" t="s">
        <v>24</v>
      </c>
      <c r="Z26" s="3">
        <v>43524</v>
      </c>
      <c r="AA26" s="3">
        <v>9864753</v>
      </c>
      <c r="AB26" s="3"/>
      <c r="AD26" s="3"/>
    </row>
    <row r="27" spans="1:30" x14ac:dyDescent="0.25">
      <c r="A27" s="3">
        <v>43524</v>
      </c>
      <c r="B27">
        <v>9603287</v>
      </c>
      <c r="C27">
        <v>9834934</v>
      </c>
      <c r="D27">
        <v>9746581</v>
      </c>
      <c r="E27">
        <v>9785590</v>
      </c>
      <c r="F27">
        <v>9720848</v>
      </c>
      <c r="G27">
        <v>9931252</v>
      </c>
      <c r="H27">
        <v>9795722</v>
      </c>
      <c r="I27">
        <v>9864753</v>
      </c>
      <c r="K27" s="5">
        <f t="shared" si="3"/>
        <v>-4.401011099409935E-3</v>
      </c>
      <c r="L27" s="5">
        <f t="shared" si="4"/>
        <v>-6.6853002375689696E-3</v>
      </c>
      <c r="M27" s="5">
        <f t="shared" si="5"/>
        <v>-4.1472658442363031E-3</v>
      </c>
      <c r="N27" s="5">
        <f t="shared" si="6"/>
        <v>-8.4667879199322726E-3</v>
      </c>
      <c r="O27" s="5">
        <f t="shared" si="7"/>
        <v>1.5834459013497337E-4</v>
      </c>
      <c r="P27" s="5">
        <f t="shared" si="8"/>
        <v>-3.5976326136663017E-3</v>
      </c>
      <c r="Q27" s="5">
        <f t="shared" si="9"/>
        <v>-4.1473013262722791E-3</v>
      </c>
      <c r="R27" s="5">
        <f t="shared" si="9"/>
        <v>-3.9818501058642708E-3</v>
      </c>
      <c r="T27" s="7">
        <f t="shared" si="11"/>
        <v>97.852409156773717</v>
      </c>
      <c r="U27" s="4">
        <f t="shared" si="10"/>
        <v>-4.4086005696019198E-3</v>
      </c>
      <c r="V27" s="5">
        <f>T27/MAX($T$14:T27)-1</f>
        <v>-2.2785362064721926E-2</v>
      </c>
      <c r="Y27" s="3" t="s">
        <v>24</v>
      </c>
      <c r="Z27" s="3">
        <v>43525</v>
      </c>
      <c r="AA27" s="3">
        <v>9864753</v>
      </c>
      <c r="AB27" s="3"/>
      <c r="AD27" s="3"/>
    </row>
    <row r="28" spans="1:30" x14ac:dyDescent="0.25">
      <c r="A28" s="3">
        <v>43525</v>
      </c>
      <c r="B28">
        <v>9603287</v>
      </c>
      <c r="C28">
        <v>9834934</v>
      </c>
      <c r="D28">
        <v>9746581</v>
      </c>
      <c r="E28">
        <v>9785590</v>
      </c>
      <c r="F28">
        <v>9720848</v>
      </c>
      <c r="G28">
        <v>9931252</v>
      </c>
      <c r="H28">
        <v>9795722</v>
      </c>
      <c r="I28">
        <v>9864753</v>
      </c>
      <c r="K28" s="5">
        <f t="shared" si="3"/>
        <v>0</v>
      </c>
      <c r="L28" s="5">
        <f t="shared" si="4"/>
        <v>0</v>
      </c>
      <c r="M28" s="5">
        <f t="shared" si="5"/>
        <v>0</v>
      </c>
      <c r="N28" s="5">
        <f t="shared" si="6"/>
        <v>0</v>
      </c>
      <c r="O28" s="5">
        <f t="shared" si="7"/>
        <v>0</v>
      </c>
      <c r="P28" s="5">
        <f t="shared" si="8"/>
        <v>0</v>
      </c>
      <c r="Q28" s="5">
        <f t="shared" si="9"/>
        <v>0</v>
      </c>
      <c r="R28" s="5">
        <f t="shared" si="9"/>
        <v>0</v>
      </c>
      <c r="T28" s="7">
        <f t="shared" si="11"/>
        <v>97.852409156773717</v>
      </c>
      <c r="U28" s="4">
        <f t="shared" si="10"/>
        <v>0</v>
      </c>
      <c r="V28" s="5">
        <f>T28/MAX($T$14:T28)-1</f>
        <v>-2.2785362064721926E-2</v>
      </c>
      <c r="Y28" s="3" t="s">
        <v>24</v>
      </c>
      <c r="Z28" s="3">
        <v>43529</v>
      </c>
      <c r="AA28" s="3">
        <v>9947029</v>
      </c>
      <c r="AB28" s="3"/>
      <c r="AD28" s="3"/>
    </row>
    <row r="29" spans="1:30" x14ac:dyDescent="0.25">
      <c r="A29" s="3">
        <v>43529</v>
      </c>
      <c r="B29">
        <v>9699247</v>
      </c>
      <c r="C29">
        <v>9935165</v>
      </c>
      <c r="D29">
        <v>9785245</v>
      </c>
      <c r="E29">
        <v>9867206</v>
      </c>
      <c r="F29">
        <v>9817983</v>
      </c>
      <c r="G29">
        <v>10032465</v>
      </c>
      <c r="H29">
        <v>9834581</v>
      </c>
      <c r="I29">
        <v>9947029</v>
      </c>
      <c r="K29" s="5">
        <f t="shared" si="3"/>
        <v>9.9924119731087391E-3</v>
      </c>
      <c r="L29" s="5">
        <f t="shared" si="4"/>
        <v>1.0191324110563338E-2</v>
      </c>
      <c r="M29" s="5">
        <f t="shared" si="5"/>
        <v>3.9669295314941344E-3</v>
      </c>
      <c r="N29" s="5">
        <f t="shared" si="6"/>
        <v>8.3404270973952421E-3</v>
      </c>
      <c r="O29" s="5">
        <f t="shared" si="7"/>
        <v>9.9924409886873455E-3</v>
      </c>
      <c r="P29" s="5">
        <f t="shared" si="8"/>
        <v>1.0191363586383728E-2</v>
      </c>
      <c r="Q29" s="5">
        <f t="shared" si="9"/>
        <v>3.9669357705331976E-3</v>
      </c>
      <c r="R29" s="5">
        <f t="shared" si="9"/>
        <v>8.3404014271821758E-3</v>
      </c>
      <c r="T29" s="7">
        <f t="shared" si="11"/>
        <v>98.647242681371424</v>
      </c>
      <c r="U29" s="4">
        <f t="shared" si="10"/>
        <v>8.1227793106684876E-3</v>
      </c>
      <c r="V29" s="5">
        <f>T29/MAX($T$14:T29)-1</f>
        <v>-1.4847663221618901E-2</v>
      </c>
      <c r="Y29" s="3" t="s">
        <v>24</v>
      </c>
      <c r="Z29" s="3">
        <v>43530</v>
      </c>
      <c r="AA29" s="3">
        <v>9959275</v>
      </c>
      <c r="AB29" s="3"/>
      <c r="AD29" s="3"/>
    </row>
    <row r="30" spans="1:30" x14ac:dyDescent="0.25">
      <c r="A30" s="3">
        <v>43530</v>
      </c>
      <c r="B30">
        <v>9711280</v>
      </c>
      <c r="C30">
        <v>9940468</v>
      </c>
      <c r="D30">
        <v>9791578</v>
      </c>
      <c r="E30">
        <v>9879353</v>
      </c>
      <c r="F30">
        <v>9830164</v>
      </c>
      <c r="G30">
        <v>10037819</v>
      </c>
      <c r="H30">
        <v>9840945</v>
      </c>
      <c r="I30">
        <v>9959275</v>
      </c>
      <c r="K30" s="5">
        <f t="shared" si="3"/>
        <v>1.2406117712024933E-3</v>
      </c>
      <c r="L30" s="5">
        <f t="shared" si="4"/>
        <v>5.3376063709054122E-4</v>
      </c>
      <c r="M30" s="5">
        <f t="shared" si="5"/>
        <v>6.4719892041531502E-4</v>
      </c>
      <c r="N30" s="5">
        <f t="shared" si="6"/>
        <v>1.2310475731427406E-3</v>
      </c>
      <c r="O30" s="5">
        <f t="shared" si="7"/>
        <v>1.2406825312285541E-3</v>
      </c>
      <c r="P30" s="5">
        <f t="shared" si="8"/>
        <v>5.3366744862803905E-4</v>
      </c>
      <c r="Q30" s="5">
        <f t="shared" si="9"/>
        <v>6.4710433520254185E-4</v>
      </c>
      <c r="R30" s="5">
        <f t="shared" si="9"/>
        <v>1.231121373024946E-3</v>
      </c>
      <c r="T30" s="7">
        <f t="shared" si="11"/>
        <v>98.737322344314933</v>
      </c>
      <c r="U30" s="4">
        <f t="shared" si="10"/>
        <v>9.1314932374189639E-4</v>
      </c>
      <c r="V30" s="5">
        <f>T30/MAX($T$14:T30)-1</f>
        <v>-1.3948072031506831E-2</v>
      </c>
      <c r="Y30" s="3" t="s">
        <v>24</v>
      </c>
      <c r="Z30" s="3">
        <v>43531</v>
      </c>
      <c r="AA30" s="3">
        <v>9959275</v>
      </c>
      <c r="AB30" s="3"/>
      <c r="AD30" s="3"/>
    </row>
    <row r="31" spans="1:30" x14ac:dyDescent="0.25">
      <c r="A31" s="3">
        <v>43531</v>
      </c>
      <c r="B31">
        <v>9711280</v>
      </c>
      <c r="C31">
        <v>9931021</v>
      </c>
      <c r="D31">
        <v>9791578</v>
      </c>
      <c r="E31">
        <v>9879353</v>
      </c>
      <c r="F31">
        <v>9830164</v>
      </c>
      <c r="G31">
        <v>10028279</v>
      </c>
      <c r="H31">
        <v>9840945</v>
      </c>
      <c r="I31">
        <v>9959275</v>
      </c>
      <c r="K31" s="5">
        <f t="shared" si="3"/>
        <v>0</v>
      </c>
      <c r="L31" s="5">
        <f t="shared" si="4"/>
        <v>-9.5035766927675791E-4</v>
      </c>
      <c r="M31" s="5">
        <f t="shared" si="5"/>
        <v>0</v>
      </c>
      <c r="N31" s="5">
        <f t="shared" si="6"/>
        <v>0</v>
      </c>
      <c r="O31" s="5">
        <f t="shared" si="7"/>
        <v>0</v>
      </c>
      <c r="P31" s="5">
        <f t="shared" si="8"/>
        <v>-9.504056608312661E-4</v>
      </c>
      <c r="Q31" s="5">
        <f t="shared" si="9"/>
        <v>0</v>
      </c>
      <c r="R31" s="5">
        <f t="shared" si="9"/>
        <v>0</v>
      </c>
      <c r="T31" s="7">
        <f t="shared" si="11"/>
        <v>98.713862809111802</v>
      </c>
      <c r="U31" s="4">
        <f t="shared" si="10"/>
        <v>-2.37595416263503E-4</v>
      </c>
      <c r="V31" s="5">
        <f>T31/MAX($T$14:T31)-1</f>
        <v>-1.4182353449789797E-2</v>
      </c>
      <c r="Y31" s="3" t="s">
        <v>24</v>
      </c>
      <c r="Z31" s="3">
        <v>43532</v>
      </c>
      <c r="AA31" s="3">
        <v>9959275</v>
      </c>
      <c r="AB31" s="3"/>
      <c r="AD31" s="3"/>
    </row>
    <row r="32" spans="1:30" x14ac:dyDescent="0.25">
      <c r="A32" s="3">
        <v>43532</v>
      </c>
      <c r="B32">
        <v>9695672</v>
      </c>
      <c r="C32">
        <v>9931021</v>
      </c>
      <c r="D32">
        <v>9791578</v>
      </c>
      <c r="E32">
        <v>9879353</v>
      </c>
      <c r="F32">
        <v>9814364</v>
      </c>
      <c r="G32">
        <v>10028279</v>
      </c>
      <c r="H32">
        <v>9840945</v>
      </c>
      <c r="I32">
        <v>9959275</v>
      </c>
      <c r="K32" s="5">
        <f t="shared" si="3"/>
        <v>-1.6072031699220224E-3</v>
      </c>
      <c r="L32" s="5">
        <f t="shared" si="4"/>
        <v>0</v>
      </c>
      <c r="M32" s="5">
        <f t="shared" si="5"/>
        <v>0</v>
      </c>
      <c r="N32" s="5">
        <f t="shared" si="6"/>
        <v>0</v>
      </c>
      <c r="O32" s="5">
        <f t="shared" si="7"/>
        <v>-1.6072977012387968E-3</v>
      </c>
      <c r="P32" s="5">
        <f t="shared" si="8"/>
        <v>0</v>
      </c>
      <c r="Q32" s="5">
        <f t="shared" si="9"/>
        <v>0</v>
      </c>
      <c r="R32" s="5">
        <f t="shared" si="9"/>
        <v>0</v>
      </c>
      <c r="T32" s="7">
        <f t="shared" si="11"/>
        <v>98.674198334362359</v>
      </c>
      <c r="U32" s="4">
        <f t="shared" si="10"/>
        <v>-4.018126088951024E-4</v>
      </c>
      <c r="V32" s="5">
        <f>T32/MAX($T$14:T32)-1</f>
        <v>-1.4578467410245044E-2</v>
      </c>
      <c r="Y32" s="3" t="s">
        <v>24</v>
      </c>
      <c r="Z32" s="3">
        <v>43535</v>
      </c>
      <c r="AA32" s="3">
        <v>9977693</v>
      </c>
      <c r="AB32" s="3"/>
      <c r="AD32" s="3"/>
    </row>
    <row r="33" spans="1:30" x14ac:dyDescent="0.25">
      <c r="A33" s="3">
        <v>43535</v>
      </c>
      <c r="B33">
        <v>9742707</v>
      </c>
      <c r="C33">
        <v>9962048</v>
      </c>
      <c r="D33">
        <v>9811766</v>
      </c>
      <c r="E33">
        <v>9897624</v>
      </c>
      <c r="F33">
        <v>9861974</v>
      </c>
      <c r="G33">
        <v>10059611</v>
      </c>
      <c r="H33">
        <v>9861235</v>
      </c>
      <c r="I33">
        <v>9977693</v>
      </c>
      <c r="K33" s="5">
        <f t="shared" si="3"/>
        <v>4.8511335779510834E-3</v>
      </c>
      <c r="L33" s="5">
        <f t="shared" si="4"/>
        <v>3.1242507693820532E-3</v>
      </c>
      <c r="M33" s="5">
        <f t="shared" si="5"/>
        <v>2.0617718614914793E-3</v>
      </c>
      <c r="N33" s="5">
        <f t="shared" si="6"/>
        <v>1.8494126082952977E-3</v>
      </c>
      <c r="O33" s="5">
        <f t="shared" si="7"/>
        <v>4.8510530076120162E-3</v>
      </c>
      <c r="P33" s="5">
        <f t="shared" si="8"/>
        <v>3.1243646093213062E-3</v>
      </c>
      <c r="Q33" s="5">
        <f t="shared" si="9"/>
        <v>2.0617938622764509E-3</v>
      </c>
      <c r="R33" s="5">
        <f t="shared" si="9"/>
        <v>1.8493314021352791E-3</v>
      </c>
      <c r="T33" s="7">
        <f t="shared" si="11"/>
        <v>98.967422426707259</v>
      </c>
      <c r="U33" s="4">
        <f t="shared" si="10"/>
        <v>2.9716389623081207E-3</v>
      </c>
      <c r="V33" s="5">
        <f>T33/MAX($T$14:T33)-1</f>
        <v>-1.1650150389703962E-2</v>
      </c>
      <c r="Y33" s="3" t="s">
        <v>24</v>
      </c>
      <c r="Z33" s="3">
        <v>43536</v>
      </c>
      <c r="AA33" s="3">
        <v>10027347</v>
      </c>
      <c r="AB33" s="3"/>
      <c r="AD33" s="3"/>
    </row>
    <row r="34" spans="1:30" x14ac:dyDescent="0.25">
      <c r="A34" s="3">
        <v>43536</v>
      </c>
      <c r="B34">
        <v>9867838</v>
      </c>
      <c r="C34">
        <v>10013758</v>
      </c>
      <c r="D34">
        <v>9864158</v>
      </c>
      <c r="E34">
        <v>9946879</v>
      </c>
      <c r="F34">
        <v>9988638</v>
      </c>
      <c r="G34">
        <v>10111827</v>
      </c>
      <c r="H34">
        <v>9913892</v>
      </c>
      <c r="I34">
        <v>10027347</v>
      </c>
      <c r="K34" s="5">
        <f t="shared" si="3"/>
        <v>1.2843555697610531E-2</v>
      </c>
      <c r="L34" s="5">
        <f t="shared" si="4"/>
        <v>5.1906997436672597E-3</v>
      </c>
      <c r="M34" s="5">
        <f t="shared" si="5"/>
        <v>5.3397115259372629E-3</v>
      </c>
      <c r="N34" s="5">
        <f t="shared" si="6"/>
        <v>4.9764468725019828E-3</v>
      </c>
      <c r="O34" s="5">
        <f t="shared" si="7"/>
        <v>1.2843676124070003E-2</v>
      </c>
      <c r="P34" s="5">
        <f t="shared" si="8"/>
        <v>5.1906579687823751E-3</v>
      </c>
      <c r="Q34" s="5">
        <f t="shared" si="9"/>
        <v>5.3397977028233345E-3</v>
      </c>
      <c r="R34" s="5">
        <f t="shared" si="9"/>
        <v>4.9765010809612598E-3</v>
      </c>
      <c r="T34" s="7">
        <f t="shared" si="11"/>
        <v>99.668866982008993</v>
      </c>
      <c r="U34" s="4">
        <f t="shared" si="10"/>
        <v>7.0876308395442511E-3</v>
      </c>
      <c r="V34" s="5">
        <f>T34/MAX($T$14:T34)-1</f>
        <v>-4.6450915153471994E-3</v>
      </c>
      <c r="Y34" s="3" t="s">
        <v>24</v>
      </c>
      <c r="Z34" s="3">
        <v>43537</v>
      </c>
      <c r="AA34" s="3">
        <v>10023293</v>
      </c>
      <c r="AB34" s="3"/>
      <c r="AD34" s="3"/>
    </row>
    <row r="35" spans="1:30" x14ac:dyDescent="0.25">
      <c r="A35" s="3">
        <v>43537</v>
      </c>
      <c r="B35">
        <v>9791646</v>
      </c>
      <c r="C35">
        <v>10011268</v>
      </c>
      <c r="D35">
        <v>9830086</v>
      </c>
      <c r="E35">
        <v>9942858</v>
      </c>
      <c r="F35">
        <v>9911513</v>
      </c>
      <c r="G35">
        <v>10109313</v>
      </c>
      <c r="H35">
        <v>9879647</v>
      </c>
      <c r="I35">
        <v>10023293</v>
      </c>
      <c r="K35" s="5">
        <f t="shared" si="3"/>
        <v>-7.7212455251089995E-3</v>
      </c>
      <c r="L35" s="5">
        <f t="shared" si="4"/>
        <v>-2.4865789646599801E-4</v>
      </c>
      <c r="M35" s="5">
        <f t="shared" si="5"/>
        <v>-3.4541214769674422E-3</v>
      </c>
      <c r="N35" s="5">
        <f t="shared" si="6"/>
        <v>-4.0424740262745562E-4</v>
      </c>
      <c r="O35" s="5">
        <f t="shared" si="7"/>
        <v>-7.7212729102806854E-3</v>
      </c>
      <c r="P35" s="5">
        <f t="shared" si="8"/>
        <v>-2.4861975981194107E-4</v>
      </c>
      <c r="Q35" s="5">
        <f t="shared" si="9"/>
        <v>-3.4542438025348954E-3</v>
      </c>
      <c r="R35" s="5">
        <f t="shared" si="9"/>
        <v>-4.0429437616951169E-4</v>
      </c>
      <c r="T35" s="7">
        <f t="shared" si="11"/>
        <v>99.37413738207313</v>
      </c>
      <c r="U35" s="4">
        <f t="shared" si="10"/>
        <v>-2.9570878937458661E-3</v>
      </c>
      <c r="V35" s="5">
        <f>T35/MAX($T$14:T35)-1</f>
        <v>-7.5884434652075949E-3</v>
      </c>
      <c r="Y35" s="3" t="s">
        <v>24</v>
      </c>
      <c r="Z35" s="3">
        <v>43538</v>
      </c>
      <c r="AA35" s="3">
        <v>10030171</v>
      </c>
      <c r="AB35" s="3"/>
      <c r="AD35" s="3"/>
    </row>
    <row r="36" spans="1:30" x14ac:dyDescent="0.25">
      <c r="A36" s="3">
        <v>43538</v>
      </c>
      <c r="B36">
        <v>9746795</v>
      </c>
      <c r="C36">
        <v>9976080</v>
      </c>
      <c r="D36">
        <v>9831208</v>
      </c>
      <c r="E36">
        <v>9949680</v>
      </c>
      <c r="F36">
        <v>9903590</v>
      </c>
      <c r="G36">
        <v>10117026</v>
      </c>
      <c r="H36">
        <v>9880776</v>
      </c>
      <c r="I36">
        <v>10030171</v>
      </c>
      <c r="K36" s="5">
        <f t="shared" si="3"/>
        <v>-4.5805373274320216E-3</v>
      </c>
      <c r="L36" s="5">
        <f t="shared" si="4"/>
        <v>-3.5148394788752091E-3</v>
      </c>
      <c r="M36" s="5">
        <f t="shared" si="5"/>
        <v>1.1413938799731405E-4</v>
      </c>
      <c r="N36" s="5">
        <f t="shared" si="6"/>
        <v>6.8612063050688121E-4</v>
      </c>
      <c r="O36" s="5">
        <f t="shared" si="7"/>
        <v>-7.9937341554214836E-4</v>
      </c>
      <c r="P36" s="5">
        <f t="shared" si="8"/>
        <v>7.6295985691610113E-4</v>
      </c>
      <c r="Q36" s="5">
        <f t="shared" si="9"/>
        <v>1.1427533797503386E-4</v>
      </c>
      <c r="R36" s="5">
        <f t="shared" si="9"/>
        <v>6.8620163054200489E-4</v>
      </c>
      <c r="T36" s="7">
        <f t="shared" si="11"/>
        <v>99.293010157619847</v>
      </c>
      <c r="U36" s="4">
        <f t="shared" si="10"/>
        <v>-8.1638167223900548E-4</v>
      </c>
      <c r="V36" s="5">
        <f>T36/MAX($T$14:T36)-1</f>
        <v>-8.3986300712807216E-3</v>
      </c>
      <c r="Y36" s="3" t="s">
        <v>24</v>
      </c>
      <c r="Z36" s="3">
        <v>43539</v>
      </c>
      <c r="AA36" s="3">
        <v>9999417</v>
      </c>
      <c r="AB36" s="3"/>
      <c r="AD36" s="3"/>
    </row>
    <row r="37" spans="1:30" x14ac:dyDescent="0.25">
      <c r="A37" s="3">
        <v>43539</v>
      </c>
      <c r="B37">
        <v>9756810</v>
      </c>
      <c r="C37">
        <v>9957335</v>
      </c>
      <c r="D37">
        <v>9844617</v>
      </c>
      <c r="E37">
        <v>9919173</v>
      </c>
      <c r="F37">
        <v>9913766</v>
      </c>
      <c r="G37">
        <v>10098016</v>
      </c>
      <c r="H37">
        <v>9894252</v>
      </c>
      <c r="I37">
        <v>9999417</v>
      </c>
      <c r="K37" s="5">
        <f t="shared" si="3"/>
        <v>1.0275172505422869E-3</v>
      </c>
      <c r="L37" s="5">
        <f t="shared" si="4"/>
        <v>-1.8789945549755327E-3</v>
      </c>
      <c r="M37" s="5">
        <f t="shared" si="5"/>
        <v>1.3639219107153266E-3</v>
      </c>
      <c r="N37" s="5">
        <f t="shared" si="6"/>
        <v>-3.0661287599199616E-3</v>
      </c>
      <c r="O37" s="5">
        <f t="shared" si="7"/>
        <v>1.0275061871503066E-3</v>
      </c>
      <c r="P37" s="5">
        <f t="shared" si="8"/>
        <v>-1.8790106895050229E-3</v>
      </c>
      <c r="Q37" s="5">
        <f t="shared" si="9"/>
        <v>1.3638604903096763E-3</v>
      </c>
      <c r="R37" s="5">
        <f t="shared" si="9"/>
        <v>-3.0661491214856174E-3</v>
      </c>
      <c r="T37" s="7">
        <f t="shared" si="11"/>
        <v>99.229618058350511</v>
      </c>
      <c r="U37" s="4">
        <f t="shared" si="10"/>
        <v>-6.3843466089606726E-4</v>
      </c>
      <c r="V37" s="5">
        <f>T37/MAX($T$14:T37)-1</f>
        <v>-9.0317027556353624E-3</v>
      </c>
      <c r="Y37" s="3" t="s">
        <v>24</v>
      </c>
      <c r="Z37" s="3">
        <v>43542</v>
      </c>
      <c r="AA37" s="3">
        <v>9980591</v>
      </c>
      <c r="AB37" s="3"/>
      <c r="AD37" s="3"/>
    </row>
    <row r="38" spans="1:30" x14ac:dyDescent="0.25">
      <c r="A38" s="3">
        <v>43542</v>
      </c>
      <c r="B38">
        <v>9762452</v>
      </c>
      <c r="C38">
        <v>9942978</v>
      </c>
      <c r="D38">
        <v>9893677</v>
      </c>
      <c r="E38">
        <v>9900499</v>
      </c>
      <c r="F38">
        <v>9919498</v>
      </c>
      <c r="G38">
        <v>10083456</v>
      </c>
      <c r="H38">
        <v>9943559</v>
      </c>
      <c r="I38">
        <v>9980591</v>
      </c>
      <c r="K38" s="5">
        <f t="shared" si="3"/>
        <v>5.7826277236094903E-4</v>
      </c>
      <c r="L38" s="5">
        <f t="shared" si="4"/>
        <v>-1.4418516601077958E-3</v>
      </c>
      <c r="M38" s="5">
        <f t="shared" si="5"/>
        <v>4.9834340939824973E-3</v>
      </c>
      <c r="N38" s="5">
        <f t="shared" si="6"/>
        <v>-1.8826166253981258E-3</v>
      </c>
      <c r="O38" s="5">
        <f t="shared" si="7"/>
        <v>5.7818592853609019E-4</v>
      </c>
      <c r="P38" s="5">
        <f t="shared" si="8"/>
        <v>-1.4418673925650216E-3</v>
      </c>
      <c r="Q38" s="5">
        <f t="shared" si="9"/>
        <v>4.9833984418428123E-3</v>
      </c>
      <c r="R38" s="5">
        <f t="shared" si="9"/>
        <v>-1.8827097619791289E-3</v>
      </c>
      <c r="T38" s="7">
        <f t="shared" si="11"/>
        <v>99.285115147001363</v>
      </c>
      <c r="U38" s="4">
        <f t="shared" si="10"/>
        <v>5.592794745840346E-4</v>
      </c>
      <c r="V38" s="5">
        <f>T38/MAX($T$14:T38)-1</f>
        <v>-8.4774745270230767E-3</v>
      </c>
      <c r="Y38" s="3" t="s">
        <v>24</v>
      </c>
      <c r="Z38" s="3">
        <v>43543</v>
      </c>
      <c r="AA38" s="3">
        <v>9989188</v>
      </c>
      <c r="AB38" s="3"/>
      <c r="AD38" s="3"/>
    </row>
    <row r="39" spans="1:30" x14ac:dyDescent="0.25">
      <c r="A39" s="3">
        <v>43543</v>
      </c>
      <c r="B39">
        <v>9698380</v>
      </c>
      <c r="C39">
        <v>9965616</v>
      </c>
      <c r="D39">
        <v>9893677</v>
      </c>
      <c r="E39">
        <v>9909027</v>
      </c>
      <c r="F39">
        <v>9854395</v>
      </c>
      <c r="G39">
        <v>10106414</v>
      </c>
      <c r="H39">
        <v>9943559</v>
      </c>
      <c r="I39">
        <v>9989188</v>
      </c>
      <c r="K39" s="5">
        <f t="shared" si="3"/>
        <v>-6.5631052526557987E-3</v>
      </c>
      <c r="L39" s="5">
        <f t="shared" si="4"/>
        <v>2.2767826701417526E-3</v>
      </c>
      <c r="M39" s="5">
        <f t="shared" si="5"/>
        <v>0</v>
      </c>
      <c r="N39" s="5">
        <f t="shared" si="6"/>
        <v>8.6137072484926414E-4</v>
      </c>
      <c r="O39" s="5">
        <f t="shared" si="7"/>
        <v>-6.5631345457199952E-3</v>
      </c>
      <c r="P39" s="5">
        <f t="shared" si="8"/>
        <v>2.276798748365616E-3</v>
      </c>
      <c r="Q39" s="5">
        <f t="shared" si="9"/>
        <v>0</v>
      </c>
      <c r="R39" s="5">
        <f t="shared" si="9"/>
        <v>8.613718365977352E-4</v>
      </c>
      <c r="T39" s="7">
        <f t="shared" si="11"/>
        <v>99.200103311903959</v>
      </c>
      <c r="U39" s="4">
        <f t="shared" si="10"/>
        <v>-8.5623947730267824E-4</v>
      </c>
      <c r="V39" s="5">
        <f>T39/MAX($T$14:T39)-1</f>
        <v>-9.3264552559678693E-3</v>
      </c>
      <c r="Y39" s="3" t="s">
        <v>24</v>
      </c>
      <c r="Z39" s="3">
        <v>43544</v>
      </c>
      <c r="AA39" s="3">
        <v>9963634</v>
      </c>
      <c r="AB39" s="3"/>
      <c r="AD39" s="3"/>
    </row>
    <row r="40" spans="1:30" x14ac:dyDescent="0.25">
      <c r="A40" s="3">
        <v>43544</v>
      </c>
      <c r="B40">
        <v>9694045</v>
      </c>
      <c r="C40">
        <v>9920303</v>
      </c>
      <c r="D40">
        <v>9893677</v>
      </c>
      <c r="E40">
        <v>9883677</v>
      </c>
      <c r="F40">
        <v>9849991</v>
      </c>
      <c r="G40">
        <v>10060461</v>
      </c>
      <c r="H40">
        <v>9943559</v>
      </c>
      <c r="I40">
        <v>9963634</v>
      </c>
      <c r="K40" s="5">
        <f t="shared" si="3"/>
        <v>-4.4698186707470278E-4</v>
      </c>
      <c r="L40" s="5">
        <f t="shared" si="4"/>
        <v>-4.5469341784792894E-3</v>
      </c>
      <c r="M40" s="5">
        <f t="shared" si="5"/>
        <v>0</v>
      </c>
      <c r="N40" s="5">
        <f t="shared" si="6"/>
        <v>-2.5582733804236923E-3</v>
      </c>
      <c r="O40" s="5">
        <f t="shared" si="7"/>
        <v>-4.4690719217166386E-4</v>
      </c>
      <c r="P40" s="5">
        <f t="shared" si="8"/>
        <v>-4.5469144644183501E-3</v>
      </c>
      <c r="Q40" s="5">
        <f t="shared" si="9"/>
        <v>0</v>
      </c>
      <c r="R40" s="5">
        <f t="shared" si="9"/>
        <v>-2.5581658889591852E-3</v>
      </c>
      <c r="T40" s="7">
        <f t="shared" si="11"/>
        <v>99.012811322401859</v>
      </c>
      <c r="U40" s="4">
        <f t="shared" si="10"/>
        <v>-1.8880221214408605E-3</v>
      </c>
      <c r="V40" s="5">
        <f>T40/MAX($T$14:T40)-1</f>
        <v>-1.1196868823570849E-2</v>
      </c>
      <c r="Y40" s="3" t="s">
        <v>24</v>
      </c>
      <c r="Z40" s="3">
        <v>43546</v>
      </c>
      <c r="AA40" s="3">
        <v>9960977</v>
      </c>
      <c r="AB40" s="3"/>
      <c r="AD40" s="3"/>
    </row>
    <row r="41" spans="1:30" x14ac:dyDescent="0.25">
      <c r="A41" s="3">
        <v>43546</v>
      </c>
      <c r="B41">
        <v>9697262</v>
      </c>
      <c r="C41">
        <v>9923596</v>
      </c>
      <c r="D41">
        <v>9891588</v>
      </c>
      <c r="E41">
        <v>9881042</v>
      </c>
      <c r="F41">
        <v>9853260</v>
      </c>
      <c r="G41">
        <v>10063800</v>
      </c>
      <c r="H41">
        <v>9941460</v>
      </c>
      <c r="I41">
        <v>9960977</v>
      </c>
      <c r="K41" s="5">
        <f t="shared" si="3"/>
        <v>3.3185321504070053E-4</v>
      </c>
      <c r="L41" s="5">
        <f t="shared" si="4"/>
        <v>3.3194550609993989E-4</v>
      </c>
      <c r="M41" s="5">
        <f t="shared" si="5"/>
        <v>-2.1114495652119203E-4</v>
      </c>
      <c r="N41" s="5">
        <f t="shared" si="6"/>
        <v>-2.666011849639105E-4</v>
      </c>
      <c r="O41" s="5">
        <f t="shared" si="7"/>
        <v>3.3187847582794028E-4</v>
      </c>
      <c r="P41" s="5">
        <f t="shared" si="8"/>
        <v>3.3189333967897916E-4</v>
      </c>
      <c r="Q41" s="5">
        <f t="shared" si="9"/>
        <v>-2.1109142108977075E-4</v>
      </c>
      <c r="R41" s="5">
        <f t="shared" si="9"/>
        <v>-2.6666977129030656E-4</v>
      </c>
      <c r="T41" s="7">
        <f t="shared" si="11"/>
        <v>99.017416200363996</v>
      </c>
      <c r="U41" s="4">
        <f t="shared" si="10"/>
        <v>4.6507900347797504E-5</v>
      </c>
      <c r="V41" s="5">
        <f>T41/MAX($T$14:T41)-1</f>
        <v>-1.1150881666082579E-2</v>
      </c>
      <c r="Y41" s="3" t="s">
        <v>24</v>
      </c>
      <c r="Z41" s="3">
        <v>43549</v>
      </c>
      <c r="AA41" s="3">
        <v>10035758</v>
      </c>
      <c r="AB41" s="3"/>
      <c r="AD41" s="3"/>
    </row>
    <row r="42" spans="1:30" x14ac:dyDescent="0.25">
      <c r="A42" s="3">
        <v>43549</v>
      </c>
      <c r="B42">
        <v>9753980</v>
      </c>
      <c r="C42">
        <v>10002359</v>
      </c>
      <c r="D42">
        <v>9955639</v>
      </c>
      <c r="E42">
        <v>9955223</v>
      </c>
      <c r="F42">
        <v>9910890</v>
      </c>
      <c r="G42">
        <v>10143676</v>
      </c>
      <c r="H42">
        <v>10005834</v>
      </c>
      <c r="I42">
        <v>10035758</v>
      </c>
      <c r="K42" s="5">
        <f t="shared" si="3"/>
        <v>5.8488674432020105E-3</v>
      </c>
      <c r="L42" s="5">
        <f t="shared" si="4"/>
        <v>7.936941407127085E-3</v>
      </c>
      <c r="M42" s="5">
        <f t="shared" si="5"/>
        <v>6.4753000226049906E-3</v>
      </c>
      <c r="N42" s="5">
        <f t="shared" si="6"/>
        <v>7.5074066075218049E-3</v>
      </c>
      <c r="O42" s="5">
        <f t="shared" si="7"/>
        <v>5.848825667849944E-3</v>
      </c>
      <c r="P42" s="5">
        <f t="shared" si="8"/>
        <v>7.9369621812834801E-3</v>
      </c>
      <c r="Q42" s="5">
        <f t="shared" si="9"/>
        <v>6.4753064439226904E-3</v>
      </c>
      <c r="R42" s="5">
        <f t="shared" si="9"/>
        <v>7.5073961118472532E-3</v>
      </c>
      <c r="T42" s="7">
        <f t="shared" si="11"/>
        <v>99.704807553648081</v>
      </c>
      <c r="U42" s="4">
        <f t="shared" si="10"/>
        <v>6.9421257356699073E-3</v>
      </c>
      <c r="V42" s="5">
        <f>T42/MAX($T$14:T42)-1</f>
        <v>-4.2861667530021963E-3</v>
      </c>
      <c r="Y42" s="3" t="s">
        <v>24</v>
      </c>
      <c r="Z42" s="3">
        <v>43550</v>
      </c>
      <c r="AA42" s="3">
        <v>10136048</v>
      </c>
      <c r="AB42" s="3"/>
      <c r="AD42" s="3"/>
    </row>
    <row r="43" spans="1:30" x14ac:dyDescent="0.25">
      <c r="A43" s="3">
        <v>43550</v>
      </c>
      <c r="B43">
        <v>9856388</v>
      </c>
      <c r="C43">
        <v>10102315</v>
      </c>
      <c r="D43">
        <v>10048149</v>
      </c>
      <c r="E43">
        <v>10054708</v>
      </c>
      <c r="F43">
        <v>10014946</v>
      </c>
      <c r="G43">
        <v>10245044</v>
      </c>
      <c r="H43">
        <v>10098810</v>
      </c>
      <c r="I43">
        <v>10136048</v>
      </c>
      <c r="K43" s="5">
        <f t="shared" si="3"/>
        <v>1.0499098829400921E-2</v>
      </c>
      <c r="L43" s="5">
        <f t="shared" si="4"/>
        <v>9.9932425940720826E-3</v>
      </c>
      <c r="M43" s="5">
        <f t="shared" si="5"/>
        <v>9.2922212225654555E-3</v>
      </c>
      <c r="N43" s="5">
        <f t="shared" si="6"/>
        <v>9.9932467610217568E-3</v>
      </c>
      <c r="O43" s="5">
        <f t="shared" si="7"/>
        <v>1.049915799691048E-2</v>
      </c>
      <c r="P43" s="5">
        <f t="shared" si="8"/>
        <v>9.9932213923237256E-3</v>
      </c>
      <c r="Q43" s="5">
        <f t="shared" si="9"/>
        <v>9.292178942804874E-3</v>
      </c>
      <c r="R43" s="5">
        <f t="shared" si="9"/>
        <v>9.9932660791541839E-3</v>
      </c>
      <c r="T43" s="7">
        <f t="shared" si="11"/>
        <v>100.69631744860527</v>
      </c>
      <c r="U43" s="4">
        <f t="shared" si="10"/>
        <v>9.9444542272816849E-3</v>
      </c>
      <c r="V43" s="5">
        <f>T43/MAX($T$14:T43)-1</f>
        <v>0</v>
      </c>
      <c r="Y43" s="3" t="s">
        <v>24</v>
      </c>
      <c r="Z43" s="3">
        <v>43551</v>
      </c>
      <c r="AA43" s="3">
        <v>10183296</v>
      </c>
      <c r="AB43" s="3"/>
      <c r="AD43" s="3"/>
    </row>
    <row r="44" spans="1:30" x14ac:dyDescent="0.25">
      <c r="A44" s="3">
        <v>43551</v>
      </c>
      <c r="B44">
        <v>9876267</v>
      </c>
      <c r="C44">
        <v>10167397</v>
      </c>
      <c r="D44">
        <v>10092440</v>
      </c>
      <c r="E44">
        <v>10101577</v>
      </c>
      <c r="F44">
        <v>10035144</v>
      </c>
      <c r="G44">
        <v>10311046</v>
      </c>
      <c r="H44">
        <v>10143324</v>
      </c>
      <c r="I44">
        <v>10183296</v>
      </c>
      <c r="K44" s="5">
        <f t="shared" si="3"/>
        <v>2.0168645958336118E-3</v>
      </c>
      <c r="L44" s="5">
        <f t="shared" si="4"/>
        <v>6.442285753315069E-3</v>
      </c>
      <c r="M44" s="5">
        <f t="shared" si="5"/>
        <v>4.4078765153661159E-3</v>
      </c>
      <c r="N44" s="5">
        <f t="shared" si="6"/>
        <v>4.6613984215155835E-3</v>
      </c>
      <c r="O44" s="5">
        <f t="shared" si="7"/>
        <v>2.0167857120747534E-3</v>
      </c>
      <c r="P44" s="5">
        <f t="shared" si="8"/>
        <v>6.4423344594712884E-3</v>
      </c>
      <c r="Q44" s="5">
        <f t="shared" si="9"/>
        <v>4.4078460729530811E-3</v>
      </c>
      <c r="R44" s="5">
        <f t="shared" si="9"/>
        <v>4.6613828190238404E-3</v>
      </c>
      <c r="T44" s="7">
        <f t="shared" si="11"/>
        <v>101.13757845843361</v>
      </c>
      <c r="U44" s="4">
        <f t="shared" si="10"/>
        <v>4.3820967936941679E-3</v>
      </c>
      <c r="V44" s="5">
        <f>T44/MAX($T$14:T44)-1</f>
        <v>0</v>
      </c>
      <c r="Y44" s="3" t="s">
        <v>24</v>
      </c>
      <c r="Z44" s="3">
        <v>43552</v>
      </c>
      <c r="AA44" s="3">
        <v>10149985</v>
      </c>
      <c r="AB44" s="3"/>
      <c r="AD44" s="3"/>
    </row>
    <row r="45" spans="1:30" x14ac:dyDescent="0.25">
      <c r="A45" s="3">
        <v>43552</v>
      </c>
      <c r="B45">
        <v>9865455</v>
      </c>
      <c r="C45">
        <v>10202297</v>
      </c>
      <c r="D45">
        <v>10114703</v>
      </c>
      <c r="E45">
        <v>10117110</v>
      </c>
      <c r="F45">
        <v>10049889</v>
      </c>
      <c r="G45">
        <v>10294138</v>
      </c>
      <c r="H45">
        <v>10131418</v>
      </c>
      <c r="I45">
        <v>10149985</v>
      </c>
      <c r="K45" s="5">
        <f t="shared" si="3"/>
        <v>-1.0947456159295932E-3</v>
      </c>
      <c r="L45" s="5">
        <f t="shared" si="4"/>
        <v>3.4325403050554648E-3</v>
      </c>
      <c r="M45" s="5">
        <f t="shared" si="5"/>
        <v>2.2059085810766099E-3</v>
      </c>
      <c r="N45" s="5">
        <f t="shared" si="6"/>
        <v>1.5376807007461135E-3</v>
      </c>
      <c r="O45" s="5">
        <f t="shared" si="7"/>
        <v>1.4693361649817938E-3</v>
      </c>
      <c r="P45" s="5">
        <f t="shared" si="8"/>
        <v>-1.6397948374975435E-3</v>
      </c>
      <c r="Q45" s="5">
        <f t="shared" si="9"/>
        <v>-1.1737769591112501E-3</v>
      </c>
      <c r="R45" s="5">
        <f t="shared" si="9"/>
        <v>-3.2711412886358149E-3</v>
      </c>
      <c r="T45" s="7">
        <f t="shared" si="11"/>
        <v>101.15611200882228</v>
      </c>
      <c r="U45" s="4">
        <f t="shared" si="10"/>
        <v>1.8325088133572254E-4</v>
      </c>
      <c r="V45" s="5">
        <f>T45/MAX($T$14:T45)-1</f>
        <v>0</v>
      </c>
      <c r="Y45" s="3" t="s">
        <v>24</v>
      </c>
      <c r="Z45" s="3">
        <v>43553</v>
      </c>
      <c r="AA45" s="3">
        <v>10153332</v>
      </c>
      <c r="AB45" s="3"/>
      <c r="AD45" s="3"/>
    </row>
    <row r="46" spans="1:30" x14ac:dyDescent="0.25">
      <c r="A46" s="3">
        <v>43553</v>
      </c>
      <c r="B46">
        <v>9849984</v>
      </c>
      <c r="C46">
        <v>10202297</v>
      </c>
      <c r="D46">
        <v>10114703</v>
      </c>
      <c r="E46">
        <v>10117110</v>
      </c>
      <c r="F46">
        <v>10037615</v>
      </c>
      <c r="G46">
        <v>10297215</v>
      </c>
      <c r="H46">
        <v>10134437</v>
      </c>
      <c r="I46">
        <v>10153332</v>
      </c>
      <c r="K46" s="5">
        <f t="shared" si="3"/>
        <v>-1.5681993379930148E-3</v>
      </c>
      <c r="L46" s="5">
        <f t="shared" si="4"/>
        <v>0</v>
      </c>
      <c r="M46" s="5">
        <f t="shared" si="5"/>
        <v>0</v>
      </c>
      <c r="N46" s="5">
        <f t="shared" si="6"/>
        <v>0</v>
      </c>
      <c r="O46" s="5">
        <f t="shared" si="7"/>
        <v>-1.2213070214008859E-3</v>
      </c>
      <c r="P46" s="5">
        <f t="shared" si="8"/>
        <v>2.9890798044474032E-4</v>
      </c>
      <c r="Q46" s="5">
        <f t="shared" si="9"/>
        <v>2.9798395446722914E-4</v>
      </c>
      <c r="R46" s="5">
        <f t="shared" si="9"/>
        <v>3.2975418190273054E-4</v>
      </c>
      <c r="T46" s="7">
        <f t="shared" si="11"/>
        <v>101.13255704640288</v>
      </c>
      <c r="U46" s="4">
        <f t="shared" si="10"/>
        <v>-2.3285753032240009E-4</v>
      </c>
      <c r="V46" s="5">
        <f>T46/MAX($T$14:T46)-1</f>
        <v>-2.3285753032242784E-4</v>
      </c>
      <c r="Y46" s="3" t="s">
        <v>24</v>
      </c>
      <c r="Z46" s="3">
        <v>43556</v>
      </c>
      <c r="AA46" s="3">
        <v>10153332</v>
      </c>
      <c r="AB46" s="3"/>
      <c r="AD46" s="3"/>
    </row>
    <row r="47" spans="1:30" x14ac:dyDescent="0.25">
      <c r="A47" s="3">
        <v>43556</v>
      </c>
      <c r="B47">
        <v>9827112</v>
      </c>
      <c r="C47">
        <v>10201277</v>
      </c>
      <c r="D47">
        <v>10114703</v>
      </c>
      <c r="E47">
        <v>10117110</v>
      </c>
      <c r="F47">
        <v>10014307</v>
      </c>
      <c r="G47">
        <v>10296185</v>
      </c>
      <c r="H47">
        <v>10134437</v>
      </c>
      <c r="I47">
        <v>10153332</v>
      </c>
      <c r="K47" s="5">
        <f t="shared" si="3"/>
        <v>-2.3220342286850437E-3</v>
      </c>
      <c r="L47" s="5">
        <f t="shared" si="4"/>
        <v>-9.9977485462310334E-5</v>
      </c>
      <c r="M47" s="5">
        <f t="shared" si="5"/>
        <v>0</v>
      </c>
      <c r="N47" s="5">
        <f t="shared" si="6"/>
        <v>0</v>
      </c>
      <c r="O47" s="5">
        <f t="shared" si="7"/>
        <v>-2.3220655504320176E-3</v>
      </c>
      <c r="P47" s="5">
        <f t="shared" si="8"/>
        <v>-1.0002704614786584E-4</v>
      </c>
      <c r="Q47" s="5">
        <f t="shared" si="9"/>
        <v>0</v>
      </c>
      <c r="R47" s="5">
        <f t="shared" si="9"/>
        <v>0</v>
      </c>
      <c r="T47" s="7">
        <f t="shared" si="11"/>
        <v>101.07131996445996</v>
      </c>
      <c r="U47" s="4">
        <f t="shared" si="10"/>
        <v>-6.0551303884090468E-4</v>
      </c>
      <c r="V47" s="5">
        <f>T47/MAX($T$14:T47)-1</f>
        <v>-8.3822957089252359E-4</v>
      </c>
      <c r="Y47" s="3" t="s">
        <v>24</v>
      </c>
      <c r="Z47" s="3">
        <v>43557</v>
      </c>
      <c r="AA47" s="3">
        <v>10153332</v>
      </c>
      <c r="AB47" s="3"/>
      <c r="AD47" s="3"/>
    </row>
    <row r="48" spans="1:30" x14ac:dyDescent="0.25">
      <c r="A48" s="3">
        <v>43557</v>
      </c>
      <c r="B48">
        <v>9785225</v>
      </c>
      <c r="C48">
        <v>10191796</v>
      </c>
      <c r="D48">
        <v>10114703</v>
      </c>
      <c r="E48">
        <v>10117110</v>
      </c>
      <c r="F48">
        <v>9971622</v>
      </c>
      <c r="G48">
        <v>10286616</v>
      </c>
      <c r="H48">
        <v>10134437</v>
      </c>
      <c r="I48">
        <v>10153332</v>
      </c>
      <c r="K48" s="5">
        <f t="shared" si="3"/>
        <v>-4.262391636525531E-3</v>
      </c>
      <c r="L48" s="5">
        <f t="shared" si="4"/>
        <v>-9.2939344750664343E-4</v>
      </c>
      <c r="M48" s="5">
        <f t="shared" si="5"/>
        <v>0</v>
      </c>
      <c r="N48" s="5">
        <f t="shared" si="6"/>
        <v>0</v>
      </c>
      <c r="O48" s="5">
        <f t="shared" si="7"/>
        <v>-4.2624017817708415E-3</v>
      </c>
      <c r="P48" s="5">
        <f t="shared" si="8"/>
        <v>-9.2937335527676357E-4</v>
      </c>
      <c r="Q48" s="5">
        <f t="shared" si="9"/>
        <v>0</v>
      </c>
      <c r="R48" s="5">
        <f t="shared" si="9"/>
        <v>0</v>
      </c>
      <c r="T48" s="7">
        <f t="shared" si="11"/>
        <v>100.9401349472756</v>
      </c>
      <c r="U48" s="4">
        <f t="shared" si="10"/>
        <v>-1.2979450276349724E-3</v>
      </c>
      <c r="V48" s="5">
        <f>T48/MAX($T$14:T48)-1</f>
        <v>-2.1350866226238496E-3</v>
      </c>
      <c r="Y48" s="3" t="s">
        <v>24</v>
      </c>
      <c r="Z48" s="3">
        <v>43558</v>
      </c>
      <c r="AA48" s="3">
        <v>10180520</v>
      </c>
      <c r="AB48" s="3"/>
      <c r="AD48" s="3"/>
    </row>
    <row r="49" spans="1:30" x14ac:dyDescent="0.25">
      <c r="A49" s="3">
        <v>43558</v>
      </c>
      <c r="B49">
        <v>9872840</v>
      </c>
      <c r="C49">
        <v>10227014</v>
      </c>
      <c r="D49">
        <v>10141788</v>
      </c>
      <c r="E49">
        <v>10144201</v>
      </c>
      <c r="F49">
        <v>10060906</v>
      </c>
      <c r="G49">
        <v>10322162</v>
      </c>
      <c r="H49">
        <v>10161574</v>
      </c>
      <c r="I49">
        <v>10180520</v>
      </c>
      <c r="K49" s="5">
        <f t="shared" si="3"/>
        <v>8.9538053545012986E-3</v>
      </c>
      <c r="L49" s="5">
        <f t="shared" si="4"/>
        <v>3.4555244237619576E-3</v>
      </c>
      <c r="M49" s="5">
        <f t="shared" si="5"/>
        <v>2.6777850026837857E-3</v>
      </c>
      <c r="N49" s="5">
        <f t="shared" si="6"/>
        <v>2.6777409754366044E-3</v>
      </c>
      <c r="O49" s="5">
        <f t="shared" si="7"/>
        <v>8.9538091195193736E-3</v>
      </c>
      <c r="P49" s="5">
        <f t="shared" si="8"/>
        <v>3.4555581738444641E-3</v>
      </c>
      <c r="Q49" s="5">
        <f t="shared" si="9"/>
        <v>2.6777017805725833E-3</v>
      </c>
      <c r="R49" s="5">
        <f t="shared" si="9"/>
        <v>2.6777416517060892E-3</v>
      </c>
      <c r="T49" s="7">
        <f t="shared" si="11"/>
        <v>101.38843111344151</v>
      </c>
      <c r="U49" s="4">
        <f t="shared" si="10"/>
        <v>4.4412083102532696E-3</v>
      </c>
      <c r="V49" s="5">
        <f>T49/MAX($T$14:T49)-1</f>
        <v>0</v>
      </c>
      <c r="Y49" s="3" t="s">
        <v>24</v>
      </c>
      <c r="Z49" s="3">
        <v>43559</v>
      </c>
      <c r="AA49" s="3">
        <v>10142714</v>
      </c>
      <c r="AB49" s="3"/>
      <c r="AD49" s="3"/>
    </row>
    <row r="50" spans="1:30" x14ac:dyDescent="0.25">
      <c r="A50" s="3">
        <v>43559</v>
      </c>
      <c r="B50">
        <v>9880057</v>
      </c>
      <c r="C50">
        <v>10173764</v>
      </c>
      <c r="D50">
        <v>10091808</v>
      </c>
      <c r="E50">
        <v>10140104</v>
      </c>
      <c r="F50">
        <v>10043433</v>
      </c>
      <c r="G50">
        <v>10268257</v>
      </c>
      <c r="H50">
        <v>10123838</v>
      </c>
      <c r="I50">
        <v>10142714</v>
      </c>
      <c r="K50" s="5">
        <f t="shared" si="3"/>
        <v>7.3099533670140104E-4</v>
      </c>
      <c r="L50" s="5">
        <f t="shared" si="4"/>
        <v>-5.2067983870951462E-3</v>
      </c>
      <c r="M50" s="5">
        <f t="shared" si="5"/>
        <v>-4.9281250998344239E-3</v>
      </c>
      <c r="N50" s="5">
        <f t="shared" si="6"/>
        <v>-4.0387606673009113E-4</v>
      </c>
      <c r="O50" s="5">
        <f t="shared" si="7"/>
        <v>-1.7367223190436487E-3</v>
      </c>
      <c r="P50" s="5">
        <f t="shared" si="8"/>
        <v>-5.2222586702281859E-3</v>
      </c>
      <c r="Q50" s="5">
        <f t="shared" si="9"/>
        <v>-3.7135979130792363E-3</v>
      </c>
      <c r="R50" s="5">
        <f t="shared" si="9"/>
        <v>-3.7135627649668157E-3</v>
      </c>
      <c r="T50" s="7">
        <f t="shared" si="11"/>
        <v>101.08180783648523</v>
      </c>
      <c r="U50" s="4">
        <f t="shared" si="10"/>
        <v>-3.0242432355345183E-3</v>
      </c>
      <c r="V50" s="5">
        <f>T50/MAX($T$14:T50)-1</f>
        <v>-3.0242432355345183E-3</v>
      </c>
      <c r="Y50" s="3" t="s">
        <v>24</v>
      </c>
      <c r="Z50" s="3">
        <v>43560</v>
      </c>
      <c r="AA50" s="3">
        <v>10142714</v>
      </c>
      <c r="AB50" s="3"/>
      <c r="AD50" s="3"/>
    </row>
    <row r="51" spans="1:30" x14ac:dyDescent="0.25">
      <c r="A51" s="3">
        <v>43560</v>
      </c>
      <c r="B51">
        <v>9885810</v>
      </c>
      <c r="C51">
        <v>10175915</v>
      </c>
      <c r="D51">
        <v>10090582</v>
      </c>
      <c r="E51">
        <v>10140104</v>
      </c>
      <c r="F51">
        <v>10041155</v>
      </c>
      <c r="G51">
        <v>10262045</v>
      </c>
      <c r="H51">
        <v>10122609</v>
      </c>
      <c r="I51">
        <v>10142714</v>
      </c>
      <c r="K51" s="5">
        <f t="shared" si="3"/>
        <v>5.8228409006133575E-4</v>
      </c>
      <c r="L51" s="5">
        <f t="shared" si="4"/>
        <v>2.1142617422609256E-4</v>
      </c>
      <c r="M51" s="5">
        <f t="shared" si="5"/>
        <v>-1.2148467350947545E-4</v>
      </c>
      <c r="N51" s="5">
        <f t="shared" si="6"/>
        <v>0</v>
      </c>
      <c r="O51" s="5">
        <f t="shared" si="7"/>
        <v>-2.2681487495357366E-4</v>
      </c>
      <c r="P51" s="5">
        <f t="shared" si="8"/>
        <v>-6.0497122345104515E-4</v>
      </c>
      <c r="Q51" s="5">
        <f t="shared" si="9"/>
        <v>-1.2139664818822116E-4</v>
      </c>
      <c r="R51" s="5">
        <f t="shared" si="9"/>
        <v>0</v>
      </c>
      <c r="T51" s="7">
        <f t="shared" si="11"/>
        <v>101.07825787933092</v>
      </c>
      <c r="U51" s="4">
        <f t="shared" si="10"/>
        <v>-3.511964447686089E-5</v>
      </c>
      <c r="V51" s="5">
        <f>T51/MAX($T$14:T51)-1</f>
        <v>-3.0592566696642232E-3</v>
      </c>
      <c r="Y51" s="3" t="s">
        <v>24</v>
      </c>
      <c r="Z51" s="3">
        <v>43563</v>
      </c>
      <c r="AA51" s="3">
        <v>10122520</v>
      </c>
      <c r="AB51" s="3"/>
      <c r="AD51" s="3"/>
    </row>
    <row r="52" spans="1:30" x14ac:dyDescent="0.25">
      <c r="A52" s="3">
        <v>43563</v>
      </c>
      <c r="B52">
        <v>9817881</v>
      </c>
      <c r="C52">
        <v>10101665</v>
      </c>
      <c r="D52">
        <v>10037903</v>
      </c>
      <c r="E52">
        <v>10119915</v>
      </c>
      <c r="F52">
        <v>9972158</v>
      </c>
      <c r="G52">
        <v>10187167</v>
      </c>
      <c r="H52">
        <v>10069762</v>
      </c>
      <c r="I52">
        <v>10122520</v>
      </c>
      <c r="K52" s="5">
        <f t="shared" si="3"/>
        <v>-6.8713641067348341E-3</v>
      </c>
      <c r="L52" s="5">
        <f t="shared" si="4"/>
        <v>-7.2966411374308926E-3</v>
      </c>
      <c r="M52" s="5">
        <f t="shared" si="5"/>
        <v>-5.2206106644789863E-3</v>
      </c>
      <c r="N52" s="5">
        <f t="shared" si="6"/>
        <v>-1.9910052204592521E-3</v>
      </c>
      <c r="O52" s="5">
        <f t="shared" si="7"/>
        <v>-6.8714206682398693E-3</v>
      </c>
      <c r="P52" s="5">
        <f t="shared" si="8"/>
        <v>-7.2965963411776302E-3</v>
      </c>
      <c r="Q52" s="5">
        <f t="shared" si="9"/>
        <v>-5.2206896463155017E-3</v>
      </c>
      <c r="R52" s="5">
        <f t="shared" si="9"/>
        <v>-1.9909858446170992E-3</v>
      </c>
      <c r="T52" s="7">
        <f t="shared" si="11"/>
        <v>100.53800326310828</v>
      </c>
      <c r="U52" s="4">
        <f t="shared" si="10"/>
        <v>-5.3449142036817582E-3</v>
      </c>
      <c r="V52" s="5">
        <f>T52/MAX($T$14:T52)-1</f>
        <v>-8.387819408919639E-3</v>
      </c>
      <c r="Y52" s="3" t="s">
        <v>24</v>
      </c>
      <c r="Z52" s="3">
        <v>43564</v>
      </c>
      <c r="AA52" s="3">
        <v>10139237</v>
      </c>
      <c r="AB52" s="3"/>
      <c r="AD52" s="3"/>
    </row>
    <row r="53" spans="1:30" x14ac:dyDescent="0.25">
      <c r="A53" s="3">
        <v>43564</v>
      </c>
      <c r="B53">
        <v>9809863</v>
      </c>
      <c r="C53">
        <v>10120774</v>
      </c>
      <c r="D53">
        <v>10052158</v>
      </c>
      <c r="E53">
        <v>10136627</v>
      </c>
      <c r="F53">
        <v>9964014</v>
      </c>
      <c r="G53">
        <v>10206437</v>
      </c>
      <c r="H53">
        <v>10084062</v>
      </c>
      <c r="I53">
        <v>10139237</v>
      </c>
      <c r="K53" s="5">
        <f t="shared" si="3"/>
        <v>-8.1667317010669649E-4</v>
      </c>
      <c r="L53" s="5">
        <f t="shared" si="4"/>
        <v>1.8916683536822632E-3</v>
      </c>
      <c r="M53" s="5">
        <f t="shared" si="5"/>
        <v>1.4201173292867075E-3</v>
      </c>
      <c r="N53" s="5">
        <f t="shared" si="6"/>
        <v>1.6513972696410306E-3</v>
      </c>
      <c r="O53" s="5">
        <f t="shared" si="7"/>
        <v>-8.1667378314709271E-4</v>
      </c>
      <c r="P53" s="5">
        <f t="shared" si="8"/>
        <v>1.8915955731362288E-3</v>
      </c>
      <c r="Q53" s="5">
        <f t="shared" si="9"/>
        <v>1.4200931461936239E-3</v>
      </c>
      <c r="R53" s="5">
        <f t="shared" si="9"/>
        <v>1.6514662356803544E-3</v>
      </c>
      <c r="T53" s="7">
        <f t="shared" si="11"/>
        <v>100.64222335706216</v>
      </c>
      <c r="U53" s="4">
        <f t="shared" si="10"/>
        <v>1.0366238692958024E-3</v>
      </c>
      <c r="V53" s="5">
        <f>T53/MAX($T$14:T53)-1</f>
        <v>-7.359890553434334E-3</v>
      </c>
      <c r="Y53" s="3" t="s">
        <v>24</v>
      </c>
      <c r="Z53" s="3">
        <v>43565</v>
      </c>
      <c r="AA53" s="3">
        <v>10165595</v>
      </c>
      <c r="AB53" s="3"/>
      <c r="AD53" s="3"/>
    </row>
    <row r="54" spans="1:30" x14ac:dyDescent="0.25">
      <c r="A54" s="3">
        <v>43565</v>
      </c>
      <c r="B54">
        <v>9850943</v>
      </c>
      <c r="C54">
        <v>10165246</v>
      </c>
      <c r="D54">
        <v>10078362</v>
      </c>
      <c r="E54">
        <v>10162978</v>
      </c>
      <c r="F54">
        <v>10005740</v>
      </c>
      <c r="G54">
        <v>10251285</v>
      </c>
      <c r="H54">
        <v>10110350</v>
      </c>
      <c r="I54">
        <v>10165595</v>
      </c>
      <c r="K54" s="5">
        <f t="shared" si="3"/>
        <v>4.1876221920733592E-3</v>
      </c>
      <c r="L54" s="5">
        <f t="shared" si="4"/>
        <v>4.3941303303483004E-3</v>
      </c>
      <c r="M54" s="5">
        <f t="shared" si="5"/>
        <v>2.6068034346455882E-3</v>
      </c>
      <c r="N54" s="5">
        <f t="shared" si="6"/>
        <v>2.5995826816949119E-3</v>
      </c>
      <c r="O54" s="5">
        <f t="shared" si="7"/>
        <v>4.1876697483564929E-3</v>
      </c>
      <c r="P54" s="5">
        <f t="shared" si="8"/>
        <v>4.3940897298440085E-3</v>
      </c>
      <c r="Q54" s="5">
        <f t="shared" si="9"/>
        <v>2.6068859949492929E-3</v>
      </c>
      <c r="R54" s="5">
        <f t="shared" si="9"/>
        <v>2.5996038952438294E-3</v>
      </c>
      <c r="T54" s="7">
        <f t="shared" si="11"/>
        <v>100.98914198221181</v>
      </c>
      <c r="U54" s="4">
        <f t="shared" si="10"/>
        <v>3.4470485008944729E-3</v>
      </c>
      <c r="V54" s="5">
        <f>T54/MAX($T$14:T54)-1</f>
        <v>-3.9382119522388681E-3</v>
      </c>
      <c r="Y54" s="3" t="s">
        <v>24</v>
      </c>
      <c r="Z54" s="3">
        <v>43566</v>
      </c>
      <c r="AA54" s="3">
        <v>10162292</v>
      </c>
      <c r="AB54" s="3"/>
      <c r="AD54" s="3"/>
    </row>
    <row r="55" spans="1:30" x14ac:dyDescent="0.25">
      <c r="A55" s="3">
        <v>43566</v>
      </c>
      <c r="B55">
        <v>9762115</v>
      </c>
      <c r="C55">
        <v>10073795</v>
      </c>
      <c r="D55">
        <v>9975621</v>
      </c>
      <c r="E55">
        <v>10057836</v>
      </c>
      <c r="F55">
        <v>10003544</v>
      </c>
      <c r="G55">
        <v>10249174</v>
      </c>
      <c r="H55">
        <v>10107066</v>
      </c>
      <c r="I55">
        <v>10162292</v>
      </c>
      <c r="K55" s="5">
        <f t="shared" si="3"/>
        <v>-9.0172077942183293E-3</v>
      </c>
      <c r="L55" s="5">
        <f t="shared" si="4"/>
        <v>-8.9964374693932703E-3</v>
      </c>
      <c r="M55" s="5">
        <f t="shared" si="5"/>
        <v>-1.0194216083923124E-2</v>
      </c>
      <c r="N55" s="5">
        <f t="shared" si="6"/>
        <v>-1.0345589649018216E-2</v>
      </c>
      <c r="O55" s="5">
        <f t="shared" si="7"/>
        <v>-2.1947402191146992E-4</v>
      </c>
      <c r="P55" s="5">
        <f t="shared" si="8"/>
        <v>-2.0592540349817501E-4</v>
      </c>
      <c r="Q55" s="5">
        <f t="shared" si="9"/>
        <v>-3.2481565920072786E-4</v>
      </c>
      <c r="R55" s="5">
        <f t="shared" si="9"/>
        <v>-3.2491949561241906E-4</v>
      </c>
      <c r="T55" s="7">
        <f t="shared" si="11"/>
        <v>100.48888487529089</v>
      </c>
      <c r="U55" s="4">
        <f t="shared" si="10"/>
        <v>-4.9535731970969665E-3</v>
      </c>
      <c r="V55" s="5">
        <f>T55/MAX($T$14:T55)-1</f>
        <v>-8.872276928164835E-3</v>
      </c>
      <c r="Y55" s="3" t="s">
        <v>24</v>
      </c>
      <c r="Z55" s="3">
        <v>43567</v>
      </c>
      <c r="AA55" s="3">
        <v>10149240</v>
      </c>
      <c r="AB55" s="3"/>
      <c r="AD55" s="3"/>
    </row>
    <row r="56" spans="1:30" x14ac:dyDescent="0.25">
      <c r="A56" s="3">
        <v>43567</v>
      </c>
      <c r="B56">
        <v>9757503</v>
      </c>
      <c r="C56">
        <v>10066963</v>
      </c>
      <c r="D56">
        <v>9968856</v>
      </c>
      <c r="E56">
        <v>10044918</v>
      </c>
      <c r="F56">
        <v>9998819</v>
      </c>
      <c r="G56">
        <v>10242223</v>
      </c>
      <c r="H56">
        <v>10100211</v>
      </c>
      <c r="I56">
        <v>10149240</v>
      </c>
      <c r="K56" s="5">
        <f t="shared" si="3"/>
        <v>-4.7243860577339536E-4</v>
      </c>
      <c r="L56" s="5">
        <f t="shared" si="4"/>
        <v>-6.7819525809287295E-4</v>
      </c>
      <c r="M56" s="5">
        <f t="shared" si="5"/>
        <v>-6.7815326985654067E-4</v>
      </c>
      <c r="N56" s="5">
        <f t="shared" si="6"/>
        <v>-1.2843717077908323E-3</v>
      </c>
      <c r="O56" s="5">
        <f t="shared" si="7"/>
        <v>-4.723326053246435E-4</v>
      </c>
      <c r="P56" s="5">
        <f t="shared" si="8"/>
        <v>-6.782009945386358E-4</v>
      </c>
      <c r="Q56" s="5">
        <f t="shared" si="9"/>
        <v>-6.7823837303526702E-4</v>
      </c>
      <c r="R56" s="5">
        <f t="shared" si="9"/>
        <v>-1.2843559307290642E-3</v>
      </c>
      <c r="T56" s="7">
        <f t="shared" si="11"/>
        <v>100.41067579879926</v>
      </c>
      <c r="U56" s="4">
        <f t="shared" si="10"/>
        <v>-7.7828584314265647E-4</v>
      </c>
      <c r="V56" s="5">
        <f>T56/MAX($T$14:T56)-1</f>
        <v>-9.6436576037779442E-3</v>
      </c>
      <c r="Y56" s="3" t="s">
        <v>24</v>
      </c>
      <c r="Z56" s="3">
        <v>43570</v>
      </c>
      <c r="AA56" s="3">
        <v>10155814</v>
      </c>
      <c r="AB56" s="3"/>
      <c r="AD56" s="3"/>
    </row>
    <row r="57" spans="1:30" x14ac:dyDescent="0.25">
      <c r="A57" s="3">
        <v>43570</v>
      </c>
      <c r="B57">
        <v>9751421</v>
      </c>
      <c r="C57">
        <v>10074528</v>
      </c>
      <c r="D57">
        <v>9976347</v>
      </c>
      <c r="E57">
        <v>10051424</v>
      </c>
      <c r="F57">
        <v>9992586</v>
      </c>
      <c r="G57">
        <v>10249920</v>
      </c>
      <c r="H57">
        <v>10107801</v>
      </c>
      <c r="I57">
        <v>10155814</v>
      </c>
      <c r="K57" s="5">
        <f t="shared" si="3"/>
        <v>-6.233152067696146E-4</v>
      </c>
      <c r="L57" s="5">
        <f t="shared" si="4"/>
        <v>7.5146794519853621E-4</v>
      </c>
      <c r="M57" s="5">
        <f t="shared" si="5"/>
        <v>7.5144028562545984E-4</v>
      </c>
      <c r="N57" s="5">
        <f t="shared" si="6"/>
        <v>6.4769070290071618E-4</v>
      </c>
      <c r="O57" s="5">
        <f t="shared" si="7"/>
        <v>-6.2337362042452771E-4</v>
      </c>
      <c r="P57" s="5">
        <f t="shared" si="8"/>
        <v>7.5149701388066426E-4</v>
      </c>
      <c r="Q57" s="5">
        <f t="shared" si="9"/>
        <v>7.5146944949966432E-4</v>
      </c>
      <c r="R57" s="5">
        <f t="shared" si="9"/>
        <v>6.4773322928624033E-4</v>
      </c>
      <c r="T57" s="7">
        <f t="shared" si="11"/>
        <v>100.44901522807913</v>
      </c>
      <c r="U57" s="4">
        <f t="shared" si="10"/>
        <v>3.8182622489964235E-4</v>
      </c>
      <c r="V57" s="5">
        <f>T57/MAX($T$14:T57)-1</f>
        <v>-9.2655135802554023E-3</v>
      </c>
      <c r="Y57" s="3" t="s">
        <v>24</v>
      </c>
      <c r="Z57" s="3">
        <v>43571</v>
      </c>
      <c r="AA57" s="3">
        <v>10155814</v>
      </c>
      <c r="AB57" s="3"/>
      <c r="AD57" s="3"/>
    </row>
    <row r="58" spans="1:30" x14ac:dyDescent="0.25">
      <c r="A58" s="3">
        <v>43571</v>
      </c>
      <c r="B58">
        <v>9688037</v>
      </c>
      <c r="C58">
        <v>10061273</v>
      </c>
      <c r="D58">
        <v>9963222</v>
      </c>
      <c r="E58">
        <v>10051424</v>
      </c>
      <c r="F58">
        <v>9927634</v>
      </c>
      <c r="G58">
        <v>10236434</v>
      </c>
      <c r="H58">
        <v>10094502</v>
      </c>
      <c r="I58">
        <v>10155814</v>
      </c>
      <c r="K58" s="5">
        <f t="shared" si="3"/>
        <v>-6.4999757471244646E-3</v>
      </c>
      <c r="L58" s="5">
        <f t="shared" si="4"/>
        <v>-1.315694392829081E-3</v>
      </c>
      <c r="M58" s="5">
        <f t="shared" si="5"/>
        <v>-1.3156118166298691E-3</v>
      </c>
      <c r="N58" s="5">
        <f t="shared" si="6"/>
        <v>0</v>
      </c>
      <c r="O58" s="5">
        <f t="shared" si="7"/>
        <v>-6.500019114171196E-3</v>
      </c>
      <c r="P58" s="5">
        <f t="shared" si="8"/>
        <v>-1.3157175860885051E-3</v>
      </c>
      <c r="Q58" s="5">
        <f t="shared" si="9"/>
        <v>-1.3157164451496062E-3</v>
      </c>
      <c r="R58" s="5">
        <f t="shared" si="9"/>
        <v>0</v>
      </c>
      <c r="T58" s="7">
        <f t="shared" si="11"/>
        <v>100.21970600853334</v>
      </c>
      <c r="U58" s="4">
        <f t="shared" si="10"/>
        <v>-2.2828418877490902E-3</v>
      </c>
      <c r="V58" s="5">
        <f>T58/MAX($T$14:T58)-1</f>
        <v>-1.1527203765491878E-2</v>
      </c>
      <c r="Y58" s="3" t="s">
        <v>24</v>
      </c>
      <c r="Z58" s="3">
        <v>43573</v>
      </c>
      <c r="AA58" s="3">
        <v>10149515</v>
      </c>
      <c r="AB58" s="3"/>
      <c r="AD58" s="3"/>
    </row>
    <row r="59" spans="1:30" x14ac:dyDescent="0.25">
      <c r="A59" s="3">
        <v>43573</v>
      </c>
      <c r="B59">
        <v>9591741</v>
      </c>
      <c r="C59">
        <v>9963614</v>
      </c>
      <c r="D59">
        <v>9831816</v>
      </c>
      <c r="E59">
        <v>9951001</v>
      </c>
      <c r="F59">
        <v>9876346</v>
      </c>
      <c r="G59">
        <v>10187830</v>
      </c>
      <c r="H59">
        <v>10051068</v>
      </c>
      <c r="I59">
        <v>10149515</v>
      </c>
      <c r="K59" s="5">
        <f t="shared" si="3"/>
        <v>-9.9396812790867317E-3</v>
      </c>
      <c r="L59" s="5">
        <f t="shared" si="4"/>
        <v>-9.7064258170909135E-3</v>
      </c>
      <c r="M59" s="5">
        <f t="shared" si="5"/>
        <v>-1.3189106897347092E-2</v>
      </c>
      <c r="N59" s="5">
        <f t="shared" si="6"/>
        <v>-9.9909226792144201E-3</v>
      </c>
      <c r="O59" s="5">
        <f t="shared" si="7"/>
        <v>-5.166185618849406E-3</v>
      </c>
      <c r="P59" s="5">
        <f t="shared" si="8"/>
        <v>-4.7481378769208549E-3</v>
      </c>
      <c r="Q59" s="5">
        <f t="shared" si="9"/>
        <v>-4.3027382628681998E-3</v>
      </c>
      <c r="R59" s="5">
        <f t="shared" si="9"/>
        <v>-6.2023585701742601E-4</v>
      </c>
      <c r="T59" s="7">
        <f t="shared" si="11"/>
        <v>99.497329454555171</v>
      </c>
      <c r="U59" s="4">
        <f t="shared" si="10"/>
        <v>-7.2079292860493804E-3</v>
      </c>
      <c r="V59" s="5">
        <f>T59/MAX($T$14:T59)-1</f>
        <v>-1.865204578193369E-2</v>
      </c>
      <c r="Y59" s="3" t="s">
        <v>24</v>
      </c>
      <c r="Z59" s="3">
        <v>43577</v>
      </c>
      <c r="AA59" s="3">
        <v>10149515</v>
      </c>
      <c r="AB59" s="3"/>
      <c r="AD59" s="3"/>
    </row>
    <row r="60" spans="1:30" x14ac:dyDescent="0.25">
      <c r="A60" s="3">
        <v>43577</v>
      </c>
      <c r="B60">
        <v>9600177</v>
      </c>
      <c r="C60">
        <v>9964916</v>
      </c>
      <c r="D60">
        <v>9832016</v>
      </c>
      <c r="E60">
        <v>9951001</v>
      </c>
      <c r="F60">
        <v>9885032</v>
      </c>
      <c r="G60">
        <v>10189161</v>
      </c>
      <c r="H60">
        <v>10051272</v>
      </c>
      <c r="I60">
        <v>10149515</v>
      </c>
      <c r="K60" s="5">
        <f t="shared" si="3"/>
        <v>8.7950665056535371E-4</v>
      </c>
      <c r="L60" s="5">
        <f t="shared" si="4"/>
        <v>1.3067547578615724E-4</v>
      </c>
      <c r="M60" s="5">
        <f t="shared" si="5"/>
        <v>2.0342121943794922E-5</v>
      </c>
      <c r="N60" s="5">
        <f t="shared" si="6"/>
        <v>0</v>
      </c>
      <c r="O60" s="5">
        <f t="shared" si="7"/>
        <v>8.7947506091823335E-4</v>
      </c>
      <c r="P60" s="5">
        <f t="shared" si="8"/>
        <v>1.3064607477741852E-4</v>
      </c>
      <c r="Q60" s="5">
        <f t="shared" si="9"/>
        <v>2.029635059686008E-5</v>
      </c>
      <c r="R60" s="5">
        <f t="shared" si="9"/>
        <v>0</v>
      </c>
      <c r="T60" s="7">
        <f t="shared" si="11"/>
        <v>99.522961729399285</v>
      </c>
      <c r="U60" s="4">
        <f t="shared" si="10"/>
        <v>2.5761771682347723E-4</v>
      </c>
      <c r="V60" s="5">
        <f>T60/MAX($T$14:T60)-1</f>
        <v>-1.8399233162558648E-2</v>
      </c>
      <c r="Y60" s="3" t="s">
        <v>24</v>
      </c>
      <c r="Z60" s="3">
        <v>43578</v>
      </c>
      <c r="AA60" s="3">
        <v>10144586</v>
      </c>
      <c r="AB60" s="3"/>
      <c r="AD60" s="3"/>
    </row>
    <row r="61" spans="1:30" x14ac:dyDescent="0.25">
      <c r="A61" s="3">
        <v>43578</v>
      </c>
      <c r="B61">
        <v>9557207</v>
      </c>
      <c r="C61">
        <v>9945277</v>
      </c>
      <c r="D61">
        <v>9804392</v>
      </c>
      <c r="E61">
        <v>9946169</v>
      </c>
      <c r="F61">
        <v>9840787</v>
      </c>
      <c r="G61">
        <v>10169081</v>
      </c>
      <c r="H61">
        <v>10023032</v>
      </c>
      <c r="I61">
        <v>10144586</v>
      </c>
      <c r="K61" s="5">
        <f t="shared" si="3"/>
        <v>-4.4759591411700494E-3</v>
      </c>
      <c r="L61" s="5">
        <f t="shared" si="4"/>
        <v>-1.970814405259369E-3</v>
      </c>
      <c r="M61" s="5">
        <f t="shared" si="5"/>
        <v>-2.8095967297042668E-3</v>
      </c>
      <c r="N61" s="5">
        <f t="shared" si="6"/>
        <v>-4.8557928996284527E-4</v>
      </c>
      <c r="O61" s="5">
        <f t="shared" si="7"/>
        <v>-4.4759592078205124E-3</v>
      </c>
      <c r="P61" s="5">
        <f t="shared" si="8"/>
        <v>-1.9707216325269838E-3</v>
      </c>
      <c r="Q61" s="5">
        <f t="shared" si="9"/>
        <v>-2.8095946463293497E-3</v>
      </c>
      <c r="R61" s="5">
        <f t="shared" si="9"/>
        <v>-4.8563896895570391E-4</v>
      </c>
      <c r="T61" s="7">
        <f t="shared" si="11"/>
        <v>99.28057524772737</v>
      </c>
      <c r="U61" s="4">
        <f t="shared" si="10"/>
        <v>-2.435483002716135E-3</v>
      </c>
      <c r="V61" s="5">
        <f>T61/MAX($T$14:T61)-1</f>
        <v>-2.0789905145644272E-2</v>
      </c>
      <c r="Y61" s="3" t="s">
        <v>24</v>
      </c>
      <c r="Z61" s="3">
        <v>43579</v>
      </c>
      <c r="AA61" s="3">
        <v>10168266</v>
      </c>
      <c r="AB61" s="3"/>
      <c r="AD61" s="3"/>
    </row>
    <row r="62" spans="1:30" x14ac:dyDescent="0.25">
      <c r="A62" s="3">
        <v>43579</v>
      </c>
      <c r="B62">
        <v>9585006</v>
      </c>
      <c r="C62">
        <v>9954417</v>
      </c>
      <c r="D62">
        <v>9884071</v>
      </c>
      <c r="E62">
        <v>9969386</v>
      </c>
      <c r="F62">
        <v>9869411</v>
      </c>
      <c r="G62">
        <v>10178426</v>
      </c>
      <c r="H62">
        <v>10104487</v>
      </c>
      <c r="I62">
        <v>10168266</v>
      </c>
      <c r="K62" s="5">
        <f t="shared" si="3"/>
        <v>2.9086949775181115E-3</v>
      </c>
      <c r="L62" s="5">
        <f t="shared" si="4"/>
        <v>9.1902920351039086E-4</v>
      </c>
      <c r="M62" s="5">
        <f t="shared" si="5"/>
        <v>8.1268680403638882E-3</v>
      </c>
      <c r="N62" s="5">
        <f t="shared" si="6"/>
        <v>2.3342655850711047E-3</v>
      </c>
      <c r="O62" s="5">
        <f t="shared" si="7"/>
        <v>2.9087104517149243E-3</v>
      </c>
      <c r="P62" s="5">
        <f t="shared" si="8"/>
        <v>9.189620969682899E-4</v>
      </c>
      <c r="Q62" s="5">
        <f t="shared" si="9"/>
        <v>8.1267823947883677E-3</v>
      </c>
      <c r="R62" s="5">
        <f t="shared" si="9"/>
        <v>2.3342500127654375E-3</v>
      </c>
      <c r="T62" s="7">
        <f t="shared" si="11"/>
        <v>99.635224856509737</v>
      </c>
      <c r="U62" s="4">
        <f t="shared" si="10"/>
        <v>3.5721953453375643E-3</v>
      </c>
      <c r="V62" s="5">
        <f>T62/MAX($T$14:T62)-1</f>
        <v>-1.7291975402698001E-2</v>
      </c>
      <c r="Y62" s="3" t="s">
        <v>24</v>
      </c>
      <c r="Z62" s="3">
        <v>43580</v>
      </c>
      <c r="AA62" s="3">
        <v>10241498</v>
      </c>
      <c r="AB62" s="3"/>
      <c r="AD62" s="3"/>
    </row>
    <row r="63" spans="1:30" x14ac:dyDescent="0.25">
      <c r="A63" s="3">
        <v>43580</v>
      </c>
      <c r="B63">
        <v>9591945</v>
      </c>
      <c r="C63">
        <v>10133350</v>
      </c>
      <c r="D63">
        <v>9875620</v>
      </c>
      <c r="E63">
        <v>10398295</v>
      </c>
      <c r="F63">
        <v>9885716</v>
      </c>
      <c r="G63">
        <v>10158900</v>
      </c>
      <c r="H63">
        <v>10198178</v>
      </c>
      <c r="I63">
        <v>10241498</v>
      </c>
      <c r="K63" s="5">
        <f t="shared" si="3"/>
        <v>7.2394320879931584E-4</v>
      </c>
      <c r="L63" s="5">
        <f t="shared" si="4"/>
        <v>1.7975236520632043E-2</v>
      </c>
      <c r="M63" s="5">
        <f t="shared" si="5"/>
        <v>-8.5501206941962504E-4</v>
      </c>
      <c r="N63" s="5">
        <f t="shared" si="6"/>
        <v>4.3022609416467628E-2</v>
      </c>
      <c r="O63" s="5">
        <f t="shared" si="7"/>
        <v>1.6520742727199611E-3</v>
      </c>
      <c r="P63" s="5">
        <f t="shared" si="8"/>
        <v>-1.9183712687993459E-3</v>
      </c>
      <c r="Q63" s="5">
        <f t="shared" si="9"/>
        <v>9.2722173822381571E-3</v>
      </c>
      <c r="R63" s="5">
        <f t="shared" si="9"/>
        <v>7.2020145814439829E-3</v>
      </c>
      <c r="T63" s="7">
        <f t="shared" si="11"/>
        <v>100.5951443896676</v>
      </c>
      <c r="U63" s="4">
        <f t="shared" si="10"/>
        <v>9.6343390055102646E-3</v>
      </c>
      <c r="V63" s="5">
        <f>T63/MAX($T$14:T63)-1</f>
        <v>-7.8242331502923479E-3</v>
      </c>
      <c r="Y63" s="3" t="s">
        <v>24</v>
      </c>
      <c r="Z63" s="3">
        <v>43581</v>
      </c>
      <c r="AA63" s="3">
        <v>10232282</v>
      </c>
      <c r="AB63" s="3"/>
      <c r="AD63" s="3"/>
    </row>
    <row r="64" spans="1:30" x14ac:dyDescent="0.25">
      <c r="A64" s="3">
        <v>43581</v>
      </c>
      <c r="B64">
        <v>9590123</v>
      </c>
      <c r="C64">
        <v>10131425</v>
      </c>
      <c r="D64">
        <v>9873744</v>
      </c>
      <c r="E64">
        <v>10396319</v>
      </c>
      <c r="F64">
        <v>9886240</v>
      </c>
      <c r="G64">
        <v>10161274</v>
      </c>
      <c r="H64">
        <v>10189002</v>
      </c>
      <c r="I64">
        <v>10232282</v>
      </c>
      <c r="K64" s="5">
        <f t="shared" si="3"/>
        <v>-1.899510474674404E-4</v>
      </c>
      <c r="L64" s="5">
        <f t="shared" si="4"/>
        <v>-1.8996679281779727E-4</v>
      </c>
      <c r="M64" s="5">
        <f t="shared" si="5"/>
        <v>-1.8996275676863572E-4</v>
      </c>
      <c r="N64" s="5">
        <f t="shared" si="6"/>
        <v>-1.9003115414595317E-4</v>
      </c>
      <c r="O64" s="5">
        <f t="shared" si="7"/>
        <v>5.3005771154968073E-5</v>
      </c>
      <c r="P64" s="5">
        <f t="shared" si="8"/>
        <v>2.3368671805013008E-4</v>
      </c>
      <c r="Q64" s="5">
        <f t="shared" si="9"/>
        <v>-8.9976856650275661E-4</v>
      </c>
      <c r="R64" s="5">
        <f t="shared" si="9"/>
        <v>-8.9986835910138563E-4</v>
      </c>
      <c r="T64" s="7">
        <f t="shared" si="11"/>
        <v>100.56656460262154</v>
      </c>
      <c r="U64" s="4">
        <f t="shared" si="10"/>
        <v>-2.8410702344985883E-4</v>
      </c>
      <c r="V64" s="5">
        <f>T64/MAX($T$14:T64)-1</f>
        <v>-8.1061172541510018E-3</v>
      </c>
      <c r="Y64" s="3" t="s">
        <v>24</v>
      </c>
      <c r="Z64" s="3">
        <v>43585</v>
      </c>
      <c r="AA64" s="3">
        <v>10189058</v>
      </c>
      <c r="AB64" s="3"/>
      <c r="AD64" s="3"/>
    </row>
    <row r="65" spans="1:30" x14ac:dyDescent="0.25">
      <c r="A65" s="3">
        <v>43585</v>
      </c>
      <c r="B65">
        <v>9508889</v>
      </c>
      <c r="C65">
        <v>10076610</v>
      </c>
      <c r="D65">
        <v>9822256</v>
      </c>
      <c r="E65">
        <v>10352402</v>
      </c>
      <c r="F65">
        <v>9802498</v>
      </c>
      <c r="G65">
        <v>10106297</v>
      </c>
      <c r="H65">
        <v>10135870</v>
      </c>
      <c r="I65">
        <v>10189058</v>
      </c>
      <c r="K65" s="5">
        <f t="shared" si="3"/>
        <v>-8.4705900018174907E-3</v>
      </c>
      <c r="L65" s="5">
        <f t="shared" si="4"/>
        <v>-5.4103938981929778E-3</v>
      </c>
      <c r="M65" s="5">
        <f t="shared" si="5"/>
        <v>-5.2146379326828418E-3</v>
      </c>
      <c r="N65" s="5">
        <f t="shared" si="6"/>
        <v>-4.2242836142292184E-3</v>
      </c>
      <c r="O65" s="5">
        <f t="shared" si="7"/>
        <v>-8.4705611031089534E-3</v>
      </c>
      <c r="P65" s="5">
        <f t="shared" si="8"/>
        <v>-5.4104436116967358E-3</v>
      </c>
      <c r="Q65" s="5">
        <f t="shared" si="9"/>
        <v>-5.214642219130039E-3</v>
      </c>
      <c r="R65" s="5">
        <f t="shared" si="9"/>
        <v>-4.2242776342559241E-3</v>
      </c>
      <c r="T65" s="7">
        <f t="shared" si="11"/>
        <v>99.980263667837761</v>
      </c>
      <c r="U65" s="4">
        <f t="shared" si="10"/>
        <v>-5.8299787518892726E-3</v>
      </c>
      <c r="V65" s="5">
        <f>T65/MAX($T$14:T65)-1</f>
        <v>-1.3888837514688279E-2</v>
      </c>
      <c r="Y65" s="3" t="s">
        <v>24</v>
      </c>
      <c r="Z65" s="3">
        <v>43587</v>
      </c>
      <c r="AA65" s="3">
        <v>10189058</v>
      </c>
      <c r="AB65" s="3"/>
      <c r="AD65" s="3"/>
    </row>
    <row r="66" spans="1:30" x14ac:dyDescent="0.25">
      <c r="A66" s="3">
        <v>43587</v>
      </c>
      <c r="B66">
        <v>9441144</v>
      </c>
      <c r="C66">
        <v>9951904</v>
      </c>
      <c r="D66">
        <v>9753193</v>
      </c>
      <c r="E66">
        <v>10300235</v>
      </c>
      <c r="F66">
        <v>9764159</v>
      </c>
      <c r="G66">
        <v>10063610</v>
      </c>
      <c r="H66">
        <v>10115428</v>
      </c>
      <c r="I66">
        <v>10189058</v>
      </c>
      <c r="K66" s="5">
        <f t="shared" si="3"/>
        <v>-7.1243864556627123E-3</v>
      </c>
      <c r="L66" s="5">
        <f t="shared" si="4"/>
        <v>-1.2375789079859145E-2</v>
      </c>
      <c r="M66" s="5">
        <f t="shared" si="5"/>
        <v>-7.0312767250212405E-3</v>
      </c>
      <c r="N66" s="5">
        <f t="shared" si="6"/>
        <v>-5.0391203896448244E-3</v>
      </c>
      <c r="O66" s="5">
        <f t="shared" si="7"/>
        <v>-3.9111459140312999E-3</v>
      </c>
      <c r="P66" s="5">
        <f t="shared" si="8"/>
        <v>-4.2238022492313565E-3</v>
      </c>
      <c r="Q66" s="5">
        <f t="shared" si="9"/>
        <v>-2.0167977687164385E-3</v>
      </c>
      <c r="R66" s="5">
        <f t="shared" si="9"/>
        <v>0</v>
      </c>
      <c r="T66" s="7">
        <f t="shared" si="11"/>
        <v>99.458837616252936</v>
      </c>
      <c r="U66" s="4">
        <f t="shared" si="10"/>
        <v>-5.2152898227708772E-3</v>
      </c>
      <c r="V66" s="5">
        <f>T66/MAX($T$14:T66)-1</f>
        <v>-1.9031693024518681E-2</v>
      </c>
      <c r="Y66" s="3" t="s">
        <v>24</v>
      </c>
      <c r="Z66" s="3">
        <v>43588</v>
      </c>
      <c r="AA66" s="3">
        <v>10189058</v>
      </c>
      <c r="AB66" s="3"/>
      <c r="AD66" s="3"/>
    </row>
    <row r="67" spans="1:30" x14ac:dyDescent="0.25">
      <c r="A67" s="3">
        <v>43588</v>
      </c>
      <c r="B67">
        <v>9441144</v>
      </c>
      <c r="C67">
        <v>9951904</v>
      </c>
      <c r="D67">
        <v>9753193</v>
      </c>
      <c r="E67">
        <v>10300235</v>
      </c>
      <c r="F67">
        <v>9777882</v>
      </c>
      <c r="G67">
        <v>10070674</v>
      </c>
      <c r="H67">
        <v>10115428</v>
      </c>
      <c r="I67">
        <v>10189058</v>
      </c>
      <c r="K67" s="5">
        <f t="shared" si="3"/>
        <v>0</v>
      </c>
      <c r="L67" s="5">
        <f t="shared" si="4"/>
        <v>0</v>
      </c>
      <c r="M67" s="5">
        <f t="shared" si="5"/>
        <v>0</v>
      </c>
      <c r="N67" s="5">
        <f t="shared" si="6"/>
        <v>0</v>
      </c>
      <c r="O67" s="5">
        <f t="shared" si="7"/>
        <v>1.4054461833323817E-3</v>
      </c>
      <c r="P67" s="5">
        <f t="shared" si="8"/>
        <v>7.0193499151893768E-4</v>
      </c>
      <c r="Q67" s="5">
        <f t="shared" si="9"/>
        <v>0</v>
      </c>
      <c r="R67" s="5">
        <f t="shared" si="9"/>
        <v>0</v>
      </c>
      <c r="T67" s="7">
        <f t="shared" si="11"/>
        <v>99.485037326511076</v>
      </c>
      <c r="U67" s="4">
        <f t="shared" si="10"/>
        <v>2.6342264685641492E-4</v>
      </c>
      <c r="V67" s="5">
        <f>T67/MAX($T$14:T67)-1</f>
        <v>-1.8773283756612913E-2</v>
      </c>
      <c r="Y67" s="3" t="s">
        <v>24</v>
      </c>
      <c r="Z67" s="3">
        <v>43591</v>
      </c>
      <c r="AA67" s="3">
        <v>10189058</v>
      </c>
      <c r="AB67" s="3"/>
      <c r="AD67" s="3"/>
    </row>
    <row r="68" spans="1:30" x14ac:dyDescent="0.25">
      <c r="A68" s="3">
        <v>43591</v>
      </c>
      <c r="B68">
        <v>9439039</v>
      </c>
      <c r="C68">
        <v>9947764</v>
      </c>
      <c r="D68">
        <v>9753193</v>
      </c>
      <c r="E68">
        <v>10300235</v>
      </c>
      <c r="F68">
        <v>9775703</v>
      </c>
      <c r="G68">
        <v>10066485</v>
      </c>
      <c r="H68">
        <v>10115428</v>
      </c>
      <c r="I68">
        <v>10189058</v>
      </c>
      <c r="K68" s="5">
        <f t="shared" si="3"/>
        <v>-2.2296026837420602E-4</v>
      </c>
      <c r="L68" s="5">
        <f t="shared" si="4"/>
        <v>-4.1600079743531193E-4</v>
      </c>
      <c r="M68" s="5">
        <f t="shared" si="5"/>
        <v>0</v>
      </c>
      <c r="N68" s="5">
        <f t="shared" si="6"/>
        <v>0</v>
      </c>
      <c r="O68" s="5">
        <f t="shared" si="7"/>
        <v>-2.2284989734999705E-4</v>
      </c>
      <c r="P68" s="5">
        <f t="shared" si="8"/>
        <v>-4.1596024258161446E-4</v>
      </c>
      <c r="Q68" s="5">
        <f t="shared" si="9"/>
        <v>0</v>
      </c>
      <c r="R68" s="5">
        <f t="shared" si="9"/>
        <v>0</v>
      </c>
      <c r="T68" s="7">
        <f t="shared" si="11"/>
        <v>99.469147436998838</v>
      </c>
      <c r="U68" s="4">
        <f t="shared" si="10"/>
        <v>-1.5972140071764118E-4</v>
      </c>
      <c r="V68" s="5">
        <f>T68/MAX($T$14:T68)-1</f>
        <v>-1.8930006662152832E-2</v>
      </c>
      <c r="Y68" s="3" t="s">
        <v>24</v>
      </c>
      <c r="Z68" s="3">
        <v>43592</v>
      </c>
      <c r="AA68" s="3">
        <v>10273245</v>
      </c>
      <c r="AB68" s="3"/>
      <c r="AD68" s="3"/>
    </row>
    <row r="69" spans="1:30" x14ac:dyDescent="0.25">
      <c r="A69" s="3">
        <v>43592</v>
      </c>
      <c r="B69">
        <v>9527485</v>
      </c>
      <c r="C69">
        <v>10028443</v>
      </c>
      <c r="D69">
        <v>9840094</v>
      </c>
      <c r="E69">
        <v>10385341</v>
      </c>
      <c r="F69">
        <v>9867303</v>
      </c>
      <c r="G69">
        <v>10148127</v>
      </c>
      <c r="H69">
        <v>10205557</v>
      </c>
      <c r="I69">
        <v>10273245</v>
      </c>
      <c r="K69" s="5">
        <f t="shared" si="3"/>
        <v>9.3702335587340091E-3</v>
      </c>
      <c r="L69" s="5">
        <f t="shared" si="4"/>
        <v>8.1102647791000404E-3</v>
      </c>
      <c r="M69" s="5">
        <f t="shared" si="5"/>
        <v>8.9100051644626088E-3</v>
      </c>
      <c r="N69" s="5">
        <f t="shared" si="6"/>
        <v>8.2625299325695956E-3</v>
      </c>
      <c r="O69" s="5">
        <f t="shared" si="7"/>
        <v>9.3701701043904517E-3</v>
      </c>
      <c r="P69" s="5">
        <f t="shared" si="8"/>
        <v>8.1102788113229796E-3</v>
      </c>
      <c r="Q69" s="5">
        <f t="shared" si="9"/>
        <v>8.9100530397725475E-3</v>
      </c>
      <c r="R69" s="5">
        <f t="shared" si="9"/>
        <v>8.2624909976958261E-3</v>
      </c>
      <c r="T69" s="7">
        <f t="shared" si="11"/>
        <v>100.330873856632</v>
      </c>
      <c r="U69" s="4">
        <f t="shared" si="10"/>
        <v>8.6632532985060073E-3</v>
      </c>
      <c r="V69" s="5">
        <f>T69/MAX($T$14:T69)-1</f>
        <v>-1.0430748806303569E-2</v>
      </c>
      <c r="Y69" s="3" t="s">
        <v>24</v>
      </c>
      <c r="Z69" s="3">
        <v>43593</v>
      </c>
      <c r="AA69" s="3">
        <v>10378956</v>
      </c>
      <c r="AB69" s="3"/>
      <c r="AD69" s="3"/>
    </row>
    <row r="70" spans="1:30" x14ac:dyDescent="0.25">
      <c r="A70" s="3">
        <v>43593</v>
      </c>
      <c r="B70">
        <v>9566044</v>
      </c>
      <c r="C70">
        <v>10101876</v>
      </c>
      <c r="D70">
        <v>9902749</v>
      </c>
      <c r="E70">
        <v>10492205</v>
      </c>
      <c r="F70">
        <v>9907237</v>
      </c>
      <c r="G70">
        <v>10222437</v>
      </c>
      <c r="H70">
        <v>10270539</v>
      </c>
      <c r="I70">
        <v>10378956</v>
      </c>
      <c r="K70" s="5">
        <f t="shared" si="3"/>
        <v>4.0471331101543662E-3</v>
      </c>
      <c r="L70" s="5">
        <f t="shared" si="4"/>
        <v>7.3224726909251192E-3</v>
      </c>
      <c r="M70" s="5">
        <f t="shared" si="5"/>
        <v>6.3673172227827202E-3</v>
      </c>
      <c r="N70" s="5">
        <f t="shared" si="6"/>
        <v>1.0289888410982329E-2</v>
      </c>
      <c r="O70" s="5">
        <f t="shared" si="7"/>
        <v>4.0471038540115245E-3</v>
      </c>
      <c r="P70" s="5">
        <f t="shared" si="8"/>
        <v>7.3225335079074583E-3</v>
      </c>
      <c r="Q70" s="5">
        <f t="shared" si="9"/>
        <v>6.3673153753391887E-3</v>
      </c>
      <c r="R70" s="5">
        <f t="shared" si="9"/>
        <v>1.0289932733036133E-2</v>
      </c>
      <c r="T70" s="7">
        <f t="shared" si="11"/>
        <v>101.03386340580541</v>
      </c>
      <c r="U70" s="4">
        <f t="shared" si="10"/>
        <v>7.0067121131423549E-3</v>
      </c>
      <c r="V70" s="5">
        <f>T70/MAX($T$14:T70)-1</f>
        <v>-3.4971219471715553E-3</v>
      </c>
      <c r="Y70" s="3" t="s">
        <v>24</v>
      </c>
      <c r="Z70" s="3">
        <v>43594</v>
      </c>
      <c r="AA70" s="3">
        <v>10444594</v>
      </c>
      <c r="AB70" s="3"/>
      <c r="AD70" s="3"/>
    </row>
    <row r="71" spans="1:30" x14ac:dyDescent="0.25">
      <c r="A71" s="3">
        <v>43594</v>
      </c>
      <c r="B71">
        <v>9464655</v>
      </c>
      <c r="C71">
        <v>10062743</v>
      </c>
      <c r="D71">
        <v>9859952</v>
      </c>
      <c r="E71">
        <v>10453559</v>
      </c>
      <c r="F71">
        <v>9870044</v>
      </c>
      <c r="G71">
        <v>10261674</v>
      </c>
      <c r="H71">
        <v>10317443</v>
      </c>
      <c r="I71">
        <v>10444594</v>
      </c>
      <c r="K71" s="5">
        <f t="shared" si="3"/>
        <v>-1.0598843158153959E-2</v>
      </c>
      <c r="L71" s="5">
        <f t="shared" si="4"/>
        <v>-3.8738349193753185E-3</v>
      </c>
      <c r="M71" s="5">
        <f t="shared" si="5"/>
        <v>-4.3217292491206649E-3</v>
      </c>
      <c r="N71" s="5">
        <f t="shared" si="6"/>
        <v>-3.6833058446723577E-3</v>
      </c>
      <c r="O71" s="5">
        <f t="shared" si="7"/>
        <v>-3.7541243840235605E-3</v>
      </c>
      <c r="P71" s="5">
        <f t="shared" si="8"/>
        <v>3.838321527440014E-3</v>
      </c>
      <c r="Q71" s="5">
        <f t="shared" si="9"/>
        <v>4.566848925845024E-3</v>
      </c>
      <c r="R71" s="5">
        <f t="shared" si="9"/>
        <v>6.3241428135931699E-3</v>
      </c>
      <c r="T71" s="7">
        <f t="shared" si="11"/>
        <v>100.88859534733253</v>
      </c>
      <c r="U71" s="4">
        <f t="shared" si="10"/>
        <v>-1.4378155360584566E-3</v>
      </c>
      <c r="V71" s="5">
        <f>T71/MAX($T$14:T71)-1</f>
        <v>-4.9299092669629063E-3</v>
      </c>
      <c r="Y71" s="3" t="s">
        <v>24</v>
      </c>
      <c r="Z71" s="3">
        <v>43595</v>
      </c>
      <c r="AA71" s="3">
        <v>10444594</v>
      </c>
      <c r="AB71" s="3"/>
      <c r="AD71" s="3"/>
    </row>
    <row r="72" spans="1:30" x14ac:dyDescent="0.25">
      <c r="A72" s="3">
        <v>43595</v>
      </c>
      <c r="B72">
        <v>9471511</v>
      </c>
      <c r="C72">
        <v>10064822</v>
      </c>
      <c r="D72">
        <v>9859952</v>
      </c>
      <c r="E72">
        <v>10453559</v>
      </c>
      <c r="F72">
        <v>9862662</v>
      </c>
      <c r="G72">
        <v>10248980</v>
      </c>
      <c r="H72">
        <v>10309878</v>
      </c>
      <c r="I72">
        <v>10444594</v>
      </c>
      <c r="K72" s="5">
        <f t="shared" si="3"/>
        <v>7.2437928271029683E-4</v>
      </c>
      <c r="L72" s="5">
        <f t="shared" si="4"/>
        <v>2.0660370636504943E-4</v>
      </c>
      <c r="M72" s="5">
        <f t="shared" si="5"/>
        <v>0</v>
      </c>
      <c r="N72" s="5">
        <f t="shared" si="6"/>
        <v>0</v>
      </c>
      <c r="O72" s="5">
        <f t="shared" si="7"/>
        <v>-7.4791966479581529E-4</v>
      </c>
      <c r="P72" s="5">
        <f t="shared" si="8"/>
        <v>-1.2370301375779214E-3</v>
      </c>
      <c r="Q72" s="5">
        <f t="shared" si="9"/>
        <v>-7.3322430761191271E-4</v>
      </c>
      <c r="R72" s="5">
        <f t="shared" si="9"/>
        <v>0</v>
      </c>
      <c r="T72" s="7">
        <f t="shared" si="11"/>
        <v>100.86605694710678</v>
      </c>
      <c r="U72" s="4">
        <f t="shared" si="10"/>
        <v>-2.2339889011378788E-4</v>
      </c>
      <c r="V72" s="5">
        <f>T72/MAX($T$14:T72)-1</f>
        <v>-5.1522068208181837E-3</v>
      </c>
      <c r="Y72" s="3" t="s">
        <v>24</v>
      </c>
      <c r="Z72" s="3">
        <v>43598</v>
      </c>
      <c r="AA72" s="3">
        <v>10442959</v>
      </c>
      <c r="AB72" s="3"/>
      <c r="AD72" s="3"/>
    </row>
    <row r="73" spans="1:30" x14ac:dyDescent="0.25">
      <c r="A73" s="3">
        <v>43598</v>
      </c>
      <c r="B73">
        <v>9437557</v>
      </c>
      <c r="C73">
        <v>10068202</v>
      </c>
      <c r="D73">
        <v>9863340</v>
      </c>
      <c r="E73">
        <v>10451922</v>
      </c>
      <c r="F73">
        <v>9827306</v>
      </c>
      <c r="G73">
        <v>10252422</v>
      </c>
      <c r="H73">
        <v>10313421</v>
      </c>
      <c r="I73">
        <v>10442959</v>
      </c>
      <c r="K73" s="5">
        <f t="shared" si="3"/>
        <v>-3.5848556793103281E-3</v>
      </c>
      <c r="L73" s="5">
        <f t="shared" si="4"/>
        <v>3.3582312732405306E-4</v>
      </c>
      <c r="M73" s="5">
        <f t="shared" si="5"/>
        <v>3.4361222042456063E-4</v>
      </c>
      <c r="N73" s="5">
        <f t="shared" si="6"/>
        <v>-1.5659738468021267E-4</v>
      </c>
      <c r="O73" s="5">
        <f t="shared" si="7"/>
        <v>-3.584833384739361E-3</v>
      </c>
      <c r="P73" s="5">
        <f t="shared" si="8"/>
        <v>3.358382980549468E-4</v>
      </c>
      <c r="Q73" s="5">
        <f t="shared" si="9"/>
        <v>3.4365101119537833E-4</v>
      </c>
      <c r="R73" s="5">
        <f t="shared" si="9"/>
        <v>-1.5654031166745241E-4</v>
      </c>
      <c r="T73" s="7">
        <f t="shared" si="11"/>
        <v>100.78884521481929</v>
      </c>
      <c r="U73" s="4">
        <f t="shared" si="10"/>
        <v>-7.6548776292480192E-4</v>
      </c>
      <c r="V73" s="5">
        <f>T73/MAX($T$14:T73)-1</f>
        <v>-5.9137506324696831E-3</v>
      </c>
      <c r="Y73" s="3" t="s">
        <v>24</v>
      </c>
      <c r="Z73" s="3">
        <v>43599</v>
      </c>
      <c r="AA73" s="3">
        <v>10445402</v>
      </c>
      <c r="AB73" s="3"/>
      <c r="AD73" s="3"/>
    </row>
    <row r="74" spans="1:30" x14ac:dyDescent="0.25">
      <c r="A74" s="3">
        <v>43599</v>
      </c>
      <c r="B74">
        <v>9447325</v>
      </c>
      <c r="C74">
        <v>10076536</v>
      </c>
      <c r="D74">
        <v>9865614</v>
      </c>
      <c r="E74">
        <v>10454368</v>
      </c>
      <c r="F74">
        <v>9837478</v>
      </c>
      <c r="G74">
        <v>10260909</v>
      </c>
      <c r="H74">
        <v>10315799</v>
      </c>
      <c r="I74">
        <v>10445402</v>
      </c>
      <c r="K74" s="5">
        <f t="shared" si="3"/>
        <v>1.0350136163415069E-3</v>
      </c>
      <c r="L74" s="5">
        <f t="shared" si="4"/>
        <v>8.2775454842876073E-4</v>
      </c>
      <c r="M74" s="5">
        <f t="shared" si="5"/>
        <v>2.3055070594746319E-4</v>
      </c>
      <c r="N74" s="5">
        <f t="shared" si="6"/>
        <v>2.340239431561919E-4</v>
      </c>
      <c r="O74" s="5">
        <f t="shared" si="7"/>
        <v>1.0350751263876745E-3</v>
      </c>
      <c r="P74" s="5">
        <f t="shared" si="8"/>
        <v>8.2780439587826216E-4</v>
      </c>
      <c r="Q74" s="5">
        <f t="shared" si="9"/>
        <v>2.3057334709797317E-4</v>
      </c>
      <c r="R74" s="5">
        <f t="shared" si="9"/>
        <v>2.3393752671063694E-4</v>
      </c>
      <c r="T74" s="7">
        <f t="shared" si="11"/>
        <v>100.84748836294601</v>
      </c>
      <c r="U74" s="4">
        <f t="shared" si="10"/>
        <v>5.8184165124355869E-4</v>
      </c>
      <c r="V74" s="5">
        <f>T74/MAX($T$14:T74)-1</f>
        <v>-5.3353498476591543E-3</v>
      </c>
      <c r="Y74" s="3" t="s">
        <v>24</v>
      </c>
      <c r="Z74" s="3">
        <v>43600</v>
      </c>
      <c r="AA74" s="3">
        <v>10448131</v>
      </c>
      <c r="AB74" s="3"/>
      <c r="AD74" s="3"/>
    </row>
    <row r="75" spans="1:30" x14ac:dyDescent="0.25">
      <c r="A75" s="3">
        <v>43600</v>
      </c>
      <c r="B75">
        <v>9348732</v>
      </c>
      <c r="C75">
        <v>10027475</v>
      </c>
      <c r="D75">
        <v>9868192</v>
      </c>
      <c r="E75">
        <v>10457099</v>
      </c>
      <c r="F75">
        <v>9734812</v>
      </c>
      <c r="G75">
        <v>10210951</v>
      </c>
      <c r="H75">
        <v>10318494</v>
      </c>
      <c r="I75">
        <v>10448131</v>
      </c>
      <c r="K75" s="5">
        <f t="shared" si="3"/>
        <v>-1.0436075820404178E-2</v>
      </c>
      <c r="L75" s="5">
        <f t="shared" si="4"/>
        <v>-4.8688358777262408E-3</v>
      </c>
      <c r="M75" s="5">
        <f t="shared" si="5"/>
        <v>2.6131166291332164E-4</v>
      </c>
      <c r="N75" s="5">
        <f t="shared" si="6"/>
        <v>2.6123052106075129E-4</v>
      </c>
      <c r="O75" s="5">
        <f t="shared" si="7"/>
        <v>-1.0436211394831085E-2</v>
      </c>
      <c r="P75" s="5">
        <f t="shared" si="8"/>
        <v>-4.8687694238395141E-3</v>
      </c>
      <c r="Q75" s="5">
        <f t="shared" si="9"/>
        <v>2.6124975874375345E-4</v>
      </c>
      <c r="R75" s="5">
        <f t="shared" si="9"/>
        <v>2.6126328120268383E-4</v>
      </c>
      <c r="T75" s="7">
        <f t="shared" si="11"/>
        <v>100.47479591484023</v>
      </c>
      <c r="U75" s="4">
        <f t="shared" si="10"/>
        <v>-3.6956046616100635E-3</v>
      </c>
      <c r="V75" s="5">
        <f>T75/MAX($T$14:T75)-1</f>
        <v>-9.0112371655010071E-3</v>
      </c>
      <c r="Y75" s="3" t="s">
        <v>24</v>
      </c>
      <c r="Z75" s="3">
        <v>43601</v>
      </c>
      <c r="AA75" s="3">
        <v>10418878</v>
      </c>
      <c r="AB75" s="3"/>
      <c r="AD75" s="3"/>
    </row>
    <row r="76" spans="1:30" x14ac:dyDescent="0.25">
      <c r="A76" s="3">
        <v>43601</v>
      </c>
      <c r="B76">
        <v>9362661</v>
      </c>
      <c r="C76">
        <v>9988826</v>
      </c>
      <c r="D76">
        <v>9856873</v>
      </c>
      <c r="E76">
        <v>10479783</v>
      </c>
      <c r="F76">
        <v>9726267</v>
      </c>
      <c r="G76">
        <v>10205654</v>
      </c>
      <c r="H76">
        <v>10289604</v>
      </c>
      <c r="I76">
        <v>10418878</v>
      </c>
      <c r="K76" s="5">
        <f t="shared" si="3"/>
        <v>1.4899346777723643E-3</v>
      </c>
      <c r="L76" s="5">
        <f t="shared" si="4"/>
        <v>-3.8543102824988296E-3</v>
      </c>
      <c r="M76" s="5">
        <f t="shared" si="5"/>
        <v>-1.1470186230668755E-3</v>
      </c>
      <c r="N76" s="5">
        <f t="shared" si="6"/>
        <v>2.169244070463483E-3</v>
      </c>
      <c r="O76" s="5">
        <f t="shared" si="7"/>
        <v>-8.7777760885365819E-4</v>
      </c>
      <c r="P76" s="5">
        <f t="shared" si="8"/>
        <v>-5.1875677397728026E-4</v>
      </c>
      <c r="Q76" s="5">
        <f t="shared" si="9"/>
        <v>-2.7998271840832256E-3</v>
      </c>
      <c r="R76" s="5">
        <f t="shared" si="9"/>
        <v>-2.7998308979855224E-3</v>
      </c>
      <c r="T76" s="7">
        <f t="shared" si="11"/>
        <v>100.37007175568566</v>
      </c>
      <c r="U76" s="4">
        <f t="shared" si="10"/>
        <v>-1.042292827778693E-3</v>
      </c>
      <c r="V76" s="5">
        <f>T76/MAX($T$14:T76)-1</f>
        <v>-1.0044137645412787E-2</v>
      </c>
      <c r="Y76" s="3" t="s">
        <v>24</v>
      </c>
      <c r="Z76" s="3">
        <v>43602</v>
      </c>
      <c r="AA76" s="3">
        <v>10418878</v>
      </c>
      <c r="AB76" s="3"/>
      <c r="AD76" s="3"/>
    </row>
    <row r="77" spans="1:30" x14ac:dyDescent="0.25">
      <c r="A77" s="3">
        <v>43602</v>
      </c>
      <c r="B77">
        <v>9362531</v>
      </c>
      <c r="C77">
        <v>9988686</v>
      </c>
      <c r="D77">
        <v>9856873</v>
      </c>
      <c r="E77">
        <v>10479783</v>
      </c>
      <c r="F77">
        <v>9726151</v>
      </c>
      <c r="G77">
        <v>10196369</v>
      </c>
      <c r="H77">
        <v>10289604</v>
      </c>
      <c r="I77">
        <v>10418878</v>
      </c>
      <c r="K77" s="5">
        <f t="shared" si="3"/>
        <v>-1.3884941471253853E-5</v>
      </c>
      <c r="L77" s="5">
        <f t="shared" si="4"/>
        <v>-1.4015661099708865E-5</v>
      </c>
      <c r="M77" s="5">
        <f t="shared" si="5"/>
        <v>0</v>
      </c>
      <c r="N77" s="5">
        <f t="shared" si="6"/>
        <v>0</v>
      </c>
      <c r="O77" s="5">
        <f t="shared" si="7"/>
        <v>-1.1926466752298914E-5</v>
      </c>
      <c r="P77" s="5">
        <f t="shared" si="8"/>
        <v>-9.0978980866884829E-4</v>
      </c>
      <c r="Q77" s="5">
        <f t="shared" si="9"/>
        <v>0</v>
      </c>
      <c r="R77" s="5">
        <f t="shared" si="9"/>
        <v>0</v>
      </c>
      <c r="T77" s="7">
        <f t="shared" si="11"/>
        <v>100.3581576164126</v>
      </c>
      <c r="U77" s="4">
        <f t="shared" si="10"/>
        <v>-1.1870210974901374E-4</v>
      </c>
      <c r="V77" s="5">
        <f>T77/MAX($T$14:T77)-1</f>
        <v>-1.0161647494832615E-2</v>
      </c>
      <c r="Y77" s="3" t="s">
        <v>24</v>
      </c>
      <c r="Z77" s="3">
        <v>43605</v>
      </c>
      <c r="AA77" s="3">
        <v>10418878</v>
      </c>
      <c r="AB77" s="3"/>
      <c r="AD77" s="3"/>
    </row>
    <row r="78" spans="1:30" x14ac:dyDescent="0.25">
      <c r="A78" s="3">
        <v>43605</v>
      </c>
      <c r="B78">
        <v>9369476</v>
      </c>
      <c r="C78">
        <v>10015866</v>
      </c>
      <c r="D78">
        <v>9853694</v>
      </c>
      <c r="E78">
        <v>10479783</v>
      </c>
      <c r="F78">
        <v>9733366</v>
      </c>
      <c r="G78">
        <v>10224114</v>
      </c>
      <c r="H78">
        <v>10286286</v>
      </c>
      <c r="I78">
        <v>10418878</v>
      </c>
      <c r="K78" s="5">
        <f t="shared" si="3"/>
        <v>7.4178659595358631E-4</v>
      </c>
      <c r="L78" s="5">
        <f t="shared" si="4"/>
        <v>2.7210786283600186E-3</v>
      </c>
      <c r="M78" s="5">
        <f t="shared" si="5"/>
        <v>-3.225160758386636E-4</v>
      </c>
      <c r="N78" s="5">
        <f t="shared" si="6"/>
        <v>0</v>
      </c>
      <c r="O78" s="5">
        <f t="shared" si="7"/>
        <v>7.4181451634869333E-4</v>
      </c>
      <c r="P78" s="5">
        <f t="shared" si="8"/>
        <v>2.7210666856014587E-3</v>
      </c>
      <c r="Q78" s="5">
        <f t="shared" si="9"/>
        <v>-3.2246138918468059E-4</v>
      </c>
      <c r="R78" s="5">
        <f t="shared" si="9"/>
        <v>0</v>
      </c>
      <c r="T78" s="7">
        <f t="shared" si="11"/>
        <v>100.43694841658315</v>
      </c>
      <c r="U78" s="4">
        <f t="shared" si="10"/>
        <v>7.8509612015505159E-4</v>
      </c>
      <c r="V78" s="5">
        <f>T78/MAX($T$14:T78)-1</f>
        <v>-9.3845292447002349E-3</v>
      </c>
      <c r="Y78" s="3" t="s">
        <v>24</v>
      </c>
      <c r="Z78" s="3">
        <v>43606</v>
      </c>
      <c r="AA78" s="3">
        <v>10418878</v>
      </c>
      <c r="AB78" s="3"/>
      <c r="AD78" s="3"/>
    </row>
    <row r="79" spans="1:30" x14ac:dyDescent="0.25">
      <c r="A79" s="3">
        <v>43606</v>
      </c>
      <c r="B79">
        <v>9368853</v>
      </c>
      <c r="C79">
        <v>10004351</v>
      </c>
      <c r="D79">
        <v>9847824</v>
      </c>
      <c r="E79">
        <v>10479783</v>
      </c>
      <c r="F79">
        <v>9732718</v>
      </c>
      <c r="G79">
        <v>10212359</v>
      </c>
      <c r="H79">
        <v>10280158</v>
      </c>
      <c r="I79">
        <v>10418878</v>
      </c>
      <c r="K79" s="5">
        <f t="shared" si="3"/>
        <v>-6.6492512494797928E-5</v>
      </c>
      <c r="L79" s="5">
        <f t="shared" si="4"/>
        <v>-1.1496759241786947E-3</v>
      </c>
      <c r="M79" s="5">
        <f t="shared" si="5"/>
        <v>-5.9571567779559409E-4</v>
      </c>
      <c r="N79" s="5">
        <f t="shared" si="6"/>
        <v>0</v>
      </c>
      <c r="O79" s="5">
        <f t="shared" si="7"/>
        <v>-6.6575119028744467E-5</v>
      </c>
      <c r="P79" s="5">
        <f t="shared" si="8"/>
        <v>-1.149732876609133E-3</v>
      </c>
      <c r="Q79" s="5">
        <f t="shared" si="9"/>
        <v>-5.9574466430356576E-4</v>
      </c>
      <c r="R79" s="5">
        <f t="shared" si="9"/>
        <v>0</v>
      </c>
      <c r="T79" s="7">
        <f t="shared" si="11"/>
        <v>100.3914512727236</v>
      </c>
      <c r="U79" s="4">
        <f t="shared" si="10"/>
        <v>-4.5299209680131625E-4</v>
      </c>
      <c r="V79" s="5">
        <f>T79/MAX($T$14:T79)-1</f>
        <v>-9.833270223921442E-3</v>
      </c>
      <c r="Y79" s="3" t="s">
        <v>24</v>
      </c>
      <c r="Z79" s="3">
        <v>43607</v>
      </c>
      <c r="AA79" s="3">
        <v>10418878</v>
      </c>
      <c r="AB79" s="3"/>
      <c r="AD79" s="3"/>
    </row>
    <row r="80" spans="1:30" x14ac:dyDescent="0.25">
      <c r="A80" s="3">
        <v>43607</v>
      </c>
      <c r="B80">
        <v>9371923</v>
      </c>
      <c r="C80">
        <v>10004351</v>
      </c>
      <c r="D80">
        <v>9847824</v>
      </c>
      <c r="E80">
        <v>10479783</v>
      </c>
      <c r="F80">
        <v>9735908</v>
      </c>
      <c r="G80">
        <v>10212359</v>
      </c>
      <c r="H80">
        <v>10280158</v>
      </c>
      <c r="I80">
        <v>10418878</v>
      </c>
      <c r="K80" s="5">
        <f t="shared" ref="K80:K143" si="12">B80/B79-1</f>
        <v>3.2768152088635816E-4</v>
      </c>
      <c r="L80" s="5">
        <f t="shared" ref="L80:L143" si="13">C80/C79-1</f>
        <v>0</v>
      </c>
      <c r="M80" s="5">
        <f t="shared" ref="M80:M143" si="14">D80/D79-1</f>
        <v>0</v>
      </c>
      <c r="N80" s="5">
        <f t="shared" ref="N80:N143" si="15">E80/E79-1</f>
        <v>0</v>
      </c>
      <c r="O80" s="5">
        <f t="shared" ref="O80:O143" si="16">F80/F79-1</f>
        <v>3.2776044677351734E-4</v>
      </c>
      <c r="P80" s="5">
        <f t="shared" ref="P80:P143" si="17">G80/G79-1</f>
        <v>0</v>
      </c>
      <c r="Q80" s="5">
        <f t="shared" ref="Q80:R143" si="18">H80/H79-1</f>
        <v>0</v>
      </c>
      <c r="R80" s="5">
        <f t="shared" si="18"/>
        <v>0</v>
      </c>
      <c r="T80" s="7">
        <f t="shared" si="11"/>
        <v>100.39967636901839</v>
      </c>
      <c r="U80" s="4">
        <f t="shared" ref="U80:U143" si="19">(K80*$K$12%)+(L80*$L$12%)+(M80*$M$12%)+(N80*$N$12%)+(O80*$O$12%)+(P80*$P$12%)+(Q80*$Q$12%)+(R80*$R$12%)</f>
        <v>8.1930245957484438E-5</v>
      </c>
      <c r="V80" s="5">
        <f>T80/MAX($T$14:T80)-1</f>
        <v>-9.7521456202120937E-3</v>
      </c>
      <c r="Y80" s="3" t="s">
        <v>24</v>
      </c>
      <c r="Z80" s="3">
        <v>43608</v>
      </c>
      <c r="AA80" s="3">
        <v>10418878</v>
      </c>
      <c r="AB80" s="3"/>
      <c r="AD80" s="3"/>
    </row>
    <row r="81" spans="1:30" x14ac:dyDescent="0.25">
      <c r="A81" s="3">
        <v>43608</v>
      </c>
      <c r="B81">
        <v>9277912</v>
      </c>
      <c r="C81">
        <v>9903555</v>
      </c>
      <c r="D81">
        <v>9748562</v>
      </c>
      <c r="E81">
        <v>10478749</v>
      </c>
      <c r="F81">
        <v>9735908</v>
      </c>
      <c r="G81">
        <v>10212359</v>
      </c>
      <c r="H81">
        <v>10280158</v>
      </c>
      <c r="I81">
        <v>10418878</v>
      </c>
      <c r="K81" s="5">
        <f t="shared" si="12"/>
        <v>-1.0031132351386196E-2</v>
      </c>
      <c r="L81" s="5">
        <f t="shared" si="13"/>
        <v>-1.0075216273399468E-2</v>
      </c>
      <c r="M81" s="5">
        <f t="shared" si="14"/>
        <v>-1.0079587125033873E-2</v>
      </c>
      <c r="N81" s="5">
        <f t="shared" si="15"/>
        <v>-9.8666165129546179E-5</v>
      </c>
      <c r="O81" s="5">
        <f t="shared" si="16"/>
        <v>0</v>
      </c>
      <c r="P81" s="5">
        <f t="shared" si="17"/>
        <v>0</v>
      </c>
      <c r="Q81" s="5">
        <f t="shared" si="18"/>
        <v>0</v>
      </c>
      <c r="R81" s="5">
        <f t="shared" si="18"/>
        <v>0</v>
      </c>
      <c r="T81" s="7">
        <f t="shared" si="11"/>
        <v>100.01960584011522</v>
      </c>
      <c r="U81" s="4">
        <f t="shared" si="19"/>
        <v>-3.7855752393686354E-3</v>
      </c>
      <c r="V81" s="5">
        <f>T81/MAX($T$14:T81)-1</f>
        <v>-1.3500803378590054E-2</v>
      </c>
      <c r="Y81" s="3" t="s">
        <v>24</v>
      </c>
      <c r="Z81" s="3">
        <v>43609</v>
      </c>
      <c r="AA81" s="3">
        <v>10418878</v>
      </c>
      <c r="AB81" s="3"/>
      <c r="AD81" s="3"/>
    </row>
    <row r="82" spans="1:30" x14ac:dyDescent="0.25">
      <c r="A82" s="3">
        <v>43609</v>
      </c>
      <c r="B82">
        <v>9213017</v>
      </c>
      <c r="C82">
        <v>9848250</v>
      </c>
      <c r="D82">
        <v>9721360</v>
      </c>
      <c r="E82">
        <v>10478749</v>
      </c>
      <c r="F82">
        <v>9667810</v>
      </c>
      <c r="G82">
        <v>10155329</v>
      </c>
      <c r="H82">
        <v>10251473</v>
      </c>
      <c r="I82">
        <v>10418878</v>
      </c>
      <c r="K82" s="5">
        <f t="shared" si="12"/>
        <v>-6.9945694677854275E-3</v>
      </c>
      <c r="L82" s="5">
        <f t="shared" si="13"/>
        <v>-5.584358344049134E-3</v>
      </c>
      <c r="M82" s="5">
        <f t="shared" si="14"/>
        <v>-2.7903602603133182E-3</v>
      </c>
      <c r="N82" s="5">
        <f t="shared" si="15"/>
        <v>0</v>
      </c>
      <c r="O82" s="5">
        <f t="shared" si="16"/>
        <v>-6.9945196688382394E-3</v>
      </c>
      <c r="P82" s="5">
        <f t="shared" si="17"/>
        <v>-5.5844100271054131E-3</v>
      </c>
      <c r="Q82" s="5">
        <f t="shared" si="18"/>
        <v>-2.7903267634602491E-3</v>
      </c>
      <c r="R82" s="5">
        <f t="shared" si="18"/>
        <v>0</v>
      </c>
      <c r="T82" s="7">
        <f t="shared" si="11"/>
        <v>99.635298701597137</v>
      </c>
      <c r="U82" s="4">
        <f t="shared" si="19"/>
        <v>-3.8423180664439727E-3</v>
      </c>
      <c r="V82" s="5">
        <f>T82/MAX($T$14:T82)-1</f>
        <v>-1.7291247064300963E-2</v>
      </c>
      <c r="Y82" s="3" t="s">
        <v>24</v>
      </c>
      <c r="Z82" s="3">
        <v>43612</v>
      </c>
      <c r="AA82" s="3">
        <v>10418878</v>
      </c>
      <c r="AB82" s="3"/>
      <c r="AD82" s="3"/>
    </row>
    <row r="83" spans="1:30" x14ac:dyDescent="0.25">
      <c r="A83" s="3">
        <v>43612</v>
      </c>
      <c r="B83">
        <v>9168556</v>
      </c>
      <c r="C83">
        <v>9814570</v>
      </c>
      <c r="D83">
        <v>9712411</v>
      </c>
      <c r="E83">
        <v>10478749</v>
      </c>
      <c r="F83">
        <v>9621154</v>
      </c>
      <c r="G83">
        <v>10120599</v>
      </c>
      <c r="H83">
        <v>10242036</v>
      </c>
      <c r="I83">
        <v>10418878</v>
      </c>
      <c r="K83" s="5">
        <f t="shared" si="12"/>
        <v>-4.8258892825228106E-3</v>
      </c>
      <c r="L83" s="5">
        <f t="shared" si="13"/>
        <v>-3.4198969360038634E-3</v>
      </c>
      <c r="M83" s="5">
        <f t="shared" si="14"/>
        <v>-9.2055021108161661E-4</v>
      </c>
      <c r="N83" s="5">
        <f t="shared" si="15"/>
        <v>0</v>
      </c>
      <c r="O83" s="5">
        <f t="shared" si="16"/>
        <v>-4.825911969722152E-3</v>
      </c>
      <c r="P83" s="5">
        <f t="shared" si="17"/>
        <v>-3.4198793559518936E-3</v>
      </c>
      <c r="Q83" s="5">
        <f t="shared" si="18"/>
        <v>-9.2055063696705464E-4</v>
      </c>
      <c r="R83" s="5">
        <f t="shared" si="18"/>
        <v>0</v>
      </c>
      <c r="T83" s="7">
        <f t="shared" ref="T83:T146" si="20">T82*(1+U83)</f>
        <v>99.406975965645628</v>
      </c>
      <c r="U83" s="4">
        <f t="shared" si="19"/>
        <v>-2.2915847990311738E-3</v>
      </c>
      <c r="V83" s="5">
        <f>T83/MAX($T$14:T83)-1</f>
        <v>-1.9543207504403304E-2</v>
      </c>
      <c r="Y83" s="3" t="s">
        <v>24</v>
      </c>
      <c r="Z83" s="3">
        <v>43619</v>
      </c>
      <c r="AA83" s="3">
        <v>10446848</v>
      </c>
      <c r="AB83" s="3"/>
      <c r="AD83" s="3"/>
    </row>
    <row r="84" spans="1:30" x14ac:dyDescent="0.25">
      <c r="A84" s="3">
        <v>43619</v>
      </c>
      <c r="B84">
        <v>9076854</v>
      </c>
      <c r="C84">
        <v>9732906</v>
      </c>
      <c r="D84">
        <v>9738484</v>
      </c>
      <c r="E84">
        <v>10506879</v>
      </c>
      <c r="F84">
        <v>9524925</v>
      </c>
      <c r="G84">
        <v>10036389</v>
      </c>
      <c r="H84">
        <v>10269530</v>
      </c>
      <c r="I84">
        <v>10446848</v>
      </c>
      <c r="K84" s="5">
        <f t="shared" si="12"/>
        <v>-1.0001793084974286E-2</v>
      </c>
      <c r="L84" s="5">
        <f t="shared" si="13"/>
        <v>-8.3206905651496132E-3</v>
      </c>
      <c r="M84" s="5">
        <f t="shared" si="14"/>
        <v>2.6845033637887816E-3</v>
      </c>
      <c r="N84" s="5">
        <f t="shared" si="15"/>
        <v>2.6844807524257774E-3</v>
      </c>
      <c r="O84" s="5">
        <f t="shared" si="16"/>
        <v>-1.0001814751120275E-2</v>
      </c>
      <c r="P84" s="5">
        <f t="shared" si="17"/>
        <v>-8.320653747866058E-3</v>
      </c>
      <c r="Q84" s="5">
        <f t="shared" si="18"/>
        <v>2.6844271978736511E-3</v>
      </c>
      <c r="R84" s="5">
        <f t="shared" si="18"/>
        <v>2.6845501022279006E-3</v>
      </c>
      <c r="T84" s="7">
        <f t="shared" si="20"/>
        <v>99.085059015005996</v>
      </c>
      <c r="U84" s="4">
        <f t="shared" si="19"/>
        <v>-3.2383738415992652E-3</v>
      </c>
      <c r="V84" s="5">
        <f>T84/MAX($T$14:T84)-1</f>
        <v>-2.271829313403928E-2</v>
      </c>
      <c r="Y84" s="3" t="s">
        <v>24</v>
      </c>
      <c r="Z84" s="3">
        <v>43620</v>
      </c>
      <c r="AA84" s="3">
        <v>10366826</v>
      </c>
      <c r="AB84" s="3"/>
      <c r="AD84" s="3"/>
    </row>
    <row r="85" spans="1:30" x14ac:dyDescent="0.25">
      <c r="A85" s="3">
        <v>43620</v>
      </c>
      <c r="B85">
        <v>9015766</v>
      </c>
      <c r="C85">
        <v>9678639</v>
      </c>
      <c r="D85">
        <v>9663841</v>
      </c>
      <c r="E85">
        <v>10426397</v>
      </c>
      <c r="F85">
        <v>9460821</v>
      </c>
      <c r="G85">
        <v>9980430</v>
      </c>
      <c r="H85">
        <v>10190817</v>
      </c>
      <c r="I85">
        <v>10366826</v>
      </c>
      <c r="K85" s="5">
        <f t="shared" si="12"/>
        <v>-6.7300851153935248E-3</v>
      </c>
      <c r="L85" s="5">
        <f t="shared" si="13"/>
        <v>-5.5756215050263291E-3</v>
      </c>
      <c r="M85" s="5">
        <f t="shared" si="14"/>
        <v>-7.6647453546158095E-3</v>
      </c>
      <c r="N85" s="5">
        <f t="shared" si="15"/>
        <v>-7.6599340298865171E-3</v>
      </c>
      <c r="O85" s="5">
        <f t="shared" si="16"/>
        <v>-6.73013173332071E-3</v>
      </c>
      <c r="P85" s="5">
        <f t="shared" si="17"/>
        <v>-5.5756109094615702E-3</v>
      </c>
      <c r="Q85" s="5">
        <f t="shared" si="18"/>
        <v>-7.664712990759992E-3</v>
      </c>
      <c r="R85" s="5">
        <f t="shared" si="18"/>
        <v>-7.6599180920408072E-3</v>
      </c>
      <c r="T85" s="7">
        <f t="shared" si="20"/>
        <v>98.400619560117107</v>
      </c>
      <c r="U85" s="4">
        <f t="shared" si="19"/>
        <v>-6.9075949663131575E-3</v>
      </c>
      <c r="V85" s="5">
        <f>T85/MAX($T$14:T85)-1</f>
        <v>-2.9468959333056488E-2</v>
      </c>
      <c r="Y85" s="3" t="s">
        <v>24</v>
      </c>
      <c r="Z85" s="3">
        <v>43622</v>
      </c>
      <c r="AA85" s="3">
        <v>10520949</v>
      </c>
      <c r="AB85" s="3"/>
      <c r="AD85" s="3"/>
    </row>
    <row r="86" spans="1:30" x14ac:dyDescent="0.25">
      <c r="A86" s="3">
        <v>43622</v>
      </c>
      <c r="B86">
        <v>8883977</v>
      </c>
      <c r="C86">
        <v>9933818</v>
      </c>
      <c r="D86">
        <v>9862892</v>
      </c>
      <c r="E86">
        <v>10639358</v>
      </c>
      <c r="F86">
        <v>9469006</v>
      </c>
      <c r="G86">
        <v>10152788</v>
      </c>
      <c r="H86">
        <v>10342212</v>
      </c>
      <c r="I86">
        <v>10520949</v>
      </c>
      <c r="K86" s="5">
        <f t="shared" si="12"/>
        <v>-1.4617615408385687E-2</v>
      </c>
      <c r="L86" s="5">
        <f t="shared" si="13"/>
        <v>2.6365173863804658E-2</v>
      </c>
      <c r="M86" s="5">
        <f t="shared" si="14"/>
        <v>2.0597503622006963E-2</v>
      </c>
      <c r="N86" s="5">
        <f t="shared" si="15"/>
        <v>2.0425176597438144E-2</v>
      </c>
      <c r="O86" s="5">
        <f t="shared" si="16"/>
        <v>8.6514690426975349E-4</v>
      </c>
      <c r="P86" s="5">
        <f t="shared" si="17"/>
        <v>1.7269596600547166E-2</v>
      </c>
      <c r="Q86" s="5">
        <f t="shared" si="18"/>
        <v>1.4856021847904799E-2</v>
      </c>
      <c r="R86" s="5">
        <f t="shared" si="18"/>
        <v>1.4866941916455323E-2</v>
      </c>
      <c r="T86" s="7">
        <f t="shared" si="20"/>
        <v>99.63835108836156</v>
      </c>
      <c r="U86" s="4">
        <f t="shared" si="19"/>
        <v>1.257849324300514E-2</v>
      </c>
      <c r="V86" s="5">
        <f>T86/MAX($T$14:T86)-1</f>
        <v>-1.7261141195900609E-2</v>
      </c>
      <c r="Y86" s="3" t="s">
        <v>24</v>
      </c>
      <c r="Z86" s="3">
        <v>43623</v>
      </c>
      <c r="AA86" s="3">
        <v>10529291</v>
      </c>
      <c r="AB86" s="3"/>
      <c r="AD86" s="3"/>
    </row>
    <row r="87" spans="1:30" x14ac:dyDescent="0.25">
      <c r="A87" s="3">
        <v>43623</v>
      </c>
      <c r="B87">
        <v>8853631</v>
      </c>
      <c r="C87">
        <v>9898173</v>
      </c>
      <c r="D87">
        <v>9847017</v>
      </c>
      <c r="E87">
        <v>10639358</v>
      </c>
      <c r="F87">
        <v>9447082</v>
      </c>
      <c r="G87">
        <v>10125111</v>
      </c>
      <c r="H87">
        <v>10333752</v>
      </c>
      <c r="I87">
        <v>10529291</v>
      </c>
      <c r="K87" s="5">
        <f t="shared" si="12"/>
        <v>-3.4158125353093149E-3</v>
      </c>
      <c r="L87" s="5">
        <f t="shared" si="13"/>
        <v>-3.5882477412008118E-3</v>
      </c>
      <c r="M87" s="5">
        <f t="shared" si="14"/>
        <v>-1.6095684713975933E-3</v>
      </c>
      <c r="N87" s="5">
        <f t="shared" si="15"/>
        <v>0</v>
      </c>
      <c r="O87" s="5">
        <f t="shared" si="16"/>
        <v>-2.3153433422684611E-3</v>
      </c>
      <c r="P87" s="5">
        <f t="shared" si="17"/>
        <v>-2.7260492388888613E-3</v>
      </c>
      <c r="Q87" s="5">
        <f t="shared" si="18"/>
        <v>-8.1800682484556297E-4</v>
      </c>
      <c r="R87" s="5">
        <f t="shared" si="18"/>
        <v>7.9289425317052853E-4</v>
      </c>
      <c r="T87" s="7">
        <f t="shared" si="20"/>
        <v>99.467967840294335</v>
      </c>
      <c r="U87" s="4">
        <f t="shared" si="19"/>
        <v>-1.7100167375925096E-3</v>
      </c>
      <c r="V87" s="5">
        <f>T87/MAX($T$14:T87)-1</f>
        <v>-1.8941641093138228E-2</v>
      </c>
      <c r="Y87" s="3" t="s">
        <v>24</v>
      </c>
      <c r="Z87" s="3">
        <v>43626</v>
      </c>
      <c r="AA87" s="3">
        <v>10529291</v>
      </c>
      <c r="AB87" s="3"/>
      <c r="AD87" s="3"/>
    </row>
    <row r="88" spans="1:30" x14ac:dyDescent="0.25">
      <c r="A88" s="3">
        <v>43626</v>
      </c>
      <c r="B88">
        <v>8835649</v>
      </c>
      <c r="C88">
        <v>9880088</v>
      </c>
      <c r="D88">
        <v>9850561</v>
      </c>
      <c r="E88">
        <v>10639358</v>
      </c>
      <c r="F88">
        <v>9427894</v>
      </c>
      <c r="G88">
        <v>10106612</v>
      </c>
      <c r="H88">
        <v>10337471</v>
      </c>
      <c r="I88">
        <v>10529291</v>
      </c>
      <c r="K88" s="5">
        <f t="shared" si="12"/>
        <v>-2.0310311102867962E-3</v>
      </c>
      <c r="L88" s="5">
        <f t="shared" si="13"/>
        <v>-1.82710486066473E-3</v>
      </c>
      <c r="M88" s="5">
        <f t="shared" si="14"/>
        <v>3.5990594918233754E-4</v>
      </c>
      <c r="N88" s="5">
        <f t="shared" si="15"/>
        <v>0</v>
      </c>
      <c r="O88" s="5">
        <f t="shared" si="16"/>
        <v>-2.03110336080492E-3</v>
      </c>
      <c r="P88" s="5">
        <f t="shared" si="17"/>
        <v>-1.8270416986045923E-3</v>
      </c>
      <c r="Q88" s="5">
        <f t="shared" si="18"/>
        <v>3.5988864451175218E-4</v>
      </c>
      <c r="R88" s="5">
        <f t="shared" si="18"/>
        <v>0</v>
      </c>
      <c r="T88" s="7">
        <f t="shared" si="20"/>
        <v>99.380977054309653</v>
      </c>
      <c r="U88" s="4">
        <f t="shared" si="19"/>
        <v>-8.745608045833686E-4</v>
      </c>
      <c r="V88" s="5">
        <f>T88/MAX($T$14:T88)-1</f>
        <v>-1.9799636280847022E-2</v>
      </c>
      <c r="Y88" s="3" t="s">
        <v>24</v>
      </c>
      <c r="Z88" s="3">
        <v>43627</v>
      </c>
      <c r="AA88" s="3">
        <v>10529291</v>
      </c>
      <c r="AB88" s="3"/>
      <c r="AD88" s="3"/>
    </row>
    <row r="89" spans="1:30" x14ac:dyDescent="0.25">
      <c r="A89" s="3">
        <v>43627</v>
      </c>
      <c r="B89">
        <v>8807055</v>
      </c>
      <c r="C89">
        <v>9850287</v>
      </c>
      <c r="D89">
        <v>9850561</v>
      </c>
      <c r="E89">
        <v>10639358</v>
      </c>
      <c r="F89">
        <v>9397385</v>
      </c>
      <c r="G89">
        <v>10076128</v>
      </c>
      <c r="H89">
        <v>10337471</v>
      </c>
      <c r="I89">
        <v>10529291</v>
      </c>
      <c r="K89" s="5">
        <f t="shared" si="12"/>
        <v>-3.2362082287333838E-3</v>
      </c>
      <c r="L89" s="5">
        <f t="shared" si="13"/>
        <v>-3.0162686810076833E-3</v>
      </c>
      <c r="M89" s="5">
        <f t="shared" si="14"/>
        <v>0</v>
      </c>
      <c r="N89" s="5">
        <f t="shared" si="15"/>
        <v>0</v>
      </c>
      <c r="O89" s="5">
        <f t="shared" si="16"/>
        <v>-3.2360355345530945E-3</v>
      </c>
      <c r="P89" s="5">
        <f t="shared" si="17"/>
        <v>-3.0162432277008877E-3</v>
      </c>
      <c r="Q89" s="5">
        <f t="shared" si="18"/>
        <v>0</v>
      </c>
      <c r="R89" s="5">
        <f t="shared" si="18"/>
        <v>0</v>
      </c>
      <c r="T89" s="7">
        <f t="shared" si="20"/>
        <v>99.225635199746122</v>
      </c>
      <c r="U89" s="4">
        <f t="shared" si="19"/>
        <v>-1.5630944589993812E-3</v>
      </c>
      <c r="V89" s="5">
        <f>T89/MAX($T$14:T89)-1</f>
        <v>-2.1331782038085612E-2</v>
      </c>
      <c r="Y89" s="3" t="s">
        <v>24</v>
      </c>
      <c r="Z89" s="3">
        <v>43628</v>
      </c>
      <c r="AA89" s="3">
        <v>10529291</v>
      </c>
      <c r="AB89" s="3"/>
      <c r="AD89" s="3"/>
    </row>
    <row r="90" spans="1:30" x14ac:dyDescent="0.25">
      <c r="A90" s="3">
        <v>43628</v>
      </c>
      <c r="B90">
        <v>8810596</v>
      </c>
      <c r="C90">
        <v>9823789</v>
      </c>
      <c r="D90">
        <v>9850561</v>
      </c>
      <c r="E90">
        <v>10639358</v>
      </c>
      <c r="F90">
        <v>9401163</v>
      </c>
      <c r="G90">
        <v>10049023</v>
      </c>
      <c r="H90">
        <v>10337471</v>
      </c>
      <c r="I90">
        <v>10529291</v>
      </c>
      <c r="K90" s="5">
        <f t="shared" si="12"/>
        <v>4.0206402707831934E-4</v>
      </c>
      <c r="L90" s="5">
        <f t="shared" si="13"/>
        <v>-2.6900739034304566E-3</v>
      </c>
      <c r="M90" s="5">
        <f t="shared" si="14"/>
        <v>0</v>
      </c>
      <c r="N90" s="5">
        <f t="shared" si="15"/>
        <v>0</v>
      </c>
      <c r="O90" s="5">
        <f t="shared" si="16"/>
        <v>4.0202673403300082E-4</v>
      </c>
      <c r="P90" s="5">
        <f t="shared" si="17"/>
        <v>-2.6900214050477045E-3</v>
      </c>
      <c r="Q90" s="5">
        <f t="shared" si="18"/>
        <v>0</v>
      </c>
      <c r="R90" s="5">
        <f t="shared" si="18"/>
        <v>0</v>
      </c>
      <c r="T90" s="7">
        <f t="shared" si="20"/>
        <v>99.168878080009947</v>
      </c>
      <c r="U90" s="4">
        <f t="shared" si="19"/>
        <v>-5.7200056842085512E-4</v>
      </c>
      <c r="V90" s="5">
        <f>T90/MAX($T$14:T90)-1</f>
        <v>-2.1891580815055267E-2</v>
      </c>
      <c r="Y90" s="3" t="s">
        <v>24</v>
      </c>
      <c r="Z90" s="3">
        <v>43629</v>
      </c>
      <c r="AA90" s="3">
        <v>10529291</v>
      </c>
      <c r="AB90" s="3"/>
      <c r="AD90" s="3"/>
    </row>
    <row r="91" spans="1:30" x14ac:dyDescent="0.25">
      <c r="A91" s="3">
        <v>43629</v>
      </c>
      <c r="B91">
        <v>8724469</v>
      </c>
      <c r="C91">
        <v>9735398</v>
      </c>
      <c r="D91">
        <v>9917317</v>
      </c>
      <c r="E91">
        <v>10654538</v>
      </c>
      <c r="F91">
        <v>9318875</v>
      </c>
      <c r="G91">
        <v>10014998</v>
      </c>
      <c r="H91">
        <v>10337471</v>
      </c>
      <c r="I91">
        <v>10529291</v>
      </c>
      <c r="K91" s="5">
        <f t="shared" si="12"/>
        <v>-9.7753886343217022E-3</v>
      </c>
      <c r="L91" s="5">
        <f t="shared" si="13"/>
        <v>-8.9976484633372822E-3</v>
      </c>
      <c r="M91" s="5">
        <f t="shared" si="14"/>
        <v>6.7768729110961878E-3</v>
      </c>
      <c r="N91" s="5">
        <f t="shared" si="15"/>
        <v>1.4267778187369018E-3</v>
      </c>
      <c r="O91" s="5">
        <f t="shared" si="16"/>
        <v>-8.7529596072315474E-3</v>
      </c>
      <c r="P91" s="5">
        <f t="shared" si="17"/>
        <v>-3.3859012960762991E-3</v>
      </c>
      <c r="Q91" s="5">
        <f t="shared" si="18"/>
        <v>0</v>
      </c>
      <c r="R91" s="5">
        <f t="shared" si="18"/>
        <v>0</v>
      </c>
      <c r="T91" s="7">
        <f t="shared" si="20"/>
        <v>98.887384154379717</v>
      </c>
      <c r="U91" s="4">
        <f t="shared" si="19"/>
        <v>-2.8385309088917177E-3</v>
      </c>
      <c r="V91" s="5">
        <f>T91/MAX($T$14:T91)-1</f>
        <v>-2.4667971795159005E-2</v>
      </c>
      <c r="Y91" s="3" t="s">
        <v>24</v>
      </c>
      <c r="Z91" s="3">
        <v>43630</v>
      </c>
      <c r="AA91" s="3">
        <v>10524588</v>
      </c>
      <c r="AB91" s="3"/>
      <c r="AD91" s="3"/>
    </row>
    <row r="92" spans="1:30" x14ac:dyDescent="0.25">
      <c r="A92" s="3">
        <v>43630</v>
      </c>
      <c r="B92">
        <v>8727307</v>
      </c>
      <c r="C92">
        <v>9731049</v>
      </c>
      <c r="D92">
        <v>9912887</v>
      </c>
      <c r="E92">
        <v>10649779</v>
      </c>
      <c r="F92">
        <v>9326358</v>
      </c>
      <c r="G92">
        <v>10018516</v>
      </c>
      <c r="H92">
        <v>10332853</v>
      </c>
      <c r="I92">
        <v>10524588</v>
      </c>
      <c r="K92" s="5">
        <f t="shared" si="12"/>
        <v>3.2529200344466602E-4</v>
      </c>
      <c r="L92" s="5">
        <f t="shared" si="13"/>
        <v>-4.4672030871262258E-4</v>
      </c>
      <c r="M92" s="5">
        <f t="shared" si="14"/>
        <v>-4.4669339499781024E-4</v>
      </c>
      <c r="N92" s="5">
        <f t="shared" si="15"/>
        <v>-4.4666413503802183E-4</v>
      </c>
      <c r="O92" s="5">
        <f t="shared" si="16"/>
        <v>8.0299392362270794E-4</v>
      </c>
      <c r="P92" s="5">
        <f t="shared" si="17"/>
        <v>3.5127316051375423E-4</v>
      </c>
      <c r="Q92" s="5">
        <f t="shared" si="18"/>
        <v>-4.4672434873094247E-4</v>
      </c>
      <c r="R92" s="5">
        <f t="shared" si="18"/>
        <v>-4.4665875413640865E-4</v>
      </c>
      <c r="T92" s="7">
        <f t="shared" si="20"/>
        <v>98.878065231597887</v>
      </c>
      <c r="U92" s="4">
        <f t="shared" si="19"/>
        <v>-9.4237731754334697E-5</v>
      </c>
      <c r="V92" s="5">
        <f>T92/MAX($T$14:T92)-1</f>
        <v>-2.4759884873204352E-2</v>
      </c>
      <c r="Y92" s="3" t="s">
        <v>24</v>
      </c>
      <c r="Z92" s="3">
        <v>43633</v>
      </c>
      <c r="AA92" s="3">
        <v>10560483</v>
      </c>
      <c r="AB92" s="3"/>
      <c r="AD92" s="3"/>
    </row>
    <row r="93" spans="1:30" x14ac:dyDescent="0.25">
      <c r="A93" s="3">
        <v>43633</v>
      </c>
      <c r="B93">
        <v>8777188</v>
      </c>
      <c r="C93">
        <v>9744620</v>
      </c>
      <c r="D93">
        <v>9948018</v>
      </c>
      <c r="E93">
        <v>10686101</v>
      </c>
      <c r="F93">
        <v>9379664</v>
      </c>
      <c r="G93">
        <v>10032488</v>
      </c>
      <c r="H93">
        <v>10369472</v>
      </c>
      <c r="I93">
        <v>10560483</v>
      </c>
      <c r="K93" s="5">
        <f t="shared" si="12"/>
        <v>5.7155088047207148E-3</v>
      </c>
      <c r="L93" s="5">
        <f t="shared" si="13"/>
        <v>1.3946081249822662E-3</v>
      </c>
      <c r="M93" s="5">
        <f t="shared" si="14"/>
        <v>3.5439726085850776E-3</v>
      </c>
      <c r="N93" s="5">
        <f t="shared" si="15"/>
        <v>3.410587205612492E-3</v>
      </c>
      <c r="O93" s="5">
        <f t="shared" si="16"/>
        <v>5.7156287588360222E-3</v>
      </c>
      <c r="P93" s="5">
        <f t="shared" si="17"/>
        <v>1.3946177258188364E-3</v>
      </c>
      <c r="Q93" s="5">
        <f t="shared" si="18"/>
        <v>3.5439389295484069E-3</v>
      </c>
      <c r="R93" s="5">
        <f t="shared" si="18"/>
        <v>3.410584813391182E-3</v>
      </c>
      <c r="T93" s="7">
        <f t="shared" si="20"/>
        <v>99.225738393169905</v>
      </c>
      <c r="U93" s="4">
        <f t="shared" si="19"/>
        <v>3.5161808714368747E-3</v>
      </c>
      <c r="V93" s="5">
        <f>T93/MAX($T$14:T93)-1</f>
        <v>-2.1330764235337751E-2</v>
      </c>
      <c r="Y93" s="3" t="s">
        <v>24</v>
      </c>
      <c r="Z93" s="3">
        <v>43634</v>
      </c>
      <c r="AA93" s="3">
        <v>10506837</v>
      </c>
      <c r="AB93" s="3"/>
      <c r="AD93" s="3"/>
    </row>
    <row r="94" spans="1:30" x14ac:dyDescent="0.25">
      <c r="A94" s="3">
        <v>43634</v>
      </c>
      <c r="B94">
        <v>8730809</v>
      </c>
      <c r="C94">
        <v>9705561</v>
      </c>
      <c r="D94">
        <v>9896832</v>
      </c>
      <c r="E94">
        <v>10631817</v>
      </c>
      <c r="F94">
        <v>9330100</v>
      </c>
      <c r="G94">
        <v>9992275</v>
      </c>
      <c r="H94">
        <v>10316118</v>
      </c>
      <c r="I94">
        <v>10506837</v>
      </c>
      <c r="K94" s="5">
        <f t="shared" si="12"/>
        <v>-5.2840385781870447E-3</v>
      </c>
      <c r="L94" s="5">
        <f t="shared" si="13"/>
        <v>-4.0082630210310777E-3</v>
      </c>
      <c r="M94" s="5">
        <f t="shared" si="14"/>
        <v>-5.1453465403862308E-3</v>
      </c>
      <c r="N94" s="5">
        <f t="shared" si="15"/>
        <v>-5.079869636268608E-3</v>
      </c>
      <c r="O94" s="5">
        <f t="shared" si="16"/>
        <v>-5.2841978134824386E-3</v>
      </c>
      <c r="P94" s="5">
        <f t="shared" si="17"/>
        <v>-4.0082779067366348E-3</v>
      </c>
      <c r="Q94" s="5">
        <f t="shared" si="18"/>
        <v>-5.1452957296186375E-3</v>
      </c>
      <c r="R94" s="5">
        <f t="shared" si="18"/>
        <v>-5.079881289520527E-3</v>
      </c>
      <c r="T94" s="7">
        <f t="shared" si="20"/>
        <v>98.741576690960258</v>
      </c>
      <c r="U94" s="4">
        <f t="shared" si="19"/>
        <v>-4.8793963144038999E-3</v>
      </c>
      <c r="V94" s="5">
        <f>T94/MAX($T$14:T94)-1</f>
        <v>-2.6106079297348428E-2</v>
      </c>
      <c r="Y94" s="3" t="s">
        <v>24</v>
      </c>
      <c r="Z94" s="3">
        <v>43635</v>
      </c>
      <c r="AA94" s="3">
        <v>10433510</v>
      </c>
      <c r="AB94" s="3"/>
      <c r="AD94" s="3"/>
    </row>
    <row r="95" spans="1:30" x14ac:dyDescent="0.25">
      <c r="A95" s="3">
        <v>43635</v>
      </c>
      <c r="B95">
        <v>8652425</v>
      </c>
      <c r="C95">
        <v>9617064</v>
      </c>
      <c r="D95">
        <v>9827762</v>
      </c>
      <c r="E95">
        <v>10557618</v>
      </c>
      <c r="F95">
        <v>9246337</v>
      </c>
      <c r="G95">
        <v>9901164</v>
      </c>
      <c r="H95">
        <v>10244122</v>
      </c>
      <c r="I95">
        <v>10433510</v>
      </c>
      <c r="K95" s="5">
        <f t="shared" si="12"/>
        <v>-8.9778621889449184E-3</v>
      </c>
      <c r="L95" s="5">
        <f t="shared" si="13"/>
        <v>-9.1181746217452453E-3</v>
      </c>
      <c r="M95" s="5">
        <f t="shared" si="14"/>
        <v>-6.9790009570739331E-3</v>
      </c>
      <c r="N95" s="5">
        <f t="shared" si="15"/>
        <v>-6.9789575949247284E-3</v>
      </c>
      <c r="O95" s="5">
        <f t="shared" si="16"/>
        <v>-8.9777172806293493E-3</v>
      </c>
      <c r="P95" s="5">
        <f t="shared" si="17"/>
        <v>-9.118143766059239E-3</v>
      </c>
      <c r="Q95" s="5">
        <f t="shared" si="18"/>
        <v>-6.9789818224258449E-3</v>
      </c>
      <c r="R95" s="5">
        <f t="shared" si="18"/>
        <v>-6.9789794968743157E-3</v>
      </c>
      <c r="T95" s="7">
        <f t="shared" si="20"/>
        <v>97.950313315866964</v>
      </c>
      <c r="U95" s="4">
        <f t="shared" si="19"/>
        <v>-8.0134772160846968E-3</v>
      </c>
      <c r="V95" s="5">
        <f>T95/MAX($T$14:T95)-1</f>
        <v>-3.3910356041782608E-2</v>
      </c>
      <c r="Y95" s="3" t="s">
        <v>24</v>
      </c>
      <c r="Z95" s="3">
        <v>43636</v>
      </c>
      <c r="AA95" s="3">
        <v>10431642</v>
      </c>
      <c r="AB95" s="3"/>
      <c r="AD95" s="3"/>
    </row>
    <row r="96" spans="1:30" x14ac:dyDescent="0.25">
      <c r="A96" s="3">
        <v>43636</v>
      </c>
      <c r="B96">
        <v>8560238</v>
      </c>
      <c r="C96">
        <v>9513538</v>
      </c>
      <c r="D96">
        <v>9683399</v>
      </c>
      <c r="E96">
        <v>10618487</v>
      </c>
      <c r="F96">
        <v>9302151</v>
      </c>
      <c r="G96">
        <v>9957244</v>
      </c>
      <c r="H96">
        <v>10235419</v>
      </c>
      <c r="I96">
        <v>10431642</v>
      </c>
      <c r="K96" s="5">
        <f t="shared" si="12"/>
        <v>-1.0654469700690838E-2</v>
      </c>
      <c r="L96" s="5">
        <f t="shared" si="13"/>
        <v>-1.0764823858924077E-2</v>
      </c>
      <c r="M96" s="5">
        <f t="shared" si="14"/>
        <v>-1.4689305662876295E-2</v>
      </c>
      <c r="N96" s="5">
        <f t="shared" si="15"/>
        <v>5.765410341612931E-3</v>
      </c>
      <c r="O96" s="5">
        <f t="shared" si="16"/>
        <v>6.0363363351345622E-3</v>
      </c>
      <c r="P96" s="5">
        <f t="shared" si="17"/>
        <v>5.6639805178462233E-3</v>
      </c>
      <c r="Q96" s="5">
        <f t="shared" si="18"/>
        <v>-8.4956036251815359E-4</v>
      </c>
      <c r="R96" s="5">
        <f t="shared" si="18"/>
        <v>-1.7903850190392756E-4</v>
      </c>
      <c r="T96" s="7">
        <f t="shared" si="20"/>
        <v>97.709459973706132</v>
      </c>
      <c r="U96" s="4">
        <f t="shared" si="19"/>
        <v>-2.458933861539947E-3</v>
      </c>
      <c r="V96" s="5">
        <f>T96/MAX($T$14:T96)-1</f>
        <v>-3.6285906580594496E-2</v>
      </c>
      <c r="Y96" s="3" t="s">
        <v>24</v>
      </c>
      <c r="Z96" s="3">
        <v>43637</v>
      </c>
      <c r="AA96" s="3">
        <v>10398987</v>
      </c>
      <c r="AB96" s="3"/>
      <c r="AD96" s="3"/>
    </row>
    <row r="97" spans="1:30" x14ac:dyDescent="0.25">
      <c r="A97" s="3">
        <v>43637</v>
      </c>
      <c r="B97">
        <v>8554412</v>
      </c>
      <c r="C97">
        <v>9507064</v>
      </c>
      <c r="D97">
        <v>9683399</v>
      </c>
      <c r="E97">
        <v>10618487</v>
      </c>
      <c r="F97">
        <v>9266675</v>
      </c>
      <c r="G97">
        <v>9919671</v>
      </c>
      <c r="H97">
        <v>10204783</v>
      </c>
      <c r="I97">
        <v>10398987</v>
      </c>
      <c r="K97" s="5">
        <f t="shared" si="12"/>
        <v>-6.8058855372943317E-4</v>
      </c>
      <c r="L97" s="5">
        <f t="shared" si="13"/>
        <v>-6.8050393029384093E-4</v>
      </c>
      <c r="M97" s="5">
        <f t="shared" si="14"/>
        <v>0</v>
      </c>
      <c r="N97" s="5">
        <f t="shared" si="15"/>
        <v>0</v>
      </c>
      <c r="O97" s="5">
        <f t="shared" si="16"/>
        <v>-3.8137415743949576E-3</v>
      </c>
      <c r="P97" s="5">
        <f t="shared" si="17"/>
        <v>-3.7734336930982382E-3</v>
      </c>
      <c r="Q97" s="5">
        <f t="shared" si="18"/>
        <v>-2.9931358940947783E-3</v>
      </c>
      <c r="R97" s="5">
        <f t="shared" si="18"/>
        <v>-3.1303796660200334E-3</v>
      </c>
      <c r="T97" s="7">
        <f t="shared" si="20"/>
        <v>97.525377997678603</v>
      </c>
      <c r="U97" s="4">
        <f t="shared" si="19"/>
        <v>-1.8839729139539102E-3</v>
      </c>
      <c r="V97" s="5">
        <f>T97/MAX($T$14:T97)-1</f>
        <v>-3.8101517829392306E-2</v>
      </c>
      <c r="Y97" s="3" t="s">
        <v>24</v>
      </c>
      <c r="Z97" s="3">
        <v>43640</v>
      </c>
      <c r="AA97" s="3">
        <v>10398987</v>
      </c>
      <c r="AB97" s="3"/>
      <c r="AD97" s="3"/>
    </row>
    <row r="98" spans="1:30" x14ac:dyDescent="0.25">
      <c r="A98" s="3">
        <v>43640</v>
      </c>
      <c r="B98">
        <v>8533897</v>
      </c>
      <c r="C98">
        <v>9494685</v>
      </c>
      <c r="D98">
        <v>9653122</v>
      </c>
      <c r="E98">
        <v>10618487</v>
      </c>
      <c r="F98">
        <v>9244452</v>
      </c>
      <c r="G98">
        <v>9906755</v>
      </c>
      <c r="H98">
        <v>10172876</v>
      </c>
      <c r="I98">
        <v>10398987</v>
      </c>
      <c r="K98" s="5">
        <f t="shared" si="12"/>
        <v>-2.3981776888931661E-3</v>
      </c>
      <c r="L98" s="5">
        <f t="shared" si="13"/>
        <v>-1.3020844290098088E-3</v>
      </c>
      <c r="M98" s="5">
        <f t="shared" si="14"/>
        <v>-3.1266913611636138E-3</v>
      </c>
      <c r="N98" s="5">
        <f t="shared" si="15"/>
        <v>0</v>
      </c>
      <c r="O98" s="5">
        <f t="shared" si="16"/>
        <v>-2.3981633110041756E-3</v>
      </c>
      <c r="P98" s="5">
        <f t="shared" si="17"/>
        <v>-1.3020593122493596E-3</v>
      </c>
      <c r="Q98" s="5">
        <f t="shared" si="18"/>
        <v>-3.1266710913891993E-3</v>
      </c>
      <c r="R98" s="5">
        <f t="shared" si="18"/>
        <v>0</v>
      </c>
      <c r="T98" s="7">
        <f t="shared" si="20"/>
        <v>97.358928421592466</v>
      </c>
      <c r="U98" s="4">
        <f t="shared" si="19"/>
        <v>-1.7067308992136654E-3</v>
      </c>
      <c r="V98" s="5">
        <f>T98/MAX($T$14:T98)-1</f>
        <v>-3.9743219690819731E-2</v>
      </c>
      <c r="Y98" s="3" t="s">
        <v>24</v>
      </c>
      <c r="Z98" s="3">
        <v>43641</v>
      </c>
      <c r="AA98" s="3">
        <v>10386181</v>
      </c>
      <c r="AB98" s="3"/>
      <c r="AD98" s="3"/>
    </row>
    <row r="99" spans="1:30" x14ac:dyDescent="0.25">
      <c r="A99" s="3">
        <v>43641</v>
      </c>
      <c r="B99">
        <v>8455628</v>
      </c>
      <c r="C99">
        <v>9451930</v>
      </c>
      <c r="D99">
        <v>9610228</v>
      </c>
      <c r="E99">
        <v>10605411</v>
      </c>
      <c r="F99">
        <v>9159666</v>
      </c>
      <c r="G99">
        <v>9862145</v>
      </c>
      <c r="H99">
        <v>10127672</v>
      </c>
      <c r="I99">
        <v>10386181</v>
      </c>
      <c r="K99" s="5">
        <f t="shared" si="12"/>
        <v>-9.1715426141186773E-3</v>
      </c>
      <c r="L99" s="5">
        <f t="shared" si="13"/>
        <v>-4.5030456513301953E-3</v>
      </c>
      <c r="M99" s="5">
        <f t="shared" si="14"/>
        <v>-4.4435365055989218E-3</v>
      </c>
      <c r="N99" s="5">
        <f t="shared" si="15"/>
        <v>-1.2314372094630599E-3</v>
      </c>
      <c r="O99" s="5">
        <f t="shared" si="16"/>
        <v>-9.171555004017562E-3</v>
      </c>
      <c r="P99" s="5">
        <f t="shared" si="17"/>
        <v>-4.5029881126564808E-3</v>
      </c>
      <c r="Q99" s="5">
        <f t="shared" si="18"/>
        <v>-4.4435811465705077E-3</v>
      </c>
      <c r="R99" s="5">
        <f t="shared" si="18"/>
        <v>-1.2314661033809848E-3</v>
      </c>
      <c r="T99" s="7">
        <f t="shared" si="20"/>
        <v>96.887964921174827</v>
      </c>
      <c r="U99" s="4">
        <f t="shared" si="19"/>
        <v>-4.8373940433920487E-3</v>
      </c>
      <c r="V99" s="5">
        <f>T99/MAX($T$14:T99)-1</f>
        <v>-4.4388360120014125E-2</v>
      </c>
      <c r="Y99" s="3" t="s">
        <v>24</v>
      </c>
      <c r="Z99" s="3">
        <v>43642</v>
      </c>
      <c r="AA99" s="3">
        <v>10390098</v>
      </c>
      <c r="AB99" s="3"/>
      <c r="AD99" s="3"/>
    </row>
    <row r="100" spans="1:30" x14ac:dyDescent="0.25">
      <c r="A100" s="3">
        <v>43642</v>
      </c>
      <c r="B100">
        <v>8388715</v>
      </c>
      <c r="C100">
        <v>9417127</v>
      </c>
      <c r="D100">
        <v>9630233</v>
      </c>
      <c r="E100">
        <v>10609411</v>
      </c>
      <c r="F100">
        <v>9087182</v>
      </c>
      <c r="G100">
        <v>9825831</v>
      </c>
      <c r="H100">
        <v>10148754</v>
      </c>
      <c r="I100">
        <v>10390098</v>
      </c>
      <c r="K100" s="5">
        <f t="shared" si="12"/>
        <v>-7.9134276011196825E-3</v>
      </c>
      <c r="L100" s="5">
        <f t="shared" si="13"/>
        <v>-3.6821051361997092E-3</v>
      </c>
      <c r="M100" s="5">
        <f t="shared" si="14"/>
        <v>2.0816363565983043E-3</v>
      </c>
      <c r="N100" s="5">
        <f t="shared" si="15"/>
        <v>3.7716595801895458E-4</v>
      </c>
      <c r="O100" s="5">
        <f t="shared" si="16"/>
        <v>-7.9133889816506153E-3</v>
      </c>
      <c r="P100" s="5">
        <f t="shared" si="17"/>
        <v>-3.6821604225044657E-3</v>
      </c>
      <c r="Q100" s="5">
        <f t="shared" si="18"/>
        <v>2.0816234964955438E-3</v>
      </c>
      <c r="R100" s="5">
        <f t="shared" si="18"/>
        <v>3.7713573449171811E-4</v>
      </c>
      <c r="T100" s="7">
        <f t="shared" si="20"/>
        <v>96.666654393364951</v>
      </c>
      <c r="U100" s="4">
        <f t="shared" si="19"/>
        <v>-2.284190074483744E-3</v>
      </c>
      <c r="V100" s="5">
        <f>T100/MAX($T$14:T100)-1</f>
        <v>-4.6571158742889085E-2</v>
      </c>
      <c r="Y100" s="3" t="s">
        <v>24</v>
      </c>
      <c r="Z100" s="3">
        <v>43643</v>
      </c>
      <c r="AA100" s="3">
        <v>10408153</v>
      </c>
      <c r="AB100" s="3"/>
      <c r="AD100" s="3"/>
    </row>
    <row r="101" spans="1:30" x14ac:dyDescent="0.25">
      <c r="A101" s="3">
        <v>43643</v>
      </c>
      <c r="B101">
        <v>8308885</v>
      </c>
      <c r="C101">
        <v>9477451</v>
      </c>
      <c r="D101">
        <v>9643383</v>
      </c>
      <c r="E101">
        <v>10620767</v>
      </c>
      <c r="F101">
        <v>9055278</v>
      </c>
      <c r="G101">
        <v>9830598</v>
      </c>
      <c r="H101">
        <v>10166389</v>
      </c>
      <c r="I101">
        <v>10408153</v>
      </c>
      <c r="K101" s="5">
        <f t="shared" si="12"/>
        <v>-9.5163561999662694E-3</v>
      </c>
      <c r="L101" s="5">
        <f t="shared" si="13"/>
        <v>6.4057753495307956E-3</v>
      </c>
      <c r="M101" s="5">
        <f t="shared" si="14"/>
        <v>1.3654913645391176E-3</v>
      </c>
      <c r="N101" s="5">
        <f t="shared" si="15"/>
        <v>1.0703704475205633E-3</v>
      </c>
      <c r="O101" s="5">
        <f t="shared" si="16"/>
        <v>-3.5108793903324553E-3</v>
      </c>
      <c r="P101" s="5">
        <f t="shared" si="17"/>
        <v>4.8514980564995369E-4</v>
      </c>
      <c r="Q101" s="5">
        <f t="shared" si="18"/>
        <v>1.737651735375545E-3</v>
      </c>
      <c r="R101" s="5">
        <f t="shared" si="18"/>
        <v>1.7377121948223273E-3</v>
      </c>
      <c r="T101" s="7">
        <f t="shared" si="20"/>
        <v>96.66393462033821</v>
      </c>
      <c r="U101" s="4">
        <f t="shared" si="19"/>
        <v>-2.8135586607552776E-5</v>
      </c>
      <c r="V101" s="5">
        <f>T101/MAX($T$14:T101)-1</f>
        <v>-4.6597984022626382E-2</v>
      </c>
      <c r="Y101" s="3" t="s">
        <v>24</v>
      </c>
      <c r="Z101" s="3">
        <v>43644</v>
      </c>
      <c r="AA101" s="3">
        <v>10408153</v>
      </c>
      <c r="AB101" s="3"/>
      <c r="AD101" s="3"/>
    </row>
    <row r="102" spans="1:30" x14ac:dyDescent="0.25">
      <c r="A102" s="3">
        <v>43644</v>
      </c>
      <c r="B102">
        <v>8304631.5</v>
      </c>
      <c r="C102">
        <v>9477451</v>
      </c>
      <c r="D102">
        <v>9643383</v>
      </c>
      <c r="E102">
        <v>10620767</v>
      </c>
      <c r="F102">
        <v>9050642</v>
      </c>
      <c r="G102">
        <v>9830598</v>
      </c>
      <c r="H102">
        <v>10166389</v>
      </c>
      <c r="I102">
        <v>10408153</v>
      </c>
      <c r="K102" s="5">
        <f t="shared" si="12"/>
        <v>-5.1192187640103359E-4</v>
      </c>
      <c r="L102" s="5">
        <f t="shared" si="13"/>
        <v>0</v>
      </c>
      <c r="M102" s="5">
        <f t="shared" si="14"/>
        <v>0</v>
      </c>
      <c r="N102" s="5">
        <f t="shared" si="15"/>
        <v>0</v>
      </c>
      <c r="O102" s="5">
        <f t="shared" si="16"/>
        <v>-5.1196661217911554E-4</v>
      </c>
      <c r="P102" s="5">
        <f t="shared" si="17"/>
        <v>0</v>
      </c>
      <c r="Q102" s="5">
        <f t="shared" si="18"/>
        <v>0</v>
      </c>
      <c r="R102" s="5">
        <f t="shared" si="18"/>
        <v>0</v>
      </c>
      <c r="T102" s="7">
        <f t="shared" si="20"/>
        <v>96.651562984098376</v>
      </c>
      <c r="U102" s="4">
        <f t="shared" si="19"/>
        <v>-1.2798606107251864E-4</v>
      </c>
      <c r="V102" s="5">
        <f>T102/MAX($T$14:T102)-1</f>
        <v>-4.6720006191269925E-2</v>
      </c>
      <c r="Y102" s="3" t="s">
        <v>24</v>
      </c>
      <c r="Z102" s="3">
        <v>43647</v>
      </c>
      <c r="AA102" s="3">
        <v>10408153</v>
      </c>
      <c r="AB102" s="3"/>
      <c r="AD102" s="3"/>
    </row>
    <row r="103" spans="1:30" x14ac:dyDescent="0.25">
      <c r="A103" s="3">
        <v>43647</v>
      </c>
      <c r="B103">
        <v>8285651.5</v>
      </c>
      <c r="C103">
        <v>9468182</v>
      </c>
      <c r="D103">
        <v>9643383</v>
      </c>
      <c r="E103">
        <v>10620767</v>
      </c>
      <c r="F103">
        <v>9029957</v>
      </c>
      <c r="G103">
        <v>9820983</v>
      </c>
      <c r="H103">
        <v>10166389</v>
      </c>
      <c r="I103">
        <v>10408153</v>
      </c>
      <c r="K103" s="5">
        <f t="shared" si="12"/>
        <v>-2.2854716672257025E-3</v>
      </c>
      <c r="L103" s="5">
        <f t="shared" si="13"/>
        <v>-9.7800558399085968E-4</v>
      </c>
      <c r="M103" s="5">
        <f t="shared" si="14"/>
        <v>0</v>
      </c>
      <c r="N103" s="5">
        <f t="shared" si="15"/>
        <v>0</v>
      </c>
      <c r="O103" s="5">
        <f t="shared" si="16"/>
        <v>-2.2854732294128599E-3</v>
      </c>
      <c r="P103" s="5">
        <f t="shared" si="17"/>
        <v>-9.7806867903660333E-4</v>
      </c>
      <c r="Q103" s="5">
        <f t="shared" si="18"/>
        <v>0</v>
      </c>
      <c r="R103" s="5">
        <f t="shared" si="18"/>
        <v>0</v>
      </c>
      <c r="T103" s="7">
        <f t="shared" si="20"/>
        <v>96.572707158672273</v>
      </c>
      <c r="U103" s="4">
        <f t="shared" si="19"/>
        <v>-8.1587739495825318E-4</v>
      </c>
      <c r="V103" s="5">
        <f>T103/MAX($T$14:T103)-1</f>
        <v>-4.7497765789284441E-2</v>
      </c>
      <c r="Y103" s="3" t="s">
        <v>24</v>
      </c>
      <c r="Z103" s="3">
        <v>43648</v>
      </c>
      <c r="AA103" s="3">
        <v>10408153</v>
      </c>
      <c r="AB103" s="3"/>
      <c r="AD103" s="3"/>
    </row>
    <row r="104" spans="1:30" x14ac:dyDescent="0.25">
      <c r="A104" s="3">
        <v>43648</v>
      </c>
      <c r="B104">
        <v>8225492.5</v>
      </c>
      <c r="C104">
        <v>9398211</v>
      </c>
      <c r="D104">
        <v>9608886</v>
      </c>
      <c r="E104">
        <v>10620767</v>
      </c>
      <c r="F104">
        <v>8964394</v>
      </c>
      <c r="G104">
        <v>9748405</v>
      </c>
      <c r="H104">
        <v>10130021</v>
      </c>
      <c r="I104">
        <v>10408153</v>
      </c>
      <c r="K104" s="5">
        <f t="shared" si="12"/>
        <v>-7.2606239835213415E-3</v>
      </c>
      <c r="L104" s="5">
        <f t="shared" si="13"/>
        <v>-7.3901198772901022E-3</v>
      </c>
      <c r="M104" s="5">
        <f t="shared" si="14"/>
        <v>-3.5772715861228654E-3</v>
      </c>
      <c r="N104" s="5">
        <f t="shared" si="15"/>
        <v>0</v>
      </c>
      <c r="O104" s="5">
        <f t="shared" si="16"/>
        <v>-7.2606104325856347E-3</v>
      </c>
      <c r="P104" s="5">
        <f t="shared" si="17"/>
        <v>-7.3900952684675669E-3</v>
      </c>
      <c r="Q104" s="5">
        <f t="shared" si="18"/>
        <v>-3.5772780286097428E-3</v>
      </c>
      <c r="R104" s="5">
        <f t="shared" si="18"/>
        <v>0</v>
      </c>
      <c r="T104" s="7">
        <f t="shared" si="20"/>
        <v>96.13262534208998</v>
      </c>
      <c r="U104" s="4">
        <f t="shared" si="19"/>
        <v>-4.5569998970746567E-3</v>
      </c>
      <c r="V104" s="5">
        <f>T104/MAX($T$14:T104)-1</f>
        <v>-5.1838318372546044E-2</v>
      </c>
      <c r="Y104" s="3" t="s">
        <v>24</v>
      </c>
      <c r="Z104" s="3">
        <v>43649</v>
      </c>
      <c r="AA104" s="3">
        <v>10408153</v>
      </c>
      <c r="AB104" s="3"/>
      <c r="AD104" s="3"/>
    </row>
    <row r="105" spans="1:30" x14ac:dyDescent="0.25">
      <c r="A105" s="3">
        <v>43649</v>
      </c>
      <c r="B105">
        <v>8208999.5</v>
      </c>
      <c r="C105">
        <v>9379328</v>
      </c>
      <c r="D105">
        <v>9609320</v>
      </c>
      <c r="E105">
        <v>10620767</v>
      </c>
      <c r="F105">
        <v>8946420</v>
      </c>
      <c r="G105">
        <v>9728818</v>
      </c>
      <c r="H105">
        <v>10130479</v>
      </c>
      <c r="I105">
        <v>10408153</v>
      </c>
      <c r="K105" s="5">
        <f t="shared" si="12"/>
        <v>-2.0051079008338579E-3</v>
      </c>
      <c r="L105" s="5">
        <f t="shared" si="13"/>
        <v>-2.009212178785913E-3</v>
      </c>
      <c r="M105" s="5">
        <f t="shared" si="14"/>
        <v>4.5166526067674795E-5</v>
      </c>
      <c r="N105" s="5">
        <f t="shared" si="15"/>
        <v>0</v>
      </c>
      <c r="O105" s="5">
        <f t="shared" si="16"/>
        <v>-2.0050435087971552E-3</v>
      </c>
      <c r="P105" s="5">
        <f t="shared" si="17"/>
        <v>-2.0092517699049628E-3</v>
      </c>
      <c r="Q105" s="5">
        <f t="shared" si="18"/>
        <v>4.5212147141704406E-5</v>
      </c>
      <c r="R105" s="5">
        <f t="shared" si="18"/>
        <v>0</v>
      </c>
      <c r="T105" s="7">
        <f t="shared" si="20"/>
        <v>96.037234900449135</v>
      </c>
      <c r="U105" s="4">
        <f t="shared" si="19"/>
        <v>-9.9227958563906371E-4</v>
      </c>
      <c r="V105" s="5">
        <f>T105/MAX($T$14:T105)-1</f>
        <v>-5.2779159853110214E-2</v>
      </c>
      <c r="Y105" s="3" t="s">
        <v>24</v>
      </c>
      <c r="Z105" s="3">
        <v>43650</v>
      </c>
      <c r="AA105" s="3">
        <v>10408153</v>
      </c>
      <c r="AB105" s="3"/>
      <c r="AD105" s="3"/>
    </row>
    <row r="106" spans="1:30" x14ac:dyDescent="0.25">
      <c r="A106" s="3">
        <v>43650</v>
      </c>
      <c r="B106">
        <v>8199701</v>
      </c>
      <c r="C106">
        <v>9376043</v>
      </c>
      <c r="D106">
        <v>9609320</v>
      </c>
      <c r="E106">
        <v>10620767</v>
      </c>
      <c r="F106">
        <v>8943286</v>
      </c>
      <c r="G106">
        <v>9725411</v>
      </c>
      <c r="H106">
        <v>10130479</v>
      </c>
      <c r="I106">
        <v>10408153</v>
      </c>
      <c r="K106" s="5">
        <f t="shared" si="12"/>
        <v>-1.1327202541552284E-3</v>
      </c>
      <c r="L106" s="5">
        <f t="shared" si="13"/>
        <v>-3.5023831131608674E-4</v>
      </c>
      <c r="M106" s="5">
        <f t="shared" si="14"/>
        <v>0</v>
      </c>
      <c r="N106" s="5">
        <f t="shared" si="15"/>
        <v>0</v>
      </c>
      <c r="O106" s="5">
        <f t="shared" si="16"/>
        <v>-3.5030772085375972E-4</v>
      </c>
      <c r="P106" s="5">
        <f t="shared" si="17"/>
        <v>-3.5019670426561511E-4</v>
      </c>
      <c r="Q106" s="5">
        <f t="shared" si="18"/>
        <v>0</v>
      </c>
      <c r="R106" s="5">
        <f t="shared" si="18"/>
        <v>0</v>
      </c>
      <c r="T106" s="7">
        <f t="shared" si="20"/>
        <v>96.011023181933666</v>
      </c>
      <c r="U106" s="4">
        <f t="shared" si="19"/>
        <v>-2.7293287382383624E-4</v>
      </c>
      <c r="V106" s="5">
        <f>T106/MAX($T$14:T106)-1</f>
        <v>-5.3037687559157276E-2</v>
      </c>
      <c r="Y106" s="3" t="s">
        <v>24</v>
      </c>
      <c r="Z106" s="3">
        <v>43651</v>
      </c>
      <c r="AA106" s="3">
        <v>10409107</v>
      </c>
      <c r="AB106" s="3"/>
      <c r="AD106" s="3"/>
    </row>
    <row r="107" spans="1:30" x14ac:dyDescent="0.25">
      <c r="A107" s="3">
        <v>43651</v>
      </c>
      <c r="B107">
        <v>8241899</v>
      </c>
      <c r="C107">
        <v>9405237</v>
      </c>
      <c r="D107">
        <v>9610201</v>
      </c>
      <c r="E107">
        <v>10621740</v>
      </c>
      <c r="F107">
        <v>8989311</v>
      </c>
      <c r="G107">
        <v>9755692</v>
      </c>
      <c r="H107">
        <v>10131407</v>
      </c>
      <c r="I107">
        <v>10409107</v>
      </c>
      <c r="K107" s="5">
        <f t="shared" si="12"/>
        <v>5.1462852121071379E-3</v>
      </c>
      <c r="L107" s="5">
        <f t="shared" si="13"/>
        <v>3.1136802593589863E-3</v>
      </c>
      <c r="M107" s="5">
        <f t="shared" si="14"/>
        <v>9.1681825560963048E-5</v>
      </c>
      <c r="N107" s="5">
        <f t="shared" si="15"/>
        <v>9.1612969195242755E-5</v>
      </c>
      <c r="O107" s="5">
        <f t="shared" si="16"/>
        <v>5.1463187020968082E-3</v>
      </c>
      <c r="P107" s="5">
        <f t="shared" si="17"/>
        <v>3.1135959189796392E-3</v>
      </c>
      <c r="Q107" s="5">
        <f t="shared" si="18"/>
        <v>9.1604750377616284E-5</v>
      </c>
      <c r="R107" s="5">
        <f t="shared" si="18"/>
        <v>9.1658913930370289E-5</v>
      </c>
      <c r="T107" s="7">
        <f t="shared" si="20"/>
        <v>96.213683712338494</v>
      </c>
      <c r="U107" s="4">
        <f t="shared" si="19"/>
        <v>2.1108048189508455E-3</v>
      </c>
      <c r="V107" s="5">
        <f>T107/MAX($T$14:T107)-1</f>
        <v>-5.1038834946692258E-2</v>
      </c>
      <c r="Y107" s="3" t="s">
        <v>24</v>
      </c>
      <c r="Z107" s="3">
        <v>43654</v>
      </c>
      <c r="AA107" s="3">
        <v>10524313</v>
      </c>
      <c r="AB107" s="3"/>
      <c r="AD107" s="3"/>
    </row>
    <row r="108" spans="1:30" x14ac:dyDescent="0.25">
      <c r="A108" s="3">
        <v>43654</v>
      </c>
      <c r="B108">
        <v>8428139</v>
      </c>
      <c r="C108">
        <v>9555612</v>
      </c>
      <c r="D108">
        <v>9728920</v>
      </c>
      <c r="E108">
        <v>10739300</v>
      </c>
      <c r="F108">
        <v>9192440</v>
      </c>
      <c r="G108">
        <v>9911671</v>
      </c>
      <c r="H108">
        <v>10256566</v>
      </c>
      <c r="I108">
        <v>10524313</v>
      </c>
      <c r="K108" s="5">
        <f t="shared" si="12"/>
        <v>2.2596734077910963E-2</v>
      </c>
      <c r="L108" s="5">
        <f t="shared" si="13"/>
        <v>1.5988432827370502E-2</v>
      </c>
      <c r="M108" s="5">
        <f t="shared" si="14"/>
        <v>1.2353435687765479E-2</v>
      </c>
      <c r="N108" s="5">
        <f t="shared" si="15"/>
        <v>1.1067866470088727E-2</v>
      </c>
      <c r="O108" s="5">
        <f t="shared" si="16"/>
        <v>2.259672626745246E-2</v>
      </c>
      <c r="P108" s="5">
        <f t="shared" si="17"/>
        <v>1.5988512142449673E-2</v>
      </c>
      <c r="Q108" s="5">
        <f t="shared" si="18"/>
        <v>1.2353565501810326E-2</v>
      </c>
      <c r="R108" s="5">
        <f t="shared" si="18"/>
        <v>1.106780821832265E-2</v>
      </c>
      <c r="T108" s="7">
        <f t="shared" si="20"/>
        <v>97.705153133602536</v>
      </c>
      <c r="U108" s="4">
        <f t="shared" si="19"/>
        <v>1.5501635149146348E-2</v>
      </c>
      <c r="V108" s="5">
        <f>T108/MAX($T$14:T108)-1</f>
        <v>-3.6328385195326995E-2</v>
      </c>
      <c r="Y108" s="3" t="s">
        <v>24</v>
      </c>
      <c r="Z108" s="3">
        <v>43655</v>
      </c>
      <c r="AA108" s="3">
        <v>10574734</v>
      </c>
      <c r="AB108" s="3"/>
      <c r="AD108" s="3"/>
    </row>
    <row r="109" spans="1:30" x14ac:dyDescent="0.25">
      <c r="A109" s="3">
        <v>43655</v>
      </c>
      <c r="B109">
        <v>8433667</v>
      </c>
      <c r="C109">
        <v>9578650</v>
      </c>
      <c r="D109">
        <v>9776176</v>
      </c>
      <c r="E109">
        <v>10790751</v>
      </c>
      <c r="F109">
        <v>9198469</v>
      </c>
      <c r="G109">
        <v>9935567</v>
      </c>
      <c r="H109">
        <v>10306384</v>
      </c>
      <c r="I109">
        <v>10574734</v>
      </c>
      <c r="K109" s="5">
        <f t="shared" si="12"/>
        <v>6.5589805768517806E-4</v>
      </c>
      <c r="L109" s="5">
        <f t="shared" si="13"/>
        <v>2.4109392470099689E-3</v>
      </c>
      <c r="M109" s="5">
        <f t="shared" si="14"/>
        <v>4.8572708995449076E-3</v>
      </c>
      <c r="N109" s="5">
        <f t="shared" si="15"/>
        <v>4.7909081597496961E-3</v>
      </c>
      <c r="O109" s="5">
        <f t="shared" si="16"/>
        <v>6.5586503692172116E-4</v>
      </c>
      <c r="P109" s="5">
        <f t="shared" si="17"/>
        <v>2.4108951961783198E-3</v>
      </c>
      <c r="Q109" s="5">
        <f t="shared" si="18"/>
        <v>4.8571812437028239E-3</v>
      </c>
      <c r="R109" s="5">
        <f t="shared" si="18"/>
        <v>4.7909065418332286E-3</v>
      </c>
      <c r="T109" s="7">
        <f t="shared" si="20"/>
        <v>98.015731732811446</v>
      </c>
      <c r="U109" s="4">
        <f t="shared" si="19"/>
        <v>3.1787330478282305E-3</v>
      </c>
      <c r="V109" s="5">
        <f>T109/MAX($T$14:T109)-1</f>
        <v>-3.3265130386093245E-2</v>
      </c>
      <c r="Y109" s="3" t="s">
        <v>24</v>
      </c>
      <c r="Z109" s="3">
        <v>43656</v>
      </c>
      <c r="AA109" s="3">
        <v>10577710</v>
      </c>
      <c r="AB109" s="3"/>
      <c r="AD109" s="3"/>
    </row>
    <row r="110" spans="1:30" x14ac:dyDescent="0.25">
      <c r="A110" s="3">
        <v>43656</v>
      </c>
      <c r="B110">
        <v>8382213</v>
      </c>
      <c r="C110">
        <v>9610459</v>
      </c>
      <c r="D110">
        <v>9773769</v>
      </c>
      <c r="E110">
        <v>10793788</v>
      </c>
      <c r="F110">
        <v>9142349</v>
      </c>
      <c r="G110">
        <v>9968561</v>
      </c>
      <c r="H110">
        <v>10303846</v>
      </c>
      <c r="I110">
        <v>10577710</v>
      </c>
      <c r="K110" s="5">
        <f t="shared" si="12"/>
        <v>-6.1010234338159108E-3</v>
      </c>
      <c r="L110" s="5">
        <f t="shared" si="13"/>
        <v>3.3208228716989918E-3</v>
      </c>
      <c r="M110" s="5">
        <f t="shared" si="14"/>
        <v>-2.4621078834918819E-4</v>
      </c>
      <c r="N110" s="5">
        <f t="shared" si="15"/>
        <v>2.8144472984314994E-4</v>
      </c>
      <c r="O110" s="5">
        <f t="shared" si="16"/>
        <v>-6.1010152885224711E-3</v>
      </c>
      <c r="P110" s="5">
        <f t="shared" si="17"/>
        <v>3.3207968906052709E-3</v>
      </c>
      <c r="Q110" s="5">
        <f t="shared" si="18"/>
        <v>-2.4625513662213105E-4</v>
      </c>
      <c r="R110" s="5">
        <f t="shared" si="18"/>
        <v>2.8142551859944298E-4</v>
      </c>
      <c r="T110" s="7">
        <f t="shared" si="20"/>
        <v>97.94846825758313</v>
      </c>
      <c r="U110" s="4">
        <f t="shared" si="19"/>
        <v>-6.8625182957035569E-4</v>
      </c>
      <c r="V110" s="5">
        <f>T110/MAX($T$14:T110)-1</f>
        <v>-3.3928553959075236E-2</v>
      </c>
      <c r="Y110" s="3" t="s">
        <v>24</v>
      </c>
      <c r="Z110" s="3">
        <v>43657</v>
      </c>
      <c r="AA110" s="3">
        <v>10497433</v>
      </c>
      <c r="AB110" s="3"/>
      <c r="AD110" s="3"/>
    </row>
    <row r="111" spans="1:30" x14ac:dyDescent="0.25">
      <c r="A111" s="3">
        <v>43657</v>
      </c>
      <c r="B111">
        <v>8292200.5</v>
      </c>
      <c r="C111">
        <v>9483878</v>
      </c>
      <c r="D111">
        <v>9735858</v>
      </c>
      <c r="E111">
        <v>10711871</v>
      </c>
      <c r="F111">
        <v>9104152</v>
      </c>
      <c r="G111">
        <v>9885491</v>
      </c>
      <c r="H111">
        <v>10263880</v>
      </c>
      <c r="I111">
        <v>10497433</v>
      </c>
      <c r="K111" s="5">
        <f t="shared" si="12"/>
        <v>-1.0738512609975381E-2</v>
      </c>
      <c r="L111" s="5">
        <f t="shared" si="13"/>
        <v>-1.3171171116800995E-2</v>
      </c>
      <c r="M111" s="5">
        <f t="shared" si="14"/>
        <v>-3.8788516487344715E-3</v>
      </c>
      <c r="N111" s="5">
        <f t="shared" si="15"/>
        <v>-7.5892726445989656E-3</v>
      </c>
      <c r="O111" s="5">
        <f t="shared" si="16"/>
        <v>-4.1780290820225829E-3</v>
      </c>
      <c r="P111" s="5">
        <f t="shared" si="17"/>
        <v>-8.3331987435297794E-3</v>
      </c>
      <c r="Q111" s="5">
        <f t="shared" si="18"/>
        <v>-3.8787458585852752E-3</v>
      </c>
      <c r="R111" s="5">
        <f t="shared" si="18"/>
        <v>-7.5892608135409434E-3</v>
      </c>
      <c r="T111" s="7">
        <f t="shared" si="20"/>
        <v>97.221726833218426</v>
      </c>
      <c r="U111" s="4">
        <f t="shared" si="19"/>
        <v>-7.4196303147235493E-3</v>
      </c>
      <c r="V111" s="5">
        <f>T111/MAX($T$14:T111)-1</f>
        <v>-4.1096446946309317E-2</v>
      </c>
      <c r="Y111" s="3" t="s">
        <v>24</v>
      </c>
      <c r="Z111" s="3">
        <v>43658</v>
      </c>
      <c r="AA111" s="3">
        <v>10497433</v>
      </c>
      <c r="AB111" s="3"/>
      <c r="AD111" s="3"/>
    </row>
    <row r="112" spans="1:30" x14ac:dyDescent="0.25">
      <c r="A112" s="3">
        <v>43658</v>
      </c>
      <c r="B112">
        <v>8287536.5</v>
      </c>
      <c r="C112">
        <v>9426076</v>
      </c>
      <c r="D112">
        <v>9703430</v>
      </c>
      <c r="E112">
        <v>10711871</v>
      </c>
      <c r="F112">
        <v>9098268</v>
      </c>
      <c r="G112">
        <v>9825241</v>
      </c>
      <c r="H112">
        <v>10229693</v>
      </c>
      <c r="I112">
        <v>10497433</v>
      </c>
      <c r="K112" s="5">
        <f t="shared" si="12"/>
        <v>-5.6245625030415525E-4</v>
      </c>
      <c r="L112" s="5">
        <f t="shared" si="13"/>
        <v>-6.0947641882360681E-3</v>
      </c>
      <c r="M112" s="5">
        <f t="shared" si="14"/>
        <v>-3.3307798860665594E-3</v>
      </c>
      <c r="N112" s="5">
        <f t="shared" si="15"/>
        <v>0</v>
      </c>
      <c r="O112" s="5">
        <f t="shared" si="16"/>
        <v>-6.4629852401409948E-4</v>
      </c>
      <c r="P112" s="5">
        <f t="shared" si="17"/>
        <v>-6.0947908404347384E-3</v>
      </c>
      <c r="Q112" s="5">
        <f t="shared" si="18"/>
        <v>-3.3308066734997199E-3</v>
      </c>
      <c r="R112" s="5">
        <f t="shared" si="18"/>
        <v>0</v>
      </c>
      <c r="T112" s="7">
        <f t="shared" si="20"/>
        <v>96.977944612660551</v>
      </c>
      <c r="U112" s="4">
        <f t="shared" si="19"/>
        <v>-2.5074870453194176E-3</v>
      </c>
      <c r="V112" s="5">
        <f>T112/MAX($T$14:T112)-1</f>
        <v>-4.3500885183302196E-2</v>
      </c>
      <c r="Y112" s="3" t="s">
        <v>24</v>
      </c>
      <c r="Z112" s="3">
        <v>43661</v>
      </c>
      <c r="AA112" s="3">
        <v>10474584</v>
      </c>
      <c r="AB112" s="3"/>
      <c r="AD112" s="3"/>
    </row>
    <row r="113" spans="1:30" x14ac:dyDescent="0.25">
      <c r="A113" s="3">
        <v>43661</v>
      </c>
      <c r="B113">
        <v>8241239.5</v>
      </c>
      <c r="C113">
        <v>9424382</v>
      </c>
      <c r="D113">
        <v>9690161</v>
      </c>
      <c r="E113">
        <v>10688555</v>
      </c>
      <c r="F113">
        <v>9047442</v>
      </c>
      <c r="G113">
        <v>9823475</v>
      </c>
      <c r="H113">
        <v>10215704</v>
      </c>
      <c r="I113">
        <v>10474584</v>
      </c>
      <c r="K113" s="5">
        <f t="shared" si="12"/>
        <v>-5.5863404040512599E-3</v>
      </c>
      <c r="L113" s="5">
        <f t="shared" si="13"/>
        <v>-1.7971423103313455E-4</v>
      </c>
      <c r="M113" s="5">
        <f t="shared" si="14"/>
        <v>-1.3674546011049893E-3</v>
      </c>
      <c r="N113" s="5">
        <f t="shared" si="15"/>
        <v>-2.176650558991966E-3</v>
      </c>
      <c r="O113" s="5">
        <f t="shared" si="16"/>
        <v>-5.5863379711391659E-3</v>
      </c>
      <c r="P113" s="5">
        <f t="shared" si="17"/>
        <v>-1.7974113815633075E-4</v>
      </c>
      <c r="Q113" s="5">
        <f t="shared" si="18"/>
        <v>-1.3674897184109414E-3</v>
      </c>
      <c r="R113" s="5">
        <f t="shared" si="18"/>
        <v>-2.1766273716631312E-3</v>
      </c>
      <c r="T113" s="7">
        <f t="shared" si="20"/>
        <v>96.752224131122105</v>
      </c>
      <c r="U113" s="4">
        <f t="shared" si="19"/>
        <v>-2.3275444993188649E-3</v>
      </c>
      <c r="V113" s="5">
        <f>T113/MAX($T$14:T113)-1</f>
        <v>-4.5727179436597098E-2</v>
      </c>
      <c r="Y113" s="3" t="s">
        <v>24</v>
      </c>
      <c r="Z113" s="3">
        <v>43662</v>
      </c>
      <c r="AA113" s="3">
        <v>10480391</v>
      </c>
      <c r="AB113" s="3"/>
      <c r="AD113" s="3"/>
    </row>
    <row r="114" spans="1:30" x14ac:dyDescent="0.25">
      <c r="A114" s="3">
        <v>43662</v>
      </c>
      <c r="B114">
        <v>8259900</v>
      </c>
      <c r="C114">
        <v>9441342</v>
      </c>
      <c r="D114">
        <v>9707966</v>
      </c>
      <c r="E114">
        <v>10694481</v>
      </c>
      <c r="F114">
        <v>9067928</v>
      </c>
      <c r="G114">
        <v>9841154</v>
      </c>
      <c r="H114">
        <v>10234475</v>
      </c>
      <c r="I114">
        <v>10480391</v>
      </c>
      <c r="K114" s="5">
        <f t="shared" si="12"/>
        <v>2.2642831821597653E-3</v>
      </c>
      <c r="L114" s="5">
        <f t="shared" si="13"/>
        <v>1.7995874954983559E-3</v>
      </c>
      <c r="M114" s="5">
        <f t="shared" si="14"/>
        <v>1.8374307712740734E-3</v>
      </c>
      <c r="N114" s="5">
        <f t="shared" si="15"/>
        <v>5.5442480297851482E-4</v>
      </c>
      <c r="O114" s="5">
        <f t="shared" si="16"/>
        <v>2.2642864137731866E-3</v>
      </c>
      <c r="P114" s="5">
        <f t="shared" si="17"/>
        <v>1.7996686508592319E-3</v>
      </c>
      <c r="Q114" s="5">
        <f t="shared" si="18"/>
        <v>1.837465141903083E-3</v>
      </c>
      <c r="R114" s="5">
        <f t="shared" si="18"/>
        <v>5.5438955857334271E-4</v>
      </c>
      <c r="T114" s="7">
        <f t="shared" si="20"/>
        <v>96.908376609446577</v>
      </c>
      <c r="U114" s="4">
        <f t="shared" si="19"/>
        <v>1.6139420021274442E-3</v>
      </c>
      <c r="V114" s="5">
        <f>T114/MAX($T$14:T114)-1</f>
        <v>-4.4187038450001159E-2</v>
      </c>
      <c r="Y114" s="3" t="s">
        <v>24</v>
      </c>
      <c r="Z114" s="3">
        <v>43663</v>
      </c>
      <c r="AA114" s="3">
        <v>10479730</v>
      </c>
      <c r="AB114" s="3"/>
      <c r="AD114" s="3"/>
    </row>
    <row r="115" spans="1:30" x14ac:dyDescent="0.25">
      <c r="A115" s="3">
        <v>43663</v>
      </c>
      <c r="B115">
        <v>8242943.5</v>
      </c>
      <c r="C115">
        <v>9421843</v>
      </c>
      <c r="D115">
        <v>9707930</v>
      </c>
      <c r="E115">
        <v>10693806</v>
      </c>
      <c r="F115">
        <v>9049313</v>
      </c>
      <c r="G115">
        <v>9820828</v>
      </c>
      <c r="H115">
        <v>10234436</v>
      </c>
      <c r="I115">
        <v>10479730</v>
      </c>
      <c r="K115" s="5">
        <f t="shared" si="12"/>
        <v>-2.0528698894659581E-3</v>
      </c>
      <c r="L115" s="5">
        <f t="shared" si="13"/>
        <v>-2.0652784318161421E-3</v>
      </c>
      <c r="M115" s="5">
        <f t="shared" si="14"/>
        <v>-3.7082948168842833E-6</v>
      </c>
      <c r="N115" s="5">
        <f t="shared" si="15"/>
        <v>-6.3116667372686841E-5</v>
      </c>
      <c r="O115" s="5">
        <f t="shared" si="16"/>
        <v>-2.0528394138109585E-3</v>
      </c>
      <c r="P115" s="5">
        <f t="shared" si="17"/>
        <v>-2.0654081828208604E-3</v>
      </c>
      <c r="Q115" s="5">
        <f t="shared" si="18"/>
        <v>-3.8106497890488811E-6</v>
      </c>
      <c r="R115" s="5">
        <f t="shared" si="18"/>
        <v>-6.3070165989054239E-5</v>
      </c>
      <c r="T115" s="7">
        <f t="shared" si="20"/>
        <v>96.806984988521094</v>
      </c>
      <c r="U115" s="4">
        <f t="shared" si="19"/>
        <v>-1.0462627119851992E-3</v>
      </c>
      <c r="V115" s="5">
        <f>T115/MAX($T$14:T115)-1</f>
        <v>-4.5187069911303057E-2</v>
      </c>
      <c r="Y115" s="3" t="s">
        <v>24</v>
      </c>
      <c r="Z115" s="3">
        <v>43664</v>
      </c>
      <c r="AA115" s="3">
        <v>10475281</v>
      </c>
      <c r="AB115" s="3"/>
      <c r="AD115" s="3"/>
    </row>
    <row r="116" spans="1:30" x14ac:dyDescent="0.25">
      <c r="A116" s="3">
        <v>43664</v>
      </c>
      <c r="B116">
        <v>8206652</v>
      </c>
      <c r="C116">
        <v>9445506</v>
      </c>
      <c r="D116">
        <v>9760255</v>
      </c>
      <c r="E116">
        <v>10745407</v>
      </c>
      <c r="F116">
        <v>9041342</v>
      </c>
      <c r="G116">
        <v>9804376</v>
      </c>
      <c r="H116">
        <v>10234436</v>
      </c>
      <c r="I116">
        <v>10475281</v>
      </c>
      <c r="K116" s="5">
        <f t="shared" si="12"/>
        <v>-4.4027355034036431E-3</v>
      </c>
      <c r="L116" s="5">
        <f t="shared" si="13"/>
        <v>2.5115043840149287E-3</v>
      </c>
      <c r="M116" s="5">
        <f t="shared" si="14"/>
        <v>5.3899234955341324E-3</v>
      </c>
      <c r="N116" s="5">
        <f t="shared" si="15"/>
        <v>4.8253166365650468E-3</v>
      </c>
      <c r="O116" s="5">
        <f t="shared" si="16"/>
        <v>-8.8084034666502387E-4</v>
      </c>
      <c r="P116" s="5">
        <f t="shared" si="17"/>
        <v>-1.6752151651571179E-3</v>
      </c>
      <c r="Q116" s="5">
        <f t="shared" si="18"/>
        <v>0</v>
      </c>
      <c r="R116" s="5">
        <f t="shared" si="18"/>
        <v>-4.2453383818097379E-4</v>
      </c>
      <c r="T116" s="7">
        <f t="shared" si="20"/>
        <v>96.871645031905487</v>
      </c>
      <c r="U116" s="4">
        <f t="shared" si="19"/>
        <v>6.6792745783841867E-4</v>
      </c>
      <c r="V116" s="5">
        <f>T116/MAX($T$14:T116)-1</f>
        <v>-4.4549324138197566E-2</v>
      </c>
      <c r="Y116" s="3" t="s">
        <v>24</v>
      </c>
      <c r="Z116" s="3">
        <v>43665</v>
      </c>
      <c r="AA116" s="3">
        <v>10485926</v>
      </c>
      <c r="AB116" s="3"/>
      <c r="AD116" s="3"/>
    </row>
    <row r="117" spans="1:30" x14ac:dyDescent="0.25">
      <c r="A117" s="3">
        <v>43665</v>
      </c>
      <c r="B117">
        <v>8323518</v>
      </c>
      <c r="C117">
        <v>9517575</v>
      </c>
      <c r="D117">
        <v>9791758</v>
      </c>
      <c r="E117">
        <v>10771883</v>
      </c>
      <c r="F117">
        <v>9155884</v>
      </c>
      <c r="G117">
        <v>9879183</v>
      </c>
      <c r="H117">
        <v>10267470</v>
      </c>
      <c r="I117">
        <v>10485926</v>
      </c>
      <c r="K117" s="5">
        <f t="shared" si="12"/>
        <v>1.4240399129876513E-2</v>
      </c>
      <c r="L117" s="5">
        <f t="shared" si="13"/>
        <v>7.6299776846258105E-3</v>
      </c>
      <c r="M117" s="5">
        <f t="shared" si="14"/>
        <v>3.2276820636345516E-3</v>
      </c>
      <c r="N117" s="5">
        <f t="shared" si="15"/>
        <v>2.4639364521046314E-3</v>
      </c>
      <c r="O117" s="5">
        <f t="shared" si="16"/>
        <v>1.2668694536718039E-2</v>
      </c>
      <c r="P117" s="5">
        <f t="shared" si="17"/>
        <v>7.6299603360785451E-3</v>
      </c>
      <c r="Q117" s="5">
        <f t="shared" si="18"/>
        <v>3.2277303800620771E-3</v>
      </c>
      <c r="R117" s="5">
        <f t="shared" si="18"/>
        <v>1.0162018565420539E-3</v>
      </c>
      <c r="T117" s="7">
        <f t="shared" si="20"/>
        <v>97.502577108734087</v>
      </c>
      <c r="U117" s="4">
        <f t="shared" si="19"/>
        <v>6.5130728049552777E-3</v>
      </c>
      <c r="V117" s="5">
        <f>T117/MAX($T$14:T117)-1</f>
        <v>-3.8326404324765861E-2</v>
      </c>
      <c r="Y117" s="3" t="s">
        <v>24</v>
      </c>
      <c r="Z117" s="3">
        <v>43668</v>
      </c>
      <c r="AA117" s="3">
        <v>10552592</v>
      </c>
      <c r="AB117" s="3"/>
      <c r="AD117" s="3"/>
    </row>
    <row r="118" spans="1:30" x14ac:dyDescent="0.25">
      <c r="A118" s="3">
        <v>43668</v>
      </c>
      <c r="B118">
        <v>8374378.5</v>
      </c>
      <c r="C118">
        <v>9590677</v>
      </c>
      <c r="D118">
        <v>9832777</v>
      </c>
      <c r="E118">
        <v>10840367</v>
      </c>
      <c r="F118">
        <v>9211831</v>
      </c>
      <c r="G118">
        <v>9955063</v>
      </c>
      <c r="H118">
        <v>10310482</v>
      </c>
      <c r="I118">
        <v>10552592</v>
      </c>
      <c r="K118" s="5">
        <f t="shared" si="12"/>
        <v>6.1104571408387987E-3</v>
      </c>
      <c r="L118" s="5">
        <f t="shared" si="13"/>
        <v>7.6807380031151951E-3</v>
      </c>
      <c r="M118" s="5">
        <f t="shared" si="14"/>
        <v>4.1891353932561604E-3</v>
      </c>
      <c r="N118" s="5">
        <f t="shared" si="15"/>
        <v>6.3576628153128034E-3</v>
      </c>
      <c r="O118" s="5">
        <f t="shared" si="16"/>
        <v>6.1104968127598802E-3</v>
      </c>
      <c r="P118" s="5">
        <f t="shared" si="17"/>
        <v>7.6807970861558772E-3</v>
      </c>
      <c r="Q118" s="5">
        <f t="shared" si="18"/>
        <v>4.1891527318804744E-3</v>
      </c>
      <c r="R118" s="5">
        <f t="shared" si="18"/>
        <v>6.3576645496068451E-3</v>
      </c>
      <c r="T118" s="7">
        <f t="shared" si="20"/>
        <v>98.095832813180891</v>
      </c>
      <c r="U118" s="4">
        <f t="shared" si="19"/>
        <v>6.0845130666157543E-3</v>
      </c>
      <c r="V118" s="5">
        <f>T118/MAX($T$14:T118)-1</f>
        <v>-3.2475088766060534E-2</v>
      </c>
      <c r="Y118" s="3" t="s">
        <v>24</v>
      </c>
      <c r="Z118" s="3">
        <v>43669</v>
      </c>
      <c r="AA118" s="3">
        <v>10552592</v>
      </c>
      <c r="AB118" s="3"/>
      <c r="AD118" s="3"/>
    </row>
    <row r="119" spans="1:30" x14ac:dyDescent="0.25">
      <c r="A119" s="3">
        <v>43669</v>
      </c>
      <c r="B119">
        <v>8343377</v>
      </c>
      <c r="C119">
        <v>9560607</v>
      </c>
      <c r="D119">
        <v>9830775</v>
      </c>
      <c r="E119">
        <v>10840367</v>
      </c>
      <c r="F119">
        <v>9177729</v>
      </c>
      <c r="G119">
        <v>9923851</v>
      </c>
      <c r="H119">
        <v>10308382</v>
      </c>
      <c r="I119">
        <v>10552592</v>
      </c>
      <c r="K119" s="5">
        <f t="shared" si="12"/>
        <v>-3.7019463593627178E-3</v>
      </c>
      <c r="L119" s="5">
        <f t="shared" si="13"/>
        <v>-3.1353365356794338E-3</v>
      </c>
      <c r="M119" s="5">
        <f t="shared" si="14"/>
        <v>-2.0360473953595637E-4</v>
      </c>
      <c r="N119" s="5">
        <f t="shared" si="15"/>
        <v>0</v>
      </c>
      <c r="O119" s="5">
        <f t="shared" si="16"/>
        <v>-3.7019784666044719E-3</v>
      </c>
      <c r="P119" s="5">
        <f t="shared" si="17"/>
        <v>-3.1352890483967721E-3</v>
      </c>
      <c r="Q119" s="5">
        <f t="shared" si="18"/>
        <v>-2.0367621998662599E-4</v>
      </c>
      <c r="R119" s="5">
        <f t="shared" si="18"/>
        <v>0</v>
      </c>
      <c r="T119" s="7">
        <f t="shared" si="20"/>
        <v>97.923161691214347</v>
      </c>
      <c r="U119" s="4">
        <f t="shared" si="19"/>
        <v>-1.7602289211957473E-3</v>
      </c>
      <c r="V119" s="5">
        <f>T119/MAX($T$14:T119)-1</f>
        <v>-3.4178154096791813E-2</v>
      </c>
      <c r="Y119" s="3" t="s">
        <v>24</v>
      </c>
      <c r="Z119" s="3">
        <v>43670</v>
      </c>
      <c r="AA119" s="3">
        <v>10510542</v>
      </c>
      <c r="AB119" s="3"/>
      <c r="AD119" s="3"/>
    </row>
    <row r="120" spans="1:30" x14ac:dyDescent="0.25">
      <c r="A120" s="3">
        <v>43670</v>
      </c>
      <c r="B120">
        <v>8305869.5</v>
      </c>
      <c r="C120">
        <v>9522513</v>
      </c>
      <c r="D120">
        <v>9790886</v>
      </c>
      <c r="E120">
        <v>10797170</v>
      </c>
      <c r="F120">
        <v>9136471</v>
      </c>
      <c r="G120">
        <v>9884309</v>
      </c>
      <c r="H120">
        <v>10266555</v>
      </c>
      <c r="I120">
        <v>10510542</v>
      </c>
      <c r="K120" s="5">
        <f t="shared" si="12"/>
        <v>-4.4954818654364681E-3</v>
      </c>
      <c r="L120" s="5">
        <f t="shared" si="13"/>
        <v>-3.9844750443146504E-3</v>
      </c>
      <c r="M120" s="5">
        <f t="shared" si="14"/>
        <v>-4.0575641289725128E-3</v>
      </c>
      <c r="N120" s="5">
        <f t="shared" si="15"/>
        <v>-3.9848281889349746E-3</v>
      </c>
      <c r="O120" s="5">
        <f t="shared" si="16"/>
        <v>-4.4954476210835592E-3</v>
      </c>
      <c r="P120" s="5">
        <f t="shared" si="17"/>
        <v>-3.9845418880231076E-3</v>
      </c>
      <c r="Q120" s="5">
        <f t="shared" si="18"/>
        <v>-4.057571789636838E-3</v>
      </c>
      <c r="R120" s="5">
        <f t="shared" si="18"/>
        <v>-3.9848029754205871E-3</v>
      </c>
      <c r="T120" s="7">
        <f t="shared" si="20"/>
        <v>97.518681338304489</v>
      </c>
      <c r="U120" s="4">
        <f t="shared" si="19"/>
        <v>-4.1305891877278372E-3</v>
      </c>
      <c r="V120" s="5">
        <f>T120/MAX($T$14:T120)-1</f>
        <v>-3.8167567370750999E-2</v>
      </c>
      <c r="Y120" s="3" t="s">
        <v>24</v>
      </c>
      <c r="Z120" s="3">
        <v>43671</v>
      </c>
      <c r="AA120" s="3">
        <v>10478086</v>
      </c>
      <c r="AB120" s="3"/>
      <c r="AD120" s="3"/>
    </row>
    <row r="121" spans="1:30" x14ac:dyDescent="0.25">
      <c r="A121" s="3">
        <v>43671</v>
      </c>
      <c r="B121">
        <v>8199162.5</v>
      </c>
      <c r="C121">
        <v>9473330</v>
      </c>
      <c r="D121">
        <v>9713493</v>
      </c>
      <c r="E121">
        <v>10703441</v>
      </c>
      <c r="F121">
        <v>9089137</v>
      </c>
      <c r="G121">
        <v>9845292</v>
      </c>
      <c r="H121">
        <v>10235272</v>
      </c>
      <c r="I121">
        <v>10478086</v>
      </c>
      <c r="K121" s="5">
        <f t="shared" si="12"/>
        <v>-1.2847179937031328E-2</v>
      </c>
      <c r="L121" s="5">
        <f t="shared" si="13"/>
        <v>-5.16491812612907E-3</v>
      </c>
      <c r="M121" s="5">
        <f t="shared" si="14"/>
        <v>-7.9045961723994695E-3</v>
      </c>
      <c r="N121" s="5">
        <f t="shared" si="15"/>
        <v>-8.6808858247114928E-3</v>
      </c>
      <c r="O121" s="5">
        <f t="shared" si="16"/>
        <v>-5.1807749403461889E-3</v>
      </c>
      <c r="P121" s="5">
        <f t="shared" si="17"/>
        <v>-3.9473674892195332E-3</v>
      </c>
      <c r="Q121" s="5">
        <f t="shared" si="18"/>
        <v>-3.0470785964717972E-3</v>
      </c>
      <c r="R121" s="5">
        <f t="shared" si="18"/>
        <v>-3.0879473199384444E-3</v>
      </c>
      <c r="T121" s="7">
        <f t="shared" si="20"/>
        <v>96.910887033914719</v>
      </c>
      <c r="U121" s="4">
        <f t="shared" si="19"/>
        <v>-6.2325935507809155E-3</v>
      </c>
      <c r="V121" s="5">
        <f>T121/MAX($T$14:T121)-1</f>
        <v>-4.416227798728789E-2</v>
      </c>
      <c r="Y121" s="3" t="s">
        <v>24</v>
      </c>
      <c r="Z121" s="3">
        <v>43672</v>
      </c>
      <c r="AA121" s="3">
        <v>10476319</v>
      </c>
      <c r="AB121" s="3"/>
      <c r="AD121" s="3"/>
    </row>
    <row r="122" spans="1:30" x14ac:dyDescent="0.25">
      <c r="A122" s="3">
        <v>43672</v>
      </c>
      <c r="B122">
        <v>8174685.5</v>
      </c>
      <c r="C122">
        <v>9475565</v>
      </c>
      <c r="D122">
        <v>9710644</v>
      </c>
      <c r="E122">
        <v>10701636</v>
      </c>
      <c r="F122">
        <v>9052286</v>
      </c>
      <c r="G122">
        <v>9872068</v>
      </c>
      <c r="H122">
        <v>10232271</v>
      </c>
      <c r="I122">
        <v>10476319</v>
      </c>
      <c r="K122" s="5">
        <f t="shared" si="12"/>
        <v>-2.9853049015676758E-3</v>
      </c>
      <c r="L122" s="5">
        <f t="shared" si="13"/>
        <v>2.3592548765849486E-4</v>
      </c>
      <c r="M122" s="5">
        <f t="shared" si="14"/>
        <v>-2.9330334618038467E-4</v>
      </c>
      <c r="N122" s="5">
        <f t="shared" si="15"/>
        <v>-1.6863735690231252E-4</v>
      </c>
      <c r="O122" s="5">
        <f t="shared" si="16"/>
        <v>-4.0544003242551918E-3</v>
      </c>
      <c r="P122" s="5">
        <f t="shared" si="17"/>
        <v>2.71967555660102E-3</v>
      </c>
      <c r="Q122" s="5">
        <f t="shared" si="18"/>
        <v>-2.9320178301073252E-4</v>
      </c>
      <c r="R122" s="5">
        <f t="shared" si="18"/>
        <v>-1.6863766913155498E-4</v>
      </c>
      <c r="T122" s="7">
        <f t="shared" si="20"/>
        <v>96.850222219759544</v>
      </c>
      <c r="U122" s="4">
        <f t="shared" si="19"/>
        <v>-6.2598554209854218E-4</v>
      </c>
      <c r="V122" s="5">
        <f>T122/MAX($T$14:T122)-1</f>
        <v>-4.4760618581860201E-2</v>
      </c>
      <c r="Y122" s="3" t="s">
        <v>24</v>
      </c>
      <c r="Z122" s="3">
        <v>43675</v>
      </c>
      <c r="AA122" s="3">
        <v>10434867</v>
      </c>
      <c r="AB122" s="3"/>
      <c r="AD122" s="3"/>
    </row>
    <row r="123" spans="1:30" x14ac:dyDescent="0.25">
      <c r="A123" s="3">
        <v>43675</v>
      </c>
      <c r="B123">
        <v>8191338</v>
      </c>
      <c r="C123">
        <v>9477397</v>
      </c>
      <c r="D123">
        <v>9686802</v>
      </c>
      <c r="E123">
        <v>10659292</v>
      </c>
      <c r="F123">
        <v>9070726</v>
      </c>
      <c r="G123">
        <v>9873977</v>
      </c>
      <c r="H123">
        <v>10207148</v>
      </c>
      <c r="I123">
        <v>10434867</v>
      </c>
      <c r="K123" s="5">
        <f t="shared" si="12"/>
        <v>2.0370814265575632E-3</v>
      </c>
      <c r="L123" s="5">
        <f t="shared" si="13"/>
        <v>1.9333939453747284E-4</v>
      </c>
      <c r="M123" s="5">
        <f t="shared" si="14"/>
        <v>-2.4552439570434403E-3</v>
      </c>
      <c r="N123" s="5">
        <f t="shared" si="15"/>
        <v>-3.9567781972774663E-3</v>
      </c>
      <c r="O123" s="5">
        <f t="shared" si="16"/>
        <v>2.0370545075576452E-3</v>
      </c>
      <c r="P123" s="5">
        <f t="shared" si="17"/>
        <v>1.9337387060147648E-4</v>
      </c>
      <c r="Q123" s="5">
        <f t="shared" si="18"/>
        <v>-2.4552711709844299E-3</v>
      </c>
      <c r="R123" s="5">
        <f t="shared" si="18"/>
        <v>-3.9567332762585616E-3</v>
      </c>
      <c r="T123" s="7">
        <f t="shared" si="20"/>
        <v>96.748975271024918</v>
      </c>
      <c r="U123" s="4">
        <f t="shared" si="19"/>
        <v>-1.0453971752887176E-3</v>
      </c>
      <c r="V123" s="5">
        <f>T123/MAX($T$14:T123)-1</f>
        <v>-4.5759223132919358E-2</v>
      </c>
      <c r="Y123" s="3" t="s">
        <v>24</v>
      </c>
      <c r="Z123" s="3">
        <v>43676</v>
      </c>
      <c r="AA123" s="3">
        <v>10558224</v>
      </c>
      <c r="AB123" s="3"/>
      <c r="AD123" s="3"/>
    </row>
    <row r="124" spans="1:30" x14ac:dyDescent="0.25">
      <c r="A124" s="3">
        <v>43676</v>
      </c>
      <c r="B124">
        <v>8166869</v>
      </c>
      <c r="C124">
        <v>9574156</v>
      </c>
      <c r="D124">
        <v>9709033</v>
      </c>
      <c r="E124">
        <v>10785303</v>
      </c>
      <c r="F124">
        <v>9043630</v>
      </c>
      <c r="G124">
        <v>9974785</v>
      </c>
      <c r="H124">
        <v>10230573</v>
      </c>
      <c r="I124">
        <v>10558224</v>
      </c>
      <c r="K124" s="5">
        <f t="shared" si="12"/>
        <v>-2.9871798722015397E-3</v>
      </c>
      <c r="L124" s="5">
        <f t="shared" si="13"/>
        <v>1.0209448860272419E-2</v>
      </c>
      <c r="M124" s="5">
        <f t="shared" si="14"/>
        <v>2.2949782601109359E-3</v>
      </c>
      <c r="N124" s="5">
        <f t="shared" si="15"/>
        <v>1.1821704480935447E-2</v>
      </c>
      <c r="O124" s="5">
        <f t="shared" si="16"/>
        <v>-2.9871919844122186E-3</v>
      </c>
      <c r="P124" s="5">
        <f t="shared" si="17"/>
        <v>1.020946271193468E-2</v>
      </c>
      <c r="Q124" s="5">
        <f t="shared" si="18"/>
        <v>2.2949603552333553E-3</v>
      </c>
      <c r="R124" s="5">
        <f t="shared" si="18"/>
        <v>1.182161689267347E-2</v>
      </c>
      <c r="T124" s="7">
        <f t="shared" si="20"/>
        <v>97.265104444554538</v>
      </c>
      <c r="U124" s="4">
        <f t="shared" si="19"/>
        <v>5.3347249630683186E-3</v>
      </c>
      <c r="V124" s="5">
        <f>T124/MAX($T$14:T124)-1</f>
        <v>-4.0668611039788805E-2</v>
      </c>
      <c r="Y124" s="3" t="s">
        <v>24</v>
      </c>
      <c r="Z124" s="3">
        <v>43677</v>
      </c>
      <c r="AA124" s="3">
        <v>10582126</v>
      </c>
      <c r="AB124" s="3"/>
      <c r="AD124" s="3"/>
    </row>
    <row r="125" spans="1:30" x14ac:dyDescent="0.25">
      <c r="A125" s="3">
        <v>43677</v>
      </c>
      <c r="B125">
        <v>8161208.5</v>
      </c>
      <c r="C125">
        <v>9581364</v>
      </c>
      <c r="D125">
        <v>9750168</v>
      </c>
      <c r="E125">
        <v>10809718</v>
      </c>
      <c r="F125">
        <v>9037362</v>
      </c>
      <c r="G125">
        <v>9982294</v>
      </c>
      <c r="H125">
        <v>10273918</v>
      </c>
      <c r="I125">
        <v>10582126</v>
      </c>
      <c r="K125" s="5">
        <f t="shared" si="12"/>
        <v>-6.9310527694277368E-4</v>
      </c>
      <c r="L125" s="5">
        <f t="shared" si="13"/>
        <v>7.5286009544872634E-4</v>
      </c>
      <c r="M125" s="5">
        <f t="shared" si="14"/>
        <v>4.2367762062400782E-3</v>
      </c>
      <c r="N125" s="5">
        <f t="shared" si="15"/>
        <v>2.2637287056284094E-3</v>
      </c>
      <c r="O125" s="5">
        <f t="shared" si="16"/>
        <v>-6.9308452468752613E-4</v>
      </c>
      <c r="P125" s="5">
        <f t="shared" si="17"/>
        <v>7.5279818061235737E-4</v>
      </c>
      <c r="Q125" s="5">
        <f t="shared" si="18"/>
        <v>4.2368105872467865E-3</v>
      </c>
      <c r="R125" s="5">
        <f t="shared" si="18"/>
        <v>2.2638277043562915E-3</v>
      </c>
      <c r="T125" s="7">
        <f t="shared" si="20"/>
        <v>97.424626652707985</v>
      </c>
      <c r="U125" s="4">
        <f t="shared" si="19"/>
        <v>1.6400764597377937E-3</v>
      </c>
      <c r="V125" s="5">
        <f>T125/MAX($T$14:T125)-1</f>
        <v>-3.9095234211667607E-2</v>
      </c>
      <c r="Y125" s="3" t="s">
        <v>24</v>
      </c>
      <c r="Z125" s="3">
        <v>43678</v>
      </c>
      <c r="AA125" s="3">
        <v>10495715</v>
      </c>
      <c r="AB125" s="3"/>
      <c r="AD125" s="3"/>
    </row>
    <row r="126" spans="1:30" x14ac:dyDescent="0.25">
      <c r="A126" s="3">
        <v>43678</v>
      </c>
      <c r="B126">
        <v>8624099</v>
      </c>
      <c r="C126">
        <v>9661569</v>
      </c>
      <c r="D126">
        <v>9605948</v>
      </c>
      <c r="E126">
        <v>10671103</v>
      </c>
      <c r="F126">
        <v>9008013</v>
      </c>
      <c r="G126">
        <v>9933956</v>
      </c>
      <c r="H126">
        <v>10192601</v>
      </c>
      <c r="I126">
        <v>10495715</v>
      </c>
      <c r="K126" s="5">
        <f t="shared" si="12"/>
        <v>5.6718376941356174E-2</v>
      </c>
      <c r="L126" s="5">
        <f t="shared" si="13"/>
        <v>8.3709375825822274E-3</v>
      </c>
      <c r="M126" s="5">
        <f t="shared" si="14"/>
        <v>-1.4791540002182524E-2</v>
      </c>
      <c r="N126" s="5">
        <f t="shared" si="15"/>
        <v>-1.2823183731527465E-2</v>
      </c>
      <c r="O126" s="5">
        <f t="shared" si="16"/>
        <v>-3.2475184683318226E-3</v>
      </c>
      <c r="P126" s="5">
        <f t="shared" si="17"/>
        <v>-4.8423739072401828E-3</v>
      </c>
      <c r="Q126" s="5">
        <f t="shared" si="18"/>
        <v>-7.9148967317045349E-3</v>
      </c>
      <c r="R126" s="5">
        <f t="shared" si="18"/>
        <v>-8.1657504361599687E-3</v>
      </c>
      <c r="T126" s="7">
        <f t="shared" si="20"/>
        <v>97.586644430918881</v>
      </c>
      <c r="U126" s="4">
        <f t="shared" si="19"/>
        <v>1.663006405848988E-3</v>
      </c>
      <c r="V126" s="5">
        <f>T126/MAX($T$14:T126)-1</f>
        <v>-3.7497243430750893E-2</v>
      </c>
      <c r="Y126" s="3" t="s">
        <v>24</v>
      </c>
      <c r="Z126" s="3">
        <v>43679</v>
      </c>
      <c r="AA126" s="3">
        <v>10537976</v>
      </c>
      <c r="AB126" s="3"/>
      <c r="AD126" s="3"/>
    </row>
    <row r="127" spans="1:30" x14ac:dyDescent="0.25">
      <c r="A127" s="3">
        <v>43679</v>
      </c>
      <c r="B127">
        <v>8615923</v>
      </c>
      <c r="C127">
        <v>9648275</v>
      </c>
      <c r="D127">
        <v>9593296</v>
      </c>
      <c r="E127">
        <v>10656419</v>
      </c>
      <c r="F127">
        <v>9060803</v>
      </c>
      <c r="G127">
        <v>9979637</v>
      </c>
      <c r="H127">
        <v>10239393</v>
      </c>
      <c r="I127">
        <v>10537976</v>
      </c>
      <c r="K127" s="5">
        <f t="shared" si="12"/>
        <v>-9.4804106492751838E-4</v>
      </c>
      <c r="L127" s="5">
        <f t="shared" si="13"/>
        <v>-1.3759669883846026E-3</v>
      </c>
      <c r="M127" s="5">
        <f t="shared" si="14"/>
        <v>-1.3171006130784368E-3</v>
      </c>
      <c r="N127" s="5">
        <f t="shared" si="15"/>
        <v>-1.3760526910854276E-3</v>
      </c>
      <c r="O127" s="5">
        <f t="shared" si="16"/>
        <v>5.8603379013772994E-3</v>
      </c>
      <c r="P127" s="5">
        <f t="shared" si="17"/>
        <v>4.5984701361672098E-3</v>
      </c>
      <c r="Q127" s="5">
        <f t="shared" si="18"/>
        <v>4.5907810969938456E-3</v>
      </c>
      <c r="R127" s="5">
        <f t="shared" si="18"/>
        <v>4.026500338471406E-3</v>
      </c>
      <c r="T127" s="7">
        <f t="shared" si="20"/>
        <v>97.758139883305176</v>
      </c>
      <c r="U127" s="4">
        <f t="shared" si="19"/>
        <v>1.7573660144417219E-3</v>
      </c>
      <c r="V127" s="5">
        <f>T127/MAX($T$14:T127)-1</f>
        <v>-3.5805773797549678E-2</v>
      </c>
      <c r="Y127" s="3" t="s">
        <v>24</v>
      </c>
      <c r="Z127" s="3">
        <v>43682</v>
      </c>
      <c r="AA127" s="3">
        <v>10480227</v>
      </c>
      <c r="AB127" s="3"/>
      <c r="AD127" s="3"/>
    </row>
    <row r="128" spans="1:30" x14ac:dyDescent="0.25">
      <c r="A128" s="3">
        <v>43682</v>
      </c>
      <c r="B128">
        <v>8579658</v>
      </c>
      <c r="C128">
        <v>9560256</v>
      </c>
      <c r="D128">
        <v>9584785</v>
      </c>
      <c r="E128">
        <v>10598021</v>
      </c>
      <c r="F128">
        <v>9022665</v>
      </c>
      <c r="G128">
        <v>9888596</v>
      </c>
      <c r="H128">
        <v>10230309</v>
      </c>
      <c r="I128">
        <v>10480227</v>
      </c>
      <c r="K128" s="5">
        <f t="shared" si="12"/>
        <v>-4.2090673280158475E-3</v>
      </c>
      <c r="L128" s="5">
        <f t="shared" si="13"/>
        <v>-9.1227706507122086E-3</v>
      </c>
      <c r="M128" s="5">
        <f t="shared" si="14"/>
        <v>-8.8718204879745244E-4</v>
      </c>
      <c r="N128" s="5">
        <f t="shared" si="15"/>
        <v>-5.4800773130260216E-3</v>
      </c>
      <c r="O128" s="5">
        <f t="shared" si="16"/>
        <v>-4.2091192138268285E-3</v>
      </c>
      <c r="P128" s="5">
        <f t="shared" si="17"/>
        <v>-9.1226765061694914E-3</v>
      </c>
      <c r="Q128" s="5">
        <f t="shared" si="18"/>
        <v>-8.8716196360472122E-4</v>
      </c>
      <c r="R128" s="5">
        <f t="shared" si="18"/>
        <v>-5.4800846006861637E-3</v>
      </c>
      <c r="T128" s="7">
        <f t="shared" si="20"/>
        <v>97.276703777731797</v>
      </c>
      <c r="U128" s="4">
        <f t="shared" si="19"/>
        <v>-4.9247674531048419E-3</v>
      </c>
      <c r="V128" s="5">
        <f>T128/MAX($T$14:T128)-1</f>
        <v>-4.0554206141223181E-2</v>
      </c>
      <c r="Y128" s="3" t="s">
        <v>24</v>
      </c>
      <c r="Z128" s="3">
        <v>43683</v>
      </c>
      <c r="AA128" s="3">
        <v>10461135</v>
      </c>
      <c r="AB128" s="3"/>
      <c r="AD128" s="3"/>
    </row>
    <row r="129" spans="1:30" x14ac:dyDescent="0.25">
      <c r="A129" s="3">
        <v>43683</v>
      </c>
      <c r="B129">
        <v>8566327</v>
      </c>
      <c r="C129">
        <v>9526329</v>
      </c>
      <c r="D129">
        <v>9575996</v>
      </c>
      <c r="E129">
        <v>10578714</v>
      </c>
      <c r="F129">
        <v>9008646</v>
      </c>
      <c r="G129">
        <v>9853504</v>
      </c>
      <c r="H129">
        <v>10220928</v>
      </c>
      <c r="I129">
        <v>10461135</v>
      </c>
      <c r="K129" s="5">
        <f t="shared" si="12"/>
        <v>-1.5537915380776646E-3</v>
      </c>
      <c r="L129" s="5">
        <f t="shared" si="13"/>
        <v>-3.5487543429799651E-3</v>
      </c>
      <c r="M129" s="5">
        <f t="shared" si="14"/>
        <v>-9.1697414183000703E-4</v>
      </c>
      <c r="N129" s="5">
        <f t="shared" si="15"/>
        <v>-1.8217552126005288E-3</v>
      </c>
      <c r="O129" s="5">
        <f t="shared" si="16"/>
        <v>-1.5537537966886505E-3</v>
      </c>
      <c r="P129" s="5">
        <f t="shared" si="17"/>
        <v>-3.5487343198165044E-3</v>
      </c>
      <c r="Q129" s="5">
        <f t="shared" si="18"/>
        <v>-9.1698109998439303E-4</v>
      </c>
      <c r="R129" s="5">
        <f t="shared" si="18"/>
        <v>-1.8217162662602648E-3</v>
      </c>
      <c r="T129" s="7">
        <f t="shared" si="20"/>
        <v>97.086011517007549</v>
      </c>
      <c r="U129" s="4">
        <f t="shared" si="19"/>
        <v>-1.9603075897797473E-3</v>
      </c>
      <c r="V129" s="5">
        <f>T129/MAX($T$14:T129)-1</f>
        <v>-4.2435015012906918E-2</v>
      </c>
      <c r="Y129" s="3" t="s">
        <v>24</v>
      </c>
      <c r="Z129" s="3">
        <v>43684</v>
      </c>
      <c r="AA129" s="3">
        <v>10460534</v>
      </c>
      <c r="AB129" s="3"/>
      <c r="AD129" s="3"/>
    </row>
    <row r="130" spans="1:30" x14ac:dyDescent="0.25">
      <c r="A130" s="3">
        <v>43684</v>
      </c>
      <c r="B130">
        <v>8571928</v>
      </c>
      <c r="C130">
        <v>9532439</v>
      </c>
      <c r="D130">
        <v>9579359</v>
      </c>
      <c r="E130">
        <v>10578106</v>
      </c>
      <c r="F130">
        <v>9014536</v>
      </c>
      <c r="G130">
        <v>9859824</v>
      </c>
      <c r="H130">
        <v>10224517</v>
      </c>
      <c r="I130">
        <v>10460534</v>
      </c>
      <c r="K130" s="5">
        <f t="shared" si="12"/>
        <v>6.5383915416727945E-4</v>
      </c>
      <c r="L130" s="5">
        <f t="shared" si="13"/>
        <v>6.4138032604166284E-4</v>
      </c>
      <c r="M130" s="5">
        <f t="shared" si="14"/>
        <v>3.5119062288657688E-4</v>
      </c>
      <c r="N130" s="5">
        <f t="shared" si="15"/>
        <v>-5.7473904673144283E-5</v>
      </c>
      <c r="O130" s="5">
        <f t="shared" si="16"/>
        <v>6.5381634487571283E-4</v>
      </c>
      <c r="P130" s="5">
        <f t="shared" si="17"/>
        <v>6.4139619773828649E-4</v>
      </c>
      <c r="Q130" s="5">
        <f t="shared" si="18"/>
        <v>3.5114228375343615E-4</v>
      </c>
      <c r="R130" s="5">
        <f t="shared" si="18"/>
        <v>-5.7450745067355591E-5</v>
      </c>
      <c r="T130" s="7">
        <f t="shared" si="20"/>
        <v>97.124576996757085</v>
      </c>
      <c r="U130" s="4">
        <f t="shared" si="19"/>
        <v>3.9723003496530684E-4</v>
      </c>
      <c r="V130" s="5">
        <f>T130/MAX($T$14:T130)-1</f>
        <v>-4.2054641440438911E-2</v>
      </c>
      <c r="Y130" s="3" t="s">
        <v>24</v>
      </c>
      <c r="Z130" s="3">
        <v>43685</v>
      </c>
      <c r="AA130" s="3">
        <v>10500042</v>
      </c>
      <c r="AB130" s="3"/>
      <c r="AD130" s="3"/>
    </row>
    <row r="131" spans="1:30" x14ac:dyDescent="0.25">
      <c r="A131" s="3">
        <v>43685</v>
      </c>
      <c r="B131">
        <v>8524545</v>
      </c>
      <c r="C131">
        <v>9619687</v>
      </c>
      <c r="D131">
        <v>9685195</v>
      </c>
      <c r="E131">
        <v>10818354</v>
      </c>
      <c r="F131">
        <v>9007099</v>
      </c>
      <c r="G131">
        <v>9851689</v>
      </c>
      <c r="H131">
        <v>10232646</v>
      </c>
      <c r="I131">
        <v>10500042</v>
      </c>
      <c r="K131" s="5">
        <f t="shared" si="12"/>
        <v>-5.5276945863287352E-3</v>
      </c>
      <c r="L131" s="5">
        <f t="shared" si="13"/>
        <v>9.152746741940776E-3</v>
      </c>
      <c r="M131" s="5">
        <f t="shared" si="14"/>
        <v>1.1048338411787206E-2</v>
      </c>
      <c r="N131" s="5">
        <f t="shared" si="15"/>
        <v>2.2711816274104235E-2</v>
      </c>
      <c r="O131" s="5">
        <f t="shared" si="16"/>
        <v>-8.2500086526915428E-4</v>
      </c>
      <c r="P131" s="5">
        <f t="shared" si="17"/>
        <v>-8.2506543727356441E-4</v>
      </c>
      <c r="Q131" s="5">
        <f t="shared" si="18"/>
        <v>7.95049780835555E-4</v>
      </c>
      <c r="R131" s="5">
        <f t="shared" si="18"/>
        <v>3.7768626343550604E-3</v>
      </c>
      <c r="T131" s="7">
        <f t="shared" si="20"/>
        <v>97.613927680276817</v>
      </c>
      <c r="U131" s="4">
        <f t="shared" si="19"/>
        <v>5.0383816192689224E-3</v>
      </c>
      <c r="V131" s="5">
        <f>T131/MAX($T$14:T131)-1</f>
        <v>-3.7228147153608449E-2</v>
      </c>
      <c r="Y131" s="3" t="s">
        <v>24</v>
      </c>
      <c r="Z131" s="3">
        <v>43686</v>
      </c>
      <c r="AA131" s="3">
        <v>10526164</v>
      </c>
      <c r="AB131" s="3"/>
      <c r="AD131" s="3"/>
    </row>
    <row r="132" spans="1:30" x14ac:dyDescent="0.25">
      <c r="A132" s="3">
        <v>43686</v>
      </c>
      <c r="B132">
        <v>8495635</v>
      </c>
      <c r="C132">
        <v>9599775</v>
      </c>
      <c r="D132">
        <v>9665147</v>
      </c>
      <c r="E132">
        <v>10818354</v>
      </c>
      <c r="F132">
        <v>9001490</v>
      </c>
      <c r="G132">
        <v>9858608</v>
      </c>
      <c r="H132">
        <v>10236868</v>
      </c>
      <c r="I132">
        <v>10526164</v>
      </c>
      <c r="K132" s="5">
        <f t="shared" si="12"/>
        <v>-3.3913833524252812E-3</v>
      </c>
      <c r="L132" s="5">
        <f t="shared" si="13"/>
        <v>-2.0699218176225553E-3</v>
      </c>
      <c r="M132" s="5">
        <f t="shared" si="14"/>
        <v>-2.0699634855054772E-3</v>
      </c>
      <c r="N132" s="5">
        <f t="shared" si="15"/>
        <v>0</v>
      </c>
      <c r="O132" s="5">
        <f t="shared" si="16"/>
        <v>-6.227310258275498E-4</v>
      </c>
      <c r="P132" s="5">
        <f t="shared" si="17"/>
        <v>7.0231612061655291E-4</v>
      </c>
      <c r="Q132" s="5">
        <f t="shared" si="18"/>
        <v>4.1260100271234279E-4</v>
      </c>
      <c r="R132" s="5">
        <f t="shared" si="18"/>
        <v>2.4877995726111379E-3</v>
      </c>
      <c r="T132" s="7">
        <f t="shared" si="20"/>
        <v>97.558394104252656</v>
      </c>
      <c r="U132" s="4">
        <f t="shared" si="19"/>
        <v>-5.6891037318010373E-4</v>
      </c>
      <c r="V132" s="5">
        <f>T132/MAX($T$14:T132)-1</f>
        <v>-3.7775878047698552E-2</v>
      </c>
      <c r="Y132" s="3" t="s">
        <v>24</v>
      </c>
      <c r="Z132" s="3">
        <v>43690</v>
      </c>
      <c r="AA132" s="3">
        <v>10645972</v>
      </c>
      <c r="AB132" s="3"/>
      <c r="AD132" s="3"/>
    </row>
    <row r="133" spans="1:30" x14ac:dyDescent="0.25">
      <c r="A133" s="3">
        <v>43690</v>
      </c>
      <c r="B133">
        <v>8579788</v>
      </c>
      <c r="C133">
        <v>9691148</v>
      </c>
      <c r="D133">
        <v>9816981</v>
      </c>
      <c r="E133">
        <v>10941489</v>
      </c>
      <c r="F133">
        <v>9090654</v>
      </c>
      <c r="G133">
        <v>9952445</v>
      </c>
      <c r="H133">
        <v>10397682</v>
      </c>
      <c r="I133">
        <v>10645972</v>
      </c>
      <c r="K133" s="5">
        <f t="shared" si="12"/>
        <v>9.9054396757864982E-3</v>
      </c>
      <c r="L133" s="5">
        <f t="shared" si="13"/>
        <v>9.5182439171750399E-3</v>
      </c>
      <c r="M133" s="5">
        <f t="shared" si="14"/>
        <v>1.5709435148787643E-2</v>
      </c>
      <c r="N133" s="5">
        <f t="shared" si="15"/>
        <v>1.138204573449908E-2</v>
      </c>
      <c r="O133" s="5">
        <f t="shared" si="16"/>
        <v>9.9054712053225913E-3</v>
      </c>
      <c r="P133" s="5">
        <f t="shared" si="17"/>
        <v>9.5182808769758154E-3</v>
      </c>
      <c r="Q133" s="5">
        <f t="shared" si="18"/>
        <v>1.5709297023269286E-2</v>
      </c>
      <c r="R133" s="5">
        <f t="shared" si="18"/>
        <v>1.1381924127345844E-2</v>
      </c>
      <c r="T133" s="7">
        <f t="shared" si="20"/>
        <v>98.692877959028067</v>
      </c>
      <c r="U133" s="4">
        <f t="shared" si="19"/>
        <v>1.1628767213645225E-2</v>
      </c>
      <c r="V133" s="5">
        <f>T133/MAX($T$14:T133)-1</f>
        <v>-2.6586397726161115E-2</v>
      </c>
      <c r="Y133" s="3" t="s">
        <v>24</v>
      </c>
      <c r="Z133" s="3">
        <v>43691</v>
      </c>
      <c r="AA133" s="3">
        <v>10552336</v>
      </c>
      <c r="AB133" s="3"/>
      <c r="AD133" s="3"/>
    </row>
    <row r="134" spans="1:30" x14ac:dyDescent="0.25">
      <c r="A134" s="3">
        <v>43691</v>
      </c>
      <c r="B134">
        <v>8468333</v>
      </c>
      <c r="C134">
        <v>9572581</v>
      </c>
      <c r="D134">
        <v>9683083</v>
      </c>
      <c r="E134">
        <v>10804394</v>
      </c>
      <c r="F134">
        <v>9008488</v>
      </c>
      <c r="G134">
        <v>9867491</v>
      </c>
      <c r="H134">
        <v>10288851</v>
      </c>
      <c r="I134">
        <v>10552336</v>
      </c>
      <c r="K134" s="5">
        <f t="shared" si="12"/>
        <v>-1.2990414215362844E-2</v>
      </c>
      <c r="L134" s="5">
        <f t="shared" si="13"/>
        <v>-1.2234567050260714E-2</v>
      </c>
      <c r="M134" s="5">
        <f t="shared" si="14"/>
        <v>-1.363942743700941E-2</v>
      </c>
      <c r="N134" s="5">
        <f t="shared" si="15"/>
        <v>-1.2529830263504405E-2</v>
      </c>
      <c r="O134" s="5">
        <f t="shared" si="16"/>
        <v>-9.0385136206921901E-3</v>
      </c>
      <c r="P134" s="5">
        <f t="shared" si="17"/>
        <v>-8.5359929143039581E-3</v>
      </c>
      <c r="Q134" s="5">
        <f t="shared" si="18"/>
        <v>-1.0466852131080784E-2</v>
      </c>
      <c r="R134" s="5">
        <f t="shared" si="18"/>
        <v>-8.7954392515779967E-3</v>
      </c>
      <c r="T134" s="7">
        <f t="shared" si="20"/>
        <v>97.604406089606741</v>
      </c>
      <c r="U134" s="4">
        <f t="shared" si="19"/>
        <v>-1.1028879610474038E-2</v>
      </c>
      <c r="V134" s="5">
        <f>T134/MAX($T$14:T134)-1</f>
        <v>-3.7322059156837173E-2</v>
      </c>
      <c r="Y134" s="3" t="s">
        <v>24</v>
      </c>
      <c r="Z134" s="3">
        <v>43693</v>
      </c>
      <c r="AA134" s="3">
        <v>10534069</v>
      </c>
      <c r="AB134" s="3"/>
      <c r="AD134" s="3"/>
    </row>
    <row r="135" spans="1:30" x14ac:dyDescent="0.25">
      <c r="A135" s="3">
        <v>43693</v>
      </c>
      <c r="B135">
        <v>8429313</v>
      </c>
      <c r="C135">
        <v>9583283</v>
      </c>
      <c r="D135">
        <v>9675205</v>
      </c>
      <c r="E135">
        <v>10808127</v>
      </c>
      <c r="F135">
        <v>8947581</v>
      </c>
      <c r="G135">
        <v>9857250</v>
      </c>
      <c r="H135">
        <v>10260042</v>
      </c>
      <c r="I135">
        <v>10534069</v>
      </c>
      <c r="K135" s="5">
        <f t="shared" si="12"/>
        <v>-4.6077545604311654E-3</v>
      </c>
      <c r="L135" s="5">
        <f t="shared" si="13"/>
        <v>1.1179847942786036E-3</v>
      </c>
      <c r="M135" s="5">
        <f t="shared" si="14"/>
        <v>-8.1358385547247725E-4</v>
      </c>
      <c r="N135" s="5">
        <f t="shared" si="15"/>
        <v>3.4550757775031471E-4</v>
      </c>
      <c r="O135" s="5">
        <f t="shared" si="16"/>
        <v>-6.7610680060848916E-3</v>
      </c>
      <c r="P135" s="5">
        <f t="shared" si="17"/>
        <v>-1.0378524794195654E-3</v>
      </c>
      <c r="Q135" s="5">
        <f t="shared" si="18"/>
        <v>-2.800021110228923E-3</v>
      </c>
      <c r="R135" s="5">
        <f t="shared" si="18"/>
        <v>-1.7310858941564922E-3</v>
      </c>
      <c r="T135" s="7">
        <f t="shared" si="20"/>
        <v>97.405685061766022</v>
      </c>
      <c r="U135" s="4">
        <f t="shared" si="19"/>
        <v>-2.0359841917205745E-3</v>
      </c>
      <c r="V135" s="5">
        <f>T135/MAX($T$14:T135)-1</f>
        <v>-3.9282056226112028E-2</v>
      </c>
      <c r="Y135" s="3" t="s">
        <v>24</v>
      </c>
      <c r="Z135" s="3">
        <v>43696</v>
      </c>
      <c r="AA135" s="3">
        <v>10557529</v>
      </c>
      <c r="AB135" s="3"/>
      <c r="AD135" s="3"/>
    </row>
    <row r="136" spans="1:30" x14ac:dyDescent="0.25">
      <c r="A136" s="3">
        <v>43696</v>
      </c>
      <c r="B136">
        <v>8391921</v>
      </c>
      <c r="C136">
        <v>9599037</v>
      </c>
      <c r="D136">
        <v>9684093</v>
      </c>
      <c r="E136">
        <v>10832197</v>
      </c>
      <c r="F136">
        <v>8907890</v>
      </c>
      <c r="G136">
        <v>9873455</v>
      </c>
      <c r="H136">
        <v>10269467</v>
      </c>
      <c r="I136">
        <v>10557529</v>
      </c>
      <c r="K136" s="5">
        <f t="shared" si="12"/>
        <v>-4.4359486947512794E-3</v>
      </c>
      <c r="L136" s="5">
        <f t="shared" si="13"/>
        <v>1.643904286245057E-3</v>
      </c>
      <c r="M136" s="5">
        <f t="shared" si="14"/>
        <v>9.1863686609228168E-4</v>
      </c>
      <c r="N136" s="5">
        <f t="shared" si="15"/>
        <v>2.2270278652352093E-3</v>
      </c>
      <c r="O136" s="5">
        <f t="shared" si="16"/>
        <v>-4.4359475482814714E-3</v>
      </c>
      <c r="P136" s="5">
        <f t="shared" si="17"/>
        <v>1.6439676380328727E-3</v>
      </c>
      <c r="Q136" s="5">
        <f t="shared" si="18"/>
        <v>9.1861222400457798E-4</v>
      </c>
      <c r="R136" s="5">
        <f t="shared" si="18"/>
        <v>2.227059648080898E-3</v>
      </c>
      <c r="T136" s="7">
        <f t="shared" si="20"/>
        <v>97.414297091470999</v>
      </c>
      <c r="U136" s="4">
        <f t="shared" si="19"/>
        <v>8.8414035582268236E-5</v>
      </c>
      <c r="V136" s="5">
        <f>T136/MAX($T$14:T136)-1</f>
        <v>-3.919711527564651E-2</v>
      </c>
      <c r="Y136" s="3" t="s">
        <v>24</v>
      </c>
      <c r="Z136" s="3">
        <v>43697</v>
      </c>
      <c r="AA136" s="3">
        <v>10536064</v>
      </c>
      <c r="AB136" s="3"/>
      <c r="AD136" s="3"/>
    </row>
    <row r="137" spans="1:30" x14ac:dyDescent="0.25">
      <c r="A137" s="3">
        <v>43697</v>
      </c>
      <c r="B137">
        <v>8361369.5</v>
      </c>
      <c r="C137">
        <v>9567521</v>
      </c>
      <c r="D137">
        <v>9667643</v>
      </c>
      <c r="E137">
        <v>10810174</v>
      </c>
      <c r="F137">
        <v>8875460</v>
      </c>
      <c r="G137">
        <v>9841038</v>
      </c>
      <c r="H137">
        <v>10252022</v>
      </c>
      <c r="I137">
        <v>10536064</v>
      </c>
      <c r="K137" s="5">
        <f t="shared" si="12"/>
        <v>-3.640584795781554E-3</v>
      </c>
      <c r="L137" s="5">
        <f t="shared" si="13"/>
        <v>-3.2832460172828037E-3</v>
      </c>
      <c r="M137" s="5">
        <f t="shared" si="14"/>
        <v>-1.6986619190872965E-3</v>
      </c>
      <c r="N137" s="5">
        <f t="shared" si="15"/>
        <v>-2.0331055648268315E-3</v>
      </c>
      <c r="O137" s="5">
        <f t="shared" si="16"/>
        <v>-3.6405927778632163E-3</v>
      </c>
      <c r="P137" s="5">
        <f t="shared" si="17"/>
        <v>-3.2832478600449688E-3</v>
      </c>
      <c r="Q137" s="5">
        <f t="shared" si="18"/>
        <v>-1.6987249679072391E-3</v>
      </c>
      <c r="R137" s="5">
        <f t="shared" si="18"/>
        <v>-2.0331462030556136E-3</v>
      </c>
      <c r="T137" s="7">
        <f t="shared" si="20"/>
        <v>97.154793804713535</v>
      </c>
      <c r="U137" s="4">
        <f t="shared" si="19"/>
        <v>-2.6639137632311904E-3</v>
      </c>
      <c r="V137" s="5">
        <f>T137/MAX($T$14:T137)-1</f>
        <v>-4.1756611304015978E-2</v>
      </c>
      <c r="Y137" s="3" t="s">
        <v>24</v>
      </c>
      <c r="Z137" s="3">
        <v>43698</v>
      </c>
      <c r="AA137" s="3">
        <v>10528699</v>
      </c>
      <c r="AB137" s="3"/>
      <c r="AD137" s="3"/>
    </row>
    <row r="138" spans="1:30" x14ac:dyDescent="0.25">
      <c r="A138" s="3">
        <v>43698</v>
      </c>
      <c r="B138">
        <v>8399003</v>
      </c>
      <c r="C138">
        <v>9581488</v>
      </c>
      <c r="D138">
        <v>9699512</v>
      </c>
      <c r="E138">
        <v>10802617</v>
      </c>
      <c r="F138">
        <v>8915407</v>
      </c>
      <c r="G138">
        <v>9855404</v>
      </c>
      <c r="H138">
        <v>10285818</v>
      </c>
      <c r="I138">
        <v>10528699</v>
      </c>
      <c r="K138" s="5">
        <f t="shared" si="12"/>
        <v>4.5008775177319826E-3</v>
      </c>
      <c r="L138" s="5">
        <f t="shared" si="13"/>
        <v>1.4598347889698271E-3</v>
      </c>
      <c r="M138" s="5">
        <f t="shared" si="14"/>
        <v>3.296460160971959E-3</v>
      </c>
      <c r="N138" s="5">
        <f t="shared" si="15"/>
        <v>-6.9906367834593475E-4</v>
      </c>
      <c r="O138" s="5">
        <f t="shared" si="16"/>
        <v>4.5008371397088354E-3</v>
      </c>
      <c r="P138" s="5">
        <f t="shared" si="17"/>
        <v>1.4598053579306658E-3</v>
      </c>
      <c r="Q138" s="5">
        <f t="shared" si="18"/>
        <v>3.2965204327497499E-3</v>
      </c>
      <c r="R138" s="5">
        <f t="shared" si="18"/>
        <v>-6.9902764447904442E-4</v>
      </c>
      <c r="T138" s="7">
        <f t="shared" si="20"/>
        <v>97.362659450193647</v>
      </c>
      <c r="U138" s="4">
        <f t="shared" si="19"/>
        <v>2.1395305094047551E-3</v>
      </c>
      <c r="V138" s="5">
        <f>T138/MAX($T$14:T138)-1</f>
        <v>-3.9706420338465498E-2</v>
      </c>
      <c r="Y138" s="3" t="s">
        <v>24</v>
      </c>
      <c r="Z138" s="3">
        <v>43699</v>
      </c>
      <c r="AA138" s="3">
        <v>10596674</v>
      </c>
      <c r="AB138" s="3"/>
      <c r="AD138" s="3"/>
    </row>
    <row r="139" spans="1:30" x14ac:dyDescent="0.25">
      <c r="A139" s="3">
        <v>43699</v>
      </c>
      <c r="B139">
        <v>8596977</v>
      </c>
      <c r="C139">
        <v>9755040</v>
      </c>
      <c r="D139">
        <v>9921034</v>
      </c>
      <c r="E139">
        <v>11062719</v>
      </c>
      <c r="F139">
        <v>9022060</v>
      </c>
      <c r="G139">
        <v>9935123</v>
      </c>
      <c r="H139">
        <v>10393320</v>
      </c>
      <c r="I139">
        <v>10596674</v>
      </c>
      <c r="K139" s="5">
        <f t="shared" si="12"/>
        <v>2.3571131002096291E-2</v>
      </c>
      <c r="L139" s="5">
        <f t="shared" si="13"/>
        <v>1.8113261739721498E-2</v>
      </c>
      <c r="M139" s="5">
        <f t="shared" si="14"/>
        <v>2.2838468574501558E-2</v>
      </c>
      <c r="N139" s="5">
        <f t="shared" si="15"/>
        <v>2.4077684138945177E-2</v>
      </c>
      <c r="O139" s="5">
        <f t="shared" si="16"/>
        <v>1.1962774105545693E-2</v>
      </c>
      <c r="P139" s="5">
        <f t="shared" si="17"/>
        <v>8.0888617047054634E-3</v>
      </c>
      <c r="Q139" s="5">
        <f t="shared" si="18"/>
        <v>1.0451477947597265E-2</v>
      </c>
      <c r="R139" s="5">
        <f t="shared" si="18"/>
        <v>6.4561632923498813E-3</v>
      </c>
      <c r="T139" s="7">
        <f t="shared" si="20"/>
        <v>98.890764230096906</v>
      </c>
      <c r="U139" s="4">
        <f t="shared" si="19"/>
        <v>1.5694977813182853E-2</v>
      </c>
      <c r="V139" s="5">
        <f>T139/MAX($T$14:T139)-1</f>
        <v>-2.4634633911535864E-2</v>
      </c>
      <c r="Y139" s="3" t="s">
        <v>24</v>
      </c>
      <c r="Z139" s="3">
        <v>43700</v>
      </c>
      <c r="AA139" s="3">
        <v>10663340</v>
      </c>
      <c r="AB139" s="3"/>
      <c r="AD139" s="3"/>
    </row>
    <row r="140" spans="1:30" x14ac:dyDescent="0.25">
      <c r="A140" s="3">
        <v>43700</v>
      </c>
      <c r="B140">
        <v>8599005</v>
      </c>
      <c r="C140">
        <v>9785128</v>
      </c>
      <c r="D140">
        <v>9960717</v>
      </c>
      <c r="E140">
        <v>11099770</v>
      </c>
      <c r="F140">
        <v>9057078</v>
      </c>
      <c r="G140">
        <v>9997200</v>
      </c>
      <c r="H140">
        <v>10469887</v>
      </c>
      <c r="I140">
        <v>10663340</v>
      </c>
      <c r="K140" s="5">
        <f t="shared" si="12"/>
        <v>2.3589687398262171E-4</v>
      </c>
      <c r="L140" s="5">
        <f t="shared" si="13"/>
        <v>3.0843543440108867E-3</v>
      </c>
      <c r="M140" s="5">
        <f t="shared" si="14"/>
        <v>3.9998854958060992E-3</v>
      </c>
      <c r="N140" s="5">
        <f t="shared" si="15"/>
        <v>3.3491766355089325E-3</v>
      </c>
      <c r="O140" s="5">
        <f t="shared" si="16"/>
        <v>3.88137520699261E-3</v>
      </c>
      <c r="P140" s="5">
        <f t="shared" si="17"/>
        <v>6.2482366851421833E-3</v>
      </c>
      <c r="Q140" s="5">
        <f t="shared" si="18"/>
        <v>7.3669433828651432E-3</v>
      </c>
      <c r="R140" s="5">
        <f t="shared" si="18"/>
        <v>6.2912193014525997E-3</v>
      </c>
      <c r="T140" s="7">
        <f t="shared" si="20"/>
        <v>99.316700199862169</v>
      </c>
      <c r="U140" s="4">
        <f t="shared" si="19"/>
        <v>4.3071359907201345E-3</v>
      </c>
      <c r="V140" s="5">
        <f>T140/MAX($T$14:T140)-1</f>
        <v>-2.0433602639154391E-2</v>
      </c>
      <c r="Y140" s="3" t="s">
        <v>24</v>
      </c>
      <c r="Z140" s="3">
        <v>43703</v>
      </c>
      <c r="AA140" s="3">
        <v>10722240</v>
      </c>
      <c r="AB140" s="3"/>
      <c r="AD140" s="3"/>
    </row>
    <row r="141" spans="1:30" x14ac:dyDescent="0.25">
      <c r="A141" s="3">
        <v>43703</v>
      </c>
      <c r="B141">
        <v>8538404</v>
      </c>
      <c r="C141">
        <v>9721658</v>
      </c>
      <c r="D141">
        <v>9977357</v>
      </c>
      <c r="E141">
        <v>11161081</v>
      </c>
      <c r="F141">
        <v>8993248</v>
      </c>
      <c r="G141">
        <v>9932354</v>
      </c>
      <c r="H141">
        <v>10487379</v>
      </c>
      <c r="I141">
        <v>10722240</v>
      </c>
      <c r="K141" s="5">
        <f t="shared" si="12"/>
        <v>-7.047443279774801E-3</v>
      </c>
      <c r="L141" s="5">
        <f t="shared" si="13"/>
        <v>-6.4863740157512506E-3</v>
      </c>
      <c r="M141" s="5">
        <f t="shared" si="14"/>
        <v>1.670562470553083E-3</v>
      </c>
      <c r="N141" s="5">
        <f t="shared" si="15"/>
        <v>5.5236279670660693E-3</v>
      </c>
      <c r="O141" s="5">
        <f t="shared" si="16"/>
        <v>-7.0475268072108799E-3</v>
      </c>
      <c r="P141" s="5">
        <f t="shared" si="17"/>
        <v>-6.4864161965350053E-3</v>
      </c>
      <c r="Q141" s="5">
        <f t="shared" si="18"/>
        <v>1.6706961593759839E-3</v>
      </c>
      <c r="R141" s="5">
        <f t="shared" si="18"/>
        <v>5.5235976720240387E-3</v>
      </c>
      <c r="T141" s="7">
        <f t="shared" si="20"/>
        <v>99.15929221783118</v>
      </c>
      <c r="U141" s="4">
        <f t="shared" si="19"/>
        <v>-1.5849095037815952E-3</v>
      </c>
      <c r="V141" s="5">
        <f>T141/MAX($T$14:T141)-1</f>
        <v>-2.1986126731916689E-2</v>
      </c>
      <c r="Y141" s="3" t="s">
        <v>24</v>
      </c>
      <c r="Z141" s="3">
        <v>43704</v>
      </c>
      <c r="AA141" s="3">
        <v>10764527</v>
      </c>
      <c r="AB141" s="3"/>
      <c r="AD141" s="3"/>
    </row>
    <row r="142" spans="1:30" x14ac:dyDescent="0.25">
      <c r="A142" s="3">
        <v>43704</v>
      </c>
      <c r="B142">
        <v>8528114</v>
      </c>
      <c r="C142">
        <v>9713033</v>
      </c>
      <c r="D142">
        <v>9992153</v>
      </c>
      <c r="E142">
        <v>11205098</v>
      </c>
      <c r="F142">
        <v>8982410</v>
      </c>
      <c r="G142">
        <v>9923541</v>
      </c>
      <c r="H142">
        <v>10502931</v>
      </c>
      <c r="I142">
        <v>10764527</v>
      </c>
      <c r="K142" s="5">
        <f t="shared" si="12"/>
        <v>-1.2051432562806275E-3</v>
      </c>
      <c r="L142" s="5">
        <f t="shared" si="13"/>
        <v>-8.8719434483297555E-4</v>
      </c>
      <c r="M142" s="5">
        <f t="shared" si="14"/>
        <v>1.4829578614856676E-3</v>
      </c>
      <c r="N142" s="5">
        <f t="shared" si="15"/>
        <v>3.9437936164068432E-3</v>
      </c>
      <c r="O142" s="5">
        <f t="shared" si="16"/>
        <v>-1.2051263347792052E-3</v>
      </c>
      <c r="P142" s="5">
        <f t="shared" si="17"/>
        <v>-8.8730224476496478E-4</v>
      </c>
      <c r="Q142" s="5">
        <f t="shared" si="18"/>
        <v>1.4829253333936698E-3</v>
      </c>
      <c r="R142" s="5">
        <f t="shared" si="18"/>
        <v>3.943858745933726E-3</v>
      </c>
      <c r="T142" s="7">
        <f t="shared" si="20"/>
        <v>99.241951024249161</v>
      </c>
      <c r="U142" s="4">
        <f t="shared" si="19"/>
        <v>8.3359617207026671E-4</v>
      </c>
      <c r="V142" s="5">
        <f>T142/MAX($T$14:T142)-1</f>
        <v>-2.1170858110928781E-2</v>
      </c>
      <c r="Y142" s="3" t="s">
        <v>24</v>
      </c>
      <c r="Z142" s="3">
        <v>43705</v>
      </c>
      <c r="AA142" s="3">
        <v>10714080</v>
      </c>
      <c r="AB142" s="3"/>
      <c r="AD142" s="3"/>
    </row>
    <row r="143" spans="1:30" x14ac:dyDescent="0.25">
      <c r="A143" s="3">
        <v>43705</v>
      </c>
      <c r="B143">
        <v>8495608</v>
      </c>
      <c r="C143">
        <v>9693198</v>
      </c>
      <c r="D143">
        <v>9950625</v>
      </c>
      <c r="E143">
        <v>11152586</v>
      </c>
      <c r="F143">
        <v>8948172</v>
      </c>
      <c r="G143">
        <v>9903277</v>
      </c>
      <c r="H143">
        <v>10459280</v>
      </c>
      <c r="I143">
        <v>10714080</v>
      </c>
      <c r="K143" s="5">
        <f t="shared" si="12"/>
        <v>-3.8116282216678066E-3</v>
      </c>
      <c r="L143" s="5">
        <f t="shared" si="13"/>
        <v>-2.042101576304689E-3</v>
      </c>
      <c r="M143" s="5">
        <f t="shared" si="14"/>
        <v>-4.1560612612717707E-3</v>
      </c>
      <c r="N143" s="5">
        <f t="shared" si="15"/>
        <v>-4.6864382622980871E-3</v>
      </c>
      <c r="O143" s="5">
        <f t="shared" si="16"/>
        <v>-3.8116719232366147E-3</v>
      </c>
      <c r="P143" s="5">
        <f t="shared" si="17"/>
        <v>-2.0420130274062531E-3</v>
      </c>
      <c r="Q143" s="5">
        <f t="shared" si="18"/>
        <v>-4.1560779557630045E-3</v>
      </c>
      <c r="R143" s="5">
        <f t="shared" si="18"/>
        <v>-4.6864112097075861E-3</v>
      </c>
      <c r="T143" s="7">
        <f t="shared" si="20"/>
        <v>98.877331091443551</v>
      </c>
      <c r="U143" s="4">
        <f t="shared" si="19"/>
        <v>-3.6740504297069765E-3</v>
      </c>
      <c r="V143" s="5">
        <f>T143/MAX($T$14:T143)-1</f>
        <v>-2.4767125740296159E-2</v>
      </c>
      <c r="Y143" s="3" t="s">
        <v>24</v>
      </c>
      <c r="Z143" s="3">
        <v>43706</v>
      </c>
      <c r="AA143" s="3">
        <v>10762893</v>
      </c>
      <c r="AB143" s="3"/>
      <c r="AD143" s="3"/>
    </row>
    <row r="144" spans="1:30" x14ac:dyDescent="0.25">
      <c r="A144" s="3">
        <v>43706</v>
      </c>
      <c r="B144">
        <v>8501852</v>
      </c>
      <c r="C144">
        <v>9663905</v>
      </c>
      <c r="D144">
        <v>9909762</v>
      </c>
      <c r="E144">
        <v>11147268</v>
      </c>
      <c r="F144">
        <v>8982708</v>
      </c>
      <c r="G144">
        <v>9929446</v>
      </c>
      <c r="H144">
        <v>10483502</v>
      </c>
      <c r="I144">
        <v>10762893</v>
      </c>
      <c r="K144" s="5">
        <f t="shared" ref="K144:K207" si="21">B144/B143-1</f>
        <v>7.3496799758188125E-4</v>
      </c>
      <c r="L144" s="5">
        <f t="shared" ref="L144:L207" si="22">C144/C143-1</f>
        <v>-3.0220160570330057E-3</v>
      </c>
      <c r="M144" s="5">
        <f t="shared" ref="M144:M207" si="23">D144/D143-1</f>
        <v>-4.1065762200866995E-3</v>
      </c>
      <c r="N144" s="5">
        <f t="shared" ref="N144:N207" si="24">E144/E143-1</f>
        <v>-4.7684007995996147E-4</v>
      </c>
      <c r="O144" s="5">
        <f t="shared" ref="O144:O207" si="25">F144/F143-1</f>
        <v>3.8595592485257679E-3</v>
      </c>
      <c r="P144" s="5">
        <f t="shared" ref="P144:P207" si="26">G144/G143-1</f>
        <v>2.6424586528277505E-3</v>
      </c>
      <c r="Q144" s="5">
        <f t="shared" ref="Q144:R207" si="27">H144/H143-1</f>
        <v>2.3158381838903619E-3</v>
      </c>
      <c r="R144" s="5">
        <f t="shared" si="27"/>
        <v>4.5559674745754286E-3</v>
      </c>
      <c r="T144" s="7">
        <f t="shared" si="20"/>
        <v>98.957710441550645</v>
      </c>
      <c r="U144" s="4">
        <f t="shared" ref="U144:U207" si="28">(K144*$K$12%)+(L144*$L$12%)+(M144*$M$12%)+(N144*$N$12%)+(O144*$O$12%)+(P144*$P$12%)+(Q144*$Q$12%)+(R144*$R$12%)</f>
        <v>8.1291990004019044E-4</v>
      </c>
      <c r="V144" s="5">
        <f>T144/MAX($T$14:T144)-1</f>
        <v>-2.3974339529637123E-2</v>
      </c>
      <c r="Y144" s="3" t="s">
        <v>24</v>
      </c>
      <c r="Z144" s="3">
        <v>43707</v>
      </c>
      <c r="AA144" s="3">
        <v>10762893</v>
      </c>
      <c r="AB144" s="3"/>
      <c r="AD144" s="3"/>
    </row>
    <row r="145" spans="1:30" x14ac:dyDescent="0.25">
      <c r="A145" s="3">
        <v>43707</v>
      </c>
      <c r="B145">
        <v>8471535</v>
      </c>
      <c r="C145">
        <v>9629295</v>
      </c>
      <c r="D145">
        <v>9873586</v>
      </c>
      <c r="E145">
        <v>11147268</v>
      </c>
      <c r="F145">
        <v>8960889</v>
      </c>
      <c r="G145">
        <v>9904412</v>
      </c>
      <c r="H145">
        <v>10457257</v>
      </c>
      <c r="I145">
        <v>10762893</v>
      </c>
      <c r="K145" s="5">
        <f t="shared" si="21"/>
        <v>-3.5659289293673568E-3</v>
      </c>
      <c r="L145" s="5">
        <f t="shared" si="22"/>
        <v>-3.5813679873715198E-3</v>
      </c>
      <c r="M145" s="5">
        <f t="shared" si="23"/>
        <v>-3.6505417587223699E-3</v>
      </c>
      <c r="N145" s="5">
        <f t="shared" si="24"/>
        <v>0</v>
      </c>
      <c r="O145" s="5">
        <f t="shared" si="25"/>
        <v>-2.4290002524851584E-3</v>
      </c>
      <c r="P145" s="5">
        <f t="shared" si="26"/>
        <v>-2.5211879897428791E-3</v>
      </c>
      <c r="Q145" s="5">
        <f t="shared" si="27"/>
        <v>-2.5034573370615876E-3</v>
      </c>
      <c r="R145" s="5">
        <f t="shared" si="27"/>
        <v>0</v>
      </c>
      <c r="T145" s="7">
        <f t="shared" si="20"/>
        <v>98.731944804799369</v>
      </c>
      <c r="U145" s="4">
        <f t="shared" si="28"/>
        <v>-2.2814355318438589E-3</v>
      </c>
      <c r="V145" s="5">
        <f>T145/MAX($T$14:T145)-1</f>
        <v>-2.6201079151425555E-2</v>
      </c>
      <c r="Y145" s="3" t="s">
        <v>24</v>
      </c>
      <c r="Z145" s="3">
        <v>43711</v>
      </c>
      <c r="AA145" s="3">
        <v>10798636</v>
      </c>
      <c r="AB145" s="3"/>
      <c r="AD145" s="3"/>
    </row>
    <row r="146" spans="1:30" x14ac:dyDescent="0.25">
      <c r="A146" s="3">
        <v>43711</v>
      </c>
      <c r="B146">
        <v>8547890</v>
      </c>
      <c r="C146">
        <v>9692822</v>
      </c>
      <c r="D146">
        <v>9956459</v>
      </c>
      <c r="E146">
        <v>11184287</v>
      </c>
      <c r="F146">
        <v>9041655</v>
      </c>
      <c r="G146">
        <v>9969754</v>
      </c>
      <c r="H146">
        <v>10545029</v>
      </c>
      <c r="I146">
        <v>10798636</v>
      </c>
      <c r="K146" s="5">
        <f t="shared" si="21"/>
        <v>9.0131245400035809E-3</v>
      </c>
      <c r="L146" s="5">
        <f t="shared" si="22"/>
        <v>6.5972638703040154E-3</v>
      </c>
      <c r="M146" s="5">
        <f t="shared" si="23"/>
        <v>8.3934043821565218E-3</v>
      </c>
      <c r="N146" s="5">
        <f t="shared" si="24"/>
        <v>3.3209033818868416E-3</v>
      </c>
      <c r="O146" s="5">
        <f t="shared" si="25"/>
        <v>9.0131682247152067E-3</v>
      </c>
      <c r="P146" s="5">
        <f t="shared" si="26"/>
        <v>6.5972619071177352E-3</v>
      </c>
      <c r="Q146" s="5">
        <f t="shared" si="27"/>
        <v>8.3934056512142696E-3</v>
      </c>
      <c r="R146" s="5">
        <f t="shared" si="27"/>
        <v>3.3209472583253241E-3</v>
      </c>
      <c r="T146" s="7">
        <f t="shared" si="20"/>
        <v>99.406400975491593</v>
      </c>
      <c r="U146" s="4">
        <f t="shared" si="28"/>
        <v>6.8311849019654369E-3</v>
      </c>
      <c r="V146" s="5">
        <f>T146/MAX($T$14:T146)-1</f>
        <v>-1.9548878665774705E-2</v>
      </c>
      <c r="Y146" s="3" t="s">
        <v>24</v>
      </c>
      <c r="Z146" s="3">
        <v>43712</v>
      </c>
      <c r="AA146" s="3">
        <v>10766111</v>
      </c>
      <c r="AB146" s="3"/>
      <c r="AD146" s="3"/>
    </row>
    <row r="147" spans="1:30" x14ac:dyDescent="0.25">
      <c r="A147" s="3">
        <v>43712</v>
      </c>
      <c r="B147">
        <v>8510608</v>
      </c>
      <c r="C147">
        <v>9661408</v>
      </c>
      <c r="D147">
        <v>9927240</v>
      </c>
      <c r="E147">
        <v>11150601</v>
      </c>
      <c r="F147">
        <v>9002220</v>
      </c>
      <c r="G147">
        <v>9937442</v>
      </c>
      <c r="H147">
        <v>10514083</v>
      </c>
      <c r="I147">
        <v>10766111</v>
      </c>
      <c r="K147" s="5">
        <f t="shared" si="21"/>
        <v>-4.3615441939472976E-3</v>
      </c>
      <c r="L147" s="5">
        <f t="shared" si="22"/>
        <v>-3.24095500773669E-3</v>
      </c>
      <c r="M147" s="5">
        <f t="shared" si="23"/>
        <v>-2.9346778809614671E-3</v>
      </c>
      <c r="N147" s="5">
        <f t="shared" si="24"/>
        <v>-3.0119041115450607E-3</v>
      </c>
      <c r="O147" s="5">
        <f t="shared" si="25"/>
        <v>-4.3614802820943765E-3</v>
      </c>
      <c r="P147" s="5">
        <f t="shared" si="26"/>
        <v>-3.2410027368779959E-3</v>
      </c>
      <c r="Q147" s="5">
        <f t="shared" si="27"/>
        <v>-2.9346529061228255E-3</v>
      </c>
      <c r="R147" s="5">
        <f t="shared" si="27"/>
        <v>-3.0119544727685854E-3</v>
      </c>
      <c r="T147" s="7">
        <f t="shared" ref="T147:T210" si="29">T146*(1+U147)</f>
        <v>99.069684511618789</v>
      </c>
      <c r="U147" s="4">
        <f t="shared" si="28"/>
        <v>-3.3872714490067873E-3</v>
      </c>
      <c r="V147" s="5">
        <f>T147/MAX($T$14:T147)-1</f>
        <v>-2.2869932756216738E-2</v>
      </c>
      <c r="Y147" s="3" t="s">
        <v>24</v>
      </c>
      <c r="Z147" s="3">
        <v>43713</v>
      </c>
      <c r="AA147" s="3">
        <v>10748523</v>
      </c>
      <c r="AB147" s="3"/>
      <c r="AD147" s="3"/>
    </row>
    <row r="148" spans="1:30" x14ac:dyDescent="0.25">
      <c r="A148" s="3">
        <v>43713</v>
      </c>
      <c r="B148">
        <v>8456399</v>
      </c>
      <c r="C148">
        <v>9576751</v>
      </c>
      <c r="D148">
        <v>9877247</v>
      </c>
      <c r="E148">
        <v>11040415</v>
      </c>
      <c r="F148">
        <v>9007262</v>
      </c>
      <c r="G148">
        <v>9926688</v>
      </c>
      <c r="H148">
        <v>10514083</v>
      </c>
      <c r="I148">
        <v>10748523</v>
      </c>
      <c r="K148" s="5">
        <f t="shared" si="21"/>
        <v>-6.369580175705436E-3</v>
      </c>
      <c r="L148" s="5">
        <f t="shared" si="22"/>
        <v>-8.762387428416285E-3</v>
      </c>
      <c r="M148" s="5">
        <f t="shared" si="23"/>
        <v>-5.0359415104298533E-3</v>
      </c>
      <c r="N148" s="5">
        <f t="shared" si="24"/>
        <v>-9.8816198337650096E-3</v>
      </c>
      <c r="O148" s="5">
        <f t="shared" si="25"/>
        <v>5.6008406815211131E-4</v>
      </c>
      <c r="P148" s="5">
        <f t="shared" si="26"/>
        <v>-1.0821698380729661E-3</v>
      </c>
      <c r="Q148" s="5">
        <f t="shared" si="27"/>
        <v>0</v>
      </c>
      <c r="R148" s="5">
        <f t="shared" si="27"/>
        <v>-1.6336446837674767E-3</v>
      </c>
      <c r="T148" s="7">
        <f t="shared" si="29"/>
        <v>98.67086390054736</v>
      </c>
      <c r="U148" s="4">
        <f t="shared" si="28"/>
        <v>-4.0256574252506144E-3</v>
      </c>
      <c r="V148" s="5">
        <f>T148/MAX($T$14:T148)-1</f>
        <v>-2.6803523666852347E-2</v>
      </c>
      <c r="Y148" s="3" t="s">
        <v>24</v>
      </c>
      <c r="Z148" s="3">
        <v>43714</v>
      </c>
      <c r="AA148" s="3">
        <v>10719308</v>
      </c>
      <c r="AB148" s="3"/>
      <c r="AD148" s="3"/>
    </row>
    <row r="149" spans="1:30" x14ac:dyDescent="0.25">
      <c r="A149" s="3">
        <v>43714</v>
      </c>
      <c r="B149">
        <v>8449694</v>
      </c>
      <c r="C149">
        <v>9576751</v>
      </c>
      <c r="D149">
        <v>9877247</v>
      </c>
      <c r="E149">
        <v>11040415</v>
      </c>
      <c r="F149">
        <v>8997963</v>
      </c>
      <c r="G149">
        <v>9898005</v>
      </c>
      <c r="H149">
        <v>10514083</v>
      </c>
      <c r="I149">
        <v>10719308</v>
      </c>
      <c r="K149" s="5">
        <f t="shared" si="21"/>
        <v>-7.9289068550336683E-4</v>
      </c>
      <c r="L149" s="5">
        <f t="shared" si="22"/>
        <v>0</v>
      </c>
      <c r="M149" s="5">
        <f t="shared" si="23"/>
        <v>0</v>
      </c>
      <c r="N149" s="5">
        <f t="shared" si="24"/>
        <v>0</v>
      </c>
      <c r="O149" s="5">
        <f t="shared" si="25"/>
        <v>-1.0323891988486267E-3</v>
      </c>
      <c r="P149" s="5">
        <f t="shared" si="26"/>
        <v>-2.8894833805596098E-3</v>
      </c>
      <c r="Q149" s="5">
        <f t="shared" si="27"/>
        <v>0</v>
      </c>
      <c r="R149" s="5">
        <f t="shared" si="27"/>
        <v>-2.7180478657393703E-3</v>
      </c>
      <c r="T149" s="7">
        <f t="shared" si="29"/>
        <v>98.579188663613493</v>
      </c>
      <c r="U149" s="4">
        <f t="shared" si="28"/>
        <v>-9.2910139133137171E-4</v>
      </c>
      <c r="V149" s="5">
        <f>T149/MAX($T$14:T149)-1</f>
        <v>-2.7707721867052171E-2</v>
      </c>
      <c r="Y149" s="3" t="s">
        <v>24</v>
      </c>
      <c r="Z149" s="3">
        <v>43717</v>
      </c>
      <c r="AA149" s="3">
        <v>10683140</v>
      </c>
      <c r="AB149" s="3"/>
      <c r="AD149" s="3"/>
    </row>
    <row r="150" spans="1:30" x14ac:dyDescent="0.25">
      <c r="A150" s="3">
        <v>43717</v>
      </c>
      <c r="B150">
        <v>8401415</v>
      </c>
      <c r="C150">
        <v>9542310</v>
      </c>
      <c r="D150">
        <v>9845923</v>
      </c>
      <c r="E150">
        <v>11003164</v>
      </c>
      <c r="F150">
        <v>8946552</v>
      </c>
      <c r="G150">
        <v>9862409</v>
      </c>
      <c r="H150">
        <v>10480739</v>
      </c>
      <c r="I150">
        <v>10683140</v>
      </c>
      <c r="K150" s="5">
        <f t="shared" si="21"/>
        <v>-5.7136980345087185E-3</v>
      </c>
      <c r="L150" s="5">
        <f t="shared" si="22"/>
        <v>-3.5963136140847451E-3</v>
      </c>
      <c r="M150" s="5">
        <f t="shared" si="23"/>
        <v>-3.171329015058566E-3</v>
      </c>
      <c r="N150" s="5">
        <f t="shared" si="24"/>
        <v>-3.3740579498143797E-3</v>
      </c>
      <c r="O150" s="5">
        <f t="shared" si="25"/>
        <v>-5.7136265174684286E-3</v>
      </c>
      <c r="P150" s="5">
        <f t="shared" si="26"/>
        <v>-3.5962802605171706E-3</v>
      </c>
      <c r="Q150" s="5">
        <f t="shared" si="27"/>
        <v>-3.1713654914080625E-3</v>
      </c>
      <c r="R150" s="5">
        <f t="shared" si="27"/>
        <v>-3.3740984026208176E-3</v>
      </c>
      <c r="T150" s="7">
        <f t="shared" si="29"/>
        <v>98.188435925105779</v>
      </c>
      <c r="U150" s="4">
        <f t="shared" si="28"/>
        <v>-3.9638461606851111E-3</v>
      </c>
      <c r="V150" s="5">
        <f>T150/MAX($T$14:T150)-1</f>
        <v>-3.1561738880793277E-2</v>
      </c>
      <c r="Y150" s="3" t="s">
        <v>24</v>
      </c>
      <c r="Z150" s="3">
        <v>43719</v>
      </c>
      <c r="AA150" s="3">
        <v>10689722</v>
      </c>
      <c r="AB150" s="3"/>
      <c r="AD150" s="3"/>
    </row>
    <row r="151" spans="1:30" x14ac:dyDescent="0.25">
      <c r="A151" s="3">
        <v>43719</v>
      </c>
      <c r="B151">
        <v>8406941</v>
      </c>
      <c r="C151">
        <v>9523832</v>
      </c>
      <c r="D151">
        <v>9852132</v>
      </c>
      <c r="E151">
        <v>11009942</v>
      </c>
      <c r="F151">
        <v>8952436</v>
      </c>
      <c r="G151">
        <v>9843311</v>
      </c>
      <c r="H151">
        <v>10487348</v>
      </c>
      <c r="I151">
        <v>10689722</v>
      </c>
      <c r="K151" s="5">
        <f t="shared" si="21"/>
        <v>6.5774634391946307E-4</v>
      </c>
      <c r="L151" s="5">
        <f t="shared" si="22"/>
        <v>-1.9364283910290325E-3</v>
      </c>
      <c r="M151" s="5">
        <f t="shared" si="23"/>
        <v>6.3061634749739248E-4</v>
      </c>
      <c r="N151" s="5">
        <f t="shared" si="24"/>
        <v>6.1600463284916529E-4</v>
      </c>
      <c r="O151" s="5">
        <f t="shared" si="25"/>
        <v>6.5768354110051774E-4</v>
      </c>
      <c r="P151" s="5">
        <f t="shared" si="26"/>
        <v>-1.9364437228267528E-3</v>
      </c>
      <c r="Q151" s="5">
        <f t="shared" si="27"/>
        <v>6.3058530510118338E-4</v>
      </c>
      <c r="R151" s="5">
        <f t="shared" si="27"/>
        <v>6.1611099358427346E-4</v>
      </c>
      <c r="T151" s="7">
        <f t="shared" si="29"/>
        <v>98.187648884040158</v>
      </c>
      <c r="U151" s="4">
        <f t="shared" si="28"/>
        <v>-8.0156187254737388E-6</v>
      </c>
      <c r="V151" s="5">
        <f>T151/MAX($T$14:T151)-1</f>
        <v>-3.1569501512653475E-2</v>
      </c>
      <c r="Y151" s="3" t="s">
        <v>24</v>
      </c>
      <c r="Z151" s="3">
        <v>43720</v>
      </c>
      <c r="AA151" s="3">
        <v>10688653</v>
      </c>
      <c r="AB151" s="3"/>
      <c r="AD151" s="3"/>
    </row>
    <row r="152" spans="1:30" x14ac:dyDescent="0.25">
      <c r="A152" s="3">
        <v>43720</v>
      </c>
      <c r="B152">
        <v>8411920</v>
      </c>
      <c r="C152">
        <v>9559771</v>
      </c>
      <c r="D152">
        <v>9852132</v>
      </c>
      <c r="E152">
        <v>11087607</v>
      </c>
      <c r="F152">
        <v>8958060</v>
      </c>
      <c r="G152">
        <v>9864282</v>
      </c>
      <c r="H152">
        <v>10487348</v>
      </c>
      <c r="I152">
        <v>10688653</v>
      </c>
      <c r="K152" s="5">
        <f t="shared" si="21"/>
        <v>5.922487144849331E-4</v>
      </c>
      <c r="L152" s="5">
        <f t="shared" si="22"/>
        <v>3.7735860943368671E-3</v>
      </c>
      <c r="M152" s="5">
        <f t="shared" si="23"/>
        <v>0</v>
      </c>
      <c r="N152" s="5">
        <f t="shared" si="24"/>
        <v>7.0540789406519089E-3</v>
      </c>
      <c r="O152" s="5">
        <f t="shared" si="25"/>
        <v>6.2820890314108091E-4</v>
      </c>
      <c r="P152" s="5">
        <f t="shared" si="26"/>
        <v>2.1304823143351026E-3</v>
      </c>
      <c r="Q152" s="5">
        <f t="shared" si="27"/>
        <v>0</v>
      </c>
      <c r="R152" s="5">
        <f t="shared" si="27"/>
        <v>-1.0000260062892341E-4</v>
      </c>
      <c r="T152" s="7">
        <f t="shared" si="29"/>
        <v>98.360441992280457</v>
      </c>
      <c r="U152" s="4">
        <f t="shared" si="28"/>
        <v>1.7598252957901211E-3</v>
      </c>
      <c r="V152" s="5">
        <f>T152/MAX($T$14:T152)-1</f>
        <v>-2.9865233024200744E-2</v>
      </c>
      <c r="Y152" s="3" t="s">
        <v>24</v>
      </c>
      <c r="Z152" s="3">
        <v>43721</v>
      </c>
      <c r="AA152" s="3">
        <v>10683492</v>
      </c>
      <c r="AB152" s="3"/>
      <c r="AD152" s="3"/>
    </row>
    <row r="153" spans="1:30" x14ac:dyDescent="0.25">
      <c r="A153" s="3">
        <v>43721</v>
      </c>
      <c r="B153">
        <v>8413363</v>
      </c>
      <c r="C153">
        <v>9573975</v>
      </c>
      <c r="D153">
        <v>9850055</v>
      </c>
      <c r="E153">
        <v>11089520</v>
      </c>
      <c r="F153">
        <v>8952867</v>
      </c>
      <c r="G153">
        <v>9871519</v>
      </c>
      <c r="H153">
        <v>10485138</v>
      </c>
      <c r="I153">
        <v>10683492</v>
      </c>
      <c r="K153" s="5">
        <f t="shared" si="21"/>
        <v>1.7154228761095958E-4</v>
      </c>
      <c r="L153" s="5">
        <f t="shared" si="22"/>
        <v>1.4858096496244144E-3</v>
      </c>
      <c r="M153" s="5">
        <f t="shared" si="23"/>
        <v>-2.1081731345051757E-4</v>
      </c>
      <c r="N153" s="5">
        <f t="shared" si="24"/>
        <v>1.7253497531077855E-4</v>
      </c>
      <c r="O153" s="5">
        <f t="shared" si="25"/>
        <v>-5.7970140856389296E-4</v>
      </c>
      <c r="P153" s="5">
        <f t="shared" si="26"/>
        <v>7.3365704670647069E-4</v>
      </c>
      <c r="Q153" s="5">
        <f t="shared" si="27"/>
        <v>-2.1073011022421095E-4</v>
      </c>
      <c r="R153" s="5">
        <f t="shared" si="27"/>
        <v>-4.8284849363156024E-4</v>
      </c>
      <c r="T153" s="7">
        <f t="shared" si="29"/>
        <v>98.373713848276267</v>
      </c>
      <c r="U153" s="4">
        <f t="shared" si="28"/>
        <v>1.3493082917280519E-4</v>
      </c>
      <c r="V153" s="5">
        <f>T153/MAX($T$14:T153)-1</f>
        <v>-2.9734331935683422E-2</v>
      </c>
      <c r="Y153" s="3" t="s">
        <v>24</v>
      </c>
      <c r="Z153" s="3">
        <v>43724</v>
      </c>
      <c r="AA153" s="3">
        <v>10629625</v>
      </c>
      <c r="AB153" s="3"/>
      <c r="AD153" s="3"/>
    </row>
    <row r="154" spans="1:30" x14ac:dyDescent="0.25">
      <c r="A154" s="3">
        <v>43724</v>
      </c>
      <c r="B154">
        <v>8383857</v>
      </c>
      <c r="C154">
        <v>9480597</v>
      </c>
      <c r="D154">
        <v>9809771</v>
      </c>
      <c r="E154">
        <v>11033606</v>
      </c>
      <c r="F154">
        <v>8921469</v>
      </c>
      <c r="G154">
        <v>9775239</v>
      </c>
      <c r="H154">
        <v>10442256</v>
      </c>
      <c r="I154">
        <v>10629625</v>
      </c>
      <c r="K154" s="5">
        <f t="shared" si="21"/>
        <v>-3.5070399315945133E-3</v>
      </c>
      <c r="L154" s="5">
        <f t="shared" si="22"/>
        <v>-9.7533156290882106E-3</v>
      </c>
      <c r="M154" s="5">
        <f t="shared" si="23"/>
        <v>-4.0897233568746305E-3</v>
      </c>
      <c r="N154" s="5">
        <f t="shared" si="24"/>
        <v>-5.0420577265742894E-3</v>
      </c>
      <c r="O154" s="5">
        <f t="shared" si="25"/>
        <v>-3.5070329984796533E-3</v>
      </c>
      <c r="P154" s="5">
        <f t="shared" si="26"/>
        <v>-9.7533115217627309E-3</v>
      </c>
      <c r="Q154" s="5">
        <f t="shared" si="27"/>
        <v>-4.0897888039241881E-3</v>
      </c>
      <c r="R154" s="5">
        <f t="shared" si="27"/>
        <v>-5.0420780022112366E-3</v>
      </c>
      <c r="T154" s="7">
        <f t="shared" si="29"/>
        <v>97.823013519259703</v>
      </c>
      <c r="U154" s="4">
        <f t="shared" si="28"/>
        <v>-5.5980434963136816E-3</v>
      </c>
      <c r="V154" s="5">
        <f>T154/MAX($T$14:T154)-1</f>
        <v>-3.5165921348487283E-2</v>
      </c>
      <c r="Y154" s="3" t="s">
        <v>24</v>
      </c>
      <c r="Z154" s="3">
        <v>43725</v>
      </c>
      <c r="AA154" s="3">
        <v>10721803</v>
      </c>
      <c r="AB154" s="3"/>
      <c r="AD154" s="3"/>
    </row>
    <row r="155" spans="1:30" x14ac:dyDescent="0.25">
      <c r="A155" s="3">
        <v>43725</v>
      </c>
      <c r="B155">
        <v>8504849</v>
      </c>
      <c r="C155">
        <v>9579619</v>
      </c>
      <c r="D155">
        <v>9909003</v>
      </c>
      <c r="E155">
        <v>11129287</v>
      </c>
      <c r="F155">
        <v>9050219</v>
      </c>
      <c r="G155">
        <v>9877338</v>
      </c>
      <c r="H155">
        <v>10547887</v>
      </c>
      <c r="I155">
        <v>10721803</v>
      </c>
      <c r="K155" s="5">
        <f t="shared" si="21"/>
        <v>1.4431543858632212E-2</v>
      </c>
      <c r="L155" s="5">
        <f t="shared" si="22"/>
        <v>1.044470089805527E-2</v>
      </c>
      <c r="M155" s="5">
        <f t="shared" si="23"/>
        <v>1.0115628591126136E-2</v>
      </c>
      <c r="N155" s="5">
        <f t="shared" si="24"/>
        <v>8.6717796520918711E-3</v>
      </c>
      <c r="O155" s="5">
        <f t="shared" si="25"/>
        <v>1.4431479838129757E-2</v>
      </c>
      <c r="P155" s="5">
        <f t="shared" si="26"/>
        <v>1.0444655112780366E-2</v>
      </c>
      <c r="Q155" s="5">
        <f t="shared" si="27"/>
        <v>1.0115725950407661E-2</v>
      </c>
      <c r="R155" s="5">
        <f t="shared" si="27"/>
        <v>8.6718016863247538E-3</v>
      </c>
      <c r="T155" s="7">
        <f t="shared" si="29"/>
        <v>98.890841165924869</v>
      </c>
      <c r="U155" s="4">
        <f t="shared" si="28"/>
        <v>1.0915914448443503E-2</v>
      </c>
      <c r="V155" s="5">
        <f>T155/MAX($T$14:T155)-1</f>
        <v>-2.4633875088984625E-2</v>
      </c>
      <c r="Y155" s="3" t="s">
        <v>24</v>
      </c>
      <c r="Z155" s="3">
        <v>43726</v>
      </c>
      <c r="AA155" s="3">
        <v>10645534</v>
      </c>
      <c r="AB155" s="3"/>
      <c r="AD155" s="3"/>
    </row>
    <row r="156" spans="1:30" x14ac:dyDescent="0.25">
      <c r="A156" s="3">
        <v>43726</v>
      </c>
      <c r="B156">
        <v>8445727</v>
      </c>
      <c r="C156">
        <v>9482395</v>
      </c>
      <c r="D156">
        <v>9851508</v>
      </c>
      <c r="E156">
        <v>11050120</v>
      </c>
      <c r="F156">
        <v>8987306</v>
      </c>
      <c r="G156">
        <v>9777093</v>
      </c>
      <c r="H156">
        <v>10486684</v>
      </c>
      <c r="I156">
        <v>10645534</v>
      </c>
      <c r="K156" s="5">
        <f t="shared" si="21"/>
        <v>-6.9515637491035509E-3</v>
      </c>
      <c r="L156" s="5">
        <f t="shared" si="22"/>
        <v>-1.0149046637449755E-2</v>
      </c>
      <c r="M156" s="5">
        <f t="shared" si="23"/>
        <v>-5.8022991818652558E-3</v>
      </c>
      <c r="N156" s="5">
        <f t="shared" si="24"/>
        <v>-7.1133936971883305E-3</v>
      </c>
      <c r="O156" s="5">
        <f t="shared" si="25"/>
        <v>-6.9515444874870269E-3</v>
      </c>
      <c r="P156" s="5">
        <f t="shared" si="26"/>
        <v>-1.0148989535439634E-2</v>
      </c>
      <c r="Q156" s="5">
        <f t="shared" si="27"/>
        <v>-5.8023943563293434E-3</v>
      </c>
      <c r="R156" s="5">
        <f t="shared" si="27"/>
        <v>-7.1134491092589291E-3</v>
      </c>
      <c r="T156" s="7">
        <f t="shared" si="29"/>
        <v>98.148755878772292</v>
      </c>
      <c r="U156" s="4">
        <f t="shared" si="28"/>
        <v>-7.5040850942652282E-3</v>
      </c>
      <c r="V156" s="5">
        <f>T156/MAX($T$14:T156)-1</f>
        <v>-3.1953105488380706E-2</v>
      </c>
      <c r="Y156" s="3" t="s">
        <v>24</v>
      </c>
      <c r="Z156" s="3">
        <v>43727</v>
      </c>
      <c r="AA156" s="3">
        <v>10646712</v>
      </c>
      <c r="AB156" s="3"/>
      <c r="AD156" s="3"/>
    </row>
    <row r="157" spans="1:30" x14ac:dyDescent="0.25">
      <c r="A157" s="3">
        <v>43727</v>
      </c>
      <c r="B157">
        <v>8598043</v>
      </c>
      <c r="C157">
        <v>9527099</v>
      </c>
      <c r="D157">
        <v>9855581</v>
      </c>
      <c r="E157">
        <v>10995087</v>
      </c>
      <c r="F157">
        <v>9019430</v>
      </c>
      <c r="G157">
        <v>9836398</v>
      </c>
      <c r="H157">
        <v>10508182</v>
      </c>
      <c r="I157">
        <v>10646712</v>
      </c>
      <c r="K157" s="5">
        <f t="shared" si="21"/>
        <v>1.8034681916666351E-2</v>
      </c>
      <c r="L157" s="5">
        <f t="shared" si="22"/>
        <v>4.714420776607664E-3</v>
      </c>
      <c r="M157" s="5">
        <f t="shared" si="23"/>
        <v>4.1343924199210846E-4</v>
      </c>
      <c r="N157" s="5">
        <f t="shared" si="24"/>
        <v>-4.9803079061584432E-3</v>
      </c>
      <c r="O157" s="5">
        <f t="shared" si="25"/>
        <v>3.5743747903989043E-3</v>
      </c>
      <c r="P157" s="5">
        <f t="shared" si="26"/>
        <v>6.0657088973175011E-3</v>
      </c>
      <c r="Q157" s="5">
        <f t="shared" si="27"/>
        <v>2.0500283979187905E-3</v>
      </c>
      <c r="R157" s="5">
        <f t="shared" si="27"/>
        <v>1.1065673173371593E-4</v>
      </c>
      <c r="T157" s="7">
        <f t="shared" si="29"/>
        <v>98.516605182133716</v>
      </c>
      <c r="U157" s="4">
        <f t="shared" si="28"/>
        <v>3.747875355809574E-3</v>
      </c>
      <c r="V157" s="5">
        <f>T157/MAX($T$14:T157)-1</f>
        <v>-2.8324986389172579E-2</v>
      </c>
      <c r="Y157" s="3" t="s">
        <v>24</v>
      </c>
      <c r="Z157" s="3">
        <v>43728</v>
      </c>
      <c r="AA157" s="3">
        <v>10660004</v>
      </c>
      <c r="AB157" s="3"/>
      <c r="AD157" s="3"/>
    </row>
    <row r="158" spans="1:30" x14ac:dyDescent="0.25">
      <c r="A158" s="3">
        <v>43728</v>
      </c>
      <c r="B158">
        <v>8890461</v>
      </c>
      <c r="C158">
        <v>9851114</v>
      </c>
      <c r="D158">
        <v>9909600</v>
      </c>
      <c r="E158">
        <v>11012061</v>
      </c>
      <c r="F158">
        <v>9318170</v>
      </c>
      <c r="G158">
        <v>10162970</v>
      </c>
      <c r="H158">
        <v>10556860</v>
      </c>
      <c r="I158">
        <v>10660004</v>
      </c>
      <c r="K158" s="5">
        <f t="shared" si="21"/>
        <v>3.4009832237405613E-2</v>
      </c>
      <c r="L158" s="5">
        <f t="shared" si="22"/>
        <v>3.4009828175397327E-2</v>
      </c>
      <c r="M158" s="5">
        <f t="shared" si="23"/>
        <v>5.4810568752872157E-3</v>
      </c>
      <c r="N158" s="5">
        <f t="shared" si="24"/>
        <v>1.5437804175628678E-3</v>
      </c>
      <c r="O158" s="5">
        <f t="shared" si="25"/>
        <v>3.312182698906696E-2</v>
      </c>
      <c r="P158" s="5">
        <f t="shared" si="26"/>
        <v>3.3200364605010968E-2</v>
      </c>
      <c r="Q158" s="5">
        <f t="shared" si="27"/>
        <v>4.6323902650333704E-3</v>
      </c>
      <c r="R158" s="5">
        <f t="shared" si="27"/>
        <v>1.2484605575882046E-3</v>
      </c>
      <c r="T158" s="7">
        <f t="shared" si="29"/>
        <v>100.32989615391799</v>
      </c>
      <c r="U158" s="4">
        <f t="shared" si="28"/>
        <v>1.8405942515294066E-2</v>
      </c>
      <c r="V158" s="5">
        <f>T158/MAX($T$14:T158)-1</f>
        <v>-1.0440391945104155E-2</v>
      </c>
      <c r="Y158" s="3" t="s">
        <v>24</v>
      </c>
      <c r="Z158" s="3">
        <v>43731</v>
      </c>
      <c r="AA158" s="3">
        <v>10842950</v>
      </c>
      <c r="AB158" s="3"/>
      <c r="AD158" s="3"/>
    </row>
    <row r="159" spans="1:30" x14ac:dyDescent="0.25">
      <c r="A159" s="3">
        <v>43731</v>
      </c>
      <c r="B159">
        <v>9121023</v>
      </c>
      <c r="C159">
        <v>10077197</v>
      </c>
      <c r="D159">
        <v>10094769</v>
      </c>
      <c r="E159">
        <v>11201048</v>
      </c>
      <c r="F159">
        <v>9559824</v>
      </c>
      <c r="G159">
        <v>10396210</v>
      </c>
      <c r="H159">
        <v>10754125</v>
      </c>
      <c r="I159">
        <v>10842950</v>
      </c>
      <c r="K159" s="5">
        <f t="shared" si="21"/>
        <v>2.5933638311893992E-2</v>
      </c>
      <c r="L159" s="5">
        <f t="shared" si="22"/>
        <v>2.2949993269796742E-2</v>
      </c>
      <c r="M159" s="5">
        <f t="shared" si="23"/>
        <v>1.8685819811092186E-2</v>
      </c>
      <c r="N159" s="5">
        <f t="shared" si="24"/>
        <v>1.716181920895643E-2</v>
      </c>
      <c r="O159" s="5">
        <f t="shared" si="25"/>
        <v>2.5933632891436798E-2</v>
      </c>
      <c r="P159" s="5">
        <f t="shared" si="26"/>
        <v>2.2949984108975974E-2</v>
      </c>
      <c r="Q159" s="5">
        <f t="shared" si="27"/>
        <v>1.8685953967372937E-2</v>
      </c>
      <c r="R159" s="5">
        <f t="shared" si="27"/>
        <v>1.7161907256320053E-2</v>
      </c>
      <c r="T159" s="7">
        <f t="shared" si="29"/>
        <v>102.4551686528748</v>
      </c>
      <c r="U159" s="4">
        <f t="shared" si="28"/>
        <v>2.1182843603230639E-2</v>
      </c>
      <c r="V159" s="5">
        <f>T159/MAX($T$14:T159)-1</f>
        <v>0</v>
      </c>
      <c r="Y159" s="3" t="s">
        <v>24</v>
      </c>
      <c r="Z159" s="3">
        <v>43732</v>
      </c>
      <c r="AA159" s="3">
        <v>10842095</v>
      </c>
      <c r="AB159" s="3"/>
      <c r="AD159" s="3"/>
    </row>
    <row r="160" spans="1:30" x14ac:dyDescent="0.25">
      <c r="A160" s="3">
        <v>43732</v>
      </c>
      <c r="B160">
        <v>9084369</v>
      </c>
      <c r="C160">
        <v>10075239</v>
      </c>
      <c r="D160">
        <v>10070241</v>
      </c>
      <c r="E160">
        <v>11200166</v>
      </c>
      <c r="F160">
        <v>9521407</v>
      </c>
      <c r="G160">
        <v>10394191</v>
      </c>
      <c r="H160">
        <v>10727994</v>
      </c>
      <c r="I160">
        <v>10842095</v>
      </c>
      <c r="K160" s="5">
        <f t="shared" si="21"/>
        <v>-4.01862817361609E-3</v>
      </c>
      <c r="L160" s="5">
        <f t="shared" si="22"/>
        <v>-1.9430006181286874E-4</v>
      </c>
      <c r="M160" s="5">
        <f t="shared" si="23"/>
        <v>-2.429773281587666E-3</v>
      </c>
      <c r="N160" s="5">
        <f t="shared" si="24"/>
        <v>-7.8742631939410224E-5</v>
      </c>
      <c r="O160" s="5">
        <f t="shared" si="25"/>
        <v>-4.0185886267362081E-3</v>
      </c>
      <c r="P160" s="5">
        <f t="shared" si="26"/>
        <v>-1.9420538830983158E-4</v>
      </c>
      <c r="Q160" s="5">
        <f t="shared" si="27"/>
        <v>-2.4298583101832749E-3</v>
      </c>
      <c r="R160" s="5">
        <f t="shared" si="27"/>
        <v>-7.8853079650831326E-5</v>
      </c>
      <c r="T160" s="7">
        <f t="shared" si="29"/>
        <v>102.28300619490851</v>
      </c>
      <c r="U160" s="4">
        <f t="shared" si="28"/>
        <v>-1.6803686942295226E-3</v>
      </c>
      <c r="V160" s="5">
        <f>T160/MAX($T$14:T160)-1</f>
        <v>-1.6803686942294949E-3</v>
      </c>
      <c r="Y160" s="3" t="s">
        <v>24</v>
      </c>
      <c r="Z160" s="3">
        <v>43733</v>
      </c>
      <c r="AA160" s="3">
        <v>10832488</v>
      </c>
      <c r="AB160" s="3"/>
      <c r="AD160" s="3"/>
    </row>
    <row r="161" spans="1:30" x14ac:dyDescent="0.25">
      <c r="A161" s="3">
        <v>43733</v>
      </c>
      <c r="B161">
        <v>9113555</v>
      </c>
      <c r="C161">
        <v>10109793</v>
      </c>
      <c r="D161">
        <v>10117700</v>
      </c>
      <c r="E161">
        <v>11190241</v>
      </c>
      <c r="F161">
        <v>9551997</v>
      </c>
      <c r="G161">
        <v>10429838</v>
      </c>
      <c r="H161">
        <v>10778554</v>
      </c>
      <c r="I161">
        <v>10832488</v>
      </c>
      <c r="K161" s="5">
        <f t="shared" si="21"/>
        <v>3.2127712998006874E-3</v>
      </c>
      <c r="L161" s="5">
        <f t="shared" si="22"/>
        <v>3.4295960621877342E-3</v>
      </c>
      <c r="M161" s="5">
        <f t="shared" si="23"/>
        <v>4.7127968436901924E-3</v>
      </c>
      <c r="N161" s="5">
        <f t="shared" si="24"/>
        <v>-8.8614758031269059E-4</v>
      </c>
      <c r="O161" s="5">
        <f t="shared" si="25"/>
        <v>3.2127604670191268E-3</v>
      </c>
      <c r="P161" s="5">
        <f t="shared" si="26"/>
        <v>3.4295117340059633E-3</v>
      </c>
      <c r="Q161" s="5">
        <f t="shared" si="27"/>
        <v>4.7129034561355088E-3</v>
      </c>
      <c r="R161" s="5">
        <f t="shared" si="27"/>
        <v>-8.8608336304007995E-4</v>
      </c>
      <c r="T161" s="7">
        <f t="shared" si="29"/>
        <v>102.55070778544869</v>
      </c>
      <c r="U161" s="4">
        <f t="shared" si="28"/>
        <v>2.6172636149358053E-3</v>
      </c>
      <c r="V161" s="5">
        <f>T161/MAX($T$14:T161)-1</f>
        <v>0</v>
      </c>
      <c r="Y161" s="3" t="s">
        <v>24</v>
      </c>
      <c r="Z161" s="3">
        <v>43734</v>
      </c>
      <c r="AA161" s="3">
        <v>10756723</v>
      </c>
      <c r="AB161" s="3"/>
      <c r="AD161" s="3"/>
    </row>
    <row r="162" spans="1:30" x14ac:dyDescent="0.25">
      <c r="A162" s="3">
        <v>43734</v>
      </c>
      <c r="B162">
        <v>9030611</v>
      </c>
      <c r="C162">
        <v>9955334</v>
      </c>
      <c r="D162">
        <v>9963506</v>
      </c>
      <c r="E162">
        <v>11065547</v>
      </c>
      <c r="F162">
        <v>9479935</v>
      </c>
      <c r="G162">
        <v>10344164</v>
      </c>
      <c r="H162">
        <v>10689316</v>
      </c>
      <c r="I162">
        <v>10756723</v>
      </c>
      <c r="K162" s="5">
        <f t="shared" si="21"/>
        <v>-9.1011685341231274E-3</v>
      </c>
      <c r="L162" s="5">
        <f t="shared" si="22"/>
        <v>-1.5278156535944887E-2</v>
      </c>
      <c r="M162" s="5">
        <f t="shared" si="23"/>
        <v>-1.5240024906846394E-2</v>
      </c>
      <c r="N162" s="5">
        <f t="shared" si="24"/>
        <v>-1.11431022799241E-2</v>
      </c>
      <c r="O162" s="5">
        <f t="shared" si="25"/>
        <v>-7.5441815988844807E-3</v>
      </c>
      <c r="P162" s="5">
        <f t="shared" si="26"/>
        <v>-8.2143174227634619E-3</v>
      </c>
      <c r="Q162" s="5">
        <f t="shared" si="27"/>
        <v>-8.2792181585767954E-3</v>
      </c>
      <c r="R162" s="5">
        <f t="shared" si="27"/>
        <v>-6.9942380734693277E-3</v>
      </c>
      <c r="T162" s="7">
        <f t="shared" si="29"/>
        <v>101.50219848756163</v>
      </c>
      <c r="U162" s="4">
        <f t="shared" si="28"/>
        <v>-1.0224300938816572E-2</v>
      </c>
      <c r="V162" s="5">
        <f>T162/MAX($T$14:T162)-1</f>
        <v>-1.0224300938816544E-2</v>
      </c>
      <c r="Y162" s="3" t="s">
        <v>24</v>
      </c>
      <c r="Z162" s="3">
        <v>43735</v>
      </c>
      <c r="AA162" s="3">
        <v>10740375</v>
      </c>
      <c r="AB162" s="3"/>
      <c r="AD162" s="3"/>
    </row>
    <row r="163" spans="1:30" x14ac:dyDescent="0.25">
      <c r="A163" s="3">
        <v>43735</v>
      </c>
      <c r="B163">
        <v>9009533</v>
      </c>
      <c r="C163">
        <v>9955334</v>
      </c>
      <c r="D163">
        <v>9953549</v>
      </c>
      <c r="E163">
        <v>11065547</v>
      </c>
      <c r="F163">
        <v>9442511</v>
      </c>
      <c r="G163">
        <v>10328143</v>
      </c>
      <c r="H163">
        <v>10662395</v>
      </c>
      <c r="I163">
        <v>10740375</v>
      </c>
      <c r="K163" s="5">
        <f t="shared" si="21"/>
        <v>-2.3340613387067277E-3</v>
      </c>
      <c r="L163" s="5">
        <f t="shared" si="22"/>
        <v>0</v>
      </c>
      <c r="M163" s="5">
        <f t="shared" si="23"/>
        <v>-9.9934701700388207E-4</v>
      </c>
      <c r="N163" s="5">
        <f t="shared" si="24"/>
        <v>0</v>
      </c>
      <c r="O163" s="5">
        <f t="shared" si="25"/>
        <v>-3.9477063925016376E-3</v>
      </c>
      <c r="P163" s="5">
        <f t="shared" si="26"/>
        <v>-1.5487960167684944E-3</v>
      </c>
      <c r="Q163" s="5">
        <f t="shared" si="27"/>
        <v>-2.518496038474316E-3</v>
      </c>
      <c r="R163" s="5">
        <f t="shared" si="27"/>
        <v>-1.5197937141264717E-3</v>
      </c>
      <c r="T163" s="7">
        <f t="shared" si="29"/>
        <v>101.33892965717247</v>
      </c>
      <c r="U163" s="4">
        <f t="shared" si="28"/>
        <v>-1.6085250646976912E-3</v>
      </c>
      <c r="V163" s="5">
        <f>T163/MAX($T$14:T163)-1</f>
        <v>-1.1816379959185053E-2</v>
      </c>
      <c r="Y163" s="3" t="s">
        <v>24</v>
      </c>
      <c r="Z163" s="3">
        <v>43738</v>
      </c>
      <c r="AA163" s="3">
        <v>10705670</v>
      </c>
      <c r="AB163" s="3"/>
      <c r="AD163" s="3"/>
    </row>
    <row r="164" spans="1:30" x14ac:dyDescent="0.25">
      <c r="A164" s="3">
        <v>43738</v>
      </c>
      <c r="B164">
        <v>8954137</v>
      </c>
      <c r="C164">
        <v>9898821</v>
      </c>
      <c r="D164">
        <v>9911710</v>
      </c>
      <c r="E164">
        <v>11029791</v>
      </c>
      <c r="F164">
        <v>9384453</v>
      </c>
      <c r="G164">
        <v>10269514</v>
      </c>
      <c r="H164">
        <v>10617577</v>
      </c>
      <c r="I164">
        <v>10705670</v>
      </c>
      <c r="K164" s="5">
        <f t="shared" si="21"/>
        <v>-6.1485983790724452E-3</v>
      </c>
      <c r="L164" s="5">
        <f t="shared" si="22"/>
        <v>-5.6766553487808125E-3</v>
      </c>
      <c r="M164" s="5">
        <f t="shared" si="23"/>
        <v>-4.2034253310050396E-3</v>
      </c>
      <c r="N164" s="5">
        <f t="shared" si="24"/>
        <v>-3.2312907802930502E-3</v>
      </c>
      <c r="O164" s="5">
        <f t="shared" si="25"/>
        <v>-6.1485763691458972E-3</v>
      </c>
      <c r="P164" s="5">
        <f t="shared" si="26"/>
        <v>-5.6766255076057259E-3</v>
      </c>
      <c r="Q164" s="5">
        <f t="shared" si="27"/>
        <v>-4.2033708186575147E-3</v>
      </c>
      <c r="R164" s="5">
        <f t="shared" si="27"/>
        <v>-3.2312652025651145E-3</v>
      </c>
      <c r="T164" s="7">
        <f t="shared" si="29"/>
        <v>100.85098514633742</v>
      </c>
      <c r="U164" s="4">
        <f t="shared" si="28"/>
        <v>-4.8149759671407E-3</v>
      </c>
      <c r="V164" s="5">
        <f>T164/MAX($T$14:T164)-1</f>
        <v>-1.6574460340803787E-2</v>
      </c>
      <c r="Y164" s="3" t="s">
        <v>24</v>
      </c>
      <c r="Z164" s="3">
        <v>43739</v>
      </c>
      <c r="AA164" s="3">
        <v>10775217</v>
      </c>
      <c r="AB164" s="3"/>
      <c r="AD164" s="3"/>
    </row>
    <row r="165" spans="1:30" x14ac:dyDescent="0.25">
      <c r="A165" s="3">
        <v>43739</v>
      </c>
      <c r="B165">
        <v>9071703</v>
      </c>
      <c r="C165">
        <v>9985535</v>
      </c>
      <c r="D165">
        <v>10045471</v>
      </c>
      <c r="E165">
        <v>11101444</v>
      </c>
      <c r="F165">
        <v>9507669</v>
      </c>
      <c r="G165">
        <v>10359475</v>
      </c>
      <c r="H165">
        <v>10760863</v>
      </c>
      <c r="I165">
        <v>10775217</v>
      </c>
      <c r="K165" s="5">
        <f t="shared" si="21"/>
        <v>1.3129796874897126E-2</v>
      </c>
      <c r="L165" s="5">
        <f t="shared" si="22"/>
        <v>8.7600331393000719E-3</v>
      </c>
      <c r="M165" s="5">
        <f t="shared" si="23"/>
        <v>1.3495249558350686E-2</v>
      </c>
      <c r="N165" s="5">
        <f t="shared" si="24"/>
        <v>6.496315297361388E-3</v>
      </c>
      <c r="O165" s="5">
        <f t="shared" si="25"/>
        <v>1.3129800959096993E-2</v>
      </c>
      <c r="P165" s="5">
        <f t="shared" si="26"/>
        <v>8.7600055854639702E-3</v>
      </c>
      <c r="Q165" s="5">
        <f t="shared" si="27"/>
        <v>1.3495169378098248E-2</v>
      </c>
      <c r="R165" s="5">
        <f t="shared" si="27"/>
        <v>6.4962772063774654E-3</v>
      </c>
      <c r="T165" s="7">
        <f t="shared" si="29"/>
        <v>101.90692834248236</v>
      </c>
      <c r="U165" s="4">
        <f t="shared" si="28"/>
        <v>1.0470330999868244E-2</v>
      </c>
      <c r="V165" s="5">
        <f>T165/MAX($T$14:T165)-1</f>
        <v>-6.2776694268480426E-3</v>
      </c>
      <c r="Y165" s="3" t="s">
        <v>24</v>
      </c>
      <c r="Z165" s="3">
        <v>43741</v>
      </c>
      <c r="AA165" s="3">
        <v>11006813</v>
      </c>
      <c r="AB165" s="3"/>
      <c r="AD165" s="3"/>
    </row>
    <row r="166" spans="1:30" x14ac:dyDescent="0.25">
      <c r="A166" s="3">
        <v>43741</v>
      </c>
      <c r="B166">
        <v>9246207</v>
      </c>
      <c r="C166">
        <v>10127574</v>
      </c>
      <c r="D166">
        <v>10215042</v>
      </c>
      <c r="E166">
        <v>11282900</v>
      </c>
      <c r="F166">
        <v>9726959</v>
      </c>
      <c r="G166">
        <v>10559427</v>
      </c>
      <c r="H166">
        <v>10997414</v>
      </c>
      <c r="I166">
        <v>11006813</v>
      </c>
      <c r="K166" s="5">
        <f t="shared" si="21"/>
        <v>1.9236079488051949E-2</v>
      </c>
      <c r="L166" s="5">
        <f t="shared" si="22"/>
        <v>1.4224475704105899E-2</v>
      </c>
      <c r="M166" s="5">
        <f t="shared" si="23"/>
        <v>1.6880343390568653E-2</v>
      </c>
      <c r="N166" s="5">
        <f t="shared" si="24"/>
        <v>1.6345261030907388E-2</v>
      </c>
      <c r="O166" s="5">
        <f t="shared" si="25"/>
        <v>2.3064538742356255E-2</v>
      </c>
      <c r="P166" s="5">
        <f t="shared" si="26"/>
        <v>1.9301364210059013E-2</v>
      </c>
      <c r="Q166" s="5">
        <f t="shared" si="27"/>
        <v>2.1982530583281257E-2</v>
      </c>
      <c r="R166" s="5">
        <f t="shared" si="27"/>
        <v>2.1493395446235519E-2</v>
      </c>
      <c r="T166" s="7">
        <f t="shared" si="29"/>
        <v>103.84988569298626</v>
      </c>
      <c r="U166" s="4">
        <f t="shared" si="28"/>
        <v>1.9065998574445742E-2</v>
      </c>
      <c r="V166" s="5">
        <f>T166/MAX($T$14:T166)-1</f>
        <v>0</v>
      </c>
      <c r="Y166" s="3" t="s">
        <v>24</v>
      </c>
      <c r="Z166" s="3">
        <v>43742</v>
      </c>
      <c r="AA166" s="3">
        <v>11055032</v>
      </c>
      <c r="AB166" s="3"/>
      <c r="AD166" s="3"/>
    </row>
    <row r="167" spans="1:30" x14ac:dyDescent="0.25">
      <c r="A167" s="3">
        <v>43742</v>
      </c>
      <c r="B167">
        <v>9278452</v>
      </c>
      <c r="C167">
        <v>10190743</v>
      </c>
      <c r="D167">
        <v>10250666</v>
      </c>
      <c r="E167">
        <v>11332328</v>
      </c>
      <c r="F167">
        <v>9760881</v>
      </c>
      <c r="G167">
        <v>10625289</v>
      </c>
      <c r="H167">
        <v>11035767</v>
      </c>
      <c r="I167">
        <v>11055032</v>
      </c>
      <c r="K167" s="5">
        <f t="shared" si="21"/>
        <v>3.4873759585958286E-3</v>
      </c>
      <c r="L167" s="5">
        <f t="shared" si="22"/>
        <v>6.2373279128842274E-3</v>
      </c>
      <c r="M167" s="5">
        <f t="shared" si="23"/>
        <v>3.4874061212866181E-3</v>
      </c>
      <c r="N167" s="5">
        <f t="shared" si="24"/>
        <v>4.3807886270372798E-3</v>
      </c>
      <c r="O167" s="5">
        <f t="shared" si="25"/>
        <v>3.4874208886868097E-3</v>
      </c>
      <c r="P167" s="5">
        <f t="shared" si="26"/>
        <v>6.2372702609716502E-3</v>
      </c>
      <c r="Q167" s="5">
        <f t="shared" si="27"/>
        <v>3.487456232892594E-3</v>
      </c>
      <c r="R167" s="5">
        <f t="shared" si="27"/>
        <v>4.3808321264293681E-3</v>
      </c>
      <c r="T167" s="7">
        <f t="shared" si="29"/>
        <v>104.30664187069647</v>
      </c>
      <c r="U167" s="4">
        <f t="shared" si="28"/>
        <v>4.398234766098047E-3</v>
      </c>
      <c r="V167" s="5">
        <f>T167/MAX($T$14:T167)-1</f>
        <v>0</v>
      </c>
      <c r="Y167" s="3" t="s">
        <v>24</v>
      </c>
      <c r="Z167" s="3">
        <v>43745</v>
      </c>
      <c r="AA167" s="3">
        <v>11070347</v>
      </c>
      <c r="AB167" s="3"/>
      <c r="AD167" s="3"/>
    </row>
    <row r="168" spans="1:30" x14ac:dyDescent="0.25">
      <c r="A168" s="3">
        <v>43745</v>
      </c>
      <c r="B168">
        <v>9290648</v>
      </c>
      <c r="C168">
        <v>10174903</v>
      </c>
      <c r="D168">
        <v>10264140</v>
      </c>
      <c r="E168">
        <v>11348027</v>
      </c>
      <c r="F168">
        <v>9773711</v>
      </c>
      <c r="G168">
        <v>10608773</v>
      </c>
      <c r="H168">
        <v>11050273</v>
      </c>
      <c r="I168">
        <v>11070347</v>
      </c>
      <c r="K168" s="5">
        <f t="shared" si="21"/>
        <v>1.3144434006879813E-3</v>
      </c>
      <c r="L168" s="5">
        <f t="shared" si="22"/>
        <v>-1.5543518269472978E-3</v>
      </c>
      <c r="M168" s="5">
        <f t="shared" si="23"/>
        <v>1.3144511780991408E-3</v>
      </c>
      <c r="N168" s="5">
        <f t="shared" si="24"/>
        <v>1.3853287691638627E-3</v>
      </c>
      <c r="O168" s="5">
        <f t="shared" si="25"/>
        <v>1.3144305314243265E-3</v>
      </c>
      <c r="P168" s="5">
        <f t="shared" si="26"/>
        <v>-1.5544047790135851E-3</v>
      </c>
      <c r="Q168" s="5">
        <f t="shared" si="27"/>
        <v>1.3144532681779175E-3</v>
      </c>
      <c r="R168" s="5">
        <f t="shared" si="27"/>
        <v>1.38534198725071E-3</v>
      </c>
      <c r="T168" s="7">
        <f t="shared" si="29"/>
        <v>104.37078644653646</v>
      </c>
      <c r="U168" s="4">
        <f t="shared" si="28"/>
        <v>6.14961566105382E-4</v>
      </c>
      <c r="V168" s="5">
        <f>T168/MAX($T$14:T168)-1</f>
        <v>0</v>
      </c>
      <c r="Y168" s="3" t="s">
        <v>24</v>
      </c>
      <c r="Z168" s="3">
        <v>43747</v>
      </c>
      <c r="AA168" s="3">
        <v>11201203</v>
      </c>
      <c r="AB168" s="3"/>
      <c r="AD168" s="3"/>
    </row>
    <row r="169" spans="1:30" x14ac:dyDescent="0.25">
      <c r="A169" s="3">
        <v>43747</v>
      </c>
      <c r="B169">
        <v>9334177</v>
      </c>
      <c r="C169">
        <v>10372822</v>
      </c>
      <c r="D169">
        <v>10424495</v>
      </c>
      <c r="E169">
        <v>11482166</v>
      </c>
      <c r="F169">
        <v>9819503</v>
      </c>
      <c r="G169">
        <v>10815132</v>
      </c>
      <c r="H169">
        <v>11222909</v>
      </c>
      <c r="I169">
        <v>11201203</v>
      </c>
      <c r="K169" s="5">
        <f t="shared" si="21"/>
        <v>4.6852490805808777E-3</v>
      </c>
      <c r="L169" s="5">
        <f t="shared" si="22"/>
        <v>1.9451684207701936E-2</v>
      </c>
      <c r="M169" s="5">
        <f t="shared" si="23"/>
        <v>1.5622838347879142E-2</v>
      </c>
      <c r="N169" s="5">
        <f t="shared" si="24"/>
        <v>1.1820468879744528E-2</v>
      </c>
      <c r="O169" s="5">
        <f t="shared" si="25"/>
        <v>4.6852214066899212E-3</v>
      </c>
      <c r="P169" s="5">
        <f t="shared" si="26"/>
        <v>1.9451731128566907E-2</v>
      </c>
      <c r="Q169" s="5">
        <f t="shared" si="27"/>
        <v>1.5622781446213985E-2</v>
      </c>
      <c r="R169" s="5">
        <f t="shared" si="27"/>
        <v>1.1820406352212709E-2</v>
      </c>
      <c r="T169" s="7">
        <f t="shared" si="29"/>
        <v>105.71665270646096</v>
      </c>
      <c r="U169" s="4">
        <f t="shared" si="28"/>
        <v>1.2895047606198751E-2</v>
      </c>
      <c r="V169" s="5">
        <f>T169/MAX($T$14:T169)-1</f>
        <v>0</v>
      </c>
      <c r="Y169" s="3" t="s">
        <v>24</v>
      </c>
      <c r="Z169" s="3">
        <v>43748</v>
      </c>
      <c r="AA169" s="3">
        <v>11083669</v>
      </c>
      <c r="AB169" s="3"/>
      <c r="AD169" s="3"/>
    </row>
    <row r="170" spans="1:30" x14ac:dyDescent="0.25">
      <c r="A170" s="3">
        <v>43748</v>
      </c>
      <c r="B170">
        <v>9251097</v>
      </c>
      <c r="C170">
        <v>10192101</v>
      </c>
      <c r="D170">
        <v>10220685</v>
      </c>
      <c r="E170">
        <v>11265155</v>
      </c>
      <c r="F170">
        <v>9754689</v>
      </c>
      <c r="G170">
        <v>10674673</v>
      </c>
      <c r="H170">
        <v>11074330</v>
      </c>
      <c r="I170">
        <v>11083669</v>
      </c>
      <c r="K170" s="5">
        <f t="shared" si="21"/>
        <v>-8.9006240185931507E-3</v>
      </c>
      <c r="L170" s="5">
        <f t="shared" si="22"/>
        <v>-1.7422549042102498E-2</v>
      </c>
      <c r="M170" s="5">
        <f t="shared" si="23"/>
        <v>-1.9551066982141596E-2</v>
      </c>
      <c r="N170" s="5">
        <f t="shared" si="24"/>
        <v>-1.8899831268769374E-2</v>
      </c>
      <c r="O170" s="5">
        <f t="shared" si="25"/>
        <v>-6.6005377257891684E-3</v>
      </c>
      <c r="P170" s="5">
        <f t="shared" si="26"/>
        <v>-1.2987266359763328E-2</v>
      </c>
      <c r="Q170" s="5">
        <f t="shared" si="27"/>
        <v>-1.3238902676658948E-2</v>
      </c>
      <c r="R170" s="5">
        <f t="shared" si="27"/>
        <v>-1.0492980084371273E-2</v>
      </c>
      <c r="T170" s="7">
        <f t="shared" si="29"/>
        <v>104.28823892009278</v>
      </c>
      <c r="U170" s="4">
        <f t="shared" si="28"/>
        <v>-1.3511719769773667E-2</v>
      </c>
      <c r="V170" s="5">
        <f>T170/MAX($T$14:T170)-1</f>
        <v>-1.3511719769773611E-2</v>
      </c>
      <c r="Y170" s="3" t="s">
        <v>24</v>
      </c>
      <c r="Z170" s="3">
        <v>43749</v>
      </c>
      <c r="AA170" s="3">
        <v>11062426</v>
      </c>
      <c r="AB170" s="3"/>
      <c r="AD170" s="3"/>
    </row>
    <row r="171" spans="1:30" x14ac:dyDescent="0.25">
      <c r="A171" s="3">
        <v>43749</v>
      </c>
      <c r="B171">
        <v>9229800</v>
      </c>
      <c r="C171">
        <v>10142659</v>
      </c>
      <c r="D171">
        <v>10183949</v>
      </c>
      <c r="E171">
        <v>11243564</v>
      </c>
      <c r="F171">
        <v>9705574</v>
      </c>
      <c r="G171">
        <v>10593792</v>
      </c>
      <c r="H171">
        <v>11020240</v>
      </c>
      <c r="I171">
        <v>11062426</v>
      </c>
      <c r="K171" s="5">
        <f t="shared" si="21"/>
        <v>-2.3021053611264053E-3</v>
      </c>
      <c r="L171" s="5">
        <f t="shared" si="22"/>
        <v>-4.8510115824008659E-3</v>
      </c>
      <c r="M171" s="5">
        <f t="shared" si="23"/>
        <v>-3.5942796397697707E-3</v>
      </c>
      <c r="N171" s="5">
        <f t="shared" si="24"/>
        <v>-1.9166181024584672E-3</v>
      </c>
      <c r="O171" s="5">
        <f t="shared" si="25"/>
        <v>-5.0350144427977472E-3</v>
      </c>
      <c r="P171" s="5">
        <f t="shared" si="26"/>
        <v>-7.5769065712832928E-3</v>
      </c>
      <c r="Q171" s="5">
        <f t="shared" si="27"/>
        <v>-4.8842683936635156E-3</v>
      </c>
      <c r="R171" s="5">
        <f t="shared" si="27"/>
        <v>-1.9166036084260485E-3</v>
      </c>
      <c r="T171" s="7">
        <f t="shared" si="29"/>
        <v>103.87008469691624</v>
      </c>
      <c r="U171" s="4">
        <f t="shared" si="28"/>
        <v>-4.0096009627407642E-3</v>
      </c>
      <c r="V171" s="5">
        <f>T171/MAX($T$14:T171)-1</f>
        <v>-1.7467144127917278E-2</v>
      </c>
      <c r="Y171" s="3" t="s">
        <v>24</v>
      </c>
      <c r="Z171" s="3">
        <v>43752</v>
      </c>
      <c r="AA171" s="3">
        <v>11025624</v>
      </c>
      <c r="AB171" s="3"/>
      <c r="AD171" s="3"/>
    </row>
    <row r="172" spans="1:30" x14ac:dyDescent="0.25">
      <c r="A172" s="3">
        <v>43752</v>
      </c>
      <c r="B172">
        <v>9207974</v>
      </c>
      <c r="C172">
        <v>10108065</v>
      </c>
      <c r="D172">
        <v>10139107</v>
      </c>
      <c r="E172">
        <v>11206160</v>
      </c>
      <c r="F172">
        <v>9682624</v>
      </c>
      <c r="G172">
        <v>10557660</v>
      </c>
      <c r="H172">
        <v>10971715</v>
      </c>
      <c r="I172">
        <v>11025624</v>
      </c>
      <c r="K172" s="5">
        <f t="shared" si="21"/>
        <v>-2.3647316301544929E-3</v>
      </c>
      <c r="L172" s="5">
        <f t="shared" si="22"/>
        <v>-3.410742685917012E-3</v>
      </c>
      <c r="M172" s="5">
        <f t="shared" si="23"/>
        <v>-4.4032035117221868E-3</v>
      </c>
      <c r="N172" s="5">
        <f t="shared" si="24"/>
        <v>-3.3267031699201199E-3</v>
      </c>
      <c r="O172" s="5">
        <f t="shared" si="25"/>
        <v>-2.3646205778246054E-3</v>
      </c>
      <c r="P172" s="5">
        <f t="shared" si="26"/>
        <v>-3.410676743511698E-3</v>
      </c>
      <c r="Q172" s="5">
        <f t="shared" si="27"/>
        <v>-4.4032616349553022E-3</v>
      </c>
      <c r="R172" s="5">
        <f t="shared" si="27"/>
        <v>-3.3267567168359102E-3</v>
      </c>
      <c r="T172" s="7">
        <f t="shared" si="29"/>
        <v>103.51938427805085</v>
      </c>
      <c r="U172" s="4">
        <f t="shared" si="28"/>
        <v>-3.376337083855166E-3</v>
      </c>
      <c r="V172" s="5">
        <f>T172/MAX($T$14:T172)-1</f>
        <v>-2.0784506245304368E-2</v>
      </c>
      <c r="Y172" s="3" t="s">
        <v>24</v>
      </c>
      <c r="Z172" s="3">
        <v>43753</v>
      </c>
      <c r="AA172" s="3">
        <v>11021834</v>
      </c>
      <c r="AB172" s="3"/>
      <c r="AD172" s="3"/>
    </row>
    <row r="173" spans="1:30" x14ac:dyDescent="0.25">
      <c r="A173" s="3">
        <v>43753</v>
      </c>
      <c r="B173">
        <v>9214488</v>
      </c>
      <c r="C173">
        <v>10111810</v>
      </c>
      <c r="D173">
        <v>10155960</v>
      </c>
      <c r="E173">
        <v>11202307</v>
      </c>
      <c r="F173">
        <v>9689474</v>
      </c>
      <c r="G173">
        <v>10561571</v>
      </c>
      <c r="H173">
        <v>10989952</v>
      </c>
      <c r="I173">
        <v>11021834</v>
      </c>
      <c r="K173" s="5">
        <f t="shared" si="21"/>
        <v>7.0743032071973744E-4</v>
      </c>
      <c r="L173" s="5">
        <f t="shared" si="22"/>
        <v>3.7049623246376839E-4</v>
      </c>
      <c r="M173" s="5">
        <f t="shared" si="23"/>
        <v>1.6621779413117377E-3</v>
      </c>
      <c r="N173" s="5">
        <f t="shared" si="24"/>
        <v>-3.4382875132965562E-4</v>
      </c>
      <c r="O173" s="5">
        <f t="shared" si="25"/>
        <v>7.0745285575490868E-4</v>
      </c>
      <c r="P173" s="5">
        <f t="shared" si="26"/>
        <v>3.7044193505009204E-4</v>
      </c>
      <c r="Q173" s="5">
        <f t="shared" si="27"/>
        <v>1.6621831682650523E-3</v>
      </c>
      <c r="R173" s="5">
        <f t="shared" si="27"/>
        <v>-3.4374471685227892E-4</v>
      </c>
      <c r="T173" s="7">
        <f t="shared" si="29"/>
        <v>103.58140026945739</v>
      </c>
      <c r="U173" s="4">
        <f t="shared" si="28"/>
        <v>5.9907612317292025E-4</v>
      </c>
      <c r="V173" s="5">
        <f>T173/MAX($T$14:T173)-1</f>
        <v>-2.0197881623554959E-2</v>
      </c>
      <c r="Y173" s="3" t="s">
        <v>24</v>
      </c>
      <c r="Z173" s="3">
        <v>43754</v>
      </c>
      <c r="AA173" s="3">
        <v>11025235</v>
      </c>
      <c r="AB173" s="3"/>
      <c r="AD173" s="3"/>
    </row>
    <row r="174" spans="1:30" x14ac:dyDescent="0.25">
      <c r="A174" s="3">
        <v>43754</v>
      </c>
      <c r="B174">
        <v>9188150</v>
      </c>
      <c r="C174">
        <v>10120349</v>
      </c>
      <c r="D174">
        <v>10164732</v>
      </c>
      <c r="E174">
        <v>11205764</v>
      </c>
      <c r="F174">
        <v>9661778</v>
      </c>
      <c r="G174">
        <v>10570490</v>
      </c>
      <c r="H174">
        <v>10999444</v>
      </c>
      <c r="I174">
        <v>11025235</v>
      </c>
      <c r="K174" s="5">
        <f t="shared" si="21"/>
        <v>-2.8583248466979017E-3</v>
      </c>
      <c r="L174" s="5">
        <f t="shared" si="22"/>
        <v>8.4445811382938274E-4</v>
      </c>
      <c r="M174" s="5">
        <f t="shared" si="23"/>
        <v>8.6372927817746081E-4</v>
      </c>
      <c r="N174" s="5">
        <f t="shared" si="24"/>
        <v>3.0859714878372912E-4</v>
      </c>
      <c r="O174" s="5">
        <f t="shared" si="25"/>
        <v>-2.8583594940241319E-3</v>
      </c>
      <c r="P174" s="5">
        <f t="shared" si="26"/>
        <v>8.4447664083309171E-4</v>
      </c>
      <c r="Q174" s="5">
        <f t="shared" si="27"/>
        <v>8.6369803980934634E-4</v>
      </c>
      <c r="R174" s="5">
        <f t="shared" si="27"/>
        <v>3.0856933610134973E-4</v>
      </c>
      <c r="T174" s="7">
        <f t="shared" si="29"/>
        <v>103.55960731534562</v>
      </c>
      <c r="U174" s="4">
        <f t="shared" si="28"/>
        <v>-2.1039447289845914E-4</v>
      </c>
      <c r="V174" s="5">
        <f>T174/MAX($T$14:T174)-1</f>
        <v>-2.0404026573795586E-2</v>
      </c>
      <c r="Y174" s="3" t="s">
        <v>24</v>
      </c>
      <c r="Z174" s="3">
        <v>43755</v>
      </c>
      <c r="AA174" s="3">
        <v>11027182</v>
      </c>
      <c r="AB174" s="3"/>
      <c r="AD174" s="3"/>
    </row>
    <row r="175" spans="1:30" x14ac:dyDescent="0.25">
      <c r="A175" s="3">
        <v>43755</v>
      </c>
      <c r="B175">
        <v>9253979</v>
      </c>
      <c r="C175">
        <v>10282507</v>
      </c>
      <c r="D175">
        <v>10394240</v>
      </c>
      <c r="E175">
        <v>11433097</v>
      </c>
      <c r="F175">
        <v>9700707</v>
      </c>
      <c r="G175">
        <v>10589253</v>
      </c>
      <c r="H175">
        <v>11004387</v>
      </c>
      <c r="I175">
        <v>11027182</v>
      </c>
      <c r="K175" s="5">
        <f t="shared" si="21"/>
        <v>7.1645543444545101E-3</v>
      </c>
      <c r="L175" s="5">
        <f t="shared" si="22"/>
        <v>1.6022965215922946E-2</v>
      </c>
      <c r="M175" s="5">
        <f t="shared" si="23"/>
        <v>2.2578854021926054E-2</v>
      </c>
      <c r="N175" s="5">
        <f t="shared" si="24"/>
        <v>2.028714864956993E-2</v>
      </c>
      <c r="O175" s="5">
        <f t="shared" si="25"/>
        <v>4.0291755823824715E-3</v>
      </c>
      <c r="P175" s="5">
        <f t="shared" si="26"/>
        <v>1.7750359727883858E-3</v>
      </c>
      <c r="Q175" s="5">
        <f t="shared" si="27"/>
        <v>4.4938635080105094E-4</v>
      </c>
      <c r="R175" s="5">
        <f t="shared" si="27"/>
        <v>1.7659487530208295E-4</v>
      </c>
      <c r="T175" s="7">
        <f t="shared" si="29"/>
        <v>104.49790544828549</v>
      </c>
      <c r="U175" s="4">
        <f t="shared" si="28"/>
        <v>9.060464376643429E-3</v>
      </c>
      <c r="V175" s="5">
        <f>T175/MAX($T$14:T175)-1</f>
        <v>-1.1528432153064094E-2</v>
      </c>
      <c r="Y175" s="3" t="s">
        <v>24</v>
      </c>
      <c r="Z175" s="3">
        <v>43756</v>
      </c>
      <c r="AA175" s="3">
        <v>11006774</v>
      </c>
      <c r="AB175" s="3"/>
      <c r="AD175" s="3"/>
    </row>
    <row r="176" spans="1:30" x14ac:dyDescent="0.25">
      <c r="A176" s="3">
        <v>43756</v>
      </c>
      <c r="B176">
        <v>9250374</v>
      </c>
      <c r="C176">
        <v>10305302</v>
      </c>
      <c r="D176">
        <v>10391330</v>
      </c>
      <c r="E176">
        <v>11426498</v>
      </c>
      <c r="F176">
        <v>9681025</v>
      </c>
      <c r="G176">
        <v>10597273</v>
      </c>
      <c r="H176">
        <v>10986950</v>
      </c>
      <c r="I176">
        <v>11006774</v>
      </c>
      <c r="K176" s="5">
        <f t="shared" si="21"/>
        <v>-3.895621548308803E-4</v>
      </c>
      <c r="L176" s="5">
        <f t="shared" si="22"/>
        <v>2.2168718192947523E-3</v>
      </c>
      <c r="M176" s="5">
        <f t="shared" si="23"/>
        <v>-2.7996274859920511E-4</v>
      </c>
      <c r="N176" s="5">
        <f t="shared" si="24"/>
        <v>-5.7718394237360471E-4</v>
      </c>
      <c r="O176" s="5">
        <f t="shared" si="25"/>
        <v>-2.0289242835599408E-3</v>
      </c>
      <c r="P176" s="5">
        <f t="shared" si="26"/>
        <v>7.5737164840616877E-4</v>
      </c>
      <c r="Q176" s="5">
        <f t="shared" si="27"/>
        <v>-1.5845498708833006E-3</v>
      </c>
      <c r="R176" s="5">
        <f t="shared" si="27"/>
        <v>-1.8506994806107846E-3</v>
      </c>
      <c r="T176" s="7">
        <f t="shared" si="29"/>
        <v>104.44909657949908</v>
      </c>
      <c r="U176" s="4">
        <f t="shared" si="28"/>
        <v>-4.6707987664459938E-4</v>
      </c>
      <c r="V176" s="5">
        <f>T176/MAX($T$14:T176)-1</f>
        <v>-1.1990127331040767E-2</v>
      </c>
      <c r="Y176" s="3" t="s">
        <v>24</v>
      </c>
      <c r="Z176" s="3">
        <v>43760</v>
      </c>
      <c r="AA176" s="3">
        <v>11004671</v>
      </c>
      <c r="AB176" s="3"/>
      <c r="AD176" s="3"/>
    </row>
    <row r="177" spans="1:30" x14ac:dyDescent="0.25">
      <c r="A177" s="3">
        <v>43760</v>
      </c>
      <c r="B177">
        <v>9245368</v>
      </c>
      <c r="C177">
        <v>10302054</v>
      </c>
      <c r="D177">
        <v>10389287</v>
      </c>
      <c r="E177">
        <v>11424314</v>
      </c>
      <c r="F177">
        <v>9675786</v>
      </c>
      <c r="G177">
        <v>10593933</v>
      </c>
      <c r="H177">
        <v>10984790</v>
      </c>
      <c r="I177">
        <v>11004671</v>
      </c>
      <c r="K177" s="5">
        <f t="shared" si="21"/>
        <v>-5.4116730847852956E-4</v>
      </c>
      <c r="L177" s="5">
        <f t="shared" si="22"/>
        <v>-3.1517756587817747E-4</v>
      </c>
      <c r="M177" s="5">
        <f t="shared" si="23"/>
        <v>-1.9660620921480021E-4</v>
      </c>
      <c r="N177" s="5">
        <f t="shared" si="24"/>
        <v>-1.9113467660869521E-4</v>
      </c>
      <c r="O177" s="5">
        <f t="shared" si="25"/>
        <v>-5.4116170550122522E-4</v>
      </c>
      <c r="P177" s="5">
        <f t="shared" si="26"/>
        <v>-3.1517542296022327E-4</v>
      </c>
      <c r="Q177" s="5">
        <f t="shared" si="27"/>
        <v>-1.9659687174333751E-4</v>
      </c>
      <c r="R177" s="5">
        <f t="shared" si="27"/>
        <v>-1.9106415739977844E-4</v>
      </c>
      <c r="T177" s="7">
        <f t="shared" si="29"/>
        <v>104.41661181482077</v>
      </c>
      <c r="U177" s="4">
        <f t="shared" si="28"/>
        <v>-3.1101048972309586E-4</v>
      </c>
      <c r="V177" s="5">
        <f>T177/MAX($T$14:T177)-1</f>
        <v>-1.2297408765390649E-2</v>
      </c>
      <c r="Y177" s="3" t="s">
        <v>24</v>
      </c>
      <c r="Z177" s="3">
        <v>43761</v>
      </c>
      <c r="AA177" s="3">
        <v>10979174</v>
      </c>
      <c r="AB177" s="3"/>
      <c r="AD177" s="3"/>
    </row>
    <row r="178" spans="1:30" x14ac:dyDescent="0.25">
      <c r="A178" s="3">
        <v>43761</v>
      </c>
      <c r="B178">
        <v>9216651</v>
      </c>
      <c r="C178">
        <v>10258956</v>
      </c>
      <c r="D178">
        <v>10343985</v>
      </c>
      <c r="E178">
        <v>11397845</v>
      </c>
      <c r="F178">
        <v>9645733</v>
      </c>
      <c r="G178">
        <v>10549614</v>
      </c>
      <c r="H178">
        <v>10936891</v>
      </c>
      <c r="I178">
        <v>10979174</v>
      </c>
      <c r="K178" s="5">
        <f t="shared" si="21"/>
        <v>-3.1060959390691867E-3</v>
      </c>
      <c r="L178" s="5">
        <f t="shared" si="22"/>
        <v>-4.1834375940953406E-3</v>
      </c>
      <c r="M178" s="5">
        <f t="shared" si="23"/>
        <v>-4.360453224557137E-3</v>
      </c>
      <c r="N178" s="5">
        <f t="shared" si="24"/>
        <v>-2.3169006033972872E-3</v>
      </c>
      <c r="O178" s="5">
        <f t="shared" si="25"/>
        <v>-3.106000897498129E-3</v>
      </c>
      <c r="P178" s="5">
        <f t="shared" si="26"/>
        <v>-4.1834321587648216E-3</v>
      </c>
      <c r="Q178" s="5">
        <f t="shared" si="27"/>
        <v>-4.360483905472945E-3</v>
      </c>
      <c r="R178" s="5">
        <f t="shared" si="27"/>
        <v>-2.3169252402003293E-3</v>
      </c>
      <c r="T178" s="7">
        <f t="shared" si="29"/>
        <v>104.05201864028005</v>
      </c>
      <c r="U178" s="4">
        <f t="shared" si="28"/>
        <v>-3.491716195381897E-3</v>
      </c>
      <c r="V178" s="5">
        <f>T178/MAX($T$14:T178)-1</f>
        <v>-1.5746185899425225E-2</v>
      </c>
      <c r="Y178" s="3" t="s">
        <v>24</v>
      </c>
      <c r="Z178" s="3">
        <v>43762</v>
      </c>
      <c r="AA178" s="3">
        <v>10971764</v>
      </c>
      <c r="AB178" s="3"/>
      <c r="AD178" s="3"/>
    </row>
    <row r="179" spans="1:30" x14ac:dyDescent="0.25">
      <c r="A179" s="3">
        <v>43762</v>
      </c>
      <c r="B179">
        <v>9217479</v>
      </c>
      <c r="C179">
        <v>10182995</v>
      </c>
      <c r="D179">
        <v>10282590</v>
      </c>
      <c r="E179">
        <v>11327058</v>
      </c>
      <c r="F179">
        <v>9637257</v>
      </c>
      <c r="G179">
        <v>10548603</v>
      </c>
      <c r="H179">
        <v>10933490</v>
      </c>
      <c r="I179">
        <v>10971764</v>
      </c>
      <c r="K179" s="5">
        <f t="shared" si="21"/>
        <v>8.9837404063652926E-5</v>
      </c>
      <c r="L179" s="5">
        <f t="shared" si="22"/>
        <v>-7.4043596638878606E-3</v>
      </c>
      <c r="M179" s="5">
        <f t="shared" si="23"/>
        <v>-5.9353334329080853E-3</v>
      </c>
      <c r="N179" s="5">
        <f t="shared" si="24"/>
        <v>-6.2105599786625998E-3</v>
      </c>
      <c r="O179" s="5">
        <f t="shared" si="25"/>
        <v>-8.787305226052311E-4</v>
      </c>
      <c r="P179" s="5">
        <f t="shared" si="26"/>
        <v>-9.5832890189107012E-5</v>
      </c>
      <c r="Q179" s="5">
        <f t="shared" si="27"/>
        <v>-3.109658860090958E-4</v>
      </c>
      <c r="R179" s="5">
        <f t="shared" si="27"/>
        <v>-6.7491416020915018E-4</v>
      </c>
      <c r="T179" s="7">
        <f t="shared" si="29"/>
        <v>103.77340818608906</v>
      </c>
      <c r="U179" s="4">
        <f t="shared" si="28"/>
        <v>-2.6776073913009346E-3</v>
      </c>
      <c r="V179" s="5">
        <f>T179/MAX($T$14:T179)-1</f>
        <v>-1.838163118697711E-2</v>
      </c>
      <c r="Y179" s="3" t="s">
        <v>24</v>
      </c>
      <c r="Z179" s="3">
        <v>43763</v>
      </c>
      <c r="AA179" s="3">
        <v>10976608</v>
      </c>
      <c r="AB179" s="3"/>
      <c r="AD179" s="3"/>
    </row>
    <row r="180" spans="1:30" x14ac:dyDescent="0.25">
      <c r="A180" s="3">
        <v>43763</v>
      </c>
      <c r="B180">
        <v>9174979</v>
      </c>
      <c r="C180">
        <v>10153930</v>
      </c>
      <c r="D180">
        <v>10230809</v>
      </c>
      <c r="E180">
        <v>11327058</v>
      </c>
      <c r="F180">
        <v>9601673</v>
      </c>
      <c r="G180">
        <v>10527649</v>
      </c>
      <c r="H180">
        <v>10887695</v>
      </c>
      <c r="I180">
        <v>10976608</v>
      </c>
      <c r="K180" s="5">
        <f t="shared" si="21"/>
        <v>-4.6108051887072676E-3</v>
      </c>
      <c r="L180" s="5">
        <f t="shared" si="22"/>
        <v>-2.8542683169342498E-3</v>
      </c>
      <c r="M180" s="5">
        <f t="shared" si="23"/>
        <v>-5.0357935111678964E-3</v>
      </c>
      <c r="N180" s="5">
        <f t="shared" si="24"/>
        <v>0</v>
      </c>
      <c r="O180" s="5">
        <f t="shared" si="25"/>
        <v>-3.692336937782148E-3</v>
      </c>
      <c r="P180" s="5">
        <f t="shared" si="26"/>
        <v>-1.9864241738929422E-3</v>
      </c>
      <c r="Q180" s="5">
        <f t="shared" si="27"/>
        <v>-4.1885070549293468E-3</v>
      </c>
      <c r="R180" s="5">
        <f t="shared" si="27"/>
        <v>4.4149691881822939E-4</v>
      </c>
      <c r="T180" s="7">
        <f t="shared" si="29"/>
        <v>103.48898293824148</v>
      </c>
      <c r="U180" s="4">
        <f t="shared" si="28"/>
        <v>-2.7408297830744527E-3</v>
      </c>
      <c r="V180" s="5">
        <f>T180/MAX($T$14:T180)-1</f>
        <v>-2.1072080047832786E-2</v>
      </c>
      <c r="Y180" s="3" t="s">
        <v>24</v>
      </c>
      <c r="Z180" s="3">
        <v>43765</v>
      </c>
      <c r="AA180" s="3">
        <v>10976608</v>
      </c>
      <c r="AB180" s="3"/>
      <c r="AD180" s="3"/>
    </row>
    <row r="181" spans="1:30" x14ac:dyDescent="0.25">
      <c r="A181" s="3">
        <v>43765</v>
      </c>
      <c r="B181">
        <v>9158470</v>
      </c>
      <c r="C181">
        <v>10146489</v>
      </c>
      <c r="D181">
        <v>10213809</v>
      </c>
      <c r="E181">
        <v>11327058</v>
      </c>
      <c r="F181">
        <v>9584396</v>
      </c>
      <c r="G181">
        <v>10519934</v>
      </c>
      <c r="H181">
        <v>10869604</v>
      </c>
      <c r="I181">
        <v>10976608</v>
      </c>
      <c r="K181" s="5">
        <f t="shared" si="21"/>
        <v>-1.7993501674499202E-3</v>
      </c>
      <c r="L181" s="5">
        <f t="shared" si="22"/>
        <v>-7.328197062614894E-4</v>
      </c>
      <c r="M181" s="5">
        <f t="shared" si="23"/>
        <v>-1.661647676151512E-3</v>
      </c>
      <c r="N181" s="5">
        <f t="shared" si="24"/>
        <v>0</v>
      </c>
      <c r="O181" s="5">
        <f t="shared" si="25"/>
        <v>-1.799373921607228E-3</v>
      </c>
      <c r="P181" s="5">
        <f t="shared" si="26"/>
        <v>-7.328321831397977E-4</v>
      </c>
      <c r="Q181" s="5">
        <f t="shared" si="27"/>
        <v>-1.661600549978659E-3</v>
      </c>
      <c r="R181" s="5">
        <f t="shared" si="27"/>
        <v>0</v>
      </c>
      <c r="T181" s="7">
        <f t="shared" si="29"/>
        <v>103.38047960096635</v>
      </c>
      <c r="U181" s="4">
        <f t="shared" si="28"/>
        <v>-1.0484530255735758E-3</v>
      </c>
      <c r="V181" s="5">
        <f>T181/MAX($T$14:T181)-1</f>
        <v>-2.2098439987324969E-2</v>
      </c>
      <c r="Y181" s="3" t="s">
        <v>24</v>
      </c>
      <c r="Z181" s="3">
        <v>43767</v>
      </c>
      <c r="AA181" s="3">
        <v>10976995</v>
      </c>
      <c r="AB181" s="3"/>
      <c r="AD181" s="3"/>
    </row>
    <row r="182" spans="1:30" x14ac:dyDescent="0.25">
      <c r="A182" s="3">
        <v>43767</v>
      </c>
      <c r="B182">
        <v>9191602</v>
      </c>
      <c r="C182">
        <v>10187468</v>
      </c>
      <c r="D182">
        <v>10204417</v>
      </c>
      <c r="E182">
        <v>11327457</v>
      </c>
      <c r="F182">
        <v>9619069</v>
      </c>
      <c r="G182">
        <v>10562421</v>
      </c>
      <c r="H182">
        <v>10859610</v>
      </c>
      <c r="I182">
        <v>10976995</v>
      </c>
      <c r="K182" s="5">
        <f t="shared" si="21"/>
        <v>3.6176348232836997E-3</v>
      </c>
      <c r="L182" s="5">
        <f t="shared" si="22"/>
        <v>4.0387369463465994E-3</v>
      </c>
      <c r="M182" s="5">
        <f t="shared" si="23"/>
        <v>-9.1953941962297225E-4</v>
      </c>
      <c r="N182" s="5">
        <f t="shared" si="24"/>
        <v>3.5225386856740926E-5</v>
      </c>
      <c r="O182" s="5">
        <f t="shared" si="25"/>
        <v>3.6176510236012316E-3</v>
      </c>
      <c r="P182" s="5">
        <f t="shared" si="26"/>
        <v>4.0387135508643812E-3</v>
      </c>
      <c r="Q182" s="5">
        <f t="shared" si="27"/>
        <v>-9.194447194212918E-4</v>
      </c>
      <c r="R182" s="5">
        <f t="shared" si="27"/>
        <v>3.5256793355475935E-5</v>
      </c>
      <c r="T182" s="7">
        <f t="shared" si="29"/>
        <v>103.55550578178843</v>
      </c>
      <c r="U182" s="4">
        <f t="shared" si="28"/>
        <v>1.6930292981579831E-3</v>
      </c>
      <c r="V182" s="5">
        <f>T182/MAX($T$14:T182)-1</f>
        <v>-2.0442823995509007E-2</v>
      </c>
      <c r="Y182" s="3" t="s">
        <v>24</v>
      </c>
      <c r="Z182" s="3">
        <v>43768</v>
      </c>
      <c r="AA182" s="3">
        <v>11016759</v>
      </c>
      <c r="AB182" s="3"/>
      <c r="AD182" s="3"/>
    </row>
    <row r="183" spans="1:30" x14ac:dyDescent="0.25">
      <c r="A183" s="3">
        <v>43768</v>
      </c>
      <c r="B183">
        <v>9164233</v>
      </c>
      <c r="C183">
        <v>10229862</v>
      </c>
      <c r="D183">
        <v>10220747</v>
      </c>
      <c r="E183">
        <v>11368491</v>
      </c>
      <c r="F183">
        <v>9590428</v>
      </c>
      <c r="G183">
        <v>10606376</v>
      </c>
      <c r="H183">
        <v>10876988</v>
      </c>
      <c r="I183">
        <v>11016759</v>
      </c>
      <c r="K183" s="5">
        <f t="shared" si="21"/>
        <v>-2.9776093438336204E-3</v>
      </c>
      <c r="L183" s="5">
        <f t="shared" si="22"/>
        <v>4.1613873044803462E-3</v>
      </c>
      <c r="M183" s="5">
        <f t="shared" si="23"/>
        <v>1.6002874049541038E-3</v>
      </c>
      <c r="N183" s="5">
        <f t="shared" si="24"/>
        <v>3.6225253382113909E-3</v>
      </c>
      <c r="O183" s="5">
        <f t="shared" si="25"/>
        <v>-2.9775230846145195E-3</v>
      </c>
      <c r="P183" s="5">
        <f t="shared" si="26"/>
        <v>4.161451243043679E-3</v>
      </c>
      <c r="Q183" s="5">
        <f t="shared" si="27"/>
        <v>1.6002416293035004E-3</v>
      </c>
      <c r="R183" s="5">
        <f t="shared" si="27"/>
        <v>3.6224850243622431E-3</v>
      </c>
      <c r="T183" s="7">
        <f t="shared" si="29"/>
        <v>103.72136604680168</v>
      </c>
      <c r="U183" s="4">
        <f t="shared" si="28"/>
        <v>1.6016556894883904E-3</v>
      </c>
      <c r="V183" s="5">
        <f>T183/MAX($T$14:T183)-1</f>
        <v>-1.8873910671382221E-2</v>
      </c>
      <c r="Y183" s="3" t="s">
        <v>24</v>
      </c>
      <c r="Z183" s="3">
        <v>43769</v>
      </c>
      <c r="AA183" s="3">
        <v>11016759</v>
      </c>
      <c r="AB183" s="3"/>
      <c r="AD183" s="3"/>
    </row>
    <row r="184" spans="1:30" x14ac:dyDescent="0.25">
      <c r="A184" s="3">
        <v>43769</v>
      </c>
      <c r="B184">
        <v>9119364</v>
      </c>
      <c r="C184">
        <v>10128211</v>
      </c>
      <c r="D184">
        <v>10228911</v>
      </c>
      <c r="E184">
        <v>11311295</v>
      </c>
      <c r="F184">
        <v>9575680</v>
      </c>
      <c r="G184">
        <v>10606376</v>
      </c>
      <c r="H184">
        <v>10885676</v>
      </c>
      <c r="I184">
        <v>11016759</v>
      </c>
      <c r="K184" s="5">
        <f t="shared" si="21"/>
        <v>-4.8960998700054992E-3</v>
      </c>
      <c r="L184" s="5">
        <f t="shared" si="22"/>
        <v>-9.9366931831533778E-3</v>
      </c>
      <c r="M184" s="5">
        <f t="shared" si="23"/>
        <v>7.9876744821105738E-4</v>
      </c>
      <c r="N184" s="5">
        <f t="shared" si="24"/>
        <v>-5.0310986743975494E-3</v>
      </c>
      <c r="O184" s="5">
        <f t="shared" si="25"/>
        <v>-1.5377832980968398E-3</v>
      </c>
      <c r="P184" s="5">
        <f t="shared" si="26"/>
        <v>0</v>
      </c>
      <c r="Q184" s="5">
        <f t="shared" si="27"/>
        <v>7.9875053645372951E-4</v>
      </c>
      <c r="R184" s="5">
        <f t="shared" si="27"/>
        <v>0</v>
      </c>
      <c r="T184" s="7">
        <f t="shared" si="29"/>
        <v>103.46460176908958</v>
      </c>
      <c r="U184" s="4">
        <f t="shared" si="28"/>
        <v>-2.4755196301235599E-3</v>
      </c>
      <c r="V184" s="5">
        <f>T184/MAX($T$14:T184)-1</f>
        <v>-2.1302707565141632E-2</v>
      </c>
      <c r="Y184" s="3" t="s">
        <v>24</v>
      </c>
      <c r="Z184" s="3">
        <v>43770</v>
      </c>
      <c r="AA184" s="3">
        <v>11016759</v>
      </c>
      <c r="AB184" s="3"/>
      <c r="AD184" s="3"/>
    </row>
    <row r="185" spans="1:30" x14ac:dyDescent="0.25">
      <c r="A185" s="3">
        <v>43770</v>
      </c>
      <c r="B185">
        <v>9119364</v>
      </c>
      <c r="C185">
        <v>10128211</v>
      </c>
      <c r="D185">
        <v>10228911</v>
      </c>
      <c r="E185">
        <v>11311295</v>
      </c>
      <c r="F185">
        <v>9574498</v>
      </c>
      <c r="G185">
        <v>10606376</v>
      </c>
      <c r="H185">
        <v>10885676</v>
      </c>
      <c r="I185">
        <v>11016759</v>
      </c>
      <c r="K185" s="5">
        <f t="shared" si="21"/>
        <v>0</v>
      </c>
      <c r="L185" s="5">
        <f t="shared" si="22"/>
        <v>0</v>
      </c>
      <c r="M185" s="5">
        <f t="shared" si="23"/>
        <v>0</v>
      </c>
      <c r="N185" s="5">
        <f t="shared" si="24"/>
        <v>0</v>
      </c>
      <c r="O185" s="5">
        <f t="shared" si="25"/>
        <v>-1.2343770886247274E-4</v>
      </c>
      <c r="P185" s="5">
        <f t="shared" si="26"/>
        <v>0</v>
      </c>
      <c r="Q185" s="5">
        <f t="shared" si="27"/>
        <v>0</v>
      </c>
      <c r="R185" s="5">
        <f t="shared" si="27"/>
        <v>0</v>
      </c>
      <c r="T185" s="7">
        <f t="shared" si="29"/>
        <v>103.46300533991574</v>
      </c>
      <c r="U185" s="4">
        <f t="shared" si="28"/>
        <v>-1.5429713607809092E-5</v>
      </c>
      <c r="V185" s="5">
        <f>T185/MAX($T$14:T185)-1</f>
        <v>-2.1317808584072728E-2</v>
      </c>
      <c r="Y185" s="3" t="s">
        <v>24</v>
      </c>
      <c r="Z185" s="3">
        <v>43773</v>
      </c>
      <c r="AA185" s="3">
        <v>11016759</v>
      </c>
      <c r="AB185" s="3"/>
      <c r="AD185" s="3"/>
    </row>
    <row r="186" spans="1:30" x14ac:dyDescent="0.25">
      <c r="A186" s="3">
        <v>43773</v>
      </c>
      <c r="B186">
        <v>9105665</v>
      </c>
      <c r="C186">
        <v>10128211</v>
      </c>
      <c r="D186">
        <v>10221853</v>
      </c>
      <c r="E186">
        <v>11311295</v>
      </c>
      <c r="F186">
        <v>9560115</v>
      </c>
      <c r="G186">
        <v>10606376</v>
      </c>
      <c r="H186">
        <v>10878165</v>
      </c>
      <c r="I186">
        <v>11016759</v>
      </c>
      <c r="K186" s="5">
        <f t="shared" si="21"/>
        <v>-1.5021880911870733E-3</v>
      </c>
      <c r="L186" s="5">
        <f t="shared" si="22"/>
        <v>0</v>
      </c>
      <c r="M186" s="5">
        <f t="shared" si="23"/>
        <v>-6.9000502595051305E-4</v>
      </c>
      <c r="N186" s="5">
        <f t="shared" si="24"/>
        <v>0</v>
      </c>
      <c r="O186" s="5">
        <f t="shared" si="25"/>
        <v>-1.5022197508423041E-3</v>
      </c>
      <c r="P186" s="5">
        <f t="shared" si="26"/>
        <v>0</v>
      </c>
      <c r="Q186" s="5">
        <f t="shared" si="27"/>
        <v>-6.8998930337449416E-4</v>
      </c>
      <c r="R186" s="5">
        <f t="shared" si="27"/>
        <v>0</v>
      </c>
      <c r="T186" s="7">
        <f t="shared" si="29"/>
        <v>103.40630241175735</v>
      </c>
      <c r="U186" s="4">
        <f t="shared" si="28"/>
        <v>-5.4805027141929807E-4</v>
      </c>
      <c r="V186" s="5">
        <f>T186/MAX($T$14:T186)-1</f>
        <v>-2.1854175624711369E-2</v>
      </c>
      <c r="Y186" s="3" t="s">
        <v>24</v>
      </c>
      <c r="Z186" s="3">
        <v>43774</v>
      </c>
      <c r="AA186" s="3">
        <v>10969910</v>
      </c>
      <c r="AB186" s="3"/>
      <c r="AD186" s="3"/>
    </row>
    <row r="187" spans="1:30" x14ac:dyDescent="0.25">
      <c r="A187" s="3">
        <v>43774</v>
      </c>
      <c r="B187">
        <v>9065945</v>
      </c>
      <c r="C187">
        <v>10090136</v>
      </c>
      <c r="D187">
        <v>10177778</v>
      </c>
      <c r="E187">
        <v>11263193</v>
      </c>
      <c r="F187">
        <v>9518413</v>
      </c>
      <c r="G187">
        <v>10566504</v>
      </c>
      <c r="H187">
        <v>10831260</v>
      </c>
      <c r="I187">
        <v>10969910</v>
      </c>
      <c r="K187" s="5">
        <f t="shared" si="21"/>
        <v>-4.3621196255297923E-3</v>
      </c>
      <c r="L187" s="5">
        <f t="shared" si="22"/>
        <v>-3.7593016180251793E-3</v>
      </c>
      <c r="M187" s="5">
        <f t="shared" si="23"/>
        <v>-4.3118405244136904E-3</v>
      </c>
      <c r="N187" s="5">
        <f t="shared" si="24"/>
        <v>-4.2525634774798204E-3</v>
      </c>
      <c r="O187" s="5">
        <f t="shared" si="25"/>
        <v>-4.3620814184767154E-3</v>
      </c>
      <c r="P187" s="5">
        <f t="shared" si="26"/>
        <v>-3.7592482106989511E-3</v>
      </c>
      <c r="Q187" s="5">
        <f t="shared" si="27"/>
        <v>-4.3118485516628891E-3</v>
      </c>
      <c r="R187" s="5">
        <f t="shared" si="27"/>
        <v>-4.2525210908217481E-3</v>
      </c>
      <c r="T187" s="7">
        <f t="shared" si="29"/>
        <v>102.97494916723767</v>
      </c>
      <c r="U187" s="4">
        <f t="shared" si="28"/>
        <v>-4.1714405646385982E-3</v>
      </c>
      <c r="V187" s="5">
        <f>T187/MAX($T$14:T187)-1</f>
        <v>-2.5934452794642238E-2</v>
      </c>
      <c r="Y187" s="3" t="s">
        <v>24</v>
      </c>
      <c r="Z187" s="3">
        <v>43775</v>
      </c>
      <c r="AA187" s="3">
        <v>10956974</v>
      </c>
      <c r="AB187" s="3"/>
      <c r="AD187" s="3"/>
    </row>
    <row r="188" spans="1:30" x14ac:dyDescent="0.25">
      <c r="A188" s="3">
        <v>43775</v>
      </c>
      <c r="B188">
        <v>9018078</v>
      </c>
      <c r="C188">
        <v>10139090</v>
      </c>
      <c r="D188">
        <v>10161259</v>
      </c>
      <c r="E188">
        <v>11249911</v>
      </c>
      <c r="F188">
        <v>9468156</v>
      </c>
      <c r="G188">
        <v>10617768</v>
      </c>
      <c r="H188">
        <v>10813680</v>
      </c>
      <c r="I188">
        <v>10956974</v>
      </c>
      <c r="K188" s="5">
        <f t="shared" si="21"/>
        <v>-5.2798687836733693E-3</v>
      </c>
      <c r="L188" s="5">
        <f t="shared" si="22"/>
        <v>4.8516689963347126E-3</v>
      </c>
      <c r="M188" s="5">
        <f t="shared" si="23"/>
        <v>-1.6230458160907402E-3</v>
      </c>
      <c r="N188" s="5">
        <f t="shared" si="24"/>
        <v>-1.1792393151746072E-3</v>
      </c>
      <c r="O188" s="5">
        <f t="shared" si="25"/>
        <v>-5.2799768196651886E-3</v>
      </c>
      <c r="P188" s="5">
        <f t="shared" si="26"/>
        <v>4.8515573362770681E-3</v>
      </c>
      <c r="Q188" s="5">
        <f t="shared" si="27"/>
        <v>-1.6230798632845822E-3</v>
      </c>
      <c r="R188" s="5">
        <f t="shared" si="27"/>
        <v>-1.1792257183513843E-3</v>
      </c>
      <c r="T188" s="7">
        <f t="shared" si="29"/>
        <v>102.8917813210348</v>
      </c>
      <c r="U188" s="4">
        <f t="shared" si="28"/>
        <v>-8.076512479535114E-4</v>
      </c>
      <c r="V188" s="5">
        <f>T188/MAX($T$14:T188)-1</f>
        <v>-2.6721158049431093E-2</v>
      </c>
      <c r="Y188" s="3" t="s">
        <v>24</v>
      </c>
      <c r="Z188" s="3">
        <v>43776</v>
      </c>
      <c r="AA188" s="3">
        <v>10993305</v>
      </c>
      <c r="AB188" s="3"/>
      <c r="AD188" s="3"/>
    </row>
    <row r="189" spans="1:30" x14ac:dyDescent="0.25">
      <c r="A189" s="3">
        <v>43776</v>
      </c>
      <c r="B189">
        <v>8925242</v>
      </c>
      <c r="C189">
        <v>10083628</v>
      </c>
      <c r="D189">
        <v>10140897</v>
      </c>
      <c r="E189">
        <v>11230332</v>
      </c>
      <c r="F189">
        <v>9433999</v>
      </c>
      <c r="G189">
        <v>10665180</v>
      </c>
      <c r="H189">
        <v>10846673</v>
      </c>
      <c r="I189">
        <v>10993305</v>
      </c>
      <c r="K189" s="5">
        <f t="shared" si="21"/>
        <v>-1.0294433026638239E-2</v>
      </c>
      <c r="L189" s="5">
        <f t="shared" si="22"/>
        <v>-5.4701161544082888E-3</v>
      </c>
      <c r="M189" s="5">
        <f t="shared" si="23"/>
        <v>-2.0038855421360413E-3</v>
      </c>
      <c r="N189" s="5">
        <f t="shared" si="24"/>
        <v>-1.7403693238106088E-3</v>
      </c>
      <c r="O189" s="5">
        <f t="shared" si="25"/>
        <v>-3.6075662462680125E-3</v>
      </c>
      <c r="P189" s="5">
        <f t="shared" si="26"/>
        <v>4.4653452590035503E-3</v>
      </c>
      <c r="Q189" s="5">
        <f t="shared" si="27"/>
        <v>3.0510427532532969E-3</v>
      </c>
      <c r="R189" s="5">
        <f t="shared" si="27"/>
        <v>3.3157877348253262E-3</v>
      </c>
      <c r="T189" s="7">
        <f t="shared" si="29"/>
        <v>102.73378848866598</v>
      </c>
      <c r="U189" s="4">
        <f t="shared" si="28"/>
        <v>-1.5355243182723771E-3</v>
      </c>
      <c r="V189" s="5">
        <f>T189/MAX($T$14:T189)-1</f>
        <v>-2.8215651379706275E-2</v>
      </c>
      <c r="Y189" s="3" t="s">
        <v>24</v>
      </c>
      <c r="Z189" s="3">
        <v>43777</v>
      </c>
      <c r="AA189" s="3">
        <v>10923670</v>
      </c>
      <c r="AB189" s="3"/>
      <c r="AD189" s="3"/>
    </row>
    <row r="190" spans="1:30" x14ac:dyDescent="0.25">
      <c r="A190" s="3">
        <v>43777</v>
      </c>
      <c r="B190">
        <v>8938327</v>
      </c>
      <c r="C190">
        <v>10022812</v>
      </c>
      <c r="D190">
        <v>10105456</v>
      </c>
      <c r="E190">
        <v>11159196</v>
      </c>
      <c r="F190">
        <v>9460233</v>
      </c>
      <c r="G190">
        <v>10600856</v>
      </c>
      <c r="H190">
        <v>10808766</v>
      </c>
      <c r="I190">
        <v>10923670</v>
      </c>
      <c r="K190" s="5">
        <f t="shared" si="21"/>
        <v>1.4660666904044994E-3</v>
      </c>
      <c r="L190" s="5">
        <f t="shared" si="22"/>
        <v>-6.0311625934633684E-3</v>
      </c>
      <c r="M190" s="5">
        <f t="shared" si="23"/>
        <v>-3.4948584923010229E-3</v>
      </c>
      <c r="N190" s="5">
        <f t="shared" si="24"/>
        <v>-6.3342740000918996E-3</v>
      </c>
      <c r="O190" s="5">
        <f t="shared" si="25"/>
        <v>2.7807931715913004E-3</v>
      </c>
      <c r="P190" s="5">
        <f t="shared" si="26"/>
        <v>-6.0312156006743223E-3</v>
      </c>
      <c r="Q190" s="5">
        <f t="shared" si="27"/>
        <v>-3.4948043515279359E-3</v>
      </c>
      <c r="R190" s="5">
        <f t="shared" si="27"/>
        <v>-6.334309836759755E-3</v>
      </c>
      <c r="T190" s="7">
        <f t="shared" si="29"/>
        <v>102.38097799318915</v>
      </c>
      <c r="U190" s="4">
        <f t="shared" si="28"/>
        <v>-3.434220626602813E-3</v>
      </c>
      <c r="V190" s="5">
        <f>T190/MAX($T$14:T190)-1</f>
        <v>-3.1552973234347914E-2</v>
      </c>
      <c r="Y190" s="3" t="s">
        <v>24</v>
      </c>
      <c r="Z190" s="3">
        <v>43780</v>
      </c>
      <c r="AA190" s="3">
        <v>10904849</v>
      </c>
      <c r="AB190" s="3"/>
      <c r="AD190" s="3"/>
    </row>
    <row r="191" spans="1:30" x14ac:dyDescent="0.25">
      <c r="A191" s="3">
        <v>43780</v>
      </c>
      <c r="B191">
        <v>8919014</v>
      </c>
      <c r="C191">
        <v>10001716</v>
      </c>
      <c r="D191">
        <v>10058536</v>
      </c>
      <c r="E191">
        <v>11139968</v>
      </c>
      <c r="F191">
        <v>9439792</v>
      </c>
      <c r="G191">
        <v>10578544</v>
      </c>
      <c r="H191">
        <v>10758579</v>
      </c>
      <c r="I191">
        <v>10904849</v>
      </c>
      <c r="K191" s="5">
        <f t="shared" si="21"/>
        <v>-2.1606951725977597E-3</v>
      </c>
      <c r="L191" s="5">
        <f t="shared" si="22"/>
        <v>-2.1047985335851394E-3</v>
      </c>
      <c r="M191" s="5">
        <f t="shared" si="23"/>
        <v>-4.6430363953887666E-3</v>
      </c>
      <c r="N191" s="5">
        <f t="shared" si="24"/>
        <v>-1.7230632027611659E-3</v>
      </c>
      <c r="O191" s="5">
        <f t="shared" si="25"/>
        <v>-2.1607290222133146E-3</v>
      </c>
      <c r="P191" s="5">
        <f t="shared" si="26"/>
        <v>-2.1047356930421479E-3</v>
      </c>
      <c r="Q191" s="5">
        <f t="shared" si="27"/>
        <v>-4.6431757334740587E-3</v>
      </c>
      <c r="R191" s="5">
        <f t="shared" si="27"/>
        <v>-1.722955746557675E-3</v>
      </c>
      <c r="T191" s="7">
        <f t="shared" si="29"/>
        <v>102.10885972616094</v>
      </c>
      <c r="U191" s="4">
        <f t="shared" si="28"/>
        <v>-2.6578986874525035E-3</v>
      </c>
      <c r="V191" s="5">
        <f>T191/MAX($T$14:T191)-1</f>
        <v>-3.4127007315655655E-2</v>
      </c>
      <c r="Y191" s="3" t="s">
        <v>24</v>
      </c>
      <c r="Z191" s="3">
        <v>43782</v>
      </c>
      <c r="AA191" s="3">
        <v>10895938</v>
      </c>
      <c r="AB191" s="3"/>
      <c r="AD191" s="3"/>
    </row>
    <row r="192" spans="1:30" x14ac:dyDescent="0.25">
      <c r="A192" s="3">
        <v>43782</v>
      </c>
      <c r="B192">
        <v>8916362</v>
      </c>
      <c r="C192">
        <v>9995267</v>
      </c>
      <c r="D192">
        <v>10055328</v>
      </c>
      <c r="E192">
        <v>11130866</v>
      </c>
      <c r="F192">
        <v>9436985</v>
      </c>
      <c r="G192">
        <v>10571723</v>
      </c>
      <c r="H192">
        <v>10755149</v>
      </c>
      <c r="I192">
        <v>10895938</v>
      </c>
      <c r="K192" s="5">
        <f t="shared" si="21"/>
        <v>-2.9734228469646684E-4</v>
      </c>
      <c r="L192" s="5">
        <f t="shared" si="22"/>
        <v>-6.4478935414680194E-4</v>
      </c>
      <c r="M192" s="5">
        <f t="shared" si="23"/>
        <v>-3.1893309324537711E-4</v>
      </c>
      <c r="N192" s="5">
        <f t="shared" si="24"/>
        <v>-8.1705800232101389E-4</v>
      </c>
      <c r="O192" s="5">
        <f t="shared" si="25"/>
        <v>-2.9735824687660006E-4</v>
      </c>
      <c r="P192" s="5">
        <f t="shared" si="26"/>
        <v>-6.4479572992270917E-4</v>
      </c>
      <c r="Q192" s="5">
        <f t="shared" si="27"/>
        <v>-3.1881533797351036E-4</v>
      </c>
      <c r="R192" s="5">
        <f t="shared" si="27"/>
        <v>-8.1715941229443256E-4</v>
      </c>
      <c r="T192" s="7">
        <f t="shared" si="29"/>
        <v>102.05581096397762</v>
      </c>
      <c r="U192" s="4">
        <f t="shared" si="28"/>
        <v>-5.1953143268461399E-4</v>
      </c>
      <c r="V192" s="5">
        <f>T192/MAX($T$14:T192)-1</f>
        <v>-3.4628808695336244E-2</v>
      </c>
      <c r="Y192" s="3" t="s">
        <v>24</v>
      </c>
      <c r="Z192" s="3">
        <v>43783</v>
      </c>
      <c r="AA192" s="3">
        <v>10888177</v>
      </c>
      <c r="AB192" s="3"/>
      <c r="AD192" s="3"/>
    </row>
    <row r="193" spans="1:30" x14ac:dyDescent="0.25">
      <c r="A193" s="3">
        <v>43783</v>
      </c>
      <c r="B193">
        <v>8829175</v>
      </c>
      <c r="C193">
        <v>9921472</v>
      </c>
      <c r="D193">
        <v>10048166</v>
      </c>
      <c r="E193">
        <v>11122937</v>
      </c>
      <c r="F193">
        <v>9405780</v>
      </c>
      <c r="G193">
        <v>10552234</v>
      </c>
      <c r="H193">
        <v>10728584</v>
      </c>
      <c r="I193">
        <v>10888177</v>
      </c>
      <c r="K193" s="5">
        <f t="shared" si="21"/>
        <v>-9.7783154160856478E-3</v>
      </c>
      <c r="L193" s="5">
        <f t="shared" si="22"/>
        <v>-7.382994371235907E-3</v>
      </c>
      <c r="M193" s="5">
        <f t="shared" si="23"/>
        <v>-7.1225921223061484E-4</v>
      </c>
      <c r="N193" s="5">
        <f t="shared" si="24"/>
        <v>-7.1234349600468594E-4</v>
      </c>
      <c r="O193" s="5">
        <f t="shared" si="25"/>
        <v>-3.3066705097020144E-3</v>
      </c>
      <c r="P193" s="5">
        <f t="shared" si="26"/>
        <v>-1.8435027100123236E-3</v>
      </c>
      <c r="Q193" s="5">
        <f t="shared" si="27"/>
        <v>-2.4699797278494584E-3</v>
      </c>
      <c r="R193" s="5">
        <f t="shared" si="27"/>
        <v>-7.1228378869259146E-4</v>
      </c>
      <c r="T193" s="7">
        <f t="shared" si="29"/>
        <v>101.71241421889458</v>
      </c>
      <c r="U193" s="4">
        <f t="shared" si="28"/>
        <v>-3.3647936539766554E-3</v>
      </c>
      <c r="V193" s="5">
        <f>T193/MAX($T$14:T193)-1</f>
        <v>-3.7877083553570223E-2</v>
      </c>
      <c r="Y193" s="3" t="s">
        <v>24</v>
      </c>
      <c r="Z193" s="3">
        <v>43784</v>
      </c>
      <c r="AA193" s="3">
        <v>10888177</v>
      </c>
      <c r="AB193" s="3"/>
      <c r="AD193" s="3"/>
    </row>
    <row r="194" spans="1:30" x14ac:dyDescent="0.25">
      <c r="A194" s="3">
        <v>43784</v>
      </c>
      <c r="B194">
        <v>8829175</v>
      </c>
      <c r="C194">
        <v>9908095</v>
      </c>
      <c r="D194">
        <v>10048166</v>
      </c>
      <c r="E194">
        <v>11122937</v>
      </c>
      <c r="F194">
        <v>9407654</v>
      </c>
      <c r="G194">
        <v>10545799</v>
      </c>
      <c r="H194">
        <v>10721592</v>
      </c>
      <c r="I194">
        <v>10888177</v>
      </c>
      <c r="K194" s="5">
        <f t="shared" si="21"/>
        <v>0</v>
      </c>
      <c r="L194" s="5">
        <f t="shared" si="22"/>
        <v>-1.3482878347084171E-3</v>
      </c>
      <c r="M194" s="5">
        <f t="shared" si="23"/>
        <v>0</v>
      </c>
      <c r="N194" s="5">
        <f t="shared" si="24"/>
        <v>0</v>
      </c>
      <c r="O194" s="5">
        <f t="shared" si="25"/>
        <v>1.9923919122066813E-4</v>
      </c>
      <c r="P194" s="5">
        <f t="shared" si="26"/>
        <v>-6.098234743467934E-4</v>
      </c>
      <c r="Q194" s="5">
        <f t="shared" si="27"/>
        <v>-6.5171694605736796E-4</v>
      </c>
      <c r="R194" s="5">
        <f t="shared" si="27"/>
        <v>0</v>
      </c>
      <c r="T194" s="7">
        <f t="shared" si="29"/>
        <v>101.68176586472231</v>
      </c>
      <c r="U194" s="4">
        <f t="shared" si="28"/>
        <v>-3.0132363298648879E-4</v>
      </c>
      <c r="V194" s="5">
        <f>T194/MAX($T$14:T194)-1</f>
        <v>-3.816699392613343E-2</v>
      </c>
      <c r="Y194" s="3" t="s">
        <v>24</v>
      </c>
      <c r="Z194" s="3">
        <v>43787</v>
      </c>
      <c r="AA194" s="3">
        <v>10888177</v>
      </c>
      <c r="AB194" s="3"/>
      <c r="AD194" s="3"/>
    </row>
    <row r="195" spans="1:30" x14ac:dyDescent="0.25">
      <c r="A195" s="3">
        <v>43787</v>
      </c>
      <c r="B195">
        <v>8816857</v>
      </c>
      <c r="C195">
        <v>9879954</v>
      </c>
      <c r="D195">
        <v>10048166</v>
      </c>
      <c r="E195">
        <v>11122937</v>
      </c>
      <c r="F195">
        <v>9394529</v>
      </c>
      <c r="G195">
        <v>10515847</v>
      </c>
      <c r="H195">
        <v>10721592</v>
      </c>
      <c r="I195">
        <v>10888177</v>
      </c>
      <c r="K195" s="5">
        <f t="shared" si="21"/>
        <v>-1.3951473382280977E-3</v>
      </c>
      <c r="L195" s="5">
        <f t="shared" si="22"/>
        <v>-2.840202884611065E-3</v>
      </c>
      <c r="M195" s="5">
        <f t="shared" si="23"/>
        <v>0</v>
      </c>
      <c r="N195" s="5">
        <f t="shared" si="24"/>
        <v>0</v>
      </c>
      <c r="O195" s="5">
        <f t="shared" si="25"/>
        <v>-1.3951405950941576E-3</v>
      </c>
      <c r="P195" s="5">
        <f t="shared" si="26"/>
        <v>-2.8401830909161596E-3</v>
      </c>
      <c r="Q195" s="5">
        <f t="shared" si="27"/>
        <v>0</v>
      </c>
      <c r="R195" s="5">
        <f t="shared" si="27"/>
        <v>0</v>
      </c>
      <c r="T195" s="7">
        <f t="shared" si="29"/>
        <v>101.57410172958281</v>
      </c>
      <c r="U195" s="4">
        <f t="shared" si="28"/>
        <v>-1.058834238606185E-3</v>
      </c>
      <c r="V195" s="5">
        <f>T195/MAX($T$14:T195)-1</f>
        <v>-3.9185415644785948E-2</v>
      </c>
      <c r="Y195" s="3" t="s">
        <v>24</v>
      </c>
      <c r="Z195" s="3">
        <v>43788</v>
      </c>
      <c r="AA195" s="3">
        <v>10888177</v>
      </c>
      <c r="AB195" s="3"/>
      <c r="AD195" s="3"/>
    </row>
    <row r="196" spans="1:30" x14ac:dyDescent="0.25">
      <c r="A196" s="3">
        <v>43788</v>
      </c>
      <c r="B196">
        <v>8820892</v>
      </c>
      <c r="C196">
        <v>9880718</v>
      </c>
      <c r="D196">
        <v>10048166</v>
      </c>
      <c r="E196">
        <v>11122937</v>
      </c>
      <c r="F196">
        <v>9398829</v>
      </c>
      <c r="G196">
        <v>10516660</v>
      </c>
      <c r="H196">
        <v>10721592</v>
      </c>
      <c r="I196">
        <v>10888177</v>
      </c>
      <c r="K196" s="5">
        <f t="shared" si="21"/>
        <v>4.5764607501297405E-4</v>
      </c>
      <c r="L196" s="5">
        <f t="shared" si="22"/>
        <v>7.7328295253087376E-5</v>
      </c>
      <c r="M196" s="5">
        <f t="shared" si="23"/>
        <v>0</v>
      </c>
      <c r="N196" s="5">
        <f t="shared" si="24"/>
        <v>0</v>
      </c>
      <c r="O196" s="5">
        <f t="shared" si="25"/>
        <v>4.5771320733578591E-4</v>
      </c>
      <c r="P196" s="5">
        <f t="shared" si="26"/>
        <v>7.7311889379982901E-5</v>
      </c>
      <c r="Q196" s="5">
        <f t="shared" si="27"/>
        <v>0</v>
      </c>
      <c r="R196" s="5">
        <f t="shared" si="27"/>
        <v>0</v>
      </c>
      <c r="T196" s="7">
        <f t="shared" si="29"/>
        <v>101.58768725892153</v>
      </c>
      <c r="U196" s="4">
        <f t="shared" si="28"/>
        <v>1.3374993337272878E-4</v>
      </c>
      <c r="V196" s="5">
        <f>T196/MAX($T$14:T196)-1</f>
        <v>-3.9056906758144883E-2</v>
      </c>
      <c r="Y196" s="3" t="s">
        <v>24</v>
      </c>
      <c r="Z196" s="3">
        <v>43789</v>
      </c>
      <c r="AA196" s="3">
        <v>10837295</v>
      </c>
      <c r="AB196" s="3"/>
      <c r="AD196" s="3"/>
    </row>
    <row r="197" spans="1:30" x14ac:dyDescent="0.25">
      <c r="A197" s="3">
        <v>43789</v>
      </c>
      <c r="B197">
        <v>8794818</v>
      </c>
      <c r="C197">
        <v>9840060</v>
      </c>
      <c r="D197">
        <v>10001645</v>
      </c>
      <c r="E197">
        <v>11070958</v>
      </c>
      <c r="F197">
        <v>9371046</v>
      </c>
      <c r="G197">
        <v>10473385</v>
      </c>
      <c r="H197">
        <v>10671953</v>
      </c>
      <c r="I197">
        <v>10837295</v>
      </c>
      <c r="K197" s="5">
        <f t="shared" si="21"/>
        <v>-2.9559368825737842E-3</v>
      </c>
      <c r="L197" s="5">
        <f t="shared" si="22"/>
        <v>-4.1148831491800708E-3</v>
      </c>
      <c r="M197" s="5">
        <f t="shared" si="23"/>
        <v>-4.6298001048151738E-3</v>
      </c>
      <c r="N197" s="5">
        <f t="shared" si="24"/>
        <v>-4.6731362409047073E-3</v>
      </c>
      <c r="O197" s="5">
        <f t="shared" si="25"/>
        <v>-2.9560065408148484E-3</v>
      </c>
      <c r="P197" s="5">
        <f t="shared" si="26"/>
        <v>-4.1148995974007452E-3</v>
      </c>
      <c r="Q197" s="5">
        <f t="shared" si="27"/>
        <v>-4.6298161690913053E-3</v>
      </c>
      <c r="R197" s="5">
        <f t="shared" si="27"/>
        <v>-4.6731422532899636E-3</v>
      </c>
      <c r="T197" s="7">
        <f t="shared" si="29"/>
        <v>101.17184287463023</v>
      </c>
      <c r="U197" s="4">
        <f t="shared" si="28"/>
        <v>-4.0934526172588248E-3</v>
      </c>
      <c r="V197" s="5">
        <f>T197/MAX($T$14:T197)-1</f>
        <v>-4.2990481778212519E-2</v>
      </c>
      <c r="Y197" s="3" t="s">
        <v>24</v>
      </c>
      <c r="Z197" s="3">
        <v>43790</v>
      </c>
      <c r="AA197" s="3">
        <v>10817536</v>
      </c>
      <c r="AB197" s="3"/>
      <c r="AD197" s="3"/>
    </row>
    <row r="198" spans="1:30" x14ac:dyDescent="0.25">
      <c r="A198" s="3">
        <v>43790</v>
      </c>
      <c r="B198">
        <v>8746717</v>
      </c>
      <c r="C198">
        <v>9822007</v>
      </c>
      <c r="D198">
        <v>9983325</v>
      </c>
      <c r="E198">
        <v>11050773</v>
      </c>
      <c r="F198">
        <v>9355103</v>
      </c>
      <c r="G198">
        <v>10454171</v>
      </c>
      <c r="H198">
        <v>10652406</v>
      </c>
      <c r="I198">
        <v>10817536</v>
      </c>
      <c r="K198" s="5">
        <f t="shared" si="21"/>
        <v>-5.4692433658092288E-3</v>
      </c>
      <c r="L198" s="5">
        <f t="shared" si="22"/>
        <v>-1.8346432846954031E-3</v>
      </c>
      <c r="M198" s="5">
        <f t="shared" si="23"/>
        <v>-1.8316986855662076E-3</v>
      </c>
      <c r="N198" s="5">
        <f t="shared" si="24"/>
        <v>-1.8232387838522657E-3</v>
      </c>
      <c r="O198" s="5">
        <f t="shared" si="25"/>
        <v>-1.7013042087297148E-3</v>
      </c>
      <c r="P198" s="5">
        <f t="shared" si="26"/>
        <v>-1.8345549218328205E-3</v>
      </c>
      <c r="Q198" s="5">
        <f t="shared" si="27"/>
        <v>-1.8316235088366994E-3</v>
      </c>
      <c r="R198" s="5">
        <f t="shared" si="27"/>
        <v>-1.8232409471182764E-3</v>
      </c>
      <c r="T198" s="7">
        <f t="shared" si="29"/>
        <v>100.94231497603003</v>
      </c>
      <c r="U198" s="4">
        <f t="shared" si="28"/>
        <v>-2.268693463305077E-3</v>
      </c>
      <c r="V198" s="5">
        <f>T198/MAX($T$14:T198)-1</f>
        <v>-4.5161643016523034E-2</v>
      </c>
      <c r="Y198" s="3" t="s">
        <v>24</v>
      </c>
      <c r="Z198" s="3">
        <v>43791</v>
      </c>
      <c r="AA198" s="3">
        <v>10805174</v>
      </c>
      <c r="AB198" s="3"/>
      <c r="AD198" s="3"/>
    </row>
    <row r="199" spans="1:30" x14ac:dyDescent="0.25">
      <c r="A199" s="3">
        <v>43791</v>
      </c>
      <c r="B199">
        <v>8738037</v>
      </c>
      <c r="C199">
        <v>9812260</v>
      </c>
      <c r="D199">
        <v>9971917</v>
      </c>
      <c r="E199">
        <v>11038145</v>
      </c>
      <c r="F199">
        <v>9346592</v>
      </c>
      <c r="G199">
        <v>10443796</v>
      </c>
      <c r="H199">
        <v>10640232</v>
      </c>
      <c r="I199">
        <v>10805174</v>
      </c>
      <c r="K199" s="5">
        <f t="shared" si="21"/>
        <v>-9.9237233810123282E-4</v>
      </c>
      <c r="L199" s="5">
        <f t="shared" si="22"/>
        <v>-9.9236337339203562E-4</v>
      </c>
      <c r="M199" s="5">
        <f t="shared" si="23"/>
        <v>-1.1427054613568632E-3</v>
      </c>
      <c r="N199" s="5">
        <f t="shared" si="24"/>
        <v>-1.1427254907869777E-3</v>
      </c>
      <c r="O199" s="5">
        <f t="shared" si="25"/>
        <v>-9.0977084912913231E-4</v>
      </c>
      <c r="P199" s="5">
        <f t="shared" si="26"/>
        <v>-9.924268504887257E-4</v>
      </c>
      <c r="Q199" s="5">
        <f t="shared" si="27"/>
        <v>-1.142840406195611E-3</v>
      </c>
      <c r="R199" s="5">
        <f t="shared" si="27"/>
        <v>-1.1427741030859417E-3</v>
      </c>
      <c r="T199" s="7">
        <f t="shared" si="29"/>
        <v>100.83559398010351</v>
      </c>
      <c r="U199" s="4">
        <f t="shared" si="28"/>
        <v>-1.057247359067065E-3</v>
      </c>
      <c r="V199" s="5">
        <f>T199/MAX($T$14:T199)-1</f>
        <v>-4.617114334777972E-2</v>
      </c>
      <c r="Y199" s="3" t="s">
        <v>24</v>
      </c>
      <c r="Z199" s="3">
        <v>43794</v>
      </c>
      <c r="AA199" s="3">
        <v>10870149</v>
      </c>
      <c r="AB199" s="3"/>
      <c r="AD199" s="3"/>
    </row>
    <row r="200" spans="1:30" x14ac:dyDescent="0.25">
      <c r="A200" s="3">
        <v>43794</v>
      </c>
      <c r="B200">
        <v>8831887</v>
      </c>
      <c r="C200">
        <v>9909832</v>
      </c>
      <c r="D200">
        <v>10044820</v>
      </c>
      <c r="E200">
        <v>11104521</v>
      </c>
      <c r="F200">
        <v>9446978</v>
      </c>
      <c r="G200">
        <v>10547648</v>
      </c>
      <c r="H200">
        <v>10718022</v>
      </c>
      <c r="I200">
        <v>10870149</v>
      </c>
      <c r="K200" s="5">
        <f t="shared" si="21"/>
        <v>1.0740398558623632E-2</v>
      </c>
      <c r="L200" s="5">
        <f t="shared" si="22"/>
        <v>9.9438865256322728E-3</v>
      </c>
      <c r="M200" s="5">
        <f t="shared" si="23"/>
        <v>7.3108310067162563E-3</v>
      </c>
      <c r="N200" s="5">
        <f t="shared" si="24"/>
        <v>6.0133292324027199E-3</v>
      </c>
      <c r="O200" s="5">
        <f t="shared" si="25"/>
        <v>1.0740385372550731E-2</v>
      </c>
      <c r="P200" s="5">
        <f t="shared" si="26"/>
        <v>9.9438939634592938E-3</v>
      </c>
      <c r="Q200" s="5">
        <f t="shared" si="27"/>
        <v>7.3109308142904617E-3</v>
      </c>
      <c r="R200" s="5">
        <f t="shared" si="27"/>
        <v>6.0133228766143798E-3</v>
      </c>
      <c r="T200" s="7">
        <f t="shared" si="29"/>
        <v>101.69291053168892</v>
      </c>
      <c r="U200" s="4">
        <f t="shared" si="28"/>
        <v>8.5021222937862184E-3</v>
      </c>
      <c r="V200" s="5">
        <f>T200/MAX($T$14:T200)-1</f>
        <v>-3.8061573761180245E-2</v>
      </c>
      <c r="Y200" s="3" t="s">
        <v>24</v>
      </c>
      <c r="Z200" s="3">
        <v>43795</v>
      </c>
      <c r="AA200" s="3">
        <v>10852826</v>
      </c>
      <c r="AB200" s="3"/>
      <c r="AD200" s="3"/>
    </row>
    <row r="201" spans="1:30" x14ac:dyDescent="0.25">
      <c r="A201" s="3">
        <v>43795</v>
      </c>
      <c r="B201">
        <v>8819189</v>
      </c>
      <c r="C201">
        <v>9920370</v>
      </c>
      <c r="D201">
        <v>10048440</v>
      </c>
      <c r="E201">
        <v>11086824</v>
      </c>
      <c r="F201">
        <v>9433396</v>
      </c>
      <c r="G201">
        <v>10558864</v>
      </c>
      <c r="H201">
        <v>10721885</v>
      </c>
      <c r="I201">
        <v>10852826</v>
      </c>
      <c r="K201" s="5">
        <f t="shared" si="21"/>
        <v>-1.4377448443351204E-3</v>
      </c>
      <c r="L201" s="5">
        <f t="shared" si="22"/>
        <v>1.06338836016584E-3</v>
      </c>
      <c r="M201" s="5">
        <f t="shared" si="23"/>
        <v>3.6038475552579996E-4</v>
      </c>
      <c r="N201" s="5">
        <f t="shared" si="24"/>
        <v>-1.593675224712543E-3</v>
      </c>
      <c r="O201" s="5">
        <f t="shared" si="25"/>
        <v>-1.4377084396725026E-3</v>
      </c>
      <c r="P201" s="5">
        <f t="shared" si="26"/>
        <v>1.0633650269709083E-3</v>
      </c>
      <c r="Q201" s="5">
        <f t="shared" si="27"/>
        <v>3.6042098066224604E-4</v>
      </c>
      <c r="R201" s="5">
        <f t="shared" si="27"/>
        <v>-1.5936304092979414E-3</v>
      </c>
      <c r="T201" s="7">
        <f t="shared" si="29"/>
        <v>101.65204015355602</v>
      </c>
      <c r="U201" s="4">
        <f t="shared" si="28"/>
        <v>-4.0189997433666413E-4</v>
      </c>
      <c r="V201" s="5">
        <f>T201/MAX($T$14:T201)-1</f>
        <v>-3.8448176789999122E-2</v>
      </c>
      <c r="Y201" s="3" t="s">
        <v>24</v>
      </c>
      <c r="Z201" s="3">
        <v>43796</v>
      </c>
      <c r="AA201" s="3">
        <v>10835553</v>
      </c>
      <c r="AB201" s="3"/>
      <c r="AD201" s="3"/>
    </row>
    <row r="202" spans="1:30" x14ac:dyDescent="0.25">
      <c r="A202" s="3">
        <v>43796</v>
      </c>
      <c r="B202">
        <v>8798807</v>
      </c>
      <c r="C202">
        <v>9899049</v>
      </c>
      <c r="D202">
        <v>10040667</v>
      </c>
      <c r="E202">
        <v>11069178</v>
      </c>
      <c r="F202">
        <v>9411594</v>
      </c>
      <c r="G202">
        <v>10536171</v>
      </c>
      <c r="H202">
        <v>10713591</v>
      </c>
      <c r="I202">
        <v>10835553</v>
      </c>
      <c r="K202" s="5">
        <f t="shared" si="21"/>
        <v>-2.311096859359707E-3</v>
      </c>
      <c r="L202" s="5">
        <f t="shared" si="22"/>
        <v>-2.1492141926158226E-3</v>
      </c>
      <c r="M202" s="5">
        <f t="shared" si="23"/>
        <v>-7.7355290970537727E-4</v>
      </c>
      <c r="N202" s="5">
        <f t="shared" si="24"/>
        <v>-1.5916190245285344E-3</v>
      </c>
      <c r="O202" s="5">
        <f t="shared" si="25"/>
        <v>-2.3111507245110463E-3</v>
      </c>
      <c r="P202" s="5">
        <f t="shared" si="26"/>
        <v>-2.1491895340256528E-3</v>
      </c>
      <c r="Q202" s="5">
        <f t="shared" si="27"/>
        <v>-7.7355800775702477E-4</v>
      </c>
      <c r="R202" s="5">
        <f t="shared" si="27"/>
        <v>-1.5915670259525339E-3</v>
      </c>
      <c r="T202" s="7">
        <f t="shared" si="29"/>
        <v>101.47858431073905</v>
      </c>
      <c r="U202" s="4">
        <f t="shared" si="28"/>
        <v>-1.7063685348069624E-3</v>
      </c>
      <c r="V202" s="5">
        <f>T202/MAX($T$14:T202)-1</f>
        <v>-4.0088938565710941E-2</v>
      </c>
      <c r="Y202" s="3" t="s">
        <v>24</v>
      </c>
      <c r="Z202" s="3">
        <v>43797</v>
      </c>
      <c r="AA202" s="3">
        <v>10835553</v>
      </c>
      <c r="AB202" s="3"/>
      <c r="AD202" s="3"/>
    </row>
    <row r="203" spans="1:30" x14ac:dyDescent="0.25">
      <c r="A203" s="3">
        <v>43797</v>
      </c>
      <c r="B203">
        <v>8787050</v>
      </c>
      <c r="C203">
        <v>9853988</v>
      </c>
      <c r="D203">
        <v>10040667</v>
      </c>
      <c r="E203">
        <v>11069178</v>
      </c>
      <c r="F203">
        <v>9399019</v>
      </c>
      <c r="G203">
        <v>10536171</v>
      </c>
      <c r="H203">
        <v>10713591</v>
      </c>
      <c r="I203">
        <v>10835553</v>
      </c>
      <c r="K203" s="5">
        <f t="shared" si="21"/>
        <v>-1.3362038740024618E-3</v>
      </c>
      <c r="L203" s="5">
        <f t="shared" si="22"/>
        <v>-4.5520534346279451E-3</v>
      </c>
      <c r="M203" s="5">
        <f t="shared" si="23"/>
        <v>0</v>
      </c>
      <c r="N203" s="5">
        <f t="shared" si="24"/>
        <v>0</v>
      </c>
      <c r="O203" s="5">
        <f t="shared" si="25"/>
        <v>-1.336117983839924E-3</v>
      </c>
      <c r="P203" s="5">
        <f t="shared" si="26"/>
        <v>0</v>
      </c>
      <c r="Q203" s="5">
        <f t="shared" si="27"/>
        <v>0</v>
      </c>
      <c r="R203" s="5">
        <f t="shared" si="27"/>
        <v>0</v>
      </c>
      <c r="T203" s="7">
        <f t="shared" si="29"/>
        <v>101.38694438858789</v>
      </c>
      <c r="U203" s="4">
        <f t="shared" si="28"/>
        <v>-9.0304691155879135E-4</v>
      </c>
      <c r="V203" s="5">
        <f>T203/MAX($T$14:T203)-1</f>
        <v>-4.0955783285110181E-2</v>
      </c>
      <c r="Y203" s="3" t="s">
        <v>24</v>
      </c>
      <c r="Z203" s="3">
        <v>43798</v>
      </c>
      <c r="AA203" s="3">
        <v>10827575</v>
      </c>
      <c r="AB203" s="3"/>
      <c r="AD203" s="3"/>
    </row>
    <row r="204" spans="1:30" x14ac:dyDescent="0.25">
      <c r="A204" s="3">
        <v>43798</v>
      </c>
      <c r="B204">
        <v>8777654</v>
      </c>
      <c r="C204">
        <v>9853787</v>
      </c>
      <c r="D204">
        <v>10036777</v>
      </c>
      <c r="E204">
        <v>11061028</v>
      </c>
      <c r="F204">
        <v>9388968</v>
      </c>
      <c r="G204">
        <v>10535957</v>
      </c>
      <c r="H204">
        <v>10709439</v>
      </c>
      <c r="I204">
        <v>10827575</v>
      </c>
      <c r="K204" s="5">
        <f t="shared" si="21"/>
        <v>-1.069300846131549E-3</v>
      </c>
      <c r="L204" s="5">
        <f t="shared" si="22"/>
        <v>-2.0397832836804852E-5</v>
      </c>
      <c r="M204" s="5">
        <f t="shared" si="23"/>
        <v>-3.8742446094464089E-4</v>
      </c>
      <c r="N204" s="5">
        <f t="shared" si="24"/>
        <v>-7.3627870109238547E-4</v>
      </c>
      <c r="O204" s="5">
        <f t="shared" si="25"/>
        <v>-1.0693669201009559E-3</v>
      </c>
      <c r="P204" s="5">
        <f t="shared" si="26"/>
        <v>-2.0310983942839478E-5</v>
      </c>
      <c r="Q204" s="5">
        <f t="shared" si="27"/>
        <v>-3.8754512842609223E-4</v>
      </c>
      <c r="R204" s="5">
        <f t="shared" si="27"/>
        <v>-7.3627991114066926E-4</v>
      </c>
      <c r="T204" s="7">
        <f t="shared" si="29"/>
        <v>101.33084059493646</v>
      </c>
      <c r="U204" s="4">
        <f t="shared" si="28"/>
        <v>-5.5336309807699213E-4</v>
      </c>
      <c r="V204" s="5">
        <f>T204/MAX($T$14:T204)-1</f>
        <v>-4.148648296406432E-2</v>
      </c>
      <c r="Y204" s="3" t="s">
        <v>24</v>
      </c>
      <c r="Z204" s="3">
        <v>43801</v>
      </c>
      <c r="AA204" s="3">
        <v>10826757</v>
      </c>
      <c r="AB204" s="3"/>
      <c r="AD204" s="3"/>
    </row>
    <row r="205" spans="1:30" x14ac:dyDescent="0.25">
      <c r="A205" s="3">
        <v>43801</v>
      </c>
      <c r="B205">
        <v>8764941</v>
      </c>
      <c r="C205">
        <v>9852920</v>
      </c>
      <c r="D205">
        <v>10035957</v>
      </c>
      <c r="E205">
        <v>11060193</v>
      </c>
      <c r="F205">
        <v>9375370</v>
      </c>
      <c r="G205">
        <v>10535030</v>
      </c>
      <c r="H205">
        <v>10708565</v>
      </c>
      <c r="I205">
        <v>10826757</v>
      </c>
      <c r="K205" s="5">
        <f t="shared" si="21"/>
        <v>-1.4483368790795259E-3</v>
      </c>
      <c r="L205" s="5">
        <f t="shared" si="22"/>
        <v>-8.7986476671408909E-5</v>
      </c>
      <c r="M205" s="5">
        <f t="shared" si="23"/>
        <v>-8.1699533625134713E-5</v>
      </c>
      <c r="N205" s="5">
        <f t="shared" si="24"/>
        <v>-7.5490270886269251E-5</v>
      </c>
      <c r="O205" s="5">
        <f t="shared" si="25"/>
        <v>-1.4482954889184496E-3</v>
      </c>
      <c r="P205" s="5">
        <f t="shared" si="26"/>
        <v>-8.7984413755681778E-5</v>
      </c>
      <c r="Q205" s="5">
        <f t="shared" si="27"/>
        <v>-8.1610250546315655E-5</v>
      </c>
      <c r="R205" s="5">
        <f t="shared" si="27"/>
        <v>-7.5547848895074488E-5</v>
      </c>
      <c r="T205" s="7">
        <f t="shared" si="29"/>
        <v>101.28794026889425</v>
      </c>
      <c r="U205" s="4">
        <f t="shared" si="28"/>
        <v>-4.2336889529723254E-4</v>
      </c>
      <c r="V205" s="5">
        <f>T205/MAX($T$14:T205)-1</f>
        <v>-4.1892287772899328E-2</v>
      </c>
      <c r="Y205" s="3" t="s">
        <v>24</v>
      </c>
      <c r="Z205" s="3">
        <v>43802</v>
      </c>
      <c r="AA205" s="3">
        <v>10775517</v>
      </c>
      <c r="AB205" s="3"/>
      <c r="AD205" s="3"/>
    </row>
    <row r="206" spans="1:30" x14ac:dyDescent="0.25">
      <c r="A206" s="3">
        <v>43802</v>
      </c>
      <c r="B206">
        <v>8763530</v>
      </c>
      <c r="C206">
        <v>9808759</v>
      </c>
      <c r="D206">
        <v>9987864</v>
      </c>
      <c r="E206">
        <v>11007848</v>
      </c>
      <c r="F206">
        <v>9373860</v>
      </c>
      <c r="G206">
        <v>10487811</v>
      </c>
      <c r="H206">
        <v>10657248</v>
      </c>
      <c r="I206">
        <v>10775517</v>
      </c>
      <c r="K206" s="5">
        <f t="shared" si="21"/>
        <v>-1.6098225875105232E-4</v>
      </c>
      <c r="L206" s="5">
        <f t="shared" si="22"/>
        <v>-4.4820215733001323E-3</v>
      </c>
      <c r="M206" s="5">
        <f t="shared" si="23"/>
        <v>-4.7920691569324214E-3</v>
      </c>
      <c r="N206" s="5">
        <f t="shared" si="24"/>
        <v>-4.7327383889231855E-3</v>
      </c>
      <c r="O206" s="5">
        <f t="shared" si="25"/>
        <v>-1.6106031015306055E-4</v>
      </c>
      <c r="P206" s="5">
        <f t="shared" si="26"/>
        <v>-4.4820944980697996E-3</v>
      </c>
      <c r="Q206" s="5">
        <f t="shared" si="27"/>
        <v>-4.7921453528086966E-3</v>
      </c>
      <c r="R206" s="5">
        <f t="shared" si="27"/>
        <v>-4.7327191327929397E-3</v>
      </c>
      <c r="T206" s="7">
        <f t="shared" si="29"/>
        <v>100.92918052832576</v>
      </c>
      <c r="U206" s="4">
        <f t="shared" si="28"/>
        <v>-3.541978833966411E-3</v>
      </c>
      <c r="V206" s="5">
        <f>T206/MAX($T$14:T206)-1</f>
        <v>-4.5285885010267757E-2</v>
      </c>
      <c r="Y206" s="3" t="s">
        <v>24</v>
      </c>
      <c r="Z206" s="3">
        <v>43803</v>
      </c>
      <c r="AA206" s="3">
        <v>10836568</v>
      </c>
      <c r="AB206" s="3"/>
      <c r="AD206" s="3"/>
    </row>
    <row r="207" spans="1:30" x14ac:dyDescent="0.25">
      <c r="A207" s="3">
        <v>43803</v>
      </c>
      <c r="B207">
        <v>8769520</v>
      </c>
      <c r="C207">
        <v>9859294</v>
      </c>
      <c r="D207">
        <v>9972949</v>
      </c>
      <c r="E207">
        <v>11070215</v>
      </c>
      <c r="F207">
        <v>9380268</v>
      </c>
      <c r="G207">
        <v>10541845</v>
      </c>
      <c r="H207">
        <v>10641333</v>
      </c>
      <c r="I207">
        <v>10836568</v>
      </c>
      <c r="K207" s="5">
        <f t="shared" si="21"/>
        <v>6.8351451983383882E-4</v>
      </c>
      <c r="L207" s="5">
        <f t="shared" si="22"/>
        <v>5.1520278966992183E-3</v>
      </c>
      <c r="M207" s="5">
        <f t="shared" si="23"/>
        <v>-1.4933122837875734E-3</v>
      </c>
      <c r="N207" s="5">
        <f t="shared" si="24"/>
        <v>5.6656850639653644E-3</v>
      </c>
      <c r="O207" s="5">
        <f t="shared" si="25"/>
        <v>6.8360312614013097E-4</v>
      </c>
      <c r="P207" s="5">
        <f t="shared" si="26"/>
        <v>5.1520760623928741E-3</v>
      </c>
      <c r="Q207" s="5">
        <f t="shared" si="27"/>
        <v>-1.4933498779422516E-3</v>
      </c>
      <c r="R207" s="5">
        <f t="shared" si="27"/>
        <v>5.6657142297673602E-3</v>
      </c>
      <c r="T207" s="7">
        <f t="shared" si="29"/>
        <v>101.18170481742841</v>
      </c>
      <c r="U207" s="4">
        <f t="shared" si="28"/>
        <v>2.5019948421336202E-3</v>
      </c>
      <c r="V207" s="5">
        <f>T207/MAX($T$14:T207)-1</f>
        <v>-4.2897195218851158E-2</v>
      </c>
      <c r="Y207" s="3" t="s">
        <v>24</v>
      </c>
      <c r="Z207" s="3">
        <v>43804</v>
      </c>
      <c r="AA207" s="3">
        <v>10831357</v>
      </c>
      <c r="AB207" s="3"/>
      <c r="AD207" s="3"/>
    </row>
    <row r="208" spans="1:30" x14ac:dyDescent="0.25">
      <c r="A208" s="3">
        <v>43804</v>
      </c>
      <c r="B208">
        <v>8694007</v>
      </c>
      <c r="C208">
        <v>9755721</v>
      </c>
      <c r="D208">
        <v>9915283</v>
      </c>
      <c r="E208">
        <v>11064892</v>
      </c>
      <c r="F208">
        <v>9387551</v>
      </c>
      <c r="G208">
        <v>10533456</v>
      </c>
      <c r="H208">
        <v>10633336</v>
      </c>
      <c r="I208">
        <v>10831357</v>
      </c>
      <c r="K208" s="5">
        <f t="shared" ref="K208:K271" si="30">B208/B207-1</f>
        <v>-8.6108475720449995E-3</v>
      </c>
      <c r="L208" s="5">
        <f t="shared" ref="L208:L271" si="31">C208/C207-1</f>
        <v>-1.050511324644543E-2</v>
      </c>
      <c r="M208" s="5">
        <f t="shared" ref="M208:M271" si="32">D208/D207-1</f>
        <v>-5.7822415415941242E-3</v>
      </c>
      <c r="N208" s="5">
        <f t="shared" ref="N208:N271" si="33">E208/E207-1</f>
        <v>-4.8083980302093821E-4</v>
      </c>
      <c r="O208" s="5">
        <f t="shared" ref="O208:O271" si="34">F208/F207-1</f>
        <v>7.7641704906517006E-4</v>
      </c>
      <c r="P208" s="5">
        <f t="shared" ref="P208:P271" si="35">G208/G207-1</f>
        <v>-7.9578100417909692E-4</v>
      </c>
      <c r="Q208" s="5">
        <f t="shared" ref="Q208:R271" si="36">H208/H207-1</f>
        <v>-7.5150359452147431E-4</v>
      </c>
      <c r="R208" s="5">
        <f t="shared" si="36"/>
        <v>-4.8087180369282834E-4</v>
      </c>
      <c r="T208" s="7">
        <f t="shared" si="29"/>
        <v>100.84488633312176</v>
      </c>
      <c r="U208" s="4">
        <f t="shared" ref="U208:U271" si="37">(K208*$K$12%)+(L208*$L$12%)+(M208*$M$12%)+(N208*$N$12%)+(O208*$O$12%)+(P208*$P$12%)+(Q208*$Q$12%)+(R208*$R$12%)</f>
        <v>-3.3288476895542152E-3</v>
      </c>
      <c r="V208" s="5">
        <f>T208/MAX($T$14:T208)-1</f>
        <v>-4.6083244679212765E-2</v>
      </c>
      <c r="Y208" s="3" t="s">
        <v>24</v>
      </c>
      <c r="Z208" s="3">
        <v>43805</v>
      </c>
      <c r="AA208" s="3">
        <v>10846495</v>
      </c>
      <c r="AB208" s="3"/>
      <c r="AD208" s="3"/>
    </row>
    <row r="209" spans="1:30" x14ac:dyDescent="0.25">
      <c r="A209" s="3">
        <v>43805</v>
      </c>
      <c r="B209">
        <v>8721443</v>
      </c>
      <c r="C209">
        <v>9786508</v>
      </c>
      <c r="D209">
        <v>9923884</v>
      </c>
      <c r="E209">
        <v>11080356</v>
      </c>
      <c r="F209">
        <v>9402039</v>
      </c>
      <c r="G209">
        <v>10559235</v>
      </c>
      <c r="H209">
        <v>10642560</v>
      </c>
      <c r="I209">
        <v>10846495</v>
      </c>
      <c r="K209" s="5">
        <f t="shared" si="30"/>
        <v>3.1557370496710924E-3</v>
      </c>
      <c r="L209" s="5">
        <f t="shared" si="31"/>
        <v>3.1557893055778052E-3</v>
      </c>
      <c r="M209" s="5">
        <f t="shared" si="32"/>
        <v>8.6744876570854501E-4</v>
      </c>
      <c r="N209" s="5">
        <f t="shared" si="33"/>
        <v>1.3975735144997614E-3</v>
      </c>
      <c r="O209" s="5">
        <f t="shared" si="34"/>
        <v>1.5433205103225767E-3</v>
      </c>
      <c r="P209" s="5">
        <f t="shared" si="35"/>
        <v>2.4473449169959416E-3</v>
      </c>
      <c r="Q209" s="5">
        <f t="shared" si="36"/>
        <v>8.6746059750208993E-4</v>
      </c>
      <c r="R209" s="5">
        <f t="shared" si="36"/>
        <v>1.3976088130047692E-3</v>
      </c>
      <c r="T209" s="7">
        <f t="shared" si="29"/>
        <v>101.03185632573724</v>
      </c>
      <c r="U209" s="4">
        <f t="shared" si="37"/>
        <v>1.8540354341603227E-3</v>
      </c>
      <c r="V209" s="5">
        <f>T209/MAX($T$14:T209)-1</f>
        <v>-4.4314649213608837E-2</v>
      </c>
      <c r="Y209" s="3" t="s">
        <v>24</v>
      </c>
      <c r="Z209" s="3">
        <v>43808</v>
      </c>
      <c r="AA209" s="3">
        <v>10845158</v>
      </c>
      <c r="AB209" s="3"/>
      <c r="AD209" s="3"/>
    </row>
    <row r="210" spans="1:30" x14ac:dyDescent="0.25">
      <c r="A210" s="3">
        <v>43808</v>
      </c>
      <c r="B210">
        <v>8732225</v>
      </c>
      <c r="C210">
        <v>9789948</v>
      </c>
      <c r="D210">
        <v>9954460</v>
      </c>
      <c r="E210">
        <v>11078991</v>
      </c>
      <c r="F210">
        <v>9413663</v>
      </c>
      <c r="G210">
        <v>10562947</v>
      </c>
      <c r="H210">
        <v>10675350</v>
      </c>
      <c r="I210">
        <v>10845158</v>
      </c>
      <c r="K210" s="5">
        <f t="shared" si="30"/>
        <v>1.2362633110141186E-3</v>
      </c>
      <c r="L210" s="5">
        <f t="shared" si="31"/>
        <v>3.5150433637820555E-4</v>
      </c>
      <c r="M210" s="5">
        <f t="shared" si="32"/>
        <v>3.0810517333736964E-3</v>
      </c>
      <c r="N210" s="5">
        <f t="shared" si="33"/>
        <v>-1.2319098772639592E-4</v>
      </c>
      <c r="O210" s="5">
        <f t="shared" si="34"/>
        <v>1.2363275668181295E-3</v>
      </c>
      <c r="P210" s="5">
        <f t="shared" si="35"/>
        <v>3.51540618236168E-4</v>
      </c>
      <c r="Q210" s="5">
        <f t="shared" si="36"/>
        <v>3.0810256178963602E-3</v>
      </c>
      <c r="R210" s="5">
        <f t="shared" si="36"/>
        <v>-1.232656263613352E-4</v>
      </c>
      <c r="T210" s="7">
        <f t="shared" si="29"/>
        <v>101.14666964168264</v>
      </c>
      <c r="U210" s="4">
        <f t="shared" si="37"/>
        <v>1.1364070712036184E-3</v>
      </c>
      <c r="V210" s="5">
        <f>T210/MAX($T$14:T210)-1</f>
        <v>-4.322860162312947E-2</v>
      </c>
      <c r="Y210" s="3" t="s">
        <v>24</v>
      </c>
      <c r="Z210" s="3">
        <v>43809</v>
      </c>
      <c r="AA210" s="3">
        <v>10836879</v>
      </c>
      <c r="AB210" s="3"/>
      <c r="AD210" s="3"/>
    </row>
    <row r="211" spans="1:30" x14ac:dyDescent="0.25">
      <c r="A211" s="3">
        <v>43809</v>
      </c>
      <c r="B211">
        <v>8755609</v>
      </c>
      <c r="C211">
        <v>9787715</v>
      </c>
      <c r="D211">
        <v>9955430</v>
      </c>
      <c r="E211">
        <v>11070533</v>
      </c>
      <c r="F211">
        <v>9438872</v>
      </c>
      <c r="G211">
        <v>10560538</v>
      </c>
      <c r="H211">
        <v>10676390</v>
      </c>
      <c r="I211">
        <v>10836879</v>
      </c>
      <c r="K211" s="5">
        <f t="shared" si="30"/>
        <v>2.6778970995364748E-3</v>
      </c>
      <c r="L211" s="5">
        <f t="shared" si="31"/>
        <v>-2.2809109915600256E-4</v>
      </c>
      <c r="M211" s="5">
        <f t="shared" si="32"/>
        <v>9.7443758877879816E-5</v>
      </c>
      <c r="N211" s="5">
        <f t="shared" si="33"/>
        <v>-7.6342692218089869E-4</v>
      </c>
      <c r="O211" s="5">
        <f t="shared" si="34"/>
        <v>2.6779161310532817E-3</v>
      </c>
      <c r="P211" s="5">
        <f t="shared" si="35"/>
        <v>-2.2806135446862275E-4</v>
      </c>
      <c r="Q211" s="5">
        <f t="shared" si="36"/>
        <v>9.7420693466743202E-5</v>
      </c>
      <c r="R211" s="5">
        <f t="shared" si="36"/>
        <v>-7.6338214712967645E-4</v>
      </c>
      <c r="T211" s="7">
        <f t="shared" ref="T211:T274" si="38">T210*(1+U211)</f>
        <v>101.19177746765898</v>
      </c>
      <c r="U211" s="4">
        <f t="shared" si="37"/>
        <v>4.4596451999989739E-4</v>
      </c>
      <c r="V211" s="5">
        <f>T211/MAX($T$14:T211)-1</f>
        <v>-4.2801915525702561E-2</v>
      </c>
      <c r="Y211" s="3" t="s">
        <v>24</v>
      </c>
      <c r="Z211" s="3">
        <v>43810</v>
      </c>
      <c r="AA211" s="3">
        <v>10832884</v>
      </c>
      <c r="AB211" s="3"/>
      <c r="AD211" s="3"/>
    </row>
    <row r="212" spans="1:30" x14ac:dyDescent="0.25">
      <c r="A212" s="3">
        <v>43810</v>
      </c>
      <c r="B212">
        <v>8751922</v>
      </c>
      <c r="C212">
        <v>9778228</v>
      </c>
      <c r="D212">
        <v>9949019</v>
      </c>
      <c r="E212">
        <v>11066452</v>
      </c>
      <c r="F212">
        <v>9434897</v>
      </c>
      <c r="G212">
        <v>10550301</v>
      </c>
      <c r="H212">
        <v>10669515</v>
      </c>
      <c r="I212">
        <v>10832884</v>
      </c>
      <c r="K212" s="5">
        <f t="shared" si="30"/>
        <v>-4.2110149048457668E-4</v>
      </c>
      <c r="L212" s="5">
        <f t="shared" si="31"/>
        <v>-9.6927628154275247E-4</v>
      </c>
      <c r="M212" s="5">
        <f t="shared" si="32"/>
        <v>-6.4397017507034082E-4</v>
      </c>
      <c r="N212" s="5">
        <f t="shared" si="33"/>
        <v>-3.6863627071970217E-4</v>
      </c>
      <c r="O212" s="5">
        <f t="shared" si="34"/>
        <v>-4.2113083003980645E-4</v>
      </c>
      <c r="P212" s="5">
        <f t="shared" si="35"/>
        <v>-9.6936349265541732E-4</v>
      </c>
      <c r="Q212" s="5">
        <f t="shared" si="36"/>
        <v>-6.4394425456548721E-4</v>
      </c>
      <c r="R212" s="5">
        <f t="shared" si="36"/>
        <v>-3.6864857492646674E-4</v>
      </c>
      <c r="T212" s="7">
        <f t="shared" si="38"/>
        <v>101.13098560458808</v>
      </c>
      <c r="U212" s="4">
        <f t="shared" si="37"/>
        <v>-6.0075892125056873E-4</v>
      </c>
      <c r="V212" s="5">
        <f>T212/MAX($T$14:T212)-1</f>
        <v>-4.3376960814354604E-2</v>
      </c>
      <c r="Y212" s="3" t="s">
        <v>24</v>
      </c>
      <c r="Z212" s="3">
        <v>43811</v>
      </c>
      <c r="AA212" s="3">
        <v>10823435</v>
      </c>
      <c r="AB212" s="3"/>
      <c r="AD212" s="3"/>
    </row>
    <row r="213" spans="1:30" x14ac:dyDescent="0.25">
      <c r="A213" s="3">
        <v>43811</v>
      </c>
      <c r="B213">
        <v>8783756</v>
      </c>
      <c r="C213">
        <v>9809726</v>
      </c>
      <c r="D213">
        <v>9949019</v>
      </c>
      <c r="E213">
        <v>11066452</v>
      </c>
      <c r="F213">
        <v>9432474</v>
      </c>
      <c r="G213">
        <v>10564982</v>
      </c>
      <c r="H213">
        <v>10669515</v>
      </c>
      <c r="I213">
        <v>10823435</v>
      </c>
      <c r="K213" s="5">
        <f t="shared" si="30"/>
        <v>3.6373724537306362E-3</v>
      </c>
      <c r="L213" s="5">
        <f t="shared" si="31"/>
        <v>3.2212380402665275E-3</v>
      </c>
      <c r="M213" s="5">
        <f t="shared" si="32"/>
        <v>0</v>
      </c>
      <c r="N213" s="5">
        <f t="shared" si="33"/>
        <v>0</v>
      </c>
      <c r="O213" s="5">
        <f t="shared" si="34"/>
        <v>-2.5681255449849782E-4</v>
      </c>
      <c r="P213" s="5">
        <f t="shared" si="35"/>
        <v>1.391524279733769E-3</v>
      </c>
      <c r="Q213" s="5">
        <f t="shared" si="36"/>
        <v>0</v>
      </c>
      <c r="R213" s="5">
        <f t="shared" si="36"/>
        <v>-8.7225156292636274E-4</v>
      </c>
      <c r="T213" s="7">
        <f t="shared" si="38"/>
        <v>101.22100571634209</v>
      </c>
      <c r="U213" s="4">
        <f t="shared" si="37"/>
        <v>8.9013383203825902E-4</v>
      </c>
      <c r="V213" s="5">
        <f>T213/MAX($T$14:T213)-1</f>
        <v>-4.2525438282668193E-2</v>
      </c>
      <c r="Y213" s="3" t="s">
        <v>24</v>
      </c>
      <c r="Z213" s="3">
        <v>43812</v>
      </c>
      <c r="AA213" s="3">
        <v>10850484</v>
      </c>
      <c r="AB213" s="3"/>
      <c r="AD213" s="3"/>
    </row>
    <row r="214" spans="1:30" x14ac:dyDescent="0.25">
      <c r="A214" s="3">
        <v>43812</v>
      </c>
      <c r="B214">
        <v>8813993</v>
      </c>
      <c r="C214">
        <v>9827030</v>
      </c>
      <c r="D214">
        <v>9969514</v>
      </c>
      <c r="E214">
        <v>11080130</v>
      </c>
      <c r="F214">
        <v>9477651</v>
      </c>
      <c r="G214">
        <v>10598836</v>
      </c>
      <c r="H214">
        <v>10691495</v>
      </c>
      <c r="I214">
        <v>10850484</v>
      </c>
      <c r="K214" s="5">
        <f t="shared" si="30"/>
        <v>3.4423770423495093E-3</v>
      </c>
      <c r="L214" s="5">
        <f t="shared" si="31"/>
        <v>1.7639636417978721E-3</v>
      </c>
      <c r="M214" s="5">
        <f t="shared" si="32"/>
        <v>2.0600020966892174E-3</v>
      </c>
      <c r="N214" s="5">
        <f t="shared" si="33"/>
        <v>1.2359878306074101E-3</v>
      </c>
      <c r="O214" s="5">
        <f t="shared" si="34"/>
        <v>4.789517575134683E-3</v>
      </c>
      <c r="P214" s="5">
        <f t="shared" si="35"/>
        <v>3.2043594584449941E-3</v>
      </c>
      <c r="Q214" s="5">
        <f t="shared" si="36"/>
        <v>2.06007489562543E-3</v>
      </c>
      <c r="R214" s="5">
        <f t="shared" si="36"/>
        <v>2.4991141906427483E-3</v>
      </c>
      <c r="T214" s="7">
        <f t="shared" si="38"/>
        <v>101.48741177045433</v>
      </c>
      <c r="U214" s="4">
        <f t="shared" si="37"/>
        <v>2.631924591411483E-3</v>
      </c>
      <c r="V214" s="5">
        <f>T214/MAX($T$14:T214)-1</f>
        <v>-4.000543743803342E-2</v>
      </c>
      <c r="Y214" s="3" t="s">
        <v>24</v>
      </c>
      <c r="Z214" s="3">
        <v>43815</v>
      </c>
      <c r="AA214" s="3">
        <v>10825473</v>
      </c>
      <c r="AB214" s="3"/>
      <c r="AD214" s="3"/>
    </row>
    <row r="215" spans="1:30" x14ac:dyDescent="0.25">
      <c r="A215" s="3">
        <v>43815</v>
      </c>
      <c r="B215">
        <v>8790932</v>
      </c>
      <c r="C215">
        <v>9803447</v>
      </c>
      <c r="D215">
        <v>9945060</v>
      </c>
      <c r="E215">
        <v>11054590</v>
      </c>
      <c r="F215">
        <v>9452854</v>
      </c>
      <c r="G215">
        <v>10573402</v>
      </c>
      <c r="H215">
        <v>10665270</v>
      </c>
      <c r="I215">
        <v>10825473</v>
      </c>
      <c r="K215" s="5">
        <f t="shared" si="30"/>
        <v>-2.6164077961032817E-3</v>
      </c>
      <c r="L215" s="5">
        <f t="shared" si="31"/>
        <v>-2.3998095050081769E-3</v>
      </c>
      <c r="M215" s="5">
        <f t="shared" si="32"/>
        <v>-2.4528778433933196E-3</v>
      </c>
      <c r="N215" s="5">
        <f t="shared" si="33"/>
        <v>-2.3050271070826911E-3</v>
      </c>
      <c r="O215" s="5">
        <f t="shared" si="34"/>
        <v>-2.6163655952302634E-3</v>
      </c>
      <c r="P215" s="5">
        <f t="shared" si="35"/>
        <v>-2.3996974762133805E-3</v>
      </c>
      <c r="Q215" s="5">
        <f t="shared" si="36"/>
        <v>-2.4528842785784821E-3</v>
      </c>
      <c r="R215" s="5">
        <f t="shared" si="36"/>
        <v>-2.3050584655947004E-3</v>
      </c>
      <c r="T215" s="7">
        <f t="shared" si="38"/>
        <v>101.23942565514209</v>
      </c>
      <c r="U215" s="4">
        <f t="shared" si="37"/>
        <v>-2.443516008400537E-3</v>
      </c>
      <c r="V215" s="5">
        <f>T215/MAX($T$14:T215)-1</f>
        <v>-4.2351199519631066E-2</v>
      </c>
      <c r="Y215" s="3" t="s">
        <v>24</v>
      </c>
      <c r="Z215" s="3">
        <v>43816</v>
      </c>
      <c r="AA215" s="3">
        <v>10836687</v>
      </c>
      <c r="AB215" s="3"/>
      <c r="AD215" s="3"/>
    </row>
    <row r="216" spans="1:30" x14ac:dyDescent="0.25">
      <c r="A216" s="3">
        <v>43816</v>
      </c>
      <c r="B216">
        <v>8814666</v>
      </c>
      <c r="C216">
        <v>9820490</v>
      </c>
      <c r="D216">
        <v>9964807</v>
      </c>
      <c r="E216">
        <v>11066041</v>
      </c>
      <c r="F216">
        <v>9478375</v>
      </c>
      <c r="G216">
        <v>10591782</v>
      </c>
      <c r="H216">
        <v>10686446</v>
      </c>
      <c r="I216">
        <v>10836687</v>
      </c>
      <c r="K216" s="5">
        <f t="shared" si="30"/>
        <v>2.6998275040690523E-3</v>
      </c>
      <c r="L216" s="5">
        <f t="shared" si="31"/>
        <v>1.7384701523861512E-3</v>
      </c>
      <c r="M216" s="5">
        <f t="shared" si="32"/>
        <v>1.9856089354914896E-3</v>
      </c>
      <c r="N216" s="5">
        <f t="shared" si="33"/>
        <v>1.0358593127379745E-3</v>
      </c>
      <c r="O216" s="5">
        <f t="shared" si="34"/>
        <v>2.6998195465623986E-3</v>
      </c>
      <c r="P216" s="5">
        <f t="shared" si="35"/>
        <v>1.7383241458142074E-3</v>
      </c>
      <c r="Q216" s="5">
        <f t="shared" si="36"/>
        <v>1.9855099777126295E-3</v>
      </c>
      <c r="R216" s="5">
        <f t="shared" si="36"/>
        <v>1.0358900715008446E-3</v>
      </c>
      <c r="T216" s="7">
        <f t="shared" si="38"/>
        <v>101.42822844761209</v>
      </c>
      <c r="U216" s="4">
        <f t="shared" si="37"/>
        <v>1.8649137057843435E-3</v>
      </c>
      <c r="V216" s="5">
        <f>T216/MAX($T$14:T216)-1</f>
        <v>-4.0565267146287387E-2</v>
      </c>
      <c r="Y216" s="3" t="s">
        <v>24</v>
      </c>
      <c r="Z216" s="3">
        <v>43817</v>
      </c>
      <c r="AA216" s="3">
        <v>10844987</v>
      </c>
      <c r="AB216" s="3"/>
      <c r="AD216" s="3"/>
    </row>
    <row r="217" spans="1:30" x14ac:dyDescent="0.25">
      <c r="A217" s="3">
        <v>43817</v>
      </c>
      <c r="B217">
        <v>8814149</v>
      </c>
      <c r="C217">
        <v>9835113</v>
      </c>
      <c r="D217">
        <v>9964025</v>
      </c>
      <c r="E217">
        <v>11074516</v>
      </c>
      <c r="F217">
        <v>9477819</v>
      </c>
      <c r="G217">
        <v>10607554</v>
      </c>
      <c r="H217">
        <v>10685607</v>
      </c>
      <c r="I217">
        <v>10844987</v>
      </c>
      <c r="K217" s="5">
        <f t="shared" si="30"/>
        <v>-5.8652250692237118E-5</v>
      </c>
      <c r="L217" s="5">
        <f t="shared" si="31"/>
        <v>1.4890295698075651E-3</v>
      </c>
      <c r="M217" s="5">
        <f t="shared" si="32"/>
        <v>-7.8476181224584884E-5</v>
      </c>
      <c r="N217" s="5">
        <f t="shared" si="33"/>
        <v>7.6585655158867283E-4</v>
      </c>
      <c r="O217" s="5">
        <f t="shared" si="34"/>
        <v>-5.8659844118902349E-5</v>
      </c>
      <c r="P217" s="5">
        <f t="shared" si="35"/>
        <v>1.489078985953407E-3</v>
      </c>
      <c r="Q217" s="5">
        <f t="shared" si="36"/>
        <v>-7.8510666689401987E-5</v>
      </c>
      <c r="R217" s="5">
        <f t="shared" si="36"/>
        <v>7.6591674189718795E-4</v>
      </c>
      <c r="T217" s="7">
        <f t="shared" si="38"/>
        <v>101.48192940644351</v>
      </c>
      <c r="U217" s="4">
        <f t="shared" si="37"/>
        <v>5.2944786331521332E-4</v>
      </c>
      <c r="V217" s="5">
        <f>T217/MAX($T$14:T217)-1</f>
        <v>-4.0057296476987636E-2</v>
      </c>
      <c r="Y217" s="3" t="s">
        <v>24</v>
      </c>
      <c r="Z217" s="3">
        <v>43818</v>
      </c>
      <c r="AA217" s="3">
        <v>10775097</v>
      </c>
      <c r="AB217" s="3"/>
      <c r="AD217" s="3"/>
    </row>
    <row r="218" spans="1:30" x14ac:dyDescent="0.25">
      <c r="A218" s="3">
        <v>43818</v>
      </c>
      <c r="B218">
        <v>8759499</v>
      </c>
      <c r="C218">
        <v>9738917</v>
      </c>
      <c r="D218">
        <v>9927796</v>
      </c>
      <c r="E218">
        <v>10983222</v>
      </c>
      <c r="F218">
        <v>9422075</v>
      </c>
      <c r="G218">
        <v>10535623</v>
      </c>
      <c r="H218">
        <v>10646755</v>
      </c>
      <c r="I218">
        <v>10775097</v>
      </c>
      <c r="K218" s="5">
        <f t="shared" si="30"/>
        <v>-6.2002582438758225E-3</v>
      </c>
      <c r="L218" s="5">
        <f t="shared" si="31"/>
        <v>-9.7808738953990559E-3</v>
      </c>
      <c r="M218" s="5">
        <f t="shared" si="32"/>
        <v>-3.6359804396315365E-3</v>
      </c>
      <c r="N218" s="5">
        <f t="shared" si="33"/>
        <v>-8.2436108268749697E-3</v>
      </c>
      <c r="O218" s="5">
        <f t="shared" si="34"/>
        <v>-5.8815218986562057E-3</v>
      </c>
      <c r="P218" s="5">
        <f t="shared" si="35"/>
        <v>-6.7811108951224552E-3</v>
      </c>
      <c r="Q218" s="5">
        <f t="shared" si="36"/>
        <v>-3.6359188579553336E-3</v>
      </c>
      <c r="R218" s="5">
        <f t="shared" si="36"/>
        <v>-6.4444521694677626E-3</v>
      </c>
      <c r="T218" s="7">
        <f t="shared" si="38"/>
        <v>100.84000892217456</v>
      </c>
      <c r="U218" s="4">
        <f t="shared" si="37"/>
        <v>-6.3254659033728927E-3</v>
      </c>
      <c r="V218" s="5">
        <f>T218/MAX($T$14:T218)-1</f>
        <v>-4.6129381317314033E-2</v>
      </c>
      <c r="Y218" s="3" t="s">
        <v>24</v>
      </c>
      <c r="Z218" s="3">
        <v>43819</v>
      </c>
      <c r="AA218" s="3">
        <v>10775097</v>
      </c>
      <c r="AB218" s="3"/>
      <c r="AD218" s="3"/>
    </row>
    <row r="219" spans="1:30" x14ac:dyDescent="0.25">
      <c r="A219" s="3">
        <v>43819</v>
      </c>
      <c r="B219">
        <v>8759499</v>
      </c>
      <c r="C219">
        <v>9738917</v>
      </c>
      <c r="D219">
        <v>9927796</v>
      </c>
      <c r="E219">
        <v>10983222</v>
      </c>
      <c r="F219">
        <v>9424806</v>
      </c>
      <c r="G219">
        <v>10538513</v>
      </c>
      <c r="H219">
        <v>10646755</v>
      </c>
      <c r="I219">
        <v>10775097</v>
      </c>
      <c r="K219" s="5">
        <f t="shared" si="30"/>
        <v>0</v>
      </c>
      <c r="L219" s="5">
        <f t="shared" si="31"/>
        <v>0</v>
      </c>
      <c r="M219" s="5">
        <f t="shared" si="32"/>
        <v>0</v>
      </c>
      <c r="N219" s="5">
        <f t="shared" si="33"/>
        <v>0</v>
      </c>
      <c r="O219" s="5">
        <f t="shared" si="34"/>
        <v>2.8985122703861776E-4</v>
      </c>
      <c r="P219" s="5">
        <f t="shared" si="35"/>
        <v>2.7430746145729046E-4</v>
      </c>
      <c r="Q219" s="5">
        <f t="shared" si="36"/>
        <v>0</v>
      </c>
      <c r="R219" s="5">
        <f t="shared" si="36"/>
        <v>0</v>
      </c>
      <c r="T219" s="7">
        <f t="shared" si="38"/>
        <v>100.84712014307225</v>
      </c>
      <c r="U219" s="4">
        <f t="shared" si="37"/>
        <v>7.0519836061988528E-5</v>
      </c>
      <c r="V219" s="5">
        <f>T219/MAX($T$14:T219)-1</f>
        <v>-4.606211451766018E-2</v>
      </c>
      <c r="Y219" s="3" t="s">
        <v>24</v>
      </c>
      <c r="Z219" s="3">
        <v>43822</v>
      </c>
      <c r="AA219" s="3">
        <v>10775097</v>
      </c>
      <c r="AB219" s="3"/>
      <c r="AD219" s="3"/>
    </row>
    <row r="220" spans="1:30" x14ac:dyDescent="0.25">
      <c r="A220" s="3">
        <v>43822</v>
      </c>
      <c r="B220">
        <v>8748217</v>
      </c>
      <c r="C220">
        <v>9738917</v>
      </c>
      <c r="D220">
        <v>9927796</v>
      </c>
      <c r="E220">
        <v>10983222</v>
      </c>
      <c r="F220">
        <v>9412667</v>
      </c>
      <c r="G220">
        <v>10538513</v>
      </c>
      <c r="H220">
        <v>10646755</v>
      </c>
      <c r="I220">
        <v>10775097</v>
      </c>
      <c r="K220" s="5">
        <f t="shared" si="30"/>
        <v>-1.2879732048601822E-3</v>
      </c>
      <c r="L220" s="5">
        <f t="shared" si="31"/>
        <v>0</v>
      </c>
      <c r="M220" s="5">
        <f t="shared" si="32"/>
        <v>0</v>
      </c>
      <c r="N220" s="5">
        <f t="shared" si="33"/>
        <v>0</v>
      </c>
      <c r="O220" s="5">
        <f t="shared" si="34"/>
        <v>-1.2879840709718593E-3</v>
      </c>
      <c r="P220" s="5">
        <f t="shared" si="35"/>
        <v>0</v>
      </c>
      <c r="Q220" s="5">
        <f t="shared" si="36"/>
        <v>0</v>
      </c>
      <c r="R220" s="5">
        <f t="shared" si="36"/>
        <v>0</v>
      </c>
      <c r="T220" s="7">
        <f t="shared" si="38"/>
        <v>100.81464790896234</v>
      </c>
      <c r="U220" s="4">
        <f t="shared" si="37"/>
        <v>-3.2199465947900519E-4</v>
      </c>
      <c r="V220" s="5">
        <f>T220/MAX($T$14:T220)-1</f>
        <v>-4.6369277422260158E-2</v>
      </c>
      <c r="Y220" s="3" t="s">
        <v>24</v>
      </c>
      <c r="Z220" s="3">
        <v>43823</v>
      </c>
      <c r="AA220" s="3">
        <v>10775097</v>
      </c>
      <c r="AB220" s="3"/>
      <c r="AD220" s="3"/>
    </row>
    <row r="221" spans="1:30" x14ac:dyDescent="0.25">
      <c r="A221" s="3">
        <v>43823</v>
      </c>
      <c r="B221">
        <v>8745846</v>
      </c>
      <c r="C221">
        <v>9729522</v>
      </c>
      <c r="D221">
        <v>9927796</v>
      </c>
      <c r="E221">
        <v>10983222</v>
      </c>
      <c r="F221">
        <v>9410117</v>
      </c>
      <c r="G221">
        <v>10528346</v>
      </c>
      <c r="H221">
        <v>10646755</v>
      </c>
      <c r="I221">
        <v>10775097</v>
      </c>
      <c r="K221" s="5">
        <f t="shared" si="30"/>
        <v>-2.7102665606026921E-4</v>
      </c>
      <c r="L221" s="5">
        <f t="shared" si="31"/>
        <v>-9.6468631984436559E-4</v>
      </c>
      <c r="M221" s="5">
        <f t="shared" si="32"/>
        <v>0</v>
      </c>
      <c r="N221" s="5">
        <f t="shared" si="33"/>
        <v>0</v>
      </c>
      <c r="O221" s="5">
        <f t="shared" si="34"/>
        <v>-2.7091152805047702E-4</v>
      </c>
      <c r="P221" s="5">
        <f t="shared" si="35"/>
        <v>-9.6474711375316158E-4</v>
      </c>
      <c r="Q221" s="5">
        <f t="shared" si="36"/>
        <v>0</v>
      </c>
      <c r="R221" s="5">
        <f t="shared" si="36"/>
        <v>0</v>
      </c>
      <c r="T221" s="7">
        <f t="shared" si="38"/>
        <v>100.78350410152591</v>
      </c>
      <c r="U221" s="4">
        <f t="shared" si="37"/>
        <v>-3.0892145221353418E-4</v>
      </c>
      <c r="V221" s="5">
        <f>T221/MAX($T$14:T221)-1</f>
        <v>-4.6663874409954342E-2</v>
      </c>
      <c r="Y221" s="3" t="s">
        <v>24</v>
      </c>
      <c r="Z221" s="3">
        <v>43825</v>
      </c>
      <c r="AA221" s="3">
        <v>10771894</v>
      </c>
      <c r="AB221" s="3"/>
      <c r="AD221" s="3"/>
    </row>
    <row r="222" spans="1:30" x14ac:dyDescent="0.25">
      <c r="A222" s="3">
        <v>43825</v>
      </c>
      <c r="B222">
        <v>8747155</v>
      </c>
      <c r="C222">
        <v>10042083</v>
      </c>
      <c r="D222">
        <v>10037780</v>
      </c>
      <c r="E222">
        <v>11127418</v>
      </c>
      <c r="F222">
        <v>9426149</v>
      </c>
      <c r="G222">
        <v>10529288</v>
      </c>
      <c r="H222">
        <v>10646318</v>
      </c>
      <c r="I222">
        <v>10771894</v>
      </c>
      <c r="K222" s="5">
        <f t="shared" si="30"/>
        <v>1.4967105526442204E-4</v>
      </c>
      <c r="L222" s="5">
        <f t="shared" si="31"/>
        <v>3.2125010868982118E-2</v>
      </c>
      <c r="M222" s="5">
        <f t="shared" si="32"/>
        <v>1.1078390410117267E-2</v>
      </c>
      <c r="N222" s="5">
        <f t="shared" si="33"/>
        <v>1.3128752200401772E-2</v>
      </c>
      <c r="O222" s="5">
        <f t="shared" si="34"/>
        <v>1.7036982643254817E-3</v>
      </c>
      <c r="P222" s="5">
        <f t="shared" si="35"/>
        <v>8.9472743391993959E-5</v>
      </c>
      <c r="Q222" s="5">
        <f t="shared" si="36"/>
        <v>-4.1045370162029471E-5</v>
      </c>
      <c r="R222" s="5">
        <f t="shared" si="36"/>
        <v>-2.9725950494918774E-4</v>
      </c>
      <c r="T222" s="7">
        <f t="shared" si="38"/>
        <v>101.5133869392139</v>
      </c>
      <c r="U222" s="4">
        <f t="shared" si="37"/>
        <v>7.2420863334214797E-3</v>
      </c>
      <c r="V222" s="5">
        <f>T222/MAX($T$14:T222)-1</f>
        <v>-3.9759731883661664E-2</v>
      </c>
      <c r="Y222" s="3" t="s">
        <v>24</v>
      </c>
      <c r="Z222" s="3">
        <v>43826</v>
      </c>
      <c r="AA222" s="3">
        <v>10755933</v>
      </c>
      <c r="AB222" s="3"/>
      <c r="AD222" s="3"/>
    </row>
    <row r="223" spans="1:30" x14ac:dyDescent="0.25">
      <c r="A223" s="3">
        <v>43826</v>
      </c>
      <c r="B223">
        <v>8758668</v>
      </c>
      <c r="C223">
        <v>10055301</v>
      </c>
      <c r="D223">
        <v>10049629</v>
      </c>
      <c r="E223">
        <v>11135652</v>
      </c>
      <c r="F223">
        <v>9429243</v>
      </c>
      <c r="G223">
        <v>10543147</v>
      </c>
      <c r="H223">
        <v>10648255</v>
      </c>
      <c r="I223">
        <v>10755933</v>
      </c>
      <c r="K223" s="5">
        <f t="shared" si="30"/>
        <v>1.3161993813988193E-3</v>
      </c>
      <c r="L223" s="5">
        <f t="shared" si="31"/>
        <v>1.3162607797605475E-3</v>
      </c>
      <c r="M223" s="5">
        <f t="shared" si="32"/>
        <v>1.180440296559615E-3</v>
      </c>
      <c r="N223" s="5">
        <f t="shared" si="33"/>
        <v>7.3997399935898933E-4</v>
      </c>
      <c r="O223" s="5">
        <f t="shared" si="34"/>
        <v>3.282358468978952E-4</v>
      </c>
      <c r="P223" s="5">
        <f t="shared" si="35"/>
        <v>1.3162333483518474E-3</v>
      </c>
      <c r="Q223" s="5">
        <f t="shared" si="36"/>
        <v>1.8194083625910906E-4</v>
      </c>
      <c r="R223" s="5">
        <f t="shared" si="36"/>
        <v>-1.4817264261977048E-3</v>
      </c>
      <c r="T223" s="7">
        <f t="shared" si="38"/>
        <v>101.57553290254447</v>
      </c>
      <c r="U223" s="4">
        <f t="shared" si="37"/>
        <v>6.1219475779863974E-4</v>
      </c>
      <c r="V223" s="5">
        <f>T223/MAX($T$14:T223)-1</f>
        <v>-3.9171877825293744E-2</v>
      </c>
      <c r="Y223" s="3" t="s">
        <v>24</v>
      </c>
      <c r="Z223" s="3">
        <v>43831</v>
      </c>
      <c r="AA223" s="3">
        <v>10683428</v>
      </c>
      <c r="AB223" s="3"/>
      <c r="AD223" s="3"/>
    </row>
    <row r="224" spans="1:30" x14ac:dyDescent="0.25">
      <c r="A224" s="3">
        <v>43831</v>
      </c>
      <c r="B224">
        <v>8682347</v>
      </c>
      <c r="C224">
        <v>9966384</v>
      </c>
      <c r="D224">
        <v>9979360</v>
      </c>
      <c r="E224">
        <v>11060588</v>
      </c>
      <c r="F224">
        <v>9347079</v>
      </c>
      <c r="G224">
        <v>10449917</v>
      </c>
      <c r="H224">
        <v>10573800</v>
      </c>
      <c r="I224">
        <v>10683428</v>
      </c>
      <c r="K224" s="5">
        <f t="shared" si="30"/>
        <v>-8.7137678925608419E-3</v>
      </c>
      <c r="L224" s="5">
        <f t="shared" si="31"/>
        <v>-8.8427984403450788E-3</v>
      </c>
      <c r="M224" s="5">
        <f t="shared" si="32"/>
        <v>-6.9921984184689867E-3</v>
      </c>
      <c r="N224" s="5">
        <f t="shared" si="33"/>
        <v>-6.7408715717768297E-3</v>
      </c>
      <c r="O224" s="5">
        <f t="shared" si="34"/>
        <v>-8.7137429802158772E-3</v>
      </c>
      <c r="P224" s="5">
        <f t="shared" si="35"/>
        <v>-8.8427108149018441E-3</v>
      </c>
      <c r="Q224" s="5">
        <f t="shared" si="36"/>
        <v>-6.9922254867111899E-3</v>
      </c>
      <c r="R224" s="5">
        <f t="shared" si="36"/>
        <v>-6.740930796054645E-3</v>
      </c>
      <c r="T224" s="7">
        <f t="shared" si="38"/>
        <v>100.78096786481638</v>
      </c>
      <c r="U224" s="4">
        <f t="shared" si="37"/>
        <v>-7.8224058001294117E-3</v>
      </c>
      <c r="V224" s="5">
        <f>T224/MAX($T$14:T224)-1</f>
        <v>-4.6687865301120568E-2</v>
      </c>
      <c r="Y224" s="3" t="s">
        <v>24</v>
      </c>
      <c r="Z224" s="3">
        <v>43832</v>
      </c>
      <c r="AA224" s="3">
        <v>10683422</v>
      </c>
      <c r="AB224" s="3"/>
      <c r="AD224" s="3"/>
    </row>
    <row r="225" spans="1:30" x14ac:dyDescent="0.25">
      <c r="A225" s="3">
        <v>43832</v>
      </c>
      <c r="B225">
        <v>8781383</v>
      </c>
      <c r="C225">
        <v>10037269</v>
      </c>
      <c r="D225">
        <v>10071695</v>
      </c>
      <c r="E225">
        <v>11070199</v>
      </c>
      <c r="F225">
        <v>9370717</v>
      </c>
      <c r="G225">
        <v>10445560</v>
      </c>
      <c r="H225">
        <v>10583609</v>
      </c>
      <c r="I225">
        <v>10683422</v>
      </c>
      <c r="K225" s="5">
        <f t="shared" si="30"/>
        <v>1.1406593171178203E-2</v>
      </c>
      <c r="L225" s="5">
        <f t="shared" si="31"/>
        <v>7.1124090743444057E-3</v>
      </c>
      <c r="M225" s="5">
        <f t="shared" si="32"/>
        <v>9.2525973609529633E-3</v>
      </c>
      <c r="N225" s="5">
        <f t="shared" si="33"/>
        <v>8.689411449012141E-4</v>
      </c>
      <c r="O225" s="5">
        <f t="shared" si="34"/>
        <v>2.5289183925802927E-3</v>
      </c>
      <c r="P225" s="5">
        <f t="shared" si="35"/>
        <v>-4.1694111063272921E-4</v>
      </c>
      <c r="Q225" s="5">
        <f t="shared" si="36"/>
        <v>9.276702793696856E-4</v>
      </c>
      <c r="R225" s="5">
        <f t="shared" si="36"/>
        <v>-5.6161748829275382E-7</v>
      </c>
      <c r="T225" s="7">
        <f t="shared" si="38"/>
        <v>101.18005579480875</v>
      </c>
      <c r="U225" s="4">
        <f t="shared" si="37"/>
        <v>3.9599533369007178E-3</v>
      </c>
      <c r="V225" s="5">
        <f>T225/MAX($T$14:T225)-1</f>
        <v>-4.2912793732211574E-2</v>
      </c>
      <c r="Y225" s="3" t="s">
        <v>24</v>
      </c>
      <c r="Z225" s="3">
        <v>43833</v>
      </c>
      <c r="AA225" s="3">
        <v>10642645</v>
      </c>
      <c r="AB225" s="3"/>
      <c r="AD225" s="3"/>
    </row>
    <row r="226" spans="1:30" x14ac:dyDescent="0.25">
      <c r="A226" s="3">
        <v>43833</v>
      </c>
      <c r="B226">
        <v>8772211</v>
      </c>
      <c r="C226">
        <v>10027545</v>
      </c>
      <c r="D226">
        <v>10060271</v>
      </c>
      <c r="E226">
        <v>11070199</v>
      </c>
      <c r="F226">
        <v>9316150</v>
      </c>
      <c r="G226">
        <v>10412663</v>
      </c>
      <c r="H226">
        <v>10527777</v>
      </c>
      <c r="I226">
        <v>10642645</v>
      </c>
      <c r="K226" s="5">
        <f t="shared" si="30"/>
        <v>-1.0444824010067411E-3</v>
      </c>
      <c r="L226" s="5">
        <f t="shared" si="31"/>
        <v>-9.6878941871536561E-4</v>
      </c>
      <c r="M226" s="5">
        <f t="shared" si="32"/>
        <v>-1.1342678665309247E-3</v>
      </c>
      <c r="N226" s="5">
        <f t="shared" si="33"/>
        <v>0</v>
      </c>
      <c r="O226" s="5">
        <f t="shared" si="34"/>
        <v>-5.8231403210661226E-3</v>
      </c>
      <c r="P226" s="5">
        <f t="shared" si="35"/>
        <v>-3.1493763857562973E-3</v>
      </c>
      <c r="Q226" s="5">
        <f t="shared" si="36"/>
        <v>-5.2753271591949868E-3</v>
      </c>
      <c r="R226" s="5">
        <f t="shared" si="36"/>
        <v>-3.8168481971413426E-3</v>
      </c>
      <c r="T226" s="7">
        <f t="shared" si="38"/>
        <v>100.91177394581651</v>
      </c>
      <c r="U226" s="4">
        <f t="shared" si="37"/>
        <v>-2.6515289686764726E-3</v>
      </c>
      <c r="V226" s="5">
        <f>T226/MAX($T$14:T226)-1</f>
        <v>-4.5450538185180411E-2</v>
      </c>
      <c r="Y226" s="3" t="s">
        <v>24</v>
      </c>
      <c r="Z226" s="3">
        <v>43836</v>
      </c>
      <c r="AA226" s="3">
        <v>10649604</v>
      </c>
      <c r="AB226" s="3"/>
      <c r="AD226" s="3"/>
    </row>
    <row r="227" spans="1:30" x14ac:dyDescent="0.25">
      <c r="A227" s="3">
        <v>43836</v>
      </c>
      <c r="B227">
        <v>8818652</v>
      </c>
      <c r="C227">
        <v>10109609</v>
      </c>
      <c r="D227">
        <v>10143437</v>
      </c>
      <c r="E227">
        <v>11077437</v>
      </c>
      <c r="F227">
        <v>9365471</v>
      </c>
      <c r="G227">
        <v>10497879</v>
      </c>
      <c r="H227">
        <v>10614807</v>
      </c>
      <c r="I227">
        <v>10649604</v>
      </c>
      <c r="K227" s="5">
        <f t="shared" si="30"/>
        <v>5.2941043027807666E-3</v>
      </c>
      <c r="L227" s="5">
        <f t="shared" si="31"/>
        <v>8.1838575643389255E-3</v>
      </c>
      <c r="M227" s="5">
        <f t="shared" si="32"/>
        <v>8.2667753184779702E-3</v>
      </c>
      <c r="N227" s="5">
        <f t="shared" si="33"/>
        <v>6.5382745152087196E-4</v>
      </c>
      <c r="O227" s="5">
        <f t="shared" si="34"/>
        <v>5.2941397465691153E-3</v>
      </c>
      <c r="P227" s="5">
        <f t="shared" si="35"/>
        <v>8.1838814912189584E-3</v>
      </c>
      <c r="Q227" s="5">
        <f t="shared" si="36"/>
        <v>8.2667024576983383E-3</v>
      </c>
      <c r="R227" s="5">
        <f t="shared" si="36"/>
        <v>6.5387880550371591E-4</v>
      </c>
      <c r="T227" s="7">
        <f t="shared" si="38"/>
        <v>101.47684414627322</v>
      </c>
      <c r="U227" s="4">
        <f t="shared" si="37"/>
        <v>5.5996458922635828E-3</v>
      </c>
      <c r="V227" s="5">
        <f>T227/MAX($T$14:T227)-1</f>
        <v>-4.0105399212366666E-2</v>
      </c>
      <c r="Y227" s="3" t="s">
        <v>24</v>
      </c>
      <c r="Z227" s="3">
        <v>43837</v>
      </c>
      <c r="AA227" s="3">
        <v>10538918</v>
      </c>
      <c r="AB227" s="3"/>
      <c r="AD227" s="3"/>
    </row>
    <row r="228" spans="1:30" x14ac:dyDescent="0.25">
      <c r="A228" s="3">
        <v>43837</v>
      </c>
      <c r="B228">
        <v>8690762</v>
      </c>
      <c r="C228">
        <v>10016925</v>
      </c>
      <c r="D228">
        <v>10058167</v>
      </c>
      <c r="E228">
        <v>10962304</v>
      </c>
      <c r="F228">
        <v>9229651</v>
      </c>
      <c r="G228">
        <v>10401635</v>
      </c>
      <c r="H228">
        <v>10525574</v>
      </c>
      <c r="I228">
        <v>10538918</v>
      </c>
      <c r="K228" s="5">
        <f t="shared" si="30"/>
        <v>-1.4502216438521454E-2</v>
      </c>
      <c r="L228" s="5">
        <f t="shared" si="31"/>
        <v>-9.1679114395027961E-3</v>
      </c>
      <c r="M228" s="5">
        <f t="shared" si="32"/>
        <v>-8.4064208216603209E-3</v>
      </c>
      <c r="N228" s="5">
        <f t="shared" si="33"/>
        <v>-1.0393469175225323E-2</v>
      </c>
      <c r="O228" s="5">
        <f t="shared" si="34"/>
        <v>-1.450220709668526E-2</v>
      </c>
      <c r="P228" s="5">
        <f t="shared" si="35"/>
        <v>-9.1679471634222853E-3</v>
      </c>
      <c r="Q228" s="5">
        <f t="shared" si="36"/>
        <v>-8.4064646677042276E-3</v>
      </c>
      <c r="R228" s="5">
        <f t="shared" si="36"/>
        <v>-1.0393438103426189E-2</v>
      </c>
      <c r="T228" s="7">
        <f t="shared" si="38"/>
        <v>100.39941280339524</v>
      </c>
      <c r="U228" s="4">
        <f t="shared" si="37"/>
        <v>-1.0617509363268482E-2</v>
      </c>
      <c r="V228" s="5">
        <f>T228/MAX($T$14:T228)-1</f>
        <v>-5.0297089123980121E-2</v>
      </c>
      <c r="Y228" s="3" t="s">
        <v>24</v>
      </c>
      <c r="Z228" s="3">
        <v>43838</v>
      </c>
      <c r="AA228" s="3">
        <v>10709421</v>
      </c>
      <c r="AB228" s="3"/>
      <c r="AD228" s="3"/>
    </row>
    <row r="229" spans="1:30" x14ac:dyDescent="0.25">
      <c r="A229" s="3">
        <v>43838</v>
      </c>
      <c r="B229">
        <v>8627740</v>
      </c>
      <c r="C229">
        <v>10209075</v>
      </c>
      <c r="D229">
        <v>10058167</v>
      </c>
      <c r="E229">
        <v>11139657</v>
      </c>
      <c r="F229">
        <v>9162721</v>
      </c>
      <c r="G229">
        <v>10601165</v>
      </c>
      <c r="H229">
        <v>10525574</v>
      </c>
      <c r="I229">
        <v>10709421</v>
      </c>
      <c r="K229" s="5">
        <f t="shared" si="30"/>
        <v>-7.2516080868397781E-3</v>
      </c>
      <c r="L229" s="5">
        <f t="shared" si="31"/>
        <v>1.9182533561946435E-2</v>
      </c>
      <c r="M229" s="5">
        <f t="shared" si="32"/>
        <v>0</v>
      </c>
      <c r="N229" s="5">
        <f t="shared" si="33"/>
        <v>1.6178442050138298E-2</v>
      </c>
      <c r="O229" s="5">
        <f t="shared" si="34"/>
        <v>-7.2516284743594506E-3</v>
      </c>
      <c r="P229" s="5">
        <f t="shared" si="35"/>
        <v>1.9182561203118453E-2</v>
      </c>
      <c r="Q229" s="5">
        <f t="shared" si="36"/>
        <v>0</v>
      </c>
      <c r="R229" s="5">
        <f t="shared" si="36"/>
        <v>1.6178416038534538E-2</v>
      </c>
      <c r="T229" s="7">
        <f t="shared" si="38"/>
        <v>101.10495356643666</v>
      </c>
      <c r="U229" s="4">
        <f t="shared" si="37"/>
        <v>7.0273395365673119E-3</v>
      </c>
      <c r="V229" s="5">
        <f>T229/MAX($T$14:T229)-1</f>
        <v>-4.3623204310388242E-2</v>
      </c>
      <c r="Y229" s="3" t="s">
        <v>24</v>
      </c>
      <c r="Z229" s="3">
        <v>43839</v>
      </c>
      <c r="AA229" s="3">
        <v>10908557</v>
      </c>
      <c r="AB229" s="3"/>
      <c r="AD229" s="3"/>
    </row>
    <row r="230" spans="1:30" x14ac:dyDescent="0.25">
      <c r="A230" s="3">
        <v>43839</v>
      </c>
      <c r="B230">
        <v>8643130</v>
      </c>
      <c r="C230">
        <v>10445877</v>
      </c>
      <c r="D230">
        <v>10045063</v>
      </c>
      <c r="E230">
        <v>11345806</v>
      </c>
      <c r="F230">
        <v>9219998</v>
      </c>
      <c r="G230">
        <v>10809883</v>
      </c>
      <c r="H230">
        <v>10538042</v>
      </c>
      <c r="I230">
        <v>10908557</v>
      </c>
      <c r="K230" s="5">
        <f t="shared" si="30"/>
        <v>1.7837811524223923E-3</v>
      </c>
      <c r="L230" s="5">
        <f t="shared" si="31"/>
        <v>2.3195245406660181E-2</v>
      </c>
      <c r="M230" s="5">
        <f t="shared" si="32"/>
        <v>-1.3028218759939536E-3</v>
      </c>
      <c r="N230" s="5">
        <f t="shared" si="33"/>
        <v>1.8505866024420614E-2</v>
      </c>
      <c r="O230" s="5">
        <f t="shared" si="34"/>
        <v>6.2510906967483404E-3</v>
      </c>
      <c r="P230" s="5">
        <f t="shared" si="35"/>
        <v>1.9688213512382813E-2</v>
      </c>
      <c r="Q230" s="5">
        <f t="shared" si="36"/>
        <v>1.1845434747785877E-3</v>
      </c>
      <c r="R230" s="5">
        <f t="shared" si="36"/>
        <v>1.8594469299507477E-2</v>
      </c>
      <c r="T230" s="7">
        <f t="shared" si="38"/>
        <v>102.21584914343202</v>
      </c>
      <c r="U230" s="4">
        <f t="shared" si="37"/>
        <v>1.0987548461365806E-2</v>
      </c>
      <c r="V230" s="5">
        <f>T230/MAX($T$14:T230)-1</f>
        <v>-3.31149679204229E-2</v>
      </c>
      <c r="Y230" s="3" t="s">
        <v>24</v>
      </c>
      <c r="Z230" s="3">
        <v>43840</v>
      </c>
      <c r="AA230" s="3">
        <v>10891231</v>
      </c>
      <c r="AB230" s="3"/>
      <c r="AD230" s="3"/>
    </row>
    <row r="231" spans="1:30" x14ac:dyDescent="0.25">
      <c r="A231" s="3">
        <v>43840</v>
      </c>
      <c r="B231">
        <v>8631858</v>
      </c>
      <c r="C231">
        <v>10432350</v>
      </c>
      <c r="D231">
        <v>10017048</v>
      </c>
      <c r="E231">
        <v>11324549</v>
      </c>
      <c r="F231">
        <v>9211763</v>
      </c>
      <c r="G231">
        <v>10799328</v>
      </c>
      <c r="H231">
        <v>10512565</v>
      </c>
      <c r="I231">
        <v>10891231</v>
      </c>
      <c r="K231" s="5">
        <f t="shared" si="30"/>
        <v>-1.304157174542131E-3</v>
      </c>
      <c r="L231" s="5">
        <f t="shared" si="31"/>
        <v>-1.2949606816162751E-3</v>
      </c>
      <c r="M231" s="5">
        <f t="shared" si="32"/>
        <v>-2.7889322346709156E-3</v>
      </c>
      <c r="N231" s="5">
        <f t="shared" si="33"/>
        <v>-1.8735557438581685E-3</v>
      </c>
      <c r="O231" s="5">
        <f t="shared" si="34"/>
        <v>-8.9316722194521248E-4</v>
      </c>
      <c r="P231" s="5">
        <f t="shared" si="35"/>
        <v>-9.7642129891695184E-4</v>
      </c>
      <c r="Q231" s="5">
        <f t="shared" si="36"/>
        <v>-2.417621793498248E-3</v>
      </c>
      <c r="R231" s="5">
        <f t="shared" si="36"/>
        <v>-1.5882944004418365E-3</v>
      </c>
      <c r="T231" s="7">
        <f t="shared" si="38"/>
        <v>102.04799652966862</v>
      </c>
      <c r="U231" s="4">
        <f t="shared" si="37"/>
        <v>-1.6421388186862174E-3</v>
      </c>
      <c r="V231" s="5">
        <f>T231/MAX($T$14:T231)-1</f>
        <v>-3.4702727364807395E-2</v>
      </c>
      <c r="Y231" s="3" t="s">
        <v>24</v>
      </c>
      <c r="Z231" s="3">
        <v>43843</v>
      </c>
      <c r="AA231" s="3">
        <v>10911218</v>
      </c>
      <c r="AB231" s="3"/>
      <c r="AD231" s="3"/>
    </row>
    <row r="232" spans="1:30" x14ac:dyDescent="0.25">
      <c r="A232" s="3">
        <v>43843</v>
      </c>
      <c r="B232">
        <v>8668308</v>
      </c>
      <c r="C232">
        <v>10454969</v>
      </c>
      <c r="D232">
        <v>10056364</v>
      </c>
      <c r="E232">
        <v>11345332</v>
      </c>
      <c r="F232">
        <v>9250661</v>
      </c>
      <c r="G232">
        <v>10822743</v>
      </c>
      <c r="H232">
        <v>10553827</v>
      </c>
      <c r="I232">
        <v>10911218</v>
      </c>
      <c r="K232" s="5">
        <f t="shared" si="30"/>
        <v>4.2227293359089479E-3</v>
      </c>
      <c r="L232" s="5">
        <f t="shared" si="31"/>
        <v>2.1681596188778407E-3</v>
      </c>
      <c r="M232" s="5">
        <f t="shared" si="32"/>
        <v>3.9249088154513778E-3</v>
      </c>
      <c r="N232" s="5">
        <f t="shared" si="33"/>
        <v>1.835216572421583E-3</v>
      </c>
      <c r="O232" s="5">
        <f t="shared" si="34"/>
        <v>4.2226444601320967E-3</v>
      </c>
      <c r="P232" s="5">
        <f t="shared" si="35"/>
        <v>2.1681904651844608E-3</v>
      </c>
      <c r="Q232" s="5">
        <f t="shared" si="36"/>
        <v>3.9250173482874295E-3</v>
      </c>
      <c r="R232" s="5">
        <f t="shared" si="36"/>
        <v>1.835146091383022E-3</v>
      </c>
      <c r="T232" s="7">
        <f t="shared" si="38"/>
        <v>102.35799299322537</v>
      </c>
      <c r="U232" s="4">
        <f t="shared" si="37"/>
        <v>3.0377515884558448E-3</v>
      </c>
      <c r="V232" s="5">
        <f>T232/MAX($T$14:T232)-1</f>
        <v>-3.1770394041527705E-2</v>
      </c>
      <c r="Y232" s="3" t="s">
        <v>24</v>
      </c>
      <c r="Z232" s="3">
        <v>43844</v>
      </c>
      <c r="AA232" s="3">
        <v>10910600</v>
      </c>
      <c r="AB232" s="3"/>
      <c r="AD232" s="3"/>
    </row>
    <row r="233" spans="1:30" x14ac:dyDescent="0.25">
      <c r="A233" s="3">
        <v>43844</v>
      </c>
      <c r="B233">
        <v>8656752</v>
      </c>
      <c r="C233">
        <v>10454377</v>
      </c>
      <c r="D233">
        <v>10056364</v>
      </c>
      <c r="E233">
        <v>11344689</v>
      </c>
      <c r="F233">
        <v>9238328</v>
      </c>
      <c r="G233">
        <v>10822130</v>
      </c>
      <c r="H233">
        <v>10553827</v>
      </c>
      <c r="I233">
        <v>10910600</v>
      </c>
      <c r="K233" s="5">
        <f t="shared" si="30"/>
        <v>-1.3331321406668817E-3</v>
      </c>
      <c r="L233" s="5">
        <f t="shared" si="31"/>
        <v>-5.6623792954346719E-5</v>
      </c>
      <c r="M233" s="5">
        <f t="shared" si="32"/>
        <v>0</v>
      </c>
      <c r="N233" s="5">
        <f t="shared" si="33"/>
        <v>-5.6675291652985571E-5</v>
      </c>
      <c r="O233" s="5">
        <f t="shared" si="34"/>
        <v>-1.3332020274010592E-3</v>
      </c>
      <c r="P233" s="5">
        <f t="shared" si="35"/>
        <v>-5.6639984891027062E-5</v>
      </c>
      <c r="Q233" s="5">
        <f t="shared" si="36"/>
        <v>0</v>
      </c>
      <c r="R233" s="5">
        <f t="shared" si="36"/>
        <v>-5.6638956347443425E-5</v>
      </c>
      <c r="T233" s="7">
        <f t="shared" si="38"/>
        <v>102.32097890746604</v>
      </c>
      <c r="U233" s="4">
        <f t="shared" si="37"/>
        <v>-3.6161402423921796E-4</v>
      </c>
      <c r="V233" s="5">
        <f>T233/MAX($T$14:T233)-1</f>
        <v>-3.2120519445725804E-2</v>
      </c>
      <c r="Y233" s="3" t="s">
        <v>24</v>
      </c>
      <c r="Z233" s="3">
        <v>43845</v>
      </c>
      <c r="AA233" s="3">
        <v>10880915</v>
      </c>
      <c r="AB233" s="3"/>
      <c r="AD233" s="3"/>
    </row>
    <row r="234" spans="1:30" x14ac:dyDescent="0.25">
      <c r="A234" s="3">
        <v>43845</v>
      </c>
      <c r="B234">
        <v>8630790</v>
      </c>
      <c r="C234">
        <v>10385387</v>
      </c>
      <c r="D234">
        <v>10023787</v>
      </c>
      <c r="E234">
        <v>11313823</v>
      </c>
      <c r="F234">
        <v>9210623</v>
      </c>
      <c r="G234">
        <v>10750713</v>
      </c>
      <c r="H234">
        <v>10519638</v>
      </c>
      <c r="I234">
        <v>10880915</v>
      </c>
      <c r="K234" s="5">
        <f t="shared" si="30"/>
        <v>-2.9990462935752804E-3</v>
      </c>
      <c r="L234" s="5">
        <f t="shared" si="31"/>
        <v>-6.5991498106486857E-3</v>
      </c>
      <c r="M234" s="5">
        <f t="shared" si="32"/>
        <v>-3.2394412135440254E-3</v>
      </c>
      <c r="N234" s="5">
        <f t="shared" si="33"/>
        <v>-2.7207444822859861E-3</v>
      </c>
      <c r="O234" s="5">
        <f t="shared" si="34"/>
        <v>-2.9989192849615431E-3</v>
      </c>
      <c r="P234" s="5">
        <f t="shared" si="35"/>
        <v>-6.5991630113479971E-3</v>
      </c>
      <c r="Q234" s="5">
        <f t="shared" si="36"/>
        <v>-3.2394883865350943E-3</v>
      </c>
      <c r="R234" s="5">
        <f t="shared" si="36"/>
        <v>-2.7207486297728956E-3</v>
      </c>
      <c r="T234" s="7">
        <f t="shared" si="38"/>
        <v>101.92299249268859</v>
      </c>
      <c r="U234" s="4">
        <f t="shared" si="37"/>
        <v>-3.8895876390839385E-3</v>
      </c>
      <c r="V234" s="5">
        <f>T234/MAX($T$14:T234)-1</f>
        <v>-3.5885171509412728E-2</v>
      </c>
      <c r="Y234" s="3" t="s">
        <v>24</v>
      </c>
      <c r="Z234" s="3">
        <v>43846</v>
      </c>
      <c r="AA234" s="3">
        <v>10880915</v>
      </c>
      <c r="AB234" s="3"/>
      <c r="AD234" s="3"/>
    </row>
    <row r="235" spans="1:30" x14ac:dyDescent="0.25">
      <c r="A235" s="3">
        <v>43846</v>
      </c>
      <c r="B235">
        <v>8544819</v>
      </c>
      <c r="C235">
        <v>10273866</v>
      </c>
      <c r="D235">
        <v>9985401</v>
      </c>
      <c r="E235">
        <v>11313823</v>
      </c>
      <c r="F235">
        <v>9196776</v>
      </c>
      <c r="G235">
        <v>10725613</v>
      </c>
      <c r="H235">
        <v>10505674</v>
      </c>
      <c r="I235">
        <v>10880915</v>
      </c>
      <c r="K235" s="5">
        <f t="shared" si="30"/>
        <v>-9.9609653345753557E-3</v>
      </c>
      <c r="L235" s="5">
        <f t="shared" si="31"/>
        <v>-1.0738261366668334E-2</v>
      </c>
      <c r="M235" s="5">
        <f t="shared" si="32"/>
        <v>-3.829490790257184E-3</v>
      </c>
      <c r="N235" s="5">
        <f t="shared" si="33"/>
        <v>0</v>
      </c>
      <c r="O235" s="5">
        <f t="shared" si="34"/>
        <v>-1.5033727903096539E-3</v>
      </c>
      <c r="P235" s="5">
        <f t="shared" si="35"/>
        <v>-2.33472886868058E-3</v>
      </c>
      <c r="Q235" s="5">
        <f t="shared" si="36"/>
        <v>-1.3274221033081623E-3</v>
      </c>
      <c r="R235" s="5">
        <f t="shared" si="36"/>
        <v>0</v>
      </c>
      <c r="T235" s="7">
        <f t="shared" si="38"/>
        <v>101.54467675164021</v>
      </c>
      <c r="U235" s="4">
        <f t="shared" si="37"/>
        <v>-3.7117801567249087E-3</v>
      </c>
      <c r="V235" s="5">
        <f>T235/MAX($T$14:T235)-1</f>
        <v>-3.9463753798608336E-2</v>
      </c>
      <c r="Y235" s="3" t="s">
        <v>24</v>
      </c>
      <c r="Z235" s="3">
        <v>43847</v>
      </c>
      <c r="AA235" s="3">
        <v>10880915</v>
      </c>
      <c r="AB235" s="3"/>
      <c r="AD235" s="3"/>
    </row>
    <row r="236" spans="1:30" x14ac:dyDescent="0.25">
      <c r="A236" s="3">
        <v>43847</v>
      </c>
      <c r="B236">
        <v>8535102</v>
      </c>
      <c r="C236">
        <v>10260277</v>
      </c>
      <c r="D236">
        <v>9981333</v>
      </c>
      <c r="E236">
        <v>11313823</v>
      </c>
      <c r="F236">
        <v>9186317</v>
      </c>
      <c r="G236">
        <v>10719526</v>
      </c>
      <c r="H236">
        <v>10501395</v>
      </c>
      <c r="I236">
        <v>10880915</v>
      </c>
      <c r="K236" s="5">
        <f t="shared" si="30"/>
        <v>-1.1371803194426544E-3</v>
      </c>
      <c r="L236" s="5">
        <f t="shared" si="31"/>
        <v>-1.3226763907568939E-3</v>
      </c>
      <c r="M236" s="5">
        <f t="shared" si="32"/>
        <v>-4.0739475560369609E-4</v>
      </c>
      <c r="N236" s="5">
        <f t="shared" si="33"/>
        <v>0</v>
      </c>
      <c r="O236" s="5">
        <f t="shared" si="34"/>
        <v>-1.1372463567667079E-3</v>
      </c>
      <c r="P236" s="5">
        <f t="shared" si="35"/>
        <v>-5.6752001027815524E-4</v>
      </c>
      <c r="Q236" s="5">
        <f t="shared" si="36"/>
        <v>-4.0730371035690993E-4</v>
      </c>
      <c r="R236" s="5">
        <f t="shared" si="36"/>
        <v>0</v>
      </c>
      <c r="T236" s="7">
        <f t="shared" si="38"/>
        <v>101.4814738020718</v>
      </c>
      <c r="U236" s="4">
        <f t="shared" si="37"/>
        <v>-6.2241519290062719E-4</v>
      </c>
      <c r="V236" s="5">
        <f>T236/MAX($T$14:T236)-1</f>
        <v>-4.0061606151575835E-2</v>
      </c>
      <c r="Y236" s="3" t="s">
        <v>24</v>
      </c>
      <c r="Z236" s="3">
        <v>43850</v>
      </c>
      <c r="AA236" s="3">
        <v>10913426</v>
      </c>
      <c r="AB236" s="3"/>
      <c r="AD236" s="3"/>
    </row>
    <row r="237" spans="1:30" x14ac:dyDescent="0.25">
      <c r="A237" s="3">
        <v>43850</v>
      </c>
      <c r="B237">
        <v>8621150</v>
      </c>
      <c r="C237">
        <v>10296429</v>
      </c>
      <c r="D237">
        <v>10019322</v>
      </c>
      <c r="E237">
        <v>11347628</v>
      </c>
      <c r="F237">
        <v>9278930</v>
      </c>
      <c r="G237">
        <v>10757297</v>
      </c>
      <c r="H237">
        <v>10541363</v>
      </c>
      <c r="I237">
        <v>10913426</v>
      </c>
      <c r="K237" s="5">
        <f t="shared" si="30"/>
        <v>1.0081660418352456E-2</v>
      </c>
      <c r="L237" s="5">
        <f t="shared" si="31"/>
        <v>3.5234916172341979E-3</v>
      </c>
      <c r="M237" s="5">
        <f t="shared" si="32"/>
        <v>3.8060046689154525E-3</v>
      </c>
      <c r="N237" s="5">
        <f t="shared" si="33"/>
        <v>2.9879378526604938E-3</v>
      </c>
      <c r="O237" s="5">
        <f t="shared" si="34"/>
        <v>1.0081624659806554E-2</v>
      </c>
      <c r="P237" s="5">
        <f t="shared" si="35"/>
        <v>3.5235699787472541E-3</v>
      </c>
      <c r="Q237" s="5">
        <f t="shared" si="36"/>
        <v>3.805970540104342E-3</v>
      </c>
      <c r="R237" s="5">
        <f t="shared" si="36"/>
        <v>2.9878921028241301E-3</v>
      </c>
      <c r="T237" s="7">
        <f t="shared" si="38"/>
        <v>101.99900587419511</v>
      </c>
      <c r="U237" s="4">
        <f t="shared" si="37"/>
        <v>5.0997689798306101E-3</v>
      </c>
      <c r="V237" s="5">
        <f>T237/MAX($T$14:T237)-1</f>
        <v>-3.5166142108079113E-2</v>
      </c>
      <c r="Y237" s="3" t="s">
        <v>24</v>
      </c>
      <c r="Z237" s="3">
        <v>43851</v>
      </c>
      <c r="AA237" s="3">
        <v>10984636</v>
      </c>
      <c r="AB237" s="3"/>
      <c r="AD237" s="3"/>
    </row>
    <row r="238" spans="1:30" x14ac:dyDescent="0.25">
      <c r="A238" s="3">
        <v>43851</v>
      </c>
      <c r="B238">
        <v>8680788</v>
      </c>
      <c r="C238">
        <v>10363362</v>
      </c>
      <c r="D238">
        <v>10073697</v>
      </c>
      <c r="E238">
        <v>11421671</v>
      </c>
      <c r="F238">
        <v>9343119</v>
      </c>
      <c r="G238">
        <v>10827225</v>
      </c>
      <c r="H238">
        <v>10598571</v>
      </c>
      <c r="I238">
        <v>10984636</v>
      </c>
      <c r="K238" s="5">
        <f t="shared" si="30"/>
        <v>6.9176385980989075E-3</v>
      </c>
      <c r="L238" s="5">
        <f t="shared" si="31"/>
        <v>6.5006032674046477E-3</v>
      </c>
      <c r="M238" s="5">
        <f t="shared" si="32"/>
        <v>5.4270139236967108E-3</v>
      </c>
      <c r="N238" s="5">
        <f t="shared" si="33"/>
        <v>6.5249759685459541E-3</v>
      </c>
      <c r="O238" s="5">
        <f t="shared" si="34"/>
        <v>6.9177157279987078E-3</v>
      </c>
      <c r="P238" s="5">
        <f t="shared" si="35"/>
        <v>6.5005177415851101E-3</v>
      </c>
      <c r="Q238" s="5">
        <f t="shared" si="36"/>
        <v>5.4270021817861558E-3</v>
      </c>
      <c r="R238" s="5">
        <f t="shared" si="36"/>
        <v>6.5249904108939383E-3</v>
      </c>
      <c r="T238" s="7">
        <f t="shared" si="38"/>
        <v>102.64594040610044</v>
      </c>
      <c r="U238" s="4">
        <f t="shared" si="37"/>
        <v>6.3425572275012665E-3</v>
      </c>
      <c r="V238" s="5">
        <f>T238/MAX($T$14:T238)-1</f>
        <v>-2.9046628149368758E-2</v>
      </c>
      <c r="Y238" s="3" t="s">
        <v>24</v>
      </c>
      <c r="Z238" s="3">
        <v>43852</v>
      </c>
      <c r="AA238" s="3">
        <v>10992008</v>
      </c>
      <c r="AB238" s="3"/>
      <c r="AD238" s="3"/>
    </row>
    <row r="239" spans="1:30" x14ac:dyDescent="0.25">
      <c r="A239" s="3">
        <v>43852</v>
      </c>
      <c r="B239">
        <v>8752431</v>
      </c>
      <c r="C239">
        <v>10369616</v>
      </c>
      <c r="D239">
        <v>10049680</v>
      </c>
      <c r="E239">
        <v>11429336</v>
      </c>
      <c r="F239">
        <v>9420229</v>
      </c>
      <c r="G239">
        <v>10833759</v>
      </c>
      <c r="H239">
        <v>10573303</v>
      </c>
      <c r="I239">
        <v>10992008</v>
      </c>
      <c r="K239" s="5">
        <f t="shared" si="30"/>
        <v>8.2530526030586415E-3</v>
      </c>
      <c r="L239" s="5">
        <f t="shared" si="31"/>
        <v>6.0347211648115184E-4</v>
      </c>
      <c r="M239" s="5">
        <f t="shared" si="32"/>
        <v>-2.3841296795009681E-3</v>
      </c>
      <c r="N239" s="5">
        <f t="shared" si="33"/>
        <v>6.7109269738208077E-4</v>
      </c>
      <c r="O239" s="5">
        <f t="shared" si="34"/>
        <v>8.2531325995098825E-3</v>
      </c>
      <c r="P239" s="5">
        <f t="shared" si="35"/>
        <v>6.0347873069965807E-4</v>
      </c>
      <c r="Q239" s="5">
        <f t="shared" si="36"/>
        <v>-2.3840949878998208E-3</v>
      </c>
      <c r="R239" s="5">
        <f t="shared" si="36"/>
        <v>6.7111918865592202E-4</v>
      </c>
      <c r="T239" s="7">
        <f t="shared" si="38"/>
        <v>102.82925480654812</v>
      </c>
      <c r="U239" s="4">
        <f t="shared" si="37"/>
        <v>1.7858904085483185E-3</v>
      </c>
      <c r="V239" s="5">
        <f>T239/MAX($T$14:T239)-1</f>
        <v>-2.7312611835432987E-2</v>
      </c>
      <c r="Y239" s="3" t="s">
        <v>24</v>
      </c>
      <c r="Z239" s="3">
        <v>43853</v>
      </c>
      <c r="AA239" s="3">
        <v>10989009</v>
      </c>
      <c r="AB239" s="3"/>
      <c r="AD239" s="3"/>
    </row>
    <row r="240" spans="1:30" x14ac:dyDescent="0.25">
      <c r="A240" s="3">
        <v>43853</v>
      </c>
      <c r="B240">
        <v>8800539</v>
      </c>
      <c r="C240">
        <v>10374762</v>
      </c>
      <c r="D240">
        <v>10064645</v>
      </c>
      <c r="E240">
        <v>11371441</v>
      </c>
      <c r="F240">
        <v>9409556</v>
      </c>
      <c r="G240">
        <v>10824964</v>
      </c>
      <c r="H240">
        <v>10565510</v>
      </c>
      <c r="I240">
        <v>10989009</v>
      </c>
      <c r="K240" s="5">
        <f t="shared" si="30"/>
        <v>5.49653004976558E-3</v>
      </c>
      <c r="L240" s="5">
        <f t="shared" si="31"/>
        <v>4.9625752776183418E-4</v>
      </c>
      <c r="M240" s="5">
        <f t="shared" si="32"/>
        <v>1.4891021405656346E-3</v>
      </c>
      <c r="N240" s="5">
        <f t="shared" si="33"/>
        <v>-5.0654736198147976E-3</v>
      </c>
      <c r="O240" s="5">
        <f t="shared" si="34"/>
        <v>-1.1329873190980555E-3</v>
      </c>
      <c r="P240" s="5">
        <f t="shared" si="35"/>
        <v>-8.118142557905772E-4</v>
      </c>
      <c r="Q240" s="5">
        <f t="shared" si="36"/>
        <v>-7.3704498963100828E-4</v>
      </c>
      <c r="R240" s="5">
        <f t="shared" si="36"/>
        <v>-2.7283459036786528E-4</v>
      </c>
      <c r="T240" s="7">
        <f t="shared" si="38"/>
        <v>102.82233613221568</v>
      </c>
      <c r="U240" s="4">
        <f t="shared" si="37"/>
        <v>-6.7283132076156882E-5</v>
      </c>
      <c r="V240" s="5">
        <f>T240/MAX($T$14:T240)-1</f>
        <v>-2.737805728943965E-2</v>
      </c>
      <c r="Y240" s="3" t="s">
        <v>24</v>
      </c>
      <c r="Z240" s="3">
        <v>43854</v>
      </c>
      <c r="AA240" s="3">
        <v>10993940</v>
      </c>
      <c r="AB240" s="3"/>
      <c r="AD240" s="3"/>
    </row>
    <row r="241" spans="1:30" x14ac:dyDescent="0.25">
      <c r="A241" s="3">
        <v>43854</v>
      </c>
      <c r="B241">
        <v>8813447</v>
      </c>
      <c r="C241">
        <v>10382864</v>
      </c>
      <c r="D241">
        <v>10067929</v>
      </c>
      <c r="E241">
        <v>11376544</v>
      </c>
      <c r="F241">
        <v>9421760</v>
      </c>
      <c r="G241">
        <v>10816274</v>
      </c>
      <c r="H241">
        <v>10560538</v>
      </c>
      <c r="I241">
        <v>10993940</v>
      </c>
      <c r="K241" s="5">
        <f t="shared" si="30"/>
        <v>1.4667283447069579E-3</v>
      </c>
      <c r="L241" s="5">
        <f t="shared" si="31"/>
        <v>7.8093357707875732E-4</v>
      </c>
      <c r="M241" s="5">
        <f t="shared" si="32"/>
        <v>3.2629069380996079E-4</v>
      </c>
      <c r="N241" s="5">
        <f t="shared" si="33"/>
        <v>4.487557909327311E-4</v>
      </c>
      <c r="O241" s="5">
        <f t="shared" si="34"/>
        <v>1.2969793686332665E-3</v>
      </c>
      <c r="P241" s="5">
        <f t="shared" si="35"/>
        <v>-8.0277403232009714E-4</v>
      </c>
      <c r="Q241" s="5">
        <f t="shared" si="36"/>
        <v>-4.7058778989372829E-4</v>
      </c>
      <c r="R241" s="5">
        <f t="shared" si="36"/>
        <v>4.4872108121851717E-4</v>
      </c>
      <c r="T241" s="7">
        <f t="shared" si="38"/>
        <v>102.86725724483379</v>
      </c>
      <c r="U241" s="4">
        <f t="shared" si="37"/>
        <v>4.3688087927079566E-4</v>
      </c>
      <c r="V241" s="5">
        <f>T241/MAX($T$14:T241)-1</f>
        <v>-2.6953137359910229E-2</v>
      </c>
      <c r="Y241" s="3" t="s">
        <v>24</v>
      </c>
      <c r="Z241" s="3">
        <v>43857</v>
      </c>
      <c r="AA241" s="3">
        <v>10960609</v>
      </c>
      <c r="AB241" s="3"/>
      <c r="AD241" s="3"/>
    </row>
    <row r="242" spans="1:30" x14ac:dyDescent="0.25">
      <c r="A242" s="3">
        <v>43857</v>
      </c>
      <c r="B242">
        <v>8773434</v>
      </c>
      <c r="C242">
        <v>10324553</v>
      </c>
      <c r="D242">
        <v>10043272</v>
      </c>
      <c r="E242">
        <v>11342053</v>
      </c>
      <c r="F242">
        <v>9378985</v>
      </c>
      <c r="G242">
        <v>10755528</v>
      </c>
      <c r="H242">
        <v>10534675</v>
      </c>
      <c r="I242">
        <v>10960609</v>
      </c>
      <c r="K242" s="5">
        <f t="shared" si="30"/>
        <v>-4.5399943971978773E-3</v>
      </c>
      <c r="L242" s="5">
        <f t="shared" si="31"/>
        <v>-5.6160804957090527E-3</v>
      </c>
      <c r="M242" s="5">
        <f t="shared" si="32"/>
        <v>-2.4490637548199023E-3</v>
      </c>
      <c r="N242" s="5">
        <f t="shared" si="33"/>
        <v>-3.0317643038166864E-3</v>
      </c>
      <c r="O242" s="5">
        <f t="shared" si="34"/>
        <v>-4.5400222463743978E-3</v>
      </c>
      <c r="P242" s="5">
        <f t="shared" si="35"/>
        <v>-5.6161668981388191E-3</v>
      </c>
      <c r="Q242" s="5">
        <f t="shared" si="36"/>
        <v>-2.449022956974356E-3</v>
      </c>
      <c r="R242" s="5">
        <f t="shared" si="36"/>
        <v>-3.0317611338610551E-3</v>
      </c>
      <c r="T242" s="7">
        <f t="shared" si="38"/>
        <v>102.46512501148878</v>
      </c>
      <c r="U242" s="4">
        <f t="shared" si="37"/>
        <v>-3.9092345233615183E-3</v>
      </c>
      <c r="V242" s="5">
        <f>T242/MAX($T$14:T242)-1</f>
        <v>-3.0757005748191513E-2</v>
      </c>
      <c r="Y242" s="3" t="s">
        <v>24</v>
      </c>
      <c r="Z242" s="3">
        <v>43858</v>
      </c>
      <c r="AA242" s="3">
        <v>10944147</v>
      </c>
      <c r="AB242" s="3"/>
      <c r="AD242" s="3"/>
    </row>
    <row r="243" spans="1:30" x14ac:dyDescent="0.25">
      <c r="A243" s="3">
        <v>43858</v>
      </c>
      <c r="B243">
        <v>8747609</v>
      </c>
      <c r="C243">
        <v>10315120</v>
      </c>
      <c r="D243">
        <v>10044723</v>
      </c>
      <c r="E243">
        <v>11325018</v>
      </c>
      <c r="F243">
        <v>9351378</v>
      </c>
      <c r="G243">
        <v>10745702</v>
      </c>
      <c r="H243">
        <v>10536198</v>
      </c>
      <c r="I243">
        <v>10944147</v>
      </c>
      <c r="K243" s="5">
        <f t="shared" si="30"/>
        <v>-2.9435452526342942E-3</v>
      </c>
      <c r="L243" s="5">
        <f t="shared" si="31"/>
        <v>-9.1364730269682948E-4</v>
      </c>
      <c r="M243" s="5">
        <f t="shared" si="32"/>
        <v>1.4447482852197879E-4</v>
      </c>
      <c r="N243" s="5">
        <f t="shared" si="33"/>
        <v>-1.5019326747988115E-3</v>
      </c>
      <c r="O243" s="5">
        <f t="shared" si="34"/>
        <v>-2.9434954848526207E-3</v>
      </c>
      <c r="P243" s="5">
        <f t="shared" si="35"/>
        <v>-9.1357672073377749E-4</v>
      </c>
      <c r="Q243" s="5">
        <f t="shared" si="36"/>
        <v>1.4457019319524811E-4</v>
      </c>
      <c r="R243" s="5">
        <f t="shared" si="36"/>
        <v>-1.5019238438301885E-3</v>
      </c>
      <c r="T243" s="7">
        <f t="shared" si="38"/>
        <v>102.33154793617467</v>
      </c>
      <c r="U243" s="4">
        <f t="shared" si="37"/>
        <v>-1.3036345322286619E-3</v>
      </c>
      <c r="V243" s="5">
        <f>T243/MAX($T$14:T243)-1</f>
        <v>-3.2020544385618854E-2</v>
      </c>
      <c r="Y243" s="3" t="s">
        <v>24</v>
      </c>
      <c r="Z243" s="3">
        <v>43859</v>
      </c>
      <c r="AA243" s="3">
        <v>10888728</v>
      </c>
      <c r="AB243" s="3"/>
      <c r="AD243" s="3"/>
    </row>
    <row r="244" spans="1:30" x14ac:dyDescent="0.25">
      <c r="A244" s="3">
        <v>43859</v>
      </c>
      <c r="B244">
        <v>8709334</v>
      </c>
      <c r="C244">
        <v>10262684</v>
      </c>
      <c r="D244">
        <v>9991428</v>
      </c>
      <c r="E244">
        <v>11267671</v>
      </c>
      <c r="F244">
        <v>9310461</v>
      </c>
      <c r="G244">
        <v>10691077</v>
      </c>
      <c r="H244">
        <v>10480295</v>
      </c>
      <c r="I244">
        <v>10888728</v>
      </c>
      <c r="K244" s="5">
        <f t="shared" si="30"/>
        <v>-4.3754813458168895E-3</v>
      </c>
      <c r="L244" s="5">
        <f t="shared" si="31"/>
        <v>-5.0834115356873655E-3</v>
      </c>
      <c r="M244" s="5">
        <f t="shared" si="32"/>
        <v>-5.3057710003551195E-3</v>
      </c>
      <c r="N244" s="5">
        <f t="shared" si="33"/>
        <v>-5.063744711045981E-3</v>
      </c>
      <c r="O244" s="5">
        <f t="shared" si="34"/>
        <v>-4.3755048721161316E-3</v>
      </c>
      <c r="P244" s="5">
        <f t="shared" si="35"/>
        <v>-5.0834277741929057E-3</v>
      </c>
      <c r="Q244" s="5">
        <f t="shared" si="36"/>
        <v>-5.3058038582798339E-3</v>
      </c>
      <c r="R244" s="5">
        <f t="shared" si="36"/>
        <v>-5.063802596949718E-3</v>
      </c>
      <c r="T244" s="7">
        <f t="shared" si="38"/>
        <v>101.82427833067513</v>
      </c>
      <c r="U244" s="4">
        <f t="shared" si="37"/>
        <v>-4.9571184618054931E-3</v>
      </c>
      <c r="V244" s="5">
        <f>T244/MAX($T$14:T244)-1</f>
        <v>-3.6818933215693406E-2</v>
      </c>
      <c r="Y244" s="3" t="s">
        <v>24</v>
      </c>
      <c r="Z244" s="3">
        <v>43860</v>
      </c>
      <c r="AA244" s="3">
        <v>10875270</v>
      </c>
      <c r="AB244" s="3"/>
      <c r="AD244" s="3"/>
    </row>
    <row r="245" spans="1:30" x14ac:dyDescent="0.25">
      <c r="A245" s="3">
        <v>43860</v>
      </c>
      <c r="B245">
        <v>8709609</v>
      </c>
      <c r="C245">
        <v>10152704</v>
      </c>
      <c r="D245">
        <v>9898001</v>
      </c>
      <c r="E245">
        <v>11168697</v>
      </c>
      <c r="F245">
        <v>9295557</v>
      </c>
      <c r="G245">
        <v>10674263</v>
      </c>
      <c r="H245">
        <v>10462472</v>
      </c>
      <c r="I245">
        <v>10875270</v>
      </c>
      <c r="K245" s="5">
        <f t="shared" si="30"/>
        <v>3.1575319077159492E-5</v>
      </c>
      <c r="L245" s="5">
        <f t="shared" si="31"/>
        <v>-1.0716494827279099E-2</v>
      </c>
      <c r="M245" s="5">
        <f t="shared" si="32"/>
        <v>-9.3507154332693743E-3</v>
      </c>
      <c r="N245" s="5">
        <f t="shared" si="33"/>
        <v>-8.7838915424491848E-3</v>
      </c>
      <c r="O245" s="5">
        <f t="shared" si="34"/>
        <v>-1.6007800258225346E-3</v>
      </c>
      <c r="P245" s="5">
        <f t="shared" si="35"/>
        <v>-1.5727133945439009E-3</v>
      </c>
      <c r="Q245" s="5">
        <f t="shared" si="36"/>
        <v>-1.7006200684236417E-3</v>
      </c>
      <c r="R245" s="5">
        <f t="shared" si="36"/>
        <v>-1.235957037405977E-3</v>
      </c>
      <c r="T245" s="7">
        <f t="shared" si="38"/>
        <v>101.37969320468306</v>
      </c>
      <c r="U245" s="4">
        <f t="shared" si="37"/>
        <v>-4.3661996262645691E-3</v>
      </c>
      <c r="V245" s="5">
        <f>T245/MAX($T$14:T245)-1</f>
        <v>-4.1024374029512201E-2</v>
      </c>
      <c r="Y245" s="3" t="s">
        <v>24</v>
      </c>
      <c r="Z245" s="3">
        <v>43861</v>
      </c>
      <c r="AA245" s="3">
        <v>10875270</v>
      </c>
      <c r="AB245" s="3"/>
      <c r="AD245" s="3"/>
    </row>
    <row r="246" spans="1:30" x14ac:dyDescent="0.25">
      <c r="A246" s="3">
        <v>43861</v>
      </c>
      <c r="B246">
        <v>8719602</v>
      </c>
      <c r="C246">
        <v>10144967</v>
      </c>
      <c r="D246">
        <v>9890045</v>
      </c>
      <c r="E246">
        <v>11168697</v>
      </c>
      <c r="F246">
        <v>9293855</v>
      </c>
      <c r="G246">
        <v>10660036</v>
      </c>
      <c r="H246">
        <v>10448090</v>
      </c>
      <c r="I246">
        <v>10875270</v>
      </c>
      <c r="K246" s="5">
        <f t="shared" si="30"/>
        <v>1.1473534575432431E-3</v>
      </c>
      <c r="L246" s="5">
        <f t="shared" si="31"/>
        <v>-7.620629932676426E-4</v>
      </c>
      <c r="M246" s="5">
        <f t="shared" si="32"/>
        <v>-8.0379866601343331E-4</v>
      </c>
      <c r="N246" s="5">
        <f t="shared" si="33"/>
        <v>0</v>
      </c>
      <c r="O246" s="5">
        <f t="shared" si="34"/>
        <v>-1.8309822638917783E-4</v>
      </c>
      <c r="P246" s="5">
        <f t="shared" si="35"/>
        <v>-1.3328320653145376E-3</v>
      </c>
      <c r="Q246" s="5">
        <f t="shared" si="36"/>
        <v>-1.3746273347254867E-3</v>
      </c>
      <c r="R246" s="5">
        <f t="shared" si="36"/>
        <v>0</v>
      </c>
      <c r="T246" s="7">
        <f t="shared" si="38"/>
        <v>101.33775919487636</v>
      </c>
      <c r="U246" s="4">
        <f t="shared" si="37"/>
        <v>-4.1363322852087936E-4</v>
      </c>
      <c r="V246" s="5">
        <f>T246/MAX($T$14:T246)-1</f>
        <v>-4.1421038213755201E-2</v>
      </c>
      <c r="Y246" s="3" t="s">
        <v>24</v>
      </c>
      <c r="Z246" s="3">
        <v>43862</v>
      </c>
      <c r="AA246" s="3">
        <v>10913865</v>
      </c>
      <c r="AB246" s="3"/>
      <c r="AD246" s="3"/>
    </row>
    <row r="247" spans="1:30" x14ac:dyDescent="0.25">
      <c r="A247" s="3">
        <v>43862</v>
      </c>
      <c r="B247">
        <v>8740590</v>
      </c>
      <c r="C247">
        <v>10214528</v>
      </c>
      <c r="D247">
        <v>9957738</v>
      </c>
      <c r="E247">
        <v>11208333</v>
      </c>
      <c r="F247">
        <v>9316226</v>
      </c>
      <c r="G247">
        <v>10733128</v>
      </c>
      <c r="H247">
        <v>10519603</v>
      </c>
      <c r="I247">
        <v>10913865</v>
      </c>
      <c r="K247" s="5">
        <f t="shared" si="30"/>
        <v>2.4069905942953884E-3</v>
      </c>
      <c r="L247" s="5">
        <f t="shared" si="31"/>
        <v>6.8567004702924095E-3</v>
      </c>
      <c r="M247" s="5">
        <f t="shared" si="32"/>
        <v>6.8445593523589476E-3</v>
      </c>
      <c r="N247" s="5">
        <f t="shared" si="33"/>
        <v>3.5488472827223116E-3</v>
      </c>
      <c r="O247" s="5">
        <f t="shared" si="34"/>
        <v>2.4070743518163074E-3</v>
      </c>
      <c r="P247" s="5">
        <f t="shared" si="35"/>
        <v>6.8566372571350342E-3</v>
      </c>
      <c r="Q247" s="5">
        <f t="shared" si="36"/>
        <v>6.8446003049360549E-3</v>
      </c>
      <c r="R247" s="5">
        <f t="shared" si="36"/>
        <v>3.5488774071816831E-3</v>
      </c>
      <c r="T247" s="7">
        <f t="shared" si="38"/>
        <v>101.8357619137546</v>
      </c>
      <c r="U247" s="4">
        <f t="shared" si="37"/>
        <v>4.9142858775922671E-3</v>
      </c>
      <c r="V247" s="5">
        <f>T247/MAX($T$14:T247)-1</f>
        <v>-3.6710307159291911E-2</v>
      </c>
      <c r="Y247" s="3" t="s">
        <v>24</v>
      </c>
      <c r="Z247" s="3">
        <v>43864</v>
      </c>
      <c r="AA247" s="3">
        <v>10874413</v>
      </c>
      <c r="AB247" s="3"/>
      <c r="AD247" s="3"/>
    </row>
    <row r="248" spans="1:30" x14ac:dyDescent="0.25">
      <c r="A248" s="3">
        <v>43864</v>
      </c>
      <c r="B248">
        <v>8704941</v>
      </c>
      <c r="C248">
        <v>10176391</v>
      </c>
      <c r="D248">
        <v>9910255</v>
      </c>
      <c r="E248">
        <v>11167817</v>
      </c>
      <c r="F248">
        <v>9278229</v>
      </c>
      <c r="G248">
        <v>10693055</v>
      </c>
      <c r="H248">
        <v>10469441</v>
      </c>
      <c r="I248">
        <v>10874413</v>
      </c>
      <c r="K248" s="5">
        <f t="shared" si="30"/>
        <v>-4.0785576259726453E-3</v>
      </c>
      <c r="L248" s="5">
        <f t="shared" si="31"/>
        <v>-3.7336037455670823E-3</v>
      </c>
      <c r="M248" s="5">
        <f t="shared" si="32"/>
        <v>-4.7684524336751855E-3</v>
      </c>
      <c r="N248" s="5">
        <f t="shared" si="33"/>
        <v>-3.6148105164255373E-3</v>
      </c>
      <c r="O248" s="5">
        <f t="shared" si="34"/>
        <v>-4.0785828939744473E-3</v>
      </c>
      <c r="P248" s="5">
        <f t="shared" si="35"/>
        <v>-3.7335807417930855E-3</v>
      </c>
      <c r="Q248" s="5">
        <f t="shared" si="36"/>
        <v>-4.7684308999113023E-3</v>
      </c>
      <c r="R248" s="5">
        <f t="shared" si="36"/>
        <v>-3.6148513839964203E-3</v>
      </c>
      <c r="T248" s="7">
        <f t="shared" si="38"/>
        <v>101.42344329499535</v>
      </c>
      <c r="U248" s="4">
        <f t="shared" si="37"/>
        <v>-4.0488587801644632E-3</v>
      </c>
      <c r="V248" s="5">
        <f>T248/MAX($T$14:T248)-1</f>
        <v>-4.0610531089991908E-2</v>
      </c>
      <c r="Y248" s="3" t="s">
        <v>24</v>
      </c>
      <c r="Z248" s="3">
        <v>43865</v>
      </c>
      <c r="AA248" s="3">
        <v>10921703</v>
      </c>
      <c r="AB248" s="3"/>
      <c r="AD248" s="3"/>
    </row>
    <row r="249" spans="1:30" x14ac:dyDescent="0.25">
      <c r="A249" s="3">
        <v>43865</v>
      </c>
      <c r="B249">
        <v>8926443</v>
      </c>
      <c r="C249">
        <v>10257377</v>
      </c>
      <c r="D249">
        <v>9982386</v>
      </c>
      <c r="E249">
        <v>11216383</v>
      </c>
      <c r="F249">
        <v>9514319</v>
      </c>
      <c r="G249">
        <v>10778154</v>
      </c>
      <c r="H249">
        <v>10545642</v>
      </c>
      <c r="I249">
        <v>10921703</v>
      </c>
      <c r="K249" s="5">
        <f t="shared" si="30"/>
        <v>2.544554868321347E-2</v>
      </c>
      <c r="L249" s="5">
        <f t="shared" si="31"/>
        <v>7.9582240894635614E-3</v>
      </c>
      <c r="M249" s="5">
        <f t="shared" si="32"/>
        <v>7.2784201819227068E-3</v>
      </c>
      <c r="N249" s="5">
        <f t="shared" si="33"/>
        <v>4.3487460441016257E-3</v>
      </c>
      <c r="O249" s="5">
        <f t="shared" si="34"/>
        <v>2.5445588807950337E-2</v>
      </c>
      <c r="P249" s="5">
        <f t="shared" si="35"/>
        <v>7.9583430553755719E-3</v>
      </c>
      <c r="Q249" s="5">
        <f t="shared" si="36"/>
        <v>7.2784210732932397E-3</v>
      </c>
      <c r="R249" s="5">
        <f t="shared" si="36"/>
        <v>4.3487404791413553E-3</v>
      </c>
      <c r="T249" s="7">
        <f t="shared" si="38"/>
        <v>102.56524347469788</v>
      </c>
      <c r="U249" s="4">
        <f t="shared" si="37"/>
        <v>1.1257754051807733E-2</v>
      </c>
      <c r="V249" s="5">
        <f>T249/MAX($T$14:T249)-1</f>
        <v>-2.9809960409108549E-2</v>
      </c>
      <c r="Y249" s="3" t="s">
        <v>24</v>
      </c>
      <c r="Z249" s="3">
        <v>43866</v>
      </c>
      <c r="AA249" s="3">
        <v>10967798</v>
      </c>
      <c r="AB249" s="3"/>
      <c r="AD249" s="3"/>
    </row>
    <row r="250" spans="1:30" x14ac:dyDescent="0.25">
      <c r="A250" s="3">
        <v>43866</v>
      </c>
      <c r="B250">
        <v>9008890</v>
      </c>
      <c r="C250">
        <v>10367359</v>
      </c>
      <c r="D250">
        <v>9990770</v>
      </c>
      <c r="E250">
        <v>11263722</v>
      </c>
      <c r="F250">
        <v>9602196</v>
      </c>
      <c r="G250">
        <v>10893719</v>
      </c>
      <c r="H250">
        <v>10554499</v>
      </c>
      <c r="I250">
        <v>10967798</v>
      </c>
      <c r="K250" s="5">
        <f t="shared" si="30"/>
        <v>9.2362657779812007E-3</v>
      </c>
      <c r="L250" s="5">
        <f t="shared" si="31"/>
        <v>1.0722234348995885E-2</v>
      </c>
      <c r="M250" s="5">
        <f t="shared" si="32"/>
        <v>8.398793635109314E-4</v>
      </c>
      <c r="N250" s="5">
        <f t="shared" si="33"/>
        <v>4.2205227835034886E-3</v>
      </c>
      <c r="O250" s="5">
        <f t="shared" si="34"/>
        <v>9.236289008178078E-3</v>
      </c>
      <c r="P250" s="5">
        <f t="shared" si="35"/>
        <v>1.0722151492732479E-2</v>
      </c>
      <c r="Q250" s="5">
        <f t="shared" si="36"/>
        <v>8.3987300156795897E-4</v>
      </c>
      <c r="R250" s="5">
        <f t="shared" si="36"/>
        <v>4.2204956498084201E-3</v>
      </c>
      <c r="T250" s="7">
        <f t="shared" si="38"/>
        <v>103.20675973161698</v>
      </c>
      <c r="U250" s="4">
        <f t="shared" si="37"/>
        <v>6.2547139282848052E-3</v>
      </c>
      <c r="V250" s="5">
        <f>T250/MAX($T$14:T250)-1</f>
        <v>-2.3741699255396376E-2</v>
      </c>
      <c r="Y250" s="3" t="s">
        <v>24</v>
      </c>
      <c r="Z250" s="3">
        <v>43867</v>
      </c>
      <c r="AA250" s="3">
        <v>11017993</v>
      </c>
      <c r="AB250" s="3"/>
      <c r="AD250" s="3"/>
    </row>
    <row r="251" spans="1:30" x14ac:dyDescent="0.25">
      <c r="A251" s="3">
        <v>43867</v>
      </c>
      <c r="B251">
        <v>9016734</v>
      </c>
      <c r="C251">
        <v>10377322</v>
      </c>
      <c r="D251">
        <v>10025323</v>
      </c>
      <c r="E251">
        <v>11315270</v>
      </c>
      <c r="F251">
        <v>9644380</v>
      </c>
      <c r="G251">
        <v>10944987</v>
      </c>
      <c r="H251">
        <v>10591001</v>
      </c>
      <c r="I251">
        <v>11017993</v>
      </c>
      <c r="K251" s="5">
        <f t="shared" si="30"/>
        <v>8.7069550188756395E-4</v>
      </c>
      <c r="L251" s="5">
        <f t="shared" si="31"/>
        <v>9.6099691348583427E-4</v>
      </c>
      <c r="M251" s="5">
        <f t="shared" si="32"/>
        <v>3.4584921882898634E-3</v>
      </c>
      <c r="N251" s="5">
        <f t="shared" si="33"/>
        <v>4.5764623807298399E-3</v>
      </c>
      <c r="O251" s="5">
        <f t="shared" si="34"/>
        <v>4.3931617309207471E-3</v>
      </c>
      <c r="P251" s="5">
        <f t="shared" si="35"/>
        <v>4.7061981312350731E-3</v>
      </c>
      <c r="Q251" s="5">
        <f t="shared" si="36"/>
        <v>3.4584303812053019E-3</v>
      </c>
      <c r="R251" s="5">
        <f t="shared" si="36"/>
        <v>4.5765795467787029E-3</v>
      </c>
      <c r="T251" s="7">
        <f t="shared" si="38"/>
        <v>103.5550956629618</v>
      </c>
      <c r="U251" s="4">
        <f t="shared" si="37"/>
        <v>3.3751270968166158E-3</v>
      </c>
      <c r="V251" s="5">
        <f>T251/MAX($T$14:T251)-1</f>
        <v>-2.044670341106114E-2</v>
      </c>
      <c r="Y251" s="3" t="s">
        <v>24</v>
      </c>
      <c r="Z251" s="3">
        <v>43868</v>
      </c>
      <c r="AA251" s="3">
        <v>11017993</v>
      </c>
      <c r="AB251" s="3"/>
      <c r="AD251" s="3"/>
    </row>
    <row r="252" spans="1:30" x14ac:dyDescent="0.25">
      <c r="A252" s="3">
        <v>43868</v>
      </c>
      <c r="B252">
        <v>9011707</v>
      </c>
      <c r="C252">
        <v>10377322</v>
      </c>
      <c r="D252">
        <v>10025323</v>
      </c>
      <c r="E252">
        <v>11315270</v>
      </c>
      <c r="F252">
        <v>9633874</v>
      </c>
      <c r="G252">
        <v>10939476</v>
      </c>
      <c r="H252">
        <v>10591001</v>
      </c>
      <c r="I252">
        <v>11017993</v>
      </c>
      <c r="K252" s="5">
        <f t="shared" si="30"/>
        <v>-5.5751894200273266E-4</v>
      </c>
      <c r="L252" s="5">
        <f t="shared" si="31"/>
        <v>0</v>
      </c>
      <c r="M252" s="5">
        <f t="shared" si="32"/>
        <v>0</v>
      </c>
      <c r="N252" s="5">
        <f t="shared" si="33"/>
        <v>0</v>
      </c>
      <c r="O252" s="5">
        <f t="shared" si="34"/>
        <v>-1.089339076228879E-3</v>
      </c>
      <c r="P252" s="5">
        <f t="shared" si="35"/>
        <v>-5.0351818599692066E-4</v>
      </c>
      <c r="Q252" s="5">
        <f t="shared" si="36"/>
        <v>0</v>
      </c>
      <c r="R252" s="5">
        <f t="shared" si="36"/>
        <v>0</v>
      </c>
      <c r="T252" s="7">
        <f t="shared" si="38"/>
        <v>103.52726036126927</v>
      </c>
      <c r="U252" s="4">
        <f t="shared" si="37"/>
        <v>-2.6879702552856655E-4</v>
      </c>
      <c r="V252" s="5">
        <f>T252/MAX($T$14:T252)-1</f>
        <v>-2.0710004423530992E-2</v>
      </c>
      <c r="Y252" s="3" t="s">
        <v>24</v>
      </c>
      <c r="Z252" s="3">
        <v>43871</v>
      </c>
      <c r="AA252" s="3">
        <v>10999384</v>
      </c>
      <c r="AB252" s="3"/>
      <c r="AD252" s="3"/>
    </row>
    <row r="253" spans="1:30" x14ac:dyDescent="0.25">
      <c r="A253" s="3">
        <v>43871</v>
      </c>
      <c r="B253">
        <v>8999045</v>
      </c>
      <c r="C253">
        <v>10342918</v>
      </c>
      <c r="D253">
        <v>9994437</v>
      </c>
      <c r="E253">
        <v>11296160</v>
      </c>
      <c r="F253">
        <v>9620338</v>
      </c>
      <c r="G253">
        <v>10903208</v>
      </c>
      <c r="H253">
        <v>10558373</v>
      </c>
      <c r="I253">
        <v>10999384</v>
      </c>
      <c r="K253" s="5">
        <f t="shared" si="30"/>
        <v>-1.4050612164820953E-3</v>
      </c>
      <c r="L253" s="5">
        <f t="shared" si="31"/>
        <v>-3.3153062032766911E-3</v>
      </c>
      <c r="M253" s="5">
        <f t="shared" si="32"/>
        <v>-3.080798493973691E-3</v>
      </c>
      <c r="N253" s="5">
        <f t="shared" si="33"/>
        <v>-1.6888682285088885E-3</v>
      </c>
      <c r="O253" s="5">
        <f t="shared" si="34"/>
        <v>-1.4050422498779191E-3</v>
      </c>
      <c r="P253" s="5">
        <f t="shared" si="35"/>
        <v>-3.315332471134802E-3</v>
      </c>
      <c r="Q253" s="5">
        <f t="shared" si="36"/>
        <v>-3.0807286299000536E-3</v>
      </c>
      <c r="R253" s="5">
        <f t="shared" si="36"/>
        <v>-1.6889645872891768E-3</v>
      </c>
      <c r="T253" s="7">
        <f t="shared" si="38"/>
        <v>103.28164061504857</v>
      </c>
      <c r="U253" s="4">
        <f t="shared" si="37"/>
        <v>-2.3725127600554147E-3</v>
      </c>
      <c r="V253" s="5">
        <f>T253/MAX($T$14:T253)-1</f>
        <v>-2.3033382433830796E-2</v>
      </c>
      <c r="Y253" s="3" t="s">
        <v>24</v>
      </c>
      <c r="Z253" s="3">
        <v>43872</v>
      </c>
      <c r="AA253" s="3">
        <v>10973714</v>
      </c>
      <c r="AB253" s="3"/>
      <c r="AD253" s="3"/>
    </row>
    <row r="254" spans="1:30" x14ac:dyDescent="0.25">
      <c r="A254" s="3">
        <v>43872</v>
      </c>
      <c r="B254">
        <v>8911367</v>
      </c>
      <c r="C254">
        <v>10268529</v>
      </c>
      <c r="D254">
        <v>9906808</v>
      </c>
      <c r="E254">
        <v>11269797</v>
      </c>
      <c r="F254">
        <v>9526607</v>
      </c>
      <c r="G254">
        <v>10824789</v>
      </c>
      <c r="H254">
        <v>10465799</v>
      </c>
      <c r="I254">
        <v>10973714</v>
      </c>
      <c r="K254" s="5">
        <f t="shared" si="30"/>
        <v>-9.7430338441467645E-3</v>
      </c>
      <c r="L254" s="5">
        <f t="shared" si="31"/>
        <v>-7.1922643107099615E-3</v>
      </c>
      <c r="M254" s="5">
        <f t="shared" si="32"/>
        <v>-8.7677775146314252E-3</v>
      </c>
      <c r="N254" s="5">
        <f t="shared" si="33"/>
        <v>-2.3338019291511136E-3</v>
      </c>
      <c r="O254" s="5">
        <f t="shared" si="34"/>
        <v>-9.7430048715544393E-3</v>
      </c>
      <c r="P254" s="5">
        <f t="shared" si="35"/>
        <v>-7.1922868939122697E-3</v>
      </c>
      <c r="Q254" s="5">
        <f t="shared" si="36"/>
        <v>-8.7678281492802324E-3</v>
      </c>
      <c r="R254" s="5">
        <f t="shared" si="36"/>
        <v>-2.3337670545914291E-3</v>
      </c>
      <c r="T254" s="7">
        <f t="shared" si="38"/>
        <v>102.55771681504324</v>
      </c>
      <c r="U254" s="4">
        <f t="shared" si="37"/>
        <v>-7.0092205709972044E-3</v>
      </c>
      <c r="V254" s="5">
        <f>T254/MAX($T$14:T254)-1</f>
        <v>-2.9881156946853116E-2</v>
      </c>
      <c r="Y254" s="3" t="s">
        <v>24</v>
      </c>
      <c r="Z254" s="3">
        <v>43873</v>
      </c>
      <c r="AA254" s="3">
        <v>10975160</v>
      </c>
      <c r="AB254" s="3"/>
      <c r="AD254" s="3"/>
    </row>
    <row r="255" spans="1:30" x14ac:dyDescent="0.25">
      <c r="A255" s="3">
        <v>43873</v>
      </c>
      <c r="B255">
        <v>8949938</v>
      </c>
      <c r="C255">
        <v>10281445</v>
      </c>
      <c r="D255">
        <v>9946279</v>
      </c>
      <c r="E255">
        <v>11271283</v>
      </c>
      <c r="F255">
        <v>9567840</v>
      </c>
      <c r="G255">
        <v>10838405</v>
      </c>
      <c r="H255">
        <v>10507498</v>
      </c>
      <c r="I255">
        <v>10975160</v>
      </c>
      <c r="K255" s="5">
        <f t="shared" si="30"/>
        <v>4.3282921688669873E-3</v>
      </c>
      <c r="L255" s="5">
        <f t="shared" si="31"/>
        <v>1.2578237837181927E-3</v>
      </c>
      <c r="M255" s="5">
        <f t="shared" si="32"/>
        <v>3.9842298346752791E-3</v>
      </c>
      <c r="N255" s="5">
        <f t="shared" si="33"/>
        <v>1.3185685598426922E-4</v>
      </c>
      <c r="O255" s="5">
        <f t="shared" si="34"/>
        <v>4.3281936580359393E-3</v>
      </c>
      <c r="P255" s="5">
        <f t="shared" si="35"/>
        <v>1.2578536172853649E-3</v>
      </c>
      <c r="Q255" s="5">
        <f t="shared" si="36"/>
        <v>3.9843111835036193E-3</v>
      </c>
      <c r="R255" s="5">
        <f t="shared" si="36"/>
        <v>1.317694264677538E-4</v>
      </c>
      <c r="T255" s="7">
        <f t="shared" si="38"/>
        <v>102.80647479445965</v>
      </c>
      <c r="U255" s="4">
        <f t="shared" si="37"/>
        <v>2.4255413160671757E-3</v>
      </c>
      <c r="V255" s="5">
        <f>T255/MAX($T$14:T255)-1</f>
        <v>-2.7528093611532412E-2</v>
      </c>
      <c r="Y255" s="3" t="s">
        <v>24</v>
      </c>
      <c r="Z255" s="3">
        <v>43874</v>
      </c>
      <c r="AA255" s="3">
        <v>10941491</v>
      </c>
      <c r="AB255" s="3"/>
      <c r="AD255" s="3"/>
    </row>
    <row r="256" spans="1:30" x14ac:dyDescent="0.25">
      <c r="A256" s="3">
        <v>43874</v>
      </c>
      <c r="B256">
        <v>8845254</v>
      </c>
      <c r="C256">
        <v>10203277</v>
      </c>
      <c r="D256">
        <v>9868501</v>
      </c>
      <c r="E256">
        <v>11236705</v>
      </c>
      <c r="F256">
        <v>9504684</v>
      </c>
      <c r="G256">
        <v>10809613</v>
      </c>
      <c r="H256">
        <v>10473717</v>
      </c>
      <c r="I256">
        <v>10941491</v>
      </c>
      <c r="K256" s="5">
        <f t="shared" si="30"/>
        <v>-1.1696617339695514E-2</v>
      </c>
      <c r="L256" s="5">
        <f t="shared" si="31"/>
        <v>-7.602822365922246E-3</v>
      </c>
      <c r="M256" s="5">
        <f t="shared" si="32"/>
        <v>-7.8198087948266881E-3</v>
      </c>
      <c r="N256" s="5">
        <f t="shared" si="33"/>
        <v>-3.0677962748340004E-3</v>
      </c>
      <c r="O256" s="5">
        <f t="shared" si="34"/>
        <v>-6.6008628906838451E-3</v>
      </c>
      <c r="P256" s="5">
        <f t="shared" si="35"/>
        <v>-2.6564794358580057E-3</v>
      </c>
      <c r="Q256" s="5">
        <f t="shared" si="36"/>
        <v>-3.2149423202364469E-3</v>
      </c>
      <c r="R256" s="5">
        <f t="shared" si="36"/>
        <v>-3.0677457094019367E-3</v>
      </c>
      <c r="T256" s="7">
        <f t="shared" si="38"/>
        <v>102.21884486984381</v>
      </c>
      <c r="U256" s="4">
        <f t="shared" si="37"/>
        <v>-5.7158843914323354E-3</v>
      </c>
      <c r="V256" s="5">
        <f>T256/MAX($T$14:T256)-1</f>
        <v>-3.3086630602364719E-2</v>
      </c>
      <c r="Y256" s="3" t="s">
        <v>24</v>
      </c>
      <c r="Z256" s="3">
        <v>43875</v>
      </c>
      <c r="AA256" s="3">
        <v>10953852</v>
      </c>
      <c r="AB256" s="3"/>
      <c r="AD256" s="3"/>
    </row>
    <row r="257" spans="1:30" x14ac:dyDescent="0.25">
      <c r="A257" s="3">
        <v>43875</v>
      </c>
      <c r="B257">
        <v>8794452</v>
      </c>
      <c r="C257">
        <v>10245396</v>
      </c>
      <c r="D257">
        <v>9856788</v>
      </c>
      <c r="E257">
        <v>11249400</v>
      </c>
      <c r="F257">
        <v>9422870</v>
      </c>
      <c r="G257">
        <v>10854236</v>
      </c>
      <c r="H257">
        <v>10434130</v>
      </c>
      <c r="I257">
        <v>10953852</v>
      </c>
      <c r="K257" s="5">
        <f t="shared" si="30"/>
        <v>-5.7434190131793184E-3</v>
      </c>
      <c r="L257" s="5">
        <f t="shared" si="31"/>
        <v>4.1279875083268802E-3</v>
      </c>
      <c r="M257" s="5">
        <f t="shared" si="32"/>
        <v>-1.1869077177982801E-3</v>
      </c>
      <c r="N257" s="5">
        <f t="shared" si="33"/>
        <v>1.129779592861091E-3</v>
      </c>
      <c r="O257" s="5">
        <f t="shared" si="34"/>
        <v>-8.6077559232899947E-3</v>
      </c>
      <c r="P257" s="5">
        <f t="shared" si="35"/>
        <v>4.1280848814846394E-3</v>
      </c>
      <c r="Q257" s="5">
        <f t="shared" si="36"/>
        <v>-3.779651483804658E-3</v>
      </c>
      <c r="R257" s="5">
        <f t="shared" si="36"/>
        <v>1.129736340321541E-3</v>
      </c>
      <c r="T257" s="7">
        <f t="shared" si="38"/>
        <v>102.10637672264465</v>
      </c>
      <c r="U257" s="4">
        <f t="shared" si="37"/>
        <v>-1.1002682268847624E-3</v>
      </c>
      <c r="V257" s="5">
        <f>T257/MAX($T$14:T257)-1</f>
        <v>-3.4150494660863062E-2</v>
      </c>
      <c r="Y257" s="3" t="s">
        <v>24</v>
      </c>
      <c r="Z257" s="3">
        <v>43878</v>
      </c>
      <c r="AA257" s="3">
        <v>10917223</v>
      </c>
      <c r="AB257" s="3"/>
      <c r="AD257" s="3"/>
    </row>
    <row r="258" spans="1:30" x14ac:dyDescent="0.25">
      <c r="A258" s="3">
        <v>43878</v>
      </c>
      <c r="B258">
        <v>8797813</v>
      </c>
      <c r="C258">
        <v>10215522</v>
      </c>
      <c r="D258">
        <v>9836296</v>
      </c>
      <c r="E258">
        <v>11211782</v>
      </c>
      <c r="F258">
        <v>9426472</v>
      </c>
      <c r="G258">
        <v>10822586</v>
      </c>
      <c r="H258">
        <v>10412438</v>
      </c>
      <c r="I258">
        <v>10917223</v>
      </c>
      <c r="K258" s="5">
        <f t="shared" si="30"/>
        <v>3.8217276073604367E-4</v>
      </c>
      <c r="L258" s="5">
        <f t="shared" si="31"/>
        <v>-2.9158462981812017E-3</v>
      </c>
      <c r="M258" s="5">
        <f t="shared" si="32"/>
        <v>-2.0789733937668364E-3</v>
      </c>
      <c r="N258" s="5">
        <f t="shared" si="33"/>
        <v>-3.3440005689192587E-3</v>
      </c>
      <c r="O258" s="5">
        <f t="shared" si="34"/>
        <v>3.8226145537390011E-4</v>
      </c>
      <c r="P258" s="5">
        <f t="shared" si="35"/>
        <v>-2.9159122760920031E-3</v>
      </c>
      <c r="Q258" s="5">
        <f t="shared" si="36"/>
        <v>-2.0789466874574503E-3</v>
      </c>
      <c r="R258" s="5">
        <f t="shared" si="36"/>
        <v>-3.3439378220556648E-3</v>
      </c>
      <c r="T258" s="7">
        <f t="shared" si="38"/>
        <v>101.90327204252799</v>
      </c>
      <c r="U258" s="4">
        <f t="shared" si="37"/>
        <v>-1.9891478537953089E-3</v>
      </c>
      <c r="V258" s="5">
        <f>T258/MAX($T$14:T258)-1</f>
        <v>-3.6071712131497624E-2</v>
      </c>
      <c r="Y258" s="3" t="s">
        <v>24</v>
      </c>
      <c r="Z258" s="3">
        <v>43879</v>
      </c>
      <c r="AA258" s="3">
        <v>10920210</v>
      </c>
      <c r="AB258" s="3"/>
      <c r="AD258" s="3"/>
    </row>
    <row r="259" spans="1:30" x14ac:dyDescent="0.25">
      <c r="A259" s="3">
        <v>43879</v>
      </c>
      <c r="B259">
        <v>8811350</v>
      </c>
      <c r="C259">
        <v>10226359</v>
      </c>
      <c r="D259">
        <v>9841655</v>
      </c>
      <c r="E259">
        <v>11214849</v>
      </c>
      <c r="F259">
        <v>9440976</v>
      </c>
      <c r="G259">
        <v>10834068</v>
      </c>
      <c r="H259">
        <v>10418110</v>
      </c>
      <c r="I259">
        <v>10920210</v>
      </c>
      <c r="K259" s="5">
        <f t="shared" si="30"/>
        <v>1.5386778509614008E-3</v>
      </c>
      <c r="L259" s="5">
        <f t="shared" si="31"/>
        <v>1.0608366366398059E-3</v>
      </c>
      <c r="M259" s="5">
        <f t="shared" si="32"/>
        <v>5.4481890337587657E-4</v>
      </c>
      <c r="N259" s="5">
        <f t="shared" si="33"/>
        <v>2.7355151928576404E-4</v>
      </c>
      <c r="O259" s="5">
        <f t="shared" si="34"/>
        <v>1.5386456353978506E-3</v>
      </c>
      <c r="P259" s="5">
        <f t="shared" si="35"/>
        <v>1.0609294303598471E-3</v>
      </c>
      <c r="Q259" s="5">
        <f t="shared" si="36"/>
        <v>5.4473313550573721E-4</v>
      </c>
      <c r="R259" s="5">
        <f t="shared" si="36"/>
        <v>2.7360437723045195E-4</v>
      </c>
      <c r="T259" s="7">
        <f t="shared" si="38"/>
        <v>101.99034580891853</v>
      </c>
      <c r="U259" s="4">
        <f t="shared" si="37"/>
        <v>8.5447468609459176E-4</v>
      </c>
      <c r="V259" s="5">
        <f>T259/MAX($T$14:T259)-1</f>
        <v>-3.5248059810303545E-2</v>
      </c>
      <c r="Y259" s="3" t="s">
        <v>24</v>
      </c>
      <c r="Z259" s="3">
        <v>43880</v>
      </c>
      <c r="AA259" s="3">
        <v>10892036</v>
      </c>
      <c r="AB259" s="3"/>
      <c r="AD259" s="3"/>
    </row>
    <row r="260" spans="1:30" x14ac:dyDescent="0.25">
      <c r="A260" s="3">
        <v>43880</v>
      </c>
      <c r="B260">
        <v>8757020</v>
      </c>
      <c r="C260">
        <v>10160521</v>
      </c>
      <c r="D260">
        <v>9813829</v>
      </c>
      <c r="E260">
        <v>11185916</v>
      </c>
      <c r="F260">
        <v>9382763</v>
      </c>
      <c r="G260">
        <v>10764317</v>
      </c>
      <c r="H260">
        <v>10388655</v>
      </c>
      <c r="I260">
        <v>10892036</v>
      </c>
      <c r="K260" s="5">
        <f t="shared" si="30"/>
        <v>-6.1659110125009686E-3</v>
      </c>
      <c r="L260" s="5">
        <f t="shared" si="31"/>
        <v>-6.4380685246820946E-3</v>
      </c>
      <c r="M260" s="5">
        <f t="shared" si="32"/>
        <v>-2.8273699901083527E-3</v>
      </c>
      <c r="N260" s="5">
        <f t="shared" si="33"/>
        <v>-2.5798831531302913E-3</v>
      </c>
      <c r="O260" s="5">
        <f t="shared" si="34"/>
        <v>-6.1659938548725979E-3</v>
      </c>
      <c r="P260" s="5">
        <f t="shared" si="35"/>
        <v>-6.4381172427567801E-3</v>
      </c>
      <c r="Q260" s="5">
        <f t="shared" si="36"/>
        <v>-2.8272882509399189E-3</v>
      </c>
      <c r="R260" s="5">
        <f t="shared" si="36"/>
        <v>-2.5799870149016968E-3</v>
      </c>
      <c r="T260" s="7">
        <f t="shared" si="38"/>
        <v>101.53110088726484</v>
      </c>
      <c r="U260" s="4">
        <f t="shared" si="37"/>
        <v>-4.5028273804865876E-3</v>
      </c>
      <c r="V260" s="5">
        <f>T260/MAX($T$14:T260)-1</f>
        <v>-3.9592171261967346E-2</v>
      </c>
      <c r="Y260" s="3" t="s">
        <v>24</v>
      </c>
      <c r="Z260" s="3">
        <v>43881</v>
      </c>
      <c r="AA260" s="3">
        <v>10892036</v>
      </c>
      <c r="AB260" s="3"/>
      <c r="AD260" s="3"/>
    </row>
    <row r="261" spans="1:30" x14ac:dyDescent="0.25">
      <c r="A261" s="3">
        <v>43881</v>
      </c>
      <c r="B261">
        <v>8682471</v>
      </c>
      <c r="C261">
        <v>10025178</v>
      </c>
      <c r="D261">
        <v>9764405</v>
      </c>
      <c r="E261">
        <v>11129620</v>
      </c>
      <c r="F261">
        <v>9335903</v>
      </c>
      <c r="G261">
        <v>10728030</v>
      </c>
      <c r="H261">
        <v>10388655</v>
      </c>
      <c r="I261">
        <v>10892036</v>
      </c>
      <c r="K261" s="5">
        <f t="shared" si="30"/>
        <v>-8.5130558112234134E-3</v>
      </c>
      <c r="L261" s="5">
        <f t="shared" si="31"/>
        <v>-1.3320478349486242E-2</v>
      </c>
      <c r="M261" s="5">
        <f t="shared" si="32"/>
        <v>-5.0361586695671923E-3</v>
      </c>
      <c r="N261" s="5">
        <f t="shared" si="33"/>
        <v>-5.0327572636876816E-3</v>
      </c>
      <c r="O261" s="5">
        <f t="shared" si="34"/>
        <v>-4.9942644826476146E-3</v>
      </c>
      <c r="P261" s="5">
        <f t="shared" si="35"/>
        <v>-3.3710452785811196E-3</v>
      </c>
      <c r="Q261" s="5">
        <f t="shared" si="36"/>
        <v>0</v>
      </c>
      <c r="R261" s="5">
        <f t="shared" si="36"/>
        <v>0</v>
      </c>
      <c r="T261" s="7">
        <f t="shared" si="38"/>
        <v>101.02004713871962</v>
      </c>
      <c r="U261" s="4">
        <f t="shared" si="37"/>
        <v>-5.033469981899158E-3</v>
      </c>
      <c r="V261" s="5">
        <f>T261/MAX($T$14:T261)-1</f>
        <v>-4.4426355238301185E-2</v>
      </c>
      <c r="Y261" s="3" t="s">
        <v>24</v>
      </c>
      <c r="Z261" s="3">
        <v>43885</v>
      </c>
      <c r="AA261" s="3">
        <v>10910739</v>
      </c>
      <c r="AB261" s="3"/>
      <c r="AD261" s="3"/>
    </row>
    <row r="262" spans="1:30" x14ac:dyDescent="0.25">
      <c r="A262" s="3">
        <v>43885</v>
      </c>
      <c r="B262">
        <v>8766642</v>
      </c>
      <c r="C262">
        <v>10042392</v>
      </c>
      <c r="D262">
        <v>9826340</v>
      </c>
      <c r="E262">
        <v>11148731</v>
      </c>
      <c r="F262">
        <v>9426408</v>
      </c>
      <c r="G262">
        <v>10746451</v>
      </c>
      <c r="H262">
        <v>10454550</v>
      </c>
      <c r="I262">
        <v>10910739</v>
      </c>
      <c r="K262" s="5">
        <f t="shared" si="30"/>
        <v>9.6943600502668037E-3</v>
      </c>
      <c r="L262" s="5">
        <f t="shared" si="31"/>
        <v>1.7170767441734291E-3</v>
      </c>
      <c r="M262" s="5">
        <f t="shared" si="32"/>
        <v>6.3429364103597674E-3</v>
      </c>
      <c r="N262" s="5">
        <f t="shared" si="33"/>
        <v>1.7171296055031871E-3</v>
      </c>
      <c r="O262" s="5">
        <f t="shared" si="34"/>
        <v>9.6942952385001835E-3</v>
      </c>
      <c r="P262" s="5">
        <f t="shared" si="35"/>
        <v>1.7170906494481386E-3</v>
      </c>
      <c r="Q262" s="5">
        <f t="shared" si="36"/>
        <v>6.3429770263812024E-3</v>
      </c>
      <c r="R262" s="5">
        <f t="shared" si="36"/>
        <v>1.7171261644746139E-3</v>
      </c>
      <c r="T262" s="7">
        <f t="shared" si="38"/>
        <v>101.51179999826468</v>
      </c>
      <c r="U262" s="4">
        <f t="shared" si="37"/>
        <v>4.8678739861384157E-3</v>
      </c>
      <c r="V262" s="5">
        <f>T262/MAX($T$14:T262)-1</f>
        <v>-3.9774743151126057E-2</v>
      </c>
      <c r="Y262" s="3" t="s">
        <v>24</v>
      </c>
      <c r="Z262" s="3">
        <v>43886</v>
      </c>
      <c r="AA262" s="3">
        <v>10901083</v>
      </c>
      <c r="AB262" s="3"/>
      <c r="AD262" s="3"/>
    </row>
    <row r="263" spans="1:30" x14ac:dyDescent="0.25">
      <c r="A263" s="3">
        <v>43886</v>
      </c>
      <c r="B263">
        <v>8757573</v>
      </c>
      <c r="C263">
        <v>10033504</v>
      </c>
      <c r="D263">
        <v>9817108</v>
      </c>
      <c r="E263">
        <v>11138864</v>
      </c>
      <c r="F263">
        <v>9416657</v>
      </c>
      <c r="G263">
        <v>10736940</v>
      </c>
      <c r="H263">
        <v>10444728</v>
      </c>
      <c r="I263">
        <v>10901083</v>
      </c>
      <c r="K263" s="5">
        <f t="shared" si="30"/>
        <v>-1.0344896027464356E-3</v>
      </c>
      <c r="L263" s="5">
        <f t="shared" si="31"/>
        <v>-8.850481040771907E-4</v>
      </c>
      <c r="M263" s="5">
        <f t="shared" si="32"/>
        <v>-9.3951562840288716E-4</v>
      </c>
      <c r="N263" s="5">
        <f t="shared" si="33"/>
        <v>-8.8503346255286441E-4</v>
      </c>
      <c r="O263" s="5">
        <f t="shared" si="34"/>
        <v>-1.0344343253548827E-3</v>
      </c>
      <c r="P263" s="5">
        <f t="shared" si="35"/>
        <v>-8.8503637154258019E-4</v>
      </c>
      <c r="Q263" s="5">
        <f t="shared" si="36"/>
        <v>-9.3949524369774107E-4</v>
      </c>
      <c r="R263" s="5">
        <f t="shared" si="36"/>
        <v>-8.8499963201393861E-4</v>
      </c>
      <c r="T263" s="7">
        <f t="shared" si="38"/>
        <v>101.41678428893975</v>
      </c>
      <c r="U263" s="4">
        <f t="shared" si="37"/>
        <v>-9.3600654629856506E-4</v>
      </c>
      <c r="V263" s="5">
        <f>T263/MAX($T$14:T263)-1</f>
        <v>-4.0673520277457853E-2</v>
      </c>
      <c r="Y263" s="3" t="s">
        <v>24</v>
      </c>
      <c r="Z263" s="3">
        <v>43887</v>
      </c>
      <c r="AA263" s="3">
        <v>10859193</v>
      </c>
      <c r="AB263" s="3"/>
      <c r="AD263" s="3"/>
    </row>
    <row r="264" spans="1:30" x14ac:dyDescent="0.25">
      <c r="A264" s="3">
        <v>43887</v>
      </c>
      <c r="B264">
        <v>8730994</v>
      </c>
      <c r="C264">
        <v>9994949</v>
      </c>
      <c r="D264">
        <v>9779384</v>
      </c>
      <c r="E264">
        <v>11096061</v>
      </c>
      <c r="F264">
        <v>9388078</v>
      </c>
      <c r="G264">
        <v>10695681</v>
      </c>
      <c r="H264">
        <v>10404592</v>
      </c>
      <c r="I264">
        <v>10859193</v>
      </c>
      <c r="K264" s="5">
        <f t="shared" si="30"/>
        <v>-3.0349732739881619E-3</v>
      </c>
      <c r="L264" s="5">
        <f t="shared" si="31"/>
        <v>-3.8426256669653602E-3</v>
      </c>
      <c r="M264" s="5">
        <f t="shared" si="32"/>
        <v>-3.842679534543203E-3</v>
      </c>
      <c r="N264" s="5">
        <f t="shared" si="33"/>
        <v>-3.8426719277656618E-3</v>
      </c>
      <c r="O264" s="5">
        <f t="shared" si="34"/>
        <v>-3.0349411686121375E-3</v>
      </c>
      <c r="P264" s="5">
        <f t="shared" si="35"/>
        <v>-3.8427149634812086E-3</v>
      </c>
      <c r="Q264" s="5">
        <f t="shared" si="36"/>
        <v>-3.8427041853076327E-3</v>
      </c>
      <c r="R264" s="5">
        <f t="shared" si="36"/>
        <v>-3.8427374601220921E-3</v>
      </c>
      <c r="T264" s="7">
        <f t="shared" si="38"/>
        <v>101.04755052074725</v>
      </c>
      <c r="U264" s="4">
        <f t="shared" si="37"/>
        <v>-3.6407560225981822E-3</v>
      </c>
      <c r="V264" s="5">
        <f>T264/MAX($T$14:T264)-1</f>
        <v>-4.4166193936145626E-2</v>
      </c>
      <c r="Y264" s="3" t="s">
        <v>24</v>
      </c>
      <c r="Z264" s="3">
        <v>43888</v>
      </c>
      <c r="AA264" s="3">
        <v>10886958</v>
      </c>
      <c r="AB264" s="3"/>
      <c r="AD264" s="3"/>
    </row>
    <row r="265" spans="1:30" x14ac:dyDescent="0.25">
      <c r="A265" s="3">
        <v>43888</v>
      </c>
      <c r="B265">
        <v>8677440</v>
      </c>
      <c r="C265">
        <v>9920542</v>
      </c>
      <c r="D265">
        <v>9705833</v>
      </c>
      <c r="E265">
        <v>11068320</v>
      </c>
      <c r="F265">
        <v>9402460</v>
      </c>
      <c r="G265">
        <v>10703857</v>
      </c>
      <c r="H265">
        <v>10431195</v>
      </c>
      <c r="I265">
        <v>10886958</v>
      </c>
      <c r="K265" s="5">
        <f t="shared" si="30"/>
        <v>-6.1337804149218522E-3</v>
      </c>
      <c r="L265" s="5">
        <f t="shared" si="31"/>
        <v>-7.4444601968454149E-3</v>
      </c>
      <c r="M265" s="5">
        <f t="shared" si="32"/>
        <v>-7.521025864205777E-3</v>
      </c>
      <c r="N265" s="5">
        <f t="shared" si="33"/>
        <v>-2.5000763784553959E-3</v>
      </c>
      <c r="O265" s="5">
        <f t="shared" si="34"/>
        <v>1.5319429599967016E-3</v>
      </c>
      <c r="P265" s="5">
        <f t="shared" si="35"/>
        <v>7.6442070402071849E-4</v>
      </c>
      <c r="Q265" s="5">
        <f t="shared" si="36"/>
        <v>2.5568518208114455E-3</v>
      </c>
      <c r="R265" s="5">
        <f t="shared" si="36"/>
        <v>2.5568198299819045E-3</v>
      </c>
      <c r="T265" s="7">
        <f t="shared" si="38"/>
        <v>100.84306428680907</v>
      </c>
      <c r="U265" s="4">
        <f t="shared" si="37"/>
        <v>-2.0236634424522087E-3</v>
      </c>
      <c r="V265" s="5">
        <f>T265/MAX($T$14:T265)-1</f>
        <v>-4.6100479866537092E-2</v>
      </c>
      <c r="Y265" s="3" t="s">
        <v>24</v>
      </c>
      <c r="Z265" s="3">
        <v>43889</v>
      </c>
      <c r="AA265" s="3">
        <v>10887121</v>
      </c>
      <c r="AB265" s="3"/>
      <c r="AD265" s="3"/>
    </row>
    <row r="266" spans="1:30" x14ac:dyDescent="0.25">
      <c r="A266" s="3">
        <v>43889</v>
      </c>
      <c r="B266">
        <v>8708730</v>
      </c>
      <c r="C266">
        <v>9929748</v>
      </c>
      <c r="D266">
        <v>9739866</v>
      </c>
      <c r="E266">
        <v>11068486</v>
      </c>
      <c r="F266">
        <v>9501092</v>
      </c>
      <c r="G266">
        <v>10779955</v>
      </c>
      <c r="H266">
        <v>10467771</v>
      </c>
      <c r="I266">
        <v>10887121</v>
      </c>
      <c r="K266" s="5">
        <f t="shared" si="30"/>
        <v>3.6059022015708653E-3</v>
      </c>
      <c r="L266" s="5">
        <f t="shared" si="31"/>
        <v>9.2797349177087263E-4</v>
      </c>
      <c r="M266" s="5">
        <f t="shared" si="32"/>
        <v>3.5064481327877761E-3</v>
      </c>
      <c r="N266" s="5">
        <f t="shared" si="33"/>
        <v>1.4997759370860564E-5</v>
      </c>
      <c r="O266" s="5">
        <f t="shared" si="34"/>
        <v>1.0490020696711344E-2</v>
      </c>
      <c r="P266" s="5">
        <f t="shared" si="35"/>
        <v>7.1093999107050276E-3</v>
      </c>
      <c r="Q266" s="5">
        <f t="shared" si="36"/>
        <v>3.5064055460567456E-3</v>
      </c>
      <c r="R266" s="5">
        <f t="shared" si="36"/>
        <v>1.4972042695404753E-5</v>
      </c>
      <c r="T266" s="7">
        <f t="shared" si="38"/>
        <v>101.21084045215687</v>
      </c>
      <c r="U266" s="4">
        <f t="shared" si="37"/>
        <v>3.6470149727086121E-3</v>
      </c>
      <c r="V266" s="5">
        <f>T266/MAX($T$14:T266)-1</f>
        <v>-4.2621594034150778E-2</v>
      </c>
      <c r="Y266" s="3" t="s">
        <v>24</v>
      </c>
      <c r="Z266" s="3">
        <v>43892</v>
      </c>
      <c r="AA266" s="3">
        <v>10848451</v>
      </c>
      <c r="AB266" s="3"/>
      <c r="AD266" s="3"/>
    </row>
    <row r="267" spans="1:30" x14ac:dyDescent="0.25">
      <c r="A267" s="3">
        <v>43892</v>
      </c>
      <c r="B267">
        <v>8660406</v>
      </c>
      <c r="C267">
        <v>9822509</v>
      </c>
      <c r="D267">
        <v>9646666</v>
      </c>
      <c r="E267">
        <v>11029172</v>
      </c>
      <c r="F267">
        <v>9448371</v>
      </c>
      <c r="G267">
        <v>10663533</v>
      </c>
      <c r="H267">
        <v>10367606</v>
      </c>
      <c r="I267">
        <v>10848451</v>
      </c>
      <c r="K267" s="5">
        <f t="shared" si="30"/>
        <v>-5.5489147097222968E-3</v>
      </c>
      <c r="L267" s="5">
        <f t="shared" si="31"/>
        <v>-1.0799770548054144E-2</v>
      </c>
      <c r="M267" s="5">
        <f t="shared" si="32"/>
        <v>-9.5689201473613261E-3</v>
      </c>
      <c r="N267" s="5">
        <f t="shared" si="33"/>
        <v>-3.5518859580253581E-3</v>
      </c>
      <c r="O267" s="5">
        <f t="shared" si="34"/>
        <v>-5.5489411111901976E-3</v>
      </c>
      <c r="P267" s="5">
        <f t="shared" si="35"/>
        <v>-1.0799859554144753E-2</v>
      </c>
      <c r="Q267" s="5">
        <f t="shared" si="36"/>
        <v>-9.5688948487696601E-3</v>
      </c>
      <c r="R267" s="5">
        <f t="shared" si="36"/>
        <v>-3.5519032074686763E-3</v>
      </c>
      <c r="T267" s="7">
        <f t="shared" si="38"/>
        <v>100.46518109678668</v>
      </c>
      <c r="U267" s="4">
        <f t="shared" si="37"/>
        <v>-7.3673862605920515E-3</v>
      </c>
      <c r="V267" s="5">
        <f>T267/MAX($T$14:T267)-1</f>
        <v>-4.9674970548451158E-2</v>
      </c>
      <c r="Y267" s="3" t="s">
        <v>24</v>
      </c>
      <c r="Z267" s="3">
        <v>43893</v>
      </c>
      <c r="AA267" s="3">
        <v>10771222</v>
      </c>
      <c r="AB267" s="3"/>
      <c r="AD267" s="3"/>
    </row>
    <row r="268" spans="1:30" x14ac:dyDescent="0.25">
      <c r="A268" s="3">
        <v>43893</v>
      </c>
      <c r="B268">
        <v>8586414</v>
      </c>
      <c r="C268">
        <v>9787589</v>
      </c>
      <c r="D268">
        <v>9603484</v>
      </c>
      <c r="E268">
        <v>10950656</v>
      </c>
      <c r="F268">
        <v>9367646</v>
      </c>
      <c r="G268">
        <v>10625624</v>
      </c>
      <c r="H268">
        <v>10321197</v>
      </c>
      <c r="I268">
        <v>10771222</v>
      </c>
      <c r="K268" s="5">
        <f t="shared" si="30"/>
        <v>-8.5437103064220921E-3</v>
      </c>
      <c r="L268" s="5">
        <f t="shared" si="31"/>
        <v>-3.5550998222552144E-3</v>
      </c>
      <c r="M268" s="5">
        <f t="shared" si="32"/>
        <v>-4.4763652022367095E-3</v>
      </c>
      <c r="N268" s="5">
        <f t="shared" si="33"/>
        <v>-7.1189387562365924E-3</v>
      </c>
      <c r="O268" s="5">
        <f t="shared" si="34"/>
        <v>-8.5438008308522662E-3</v>
      </c>
      <c r="P268" s="5">
        <f t="shared" si="35"/>
        <v>-3.5550131462058765E-3</v>
      </c>
      <c r="Q268" s="5">
        <f t="shared" si="36"/>
        <v>-4.4763468056173705E-3</v>
      </c>
      <c r="R268" s="5">
        <f t="shared" si="36"/>
        <v>-7.1188965134284521E-3</v>
      </c>
      <c r="T268" s="7">
        <f t="shared" si="38"/>
        <v>99.870073444303642</v>
      </c>
      <c r="U268" s="4">
        <f t="shared" si="37"/>
        <v>-5.9235214229068217E-3</v>
      </c>
      <c r="V268" s="5">
        <f>T268/MAX($T$14:T268)-1</f>
        <v>-5.5304241219132022E-2</v>
      </c>
      <c r="Y268" s="3" t="s">
        <v>24</v>
      </c>
      <c r="Z268" s="3">
        <v>43894</v>
      </c>
      <c r="AA268" s="3">
        <v>10700928</v>
      </c>
      <c r="AB268" s="3"/>
      <c r="AD268" s="3"/>
    </row>
    <row r="269" spans="1:30" x14ac:dyDescent="0.25">
      <c r="A269" s="3">
        <v>43894</v>
      </c>
      <c r="B269">
        <v>8558826</v>
      </c>
      <c r="C269">
        <v>9730085</v>
      </c>
      <c r="D269">
        <v>9539927</v>
      </c>
      <c r="E269">
        <v>10879192</v>
      </c>
      <c r="F269">
        <v>9337548</v>
      </c>
      <c r="G269">
        <v>10563197</v>
      </c>
      <c r="H269">
        <v>10252890</v>
      </c>
      <c r="I269">
        <v>10700928</v>
      </c>
      <c r="K269" s="5">
        <f t="shared" si="30"/>
        <v>-3.2129827422716639E-3</v>
      </c>
      <c r="L269" s="5">
        <f t="shared" si="31"/>
        <v>-5.8751956176337217E-3</v>
      </c>
      <c r="M269" s="5">
        <f t="shared" si="32"/>
        <v>-6.6181190076435303E-3</v>
      </c>
      <c r="N269" s="5">
        <f t="shared" si="33"/>
        <v>-6.5260017299419992E-3</v>
      </c>
      <c r="O269" s="5">
        <f t="shared" si="34"/>
        <v>-3.2129736755637239E-3</v>
      </c>
      <c r="P269" s="5">
        <f t="shared" si="35"/>
        <v>-5.8751373095830006E-3</v>
      </c>
      <c r="Q269" s="5">
        <f t="shared" si="36"/>
        <v>-6.6181277229763191E-3</v>
      </c>
      <c r="R269" s="5">
        <f t="shared" si="36"/>
        <v>-6.5260933253441511E-3</v>
      </c>
      <c r="T269" s="7">
        <f t="shared" si="38"/>
        <v>99.314987697213311</v>
      </c>
      <c r="U269" s="4">
        <f t="shared" si="37"/>
        <v>-5.5580788913697637E-3</v>
      </c>
      <c r="V269" s="5">
        <f>T269/MAX($T$14:T269)-1</f>
        <v>-6.0554934774778468E-2</v>
      </c>
      <c r="Y269" s="3" t="s">
        <v>24</v>
      </c>
      <c r="Z269" s="3">
        <v>43895</v>
      </c>
      <c r="AA269" s="3">
        <v>10674876</v>
      </c>
      <c r="AB269" s="3"/>
      <c r="AD269" s="3"/>
    </row>
    <row r="270" spans="1:30" x14ac:dyDescent="0.25">
      <c r="A270" s="3">
        <v>43895</v>
      </c>
      <c r="B270">
        <v>8445441</v>
      </c>
      <c r="C270">
        <v>9606696</v>
      </c>
      <c r="D270">
        <v>9516701</v>
      </c>
      <c r="E270">
        <v>10852705</v>
      </c>
      <c r="F270">
        <v>9301023</v>
      </c>
      <c r="G270">
        <v>10535222</v>
      </c>
      <c r="H270">
        <v>10227929</v>
      </c>
      <c r="I270">
        <v>10674876</v>
      </c>
      <c r="K270" s="5">
        <f t="shared" si="30"/>
        <v>-1.3247728134676451E-2</v>
      </c>
      <c r="L270" s="5">
        <f t="shared" si="31"/>
        <v>-1.2681184182872007E-2</v>
      </c>
      <c r="M270" s="5">
        <f t="shared" si="32"/>
        <v>-2.4346098245825454E-3</v>
      </c>
      <c r="N270" s="5">
        <f t="shared" si="33"/>
        <v>-2.4346477201615535E-3</v>
      </c>
      <c r="O270" s="5">
        <f t="shared" si="34"/>
        <v>-3.9116264783859434E-3</v>
      </c>
      <c r="P270" s="5">
        <f t="shared" si="35"/>
        <v>-2.6483459505678431E-3</v>
      </c>
      <c r="Q270" s="5">
        <f t="shared" si="36"/>
        <v>-2.4345330926207609E-3</v>
      </c>
      <c r="R270" s="5">
        <f t="shared" si="36"/>
        <v>-2.4345552086697531E-3</v>
      </c>
      <c r="T270" s="7">
        <f t="shared" si="38"/>
        <v>98.79076308636516</v>
      </c>
      <c r="U270" s="4">
        <f t="shared" si="37"/>
        <v>-5.2784038240671072E-3</v>
      </c>
      <c r="V270" s="5">
        <f>T270/MAX($T$14:T270)-1</f>
        <v>-6.5513705199564232E-2</v>
      </c>
      <c r="Y270" s="3" t="s">
        <v>24</v>
      </c>
      <c r="Z270" s="3">
        <v>43896</v>
      </c>
      <c r="AA270" s="3">
        <v>10674876</v>
      </c>
      <c r="AB270" s="3"/>
      <c r="AD270" s="3"/>
    </row>
    <row r="271" spans="1:30" x14ac:dyDescent="0.25">
      <c r="A271" s="3">
        <v>43896</v>
      </c>
      <c r="B271">
        <v>8432109</v>
      </c>
      <c r="C271">
        <v>9606696</v>
      </c>
      <c r="D271">
        <v>9516701</v>
      </c>
      <c r="E271">
        <v>10852705</v>
      </c>
      <c r="F271">
        <v>9355945</v>
      </c>
      <c r="G271">
        <v>10535222</v>
      </c>
      <c r="H271">
        <v>10227929</v>
      </c>
      <c r="I271">
        <v>10674876</v>
      </c>
      <c r="K271" s="5">
        <f t="shared" si="30"/>
        <v>-1.5786031777381693E-3</v>
      </c>
      <c r="L271" s="5">
        <f t="shared" si="31"/>
        <v>0</v>
      </c>
      <c r="M271" s="5">
        <f t="shared" si="32"/>
        <v>0</v>
      </c>
      <c r="N271" s="5">
        <f t="shared" si="33"/>
        <v>0</v>
      </c>
      <c r="O271" s="5">
        <f t="shared" si="34"/>
        <v>5.9049418542453935E-3</v>
      </c>
      <c r="P271" s="5">
        <f t="shared" si="35"/>
        <v>0</v>
      </c>
      <c r="Q271" s="5">
        <f t="shared" si="36"/>
        <v>0</v>
      </c>
      <c r="R271" s="5">
        <f t="shared" si="36"/>
        <v>0</v>
      </c>
      <c r="T271" s="7">
        <f t="shared" si="38"/>
        <v>98.844188373767949</v>
      </c>
      <c r="U271" s="4">
        <f t="shared" si="37"/>
        <v>5.4079233456340303E-4</v>
      </c>
      <c r="V271" s="5">
        <f>T271/MAX($T$14:T271)-1</f>
        <v>-6.5008342174581513E-2</v>
      </c>
      <c r="Y271" s="3" t="s">
        <v>24</v>
      </c>
      <c r="Z271" s="3">
        <v>43899</v>
      </c>
      <c r="AA271" s="3">
        <v>10667600</v>
      </c>
      <c r="AB271" s="3"/>
      <c r="AD271" s="3"/>
    </row>
    <row r="272" spans="1:30" x14ac:dyDescent="0.25">
      <c r="A272" s="3">
        <v>43899</v>
      </c>
      <c r="B272">
        <v>8506175</v>
      </c>
      <c r="C272">
        <v>9635578</v>
      </c>
      <c r="D272">
        <v>9533205</v>
      </c>
      <c r="E272">
        <v>10845308</v>
      </c>
      <c r="F272">
        <v>9438126</v>
      </c>
      <c r="G272">
        <v>10566896</v>
      </c>
      <c r="H272">
        <v>10245666</v>
      </c>
      <c r="I272">
        <v>10667600</v>
      </c>
      <c r="K272" s="5">
        <f t="shared" ref="K272:K335" si="39">B272/B271-1</f>
        <v>8.7838048583099848E-3</v>
      </c>
      <c r="L272" s="5">
        <f t="shared" ref="L272:L335" si="40">C272/C271-1</f>
        <v>3.0064446715083459E-3</v>
      </c>
      <c r="M272" s="5">
        <f t="shared" ref="M272:M335" si="41">D272/D271-1</f>
        <v>1.734214408963819E-3</v>
      </c>
      <c r="N272" s="5">
        <f t="shared" ref="N272:N335" si="42">E272/E271-1</f>
        <v>-6.8158122790584752E-4</v>
      </c>
      <c r="O272" s="5">
        <f t="shared" ref="O272:O335" si="43">F272/F271-1</f>
        <v>8.7838267540050197E-3</v>
      </c>
      <c r="P272" s="5">
        <f t="shared" ref="P272:P335" si="44">G272/G271-1</f>
        <v>3.0064862420553506E-3</v>
      </c>
      <c r="Q272" s="5">
        <f t="shared" ref="Q272:R335" si="45">H272/H271-1</f>
        <v>1.7341731644793246E-3</v>
      </c>
      <c r="R272" s="5">
        <f t="shared" si="45"/>
        <v>-6.8160042327425341E-4</v>
      </c>
      <c r="T272" s="7">
        <f t="shared" si="38"/>
        <v>99.161549490644589</v>
      </c>
      <c r="U272" s="4">
        <f t="shared" ref="U272:U335" si="46">(K272*$K$12%)+(L272*$L$12%)+(M272*$M$12%)+(N272*$N$12%)+(O272*$O$12%)+(P272*$P$12%)+(Q272*$Q$12%)+(R272*$R$12%)</f>
        <v>3.210721056017718E-3</v>
      </c>
      <c r="V272" s="5">
        <f>T272/MAX($T$14:T272)-1</f>
        <v>-6.2006344771600497E-2</v>
      </c>
      <c r="Y272" s="3" t="s">
        <v>24</v>
      </c>
      <c r="Z272" s="3">
        <v>43901</v>
      </c>
      <c r="AA272" s="3">
        <v>10654728</v>
      </c>
      <c r="AB272" s="3"/>
      <c r="AD272" s="3"/>
    </row>
    <row r="273" spans="1:30" x14ac:dyDescent="0.25">
      <c r="A273" s="3">
        <v>43901</v>
      </c>
      <c r="B273">
        <v>8494934</v>
      </c>
      <c r="C273">
        <v>9594458</v>
      </c>
      <c r="D273">
        <v>9520168</v>
      </c>
      <c r="E273">
        <v>10832222</v>
      </c>
      <c r="F273">
        <v>9425653</v>
      </c>
      <c r="G273">
        <v>10521802</v>
      </c>
      <c r="H273">
        <v>10231654</v>
      </c>
      <c r="I273">
        <v>10654728</v>
      </c>
      <c r="K273" s="5">
        <f t="shared" si="39"/>
        <v>-1.3215105496888757E-3</v>
      </c>
      <c r="L273" s="5">
        <f t="shared" si="40"/>
        <v>-4.2675177347949456E-3</v>
      </c>
      <c r="M273" s="5">
        <f t="shared" si="41"/>
        <v>-1.3675358916545033E-3</v>
      </c>
      <c r="N273" s="5">
        <f t="shared" si="42"/>
        <v>-1.206604736352368E-3</v>
      </c>
      <c r="O273" s="5">
        <f t="shared" si="43"/>
        <v>-1.3215547238932812E-3</v>
      </c>
      <c r="P273" s="5">
        <f t="shared" si="44"/>
        <v>-4.2674783588293463E-3</v>
      </c>
      <c r="Q273" s="5">
        <f t="shared" si="45"/>
        <v>-1.3676026526728835E-3</v>
      </c>
      <c r="R273" s="5">
        <f t="shared" si="45"/>
        <v>-1.2066444186134007E-3</v>
      </c>
      <c r="T273" s="7">
        <f t="shared" si="38"/>
        <v>98.959179992255315</v>
      </c>
      <c r="U273" s="4">
        <f t="shared" si="46"/>
        <v>-2.0408061333124505E-3</v>
      </c>
      <c r="V273" s="5">
        <f>T273/MAX($T$14:T273)-1</f>
        <v>-6.3920607976198807E-2</v>
      </c>
      <c r="Y273" s="3" t="s">
        <v>24</v>
      </c>
      <c r="Z273" s="3">
        <v>43902</v>
      </c>
      <c r="AA273" s="3">
        <v>10670451</v>
      </c>
      <c r="AB273" s="3"/>
      <c r="AD273" s="3"/>
    </row>
    <row r="274" spans="1:30" x14ac:dyDescent="0.25">
      <c r="A274" s="3">
        <v>43902</v>
      </c>
      <c r="B274">
        <v>8945281</v>
      </c>
      <c r="C274">
        <v>10113435</v>
      </c>
      <c r="D274">
        <v>9644063</v>
      </c>
      <c r="E274">
        <v>11039886</v>
      </c>
      <c r="F274">
        <v>9470232</v>
      </c>
      <c r="G274">
        <v>10682741</v>
      </c>
      <c r="H274">
        <v>10238420</v>
      </c>
      <c r="I274">
        <v>10670451</v>
      </c>
      <c r="K274" s="5">
        <f t="shared" si="39"/>
        <v>5.3013596103277605E-2</v>
      </c>
      <c r="L274" s="5">
        <f t="shared" si="40"/>
        <v>5.4091330641084623E-2</v>
      </c>
      <c r="M274" s="5">
        <f t="shared" si="41"/>
        <v>1.301395101430991E-2</v>
      </c>
      <c r="N274" s="5">
        <f t="shared" si="42"/>
        <v>1.9170951260046198E-2</v>
      </c>
      <c r="O274" s="5">
        <f t="shared" si="43"/>
        <v>4.7295396934301515E-3</v>
      </c>
      <c r="P274" s="5">
        <f t="shared" si="44"/>
        <v>1.5295763976550747E-2</v>
      </c>
      <c r="Q274" s="5">
        <f t="shared" si="45"/>
        <v>6.6128115747465799E-4</v>
      </c>
      <c r="R274" s="5">
        <f t="shared" si="45"/>
        <v>1.4756829080948553E-3</v>
      </c>
      <c r="T274" s="7">
        <f t="shared" si="38"/>
        <v>100.9563258801094</v>
      </c>
      <c r="U274" s="4">
        <f t="shared" si="46"/>
        <v>2.0181512094283593E-2</v>
      </c>
      <c r="V274" s="5">
        <f>T274/MAX($T$14:T274)-1</f>
        <v>-4.5029110404860795E-2</v>
      </c>
      <c r="Y274" s="3" t="s">
        <v>24</v>
      </c>
      <c r="Z274" s="3">
        <v>43903</v>
      </c>
      <c r="AA274" s="3">
        <v>10823985</v>
      </c>
      <c r="AB274" s="3"/>
      <c r="AD274" s="3"/>
    </row>
    <row r="275" spans="1:30" x14ac:dyDescent="0.25">
      <c r="A275" s="3">
        <v>43903</v>
      </c>
      <c r="B275">
        <v>8989934</v>
      </c>
      <c r="C275">
        <v>10174591</v>
      </c>
      <c r="D275">
        <v>9690491</v>
      </c>
      <c r="E275">
        <v>11079831</v>
      </c>
      <c r="F275">
        <v>9653527</v>
      </c>
      <c r="G275">
        <v>10872139</v>
      </c>
      <c r="H275">
        <v>10389530</v>
      </c>
      <c r="I275">
        <v>10823985</v>
      </c>
      <c r="K275" s="5">
        <f t="shared" si="39"/>
        <v>4.9917939973043168E-3</v>
      </c>
      <c r="L275" s="5">
        <f t="shared" si="40"/>
        <v>6.047005789823201E-3</v>
      </c>
      <c r="M275" s="5">
        <f t="shared" si="41"/>
        <v>4.8141535367407506E-3</v>
      </c>
      <c r="N275" s="5">
        <f t="shared" si="42"/>
        <v>3.6182438840401954E-3</v>
      </c>
      <c r="O275" s="5">
        <f t="shared" si="43"/>
        <v>1.9354858465980618E-2</v>
      </c>
      <c r="P275" s="5">
        <f t="shared" si="44"/>
        <v>1.7729344931230573E-2</v>
      </c>
      <c r="Q275" s="5">
        <f t="shared" si="45"/>
        <v>1.475911322254797E-2</v>
      </c>
      <c r="R275" s="5">
        <f t="shared" si="45"/>
        <v>1.4388707656311839E-2</v>
      </c>
      <c r="T275" s="7">
        <f t="shared" ref="T275:T338" si="47">T274*(1+U275)</f>
        <v>102.03786117474839</v>
      </c>
      <c r="U275" s="4">
        <f t="shared" si="46"/>
        <v>1.0712902685497433E-2</v>
      </c>
      <c r="V275" s="5">
        <f>T275/MAX($T$14:T275)-1</f>
        <v>-3.4798600197145091E-2</v>
      </c>
      <c r="Y275" s="3" t="s">
        <v>24</v>
      </c>
      <c r="Z275" s="3">
        <v>43906</v>
      </c>
      <c r="AA275" s="3">
        <v>10729921</v>
      </c>
      <c r="AB275" s="3"/>
      <c r="AD275" s="3"/>
    </row>
    <row r="276" spans="1:30" x14ac:dyDescent="0.25">
      <c r="A276" s="3">
        <v>43906</v>
      </c>
      <c r="B276">
        <v>8975546</v>
      </c>
      <c r="C276">
        <v>10090360</v>
      </c>
      <c r="D276">
        <v>9634650</v>
      </c>
      <c r="E276">
        <v>10983543</v>
      </c>
      <c r="F276">
        <v>9638077</v>
      </c>
      <c r="G276">
        <v>10782133</v>
      </c>
      <c r="H276">
        <v>10331182</v>
      </c>
      <c r="I276">
        <v>10729921</v>
      </c>
      <c r="K276" s="5">
        <f t="shared" si="39"/>
        <v>-1.6004566885585714E-3</v>
      </c>
      <c r="L276" s="5">
        <f t="shared" si="40"/>
        <v>-8.2785637280161639E-3</v>
      </c>
      <c r="M276" s="5">
        <f t="shared" si="41"/>
        <v>-5.762453109961041E-3</v>
      </c>
      <c r="N276" s="5">
        <f t="shared" si="42"/>
        <v>-8.6903852594863995E-3</v>
      </c>
      <c r="O276" s="5">
        <f t="shared" si="43"/>
        <v>-1.6004513169124435E-3</v>
      </c>
      <c r="P276" s="5">
        <f t="shared" si="44"/>
        <v>-8.278591728821727E-3</v>
      </c>
      <c r="Q276" s="5">
        <f t="shared" si="45"/>
        <v>-5.6160384540975272E-3</v>
      </c>
      <c r="R276" s="5">
        <f t="shared" si="45"/>
        <v>-8.6903298554090735E-3</v>
      </c>
      <c r="T276" s="7">
        <f t="shared" si="47"/>
        <v>101.4190363653419</v>
      </c>
      <c r="U276" s="4">
        <f t="shared" si="46"/>
        <v>-6.0646587676578684E-3</v>
      </c>
      <c r="V276" s="5">
        <f>T276/MAX($T$14:T276)-1</f>
        <v>-4.0652217329015139E-2</v>
      </c>
      <c r="Y276" s="3" t="s">
        <v>24</v>
      </c>
      <c r="Z276" s="3">
        <v>43907</v>
      </c>
      <c r="AA276" s="3">
        <v>10732663</v>
      </c>
      <c r="AB276" s="3"/>
      <c r="AD276" s="3"/>
    </row>
    <row r="277" spans="1:30" x14ac:dyDescent="0.25">
      <c r="A277" s="3">
        <v>43907</v>
      </c>
      <c r="B277">
        <v>8955020</v>
      </c>
      <c r="C277">
        <v>10020945</v>
      </c>
      <c r="D277">
        <v>9636663</v>
      </c>
      <c r="E277">
        <v>10986350</v>
      </c>
      <c r="F277">
        <v>9616036</v>
      </c>
      <c r="G277">
        <v>10707959</v>
      </c>
      <c r="H277">
        <v>10333341</v>
      </c>
      <c r="I277">
        <v>10732663</v>
      </c>
      <c r="K277" s="5">
        <f t="shared" si="39"/>
        <v>-2.2868803747426725E-3</v>
      </c>
      <c r="L277" s="5">
        <f t="shared" si="40"/>
        <v>-6.879338299129123E-3</v>
      </c>
      <c r="M277" s="5">
        <f t="shared" si="41"/>
        <v>2.0893338107774717E-4</v>
      </c>
      <c r="N277" s="5">
        <f t="shared" si="42"/>
        <v>2.5556416540628568E-4</v>
      </c>
      <c r="O277" s="5">
        <f t="shared" si="43"/>
        <v>-2.2868669756425097E-3</v>
      </c>
      <c r="P277" s="5">
        <f t="shared" si="44"/>
        <v>-6.8793438181480315E-3</v>
      </c>
      <c r="Q277" s="5">
        <f t="shared" si="45"/>
        <v>2.0897899194882719E-4</v>
      </c>
      <c r="R277" s="5">
        <f t="shared" si="45"/>
        <v>2.5554708184705177E-4</v>
      </c>
      <c r="T277" s="7">
        <f t="shared" si="47"/>
        <v>101.19840678402734</v>
      </c>
      <c r="U277" s="4">
        <f t="shared" si="46"/>
        <v>-2.1754257309228031E-3</v>
      </c>
      <c r="V277" s="5">
        <f>T277/MAX($T$14:T277)-1</f>
        <v>-4.2739207180341299E-2</v>
      </c>
      <c r="Y277" s="3" t="s">
        <v>24</v>
      </c>
      <c r="Z277" s="3">
        <v>43908</v>
      </c>
      <c r="AA277" s="3">
        <v>10750528</v>
      </c>
      <c r="AB277" s="3"/>
      <c r="AD277" s="3"/>
    </row>
    <row r="278" spans="1:30" x14ac:dyDescent="0.25">
      <c r="A278" s="3">
        <v>43908</v>
      </c>
      <c r="B278">
        <v>9012285</v>
      </c>
      <c r="C278">
        <v>10119300</v>
      </c>
      <c r="D278">
        <v>9687989</v>
      </c>
      <c r="E278">
        <v>11004638</v>
      </c>
      <c r="F278">
        <v>9677528</v>
      </c>
      <c r="G278">
        <v>10813058</v>
      </c>
      <c r="H278">
        <v>10388377</v>
      </c>
      <c r="I278">
        <v>10750528</v>
      </c>
      <c r="K278" s="5">
        <f t="shared" si="39"/>
        <v>6.3947372535182456E-3</v>
      </c>
      <c r="L278" s="5">
        <f t="shared" si="40"/>
        <v>9.8149426027185349E-3</v>
      </c>
      <c r="M278" s="5">
        <f t="shared" si="41"/>
        <v>5.3261175574987885E-3</v>
      </c>
      <c r="N278" s="5">
        <f t="shared" si="42"/>
        <v>1.6646110855744745E-3</v>
      </c>
      <c r="O278" s="5">
        <f t="shared" si="43"/>
        <v>6.3947347950861211E-3</v>
      </c>
      <c r="P278" s="5">
        <f t="shared" si="44"/>
        <v>9.815035713155007E-3</v>
      </c>
      <c r="Q278" s="5">
        <f t="shared" si="45"/>
        <v>5.3260605645357728E-3</v>
      </c>
      <c r="R278" s="5">
        <f t="shared" si="45"/>
        <v>1.6645449503072118E-3</v>
      </c>
      <c r="T278" s="7">
        <f t="shared" si="47"/>
        <v>101.78536746742674</v>
      </c>
      <c r="U278" s="4">
        <f t="shared" si="46"/>
        <v>5.8000980652992695E-3</v>
      </c>
      <c r="V278" s="5">
        <f>T278/MAX($T$14:T278)-1</f>
        <v>-3.7187000707921247E-2</v>
      </c>
      <c r="Y278" s="3" t="s">
        <v>24</v>
      </c>
      <c r="Z278" s="3">
        <v>43909</v>
      </c>
      <c r="AA278" s="3">
        <v>10914310</v>
      </c>
      <c r="AB278" s="3"/>
      <c r="AD278" s="3"/>
    </row>
    <row r="279" spans="1:30" x14ac:dyDescent="0.25">
      <c r="A279" s="3">
        <v>43909</v>
      </c>
      <c r="B279">
        <v>9084307</v>
      </c>
      <c r="C279">
        <v>10390337</v>
      </c>
      <c r="D279">
        <v>9764521</v>
      </c>
      <c r="E279">
        <v>11101144</v>
      </c>
      <c r="F279">
        <v>9839783</v>
      </c>
      <c r="G279">
        <v>11038900</v>
      </c>
      <c r="H279">
        <v>10559432</v>
      </c>
      <c r="I279">
        <v>10914310</v>
      </c>
      <c r="K279" s="5">
        <f t="shared" si="39"/>
        <v>7.9915359978073308E-3</v>
      </c>
      <c r="L279" s="5">
        <f t="shared" si="40"/>
        <v>2.6784164912592834E-2</v>
      </c>
      <c r="M279" s="5">
        <f t="shared" si="41"/>
        <v>7.8996786639622396E-3</v>
      </c>
      <c r="N279" s="5">
        <f t="shared" si="42"/>
        <v>8.7695751554934809E-3</v>
      </c>
      <c r="O279" s="5">
        <f t="shared" si="43"/>
        <v>1.6766161771890609E-2</v>
      </c>
      <c r="P279" s="5">
        <f t="shared" si="44"/>
        <v>2.0886043522563291E-2</v>
      </c>
      <c r="Q279" s="5">
        <f t="shared" si="45"/>
        <v>1.6465998490428291E-2</v>
      </c>
      <c r="R279" s="5">
        <f t="shared" si="45"/>
        <v>1.5234786607690287E-2</v>
      </c>
      <c r="T279" s="7">
        <f t="shared" si="47"/>
        <v>103.32230037162628</v>
      </c>
      <c r="U279" s="4">
        <f t="shared" si="46"/>
        <v>1.5099743140303545E-2</v>
      </c>
      <c r="V279" s="5">
        <f>T279/MAX($T$14:T279)-1</f>
        <v>-2.2648771726465622E-2</v>
      </c>
      <c r="Y279" s="3" t="s">
        <v>24</v>
      </c>
      <c r="Z279" s="3">
        <v>43910</v>
      </c>
      <c r="AA279" s="3">
        <v>10903846</v>
      </c>
      <c r="AB279" s="3"/>
      <c r="AD279" s="3"/>
    </row>
    <row r="280" spans="1:30" x14ac:dyDescent="0.25">
      <c r="A280" s="3">
        <v>43910</v>
      </c>
      <c r="B280">
        <v>9099373</v>
      </c>
      <c r="C280">
        <v>10394260</v>
      </c>
      <c r="D280">
        <v>9780715</v>
      </c>
      <c r="E280">
        <v>11082543</v>
      </c>
      <c r="F280">
        <v>9848175</v>
      </c>
      <c r="G280">
        <v>11047217</v>
      </c>
      <c r="H280">
        <v>10582447</v>
      </c>
      <c r="I280">
        <v>10903846</v>
      </c>
      <c r="K280" s="5">
        <f t="shared" si="39"/>
        <v>1.6584644266206539E-3</v>
      </c>
      <c r="L280" s="5">
        <f t="shared" si="40"/>
        <v>3.7756234470553984E-4</v>
      </c>
      <c r="M280" s="5">
        <f t="shared" si="41"/>
        <v>1.658453087458156E-3</v>
      </c>
      <c r="N280" s="5">
        <f t="shared" si="42"/>
        <v>-1.6755930740111058E-3</v>
      </c>
      <c r="O280" s="5">
        <f t="shared" si="43"/>
        <v>8.5286433654085947E-4</v>
      </c>
      <c r="P280" s="5">
        <f t="shared" si="44"/>
        <v>7.5342651894660939E-4</v>
      </c>
      <c r="Q280" s="5">
        <f t="shared" si="45"/>
        <v>2.1795679919147659E-3</v>
      </c>
      <c r="R280" s="5">
        <f t="shared" si="45"/>
        <v>-9.5874132217244057E-4</v>
      </c>
      <c r="T280" s="7">
        <f t="shared" si="47"/>
        <v>103.38488791074133</v>
      </c>
      <c r="U280" s="4">
        <f t="shared" si="46"/>
        <v>6.0575053875037976E-4</v>
      </c>
      <c r="V280" s="5">
        <f>T280/MAX($T$14:T280)-1</f>
        <v>-2.2056740693390586E-2</v>
      </c>
      <c r="Y280" s="3" t="s">
        <v>24</v>
      </c>
      <c r="Z280" s="3">
        <v>43913</v>
      </c>
      <c r="AA280" s="3">
        <v>10857775</v>
      </c>
      <c r="AB280" s="3"/>
      <c r="AD280" s="3"/>
    </row>
    <row r="281" spans="1:30" x14ac:dyDescent="0.25">
      <c r="A281" s="3">
        <v>43913</v>
      </c>
      <c r="B281">
        <v>9051920</v>
      </c>
      <c r="C281">
        <v>10324142</v>
      </c>
      <c r="D281">
        <v>9714008</v>
      </c>
      <c r="E281">
        <v>11035717</v>
      </c>
      <c r="F281">
        <v>9796817</v>
      </c>
      <c r="G281">
        <v>10972694</v>
      </c>
      <c r="H281">
        <v>10510272</v>
      </c>
      <c r="I281">
        <v>10857775</v>
      </c>
      <c r="K281" s="5">
        <f t="shared" si="39"/>
        <v>-5.2149747021030812E-3</v>
      </c>
      <c r="L281" s="5">
        <f t="shared" si="40"/>
        <v>-6.7458385685945643E-3</v>
      </c>
      <c r="M281" s="5">
        <f t="shared" si="41"/>
        <v>-6.820258028170767E-3</v>
      </c>
      <c r="N281" s="5">
        <f t="shared" si="42"/>
        <v>-4.225203547597367E-3</v>
      </c>
      <c r="O281" s="5">
        <f t="shared" si="43"/>
        <v>-5.2149763788722492E-3</v>
      </c>
      <c r="P281" s="5">
        <f t="shared" si="44"/>
        <v>-6.7458618763440725E-3</v>
      </c>
      <c r="Q281" s="5">
        <f t="shared" si="45"/>
        <v>-6.8202562224030094E-3</v>
      </c>
      <c r="R281" s="5">
        <f t="shared" si="45"/>
        <v>-4.2252064088212915E-3</v>
      </c>
      <c r="T281" s="7">
        <f t="shared" si="47"/>
        <v>102.79026228766246</v>
      </c>
      <c r="U281" s="4">
        <f t="shared" si="46"/>
        <v>-5.7515719666133003E-3</v>
      </c>
      <c r="V281" s="5">
        <f>T281/MAX($T$14:T281)-1</f>
        <v>-2.768145172855685E-2</v>
      </c>
      <c r="Y281" s="3" t="s">
        <v>24</v>
      </c>
      <c r="Z281" s="3">
        <v>43914</v>
      </c>
      <c r="AA281" s="3">
        <v>10804183</v>
      </c>
      <c r="AB281" s="3"/>
      <c r="AD281" s="3"/>
    </row>
    <row r="282" spans="1:30" x14ac:dyDescent="0.25">
      <c r="A282" s="3">
        <v>43914</v>
      </c>
      <c r="B282">
        <v>8966622</v>
      </c>
      <c r="C282">
        <v>10241465</v>
      </c>
      <c r="D282">
        <v>9647318</v>
      </c>
      <c r="E282">
        <v>10981247</v>
      </c>
      <c r="F282">
        <v>9704500</v>
      </c>
      <c r="G282">
        <v>10884824</v>
      </c>
      <c r="H282">
        <v>10438115</v>
      </c>
      <c r="I282">
        <v>10804183</v>
      </c>
      <c r="K282" s="5">
        <f t="shared" si="39"/>
        <v>-9.4231941952646059E-3</v>
      </c>
      <c r="L282" s="5">
        <f t="shared" si="40"/>
        <v>-8.0081230963309213E-3</v>
      </c>
      <c r="M282" s="5">
        <f t="shared" si="41"/>
        <v>-6.8653433268739406E-3</v>
      </c>
      <c r="N282" s="5">
        <f t="shared" si="42"/>
        <v>-4.9357916662777779E-3</v>
      </c>
      <c r="O282" s="5">
        <f t="shared" si="43"/>
        <v>-9.4231626455817397E-3</v>
      </c>
      <c r="P282" s="5">
        <f t="shared" si="44"/>
        <v>-8.0080607369530377E-3</v>
      </c>
      <c r="Q282" s="5">
        <f t="shared" si="45"/>
        <v>-6.8653789359590656E-3</v>
      </c>
      <c r="R282" s="5">
        <f t="shared" si="45"/>
        <v>-4.9358178816562015E-3</v>
      </c>
      <c r="T282" s="7">
        <f t="shared" si="47"/>
        <v>102.03905984049528</v>
      </c>
      <c r="U282" s="4">
        <f t="shared" si="46"/>
        <v>-7.3081090606121613E-3</v>
      </c>
      <c r="V282" s="5">
        <f>T282/MAX($T$14:T282)-1</f>
        <v>-3.4787261720980678E-2</v>
      </c>
      <c r="Y282" s="3" t="s">
        <v>24</v>
      </c>
      <c r="Z282" s="3">
        <v>43915</v>
      </c>
      <c r="AA282" s="3">
        <v>10795605</v>
      </c>
      <c r="AB282" s="3"/>
      <c r="AD282" s="3"/>
    </row>
    <row r="283" spans="1:30" x14ac:dyDescent="0.25">
      <c r="A283" s="3">
        <v>43915</v>
      </c>
      <c r="B283">
        <v>9038964</v>
      </c>
      <c r="C283">
        <v>10244756</v>
      </c>
      <c r="D283">
        <v>9702632</v>
      </c>
      <c r="E283">
        <v>10972528</v>
      </c>
      <c r="F283">
        <v>9782795</v>
      </c>
      <c r="G283">
        <v>10888322</v>
      </c>
      <c r="H283">
        <v>10497963</v>
      </c>
      <c r="I283">
        <v>10795605</v>
      </c>
      <c r="K283" s="5">
        <f t="shared" si="39"/>
        <v>8.0679212305370118E-3</v>
      </c>
      <c r="L283" s="5">
        <f t="shared" si="40"/>
        <v>3.2134074568435089E-4</v>
      </c>
      <c r="M283" s="5">
        <f t="shared" si="41"/>
        <v>5.7336142542414592E-3</v>
      </c>
      <c r="N283" s="5">
        <f t="shared" si="42"/>
        <v>-7.9398997217716705E-4</v>
      </c>
      <c r="O283" s="5">
        <f t="shared" si="43"/>
        <v>8.0679066412490119E-3</v>
      </c>
      <c r="P283" s="5">
        <f t="shared" si="44"/>
        <v>3.2136486543099529E-4</v>
      </c>
      <c r="Q283" s="5">
        <f t="shared" si="45"/>
        <v>5.7336022835541289E-3</v>
      </c>
      <c r="R283" s="5">
        <f t="shared" si="45"/>
        <v>-7.9395174998420082E-4</v>
      </c>
      <c r="T283" s="7">
        <f t="shared" si="47"/>
        <v>102.37907705251912</v>
      </c>
      <c r="U283" s="4">
        <f t="shared" si="46"/>
        <v>3.3322260373169488E-3</v>
      </c>
      <c r="V283" s="5">
        <f>T283/MAX($T$14:T283)-1</f>
        <v>-3.1570954702937359E-2</v>
      </c>
      <c r="Y283" s="3" t="s">
        <v>24</v>
      </c>
      <c r="Z283" s="3">
        <v>43916</v>
      </c>
      <c r="AA283" s="3">
        <v>10763715</v>
      </c>
      <c r="AB283" s="3"/>
      <c r="AD283" s="3"/>
    </row>
    <row r="284" spans="1:30" x14ac:dyDescent="0.25">
      <c r="A284" s="3">
        <v>43916</v>
      </c>
      <c r="B284">
        <v>8938655</v>
      </c>
      <c r="C284">
        <v>10114968</v>
      </c>
      <c r="D284">
        <v>9578466</v>
      </c>
      <c r="E284">
        <v>10830071</v>
      </c>
      <c r="F284">
        <v>9753511</v>
      </c>
      <c r="G284">
        <v>10853535</v>
      </c>
      <c r="H284">
        <v>10468354</v>
      </c>
      <c r="I284">
        <v>10763715</v>
      </c>
      <c r="K284" s="5">
        <f t="shared" si="39"/>
        <v>-1.1097400100276933E-2</v>
      </c>
      <c r="L284" s="5">
        <f t="shared" si="40"/>
        <v>-1.2668725345923337E-2</v>
      </c>
      <c r="M284" s="5">
        <f t="shared" si="41"/>
        <v>-1.2797146176418916E-2</v>
      </c>
      <c r="N284" s="5">
        <f t="shared" si="42"/>
        <v>-1.2983060968265514E-2</v>
      </c>
      <c r="O284" s="5">
        <f t="shared" si="43"/>
        <v>-2.9934185475622987E-3</v>
      </c>
      <c r="P284" s="5">
        <f t="shared" si="44"/>
        <v>-3.1948908197241277E-3</v>
      </c>
      <c r="Q284" s="5">
        <f t="shared" si="45"/>
        <v>-2.8204519295791375E-3</v>
      </c>
      <c r="R284" s="5">
        <f t="shared" si="45"/>
        <v>-2.9539798834803399E-3</v>
      </c>
      <c r="T284" s="7">
        <f t="shared" si="47"/>
        <v>101.59192177713739</v>
      </c>
      <c r="U284" s="4">
        <f t="shared" si="46"/>
        <v>-7.6886342214038256E-3</v>
      </c>
      <c r="V284" s="5">
        <f>T284/MAX($T$14:T284)-1</f>
        <v>-3.901685140160982E-2</v>
      </c>
      <c r="Y284" s="3" t="s">
        <v>24</v>
      </c>
      <c r="Z284" s="3">
        <v>43917</v>
      </c>
      <c r="AA284" s="3">
        <v>10747736</v>
      </c>
      <c r="AB284" s="3"/>
      <c r="AD284" s="3"/>
    </row>
    <row r="285" spans="1:30" x14ac:dyDescent="0.25">
      <c r="A285" s="3">
        <v>43917</v>
      </c>
      <c r="B285">
        <v>8921861</v>
      </c>
      <c r="C285">
        <v>10113784</v>
      </c>
      <c r="D285">
        <v>9567037</v>
      </c>
      <c r="E285">
        <v>10813994</v>
      </c>
      <c r="F285">
        <v>9735185</v>
      </c>
      <c r="G285">
        <v>10852264</v>
      </c>
      <c r="H285">
        <v>10455863</v>
      </c>
      <c r="I285">
        <v>10747736</v>
      </c>
      <c r="K285" s="5">
        <f t="shared" si="39"/>
        <v>-1.8788061514847243E-3</v>
      </c>
      <c r="L285" s="5">
        <f t="shared" si="40"/>
        <v>-1.1705425069064024E-4</v>
      </c>
      <c r="M285" s="5">
        <f t="shared" si="41"/>
        <v>-1.1931973240809635E-3</v>
      </c>
      <c r="N285" s="5">
        <f t="shared" si="42"/>
        <v>-1.484477802592421E-3</v>
      </c>
      <c r="O285" s="5">
        <f t="shared" si="43"/>
        <v>-1.8789131421494965E-3</v>
      </c>
      <c r="P285" s="5">
        <f t="shared" si="44"/>
        <v>-1.1710470367487513E-4</v>
      </c>
      <c r="Q285" s="5">
        <f t="shared" si="45"/>
        <v>-1.1932152848480593E-3</v>
      </c>
      <c r="R285" s="5">
        <f t="shared" si="45"/>
        <v>-1.4845246274172164E-3</v>
      </c>
      <c r="T285" s="7">
        <f t="shared" si="47"/>
        <v>101.47322059108306</v>
      </c>
      <c r="U285" s="4">
        <f t="shared" si="46"/>
        <v>-1.1684116608672995E-3</v>
      </c>
      <c r="V285" s="5">
        <f>T285/MAX($T$14:T285)-1</f>
        <v>-4.0139675318329071E-2</v>
      </c>
      <c r="Y285" s="3" t="s">
        <v>24</v>
      </c>
      <c r="Z285" s="3">
        <v>43920</v>
      </c>
      <c r="AA285" s="3">
        <v>10757402</v>
      </c>
      <c r="AB285" s="3"/>
      <c r="AD285" s="3"/>
    </row>
    <row r="286" spans="1:30" x14ac:dyDescent="0.25">
      <c r="A286" s="3">
        <v>43920</v>
      </c>
      <c r="B286">
        <v>8884563</v>
      </c>
      <c r="C286">
        <v>10091526</v>
      </c>
      <c r="D286">
        <v>9575941</v>
      </c>
      <c r="E286">
        <v>10823719</v>
      </c>
      <c r="F286">
        <v>9694488</v>
      </c>
      <c r="G286">
        <v>10828380</v>
      </c>
      <c r="H286">
        <v>10465595</v>
      </c>
      <c r="I286">
        <v>10757402</v>
      </c>
      <c r="K286" s="5">
        <f t="shared" si="39"/>
        <v>-4.1805179435098205E-3</v>
      </c>
      <c r="L286" s="5">
        <f t="shared" si="40"/>
        <v>-2.200758885101739E-3</v>
      </c>
      <c r="M286" s="5">
        <f t="shared" si="41"/>
        <v>9.3069567934156439E-4</v>
      </c>
      <c r="N286" s="5">
        <f t="shared" si="42"/>
        <v>8.9929770628693895E-4</v>
      </c>
      <c r="O286" s="5">
        <f t="shared" si="43"/>
        <v>-4.1804033513487271E-3</v>
      </c>
      <c r="P286" s="5">
        <f t="shared" si="44"/>
        <v>-2.2008310892547289E-3</v>
      </c>
      <c r="Q286" s="5">
        <f t="shared" si="45"/>
        <v>9.3076965526428523E-4</v>
      </c>
      <c r="R286" s="5">
        <f t="shared" si="45"/>
        <v>8.9935219845371783E-4</v>
      </c>
      <c r="T286" s="7">
        <f t="shared" si="47"/>
        <v>101.35776441105227</v>
      </c>
      <c r="U286" s="4">
        <f t="shared" si="46"/>
        <v>-1.1377995037335636E-3</v>
      </c>
      <c r="V286" s="5">
        <f>T286/MAX($T$14:T286)-1</f>
        <v>-4.1231803919405507E-2</v>
      </c>
      <c r="Y286" s="3" t="s">
        <v>24</v>
      </c>
      <c r="Z286" s="3">
        <v>43921</v>
      </c>
      <c r="AA286" s="3">
        <v>10726975</v>
      </c>
      <c r="AB286" s="3"/>
      <c r="AD286" s="3"/>
    </row>
    <row r="287" spans="1:30" x14ac:dyDescent="0.25">
      <c r="A287" s="3">
        <v>43921</v>
      </c>
      <c r="B287">
        <v>8875057</v>
      </c>
      <c r="C287">
        <v>10081760</v>
      </c>
      <c r="D287">
        <v>9575941</v>
      </c>
      <c r="E287">
        <v>10793105</v>
      </c>
      <c r="F287">
        <v>9684114</v>
      </c>
      <c r="G287">
        <v>10817901</v>
      </c>
      <c r="H287">
        <v>10465595</v>
      </c>
      <c r="I287">
        <v>10726975</v>
      </c>
      <c r="K287" s="5">
        <f t="shared" si="39"/>
        <v>-1.0699457024504477E-3</v>
      </c>
      <c r="L287" s="5">
        <f t="shared" si="40"/>
        <v>-9.6774263872478894E-4</v>
      </c>
      <c r="M287" s="5">
        <f t="shared" si="41"/>
        <v>0</v>
      </c>
      <c r="N287" s="5">
        <f t="shared" si="42"/>
        <v>-2.8284178478764632E-3</v>
      </c>
      <c r="O287" s="5">
        <f t="shared" si="43"/>
        <v>-1.0700926134521449E-3</v>
      </c>
      <c r="P287" s="5">
        <f t="shared" si="44"/>
        <v>-9.6773478581280159E-4</v>
      </c>
      <c r="Q287" s="5">
        <f t="shared" si="45"/>
        <v>0</v>
      </c>
      <c r="R287" s="5">
        <f t="shared" si="45"/>
        <v>-2.8284710378956301E-3</v>
      </c>
      <c r="T287" s="7">
        <f t="shared" si="47"/>
        <v>101.23445756414519</v>
      </c>
      <c r="U287" s="4">
        <f t="shared" si="46"/>
        <v>-1.2165505782765346E-3</v>
      </c>
      <c r="V287" s="5">
        <f>T287/MAX($T$14:T287)-1</f>
        <v>-4.2398193922780547E-2</v>
      </c>
      <c r="Y287" s="3" t="s">
        <v>24</v>
      </c>
      <c r="Z287" s="3">
        <v>43922</v>
      </c>
      <c r="AA287" s="3">
        <v>10674688</v>
      </c>
      <c r="AB287" s="3"/>
      <c r="AD287" s="3"/>
    </row>
    <row r="288" spans="1:30" x14ac:dyDescent="0.25">
      <c r="A288" s="3">
        <v>43922</v>
      </c>
      <c r="B288">
        <v>8938884</v>
      </c>
      <c r="C288">
        <v>10038041</v>
      </c>
      <c r="D288">
        <v>9531546</v>
      </c>
      <c r="E288">
        <v>10676125</v>
      </c>
      <c r="F288">
        <v>9661546</v>
      </c>
      <c r="G288">
        <v>10757461</v>
      </c>
      <c r="H288">
        <v>10465595</v>
      </c>
      <c r="I288">
        <v>10674688</v>
      </c>
      <c r="K288" s="5">
        <f t="shared" si="39"/>
        <v>7.1917284587581509E-3</v>
      </c>
      <c r="L288" s="5">
        <f t="shared" si="40"/>
        <v>-4.3364452238497941E-3</v>
      </c>
      <c r="M288" s="5">
        <f t="shared" si="41"/>
        <v>-4.6360979041120132E-3</v>
      </c>
      <c r="N288" s="5">
        <f t="shared" si="42"/>
        <v>-1.0838400997673969E-2</v>
      </c>
      <c r="O288" s="5">
        <f t="shared" si="43"/>
        <v>-2.3304145325013792E-3</v>
      </c>
      <c r="P288" s="5">
        <f t="shared" si="44"/>
        <v>-5.5870357844834961E-3</v>
      </c>
      <c r="Q288" s="5">
        <f t="shared" si="45"/>
        <v>0</v>
      </c>
      <c r="R288" s="5">
        <f t="shared" si="45"/>
        <v>-4.8743471481941247E-3</v>
      </c>
      <c r="T288" s="7">
        <f t="shared" si="47"/>
        <v>100.91289879782281</v>
      </c>
      <c r="U288" s="4">
        <f t="shared" si="46"/>
        <v>-3.1763766415070782E-3</v>
      </c>
      <c r="V288" s="5">
        <f>T288/MAX($T$14:T288)-1</f>
        <v>-4.5439897931469186E-2</v>
      </c>
      <c r="Y288" s="3" t="s">
        <v>24</v>
      </c>
      <c r="Z288" s="3">
        <v>43924</v>
      </c>
      <c r="AA288" s="3">
        <v>10674688</v>
      </c>
      <c r="AB288" s="3"/>
      <c r="AD288" s="3"/>
    </row>
    <row r="289" spans="1:30" x14ac:dyDescent="0.25">
      <c r="A289" s="3">
        <v>43924</v>
      </c>
      <c r="B289">
        <v>8932937</v>
      </c>
      <c r="C289">
        <v>10038041</v>
      </c>
      <c r="D289">
        <v>9531546</v>
      </c>
      <c r="E289">
        <v>10676125</v>
      </c>
      <c r="F289">
        <v>9663541</v>
      </c>
      <c r="G289">
        <v>10764588</v>
      </c>
      <c r="H289">
        <v>10465595</v>
      </c>
      <c r="I289">
        <v>10674688</v>
      </c>
      <c r="K289" s="5">
        <f t="shared" si="39"/>
        <v>-6.652955782847636E-4</v>
      </c>
      <c r="L289" s="5">
        <f t="shared" si="40"/>
        <v>0</v>
      </c>
      <c r="M289" s="5">
        <f t="shared" si="41"/>
        <v>0</v>
      </c>
      <c r="N289" s="5">
        <f t="shared" si="42"/>
        <v>0</v>
      </c>
      <c r="O289" s="5">
        <f t="shared" si="43"/>
        <v>2.0648869238937273E-4</v>
      </c>
      <c r="P289" s="5">
        <f t="shared" si="44"/>
        <v>6.625169266243347E-4</v>
      </c>
      <c r="Q289" s="5">
        <f t="shared" si="45"/>
        <v>0</v>
      </c>
      <c r="R289" s="5">
        <f t="shared" si="45"/>
        <v>0</v>
      </c>
      <c r="T289" s="7">
        <f t="shared" si="47"/>
        <v>100.91546841916333</v>
      </c>
      <c r="U289" s="4">
        <f t="shared" si="46"/>
        <v>2.5463755091117979E-5</v>
      </c>
      <c r="V289" s="5">
        <f>T289/MAX($T$14:T289)-1</f>
        <v>-4.5415591246810272E-2</v>
      </c>
      <c r="Y289" s="3" t="s">
        <v>24</v>
      </c>
      <c r="Z289" s="3">
        <v>43928</v>
      </c>
      <c r="AA289" s="3">
        <v>10755763</v>
      </c>
      <c r="AB289" s="3"/>
      <c r="AD289" s="3"/>
    </row>
    <row r="290" spans="1:30" x14ac:dyDescent="0.25">
      <c r="A290" s="3">
        <v>43928</v>
      </c>
      <c r="B290">
        <v>9012592</v>
      </c>
      <c r="C290">
        <v>10202342</v>
      </c>
      <c r="D290">
        <v>9652049</v>
      </c>
      <c r="E290">
        <v>10757211</v>
      </c>
      <c r="F290">
        <v>9749711</v>
      </c>
      <c r="G290">
        <v>10940781</v>
      </c>
      <c r="H290">
        <v>10597907</v>
      </c>
      <c r="I290">
        <v>10755763</v>
      </c>
      <c r="K290" s="5">
        <f t="shared" si="39"/>
        <v>8.9170000863096899E-3</v>
      </c>
      <c r="L290" s="5">
        <f t="shared" si="40"/>
        <v>1.6367835118425988E-2</v>
      </c>
      <c r="M290" s="5">
        <f t="shared" si="41"/>
        <v>1.2642545081354095E-2</v>
      </c>
      <c r="N290" s="5">
        <f t="shared" si="42"/>
        <v>7.5950778021052212E-3</v>
      </c>
      <c r="O290" s="5">
        <f t="shared" si="43"/>
        <v>8.9170212037181784E-3</v>
      </c>
      <c r="P290" s="5">
        <f t="shared" si="44"/>
        <v>1.6367834978914253E-2</v>
      </c>
      <c r="Q290" s="5">
        <f t="shared" si="45"/>
        <v>1.2642568339401583E-2</v>
      </c>
      <c r="R290" s="5">
        <f t="shared" si="45"/>
        <v>7.5950697575424275E-3</v>
      </c>
      <c r="T290" s="7">
        <f t="shared" si="47"/>
        <v>102.06394892108759</v>
      </c>
      <c r="U290" s="4">
        <f t="shared" si="46"/>
        <v>1.138061904597143E-2</v>
      </c>
      <c r="V290" s="5">
        <f>T290/MAX($T$14:T290)-1</f>
        <v>-3.4551829743566409E-2</v>
      </c>
      <c r="Y290" s="3" t="s">
        <v>24</v>
      </c>
      <c r="Z290" s="3">
        <v>43929</v>
      </c>
      <c r="AA290" s="3">
        <v>10658516</v>
      </c>
      <c r="AB290" s="3"/>
      <c r="AD290" s="3"/>
    </row>
    <row r="291" spans="1:30" x14ac:dyDescent="0.25">
      <c r="A291" s="3">
        <v>43929</v>
      </c>
      <c r="B291">
        <v>8878943</v>
      </c>
      <c r="C291">
        <v>10030473</v>
      </c>
      <c r="D291">
        <v>9578612</v>
      </c>
      <c r="E291">
        <v>10659951</v>
      </c>
      <c r="F291">
        <v>9605132</v>
      </c>
      <c r="G291">
        <v>10756473</v>
      </c>
      <c r="H291">
        <v>10517273</v>
      </c>
      <c r="I291">
        <v>10658516</v>
      </c>
      <c r="K291" s="5">
        <f t="shared" si="39"/>
        <v>-1.4829141272566182E-2</v>
      </c>
      <c r="L291" s="5">
        <f t="shared" si="40"/>
        <v>-1.684603397925688E-2</v>
      </c>
      <c r="M291" s="5">
        <f t="shared" si="41"/>
        <v>-7.6084363019707224E-3</v>
      </c>
      <c r="N291" s="5">
        <f t="shared" si="42"/>
        <v>-9.0413769888868512E-3</v>
      </c>
      <c r="O291" s="5">
        <f t="shared" si="43"/>
        <v>-1.4829054933012897E-2</v>
      </c>
      <c r="P291" s="5">
        <f t="shared" si="44"/>
        <v>-1.6845963738786107E-2</v>
      </c>
      <c r="Q291" s="5">
        <f t="shared" si="45"/>
        <v>-7.6084834486658259E-3</v>
      </c>
      <c r="R291" s="5">
        <f t="shared" si="45"/>
        <v>-9.0413855344340099E-3</v>
      </c>
      <c r="T291" s="7">
        <f t="shared" si="47"/>
        <v>100.83089041765518</v>
      </c>
      <c r="U291" s="4">
        <f t="shared" si="46"/>
        <v>-1.2081234524697435E-2</v>
      </c>
      <c r="V291" s="5">
        <f>T291/MAX($T$14:T291)-1</f>
        <v>-4.6215635509874398E-2</v>
      </c>
      <c r="Y291" s="3" t="s">
        <v>24</v>
      </c>
      <c r="Z291" s="3">
        <v>43930</v>
      </c>
      <c r="AA291" s="3">
        <v>10693599</v>
      </c>
      <c r="AB291" s="3"/>
      <c r="AD291" s="3"/>
    </row>
    <row r="292" spans="1:30" x14ac:dyDescent="0.25">
      <c r="A292" s="3">
        <v>43930</v>
      </c>
      <c r="B292">
        <v>8855650</v>
      </c>
      <c r="C292">
        <v>10052129</v>
      </c>
      <c r="D292">
        <v>9621198</v>
      </c>
      <c r="E292">
        <v>10695039</v>
      </c>
      <c r="F292">
        <v>9626883</v>
      </c>
      <c r="G292">
        <v>10773239</v>
      </c>
      <c r="H292">
        <v>10512509</v>
      </c>
      <c r="I292">
        <v>10693599</v>
      </c>
      <c r="K292" s="5">
        <f t="shared" si="39"/>
        <v>-2.6233978526497559E-3</v>
      </c>
      <c r="L292" s="5">
        <f t="shared" si="40"/>
        <v>2.1590208158677182E-3</v>
      </c>
      <c r="M292" s="5">
        <f t="shared" si="41"/>
        <v>4.4459468657880308E-3</v>
      </c>
      <c r="N292" s="5">
        <f t="shared" si="42"/>
        <v>3.2915723533812891E-3</v>
      </c>
      <c r="O292" s="5">
        <f t="shared" si="43"/>
        <v>2.2645185927689937E-3</v>
      </c>
      <c r="P292" s="5">
        <f t="shared" si="44"/>
        <v>1.5586893584913497E-3</v>
      </c>
      <c r="Q292" s="5">
        <f t="shared" si="45"/>
        <v>-4.5296912992565108E-4</v>
      </c>
      <c r="R292" s="5">
        <f t="shared" si="45"/>
        <v>3.2915464028950847E-3</v>
      </c>
      <c r="T292" s="7">
        <f t="shared" si="47"/>
        <v>101.0065243099445</v>
      </c>
      <c r="U292" s="4">
        <f t="shared" si="46"/>
        <v>1.7418659258271324E-3</v>
      </c>
      <c r="V292" s="5">
        <f>T292/MAX($T$14:T292)-1</f>
        <v>-4.4554271024782488E-2</v>
      </c>
      <c r="Y292" s="3" t="s">
        <v>24</v>
      </c>
      <c r="Z292" s="3">
        <v>43934</v>
      </c>
      <c r="AA292" s="3">
        <v>10693599</v>
      </c>
      <c r="AB292" s="3"/>
      <c r="AD292" s="3"/>
    </row>
    <row r="293" spans="1:30" x14ac:dyDescent="0.25">
      <c r="A293" s="3">
        <v>43934</v>
      </c>
      <c r="B293">
        <v>8820165</v>
      </c>
      <c r="C293">
        <v>10052129</v>
      </c>
      <c r="D293">
        <v>9621198</v>
      </c>
      <c r="E293">
        <v>10695039</v>
      </c>
      <c r="F293">
        <v>9588307</v>
      </c>
      <c r="G293">
        <v>10773239</v>
      </c>
      <c r="H293">
        <v>10512509</v>
      </c>
      <c r="I293">
        <v>10693599</v>
      </c>
      <c r="K293" s="5">
        <f t="shared" si="39"/>
        <v>-4.0070463489411123E-3</v>
      </c>
      <c r="L293" s="5">
        <f t="shared" si="40"/>
        <v>0</v>
      </c>
      <c r="M293" s="5">
        <f t="shared" si="41"/>
        <v>0</v>
      </c>
      <c r="N293" s="5">
        <f t="shared" si="42"/>
        <v>0</v>
      </c>
      <c r="O293" s="5">
        <f t="shared" si="43"/>
        <v>-4.0071121670430809E-3</v>
      </c>
      <c r="P293" s="5">
        <f t="shared" si="44"/>
        <v>0</v>
      </c>
      <c r="Q293" s="5">
        <f t="shared" si="45"/>
        <v>0</v>
      </c>
      <c r="R293" s="5">
        <f t="shared" si="45"/>
        <v>0</v>
      </c>
      <c r="T293" s="7">
        <f t="shared" si="47"/>
        <v>100.90533902282343</v>
      </c>
      <c r="U293" s="4">
        <f t="shared" si="46"/>
        <v>-1.0017698144980242E-3</v>
      </c>
      <c r="V293" s="5">
        <f>T293/MAX($T$14:T293)-1</f>
        <v>-4.5511407715461027E-2</v>
      </c>
      <c r="Y293" s="3" t="s">
        <v>24</v>
      </c>
      <c r="Z293" s="3">
        <v>43936</v>
      </c>
      <c r="AA293" s="3">
        <v>10682114</v>
      </c>
      <c r="AB293" s="3"/>
      <c r="AD293" s="3"/>
    </row>
    <row r="294" spans="1:30" x14ac:dyDescent="0.25">
      <c r="A294" s="3">
        <v>43936</v>
      </c>
      <c r="B294">
        <v>8707393</v>
      </c>
      <c r="C294">
        <v>10066644</v>
      </c>
      <c r="D294">
        <v>9619998</v>
      </c>
      <c r="E294">
        <v>10683552</v>
      </c>
      <c r="F294">
        <v>9465714</v>
      </c>
      <c r="G294">
        <v>10788796</v>
      </c>
      <c r="H294">
        <v>10511198</v>
      </c>
      <c r="I294">
        <v>10682114</v>
      </c>
      <c r="K294" s="5">
        <f t="shared" si="39"/>
        <v>-1.2785701854783893E-2</v>
      </c>
      <c r="L294" s="5">
        <f t="shared" si="40"/>
        <v>1.4439727146358106E-3</v>
      </c>
      <c r="M294" s="5">
        <f t="shared" si="41"/>
        <v>-1.2472459250911783E-4</v>
      </c>
      <c r="N294" s="5">
        <f t="shared" si="42"/>
        <v>-1.0740493793430783E-3</v>
      </c>
      <c r="O294" s="5">
        <f t="shared" si="43"/>
        <v>-1.2785677388093664E-2</v>
      </c>
      <c r="P294" s="5">
        <f t="shared" si="44"/>
        <v>1.4440411096421357E-3</v>
      </c>
      <c r="Q294" s="5">
        <f t="shared" si="45"/>
        <v>-1.2470857337676389E-4</v>
      </c>
      <c r="R294" s="5">
        <f t="shared" si="45"/>
        <v>-1.0740069830559307E-3</v>
      </c>
      <c r="T294" s="7">
        <f t="shared" si="47"/>
        <v>100.58899000139871</v>
      </c>
      <c r="U294" s="4">
        <f t="shared" si="46"/>
        <v>-3.1351068683605626E-3</v>
      </c>
      <c r="V294" s="5">
        <f>T294/MAX($T$14:T294)-1</f>
        <v>-4.8503831456904067E-2</v>
      </c>
      <c r="Y294" s="3" t="s">
        <v>24</v>
      </c>
      <c r="Z294" s="3">
        <v>43937</v>
      </c>
      <c r="AA294" s="3">
        <v>10709832</v>
      </c>
      <c r="AB294" s="3"/>
      <c r="AD294" s="3"/>
    </row>
    <row r="295" spans="1:30" x14ac:dyDescent="0.25">
      <c r="A295" s="3">
        <v>43937</v>
      </c>
      <c r="B295">
        <v>8737994</v>
      </c>
      <c r="C295">
        <v>10092112</v>
      </c>
      <c r="D295">
        <v>9564637</v>
      </c>
      <c r="E295">
        <v>10649521</v>
      </c>
      <c r="F295">
        <v>9459158</v>
      </c>
      <c r="G295">
        <v>10835246</v>
      </c>
      <c r="H295">
        <v>10523981</v>
      </c>
      <c r="I295">
        <v>10709832</v>
      </c>
      <c r="K295" s="5">
        <f t="shared" si="39"/>
        <v>3.5143699153121766E-3</v>
      </c>
      <c r="L295" s="5">
        <f t="shared" si="40"/>
        <v>2.5299394713869106E-3</v>
      </c>
      <c r="M295" s="5">
        <f t="shared" si="41"/>
        <v>-5.7547829012022378E-3</v>
      </c>
      <c r="N295" s="5">
        <f t="shared" si="42"/>
        <v>-3.185363819074416E-3</v>
      </c>
      <c r="O295" s="5">
        <f t="shared" si="43"/>
        <v>-6.9260491073364072E-4</v>
      </c>
      <c r="P295" s="5">
        <f t="shared" si="44"/>
        <v>4.3053923718643361E-3</v>
      </c>
      <c r="Q295" s="5">
        <f t="shared" si="45"/>
        <v>1.2161315960368402E-3</v>
      </c>
      <c r="R295" s="5">
        <f t="shared" si="45"/>
        <v>2.5948047362160942E-3</v>
      </c>
      <c r="T295" s="7">
        <f t="shared" si="47"/>
        <v>100.64592194212783</v>
      </c>
      <c r="U295" s="4">
        <f t="shared" si="46"/>
        <v>5.6598580747575788E-4</v>
      </c>
      <c r="V295" s="5">
        <f>T295/MAX($T$14:T295)-1</f>
        <v>-4.7965298129641121E-2</v>
      </c>
      <c r="Y295" s="3" t="s">
        <v>24</v>
      </c>
      <c r="Z295" s="3">
        <v>43938</v>
      </c>
      <c r="AA295" s="3">
        <v>10685903</v>
      </c>
      <c r="AB295" s="3"/>
      <c r="AD295" s="3"/>
    </row>
    <row r="296" spans="1:30" x14ac:dyDescent="0.25">
      <c r="A296" s="3">
        <v>43938</v>
      </c>
      <c r="B296">
        <v>8708356</v>
      </c>
      <c r="C296">
        <v>10050015</v>
      </c>
      <c r="D296">
        <v>9517972</v>
      </c>
      <c r="E296">
        <v>10596142</v>
      </c>
      <c r="F296">
        <v>9456235</v>
      </c>
      <c r="G296">
        <v>10823426</v>
      </c>
      <c r="H296">
        <v>10501282</v>
      </c>
      <c r="I296">
        <v>10685903</v>
      </c>
      <c r="K296" s="5">
        <f t="shared" si="39"/>
        <v>-3.3918540113440088E-3</v>
      </c>
      <c r="L296" s="5">
        <f t="shared" si="40"/>
        <v>-4.1712775284301618E-3</v>
      </c>
      <c r="M296" s="5">
        <f t="shared" si="41"/>
        <v>-4.8789096752965833E-3</v>
      </c>
      <c r="N296" s="5">
        <f t="shared" si="42"/>
        <v>-5.0123381136109035E-3</v>
      </c>
      <c r="O296" s="5">
        <f t="shared" si="43"/>
        <v>-3.0901270493632893E-4</v>
      </c>
      <c r="P296" s="5">
        <f t="shared" si="44"/>
        <v>-1.0908843232539933E-3</v>
      </c>
      <c r="Q296" s="5">
        <f t="shared" si="45"/>
        <v>-2.1568834075241794E-3</v>
      </c>
      <c r="R296" s="5">
        <f t="shared" si="45"/>
        <v>-2.2343020880253306E-3</v>
      </c>
      <c r="T296" s="7">
        <f t="shared" si="47"/>
        <v>100.35347682473939</v>
      </c>
      <c r="U296" s="4">
        <f t="shared" si="46"/>
        <v>-2.9056827315526862E-3</v>
      </c>
      <c r="V296" s="5">
        <f>T296/MAX($T$14:T296)-1</f>
        <v>-5.0731608922704785E-2</v>
      </c>
      <c r="Y296" s="3" t="s">
        <v>24</v>
      </c>
      <c r="Z296" s="3">
        <v>43941</v>
      </c>
      <c r="AA296" s="3">
        <v>10689013</v>
      </c>
      <c r="AB296" s="3"/>
      <c r="AD296" s="3"/>
    </row>
    <row r="297" spans="1:30" x14ac:dyDescent="0.25">
      <c r="A297" s="3">
        <v>43941</v>
      </c>
      <c r="B297">
        <v>8708749</v>
      </c>
      <c r="C297">
        <v>10051986</v>
      </c>
      <c r="D297">
        <v>9520721</v>
      </c>
      <c r="E297">
        <v>10599226</v>
      </c>
      <c r="F297">
        <v>9456661</v>
      </c>
      <c r="G297">
        <v>10825549</v>
      </c>
      <c r="H297">
        <v>10504315</v>
      </c>
      <c r="I297">
        <v>10689013</v>
      </c>
      <c r="K297" s="5">
        <f t="shared" si="39"/>
        <v>4.5129069137672673E-5</v>
      </c>
      <c r="L297" s="5">
        <f t="shared" si="40"/>
        <v>1.9611911026995443E-4</v>
      </c>
      <c r="M297" s="5">
        <f t="shared" si="41"/>
        <v>2.8882203057545297E-4</v>
      </c>
      <c r="N297" s="5">
        <f t="shared" si="42"/>
        <v>2.9104932719858922E-4</v>
      </c>
      <c r="O297" s="5">
        <f t="shared" si="43"/>
        <v>4.5049641850036792E-5</v>
      </c>
      <c r="P297" s="5">
        <f t="shared" si="44"/>
        <v>1.9614861320249588E-4</v>
      </c>
      <c r="Q297" s="5">
        <f t="shared" si="45"/>
        <v>2.8882187908108037E-4</v>
      </c>
      <c r="R297" s="5">
        <f t="shared" si="45"/>
        <v>2.910376408993276E-4</v>
      </c>
      <c r="T297" s="7">
        <f t="shared" si="47"/>
        <v>100.37407660009482</v>
      </c>
      <c r="U297" s="4">
        <f t="shared" si="46"/>
        <v>2.0527216402682624E-4</v>
      </c>
      <c r="V297" s="5">
        <f>T297/MAX($T$14:T297)-1</f>
        <v>-5.0536750545825959E-2</v>
      </c>
      <c r="Y297" s="3" t="s">
        <v>24</v>
      </c>
      <c r="Z297" s="3">
        <v>43942</v>
      </c>
      <c r="AA297" s="3">
        <v>10671288</v>
      </c>
      <c r="AB297" s="3"/>
      <c r="AD297" s="3"/>
    </row>
    <row r="298" spans="1:30" x14ac:dyDescent="0.25">
      <c r="A298" s="3">
        <v>43942</v>
      </c>
      <c r="B298">
        <v>8730047</v>
      </c>
      <c r="C298">
        <v>10040087</v>
      </c>
      <c r="D298">
        <v>9504934</v>
      </c>
      <c r="E298">
        <v>10581650</v>
      </c>
      <c r="F298">
        <v>9479788</v>
      </c>
      <c r="G298">
        <v>10812735</v>
      </c>
      <c r="H298">
        <v>10486897</v>
      </c>
      <c r="I298">
        <v>10671288</v>
      </c>
      <c r="K298" s="5">
        <f t="shared" si="39"/>
        <v>2.445586616401485E-3</v>
      </c>
      <c r="L298" s="5">
        <f t="shared" si="40"/>
        <v>-1.1837461771235791E-3</v>
      </c>
      <c r="M298" s="5">
        <f t="shared" si="41"/>
        <v>-1.658172737127761E-3</v>
      </c>
      <c r="N298" s="5">
        <f t="shared" si="42"/>
        <v>-1.6582342899377212E-3</v>
      </c>
      <c r="O298" s="5">
        <f t="shared" si="43"/>
        <v>2.4455777784568866E-3</v>
      </c>
      <c r="P298" s="5">
        <f t="shared" si="44"/>
        <v>-1.1836813079872943E-3</v>
      </c>
      <c r="Q298" s="5">
        <f t="shared" si="45"/>
        <v>-1.6581757116004292E-3</v>
      </c>
      <c r="R298" s="5">
        <f t="shared" si="45"/>
        <v>-1.6582447790081112E-3</v>
      </c>
      <c r="T298" s="7">
        <f t="shared" si="47"/>
        <v>100.32252082816524</v>
      </c>
      <c r="U298" s="4">
        <f t="shared" si="46"/>
        <v>-5.1363632599081555E-4</v>
      </c>
      <c r="V298" s="5">
        <f>T298/MAX($T$14:T298)-1</f>
        <v>-5.1024429360938872E-2</v>
      </c>
      <c r="Y298" s="3" t="s">
        <v>24</v>
      </c>
      <c r="Z298" s="3">
        <v>43943</v>
      </c>
      <c r="AA298" s="3">
        <v>10653775</v>
      </c>
      <c r="AB298" s="3"/>
      <c r="AD298" s="3"/>
    </row>
    <row r="299" spans="1:30" x14ac:dyDescent="0.25">
      <c r="A299" s="3">
        <v>43943</v>
      </c>
      <c r="B299">
        <v>8727445</v>
      </c>
      <c r="C299">
        <v>10041915</v>
      </c>
      <c r="D299">
        <v>9504798</v>
      </c>
      <c r="E299">
        <v>10564284</v>
      </c>
      <c r="F299">
        <v>9476963</v>
      </c>
      <c r="G299">
        <v>10814703</v>
      </c>
      <c r="H299">
        <v>10486747</v>
      </c>
      <c r="I299">
        <v>10653775</v>
      </c>
      <c r="K299" s="5">
        <f t="shared" si="39"/>
        <v>-2.9805108723923723E-4</v>
      </c>
      <c r="L299" s="5">
        <f t="shared" si="40"/>
        <v>1.8207013544802031E-4</v>
      </c>
      <c r="M299" s="5">
        <f t="shared" si="41"/>
        <v>-1.4308358164294432E-5</v>
      </c>
      <c r="N299" s="5">
        <f t="shared" si="42"/>
        <v>-1.6411429219450602E-3</v>
      </c>
      <c r="O299" s="5">
        <f t="shared" si="43"/>
        <v>-2.9800244478039861E-4</v>
      </c>
      <c r="P299" s="5">
        <f t="shared" si="44"/>
        <v>1.8200760492148582E-4</v>
      </c>
      <c r="Q299" s="5">
        <f t="shared" si="45"/>
        <v>-1.4303563771078665E-5</v>
      </c>
      <c r="R299" s="5">
        <f t="shared" si="45"/>
        <v>-1.6411327292450428E-3</v>
      </c>
      <c r="T299" s="7">
        <f t="shared" si="47"/>
        <v>100.27809220520223</v>
      </c>
      <c r="U299" s="4">
        <f t="shared" si="46"/>
        <v>-4.4285792059695073E-4</v>
      </c>
      <c r="V299" s="5">
        <f>T299/MAX($T$14:T299)-1</f>
        <v>-5.1444690708849383E-2</v>
      </c>
      <c r="Y299" s="3" t="s">
        <v>24</v>
      </c>
      <c r="Z299" s="3">
        <v>43944</v>
      </c>
      <c r="AA299" s="3">
        <v>10622418</v>
      </c>
      <c r="AB299" s="3"/>
      <c r="AD299" s="3"/>
    </row>
    <row r="300" spans="1:30" x14ac:dyDescent="0.25">
      <c r="A300" s="3">
        <v>43944</v>
      </c>
      <c r="B300">
        <v>8759974</v>
      </c>
      <c r="C300">
        <v>10048911</v>
      </c>
      <c r="D300">
        <v>9518171</v>
      </c>
      <c r="E300">
        <v>10503822</v>
      </c>
      <c r="F300">
        <v>9465992</v>
      </c>
      <c r="G300">
        <v>10790478</v>
      </c>
      <c r="H300">
        <v>10463701</v>
      </c>
      <c r="I300">
        <v>10622418</v>
      </c>
      <c r="K300" s="5">
        <f t="shared" si="39"/>
        <v>3.7272076764733875E-3</v>
      </c>
      <c r="L300" s="5">
        <f t="shared" si="40"/>
        <v>6.9667986634014412E-4</v>
      </c>
      <c r="M300" s="5">
        <f t="shared" si="41"/>
        <v>1.4069736147996892E-3</v>
      </c>
      <c r="N300" s="5">
        <f t="shared" si="42"/>
        <v>-5.7232463648270171E-3</v>
      </c>
      <c r="O300" s="5">
        <f t="shared" si="43"/>
        <v>-1.1576493439934277E-3</v>
      </c>
      <c r="P300" s="5">
        <f t="shared" si="44"/>
        <v>-2.2400060362267604E-3</v>
      </c>
      <c r="Q300" s="5">
        <f t="shared" si="45"/>
        <v>-2.1976309717398612E-3</v>
      </c>
      <c r="R300" s="5">
        <f t="shared" si="45"/>
        <v>-2.9432759749478121E-3</v>
      </c>
      <c r="T300" s="7">
        <f t="shared" si="47"/>
        <v>100.17241228842674</v>
      </c>
      <c r="U300" s="4">
        <f t="shared" si="46"/>
        <v>-1.0538684417652072E-3</v>
      </c>
      <c r="V300" s="5">
        <f>T300/MAX($T$14:T300)-1</f>
        <v>-5.2444343214580247E-2</v>
      </c>
      <c r="Y300" s="3" t="s">
        <v>24</v>
      </c>
      <c r="Z300" s="3">
        <v>43945</v>
      </c>
      <c r="AA300" s="3">
        <v>10622418</v>
      </c>
      <c r="AB300" s="3"/>
      <c r="AD300" s="3"/>
    </row>
    <row r="301" spans="1:30" x14ac:dyDescent="0.25">
      <c r="A301" s="3">
        <v>43945</v>
      </c>
      <c r="B301">
        <v>8742204</v>
      </c>
      <c r="C301">
        <v>10010731</v>
      </c>
      <c r="D301">
        <v>9518171</v>
      </c>
      <c r="E301">
        <v>10503822</v>
      </c>
      <c r="F301">
        <v>9446790</v>
      </c>
      <c r="G301">
        <v>10749481</v>
      </c>
      <c r="H301">
        <v>10463701</v>
      </c>
      <c r="I301">
        <v>10622418</v>
      </c>
      <c r="K301" s="5">
        <f t="shared" si="39"/>
        <v>-2.0285448335805034E-3</v>
      </c>
      <c r="L301" s="5">
        <f t="shared" si="40"/>
        <v>-3.7994166731101231E-3</v>
      </c>
      <c r="M301" s="5">
        <f t="shared" si="41"/>
        <v>0</v>
      </c>
      <c r="N301" s="5">
        <f t="shared" si="42"/>
        <v>0</v>
      </c>
      <c r="O301" s="5">
        <f t="shared" si="43"/>
        <v>-2.028524849799207E-3</v>
      </c>
      <c r="P301" s="5">
        <f t="shared" si="44"/>
        <v>-3.7993682948985752E-3</v>
      </c>
      <c r="Q301" s="5">
        <f t="shared" si="45"/>
        <v>0</v>
      </c>
      <c r="R301" s="5">
        <f t="shared" si="45"/>
        <v>0</v>
      </c>
      <c r="T301" s="7">
        <f t="shared" si="47"/>
        <v>100.02646290371264</v>
      </c>
      <c r="U301" s="4">
        <f t="shared" si="46"/>
        <v>-1.4569818314235511E-3</v>
      </c>
      <c r="V301" s="5">
        <f>T301/MAX($T$14:T301)-1</f>
        <v>-5.3824914590779094E-2</v>
      </c>
      <c r="Y301" s="3" t="s">
        <v>24</v>
      </c>
      <c r="Z301" s="3">
        <v>43948</v>
      </c>
      <c r="AA301" s="3">
        <v>10622418</v>
      </c>
      <c r="AB301" s="3"/>
      <c r="AD301" s="3"/>
    </row>
    <row r="302" spans="1:30" x14ac:dyDescent="0.25">
      <c r="A302" s="3">
        <v>43948</v>
      </c>
      <c r="B302">
        <v>8739347</v>
      </c>
      <c r="C302">
        <v>10006876</v>
      </c>
      <c r="D302">
        <v>9499867</v>
      </c>
      <c r="E302">
        <v>10503822</v>
      </c>
      <c r="F302">
        <v>9443703</v>
      </c>
      <c r="G302">
        <v>10745342</v>
      </c>
      <c r="H302">
        <v>10443579</v>
      </c>
      <c r="I302">
        <v>10622418</v>
      </c>
      <c r="K302" s="5">
        <f t="shared" si="39"/>
        <v>-3.2680546004193456E-4</v>
      </c>
      <c r="L302" s="5">
        <f t="shared" si="40"/>
        <v>-3.8508676339421566E-4</v>
      </c>
      <c r="M302" s="5">
        <f t="shared" si="41"/>
        <v>-1.9230585371916575E-3</v>
      </c>
      <c r="N302" s="5">
        <f t="shared" si="42"/>
        <v>0</v>
      </c>
      <c r="O302" s="5">
        <f t="shared" si="43"/>
        <v>-3.267776673345768E-4</v>
      </c>
      <c r="P302" s="5">
        <f t="shared" si="44"/>
        <v>-3.8504184527610175E-4</v>
      </c>
      <c r="Q302" s="5">
        <f t="shared" si="45"/>
        <v>-1.9230289550513646E-3</v>
      </c>
      <c r="R302" s="5">
        <f t="shared" si="45"/>
        <v>0</v>
      </c>
      <c r="T302" s="7">
        <f t="shared" si="47"/>
        <v>99.960572981585315</v>
      </c>
      <c r="U302" s="4">
        <f t="shared" si="46"/>
        <v>-6.5872490353623137E-4</v>
      </c>
      <c r="V302" s="5">
        <f>T302/MAX($T$14:T302)-1</f>
        <v>-5.4448183682643814E-2</v>
      </c>
      <c r="Y302" s="3" t="s">
        <v>24</v>
      </c>
      <c r="Z302" s="3">
        <v>43949</v>
      </c>
      <c r="AA302" s="3">
        <v>10622418</v>
      </c>
      <c r="AB302" s="3"/>
      <c r="AD302" s="3"/>
    </row>
    <row r="303" spans="1:30" x14ac:dyDescent="0.25">
      <c r="A303" s="3">
        <v>43949</v>
      </c>
      <c r="B303">
        <v>8692701</v>
      </c>
      <c r="C303">
        <v>9988888</v>
      </c>
      <c r="D303">
        <v>9514651</v>
      </c>
      <c r="E303">
        <v>10503822</v>
      </c>
      <c r="F303">
        <v>9393298</v>
      </c>
      <c r="G303">
        <v>10726026</v>
      </c>
      <c r="H303">
        <v>10459832</v>
      </c>
      <c r="I303">
        <v>10622418</v>
      </c>
      <c r="K303" s="5">
        <f t="shared" si="39"/>
        <v>-5.3374697217080103E-3</v>
      </c>
      <c r="L303" s="5">
        <f t="shared" si="40"/>
        <v>-1.7975639949970867E-3</v>
      </c>
      <c r="M303" s="5">
        <f t="shared" si="41"/>
        <v>1.5562323135682732E-3</v>
      </c>
      <c r="N303" s="5">
        <f t="shared" si="42"/>
        <v>0</v>
      </c>
      <c r="O303" s="5">
        <f t="shared" si="43"/>
        <v>-5.3374190187895909E-3</v>
      </c>
      <c r="P303" s="5">
        <f t="shared" si="44"/>
        <v>-1.7976161205478514E-3</v>
      </c>
      <c r="Q303" s="5">
        <f t="shared" si="45"/>
        <v>1.5562672528259824E-3</v>
      </c>
      <c r="R303" s="5">
        <f t="shared" si="45"/>
        <v>0</v>
      </c>
      <c r="T303" s="7">
        <f t="shared" si="47"/>
        <v>99.82115835417595</v>
      </c>
      <c r="U303" s="4">
        <f t="shared" si="46"/>
        <v>-1.3946961612060355E-3</v>
      </c>
      <c r="V303" s="5">
        <f>T303/MAX($T$14:T303)-1</f>
        <v>-5.576694117108294E-2</v>
      </c>
      <c r="Y303" s="3" t="s">
        <v>24</v>
      </c>
      <c r="Z303" s="3">
        <v>43950</v>
      </c>
      <c r="AA303" s="3">
        <v>10627541</v>
      </c>
      <c r="AB303" s="3"/>
      <c r="AD303" s="3"/>
    </row>
    <row r="304" spans="1:30" x14ac:dyDescent="0.25">
      <c r="A304" s="3">
        <v>43950</v>
      </c>
      <c r="B304">
        <v>8704481</v>
      </c>
      <c r="C304">
        <v>10005195</v>
      </c>
      <c r="D304">
        <v>9519241</v>
      </c>
      <c r="E304">
        <v>10508888</v>
      </c>
      <c r="F304">
        <v>9406027</v>
      </c>
      <c r="G304">
        <v>10743537</v>
      </c>
      <c r="H304">
        <v>10464877</v>
      </c>
      <c r="I304">
        <v>10627541</v>
      </c>
      <c r="K304" s="5">
        <f t="shared" si="39"/>
        <v>1.3551599209498111E-3</v>
      </c>
      <c r="L304" s="5">
        <f t="shared" si="40"/>
        <v>1.632514049611844E-3</v>
      </c>
      <c r="M304" s="5">
        <f t="shared" si="41"/>
        <v>4.8241391092540553E-4</v>
      </c>
      <c r="N304" s="5">
        <f t="shared" si="42"/>
        <v>4.8230063304566251E-4</v>
      </c>
      <c r="O304" s="5">
        <f t="shared" si="43"/>
        <v>1.355115104407334E-3</v>
      </c>
      <c r="P304" s="5">
        <f t="shared" si="44"/>
        <v>1.6325710938982496E-3</v>
      </c>
      <c r="Q304" s="5">
        <f t="shared" si="45"/>
        <v>4.8232132217806978E-4</v>
      </c>
      <c r="R304" s="5">
        <f t="shared" si="45"/>
        <v>4.8228190605947852E-4</v>
      </c>
      <c r="T304" s="7">
        <f t="shared" si="47"/>
        <v>99.919790117737804</v>
      </c>
      <c r="U304" s="4">
        <f t="shared" si="46"/>
        <v>9.8808474263448187E-4</v>
      </c>
      <c r="V304" s="5">
        <f>T304/MAX($T$14:T304)-1</f>
        <v>-5.4833958892163026E-2</v>
      </c>
      <c r="Y304" s="3" t="s">
        <v>24</v>
      </c>
      <c r="Z304" s="3">
        <v>43951</v>
      </c>
      <c r="AA304" s="3">
        <v>10897210</v>
      </c>
      <c r="AB304" s="3"/>
      <c r="AD304" s="3"/>
    </row>
    <row r="305" spans="1:30" x14ac:dyDescent="0.25">
      <c r="A305" s="3">
        <v>43951</v>
      </c>
      <c r="B305">
        <v>8892905</v>
      </c>
      <c r="C305">
        <v>10201798</v>
      </c>
      <c r="D305">
        <v>9689346</v>
      </c>
      <c r="E305">
        <v>10792401</v>
      </c>
      <c r="F305">
        <v>9679056</v>
      </c>
      <c r="G305">
        <v>11041226</v>
      </c>
      <c r="H305">
        <v>10729155</v>
      </c>
      <c r="I305">
        <v>10897210</v>
      </c>
      <c r="K305" s="5">
        <f t="shared" si="39"/>
        <v>2.1646781697840511E-2</v>
      </c>
      <c r="L305" s="5">
        <f t="shared" si="40"/>
        <v>1.9650091777321688E-2</v>
      </c>
      <c r="M305" s="5">
        <f t="shared" si="41"/>
        <v>1.7869596956311851E-2</v>
      </c>
      <c r="N305" s="5">
        <f t="shared" si="42"/>
        <v>2.6978401520693751E-2</v>
      </c>
      <c r="O305" s="5">
        <f t="shared" si="43"/>
        <v>2.9027027032773711E-2</v>
      </c>
      <c r="P305" s="5">
        <f t="shared" si="44"/>
        <v>2.7708658703367472E-2</v>
      </c>
      <c r="Q305" s="5">
        <f t="shared" si="45"/>
        <v>2.5253808525413257E-2</v>
      </c>
      <c r="R305" s="5">
        <f t="shared" si="45"/>
        <v>2.5374543368028357E-2</v>
      </c>
      <c r="T305" s="7">
        <f t="shared" si="47"/>
        <v>102.3367113216529</v>
      </c>
      <c r="U305" s="4">
        <f t="shared" si="46"/>
        <v>2.4188613697718825E-2</v>
      </c>
      <c r="V305" s="5">
        <f>T305/MAX($T$14:T305)-1</f>
        <v>-3.1971702643603384E-2</v>
      </c>
      <c r="Y305" s="3" t="s">
        <v>24</v>
      </c>
      <c r="Z305" s="3">
        <v>43955</v>
      </c>
      <c r="AA305" s="3">
        <v>10897210</v>
      </c>
      <c r="AB305" s="3"/>
      <c r="AD305" s="3"/>
    </row>
    <row r="306" spans="1:30" x14ac:dyDescent="0.25">
      <c r="A306" s="3">
        <v>43955</v>
      </c>
      <c r="B306">
        <v>8919480</v>
      </c>
      <c r="C306">
        <v>10199899</v>
      </c>
      <c r="D306">
        <v>9691206</v>
      </c>
      <c r="E306">
        <v>10792401</v>
      </c>
      <c r="F306">
        <v>9707980</v>
      </c>
      <c r="G306">
        <v>11039171</v>
      </c>
      <c r="H306">
        <v>10731215</v>
      </c>
      <c r="I306">
        <v>10897210</v>
      </c>
      <c r="K306" s="5">
        <f t="shared" si="39"/>
        <v>2.9883373318393414E-3</v>
      </c>
      <c r="L306" s="5">
        <f t="shared" si="40"/>
        <v>-1.8614365820612822E-4</v>
      </c>
      <c r="M306" s="5">
        <f t="shared" si="41"/>
        <v>1.9196342044147663E-4</v>
      </c>
      <c r="N306" s="5">
        <f t="shared" si="42"/>
        <v>0</v>
      </c>
      <c r="O306" s="5">
        <f t="shared" si="43"/>
        <v>2.9883079506927146E-3</v>
      </c>
      <c r="P306" s="5">
        <f t="shared" si="44"/>
        <v>-1.8612063551637359E-4</v>
      </c>
      <c r="Q306" s="5">
        <f t="shared" si="45"/>
        <v>1.9200020877696566E-4</v>
      </c>
      <c r="R306" s="5">
        <f t="shared" si="45"/>
        <v>0</v>
      </c>
      <c r="T306" s="7">
        <f t="shared" si="47"/>
        <v>102.41331475846162</v>
      </c>
      <c r="U306" s="4">
        <f t="shared" si="46"/>
        <v>7.4854307725349956E-4</v>
      </c>
      <c r="V306" s="5">
        <f>T306/MAX($T$14:T306)-1</f>
        <v>-3.1247091763031642E-2</v>
      </c>
      <c r="Y306" s="3" t="s">
        <v>24</v>
      </c>
      <c r="Z306" s="3">
        <v>43956</v>
      </c>
      <c r="AA306" s="3">
        <v>10906380</v>
      </c>
      <c r="AB306" s="3"/>
      <c r="AD306" s="3"/>
    </row>
    <row r="307" spans="1:30" x14ac:dyDescent="0.25">
      <c r="A307" s="3">
        <v>43956</v>
      </c>
      <c r="B307">
        <v>8875214</v>
      </c>
      <c r="C307">
        <v>10178186</v>
      </c>
      <c r="D307">
        <v>9643694</v>
      </c>
      <c r="E307">
        <v>10801483</v>
      </c>
      <c r="F307">
        <v>9659800</v>
      </c>
      <c r="G307">
        <v>11015671</v>
      </c>
      <c r="H307">
        <v>10678604</v>
      </c>
      <c r="I307">
        <v>10906380</v>
      </c>
      <c r="K307" s="5">
        <f t="shared" si="39"/>
        <v>-4.9628453676672235E-3</v>
      </c>
      <c r="L307" s="5">
        <f t="shared" si="40"/>
        <v>-2.1287465689611151E-3</v>
      </c>
      <c r="M307" s="5">
        <f t="shared" si="41"/>
        <v>-4.9025890069822609E-3</v>
      </c>
      <c r="N307" s="5">
        <f t="shared" si="42"/>
        <v>8.4151802736021075E-4</v>
      </c>
      <c r="O307" s="5">
        <f t="shared" si="43"/>
        <v>-4.962927406113371E-3</v>
      </c>
      <c r="P307" s="5">
        <f t="shared" si="44"/>
        <v>-2.1287830399583374E-3</v>
      </c>
      <c r="Q307" s="5">
        <f t="shared" si="45"/>
        <v>-4.9026135437599816E-3</v>
      </c>
      <c r="R307" s="5">
        <f t="shared" si="45"/>
        <v>8.414997967369775E-4</v>
      </c>
      <c r="T307" s="7">
        <f t="shared" si="47"/>
        <v>102.12776739944036</v>
      </c>
      <c r="U307" s="4">
        <f t="shared" si="46"/>
        <v>-2.7881858886681377E-3</v>
      </c>
      <c r="V307" s="5">
        <f>T307/MAX($T$14:T307)-1</f>
        <v>-3.3948154951384146E-2</v>
      </c>
      <c r="Y307" s="3" t="s">
        <v>24</v>
      </c>
      <c r="Z307" s="3">
        <v>43957</v>
      </c>
      <c r="AA307" s="3">
        <v>10908482</v>
      </c>
      <c r="AB307" s="3"/>
      <c r="AD307" s="3"/>
    </row>
    <row r="308" spans="1:30" x14ac:dyDescent="0.25">
      <c r="A308" s="3">
        <v>43957</v>
      </c>
      <c r="B308">
        <v>8836320</v>
      </c>
      <c r="C308">
        <v>10151578</v>
      </c>
      <c r="D308">
        <v>9647001</v>
      </c>
      <c r="E308">
        <v>10803565</v>
      </c>
      <c r="F308">
        <v>9617468</v>
      </c>
      <c r="G308">
        <v>10986874</v>
      </c>
      <c r="H308">
        <v>10682266</v>
      </c>
      <c r="I308">
        <v>10908482</v>
      </c>
      <c r="K308" s="5">
        <f t="shared" si="39"/>
        <v>-4.3823168658243539E-3</v>
      </c>
      <c r="L308" s="5">
        <f t="shared" si="40"/>
        <v>-2.6142182899782096E-3</v>
      </c>
      <c r="M308" s="5">
        <f t="shared" si="41"/>
        <v>3.4291838791244977E-4</v>
      </c>
      <c r="N308" s="5">
        <f t="shared" si="42"/>
        <v>1.9275131016738278E-4</v>
      </c>
      <c r="O308" s="5">
        <f t="shared" si="43"/>
        <v>-4.3822853475227186E-3</v>
      </c>
      <c r="P308" s="5">
        <f t="shared" si="44"/>
        <v>-2.6141848281416857E-3</v>
      </c>
      <c r="Q308" s="5">
        <f t="shared" si="45"/>
        <v>3.4292871989638485E-4</v>
      </c>
      <c r="R308" s="5">
        <f t="shared" si="45"/>
        <v>1.9273122704333012E-4</v>
      </c>
      <c r="T308" s="7">
        <f t="shared" si="47"/>
        <v>101.96280966332579</v>
      </c>
      <c r="U308" s="4">
        <f t="shared" si="46"/>
        <v>-1.6152094608059275E-3</v>
      </c>
      <c r="V308" s="5">
        <f>T308/MAX($T$14:T308)-1</f>
        <v>-3.5508531031135826E-2</v>
      </c>
      <c r="Y308" s="3" t="s">
        <v>24</v>
      </c>
      <c r="Z308" s="3">
        <v>43958</v>
      </c>
      <c r="AA308" s="3">
        <v>10836292</v>
      </c>
      <c r="AB308" s="3"/>
      <c r="AD308" s="3"/>
    </row>
    <row r="309" spans="1:30" x14ac:dyDescent="0.25">
      <c r="A309" s="3">
        <v>43958</v>
      </c>
      <c r="B309">
        <v>8815217</v>
      </c>
      <c r="C309">
        <v>10101278</v>
      </c>
      <c r="D309">
        <v>9647001</v>
      </c>
      <c r="E309">
        <v>10732069</v>
      </c>
      <c r="F309">
        <v>9592062</v>
      </c>
      <c r="G309">
        <v>10932436</v>
      </c>
      <c r="H309">
        <v>10682266</v>
      </c>
      <c r="I309">
        <v>10836292</v>
      </c>
      <c r="K309" s="5">
        <f t="shared" si="39"/>
        <v>-2.3882113821138695E-3</v>
      </c>
      <c r="L309" s="5">
        <f t="shared" si="40"/>
        <v>-4.9548946971593733E-3</v>
      </c>
      <c r="M309" s="5">
        <f t="shared" si="41"/>
        <v>0</v>
      </c>
      <c r="N309" s="5">
        <f t="shared" si="42"/>
        <v>-6.6178155081215717E-3</v>
      </c>
      <c r="O309" s="5">
        <f t="shared" si="43"/>
        <v>-2.6416516280584057E-3</v>
      </c>
      <c r="P309" s="5">
        <f t="shared" si="44"/>
        <v>-4.9548215443264709E-3</v>
      </c>
      <c r="Q309" s="5">
        <f t="shared" si="45"/>
        <v>0</v>
      </c>
      <c r="R309" s="5">
        <f t="shared" si="45"/>
        <v>-6.6177860494246454E-3</v>
      </c>
      <c r="T309" s="7">
        <f t="shared" si="47"/>
        <v>101.60370708856595</v>
      </c>
      <c r="U309" s="4">
        <f t="shared" si="46"/>
        <v>-3.5218976011505421E-3</v>
      </c>
      <c r="V309" s="5">
        <f>T309/MAX($T$14:T309)-1</f>
        <v>-3.8905371222027418E-2</v>
      </c>
      <c r="Y309" s="3" t="s">
        <v>24</v>
      </c>
      <c r="Z309" s="3">
        <v>43959</v>
      </c>
      <c r="AA309" s="3">
        <v>10836292</v>
      </c>
      <c r="AB309" s="3"/>
      <c r="AD309" s="3"/>
    </row>
    <row r="310" spans="1:30" x14ac:dyDescent="0.25">
      <c r="A310" s="3">
        <v>43959</v>
      </c>
      <c r="B310">
        <v>8815419</v>
      </c>
      <c r="C310">
        <v>10099612</v>
      </c>
      <c r="D310">
        <v>9647223</v>
      </c>
      <c r="E310">
        <v>10732069</v>
      </c>
      <c r="F310">
        <v>9602678</v>
      </c>
      <c r="G310">
        <v>10930632</v>
      </c>
      <c r="H310">
        <v>10682512</v>
      </c>
      <c r="I310">
        <v>10836292</v>
      </c>
      <c r="K310" s="5">
        <f t="shared" si="39"/>
        <v>2.2914920869254729E-5</v>
      </c>
      <c r="L310" s="5">
        <f t="shared" si="40"/>
        <v>-1.6492962573644299E-4</v>
      </c>
      <c r="M310" s="5">
        <f t="shared" si="41"/>
        <v>2.3012333055572043E-5</v>
      </c>
      <c r="N310" s="5">
        <f t="shared" si="42"/>
        <v>0</v>
      </c>
      <c r="O310" s="5">
        <f t="shared" si="43"/>
        <v>1.1067484759794688E-3</v>
      </c>
      <c r="P310" s="5">
        <f t="shared" si="44"/>
        <v>-1.6501354318465555E-4</v>
      </c>
      <c r="Q310" s="5">
        <f t="shared" si="45"/>
        <v>2.3028821787507425E-5</v>
      </c>
      <c r="R310" s="5">
        <f t="shared" si="45"/>
        <v>0</v>
      </c>
      <c r="T310" s="7">
        <f t="shared" si="47"/>
        <v>101.61444865004118</v>
      </c>
      <c r="U310" s="4">
        <f t="shared" si="46"/>
        <v>1.0572017284633806E-4</v>
      </c>
      <c r="V310" s="5">
        <f>T310/MAX($T$14:T310)-1</f>
        <v>-3.880376413175135E-2</v>
      </c>
      <c r="Y310" s="3" t="s">
        <v>24</v>
      </c>
      <c r="Z310" s="3">
        <v>43962</v>
      </c>
      <c r="AA310" s="3">
        <v>10837258</v>
      </c>
      <c r="AB310" s="3"/>
      <c r="AD310" s="3"/>
    </row>
    <row r="311" spans="1:30" x14ac:dyDescent="0.25">
      <c r="A311" s="3">
        <v>43962</v>
      </c>
      <c r="B311">
        <v>8766545</v>
      </c>
      <c r="C311">
        <v>10096305</v>
      </c>
      <c r="D311">
        <v>9622016</v>
      </c>
      <c r="E311">
        <v>10733025</v>
      </c>
      <c r="F311">
        <v>9549439</v>
      </c>
      <c r="G311">
        <v>10927053</v>
      </c>
      <c r="H311">
        <v>10654599</v>
      </c>
      <c r="I311">
        <v>10837258</v>
      </c>
      <c r="K311" s="5">
        <f t="shared" si="39"/>
        <v>-5.544149404583032E-3</v>
      </c>
      <c r="L311" s="5">
        <f t="shared" si="40"/>
        <v>-3.274383213929255E-4</v>
      </c>
      <c r="M311" s="5">
        <f t="shared" si="41"/>
        <v>-2.6128762650142745E-3</v>
      </c>
      <c r="N311" s="5">
        <f t="shared" si="42"/>
        <v>8.9078816023269169E-5</v>
      </c>
      <c r="O311" s="5">
        <f t="shared" si="43"/>
        <v>-5.5441825707370773E-3</v>
      </c>
      <c r="P311" s="5">
        <f t="shared" si="44"/>
        <v>-3.2742845976330148E-4</v>
      </c>
      <c r="Q311" s="5">
        <f t="shared" si="45"/>
        <v>-2.6129621946597847E-3</v>
      </c>
      <c r="R311" s="5">
        <f t="shared" si="45"/>
        <v>8.9144884615421915E-5</v>
      </c>
      <c r="T311" s="7">
        <f t="shared" si="47"/>
        <v>101.40117499282064</v>
      </c>
      <c r="U311" s="4">
        <f t="shared" si="46"/>
        <v>-2.0988516894389631E-3</v>
      </c>
      <c r="V311" s="5">
        <f>T311/MAX($T$14:T311)-1</f>
        <v>-4.0821172475285716E-2</v>
      </c>
      <c r="Y311" s="3" t="s">
        <v>24</v>
      </c>
      <c r="Z311" s="3">
        <v>43963</v>
      </c>
      <c r="AA311" s="3">
        <v>10858095</v>
      </c>
      <c r="AB311" s="3"/>
      <c r="AD311" s="3"/>
    </row>
    <row r="312" spans="1:30" x14ac:dyDescent="0.25">
      <c r="A312" s="3">
        <v>43963</v>
      </c>
      <c r="B312">
        <v>8746308</v>
      </c>
      <c r="C312">
        <v>10120081</v>
      </c>
      <c r="D312">
        <v>9590853</v>
      </c>
      <c r="E312">
        <v>10753662</v>
      </c>
      <c r="F312">
        <v>9527395</v>
      </c>
      <c r="G312">
        <v>10952786</v>
      </c>
      <c r="H312">
        <v>10620092</v>
      </c>
      <c r="I312">
        <v>10858095</v>
      </c>
      <c r="K312" s="5">
        <f t="shared" si="39"/>
        <v>-2.3084350790419927E-3</v>
      </c>
      <c r="L312" s="5">
        <f t="shared" si="40"/>
        <v>2.3549209339457366E-3</v>
      </c>
      <c r="M312" s="5">
        <f t="shared" si="41"/>
        <v>-3.2387183725323121E-3</v>
      </c>
      <c r="N312" s="5">
        <f t="shared" si="42"/>
        <v>1.9227570978359587E-3</v>
      </c>
      <c r="O312" s="5">
        <f t="shared" si="43"/>
        <v>-2.3084078551630638E-3</v>
      </c>
      <c r="P312" s="5">
        <f t="shared" si="44"/>
        <v>2.3549807985738802E-3</v>
      </c>
      <c r="Q312" s="5">
        <f t="shared" si="45"/>
        <v>-3.2386953277171449E-3</v>
      </c>
      <c r="R312" s="5">
        <f t="shared" si="45"/>
        <v>1.9227188279544727E-3</v>
      </c>
      <c r="T312" s="7">
        <f t="shared" si="47"/>
        <v>101.36899432890243</v>
      </c>
      <c r="U312" s="4">
        <f t="shared" si="46"/>
        <v>-3.1735987201805815E-4</v>
      </c>
      <c r="V312" s="5">
        <f>T312/MAX($T$14:T312)-1</f>
        <v>-4.1125577345231479E-2</v>
      </c>
      <c r="Y312" s="3" t="s">
        <v>24</v>
      </c>
      <c r="Z312" s="3">
        <v>43964</v>
      </c>
      <c r="AA312" s="3">
        <v>11009085</v>
      </c>
      <c r="AB312" s="3"/>
      <c r="AD312" s="3"/>
    </row>
    <row r="313" spans="1:30" x14ac:dyDescent="0.25">
      <c r="A313" s="3">
        <v>43964</v>
      </c>
      <c r="B313">
        <v>8786301</v>
      </c>
      <c r="C313">
        <v>10169438</v>
      </c>
      <c r="D313">
        <v>9643691</v>
      </c>
      <c r="E313">
        <v>10903200</v>
      </c>
      <c r="F313">
        <v>9570960</v>
      </c>
      <c r="G313">
        <v>11006204</v>
      </c>
      <c r="H313">
        <v>10678600</v>
      </c>
      <c r="I313">
        <v>11009085</v>
      </c>
      <c r="K313" s="5">
        <f t="shared" si="39"/>
        <v>4.5725579295858854E-3</v>
      </c>
      <c r="L313" s="5">
        <f t="shared" si="40"/>
        <v>4.8771348766871725E-3</v>
      </c>
      <c r="M313" s="5">
        <f t="shared" si="41"/>
        <v>5.5092075751761449E-3</v>
      </c>
      <c r="N313" s="5">
        <f t="shared" si="42"/>
        <v>1.3905774609616728E-2</v>
      </c>
      <c r="O313" s="5">
        <f t="shared" si="43"/>
        <v>4.5726035290862832E-3</v>
      </c>
      <c r="P313" s="5">
        <f t="shared" si="44"/>
        <v>4.8771152837279175E-3</v>
      </c>
      <c r="Q313" s="5">
        <f t="shared" si="45"/>
        <v>5.5091801464619561E-3</v>
      </c>
      <c r="R313" s="5">
        <f t="shared" si="45"/>
        <v>1.3905754186162467E-2</v>
      </c>
      <c r="T313" s="7">
        <f t="shared" si="47"/>
        <v>102.10048982096252</v>
      </c>
      <c r="U313" s="4">
        <f t="shared" si="46"/>
        <v>7.2161660170630693E-3</v>
      </c>
      <c r="V313" s="5">
        <f>T313/MAX($T$14:T313)-1</f>
        <v>-3.4206180321839086E-2</v>
      </c>
      <c r="Y313" s="3" t="s">
        <v>24</v>
      </c>
      <c r="Z313" s="3">
        <v>43965</v>
      </c>
      <c r="AA313" s="3">
        <v>11009085</v>
      </c>
      <c r="AB313" s="3"/>
      <c r="AD313" s="3"/>
    </row>
    <row r="314" spans="1:30" x14ac:dyDescent="0.25">
      <c r="A314" s="3">
        <v>43965</v>
      </c>
      <c r="B314">
        <v>8818422</v>
      </c>
      <c r="C314">
        <v>10145080</v>
      </c>
      <c r="D314">
        <v>9684167</v>
      </c>
      <c r="E314">
        <v>10860711</v>
      </c>
      <c r="F314">
        <v>9603501</v>
      </c>
      <c r="G314">
        <v>11021519</v>
      </c>
      <c r="H314">
        <v>10723420</v>
      </c>
      <c r="I314">
        <v>11009085</v>
      </c>
      <c r="K314" s="5">
        <f t="shared" si="39"/>
        <v>3.6558046440704484E-3</v>
      </c>
      <c r="L314" s="5">
        <f t="shared" si="40"/>
        <v>-2.3952159401532391E-3</v>
      </c>
      <c r="M314" s="5">
        <f t="shared" si="41"/>
        <v>4.1971481666096544E-3</v>
      </c>
      <c r="N314" s="5">
        <f t="shared" si="42"/>
        <v>-3.8969293418446016E-3</v>
      </c>
      <c r="O314" s="5">
        <f t="shared" si="43"/>
        <v>3.3999724165600931E-3</v>
      </c>
      <c r="P314" s="5">
        <f t="shared" si="44"/>
        <v>1.391487928081192E-3</v>
      </c>
      <c r="Q314" s="5">
        <f t="shared" si="45"/>
        <v>4.1971794055399858E-3</v>
      </c>
      <c r="R314" s="5">
        <f t="shared" si="45"/>
        <v>0</v>
      </c>
      <c r="T314" s="7">
        <f t="shared" si="47"/>
        <v>102.23512778777658</v>
      </c>
      <c r="U314" s="4">
        <f t="shared" si="46"/>
        <v>1.3186809098579416E-3</v>
      </c>
      <c r="V314" s="5">
        <f>T314/MAX($T$14:T314)-1</f>
        <v>-3.2932606448970669E-2</v>
      </c>
      <c r="Y314" s="3" t="s">
        <v>24</v>
      </c>
      <c r="Z314" s="3">
        <v>43966</v>
      </c>
      <c r="AA314" s="3">
        <v>11009085</v>
      </c>
      <c r="AB314" s="3"/>
      <c r="AD314" s="3"/>
    </row>
    <row r="315" spans="1:30" x14ac:dyDescent="0.25">
      <c r="A315" s="3">
        <v>43966</v>
      </c>
      <c r="B315">
        <v>8806032</v>
      </c>
      <c r="C315">
        <v>10145080</v>
      </c>
      <c r="D315">
        <v>9685154</v>
      </c>
      <c r="E315">
        <v>10860711</v>
      </c>
      <c r="F315">
        <v>9594888</v>
      </c>
      <c r="G315">
        <v>11027127</v>
      </c>
      <c r="H315">
        <v>10724512</v>
      </c>
      <c r="I315">
        <v>11009085</v>
      </c>
      <c r="K315" s="5">
        <f t="shared" si="39"/>
        <v>-1.4050132778857805E-3</v>
      </c>
      <c r="L315" s="5">
        <f t="shared" si="40"/>
        <v>0</v>
      </c>
      <c r="M315" s="5">
        <f t="shared" si="41"/>
        <v>1.0191893634226012E-4</v>
      </c>
      <c r="N315" s="5">
        <f t="shared" si="42"/>
        <v>0</v>
      </c>
      <c r="O315" s="5">
        <f t="shared" si="43"/>
        <v>-8.9686042621328621E-4</v>
      </c>
      <c r="P315" s="5">
        <f t="shared" si="44"/>
        <v>5.0882278567954131E-4</v>
      </c>
      <c r="Q315" s="5">
        <f t="shared" si="45"/>
        <v>1.0183318381629114E-4</v>
      </c>
      <c r="R315" s="5">
        <f t="shared" si="45"/>
        <v>0</v>
      </c>
      <c r="T315" s="7">
        <f t="shared" si="47"/>
        <v>102.21481751705993</v>
      </c>
      <c r="U315" s="4">
        <f t="shared" si="46"/>
        <v>-1.9866234978262176E-4</v>
      </c>
      <c r="V315" s="5">
        <f>T315/MAX($T$14:T315)-1</f>
        <v>-3.3124726329771703E-2</v>
      </c>
      <c r="Y315" s="3" t="s">
        <v>24</v>
      </c>
      <c r="Z315" s="3">
        <v>43969</v>
      </c>
      <c r="AA315" s="3">
        <v>11016566</v>
      </c>
      <c r="AB315" s="3"/>
      <c r="AD315" s="3"/>
    </row>
    <row r="316" spans="1:30" x14ac:dyDescent="0.25">
      <c r="A316" s="3">
        <v>43969</v>
      </c>
      <c r="B316">
        <v>8833822</v>
      </c>
      <c r="C316">
        <v>10152395</v>
      </c>
      <c r="D316">
        <v>9684262</v>
      </c>
      <c r="E316">
        <v>10868092</v>
      </c>
      <c r="F316">
        <v>9625167</v>
      </c>
      <c r="G316">
        <v>11035078</v>
      </c>
      <c r="H316">
        <v>10723525</v>
      </c>
      <c r="I316">
        <v>11016566</v>
      </c>
      <c r="K316" s="5">
        <f t="shared" si="39"/>
        <v>3.1557913938990989E-3</v>
      </c>
      <c r="L316" s="5">
        <f t="shared" si="40"/>
        <v>7.210391638114988E-4</v>
      </c>
      <c r="M316" s="5">
        <f t="shared" si="41"/>
        <v>-9.209972293677815E-5</v>
      </c>
      <c r="N316" s="5">
        <f t="shared" si="42"/>
        <v>6.7960559856539149E-4</v>
      </c>
      <c r="O316" s="5">
        <f t="shared" si="43"/>
        <v>3.155742933111938E-3</v>
      </c>
      <c r="P316" s="5">
        <f t="shared" si="44"/>
        <v>7.2104003155137875E-4</v>
      </c>
      <c r="Q316" s="5">
        <f t="shared" si="45"/>
        <v>-9.2032159598520735E-5</v>
      </c>
      <c r="R316" s="5">
        <f t="shared" si="45"/>
        <v>6.7952967935114295E-4</v>
      </c>
      <c r="T316" s="7">
        <f t="shared" si="47"/>
        <v>102.32889713567593</v>
      </c>
      <c r="U316" s="4">
        <f t="shared" si="46"/>
        <v>1.1160771147193937E-3</v>
      </c>
      <c r="V316" s="5">
        <f>T316/MAX($T$14:T316)-1</f>
        <v>-3.2045618964040345E-2</v>
      </c>
      <c r="Y316" s="3" t="s">
        <v>24</v>
      </c>
      <c r="Z316" s="3">
        <v>43970</v>
      </c>
      <c r="AA316" s="3">
        <v>10975095</v>
      </c>
      <c r="AB316" s="3"/>
      <c r="AD316" s="3"/>
    </row>
    <row r="317" spans="1:30" x14ac:dyDescent="0.25">
      <c r="A317" s="3">
        <v>43970</v>
      </c>
      <c r="B317">
        <v>8767634</v>
      </c>
      <c r="C317">
        <v>10050365</v>
      </c>
      <c r="D317">
        <v>9649385</v>
      </c>
      <c r="E317">
        <v>10827179</v>
      </c>
      <c r="F317">
        <v>9553051</v>
      </c>
      <c r="G317">
        <v>10924177</v>
      </c>
      <c r="H317">
        <v>10684906</v>
      </c>
      <c r="I317">
        <v>10975095</v>
      </c>
      <c r="K317" s="5">
        <f t="shared" si="39"/>
        <v>-7.4925666376343125E-3</v>
      </c>
      <c r="L317" s="5">
        <f t="shared" si="40"/>
        <v>-1.0049845381311484E-2</v>
      </c>
      <c r="M317" s="5">
        <f t="shared" si="41"/>
        <v>-3.6014102055479391E-3</v>
      </c>
      <c r="N317" s="5">
        <f t="shared" si="42"/>
        <v>-3.7645062261159046E-3</v>
      </c>
      <c r="O317" s="5">
        <f t="shared" si="43"/>
        <v>-7.4924414298473963E-3</v>
      </c>
      <c r="P317" s="5">
        <f t="shared" si="44"/>
        <v>-1.00498609978108E-2</v>
      </c>
      <c r="Q317" s="5">
        <f t="shared" si="45"/>
        <v>-3.6013344492599186E-3</v>
      </c>
      <c r="R317" s="5">
        <f t="shared" si="45"/>
        <v>-3.7644216900257765E-3</v>
      </c>
      <c r="T317" s="7">
        <f t="shared" si="47"/>
        <v>101.69169014282714</v>
      </c>
      <c r="U317" s="4">
        <f t="shared" si="46"/>
        <v>-6.2270483771941915E-3</v>
      </c>
      <c r="V317" s="5">
        <f>T317/MAX($T$14:T317)-1</f>
        <v>-3.8073117721668437E-2</v>
      </c>
      <c r="Y317" s="3" t="s">
        <v>24</v>
      </c>
      <c r="Z317" s="3">
        <v>43971</v>
      </c>
      <c r="AA317" s="3">
        <v>10966494</v>
      </c>
      <c r="AB317" s="3"/>
      <c r="AD317" s="3"/>
    </row>
    <row r="318" spans="1:30" x14ac:dyDescent="0.25">
      <c r="A318" s="3">
        <v>43971</v>
      </c>
      <c r="B318">
        <v>8800750</v>
      </c>
      <c r="C318">
        <v>10065189</v>
      </c>
      <c r="D318">
        <v>9654753</v>
      </c>
      <c r="E318">
        <v>10818694</v>
      </c>
      <c r="F318">
        <v>9589133</v>
      </c>
      <c r="G318">
        <v>10940289</v>
      </c>
      <c r="H318">
        <v>10690849</v>
      </c>
      <c r="I318">
        <v>10966494</v>
      </c>
      <c r="K318" s="5">
        <f t="shared" si="39"/>
        <v>3.7770737236522134E-3</v>
      </c>
      <c r="L318" s="5">
        <f t="shared" si="40"/>
        <v>1.4749713070121295E-3</v>
      </c>
      <c r="M318" s="5">
        <f t="shared" si="41"/>
        <v>5.5630488367919284E-4</v>
      </c>
      <c r="N318" s="5">
        <f t="shared" si="42"/>
        <v>-7.8367596952078067E-4</v>
      </c>
      <c r="O318" s="5">
        <f t="shared" si="43"/>
        <v>3.7770132285486202E-3</v>
      </c>
      <c r="P318" s="5">
        <f t="shared" si="44"/>
        <v>1.474893715105452E-3</v>
      </c>
      <c r="Q318" s="5">
        <f t="shared" si="45"/>
        <v>5.5620517391541391E-4</v>
      </c>
      <c r="R318" s="5">
        <f t="shared" si="45"/>
        <v>-7.836834214191013E-4</v>
      </c>
      <c r="T318" s="7">
        <f t="shared" si="47"/>
        <v>101.81942892182455</v>
      </c>
      <c r="U318" s="4">
        <f t="shared" si="46"/>
        <v>1.2561378301216425E-3</v>
      </c>
      <c r="V318" s="5">
        <f>T318/MAX($T$14:T318)-1</f>
        <v>-3.6864804975027643E-2</v>
      </c>
      <c r="Y318" s="3" t="s">
        <v>24</v>
      </c>
      <c r="Z318" s="3">
        <v>43972</v>
      </c>
      <c r="AA318" s="3">
        <v>10960438</v>
      </c>
      <c r="AB318" s="3"/>
      <c r="AD318" s="3"/>
    </row>
    <row r="319" spans="1:30" x14ac:dyDescent="0.25">
      <c r="A319" s="3">
        <v>43972</v>
      </c>
      <c r="B319">
        <v>8752369</v>
      </c>
      <c r="C319">
        <v>9990809</v>
      </c>
      <c r="D319">
        <v>9583174</v>
      </c>
      <c r="E319">
        <v>10758228</v>
      </c>
      <c r="F319">
        <v>9583607</v>
      </c>
      <c r="G319">
        <v>10914184</v>
      </c>
      <c r="H319">
        <v>10665339</v>
      </c>
      <c r="I319">
        <v>10960438</v>
      </c>
      <c r="K319" s="5">
        <f t="shared" si="39"/>
        <v>-5.4973723830354926E-3</v>
      </c>
      <c r="L319" s="5">
        <f t="shared" si="40"/>
        <v>-7.3898264602880737E-3</v>
      </c>
      <c r="M319" s="5">
        <f t="shared" si="41"/>
        <v>-7.413861338555261E-3</v>
      </c>
      <c r="N319" s="5">
        <f t="shared" si="42"/>
        <v>-5.5890295076281848E-3</v>
      </c>
      <c r="O319" s="5">
        <f t="shared" si="43"/>
        <v>-5.7627733393628144E-4</v>
      </c>
      <c r="P319" s="5">
        <f t="shared" si="44"/>
        <v>-2.3861344065042589E-3</v>
      </c>
      <c r="Q319" s="5">
        <f t="shared" si="45"/>
        <v>-2.3861528677470156E-3</v>
      </c>
      <c r="R319" s="5">
        <f t="shared" si="45"/>
        <v>-5.522275396311338E-4</v>
      </c>
      <c r="T319" s="7">
        <f t="shared" si="47"/>
        <v>101.41481274262483</v>
      </c>
      <c r="U319" s="4">
        <f t="shared" si="46"/>
        <v>-3.9738602296657127E-3</v>
      </c>
      <c r="V319" s="5">
        <f>T319/MAX($T$14:T319)-1</f>
        <v>-4.06921696223288E-2</v>
      </c>
      <c r="Y319" s="3" t="s">
        <v>24</v>
      </c>
      <c r="Z319" s="3">
        <v>43973</v>
      </c>
      <c r="AA319" s="3">
        <v>10960438</v>
      </c>
      <c r="AB319" s="3"/>
      <c r="AD319" s="3"/>
    </row>
    <row r="320" spans="1:30" x14ac:dyDescent="0.25">
      <c r="A320" s="3">
        <v>43973</v>
      </c>
      <c r="B320">
        <v>8718397</v>
      </c>
      <c r="C320">
        <v>9970053</v>
      </c>
      <c r="D320">
        <v>9583174</v>
      </c>
      <c r="E320">
        <v>10758228</v>
      </c>
      <c r="F320">
        <v>9546408</v>
      </c>
      <c r="G320">
        <v>10891510</v>
      </c>
      <c r="H320">
        <v>10665339</v>
      </c>
      <c r="I320">
        <v>10960438</v>
      </c>
      <c r="K320" s="5">
        <f t="shared" si="39"/>
        <v>-3.8814634072215082E-3</v>
      </c>
      <c r="L320" s="5">
        <f t="shared" si="40"/>
        <v>-2.0775094389252624E-3</v>
      </c>
      <c r="M320" s="5">
        <f t="shared" si="41"/>
        <v>0</v>
      </c>
      <c r="N320" s="5">
        <f t="shared" si="42"/>
        <v>0</v>
      </c>
      <c r="O320" s="5">
        <f t="shared" si="43"/>
        <v>-3.8815239397859136E-3</v>
      </c>
      <c r="P320" s="5">
        <f t="shared" si="44"/>
        <v>-2.0774800937934934E-3</v>
      </c>
      <c r="Q320" s="5">
        <f t="shared" si="45"/>
        <v>0</v>
      </c>
      <c r="R320" s="5">
        <f t="shared" si="45"/>
        <v>0</v>
      </c>
      <c r="T320" s="7">
        <f t="shared" si="47"/>
        <v>101.26373031843379</v>
      </c>
      <c r="U320" s="4">
        <f t="shared" si="46"/>
        <v>-1.4897471099657722E-3</v>
      </c>
      <c r="V320" s="5">
        <f>T320/MAX($T$14:T320)-1</f>
        <v>-4.2121295690201399E-2</v>
      </c>
      <c r="Y320" s="3" t="s">
        <v>24</v>
      </c>
      <c r="Z320" s="3">
        <v>43977</v>
      </c>
      <c r="AA320" s="3">
        <v>10940727</v>
      </c>
      <c r="AB320" s="3"/>
      <c r="AD320" s="3"/>
    </row>
    <row r="321" spans="1:30" x14ac:dyDescent="0.25">
      <c r="A321" s="3">
        <v>43977</v>
      </c>
      <c r="B321">
        <v>8721239</v>
      </c>
      <c r="C321">
        <v>9960477</v>
      </c>
      <c r="D321">
        <v>9566820</v>
      </c>
      <c r="E321">
        <v>10738881</v>
      </c>
      <c r="F321">
        <v>9549520</v>
      </c>
      <c r="G321">
        <v>10881049</v>
      </c>
      <c r="H321">
        <v>10647138</v>
      </c>
      <c r="I321">
        <v>10940727</v>
      </c>
      <c r="K321" s="5">
        <f t="shared" si="39"/>
        <v>3.2597735569961372E-4</v>
      </c>
      <c r="L321" s="5">
        <f t="shared" si="40"/>
        <v>-9.6047633849083436E-4</v>
      </c>
      <c r="M321" s="5">
        <f t="shared" si="41"/>
        <v>-1.7065327207874681E-3</v>
      </c>
      <c r="N321" s="5">
        <f t="shared" si="42"/>
        <v>-1.7983444857275765E-3</v>
      </c>
      <c r="O321" s="5">
        <f t="shared" si="43"/>
        <v>3.2598648622594872E-4</v>
      </c>
      <c r="P321" s="5">
        <f t="shared" si="44"/>
        <v>-9.6047288208889192E-4</v>
      </c>
      <c r="Q321" s="5">
        <f t="shared" si="45"/>
        <v>-1.706556162912376E-3</v>
      </c>
      <c r="R321" s="5">
        <f t="shared" si="45"/>
        <v>-1.7983770356622131E-3</v>
      </c>
      <c r="T321" s="7">
        <f t="shared" si="47"/>
        <v>101.15893760048299</v>
      </c>
      <c r="U321" s="4">
        <f t="shared" si="46"/>
        <v>-1.0348494729679747E-3</v>
      </c>
      <c r="V321" s="5">
        <f>T321/MAX($T$14:T321)-1</f>
        <v>-4.3112555962523613E-2</v>
      </c>
      <c r="Y321" s="3" t="s">
        <v>24</v>
      </c>
      <c r="Z321" s="3">
        <v>43978</v>
      </c>
      <c r="AA321" s="3">
        <v>11124413</v>
      </c>
      <c r="AB321" s="3"/>
      <c r="AD321" s="3"/>
    </row>
    <row r="322" spans="1:30" x14ac:dyDescent="0.25">
      <c r="A322" s="3">
        <v>43978</v>
      </c>
      <c r="B322">
        <v>8634266</v>
      </c>
      <c r="C322">
        <v>10172844</v>
      </c>
      <c r="D322">
        <v>9722625</v>
      </c>
      <c r="E322">
        <v>10919178</v>
      </c>
      <c r="F322">
        <v>9454288</v>
      </c>
      <c r="G322">
        <v>11113043</v>
      </c>
      <c r="H322">
        <v>10820537</v>
      </c>
      <c r="I322">
        <v>11124413</v>
      </c>
      <c r="K322" s="5">
        <f t="shared" si="39"/>
        <v>-9.9725509185105699E-3</v>
      </c>
      <c r="L322" s="5">
        <f t="shared" si="40"/>
        <v>2.132096685731022E-2</v>
      </c>
      <c r="M322" s="5">
        <f t="shared" si="41"/>
        <v>1.6285975904218875E-2</v>
      </c>
      <c r="N322" s="5">
        <f t="shared" si="42"/>
        <v>1.6789179431264678E-2</v>
      </c>
      <c r="O322" s="5">
        <f t="shared" si="43"/>
        <v>-9.9724384052810588E-3</v>
      </c>
      <c r="P322" s="5">
        <f t="shared" si="44"/>
        <v>2.1320922275049004E-2</v>
      </c>
      <c r="Q322" s="5">
        <f t="shared" si="45"/>
        <v>1.6285972812599914E-2</v>
      </c>
      <c r="R322" s="5">
        <f t="shared" si="45"/>
        <v>1.6789195087310027E-2</v>
      </c>
      <c r="T322" s="7">
        <f t="shared" si="47"/>
        <v>102.28239893696802</v>
      </c>
      <c r="U322" s="4">
        <f t="shared" si="46"/>
        <v>1.1105902880495136E-2</v>
      </c>
      <c r="V322" s="5">
        <f>T322/MAX($T$14:T322)-1</f>
        <v>-3.2485456941478197E-2</v>
      </c>
      <c r="Y322" s="3" t="s">
        <v>24</v>
      </c>
      <c r="Z322" s="3">
        <v>43979</v>
      </c>
      <c r="AA322" s="3">
        <v>11224221</v>
      </c>
      <c r="AB322" s="3"/>
      <c r="AD322" s="3"/>
    </row>
    <row r="323" spans="1:30" x14ac:dyDescent="0.25">
      <c r="A323" s="3">
        <v>43979</v>
      </c>
      <c r="B323">
        <v>8659319</v>
      </c>
      <c r="C323">
        <v>10244916</v>
      </c>
      <c r="D323">
        <v>9763559</v>
      </c>
      <c r="E323">
        <v>11009635</v>
      </c>
      <c r="F323">
        <v>9446322</v>
      </c>
      <c r="G323">
        <v>11195106</v>
      </c>
      <c r="H323">
        <v>10909553</v>
      </c>
      <c r="I323">
        <v>11224221</v>
      </c>
      <c r="K323" s="5">
        <f t="shared" si="39"/>
        <v>2.9015784317971693E-3</v>
      </c>
      <c r="L323" s="5">
        <f t="shared" si="40"/>
        <v>7.0847444431467732E-3</v>
      </c>
      <c r="M323" s="5">
        <f t="shared" si="41"/>
        <v>4.2101798639770927E-3</v>
      </c>
      <c r="N323" s="5">
        <f t="shared" si="42"/>
        <v>8.2842316518698667E-3</v>
      </c>
      <c r="O323" s="5">
        <f t="shared" si="43"/>
        <v>-8.4258063642661529E-4</v>
      </c>
      <c r="P323" s="5">
        <f t="shared" si="44"/>
        <v>7.3843860767928149E-3</v>
      </c>
      <c r="Q323" s="5">
        <f t="shared" si="45"/>
        <v>8.2265787733086793E-3</v>
      </c>
      <c r="R323" s="5">
        <f t="shared" si="45"/>
        <v>8.9719790158815371E-3</v>
      </c>
      <c r="T323" s="7">
        <f t="shared" si="47"/>
        <v>102.87334953023162</v>
      </c>
      <c r="U323" s="4">
        <f t="shared" si="46"/>
        <v>5.7776372025434147E-3</v>
      </c>
      <c r="V323" s="5">
        <f>T323/MAX($T$14:T323)-1</f>
        <v>-2.6895508923501565E-2</v>
      </c>
      <c r="Y323" s="3" t="s">
        <v>24</v>
      </c>
      <c r="Z323" s="3">
        <v>43980</v>
      </c>
      <c r="AA323" s="3">
        <v>11209904</v>
      </c>
      <c r="AB323" s="3"/>
      <c r="AD323" s="3"/>
    </row>
    <row r="324" spans="1:30" x14ac:dyDescent="0.25">
      <c r="A324" s="3">
        <v>43980</v>
      </c>
      <c r="B324">
        <v>8678537</v>
      </c>
      <c r="C324">
        <v>10242887</v>
      </c>
      <c r="D324">
        <v>9754319</v>
      </c>
      <c r="E324">
        <v>10995592</v>
      </c>
      <c r="F324">
        <v>9463595</v>
      </c>
      <c r="G324">
        <v>11188852</v>
      </c>
      <c r="H324">
        <v>10897425</v>
      </c>
      <c r="I324">
        <v>11209904</v>
      </c>
      <c r="K324" s="5">
        <f t="shared" si="39"/>
        <v>2.2193431146260156E-3</v>
      </c>
      <c r="L324" s="5">
        <f t="shared" si="40"/>
        <v>-1.9804945204038304E-4</v>
      </c>
      <c r="M324" s="5">
        <f t="shared" si="41"/>
        <v>-9.4637621383764081E-4</v>
      </c>
      <c r="N324" s="5">
        <f t="shared" si="42"/>
        <v>-1.2755191248392528E-3</v>
      </c>
      <c r="O324" s="5">
        <f t="shared" si="43"/>
        <v>1.8285423681301261E-3</v>
      </c>
      <c r="P324" s="5">
        <f t="shared" si="44"/>
        <v>-5.5863696154367926E-4</v>
      </c>
      <c r="Q324" s="5">
        <f t="shared" si="45"/>
        <v>-1.1116862441568065E-3</v>
      </c>
      <c r="R324" s="5">
        <f t="shared" si="45"/>
        <v>-1.2755450912806943E-3</v>
      </c>
      <c r="T324" s="7">
        <f t="shared" si="47"/>
        <v>102.85640207683677</v>
      </c>
      <c r="U324" s="4">
        <f t="shared" si="46"/>
        <v>-1.6474095061778937E-4</v>
      </c>
      <c r="V324" s="5">
        <f>T324/MAX($T$14:T324)-1</f>
        <v>-2.7055819082412058E-2</v>
      </c>
      <c r="Y324" s="3" t="s">
        <v>24</v>
      </c>
      <c r="Z324" s="3">
        <v>43983</v>
      </c>
      <c r="AA324" s="3">
        <v>11330732</v>
      </c>
      <c r="AB324" s="3"/>
      <c r="AD324" s="3"/>
    </row>
    <row r="325" spans="1:30" x14ac:dyDescent="0.25">
      <c r="A325" s="3">
        <v>43983</v>
      </c>
      <c r="B325">
        <v>8814766</v>
      </c>
      <c r="C325">
        <v>10367754</v>
      </c>
      <c r="D325">
        <v>9875400</v>
      </c>
      <c r="E325">
        <v>11114109</v>
      </c>
      <c r="F325">
        <v>9612147</v>
      </c>
      <c r="G325">
        <v>11325250</v>
      </c>
      <c r="H325">
        <v>11032695</v>
      </c>
      <c r="I325">
        <v>11330732</v>
      </c>
      <c r="K325" s="5">
        <f t="shared" si="39"/>
        <v>1.5697230996422507E-2</v>
      </c>
      <c r="L325" s="5">
        <f t="shared" si="40"/>
        <v>1.2190606027382644E-2</v>
      </c>
      <c r="M325" s="5">
        <f t="shared" si="41"/>
        <v>1.2413065432861137E-2</v>
      </c>
      <c r="N325" s="5">
        <f t="shared" si="42"/>
        <v>1.0778592003049869E-2</v>
      </c>
      <c r="O325" s="5">
        <f t="shared" si="43"/>
        <v>1.5697205977221129E-2</v>
      </c>
      <c r="P325" s="5">
        <f t="shared" si="44"/>
        <v>1.2190526785053502E-2</v>
      </c>
      <c r="Q325" s="5">
        <f t="shared" si="45"/>
        <v>1.2413024177730048E-2</v>
      </c>
      <c r="R325" s="5">
        <f t="shared" si="45"/>
        <v>1.0778682850450805E-2</v>
      </c>
      <c r="T325" s="7">
        <f t="shared" si="47"/>
        <v>104.16986462895888</v>
      </c>
      <c r="U325" s="4">
        <f t="shared" si="46"/>
        <v>1.2769866781271455E-2</v>
      </c>
      <c r="V325" s="5">
        <f>T325/MAX($T$14:T325)-1</f>
        <v>-1.4631451506481041E-2</v>
      </c>
      <c r="Y325" s="3" t="s">
        <v>24</v>
      </c>
      <c r="Z325" s="3">
        <v>43984</v>
      </c>
      <c r="AA325" s="3">
        <v>11351792</v>
      </c>
      <c r="AB325" s="3"/>
      <c r="AD325" s="3"/>
    </row>
    <row r="326" spans="1:30" x14ac:dyDescent="0.25">
      <c r="A326" s="3">
        <v>43984</v>
      </c>
      <c r="B326">
        <v>8853002</v>
      </c>
      <c r="C326">
        <v>10423808</v>
      </c>
      <c r="D326">
        <v>9894057</v>
      </c>
      <c r="E326">
        <v>11134767</v>
      </c>
      <c r="F326">
        <v>9653843</v>
      </c>
      <c r="G326">
        <v>11386481</v>
      </c>
      <c r="H326">
        <v>11053539</v>
      </c>
      <c r="I326">
        <v>11351792</v>
      </c>
      <c r="K326" s="5">
        <f t="shared" si="39"/>
        <v>4.3377215004913872E-3</v>
      </c>
      <c r="L326" s="5">
        <f t="shared" si="40"/>
        <v>5.4065711821480456E-3</v>
      </c>
      <c r="M326" s="5">
        <f t="shared" si="41"/>
        <v>1.8892399295218354E-3</v>
      </c>
      <c r="N326" s="5">
        <f t="shared" si="42"/>
        <v>1.8587184991616379E-3</v>
      </c>
      <c r="O326" s="5">
        <f t="shared" si="43"/>
        <v>4.3378446043325081E-3</v>
      </c>
      <c r="P326" s="5">
        <f t="shared" si="44"/>
        <v>5.4065914659719994E-3</v>
      </c>
      <c r="Q326" s="5">
        <f t="shared" si="45"/>
        <v>1.8892935950827194E-3</v>
      </c>
      <c r="R326" s="5">
        <f t="shared" si="45"/>
        <v>1.858661911692927E-3</v>
      </c>
      <c r="T326" s="7">
        <f t="shared" si="47"/>
        <v>104.52123795094784</v>
      </c>
      <c r="U326" s="4">
        <f t="shared" si="46"/>
        <v>3.3730803360503825E-3</v>
      </c>
      <c r="V326" s="5">
        <f>T326/MAX($T$14:T326)-1</f>
        <v>-1.1307724231795158E-2</v>
      </c>
      <c r="Y326" s="3" t="s">
        <v>24</v>
      </c>
      <c r="Z326" s="3">
        <v>43985</v>
      </c>
      <c r="AA326" s="3">
        <v>11471213</v>
      </c>
      <c r="AB326" s="3"/>
      <c r="AD326" s="3"/>
    </row>
    <row r="327" spans="1:30" x14ac:dyDescent="0.25">
      <c r="A327" s="3">
        <v>43985</v>
      </c>
      <c r="B327">
        <v>8911654</v>
      </c>
      <c r="C327">
        <v>10531213</v>
      </c>
      <c r="D327">
        <v>9967647</v>
      </c>
      <c r="E327">
        <v>11251905</v>
      </c>
      <c r="F327">
        <v>9717800</v>
      </c>
      <c r="G327">
        <v>11503805</v>
      </c>
      <c r="H327">
        <v>11135753</v>
      </c>
      <c r="I327">
        <v>11471213</v>
      </c>
      <c r="K327" s="5">
        <f t="shared" si="39"/>
        <v>6.6250973398627178E-3</v>
      </c>
      <c r="L327" s="5">
        <f t="shared" si="40"/>
        <v>1.0303816033449653E-2</v>
      </c>
      <c r="M327" s="5">
        <f t="shared" si="41"/>
        <v>7.4377982661713027E-3</v>
      </c>
      <c r="N327" s="5">
        <f t="shared" si="42"/>
        <v>1.0520022556376851E-2</v>
      </c>
      <c r="O327" s="5">
        <f t="shared" si="43"/>
        <v>6.625030052798575E-3</v>
      </c>
      <c r="P327" s="5">
        <f t="shared" si="44"/>
        <v>1.0303797986401575E-2</v>
      </c>
      <c r="Q327" s="5">
        <f t="shared" si="45"/>
        <v>7.437798880521429E-3</v>
      </c>
      <c r="R327" s="5">
        <f t="shared" si="45"/>
        <v>1.0520013051683819E-2</v>
      </c>
      <c r="T327" s="7">
        <f t="shared" si="47"/>
        <v>105.432837881445</v>
      </c>
      <c r="U327" s="4">
        <f t="shared" si="46"/>
        <v>8.7216717709082403E-3</v>
      </c>
      <c r="V327" s="5">
        <f>T327/MAX($T$14:T327)-1</f>
        <v>-2.6846747201126897E-3</v>
      </c>
      <c r="Y327" s="3" t="s">
        <v>24</v>
      </c>
      <c r="Z327" s="3">
        <v>43986</v>
      </c>
      <c r="AA327" s="3">
        <v>11455967</v>
      </c>
      <c r="AB327" s="3"/>
      <c r="AD327" s="3"/>
    </row>
    <row r="328" spans="1:30" x14ac:dyDescent="0.25">
      <c r="A328" s="3">
        <v>43986</v>
      </c>
      <c r="B328">
        <v>8847905</v>
      </c>
      <c r="C328">
        <v>10478264</v>
      </c>
      <c r="D328">
        <v>9862296</v>
      </c>
      <c r="E328">
        <v>11138464</v>
      </c>
      <c r="F328">
        <v>9687958</v>
      </c>
      <c r="G328">
        <v>11463748</v>
      </c>
      <c r="H328">
        <v>11129890</v>
      </c>
      <c r="I328">
        <v>11455967</v>
      </c>
      <c r="K328" s="5">
        <f t="shared" si="39"/>
        <v>-7.1534419985336273E-3</v>
      </c>
      <c r="L328" s="5">
        <f t="shared" si="40"/>
        <v>-5.0278158840771914E-3</v>
      </c>
      <c r="M328" s="5">
        <f t="shared" si="41"/>
        <v>-1.0569294839594567E-2</v>
      </c>
      <c r="N328" s="5">
        <f t="shared" si="42"/>
        <v>-1.0081937236405714E-2</v>
      </c>
      <c r="O328" s="5">
        <f t="shared" si="43"/>
        <v>-3.0708596595937498E-3</v>
      </c>
      <c r="P328" s="5">
        <f t="shared" si="44"/>
        <v>-3.4820652818784437E-3</v>
      </c>
      <c r="Q328" s="5">
        <f t="shared" si="45"/>
        <v>-5.2650233890783049E-4</v>
      </c>
      <c r="R328" s="5">
        <f t="shared" si="45"/>
        <v>-1.3290660717397706E-3</v>
      </c>
      <c r="T328" s="7">
        <f t="shared" si="47"/>
        <v>104.88931864301104</v>
      </c>
      <c r="U328" s="4">
        <f t="shared" si="46"/>
        <v>-5.1551229138413618E-3</v>
      </c>
      <c r="V328" s="5">
        <f>T328/MAX($T$14:T328)-1</f>
        <v>-7.8259578057882084E-3</v>
      </c>
      <c r="Y328" s="3" t="s">
        <v>24</v>
      </c>
      <c r="Z328" s="3">
        <v>43987</v>
      </c>
      <c r="AA328" s="3">
        <v>11446730</v>
      </c>
      <c r="AB328" s="3"/>
      <c r="AD328" s="3"/>
    </row>
    <row r="329" spans="1:30" x14ac:dyDescent="0.25">
      <c r="A329" s="3">
        <v>43987</v>
      </c>
      <c r="B329">
        <v>8850021</v>
      </c>
      <c r="C329">
        <v>10478264</v>
      </c>
      <c r="D329">
        <v>9867658</v>
      </c>
      <c r="E329">
        <v>11138464</v>
      </c>
      <c r="F329">
        <v>9681699</v>
      </c>
      <c r="G329">
        <v>11443768</v>
      </c>
      <c r="H329">
        <v>11135942</v>
      </c>
      <c r="I329">
        <v>11446730</v>
      </c>
      <c r="K329" s="5">
        <f t="shared" si="39"/>
        <v>2.3915265817153752E-4</v>
      </c>
      <c r="L329" s="5">
        <f t="shared" si="40"/>
        <v>0</v>
      </c>
      <c r="M329" s="5">
        <f t="shared" si="41"/>
        <v>5.4368678449723262E-4</v>
      </c>
      <c r="N329" s="5">
        <f t="shared" si="42"/>
        <v>0</v>
      </c>
      <c r="O329" s="5">
        <f t="shared" si="43"/>
        <v>-6.4605977854159669E-4</v>
      </c>
      <c r="P329" s="5">
        <f t="shared" si="44"/>
        <v>-1.7428854856195164E-3</v>
      </c>
      <c r="Q329" s="5">
        <f t="shared" si="45"/>
        <v>5.4376098955155605E-4</v>
      </c>
      <c r="R329" s="5">
        <f t="shared" si="45"/>
        <v>-8.0630469693221407E-4</v>
      </c>
      <c r="T329" s="7">
        <f t="shared" si="47"/>
        <v>104.86481847102777</v>
      </c>
      <c r="U329" s="4">
        <f t="shared" si="46"/>
        <v>-2.3358119110912512E-4</v>
      </c>
      <c r="V329" s="5">
        <f>T329/MAX($T$14:T329)-1</f>
        <v>-8.057711000351464E-3</v>
      </c>
      <c r="Y329" s="3" t="s">
        <v>24</v>
      </c>
      <c r="Z329" s="3">
        <v>43990</v>
      </c>
      <c r="AA329" s="3">
        <v>11434998</v>
      </c>
      <c r="AB329" s="3"/>
      <c r="AD329" s="3"/>
    </row>
    <row r="330" spans="1:30" x14ac:dyDescent="0.25">
      <c r="A330" s="3">
        <v>43990</v>
      </c>
      <c r="B330">
        <v>8883396</v>
      </c>
      <c r="C330">
        <v>10487484</v>
      </c>
      <c r="D330">
        <v>9898446</v>
      </c>
      <c r="E330">
        <v>11127047</v>
      </c>
      <c r="F330">
        <v>9718211</v>
      </c>
      <c r="G330">
        <v>11453838</v>
      </c>
      <c r="H330">
        <v>11170687</v>
      </c>
      <c r="I330">
        <v>11434998</v>
      </c>
      <c r="K330" s="5">
        <f t="shared" si="39"/>
        <v>3.7711774921211916E-3</v>
      </c>
      <c r="L330" s="5">
        <f t="shared" si="40"/>
        <v>8.7991674956833243E-4</v>
      </c>
      <c r="M330" s="5">
        <f t="shared" si="41"/>
        <v>3.1200919204941169E-3</v>
      </c>
      <c r="N330" s="5">
        <f t="shared" si="42"/>
        <v>-1.0250066795565171E-3</v>
      </c>
      <c r="O330" s="5">
        <f t="shared" si="43"/>
        <v>3.7712389116828504E-3</v>
      </c>
      <c r="P330" s="5">
        <f t="shared" si="44"/>
        <v>8.799549239375537E-4</v>
      </c>
      <c r="Q330" s="5">
        <f t="shared" si="45"/>
        <v>3.1200773136210724E-3</v>
      </c>
      <c r="R330" s="5">
        <f t="shared" si="45"/>
        <v>-1.0249215278075319E-3</v>
      </c>
      <c r="T330" s="7">
        <f t="shared" si="47"/>
        <v>105.04167992292933</v>
      </c>
      <c r="U330" s="4">
        <f t="shared" si="46"/>
        <v>1.6865661380076336E-3</v>
      </c>
      <c r="V330" s="5">
        <f>T330/MAX($T$14:T330)-1</f>
        <v>-6.3847347248668918E-3</v>
      </c>
      <c r="Y330" s="3" t="s">
        <v>24</v>
      </c>
      <c r="Z330" s="3">
        <v>43991</v>
      </c>
      <c r="AA330" s="3">
        <v>11450879</v>
      </c>
      <c r="AB330" s="3"/>
      <c r="AD330" s="3"/>
    </row>
    <row r="331" spans="1:30" x14ac:dyDescent="0.25">
      <c r="A331" s="3">
        <v>43991</v>
      </c>
      <c r="B331">
        <v>8869545</v>
      </c>
      <c r="C331">
        <v>10393528</v>
      </c>
      <c r="D331">
        <v>9810009</v>
      </c>
      <c r="E331">
        <v>11142500</v>
      </c>
      <c r="F331">
        <v>9703059</v>
      </c>
      <c r="G331">
        <v>11351224</v>
      </c>
      <c r="H331">
        <v>11070884</v>
      </c>
      <c r="I331">
        <v>11450879</v>
      </c>
      <c r="K331" s="5">
        <f t="shared" si="39"/>
        <v>-1.5592010082630114E-3</v>
      </c>
      <c r="L331" s="5">
        <f t="shared" si="40"/>
        <v>-8.958869448573159E-3</v>
      </c>
      <c r="M331" s="5">
        <f t="shared" si="41"/>
        <v>-8.9344327382298028E-3</v>
      </c>
      <c r="N331" s="5">
        <f t="shared" si="42"/>
        <v>1.3887781726813486E-3</v>
      </c>
      <c r="O331" s="5">
        <f t="shared" si="43"/>
        <v>-1.5591347008209189E-3</v>
      </c>
      <c r="P331" s="5">
        <f t="shared" si="44"/>
        <v>-8.9589183992300203E-3</v>
      </c>
      <c r="Q331" s="5">
        <f t="shared" si="45"/>
        <v>-8.9343654512923365E-3</v>
      </c>
      <c r="R331" s="5">
        <f t="shared" si="45"/>
        <v>1.3888065393627969E-3</v>
      </c>
      <c r="T331" s="7">
        <f t="shared" si="47"/>
        <v>104.56732040127538</v>
      </c>
      <c r="U331" s="4">
        <f t="shared" si="46"/>
        <v>-4.5159171292956379E-3</v>
      </c>
      <c r="V331" s="5">
        <f>T331/MAX($T$14:T331)-1</f>
        <v>-1.0871818921252441E-2</v>
      </c>
      <c r="Y331" s="3" t="s">
        <v>24</v>
      </c>
      <c r="Z331" s="3">
        <v>43992</v>
      </c>
      <c r="AA331" s="3">
        <v>11390752</v>
      </c>
      <c r="AB331" s="3"/>
      <c r="AD331" s="3"/>
    </row>
    <row r="332" spans="1:30" x14ac:dyDescent="0.25">
      <c r="A332" s="3">
        <v>43992</v>
      </c>
      <c r="B332">
        <v>8837906</v>
      </c>
      <c r="C332">
        <v>10358553</v>
      </c>
      <c r="D332">
        <v>9813473</v>
      </c>
      <c r="E332">
        <v>11083993</v>
      </c>
      <c r="F332">
        <v>9668446</v>
      </c>
      <c r="G332">
        <v>11313027</v>
      </c>
      <c r="H332">
        <v>11074792</v>
      </c>
      <c r="I332">
        <v>11390752</v>
      </c>
      <c r="K332" s="5">
        <f t="shared" si="39"/>
        <v>-3.5671502878670269E-3</v>
      </c>
      <c r="L332" s="5">
        <f t="shared" si="40"/>
        <v>-3.3650748812145137E-3</v>
      </c>
      <c r="M332" s="5">
        <f t="shared" si="41"/>
        <v>3.5310874842209294E-4</v>
      </c>
      <c r="N332" s="5">
        <f t="shared" si="42"/>
        <v>-5.2507964998877998E-3</v>
      </c>
      <c r="O332" s="5">
        <f t="shared" si="43"/>
        <v>-3.5672255522717355E-3</v>
      </c>
      <c r="P332" s="5">
        <f t="shared" si="44"/>
        <v>-3.3650115617487319E-3</v>
      </c>
      <c r="Q332" s="5">
        <f t="shared" si="45"/>
        <v>3.5299800810850712E-4</v>
      </c>
      <c r="R332" s="5">
        <f t="shared" si="45"/>
        <v>-5.2508632743389905E-3</v>
      </c>
      <c r="T332" s="7">
        <f t="shared" si="47"/>
        <v>104.25806235119317</v>
      </c>
      <c r="U332" s="4">
        <f t="shared" si="46"/>
        <v>-2.9575019125997748E-3</v>
      </c>
      <c r="V332" s="5">
        <f>T332/MAX($T$14:T332)-1</f>
        <v>-1.3797167408599265E-2</v>
      </c>
      <c r="Y332" s="3" t="s">
        <v>24</v>
      </c>
      <c r="Z332" s="3">
        <v>43993</v>
      </c>
      <c r="AA332" s="3">
        <v>11396072</v>
      </c>
      <c r="AB332" s="3"/>
      <c r="AD332" s="3"/>
    </row>
    <row r="333" spans="1:30" x14ac:dyDescent="0.25">
      <c r="A333" s="3">
        <v>43993</v>
      </c>
      <c r="B333">
        <v>8951590</v>
      </c>
      <c r="C333">
        <v>10449251</v>
      </c>
      <c r="D333">
        <v>9914859</v>
      </c>
      <c r="E333">
        <v>11207863</v>
      </c>
      <c r="F333">
        <v>9628452</v>
      </c>
      <c r="G333">
        <v>11313242</v>
      </c>
      <c r="H333">
        <v>11018994</v>
      </c>
      <c r="I333">
        <v>11396072</v>
      </c>
      <c r="K333" s="5">
        <f t="shared" si="39"/>
        <v>1.2863228008987759E-2</v>
      </c>
      <c r="L333" s="5">
        <f t="shared" si="40"/>
        <v>8.7558561509508692E-3</v>
      </c>
      <c r="M333" s="5">
        <f t="shared" si="41"/>
        <v>1.0331306765708703E-2</v>
      </c>
      <c r="N333" s="5">
        <f t="shared" si="42"/>
        <v>1.1175575444697605E-2</v>
      </c>
      <c r="O333" s="5">
        <f t="shared" si="43"/>
        <v>-4.136548934544404E-3</v>
      </c>
      <c r="P333" s="5">
        <f t="shared" si="44"/>
        <v>1.9004639518760413E-5</v>
      </c>
      <c r="Q333" s="5">
        <f t="shared" si="45"/>
        <v>-5.038288755219944E-3</v>
      </c>
      <c r="R333" s="5">
        <f t="shared" si="45"/>
        <v>4.6704554712451163E-4</v>
      </c>
      <c r="T333" s="7">
        <f t="shared" si="47"/>
        <v>104.70685654388545</v>
      </c>
      <c r="U333" s="4">
        <f t="shared" si="46"/>
        <v>4.3046473584029826E-3</v>
      </c>
      <c r="V333" s="5">
        <f>T333/MAX($T$14:T333)-1</f>
        <v>-9.5519119904351468E-3</v>
      </c>
      <c r="Y333" s="3" t="s">
        <v>24</v>
      </c>
      <c r="Z333" s="3">
        <v>43994</v>
      </c>
      <c r="AA333" s="3">
        <v>11566208</v>
      </c>
      <c r="AB333" s="3"/>
      <c r="AD333" s="3"/>
    </row>
    <row r="334" spans="1:30" x14ac:dyDescent="0.25">
      <c r="A334" s="3">
        <v>43994</v>
      </c>
      <c r="B334">
        <v>9022019</v>
      </c>
      <c r="C334">
        <v>10518786</v>
      </c>
      <c r="D334">
        <v>9980312</v>
      </c>
      <c r="E334">
        <v>11254595</v>
      </c>
      <c r="F334">
        <v>9818511</v>
      </c>
      <c r="G334">
        <v>11515392</v>
      </c>
      <c r="H334">
        <v>11217120</v>
      </c>
      <c r="I334">
        <v>11566208</v>
      </c>
      <c r="K334" s="5">
        <f t="shared" si="39"/>
        <v>7.8677642742797094E-3</v>
      </c>
      <c r="L334" s="5">
        <f t="shared" si="40"/>
        <v>6.6545439476954904E-3</v>
      </c>
      <c r="M334" s="5">
        <f t="shared" si="41"/>
        <v>6.601505881223213E-3</v>
      </c>
      <c r="N334" s="5">
        <f t="shared" si="42"/>
        <v>4.1695727365689272E-3</v>
      </c>
      <c r="O334" s="5">
        <f t="shared" si="43"/>
        <v>1.9739310119633036E-2</v>
      </c>
      <c r="P334" s="5">
        <f t="shared" si="44"/>
        <v>1.7868441247875788E-2</v>
      </c>
      <c r="Q334" s="5">
        <f t="shared" si="45"/>
        <v>1.79804072858194E-2</v>
      </c>
      <c r="R334" s="5">
        <f t="shared" si="45"/>
        <v>1.4929354605692113E-2</v>
      </c>
      <c r="T334" s="7">
        <f t="shared" si="47"/>
        <v>105.96086381538348</v>
      </c>
      <c r="U334" s="4">
        <f t="shared" si="46"/>
        <v>1.197636251234846E-2</v>
      </c>
      <c r="V334" s="5">
        <f>T334/MAX($T$14:T334)-1</f>
        <v>0</v>
      </c>
      <c r="Y334" s="3" t="s">
        <v>24</v>
      </c>
      <c r="Z334" s="3">
        <v>43997</v>
      </c>
      <c r="AA334" s="3">
        <v>11487170</v>
      </c>
      <c r="AB334" s="3"/>
      <c r="AD334" s="3"/>
    </row>
    <row r="335" spans="1:30" x14ac:dyDescent="0.25">
      <c r="A335" s="3">
        <v>43997</v>
      </c>
      <c r="B335">
        <v>8990569</v>
      </c>
      <c r="C335">
        <v>10448124</v>
      </c>
      <c r="D335">
        <v>9910774</v>
      </c>
      <c r="E335">
        <v>11177686</v>
      </c>
      <c r="F335">
        <v>9784284</v>
      </c>
      <c r="G335">
        <v>11438034</v>
      </c>
      <c r="H335">
        <v>11138965</v>
      </c>
      <c r="I335">
        <v>11487170</v>
      </c>
      <c r="K335" s="5">
        <f t="shared" si="39"/>
        <v>-3.4859159573926712E-3</v>
      </c>
      <c r="L335" s="5">
        <f t="shared" si="40"/>
        <v>-6.7176953690283314E-3</v>
      </c>
      <c r="M335" s="5">
        <f t="shared" si="41"/>
        <v>-6.9675176487468127E-3</v>
      </c>
      <c r="N335" s="5">
        <f t="shared" si="42"/>
        <v>-6.8335644241307447E-3</v>
      </c>
      <c r="O335" s="5">
        <f t="shared" si="43"/>
        <v>-3.4859664566246895E-3</v>
      </c>
      <c r="P335" s="5">
        <f t="shared" si="44"/>
        <v>-6.7177912831799524E-3</v>
      </c>
      <c r="Q335" s="5">
        <f t="shared" si="45"/>
        <v>-6.9674747172179252E-3</v>
      </c>
      <c r="R335" s="5">
        <f t="shared" si="45"/>
        <v>-6.833527462068778E-3</v>
      </c>
      <c r="T335" s="7">
        <f t="shared" si="47"/>
        <v>105.32497342226837</v>
      </c>
      <c r="U335" s="4">
        <f t="shared" si="46"/>
        <v>-6.0011816647987382E-3</v>
      </c>
      <c r="V335" s="5">
        <f>T335/MAX($T$14:T335)-1</f>
        <v>-6.0011816647986826E-3</v>
      </c>
      <c r="Y335" s="3" t="s">
        <v>24</v>
      </c>
      <c r="Z335" s="3">
        <v>43998</v>
      </c>
      <c r="AA335" s="3">
        <v>11442054</v>
      </c>
      <c r="AB335" s="3"/>
      <c r="AD335" s="3"/>
    </row>
    <row r="336" spans="1:30" x14ac:dyDescent="0.25">
      <c r="A336" s="3">
        <v>43998</v>
      </c>
      <c r="B336">
        <v>8937523</v>
      </c>
      <c r="C336">
        <v>10417467</v>
      </c>
      <c r="D336">
        <v>9850006</v>
      </c>
      <c r="E336">
        <v>11133785</v>
      </c>
      <c r="F336">
        <v>9726555</v>
      </c>
      <c r="G336">
        <v>11404472</v>
      </c>
      <c r="H336">
        <v>11070666</v>
      </c>
      <c r="I336">
        <v>11442054</v>
      </c>
      <c r="K336" s="5">
        <f t="shared" ref="K336:K399" si="48">B336/B335-1</f>
        <v>-5.900182735931403E-3</v>
      </c>
      <c r="L336" s="5">
        <f t="shared" ref="L336:L399" si="49">C336/C335-1</f>
        <v>-2.9342109645712489E-3</v>
      </c>
      <c r="M336" s="5">
        <f t="shared" ref="M336:M399" si="50">D336/D335-1</f>
        <v>-6.1315090022232566E-3</v>
      </c>
      <c r="N336" s="5">
        <f t="shared" ref="N336:N399" si="51">E336/E335-1</f>
        <v>-3.9275570990274788E-3</v>
      </c>
      <c r="O336" s="5">
        <f t="shared" ref="O336:O399" si="52">F336/F335-1</f>
        <v>-5.9001762418180448E-3</v>
      </c>
      <c r="P336" s="5">
        <f t="shared" ref="P336:P399" si="53">G336/G335-1</f>
        <v>-2.9342455180672022E-3</v>
      </c>
      <c r="Q336" s="5">
        <f t="shared" ref="Q336:R399" si="54">H336/H335-1</f>
        <v>-6.1315391510791128E-3</v>
      </c>
      <c r="R336" s="5">
        <f t="shared" si="54"/>
        <v>-3.9275121722757156E-3</v>
      </c>
      <c r="T336" s="7">
        <f t="shared" si="47"/>
        <v>104.82748495954074</v>
      </c>
      <c r="U336" s="4">
        <f t="shared" ref="U336:U399" si="55">(K336*$K$12%)+(L336*$L$12%)+(M336*$M$12%)+(N336*$N$12%)+(O336*$O$12%)+(P336*$P$12%)+(Q336*$Q$12%)+(R336*$R$12%)</f>
        <v>-4.7233666106241828E-3</v>
      </c>
      <c r="V336" s="5">
        <f>T336/MAX($T$14:T336)-1</f>
        <v>-1.0696202494323126E-2</v>
      </c>
      <c r="Y336" s="3" t="s">
        <v>24</v>
      </c>
      <c r="Z336" s="3">
        <v>43999</v>
      </c>
      <c r="AA336" s="3">
        <v>11386586</v>
      </c>
      <c r="AB336" s="3"/>
      <c r="AD336" s="3"/>
    </row>
    <row r="337" spans="1:30" x14ac:dyDescent="0.25">
      <c r="A337" s="3">
        <v>43999</v>
      </c>
      <c r="B337">
        <v>8926105</v>
      </c>
      <c r="C337">
        <v>10381002</v>
      </c>
      <c r="D337">
        <v>9836008</v>
      </c>
      <c r="E337">
        <v>11079811</v>
      </c>
      <c r="F337">
        <v>9714129</v>
      </c>
      <c r="G337">
        <v>11364553</v>
      </c>
      <c r="H337">
        <v>11054933</v>
      </c>
      <c r="I337">
        <v>11386586</v>
      </c>
      <c r="K337" s="5">
        <f t="shared" si="48"/>
        <v>-1.2775351738955054E-3</v>
      </c>
      <c r="L337" s="5">
        <f t="shared" si="49"/>
        <v>-3.5003710594907478E-3</v>
      </c>
      <c r="M337" s="5">
        <f t="shared" si="50"/>
        <v>-1.4211158856146655E-3</v>
      </c>
      <c r="N337" s="5">
        <f t="shared" si="51"/>
        <v>-4.8477674034481666E-3</v>
      </c>
      <c r="O337" s="5">
        <f t="shared" si="52"/>
        <v>-1.2775335152065415E-3</v>
      </c>
      <c r="P337" s="5">
        <f t="shared" si="53"/>
        <v>-3.5002935690490178E-3</v>
      </c>
      <c r="Q337" s="5">
        <f t="shared" si="54"/>
        <v>-1.4211430459558638E-3</v>
      </c>
      <c r="R337" s="5">
        <f t="shared" si="54"/>
        <v>-4.8477310105335958E-3</v>
      </c>
      <c r="T337" s="7">
        <f t="shared" si="47"/>
        <v>104.53798432701576</v>
      </c>
      <c r="U337" s="4">
        <f t="shared" si="55"/>
        <v>-2.761686332899263E-3</v>
      </c>
      <c r="V337" s="5">
        <f>T337/MAX($T$14:T337)-1</f>
        <v>-1.3428349270980022E-2</v>
      </c>
      <c r="Y337" s="3" t="s">
        <v>24</v>
      </c>
      <c r="Z337" s="3">
        <v>44000</v>
      </c>
      <c r="AA337" s="3">
        <v>11370724</v>
      </c>
      <c r="AB337" s="3"/>
      <c r="AD337" s="3"/>
    </row>
    <row r="338" spans="1:30" x14ac:dyDescent="0.25">
      <c r="A338" s="3">
        <v>44000</v>
      </c>
      <c r="B338">
        <v>9073504</v>
      </c>
      <c r="C338">
        <v>10923913</v>
      </c>
      <c r="D338">
        <v>10211195</v>
      </c>
      <c r="E338">
        <v>11739294</v>
      </c>
      <c r="F338">
        <v>9752240</v>
      </c>
      <c r="G338">
        <v>11375179</v>
      </c>
      <c r="H338">
        <v>11087264</v>
      </c>
      <c r="I338">
        <v>11370724</v>
      </c>
      <c r="K338" s="5">
        <f t="shared" si="48"/>
        <v>1.6513249620075054E-2</v>
      </c>
      <c r="L338" s="5">
        <f t="shared" si="49"/>
        <v>5.2298516077735169E-2</v>
      </c>
      <c r="M338" s="5">
        <f t="shared" si="50"/>
        <v>3.814423493758845E-2</v>
      </c>
      <c r="N338" s="5">
        <f t="shared" si="51"/>
        <v>5.9521141651242893E-2</v>
      </c>
      <c r="O338" s="5">
        <f t="shared" si="52"/>
        <v>3.9232544677962888E-3</v>
      </c>
      <c r="P338" s="5">
        <f t="shared" si="53"/>
        <v>9.3501257814532224E-4</v>
      </c>
      <c r="Q338" s="5">
        <f t="shared" si="54"/>
        <v>2.9245767477741325E-3</v>
      </c>
      <c r="R338" s="5">
        <f t="shared" si="54"/>
        <v>-1.3930426556300057E-3</v>
      </c>
      <c r="T338" s="7">
        <f t="shared" si="47"/>
        <v>106.79687955481492</v>
      </c>
      <c r="U338" s="4">
        <f t="shared" si="55"/>
        <v>2.1608367928090913E-2</v>
      </c>
      <c r="V338" s="5">
        <f>T338/MAX($T$14:T338)-1</f>
        <v>0</v>
      </c>
      <c r="Y338" s="3" t="s">
        <v>24</v>
      </c>
      <c r="Z338" s="3">
        <v>44001</v>
      </c>
      <c r="AA338" s="3">
        <v>11385019</v>
      </c>
      <c r="AB338" s="3"/>
      <c r="AD338" s="3"/>
    </row>
    <row r="339" spans="1:30" x14ac:dyDescent="0.25">
      <c r="A339" s="3">
        <v>44001</v>
      </c>
      <c r="B339">
        <v>9097632</v>
      </c>
      <c r="C339">
        <v>10921492</v>
      </c>
      <c r="D339">
        <v>10214146</v>
      </c>
      <c r="E339">
        <v>11739294</v>
      </c>
      <c r="F339">
        <v>9794363</v>
      </c>
      <c r="G339">
        <v>11389015</v>
      </c>
      <c r="H339">
        <v>11107668</v>
      </c>
      <c r="I339">
        <v>11385019</v>
      </c>
      <c r="K339" s="5">
        <f t="shared" si="48"/>
        <v>2.6591711427028653E-3</v>
      </c>
      <c r="L339" s="5">
        <f t="shared" si="49"/>
        <v>-2.2162388147906054E-4</v>
      </c>
      <c r="M339" s="5">
        <f t="shared" si="50"/>
        <v>2.8899653762359812E-4</v>
      </c>
      <c r="N339" s="5">
        <f t="shared" si="51"/>
        <v>0</v>
      </c>
      <c r="O339" s="5">
        <f t="shared" si="52"/>
        <v>4.3193153572922416E-3</v>
      </c>
      <c r="P339" s="5">
        <f t="shared" si="53"/>
        <v>1.2163325078224929E-3</v>
      </c>
      <c r="Q339" s="5">
        <f t="shared" si="54"/>
        <v>1.8403097463901563E-3</v>
      </c>
      <c r="R339" s="5">
        <f t="shared" si="54"/>
        <v>1.2571758843147318E-3</v>
      </c>
      <c r="T339" s="7">
        <f t="shared" ref="T339:T402" si="56">T338*(1+U339)</f>
        <v>106.94852681579243</v>
      </c>
      <c r="U339" s="4">
        <f t="shared" si="55"/>
        <v>1.4199596618333782E-3</v>
      </c>
      <c r="V339" s="5">
        <f>T339/MAX($T$14:T339)-1</f>
        <v>0</v>
      </c>
      <c r="Y339" s="3" t="s">
        <v>24</v>
      </c>
      <c r="Z339" s="3">
        <v>44004</v>
      </c>
      <c r="AA339" s="3">
        <v>11385019</v>
      </c>
      <c r="AB339" s="3"/>
      <c r="AD339" s="3"/>
    </row>
    <row r="340" spans="1:30" x14ac:dyDescent="0.25">
      <c r="A340" s="3">
        <v>44004</v>
      </c>
      <c r="B340">
        <v>9074834</v>
      </c>
      <c r="C340">
        <v>10928647</v>
      </c>
      <c r="D340">
        <v>10195592</v>
      </c>
      <c r="E340">
        <v>11739294</v>
      </c>
      <c r="F340">
        <v>9769819</v>
      </c>
      <c r="G340">
        <v>11396476</v>
      </c>
      <c r="H340">
        <v>11087491</v>
      </c>
      <c r="I340">
        <v>11385019</v>
      </c>
      <c r="K340" s="5">
        <f t="shared" si="48"/>
        <v>-2.5059268170002369E-3</v>
      </c>
      <c r="L340" s="5">
        <f t="shared" si="49"/>
        <v>6.5513026974706179E-4</v>
      </c>
      <c r="M340" s="5">
        <f t="shared" si="50"/>
        <v>-1.8165003711518857E-3</v>
      </c>
      <c r="N340" s="5">
        <f t="shared" si="51"/>
        <v>0</v>
      </c>
      <c r="O340" s="5">
        <f t="shared" si="52"/>
        <v>-2.5059312177830861E-3</v>
      </c>
      <c r="P340" s="5">
        <f t="shared" si="53"/>
        <v>6.5510494103304673E-4</v>
      </c>
      <c r="Q340" s="5">
        <f t="shared" si="54"/>
        <v>-1.8164928948182224E-3</v>
      </c>
      <c r="R340" s="5">
        <f t="shared" si="54"/>
        <v>0</v>
      </c>
      <c r="T340" s="7">
        <f t="shared" si="56"/>
        <v>106.85047351759468</v>
      </c>
      <c r="U340" s="4">
        <f t="shared" si="55"/>
        <v>-9.1682701124666532E-4</v>
      </c>
      <c r="V340" s="5">
        <f>T340/MAX($T$14:T340)-1</f>
        <v>-9.1682701124662369E-4</v>
      </c>
      <c r="Y340" s="3" t="s">
        <v>24</v>
      </c>
      <c r="Z340" s="3">
        <v>44005</v>
      </c>
      <c r="AA340" s="3">
        <v>11394318</v>
      </c>
      <c r="AB340" s="3"/>
      <c r="AD340" s="3"/>
    </row>
    <row r="341" spans="1:30" x14ac:dyDescent="0.25">
      <c r="A341" s="3">
        <v>44005</v>
      </c>
      <c r="B341">
        <v>9140721</v>
      </c>
      <c r="C341">
        <v>10962937</v>
      </c>
      <c r="D341">
        <v>10248531</v>
      </c>
      <c r="E341">
        <v>11748883</v>
      </c>
      <c r="F341">
        <v>9840752</v>
      </c>
      <c r="G341">
        <v>11432234</v>
      </c>
      <c r="H341">
        <v>11145061</v>
      </c>
      <c r="I341">
        <v>11394318</v>
      </c>
      <c r="K341" s="5">
        <f t="shared" si="48"/>
        <v>7.2604082895622035E-3</v>
      </c>
      <c r="L341" s="5">
        <f t="shared" si="49"/>
        <v>3.1376253620416517E-3</v>
      </c>
      <c r="M341" s="5">
        <f t="shared" si="50"/>
        <v>5.192341945421175E-3</v>
      </c>
      <c r="N341" s="5">
        <f t="shared" si="51"/>
        <v>8.168293595849363E-4</v>
      </c>
      <c r="O341" s="5">
        <f t="shared" si="52"/>
        <v>7.2604210988964635E-3</v>
      </c>
      <c r="P341" s="5">
        <f t="shared" si="53"/>
        <v>3.137636581694192E-3</v>
      </c>
      <c r="Q341" s="5">
        <f t="shared" si="54"/>
        <v>5.1923379238820733E-3</v>
      </c>
      <c r="R341" s="5">
        <f t="shared" si="54"/>
        <v>8.1677509716926444E-4</v>
      </c>
      <c r="T341" s="7">
        <f t="shared" si="56"/>
        <v>107.28875246475323</v>
      </c>
      <c r="U341" s="4">
        <f t="shared" si="55"/>
        <v>4.101796957281495E-3</v>
      </c>
      <c r="V341" s="5">
        <f>T341/MAX($T$14:T341)-1</f>
        <v>0</v>
      </c>
      <c r="Y341" s="3" t="s">
        <v>24</v>
      </c>
      <c r="Z341" s="3">
        <v>44006</v>
      </c>
      <c r="AA341" s="3">
        <v>11487155</v>
      </c>
      <c r="AB341" s="3"/>
      <c r="AD341" s="3"/>
    </row>
    <row r="342" spans="1:30" x14ac:dyDescent="0.25">
      <c r="A342" s="3">
        <v>44006</v>
      </c>
      <c r="B342">
        <v>9252268</v>
      </c>
      <c r="C342">
        <v>11062969</v>
      </c>
      <c r="D342">
        <v>10338282</v>
      </c>
      <c r="E342">
        <v>11844608</v>
      </c>
      <c r="F342">
        <v>9960842</v>
      </c>
      <c r="G342">
        <v>11536549</v>
      </c>
      <c r="H342">
        <v>11242663</v>
      </c>
      <c r="I342">
        <v>11487155</v>
      </c>
      <c r="K342" s="5">
        <f t="shared" si="48"/>
        <v>1.2203304312646601E-2</v>
      </c>
      <c r="L342" s="5">
        <f t="shared" si="49"/>
        <v>9.1245621497231255E-3</v>
      </c>
      <c r="M342" s="5">
        <f t="shared" si="50"/>
        <v>8.7574502140843613E-3</v>
      </c>
      <c r="N342" s="5">
        <f t="shared" si="51"/>
        <v>8.1475830510866487E-3</v>
      </c>
      <c r="O342" s="5">
        <f t="shared" si="52"/>
        <v>1.2203335680037508E-2</v>
      </c>
      <c r="P342" s="5">
        <f t="shared" si="53"/>
        <v>9.1246382815466376E-3</v>
      </c>
      <c r="Q342" s="5">
        <f t="shared" si="54"/>
        <v>8.7574217853092495E-3</v>
      </c>
      <c r="R342" s="5">
        <f t="shared" si="54"/>
        <v>8.1476574552334924E-3</v>
      </c>
      <c r="T342" s="7">
        <f t="shared" si="56"/>
        <v>108.31424455173482</v>
      </c>
      <c r="U342" s="4">
        <f t="shared" si="55"/>
        <v>9.558244116208453E-3</v>
      </c>
      <c r="V342" s="5">
        <f>T342/MAX($T$14:T342)-1</f>
        <v>0</v>
      </c>
      <c r="Y342" s="3" t="s">
        <v>24</v>
      </c>
      <c r="Z342" s="3">
        <v>44007</v>
      </c>
      <c r="AA342" s="3">
        <v>11598712</v>
      </c>
      <c r="AB342" s="3"/>
      <c r="AD342" s="3"/>
    </row>
    <row r="343" spans="1:30" x14ac:dyDescent="0.25">
      <c r="A343" s="3">
        <v>44007</v>
      </c>
      <c r="B343">
        <v>9320931</v>
      </c>
      <c r="C343">
        <v>11077970</v>
      </c>
      <c r="D343">
        <v>10336877</v>
      </c>
      <c r="E343">
        <v>11839227</v>
      </c>
      <c r="F343">
        <v>10038457</v>
      </c>
      <c r="G343">
        <v>11626997</v>
      </c>
      <c r="H343">
        <v>11354406</v>
      </c>
      <c r="I343">
        <v>11598712</v>
      </c>
      <c r="K343" s="5">
        <f t="shared" si="48"/>
        <v>7.4212074271950978E-3</v>
      </c>
      <c r="L343" s="5">
        <f t="shared" si="49"/>
        <v>1.3559651120780281E-3</v>
      </c>
      <c r="M343" s="5">
        <f t="shared" si="50"/>
        <v>-1.3590265771434851E-4</v>
      </c>
      <c r="N343" s="5">
        <f t="shared" si="51"/>
        <v>-4.5429954288056518E-4</v>
      </c>
      <c r="O343" s="5">
        <f t="shared" si="52"/>
        <v>7.7920119604346638E-3</v>
      </c>
      <c r="P343" s="5">
        <f t="shared" si="53"/>
        <v>7.8401261937171007E-3</v>
      </c>
      <c r="Q343" s="5">
        <f t="shared" si="54"/>
        <v>9.9391932320660459E-3</v>
      </c>
      <c r="R343" s="5">
        <f t="shared" si="54"/>
        <v>9.7114559697331071E-3</v>
      </c>
      <c r="T343" s="7">
        <f t="shared" si="56"/>
        <v>108.90279379742741</v>
      </c>
      <c r="U343" s="4">
        <f t="shared" si="55"/>
        <v>5.4337197118286412E-3</v>
      </c>
      <c r="V343" s="5">
        <f>T343/MAX($T$14:T343)-1</f>
        <v>0</v>
      </c>
      <c r="Y343" s="3" t="s">
        <v>24</v>
      </c>
      <c r="Z343" s="3">
        <v>44008</v>
      </c>
      <c r="AA343" s="3">
        <v>11598712</v>
      </c>
      <c r="AB343" s="3"/>
      <c r="AD343" s="3"/>
    </row>
    <row r="344" spans="1:30" x14ac:dyDescent="0.25">
      <c r="A344" s="3">
        <v>44008</v>
      </c>
      <c r="B344">
        <v>9320931</v>
      </c>
      <c r="C344">
        <v>11077970</v>
      </c>
      <c r="D344">
        <v>10336877</v>
      </c>
      <c r="E344">
        <v>11839227</v>
      </c>
      <c r="F344">
        <v>10059290</v>
      </c>
      <c r="G344">
        <v>11650807</v>
      </c>
      <c r="H344">
        <v>11354406</v>
      </c>
      <c r="I344">
        <v>11598712</v>
      </c>
      <c r="K344" s="5">
        <f t="shared" si="48"/>
        <v>0</v>
      </c>
      <c r="L344" s="5">
        <f t="shared" si="49"/>
        <v>0</v>
      </c>
      <c r="M344" s="5">
        <f t="shared" si="50"/>
        <v>0</v>
      </c>
      <c r="N344" s="5">
        <f t="shared" si="51"/>
        <v>0</v>
      </c>
      <c r="O344" s="5">
        <f t="shared" si="52"/>
        <v>2.0753189459297161E-3</v>
      </c>
      <c r="P344" s="5">
        <f t="shared" si="53"/>
        <v>2.0478202583178451E-3</v>
      </c>
      <c r="Q344" s="5">
        <f t="shared" si="54"/>
        <v>0</v>
      </c>
      <c r="R344" s="5">
        <f t="shared" si="54"/>
        <v>0</v>
      </c>
      <c r="T344" s="7">
        <f t="shared" si="56"/>
        <v>108.9589214697472</v>
      </c>
      <c r="U344" s="4">
        <f t="shared" si="55"/>
        <v>5.1539240053094515E-4</v>
      </c>
      <c r="V344" s="5">
        <f>T344/MAX($T$14:T344)-1</f>
        <v>0</v>
      </c>
      <c r="Y344" s="3" t="s">
        <v>24</v>
      </c>
      <c r="Z344" s="3">
        <v>44011</v>
      </c>
      <c r="AA344" s="3">
        <v>11598712</v>
      </c>
      <c r="AB344" s="3"/>
      <c r="AD344" s="3"/>
    </row>
    <row r="345" spans="1:30" x14ac:dyDescent="0.25">
      <c r="A345" s="3">
        <v>44011</v>
      </c>
      <c r="B345">
        <v>9305256</v>
      </c>
      <c r="C345">
        <v>11077970</v>
      </c>
      <c r="D345">
        <v>10316163</v>
      </c>
      <c r="E345">
        <v>11839227</v>
      </c>
      <c r="F345">
        <v>10042373</v>
      </c>
      <c r="G345">
        <v>11650807</v>
      </c>
      <c r="H345">
        <v>11331654</v>
      </c>
      <c r="I345">
        <v>11598712</v>
      </c>
      <c r="K345" s="5">
        <f t="shared" si="48"/>
        <v>-1.6816989633331447E-3</v>
      </c>
      <c r="L345" s="5">
        <f t="shared" si="49"/>
        <v>0</v>
      </c>
      <c r="M345" s="5">
        <f t="shared" si="50"/>
        <v>-2.0038934389952079E-3</v>
      </c>
      <c r="N345" s="5">
        <f t="shared" si="51"/>
        <v>0</v>
      </c>
      <c r="O345" s="5">
        <f t="shared" si="52"/>
        <v>-1.6817290285895403E-3</v>
      </c>
      <c r="P345" s="5">
        <f t="shared" si="53"/>
        <v>0</v>
      </c>
      <c r="Q345" s="5">
        <f t="shared" si="54"/>
        <v>-2.0038036335850995E-3</v>
      </c>
      <c r="R345" s="5">
        <f t="shared" si="54"/>
        <v>0</v>
      </c>
      <c r="T345" s="7">
        <f t="shared" si="56"/>
        <v>108.85852774011634</v>
      </c>
      <c r="U345" s="4">
        <f t="shared" si="55"/>
        <v>-9.2139063306287405E-4</v>
      </c>
      <c r="V345" s="5">
        <f>T345/MAX($T$14:T345)-1</f>
        <v>-9.213906330628463E-4</v>
      </c>
      <c r="Y345" s="3" t="s">
        <v>24</v>
      </c>
      <c r="Z345" s="3">
        <v>44012</v>
      </c>
      <c r="AA345" s="3">
        <v>11574102</v>
      </c>
      <c r="AB345" s="3"/>
      <c r="AD345" s="3"/>
    </row>
    <row r="346" spans="1:30" x14ac:dyDescent="0.25">
      <c r="A346" s="3">
        <v>44012</v>
      </c>
      <c r="B346">
        <v>9296482</v>
      </c>
      <c r="C346">
        <v>11073279</v>
      </c>
      <c r="D346">
        <v>10287592</v>
      </c>
      <c r="E346">
        <v>11814107</v>
      </c>
      <c r="F346">
        <v>10032904</v>
      </c>
      <c r="G346">
        <v>11645873</v>
      </c>
      <c r="H346">
        <v>11300270</v>
      </c>
      <c r="I346">
        <v>11574102</v>
      </c>
      <c r="K346" s="5">
        <f t="shared" si="48"/>
        <v>-9.4290796513285535E-4</v>
      </c>
      <c r="L346" s="5">
        <f t="shared" si="49"/>
        <v>-4.2345303336266404E-4</v>
      </c>
      <c r="M346" s="5">
        <f t="shared" si="50"/>
        <v>-2.7695374724110433E-3</v>
      </c>
      <c r="N346" s="5">
        <f t="shared" si="51"/>
        <v>-2.1217601453202839E-3</v>
      </c>
      <c r="O346" s="5">
        <f t="shared" si="52"/>
        <v>-9.4290463021040605E-4</v>
      </c>
      <c r="P346" s="5">
        <f t="shared" si="53"/>
        <v>-4.2348997799035448E-4</v>
      </c>
      <c r="Q346" s="5">
        <f t="shared" si="54"/>
        <v>-2.7695868581938399E-3</v>
      </c>
      <c r="R346" s="5">
        <f t="shared" si="54"/>
        <v>-2.1217873156950118E-3</v>
      </c>
      <c r="T346" s="7">
        <f t="shared" si="56"/>
        <v>108.68822636503897</v>
      </c>
      <c r="U346" s="4">
        <f t="shared" si="55"/>
        <v>-1.5644284247895573E-3</v>
      </c>
      <c r="V346" s="5">
        <f>T346/MAX($T$14:T346)-1</f>
        <v>-2.4843776081555635E-3</v>
      </c>
      <c r="Y346" s="3" t="s">
        <v>24</v>
      </c>
      <c r="Z346" s="3">
        <v>44013</v>
      </c>
      <c r="AA346" s="3">
        <v>11531328</v>
      </c>
      <c r="AB346" s="3"/>
      <c r="AD346" s="3"/>
    </row>
    <row r="347" spans="1:30" x14ac:dyDescent="0.25">
      <c r="A347" s="3">
        <v>44013</v>
      </c>
      <c r="B347">
        <v>9275376</v>
      </c>
      <c r="C347">
        <v>11043796</v>
      </c>
      <c r="D347">
        <v>10255723</v>
      </c>
      <c r="E347">
        <v>11770445</v>
      </c>
      <c r="F347">
        <v>10010126</v>
      </c>
      <c r="G347">
        <v>11614866</v>
      </c>
      <c r="H347">
        <v>11265264</v>
      </c>
      <c r="I347">
        <v>11531328</v>
      </c>
      <c r="K347" s="5">
        <f t="shared" si="48"/>
        <v>-2.2703211817115543E-3</v>
      </c>
      <c r="L347" s="5">
        <f t="shared" si="49"/>
        <v>-2.6625356409786249E-3</v>
      </c>
      <c r="M347" s="5">
        <f t="shared" si="50"/>
        <v>-3.0978094776697995E-3</v>
      </c>
      <c r="N347" s="5">
        <f t="shared" si="51"/>
        <v>-3.6957511896582584E-3</v>
      </c>
      <c r="O347" s="5">
        <f t="shared" si="52"/>
        <v>-2.2703297071317019E-3</v>
      </c>
      <c r="P347" s="5">
        <f t="shared" si="53"/>
        <v>-2.6624882479827638E-3</v>
      </c>
      <c r="Q347" s="5">
        <f t="shared" si="54"/>
        <v>-3.0978020879146584E-3</v>
      </c>
      <c r="R347" s="5">
        <f t="shared" si="54"/>
        <v>-3.6956646831002304E-3</v>
      </c>
      <c r="T347" s="7">
        <f t="shared" si="56"/>
        <v>108.36959728912142</v>
      </c>
      <c r="U347" s="4">
        <f t="shared" si="55"/>
        <v>-2.931587777018449E-3</v>
      </c>
      <c r="V347" s="5">
        <f>T347/MAX($T$14:T347)-1</f>
        <v>-5.4086822141444779E-3</v>
      </c>
      <c r="Y347" s="3" t="s">
        <v>24</v>
      </c>
      <c r="Z347" s="3">
        <v>44014</v>
      </c>
      <c r="AA347" s="3">
        <v>11582592</v>
      </c>
      <c r="AB347" s="3"/>
      <c r="AD347" s="3"/>
    </row>
    <row r="348" spans="1:30" x14ac:dyDescent="0.25">
      <c r="A348" s="3">
        <v>44014</v>
      </c>
      <c r="B348">
        <v>9334842</v>
      </c>
      <c r="C348">
        <v>11005401</v>
      </c>
      <c r="D348">
        <v>10214257</v>
      </c>
      <c r="E348">
        <v>11714145</v>
      </c>
      <c r="F348">
        <v>10069364</v>
      </c>
      <c r="G348">
        <v>11674015</v>
      </c>
      <c r="H348">
        <v>11322867</v>
      </c>
      <c r="I348">
        <v>11582592</v>
      </c>
      <c r="K348" s="5">
        <f t="shared" si="48"/>
        <v>6.4111686685262015E-3</v>
      </c>
      <c r="L348" s="5">
        <f t="shared" si="49"/>
        <v>-3.4766125705327777E-3</v>
      </c>
      <c r="M348" s="5">
        <f t="shared" si="50"/>
        <v>-4.043205925120974E-3</v>
      </c>
      <c r="N348" s="5">
        <f t="shared" si="51"/>
        <v>-4.7831666517280658E-3</v>
      </c>
      <c r="O348" s="5">
        <f t="shared" si="52"/>
        <v>5.9178076279959857E-3</v>
      </c>
      <c r="P348" s="5">
        <f t="shared" si="53"/>
        <v>5.0925253894449352E-3</v>
      </c>
      <c r="Q348" s="5">
        <f t="shared" si="54"/>
        <v>5.1133289020124373E-3</v>
      </c>
      <c r="R348" s="5">
        <f t="shared" si="54"/>
        <v>4.445628465342466E-3</v>
      </c>
      <c r="T348" s="7">
        <f t="shared" si="56"/>
        <v>108.56842128117246</v>
      </c>
      <c r="U348" s="4">
        <f t="shared" si="55"/>
        <v>1.834684238242526E-3</v>
      </c>
      <c r="V348" s="5">
        <f>T348/MAX($T$14:T348)-1</f>
        <v>-3.5839211999098008E-3</v>
      </c>
      <c r="Y348" s="3" t="s">
        <v>24</v>
      </c>
      <c r="Z348" s="3">
        <v>44015</v>
      </c>
      <c r="AA348" s="3">
        <v>11586904</v>
      </c>
      <c r="AB348" s="3"/>
      <c r="AD348" s="3"/>
    </row>
    <row r="349" spans="1:30" x14ac:dyDescent="0.25">
      <c r="A349" s="3">
        <v>44015</v>
      </c>
      <c r="B349">
        <v>9318693</v>
      </c>
      <c r="C349">
        <v>11005401</v>
      </c>
      <c r="D349">
        <v>10214257</v>
      </c>
      <c r="E349">
        <v>11714145</v>
      </c>
      <c r="F349">
        <v>10060403</v>
      </c>
      <c r="G349">
        <v>11683324</v>
      </c>
      <c r="H349">
        <v>11327334</v>
      </c>
      <c r="I349">
        <v>11586904</v>
      </c>
      <c r="K349" s="5">
        <f t="shared" si="48"/>
        <v>-1.7299703626477703E-3</v>
      </c>
      <c r="L349" s="5">
        <f t="shared" si="49"/>
        <v>0</v>
      </c>
      <c r="M349" s="5">
        <f t="shared" si="50"/>
        <v>0</v>
      </c>
      <c r="N349" s="5">
        <f t="shared" si="51"/>
        <v>0</v>
      </c>
      <c r="O349" s="5">
        <f t="shared" si="52"/>
        <v>-8.8992710959701071E-4</v>
      </c>
      <c r="P349" s="5">
        <f t="shared" si="53"/>
        <v>7.9741203005134764E-4</v>
      </c>
      <c r="Q349" s="5">
        <f t="shared" si="54"/>
        <v>3.9451139009227809E-4</v>
      </c>
      <c r="R349" s="5">
        <f t="shared" si="54"/>
        <v>3.7228281890611115E-4</v>
      </c>
      <c r="T349" s="7">
        <f t="shared" si="56"/>
        <v>108.55409443985391</v>
      </c>
      <c r="U349" s="4">
        <f t="shared" si="55"/>
        <v>-1.3196140414938051E-4</v>
      </c>
      <c r="V349" s="5">
        <f>T349/MAX($T$14:T349)-1</f>
        <v>-3.7154096647853407E-3</v>
      </c>
      <c r="Y349" s="3" t="s">
        <v>24</v>
      </c>
      <c r="Z349" s="3">
        <v>44018</v>
      </c>
      <c r="AA349" s="3">
        <v>11594002</v>
      </c>
      <c r="AB349" s="3"/>
      <c r="AD349" s="3"/>
    </row>
    <row r="350" spans="1:30" x14ac:dyDescent="0.25">
      <c r="A350" s="3">
        <v>44018</v>
      </c>
      <c r="B350">
        <v>9306760</v>
      </c>
      <c r="C350">
        <v>11020745</v>
      </c>
      <c r="D350">
        <v>10226346</v>
      </c>
      <c r="E350">
        <v>11721321</v>
      </c>
      <c r="F350">
        <v>10047520</v>
      </c>
      <c r="G350">
        <v>11699613</v>
      </c>
      <c r="H350">
        <v>11340740</v>
      </c>
      <c r="I350">
        <v>11594002</v>
      </c>
      <c r="K350" s="5">
        <f t="shared" si="48"/>
        <v>-1.2805443853552978E-3</v>
      </c>
      <c r="L350" s="5">
        <f t="shared" si="49"/>
        <v>1.3942245266664877E-3</v>
      </c>
      <c r="M350" s="5">
        <f t="shared" si="50"/>
        <v>1.1835417886978394E-3</v>
      </c>
      <c r="N350" s="5">
        <f t="shared" si="51"/>
        <v>6.1259272443692225E-4</v>
      </c>
      <c r="O350" s="5">
        <f t="shared" si="52"/>
        <v>-1.2805650032110538E-3</v>
      </c>
      <c r="P350" s="5">
        <f t="shared" si="53"/>
        <v>1.394209387670875E-3</v>
      </c>
      <c r="Q350" s="5">
        <f t="shared" si="54"/>
        <v>1.1835088468301613E-3</v>
      </c>
      <c r="R350" s="5">
        <f t="shared" si="54"/>
        <v>6.1258814261333505E-4</v>
      </c>
      <c r="T350" s="7">
        <f t="shared" si="56"/>
        <v>108.60592299558137</v>
      </c>
      <c r="U350" s="4">
        <f t="shared" si="55"/>
        <v>4.7744450354365864E-4</v>
      </c>
      <c r="V350" s="5">
        <f>T350/MAX($T$14:T350)-1</f>
        <v>-3.2397390631646594E-3</v>
      </c>
      <c r="Y350" s="3" t="s">
        <v>24</v>
      </c>
      <c r="Z350" s="3">
        <v>44019</v>
      </c>
      <c r="AA350" s="3">
        <v>11571892</v>
      </c>
      <c r="AB350" s="3"/>
      <c r="AD350" s="3"/>
    </row>
    <row r="351" spans="1:30" x14ac:dyDescent="0.25">
      <c r="A351" s="3">
        <v>44019</v>
      </c>
      <c r="B351">
        <v>9251591</v>
      </c>
      <c r="C351">
        <v>10973450</v>
      </c>
      <c r="D351">
        <v>10182828</v>
      </c>
      <c r="E351">
        <v>11698968</v>
      </c>
      <c r="F351">
        <v>9987960</v>
      </c>
      <c r="G351">
        <v>11649405</v>
      </c>
      <c r="H351">
        <v>11292480</v>
      </c>
      <c r="I351">
        <v>11571892</v>
      </c>
      <c r="K351" s="5">
        <f t="shared" si="48"/>
        <v>-5.9278416978626458E-3</v>
      </c>
      <c r="L351" s="5">
        <f t="shared" si="49"/>
        <v>-4.2914521658925509E-3</v>
      </c>
      <c r="M351" s="5">
        <f t="shared" si="50"/>
        <v>-4.2554789364647183E-3</v>
      </c>
      <c r="N351" s="5">
        <f t="shared" si="51"/>
        <v>-1.9070376112043652E-3</v>
      </c>
      <c r="O351" s="5">
        <f t="shared" si="52"/>
        <v>-5.9278309473382862E-3</v>
      </c>
      <c r="P351" s="5">
        <f t="shared" si="53"/>
        <v>-4.2914239983835589E-3</v>
      </c>
      <c r="Q351" s="5">
        <f t="shared" si="54"/>
        <v>-4.2554542296181497E-3</v>
      </c>
      <c r="R351" s="5">
        <f t="shared" si="54"/>
        <v>-1.9070205438984633E-3</v>
      </c>
      <c r="T351" s="7">
        <f t="shared" si="56"/>
        <v>108.16113368101969</v>
      </c>
      <c r="U351" s="4">
        <f t="shared" si="55"/>
        <v>-4.0954425163328423E-3</v>
      </c>
      <c r="V351" s="5">
        <f>T351/MAX($T$14:T351)-1</f>
        <v>-7.3219134143963638E-3</v>
      </c>
      <c r="Y351" s="3" t="s">
        <v>24</v>
      </c>
      <c r="Z351" s="3">
        <v>44020</v>
      </c>
      <c r="AA351" s="3">
        <v>11570836</v>
      </c>
      <c r="AB351" s="3"/>
      <c r="AD351" s="3"/>
    </row>
    <row r="352" spans="1:30" x14ac:dyDescent="0.25">
      <c r="A352" s="3">
        <v>44020</v>
      </c>
      <c r="B352">
        <v>9208685</v>
      </c>
      <c r="C352">
        <v>10999904</v>
      </c>
      <c r="D352">
        <v>10170651</v>
      </c>
      <c r="E352">
        <v>11697901</v>
      </c>
      <c r="F352">
        <v>9941639</v>
      </c>
      <c r="G352">
        <v>11677488</v>
      </c>
      <c r="H352">
        <v>11278976</v>
      </c>
      <c r="I352">
        <v>11570836</v>
      </c>
      <c r="K352" s="5">
        <f t="shared" si="48"/>
        <v>-4.6376888040121633E-3</v>
      </c>
      <c r="L352" s="5">
        <f t="shared" si="49"/>
        <v>2.410727710975058E-3</v>
      </c>
      <c r="M352" s="5">
        <f t="shared" si="50"/>
        <v>-1.1958367557617366E-3</v>
      </c>
      <c r="N352" s="5">
        <f t="shared" si="51"/>
        <v>-9.1204625912277848E-5</v>
      </c>
      <c r="O352" s="5">
        <f t="shared" si="52"/>
        <v>-4.6376837712606145E-3</v>
      </c>
      <c r="P352" s="5">
        <f t="shared" si="53"/>
        <v>2.4106810605348805E-3</v>
      </c>
      <c r="Q352" s="5">
        <f t="shared" si="54"/>
        <v>-1.1958400634758393E-3</v>
      </c>
      <c r="R352" s="5">
        <f t="shared" si="54"/>
        <v>-9.1255604528606149E-5</v>
      </c>
      <c r="T352" s="7">
        <f t="shared" si="56"/>
        <v>108.0661127615281</v>
      </c>
      <c r="U352" s="4">
        <f t="shared" si="55"/>
        <v>-8.785126066801624E-4</v>
      </c>
      <c r="V352" s="5">
        <f>T352/MAX($T$14:T352)-1</f>
        <v>-8.1939936278369041E-3</v>
      </c>
      <c r="Y352" s="3" t="s">
        <v>24</v>
      </c>
      <c r="Z352" s="3">
        <v>44021</v>
      </c>
      <c r="AA352" s="3">
        <v>11539597</v>
      </c>
      <c r="AB352" s="3"/>
      <c r="AD352" s="3"/>
    </row>
    <row r="353" spans="1:30" x14ac:dyDescent="0.25">
      <c r="A353" s="3">
        <v>44021</v>
      </c>
      <c r="B353">
        <v>9214153</v>
      </c>
      <c r="C353">
        <v>10940299</v>
      </c>
      <c r="D353">
        <v>10143192</v>
      </c>
      <c r="E353">
        <v>11666319</v>
      </c>
      <c r="F353">
        <v>9920037</v>
      </c>
      <c r="G353">
        <v>11614211</v>
      </c>
      <c r="H353">
        <v>11248524</v>
      </c>
      <c r="I353">
        <v>11539597</v>
      </c>
      <c r="K353" s="5">
        <f t="shared" si="48"/>
        <v>5.937872779882003E-4</v>
      </c>
      <c r="L353" s="5">
        <f t="shared" si="49"/>
        <v>-5.4186836539664718E-3</v>
      </c>
      <c r="M353" s="5">
        <f t="shared" si="50"/>
        <v>-2.6998271792041395E-3</v>
      </c>
      <c r="N353" s="5">
        <f t="shared" si="51"/>
        <v>-2.6998005881567755E-3</v>
      </c>
      <c r="O353" s="5">
        <f t="shared" si="52"/>
        <v>-2.1728811516893431E-3</v>
      </c>
      <c r="P353" s="5">
        <f t="shared" si="53"/>
        <v>-5.418716765112519E-3</v>
      </c>
      <c r="Q353" s="5">
        <f t="shared" si="54"/>
        <v>-2.699890486512202E-3</v>
      </c>
      <c r="R353" s="5">
        <f t="shared" si="54"/>
        <v>-2.6998049233434296E-3</v>
      </c>
      <c r="T353" s="7">
        <f t="shared" si="56"/>
        <v>107.75250736795763</v>
      </c>
      <c r="U353" s="4">
        <f t="shared" si="55"/>
        <v>-2.901977183749585E-3</v>
      </c>
      <c r="V353" s="5">
        <f>T353/MAX($T$14:T353)-1</f>
        <v>-1.1072192029034755E-2</v>
      </c>
      <c r="Y353" s="3" t="s">
        <v>24</v>
      </c>
      <c r="Z353" s="3">
        <v>44022</v>
      </c>
      <c r="AA353" s="3">
        <v>11539597</v>
      </c>
      <c r="AB353" s="3"/>
      <c r="AD353" s="3"/>
    </row>
    <row r="354" spans="1:30" x14ac:dyDescent="0.25">
      <c r="A354" s="3">
        <v>44022</v>
      </c>
      <c r="B354">
        <v>9199747</v>
      </c>
      <c r="C354">
        <v>10940299</v>
      </c>
      <c r="D354">
        <v>10143192</v>
      </c>
      <c r="E354">
        <v>11666319</v>
      </c>
      <c r="F354">
        <v>9904528</v>
      </c>
      <c r="G354">
        <v>11614211</v>
      </c>
      <c r="H354">
        <v>11248524</v>
      </c>
      <c r="I354">
        <v>11539597</v>
      </c>
      <c r="K354" s="5">
        <f t="shared" si="48"/>
        <v>-1.5634643792000746E-3</v>
      </c>
      <c r="L354" s="5">
        <f t="shared" si="49"/>
        <v>0</v>
      </c>
      <c r="M354" s="5">
        <f t="shared" si="50"/>
        <v>0</v>
      </c>
      <c r="N354" s="5">
        <f t="shared" si="51"/>
        <v>0</v>
      </c>
      <c r="O354" s="5">
        <f t="shared" si="52"/>
        <v>-1.5634014268293139E-3</v>
      </c>
      <c r="P354" s="5">
        <f t="shared" si="53"/>
        <v>0</v>
      </c>
      <c r="Q354" s="5">
        <f t="shared" si="54"/>
        <v>0</v>
      </c>
      <c r="R354" s="5">
        <f t="shared" si="54"/>
        <v>0</v>
      </c>
      <c r="T354" s="7">
        <f t="shared" si="56"/>
        <v>107.71039141410728</v>
      </c>
      <c r="U354" s="4">
        <f t="shared" si="55"/>
        <v>-3.9085822575367357E-4</v>
      </c>
      <c r="V354" s="5">
        <f>T354/MAX($T$14:T354)-1</f>
        <v>-1.1458722597456839E-2</v>
      </c>
      <c r="Y354" s="3" t="s">
        <v>24</v>
      </c>
      <c r="Z354" s="3">
        <v>44025</v>
      </c>
      <c r="AA354" s="3">
        <v>11518421</v>
      </c>
      <c r="AB354" s="3"/>
      <c r="AD354" s="3"/>
    </row>
    <row r="355" spans="1:30" x14ac:dyDescent="0.25">
      <c r="A355" s="3">
        <v>44025</v>
      </c>
      <c r="B355">
        <v>9167609</v>
      </c>
      <c r="C355">
        <v>10906888</v>
      </c>
      <c r="D355">
        <v>10143192</v>
      </c>
      <c r="E355">
        <v>11644910</v>
      </c>
      <c r="F355">
        <v>9869928</v>
      </c>
      <c r="G355">
        <v>11578743</v>
      </c>
      <c r="H355">
        <v>11248524</v>
      </c>
      <c r="I355">
        <v>11518421</v>
      </c>
      <c r="K355" s="5">
        <f t="shared" si="48"/>
        <v>-3.4933569368810202E-3</v>
      </c>
      <c r="L355" s="5">
        <f t="shared" si="49"/>
        <v>-3.0539384709686868E-3</v>
      </c>
      <c r="M355" s="5">
        <f t="shared" si="50"/>
        <v>0</v>
      </c>
      <c r="N355" s="5">
        <f t="shared" si="51"/>
        <v>-1.8351118291896062E-3</v>
      </c>
      <c r="O355" s="5">
        <f t="shared" si="52"/>
        <v>-3.4933517276138915E-3</v>
      </c>
      <c r="P355" s="5">
        <f t="shared" si="53"/>
        <v>-3.0538449835292303E-3</v>
      </c>
      <c r="Q355" s="5">
        <f t="shared" si="54"/>
        <v>0</v>
      </c>
      <c r="R355" s="5">
        <f t="shared" si="54"/>
        <v>-1.8350727499408803E-3</v>
      </c>
      <c r="T355" s="7">
        <f t="shared" si="56"/>
        <v>107.48467517797155</v>
      </c>
      <c r="U355" s="4">
        <f t="shared" si="55"/>
        <v>-2.0955845872654144E-3</v>
      </c>
      <c r="V355" s="5">
        <f>T355/MAX($T$14:T355)-1</f>
        <v>-1.3530294462257286E-2</v>
      </c>
      <c r="Y355" s="3" t="s">
        <v>24</v>
      </c>
      <c r="Z355" s="3">
        <v>44026</v>
      </c>
      <c r="AA355" s="3">
        <v>11522824</v>
      </c>
      <c r="AB355" s="3"/>
      <c r="AD355" s="3"/>
    </row>
    <row r="356" spans="1:30" x14ac:dyDescent="0.25">
      <c r="A356" s="3">
        <v>44026</v>
      </c>
      <c r="B356">
        <v>9231790</v>
      </c>
      <c r="C356">
        <v>10974453</v>
      </c>
      <c r="D356">
        <v>10151451</v>
      </c>
      <c r="E356">
        <v>11649361</v>
      </c>
      <c r="F356">
        <v>9939026</v>
      </c>
      <c r="G356">
        <v>11650470</v>
      </c>
      <c r="H356">
        <v>11257684</v>
      </c>
      <c r="I356">
        <v>11522824</v>
      </c>
      <c r="K356" s="5">
        <f t="shared" si="48"/>
        <v>7.0008439496056507E-3</v>
      </c>
      <c r="L356" s="5">
        <f t="shared" si="49"/>
        <v>6.1947092516214664E-3</v>
      </c>
      <c r="M356" s="5">
        <f t="shared" si="50"/>
        <v>8.1424072422175975E-4</v>
      </c>
      <c r="N356" s="5">
        <f t="shared" si="51"/>
        <v>3.8222708462321009E-4</v>
      </c>
      <c r="O356" s="5">
        <f t="shared" si="52"/>
        <v>7.0008616070957874E-3</v>
      </c>
      <c r="P356" s="5">
        <f t="shared" si="53"/>
        <v>6.1947138821545344E-3</v>
      </c>
      <c r="Q356" s="5">
        <f t="shared" si="54"/>
        <v>8.1432906219514045E-4</v>
      </c>
      <c r="R356" s="5">
        <f t="shared" si="54"/>
        <v>3.8225725557339274E-4</v>
      </c>
      <c r="T356" s="7">
        <f t="shared" si="56"/>
        <v>107.87140749551635</v>
      </c>
      <c r="U356" s="4">
        <f t="shared" si="55"/>
        <v>3.5980228521363677E-3</v>
      </c>
      <c r="V356" s="5">
        <f>T356/MAX($T$14:T356)-1</f>
        <v>-9.9809539187921681E-3</v>
      </c>
      <c r="Y356" s="3" t="s">
        <v>24</v>
      </c>
      <c r="Z356" s="3">
        <v>44027</v>
      </c>
      <c r="AA356" s="3">
        <v>11379954</v>
      </c>
      <c r="AB356" s="3"/>
      <c r="AD356" s="3"/>
    </row>
    <row r="357" spans="1:30" x14ac:dyDescent="0.25">
      <c r="A357" s="3">
        <v>44027</v>
      </c>
      <c r="B357">
        <v>9102150</v>
      </c>
      <c r="C357">
        <v>10824670</v>
      </c>
      <c r="D357">
        <v>10014540</v>
      </c>
      <c r="E357">
        <v>11504923</v>
      </c>
      <c r="F357">
        <v>9799454</v>
      </c>
      <c r="G357">
        <v>11491460</v>
      </c>
      <c r="H357">
        <v>11105854</v>
      </c>
      <c r="I357">
        <v>11379954</v>
      </c>
      <c r="K357" s="5">
        <f t="shared" si="48"/>
        <v>-1.4042780435863489E-2</v>
      </c>
      <c r="L357" s="5">
        <f t="shared" si="49"/>
        <v>-1.3648333998970141E-2</v>
      </c>
      <c r="M357" s="5">
        <f t="shared" si="50"/>
        <v>-1.3486840452660465E-2</v>
      </c>
      <c r="N357" s="5">
        <f t="shared" si="51"/>
        <v>-1.2398791659044672E-2</v>
      </c>
      <c r="O357" s="5">
        <f t="shared" si="52"/>
        <v>-1.4042824719444291E-2</v>
      </c>
      <c r="P357" s="5">
        <f t="shared" si="53"/>
        <v>-1.3648376417432106E-2</v>
      </c>
      <c r="Q357" s="5">
        <f t="shared" si="54"/>
        <v>-1.3486788223936674E-2</v>
      </c>
      <c r="R357" s="5">
        <f t="shared" si="54"/>
        <v>-1.2398870276939089E-2</v>
      </c>
      <c r="T357" s="7">
        <f t="shared" si="56"/>
        <v>106.42655620585138</v>
      </c>
      <c r="U357" s="4">
        <f t="shared" si="55"/>
        <v>-1.3394200773036366E-2</v>
      </c>
      <c r="V357" s="5">
        <f>T357/MAX($T$14:T357)-1</f>
        <v>-2.3241467791133896E-2</v>
      </c>
      <c r="Y357" s="3" t="s">
        <v>24</v>
      </c>
      <c r="Z357" s="3">
        <v>44028</v>
      </c>
      <c r="AA357" s="3">
        <v>11356140</v>
      </c>
      <c r="AB357" s="3"/>
      <c r="AD357" s="3"/>
    </row>
    <row r="358" spans="1:30" x14ac:dyDescent="0.25">
      <c r="A358" s="3">
        <v>44028</v>
      </c>
      <c r="B358">
        <v>9046015</v>
      </c>
      <c r="C358">
        <v>10866637</v>
      </c>
      <c r="D358">
        <v>10004953</v>
      </c>
      <c r="E358">
        <v>11491559</v>
      </c>
      <c r="F358">
        <v>9769414</v>
      </c>
      <c r="G358">
        <v>11476549</v>
      </c>
      <c r="H358">
        <v>11095222</v>
      </c>
      <c r="I358">
        <v>11356140</v>
      </c>
      <c r="K358" s="5">
        <f t="shared" si="48"/>
        <v>-6.1672242272430289E-3</v>
      </c>
      <c r="L358" s="5">
        <f t="shared" si="49"/>
        <v>3.8769773120104212E-3</v>
      </c>
      <c r="M358" s="5">
        <f t="shared" si="50"/>
        <v>-9.57308074060359E-4</v>
      </c>
      <c r="N358" s="5">
        <f t="shared" si="51"/>
        <v>-1.1615896951244764E-3</v>
      </c>
      <c r="O358" s="5">
        <f t="shared" si="52"/>
        <v>-3.0654769133056092E-3</v>
      </c>
      <c r="P358" s="5">
        <f t="shared" si="53"/>
        <v>-1.2975722841136461E-3</v>
      </c>
      <c r="Q358" s="5">
        <f t="shared" si="54"/>
        <v>-9.5733295251310135E-4</v>
      </c>
      <c r="R358" s="5">
        <f t="shared" si="54"/>
        <v>-2.0926270879477737E-3</v>
      </c>
      <c r="T358" s="7">
        <f t="shared" si="56"/>
        <v>106.26928231474068</v>
      </c>
      <c r="U358" s="4">
        <f t="shared" si="55"/>
        <v>-1.4777692402871967E-3</v>
      </c>
      <c r="V358" s="5">
        <f>T358/MAX($T$14:T358)-1</f>
        <v>-2.4684891505220241E-2</v>
      </c>
      <c r="Y358" s="3" t="s">
        <v>24</v>
      </c>
      <c r="Z358" s="3">
        <v>44029</v>
      </c>
      <c r="AA358" s="3">
        <v>11389206</v>
      </c>
      <c r="AB358" s="3"/>
      <c r="AD358" s="3"/>
    </row>
    <row r="359" spans="1:30" x14ac:dyDescent="0.25">
      <c r="A359" s="3">
        <v>44029</v>
      </c>
      <c r="B359">
        <v>9101938</v>
      </c>
      <c r="C359">
        <v>10909637</v>
      </c>
      <c r="D359">
        <v>10056305</v>
      </c>
      <c r="E359">
        <v>11508388</v>
      </c>
      <c r="F359">
        <v>9819685</v>
      </c>
      <c r="G359">
        <v>11538947</v>
      </c>
      <c r="H359">
        <v>11152170</v>
      </c>
      <c r="I359">
        <v>11389206</v>
      </c>
      <c r="K359" s="5">
        <f t="shared" si="48"/>
        <v>6.1820591719115026E-3</v>
      </c>
      <c r="L359" s="5">
        <f t="shared" si="49"/>
        <v>3.9570660177570272E-3</v>
      </c>
      <c r="M359" s="5">
        <f t="shared" si="50"/>
        <v>5.1326577945942642E-3</v>
      </c>
      <c r="N359" s="5">
        <f t="shared" si="51"/>
        <v>1.4644662225551386E-3</v>
      </c>
      <c r="O359" s="5">
        <f t="shared" si="52"/>
        <v>5.1457538804271508E-3</v>
      </c>
      <c r="P359" s="5">
        <f t="shared" si="53"/>
        <v>5.4370002689831942E-3</v>
      </c>
      <c r="Q359" s="5">
        <f t="shared" si="54"/>
        <v>5.1326598061760542E-3</v>
      </c>
      <c r="R359" s="5">
        <f t="shared" si="54"/>
        <v>2.9117288092608273E-3</v>
      </c>
      <c r="T359" s="7">
        <f t="shared" si="56"/>
        <v>106.73903760037113</v>
      </c>
      <c r="U359" s="4">
        <f t="shared" si="55"/>
        <v>4.4204239964581449E-3</v>
      </c>
      <c r="V359" s="5">
        <f>T359/MAX($T$14:T359)-1</f>
        <v>-2.0373585195521793E-2</v>
      </c>
      <c r="Y359" s="3" t="s">
        <v>24</v>
      </c>
      <c r="Z359" s="3">
        <v>44032</v>
      </c>
      <c r="AA359" s="3">
        <v>11395498</v>
      </c>
      <c r="AB359" s="3"/>
      <c r="AD359" s="3"/>
    </row>
    <row r="360" spans="1:30" x14ac:dyDescent="0.25">
      <c r="A360" s="3">
        <v>44032</v>
      </c>
      <c r="B360">
        <v>9112243</v>
      </c>
      <c r="C360">
        <v>10922107</v>
      </c>
      <c r="D360">
        <v>10068712</v>
      </c>
      <c r="E360">
        <v>11514745</v>
      </c>
      <c r="F360">
        <v>9830802</v>
      </c>
      <c r="G360">
        <v>11552137</v>
      </c>
      <c r="H360">
        <v>11165929</v>
      </c>
      <c r="I360">
        <v>11395498</v>
      </c>
      <c r="K360" s="5">
        <f t="shared" si="48"/>
        <v>1.1321764661547107E-3</v>
      </c>
      <c r="L360" s="5">
        <f t="shared" si="49"/>
        <v>1.143026115351109E-3</v>
      </c>
      <c r="M360" s="5">
        <f t="shared" si="50"/>
        <v>1.2337533517530197E-3</v>
      </c>
      <c r="N360" s="5">
        <f t="shared" si="51"/>
        <v>5.5237970774002498E-4</v>
      </c>
      <c r="O360" s="5">
        <f t="shared" si="52"/>
        <v>1.1321137083317723E-3</v>
      </c>
      <c r="P360" s="5">
        <f t="shared" si="53"/>
        <v>1.1430852399270108E-3</v>
      </c>
      <c r="Q360" s="5">
        <f t="shared" si="54"/>
        <v>1.2337509202244856E-3</v>
      </c>
      <c r="R360" s="5">
        <f t="shared" si="54"/>
        <v>5.5245291023808818E-4</v>
      </c>
      <c r="T360" s="7">
        <f t="shared" si="56"/>
        <v>106.8474142605712</v>
      </c>
      <c r="U360" s="4">
        <f t="shared" si="55"/>
        <v>1.0153423024650277E-3</v>
      </c>
      <c r="V360" s="5">
        <f>T360/MAX($T$14:T360)-1</f>
        <v>-1.9378929055958616E-2</v>
      </c>
      <c r="Y360" s="3" t="s">
        <v>24</v>
      </c>
      <c r="Z360" s="3">
        <v>44033</v>
      </c>
      <c r="AA360" s="3">
        <v>11395498</v>
      </c>
      <c r="AB360" s="3"/>
      <c r="AD360" s="3"/>
    </row>
    <row r="361" spans="1:30" x14ac:dyDescent="0.25">
      <c r="A361" s="3">
        <v>44033</v>
      </c>
      <c r="B361">
        <v>9112642</v>
      </c>
      <c r="C361">
        <v>10915782</v>
      </c>
      <c r="D361">
        <v>10061129</v>
      </c>
      <c r="E361">
        <v>11514745</v>
      </c>
      <c r="F361">
        <v>9831234</v>
      </c>
      <c r="G361">
        <v>11545447</v>
      </c>
      <c r="H361">
        <v>11157519</v>
      </c>
      <c r="I361">
        <v>11395498</v>
      </c>
      <c r="K361" s="5">
        <f t="shared" si="48"/>
        <v>4.3787243162896061E-5</v>
      </c>
      <c r="L361" s="5">
        <f t="shared" si="49"/>
        <v>-5.7910071747147018E-4</v>
      </c>
      <c r="M361" s="5">
        <f t="shared" si="50"/>
        <v>-7.531251266299499E-4</v>
      </c>
      <c r="N361" s="5">
        <f t="shared" si="51"/>
        <v>0</v>
      </c>
      <c r="O361" s="5">
        <f t="shared" si="52"/>
        <v>4.3943515493527485E-5</v>
      </c>
      <c r="P361" s="5">
        <f t="shared" si="53"/>
        <v>-5.7911363066420751E-4</v>
      </c>
      <c r="Q361" s="5">
        <f t="shared" si="54"/>
        <v>-7.531840834739123E-4</v>
      </c>
      <c r="R361" s="5">
        <f t="shared" si="54"/>
        <v>0</v>
      </c>
      <c r="T361" s="7">
        <f t="shared" si="56"/>
        <v>106.81299880460611</v>
      </c>
      <c r="U361" s="4">
        <f t="shared" si="55"/>
        <v>-3.2209909994788954E-4</v>
      </c>
      <c r="V361" s="5">
        <f>T361/MAX($T$14:T361)-1</f>
        <v>-1.9694786220299632E-2</v>
      </c>
      <c r="Y361" s="3" t="s">
        <v>24</v>
      </c>
      <c r="Z361" s="3">
        <v>44034</v>
      </c>
      <c r="AA361" s="3">
        <v>11395498</v>
      </c>
      <c r="AB361" s="3"/>
      <c r="AD361" s="3"/>
    </row>
    <row r="362" spans="1:30" x14ac:dyDescent="0.25">
      <c r="A362" s="3">
        <v>44034</v>
      </c>
      <c r="B362">
        <v>9053232</v>
      </c>
      <c r="C362">
        <v>10823802</v>
      </c>
      <c r="D362">
        <v>10001468</v>
      </c>
      <c r="E362">
        <v>11514745</v>
      </c>
      <c r="F362">
        <v>9767138</v>
      </c>
      <c r="G362">
        <v>11448161</v>
      </c>
      <c r="H362">
        <v>11091357</v>
      </c>
      <c r="I362">
        <v>11395498</v>
      </c>
      <c r="K362" s="5">
        <f t="shared" si="48"/>
        <v>-6.5195143186794757E-3</v>
      </c>
      <c r="L362" s="5">
        <f t="shared" si="49"/>
        <v>-8.4263317094460666E-3</v>
      </c>
      <c r="M362" s="5">
        <f t="shared" si="50"/>
        <v>-5.9298514113078626E-3</v>
      </c>
      <c r="N362" s="5">
        <f t="shared" si="51"/>
        <v>0</v>
      </c>
      <c r="O362" s="5">
        <f t="shared" si="52"/>
        <v>-6.5196291737130707E-3</v>
      </c>
      <c r="P362" s="5">
        <f t="shared" si="53"/>
        <v>-8.426351963678802E-3</v>
      </c>
      <c r="Q362" s="5">
        <f t="shared" si="54"/>
        <v>-5.9298128911992043E-3</v>
      </c>
      <c r="R362" s="5">
        <f t="shared" si="54"/>
        <v>0</v>
      </c>
      <c r="T362" s="7">
        <f t="shared" si="56"/>
        <v>106.25554855357304</v>
      </c>
      <c r="U362" s="4">
        <f t="shared" si="55"/>
        <v>-5.2189364335030602E-3</v>
      </c>
      <c r="V362" s="5">
        <f>T362/MAX($T$14:T362)-1</f>
        <v>-2.4810936816447526E-2</v>
      </c>
      <c r="Y362" s="3" t="s">
        <v>24</v>
      </c>
      <c r="Z362" s="3">
        <v>44035</v>
      </c>
      <c r="AA362" s="3">
        <v>11395498</v>
      </c>
      <c r="AB362" s="3"/>
      <c r="AD362" s="3"/>
    </row>
    <row r="363" spans="1:30" x14ac:dyDescent="0.25">
      <c r="A363" s="3">
        <v>44035</v>
      </c>
      <c r="B363">
        <v>9020077</v>
      </c>
      <c r="C363">
        <v>10710909</v>
      </c>
      <c r="D363">
        <v>9892505</v>
      </c>
      <c r="E363">
        <v>11431974</v>
      </c>
      <c r="F363">
        <v>9744429</v>
      </c>
      <c r="G363">
        <v>11413695</v>
      </c>
      <c r="H363">
        <v>11055275</v>
      </c>
      <c r="I363">
        <v>11395498</v>
      </c>
      <c r="K363" s="5">
        <f t="shared" si="48"/>
        <v>-3.6622280308291622E-3</v>
      </c>
      <c r="L363" s="5">
        <f t="shared" si="49"/>
        <v>-1.0430068842722684E-2</v>
      </c>
      <c r="M363" s="5">
        <f t="shared" si="50"/>
        <v>-1.0894700657943401E-2</v>
      </c>
      <c r="N363" s="5">
        <f t="shared" si="51"/>
        <v>-7.188261659289874E-3</v>
      </c>
      <c r="O363" s="5">
        <f t="shared" si="52"/>
        <v>-2.3250413785491642E-3</v>
      </c>
      <c r="P363" s="5">
        <f t="shared" si="53"/>
        <v>-3.0106145432441389E-3</v>
      </c>
      <c r="Q363" s="5">
        <f t="shared" si="54"/>
        <v>-3.2531637021511184E-3</v>
      </c>
      <c r="R363" s="5">
        <f t="shared" si="54"/>
        <v>0</v>
      </c>
      <c r="T363" s="7">
        <f t="shared" si="56"/>
        <v>105.71412235910552</v>
      </c>
      <c r="U363" s="4">
        <f t="shared" si="55"/>
        <v>-5.0955098518411929E-3</v>
      </c>
      <c r="V363" s="5">
        <f>T363/MAX($T$14:T363)-1</f>
        <v>-2.9780022295307074E-2</v>
      </c>
      <c r="Y363" s="3" t="s">
        <v>24</v>
      </c>
      <c r="Z363" s="3">
        <v>44036</v>
      </c>
      <c r="AA363" s="3">
        <v>11395498</v>
      </c>
      <c r="AB363" s="3"/>
      <c r="AD363" s="3"/>
    </row>
    <row r="364" spans="1:30" x14ac:dyDescent="0.25">
      <c r="A364" s="3">
        <v>44036</v>
      </c>
      <c r="B364">
        <v>8984759</v>
      </c>
      <c r="C364">
        <v>10710909</v>
      </c>
      <c r="D364">
        <v>9892505</v>
      </c>
      <c r="E364">
        <v>11431974</v>
      </c>
      <c r="F364">
        <v>9663813</v>
      </c>
      <c r="G364">
        <v>11368456</v>
      </c>
      <c r="H364">
        <v>11010161</v>
      </c>
      <c r="I364">
        <v>11395498</v>
      </c>
      <c r="K364" s="5">
        <f t="shared" si="48"/>
        <v>-3.9154876394070781E-3</v>
      </c>
      <c r="L364" s="5">
        <f t="shared" si="49"/>
        <v>0</v>
      </c>
      <c r="M364" s="5">
        <f t="shared" si="50"/>
        <v>0</v>
      </c>
      <c r="N364" s="5">
        <f t="shared" si="51"/>
        <v>0</v>
      </c>
      <c r="O364" s="5">
        <f t="shared" si="52"/>
        <v>-8.2730347771018398E-3</v>
      </c>
      <c r="P364" s="5">
        <f t="shared" si="53"/>
        <v>-3.9635718319089852E-3</v>
      </c>
      <c r="Q364" s="5">
        <f t="shared" si="54"/>
        <v>-4.0807668737322667E-3</v>
      </c>
      <c r="R364" s="5">
        <f t="shared" si="54"/>
        <v>0</v>
      </c>
      <c r="T364" s="7">
        <f t="shared" si="56"/>
        <v>105.44675996456279</v>
      </c>
      <c r="U364" s="4">
        <f t="shared" si="55"/>
        <v>-2.5291076402687712E-3</v>
      </c>
      <c r="V364" s="5">
        <f>T364/MAX($T$14:T364)-1</f>
        <v>-3.2233813053661464E-2</v>
      </c>
      <c r="Y364" s="3" t="s">
        <v>24</v>
      </c>
      <c r="Z364" s="3">
        <v>44039</v>
      </c>
      <c r="AA364" s="3">
        <v>11395498</v>
      </c>
      <c r="AB364" s="3"/>
      <c r="AD364" s="3"/>
    </row>
    <row r="365" spans="1:30" x14ac:dyDescent="0.25">
      <c r="A365" s="3">
        <v>44039</v>
      </c>
      <c r="B365">
        <v>8963274</v>
      </c>
      <c r="C365">
        <v>10693084</v>
      </c>
      <c r="D365">
        <v>9884882</v>
      </c>
      <c r="E365">
        <v>11431974</v>
      </c>
      <c r="F365">
        <v>9640704</v>
      </c>
      <c r="G365">
        <v>11349537</v>
      </c>
      <c r="H365">
        <v>11001677</v>
      </c>
      <c r="I365">
        <v>11395498</v>
      </c>
      <c r="K365" s="5">
        <f t="shared" si="48"/>
        <v>-2.3912717080113444E-3</v>
      </c>
      <c r="L365" s="5">
        <f t="shared" si="49"/>
        <v>-1.6641911531505293E-3</v>
      </c>
      <c r="M365" s="5">
        <f t="shared" si="50"/>
        <v>-7.7058338610902499E-4</v>
      </c>
      <c r="N365" s="5">
        <f t="shared" si="51"/>
        <v>0</v>
      </c>
      <c r="O365" s="5">
        <f t="shared" si="52"/>
        <v>-2.3912921328258507E-3</v>
      </c>
      <c r="P365" s="5">
        <f t="shared" si="53"/>
        <v>-1.6641661805262276E-3</v>
      </c>
      <c r="Q365" s="5">
        <f t="shared" si="54"/>
        <v>-7.7056093911798129E-4</v>
      </c>
      <c r="R365" s="5">
        <f t="shared" si="54"/>
        <v>0</v>
      </c>
      <c r="T365" s="7">
        <f t="shared" si="56"/>
        <v>105.31953758532362</v>
      </c>
      <c r="U365" s="4">
        <f t="shared" si="55"/>
        <v>-1.2065081874676198E-3</v>
      </c>
      <c r="V365" s="5">
        <f>T365/MAX($T$14:T365)-1</f>
        <v>-3.3401430881766503E-2</v>
      </c>
      <c r="Y365" s="3" t="s">
        <v>24</v>
      </c>
      <c r="Z365" s="3">
        <v>44040</v>
      </c>
      <c r="AA365" s="3">
        <v>11414166</v>
      </c>
      <c r="AB365" s="3"/>
      <c r="AD365" s="3"/>
    </row>
    <row r="366" spans="1:30" x14ac:dyDescent="0.25">
      <c r="A366" s="3">
        <v>44040</v>
      </c>
      <c r="B366">
        <v>8987096</v>
      </c>
      <c r="C366">
        <v>10690541</v>
      </c>
      <c r="D366">
        <v>9895981</v>
      </c>
      <c r="E366">
        <v>11450702</v>
      </c>
      <c r="F366">
        <v>9666326</v>
      </c>
      <c r="G366">
        <v>11346838</v>
      </c>
      <c r="H366">
        <v>11014030</v>
      </c>
      <c r="I366">
        <v>11414166</v>
      </c>
      <c r="K366" s="5">
        <f t="shared" si="48"/>
        <v>2.6577342163143225E-3</v>
      </c>
      <c r="L366" s="5">
        <f t="shared" si="49"/>
        <v>-2.3781726581406648E-4</v>
      </c>
      <c r="M366" s="5">
        <f t="shared" si="50"/>
        <v>1.1228257454161117E-3</v>
      </c>
      <c r="N366" s="5">
        <f t="shared" si="51"/>
        <v>1.6382122632538909E-3</v>
      </c>
      <c r="O366" s="5">
        <f t="shared" si="52"/>
        <v>2.6576897288828061E-3</v>
      </c>
      <c r="P366" s="5">
        <f t="shared" si="53"/>
        <v>-2.378070576799507E-4</v>
      </c>
      <c r="Q366" s="5">
        <f t="shared" si="54"/>
        <v>1.1228288196427627E-3</v>
      </c>
      <c r="R366" s="5">
        <f t="shared" si="54"/>
        <v>1.6381908013147761E-3</v>
      </c>
      <c r="T366" s="7">
        <f t="shared" si="56"/>
        <v>105.45595083710303</v>
      </c>
      <c r="U366" s="4">
        <f t="shared" si="55"/>
        <v>1.2952321564163316E-3</v>
      </c>
      <c r="V366" s="5">
        <f>T366/MAX($T$14:T366)-1</f>
        <v>-3.214946133269847E-2</v>
      </c>
      <c r="Y366" s="3" t="s">
        <v>24</v>
      </c>
      <c r="Z366" s="3">
        <v>44041</v>
      </c>
      <c r="AA366" s="3">
        <v>11443025</v>
      </c>
      <c r="AB366" s="3"/>
      <c r="AD366" s="3"/>
    </row>
    <row r="367" spans="1:30" x14ac:dyDescent="0.25">
      <c r="A367" s="3">
        <v>44041</v>
      </c>
      <c r="B367">
        <v>8980449</v>
      </c>
      <c r="C367">
        <v>10756019</v>
      </c>
      <c r="D367">
        <v>9890977</v>
      </c>
      <c r="E367">
        <v>11479653</v>
      </c>
      <c r="F367">
        <v>9659177</v>
      </c>
      <c r="G367">
        <v>11416336</v>
      </c>
      <c r="H367">
        <v>11008461</v>
      </c>
      <c r="I367">
        <v>11443025</v>
      </c>
      <c r="K367" s="5">
        <f t="shared" si="48"/>
        <v>-7.3961600054117671E-4</v>
      </c>
      <c r="L367" s="5">
        <f t="shared" si="49"/>
        <v>6.1248537375235834E-3</v>
      </c>
      <c r="M367" s="5">
        <f t="shared" si="50"/>
        <v>-5.0565982291195244E-4</v>
      </c>
      <c r="N367" s="5">
        <f t="shared" si="51"/>
        <v>2.5283166045191319E-3</v>
      </c>
      <c r="O367" s="5">
        <f t="shared" si="52"/>
        <v>-7.395777878792531E-4</v>
      </c>
      <c r="P367" s="5">
        <f t="shared" si="53"/>
        <v>6.1248781378564487E-3</v>
      </c>
      <c r="Q367" s="5">
        <f t="shared" si="54"/>
        <v>-5.0562782196883482E-4</v>
      </c>
      <c r="R367" s="5">
        <f t="shared" si="54"/>
        <v>2.5283494212366975E-3</v>
      </c>
      <c r="T367" s="7">
        <f t="shared" si="56"/>
        <v>105.65125415693286</v>
      </c>
      <c r="U367" s="4">
        <f t="shared" si="55"/>
        <v>1.8519895584793306E-3</v>
      </c>
      <c r="V367" s="5">
        <f>T367/MAX($T$14:T367)-1</f>
        <v>-3.0357012240917913E-2</v>
      </c>
      <c r="Y367" s="3" t="s">
        <v>24</v>
      </c>
      <c r="Z367" s="3">
        <v>44042</v>
      </c>
      <c r="AA367" s="3">
        <v>11372180</v>
      </c>
      <c r="AB367" s="3"/>
      <c r="AD367" s="3"/>
    </row>
    <row r="368" spans="1:30" x14ac:dyDescent="0.25">
      <c r="A368" s="3">
        <v>44042</v>
      </c>
      <c r="B368">
        <v>8936734</v>
      </c>
      <c r="C368">
        <v>10765484</v>
      </c>
      <c r="D368">
        <v>9948503</v>
      </c>
      <c r="E368">
        <v>11640501</v>
      </c>
      <c r="F368">
        <v>9653211</v>
      </c>
      <c r="G368">
        <v>11367239</v>
      </c>
      <c r="H368">
        <v>10957021</v>
      </c>
      <c r="I368">
        <v>11372180</v>
      </c>
      <c r="K368" s="5">
        <f t="shared" si="48"/>
        <v>-4.8677966992518584E-3</v>
      </c>
      <c r="L368" s="5">
        <f t="shared" si="49"/>
        <v>8.7997241358528377E-4</v>
      </c>
      <c r="M368" s="5">
        <f t="shared" si="50"/>
        <v>5.8160078625195677E-3</v>
      </c>
      <c r="N368" s="5">
        <f t="shared" si="51"/>
        <v>1.4011573346337292E-2</v>
      </c>
      <c r="O368" s="5">
        <f t="shared" si="52"/>
        <v>-6.1765096550148169E-4</v>
      </c>
      <c r="P368" s="5">
        <f t="shared" si="53"/>
        <v>-4.3005917134885108E-3</v>
      </c>
      <c r="Q368" s="5">
        <f t="shared" si="54"/>
        <v>-4.672769427079726E-3</v>
      </c>
      <c r="R368" s="5">
        <f t="shared" si="54"/>
        <v>-6.1911076835015066E-3</v>
      </c>
      <c r="T368" s="7">
        <f t="shared" si="56"/>
        <v>105.65201533636447</v>
      </c>
      <c r="U368" s="4">
        <f t="shared" si="55"/>
        <v>7.2046417023824416E-6</v>
      </c>
      <c r="V368" s="5">
        <f>T368/MAX($T$14:T368)-1</f>
        <v>-3.0350026310611899E-2</v>
      </c>
      <c r="Y368" s="3" t="s">
        <v>24</v>
      </c>
      <c r="Z368" s="3">
        <v>44043</v>
      </c>
      <c r="AA368" s="3">
        <v>11376215</v>
      </c>
      <c r="AB368" s="3"/>
      <c r="AD368" s="3"/>
    </row>
    <row r="369" spans="1:30" x14ac:dyDescent="0.25">
      <c r="A369" s="3">
        <v>44043</v>
      </c>
      <c r="B369">
        <v>8927165</v>
      </c>
      <c r="C369">
        <v>10765484</v>
      </c>
      <c r="D369">
        <v>9948503</v>
      </c>
      <c r="E369">
        <v>11640501</v>
      </c>
      <c r="F369">
        <v>9646366</v>
      </c>
      <c r="G369">
        <v>11371352</v>
      </c>
      <c r="H369">
        <v>10961071</v>
      </c>
      <c r="I369">
        <v>11376215</v>
      </c>
      <c r="K369" s="5">
        <f t="shared" si="48"/>
        <v>-1.0707491125953039E-3</v>
      </c>
      <c r="L369" s="5">
        <f t="shared" si="49"/>
        <v>0</v>
      </c>
      <c r="M369" s="5">
        <f t="shared" si="50"/>
        <v>0</v>
      </c>
      <c r="N369" s="5">
        <f t="shared" si="51"/>
        <v>0</v>
      </c>
      <c r="O369" s="5">
        <f t="shared" si="52"/>
        <v>-7.0909047776956946E-4</v>
      </c>
      <c r="P369" s="5">
        <f t="shared" si="53"/>
        <v>3.618292885370078E-4</v>
      </c>
      <c r="Q369" s="5">
        <f t="shared" si="54"/>
        <v>3.6962601422407815E-4</v>
      </c>
      <c r="R369" s="5">
        <f t="shared" si="54"/>
        <v>3.5481323721575642E-4</v>
      </c>
      <c r="T369" s="7">
        <f t="shared" si="56"/>
        <v>105.64285568895791</v>
      </c>
      <c r="U369" s="4">
        <f t="shared" si="55"/>
        <v>-8.6696381298503877E-5</v>
      </c>
      <c r="V369" s="5">
        <f>T369/MAX($T$14:T369)-1</f>
        <v>-3.043409145445708E-2</v>
      </c>
      <c r="Y369" s="3" t="s">
        <v>24</v>
      </c>
      <c r="Z369" s="3">
        <v>44047</v>
      </c>
      <c r="AA369" s="3">
        <v>11395347</v>
      </c>
      <c r="AB369" s="3"/>
      <c r="AD369" s="3"/>
    </row>
    <row r="370" spans="1:30" x14ac:dyDescent="0.25">
      <c r="A370" s="3">
        <v>44047</v>
      </c>
      <c r="B370">
        <v>8988042</v>
      </c>
      <c r="C370">
        <v>10811715</v>
      </c>
      <c r="D370">
        <v>9963775</v>
      </c>
      <c r="E370">
        <v>11660078</v>
      </c>
      <c r="F370">
        <v>9712146</v>
      </c>
      <c r="G370">
        <v>11420186</v>
      </c>
      <c r="H370">
        <v>10977898</v>
      </c>
      <c r="I370">
        <v>11395347</v>
      </c>
      <c r="K370" s="5">
        <f t="shared" si="48"/>
        <v>6.8192981758485871E-3</v>
      </c>
      <c r="L370" s="5">
        <f t="shared" si="49"/>
        <v>4.2943726450199726E-3</v>
      </c>
      <c r="M370" s="5">
        <f t="shared" si="50"/>
        <v>1.5351053319279107E-3</v>
      </c>
      <c r="N370" s="5">
        <f t="shared" si="51"/>
        <v>1.6818004654610696E-3</v>
      </c>
      <c r="O370" s="5">
        <f t="shared" si="52"/>
        <v>6.8191482678554571E-3</v>
      </c>
      <c r="P370" s="5">
        <f t="shared" si="53"/>
        <v>4.2944761537591081E-3</v>
      </c>
      <c r="Q370" s="5">
        <f t="shared" si="54"/>
        <v>1.5351602046915769E-3</v>
      </c>
      <c r="R370" s="5">
        <f t="shared" si="54"/>
        <v>1.6817544323837197E-3</v>
      </c>
      <c r="T370" s="7">
        <f t="shared" si="56"/>
        <v>106.02133595237594</v>
      </c>
      <c r="U370" s="4">
        <f t="shared" si="55"/>
        <v>3.5826394596184252E-3</v>
      </c>
      <c r="V370" s="5">
        <f>T370/MAX($T$14:T370)-1</f>
        <v>-2.696048637180104E-2</v>
      </c>
      <c r="Y370" s="3" t="s">
        <v>24</v>
      </c>
      <c r="Z370" s="3">
        <v>44048</v>
      </c>
      <c r="AA370" s="3">
        <v>11405305</v>
      </c>
      <c r="AB370" s="3"/>
      <c r="AD370" s="3"/>
    </row>
    <row r="371" spans="1:30" x14ac:dyDescent="0.25">
      <c r="A371" s="3">
        <v>44048</v>
      </c>
      <c r="B371">
        <v>8980690</v>
      </c>
      <c r="C371">
        <v>10826399</v>
      </c>
      <c r="D371">
        <v>9959271</v>
      </c>
      <c r="E371">
        <v>11670267</v>
      </c>
      <c r="F371">
        <v>9704202</v>
      </c>
      <c r="G371">
        <v>11435696</v>
      </c>
      <c r="H371">
        <v>10972934</v>
      </c>
      <c r="I371">
        <v>11405305</v>
      </c>
      <c r="K371" s="5">
        <f t="shared" si="48"/>
        <v>-8.1797570594355218E-4</v>
      </c>
      <c r="L371" s="5">
        <f t="shared" si="49"/>
        <v>1.3581564071933894E-3</v>
      </c>
      <c r="M371" s="5">
        <f t="shared" si="50"/>
        <v>-4.5203750586497726E-4</v>
      </c>
      <c r="N371" s="5">
        <f t="shared" si="51"/>
        <v>8.7383634997983961E-4</v>
      </c>
      <c r="O371" s="5">
        <f t="shared" si="52"/>
        <v>-8.1794487026864982E-4</v>
      </c>
      <c r="P371" s="5">
        <f t="shared" si="53"/>
        <v>1.3581214876885461E-3</v>
      </c>
      <c r="Q371" s="5">
        <f t="shared" si="54"/>
        <v>-4.5218128279200798E-4</v>
      </c>
      <c r="R371" s="5">
        <f t="shared" si="54"/>
        <v>8.738654470110685E-4</v>
      </c>
      <c r="T371" s="7">
        <f t="shared" si="56"/>
        <v>106.04683196757944</v>
      </c>
      <c r="U371" s="4">
        <f t="shared" si="55"/>
        <v>2.4048004087545705E-4</v>
      </c>
      <c r="V371" s="5">
        <f>T371/MAX($T$14:T371)-1</f>
        <v>-2.6726489789790309E-2</v>
      </c>
      <c r="Y371" s="3" t="s">
        <v>24</v>
      </c>
      <c r="Z371" s="3">
        <v>44049</v>
      </c>
      <c r="AA371" s="3">
        <v>11371947</v>
      </c>
      <c r="AB371" s="3"/>
      <c r="AD371" s="3"/>
    </row>
    <row r="372" spans="1:30" x14ac:dyDescent="0.25">
      <c r="A372" s="3">
        <v>44049</v>
      </c>
      <c r="B372">
        <v>8932612</v>
      </c>
      <c r="C372">
        <v>10747924</v>
      </c>
      <c r="D372">
        <v>9896027</v>
      </c>
      <c r="E372">
        <v>11536325</v>
      </c>
      <c r="F372">
        <v>9682582</v>
      </c>
      <c r="G372">
        <v>11403444</v>
      </c>
      <c r="H372">
        <v>10945050</v>
      </c>
      <c r="I372">
        <v>11371947</v>
      </c>
      <c r="K372" s="5">
        <f t="shared" si="48"/>
        <v>-5.3534862020624407E-3</v>
      </c>
      <c r="L372" s="5">
        <f t="shared" si="49"/>
        <v>-7.2484858538836017E-3</v>
      </c>
      <c r="M372" s="5">
        <f t="shared" si="50"/>
        <v>-6.3502639902056623E-3</v>
      </c>
      <c r="N372" s="5">
        <f t="shared" si="51"/>
        <v>-1.1477200992916492E-2</v>
      </c>
      <c r="O372" s="5">
        <f t="shared" si="52"/>
        <v>-2.2279008619152663E-3</v>
      </c>
      <c r="P372" s="5">
        <f t="shared" si="53"/>
        <v>-2.8202918300731517E-3</v>
      </c>
      <c r="Q372" s="5">
        <f t="shared" si="54"/>
        <v>-2.5411617348650717E-3</v>
      </c>
      <c r="R372" s="5">
        <f t="shared" si="54"/>
        <v>-2.924779302263314E-3</v>
      </c>
      <c r="T372" s="7">
        <f t="shared" si="56"/>
        <v>105.50408997140363</v>
      </c>
      <c r="U372" s="4">
        <f t="shared" si="55"/>
        <v>-5.117946346023125E-3</v>
      </c>
      <c r="V372" s="5">
        <f>T372/MAX($T$14:T372)-1</f>
        <v>-3.1707651395051717E-2</v>
      </c>
      <c r="Y372" s="3" t="s">
        <v>24</v>
      </c>
      <c r="Z372" s="3">
        <v>44050</v>
      </c>
      <c r="AA372" s="3">
        <v>11362929</v>
      </c>
      <c r="AB372" s="3"/>
      <c r="AD372" s="3"/>
    </row>
    <row r="373" spans="1:30" x14ac:dyDescent="0.25">
      <c r="A373" s="3">
        <v>44050</v>
      </c>
      <c r="B373">
        <v>8924886</v>
      </c>
      <c r="C373">
        <v>10747924</v>
      </c>
      <c r="D373">
        <v>9896027</v>
      </c>
      <c r="E373">
        <v>11536325</v>
      </c>
      <c r="F373">
        <v>9658153</v>
      </c>
      <c r="G373">
        <v>11384520</v>
      </c>
      <c r="H373">
        <v>10936371</v>
      </c>
      <c r="I373">
        <v>11362929</v>
      </c>
      <c r="K373" s="5">
        <f t="shared" si="48"/>
        <v>-8.6492058537857019E-4</v>
      </c>
      <c r="L373" s="5">
        <f t="shared" si="49"/>
        <v>0</v>
      </c>
      <c r="M373" s="5">
        <f t="shared" si="50"/>
        <v>0</v>
      </c>
      <c r="N373" s="5">
        <f t="shared" si="51"/>
        <v>0</v>
      </c>
      <c r="O373" s="5">
        <f t="shared" si="52"/>
        <v>-2.5229840552860594E-3</v>
      </c>
      <c r="P373" s="5">
        <f t="shared" si="53"/>
        <v>-1.6594986567215475E-3</v>
      </c>
      <c r="Q373" s="5">
        <f t="shared" si="54"/>
        <v>-7.9296120163907524E-4</v>
      </c>
      <c r="R373" s="5">
        <f t="shared" si="54"/>
        <v>-7.9300404759186094E-4</v>
      </c>
      <c r="T373" s="7">
        <f t="shared" si="56"/>
        <v>105.41660903240916</v>
      </c>
      <c r="U373" s="4">
        <f t="shared" si="55"/>
        <v>-8.2917106832713916E-4</v>
      </c>
      <c r="V373" s="5">
        <f>T373/MAX($T$14:T373)-1</f>
        <v>-3.2510531396197528E-2</v>
      </c>
      <c r="Y373" s="3" t="s">
        <v>24</v>
      </c>
      <c r="Z373" s="3">
        <v>44053</v>
      </c>
      <c r="AA373" s="3">
        <v>11362929</v>
      </c>
      <c r="AB373" s="3"/>
      <c r="AD373" s="3"/>
    </row>
    <row r="374" spans="1:30" x14ac:dyDescent="0.25">
      <c r="A374" s="3">
        <v>44053</v>
      </c>
      <c r="B374">
        <v>8925600</v>
      </c>
      <c r="C374">
        <v>10747924</v>
      </c>
      <c r="D374">
        <v>9881007</v>
      </c>
      <c r="E374">
        <v>11536325</v>
      </c>
      <c r="F374">
        <v>9658925</v>
      </c>
      <c r="G374">
        <v>11384520</v>
      </c>
      <c r="H374">
        <v>10919771</v>
      </c>
      <c r="I374">
        <v>11362929</v>
      </c>
      <c r="K374" s="5">
        <f t="shared" si="48"/>
        <v>8.000102186178637E-5</v>
      </c>
      <c r="L374" s="5">
        <f t="shared" si="49"/>
        <v>0</v>
      </c>
      <c r="M374" s="5">
        <f t="shared" si="50"/>
        <v>-1.5177808225462774E-3</v>
      </c>
      <c r="N374" s="5">
        <f t="shared" si="51"/>
        <v>0</v>
      </c>
      <c r="O374" s="5">
        <f t="shared" si="52"/>
        <v>7.9932467418997177E-5</v>
      </c>
      <c r="P374" s="5">
        <f t="shared" si="53"/>
        <v>0</v>
      </c>
      <c r="Q374" s="5">
        <f t="shared" si="54"/>
        <v>-1.5178709646920252E-3</v>
      </c>
      <c r="R374" s="5">
        <f t="shared" si="54"/>
        <v>0</v>
      </c>
      <c r="T374" s="7">
        <f t="shared" si="56"/>
        <v>105.37871547347126</v>
      </c>
      <c r="U374" s="4">
        <f t="shared" si="55"/>
        <v>-3.5946478724468989E-4</v>
      </c>
      <c r="V374" s="5">
        <f>T374/MAX($T$14:T374)-1</f>
        <v>-3.2858309792190732E-2</v>
      </c>
      <c r="Y374" s="3" t="s">
        <v>24</v>
      </c>
      <c r="Z374" s="3">
        <v>44054</v>
      </c>
      <c r="AA374" s="3">
        <v>11362929</v>
      </c>
      <c r="AB374" s="3"/>
      <c r="AD374" s="3"/>
    </row>
    <row r="375" spans="1:30" x14ac:dyDescent="0.25">
      <c r="A375" s="3">
        <v>44054</v>
      </c>
      <c r="B375">
        <v>8942724</v>
      </c>
      <c r="C375">
        <v>10729839</v>
      </c>
      <c r="D375">
        <v>9898362</v>
      </c>
      <c r="E375">
        <v>11536325</v>
      </c>
      <c r="F375">
        <v>9677456</v>
      </c>
      <c r="G375">
        <v>11365363</v>
      </c>
      <c r="H375">
        <v>10938951</v>
      </c>
      <c r="I375">
        <v>11362929</v>
      </c>
      <c r="K375" s="5">
        <f t="shared" si="48"/>
        <v>1.9185264856143025E-3</v>
      </c>
      <c r="L375" s="5">
        <f t="shared" si="49"/>
        <v>-1.6826505286043902E-3</v>
      </c>
      <c r="M375" s="5">
        <f t="shared" si="50"/>
        <v>1.7563999296832389E-3</v>
      </c>
      <c r="N375" s="5">
        <f t="shared" si="51"/>
        <v>0</v>
      </c>
      <c r="O375" s="5">
        <f t="shared" si="52"/>
        <v>1.9185364830971441E-3</v>
      </c>
      <c r="P375" s="5">
        <f t="shared" si="53"/>
        <v>-1.6827235579541799E-3</v>
      </c>
      <c r="Q375" s="5">
        <f t="shared" si="54"/>
        <v>1.7564470903281837E-3</v>
      </c>
      <c r="R375" s="5">
        <f t="shared" si="54"/>
        <v>0</v>
      </c>
      <c r="T375" s="7">
        <f t="shared" si="56"/>
        <v>105.43120113286226</v>
      </c>
      <c r="U375" s="4">
        <f t="shared" si="55"/>
        <v>4.9806698777053737E-4</v>
      </c>
      <c r="V375" s="5">
        <f>T375/MAX($T$14:T375)-1</f>
        <v>-3.2376608443801635E-2</v>
      </c>
      <c r="Y375" s="3" t="s">
        <v>24</v>
      </c>
      <c r="Z375" s="3">
        <v>44055</v>
      </c>
      <c r="AA375" s="3">
        <v>11355228</v>
      </c>
      <c r="AB375" s="3"/>
      <c r="AD375" s="3"/>
    </row>
    <row r="376" spans="1:30" x14ac:dyDescent="0.25">
      <c r="A376" s="3">
        <v>44055</v>
      </c>
      <c r="B376">
        <v>8963358</v>
      </c>
      <c r="C376">
        <v>10765326</v>
      </c>
      <c r="D376">
        <v>9898362</v>
      </c>
      <c r="E376">
        <v>11528506</v>
      </c>
      <c r="F376">
        <v>9699785</v>
      </c>
      <c r="G376">
        <v>11402953</v>
      </c>
      <c r="H376">
        <v>10938951</v>
      </c>
      <c r="I376">
        <v>11355228</v>
      </c>
      <c r="K376" s="5">
        <f t="shared" si="48"/>
        <v>2.3073506461790405E-3</v>
      </c>
      <c r="L376" s="5">
        <f t="shared" si="49"/>
        <v>3.3073189634997835E-3</v>
      </c>
      <c r="M376" s="5">
        <f t="shared" si="50"/>
        <v>0</v>
      </c>
      <c r="N376" s="5">
        <f t="shared" si="51"/>
        <v>-6.7777216747966218E-4</v>
      </c>
      <c r="O376" s="5">
        <f t="shared" si="52"/>
        <v>2.3073212629434181E-3</v>
      </c>
      <c r="P376" s="5">
        <f t="shared" si="53"/>
        <v>3.3074174577618631E-3</v>
      </c>
      <c r="Q376" s="5">
        <f t="shared" si="54"/>
        <v>0</v>
      </c>
      <c r="R376" s="5">
        <f t="shared" si="54"/>
        <v>-6.7773018734873514E-4</v>
      </c>
      <c r="T376" s="7">
        <f t="shared" si="56"/>
        <v>105.56132835372173</v>
      </c>
      <c r="U376" s="4">
        <f t="shared" si="55"/>
        <v>1.2342382469444635E-3</v>
      </c>
      <c r="V376" s="5">
        <f>T376/MAX($T$14:T376)-1</f>
        <v>-3.1182330645304845E-2</v>
      </c>
      <c r="Y376" s="3" t="s">
        <v>24</v>
      </c>
      <c r="Z376" s="3">
        <v>44056</v>
      </c>
      <c r="AA376" s="3">
        <v>11366589</v>
      </c>
      <c r="AB376" s="3"/>
      <c r="AD376" s="3"/>
    </row>
    <row r="377" spans="1:30" x14ac:dyDescent="0.25">
      <c r="A377" s="3">
        <v>44056</v>
      </c>
      <c r="B377">
        <v>8990668</v>
      </c>
      <c r="C377">
        <v>10730626</v>
      </c>
      <c r="D377">
        <v>9852840</v>
      </c>
      <c r="E377">
        <v>11482005</v>
      </c>
      <c r="F377">
        <v>9709135</v>
      </c>
      <c r="G377">
        <v>11401972</v>
      </c>
      <c r="H377">
        <v>10938951</v>
      </c>
      <c r="I377">
        <v>11366589</v>
      </c>
      <c r="K377" s="5">
        <f t="shared" si="48"/>
        <v>3.0468491830852873E-3</v>
      </c>
      <c r="L377" s="5">
        <f t="shared" si="49"/>
        <v>-3.2233115838758986E-3</v>
      </c>
      <c r="M377" s="5">
        <f t="shared" si="50"/>
        <v>-4.5989427341615041E-3</v>
      </c>
      <c r="N377" s="5">
        <f t="shared" si="51"/>
        <v>-4.0335668819533321E-3</v>
      </c>
      <c r="O377" s="5">
        <f t="shared" si="52"/>
        <v>9.6393889142909472E-4</v>
      </c>
      <c r="P377" s="5">
        <f t="shared" si="53"/>
        <v>-8.6030346700516347E-5</v>
      </c>
      <c r="Q377" s="5">
        <f t="shared" si="54"/>
        <v>0</v>
      </c>
      <c r="R377" s="5">
        <f t="shared" si="54"/>
        <v>1.0005083121185088E-3</v>
      </c>
      <c r="T377" s="7">
        <f t="shared" si="56"/>
        <v>105.46987852760617</v>
      </c>
      <c r="U377" s="4">
        <f t="shared" si="55"/>
        <v>-8.6631939500729505E-4</v>
      </c>
      <c r="V377" s="5">
        <f>T377/MAX($T$14:T377)-1</f>
        <v>-3.2021636182492541E-2</v>
      </c>
      <c r="Y377" s="3" t="s">
        <v>24</v>
      </c>
      <c r="Z377" s="3">
        <v>44057</v>
      </c>
      <c r="AA377" s="3">
        <v>11384864</v>
      </c>
      <c r="AB377" s="3"/>
      <c r="AD377" s="3"/>
    </row>
    <row r="378" spans="1:30" x14ac:dyDescent="0.25">
      <c r="A378" s="3">
        <v>44057</v>
      </c>
      <c r="B378">
        <v>9005124</v>
      </c>
      <c r="C378">
        <v>10775823</v>
      </c>
      <c r="D378">
        <v>9868682</v>
      </c>
      <c r="E378">
        <v>11500466</v>
      </c>
      <c r="F378">
        <v>9724746</v>
      </c>
      <c r="G378">
        <v>11442353</v>
      </c>
      <c r="H378">
        <v>10956539</v>
      </c>
      <c r="I378">
        <v>11384864</v>
      </c>
      <c r="K378" s="5">
        <f t="shared" si="48"/>
        <v>1.6078894249014208E-3</v>
      </c>
      <c r="L378" s="5">
        <f t="shared" si="49"/>
        <v>4.2119630299295441E-3</v>
      </c>
      <c r="M378" s="5">
        <f t="shared" si="50"/>
        <v>1.6078612866949893E-3</v>
      </c>
      <c r="N378" s="5">
        <f t="shared" si="51"/>
        <v>1.6078202369707029E-3</v>
      </c>
      <c r="O378" s="5">
        <f t="shared" si="52"/>
        <v>1.6078672301909069E-3</v>
      </c>
      <c r="P378" s="5">
        <f t="shared" si="53"/>
        <v>3.5415803511884558E-3</v>
      </c>
      <c r="Q378" s="5">
        <f t="shared" si="54"/>
        <v>1.607832414643795E-3</v>
      </c>
      <c r="R378" s="5">
        <f t="shared" si="54"/>
        <v>1.6077822467233105E-3</v>
      </c>
      <c r="T378" s="7">
        <f t="shared" si="56"/>
        <v>105.69928337382647</v>
      </c>
      <c r="U378" s="4">
        <f t="shared" si="55"/>
        <v>2.1750745276553907E-3</v>
      </c>
      <c r="V378" s="5">
        <f>T378/MAX($T$14:T378)-1</f>
        <v>-2.991621110003162E-2</v>
      </c>
      <c r="Y378" s="3" t="s">
        <v>24</v>
      </c>
      <c r="Z378" s="3">
        <v>44060</v>
      </c>
      <c r="AA378" s="3">
        <v>11349259</v>
      </c>
      <c r="AB378" s="3"/>
      <c r="AD378" s="3"/>
    </row>
    <row r="379" spans="1:30" x14ac:dyDescent="0.25">
      <c r="A379" s="3">
        <v>44060</v>
      </c>
      <c r="B379">
        <v>8925257</v>
      </c>
      <c r="C379">
        <v>10739742</v>
      </c>
      <c r="D379">
        <v>9837818</v>
      </c>
      <c r="E379">
        <v>11464499</v>
      </c>
      <c r="F379">
        <v>9638497</v>
      </c>
      <c r="G379">
        <v>11404040</v>
      </c>
      <c r="H379">
        <v>10922272</v>
      </c>
      <c r="I379">
        <v>11349259</v>
      </c>
      <c r="K379" s="5">
        <f t="shared" si="48"/>
        <v>-8.869061658673405E-3</v>
      </c>
      <c r="L379" s="5">
        <f t="shared" si="49"/>
        <v>-3.3483289397013838E-3</v>
      </c>
      <c r="M379" s="5">
        <f t="shared" si="50"/>
        <v>-3.1274693013717547E-3</v>
      </c>
      <c r="N379" s="5">
        <f t="shared" si="51"/>
        <v>-3.1274384881447848E-3</v>
      </c>
      <c r="O379" s="5">
        <f t="shared" si="52"/>
        <v>-8.869023417166888E-3</v>
      </c>
      <c r="P379" s="5">
        <f t="shared" si="53"/>
        <v>-3.3483497668704842E-3</v>
      </c>
      <c r="Q379" s="5">
        <f t="shared" si="54"/>
        <v>-3.1275387236791019E-3</v>
      </c>
      <c r="R379" s="5">
        <f t="shared" si="54"/>
        <v>-3.1273979206075664E-3</v>
      </c>
      <c r="T379" s="7">
        <f t="shared" si="56"/>
        <v>105.21115604720389</v>
      </c>
      <c r="U379" s="4">
        <f t="shared" si="55"/>
        <v>-4.6180760270269211E-3</v>
      </c>
      <c r="V379" s="5">
        <f>T379/MAX($T$14:T379)-1</f>
        <v>-3.4396131789757978E-2</v>
      </c>
      <c r="Y379" s="3" t="s">
        <v>24</v>
      </c>
      <c r="Z379" s="3">
        <v>44061</v>
      </c>
      <c r="AA379" s="3">
        <v>11360760</v>
      </c>
      <c r="AB379" s="3"/>
      <c r="AD379" s="3"/>
    </row>
    <row r="380" spans="1:30" x14ac:dyDescent="0.25">
      <c r="A380" s="3">
        <v>44061</v>
      </c>
      <c r="B380">
        <v>8985876</v>
      </c>
      <c r="C380">
        <v>10775240</v>
      </c>
      <c r="D380">
        <v>9870335</v>
      </c>
      <c r="E380">
        <v>11476116</v>
      </c>
      <c r="F380">
        <v>9703961</v>
      </c>
      <c r="G380">
        <v>11441734</v>
      </c>
      <c r="H380">
        <v>10958374</v>
      </c>
      <c r="I380">
        <v>11360760</v>
      </c>
      <c r="K380" s="5">
        <f t="shared" si="48"/>
        <v>6.7918492431087163E-3</v>
      </c>
      <c r="L380" s="5">
        <f t="shared" si="49"/>
        <v>3.3052935536068695E-3</v>
      </c>
      <c r="M380" s="5">
        <f t="shared" si="50"/>
        <v>3.3053061156447239E-3</v>
      </c>
      <c r="N380" s="5">
        <f t="shared" si="51"/>
        <v>1.0133020204372567E-3</v>
      </c>
      <c r="O380" s="5">
        <f t="shared" si="52"/>
        <v>6.7919303185963731E-3</v>
      </c>
      <c r="P380" s="5">
        <f t="shared" si="53"/>
        <v>3.3053198690990993E-3</v>
      </c>
      <c r="Q380" s="5">
        <f t="shared" si="54"/>
        <v>3.3053562482239229E-3</v>
      </c>
      <c r="R380" s="5">
        <f t="shared" si="54"/>
        <v>1.0133701239878334E-3</v>
      </c>
      <c r="T380" s="7">
        <f t="shared" si="56"/>
        <v>105.59033346974707</v>
      </c>
      <c r="U380" s="4">
        <f t="shared" si="55"/>
        <v>3.6039659365880994E-3</v>
      </c>
      <c r="V380" s="5">
        <f>T380/MAX($T$14:T380)-1</f>
        <v>-3.0916128340490512E-2</v>
      </c>
      <c r="Y380" s="3" t="s">
        <v>24</v>
      </c>
      <c r="Z380" s="3">
        <v>44062</v>
      </c>
      <c r="AA380" s="3">
        <v>11388198</v>
      </c>
      <c r="AB380" s="3"/>
      <c r="AD380" s="3"/>
    </row>
    <row r="381" spans="1:30" x14ac:dyDescent="0.25">
      <c r="A381" s="3">
        <v>44062</v>
      </c>
      <c r="B381">
        <v>9016857</v>
      </c>
      <c r="C381">
        <v>10806327</v>
      </c>
      <c r="D381">
        <v>9898811</v>
      </c>
      <c r="E381">
        <v>11503833</v>
      </c>
      <c r="F381">
        <v>9737417</v>
      </c>
      <c r="G381">
        <v>11474744</v>
      </c>
      <c r="H381">
        <v>10989989</v>
      </c>
      <c r="I381">
        <v>11388198</v>
      </c>
      <c r="K381" s="5">
        <f t="shared" si="48"/>
        <v>3.4477439929061493E-3</v>
      </c>
      <c r="L381" s="5">
        <f t="shared" si="49"/>
        <v>2.8850401475977172E-3</v>
      </c>
      <c r="M381" s="5">
        <f t="shared" si="50"/>
        <v>2.8850084622253913E-3</v>
      </c>
      <c r="N381" s="5">
        <f t="shared" si="51"/>
        <v>2.4151899475397531E-3</v>
      </c>
      <c r="O381" s="5">
        <f t="shared" si="52"/>
        <v>3.4476643094505377E-3</v>
      </c>
      <c r="P381" s="5">
        <f t="shared" si="53"/>
        <v>2.8850522132397582E-3</v>
      </c>
      <c r="Q381" s="5">
        <f t="shared" si="54"/>
        <v>2.8850083050642183E-3</v>
      </c>
      <c r="R381" s="5">
        <f t="shared" si="54"/>
        <v>2.4151553241156254E-3</v>
      </c>
      <c r="T381" s="7">
        <f t="shared" si="56"/>
        <v>105.89741474489459</v>
      </c>
      <c r="U381" s="4">
        <f t="shared" si="55"/>
        <v>2.9082328377673938E-3</v>
      </c>
      <c r="V381" s="5">
        <f>T381/MAX($T$14:T381)-1</f>
        <v>-2.809780680237961E-2</v>
      </c>
      <c r="Y381" s="3" t="s">
        <v>24</v>
      </c>
      <c r="Z381" s="3">
        <v>44063</v>
      </c>
      <c r="AA381" s="3">
        <v>11388198</v>
      </c>
      <c r="AB381" s="3"/>
      <c r="AD381" s="3"/>
    </row>
    <row r="382" spans="1:30" x14ac:dyDescent="0.25">
      <c r="A382" s="3">
        <v>44063</v>
      </c>
      <c r="B382">
        <v>9016857</v>
      </c>
      <c r="C382">
        <v>10752295</v>
      </c>
      <c r="D382">
        <v>9898811</v>
      </c>
      <c r="E382">
        <v>11503833</v>
      </c>
      <c r="F382">
        <v>9727789</v>
      </c>
      <c r="G382">
        <v>11474744</v>
      </c>
      <c r="H382">
        <v>10989989</v>
      </c>
      <c r="I382">
        <v>11388198</v>
      </c>
      <c r="K382" s="5">
        <f t="shared" si="48"/>
        <v>0</v>
      </c>
      <c r="L382" s="5">
        <f t="shared" si="49"/>
        <v>-5.0000337765089276E-3</v>
      </c>
      <c r="M382" s="5">
        <f t="shared" si="50"/>
        <v>0</v>
      </c>
      <c r="N382" s="5">
        <f t="shared" si="51"/>
        <v>0</v>
      </c>
      <c r="O382" s="5">
        <f t="shared" si="52"/>
        <v>-9.8876324183305719E-4</v>
      </c>
      <c r="P382" s="5">
        <f t="shared" si="53"/>
        <v>0</v>
      </c>
      <c r="Q382" s="5">
        <f t="shared" si="54"/>
        <v>0</v>
      </c>
      <c r="R382" s="5">
        <f t="shared" si="54"/>
        <v>0</v>
      </c>
      <c r="T382" s="7">
        <f t="shared" si="56"/>
        <v>105.8181399796853</v>
      </c>
      <c r="U382" s="4">
        <f t="shared" si="55"/>
        <v>-7.4859962729274809E-4</v>
      </c>
      <c r="V382" s="5">
        <f>T382/MAX($T$14:T382)-1</f>
        <v>-2.8825372421972362E-2</v>
      </c>
      <c r="Y382" s="3" t="s">
        <v>24</v>
      </c>
      <c r="Z382" s="3">
        <v>44064</v>
      </c>
      <c r="AA382" s="3">
        <v>11388198</v>
      </c>
      <c r="AB382" s="3"/>
      <c r="AD382" s="3"/>
    </row>
    <row r="383" spans="1:30" x14ac:dyDescent="0.25">
      <c r="A383" s="3">
        <v>44064</v>
      </c>
      <c r="B383">
        <v>9016857</v>
      </c>
      <c r="C383">
        <v>10752295</v>
      </c>
      <c r="D383">
        <v>9898811</v>
      </c>
      <c r="E383">
        <v>11503833</v>
      </c>
      <c r="F383">
        <v>9743050</v>
      </c>
      <c r="G383">
        <v>11474744</v>
      </c>
      <c r="H383">
        <v>10989989</v>
      </c>
      <c r="I383">
        <v>11388198</v>
      </c>
      <c r="K383" s="5">
        <f t="shared" si="48"/>
        <v>0</v>
      </c>
      <c r="L383" s="5">
        <f t="shared" si="49"/>
        <v>0</v>
      </c>
      <c r="M383" s="5">
        <f t="shared" si="50"/>
        <v>0</v>
      </c>
      <c r="N383" s="5">
        <f t="shared" si="51"/>
        <v>0</v>
      </c>
      <c r="O383" s="5">
        <f t="shared" si="52"/>
        <v>1.5688045865303035E-3</v>
      </c>
      <c r="P383" s="5">
        <f t="shared" si="53"/>
        <v>0</v>
      </c>
      <c r="Q383" s="5">
        <f t="shared" si="54"/>
        <v>0</v>
      </c>
      <c r="R383" s="5">
        <f t="shared" si="54"/>
        <v>0</v>
      </c>
      <c r="T383" s="7">
        <f t="shared" si="56"/>
        <v>105.83889097760257</v>
      </c>
      <c r="U383" s="4">
        <f t="shared" si="55"/>
        <v>1.9610057331628794E-4</v>
      </c>
      <c r="V383" s="5">
        <f>T383/MAX($T$14:T383)-1</f>
        <v>-2.8634924520714033E-2</v>
      </c>
      <c r="Y383" s="3" t="s">
        <v>24</v>
      </c>
      <c r="Z383" s="3">
        <v>44067</v>
      </c>
      <c r="AA383" s="3">
        <v>11383466</v>
      </c>
      <c r="AB383" s="3"/>
      <c r="AD383" s="3"/>
    </row>
    <row r="384" spans="1:30" x14ac:dyDescent="0.25">
      <c r="A384" s="3">
        <v>44067</v>
      </c>
      <c r="B384">
        <v>9010554</v>
      </c>
      <c r="C384">
        <v>10744780</v>
      </c>
      <c r="D384">
        <v>9891892</v>
      </c>
      <c r="E384">
        <v>11499053</v>
      </c>
      <c r="F384">
        <v>9736239</v>
      </c>
      <c r="G384">
        <v>11466723</v>
      </c>
      <c r="H384">
        <v>10982307</v>
      </c>
      <c r="I384">
        <v>11383466</v>
      </c>
      <c r="K384" s="5">
        <f t="shared" si="48"/>
        <v>-6.9902406126653993E-4</v>
      </c>
      <c r="L384" s="5">
        <f t="shared" si="49"/>
        <v>-6.9892055603015812E-4</v>
      </c>
      <c r="M384" s="5">
        <f t="shared" si="50"/>
        <v>-6.9897283623254758E-4</v>
      </c>
      <c r="N384" s="5">
        <f t="shared" si="51"/>
        <v>-4.1551368139647327E-4</v>
      </c>
      <c r="O384" s="5">
        <f t="shared" si="52"/>
        <v>-6.9906240858863544E-4</v>
      </c>
      <c r="P384" s="5">
        <f t="shared" si="53"/>
        <v>-6.9901341589839738E-4</v>
      </c>
      <c r="Q384" s="5">
        <f t="shared" si="54"/>
        <v>-6.989997897177691E-4</v>
      </c>
      <c r="R384" s="5">
        <f t="shared" si="54"/>
        <v>-4.1551788966087688E-4</v>
      </c>
      <c r="T384" s="7">
        <f t="shared" si="56"/>
        <v>105.77241059823947</v>
      </c>
      <c r="U384" s="4">
        <f t="shared" si="55"/>
        <v>-6.2812807984892471E-4</v>
      </c>
      <c r="V384" s="5">
        <f>T384/MAX($T$14:T384)-1</f>
        <v>-2.9245066200407122E-2</v>
      </c>
      <c r="Y384" s="3" t="s">
        <v>24</v>
      </c>
      <c r="Z384" s="3">
        <v>44068</v>
      </c>
      <c r="AA384" s="3">
        <v>11370388</v>
      </c>
      <c r="AB384" s="3"/>
      <c r="AD384" s="3"/>
    </row>
    <row r="385" spans="1:30" x14ac:dyDescent="0.25">
      <c r="A385" s="3">
        <v>44068</v>
      </c>
      <c r="B385">
        <v>9004794</v>
      </c>
      <c r="C385">
        <v>10737911</v>
      </c>
      <c r="D385">
        <v>9886484</v>
      </c>
      <c r="E385">
        <v>11485842</v>
      </c>
      <c r="F385">
        <v>9730015</v>
      </c>
      <c r="G385">
        <v>11459393</v>
      </c>
      <c r="H385">
        <v>10976303</v>
      </c>
      <c r="I385">
        <v>11370388</v>
      </c>
      <c r="K385" s="5">
        <f t="shared" si="48"/>
        <v>-6.3925037239664917E-4</v>
      </c>
      <c r="L385" s="5">
        <f t="shared" si="49"/>
        <v>-6.3928717014216652E-4</v>
      </c>
      <c r="M385" s="5">
        <f t="shared" si="50"/>
        <v>-5.4671037653863941E-4</v>
      </c>
      <c r="N385" s="5">
        <f t="shared" si="51"/>
        <v>-1.1488772162367988E-3</v>
      </c>
      <c r="O385" s="5">
        <f t="shared" si="52"/>
        <v>-6.3926121780699674E-4</v>
      </c>
      <c r="P385" s="5">
        <f t="shared" si="53"/>
        <v>-6.3924104558910066E-4</v>
      </c>
      <c r="Q385" s="5">
        <f t="shared" si="54"/>
        <v>-5.4669751992908466E-4</v>
      </c>
      <c r="R385" s="5">
        <f t="shared" si="54"/>
        <v>-1.1488592314502499E-3</v>
      </c>
      <c r="T385" s="7">
        <f t="shared" si="56"/>
        <v>105.69376637620982</v>
      </c>
      <c r="U385" s="4">
        <f t="shared" si="55"/>
        <v>-7.4352301876121074E-4</v>
      </c>
      <c r="V385" s="5">
        <f>T385/MAX($T$14:T385)-1</f>
        <v>-2.9966844839263151E-2</v>
      </c>
      <c r="Y385" s="3" t="s">
        <v>24</v>
      </c>
      <c r="Z385" s="3">
        <v>44069</v>
      </c>
      <c r="AA385" s="3">
        <v>11370607</v>
      </c>
      <c r="AB385" s="3"/>
      <c r="AD385" s="3"/>
    </row>
    <row r="386" spans="1:30" x14ac:dyDescent="0.25">
      <c r="A386" s="3">
        <v>44069</v>
      </c>
      <c r="B386">
        <v>8972798</v>
      </c>
      <c r="C386">
        <v>10738308</v>
      </c>
      <c r="D386">
        <v>9878969</v>
      </c>
      <c r="E386">
        <v>11486063</v>
      </c>
      <c r="F386">
        <v>9695443</v>
      </c>
      <c r="G386">
        <v>11459816</v>
      </c>
      <c r="H386">
        <v>10967959</v>
      </c>
      <c r="I386">
        <v>11370607</v>
      </c>
      <c r="K386" s="5">
        <f t="shared" si="48"/>
        <v>-3.5532184300940406E-3</v>
      </c>
      <c r="L386" s="5">
        <f t="shared" si="49"/>
        <v>3.697180950745782E-5</v>
      </c>
      <c r="M386" s="5">
        <f t="shared" si="50"/>
        <v>-7.6012867668628914E-4</v>
      </c>
      <c r="N386" s="5">
        <f t="shared" si="51"/>
        <v>1.9241079582954512E-5</v>
      </c>
      <c r="O386" s="5">
        <f t="shared" si="52"/>
        <v>-3.5531291575603419E-3</v>
      </c>
      <c r="P386" s="5">
        <f t="shared" si="53"/>
        <v>3.6912949926692917E-5</v>
      </c>
      <c r="Q386" s="5">
        <f t="shared" si="54"/>
        <v>-7.6018309625747182E-4</v>
      </c>
      <c r="R386" s="5">
        <f t="shared" si="54"/>
        <v>1.9260556455957811E-5</v>
      </c>
      <c r="T386" s="7">
        <f t="shared" si="56"/>
        <v>105.58127817900493</v>
      </c>
      <c r="U386" s="4">
        <f t="shared" si="55"/>
        <v>-1.064284120640635E-3</v>
      </c>
      <c r="V386" s="5">
        <f>T386/MAX($T$14:T386)-1</f>
        <v>-3.0999235722795615E-2</v>
      </c>
      <c r="Y386" s="3" t="s">
        <v>24</v>
      </c>
      <c r="Z386" s="3">
        <v>44070</v>
      </c>
      <c r="AA386" s="3">
        <v>11386873</v>
      </c>
      <c r="AB386" s="3"/>
      <c r="AD386" s="3"/>
    </row>
    <row r="387" spans="1:30" x14ac:dyDescent="0.25">
      <c r="A387" s="3">
        <v>44070</v>
      </c>
      <c r="B387">
        <v>8975448</v>
      </c>
      <c r="C387">
        <v>10753669</v>
      </c>
      <c r="D387">
        <v>9891181</v>
      </c>
      <c r="E387">
        <v>11502494</v>
      </c>
      <c r="F387">
        <v>9698306</v>
      </c>
      <c r="G387">
        <v>11476210</v>
      </c>
      <c r="H387">
        <v>10981518</v>
      </c>
      <c r="I387">
        <v>11386873</v>
      </c>
      <c r="K387" s="5">
        <f t="shared" si="48"/>
        <v>2.9533708437434747E-4</v>
      </c>
      <c r="L387" s="5">
        <f t="shared" si="49"/>
        <v>1.4304860691274346E-3</v>
      </c>
      <c r="M387" s="5">
        <f t="shared" si="50"/>
        <v>1.2361613848570485E-3</v>
      </c>
      <c r="N387" s="5">
        <f t="shared" si="51"/>
        <v>1.4305162700221086E-3</v>
      </c>
      <c r="O387" s="5">
        <f t="shared" si="52"/>
        <v>2.9529336617217794E-4</v>
      </c>
      <c r="P387" s="5">
        <f t="shared" si="53"/>
        <v>1.4305639811320603E-3</v>
      </c>
      <c r="Q387" s="5">
        <f t="shared" si="54"/>
        <v>1.2362372981153946E-3</v>
      </c>
      <c r="R387" s="5">
        <f t="shared" si="54"/>
        <v>1.430530489709092E-3</v>
      </c>
      <c r="T387" s="7">
        <f t="shared" si="56"/>
        <v>105.69722128226483</v>
      </c>
      <c r="U387" s="4">
        <f t="shared" si="55"/>
        <v>1.098140742938708E-3</v>
      </c>
      <c r="V387" s="5">
        <f>T387/MAX($T$14:T387)-1</f>
        <v>-2.9935136503604132E-2</v>
      </c>
      <c r="Y387" s="3" t="s">
        <v>24</v>
      </c>
      <c r="Z387" s="3">
        <v>44071</v>
      </c>
      <c r="AA387" s="3">
        <v>11386873</v>
      </c>
      <c r="AB387" s="3"/>
      <c r="AD387" s="3"/>
    </row>
    <row r="388" spans="1:30" x14ac:dyDescent="0.25">
      <c r="A388" s="3">
        <v>44071</v>
      </c>
      <c r="B388">
        <v>8974346</v>
      </c>
      <c r="C388">
        <v>10740486</v>
      </c>
      <c r="D388">
        <v>9879055</v>
      </c>
      <c r="E388">
        <v>11502494</v>
      </c>
      <c r="F388">
        <v>9697115</v>
      </c>
      <c r="G388">
        <v>11462141</v>
      </c>
      <c r="H388">
        <v>10968055</v>
      </c>
      <c r="I388">
        <v>11386873</v>
      </c>
      <c r="K388" s="5">
        <f t="shared" si="48"/>
        <v>-1.2277938661109378E-4</v>
      </c>
      <c r="L388" s="5">
        <f t="shared" si="49"/>
        <v>-1.2259071764251228E-3</v>
      </c>
      <c r="M388" s="5">
        <f t="shared" si="50"/>
        <v>-1.2259405626082742E-3</v>
      </c>
      <c r="N388" s="5">
        <f t="shared" si="51"/>
        <v>0</v>
      </c>
      <c r="O388" s="5">
        <f t="shared" si="52"/>
        <v>-1.228049517101315E-4</v>
      </c>
      <c r="P388" s="5">
        <f t="shared" si="53"/>
        <v>-1.2259273749782862E-3</v>
      </c>
      <c r="Q388" s="5">
        <f t="shared" si="54"/>
        <v>-1.2259689416345143E-3</v>
      </c>
      <c r="R388" s="5">
        <f t="shared" si="54"/>
        <v>0</v>
      </c>
      <c r="T388" s="7">
        <f t="shared" si="56"/>
        <v>105.62918756942581</v>
      </c>
      <c r="U388" s="4">
        <f t="shared" si="55"/>
        <v>-6.4366604924592785E-4</v>
      </c>
      <c r="V388" s="5">
        <f>T388/MAX($T$14:T388)-1</f>
        <v>-3.0559534321803139E-2</v>
      </c>
      <c r="Y388" s="3" t="s">
        <v>24</v>
      </c>
      <c r="Z388" s="3">
        <v>44074</v>
      </c>
      <c r="AA388" s="3">
        <v>11556580</v>
      </c>
      <c r="AB388" s="3"/>
      <c r="AD388" s="3"/>
    </row>
    <row r="389" spans="1:30" x14ac:dyDescent="0.25">
      <c r="A389" s="3">
        <v>44074</v>
      </c>
      <c r="B389">
        <v>8957442</v>
      </c>
      <c r="C389">
        <v>11174287</v>
      </c>
      <c r="D389">
        <v>10082057</v>
      </c>
      <c r="E389">
        <v>11673925</v>
      </c>
      <c r="F389">
        <v>9678850</v>
      </c>
      <c r="G389">
        <v>11925089</v>
      </c>
      <c r="H389">
        <v>11193435</v>
      </c>
      <c r="I389">
        <v>11556580</v>
      </c>
      <c r="K389" s="5">
        <f t="shared" si="48"/>
        <v>-1.8835912945633915E-3</v>
      </c>
      <c r="L389" s="5">
        <f t="shared" si="49"/>
        <v>4.0389326888932153E-2</v>
      </c>
      <c r="M389" s="5">
        <f t="shared" si="50"/>
        <v>2.0548726573543785E-2</v>
      </c>
      <c r="N389" s="5">
        <f t="shared" si="51"/>
        <v>1.4903811295185143E-2</v>
      </c>
      <c r="O389" s="5">
        <f t="shared" si="52"/>
        <v>-1.8835499011820023E-3</v>
      </c>
      <c r="P389" s="5">
        <f t="shared" si="53"/>
        <v>4.0389312956453871E-2</v>
      </c>
      <c r="Q389" s="5">
        <f t="shared" si="54"/>
        <v>2.054876639477099E-2</v>
      </c>
      <c r="R389" s="5">
        <f t="shared" si="54"/>
        <v>1.4903740473789506E-2</v>
      </c>
      <c r="T389" s="7">
        <f t="shared" si="56"/>
        <v>107.58222560768071</v>
      </c>
      <c r="U389" s="4">
        <f t="shared" si="55"/>
        <v>1.8489567923366257E-2</v>
      </c>
      <c r="V389" s="5">
        <f>T389/MAX($T$14:T389)-1</f>
        <v>-1.2634998983986123E-2</v>
      </c>
      <c r="Y389" s="3" t="s">
        <v>24</v>
      </c>
      <c r="Z389" s="3">
        <v>44075</v>
      </c>
      <c r="AA389" s="3">
        <v>11455287</v>
      </c>
      <c r="AB389" s="3"/>
      <c r="AD389" s="3"/>
    </row>
    <row r="390" spans="1:30" x14ac:dyDescent="0.25">
      <c r="A390" s="3">
        <v>44075</v>
      </c>
      <c r="B390">
        <v>8934579</v>
      </c>
      <c r="C390">
        <v>11089181</v>
      </c>
      <c r="D390">
        <v>10016596</v>
      </c>
      <c r="E390">
        <v>11571604</v>
      </c>
      <c r="F390">
        <v>9654145</v>
      </c>
      <c r="G390">
        <v>11834264</v>
      </c>
      <c r="H390">
        <v>11120758</v>
      </c>
      <c r="I390">
        <v>11455287</v>
      </c>
      <c r="K390" s="5">
        <f t="shared" si="48"/>
        <v>-2.5524027953516271E-3</v>
      </c>
      <c r="L390" s="5">
        <f t="shared" si="49"/>
        <v>-7.6162353803871374E-3</v>
      </c>
      <c r="M390" s="5">
        <f t="shared" si="50"/>
        <v>-6.4928218517312786E-3</v>
      </c>
      <c r="N390" s="5">
        <f t="shared" si="51"/>
        <v>-8.7649183971971745E-3</v>
      </c>
      <c r="O390" s="5">
        <f t="shared" si="52"/>
        <v>-2.5524726594584601E-3</v>
      </c>
      <c r="P390" s="5">
        <f t="shared" si="53"/>
        <v>-7.6162953584665294E-3</v>
      </c>
      <c r="Q390" s="5">
        <f t="shared" si="54"/>
        <v>-6.4928236953177842E-3</v>
      </c>
      <c r="R390" s="5">
        <f t="shared" si="54"/>
        <v>-8.7649633369041302E-3</v>
      </c>
      <c r="T390" s="7">
        <f t="shared" si="56"/>
        <v>106.89836663744323</v>
      </c>
      <c r="U390" s="4">
        <f t="shared" si="55"/>
        <v>-6.3566166843517652E-3</v>
      </c>
      <c r="V390" s="5">
        <f>T390/MAX($T$14:T390)-1</f>
        <v>-1.8911299822989558E-2</v>
      </c>
      <c r="Y390" s="3" t="s">
        <v>24</v>
      </c>
      <c r="Z390" s="3">
        <v>44076</v>
      </c>
      <c r="AA390" s="3">
        <v>11411946</v>
      </c>
      <c r="AB390" s="3"/>
      <c r="AD390" s="3"/>
    </row>
    <row r="391" spans="1:30" x14ac:dyDescent="0.25">
      <c r="A391" s="3">
        <v>44076</v>
      </c>
      <c r="B391">
        <v>8869539</v>
      </c>
      <c r="C391">
        <v>11045085</v>
      </c>
      <c r="D391">
        <v>10000029</v>
      </c>
      <c r="E391">
        <v>11527822</v>
      </c>
      <c r="F391">
        <v>9583868</v>
      </c>
      <c r="G391">
        <v>11787206</v>
      </c>
      <c r="H391">
        <v>11102365</v>
      </c>
      <c r="I391">
        <v>11411946</v>
      </c>
      <c r="K391" s="5">
        <f t="shared" si="48"/>
        <v>-7.2795819478455037E-3</v>
      </c>
      <c r="L391" s="5">
        <f t="shared" si="49"/>
        <v>-3.9764884349889895E-3</v>
      </c>
      <c r="M391" s="5">
        <f t="shared" si="50"/>
        <v>-1.6539550961224281E-3</v>
      </c>
      <c r="N391" s="5">
        <f t="shared" si="51"/>
        <v>-3.7835722688056572E-3</v>
      </c>
      <c r="O391" s="5">
        <f t="shared" si="52"/>
        <v>-7.2794638986674043E-3</v>
      </c>
      <c r="P391" s="5">
        <f t="shared" si="53"/>
        <v>-3.9764196573610633E-3</v>
      </c>
      <c r="Q391" s="5">
        <f t="shared" si="54"/>
        <v>-1.6539340214039022E-3</v>
      </c>
      <c r="R391" s="5">
        <f t="shared" si="54"/>
        <v>-3.7834931590976506E-3</v>
      </c>
      <c r="T391" s="7">
        <f t="shared" si="56"/>
        <v>106.45224088943765</v>
      </c>
      <c r="U391" s="4">
        <f t="shared" si="55"/>
        <v>-4.1733635605365749E-3</v>
      </c>
      <c r="V391" s="5">
        <f>T391/MAX($T$14:T391)-1</f>
        <v>-2.3005739653962465E-2</v>
      </c>
      <c r="Y391" s="3" t="s">
        <v>24</v>
      </c>
      <c r="Z391" s="3">
        <v>44077</v>
      </c>
      <c r="AA391" s="3">
        <v>11399065</v>
      </c>
      <c r="AB391" s="3"/>
      <c r="AD391" s="3"/>
    </row>
    <row r="392" spans="1:30" x14ac:dyDescent="0.25">
      <c r="A392" s="3">
        <v>44077</v>
      </c>
      <c r="B392">
        <v>8823942</v>
      </c>
      <c r="C392">
        <v>10949918</v>
      </c>
      <c r="D392">
        <v>10000029</v>
      </c>
      <c r="E392">
        <v>11514811</v>
      </c>
      <c r="F392">
        <v>9566682</v>
      </c>
      <c r="G392">
        <v>11773902</v>
      </c>
      <c r="H392">
        <v>11102365</v>
      </c>
      <c r="I392">
        <v>11399065</v>
      </c>
      <c r="K392" s="5">
        <f t="shared" si="48"/>
        <v>-5.1408534310520837E-3</v>
      </c>
      <c r="L392" s="5">
        <f t="shared" si="49"/>
        <v>-8.616230658252011E-3</v>
      </c>
      <c r="M392" s="5">
        <f t="shared" si="50"/>
        <v>0</v>
      </c>
      <c r="N392" s="5">
        <f t="shared" si="51"/>
        <v>-1.1286607305351914E-3</v>
      </c>
      <c r="O392" s="5">
        <f t="shared" si="52"/>
        <v>-1.7932216929531508E-3</v>
      </c>
      <c r="P392" s="5">
        <f t="shared" si="53"/>
        <v>-1.1286813855633238E-3</v>
      </c>
      <c r="Q392" s="5">
        <f t="shared" si="54"/>
        <v>0</v>
      </c>
      <c r="R392" s="5">
        <f t="shared" si="54"/>
        <v>-1.1287294910088397E-3</v>
      </c>
      <c r="T392" s="7">
        <f t="shared" si="56"/>
        <v>106.2002634135094</v>
      </c>
      <c r="U392" s="4">
        <f t="shared" si="55"/>
        <v>-2.367047173670575E-3</v>
      </c>
      <c r="V392" s="5">
        <f>T392/MAX($T$14:T392)-1</f>
        <v>-2.5318331156606977E-2</v>
      </c>
      <c r="Y392" s="3" t="s">
        <v>24</v>
      </c>
      <c r="Z392" s="3">
        <v>44078</v>
      </c>
      <c r="AA392" s="3">
        <v>11399065</v>
      </c>
      <c r="AB392" s="3"/>
      <c r="AD392" s="3"/>
    </row>
    <row r="393" spans="1:30" x14ac:dyDescent="0.25">
      <c r="A393" s="3">
        <v>44078</v>
      </c>
      <c r="B393">
        <v>8805095</v>
      </c>
      <c r="C393">
        <v>10927791</v>
      </c>
      <c r="D393">
        <v>9985808</v>
      </c>
      <c r="E393">
        <v>11514811</v>
      </c>
      <c r="F393">
        <v>9591512</v>
      </c>
      <c r="G393">
        <v>11750110</v>
      </c>
      <c r="H393">
        <v>11086575</v>
      </c>
      <c r="I393">
        <v>11399065</v>
      </c>
      <c r="K393" s="5">
        <f t="shared" si="48"/>
        <v>-2.1358934589551515E-3</v>
      </c>
      <c r="L393" s="5">
        <f t="shared" si="49"/>
        <v>-2.0207457261324224E-3</v>
      </c>
      <c r="M393" s="5">
        <f t="shared" si="50"/>
        <v>-1.4220958759220137E-3</v>
      </c>
      <c r="N393" s="5">
        <f t="shared" si="51"/>
        <v>0</v>
      </c>
      <c r="O393" s="5">
        <f t="shared" si="52"/>
        <v>2.5954662232945402E-3</v>
      </c>
      <c r="P393" s="5">
        <f t="shared" si="53"/>
        <v>-2.0207404478141955E-3</v>
      </c>
      <c r="Q393" s="5">
        <f t="shared" si="54"/>
        <v>-1.4222195000794802E-3</v>
      </c>
      <c r="R393" s="5">
        <f t="shared" si="54"/>
        <v>0</v>
      </c>
      <c r="T393" s="7">
        <f t="shared" si="56"/>
        <v>106.11495501478602</v>
      </c>
      <c r="U393" s="4">
        <f t="shared" si="55"/>
        <v>-8.0327859820109038E-4</v>
      </c>
      <c r="V393" s="5">
        <f>T393/MAX($T$14:T393)-1</f>
        <v>-2.6101272081247684E-2</v>
      </c>
      <c r="Y393" s="3" t="s">
        <v>24</v>
      </c>
      <c r="Z393" s="3">
        <v>44081</v>
      </c>
      <c r="AA393" s="3">
        <v>11399065</v>
      </c>
      <c r="AB393" s="3"/>
      <c r="AD393" s="3"/>
    </row>
    <row r="394" spans="1:30" x14ac:dyDescent="0.25">
      <c r="A394" s="3">
        <v>44081</v>
      </c>
      <c r="B394">
        <v>8767969</v>
      </c>
      <c r="C394">
        <v>10894271</v>
      </c>
      <c r="D394">
        <v>9984059</v>
      </c>
      <c r="E394">
        <v>11514811</v>
      </c>
      <c r="F394">
        <v>9551071</v>
      </c>
      <c r="G394">
        <v>11714068</v>
      </c>
      <c r="H394">
        <v>11084634</v>
      </c>
      <c r="I394">
        <v>11399065</v>
      </c>
      <c r="K394" s="5">
        <f t="shared" si="48"/>
        <v>-4.2164224236082015E-3</v>
      </c>
      <c r="L394" s="5">
        <f t="shared" si="49"/>
        <v>-3.0674085915443072E-3</v>
      </c>
      <c r="M394" s="5">
        <f t="shared" si="50"/>
        <v>-1.751485708517686E-4</v>
      </c>
      <c r="N394" s="5">
        <f t="shared" si="51"/>
        <v>0</v>
      </c>
      <c r="O394" s="5">
        <f t="shared" si="52"/>
        <v>-4.2163321069712545E-3</v>
      </c>
      <c r="P394" s="5">
        <f t="shared" si="53"/>
        <v>-3.0673755394630131E-3</v>
      </c>
      <c r="Q394" s="5">
        <f t="shared" si="54"/>
        <v>-1.7507661293048038E-4</v>
      </c>
      <c r="R394" s="5">
        <f t="shared" si="54"/>
        <v>0</v>
      </c>
      <c r="T394" s="7">
        <f t="shared" si="56"/>
        <v>105.91708028486445</v>
      </c>
      <c r="U394" s="4">
        <f t="shared" si="55"/>
        <v>-1.8647204806711282E-3</v>
      </c>
      <c r="V394" s="5">
        <f>T394/MAX($T$14:T394)-1</f>
        <v>-2.7917320985297422E-2</v>
      </c>
      <c r="Y394" s="3" t="s">
        <v>24</v>
      </c>
      <c r="Z394" s="3">
        <v>44082</v>
      </c>
      <c r="AA394" s="3">
        <v>11327333</v>
      </c>
      <c r="AB394" s="3"/>
      <c r="AD394" s="3"/>
    </row>
    <row r="395" spans="1:30" x14ac:dyDescent="0.25">
      <c r="A395" s="3">
        <v>44082</v>
      </c>
      <c r="B395">
        <v>8775238</v>
      </c>
      <c r="C395">
        <v>10833922</v>
      </c>
      <c r="D395">
        <v>9984059</v>
      </c>
      <c r="E395">
        <v>11442350</v>
      </c>
      <c r="F395">
        <v>9558989</v>
      </c>
      <c r="G395">
        <v>11649177</v>
      </c>
      <c r="H395">
        <v>11084634</v>
      </c>
      <c r="I395">
        <v>11327333</v>
      </c>
      <c r="K395" s="5">
        <f t="shared" si="48"/>
        <v>8.2904033990094383E-4</v>
      </c>
      <c r="L395" s="5">
        <f t="shared" si="49"/>
        <v>-5.5395170544224603E-3</v>
      </c>
      <c r="M395" s="5">
        <f t="shared" si="50"/>
        <v>0</v>
      </c>
      <c r="N395" s="5">
        <f t="shared" si="51"/>
        <v>-6.2928518757277008E-3</v>
      </c>
      <c r="O395" s="5">
        <f t="shared" si="52"/>
        <v>8.2901697621129422E-4</v>
      </c>
      <c r="P395" s="5">
        <f t="shared" si="53"/>
        <v>-5.5395785648504337E-3</v>
      </c>
      <c r="Q395" s="5">
        <f t="shared" si="54"/>
        <v>0</v>
      </c>
      <c r="R395" s="5">
        <f t="shared" si="54"/>
        <v>-6.2927968214936403E-3</v>
      </c>
      <c r="T395" s="7">
        <f t="shared" si="56"/>
        <v>105.62571978063653</v>
      </c>
      <c r="U395" s="4">
        <f t="shared" si="55"/>
        <v>-2.7508358750477496E-3</v>
      </c>
      <c r="V395" s="5">
        <f>T395/MAX($T$14:T395)-1</f>
        <v>-3.0591360892243569E-2</v>
      </c>
      <c r="Y395" s="3" t="s">
        <v>24</v>
      </c>
      <c r="Z395" s="3">
        <v>44083</v>
      </c>
      <c r="AA395" s="3">
        <v>11300921</v>
      </c>
      <c r="AB395" s="3"/>
      <c r="AD395" s="3"/>
    </row>
    <row r="396" spans="1:30" x14ac:dyDescent="0.25">
      <c r="A396" s="3">
        <v>44083</v>
      </c>
      <c r="B396">
        <v>8799931</v>
      </c>
      <c r="C396">
        <v>10808484</v>
      </c>
      <c r="D396">
        <v>9984059</v>
      </c>
      <c r="E396">
        <v>11415670</v>
      </c>
      <c r="F396">
        <v>9585887</v>
      </c>
      <c r="G396">
        <v>11621825</v>
      </c>
      <c r="H396">
        <v>11084634</v>
      </c>
      <c r="I396">
        <v>11300921</v>
      </c>
      <c r="K396" s="5">
        <f t="shared" si="48"/>
        <v>2.8139407728884347E-3</v>
      </c>
      <c r="L396" s="5">
        <f t="shared" si="49"/>
        <v>-2.3479954904603861E-3</v>
      </c>
      <c r="M396" s="5">
        <f t="shared" si="50"/>
        <v>0</v>
      </c>
      <c r="N396" s="5">
        <f t="shared" si="51"/>
        <v>-2.3316888576210282E-3</v>
      </c>
      <c r="O396" s="5">
        <f t="shared" si="52"/>
        <v>2.8138959046819512E-3</v>
      </c>
      <c r="P396" s="5">
        <f t="shared" si="53"/>
        <v>-2.3479770287634372E-3</v>
      </c>
      <c r="Q396" s="5">
        <f t="shared" si="54"/>
        <v>0</v>
      </c>
      <c r="R396" s="5">
        <f t="shared" si="54"/>
        <v>-2.3317050889207769E-3</v>
      </c>
      <c r="T396" s="7">
        <f t="shared" si="56"/>
        <v>105.57645159066639</v>
      </c>
      <c r="U396" s="4">
        <f t="shared" si="55"/>
        <v>-4.6644122352440531E-4</v>
      </c>
      <c r="V396" s="5">
        <f>T396/MAX($T$14:T396)-1</f>
        <v>-3.1043533043964233E-2</v>
      </c>
      <c r="Y396" s="3" t="s">
        <v>24</v>
      </c>
      <c r="Z396" s="3">
        <v>44084</v>
      </c>
      <c r="AA396" s="3">
        <v>11305920</v>
      </c>
      <c r="AB396" s="3"/>
      <c r="AD396" s="3"/>
    </row>
    <row r="397" spans="1:30" x14ac:dyDescent="0.25">
      <c r="A397" s="3">
        <v>44084</v>
      </c>
      <c r="B397">
        <v>8797656</v>
      </c>
      <c r="C397">
        <v>10857802</v>
      </c>
      <c r="D397">
        <v>9984059</v>
      </c>
      <c r="E397">
        <v>11436704</v>
      </c>
      <c r="F397">
        <v>9610720</v>
      </c>
      <c r="G397">
        <v>11637328</v>
      </c>
      <c r="H397">
        <v>11089537</v>
      </c>
      <c r="I397">
        <v>11305920</v>
      </c>
      <c r="K397" s="5">
        <f t="shared" si="48"/>
        <v>-2.5852475434184896E-4</v>
      </c>
      <c r="L397" s="5">
        <f t="shared" si="49"/>
        <v>4.5628970723368134E-3</v>
      </c>
      <c r="M397" s="5">
        <f t="shared" si="50"/>
        <v>0</v>
      </c>
      <c r="N397" s="5">
        <f t="shared" si="51"/>
        <v>1.8425550142917579E-3</v>
      </c>
      <c r="O397" s="5">
        <f t="shared" si="52"/>
        <v>2.59057925468964E-3</v>
      </c>
      <c r="P397" s="5">
        <f t="shared" si="53"/>
        <v>1.3339557255422907E-3</v>
      </c>
      <c r="Q397" s="5">
        <f t="shared" si="54"/>
        <v>4.4232403162802747E-4</v>
      </c>
      <c r="R397" s="5">
        <f t="shared" si="54"/>
        <v>4.4235332677744488E-4</v>
      </c>
      <c r="T397" s="7">
        <f t="shared" si="56"/>
        <v>105.72104038436488</v>
      </c>
      <c r="U397" s="4">
        <f t="shared" si="55"/>
        <v>1.3695174588655157E-3</v>
      </c>
      <c r="V397" s="5">
        <f>T397/MAX($T$14:T397)-1</f>
        <v>-2.9716530245587292E-2</v>
      </c>
      <c r="Y397" s="3" t="s">
        <v>24</v>
      </c>
      <c r="Z397" s="3">
        <v>44085</v>
      </c>
      <c r="AA397" s="3">
        <v>11300385</v>
      </c>
      <c r="AB397" s="3"/>
      <c r="AD397" s="3"/>
    </row>
    <row r="398" spans="1:30" x14ac:dyDescent="0.25">
      <c r="A398" s="3">
        <v>44085</v>
      </c>
      <c r="B398">
        <v>8797656</v>
      </c>
      <c r="C398">
        <v>10857802</v>
      </c>
      <c r="D398">
        <v>9984059</v>
      </c>
      <c r="E398">
        <v>11436704</v>
      </c>
      <c r="F398">
        <v>9602126</v>
      </c>
      <c r="G398">
        <v>11626921</v>
      </c>
      <c r="H398">
        <v>11084108</v>
      </c>
      <c r="I398">
        <v>11300385</v>
      </c>
      <c r="K398" s="5">
        <f t="shared" si="48"/>
        <v>0</v>
      </c>
      <c r="L398" s="5">
        <f t="shared" si="49"/>
        <v>0</v>
      </c>
      <c r="M398" s="5">
        <f t="shared" si="50"/>
        <v>0</v>
      </c>
      <c r="N398" s="5">
        <f t="shared" si="51"/>
        <v>0</v>
      </c>
      <c r="O398" s="5">
        <f t="shared" si="52"/>
        <v>-8.9420979905774356E-4</v>
      </c>
      <c r="P398" s="5">
        <f t="shared" si="53"/>
        <v>-8.9427744925640873E-4</v>
      </c>
      <c r="Q398" s="5">
        <f t="shared" si="54"/>
        <v>-4.8956056506233026E-4</v>
      </c>
      <c r="R398" s="5">
        <f t="shared" si="54"/>
        <v>-4.8956652797826905E-4</v>
      </c>
      <c r="T398" s="7">
        <f t="shared" si="56"/>
        <v>105.68446600092103</v>
      </c>
      <c r="U398" s="4">
        <f t="shared" si="55"/>
        <v>-3.4595179266934395E-4</v>
      </c>
      <c r="V398" s="5">
        <f>T398/MAX($T$14:T398)-1</f>
        <v>-3.0052201551346358E-2</v>
      </c>
      <c r="Y398" s="3" t="s">
        <v>24</v>
      </c>
      <c r="Z398" s="3">
        <v>44088</v>
      </c>
      <c r="AA398" s="3">
        <v>11290365</v>
      </c>
      <c r="AB398" s="3"/>
      <c r="AD398" s="3"/>
    </row>
    <row r="399" spans="1:30" x14ac:dyDescent="0.25">
      <c r="A399" s="3">
        <v>44088</v>
      </c>
      <c r="B399">
        <v>8805782</v>
      </c>
      <c r="C399">
        <v>10867829</v>
      </c>
      <c r="D399">
        <v>9975206</v>
      </c>
      <c r="E399">
        <v>11426563</v>
      </c>
      <c r="F399">
        <v>9610994</v>
      </c>
      <c r="G399">
        <v>11637659</v>
      </c>
      <c r="H399">
        <v>11074280</v>
      </c>
      <c r="I399">
        <v>11290365</v>
      </c>
      <c r="K399" s="5">
        <f t="shared" si="48"/>
        <v>9.2365511904524134E-4</v>
      </c>
      <c r="L399" s="5">
        <f t="shared" si="49"/>
        <v>9.2348340852033139E-4</v>
      </c>
      <c r="M399" s="5">
        <f t="shared" si="50"/>
        <v>-8.867135100063539E-4</v>
      </c>
      <c r="N399" s="5">
        <f t="shared" si="51"/>
        <v>-8.8670651964062319E-4</v>
      </c>
      <c r="O399" s="5">
        <f t="shared" si="52"/>
        <v>9.2354547315864899E-4</v>
      </c>
      <c r="P399" s="5">
        <f t="shared" si="53"/>
        <v>9.2354631118585218E-4</v>
      </c>
      <c r="Q399" s="5">
        <f t="shared" si="54"/>
        <v>-8.8667486819871133E-4</v>
      </c>
      <c r="R399" s="5">
        <f t="shared" si="54"/>
        <v>-8.8669545329644883E-4</v>
      </c>
      <c r="T399" s="7">
        <f t="shared" si="56"/>
        <v>105.68641376511115</v>
      </c>
      <c r="U399" s="4">
        <f t="shared" si="55"/>
        <v>1.842999509599208E-5</v>
      </c>
      <c r="V399" s="5">
        <f>T399/MAX($T$14:T399)-1</f>
        <v>-3.0034325418177521E-2</v>
      </c>
      <c r="Y399" s="3" t="s">
        <v>24</v>
      </c>
      <c r="Z399" s="3">
        <v>44089</v>
      </c>
      <c r="AA399" s="3">
        <v>11256165</v>
      </c>
      <c r="AB399" s="3"/>
      <c r="AD399" s="3"/>
    </row>
    <row r="400" spans="1:30" x14ac:dyDescent="0.25">
      <c r="A400" s="3">
        <v>44089</v>
      </c>
      <c r="B400">
        <v>8776639</v>
      </c>
      <c r="C400">
        <v>10826995</v>
      </c>
      <c r="D400">
        <v>9944990</v>
      </c>
      <c r="E400">
        <v>11391950</v>
      </c>
      <c r="F400">
        <v>9579187</v>
      </c>
      <c r="G400">
        <v>11593933</v>
      </c>
      <c r="H400">
        <v>11040735</v>
      </c>
      <c r="I400">
        <v>11256165</v>
      </c>
      <c r="K400" s="5">
        <f t="shared" ref="K400:K463" si="57">B400/B399-1</f>
        <v>-3.3095300337891986E-3</v>
      </c>
      <c r="L400" s="5">
        <f t="shared" ref="L400:L463" si="58">C400/C399-1</f>
        <v>-3.7573281655425284E-3</v>
      </c>
      <c r="M400" s="5">
        <f t="shared" ref="M400:M463" si="59">D400/D399-1</f>
        <v>-3.0291103762669636E-3</v>
      </c>
      <c r="N400" s="5">
        <f t="shared" ref="N400:N463" si="60">E400/E399-1</f>
        <v>-3.02916983873458E-3</v>
      </c>
      <c r="O400" s="5">
        <f t="shared" ref="O400:O463" si="61">F400/F399-1</f>
        <v>-3.3094391693512248E-3</v>
      </c>
      <c r="P400" s="5">
        <f t="shared" ref="P400:P463" si="62">G400/G399-1</f>
        <v>-3.7572848628749655E-3</v>
      </c>
      <c r="Q400" s="5">
        <f t="shared" ref="Q400:R463" si="63">H400/H399-1</f>
        <v>-3.0290908302842423E-3</v>
      </c>
      <c r="R400" s="5">
        <f t="shared" si="63"/>
        <v>-3.0291314762631583E-3</v>
      </c>
      <c r="T400" s="7">
        <f t="shared" si="56"/>
        <v>105.33962910028789</v>
      </c>
      <c r="U400" s="4">
        <f t="shared" ref="U400:U463" si="64">(K400*$K$12%)+(L400*$L$12%)+(M400*$M$12%)+(N400*$N$12%)+(O400*$O$12%)+(P400*$P$12%)+(Q400*$Q$12%)+(R400*$R$12%)</f>
        <v>-3.2812605941383577E-3</v>
      </c>
      <c r="V400" s="5">
        <f>T400/MAX($T$14:T400)-1</f>
        <v>-3.3217035563849695E-2</v>
      </c>
      <c r="Y400" s="3" t="s">
        <v>24</v>
      </c>
      <c r="Z400" s="3">
        <v>44090</v>
      </c>
      <c r="AA400" s="3">
        <v>11262023</v>
      </c>
      <c r="AB400" s="3"/>
      <c r="AD400" s="3"/>
    </row>
    <row r="401" spans="1:30" x14ac:dyDescent="0.25">
      <c r="A401" s="3">
        <v>44090</v>
      </c>
      <c r="B401">
        <v>8799736</v>
      </c>
      <c r="C401">
        <v>10849650</v>
      </c>
      <c r="D401">
        <v>9954293</v>
      </c>
      <c r="E401">
        <v>11397879</v>
      </c>
      <c r="F401">
        <v>9604396</v>
      </c>
      <c r="G401">
        <v>11618192</v>
      </c>
      <c r="H401">
        <v>11051062</v>
      </c>
      <c r="I401">
        <v>11262023</v>
      </c>
      <c r="K401" s="5">
        <f t="shared" si="57"/>
        <v>2.6316452117947087E-3</v>
      </c>
      <c r="L401" s="5">
        <f t="shared" si="58"/>
        <v>2.0924550163734512E-3</v>
      </c>
      <c r="M401" s="5">
        <f t="shared" si="59"/>
        <v>9.3544588782901172E-4</v>
      </c>
      <c r="N401" s="5">
        <f t="shared" si="60"/>
        <v>5.2045523373966951E-4</v>
      </c>
      <c r="O401" s="5">
        <f t="shared" si="61"/>
        <v>2.6316429567561084E-3</v>
      </c>
      <c r="P401" s="5">
        <f t="shared" si="62"/>
        <v>2.0923874581646462E-3</v>
      </c>
      <c r="Q401" s="5">
        <f t="shared" si="63"/>
        <v>9.3535439443126478E-4</v>
      </c>
      <c r="R401" s="5">
        <f t="shared" si="63"/>
        <v>5.2042591770828928E-4</v>
      </c>
      <c r="T401" s="7">
        <f t="shared" si="56"/>
        <v>105.50237635277777</v>
      </c>
      <c r="U401" s="4">
        <f t="shared" si="64"/>
        <v>1.5449765095996437E-3</v>
      </c>
      <c r="V401" s="5">
        <f>T401/MAX($T$14:T401)-1</f>
        <v>-3.1723378593914831E-2</v>
      </c>
      <c r="Y401" s="3" t="s">
        <v>24</v>
      </c>
      <c r="Z401" s="3">
        <v>44091</v>
      </c>
      <c r="AA401" s="3">
        <v>11212991</v>
      </c>
      <c r="AB401" s="3"/>
      <c r="AD401" s="3"/>
    </row>
    <row r="402" spans="1:30" x14ac:dyDescent="0.25">
      <c r="A402" s="3">
        <v>44091</v>
      </c>
      <c r="B402">
        <v>8632142</v>
      </c>
      <c r="C402">
        <v>10643308</v>
      </c>
      <c r="D402">
        <v>9907745</v>
      </c>
      <c r="E402">
        <v>11348255</v>
      </c>
      <c r="F402">
        <v>9495976</v>
      </c>
      <c r="G402">
        <v>11499675</v>
      </c>
      <c r="H402">
        <v>10981036</v>
      </c>
      <c r="I402">
        <v>11212991</v>
      </c>
      <c r="K402" s="5">
        <f t="shared" si="57"/>
        <v>-1.9045344087595395E-2</v>
      </c>
      <c r="L402" s="5">
        <f t="shared" si="58"/>
        <v>-1.9018309346384488E-2</v>
      </c>
      <c r="M402" s="5">
        <f t="shared" si="59"/>
        <v>-4.676173385694038E-3</v>
      </c>
      <c r="N402" s="5">
        <f t="shared" si="60"/>
        <v>-4.3537924906905667E-3</v>
      </c>
      <c r="O402" s="5">
        <f t="shared" si="61"/>
        <v>-1.1288580770722034E-2</v>
      </c>
      <c r="P402" s="5">
        <f t="shared" si="62"/>
        <v>-1.020098480038889E-2</v>
      </c>
      <c r="Q402" s="5">
        <f t="shared" si="63"/>
        <v>-6.3365855697850026E-3</v>
      </c>
      <c r="R402" s="5">
        <f t="shared" si="63"/>
        <v>-4.3537471020970164E-3</v>
      </c>
      <c r="T402" s="7">
        <f t="shared" si="56"/>
        <v>104.45693329231241</v>
      </c>
      <c r="U402" s="4">
        <f t="shared" si="64"/>
        <v>-9.9091896941696789E-3</v>
      </c>
      <c r="V402" s="5">
        <f>T402/MAX($T$14:T402)-1</f>
        <v>-4.131821531185742E-2</v>
      </c>
      <c r="Y402" s="3" t="s">
        <v>24</v>
      </c>
      <c r="Z402" s="3">
        <v>44092</v>
      </c>
      <c r="AA402" s="3">
        <v>11194854</v>
      </c>
      <c r="AB402" s="3"/>
      <c r="AD402" s="3"/>
    </row>
    <row r="403" spans="1:30" x14ac:dyDescent="0.25">
      <c r="A403" s="3">
        <v>44092</v>
      </c>
      <c r="B403">
        <v>8607699</v>
      </c>
      <c r="C403">
        <v>10613171</v>
      </c>
      <c r="D403">
        <v>9907745</v>
      </c>
      <c r="E403">
        <v>11329900</v>
      </c>
      <c r="F403">
        <v>9473922</v>
      </c>
      <c r="G403">
        <v>11457465</v>
      </c>
      <c r="H403">
        <v>10962483</v>
      </c>
      <c r="I403">
        <v>11194854</v>
      </c>
      <c r="K403" s="5">
        <f t="shared" si="57"/>
        <v>-2.8316262637940737E-3</v>
      </c>
      <c r="L403" s="5">
        <f t="shared" si="58"/>
        <v>-2.831544478464787E-3</v>
      </c>
      <c r="M403" s="5">
        <f t="shared" si="59"/>
        <v>0</v>
      </c>
      <c r="N403" s="5">
        <f t="shared" si="60"/>
        <v>-1.6174292875864582E-3</v>
      </c>
      <c r="O403" s="5">
        <f t="shared" si="61"/>
        <v>-2.3224574282832977E-3</v>
      </c>
      <c r="P403" s="5">
        <f t="shared" si="62"/>
        <v>-3.670538515218924E-3</v>
      </c>
      <c r="Q403" s="5">
        <f t="shared" si="63"/>
        <v>-1.689549146364655E-3</v>
      </c>
      <c r="R403" s="5">
        <f t="shared" si="63"/>
        <v>-1.6174988457584583E-3</v>
      </c>
      <c r="T403" s="7">
        <f t="shared" ref="T403:T466" si="65">T402*(1+U403)</f>
        <v>104.24043788973182</v>
      </c>
      <c r="U403" s="4">
        <f t="shared" si="64"/>
        <v>-2.0725804956838317E-3</v>
      </c>
      <c r="V403" s="5">
        <f>T403/MAX($T$14:T403)-1</f>
        <v>-4.3305160480369476E-2</v>
      </c>
      <c r="Y403" s="3" t="s">
        <v>24</v>
      </c>
      <c r="Z403" s="3">
        <v>44095</v>
      </c>
      <c r="AA403" s="3">
        <v>11320125</v>
      </c>
      <c r="AB403" s="3"/>
      <c r="AD403" s="3"/>
    </row>
    <row r="404" spans="1:30" x14ac:dyDescent="0.25">
      <c r="A404" s="3">
        <v>44095</v>
      </c>
      <c r="B404">
        <v>8748097</v>
      </c>
      <c r="C404">
        <v>10779489</v>
      </c>
      <c r="D404">
        <v>10047759</v>
      </c>
      <c r="E404">
        <v>11456682</v>
      </c>
      <c r="F404">
        <v>9628448</v>
      </c>
      <c r="G404">
        <v>11637013</v>
      </c>
      <c r="H404">
        <v>11117402</v>
      </c>
      <c r="I404">
        <v>11320125</v>
      </c>
      <c r="K404" s="5">
        <f t="shared" si="57"/>
        <v>1.631074692551393E-2</v>
      </c>
      <c r="L404" s="5">
        <f t="shared" si="58"/>
        <v>1.567090551918926E-2</v>
      </c>
      <c r="M404" s="5">
        <f t="shared" si="59"/>
        <v>1.4131772668755538E-2</v>
      </c>
      <c r="N404" s="5">
        <f t="shared" si="60"/>
        <v>1.119003698179144E-2</v>
      </c>
      <c r="O404" s="5">
        <f t="shared" si="61"/>
        <v>1.6310668380001392E-2</v>
      </c>
      <c r="P404" s="5">
        <f t="shared" si="62"/>
        <v>1.5670831200444324E-2</v>
      </c>
      <c r="Q404" s="5">
        <f t="shared" si="63"/>
        <v>1.4131743693468035E-2</v>
      </c>
      <c r="R404" s="5">
        <f t="shared" si="63"/>
        <v>1.1190052143601026E-2</v>
      </c>
      <c r="T404" s="7">
        <f t="shared" si="65"/>
        <v>105.73377021326344</v>
      </c>
      <c r="U404" s="4">
        <f t="shared" si="64"/>
        <v>1.4325844689095618E-2</v>
      </c>
      <c r="V404" s="5">
        <f>T404/MAX($T$14:T404)-1</f>
        <v>-2.9599698794551932E-2</v>
      </c>
      <c r="Y404" s="3" t="s">
        <v>24</v>
      </c>
      <c r="Z404" s="3">
        <v>44096</v>
      </c>
      <c r="AA404" s="3">
        <v>11241805</v>
      </c>
      <c r="AB404" s="3"/>
      <c r="AD404" s="3"/>
    </row>
    <row r="405" spans="1:30" x14ac:dyDescent="0.25">
      <c r="A405" s="3">
        <v>44096</v>
      </c>
      <c r="B405">
        <v>8659884</v>
      </c>
      <c r="C405">
        <v>10698864</v>
      </c>
      <c r="D405">
        <v>9972230</v>
      </c>
      <c r="E405">
        <v>11377417</v>
      </c>
      <c r="F405">
        <v>9531358</v>
      </c>
      <c r="G405">
        <v>11549974</v>
      </c>
      <c r="H405">
        <v>11033833</v>
      </c>
      <c r="I405">
        <v>11241805</v>
      </c>
      <c r="K405" s="5">
        <f t="shared" si="57"/>
        <v>-1.0083678770365756E-2</v>
      </c>
      <c r="L405" s="5">
        <f t="shared" si="58"/>
        <v>-7.4794825617429117E-3</v>
      </c>
      <c r="M405" s="5">
        <f t="shared" si="59"/>
        <v>-7.5169995617928587E-3</v>
      </c>
      <c r="N405" s="5">
        <f t="shared" si="60"/>
        <v>-6.9186698208084652E-3</v>
      </c>
      <c r="O405" s="5">
        <f t="shared" si="61"/>
        <v>-1.0083660419623164E-2</v>
      </c>
      <c r="P405" s="5">
        <f t="shared" si="62"/>
        <v>-7.4794966715255873E-3</v>
      </c>
      <c r="Q405" s="5">
        <f t="shared" si="63"/>
        <v>-7.5169540509554267E-3</v>
      </c>
      <c r="R405" s="5">
        <f t="shared" si="63"/>
        <v>-6.9186515166572704E-3</v>
      </c>
      <c r="T405" s="7">
        <f t="shared" si="65"/>
        <v>104.88793185926937</v>
      </c>
      <c r="U405" s="4">
        <f t="shared" si="64"/>
        <v>-7.99969917168393E-3</v>
      </c>
      <c r="V405" s="5">
        <f>T405/MAX($T$14:T405)-1</f>
        <v>-3.7362609280307102E-2</v>
      </c>
      <c r="Y405" s="3" t="s">
        <v>24</v>
      </c>
      <c r="Z405" s="3">
        <v>44097</v>
      </c>
      <c r="AA405" s="3">
        <v>11165973</v>
      </c>
      <c r="AB405" s="3"/>
      <c r="AD405" s="3"/>
    </row>
    <row r="406" spans="1:30" x14ac:dyDescent="0.25">
      <c r="A406" s="3">
        <v>44097</v>
      </c>
      <c r="B406">
        <v>8615987</v>
      </c>
      <c r="C406">
        <v>10673550</v>
      </c>
      <c r="D406">
        <v>9904687</v>
      </c>
      <c r="E406">
        <v>11300670</v>
      </c>
      <c r="F406">
        <v>9483043</v>
      </c>
      <c r="G406">
        <v>11522646</v>
      </c>
      <c r="H406">
        <v>10959100</v>
      </c>
      <c r="I406">
        <v>11165973</v>
      </c>
      <c r="K406" s="5">
        <f t="shared" si="57"/>
        <v>-5.0690055432612846E-3</v>
      </c>
      <c r="L406" s="5">
        <f t="shared" si="58"/>
        <v>-2.3660455913824263E-3</v>
      </c>
      <c r="M406" s="5">
        <f t="shared" si="59"/>
        <v>-6.7731089234804864E-3</v>
      </c>
      <c r="N406" s="5">
        <f t="shared" si="60"/>
        <v>-6.7455556915950732E-3</v>
      </c>
      <c r="O406" s="5">
        <f t="shared" si="61"/>
        <v>-5.0690573158620467E-3</v>
      </c>
      <c r="P406" s="5">
        <f t="shared" si="62"/>
        <v>-2.3660659322696231E-3</v>
      </c>
      <c r="Q406" s="5">
        <f t="shared" si="63"/>
        <v>-6.7730769534032342E-3</v>
      </c>
      <c r="R406" s="5">
        <f t="shared" si="63"/>
        <v>-6.7455359704247098E-3</v>
      </c>
      <c r="T406" s="7">
        <f t="shared" si="65"/>
        <v>104.33848361407479</v>
      </c>
      <c r="U406" s="4">
        <f t="shared" si="64"/>
        <v>-5.2384314902098605E-3</v>
      </c>
      <c r="V406" s="5">
        <f>T406/MAX($T$14:T406)-1</f>
        <v>-4.2405319301506594E-2</v>
      </c>
      <c r="Y406" s="3" t="s">
        <v>24</v>
      </c>
      <c r="Z406" s="3">
        <v>44098</v>
      </c>
      <c r="AA406" s="3">
        <v>11416532</v>
      </c>
      <c r="AB406" s="3"/>
      <c r="AD406" s="3"/>
    </row>
    <row r="407" spans="1:30" x14ac:dyDescent="0.25">
      <c r="A407" s="3">
        <v>44098</v>
      </c>
      <c r="B407">
        <v>8983833</v>
      </c>
      <c r="C407">
        <v>11222456</v>
      </c>
      <c r="D407">
        <v>10432691</v>
      </c>
      <c r="E407">
        <v>11895381</v>
      </c>
      <c r="F407">
        <v>9747941</v>
      </c>
      <c r="G407">
        <v>11840809</v>
      </c>
      <c r="H407">
        <v>11214057</v>
      </c>
      <c r="I407">
        <v>11416532</v>
      </c>
      <c r="K407" s="5">
        <f t="shared" si="57"/>
        <v>4.2693425605214941E-2</v>
      </c>
      <c r="L407" s="5">
        <f t="shared" si="58"/>
        <v>5.142675117463269E-2</v>
      </c>
      <c r="M407" s="5">
        <f t="shared" si="59"/>
        <v>5.3308499299372203E-2</v>
      </c>
      <c r="N407" s="5">
        <f t="shared" si="60"/>
        <v>5.2626171722561566E-2</v>
      </c>
      <c r="O407" s="5">
        <f t="shared" si="61"/>
        <v>2.7933860470737093E-2</v>
      </c>
      <c r="P407" s="5">
        <f t="shared" si="62"/>
        <v>2.7611973846979332E-2</v>
      </c>
      <c r="Q407" s="5">
        <f t="shared" si="63"/>
        <v>2.3264410398664115E-2</v>
      </c>
      <c r="R407" s="5">
        <f t="shared" si="63"/>
        <v>2.2439513332156436E-2</v>
      </c>
      <c r="T407" s="7">
        <f t="shared" si="65"/>
        <v>108.26819182411964</v>
      </c>
      <c r="U407" s="4">
        <f t="shared" si="64"/>
        <v>3.7663075731289797E-2</v>
      </c>
      <c r="V407" s="5">
        <f>T407/MAX($T$14:T407)-1</f>
        <v>-6.3393583224787831E-3</v>
      </c>
      <c r="Y407" s="3" t="s">
        <v>24</v>
      </c>
      <c r="Z407" s="3">
        <v>44099</v>
      </c>
      <c r="AA407" s="3">
        <v>11360832</v>
      </c>
      <c r="AB407" s="3"/>
      <c r="AD407" s="3"/>
    </row>
    <row r="408" spans="1:30" x14ac:dyDescent="0.25">
      <c r="A408" s="3">
        <v>44099</v>
      </c>
      <c r="B408">
        <v>8994212</v>
      </c>
      <c r="C408">
        <v>11220950</v>
      </c>
      <c r="D408">
        <v>10426312</v>
      </c>
      <c r="E408">
        <v>11882597</v>
      </c>
      <c r="F408">
        <v>9714534</v>
      </c>
      <c r="G408">
        <v>11788398</v>
      </c>
      <c r="H408">
        <v>11159280</v>
      </c>
      <c r="I408">
        <v>11360832</v>
      </c>
      <c r="K408" s="5">
        <f t="shared" si="57"/>
        <v>1.1552975216702066E-3</v>
      </c>
      <c r="L408" s="5">
        <f t="shared" si="58"/>
        <v>-1.3419522428959052E-4</v>
      </c>
      <c r="M408" s="5">
        <f t="shared" si="59"/>
        <v>-6.1144339461405295E-4</v>
      </c>
      <c r="N408" s="5">
        <f t="shared" si="60"/>
        <v>-1.0747028615560872E-3</v>
      </c>
      <c r="O408" s="5">
        <f t="shared" si="61"/>
        <v>-3.427082703926887E-3</v>
      </c>
      <c r="P408" s="5">
        <f t="shared" si="62"/>
        <v>-4.4263022906627647E-3</v>
      </c>
      <c r="Q408" s="5">
        <f t="shared" si="63"/>
        <v>-4.8846728708441534E-3</v>
      </c>
      <c r="R408" s="5">
        <f t="shared" si="63"/>
        <v>-4.8788896663189973E-3</v>
      </c>
      <c r="T408" s="7">
        <f t="shared" si="65"/>
        <v>108.02077205391652</v>
      </c>
      <c r="U408" s="4">
        <f t="shared" si="64"/>
        <v>-2.2852489363177908E-3</v>
      </c>
      <c r="V408" s="5">
        <f>T408/MAX($T$14:T408)-1</f>
        <v>-8.610120246933195E-3</v>
      </c>
      <c r="Y408" s="3" t="s">
        <v>24</v>
      </c>
      <c r="Z408" s="3">
        <v>44102</v>
      </c>
      <c r="AA408" s="3">
        <v>11402113</v>
      </c>
      <c r="AB408" s="3"/>
      <c r="AD408" s="3"/>
    </row>
    <row r="409" spans="1:30" x14ac:dyDescent="0.25">
      <c r="A409" s="3">
        <v>44102</v>
      </c>
      <c r="B409">
        <v>9049578</v>
      </c>
      <c r="C409">
        <v>11278856</v>
      </c>
      <c r="D409">
        <v>10461350</v>
      </c>
      <c r="E409">
        <v>11925775</v>
      </c>
      <c r="F409">
        <v>9774334</v>
      </c>
      <c r="G409">
        <v>11849233</v>
      </c>
      <c r="H409">
        <v>11196780</v>
      </c>
      <c r="I409">
        <v>11402113</v>
      </c>
      <c r="K409" s="5">
        <f t="shared" si="57"/>
        <v>6.1557366003825997E-3</v>
      </c>
      <c r="L409" s="5">
        <f t="shared" si="58"/>
        <v>5.160525623944423E-3</v>
      </c>
      <c r="M409" s="5">
        <f t="shared" si="59"/>
        <v>3.360536304687578E-3</v>
      </c>
      <c r="N409" s="5">
        <f t="shared" si="60"/>
        <v>3.6337174440908004E-3</v>
      </c>
      <c r="O409" s="5">
        <f t="shared" si="61"/>
        <v>6.1557250198516211E-3</v>
      </c>
      <c r="P409" s="5">
        <f t="shared" si="62"/>
        <v>5.1605824642160236E-3</v>
      </c>
      <c r="Q409" s="5">
        <f t="shared" si="63"/>
        <v>3.3604318558186907E-3</v>
      </c>
      <c r="R409" s="5">
        <f t="shared" si="63"/>
        <v>3.6336247204429295E-3</v>
      </c>
      <c r="T409" s="7">
        <f t="shared" si="65"/>
        <v>108.51524902072971</v>
      </c>
      <c r="U409" s="4">
        <f t="shared" si="64"/>
        <v>4.5776100041793333E-3</v>
      </c>
      <c r="V409" s="5">
        <f>T409/MAX($T$14:T409)-1</f>
        <v>-4.0719240153332947E-3</v>
      </c>
      <c r="Y409" s="3" t="s">
        <v>24</v>
      </c>
      <c r="Z409" s="3">
        <v>44103</v>
      </c>
      <c r="AA409" s="3">
        <v>11423842</v>
      </c>
      <c r="AB409" s="3"/>
      <c r="AD409" s="3"/>
    </row>
    <row r="410" spans="1:30" x14ac:dyDescent="0.25">
      <c r="A410" s="3">
        <v>44103</v>
      </c>
      <c r="B410">
        <v>9067059</v>
      </c>
      <c r="C410">
        <v>11296919</v>
      </c>
      <c r="D410">
        <v>10472889</v>
      </c>
      <c r="E410">
        <v>11948501</v>
      </c>
      <c r="F410">
        <v>9793215</v>
      </c>
      <c r="G410">
        <v>11868210</v>
      </c>
      <c r="H410">
        <v>11209130</v>
      </c>
      <c r="I410">
        <v>11423842</v>
      </c>
      <c r="K410" s="5">
        <f t="shared" si="57"/>
        <v>1.9316922844359041E-3</v>
      </c>
      <c r="L410" s="5">
        <f t="shared" si="58"/>
        <v>1.6014922080749283E-3</v>
      </c>
      <c r="M410" s="5">
        <f t="shared" si="59"/>
        <v>1.1030125175048866E-3</v>
      </c>
      <c r="N410" s="5">
        <f t="shared" si="60"/>
        <v>1.9056203894505241E-3</v>
      </c>
      <c r="O410" s="5">
        <f t="shared" si="61"/>
        <v>1.9316917142384593E-3</v>
      </c>
      <c r="P410" s="5">
        <f t="shared" si="62"/>
        <v>1.6015382599026129E-3</v>
      </c>
      <c r="Q410" s="5">
        <f t="shared" si="63"/>
        <v>1.1029956826873466E-3</v>
      </c>
      <c r="R410" s="5">
        <f t="shared" si="63"/>
        <v>1.9056994085218104E-3</v>
      </c>
      <c r="T410" s="7">
        <f t="shared" si="65"/>
        <v>108.6927222171913</v>
      </c>
      <c r="U410" s="4">
        <f t="shared" si="64"/>
        <v>1.6354678081020591E-3</v>
      </c>
      <c r="V410" s="5">
        <f>T410/MAX($T$14:T410)-1</f>
        <v>-2.4431157078753651E-3</v>
      </c>
      <c r="Y410" s="3" t="s">
        <v>24</v>
      </c>
      <c r="Z410" s="3">
        <v>44104</v>
      </c>
      <c r="AA410" s="3">
        <v>11394330</v>
      </c>
      <c r="AB410" s="3"/>
      <c r="AD410" s="3"/>
    </row>
    <row r="411" spans="1:30" x14ac:dyDescent="0.25">
      <c r="A411" s="3">
        <v>44104</v>
      </c>
      <c r="B411">
        <v>9022496</v>
      </c>
      <c r="C411">
        <v>11246403</v>
      </c>
      <c r="D411">
        <v>10474896</v>
      </c>
      <c r="E411">
        <v>11917635</v>
      </c>
      <c r="F411">
        <v>9745083</v>
      </c>
      <c r="G411">
        <v>11815139</v>
      </c>
      <c r="H411">
        <v>11211279</v>
      </c>
      <c r="I411">
        <v>11394330</v>
      </c>
      <c r="K411" s="5">
        <f t="shared" si="57"/>
        <v>-4.9148240901487616E-3</v>
      </c>
      <c r="L411" s="5">
        <f t="shared" si="58"/>
        <v>-4.4716616982029E-3</v>
      </c>
      <c r="M411" s="5">
        <f t="shared" si="59"/>
        <v>1.9163766559548989E-4</v>
      </c>
      <c r="N411" s="5">
        <f t="shared" si="60"/>
        <v>-2.58325291180872E-3</v>
      </c>
      <c r="O411" s="5">
        <f t="shared" si="61"/>
        <v>-4.9148313398613697E-3</v>
      </c>
      <c r="P411" s="5">
        <f t="shared" si="62"/>
        <v>-4.4716937094978482E-3</v>
      </c>
      <c r="Q411" s="5">
        <f t="shared" si="63"/>
        <v>1.9171871501177939E-4</v>
      </c>
      <c r="R411" s="5">
        <f t="shared" si="63"/>
        <v>-2.5833690627024009E-3</v>
      </c>
      <c r="T411" s="7">
        <f t="shared" si="65"/>
        <v>108.3726727408597</v>
      </c>
      <c r="U411" s="4">
        <f t="shared" si="64"/>
        <v>-2.9445345539518414E-3</v>
      </c>
      <c r="V411" s="5">
        <f>T411/MAX($T$14:T411)-1</f>
        <v>-5.3804564232059482E-3</v>
      </c>
      <c r="Y411" s="3" t="s">
        <v>24</v>
      </c>
      <c r="Z411" s="3">
        <v>44105</v>
      </c>
      <c r="AA411" s="3">
        <v>11470995</v>
      </c>
      <c r="AB411" s="3"/>
      <c r="AD411" s="3"/>
    </row>
    <row r="412" spans="1:30" x14ac:dyDescent="0.25">
      <c r="A412" s="3">
        <v>44105</v>
      </c>
      <c r="B412">
        <v>9055356</v>
      </c>
      <c r="C412">
        <v>11378646</v>
      </c>
      <c r="D412">
        <v>10455386</v>
      </c>
      <c r="E412">
        <v>11973032</v>
      </c>
      <c r="F412">
        <v>9795577</v>
      </c>
      <c r="G412">
        <v>11960518</v>
      </c>
      <c r="H412">
        <v>11209625</v>
      </c>
      <c r="I412">
        <v>11470995</v>
      </c>
      <c r="K412" s="5">
        <f t="shared" si="57"/>
        <v>3.6420077105050463E-3</v>
      </c>
      <c r="L412" s="5">
        <f t="shared" si="58"/>
        <v>1.1758692979435326E-2</v>
      </c>
      <c r="M412" s="5">
        <f t="shared" si="59"/>
        <v>-1.8625483250621633E-3</v>
      </c>
      <c r="N412" s="5">
        <f t="shared" si="60"/>
        <v>4.6483215839383529E-3</v>
      </c>
      <c r="O412" s="5">
        <f t="shared" si="61"/>
        <v>5.1814848575431061E-3</v>
      </c>
      <c r="P412" s="5">
        <f t="shared" si="62"/>
        <v>1.2304468021916648E-2</v>
      </c>
      <c r="Q412" s="5">
        <f t="shared" si="63"/>
        <v>-1.4753000081435541E-4</v>
      </c>
      <c r="R412" s="5">
        <f t="shared" si="63"/>
        <v>6.7283464670586657E-3</v>
      </c>
      <c r="T412" s="7">
        <f t="shared" si="65"/>
        <v>108.94505985433433</v>
      </c>
      <c r="U412" s="4">
        <f t="shared" si="64"/>
        <v>5.2816554118150782E-3</v>
      </c>
      <c r="V412" s="5">
        <f>T412/MAX($T$14:T412)-1</f>
        <v>-1.2721872817644808E-4</v>
      </c>
      <c r="Y412" s="3" t="s">
        <v>24</v>
      </c>
      <c r="Z412" s="3">
        <v>44109</v>
      </c>
      <c r="AA412" s="3">
        <v>11470995</v>
      </c>
      <c r="AB412" s="3"/>
      <c r="AD412" s="3"/>
    </row>
    <row r="413" spans="1:30" x14ac:dyDescent="0.25">
      <c r="A413" s="3">
        <v>44109</v>
      </c>
      <c r="B413">
        <v>9039708</v>
      </c>
      <c r="C413">
        <v>11378646</v>
      </c>
      <c r="D413">
        <v>10437699</v>
      </c>
      <c r="E413">
        <v>11973032</v>
      </c>
      <c r="F413">
        <v>9778650</v>
      </c>
      <c r="G413">
        <v>11960518</v>
      </c>
      <c r="H413">
        <v>11190663</v>
      </c>
      <c r="I413">
        <v>11470995</v>
      </c>
      <c r="K413" s="5">
        <f t="shared" si="57"/>
        <v>-1.7280380804465256E-3</v>
      </c>
      <c r="L413" s="5">
        <f t="shared" si="58"/>
        <v>0</v>
      </c>
      <c r="M413" s="5">
        <f t="shared" si="59"/>
        <v>-1.691663990215142E-3</v>
      </c>
      <c r="N413" s="5">
        <f t="shared" si="60"/>
        <v>0</v>
      </c>
      <c r="O413" s="5">
        <f t="shared" si="61"/>
        <v>-1.7280248013976651E-3</v>
      </c>
      <c r="P413" s="5">
        <f t="shared" si="62"/>
        <v>0</v>
      </c>
      <c r="Q413" s="5">
        <f t="shared" si="63"/>
        <v>-1.691582010995063E-3</v>
      </c>
      <c r="R413" s="5">
        <f t="shared" si="63"/>
        <v>0</v>
      </c>
      <c r="T413" s="7">
        <f t="shared" si="65"/>
        <v>108.85192123988099</v>
      </c>
      <c r="U413" s="4">
        <f t="shared" si="64"/>
        <v>-8.5491361038179947E-4</v>
      </c>
      <c r="V413" s="5">
        <f>T413/MAX($T$14:T413)-1</f>
        <v>-9.8202357753618408E-4</v>
      </c>
      <c r="Y413" s="3" t="s">
        <v>24</v>
      </c>
      <c r="Z413" s="3">
        <v>44110</v>
      </c>
      <c r="AA413" s="3">
        <v>11481185</v>
      </c>
      <c r="AB413" s="3"/>
      <c r="AD413" s="3"/>
    </row>
    <row r="414" spans="1:30" x14ac:dyDescent="0.25">
      <c r="A414" s="3">
        <v>44110</v>
      </c>
      <c r="B414">
        <v>9069013</v>
      </c>
      <c r="C414">
        <v>11388753</v>
      </c>
      <c r="D414">
        <v>10471648</v>
      </c>
      <c r="E414">
        <v>11983668</v>
      </c>
      <c r="F414">
        <v>9810350</v>
      </c>
      <c r="G414">
        <v>11971142</v>
      </c>
      <c r="H414">
        <v>11227060</v>
      </c>
      <c r="I414">
        <v>11481185</v>
      </c>
      <c r="K414" s="5">
        <f t="shared" si="57"/>
        <v>3.2418082530984993E-3</v>
      </c>
      <c r="L414" s="5">
        <f t="shared" si="58"/>
        <v>8.8824276631860322E-4</v>
      </c>
      <c r="M414" s="5">
        <f t="shared" si="59"/>
        <v>3.2525367899571833E-3</v>
      </c>
      <c r="N414" s="5">
        <f t="shared" si="60"/>
        <v>8.8832970629337815E-4</v>
      </c>
      <c r="O414" s="5">
        <f t="shared" si="61"/>
        <v>3.2417562751505535E-3</v>
      </c>
      <c r="P414" s="5">
        <f t="shared" si="62"/>
        <v>8.8825584309981664E-4</v>
      </c>
      <c r="Q414" s="5">
        <f t="shared" si="63"/>
        <v>3.2524435772929294E-3</v>
      </c>
      <c r="R414" s="5">
        <f t="shared" si="63"/>
        <v>8.8832747290013003E-4</v>
      </c>
      <c r="T414" s="7">
        <f t="shared" si="65"/>
        <v>109.07699572738608</v>
      </c>
      <c r="U414" s="4">
        <f t="shared" si="64"/>
        <v>2.0677125855138867E-3</v>
      </c>
      <c r="V414" s="5">
        <f>T414/MAX($T$14:T414)-1</f>
        <v>0</v>
      </c>
      <c r="Y414" s="3" t="s">
        <v>24</v>
      </c>
      <c r="Z414" s="3">
        <v>44111</v>
      </c>
      <c r="AA414" s="3">
        <v>11478133</v>
      </c>
      <c r="AB414" s="3"/>
      <c r="AD414" s="3"/>
    </row>
    <row r="415" spans="1:30" x14ac:dyDescent="0.25">
      <c r="A415" s="3">
        <v>44111</v>
      </c>
      <c r="B415">
        <v>9076717</v>
      </c>
      <c r="C415">
        <v>11380337</v>
      </c>
      <c r="D415">
        <v>10477920</v>
      </c>
      <c r="E415">
        <v>11980482</v>
      </c>
      <c r="F415">
        <v>9818684</v>
      </c>
      <c r="G415">
        <v>11962295</v>
      </c>
      <c r="H415">
        <v>11233785</v>
      </c>
      <c r="I415">
        <v>11478133</v>
      </c>
      <c r="K415" s="5">
        <f t="shared" si="57"/>
        <v>8.49486046607284E-4</v>
      </c>
      <c r="L415" s="5">
        <f t="shared" si="58"/>
        <v>-7.3897467088801516E-4</v>
      </c>
      <c r="M415" s="5">
        <f t="shared" si="59"/>
        <v>5.9895061407710948E-4</v>
      </c>
      <c r="N415" s="5">
        <f t="shared" si="60"/>
        <v>-2.6586183796151186E-4</v>
      </c>
      <c r="O415" s="5">
        <f t="shared" si="61"/>
        <v>8.4951097565322264E-4</v>
      </c>
      <c r="P415" s="5">
        <f t="shared" si="62"/>
        <v>-7.3902723733454412E-4</v>
      </c>
      <c r="Q415" s="5">
        <f t="shared" si="63"/>
        <v>5.9899920370964921E-4</v>
      </c>
      <c r="R415" s="5">
        <f t="shared" si="63"/>
        <v>-2.6582621915771654E-4</v>
      </c>
      <c r="T415" s="7">
        <f t="shared" si="65"/>
        <v>109.08909314167749</v>
      </c>
      <c r="U415" s="4">
        <f t="shared" si="64"/>
        <v>1.1090710933818471E-4</v>
      </c>
      <c r="V415" s="5">
        <f>T415/MAX($T$14:T415)-1</f>
        <v>0</v>
      </c>
      <c r="Y415" s="3" t="s">
        <v>24</v>
      </c>
      <c r="Z415" s="3">
        <v>44112</v>
      </c>
      <c r="AA415" s="3">
        <v>11582617</v>
      </c>
      <c r="AB415" s="3"/>
      <c r="AD415" s="3"/>
    </row>
    <row r="416" spans="1:30" x14ac:dyDescent="0.25">
      <c r="A416" s="3">
        <v>44112</v>
      </c>
      <c r="B416">
        <v>9079697</v>
      </c>
      <c r="C416">
        <v>11365225</v>
      </c>
      <c r="D416">
        <v>10474561</v>
      </c>
      <c r="E416">
        <v>12028894</v>
      </c>
      <c r="F416">
        <v>9900731</v>
      </c>
      <c r="G416">
        <v>12049396</v>
      </c>
      <c r="H416">
        <v>11329685</v>
      </c>
      <c r="I416">
        <v>11582617</v>
      </c>
      <c r="K416" s="5">
        <f t="shared" si="57"/>
        <v>3.2831253855336584E-4</v>
      </c>
      <c r="L416" s="5">
        <f t="shared" si="58"/>
        <v>-1.3279044372763726E-3</v>
      </c>
      <c r="M416" s="5">
        <f t="shared" si="59"/>
        <v>-3.205788935208842E-4</v>
      </c>
      <c r="N416" s="5">
        <f t="shared" si="60"/>
        <v>4.0409058667254527E-3</v>
      </c>
      <c r="O416" s="5">
        <f t="shared" si="61"/>
        <v>8.3562114841460033E-3</v>
      </c>
      <c r="P416" s="5">
        <f t="shared" si="62"/>
        <v>7.2812951026537398E-3</v>
      </c>
      <c r="Q416" s="5">
        <f t="shared" si="63"/>
        <v>8.5367487449687918E-3</v>
      </c>
      <c r="R416" s="5">
        <f t="shared" si="63"/>
        <v>9.1028741346697029E-3</v>
      </c>
      <c r="T416" s="7">
        <f t="shared" si="65"/>
        <v>109.57996494140325</v>
      </c>
      <c r="U416" s="4">
        <f t="shared" si="64"/>
        <v>4.4997330676149749E-3</v>
      </c>
      <c r="V416" s="5">
        <f>T416/MAX($T$14:T416)-1</f>
        <v>0</v>
      </c>
      <c r="Y416" s="3" t="s">
        <v>24</v>
      </c>
      <c r="Z416" s="3">
        <v>44113</v>
      </c>
      <c r="AA416" s="3">
        <v>11582617</v>
      </c>
      <c r="AB416" s="3"/>
      <c r="AD416" s="3"/>
    </row>
    <row r="417" spans="1:30" x14ac:dyDescent="0.25">
      <c r="A417" s="3">
        <v>44113</v>
      </c>
      <c r="B417">
        <v>9058095</v>
      </c>
      <c r="C417">
        <v>11365225</v>
      </c>
      <c r="D417">
        <v>10474561</v>
      </c>
      <c r="E417">
        <v>12028894</v>
      </c>
      <c r="F417">
        <v>9893905</v>
      </c>
      <c r="G417">
        <v>12058107</v>
      </c>
      <c r="H417">
        <v>11338171</v>
      </c>
      <c r="I417">
        <v>11582617</v>
      </c>
      <c r="K417" s="5">
        <f t="shared" si="57"/>
        <v>-2.3791542823510259E-3</v>
      </c>
      <c r="L417" s="5">
        <f t="shared" si="58"/>
        <v>0</v>
      </c>
      <c r="M417" s="5">
        <f t="shared" si="59"/>
        <v>0</v>
      </c>
      <c r="N417" s="5">
        <f t="shared" si="60"/>
        <v>0</v>
      </c>
      <c r="O417" s="5">
        <f t="shared" si="61"/>
        <v>-6.8944404206117138E-4</v>
      </c>
      <c r="P417" s="5">
        <f t="shared" si="62"/>
        <v>7.2294080134804872E-4</v>
      </c>
      <c r="Q417" s="5">
        <f t="shared" si="63"/>
        <v>7.4900581966752533E-4</v>
      </c>
      <c r="R417" s="5">
        <f t="shared" si="63"/>
        <v>0</v>
      </c>
      <c r="T417" s="7">
        <f t="shared" si="65"/>
        <v>109.55809481169302</v>
      </c>
      <c r="U417" s="4">
        <f t="shared" si="64"/>
        <v>-1.995814629245779E-4</v>
      </c>
      <c r="V417" s="5">
        <f>T417/MAX($T$14:T417)-1</f>
        <v>-1.9958146292453627E-4</v>
      </c>
      <c r="Y417" s="3" t="s">
        <v>24</v>
      </c>
      <c r="Z417" s="3">
        <v>44116</v>
      </c>
      <c r="AA417" s="3">
        <v>11546551</v>
      </c>
      <c r="AB417" s="3"/>
      <c r="AD417" s="3"/>
    </row>
    <row r="418" spans="1:30" x14ac:dyDescent="0.25">
      <c r="A418" s="3">
        <v>44116</v>
      </c>
      <c r="B418">
        <v>9037625</v>
      </c>
      <c r="C418">
        <v>11350915</v>
      </c>
      <c r="D418">
        <v>10446701</v>
      </c>
      <c r="E418">
        <v>11991438</v>
      </c>
      <c r="F418">
        <v>9871547</v>
      </c>
      <c r="G418">
        <v>12042924</v>
      </c>
      <c r="H418">
        <v>11308015</v>
      </c>
      <c r="I418">
        <v>11546551</v>
      </c>
      <c r="K418" s="5">
        <f t="shared" si="57"/>
        <v>-2.2598570670764317E-3</v>
      </c>
      <c r="L418" s="5">
        <f t="shared" si="58"/>
        <v>-1.2591039772640311E-3</v>
      </c>
      <c r="M418" s="5">
        <f t="shared" si="59"/>
        <v>-2.6597773405491187E-3</v>
      </c>
      <c r="N418" s="5">
        <f t="shared" si="60"/>
        <v>-3.1138357358539981E-3</v>
      </c>
      <c r="O418" s="5">
        <f t="shared" si="61"/>
        <v>-2.259775083751081E-3</v>
      </c>
      <c r="P418" s="5">
        <f t="shared" si="62"/>
        <v>-1.2591528670296004E-3</v>
      </c>
      <c r="Q418" s="5">
        <f t="shared" si="63"/>
        <v>-2.6596882336665795E-3</v>
      </c>
      <c r="R418" s="5">
        <f t="shared" si="63"/>
        <v>-3.1138040738116768E-3</v>
      </c>
      <c r="T418" s="7">
        <f t="shared" si="65"/>
        <v>109.30357773966183</v>
      </c>
      <c r="U418" s="4">
        <f t="shared" si="64"/>
        <v>-2.3231242973753147E-3</v>
      </c>
      <c r="V418" s="5">
        <f>T418/MAX($T$14:T418)-1</f>
        <v>-2.5222421077539803E-3</v>
      </c>
      <c r="Y418" s="3" t="s">
        <v>24</v>
      </c>
      <c r="Z418" s="3">
        <v>44117</v>
      </c>
      <c r="AA418" s="3">
        <v>11554695</v>
      </c>
      <c r="AB418" s="3"/>
      <c r="AD418" s="3"/>
    </row>
    <row r="419" spans="1:30" x14ac:dyDescent="0.25">
      <c r="A419" s="3">
        <v>44117</v>
      </c>
      <c r="B419">
        <v>9045058</v>
      </c>
      <c r="C419">
        <v>11320701</v>
      </c>
      <c r="D419">
        <v>10454507</v>
      </c>
      <c r="E419">
        <v>11999896</v>
      </c>
      <c r="F419">
        <v>9879666</v>
      </c>
      <c r="G419">
        <v>12010868</v>
      </c>
      <c r="H419">
        <v>11316464</v>
      </c>
      <c r="I419">
        <v>11554695</v>
      </c>
      <c r="K419" s="5">
        <f t="shared" si="57"/>
        <v>8.2245058851193598E-4</v>
      </c>
      <c r="L419" s="5">
        <f t="shared" si="58"/>
        <v>-2.6618118451243733E-3</v>
      </c>
      <c r="M419" s="5">
        <f t="shared" si="59"/>
        <v>7.4722153912509803E-4</v>
      </c>
      <c r="N419" s="5">
        <f t="shared" si="60"/>
        <v>7.0533659099103474E-4</v>
      </c>
      <c r="O419" s="5">
        <f t="shared" si="61"/>
        <v>8.224648071877283E-4</v>
      </c>
      <c r="P419" s="5">
        <f t="shared" si="62"/>
        <v>-2.6618120316959093E-3</v>
      </c>
      <c r="Q419" s="5">
        <f t="shared" si="63"/>
        <v>7.471691539142622E-4</v>
      </c>
      <c r="R419" s="5">
        <f t="shared" si="63"/>
        <v>7.0531884369628983E-4</v>
      </c>
      <c r="T419" s="7">
        <f t="shared" si="65"/>
        <v>109.29300723176327</v>
      </c>
      <c r="U419" s="4">
        <f t="shared" si="64"/>
        <v>-9.670779417424169E-5</v>
      </c>
      <c r="V419" s="5">
        <f>T419/MAX($T$14:T419)-1</f>
        <v>-2.6187059814577474E-3</v>
      </c>
      <c r="Y419" s="3" t="s">
        <v>24</v>
      </c>
      <c r="Z419" s="3">
        <v>44118</v>
      </c>
      <c r="AA419" s="3">
        <v>11537449</v>
      </c>
      <c r="AB419" s="3"/>
      <c r="AD419" s="3"/>
    </row>
    <row r="420" spans="1:30" x14ac:dyDescent="0.25">
      <c r="A420" s="3">
        <v>44118</v>
      </c>
      <c r="B420">
        <v>9031558</v>
      </c>
      <c r="C420">
        <v>11244002</v>
      </c>
      <c r="D420">
        <v>10438902</v>
      </c>
      <c r="E420">
        <v>11981985</v>
      </c>
      <c r="F420">
        <v>9864919</v>
      </c>
      <c r="G420">
        <v>11929493</v>
      </c>
      <c r="H420">
        <v>11299573</v>
      </c>
      <c r="I420">
        <v>11537449</v>
      </c>
      <c r="K420" s="5">
        <f t="shared" si="57"/>
        <v>-1.4925277427739747E-3</v>
      </c>
      <c r="L420" s="5">
        <f t="shared" si="58"/>
        <v>-6.7751104812325824E-3</v>
      </c>
      <c r="M420" s="5">
        <f t="shared" si="59"/>
        <v>-1.4926576642972922E-3</v>
      </c>
      <c r="N420" s="5">
        <f t="shared" si="60"/>
        <v>-1.4925962691676453E-3</v>
      </c>
      <c r="O420" s="5">
        <f t="shared" si="61"/>
        <v>-1.4926617964615696E-3</v>
      </c>
      <c r="P420" s="5">
        <f t="shared" si="62"/>
        <v>-6.775114005082683E-3</v>
      </c>
      <c r="Q420" s="5">
        <f t="shared" si="63"/>
        <v>-1.4926040501697102E-3</v>
      </c>
      <c r="R420" s="5">
        <f t="shared" si="63"/>
        <v>-1.4925534598706491E-3</v>
      </c>
      <c r="T420" s="7">
        <f t="shared" si="65"/>
        <v>108.98554106354497</v>
      </c>
      <c r="U420" s="4">
        <f t="shared" si="64"/>
        <v>-2.8132281836320133E-3</v>
      </c>
      <c r="V420" s="5">
        <f>T420/MAX($T$14:T420)-1</f>
        <v>-5.4245671476180757E-3</v>
      </c>
      <c r="Y420" s="3" t="s">
        <v>24</v>
      </c>
      <c r="Z420" s="3">
        <v>44119</v>
      </c>
      <c r="AA420" s="3">
        <v>11608330</v>
      </c>
      <c r="AB420" s="3"/>
      <c r="AD420" s="3"/>
    </row>
    <row r="421" spans="1:30" x14ac:dyDescent="0.25">
      <c r="A421" s="3">
        <v>44119</v>
      </c>
      <c r="B421">
        <v>9405371</v>
      </c>
      <c r="C421">
        <v>12018355</v>
      </c>
      <c r="D421">
        <v>11090052</v>
      </c>
      <c r="E421">
        <v>12780587</v>
      </c>
      <c r="F421">
        <v>9988501</v>
      </c>
      <c r="G421">
        <v>12019260</v>
      </c>
      <c r="H421">
        <v>11396500</v>
      </c>
      <c r="I421">
        <v>11608330</v>
      </c>
      <c r="K421" s="5">
        <f t="shared" si="57"/>
        <v>4.1389647279018726E-2</v>
      </c>
      <c r="L421" s="5">
        <f t="shared" si="58"/>
        <v>6.8868095185326439E-2</v>
      </c>
      <c r="M421" s="5">
        <f t="shared" si="59"/>
        <v>6.2377250021122821E-2</v>
      </c>
      <c r="N421" s="5">
        <f t="shared" si="60"/>
        <v>6.6650225317424372E-2</v>
      </c>
      <c r="O421" s="5">
        <f t="shared" si="61"/>
        <v>1.2527421664587424E-2</v>
      </c>
      <c r="P421" s="5">
        <f t="shared" si="62"/>
        <v>7.5247958987025854E-3</v>
      </c>
      <c r="Q421" s="5">
        <f t="shared" si="63"/>
        <v>8.5779347591277144E-3</v>
      </c>
      <c r="R421" s="5">
        <f t="shared" si="63"/>
        <v>6.1435591177911864E-3</v>
      </c>
      <c r="T421" s="7">
        <f t="shared" si="65"/>
        <v>112.71909864940186</v>
      </c>
      <c r="U421" s="4">
        <f t="shared" si="64"/>
        <v>3.4257366155387659E-2</v>
      </c>
      <c r="V421" s="5">
        <f>T421/MAX($T$14:T421)-1</f>
        <v>0</v>
      </c>
      <c r="Y421" s="3" t="s">
        <v>24</v>
      </c>
      <c r="Z421" s="3">
        <v>44120</v>
      </c>
      <c r="AA421" s="3">
        <v>11544307</v>
      </c>
      <c r="AB421" s="3"/>
      <c r="AD421" s="3"/>
    </row>
    <row r="422" spans="1:30" x14ac:dyDescent="0.25">
      <c r="A422" s="3">
        <v>44120</v>
      </c>
      <c r="B422">
        <v>9373557</v>
      </c>
      <c r="C422">
        <v>12018355</v>
      </c>
      <c r="D422">
        <v>11077787</v>
      </c>
      <c r="E422">
        <v>12780587</v>
      </c>
      <c r="F422">
        <v>9896216</v>
      </c>
      <c r="G422">
        <v>11950890</v>
      </c>
      <c r="H422">
        <v>11317524</v>
      </c>
      <c r="I422">
        <v>11544307</v>
      </c>
      <c r="K422" s="5">
        <f t="shared" si="57"/>
        <v>-3.382535361975636E-3</v>
      </c>
      <c r="L422" s="5">
        <f t="shared" si="58"/>
        <v>0</v>
      </c>
      <c r="M422" s="5">
        <f t="shared" si="59"/>
        <v>-1.1059461218035915E-3</v>
      </c>
      <c r="N422" s="5">
        <f t="shared" si="60"/>
        <v>0</v>
      </c>
      <c r="O422" s="5">
        <f t="shared" si="61"/>
        <v>-9.239124068766702E-3</v>
      </c>
      <c r="P422" s="5">
        <f t="shared" si="62"/>
        <v>-5.6883701658837493E-3</v>
      </c>
      <c r="Q422" s="5">
        <f t="shared" si="63"/>
        <v>-6.9298468828149495E-3</v>
      </c>
      <c r="R422" s="5">
        <f t="shared" si="63"/>
        <v>-5.515263608115939E-3</v>
      </c>
      <c r="T422" s="7">
        <f t="shared" si="65"/>
        <v>112.27017953446311</v>
      </c>
      <c r="U422" s="4">
        <f t="shared" si="64"/>
        <v>-3.9826357761700709E-3</v>
      </c>
      <c r="V422" s="5">
        <f>T422/MAX($T$14:T422)-1</f>
        <v>-3.9826357761699738E-3</v>
      </c>
      <c r="Y422" s="3" t="s">
        <v>24</v>
      </c>
      <c r="Z422" s="3">
        <v>44123</v>
      </c>
      <c r="AA422" s="3">
        <v>11544307</v>
      </c>
      <c r="AB422" s="3"/>
      <c r="AD422" s="3"/>
    </row>
    <row r="423" spans="1:30" x14ac:dyDescent="0.25">
      <c r="A423" s="3">
        <v>44123</v>
      </c>
      <c r="B423">
        <v>9368556</v>
      </c>
      <c r="C423">
        <v>12008269</v>
      </c>
      <c r="D423">
        <v>11093145</v>
      </c>
      <c r="E423">
        <v>12780587</v>
      </c>
      <c r="F423">
        <v>9890935</v>
      </c>
      <c r="G423">
        <v>11940860</v>
      </c>
      <c r="H423">
        <v>11333214</v>
      </c>
      <c r="I423">
        <v>11544307</v>
      </c>
      <c r="K423" s="5">
        <f t="shared" si="57"/>
        <v>-5.3352211972468311E-4</v>
      </c>
      <c r="L423" s="5">
        <f t="shared" si="58"/>
        <v>-8.3921634866002126E-4</v>
      </c>
      <c r="M423" s="5">
        <f t="shared" si="59"/>
        <v>1.3863779832561374E-3</v>
      </c>
      <c r="N423" s="5">
        <f t="shared" si="60"/>
        <v>0</v>
      </c>
      <c r="O423" s="5">
        <f t="shared" si="61"/>
        <v>-5.3363831185571087E-4</v>
      </c>
      <c r="P423" s="5">
        <f t="shared" si="62"/>
        <v>-8.3926803777789605E-4</v>
      </c>
      <c r="Q423" s="5">
        <f t="shared" si="63"/>
        <v>1.3863456353173653E-3</v>
      </c>
      <c r="R423" s="5">
        <f t="shared" si="63"/>
        <v>0</v>
      </c>
      <c r="T423" s="7">
        <f t="shared" si="65"/>
        <v>112.27055955218809</v>
      </c>
      <c r="U423" s="4">
        <f t="shared" si="64"/>
        <v>3.3848500693989259E-6</v>
      </c>
      <c r="V423" s="5">
        <f>T423/MAX($T$14:T423)-1</f>
        <v>-3.979264406725691E-3</v>
      </c>
      <c r="Y423" s="3" t="s">
        <v>24</v>
      </c>
      <c r="Z423" s="3">
        <v>44124</v>
      </c>
      <c r="AA423" s="3">
        <v>11533178</v>
      </c>
      <c r="AB423" s="3"/>
      <c r="AD423" s="3"/>
    </row>
    <row r="424" spans="1:30" x14ac:dyDescent="0.25">
      <c r="A424" s="3">
        <v>44124</v>
      </c>
      <c r="B424">
        <v>9349856</v>
      </c>
      <c r="C424">
        <v>11987621</v>
      </c>
      <c r="D424">
        <v>11080857</v>
      </c>
      <c r="E424">
        <v>12768267</v>
      </c>
      <c r="F424">
        <v>9871193</v>
      </c>
      <c r="G424">
        <v>11920329</v>
      </c>
      <c r="H424">
        <v>11320660</v>
      </c>
      <c r="I424">
        <v>11533178</v>
      </c>
      <c r="K424" s="5">
        <f t="shared" si="57"/>
        <v>-1.9960386638026018E-3</v>
      </c>
      <c r="L424" s="5">
        <f t="shared" si="58"/>
        <v>-1.7194818004160339E-3</v>
      </c>
      <c r="M424" s="5">
        <f t="shared" si="59"/>
        <v>-1.1077111134849549E-3</v>
      </c>
      <c r="N424" s="5">
        <f t="shared" si="60"/>
        <v>-9.6396198390569232E-4</v>
      </c>
      <c r="O424" s="5">
        <f t="shared" si="61"/>
        <v>-1.9959690362943983E-3</v>
      </c>
      <c r="P424" s="5">
        <f t="shared" si="62"/>
        <v>-1.7193903956665979E-3</v>
      </c>
      <c r="Q424" s="5">
        <f t="shared" si="63"/>
        <v>-1.1077175459670574E-3</v>
      </c>
      <c r="R424" s="5">
        <f t="shared" si="63"/>
        <v>-9.6402495186587167E-4</v>
      </c>
      <c r="T424" s="7">
        <f t="shared" si="65"/>
        <v>112.10812797328281</v>
      </c>
      <c r="U424" s="4">
        <f t="shared" si="64"/>
        <v>-1.446786936425401E-3</v>
      </c>
      <c r="V424" s="5">
        <f>T424/MAX($T$14:T424)-1</f>
        <v>-5.4202941953909178E-3</v>
      </c>
      <c r="Y424" s="3" t="s">
        <v>24</v>
      </c>
      <c r="Z424" s="3">
        <v>44125</v>
      </c>
      <c r="AA424" s="3">
        <v>11485535</v>
      </c>
      <c r="AB424" s="3"/>
      <c r="AD424" s="3"/>
    </row>
    <row r="425" spans="1:30" x14ac:dyDescent="0.25">
      <c r="A425" s="3">
        <v>44125</v>
      </c>
      <c r="B425">
        <v>9314767</v>
      </c>
      <c r="C425">
        <v>11963818</v>
      </c>
      <c r="D425">
        <v>11019690</v>
      </c>
      <c r="E425">
        <v>12715521</v>
      </c>
      <c r="F425">
        <v>9834147</v>
      </c>
      <c r="G425">
        <v>11896659</v>
      </c>
      <c r="H425">
        <v>11258169</v>
      </c>
      <c r="I425">
        <v>11485535</v>
      </c>
      <c r="K425" s="5">
        <f t="shared" si="57"/>
        <v>-3.7528920231498786E-3</v>
      </c>
      <c r="L425" s="5">
        <f t="shared" si="58"/>
        <v>-1.9856316778783523E-3</v>
      </c>
      <c r="M425" s="5">
        <f t="shared" si="59"/>
        <v>-5.520060406880134E-3</v>
      </c>
      <c r="N425" s="5">
        <f t="shared" si="60"/>
        <v>-4.1310226360398161E-3</v>
      </c>
      <c r="O425" s="5">
        <f t="shared" si="61"/>
        <v>-3.7529405007075134E-3</v>
      </c>
      <c r="P425" s="5">
        <f t="shared" si="62"/>
        <v>-1.9856834488376496E-3</v>
      </c>
      <c r="Q425" s="5">
        <f t="shared" si="63"/>
        <v>-5.5200845180404245E-3</v>
      </c>
      <c r="R425" s="5">
        <f t="shared" si="63"/>
        <v>-4.1309515902728799E-3</v>
      </c>
      <c r="T425" s="7">
        <f t="shared" si="65"/>
        <v>111.67680222559022</v>
      </c>
      <c r="U425" s="4">
        <f t="shared" si="64"/>
        <v>-3.8474083502258311E-3</v>
      </c>
      <c r="V425" s="5">
        <f>T425/MAX($T$14:T425)-1</f>
        <v>-9.2468484604686374E-3</v>
      </c>
      <c r="Y425" s="3" t="s">
        <v>24</v>
      </c>
      <c r="Z425" s="3">
        <v>44126</v>
      </c>
      <c r="AA425" s="3">
        <v>11491440</v>
      </c>
      <c r="AB425" s="3"/>
      <c r="AD425" s="3"/>
    </row>
    <row r="426" spans="1:30" x14ac:dyDescent="0.25">
      <c r="A426" s="3">
        <v>44126</v>
      </c>
      <c r="B426">
        <v>9229977</v>
      </c>
      <c r="C426">
        <v>11856128</v>
      </c>
      <c r="D426">
        <v>10959576</v>
      </c>
      <c r="E426">
        <v>12657897</v>
      </c>
      <c r="F426">
        <v>9829613</v>
      </c>
      <c r="G426">
        <v>11875871</v>
      </c>
      <c r="H426">
        <v>11253456</v>
      </c>
      <c r="I426">
        <v>11491440</v>
      </c>
      <c r="K426" s="5">
        <f t="shared" si="57"/>
        <v>-9.1027505035821132E-3</v>
      </c>
      <c r="L426" s="5">
        <f t="shared" si="58"/>
        <v>-9.001307107814549E-3</v>
      </c>
      <c r="M426" s="5">
        <f t="shared" si="59"/>
        <v>-5.4551443824645274E-3</v>
      </c>
      <c r="N426" s="5">
        <f t="shared" si="60"/>
        <v>-4.5317844231471671E-3</v>
      </c>
      <c r="O426" s="5">
        <f t="shared" si="61"/>
        <v>-4.6104659611045928E-4</v>
      </c>
      <c r="P426" s="5">
        <f t="shared" si="62"/>
        <v>-1.7473813446279296E-3</v>
      </c>
      <c r="Q426" s="5">
        <f t="shared" si="63"/>
        <v>-4.1862935260605916E-4</v>
      </c>
      <c r="R426" s="5">
        <f t="shared" si="63"/>
        <v>5.1412494063174385E-4</v>
      </c>
      <c r="T426" s="7">
        <f t="shared" si="65"/>
        <v>111.25516759272973</v>
      </c>
      <c r="U426" s="4">
        <f t="shared" si="64"/>
        <v>-3.7754898462151326E-3</v>
      </c>
      <c r="V426" s="5">
        <f>T426/MAX($T$14:T426)-1</f>
        <v>-1.2987426924211731E-2</v>
      </c>
      <c r="Y426" s="3" t="s">
        <v>24</v>
      </c>
      <c r="Z426" s="3">
        <v>44127</v>
      </c>
      <c r="AA426" s="3">
        <v>11491440</v>
      </c>
      <c r="AB426" s="3"/>
      <c r="AD426" s="3"/>
    </row>
    <row r="427" spans="1:30" x14ac:dyDescent="0.25">
      <c r="A427" s="3">
        <v>44127</v>
      </c>
      <c r="B427">
        <v>9219825</v>
      </c>
      <c r="C427">
        <v>11856128</v>
      </c>
      <c r="D427">
        <v>10959576</v>
      </c>
      <c r="E427">
        <v>12657897</v>
      </c>
      <c r="F427">
        <v>9818802</v>
      </c>
      <c r="G427">
        <v>11864921</v>
      </c>
      <c r="H427">
        <v>11253456</v>
      </c>
      <c r="I427">
        <v>11491440</v>
      </c>
      <c r="K427" s="5">
        <f t="shared" si="57"/>
        <v>-1.0998943984367182E-3</v>
      </c>
      <c r="L427" s="5">
        <f t="shared" si="58"/>
        <v>0</v>
      </c>
      <c r="M427" s="5">
        <f t="shared" si="59"/>
        <v>0</v>
      </c>
      <c r="N427" s="5">
        <f t="shared" si="60"/>
        <v>0</v>
      </c>
      <c r="O427" s="5">
        <f t="shared" si="61"/>
        <v>-1.0998398411005139E-3</v>
      </c>
      <c r="P427" s="5">
        <f t="shared" si="62"/>
        <v>-9.2203763412379569E-4</v>
      </c>
      <c r="Q427" s="5">
        <f t="shared" si="63"/>
        <v>0</v>
      </c>
      <c r="R427" s="5">
        <f t="shared" si="63"/>
        <v>0</v>
      </c>
      <c r="T427" s="7">
        <f t="shared" si="65"/>
        <v>111.21175343610592</v>
      </c>
      <c r="U427" s="4">
        <f t="shared" si="64"/>
        <v>-3.9022148420762848E-4</v>
      </c>
      <c r="V427" s="5">
        <f>T427/MAX($T$14:T427)-1</f>
        <v>-1.3372580435409009E-2</v>
      </c>
      <c r="Y427" s="3" t="s">
        <v>24</v>
      </c>
      <c r="Z427" s="3">
        <v>44130</v>
      </c>
      <c r="AA427" s="3">
        <v>11477815</v>
      </c>
      <c r="AB427" s="3"/>
      <c r="AD427" s="3"/>
    </row>
    <row r="428" spans="1:30" x14ac:dyDescent="0.25">
      <c r="A428" s="3">
        <v>44130</v>
      </c>
      <c r="B428">
        <v>9253301</v>
      </c>
      <c r="C428">
        <v>11874175</v>
      </c>
      <c r="D428">
        <v>10976259</v>
      </c>
      <c r="E428">
        <v>12642888</v>
      </c>
      <c r="F428">
        <v>9854452</v>
      </c>
      <c r="G428">
        <v>11882982</v>
      </c>
      <c r="H428">
        <v>11270586</v>
      </c>
      <c r="I428">
        <v>11477815</v>
      </c>
      <c r="K428" s="5">
        <f t="shared" si="57"/>
        <v>3.6308715187109986E-3</v>
      </c>
      <c r="L428" s="5">
        <f t="shared" si="58"/>
        <v>1.5221664273530333E-3</v>
      </c>
      <c r="M428" s="5">
        <f t="shared" si="59"/>
        <v>1.5222304220527949E-3</v>
      </c>
      <c r="N428" s="5">
        <f t="shared" si="60"/>
        <v>-1.185741991738487E-3</v>
      </c>
      <c r="O428" s="5">
        <f t="shared" si="61"/>
        <v>3.6307891736691023E-3</v>
      </c>
      <c r="P428" s="5">
        <f t="shared" si="62"/>
        <v>1.5222183105980669E-3</v>
      </c>
      <c r="Q428" s="5">
        <f t="shared" si="63"/>
        <v>1.5221990471194768E-3</v>
      </c>
      <c r="R428" s="5">
        <f t="shared" si="63"/>
        <v>-1.185665155976956E-3</v>
      </c>
      <c r="T428" s="7">
        <f t="shared" si="65"/>
        <v>111.36437860807717</v>
      </c>
      <c r="U428" s="4">
        <f t="shared" si="64"/>
        <v>1.3723834689735037E-3</v>
      </c>
      <c r="V428" s="5">
        <f>T428/MAX($T$14:T428)-1</f>
        <v>-1.2018549274762758E-2</v>
      </c>
      <c r="Y428" s="3" t="s">
        <v>24</v>
      </c>
      <c r="Z428" s="3">
        <v>44131</v>
      </c>
      <c r="AA428" s="3">
        <v>11473648</v>
      </c>
      <c r="AB428" s="3"/>
      <c r="AD428" s="3"/>
    </row>
    <row r="429" spans="1:30" x14ac:dyDescent="0.25">
      <c r="A429" s="3">
        <v>44131</v>
      </c>
      <c r="B429">
        <v>9250288</v>
      </c>
      <c r="C429">
        <v>11878224</v>
      </c>
      <c r="D429">
        <v>10973499</v>
      </c>
      <c r="E429">
        <v>12638298</v>
      </c>
      <c r="F429">
        <v>9851243</v>
      </c>
      <c r="G429">
        <v>11887033</v>
      </c>
      <c r="H429">
        <v>11267752</v>
      </c>
      <c r="I429">
        <v>11473648</v>
      </c>
      <c r="K429" s="5">
        <f t="shared" si="57"/>
        <v>-3.2561352970150725E-4</v>
      </c>
      <c r="L429" s="5">
        <f t="shared" si="58"/>
        <v>3.4099211103089111E-4</v>
      </c>
      <c r="M429" s="5">
        <f t="shared" si="59"/>
        <v>-2.5145179245500415E-4</v>
      </c>
      <c r="N429" s="5">
        <f t="shared" si="60"/>
        <v>-3.6304996136959922E-4</v>
      </c>
      <c r="O429" s="5">
        <f t="shared" si="61"/>
        <v>-3.2563961953435694E-4</v>
      </c>
      <c r="P429" s="5">
        <f t="shared" si="62"/>
        <v>3.409076947182843E-4</v>
      </c>
      <c r="Q429" s="5">
        <f t="shared" si="63"/>
        <v>-2.514509893274397E-4</v>
      </c>
      <c r="R429" s="5">
        <f t="shared" si="63"/>
        <v>-3.630481934061569E-4</v>
      </c>
      <c r="T429" s="7">
        <f t="shared" si="65"/>
        <v>111.34769686060848</v>
      </c>
      <c r="U429" s="4">
        <f t="shared" si="64"/>
        <v>-1.4979428500561109E-4</v>
      </c>
      <c r="V429" s="5">
        <f>T429/MAX($T$14:T429)-1</f>
        <v>-1.2166543249772954E-2</v>
      </c>
      <c r="Y429" s="3" t="s">
        <v>24</v>
      </c>
      <c r="Z429" s="3">
        <v>44132</v>
      </c>
      <c r="AA429" s="3">
        <v>11444994</v>
      </c>
      <c r="AB429" s="3"/>
      <c r="AD429" s="3"/>
    </row>
    <row r="430" spans="1:30" x14ac:dyDescent="0.25">
      <c r="A430" s="3">
        <v>44132</v>
      </c>
      <c r="B430">
        <v>9300467</v>
      </c>
      <c r="C430">
        <v>11891611</v>
      </c>
      <c r="D430">
        <v>11000155</v>
      </c>
      <c r="E430">
        <v>12606735</v>
      </c>
      <c r="F430">
        <v>9904683</v>
      </c>
      <c r="G430">
        <v>11900431</v>
      </c>
      <c r="H430">
        <v>11295124</v>
      </c>
      <c r="I430">
        <v>11444994</v>
      </c>
      <c r="K430" s="5">
        <f t="shared" si="57"/>
        <v>5.4245878614807008E-3</v>
      </c>
      <c r="L430" s="5">
        <f t="shared" si="58"/>
        <v>1.127020335700113E-3</v>
      </c>
      <c r="M430" s="5">
        <f t="shared" si="59"/>
        <v>2.429124930890314E-3</v>
      </c>
      <c r="N430" s="5">
        <f t="shared" si="60"/>
        <v>-2.497409065682743E-3</v>
      </c>
      <c r="O430" s="5">
        <f t="shared" si="61"/>
        <v>5.4246961525565851E-3</v>
      </c>
      <c r="P430" s="5">
        <f t="shared" si="62"/>
        <v>1.1271105245522772E-3</v>
      </c>
      <c r="Q430" s="5">
        <f t="shared" si="63"/>
        <v>2.4292334442574948E-3</v>
      </c>
      <c r="R430" s="5">
        <f t="shared" si="63"/>
        <v>-2.4973748541005092E-3</v>
      </c>
      <c r="T430" s="7">
        <f t="shared" si="65"/>
        <v>111.52817741024263</v>
      </c>
      <c r="U430" s="4">
        <f t="shared" si="64"/>
        <v>1.6208736662067791E-3</v>
      </c>
      <c r="V430" s="5">
        <f>T430/MAX($T$14:T430)-1</f>
        <v>-1.0565390013128395E-2</v>
      </c>
      <c r="Y430" s="3" t="s">
        <v>24</v>
      </c>
      <c r="Z430" s="3">
        <v>44133</v>
      </c>
      <c r="AA430" s="3">
        <v>11541293</v>
      </c>
      <c r="AB430" s="3"/>
      <c r="AD430" s="3"/>
    </row>
    <row r="431" spans="1:30" x14ac:dyDescent="0.25">
      <c r="A431" s="3">
        <v>44133</v>
      </c>
      <c r="B431">
        <v>9320200</v>
      </c>
      <c r="C431">
        <v>11895367</v>
      </c>
      <c r="D431">
        <v>11059155</v>
      </c>
      <c r="E431">
        <v>12648707</v>
      </c>
      <c r="F431">
        <v>10024830</v>
      </c>
      <c r="G431">
        <v>12011037</v>
      </c>
      <c r="H431">
        <v>11412964</v>
      </c>
      <c r="I431">
        <v>11541293</v>
      </c>
      <c r="K431" s="5">
        <f t="shared" si="57"/>
        <v>2.1217214146342922E-3</v>
      </c>
      <c r="L431" s="5">
        <f t="shared" si="58"/>
        <v>3.1585291513480662E-4</v>
      </c>
      <c r="M431" s="5">
        <f t="shared" si="59"/>
        <v>5.3635607861888257E-3</v>
      </c>
      <c r="N431" s="5">
        <f t="shared" si="60"/>
        <v>3.3293315041522664E-3</v>
      </c>
      <c r="O431" s="5">
        <f t="shared" si="61"/>
        <v>1.2130322595887311E-2</v>
      </c>
      <c r="P431" s="5">
        <f t="shared" si="62"/>
        <v>9.2942852237871687E-3</v>
      </c>
      <c r="Q431" s="5">
        <f t="shared" si="63"/>
        <v>1.0432820392233033E-2</v>
      </c>
      <c r="R431" s="5">
        <f t="shared" si="63"/>
        <v>8.4140716893341683E-3</v>
      </c>
      <c r="T431" s="7">
        <f t="shared" si="65"/>
        <v>112.24477336542122</v>
      </c>
      <c r="U431" s="4">
        <f t="shared" si="64"/>
        <v>6.425245815168984E-3</v>
      </c>
      <c r="V431" s="5">
        <f>T431/MAX($T$14:T431)-1</f>
        <v>-4.2080294259267959E-3</v>
      </c>
      <c r="Y431" s="3" t="s">
        <v>24</v>
      </c>
      <c r="Z431" s="3">
        <v>44134</v>
      </c>
      <c r="AA431" s="3">
        <v>11516967</v>
      </c>
      <c r="AB431" s="3"/>
      <c r="AD431" s="3"/>
    </row>
    <row r="432" spans="1:30" x14ac:dyDescent="0.25">
      <c r="A432" s="3">
        <v>44134</v>
      </c>
      <c r="B432">
        <v>9304257</v>
      </c>
      <c r="C432">
        <v>11849346</v>
      </c>
      <c r="D432">
        <v>11016369</v>
      </c>
      <c r="E432">
        <v>12622046</v>
      </c>
      <c r="F432">
        <v>10007681</v>
      </c>
      <c r="G432">
        <v>11965188</v>
      </c>
      <c r="H432">
        <v>11368809</v>
      </c>
      <c r="I432">
        <v>11516967</v>
      </c>
      <c r="K432" s="5">
        <f t="shared" si="57"/>
        <v>-1.7105856097509031E-3</v>
      </c>
      <c r="L432" s="5">
        <f t="shared" si="58"/>
        <v>-3.8688171621774625E-3</v>
      </c>
      <c r="M432" s="5">
        <f t="shared" si="59"/>
        <v>-3.8688308464797094E-3</v>
      </c>
      <c r="N432" s="5">
        <f t="shared" si="60"/>
        <v>-2.1078043787400302E-3</v>
      </c>
      <c r="O432" s="5">
        <f t="shared" si="61"/>
        <v>-1.7106524499667097E-3</v>
      </c>
      <c r="P432" s="5">
        <f t="shared" si="62"/>
        <v>-3.8172390943429502E-3</v>
      </c>
      <c r="Q432" s="5">
        <f t="shared" si="63"/>
        <v>-3.8688459895256377E-3</v>
      </c>
      <c r="R432" s="5">
        <f t="shared" si="63"/>
        <v>-2.1077361089437696E-3</v>
      </c>
      <c r="T432" s="7">
        <f t="shared" si="65"/>
        <v>111.92122062758195</v>
      </c>
      <c r="U432" s="4">
        <f t="shared" si="64"/>
        <v>-2.8825639549908966E-3</v>
      </c>
      <c r="V432" s="5">
        <f>T432/MAX($T$14:T432)-1</f>
        <v>-7.0784634669729396E-3</v>
      </c>
      <c r="Y432" s="3" t="s">
        <v>24</v>
      </c>
      <c r="Z432" s="3">
        <v>44137</v>
      </c>
      <c r="AA432" s="3">
        <v>11518922</v>
      </c>
      <c r="AB432" s="3"/>
      <c r="AD432" s="3"/>
    </row>
    <row r="433" spans="1:30" x14ac:dyDescent="0.25">
      <c r="A433" s="3">
        <v>44137</v>
      </c>
      <c r="B433">
        <v>9286747</v>
      </c>
      <c r="C433">
        <v>11840980</v>
      </c>
      <c r="D433">
        <v>11012384</v>
      </c>
      <c r="E433">
        <v>12624188</v>
      </c>
      <c r="F433">
        <v>9988848</v>
      </c>
      <c r="G433">
        <v>11956740</v>
      </c>
      <c r="H433">
        <v>11364697</v>
      </c>
      <c r="I433">
        <v>11518922</v>
      </c>
      <c r="K433" s="5">
        <f t="shared" si="57"/>
        <v>-1.8819342586946508E-3</v>
      </c>
      <c r="L433" s="5">
        <f t="shared" si="58"/>
        <v>-7.0603052691686763E-4</v>
      </c>
      <c r="M433" s="5">
        <f t="shared" si="59"/>
        <v>-3.6173443355069779E-4</v>
      </c>
      <c r="N433" s="5">
        <f t="shared" si="60"/>
        <v>1.6970307349528646E-4</v>
      </c>
      <c r="O433" s="5">
        <f t="shared" si="61"/>
        <v>-1.8818545475220994E-3</v>
      </c>
      <c r="P433" s="5">
        <f t="shared" si="62"/>
        <v>-7.0604824596154359E-4</v>
      </c>
      <c r="Q433" s="5">
        <f t="shared" si="63"/>
        <v>-3.6169136098596066E-4</v>
      </c>
      <c r="R433" s="5">
        <f t="shared" si="63"/>
        <v>1.6974955298554306E-4</v>
      </c>
      <c r="T433" s="7">
        <f t="shared" si="65"/>
        <v>111.84343760721744</v>
      </c>
      <c r="U433" s="4">
        <f t="shared" si="64"/>
        <v>-6.9498009339387379E-4</v>
      </c>
      <c r="V433" s="5">
        <f>T433/MAX($T$14:T433)-1</f>
        <v>-7.7685241691654028E-3</v>
      </c>
      <c r="Y433" s="3" t="s">
        <v>24</v>
      </c>
      <c r="Z433" s="3">
        <v>44138</v>
      </c>
      <c r="AA433" s="3">
        <v>11518922</v>
      </c>
      <c r="AB433" s="3"/>
      <c r="AD433" s="3"/>
    </row>
    <row r="434" spans="1:30" x14ac:dyDescent="0.25">
      <c r="A434" s="3">
        <v>44138</v>
      </c>
      <c r="B434">
        <v>9270959</v>
      </c>
      <c r="C434">
        <v>11854843</v>
      </c>
      <c r="D434">
        <v>11000827</v>
      </c>
      <c r="E434">
        <v>12624188</v>
      </c>
      <c r="F434">
        <v>9971867</v>
      </c>
      <c r="G434">
        <v>11970739</v>
      </c>
      <c r="H434">
        <v>11352771</v>
      </c>
      <c r="I434">
        <v>11518922</v>
      </c>
      <c r="K434" s="5">
        <f t="shared" si="57"/>
        <v>-1.7000570813440197E-3</v>
      </c>
      <c r="L434" s="5">
        <f t="shared" si="58"/>
        <v>1.1707645819856172E-3</v>
      </c>
      <c r="M434" s="5">
        <f t="shared" si="59"/>
        <v>-1.0494548682646876E-3</v>
      </c>
      <c r="N434" s="5">
        <f t="shared" si="60"/>
        <v>0</v>
      </c>
      <c r="O434" s="5">
        <f t="shared" si="61"/>
        <v>-1.6999958353556277E-3</v>
      </c>
      <c r="P434" s="5">
        <f t="shared" si="62"/>
        <v>1.1708040820490595E-3</v>
      </c>
      <c r="Q434" s="5">
        <f t="shared" si="63"/>
        <v>-1.0493900541299617E-3</v>
      </c>
      <c r="R434" s="5">
        <f t="shared" si="63"/>
        <v>0</v>
      </c>
      <c r="T434" s="7">
        <f t="shared" si="65"/>
        <v>111.79929678864291</v>
      </c>
      <c r="U434" s="4">
        <f t="shared" si="64"/>
        <v>-3.946661468824525E-4</v>
      </c>
      <c r="V434" s="5">
        <f>T434/MAX($T$14:T434)-1</f>
        <v>-8.1601243425470926E-3</v>
      </c>
      <c r="Y434" s="3" t="s">
        <v>24</v>
      </c>
      <c r="Z434" s="3">
        <v>44139</v>
      </c>
      <c r="AA434" s="3">
        <v>11518922</v>
      </c>
      <c r="AB434" s="3"/>
      <c r="AD434" s="3"/>
    </row>
    <row r="435" spans="1:30" x14ac:dyDescent="0.25">
      <c r="A435" s="3">
        <v>44139</v>
      </c>
      <c r="B435">
        <v>9261292</v>
      </c>
      <c r="C435">
        <v>11858008</v>
      </c>
      <c r="D435">
        <v>11004005</v>
      </c>
      <c r="E435">
        <v>12624188</v>
      </c>
      <c r="F435">
        <v>9961468</v>
      </c>
      <c r="G435">
        <v>11973935</v>
      </c>
      <c r="H435">
        <v>11356050</v>
      </c>
      <c r="I435">
        <v>11518922</v>
      </c>
      <c r="K435" s="5">
        <f t="shared" si="57"/>
        <v>-1.0427184501624609E-3</v>
      </c>
      <c r="L435" s="5">
        <f t="shared" si="58"/>
        <v>2.6697949521548026E-4</v>
      </c>
      <c r="M435" s="5">
        <f t="shared" si="59"/>
        <v>2.888873718311924E-4</v>
      </c>
      <c r="N435" s="5">
        <f t="shared" si="60"/>
        <v>0</v>
      </c>
      <c r="O435" s="5">
        <f t="shared" si="61"/>
        <v>-1.0428338043417806E-3</v>
      </c>
      <c r="P435" s="5">
        <f t="shared" si="62"/>
        <v>2.6698435242811236E-4</v>
      </c>
      <c r="Q435" s="5">
        <f t="shared" si="63"/>
        <v>2.8882816362640895E-4</v>
      </c>
      <c r="R435" s="5">
        <f t="shared" si="63"/>
        <v>0</v>
      </c>
      <c r="T435" s="7">
        <f t="shared" si="65"/>
        <v>111.78568700086986</v>
      </c>
      <c r="U435" s="4">
        <f t="shared" si="64"/>
        <v>-1.2173410892538095E-4</v>
      </c>
      <c r="V435" s="5">
        <f>T435/MAX($T$14:T435)-1</f>
        <v>-8.2808650860068944E-3</v>
      </c>
      <c r="Y435" s="3" t="s">
        <v>24</v>
      </c>
      <c r="Z435" s="3">
        <v>44140</v>
      </c>
      <c r="AA435" s="3">
        <v>11518922</v>
      </c>
      <c r="AB435" s="3"/>
      <c r="AD435" s="3"/>
    </row>
    <row r="436" spans="1:30" x14ac:dyDescent="0.25">
      <c r="A436" s="3">
        <v>44140</v>
      </c>
      <c r="B436">
        <v>9301543</v>
      </c>
      <c r="C436">
        <v>11858008</v>
      </c>
      <c r="D436">
        <v>11004005</v>
      </c>
      <c r="E436">
        <v>12624188</v>
      </c>
      <c r="F436">
        <v>10004762</v>
      </c>
      <c r="G436">
        <v>11973935</v>
      </c>
      <c r="H436">
        <v>11356050</v>
      </c>
      <c r="I436">
        <v>11518922</v>
      </c>
      <c r="K436" s="5">
        <f t="shared" si="57"/>
        <v>4.3461538627656005E-3</v>
      </c>
      <c r="L436" s="5">
        <f t="shared" si="58"/>
        <v>0</v>
      </c>
      <c r="M436" s="5">
        <f t="shared" si="59"/>
        <v>0</v>
      </c>
      <c r="N436" s="5">
        <f t="shared" si="60"/>
        <v>0</v>
      </c>
      <c r="O436" s="5">
        <f t="shared" si="61"/>
        <v>4.3461465719711878E-3</v>
      </c>
      <c r="P436" s="5">
        <f t="shared" si="62"/>
        <v>0</v>
      </c>
      <c r="Q436" s="5">
        <f t="shared" si="63"/>
        <v>0</v>
      </c>
      <c r="R436" s="5">
        <f t="shared" si="63"/>
        <v>0</v>
      </c>
      <c r="T436" s="7">
        <f t="shared" si="65"/>
        <v>111.90714634783423</v>
      </c>
      <c r="U436" s="4">
        <f t="shared" si="64"/>
        <v>1.0865375543420985E-3</v>
      </c>
      <c r="V436" s="5">
        <f>T436/MAX($T$14:T436)-1</f>
        <v>-7.2033250025632656E-3</v>
      </c>
      <c r="Y436" s="3" t="s">
        <v>24</v>
      </c>
      <c r="Z436" s="3">
        <v>44141</v>
      </c>
      <c r="AA436" s="3">
        <v>11517997</v>
      </c>
      <c r="AB436" s="3"/>
      <c r="AD436" s="3"/>
    </row>
    <row r="437" spans="1:30" x14ac:dyDescent="0.25">
      <c r="A437" s="3">
        <v>44141</v>
      </c>
      <c r="B437">
        <v>9307267</v>
      </c>
      <c r="C437">
        <v>11881124</v>
      </c>
      <c r="D437">
        <v>11004005</v>
      </c>
      <c r="E437">
        <v>12623175</v>
      </c>
      <c r="F437">
        <v>10010919</v>
      </c>
      <c r="G437">
        <v>11997276</v>
      </c>
      <c r="H437">
        <v>11356050</v>
      </c>
      <c r="I437">
        <v>11517997</v>
      </c>
      <c r="K437" s="5">
        <f t="shared" si="57"/>
        <v>6.1538177052988807E-4</v>
      </c>
      <c r="L437" s="5">
        <f t="shared" si="58"/>
        <v>1.9493999329398548E-3</v>
      </c>
      <c r="M437" s="5">
        <f t="shared" si="59"/>
        <v>0</v>
      </c>
      <c r="N437" s="5">
        <f t="shared" si="60"/>
        <v>-8.0242784724071647E-5</v>
      </c>
      <c r="O437" s="5">
        <f t="shared" si="61"/>
        <v>6.1540694321360334E-4</v>
      </c>
      <c r="P437" s="5">
        <f t="shared" si="62"/>
        <v>1.9493174131979263E-3</v>
      </c>
      <c r="Q437" s="5">
        <f t="shared" si="63"/>
        <v>0</v>
      </c>
      <c r="R437" s="5">
        <f t="shared" si="63"/>
        <v>-8.0302653321151496E-5</v>
      </c>
      <c r="T437" s="7">
        <f t="shared" si="65"/>
        <v>111.97665412327228</v>
      </c>
      <c r="U437" s="4">
        <f t="shared" si="64"/>
        <v>6.2112007772950617E-4</v>
      </c>
      <c r="V437" s="5">
        <f>T437/MAX($T$14:T437)-1</f>
        <v>-6.5866790546191822E-3</v>
      </c>
      <c r="Y437" s="3" t="s">
        <v>24</v>
      </c>
      <c r="Z437" s="3">
        <v>44144</v>
      </c>
      <c r="AA437" s="3">
        <v>11558036</v>
      </c>
      <c r="AB437" s="3"/>
      <c r="AD437" s="3"/>
    </row>
    <row r="438" spans="1:30" x14ac:dyDescent="0.25">
      <c r="A438" s="3">
        <v>44144</v>
      </c>
      <c r="B438">
        <v>9390310</v>
      </c>
      <c r="C438">
        <v>11979412</v>
      </c>
      <c r="D438">
        <v>11007888</v>
      </c>
      <c r="E438">
        <v>12667056</v>
      </c>
      <c r="F438">
        <v>10100240</v>
      </c>
      <c r="G438">
        <v>12096526</v>
      </c>
      <c r="H438">
        <v>11360057</v>
      </c>
      <c r="I438">
        <v>11558036</v>
      </c>
      <c r="K438" s="5">
        <f t="shared" si="57"/>
        <v>8.922382907893267E-3</v>
      </c>
      <c r="L438" s="5">
        <f t="shared" si="58"/>
        <v>8.2726179778949138E-3</v>
      </c>
      <c r="M438" s="5">
        <f t="shared" si="59"/>
        <v>3.5287152268659305E-4</v>
      </c>
      <c r="N438" s="5">
        <f t="shared" si="60"/>
        <v>3.476225276129119E-3</v>
      </c>
      <c r="O438" s="5">
        <f t="shared" si="61"/>
        <v>8.9223576776518154E-3</v>
      </c>
      <c r="P438" s="5">
        <f t="shared" si="62"/>
        <v>8.2727112387845914E-3</v>
      </c>
      <c r="Q438" s="5">
        <f t="shared" si="63"/>
        <v>3.5285156370390425E-4</v>
      </c>
      <c r="R438" s="5">
        <f t="shared" si="63"/>
        <v>3.4762120531894869E-3</v>
      </c>
      <c r="T438" s="7">
        <f t="shared" si="65"/>
        <v>112.56520663972343</v>
      </c>
      <c r="U438" s="4">
        <f t="shared" si="64"/>
        <v>5.2560287772417114E-3</v>
      </c>
      <c r="V438" s="5">
        <f>T438/MAX($T$14:T438)-1</f>
        <v>-1.365270052035239E-3</v>
      </c>
      <c r="Y438" s="3" t="s">
        <v>24</v>
      </c>
      <c r="Z438" s="3">
        <v>44145</v>
      </c>
      <c r="AA438" s="3">
        <v>11579313</v>
      </c>
      <c r="AB438" s="3"/>
      <c r="AD438" s="3"/>
    </row>
    <row r="439" spans="1:30" x14ac:dyDescent="0.25">
      <c r="A439" s="3">
        <v>44145</v>
      </c>
      <c r="B439">
        <v>9421913</v>
      </c>
      <c r="C439">
        <v>12048674</v>
      </c>
      <c r="D439">
        <v>11047359</v>
      </c>
      <c r="E439">
        <v>12690375</v>
      </c>
      <c r="F439">
        <v>10134232</v>
      </c>
      <c r="G439">
        <v>12166465</v>
      </c>
      <c r="H439">
        <v>11400791</v>
      </c>
      <c r="I439">
        <v>11579313</v>
      </c>
      <c r="K439" s="5">
        <f t="shared" si="57"/>
        <v>3.3654905961570947E-3</v>
      </c>
      <c r="L439" s="5">
        <f t="shared" si="58"/>
        <v>5.7817528940484753E-3</v>
      </c>
      <c r="M439" s="5">
        <f t="shared" si="59"/>
        <v>3.5857014533577924E-3</v>
      </c>
      <c r="N439" s="5">
        <f t="shared" si="60"/>
        <v>1.8409171002322644E-3</v>
      </c>
      <c r="O439" s="5">
        <f t="shared" si="61"/>
        <v>3.3654645830198948E-3</v>
      </c>
      <c r="P439" s="5">
        <f t="shared" si="62"/>
        <v>5.7817426259407778E-3</v>
      </c>
      <c r="Q439" s="5">
        <f t="shared" si="63"/>
        <v>3.5857214448835606E-3</v>
      </c>
      <c r="R439" s="5">
        <f t="shared" si="63"/>
        <v>1.8408836933887507E-3</v>
      </c>
      <c r="T439" s="7">
        <f t="shared" si="65"/>
        <v>112.97533338858511</v>
      </c>
      <c r="U439" s="4">
        <f t="shared" si="64"/>
        <v>3.6434592988785763E-3</v>
      </c>
      <c r="V439" s="5">
        <f>T439/MAX($T$14:T439)-1</f>
        <v>0</v>
      </c>
      <c r="Y439" s="3" t="s">
        <v>24</v>
      </c>
      <c r="Z439" s="3">
        <v>44146</v>
      </c>
      <c r="AA439" s="3">
        <v>11491717</v>
      </c>
      <c r="AB439" s="3"/>
      <c r="AD439" s="3"/>
    </row>
    <row r="440" spans="1:30" x14ac:dyDescent="0.25">
      <c r="A440" s="3">
        <v>44146</v>
      </c>
      <c r="B440">
        <v>9420864</v>
      </c>
      <c r="C440">
        <v>12010929</v>
      </c>
      <c r="D440">
        <v>10965250</v>
      </c>
      <c r="E440">
        <v>12594374</v>
      </c>
      <c r="F440">
        <v>10133105</v>
      </c>
      <c r="G440">
        <v>12128351</v>
      </c>
      <c r="H440">
        <v>11316055</v>
      </c>
      <c r="I440">
        <v>11491717</v>
      </c>
      <c r="K440" s="5">
        <f t="shared" si="57"/>
        <v>-1.1133620104541997E-4</v>
      </c>
      <c r="L440" s="5">
        <f t="shared" si="58"/>
        <v>-3.1327098733022751E-3</v>
      </c>
      <c r="M440" s="5">
        <f t="shared" si="59"/>
        <v>-7.4324551234371539E-3</v>
      </c>
      <c r="N440" s="5">
        <f t="shared" si="60"/>
        <v>-7.5648670744560276E-3</v>
      </c>
      <c r="O440" s="5">
        <f t="shared" si="61"/>
        <v>-1.1120724293656181E-4</v>
      </c>
      <c r="P440" s="5">
        <f t="shared" si="62"/>
        <v>-3.1327094599786776E-3</v>
      </c>
      <c r="Q440" s="5">
        <f t="shared" si="63"/>
        <v>-7.4324667472633887E-3</v>
      </c>
      <c r="R440" s="5">
        <f t="shared" si="63"/>
        <v>-7.5648702129392786E-3</v>
      </c>
      <c r="T440" s="7">
        <f t="shared" si="65"/>
        <v>112.46012884158051</v>
      </c>
      <c r="U440" s="4">
        <f t="shared" si="64"/>
        <v>-4.5603277419198479E-3</v>
      </c>
      <c r="V440" s="5">
        <f>T440/MAX($T$14:T440)-1</f>
        <v>-4.560327741919723E-3</v>
      </c>
      <c r="Y440" s="3" t="s">
        <v>24</v>
      </c>
      <c r="Z440" s="3">
        <v>44147</v>
      </c>
      <c r="AA440" s="3">
        <v>11490100</v>
      </c>
      <c r="AB440" s="3"/>
      <c r="AD440" s="3"/>
    </row>
    <row r="441" spans="1:30" x14ac:dyDescent="0.25">
      <c r="A441" s="3">
        <v>44147</v>
      </c>
      <c r="B441">
        <v>9367699</v>
      </c>
      <c r="C441">
        <v>11896134</v>
      </c>
      <c r="D441">
        <v>10963694</v>
      </c>
      <c r="E441">
        <v>12529094</v>
      </c>
      <c r="F441">
        <v>10099666</v>
      </c>
      <c r="G441">
        <v>12112834</v>
      </c>
      <c r="H441">
        <v>11314450</v>
      </c>
      <c r="I441">
        <v>11490100</v>
      </c>
      <c r="K441" s="5">
        <f t="shared" si="57"/>
        <v>-5.643325283116285E-3</v>
      </c>
      <c r="L441" s="5">
        <f t="shared" si="58"/>
        <v>-9.5575454654672765E-3</v>
      </c>
      <c r="M441" s="5">
        <f t="shared" si="59"/>
        <v>-1.4190282939285925E-4</v>
      </c>
      <c r="N441" s="5">
        <f t="shared" si="60"/>
        <v>-5.1832667506935826E-3</v>
      </c>
      <c r="O441" s="5">
        <f t="shared" si="61"/>
        <v>-3.2999756737939201E-3</v>
      </c>
      <c r="P441" s="5">
        <f t="shared" si="62"/>
        <v>-1.2793989883702617E-3</v>
      </c>
      <c r="Q441" s="5">
        <f t="shared" si="63"/>
        <v>-1.418338811538522E-4</v>
      </c>
      <c r="R441" s="5">
        <f t="shared" si="63"/>
        <v>-1.4071004359050843E-4</v>
      </c>
      <c r="T441" s="7">
        <f t="shared" si="65"/>
        <v>112.10323720024668</v>
      </c>
      <c r="U441" s="4">
        <f t="shared" si="64"/>
        <v>-3.1734948644473182E-3</v>
      </c>
      <c r="V441" s="5">
        <f>T441/MAX($T$14:T441)-1</f>
        <v>-7.7193504296978466E-3</v>
      </c>
      <c r="Y441" s="3" t="s">
        <v>24</v>
      </c>
      <c r="Z441" s="3">
        <v>44148</v>
      </c>
      <c r="AA441" s="3">
        <v>11488453</v>
      </c>
      <c r="AB441" s="3"/>
      <c r="AD441" s="3"/>
    </row>
    <row r="442" spans="1:30" x14ac:dyDescent="0.25">
      <c r="A442" s="3">
        <v>44148</v>
      </c>
      <c r="B442">
        <v>9367150</v>
      </c>
      <c r="C442">
        <v>11899192</v>
      </c>
      <c r="D442">
        <v>10972867</v>
      </c>
      <c r="E442">
        <v>12527298</v>
      </c>
      <c r="F442">
        <v>10099074</v>
      </c>
      <c r="G442">
        <v>12115948</v>
      </c>
      <c r="H442">
        <v>11323916</v>
      </c>
      <c r="I442">
        <v>11488453</v>
      </c>
      <c r="K442" s="5">
        <f t="shared" si="57"/>
        <v>-5.8605640509967749E-5</v>
      </c>
      <c r="L442" s="5">
        <f t="shared" si="58"/>
        <v>2.5705830146161013E-4</v>
      </c>
      <c r="M442" s="5">
        <f t="shared" si="59"/>
        <v>8.3667056012326491E-4</v>
      </c>
      <c r="N442" s="5">
        <f t="shared" si="60"/>
        <v>-1.4334635848367583E-4</v>
      </c>
      <c r="O442" s="5">
        <f t="shared" si="61"/>
        <v>-5.8615799770067589E-5</v>
      </c>
      <c r="P442" s="5">
        <f t="shared" si="62"/>
        <v>2.5708269427293651E-4</v>
      </c>
      <c r="Q442" s="5">
        <f t="shared" si="63"/>
        <v>8.3662926611549615E-4</v>
      </c>
      <c r="R442" s="5">
        <f t="shared" si="63"/>
        <v>-1.4334078902711322E-4</v>
      </c>
      <c r="T442" s="7">
        <f t="shared" si="65"/>
        <v>112.12822966738453</v>
      </c>
      <c r="U442" s="4">
        <f t="shared" si="64"/>
        <v>2.2294152927281041E-4</v>
      </c>
      <c r="V442" s="5">
        <f>T442/MAX($T$14:T442)-1</f>
        <v>-7.4981298642148309E-3</v>
      </c>
      <c r="Y442" s="3" t="s">
        <v>24</v>
      </c>
      <c r="Z442" s="3">
        <v>44152</v>
      </c>
      <c r="AA442" s="3">
        <v>11539616</v>
      </c>
      <c r="AB442" s="3"/>
      <c r="AD442" s="3"/>
    </row>
    <row r="443" spans="1:30" x14ac:dyDescent="0.25">
      <c r="A443" s="3">
        <v>44152</v>
      </c>
      <c r="B443">
        <v>9381615</v>
      </c>
      <c r="C443">
        <v>11919206</v>
      </c>
      <c r="D443">
        <v>10994999</v>
      </c>
      <c r="E443">
        <v>12583088</v>
      </c>
      <c r="F443">
        <v>10114670</v>
      </c>
      <c r="G443">
        <v>12136328</v>
      </c>
      <c r="H443">
        <v>11346756</v>
      </c>
      <c r="I443">
        <v>11539616</v>
      </c>
      <c r="K443" s="5">
        <f t="shared" si="57"/>
        <v>1.5442263655434108E-3</v>
      </c>
      <c r="L443" s="5">
        <f t="shared" si="58"/>
        <v>1.6819629433661998E-3</v>
      </c>
      <c r="M443" s="5">
        <f t="shared" si="59"/>
        <v>2.0169751442353778E-3</v>
      </c>
      <c r="N443" s="5">
        <f t="shared" si="60"/>
        <v>4.4534743246309461E-3</v>
      </c>
      <c r="O443" s="5">
        <f t="shared" si="61"/>
        <v>1.5443000021586606E-3</v>
      </c>
      <c r="P443" s="5">
        <f t="shared" si="62"/>
        <v>1.682080510744921E-3</v>
      </c>
      <c r="Q443" s="5">
        <f t="shared" si="63"/>
        <v>2.0169701011558683E-3</v>
      </c>
      <c r="R443" s="5">
        <f t="shared" si="63"/>
        <v>4.4534281508572526E-3</v>
      </c>
      <c r="T443" s="7">
        <f t="shared" si="65"/>
        <v>112.40004836441734</v>
      </c>
      <c r="U443" s="4">
        <f t="shared" si="64"/>
        <v>2.4241771928365796E-3</v>
      </c>
      <c r="V443" s="5">
        <f>T443/MAX($T$14:T443)-1</f>
        <v>-5.0921294667840566E-3</v>
      </c>
      <c r="Y443" s="3" t="s">
        <v>24</v>
      </c>
      <c r="Z443" s="3">
        <v>44153</v>
      </c>
      <c r="AA443" s="3">
        <v>11539616</v>
      </c>
      <c r="AB443" s="3"/>
      <c r="AD443" s="3"/>
    </row>
    <row r="444" spans="1:30" x14ac:dyDescent="0.25">
      <c r="A444" s="3">
        <v>44153</v>
      </c>
      <c r="B444">
        <v>9416882</v>
      </c>
      <c r="C444">
        <v>11871773</v>
      </c>
      <c r="D444">
        <v>11008789</v>
      </c>
      <c r="E444">
        <v>12583088</v>
      </c>
      <c r="F444">
        <v>10152693</v>
      </c>
      <c r="G444">
        <v>12088030</v>
      </c>
      <c r="H444">
        <v>11360987</v>
      </c>
      <c r="I444">
        <v>11539616</v>
      </c>
      <c r="K444" s="5">
        <f t="shared" si="57"/>
        <v>3.7591608694238499E-3</v>
      </c>
      <c r="L444" s="5">
        <f t="shared" si="58"/>
        <v>-3.9795436038273513E-3</v>
      </c>
      <c r="M444" s="5">
        <f t="shared" si="59"/>
        <v>1.2542065715512862E-3</v>
      </c>
      <c r="N444" s="5">
        <f t="shared" si="60"/>
        <v>0</v>
      </c>
      <c r="O444" s="5">
        <f t="shared" si="61"/>
        <v>3.7591933300840097E-3</v>
      </c>
      <c r="P444" s="5">
        <f t="shared" si="62"/>
        <v>-3.9796221723736869E-3</v>
      </c>
      <c r="Q444" s="5">
        <f t="shared" si="63"/>
        <v>1.2541910657106747E-3</v>
      </c>
      <c r="R444" s="5">
        <f t="shared" si="63"/>
        <v>0</v>
      </c>
      <c r="T444" s="7">
        <f t="shared" si="65"/>
        <v>112.42909796106804</v>
      </c>
      <c r="U444" s="4">
        <f t="shared" si="64"/>
        <v>2.5844825757109779E-4</v>
      </c>
      <c r="V444" s="5">
        <f>T444/MAX($T$14:T444)-1</f>
        <v>-4.8349972612009573E-3</v>
      </c>
      <c r="Y444" s="3" t="s">
        <v>24</v>
      </c>
      <c r="Z444" s="3">
        <v>44154</v>
      </c>
      <c r="AA444" s="3">
        <v>11538712</v>
      </c>
      <c r="AB444" s="3"/>
      <c r="AD444" s="3"/>
    </row>
    <row r="445" spans="1:30" x14ac:dyDescent="0.25">
      <c r="A445" s="3">
        <v>44154</v>
      </c>
      <c r="B445">
        <v>9227883</v>
      </c>
      <c r="C445">
        <v>11710151</v>
      </c>
      <c r="D445">
        <v>10805000</v>
      </c>
      <c r="E445">
        <v>12456323</v>
      </c>
      <c r="F445">
        <v>9985040</v>
      </c>
      <c r="G445">
        <v>12012284</v>
      </c>
      <c r="H445">
        <v>11231775</v>
      </c>
      <c r="I445">
        <v>11538712</v>
      </c>
      <c r="K445" s="5">
        <f t="shared" si="57"/>
        <v>-2.0070231314356479E-2</v>
      </c>
      <c r="L445" s="5">
        <f t="shared" si="58"/>
        <v>-1.3613973245613753E-2</v>
      </c>
      <c r="M445" s="5">
        <f t="shared" si="59"/>
        <v>-1.851148205311226E-2</v>
      </c>
      <c r="N445" s="5">
        <f t="shared" si="60"/>
        <v>-1.0074236149345883E-2</v>
      </c>
      <c r="O445" s="5">
        <f t="shared" si="61"/>
        <v>-1.6513155672096103E-2</v>
      </c>
      <c r="P445" s="5">
        <f t="shared" si="62"/>
        <v>-6.2661988760782661E-3</v>
      </c>
      <c r="Q445" s="5">
        <f t="shared" si="63"/>
        <v>-1.1373307618431361E-2</v>
      </c>
      <c r="R445" s="5">
        <f t="shared" si="63"/>
        <v>-7.8338828605750699E-5</v>
      </c>
      <c r="T445" s="7">
        <f t="shared" si="65"/>
        <v>111.07290898475787</v>
      </c>
      <c r="U445" s="4">
        <f t="shared" si="64"/>
        <v>-1.2062615469704982E-2</v>
      </c>
      <c r="V445" s="5">
        <f>T445/MAX($T$14:T445)-1</f>
        <v>-1.6839290018147102E-2</v>
      </c>
      <c r="Y445" s="3" t="s">
        <v>24</v>
      </c>
      <c r="Z445" s="3">
        <v>44155</v>
      </c>
      <c r="AA445" s="3">
        <v>11511909</v>
      </c>
      <c r="AB445" s="3"/>
      <c r="AD445" s="3"/>
    </row>
    <row r="446" spans="1:30" x14ac:dyDescent="0.25">
      <c r="A446" s="3">
        <v>44155</v>
      </c>
      <c r="B446">
        <v>9218397</v>
      </c>
      <c r="C446">
        <v>11669798</v>
      </c>
      <c r="D446">
        <v>10793893</v>
      </c>
      <c r="E446">
        <v>12456323</v>
      </c>
      <c r="F446">
        <v>9986861</v>
      </c>
      <c r="G446">
        <v>11962266</v>
      </c>
      <c r="H446">
        <v>11212076</v>
      </c>
      <c r="I446">
        <v>11511909</v>
      </c>
      <c r="K446" s="5">
        <f t="shared" si="57"/>
        <v>-1.0279714209640023E-3</v>
      </c>
      <c r="L446" s="5">
        <f t="shared" si="58"/>
        <v>-3.4459845991737792E-3</v>
      </c>
      <c r="M446" s="5">
        <f t="shared" si="59"/>
        <v>-1.0279500231374916E-3</v>
      </c>
      <c r="N446" s="5">
        <f t="shared" si="60"/>
        <v>0</v>
      </c>
      <c r="O446" s="5">
        <f t="shared" si="61"/>
        <v>1.8237282975341884E-4</v>
      </c>
      <c r="P446" s="5">
        <f t="shared" si="62"/>
        <v>-4.1639042167168627E-3</v>
      </c>
      <c r="Q446" s="5">
        <f t="shared" si="63"/>
        <v>-1.7538634810615461E-3</v>
      </c>
      <c r="R446" s="5">
        <f t="shared" si="63"/>
        <v>-2.3228762447663476E-3</v>
      </c>
      <c r="T446" s="7">
        <f t="shared" si="65"/>
        <v>110.88463794437375</v>
      </c>
      <c r="U446" s="4">
        <f t="shared" si="64"/>
        <v>-1.6950221445083263E-3</v>
      </c>
      <c r="V446" s="5">
        <f>T446/MAX($T$14:T446)-1</f>
        <v>-1.8505769193176813E-2</v>
      </c>
      <c r="Y446" s="3" t="s">
        <v>24</v>
      </c>
      <c r="Z446" s="3">
        <v>44158</v>
      </c>
      <c r="AA446" s="3">
        <v>11511909</v>
      </c>
      <c r="AB446" s="3"/>
      <c r="AD446" s="3"/>
    </row>
    <row r="447" spans="1:30" x14ac:dyDescent="0.25">
      <c r="A447" s="3">
        <v>44158</v>
      </c>
      <c r="B447">
        <v>9202823</v>
      </c>
      <c r="C447">
        <v>11624593</v>
      </c>
      <c r="D447">
        <v>10772913</v>
      </c>
      <c r="E447">
        <v>12456323</v>
      </c>
      <c r="F447">
        <v>9969989</v>
      </c>
      <c r="G447">
        <v>11915928</v>
      </c>
      <c r="H447">
        <v>11190283</v>
      </c>
      <c r="I447">
        <v>11511909</v>
      </c>
      <c r="K447" s="5">
        <f t="shared" si="57"/>
        <v>-1.6894477423786691E-3</v>
      </c>
      <c r="L447" s="5">
        <f t="shared" si="58"/>
        <v>-3.873674591453935E-3</v>
      </c>
      <c r="M447" s="5">
        <f t="shared" si="59"/>
        <v>-1.9436916782480385E-3</v>
      </c>
      <c r="N447" s="5">
        <f t="shared" si="60"/>
        <v>0</v>
      </c>
      <c r="O447" s="5">
        <f t="shared" si="61"/>
        <v>-1.6894197285813872E-3</v>
      </c>
      <c r="P447" s="5">
        <f t="shared" si="62"/>
        <v>-3.8736807892417735E-3</v>
      </c>
      <c r="Q447" s="5">
        <f t="shared" si="63"/>
        <v>-1.9437078378705674E-3</v>
      </c>
      <c r="R447" s="5">
        <f t="shared" si="63"/>
        <v>0</v>
      </c>
      <c r="T447" s="7">
        <f t="shared" si="65"/>
        <v>110.67654043431322</v>
      </c>
      <c r="U447" s="4">
        <f t="shared" si="64"/>
        <v>-1.8767027959717963E-3</v>
      </c>
      <c r="V447" s="5">
        <f>T447/MAX($T$14:T447)-1</f>
        <v>-2.034774216036217E-2</v>
      </c>
      <c r="Y447" s="3" t="s">
        <v>24</v>
      </c>
      <c r="Z447" s="3">
        <v>44159</v>
      </c>
      <c r="AA447" s="3">
        <v>11512242</v>
      </c>
      <c r="AB447" s="3"/>
      <c r="AD447" s="3"/>
    </row>
    <row r="448" spans="1:30" x14ac:dyDescent="0.25">
      <c r="A448" s="3">
        <v>44159</v>
      </c>
      <c r="B448">
        <v>9211535</v>
      </c>
      <c r="C448">
        <v>11612075</v>
      </c>
      <c r="D448">
        <v>10754922</v>
      </c>
      <c r="E448">
        <v>12456683</v>
      </c>
      <c r="F448">
        <v>9979428</v>
      </c>
      <c r="G448">
        <v>11903096</v>
      </c>
      <c r="H448">
        <v>11171595</v>
      </c>
      <c r="I448">
        <v>11512242</v>
      </c>
      <c r="K448" s="5">
        <f t="shared" si="57"/>
        <v>9.4666603932291871E-4</v>
      </c>
      <c r="L448" s="5">
        <f t="shared" si="58"/>
        <v>-1.0768549058018939E-3</v>
      </c>
      <c r="M448" s="5">
        <f t="shared" si="59"/>
        <v>-1.6700218408892686E-3</v>
      </c>
      <c r="N448" s="5">
        <f t="shared" si="60"/>
        <v>2.8900984664570473E-5</v>
      </c>
      <c r="O448" s="5">
        <f t="shared" si="61"/>
        <v>9.4674126521110402E-4</v>
      </c>
      <c r="P448" s="5">
        <f t="shared" si="62"/>
        <v>-1.076877940182297E-3</v>
      </c>
      <c r="Q448" s="5">
        <f t="shared" si="63"/>
        <v>-1.6700203203082742E-3</v>
      </c>
      <c r="R448" s="5">
        <f t="shared" si="63"/>
        <v>2.8926566393083775E-5</v>
      </c>
      <c r="T448" s="7">
        <f t="shared" si="65"/>
        <v>110.62753092327226</v>
      </c>
      <c r="U448" s="4">
        <f t="shared" si="64"/>
        <v>-4.4281751894875709E-4</v>
      </c>
      <c r="V448" s="5">
        <f>T448/MAX($T$14:T448)-1</f>
        <v>-2.0781549342611338E-2</v>
      </c>
      <c r="Y448" s="3" t="s">
        <v>24</v>
      </c>
      <c r="Z448" s="3">
        <v>44160</v>
      </c>
      <c r="AA448" s="3">
        <v>11735811</v>
      </c>
      <c r="AB448" s="3"/>
      <c r="AD448" s="3"/>
    </row>
    <row r="449" spans="1:30" x14ac:dyDescent="0.25">
      <c r="A449" s="3">
        <v>44160</v>
      </c>
      <c r="B449">
        <v>9412594</v>
      </c>
      <c r="C449">
        <v>11824116</v>
      </c>
      <c r="D449">
        <v>10959326</v>
      </c>
      <c r="E449">
        <v>12698593</v>
      </c>
      <c r="F449">
        <v>10197248</v>
      </c>
      <c r="G449">
        <v>12120451</v>
      </c>
      <c r="H449">
        <v>11383918</v>
      </c>
      <c r="I449">
        <v>11735811</v>
      </c>
      <c r="K449" s="5">
        <f t="shared" si="57"/>
        <v>2.182687250279125E-2</v>
      </c>
      <c r="L449" s="5">
        <f t="shared" si="58"/>
        <v>1.8260388431869501E-2</v>
      </c>
      <c r="M449" s="5">
        <f t="shared" si="59"/>
        <v>1.9005623657707638E-2</v>
      </c>
      <c r="N449" s="5">
        <f t="shared" si="60"/>
        <v>1.9420097629521349E-2</v>
      </c>
      <c r="O449" s="5">
        <f t="shared" si="61"/>
        <v>2.1826902303418549E-2</v>
      </c>
      <c r="P449" s="5">
        <f t="shared" si="62"/>
        <v>1.8260375283875696E-2</v>
      </c>
      <c r="Q449" s="5">
        <f t="shared" si="63"/>
        <v>1.9005612000793093E-2</v>
      </c>
      <c r="R449" s="5">
        <f t="shared" si="63"/>
        <v>1.9420109479977965E-2</v>
      </c>
      <c r="T449" s="7">
        <f t="shared" si="65"/>
        <v>112.79895549838622</v>
      </c>
      <c r="U449" s="4">
        <f t="shared" si="64"/>
        <v>1.962824766124438E-2</v>
      </c>
      <c r="V449" s="5">
        <f>T449/MAX($T$14:T449)-1</f>
        <v>-1.5612070786481524E-3</v>
      </c>
      <c r="Y449" s="3" t="s">
        <v>24</v>
      </c>
      <c r="Z449" s="3">
        <v>44161</v>
      </c>
      <c r="AA449" s="3">
        <v>11699014</v>
      </c>
      <c r="AB449" s="3"/>
      <c r="AD449" s="3"/>
    </row>
    <row r="450" spans="1:30" x14ac:dyDescent="0.25">
      <c r="A450" s="3">
        <v>44161</v>
      </c>
      <c r="B450">
        <v>9289482</v>
      </c>
      <c r="C450">
        <v>11728964</v>
      </c>
      <c r="D450">
        <v>10870665</v>
      </c>
      <c r="E450">
        <v>12658778</v>
      </c>
      <c r="F450">
        <v>10106370</v>
      </c>
      <c r="G450">
        <v>12083754</v>
      </c>
      <c r="H450">
        <v>11348963</v>
      </c>
      <c r="I450">
        <v>11699014</v>
      </c>
      <c r="K450" s="5">
        <f t="shared" si="57"/>
        <v>-1.3079497532773599E-2</v>
      </c>
      <c r="L450" s="5">
        <f t="shared" si="58"/>
        <v>-8.0472823507482527E-3</v>
      </c>
      <c r="M450" s="5">
        <f t="shared" si="59"/>
        <v>-8.0900048050399631E-3</v>
      </c>
      <c r="N450" s="5">
        <f t="shared" si="60"/>
        <v>-3.1353867314276584E-3</v>
      </c>
      <c r="O450" s="5">
        <f t="shared" si="61"/>
        <v>-8.912012339015396E-3</v>
      </c>
      <c r="P450" s="5">
        <f t="shared" si="62"/>
        <v>-3.0276926163885776E-3</v>
      </c>
      <c r="Q450" s="5">
        <f t="shared" si="63"/>
        <v>-3.0705597141511554E-3</v>
      </c>
      <c r="R450" s="5">
        <f t="shared" si="63"/>
        <v>-3.1354458588332967E-3</v>
      </c>
      <c r="T450" s="7">
        <f t="shared" si="65"/>
        <v>112.08694195605399</v>
      </c>
      <c r="U450" s="4">
        <f t="shared" si="64"/>
        <v>-6.3122352435472373E-3</v>
      </c>
      <c r="V450" s="5">
        <f>T450/MAX($T$14:T450)-1</f>
        <v>-7.863587615851042E-3</v>
      </c>
      <c r="Y450" s="3" t="s">
        <v>24</v>
      </c>
      <c r="Z450" s="3">
        <v>44162</v>
      </c>
      <c r="AA450" s="3">
        <v>11699014</v>
      </c>
      <c r="AB450" s="3"/>
      <c r="AD450" s="3"/>
    </row>
    <row r="451" spans="1:30" x14ac:dyDescent="0.25">
      <c r="A451" s="3">
        <v>44162</v>
      </c>
      <c r="B451">
        <v>9285946</v>
      </c>
      <c r="C451">
        <v>11728964</v>
      </c>
      <c r="D451">
        <v>10870665</v>
      </c>
      <c r="E451">
        <v>12658778</v>
      </c>
      <c r="F451">
        <v>10104029</v>
      </c>
      <c r="G451">
        <v>12083754</v>
      </c>
      <c r="H451">
        <v>11348963</v>
      </c>
      <c r="I451">
        <v>11699014</v>
      </c>
      <c r="K451" s="5">
        <f t="shared" si="57"/>
        <v>-3.8064555160344238E-4</v>
      </c>
      <c r="L451" s="5">
        <f t="shared" si="58"/>
        <v>0</v>
      </c>
      <c r="M451" s="5">
        <f t="shared" si="59"/>
        <v>0</v>
      </c>
      <c r="N451" s="5">
        <f t="shared" si="60"/>
        <v>0</v>
      </c>
      <c r="O451" s="5">
        <f t="shared" si="61"/>
        <v>-2.3163608694320992E-4</v>
      </c>
      <c r="P451" s="5">
        <f t="shared" si="62"/>
        <v>0</v>
      </c>
      <c r="Q451" s="5">
        <f t="shared" si="63"/>
        <v>0</v>
      </c>
      <c r="R451" s="5">
        <f t="shared" si="63"/>
        <v>0</v>
      </c>
      <c r="T451" s="7">
        <f t="shared" si="65"/>
        <v>112.07836335899393</v>
      </c>
      <c r="U451" s="4">
        <f t="shared" si="64"/>
        <v>-7.6535204818331537E-5</v>
      </c>
      <c r="V451" s="5">
        <f>T451/MAX($T$14:T451)-1</f>
        <v>-7.9395209793805543E-3</v>
      </c>
      <c r="Y451" s="3" t="s">
        <v>24</v>
      </c>
      <c r="Z451" s="3">
        <v>44166</v>
      </c>
      <c r="AA451" s="3">
        <v>11702042</v>
      </c>
      <c r="AB451" s="3"/>
      <c r="AD451" s="3"/>
    </row>
    <row r="452" spans="1:30" x14ac:dyDescent="0.25">
      <c r="A452" s="3">
        <v>44166</v>
      </c>
      <c r="B452">
        <v>9303780</v>
      </c>
      <c r="C452">
        <v>11740830</v>
      </c>
      <c r="D452">
        <v>10870664</v>
      </c>
      <c r="E452">
        <v>12662054</v>
      </c>
      <c r="F452">
        <v>10123433</v>
      </c>
      <c r="G452">
        <v>12095980</v>
      </c>
      <c r="H452">
        <v>11348962</v>
      </c>
      <c r="I452">
        <v>11702042</v>
      </c>
      <c r="K452" s="5">
        <f t="shared" si="57"/>
        <v>1.9205366906074328E-3</v>
      </c>
      <c r="L452" s="5">
        <f t="shared" si="58"/>
        <v>1.0116835553422021E-3</v>
      </c>
      <c r="M452" s="5">
        <f t="shared" si="59"/>
        <v>-9.1990692396848317E-8</v>
      </c>
      <c r="N452" s="5">
        <f t="shared" si="60"/>
        <v>2.5879275234941268E-4</v>
      </c>
      <c r="O452" s="5">
        <f t="shared" si="61"/>
        <v>1.9204220415440787E-3</v>
      </c>
      <c r="P452" s="5">
        <f t="shared" si="62"/>
        <v>1.0117716729420856E-3</v>
      </c>
      <c r="Q452" s="5">
        <f t="shared" si="63"/>
        <v>-8.8113777496623413E-8</v>
      </c>
      <c r="R452" s="5">
        <f t="shared" si="63"/>
        <v>2.5882523091258491E-4</v>
      </c>
      <c r="T452" s="7">
        <f t="shared" si="65"/>
        <v>112.16777179766146</v>
      </c>
      <c r="U452" s="4">
        <f t="shared" si="64"/>
        <v>7.9773147990348792E-4</v>
      </c>
      <c r="V452" s="5">
        <f>T452/MAX($T$14:T452)-1</f>
        <v>-7.1481231052976657E-3</v>
      </c>
      <c r="Y452" s="3" t="s">
        <v>24</v>
      </c>
      <c r="Z452" s="3">
        <v>44167</v>
      </c>
      <c r="AA452" s="3">
        <v>11648177</v>
      </c>
      <c r="AB452" s="3"/>
      <c r="AD452" s="3"/>
    </row>
    <row r="453" spans="1:30" x14ac:dyDescent="0.25">
      <c r="A453" s="3">
        <v>44167</v>
      </c>
      <c r="B453">
        <v>9240192</v>
      </c>
      <c r="C453">
        <v>11681161</v>
      </c>
      <c r="D453">
        <v>10789770</v>
      </c>
      <c r="E453">
        <v>12603771</v>
      </c>
      <c r="F453">
        <v>10054244</v>
      </c>
      <c r="G453">
        <v>12034506</v>
      </c>
      <c r="H453">
        <v>11264509</v>
      </c>
      <c r="I453">
        <v>11648177</v>
      </c>
      <c r="K453" s="5">
        <f t="shared" si="57"/>
        <v>-6.8346414038165104E-3</v>
      </c>
      <c r="L453" s="5">
        <f t="shared" si="58"/>
        <v>-5.0821790282288282E-3</v>
      </c>
      <c r="M453" s="5">
        <f t="shared" si="59"/>
        <v>-7.4414957540772653E-3</v>
      </c>
      <c r="N453" s="5">
        <f t="shared" si="60"/>
        <v>-4.6029656799757568E-3</v>
      </c>
      <c r="O453" s="5">
        <f t="shared" si="61"/>
        <v>-6.8345392318989173E-3</v>
      </c>
      <c r="P453" s="5">
        <f t="shared" si="62"/>
        <v>-5.0821843290085322E-3</v>
      </c>
      <c r="Q453" s="5">
        <f t="shared" si="63"/>
        <v>-7.4414735021581802E-3</v>
      </c>
      <c r="R453" s="5">
        <f t="shared" si="63"/>
        <v>-4.6030427851823097E-3</v>
      </c>
      <c r="T453" s="7">
        <f t="shared" si="65"/>
        <v>111.49585148770855</v>
      </c>
      <c r="U453" s="4">
        <f t="shared" si="64"/>
        <v>-5.9903152142932875E-3</v>
      </c>
      <c r="V453" s="5">
        <f>T453/MAX($T$14:T453)-1</f>
        <v>-1.3095618808999676E-2</v>
      </c>
      <c r="Y453" s="3" t="s">
        <v>24</v>
      </c>
      <c r="Z453" s="3">
        <v>44168</v>
      </c>
      <c r="AA453" s="3">
        <v>11638478</v>
      </c>
      <c r="AB453" s="3"/>
      <c r="AD453" s="3"/>
    </row>
    <row r="454" spans="1:30" x14ac:dyDescent="0.25">
      <c r="A454" s="3">
        <v>44168</v>
      </c>
      <c r="B454">
        <v>9143203</v>
      </c>
      <c r="C454">
        <v>11616506</v>
      </c>
      <c r="D454">
        <v>10711995</v>
      </c>
      <c r="E454">
        <v>12593275</v>
      </c>
      <c r="F454">
        <v>10014470</v>
      </c>
      <c r="G454">
        <v>12022922</v>
      </c>
      <c r="H454">
        <v>11239560</v>
      </c>
      <c r="I454">
        <v>11638478</v>
      </c>
      <c r="K454" s="5">
        <f t="shared" si="57"/>
        <v>-1.0496426914072821E-2</v>
      </c>
      <c r="L454" s="5">
        <f t="shared" si="58"/>
        <v>-5.5349806410509572E-3</v>
      </c>
      <c r="M454" s="5">
        <f t="shared" si="59"/>
        <v>-7.2082166719030782E-3</v>
      </c>
      <c r="N454" s="5">
        <f t="shared" si="60"/>
        <v>-8.3276663785780691E-4</v>
      </c>
      <c r="O454" s="5">
        <f t="shared" si="61"/>
        <v>-3.9559413915158936E-3</v>
      </c>
      <c r="P454" s="5">
        <f t="shared" si="62"/>
        <v>-9.6256547630624301E-4</v>
      </c>
      <c r="Q454" s="5">
        <f t="shared" si="63"/>
        <v>-2.2148324440950384E-3</v>
      </c>
      <c r="R454" s="5">
        <f t="shared" si="63"/>
        <v>-8.3266248443858437E-4</v>
      </c>
      <c r="T454" s="7">
        <f t="shared" si="65"/>
        <v>111.04933300395074</v>
      </c>
      <c r="U454" s="4">
        <f t="shared" si="64"/>
        <v>-4.0047990826550528E-3</v>
      </c>
      <c r="V454" s="5">
        <f>T454/MAX($T$14:T454)-1</f>
        <v>-1.7047972569461556E-2</v>
      </c>
      <c r="Y454" s="3" t="s">
        <v>24</v>
      </c>
      <c r="Z454" s="3">
        <v>44169</v>
      </c>
      <c r="AA454" s="3">
        <v>11638478</v>
      </c>
      <c r="AB454" s="3"/>
      <c r="AD454" s="3"/>
    </row>
    <row r="455" spans="1:30" x14ac:dyDescent="0.25">
      <c r="A455" s="3">
        <v>44169</v>
      </c>
      <c r="B455">
        <v>9148231</v>
      </c>
      <c r="C455">
        <v>11616308</v>
      </c>
      <c r="D455">
        <v>10711995</v>
      </c>
      <c r="E455">
        <v>12593275</v>
      </c>
      <c r="F455">
        <v>10019166</v>
      </c>
      <c r="G455">
        <v>12022717</v>
      </c>
      <c r="H455">
        <v>11239560</v>
      </c>
      <c r="I455">
        <v>11638478</v>
      </c>
      <c r="K455" s="5">
        <f t="shared" si="57"/>
        <v>5.4991669768233997E-4</v>
      </c>
      <c r="L455" s="5">
        <f t="shared" si="58"/>
        <v>-1.7044712067426637E-5</v>
      </c>
      <c r="M455" s="5">
        <f t="shared" si="59"/>
        <v>0</v>
      </c>
      <c r="N455" s="5">
        <f t="shared" si="60"/>
        <v>0</v>
      </c>
      <c r="O455" s="5">
        <f t="shared" si="61"/>
        <v>4.6892147063193335E-4</v>
      </c>
      <c r="P455" s="5">
        <f t="shared" si="62"/>
        <v>-1.7050763533199564E-5</v>
      </c>
      <c r="Q455" s="5">
        <f t="shared" si="63"/>
        <v>0</v>
      </c>
      <c r="R455" s="5">
        <f t="shared" si="63"/>
        <v>0</v>
      </c>
      <c r="T455" s="7">
        <f t="shared" si="65"/>
        <v>111.06300238135152</v>
      </c>
      <c r="U455" s="4">
        <f t="shared" si="64"/>
        <v>1.2309283658920589E-4</v>
      </c>
      <c r="V455" s="5">
        <f>T455/MAX($T$14:T455)-1</f>
        <v>-1.6926978216174171E-2</v>
      </c>
      <c r="Y455" s="3" t="s">
        <v>24</v>
      </c>
      <c r="Z455" s="3">
        <v>44172</v>
      </c>
      <c r="AA455" s="3">
        <v>11639184</v>
      </c>
      <c r="AB455" s="3"/>
      <c r="AD455" s="3"/>
    </row>
    <row r="456" spans="1:30" x14ac:dyDescent="0.25">
      <c r="A456" s="3">
        <v>44172</v>
      </c>
      <c r="B456">
        <v>9158421</v>
      </c>
      <c r="C456">
        <v>11621683</v>
      </c>
      <c r="D456">
        <v>10721502</v>
      </c>
      <c r="E456">
        <v>12594040</v>
      </c>
      <c r="F456">
        <v>10030326</v>
      </c>
      <c r="G456">
        <v>12028280</v>
      </c>
      <c r="H456">
        <v>11249535</v>
      </c>
      <c r="I456">
        <v>11639184</v>
      </c>
      <c r="K456" s="5">
        <f t="shared" si="57"/>
        <v>1.1138765516525151E-3</v>
      </c>
      <c r="L456" s="5">
        <f t="shared" si="58"/>
        <v>4.6271156033395044E-4</v>
      </c>
      <c r="M456" s="5">
        <f t="shared" si="59"/>
        <v>8.875097495844031E-4</v>
      </c>
      <c r="N456" s="5">
        <f t="shared" si="60"/>
        <v>6.0746708064440824E-5</v>
      </c>
      <c r="O456" s="5">
        <f t="shared" si="61"/>
        <v>1.1138651660227428E-3</v>
      </c>
      <c r="P456" s="5">
        <f t="shared" si="62"/>
        <v>4.6270738968567926E-4</v>
      </c>
      <c r="Q456" s="5">
        <f t="shared" si="63"/>
        <v>8.8749025762568934E-4</v>
      </c>
      <c r="R456" s="5">
        <f t="shared" si="63"/>
        <v>6.0660852733596116E-5</v>
      </c>
      <c r="T456" s="7">
        <f t="shared" si="65"/>
        <v>111.13310490747486</v>
      </c>
      <c r="U456" s="4">
        <f t="shared" si="64"/>
        <v>6.3119602946287712E-4</v>
      </c>
      <c r="V456" s="5">
        <f>T456/MAX($T$14:T456)-1</f>
        <v>-1.6306466428152144E-2</v>
      </c>
      <c r="Y456" s="3" t="s">
        <v>24</v>
      </c>
      <c r="Z456" s="3">
        <v>44173</v>
      </c>
      <c r="AA456" s="3">
        <v>11651592</v>
      </c>
      <c r="AB456" s="3"/>
      <c r="AD456" s="3"/>
    </row>
    <row r="457" spans="1:30" x14ac:dyDescent="0.25">
      <c r="A457" s="3">
        <v>44173</v>
      </c>
      <c r="B457">
        <v>9147523</v>
      </c>
      <c r="C457">
        <v>11626321</v>
      </c>
      <c r="D457">
        <v>10729807</v>
      </c>
      <c r="E457">
        <v>12607466</v>
      </c>
      <c r="F457">
        <v>10018390</v>
      </c>
      <c r="G457">
        <v>12033080</v>
      </c>
      <c r="H457">
        <v>11258249</v>
      </c>
      <c r="I457">
        <v>11651592</v>
      </c>
      <c r="K457" s="5">
        <f t="shared" si="57"/>
        <v>-1.1899431135563576E-3</v>
      </c>
      <c r="L457" s="5">
        <f t="shared" si="58"/>
        <v>3.9908161322244062E-4</v>
      </c>
      <c r="M457" s="5">
        <f t="shared" si="59"/>
        <v>7.7461161691716462E-4</v>
      </c>
      <c r="N457" s="5">
        <f t="shared" si="60"/>
        <v>1.0660598187715031E-3</v>
      </c>
      <c r="O457" s="5">
        <f t="shared" si="61"/>
        <v>-1.1899912325880058E-3</v>
      </c>
      <c r="P457" s="5">
        <f t="shared" si="62"/>
        <v>3.9905954966124035E-4</v>
      </c>
      <c r="Q457" s="5">
        <f t="shared" si="63"/>
        <v>7.7460979498256144E-4</v>
      </c>
      <c r="R457" s="5">
        <f t="shared" si="63"/>
        <v>1.0660541151339409E-3</v>
      </c>
      <c r="T457" s="7">
        <f t="shared" si="65"/>
        <v>111.16227098740082</v>
      </c>
      <c r="U457" s="4">
        <f t="shared" si="64"/>
        <v>2.6244277031806096E-4</v>
      </c>
      <c r="V457" s="5">
        <f>T457/MAX($T$14:T457)-1</f>
        <v>-1.6048303172057632E-2</v>
      </c>
      <c r="Y457" s="3" t="s">
        <v>24</v>
      </c>
      <c r="Z457" s="3">
        <v>44174</v>
      </c>
      <c r="AA457" s="3">
        <v>11663081</v>
      </c>
      <c r="AB457" s="3"/>
      <c r="AD457" s="3"/>
    </row>
    <row r="458" spans="1:30" x14ac:dyDescent="0.25">
      <c r="A458" s="3">
        <v>44174</v>
      </c>
      <c r="B458">
        <v>9210702</v>
      </c>
      <c r="C458">
        <v>11670422</v>
      </c>
      <c r="D458">
        <v>10760901</v>
      </c>
      <c r="E458">
        <v>12619897</v>
      </c>
      <c r="F458">
        <v>10087584</v>
      </c>
      <c r="G458">
        <v>12078724</v>
      </c>
      <c r="H458">
        <v>11290875</v>
      </c>
      <c r="I458">
        <v>11663081</v>
      </c>
      <c r="K458" s="5">
        <f t="shared" si="57"/>
        <v>6.9066784527351821E-3</v>
      </c>
      <c r="L458" s="5">
        <f t="shared" si="58"/>
        <v>3.7932033701804091E-3</v>
      </c>
      <c r="M458" s="5">
        <f t="shared" si="59"/>
        <v>2.89790860171113E-3</v>
      </c>
      <c r="N458" s="5">
        <f t="shared" si="60"/>
        <v>9.8600305564966462E-4</v>
      </c>
      <c r="O458" s="5">
        <f t="shared" si="61"/>
        <v>6.9066985813088788E-3</v>
      </c>
      <c r="P458" s="5">
        <f t="shared" si="62"/>
        <v>3.7932100509594502E-3</v>
      </c>
      <c r="Q458" s="5">
        <f t="shared" si="63"/>
        <v>2.8979639729056483E-3</v>
      </c>
      <c r="R458" s="5">
        <f t="shared" si="63"/>
        <v>9.8604551206382673E-4</v>
      </c>
      <c r="T458" s="7">
        <f t="shared" si="65"/>
        <v>111.56756461998647</v>
      </c>
      <c r="U458" s="4">
        <f t="shared" si="64"/>
        <v>3.6459639496892737E-3</v>
      </c>
      <c r="V458" s="5">
        <f>T458/MAX($T$14:T458)-1</f>
        <v>-1.2460850757187392E-2</v>
      </c>
      <c r="Y458" s="3" t="s">
        <v>24</v>
      </c>
      <c r="Z458" s="3">
        <v>44175</v>
      </c>
      <c r="AA458" s="3">
        <v>11589183</v>
      </c>
      <c r="AB458" s="3"/>
      <c r="AD458" s="3"/>
    </row>
    <row r="459" spans="1:30" x14ac:dyDescent="0.25">
      <c r="A459" s="3">
        <v>44175</v>
      </c>
      <c r="B459">
        <v>9050100</v>
      </c>
      <c r="C459">
        <v>11473459</v>
      </c>
      <c r="D459">
        <v>10584022</v>
      </c>
      <c r="E459">
        <v>12413702</v>
      </c>
      <c r="F459">
        <v>9973554</v>
      </c>
      <c r="G459">
        <v>11970011</v>
      </c>
      <c r="H459">
        <v>11218063</v>
      </c>
      <c r="I459">
        <v>11589183</v>
      </c>
      <c r="K459" s="5">
        <f t="shared" si="57"/>
        <v>-1.7436455983485311E-2</v>
      </c>
      <c r="L459" s="5">
        <f t="shared" si="58"/>
        <v>-1.6877110356420699E-2</v>
      </c>
      <c r="M459" s="5">
        <f t="shared" si="59"/>
        <v>-1.6437192387514732E-2</v>
      </c>
      <c r="N459" s="5">
        <f t="shared" si="60"/>
        <v>-1.633888137121875E-2</v>
      </c>
      <c r="O459" s="5">
        <f t="shared" si="61"/>
        <v>-1.1303995089408936E-2</v>
      </c>
      <c r="P459" s="5">
        <f t="shared" si="62"/>
        <v>-9.0003712312658468E-3</v>
      </c>
      <c r="Q459" s="5">
        <f t="shared" si="63"/>
        <v>-6.4487473291485742E-3</v>
      </c>
      <c r="R459" s="5">
        <f t="shared" si="63"/>
        <v>-6.3360616289983573E-3</v>
      </c>
      <c r="T459" s="7">
        <f t="shared" si="65"/>
        <v>110.17047631271414</v>
      </c>
      <c r="U459" s="4">
        <f t="shared" si="64"/>
        <v>-1.2522351922182651E-2</v>
      </c>
      <c r="V459" s="5">
        <f>T459/MAX($T$14:T459)-1</f>
        <v>-2.4827163520938722E-2</v>
      </c>
      <c r="Y459" s="3" t="s">
        <v>24</v>
      </c>
      <c r="Z459" s="3">
        <v>44176</v>
      </c>
      <c r="AA459" s="3">
        <v>11544820</v>
      </c>
      <c r="AB459" s="3"/>
      <c r="AD459" s="3"/>
    </row>
    <row r="460" spans="1:30" x14ac:dyDescent="0.25">
      <c r="A460" s="3">
        <v>44176</v>
      </c>
      <c r="B460">
        <v>9017407</v>
      </c>
      <c r="C460">
        <v>11444304</v>
      </c>
      <c r="D460">
        <v>10543507</v>
      </c>
      <c r="E460">
        <v>12366182</v>
      </c>
      <c r="F460">
        <v>9928737</v>
      </c>
      <c r="G460">
        <v>11934590</v>
      </c>
      <c r="H460">
        <v>11175121</v>
      </c>
      <c r="I460">
        <v>11544820</v>
      </c>
      <c r="K460" s="5">
        <f t="shared" si="57"/>
        <v>-3.6124462713119643E-3</v>
      </c>
      <c r="L460" s="5">
        <f t="shared" si="58"/>
        <v>-2.5410819875679724E-3</v>
      </c>
      <c r="M460" s="5">
        <f t="shared" si="59"/>
        <v>-3.8279398890138649E-3</v>
      </c>
      <c r="N460" s="5">
        <f t="shared" si="60"/>
        <v>-3.8280280934728239E-3</v>
      </c>
      <c r="O460" s="5">
        <f t="shared" si="61"/>
        <v>-4.4935837315364102E-3</v>
      </c>
      <c r="P460" s="5">
        <f t="shared" si="62"/>
        <v>-2.9591451503261368E-3</v>
      </c>
      <c r="Q460" s="5">
        <f t="shared" si="63"/>
        <v>-3.8279335746287391E-3</v>
      </c>
      <c r="R460" s="5">
        <f t="shared" si="63"/>
        <v>-3.8279661301404699E-3</v>
      </c>
      <c r="T460" s="7">
        <f t="shared" si="65"/>
        <v>109.77223586441775</v>
      </c>
      <c r="U460" s="4">
        <f t="shared" si="64"/>
        <v>-3.6147656034997977E-3</v>
      </c>
      <c r="V460" s="5">
        <f>T460/MAX($T$14:T460)-1</f>
        <v>-2.8352184747710618E-2</v>
      </c>
      <c r="Y460" s="3" t="s">
        <v>24</v>
      </c>
      <c r="Z460" s="3">
        <v>44179</v>
      </c>
      <c r="AA460" s="3">
        <v>11492400</v>
      </c>
      <c r="AB460" s="3"/>
      <c r="AD460" s="3"/>
    </row>
    <row r="461" spans="1:30" x14ac:dyDescent="0.25">
      <c r="A461" s="3">
        <v>44179</v>
      </c>
      <c r="B461">
        <v>8993273</v>
      </c>
      <c r="C461">
        <v>11380722</v>
      </c>
      <c r="D461">
        <v>10516220</v>
      </c>
      <c r="E461">
        <v>12310032</v>
      </c>
      <c r="F461">
        <v>9902164</v>
      </c>
      <c r="G461">
        <v>11868283</v>
      </c>
      <c r="H461">
        <v>11146200</v>
      </c>
      <c r="I461">
        <v>11492400</v>
      </c>
      <c r="K461" s="5">
        <f t="shared" si="57"/>
        <v>-2.6763791409215587E-3</v>
      </c>
      <c r="L461" s="5">
        <f t="shared" si="58"/>
        <v>-5.5557769174954252E-3</v>
      </c>
      <c r="M461" s="5">
        <f t="shared" si="59"/>
        <v>-2.5880383064192936E-3</v>
      </c>
      <c r="N461" s="5">
        <f t="shared" si="60"/>
        <v>-4.5406092195634518E-3</v>
      </c>
      <c r="O461" s="5">
        <f t="shared" si="61"/>
        <v>-2.6763726343038696E-3</v>
      </c>
      <c r="P461" s="5">
        <f t="shared" si="62"/>
        <v>-5.5558674407750752E-3</v>
      </c>
      <c r="Q461" s="5">
        <f t="shared" si="63"/>
        <v>-2.5879809265599851E-3</v>
      </c>
      <c r="R461" s="5">
        <f t="shared" si="63"/>
        <v>-4.5405645129157346E-3</v>
      </c>
      <c r="T461" s="7">
        <f t="shared" si="65"/>
        <v>109.35068867383023</v>
      </c>
      <c r="U461" s="4">
        <f t="shared" si="64"/>
        <v>-3.8401986373692992E-3</v>
      </c>
      <c r="V461" s="5">
        <f>T461/MAX($T$14:T461)-1</f>
        <v>-3.2083505363845299E-2</v>
      </c>
      <c r="Y461" s="3" t="s">
        <v>24</v>
      </c>
      <c r="Z461" s="3">
        <v>44180</v>
      </c>
      <c r="AA461" s="3">
        <v>11503918</v>
      </c>
      <c r="AB461" s="3"/>
      <c r="AD461" s="3"/>
    </row>
    <row r="462" spans="1:30" x14ac:dyDescent="0.25">
      <c r="A462" s="3">
        <v>44180</v>
      </c>
      <c r="B462">
        <v>8938459</v>
      </c>
      <c r="C462">
        <v>11400778</v>
      </c>
      <c r="D462">
        <v>10516220</v>
      </c>
      <c r="E462">
        <v>12322370</v>
      </c>
      <c r="F462">
        <v>9841811</v>
      </c>
      <c r="G462">
        <v>11889198</v>
      </c>
      <c r="H462">
        <v>11146200</v>
      </c>
      <c r="I462">
        <v>11503918</v>
      </c>
      <c r="K462" s="5">
        <f t="shared" si="57"/>
        <v>-6.0950001184219005E-3</v>
      </c>
      <c r="L462" s="5">
        <f t="shared" si="58"/>
        <v>1.7622783510571338E-3</v>
      </c>
      <c r="M462" s="5">
        <f t="shared" si="59"/>
        <v>0</v>
      </c>
      <c r="N462" s="5">
        <f t="shared" si="60"/>
        <v>1.0022719680988779E-3</v>
      </c>
      <c r="O462" s="5">
        <f t="shared" si="61"/>
        <v>-6.0949303606767646E-3</v>
      </c>
      <c r="P462" s="5">
        <f t="shared" si="62"/>
        <v>1.7622599663320582E-3</v>
      </c>
      <c r="Q462" s="5">
        <f t="shared" si="63"/>
        <v>0</v>
      </c>
      <c r="R462" s="5">
        <f t="shared" si="63"/>
        <v>1.0022275590824137E-3</v>
      </c>
      <c r="T462" s="7">
        <f t="shared" si="65"/>
        <v>109.25964202423422</v>
      </c>
      <c r="U462" s="4">
        <f t="shared" si="64"/>
        <v>-8.326115793160227E-4</v>
      </c>
      <c r="V462" s="5">
        <f>T462/MAX($T$14:T462)-1</f>
        <v>-3.2889403845090315E-2</v>
      </c>
      <c r="Y462" s="3" t="s">
        <v>24</v>
      </c>
      <c r="Z462" s="3">
        <v>44181</v>
      </c>
      <c r="AA462" s="3">
        <v>11503918</v>
      </c>
      <c r="AB462" s="3"/>
      <c r="AD462" s="3"/>
    </row>
    <row r="463" spans="1:30" x14ac:dyDescent="0.25">
      <c r="A463" s="3">
        <v>44181</v>
      </c>
      <c r="B463">
        <v>8913423</v>
      </c>
      <c r="C463">
        <v>11420286</v>
      </c>
      <c r="D463">
        <v>10516220</v>
      </c>
      <c r="E463">
        <v>12322370</v>
      </c>
      <c r="F463">
        <v>9814244</v>
      </c>
      <c r="G463">
        <v>11909543</v>
      </c>
      <c r="H463">
        <v>11146200</v>
      </c>
      <c r="I463">
        <v>11503918</v>
      </c>
      <c r="K463" s="5">
        <f t="shared" si="57"/>
        <v>-2.8009302274586423E-3</v>
      </c>
      <c r="L463" s="5">
        <f t="shared" si="58"/>
        <v>1.7111112943344331E-3</v>
      </c>
      <c r="M463" s="5">
        <f t="shared" si="59"/>
        <v>0</v>
      </c>
      <c r="N463" s="5">
        <f t="shared" si="60"/>
        <v>0</v>
      </c>
      <c r="O463" s="5">
        <f t="shared" si="61"/>
        <v>-2.8010088793617438E-3</v>
      </c>
      <c r="P463" s="5">
        <f t="shared" si="62"/>
        <v>1.7112171905959705E-3</v>
      </c>
      <c r="Q463" s="5">
        <f t="shared" si="63"/>
        <v>0</v>
      </c>
      <c r="R463" s="5">
        <f t="shared" si="63"/>
        <v>0</v>
      </c>
      <c r="T463" s="7">
        <f t="shared" si="65"/>
        <v>109.22987408969674</v>
      </c>
      <c r="U463" s="4">
        <f t="shared" si="64"/>
        <v>-2.7245132773624781E-4</v>
      </c>
      <c r="V463" s="5">
        <f>T463/MAX($T$14:T463)-1</f>
        <v>-3.3152894411080491E-2</v>
      </c>
      <c r="Y463" s="3" t="s">
        <v>24</v>
      </c>
      <c r="Z463" s="3">
        <v>44182</v>
      </c>
      <c r="AA463" s="3">
        <v>11503918</v>
      </c>
      <c r="AB463" s="3"/>
      <c r="AD463" s="3"/>
    </row>
    <row r="464" spans="1:30" x14ac:dyDescent="0.25">
      <c r="A464" s="3">
        <v>44182</v>
      </c>
      <c r="B464">
        <v>8877357</v>
      </c>
      <c r="C464">
        <v>11380297</v>
      </c>
      <c r="D464">
        <v>10465665</v>
      </c>
      <c r="E464">
        <v>12260262</v>
      </c>
      <c r="F464">
        <v>9802249</v>
      </c>
      <c r="G464">
        <v>11901108</v>
      </c>
      <c r="H464">
        <v>11146200</v>
      </c>
      <c r="I464">
        <v>11503918</v>
      </c>
      <c r="K464" s="5">
        <f t="shared" ref="K464:K527" si="66">B464/B463-1</f>
        <v>-4.0462569766968048E-3</v>
      </c>
      <c r="L464" s="5">
        <f t="shared" ref="L464:L527" si="67">C464/C463-1</f>
        <v>-3.501576055100597E-3</v>
      </c>
      <c r="M464" s="5">
        <f t="shared" ref="M464:M527" si="68">D464/D463-1</f>
        <v>-4.8073357156849239E-3</v>
      </c>
      <c r="N464" s="5">
        <f t="shared" ref="N464:N527" si="69">E464/E463-1</f>
        <v>-5.0402641699608397E-3</v>
      </c>
      <c r="O464" s="5">
        <f t="shared" ref="O464:O527" si="70">F464/F463-1</f>
        <v>-1.2222031569624203E-3</v>
      </c>
      <c r="P464" s="5">
        <f t="shared" ref="P464:P527" si="71">G464/G463-1</f>
        <v>-7.0825555606957025E-4</v>
      </c>
      <c r="Q464" s="5">
        <f t="shared" ref="Q464:R527" si="72">H464/H463-1</f>
        <v>0</v>
      </c>
      <c r="R464" s="5">
        <f t="shared" si="72"/>
        <v>0</v>
      </c>
      <c r="T464" s="7">
        <f t="shared" si="65"/>
        <v>108.96600350101325</v>
      </c>
      <c r="U464" s="4">
        <f t="shared" ref="U464:U486" si="73">(K464*$K$12%)+(L464*$L$12%)+(M464*$M$12%)+(N464*$N$12%)+(O464*$O$12%)+(P464*$P$12%)+(Q464*$Q$12%)+(R464*$R$12%)</f>
        <v>-2.4157364538093945E-3</v>
      </c>
      <c r="V464" s="5">
        <f>T464/MAX($T$14:T464)-1</f>
        <v>-3.5488542209311746E-2</v>
      </c>
      <c r="Y464" s="3" t="s">
        <v>24</v>
      </c>
      <c r="Z464" s="3">
        <v>44183</v>
      </c>
      <c r="AA464" s="3">
        <v>11503918</v>
      </c>
      <c r="AB464" s="3"/>
      <c r="AD464" s="3"/>
    </row>
    <row r="465" spans="1:30" x14ac:dyDescent="0.25">
      <c r="A465" s="3">
        <v>44183</v>
      </c>
      <c r="B465">
        <v>8839295</v>
      </c>
      <c r="C465">
        <v>11380297</v>
      </c>
      <c r="D465">
        <v>10465665</v>
      </c>
      <c r="E465">
        <v>12260262</v>
      </c>
      <c r="F465">
        <v>9759914</v>
      </c>
      <c r="G465">
        <v>11900742</v>
      </c>
      <c r="H465">
        <v>11146200</v>
      </c>
      <c r="I465">
        <v>11503918</v>
      </c>
      <c r="K465" s="5">
        <f t="shared" si="66"/>
        <v>-4.2875373830296715E-3</v>
      </c>
      <c r="L465" s="5">
        <f t="shared" si="67"/>
        <v>0</v>
      </c>
      <c r="M465" s="5">
        <f t="shared" si="68"/>
        <v>0</v>
      </c>
      <c r="N465" s="5">
        <f t="shared" si="69"/>
        <v>0</v>
      </c>
      <c r="O465" s="5">
        <f t="shared" si="70"/>
        <v>-4.3189068141402664E-3</v>
      </c>
      <c r="P465" s="5">
        <f t="shared" si="71"/>
        <v>-3.0753439091535384E-5</v>
      </c>
      <c r="Q465" s="5">
        <f t="shared" si="72"/>
        <v>0</v>
      </c>
      <c r="R465" s="5">
        <f t="shared" si="72"/>
        <v>0</v>
      </c>
      <c r="T465" s="7">
        <f t="shared" si="65"/>
        <v>108.84835838752927</v>
      </c>
      <c r="U465" s="4">
        <f t="shared" si="73"/>
        <v>-1.0796497045326842E-3</v>
      </c>
      <c r="V465" s="5">
        <f>T465/MAX($T$14:T465)-1</f>
        <v>-3.6529876719733845E-2</v>
      </c>
      <c r="Y465" s="3" t="s">
        <v>24</v>
      </c>
      <c r="Z465" s="3">
        <v>44186</v>
      </c>
      <c r="AA465" s="3">
        <v>11787849</v>
      </c>
      <c r="AB465" s="3"/>
      <c r="AD465" s="3"/>
    </row>
    <row r="466" spans="1:30" x14ac:dyDescent="0.25">
      <c r="A466" s="3">
        <v>44186</v>
      </c>
      <c r="B466">
        <v>9181147</v>
      </c>
      <c r="C466">
        <v>11505005</v>
      </c>
      <c r="D466">
        <v>10771413</v>
      </c>
      <c r="E466">
        <v>12562860</v>
      </c>
      <c r="F466">
        <v>10137370</v>
      </c>
      <c r="G466">
        <v>12031153</v>
      </c>
      <c r="H466">
        <v>11471829</v>
      </c>
      <c r="I466">
        <v>11787849</v>
      </c>
      <c r="K466" s="5">
        <f t="shared" si="66"/>
        <v>3.8674125029201978E-2</v>
      </c>
      <c r="L466" s="5">
        <f t="shared" si="67"/>
        <v>1.0958237733162957E-2</v>
      </c>
      <c r="M466" s="5">
        <f t="shared" si="68"/>
        <v>2.9214388192245755E-2</v>
      </c>
      <c r="N466" s="5">
        <f t="shared" si="69"/>
        <v>2.4681201755720972E-2</v>
      </c>
      <c r="O466" s="5">
        <f t="shared" si="70"/>
        <v>3.8674111267783751E-2</v>
      </c>
      <c r="P466" s="5">
        <f t="shared" si="71"/>
        <v>1.0958224285510854E-2</v>
      </c>
      <c r="Q466" s="5">
        <f t="shared" si="72"/>
        <v>2.921435107929149E-2</v>
      </c>
      <c r="R466" s="5">
        <f t="shared" si="72"/>
        <v>2.4681243381602602E-2</v>
      </c>
      <c r="T466" s="7">
        <f t="shared" si="65"/>
        <v>111.66557000365987</v>
      </c>
      <c r="U466" s="4">
        <f t="shared" si="73"/>
        <v>2.5881985340565045E-2</v>
      </c>
      <c r="V466" s="5">
        <f>T466/MAX($T$14:T466)-1</f>
        <v>-1.1593357112921643E-2</v>
      </c>
      <c r="Y466" s="3" t="s">
        <v>24</v>
      </c>
      <c r="Z466" s="3">
        <v>44187</v>
      </c>
      <c r="AA466" s="3">
        <v>11569597</v>
      </c>
      <c r="AB466" s="3"/>
      <c r="AD466" s="3"/>
    </row>
    <row r="467" spans="1:30" x14ac:dyDescent="0.25">
      <c r="A467" s="3">
        <v>44187</v>
      </c>
      <c r="B467">
        <v>8992277</v>
      </c>
      <c r="C467">
        <v>11346443</v>
      </c>
      <c r="D467">
        <v>10598204</v>
      </c>
      <c r="E467">
        <v>12330258</v>
      </c>
      <c r="F467">
        <v>9928829</v>
      </c>
      <c r="G467">
        <v>11865340</v>
      </c>
      <c r="H467">
        <v>11287357</v>
      </c>
      <c r="I467">
        <v>11569597</v>
      </c>
      <c r="K467" s="5">
        <f t="shared" si="66"/>
        <v>-2.0571503756556808E-2</v>
      </c>
      <c r="L467" s="5">
        <f t="shared" si="67"/>
        <v>-1.3782001833115287E-2</v>
      </c>
      <c r="M467" s="5">
        <f t="shared" si="68"/>
        <v>-1.6080434386834819E-2</v>
      </c>
      <c r="N467" s="5">
        <f t="shared" si="69"/>
        <v>-1.8515051508971703E-2</v>
      </c>
      <c r="O467" s="5">
        <f t="shared" si="70"/>
        <v>-2.0571509178416103E-2</v>
      </c>
      <c r="P467" s="5">
        <f t="shared" si="71"/>
        <v>-1.3781970855162418E-2</v>
      </c>
      <c r="Q467" s="5">
        <f t="shared" si="72"/>
        <v>-1.6080434950695333E-2</v>
      </c>
      <c r="R467" s="5">
        <f t="shared" si="72"/>
        <v>-1.85149979440693E-2</v>
      </c>
      <c r="T467" s="7">
        <f t="shared" ref="T467:T486" si="74">T466*(1+U467)</f>
        <v>109.74076399132491</v>
      </c>
      <c r="U467" s="4">
        <f t="shared" si="73"/>
        <v>-1.7237238051727721E-2</v>
      </c>
      <c r="V467" s="5">
        <f>T467/MAX($T$14:T467)-1</f>
        <v>-2.8630757708275278E-2</v>
      </c>
      <c r="Y467" s="3" t="s">
        <v>24</v>
      </c>
      <c r="Z467" s="3">
        <v>44188</v>
      </c>
      <c r="AA467" s="3">
        <v>11589887</v>
      </c>
      <c r="AB467" s="3"/>
      <c r="AD467" s="3"/>
    </row>
    <row r="468" spans="1:30" x14ac:dyDescent="0.25">
      <c r="A468" s="3">
        <v>44188</v>
      </c>
      <c r="B468">
        <v>9025652</v>
      </c>
      <c r="C468">
        <v>11377047</v>
      </c>
      <c r="D468">
        <v>10630587</v>
      </c>
      <c r="E468">
        <v>12351883</v>
      </c>
      <c r="F468">
        <v>9965680</v>
      </c>
      <c r="G468">
        <v>11897343</v>
      </c>
      <c r="H468">
        <v>11321846</v>
      </c>
      <c r="I468">
        <v>11589887</v>
      </c>
      <c r="K468" s="5">
        <f t="shared" si="66"/>
        <v>3.7115182283642412E-3</v>
      </c>
      <c r="L468" s="5">
        <f t="shared" si="67"/>
        <v>2.6972329566190556E-3</v>
      </c>
      <c r="M468" s="5">
        <f t="shared" si="68"/>
        <v>3.0555177084721219E-3</v>
      </c>
      <c r="N468" s="5">
        <f t="shared" si="69"/>
        <v>1.753815694691907E-3</v>
      </c>
      <c r="O468" s="5">
        <f t="shared" si="70"/>
        <v>3.7115152250080108E-3</v>
      </c>
      <c r="P468" s="5">
        <f t="shared" si="71"/>
        <v>2.6971835615330342E-3</v>
      </c>
      <c r="Q468" s="5">
        <f t="shared" si="72"/>
        <v>3.0555425862759389E-3</v>
      </c>
      <c r="R468" s="5">
        <f t="shared" si="72"/>
        <v>1.7537343781290904E-3</v>
      </c>
      <c r="T468" s="7">
        <f t="shared" si="74"/>
        <v>110.04853279164585</v>
      </c>
      <c r="U468" s="4">
        <f t="shared" si="73"/>
        <v>2.804507542386675E-3</v>
      </c>
      <c r="V468" s="5">
        <f>T468/MAX($T$14:T468)-1</f>
        <v>-2.5906545341825682E-2</v>
      </c>
      <c r="Y468" s="3" t="s">
        <v>24</v>
      </c>
      <c r="Z468" s="3">
        <v>44189</v>
      </c>
      <c r="AA468" s="3">
        <v>11660262</v>
      </c>
      <c r="AB468" s="3"/>
      <c r="AD468" s="3"/>
    </row>
    <row r="469" spans="1:30" x14ac:dyDescent="0.25">
      <c r="A469" s="3">
        <v>44189</v>
      </c>
      <c r="B469">
        <v>9128033</v>
      </c>
      <c r="C469">
        <v>11429545</v>
      </c>
      <c r="D469">
        <v>10786891</v>
      </c>
      <c r="E469">
        <v>12396854</v>
      </c>
      <c r="F469">
        <v>10048630</v>
      </c>
      <c r="G469">
        <v>11984033</v>
      </c>
      <c r="H469">
        <v>11404014</v>
      </c>
      <c r="I469">
        <v>11660262</v>
      </c>
      <c r="K469" s="5">
        <f t="shared" si="66"/>
        <v>1.1343335639353302E-2</v>
      </c>
      <c r="L469" s="5">
        <f t="shared" si="67"/>
        <v>4.614378405925601E-3</v>
      </c>
      <c r="M469" s="5">
        <f t="shared" si="68"/>
        <v>1.4703233226913914E-2</v>
      </c>
      <c r="N469" s="5">
        <f t="shared" si="69"/>
        <v>3.6408214035057451E-3</v>
      </c>
      <c r="O469" s="5">
        <f t="shared" si="70"/>
        <v>8.3235664801599718E-3</v>
      </c>
      <c r="P469" s="5">
        <f t="shared" si="71"/>
        <v>7.2865008598979042E-3</v>
      </c>
      <c r="Q469" s="5">
        <f t="shared" si="72"/>
        <v>7.2574737370567632E-3</v>
      </c>
      <c r="R469" s="5">
        <f t="shared" si="72"/>
        <v>6.0721040679689864E-3</v>
      </c>
      <c r="T469" s="7">
        <f t="shared" si="74"/>
        <v>110.91848589197664</v>
      </c>
      <c r="U469" s="4">
        <f t="shared" si="73"/>
        <v>7.9051767275977736E-3</v>
      </c>
      <c r="V469" s="5">
        <f>T469/MAX($T$14:T469)-1</f>
        <v>-1.8206164433556715E-2</v>
      </c>
      <c r="Y469" s="3" t="s">
        <v>24</v>
      </c>
      <c r="Z469" s="3">
        <v>44193</v>
      </c>
      <c r="AA469" s="3">
        <v>11660262</v>
      </c>
      <c r="AB469" s="3"/>
      <c r="AD469" s="3"/>
    </row>
    <row r="470" spans="1:30" x14ac:dyDescent="0.25">
      <c r="A470" s="3">
        <v>44193</v>
      </c>
      <c r="B470">
        <v>9141689</v>
      </c>
      <c r="C470">
        <v>11429545</v>
      </c>
      <c r="D470">
        <v>10786123</v>
      </c>
      <c r="E470">
        <v>12396854</v>
      </c>
      <c r="F470">
        <v>10063664</v>
      </c>
      <c r="G470">
        <v>11984033</v>
      </c>
      <c r="H470">
        <v>11403201</v>
      </c>
      <c r="I470">
        <v>11660262</v>
      </c>
      <c r="K470" s="5">
        <f t="shared" si="66"/>
        <v>1.4960506825512088E-3</v>
      </c>
      <c r="L470" s="5">
        <f t="shared" si="67"/>
        <v>0</v>
      </c>
      <c r="M470" s="5">
        <f t="shared" si="68"/>
        <v>-7.1197530409849996E-5</v>
      </c>
      <c r="N470" s="5">
        <f t="shared" si="69"/>
        <v>0</v>
      </c>
      <c r="O470" s="5">
        <f t="shared" si="70"/>
        <v>1.496124347299066E-3</v>
      </c>
      <c r="P470" s="5">
        <f t="shared" si="71"/>
        <v>0</v>
      </c>
      <c r="Q470" s="5">
        <f t="shared" si="72"/>
        <v>-7.1290687647329598E-5</v>
      </c>
      <c r="R470" s="5">
        <f t="shared" si="72"/>
        <v>0</v>
      </c>
      <c r="T470" s="7">
        <f t="shared" si="74"/>
        <v>110.95799626028044</v>
      </c>
      <c r="U470" s="4">
        <f t="shared" si="73"/>
        <v>3.5621085147413689E-4</v>
      </c>
      <c r="V470" s="5">
        <f>T470/MAX($T$14:T470)-1</f>
        <v>-1.7856438815417541E-2</v>
      </c>
      <c r="Y470" s="3" t="s">
        <v>24</v>
      </c>
      <c r="Z470" s="3">
        <v>44194</v>
      </c>
      <c r="AA470" s="3">
        <v>11660262</v>
      </c>
      <c r="AB470" s="3"/>
      <c r="AD470" s="3"/>
    </row>
    <row r="471" spans="1:30" x14ac:dyDescent="0.25">
      <c r="A471" s="3">
        <v>44194</v>
      </c>
      <c r="B471">
        <v>9147233</v>
      </c>
      <c r="C471">
        <v>11413231</v>
      </c>
      <c r="D471">
        <v>10816110</v>
      </c>
      <c r="E471">
        <v>12396854</v>
      </c>
      <c r="F471">
        <v>10069767</v>
      </c>
      <c r="G471">
        <v>11966928</v>
      </c>
      <c r="H471">
        <v>11434905</v>
      </c>
      <c r="I471">
        <v>11660262</v>
      </c>
      <c r="K471" s="5">
        <f t="shared" si="66"/>
        <v>6.0645248378055072E-4</v>
      </c>
      <c r="L471" s="5">
        <f t="shared" si="67"/>
        <v>-1.4273534073315775E-3</v>
      </c>
      <c r="M471" s="5">
        <f t="shared" si="68"/>
        <v>2.7801463046546182E-3</v>
      </c>
      <c r="N471" s="5">
        <f t="shared" si="69"/>
        <v>0</v>
      </c>
      <c r="O471" s="5">
        <f t="shared" si="70"/>
        <v>6.0643916569547152E-4</v>
      </c>
      <c r="P471" s="5">
        <f t="shared" si="71"/>
        <v>-1.4273158293205412E-3</v>
      </c>
      <c r="Q471" s="5">
        <f t="shared" si="72"/>
        <v>2.7802719604783643E-3</v>
      </c>
      <c r="R471" s="5">
        <f t="shared" si="72"/>
        <v>0</v>
      </c>
      <c r="T471" s="7">
        <f t="shared" si="74"/>
        <v>111.01234682499171</v>
      </c>
      <c r="U471" s="4">
        <f t="shared" si="73"/>
        <v>4.8983008474461076E-4</v>
      </c>
      <c r="V471" s="5">
        <f>T471/MAX($T$14:T471)-1</f>
        <v>-1.7375355351611166E-2</v>
      </c>
      <c r="Y471" s="3" t="s">
        <v>24</v>
      </c>
      <c r="Z471" s="3">
        <v>44195</v>
      </c>
      <c r="AA471" s="3">
        <v>11660262</v>
      </c>
      <c r="AB471" s="3"/>
      <c r="AD471" s="3"/>
    </row>
    <row r="472" spans="1:30" x14ac:dyDescent="0.25">
      <c r="A472" s="3">
        <v>44195</v>
      </c>
      <c r="B472">
        <v>9095452</v>
      </c>
      <c r="C472">
        <v>11421207</v>
      </c>
      <c r="D472">
        <v>10778150</v>
      </c>
      <c r="E472">
        <v>12396854</v>
      </c>
      <c r="F472">
        <v>10012764</v>
      </c>
      <c r="G472">
        <v>11975290</v>
      </c>
      <c r="H472">
        <v>11394773</v>
      </c>
      <c r="I472">
        <v>11660262</v>
      </c>
      <c r="K472" s="5">
        <f t="shared" si="66"/>
        <v>-5.6608375450806214E-3</v>
      </c>
      <c r="L472" s="5">
        <f t="shared" si="67"/>
        <v>6.9883804156778417E-4</v>
      </c>
      <c r="M472" s="5">
        <f t="shared" si="68"/>
        <v>-3.509579691774567E-3</v>
      </c>
      <c r="N472" s="5">
        <f t="shared" si="69"/>
        <v>0</v>
      </c>
      <c r="O472" s="5">
        <f t="shared" si="70"/>
        <v>-5.660806253014572E-3</v>
      </c>
      <c r="P472" s="5">
        <f t="shared" si="71"/>
        <v>6.9875911344996489E-4</v>
      </c>
      <c r="Q472" s="5">
        <f t="shared" si="72"/>
        <v>-3.5096050207675811E-3</v>
      </c>
      <c r="R472" s="5">
        <f t="shared" si="72"/>
        <v>0</v>
      </c>
      <c r="T472" s="7">
        <f t="shared" si="74"/>
        <v>110.77723334054345</v>
      </c>
      <c r="U472" s="4">
        <f t="shared" si="73"/>
        <v>-2.117903919452449E-3</v>
      </c>
      <c r="V472" s="5">
        <f>T472/MAX($T$14:T472)-1</f>
        <v>-1.9456459937862491E-2</v>
      </c>
      <c r="Y472" s="3" t="s">
        <v>24</v>
      </c>
      <c r="Z472" s="3">
        <v>44196</v>
      </c>
      <c r="AA472" s="3">
        <v>11660262</v>
      </c>
      <c r="AB472" s="3"/>
      <c r="AD472" s="3"/>
    </row>
    <row r="473" spans="1:30" x14ac:dyDescent="0.25">
      <c r="A473" s="3">
        <v>44197</v>
      </c>
      <c r="B473">
        <v>9171208</v>
      </c>
      <c r="C473">
        <v>11421207</v>
      </c>
      <c r="D473">
        <v>10823378</v>
      </c>
      <c r="E473">
        <v>12396854</v>
      </c>
      <c r="F473">
        <v>10096160</v>
      </c>
      <c r="G473">
        <v>11975290</v>
      </c>
      <c r="H473">
        <v>11442588</v>
      </c>
      <c r="I473">
        <v>11660262</v>
      </c>
      <c r="K473" s="5">
        <f t="shared" si="66"/>
        <v>8.3289978332028447E-3</v>
      </c>
      <c r="L473" s="5">
        <f t="shared" si="67"/>
        <v>0</v>
      </c>
      <c r="M473" s="5">
        <f t="shared" si="68"/>
        <v>4.1962674484954388E-3</v>
      </c>
      <c r="N473" s="5">
        <f t="shared" si="69"/>
        <v>0</v>
      </c>
      <c r="O473" s="5">
        <f t="shared" si="70"/>
        <v>8.3289689040908499E-3</v>
      </c>
      <c r="P473" s="5">
        <f t="shared" si="71"/>
        <v>0</v>
      </c>
      <c r="Q473" s="5">
        <f t="shared" si="72"/>
        <v>4.1962222503246771E-3</v>
      </c>
      <c r="R473" s="5">
        <f t="shared" si="72"/>
        <v>0</v>
      </c>
      <c r="T473" s="7">
        <f t="shared" si="74"/>
        <v>111.12411087278227</v>
      </c>
      <c r="U473" s="4">
        <f t="shared" si="73"/>
        <v>3.1313070545142263E-3</v>
      </c>
      <c r="V473" s="5">
        <f>T473/MAX($T$14:T473)-1</f>
        <v>-1.6386077033607505E-2</v>
      </c>
      <c r="Y473" s="3" t="s">
        <v>24</v>
      </c>
      <c r="Z473" s="3">
        <v>44197</v>
      </c>
      <c r="AA473" s="3">
        <v>11660262</v>
      </c>
      <c r="AB473" s="3"/>
      <c r="AD473" s="3"/>
    </row>
    <row r="474" spans="1:30" x14ac:dyDescent="0.25">
      <c r="A474" s="3">
        <v>44200</v>
      </c>
      <c r="B474">
        <v>9139127</v>
      </c>
      <c r="C474">
        <v>11352411</v>
      </c>
      <c r="D474">
        <v>10823378</v>
      </c>
      <c r="E474">
        <v>12396854</v>
      </c>
      <c r="F474">
        <v>10060844</v>
      </c>
      <c r="G474">
        <v>11903157</v>
      </c>
      <c r="H474">
        <v>11442588</v>
      </c>
      <c r="I474">
        <v>11660262</v>
      </c>
      <c r="K474" s="5">
        <f t="shared" si="66"/>
        <v>-3.4980124755648045E-3</v>
      </c>
      <c r="L474" s="5">
        <f t="shared" si="67"/>
        <v>-6.0235314883969604E-3</v>
      </c>
      <c r="M474" s="5">
        <f t="shared" si="68"/>
        <v>0</v>
      </c>
      <c r="N474" s="5">
        <f t="shared" si="69"/>
        <v>0</v>
      </c>
      <c r="O474" s="5">
        <f t="shared" si="70"/>
        <v>-3.497963582193675E-3</v>
      </c>
      <c r="P474" s="5">
        <f t="shared" si="71"/>
        <v>-6.0234866963555511E-3</v>
      </c>
      <c r="Q474" s="5">
        <f t="shared" si="72"/>
        <v>0</v>
      </c>
      <c r="R474" s="5">
        <f t="shared" si="72"/>
        <v>0</v>
      </c>
      <c r="T474" s="7">
        <f t="shared" si="74"/>
        <v>110.85959389733794</v>
      </c>
      <c r="U474" s="4">
        <f t="shared" si="73"/>
        <v>-2.3803742803138739E-3</v>
      </c>
      <c r="V474" s="5">
        <f>T474/MAX($T$14:T474)-1</f>
        <v>-1.8727446317595375E-2</v>
      </c>
      <c r="Y474" s="3" t="s">
        <v>24</v>
      </c>
      <c r="Z474" s="3">
        <v>44200</v>
      </c>
      <c r="AA474" s="3">
        <v>11660262</v>
      </c>
      <c r="AB474" s="3"/>
      <c r="AD474" s="3"/>
    </row>
    <row r="475" spans="1:30" x14ac:dyDescent="0.25">
      <c r="A475" s="3">
        <v>44201</v>
      </c>
      <c r="B475">
        <v>9177821</v>
      </c>
      <c r="C475">
        <v>11396812</v>
      </c>
      <c r="D475">
        <v>10846758</v>
      </c>
      <c r="E475">
        <v>12407003</v>
      </c>
      <c r="F475">
        <v>10103440</v>
      </c>
      <c r="G475">
        <v>11949712</v>
      </c>
      <c r="H475">
        <v>11467306</v>
      </c>
      <c r="I475">
        <v>11660262</v>
      </c>
      <c r="K475" s="5">
        <f t="shared" si="66"/>
        <v>4.2338836083577469E-3</v>
      </c>
      <c r="L475" s="5">
        <f t="shared" si="67"/>
        <v>3.9111515606684577E-3</v>
      </c>
      <c r="M475" s="5">
        <f t="shared" si="68"/>
        <v>2.16013891411726E-3</v>
      </c>
      <c r="N475" s="5">
        <f t="shared" si="69"/>
        <v>8.1867544781921708E-4</v>
      </c>
      <c r="O475" s="5">
        <f t="shared" si="70"/>
        <v>4.2338396261785149E-3</v>
      </c>
      <c r="P475" s="5">
        <f t="shared" si="71"/>
        <v>3.9111472695856353E-3</v>
      </c>
      <c r="Q475" s="5">
        <f t="shared" si="72"/>
        <v>2.1601756525708726E-3</v>
      </c>
      <c r="R475" s="5">
        <f t="shared" si="72"/>
        <v>0</v>
      </c>
      <c r="T475" s="7">
        <f t="shared" si="74"/>
        <v>111.15654534442945</v>
      </c>
      <c r="U475" s="4">
        <f t="shared" si="73"/>
        <v>2.6786265099122131E-3</v>
      </c>
      <c r="V475" s="5">
        <f>T475/MAX($T$14:T475)-1</f>
        <v>-1.6098983641852471E-2</v>
      </c>
      <c r="Y475" s="3" t="s">
        <v>24</v>
      </c>
      <c r="Z475" s="3">
        <v>44201</v>
      </c>
      <c r="AA475" s="3">
        <v>11669808</v>
      </c>
      <c r="AB475" s="3"/>
      <c r="AD475" s="3"/>
    </row>
    <row r="476" spans="1:30" x14ac:dyDescent="0.25">
      <c r="A476" s="3">
        <v>44202</v>
      </c>
      <c r="B476">
        <v>9187617</v>
      </c>
      <c r="C476">
        <v>11366197</v>
      </c>
      <c r="D476">
        <v>10817620</v>
      </c>
      <c r="E476">
        <v>12365758</v>
      </c>
      <c r="F476">
        <v>10114224</v>
      </c>
      <c r="G476">
        <v>11917612</v>
      </c>
      <c r="H476">
        <v>11436501</v>
      </c>
      <c r="I476">
        <v>11669808</v>
      </c>
      <c r="K476" s="5">
        <f t="shared" si="66"/>
        <v>1.0673557481672979E-3</v>
      </c>
      <c r="L476" s="5">
        <f t="shared" si="67"/>
        <v>-2.6862775309446363E-3</v>
      </c>
      <c r="M476" s="5">
        <f t="shared" si="68"/>
        <v>-2.6863326350601291E-3</v>
      </c>
      <c r="N476" s="5">
        <f t="shared" si="69"/>
        <v>-3.3243322339810977E-3</v>
      </c>
      <c r="O476" s="5">
        <f t="shared" si="70"/>
        <v>1.0673592360621598E-3</v>
      </c>
      <c r="P476" s="5">
        <f t="shared" si="71"/>
        <v>-2.6862572085418757E-3</v>
      </c>
      <c r="Q476" s="5">
        <f t="shared" si="72"/>
        <v>-2.6863327794688363E-3</v>
      </c>
      <c r="R476" s="5">
        <f t="shared" si="72"/>
        <v>8.186780022609863E-4</v>
      </c>
      <c r="T476" s="7">
        <f t="shared" si="74"/>
        <v>111.00209138774963</v>
      </c>
      <c r="U476" s="4">
        <f t="shared" si="73"/>
        <v>-1.3895174251882664E-3</v>
      </c>
      <c r="V476" s="5">
        <f>T476/MAX($T$14:T476)-1</f>
        <v>-1.7466131248742633E-2</v>
      </c>
      <c r="Y476" s="3" t="s">
        <v>24</v>
      </c>
      <c r="Z476" s="3">
        <v>44202</v>
      </c>
      <c r="AA476" s="3">
        <v>11631014</v>
      </c>
      <c r="AB476" s="3"/>
      <c r="AD476" s="3"/>
    </row>
    <row r="477" spans="1:30" x14ac:dyDescent="0.25">
      <c r="A477" s="3">
        <v>44203</v>
      </c>
      <c r="B477">
        <v>9098284</v>
      </c>
      <c r="C477">
        <v>11251563</v>
      </c>
      <c r="D477">
        <v>10758684</v>
      </c>
      <c r="E477">
        <v>12298387</v>
      </c>
      <c r="F477">
        <v>10039691</v>
      </c>
      <c r="G477">
        <v>11852682</v>
      </c>
      <c r="H477">
        <v>11374192</v>
      </c>
      <c r="I477">
        <v>11631014</v>
      </c>
      <c r="K477" s="5">
        <f t="shared" si="66"/>
        <v>-9.7231959059678186E-3</v>
      </c>
      <c r="L477" s="5">
        <f t="shared" si="67"/>
        <v>-1.0085519369407381E-2</v>
      </c>
      <c r="M477" s="5">
        <f t="shared" si="68"/>
        <v>-5.448148483677584E-3</v>
      </c>
      <c r="N477" s="5">
        <f t="shared" si="69"/>
        <v>-5.4481900745591005E-3</v>
      </c>
      <c r="O477" s="5">
        <f t="shared" si="70"/>
        <v>-7.369126885067967E-3</v>
      </c>
      <c r="P477" s="5">
        <f t="shared" si="71"/>
        <v>-5.4482391271002406E-3</v>
      </c>
      <c r="Q477" s="5">
        <f t="shared" si="72"/>
        <v>-5.4482572947792685E-3</v>
      </c>
      <c r="R477" s="5">
        <f t="shared" si="72"/>
        <v>-3.3243049071587372E-3</v>
      </c>
      <c r="T477" s="7">
        <f t="shared" si="74"/>
        <v>110.27648484070194</v>
      </c>
      <c r="U477" s="4">
        <f t="shared" si="73"/>
        <v>-6.5368727559647621E-3</v>
      </c>
      <c r="V477" s="5">
        <f>T477/MAX($T$14:T477)-1</f>
        <v>-2.3888830127195337E-2</v>
      </c>
      <c r="Y477" s="3" t="s">
        <v>24</v>
      </c>
      <c r="Z477" s="3">
        <v>44203</v>
      </c>
      <c r="AA477" s="3">
        <v>11567646</v>
      </c>
      <c r="AB477" s="3"/>
      <c r="AD477" s="3"/>
    </row>
    <row r="478" spans="1:30" x14ac:dyDescent="0.25">
      <c r="A478" s="3">
        <v>44204</v>
      </c>
      <c r="B478">
        <v>9116208</v>
      </c>
      <c r="C478">
        <v>11272088</v>
      </c>
      <c r="D478">
        <v>10767891</v>
      </c>
      <c r="E478">
        <v>12303865</v>
      </c>
      <c r="F478">
        <v>10044085</v>
      </c>
      <c r="G478">
        <v>11874303</v>
      </c>
      <c r="H478">
        <v>11383927</v>
      </c>
      <c r="I478">
        <v>11567646</v>
      </c>
      <c r="K478" s="5">
        <f t="shared" si="66"/>
        <v>1.9700418232713179E-3</v>
      </c>
      <c r="L478" s="5">
        <f t="shared" si="67"/>
        <v>1.8241910035077247E-3</v>
      </c>
      <c r="M478" s="5">
        <f t="shared" si="68"/>
        <v>8.5577381025414567E-4</v>
      </c>
      <c r="N478" s="5">
        <f t="shared" si="69"/>
        <v>4.4542426580007621E-4</v>
      </c>
      <c r="O478" s="5">
        <f t="shared" si="70"/>
        <v>4.3766287229352052E-4</v>
      </c>
      <c r="P478" s="5">
        <f t="shared" si="71"/>
        <v>1.8241441051063401E-3</v>
      </c>
      <c r="Q478" s="5">
        <f t="shared" si="72"/>
        <v>8.5588497187316648E-4</v>
      </c>
      <c r="R478" s="5">
        <f t="shared" si="72"/>
        <v>-5.4481922212457068E-3</v>
      </c>
      <c r="T478" s="7">
        <f t="shared" si="74"/>
        <v>110.31459819455189</v>
      </c>
      <c r="U478" s="4">
        <f t="shared" si="73"/>
        <v>3.456163288575731E-4</v>
      </c>
      <c r="V478" s="5">
        <f>T478/MAX($T$14:T478)-1</f>
        <v>-2.3551470168107103E-2</v>
      </c>
      <c r="Y478" s="3" t="s">
        <v>24</v>
      </c>
      <c r="Z478" s="3">
        <v>44204</v>
      </c>
      <c r="AA478" s="3">
        <v>11572798</v>
      </c>
      <c r="AB478" s="3"/>
      <c r="AD478" s="3"/>
    </row>
    <row r="479" spans="1:30" x14ac:dyDescent="0.25">
      <c r="A479" s="3">
        <v>44207</v>
      </c>
      <c r="B479">
        <v>9132362</v>
      </c>
      <c r="C479">
        <v>11302107</v>
      </c>
      <c r="D479">
        <v>10774712</v>
      </c>
      <c r="E479">
        <v>12330955</v>
      </c>
      <c r="F479">
        <v>10061883</v>
      </c>
      <c r="G479">
        <v>11905926</v>
      </c>
      <c r="H479">
        <v>11391137</v>
      </c>
      <c r="I479">
        <v>11572798</v>
      </c>
      <c r="K479" s="5">
        <f t="shared" si="66"/>
        <v>1.7720087123944683E-3</v>
      </c>
      <c r="L479" s="5">
        <f t="shared" si="67"/>
        <v>2.6631268315151502E-3</v>
      </c>
      <c r="M479" s="5">
        <f t="shared" si="68"/>
        <v>6.3345737805109437E-4</v>
      </c>
      <c r="N479" s="5">
        <f t="shared" si="69"/>
        <v>2.2017471745667816E-3</v>
      </c>
      <c r="O479" s="5">
        <f t="shared" si="70"/>
        <v>1.7719881900641887E-3</v>
      </c>
      <c r="P479" s="5">
        <f t="shared" si="71"/>
        <v>2.6631457863253161E-3</v>
      </c>
      <c r="Q479" s="5">
        <f t="shared" si="72"/>
        <v>6.3334910703494174E-4</v>
      </c>
      <c r="R479" s="5">
        <f t="shared" si="72"/>
        <v>4.453801577262162E-4</v>
      </c>
      <c r="T479" s="7">
        <f t="shared" si="74"/>
        <v>110.49088372635606</v>
      </c>
      <c r="U479" s="4">
        <f t="shared" si="73"/>
        <v>1.5980254172097696E-3</v>
      </c>
      <c r="V479" s="5">
        <f>T479/MAX($T$14:T479)-1</f>
        <v>-2.1991080598838697E-2</v>
      </c>
      <c r="Y479" s="3" t="s">
        <v>24</v>
      </c>
      <c r="Z479" s="3">
        <v>44207</v>
      </c>
      <c r="AA479" s="3">
        <v>11598278</v>
      </c>
      <c r="AB479" s="3"/>
      <c r="AD479" s="3"/>
    </row>
    <row r="480" spans="1:30" x14ac:dyDescent="0.25">
      <c r="A480" s="3">
        <v>44208</v>
      </c>
      <c r="B480">
        <v>9152036</v>
      </c>
      <c r="C480">
        <v>11321423</v>
      </c>
      <c r="D480">
        <v>10762842</v>
      </c>
      <c r="E480">
        <v>12335452</v>
      </c>
      <c r="F480">
        <v>10083560</v>
      </c>
      <c r="G480">
        <v>11926274</v>
      </c>
      <c r="H480">
        <v>11378589</v>
      </c>
      <c r="I480">
        <v>11598278</v>
      </c>
      <c r="K480" s="5">
        <f t="shared" si="66"/>
        <v>2.1543167036086608E-3</v>
      </c>
      <c r="L480" s="5">
        <f t="shared" si="67"/>
        <v>1.7090618589967743E-3</v>
      </c>
      <c r="M480" s="5">
        <f t="shared" si="68"/>
        <v>-1.1016535755201673E-3</v>
      </c>
      <c r="N480" s="5">
        <f t="shared" si="69"/>
        <v>3.6469194802846161E-4</v>
      </c>
      <c r="O480" s="5">
        <f t="shared" si="70"/>
        <v>2.1543681237399248E-3</v>
      </c>
      <c r="P480" s="5">
        <f t="shared" si="71"/>
        <v>1.7090648807998043E-3</v>
      </c>
      <c r="Q480" s="5">
        <f t="shared" si="72"/>
        <v>-1.1015581675473118E-3</v>
      </c>
      <c r="R480" s="5">
        <f t="shared" si="72"/>
        <v>2.2017147452153552E-3</v>
      </c>
      <c r="T480" s="7">
        <f t="shared" si="74"/>
        <v>110.6026177225374</v>
      </c>
      <c r="U480" s="4">
        <f t="shared" si="73"/>
        <v>1.0112508146651877E-3</v>
      </c>
      <c r="V480" s="5">
        <f>T480/MAX($T$14:T480)-1</f>
        <v>-2.1002068282344633E-2</v>
      </c>
      <c r="Y480" s="3" t="s">
        <v>24</v>
      </c>
      <c r="Z480" s="3">
        <v>44208</v>
      </c>
      <c r="AA480" s="3">
        <v>11602508</v>
      </c>
      <c r="AB480" s="3"/>
      <c r="AD480" s="3"/>
    </row>
    <row r="481" spans="1:30" x14ac:dyDescent="0.25">
      <c r="A481" s="3">
        <v>44209</v>
      </c>
      <c r="B481">
        <v>9129093</v>
      </c>
      <c r="C481">
        <v>11291286</v>
      </c>
      <c r="D481">
        <v>10725506</v>
      </c>
      <c r="E481">
        <v>12273054</v>
      </c>
      <c r="F481">
        <v>10058282</v>
      </c>
      <c r="G481">
        <v>11894526</v>
      </c>
      <c r="H481">
        <v>11339117</v>
      </c>
      <c r="I481">
        <v>11602508</v>
      </c>
      <c r="K481" s="5">
        <f t="shared" si="66"/>
        <v>-2.5068738803037949E-3</v>
      </c>
      <c r="L481" s="5">
        <f t="shared" si="67"/>
        <v>-2.6619445276446774E-3</v>
      </c>
      <c r="M481" s="5">
        <f t="shared" si="68"/>
        <v>-3.4689722287105651E-3</v>
      </c>
      <c r="N481" s="5">
        <f t="shared" si="69"/>
        <v>-5.0584283413368514E-3</v>
      </c>
      <c r="O481" s="5">
        <f t="shared" si="70"/>
        <v>-2.5068527385169181E-3</v>
      </c>
      <c r="P481" s="5">
        <f t="shared" si="71"/>
        <v>-2.6620216842242472E-3</v>
      </c>
      <c r="Q481" s="5">
        <f t="shared" si="72"/>
        <v>-3.4689714164032326E-3</v>
      </c>
      <c r="R481" s="5">
        <f t="shared" si="72"/>
        <v>3.6470931288246078E-4</v>
      </c>
      <c r="T481" s="7">
        <f t="shared" si="74"/>
        <v>110.29888419398141</v>
      </c>
      <c r="U481" s="4">
        <f t="shared" si="73"/>
        <v>-2.7461694380322282E-3</v>
      </c>
      <c r="V481" s="5">
        <f>T481/MAX($T$14:T481)-1</f>
        <v>-2.3690562482324373E-2</v>
      </c>
      <c r="Y481" s="3" t="s">
        <v>24</v>
      </c>
      <c r="Z481" s="3">
        <v>44209</v>
      </c>
      <c r="AA481" s="3">
        <v>11543818</v>
      </c>
      <c r="AB481" s="3"/>
      <c r="AD481" s="3"/>
    </row>
    <row r="482" spans="1:30" x14ac:dyDescent="0.25">
      <c r="A482" s="3">
        <v>44210</v>
      </c>
      <c r="B482">
        <v>9034246</v>
      </c>
      <c r="C482">
        <v>11292154</v>
      </c>
      <c r="D482">
        <v>10726292</v>
      </c>
      <c r="E482">
        <v>12271751</v>
      </c>
      <c r="F482">
        <v>10030521</v>
      </c>
      <c r="G482">
        <v>11895441</v>
      </c>
      <c r="H482">
        <v>11339948</v>
      </c>
      <c r="I482">
        <v>11543818</v>
      </c>
      <c r="K482" s="5">
        <f t="shared" si="66"/>
        <v>-1.0389531577781108E-2</v>
      </c>
      <c r="L482" s="5">
        <f t="shared" si="67"/>
        <v>7.6873440279623395E-5</v>
      </c>
      <c r="M482" s="5">
        <f t="shared" si="68"/>
        <v>7.3283255820344451E-5</v>
      </c>
      <c r="N482" s="5">
        <f t="shared" si="69"/>
        <v>-1.061675439544274E-4</v>
      </c>
      <c r="O482" s="5">
        <f t="shared" si="70"/>
        <v>-2.7600140859045386E-3</v>
      </c>
      <c r="P482" s="5">
        <f t="shared" si="71"/>
        <v>7.6926142327904401E-5</v>
      </c>
      <c r="Q482" s="5">
        <f t="shared" si="72"/>
        <v>7.3286129775418374E-5</v>
      </c>
      <c r="R482" s="5">
        <f t="shared" si="72"/>
        <v>-5.0583891000117731E-3</v>
      </c>
      <c r="T482" s="7">
        <f t="shared" si="74"/>
        <v>110.05052235804277</v>
      </c>
      <c r="U482" s="4">
        <f t="shared" si="73"/>
        <v>-2.2517166674310696E-3</v>
      </c>
      <c r="V482" s="5">
        <f>T482/MAX($T$14:T482)-1</f>
        <v>-2.5888934715353251E-2</v>
      </c>
      <c r="Y482" s="3" t="s">
        <v>24</v>
      </c>
      <c r="Z482" s="3">
        <v>44210</v>
      </c>
      <c r="AA482" s="3">
        <v>11542592</v>
      </c>
      <c r="AB482" s="3"/>
      <c r="AD482" s="3"/>
    </row>
    <row r="483" spans="1:30" x14ac:dyDescent="0.25">
      <c r="A483" s="3">
        <v>44211</v>
      </c>
      <c r="B483">
        <v>9051044</v>
      </c>
      <c r="C483">
        <v>11297414</v>
      </c>
      <c r="D483">
        <v>10732739</v>
      </c>
      <c r="E483">
        <v>12263406</v>
      </c>
      <c r="F483">
        <v>10051288</v>
      </c>
      <c r="G483">
        <v>11900983</v>
      </c>
      <c r="H483">
        <v>11346764</v>
      </c>
      <c r="I483">
        <v>11542592</v>
      </c>
      <c r="K483" s="5">
        <f t="shared" si="66"/>
        <v>1.8593693375186238E-3</v>
      </c>
      <c r="L483" s="5">
        <f t="shared" si="67"/>
        <v>4.658101545551574E-4</v>
      </c>
      <c r="M483" s="5">
        <f t="shared" si="68"/>
        <v>6.0104647533365529E-4</v>
      </c>
      <c r="N483" s="5">
        <f t="shared" si="69"/>
        <v>-6.8001705706055571E-4</v>
      </c>
      <c r="O483" s="5">
        <f t="shared" si="70"/>
        <v>2.0703809901798653E-3</v>
      </c>
      <c r="P483" s="5">
        <f t="shared" si="71"/>
        <v>4.6589277354236458E-4</v>
      </c>
      <c r="Q483" s="5">
        <f t="shared" si="72"/>
        <v>6.0106095724599129E-4</v>
      </c>
      <c r="R483" s="5">
        <f t="shared" si="72"/>
        <v>-1.0620403059025119E-4</v>
      </c>
      <c r="T483" s="7">
        <f t="shared" si="74"/>
        <v>110.12311910550783</v>
      </c>
      <c r="U483" s="4">
        <f t="shared" si="73"/>
        <v>6.5966745009060634E-4</v>
      </c>
      <c r="V483" s="5">
        <f>T483/MAX($T$14:T483)-1</f>
        <v>-2.5246345352812005E-2</v>
      </c>
      <c r="Y483" s="3" t="s">
        <v>24</v>
      </c>
      <c r="Z483" s="3">
        <v>44211</v>
      </c>
      <c r="AA483" s="3">
        <v>11534743</v>
      </c>
      <c r="AB483" s="3"/>
      <c r="AD483" s="3"/>
    </row>
    <row r="484" spans="1:30" x14ac:dyDescent="0.25">
      <c r="A484" s="3">
        <v>44214</v>
      </c>
      <c r="B484">
        <v>9066269</v>
      </c>
      <c r="C484">
        <v>11319297</v>
      </c>
      <c r="D484">
        <v>10744291</v>
      </c>
      <c r="E484">
        <v>12273799</v>
      </c>
      <c r="F484">
        <v>10068196</v>
      </c>
      <c r="G484">
        <v>11924034</v>
      </c>
      <c r="H484">
        <v>11358976</v>
      </c>
      <c r="I484">
        <v>11534743</v>
      </c>
      <c r="K484" s="5">
        <f t="shared" si="66"/>
        <v>1.6821263933752828E-3</v>
      </c>
      <c r="L484" s="5">
        <f t="shared" si="67"/>
        <v>1.9369919523175572E-3</v>
      </c>
      <c r="M484" s="5">
        <f t="shared" si="68"/>
        <v>1.0763328913523385E-3</v>
      </c>
      <c r="N484" s="5">
        <f t="shared" si="69"/>
        <v>8.4748070805118481E-4</v>
      </c>
      <c r="O484" s="5">
        <f t="shared" si="70"/>
        <v>1.6821724738163013E-3</v>
      </c>
      <c r="P484" s="5">
        <f t="shared" si="71"/>
        <v>1.9368988259205189E-3</v>
      </c>
      <c r="Q484" s="5">
        <f t="shared" si="72"/>
        <v>1.0762539874804578E-3</v>
      </c>
      <c r="R484" s="5">
        <f t="shared" si="72"/>
        <v>-6.8000324363881592E-4</v>
      </c>
      <c r="T484" s="7">
        <f t="shared" si="74"/>
        <v>110.25469219831228</v>
      </c>
      <c r="U484" s="4">
        <f t="shared" si="73"/>
        <v>1.1947817485843532E-3</v>
      </c>
      <c r="V484" s="5">
        <f>T484/MAX($T$14:T484)-1</f>
        <v>-2.4081727476873427E-2</v>
      </c>
      <c r="Y484" s="3" t="s">
        <v>24</v>
      </c>
      <c r="Z484" s="3">
        <v>44214</v>
      </c>
      <c r="AA484" s="3">
        <v>11544519</v>
      </c>
      <c r="AB484" s="3"/>
      <c r="AD484" s="3"/>
    </row>
    <row r="485" spans="1:30" x14ac:dyDescent="0.25">
      <c r="A485" s="3">
        <v>44215</v>
      </c>
      <c r="B485">
        <v>9067165</v>
      </c>
      <c r="C485">
        <v>11281490</v>
      </c>
      <c r="D485">
        <v>10718129</v>
      </c>
      <c r="E485">
        <v>12242787</v>
      </c>
      <c r="F485">
        <v>10069191</v>
      </c>
      <c r="G485">
        <v>11884208</v>
      </c>
      <c r="H485">
        <v>11331318</v>
      </c>
      <c r="I485">
        <v>11544519</v>
      </c>
      <c r="K485" s="5">
        <f t="shared" si="66"/>
        <v>9.8827864031036938E-5</v>
      </c>
      <c r="L485" s="5">
        <f t="shared" si="67"/>
        <v>-3.3400484146673959E-3</v>
      </c>
      <c r="M485" s="5">
        <f t="shared" si="68"/>
        <v>-2.4349675562584938E-3</v>
      </c>
      <c r="N485" s="5">
        <f t="shared" si="69"/>
        <v>-2.5266830587660216E-3</v>
      </c>
      <c r="O485" s="5">
        <f t="shared" si="70"/>
        <v>9.88260458973933E-5</v>
      </c>
      <c r="P485" s="5">
        <f t="shared" si="71"/>
        <v>-3.3399770580996302E-3</v>
      </c>
      <c r="Q485" s="5">
        <f t="shared" si="72"/>
        <v>-2.4349025827680171E-3</v>
      </c>
      <c r="R485" s="5">
        <f t="shared" si="72"/>
        <v>8.4752646851349311E-4</v>
      </c>
      <c r="T485" s="7">
        <f t="shared" si="74"/>
        <v>110.07509559736091</v>
      </c>
      <c r="U485" s="4">
        <f t="shared" si="73"/>
        <v>-1.6289247865147044E-3</v>
      </c>
      <c r="V485" s="5">
        <f>T485/MAX($T$14:T485)-1</f>
        <v>-2.567142494059893E-2</v>
      </c>
      <c r="Y485" s="3" t="s">
        <v>24</v>
      </c>
      <c r="Z485" s="3">
        <v>44215</v>
      </c>
      <c r="AA485" s="3">
        <v>11515349</v>
      </c>
      <c r="AB485" s="3"/>
      <c r="AD485" s="3"/>
    </row>
    <row r="486" spans="1:30" x14ac:dyDescent="0.25">
      <c r="A486" s="3">
        <v>44216</v>
      </c>
      <c r="B486">
        <v>9053613</v>
      </c>
      <c r="C486">
        <v>11261441</v>
      </c>
      <c r="D486">
        <v>10702618</v>
      </c>
      <c r="E486">
        <v>12217296</v>
      </c>
      <c r="F486">
        <v>10054141</v>
      </c>
      <c r="G486">
        <v>11863088</v>
      </c>
      <c r="H486">
        <v>11314919</v>
      </c>
      <c r="I486">
        <v>11515349</v>
      </c>
      <c r="K486" s="5">
        <f t="shared" si="66"/>
        <v>-1.4946237329970247E-3</v>
      </c>
      <c r="L486" s="5">
        <f t="shared" si="67"/>
        <v>-1.7771588681991801E-3</v>
      </c>
      <c r="M486" s="5">
        <f t="shared" si="68"/>
        <v>-1.4471742222920136E-3</v>
      </c>
      <c r="N486" s="5">
        <f t="shared" si="69"/>
        <v>-2.0821239477579745E-3</v>
      </c>
      <c r="O486" s="5">
        <f t="shared" si="70"/>
        <v>-1.4946583096894228E-3</v>
      </c>
      <c r="P486" s="5">
        <f t="shared" si="71"/>
        <v>-1.777148296293718E-3</v>
      </c>
      <c r="Q486" s="5">
        <f t="shared" si="72"/>
        <v>-1.4472279394153187E-3</v>
      </c>
      <c r="R486" s="5">
        <f t="shared" si="72"/>
        <v>-2.526740178607656E-3</v>
      </c>
      <c r="T486" s="7">
        <f t="shared" si="74"/>
        <v>109.88181947717564</v>
      </c>
      <c r="U486" s="4">
        <f t="shared" si="73"/>
        <v>-1.7558569369065385E-3</v>
      </c>
      <c r="V486" s="5">
        <f>T486/MAX($T$14:T486)-1</f>
        <v>-2.7382206527943209E-2</v>
      </c>
      <c r="Y486" s="3" t="s">
        <v>24</v>
      </c>
      <c r="Z486" s="3">
        <v>44216</v>
      </c>
      <c r="AA486" s="3">
        <v>11491373</v>
      </c>
      <c r="AB486" s="3"/>
      <c r="AD486" s="3"/>
    </row>
    <row r="487" spans="1:30" x14ac:dyDescent="0.25">
      <c r="A487" s="3">
        <v>44217</v>
      </c>
      <c r="B487">
        <v>9093154</v>
      </c>
      <c r="C487">
        <v>11429356</v>
      </c>
      <c r="D487">
        <v>10704826</v>
      </c>
      <c r="E487">
        <v>12317586</v>
      </c>
      <c r="F487">
        <v>10152398</v>
      </c>
      <c r="G487">
        <v>11977787</v>
      </c>
      <c r="H487">
        <v>11351164</v>
      </c>
      <c r="I487">
        <v>11491373</v>
      </c>
      <c r="K487" s="5">
        <f t="shared" si="66"/>
        <v>4.3674276777678767E-3</v>
      </c>
      <c r="L487" s="5">
        <f t="shared" si="67"/>
        <v>1.4910614014671753E-2</v>
      </c>
      <c r="M487" s="5">
        <f t="shared" si="68"/>
        <v>2.0630466302740125E-4</v>
      </c>
      <c r="N487" s="5">
        <f t="shared" si="69"/>
        <v>8.2088540704914337E-3</v>
      </c>
      <c r="O487" s="5">
        <f t="shared" si="70"/>
        <v>9.7727891423047275E-3</v>
      </c>
      <c r="P487" s="5">
        <f t="shared" si="71"/>
        <v>9.6685618449428024E-3</v>
      </c>
      <c r="Q487" s="5">
        <f t="shared" si="72"/>
        <v>3.2032929267986621E-3</v>
      </c>
      <c r="R487" s="5">
        <f t="shared" si="72"/>
        <v>-2.0820906079355161E-3</v>
      </c>
      <c r="T487" s="7">
        <f t="shared" ref="T487:T550" si="75">T486*(1+U487)</f>
        <v>110.54462322971594</v>
      </c>
      <c r="U487" s="4">
        <f t="shared" ref="U487:U550" si="76">(K487*$K$12%)+(L487*$L$12%)+(M487*$M$12%)+(N487*$N$12%)+(O487*$O$12%)+(P487*$P$12%)+(Q487*$Q$12%)+(R487*$R$12%)</f>
        <v>6.0319692165086425E-3</v>
      </c>
      <c r="V487" s="5">
        <f>T487/MAX($T$14:T487)-1</f>
        <v>-2.1515405938291043E-2</v>
      </c>
      <c r="Y487" s="3" t="s">
        <v>24</v>
      </c>
      <c r="Z487" s="3">
        <v>44217</v>
      </c>
      <c r="AA487" s="3">
        <v>11520269</v>
      </c>
      <c r="AB487" s="3"/>
      <c r="AD487" s="3"/>
    </row>
    <row r="488" spans="1:30" x14ac:dyDescent="0.25">
      <c r="A488" s="3">
        <v>44218</v>
      </c>
      <c r="B488">
        <v>9122556</v>
      </c>
      <c r="C488">
        <v>11466311</v>
      </c>
      <c r="D488">
        <v>10735746</v>
      </c>
      <c r="E488">
        <v>12339157</v>
      </c>
      <c r="F488">
        <v>10188656</v>
      </c>
      <c r="G488">
        <v>12029068</v>
      </c>
      <c r="H488">
        <v>11399572</v>
      </c>
      <c r="I488">
        <v>11520269</v>
      </c>
      <c r="K488" s="5">
        <f t="shared" si="66"/>
        <v>3.2334215388851728E-3</v>
      </c>
      <c r="L488" s="5">
        <f t="shared" si="67"/>
        <v>3.2333405311726349E-3</v>
      </c>
      <c r="M488" s="5">
        <f t="shared" si="68"/>
        <v>2.8884168691765133E-3</v>
      </c>
      <c r="N488" s="5">
        <f t="shared" si="69"/>
        <v>1.7512359970532909E-3</v>
      </c>
      <c r="O488" s="5">
        <f t="shared" si="70"/>
        <v>3.5713729899082836E-3</v>
      </c>
      <c r="P488" s="5">
        <f t="shared" si="71"/>
        <v>4.2813417870930515E-3</v>
      </c>
      <c r="Q488" s="5">
        <f t="shared" si="72"/>
        <v>4.2645846716689029E-3</v>
      </c>
      <c r="R488" s="5">
        <f t="shared" si="72"/>
        <v>2.5145820260119578E-3</v>
      </c>
      <c r="T488" s="7">
        <f t="shared" si="75"/>
        <v>110.9002770146316</v>
      </c>
      <c r="U488" s="4">
        <f t="shared" si="76"/>
        <v>3.2172870513712259E-3</v>
      </c>
      <c r="V488" s="5">
        <f>T488/MAX($T$14:T488)-1</f>
        <v>-1.8367340123850218E-2</v>
      </c>
      <c r="Y488" s="3" t="s">
        <v>24</v>
      </c>
      <c r="Z488" s="3">
        <v>44218</v>
      </c>
      <c r="AA488" s="3">
        <v>11556279</v>
      </c>
      <c r="AD488" s="3"/>
    </row>
    <row r="489" spans="1:30" x14ac:dyDescent="0.25">
      <c r="A489" s="3">
        <v>44221</v>
      </c>
      <c r="B489">
        <v>9106397</v>
      </c>
      <c r="C489">
        <v>11439989</v>
      </c>
      <c r="D489">
        <v>10729555</v>
      </c>
      <c r="E489">
        <v>12286574</v>
      </c>
      <c r="F489">
        <v>10170609</v>
      </c>
      <c r="G489">
        <v>12001454</v>
      </c>
      <c r="H489">
        <v>11392998</v>
      </c>
      <c r="I489">
        <v>11556279</v>
      </c>
      <c r="K489" s="5">
        <f t="shared" si="66"/>
        <v>-1.7713237386539626E-3</v>
      </c>
      <c r="L489" s="5">
        <f t="shared" si="67"/>
        <v>-2.2955944592816246E-3</v>
      </c>
      <c r="M489" s="5">
        <f t="shared" si="68"/>
        <v>-5.7667161648566889E-4</v>
      </c>
      <c r="N489" s="5">
        <f t="shared" si="69"/>
        <v>-4.2614742644088155E-3</v>
      </c>
      <c r="O489" s="5">
        <f t="shared" si="70"/>
        <v>-1.7712836707804991E-3</v>
      </c>
      <c r="P489" s="5">
        <f t="shared" si="71"/>
        <v>-2.2956059438686838E-3</v>
      </c>
      <c r="Q489" s="5">
        <f t="shared" si="72"/>
        <v>-5.7668831777191176E-4</v>
      </c>
      <c r="R489" s="5">
        <f t="shared" si="72"/>
        <v>3.1257950660701361E-3</v>
      </c>
      <c r="T489" s="7">
        <f t="shared" si="75"/>
        <v>110.75578993794389</v>
      </c>
      <c r="U489" s="4">
        <f t="shared" si="76"/>
        <v>-1.3028558681476288E-3</v>
      </c>
      <c r="V489" s="5">
        <f>T489/MAX($T$14:T489)-1</f>
        <v>-1.9646265995135193E-2</v>
      </c>
      <c r="Y489" s="3" t="s">
        <v>24</v>
      </c>
      <c r="Z489" s="3">
        <v>44221</v>
      </c>
      <c r="AA489" s="3">
        <v>11507033</v>
      </c>
      <c r="AD489" s="3"/>
    </row>
    <row r="490" spans="1:30" x14ac:dyDescent="0.25">
      <c r="A490" s="3">
        <v>44223</v>
      </c>
      <c r="B490">
        <v>9239402</v>
      </c>
      <c r="C490">
        <v>11528313</v>
      </c>
      <c r="D490">
        <v>10892832</v>
      </c>
      <c r="E490">
        <v>12377318</v>
      </c>
      <c r="F490">
        <v>10319158</v>
      </c>
      <c r="G490">
        <v>12094113</v>
      </c>
      <c r="H490">
        <v>11566371</v>
      </c>
      <c r="I490">
        <v>11507033</v>
      </c>
      <c r="K490" s="5">
        <f t="shared" si="66"/>
        <v>1.4605666763704672E-2</v>
      </c>
      <c r="L490" s="5">
        <f t="shared" si="67"/>
        <v>7.7206367943185583E-3</v>
      </c>
      <c r="M490" s="5">
        <f t="shared" si="68"/>
        <v>1.5217499700593384E-2</v>
      </c>
      <c r="N490" s="5">
        <f t="shared" si="69"/>
        <v>7.385622713052431E-3</v>
      </c>
      <c r="O490" s="5">
        <f t="shared" si="70"/>
        <v>1.4605713384518104E-2</v>
      </c>
      <c r="P490" s="5">
        <f t="shared" si="71"/>
        <v>7.7206478481690599E-3</v>
      </c>
      <c r="Q490" s="5">
        <f t="shared" si="72"/>
        <v>1.5217504646274804E-2</v>
      </c>
      <c r="R490" s="5">
        <f t="shared" si="72"/>
        <v>-4.2614062883044035E-3</v>
      </c>
      <c r="T490" s="7">
        <f t="shared" si="75"/>
        <v>111.83859233394284</v>
      </c>
      <c r="U490" s="4">
        <f t="shared" si="76"/>
        <v>9.7764856952908263E-3</v>
      </c>
      <c r="V490" s="5">
        <f>T490/MAX($T$14:T490)-1</f>
        <v>-1.0061851738311645E-2</v>
      </c>
      <c r="Y490" s="3" t="s">
        <v>24</v>
      </c>
      <c r="Z490" s="3">
        <v>44223</v>
      </c>
      <c r="AA490" s="3">
        <v>11592019</v>
      </c>
      <c r="AD490" s="3"/>
    </row>
    <row r="491" spans="1:30" x14ac:dyDescent="0.25">
      <c r="A491" s="3">
        <v>44224</v>
      </c>
      <c r="B491">
        <v>9419104</v>
      </c>
      <c r="C491">
        <v>11640575</v>
      </c>
      <c r="D491">
        <v>11100596</v>
      </c>
      <c r="E491">
        <v>12496501</v>
      </c>
      <c r="F491">
        <v>10479571</v>
      </c>
      <c r="G491">
        <v>12272390</v>
      </c>
      <c r="H491">
        <v>11786982</v>
      </c>
      <c r="I491">
        <v>11592019</v>
      </c>
      <c r="K491" s="5">
        <f t="shared" si="66"/>
        <v>1.9449527144722145E-2</v>
      </c>
      <c r="L491" s="5">
        <f t="shared" si="67"/>
        <v>9.7379382395326175E-3</v>
      </c>
      <c r="M491" s="5">
        <f t="shared" si="68"/>
        <v>1.9073460418741472E-2</v>
      </c>
      <c r="N491" s="5">
        <f t="shared" si="69"/>
        <v>9.6291458294923693E-3</v>
      </c>
      <c r="O491" s="5">
        <f t="shared" si="70"/>
        <v>1.5545163665485084E-2</v>
      </c>
      <c r="P491" s="5">
        <f t="shared" si="71"/>
        <v>1.4740808193209443E-2</v>
      </c>
      <c r="Q491" s="5">
        <f t="shared" si="72"/>
        <v>1.9073484673801211E-2</v>
      </c>
      <c r="R491" s="5">
        <f t="shared" si="72"/>
        <v>7.3855701986775824E-3</v>
      </c>
      <c r="T491" s="7">
        <f t="shared" si="75"/>
        <v>113.44117083807473</v>
      </c>
      <c r="U491" s="4">
        <f t="shared" si="76"/>
        <v>1.4329387295457741E-2</v>
      </c>
      <c r="V491" s="5">
        <f>T491/MAX($T$14:T491)-1</f>
        <v>0</v>
      </c>
      <c r="Y491" s="3" t="s">
        <v>24</v>
      </c>
      <c r="Z491" s="3">
        <v>44224</v>
      </c>
      <c r="AA491" s="3">
        <v>11762895</v>
      </c>
      <c r="AD491" s="3"/>
    </row>
    <row r="492" spans="1:30" x14ac:dyDescent="0.25">
      <c r="A492" s="3">
        <v>44225</v>
      </c>
      <c r="B492">
        <v>9432898</v>
      </c>
      <c r="C492">
        <v>11667081</v>
      </c>
      <c r="D492">
        <v>11109552</v>
      </c>
      <c r="E492">
        <v>12512801</v>
      </c>
      <c r="F492">
        <v>10494918</v>
      </c>
      <c r="G492">
        <v>12300335</v>
      </c>
      <c r="H492">
        <v>11796491</v>
      </c>
      <c r="I492">
        <v>11762895</v>
      </c>
      <c r="K492" s="5">
        <f t="shared" si="66"/>
        <v>1.4644705058994845E-3</v>
      </c>
      <c r="L492" s="5">
        <f t="shared" si="67"/>
        <v>2.2770352839098784E-3</v>
      </c>
      <c r="M492" s="5">
        <f t="shared" si="68"/>
        <v>8.0680352658535348E-4</v>
      </c>
      <c r="N492" s="5">
        <f t="shared" si="69"/>
        <v>1.3043651178838989E-3</v>
      </c>
      <c r="O492" s="5">
        <f t="shared" si="70"/>
        <v>1.4644683451259244E-3</v>
      </c>
      <c r="P492" s="5">
        <f t="shared" si="71"/>
        <v>2.2770625770529573E-3</v>
      </c>
      <c r="Q492" s="5">
        <f t="shared" si="72"/>
        <v>8.0673746680881564E-4</v>
      </c>
      <c r="R492" s="5">
        <f t="shared" si="72"/>
        <v>1.4740831601466553E-2</v>
      </c>
      <c r="T492" s="7">
        <f t="shared" si="75"/>
        <v>113.79768487903577</v>
      </c>
      <c r="U492" s="4">
        <f t="shared" si="76"/>
        <v>3.1427218030916082E-3</v>
      </c>
      <c r="V492" s="5">
        <f>T492/MAX($T$14:T492)-1</f>
        <v>0</v>
      </c>
      <c r="Y492" s="3" t="s">
        <v>24</v>
      </c>
      <c r="Z492" s="3">
        <v>44225</v>
      </c>
      <c r="AA492" s="3">
        <v>11778238</v>
      </c>
      <c r="AD492" s="3"/>
    </row>
    <row r="493" spans="1:30" x14ac:dyDescent="0.25">
      <c r="A493" s="3">
        <v>44228</v>
      </c>
      <c r="B493">
        <v>9568750</v>
      </c>
      <c r="C493">
        <v>11821470</v>
      </c>
      <c r="D493">
        <v>11225489</v>
      </c>
      <c r="E493">
        <v>12640297</v>
      </c>
      <c r="F493">
        <v>10646064</v>
      </c>
      <c r="G493">
        <v>12463104</v>
      </c>
      <c r="H493">
        <v>11919597</v>
      </c>
      <c r="I493">
        <v>11778238</v>
      </c>
      <c r="K493" s="5">
        <f t="shared" si="66"/>
        <v>1.4401936711284202E-2</v>
      </c>
      <c r="L493" s="5">
        <f t="shared" si="67"/>
        <v>1.3232872901113746E-2</v>
      </c>
      <c r="M493" s="5">
        <f t="shared" si="68"/>
        <v>1.0435794350663219E-2</v>
      </c>
      <c r="N493" s="5">
        <f t="shared" si="69"/>
        <v>1.0189245397573155E-2</v>
      </c>
      <c r="O493" s="5">
        <f t="shared" si="70"/>
        <v>1.440182762742892E-2</v>
      </c>
      <c r="P493" s="5">
        <f t="shared" si="71"/>
        <v>1.3232891624496368E-2</v>
      </c>
      <c r="Q493" s="5">
        <f t="shared" si="72"/>
        <v>1.043581519283987E-2</v>
      </c>
      <c r="R493" s="5">
        <f t="shared" si="72"/>
        <v>1.3043557729623956E-3</v>
      </c>
      <c r="T493" s="7">
        <f t="shared" si="75"/>
        <v>115.04426368891014</v>
      </c>
      <c r="U493" s="4">
        <f t="shared" si="76"/>
        <v>1.0954342447295234E-2</v>
      </c>
      <c r="V493" s="5">
        <f>T493/MAX($T$14:T493)-1</f>
        <v>0</v>
      </c>
      <c r="Y493" s="3" t="s">
        <v>24</v>
      </c>
      <c r="Z493" s="3">
        <v>44228</v>
      </c>
      <c r="AA493" s="3">
        <v>11898249</v>
      </c>
      <c r="AD493" s="3"/>
    </row>
    <row r="494" spans="1:30" x14ac:dyDescent="0.25">
      <c r="A494" s="3">
        <v>44229</v>
      </c>
      <c r="B494">
        <v>9637390</v>
      </c>
      <c r="C494">
        <v>11942483</v>
      </c>
      <c r="D494">
        <v>11357809</v>
      </c>
      <c r="E494">
        <v>12772543</v>
      </c>
      <c r="F494">
        <v>10722432</v>
      </c>
      <c r="G494">
        <v>12590685</v>
      </c>
      <c r="H494">
        <v>12060099</v>
      </c>
      <c r="I494">
        <v>11898249</v>
      </c>
      <c r="K494" s="5">
        <f t="shared" si="66"/>
        <v>7.1733507511431149E-3</v>
      </c>
      <c r="L494" s="5">
        <f t="shared" si="67"/>
        <v>1.0236713369826234E-2</v>
      </c>
      <c r="M494" s="5">
        <f t="shared" si="68"/>
        <v>1.1787459771240183E-2</v>
      </c>
      <c r="N494" s="5">
        <f t="shared" si="69"/>
        <v>1.0462254170135354E-2</v>
      </c>
      <c r="O494" s="5">
        <f t="shared" si="70"/>
        <v>7.1733553358310775E-3</v>
      </c>
      <c r="P494" s="5">
        <f t="shared" si="71"/>
        <v>1.0236695449223454E-2</v>
      </c>
      <c r="Q494" s="5">
        <f t="shared" si="72"/>
        <v>1.1787479056548644E-2</v>
      </c>
      <c r="R494" s="5">
        <f t="shared" si="72"/>
        <v>1.0189215059162482E-2</v>
      </c>
      <c r="T494" s="7">
        <f t="shared" si="75"/>
        <v>116.18099481784259</v>
      </c>
      <c r="U494" s="4">
        <f t="shared" si="76"/>
        <v>9.880815370388818E-3</v>
      </c>
      <c r="V494" s="5">
        <f>T494/MAX($T$14:T494)-1</f>
        <v>0</v>
      </c>
      <c r="Y494" s="3" t="s">
        <v>24</v>
      </c>
      <c r="Z494" s="3">
        <v>44229</v>
      </c>
      <c r="AA494" s="3">
        <v>12022732</v>
      </c>
      <c r="AD494" s="3"/>
    </row>
    <row r="495" spans="1:30" x14ac:dyDescent="0.25">
      <c r="A495" s="3">
        <v>44230</v>
      </c>
      <c r="B495">
        <v>9573871</v>
      </c>
      <c r="C495">
        <v>11862746</v>
      </c>
      <c r="D495">
        <v>11295177</v>
      </c>
      <c r="E495">
        <v>12713419</v>
      </c>
      <c r="F495">
        <v>10651763</v>
      </c>
      <c r="G495">
        <v>12506620</v>
      </c>
      <c r="H495">
        <v>11993594</v>
      </c>
      <c r="I495">
        <v>12022732</v>
      </c>
      <c r="K495" s="5">
        <f t="shared" si="66"/>
        <v>-6.5908923474093939E-3</v>
      </c>
      <c r="L495" s="5">
        <f t="shared" si="67"/>
        <v>-6.6767522298336601E-3</v>
      </c>
      <c r="M495" s="5">
        <f t="shared" si="68"/>
        <v>-5.5144438509222571E-3</v>
      </c>
      <c r="N495" s="5">
        <f t="shared" si="69"/>
        <v>-4.6289920495863335E-3</v>
      </c>
      <c r="O495" s="5">
        <f t="shared" si="70"/>
        <v>-6.5907622449832282E-3</v>
      </c>
      <c r="P495" s="5">
        <f t="shared" si="71"/>
        <v>-6.6767614311691315E-3</v>
      </c>
      <c r="Q495" s="5">
        <f t="shared" si="72"/>
        <v>-5.51446551143564E-3</v>
      </c>
      <c r="R495" s="5">
        <f t="shared" si="72"/>
        <v>1.0462295754610551E-2</v>
      </c>
      <c r="T495" s="7">
        <f t="shared" si="75"/>
        <v>115.72018070793152</v>
      </c>
      <c r="U495" s="4">
        <f t="shared" si="76"/>
        <v>-3.9663467388411366E-3</v>
      </c>
      <c r="V495" s="5">
        <f>T495/MAX($T$14:T495)-1</f>
        <v>-3.9663467388411089E-3</v>
      </c>
      <c r="Y495" s="3" t="s">
        <v>24</v>
      </c>
      <c r="Z495" s="3">
        <v>44230</v>
      </c>
      <c r="AA495" s="3">
        <v>11967079</v>
      </c>
      <c r="AD495" s="3"/>
    </row>
    <row r="496" spans="1:30" x14ac:dyDescent="0.25">
      <c r="A496" s="3">
        <v>44231</v>
      </c>
      <c r="B496">
        <v>9554382</v>
      </c>
      <c r="C496">
        <v>11877384</v>
      </c>
      <c r="D496">
        <v>11252189</v>
      </c>
      <c r="E496">
        <v>12639011</v>
      </c>
      <c r="F496">
        <v>10628617</v>
      </c>
      <c r="G496">
        <v>12477258</v>
      </c>
      <c r="H496">
        <v>11980675</v>
      </c>
      <c r="I496">
        <v>11967079</v>
      </c>
      <c r="K496" s="5">
        <f t="shared" si="66"/>
        <v>-2.0356447251065335E-3</v>
      </c>
      <c r="L496" s="5">
        <f t="shared" si="67"/>
        <v>1.2339470136173425E-3</v>
      </c>
      <c r="M496" s="5">
        <f t="shared" si="68"/>
        <v>-3.8058721877488599E-3</v>
      </c>
      <c r="N496" s="5">
        <f t="shared" si="69"/>
        <v>-5.8527135776772488E-3</v>
      </c>
      <c r="O496" s="5">
        <f t="shared" si="70"/>
        <v>-2.1729736194844307E-3</v>
      </c>
      <c r="P496" s="5">
        <f t="shared" si="71"/>
        <v>-2.3477166492625878E-3</v>
      </c>
      <c r="Q496" s="5">
        <f t="shared" si="72"/>
        <v>-1.0771583563692344E-3</v>
      </c>
      <c r="R496" s="5">
        <f t="shared" si="72"/>
        <v>-4.6289811666765379E-3</v>
      </c>
      <c r="T496" s="7">
        <f t="shared" si="75"/>
        <v>115.42094114720898</v>
      </c>
      <c r="U496" s="4">
        <f t="shared" si="76"/>
        <v>-2.5858891585885113E-3</v>
      </c>
      <c r="V496" s="5">
        <f>T496/MAX($T$14:T496)-1</f>
        <v>-6.5419793643984869E-3</v>
      </c>
      <c r="Y496" s="3" t="s">
        <v>24</v>
      </c>
      <c r="Z496" s="3">
        <v>44231</v>
      </c>
      <c r="AA496" s="3">
        <v>11942268</v>
      </c>
      <c r="AD496" s="3"/>
    </row>
    <row r="497" spans="1:30" x14ac:dyDescent="0.25">
      <c r="A497" s="3">
        <v>44232</v>
      </c>
      <c r="B497">
        <v>9533890</v>
      </c>
      <c r="C497">
        <v>11861482</v>
      </c>
      <c r="D497">
        <v>11252189</v>
      </c>
      <c r="E497">
        <v>12639011</v>
      </c>
      <c r="F497">
        <v>10605821</v>
      </c>
      <c r="G497">
        <v>12460553</v>
      </c>
      <c r="H497">
        <v>11980675</v>
      </c>
      <c r="I497">
        <v>11942268</v>
      </c>
      <c r="K497" s="5">
        <f t="shared" si="66"/>
        <v>-2.1447750362084683E-3</v>
      </c>
      <c r="L497" s="5">
        <f t="shared" si="67"/>
        <v>-1.3388470053674606E-3</v>
      </c>
      <c r="M497" s="5">
        <f t="shared" si="68"/>
        <v>0</v>
      </c>
      <c r="N497" s="5">
        <f t="shared" si="69"/>
        <v>0</v>
      </c>
      <c r="O497" s="5">
        <f t="shared" si="70"/>
        <v>-2.1447757502222053E-3</v>
      </c>
      <c r="P497" s="5">
        <f t="shared" si="71"/>
        <v>-1.3388358243453524E-3</v>
      </c>
      <c r="Q497" s="5">
        <f t="shared" si="72"/>
        <v>0</v>
      </c>
      <c r="R497" s="5">
        <f t="shared" si="72"/>
        <v>-2.0732711800431902E-3</v>
      </c>
      <c r="T497" s="7">
        <f t="shared" si="75"/>
        <v>115.29050820070626</v>
      </c>
      <c r="U497" s="4">
        <f t="shared" si="76"/>
        <v>-1.1300630995233346E-3</v>
      </c>
      <c r="V497" s="5">
        <f>T497/MAX($T$14:T497)-1</f>
        <v>-7.6646496144443521E-3</v>
      </c>
      <c r="Y497" s="3" t="s">
        <v>24</v>
      </c>
      <c r="Z497" s="3">
        <v>44232</v>
      </c>
      <c r="AA497" s="3">
        <v>11942268</v>
      </c>
      <c r="AD497" s="3"/>
    </row>
    <row r="498" spans="1:30" x14ac:dyDescent="0.25">
      <c r="A498" s="3">
        <v>44235</v>
      </c>
      <c r="B498">
        <v>9539002</v>
      </c>
      <c r="C498">
        <v>11843373</v>
      </c>
      <c r="D498">
        <v>11252189</v>
      </c>
      <c r="E498">
        <v>12639011</v>
      </c>
      <c r="F498">
        <v>10611508</v>
      </c>
      <c r="G498">
        <v>12441530</v>
      </c>
      <c r="H498">
        <v>11980675</v>
      </c>
      <c r="I498">
        <v>11942268</v>
      </c>
      <c r="K498" s="5">
        <f t="shared" si="66"/>
        <v>5.3619246708325186E-4</v>
      </c>
      <c r="L498" s="5">
        <f t="shared" si="67"/>
        <v>-1.5267063592896424E-3</v>
      </c>
      <c r="M498" s="5">
        <f t="shared" si="68"/>
        <v>0</v>
      </c>
      <c r="N498" s="5">
        <f t="shared" si="69"/>
        <v>0</v>
      </c>
      <c r="O498" s="5">
        <f t="shared" si="70"/>
        <v>5.3621497100508897E-4</v>
      </c>
      <c r="P498" s="5">
        <f t="shared" si="71"/>
        <v>-1.5266577655100866E-3</v>
      </c>
      <c r="Q498" s="5">
        <f t="shared" si="72"/>
        <v>0</v>
      </c>
      <c r="R498" s="5">
        <f t="shared" si="72"/>
        <v>0</v>
      </c>
      <c r="T498" s="7">
        <f t="shared" si="75"/>
        <v>115.26196001281443</v>
      </c>
      <c r="U498" s="4">
        <f t="shared" si="76"/>
        <v>-2.4761958583892352E-4</v>
      </c>
      <c r="V498" s="5">
        <f>T498/MAX($T$14:T498)-1</f>
        <v>-7.9103712829201589E-3</v>
      </c>
      <c r="Y498" s="3" t="s">
        <v>24</v>
      </c>
      <c r="Z498" s="3">
        <v>44235</v>
      </c>
      <c r="AA498" s="3">
        <v>11942268</v>
      </c>
      <c r="AD498" s="3"/>
    </row>
    <row r="499" spans="1:30" x14ac:dyDescent="0.25">
      <c r="A499" s="3">
        <v>44236</v>
      </c>
      <c r="B499">
        <v>9512291</v>
      </c>
      <c r="C499">
        <v>11772305</v>
      </c>
      <c r="D499">
        <v>11252189</v>
      </c>
      <c r="E499">
        <v>12639011</v>
      </c>
      <c r="F499">
        <v>10581794</v>
      </c>
      <c r="G499">
        <v>12366872</v>
      </c>
      <c r="H499">
        <v>11980675</v>
      </c>
      <c r="I499">
        <v>11942268</v>
      </c>
      <c r="K499" s="5">
        <f t="shared" si="66"/>
        <v>-2.8001881119219529E-3</v>
      </c>
      <c r="L499" s="5">
        <f t="shared" si="67"/>
        <v>-6.0006553876162938E-3</v>
      </c>
      <c r="M499" s="5">
        <f t="shared" si="68"/>
        <v>0</v>
      </c>
      <c r="N499" s="5">
        <f t="shared" si="69"/>
        <v>0</v>
      </c>
      <c r="O499" s="5">
        <f t="shared" si="70"/>
        <v>-2.8001675162474537E-3</v>
      </c>
      <c r="P499" s="5">
        <f t="shared" si="71"/>
        <v>-6.0007089160255545E-3</v>
      </c>
      <c r="Q499" s="5">
        <f t="shared" si="72"/>
        <v>0</v>
      </c>
      <c r="R499" s="5">
        <f t="shared" si="72"/>
        <v>0</v>
      </c>
      <c r="T499" s="7">
        <f t="shared" si="75"/>
        <v>115.00835892044728</v>
      </c>
      <c r="U499" s="4">
        <f t="shared" si="76"/>
        <v>-2.2002149914764069E-3</v>
      </c>
      <c r="V499" s="5">
        <f>T499/MAX($T$14:T499)-1</f>
        <v>-1.0093181756911762E-2</v>
      </c>
      <c r="Y499" s="3" t="s">
        <v>24</v>
      </c>
      <c r="Z499" s="3">
        <v>44236</v>
      </c>
      <c r="AA499" s="3">
        <v>11942268</v>
      </c>
      <c r="AD499" s="3"/>
    </row>
    <row r="500" spans="1:30" x14ac:dyDescent="0.25">
      <c r="A500" s="3">
        <v>44237</v>
      </c>
      <c r="B500">
        <v>9445589</v>
      </c>
      <c r="C500">
        <v>11694289</v>
      </c>
      <c r="D500">
        <v>11213962</v>
      </c>
      <c r="E500">
        <v>12552234</v>
      </c>
      <c r="F500">
        <v>10507593</v>
      </c>
      <c r="G500">
        <v>12284916</v>
      </c>
      <c r="H500">
        <v>11939974</v>
      </c>
      <c r="I500">
        <v>11942268</v>
      </c>
      <c r="K500" s="5">
        <f t="shared" si="66"/>
        <v>-7.0121908591737059E-3</v>
      </c>
      <c r="L500" s="5">
        <f t="shared" si="67"/>
        <v>-6.6270794037361913E-3</v>
      </c>
      <c r="M500" s="5">
        <f t="shared" si="68"/>
        <v>-3.3972945175378966E-3</v>
      </c>
      <c r="N500" s="5">
        <f t="shared" si="69"/>
        <v>-6.8658061932219683E-3</v>
      </c>
      <c r="O500" s="5">
        <f t="shared" si="70"/>
        <v>-7.0121380174288372E-3</v>
      </c>
      <c r="P500" s="5">
        <f t="shared" si="71"/>
        <v>-6.6270597771206363E-3</v>
      </c>
      <c r="Q500" s="5">
        <f t="shared" si="72"/>
        <v>-3.3972209412240773E-3</v>
      </c>
      <c r="R500" s="5">
        <f t="shared" si="72"/>
        <v>0</v>
      </c>
      <c r="T500" s="7">
        <f t="shared" si="75"/>
        <v>114.41982104286323</v>
      </c>
      <c r="U500" s="4">
        <f t="shared" si="76"/>
        <v>-5.1173487136804141E-3</v>
      </c>
      <c r="V500" s="5">
        <f>T500/MAX($T$14:T500)-1</f>
        <v>-1.5158880139911513E-2</v>
      </c>
      <c r="Y500" s="3" t="s">
        <v>24</v>
      </c>
      <c r="Z500" s="3">
        <v>44237</v>
      </c>
      <c r="AA500" s="3">
        <v>11860275</v>
      </c>
      <c r="AD500" s="3"/>
    </row>
    <row r="501" spans="1:30" x14ac:dyDescent="0.25">
      <c r="A501" s="3">
        <v>44238</v>
      </c>
      <c r="B501">
        <v>9435164</v>
      </c>
      <c r="C501">
        <v>11669002</v>
      </c>
      <c r="D501">
        <v>11221866</v>
      </c>
      <c r="E501">
        <v>12568340</v>
      </c>
      <c r="F501">
        <v>10520186</v>
      </c>
      <c r="G501">
        <v>12297261</v>
      </c>
      <c r="H501">
        <v>11948389</v>
      </c>
      <c r="I501">
        <v>11860275</v>
      </c>
      <c r="K501" s="5">
        <f t="shared" si="66"/>
        <v>-1.1036897751955932E-3</v>
      </c>
      <c r="L501" s="5">
        <f t="shared" si="67"/>
        <v>-2.1623375307382453E-3</v>
      </c>
      <c r="M501" s="5">
        <f t="shared" si="68"/>
        <v>7.048356325802807E-4</v>
      </c>
      <c r="N501" s="5">
        <f t="shared" si="69"/>
        <v>1.2831182082806425E-3</v>
      </c>
      <c r="O501" s="5">
        <f t="shared" si="70"/>
        <v>1.1984666707209879E-3</v>
      </c>
      <c r="P501" s="5">
        <f t="shared" si="71"/>
        <v>1.0048908759328068E-3</v>
      </c>
      <c r="Q501" s="5">
        <f t="shared" si="72"/>
        <v>7.0477540403346417E-4</v>
      </c>
      <c r="R501" s="5">
        <f t="shared" si="72"/>
        <v>-6.8657812737078494E-3</v>
      </c>
      <c r="T501" s="7">
        <f t="shared" si="75"/>
        <v>114.34493724911026</v>
      </c>
      <c r="U501" s="4">
        <f t="shared" si="76"/>
        <v>-6.5446522351168823E-4</v>
      </c>
      <c r="V501" s="5">
        <f>T501/MAX($T$14:T501)-1</f>
        <v>-1.5803424403544097E-2</v>
      </c>
      <c r="Y501" s="3" t="s">
        <v>24</v>
      </c>
      <c r="Z501" s="3">
        <v>44238</v>
      </c>
      <c r="AA501" s="3">
        <v>11875493</v>
      </c>
      <c r="AD501" s="3"/>
    </row>
    <row r="502" spans="1:30" x14ac:dyDescent="0.25">
      <c r="A502" s="3">
        <v>44239</v>
      </c>
      <c r="B502">
        <v>9408228</v>
      </c>
      <c r="C502">
        <v>11633088</v>
      </c>
      <c r="D502">
        <v>11188152</v>
      </c>
      <c r="E502">
        <v>12545504</v>
      </c>
      <c r="F502">
        <v>10492458</v>
      </c>
      <c r="G502">
        <v>12259413</v>
      </c>
      <c r="H502">
        <v>11912493</v>
      </c>
      <c r="I502">
        <v>11875493</v>
      </c>
      <c r="K502" s="5">
        <f t="shared" si="66"/>
        <v>-2.8548523374898327E-3</v>
      </c>
      <c r="L502" s="5">
        <f t="shared" si="67"/>
        <v>-3.0777267841757272E-3</v>
      </c>
      <c r="M502" s="5">
        <f t="shared" si="68"/>
        <v>-3.0043131864165851E-3</v>
      </c>
      <c r="N502" s="5">
        <f t="shared" si="69"/>
        <v>-1.8169463906928529E-3</v>
      </c>
      <c r="O502" s="5">
        <f t="shared" si="70"/>
        <v>-2.6356948441785821E-3</v>
      </c>
      <c r="P502" s="5">
        <f t="shared" si="71"/>
        <v>-3.0777585350103553E-3</v>
      </c>
      <c r="Q502" s="5">
        <f t="shared" si="72"/>
        <v>-3.0042543810717692E-3</v>
      </c>
      <c r="R502" s="5">
        <f t="shared" si="72"/>
        <v>1.2831068419576486E-3</v>
      </c>
      <c r="T502" s="7">
        <f t="shared" si="75"/>
        <v>114.084967750776</v>
      </c>
      <c r="U502" s="4">
        <f t="shared" si="76"/>
        <v>-2.273554952134757E-3</v>
      </c>
      <c r="V502" s="5">
        <f>T502/MAX($T$14:T502)-1</f>
        <v>-1.8041049401865572E-2</v>
      </c>
      <c r="Y502" s="3" t="s">
        <v>24</v>
      </c>
      <c r="Z502" s="3">
        <v>44239</v>
      </c>
      <c r="AA502" s="3">
        <v>11853916</v>
      </c>
      <c r="AD502" s="3"/>
    </row>
    <row r="503" spans="1:30" x14ac:dyDescent="0.25">
      <c r="A503" s="3">
        <v>44242</v>
      </c>
      <c r="B503">
        <v>9426306</v>
      </c>
      <c r="C503">
        <v>11590319</v>
      </c>
      <c r="D503">
        <v>11200545</v>
      </c>
      <c r="E503">
        <v>12523523</v>
      </c>
      <c r="F503">
        <v>10512619</v>
      </c>
      <c r="G503">
        <v>12214341</v>
      </c>
      <c r="H503">
        <v>11925688</v>
      </c>
      <c r="I503">
        <v>11853916</v>
      </c>
      <c r="K503" s="5">
        <f t="shared" si="66"/>
        <v>1.9215095552531647E-3</v>
      </c>
      <c r="L503" s="5">
        <f t="shared" si="67"/>
        <v>-3.6764958710877593E-3</v>
      </c>
      <c r="M503" s="5">
        <f t="shared" si="68"/>
        <v>1.1076896345347809E-3</v>
      </c>
      <c r="N503" s="5">
        <f t="shared" si="69"/>
        <v>-1.7521017888161294E-3</v>
      </c>
      <c r="O503" s="5">
        <f t="shared" si="70"/>
        <v>1.9214754064300621E-3</v>
      </c>
      <c r="P503" s="5">
        <f t="shared" si="71"/>
        <v>-3.6765218693586288E-3</v>
      </c>
      <c r="Q503" s="5">
        <f t="shared" si="72"/>
        <v>1.1076606718678494E-3</v>
      </c>
      <c r="R503" s="5">
        <f t="shared" si="72"/>
        <v>-1.8169350948209484E-3</v>
      </c>
      <c r="T503" s="7">
        <f t="shared" si="75"/>
        <v>114.01560809254129</v>
      </c>
      <c r="U503" s="4">
        <f t="shared" si="76"/>
        <v>-6.0796491949970111E-4</v>
      </c>
      <c r="V503" s="5">
        <f>T503/MAX($T$14:T503)-1</f>
        <v>-1.8638045996217878E-2</v>
      </c>
      <c r="Y503" s="3" t="s">
        <v>24</v>
      </c>
      <c r="Z503" s="3">
        <v>44242</v>
      </c>
      <c r="AA503" s="3">
        <v>11833147</v>
      </c>
      <c r="AD503" s="3"/>
    </row>
    <row r="504" spans="1:30" x14ac:dyDescent="0.25">
      <c r="A504" s="3">
        <v>44243</v>
      </c>
      <c r="B504">
        <v>9404672</v>
      </c>
      <c r="C504">
        <v>11588096</v>
      </c>
      <c r="D504">
        <v>11203293</v>
      </c>
      <c r="E504">
        <v>12483230</v>
      </c>
      <c r="F504">
        <v>10488492</v>
      </c>
      <c r="G504">
        <v>12211999</v>
      </c>
      <c r="H504">
        <v>11928614</v>
      </c>
      <c r="I504">
        <v>11833147</v>
      </c>
      <c r="K504" s="5">
        <f t="shared" si="66"/>
        <v>-2.2950665934248216E-3</v>
      </c>
      <c r="L504" s="5">
        <f t="shared" si="67"/>
        <v>-1.9179799969271105E-4</v>
      </c>
      <c r="M504" s="5">
        <f t="shared" si="68"/>
        <v>2.4534520418417749E-4</v>
      </c>
      <c r="N504" s="5">
        <f t="shared" si="69"/>
        <v>-3.2173853954673426E-3</v>
      </c>
      <c r="O504" s="5">
        <f t="shared" si="70"/>
        <v>-2.2950513092884206E-3</v>
      </c>
      <c r="P504" s="5">
        <f t="shared" si="71"/>
        <v>-1.9174182217440716E-4</v>
      </c>
      <c r="Q504" s="5">
        <f t="shared" si="72"/>
        <v>2.4535272094983185E-4</v>
      </c>
      <c r="R504" s="5">
        <f t="shared" si="72"/>
        <v>-1.752079228501402E-3</v>
      </c>
      <c r="T504" s="7">
        <f t="shared" si="75"/>
        <v>113.88089260271823</v>
      </c>
      <c r="U504" s="4">
        <f t="shared" si="76"/>
        <v>-1.1815530529268869E-3</v>
      </c>
      <c r="V504" s="5">
        <f>T504/MAX($T$14:T504)-1</f>
        <v>-1.979757720899733E-2</v>
      </c>
      <c r="Y504" s="3" t="s">
        <v>24</v>
      </c>
      <c r="Z504" s="3">
        <v>44243</v>
      </c>
      <c r="AA504" s="3">
        <v>11795075</v>
      </c>
      <c r="AD504" s="3"/>
    </row>
    <row r="505" spans="1:30" x14ac:dyDescent="0.25">
      <c r="A505" s="3">
        <v>44244</v>
      </c>
      <c r="B505">
        <v>9403671</v>
      </c>
      <c r="C505">
        <v>11626272</v>
      </c>
      <c r="D505">
        <v>11221934</v>
      </c>
      <c r="E505">
        <v>12504041</v>
      </c>
      <c r="F505">
        <v>10487375</v>
      </c>
      <c r="G505">
        <v>12252231</v>
      </c>
      <c r="H505">
        <v>11948462</v>
      </c>
      <c r="I505">
        <v>11795075</v>
      </c>
      <c r="K505" s="5">
        <f t="shared" si="66"/>
        <v>-1.0643646051666789E-4</v>
      </c>
      <c r="L505" s="5">
        <f t="shared" si="67"/>
        <v>3.2944152343923339E-3</v>
      </c>
      <c r="M505" s="5">
        <f t="shared" si="68"/>
        <v>1.6638857878661373E-3</v>
      </c>
      <c r="N505" s="5">
        <f t="shared" si="69"/>
        <v>1.667116603635499E-3</v>
      </c>
      <c r="O505" s="5">
        <f t="shared" si="70"/>
        <v>-1.0649767383141828E-4</v>
      </c>
      <c r="P505" s="5">
        <f t="shared" si="71"/>
        <v>3.2944647309585129E-3</v>
      </c>
      <c r="Q505" s="5">
        <f t="shared" si="72"/>
        <v>1.6638982533929703E-3</v>
      </c>
      <c r="R505" s="5">
        <f t="shared" si="72"/>
        <v>-3.217402775440914E-3</v>
      </c>
      <c r="T505" s="7">
        <f t="shared" si="75"/>
        <v>113.99695778351747</v>
      </c>
      <c r="U505" s="4">
        <f t="shared" si="76"/>
        <v>1.0191804625570566E-3</v>
      </c>
      <c r="V505" s="5">
        <f>T505/MAX($T$14:T505)-1</f>
        <v>-1.8798574050337691E-2</v>
      </c>
      <c r="Y505" s="3" t="s">
        <v>24</v>
      </c>
      <c r="Z505" s="3">
        <v>44244</v>
      </c>
      <c r="AA505" s="3">
        <v>11814739</v>
      </c>
      <c r="AD505" s="3"/>
    </row>
    <row r="506" spans="1:30" x14ac:dyDescent="0.25">
      <c r="A506" s="3">
        <v>44245</v>
      </c>
      <c r="B506">
        <v>9317207</v>
      </c>
      <c r="C506">
        <v>11529150</v>
      </c>
      <c r="D506">
        <v>11129970</v>
      </c>
      <c r="E506">
        <v>12408397</v>
      </c>
      <c r="F506">
        <v>10475884</v>
      </c>
      <c r="G506">
        <v>12230676</v>
      </c>
      <c r="H506">
        <v>11922141</v>
      </c>
      <c r="I506">
        <v>11814739</v>
      </c>
      <c r="K506" s="5">
        <f t="shared" si="66"/>
        <v>-9.1947070457909508E-3</v>
      </c>
      <c r="L506" s="5">
        <f t="shared" si="67"/>
        <v>-8.3536665923522602E-3</v>
      </c>
      <c r="M506" s="5">
        <f t="shared" si="68"/>
        <v>-8.1950223553266532E-3</v>
      </c>
      <c r="N506" s="5">
        <f t="shared" si="69"/>
        <v>-7.6490472160160028E-3</v>
      </c>
      <c r="O506" s="5">
        <f t="shared" si="70"/>
        <v>-1.0956983992658209E-3</v>
      </c>
      <c r="P506" s="5">
        <f t="shared" si="71"/>
        <v>-1.7592714339127458E-3</v>
      </c>
      <c r="Q506" s="5">
        <f t="shared" si="72"/>
        <v>-2.202877659066127E-3</v>
      </c>
      <c r="R506" s="5">
        <f t="shared" si="72"/>
        <v>1.6671364955289647E-3</v>
      </c>
      <c r="T506" s="7">
        <f t="shared" si="75"/>
        <v>113.47281182386885</v>
      </c>
      <c r="U506" s="4">
        <f t="shared" si="76"/>
        <v>-4.5978942757751995E-3</v>
      </c>
      <c r="V506" s="5">
        <f>T506/MAX($T$14:T506)-1</f>
        <v>-2.3310034470094165E-2</v>
      </c>
      <c r="Y506" s="3" t="s">
        <v>24</v>
      </c>
      <c r="Z506" s="3">
        <v>44245</v>
      </c>
      <c r="AA506" s="3">
        <v>11799941</v>
      </c>
      <c r="AD506" s="3"/>
    </row>
    <row r="507" spans="1:30" x14ac:dyDescent="0.25">
      <c r="A507" s="3">
        <v>44246</v>
      </c>
      <c r="B507">
        <v>9274046</v>
      </c>
      <c r="C507">
        <v>11475596</v>
      </c>
      <c r="D507">
        <v>11098158</v>
      </c>
      <c r="E507">
        <v>12382820</v>
      </c>
      <c r="F507">
        <v>10440782</v>
      </c>
      <c r="G507">
        <v>12187427</v>
      </c>
      <c r="H507">
        <v>11901008</v>
      </c>
      <c r="I507">
        <v>11799941</v>
      </c>
      <c r="K507" s="5">
        <f t="shared" si="66"/>
        <v>-4.6323968116196435E-3</v>
      </c>
      <c r="L507" s="5">
        <f t="shared" si="67"/>
        <v>-4.6450952585402883E-3</v>
      </c>
      <c r="M507" s="5">
        <f t="shared" si="68"/>
        <v>-2.858228728379375E-3</v>
      </c>
      <c r="N507" s="5">
        <f t="shared" si="69"/>
        <v>-2.0612654479059689E-3</v>
      </c>
      <c r="O507" s="5">
        <f t="shared" si="70"/>
        <v>-3.3507434790228663E-3</v>
      </c>
      <c r="P507" s="5">
        <f t="shared" si="71"/>
        <v>-3.5361087154953674E-3</v>
      </c>
      <c r="Q507" s="5">
        <f t="shared" si="72"/>
        <v>-1.7725843034401834E-3</v>
      </c>
      <c r="R507" s="5">
        <f t="shared" si="72"/>
        <v>-1.2525033350292425E-3</v>
      </c>
      <c r="T507" s="7">
        <f t="shared" si="75"/>
        <v>113.13084836983298</v>
      </c>
      <c r="U507" s="4">
        <f t="shared" si="76"/>
        <v>-3.0136157599291169E-3</v>
      </c>
      <c r="V507" s="5">
        <f>T507/MAX($T$14:T507)-1</f>
        <v>-2.6253402742779652E-2</v>
      </c>
      <c r="Y507" s="3" t="s">
        <v>24</v>
      </c>
      <c r="Z507" s="3">
        <v>44246</v>
      </c>
      <c r="AA507" s="3">
        <v>11775618</v>
      </c>
      <c r="AD507" s="3"/>
    </row>
    <row r="508" spans="1:30" x14ac:dyDescent="0.25">
      <c r="A508" s="3">
        <v>44249</v>
      </c>
      <c r="B508">
        <v>9363795</v>
      </c>
      <c r="C508">
        <v>11579878</v>
      </c>
      <c r="D508">
        <v>11193072</v>
      </c>
      <c r="E508">
        <v>12460508</v>
      </c>
      <c r="F508">
        <v>10541822</v>
      </c>
      <c r="G508">
        <v>12298177</v>
      </c>
      <c r="H508">
        <v>12002788</v>
      </c>
      <c r="I508">
        <v>11775618</v>
      </c>
      <c r="K508" s="5">
        <f t="shared" si="66"/>
        <v>9.6774374420829368E-3</v>
      </c>
      <c r="L508" s="5">
        <f t="shared" si="67"/>
        <v>9.0872840068612071E-3</v>
      </c>
      <c r="M508" s="5">
        <f t="shared" si="68"/>
        <v>8.5522300187113043E-3</v>
      </c>
      <c r="N508" s="5">
        <f t="shared" si="69"/>
        <v>6.2738536133126743E-3</v>
      </c>
      <c r="O508" s="5">
        <f t="shared" si="70"/>
        <v>9.6774360387947844E-3</v>
      </c>
      <c r="P508" s="5">
        <f t="shared" si="71"/>
        <v>9.0872339173806438E-3</v>
      </c>
      <c r="Q508" s="5">
        <f t="shared" si="72"/>
        <v>8.5522167534044513E-3</v>
      </c>
      <c r="R508" s="5">
        <f t="shared" si="72"/>
        <v>-2.0612814928481216E-3</v>
      </c>
      <c r="T508" s="7">
        <f t="shared" si="75"/>
        <v>113.96301640989525</v>
      </c>
      <c r="U508" s="4">
        <f t="shared" si="76"/>
        <v>7.3558012872124851E-3</v>
      </c>
      <c r="V508" s="5">
        <f>T508/MAX($T$14:T508)-1</f>
        <v>-1.9090716269256069E-2</v>
      </c>
      <c r="Y508" s="3" t="s">
        <v>24</v>
      </c>
      <c r="Z508" s="3">
        <v>44249</v>
      </c>
      <c r="AA508" s="3">
        <v>11849496</v>
      </c>
      <c r="AD508" s="3"/>
    </row>
    <row r="509" spans="1:30" x14ac:dyDescent="0.25">
      <c r="A509" s="3">
        <v>44250</v>
      </c>
      <c r="B509">
        <v>9280480</v>
      </c>
      <c r="C509">
        <v>11454651</v>
      </c>
      <c r="D509">
        <v>11145417</v>
      </c>
      <c r="E509">
        <v>12409418</v>
      </c>
      <c r="F509">
        <v>10448025</v>
      </c>
      <c r="G509">
        <v>12165183</v>
      </c>
      <c r="H509">
        <v>11951686</v>
      </c>
      <c r="I509">
        <v>11849496</v>
      </c>
      <c r="K509" s="5">
        <f t="shared" si="66"/>
        <v>-8.8975677062558267E-3</v>
      </c>
      <c r="L509" s="5">
        <f t="shared" si="67"/>
        <v>-1.0814189924971629E-2</v>
      </c>
      <c r="M509" s="5">
        <f t="shared" si="68"/>
        <v>-4.2575443095514975E-3</v>
      </c>
      <c r="N509" s="5">
        <f t="shared" si="69"/>
        <v>-4.1001538621058264E-3</v>
      </c>
      <c r="O509" s="5">
        <f t="shared" si="70"/>
        <v>-8.8976080225979803E-3</v>
      </c>
      <c r="P509" s="5">
        <f t="shared" si="71"/>
        <v>-1.081412310133445E-2</v>
      </c>
      <c r="Q509" s="5">
        <f t="shared" si="72"/>
        <v>-4.2575108383152704E-3</v>
      </c>
      <c r="R509" s="5">
        <f t="shared" si="72"/>
        <v>6.2738108522202296E-3</v>
      </c>
      <c r="T509" s="7">
        <f t="shared" si="75"/>
        <v>113.3110783401136</v>
      </c>
      <c r="U509" s="4">
        <f t="shared" si="76"/>
        <v>-5.7206108641140313E-3</v>
      </c>
      <c r="V509" s="5">
        <f>T509/MAX($T$14:T509)-1</f>
        <v>-2.4702116574476407E-2</v>
      </c>
      <c r="Y509" s="3" t="s">
        <v>24</v>
      </c>
      <c r="Z509" s="3">
        <v>44250</v>
      </c>
      <c r="AA509" s="3">
        <v>11800911</v>
      </c>
      <c r="AD509" s="3"/>
    </row>
    <row r="510" spans="1:30" x14ac:dyDescent="0.25">
      <c r="A510" s="3">
        <v>44251</v>
      </c>
      <c r="B510">
        <v>9346422</v>
      </c>
      <c r="C510">
        <v>11534514</v>
      </c>
      <c r="D510">
        <v>11145417</v>
      </c>
      <c r="E510">
        <v>12409418</v>
      </c>
      <c r="F510">
        <v>10522264</v>
      </c>
      <c r="G510">
        <v>12249999</v>
      </c>
      <c r="H510">
        <v>11951686</v>
      </c>
      <c r="I510">
        <v>11800911</v>
      </c>
      <c r="K510" s="5">
        <f t="shared" si="66"/>
        <v>7.105451442166677E-3</v>
      </c>
      <c r="L510" s="5">
        <f t="shared" si="67"/>
        <v>6.9721024237228146E-3</v>
      </c>
      <c r="M510" s="5">
        <f t="shared" si="68"/>
        <v>0</v>
      </c>
      <c r="N510" s="5">
        <f t="shared" si="69"/>
        <v>0</v>
      </c>
      <c r="O510" s="5">
        <f t="shared" si="70"/>
        <v>7.105553441918433E-3</v>
      </c>
      <c r="P510" s="5">
        <f t="shared" si="71"/>
        <v>6.9720282876140072E-3</v>
      </c>
      <c r="Q510" s="5">
        <f t="shared" si="72"/>
        <v>0</v>
      </c>
      <c r="R510" s="5">
        <f t="shared" si="72"/>
        <v>-4.100174387163813E-3</v>
      </c>
      <c r="T510" s="7">
        <f t="shared" si="75"/>
        <v>113.65179003935576</v>
      </c>
      <c r="U510" s="4">
        <f t="shared" si="76"/>
        <v>3.0068701510322648E-3</v>
      </c>
      <c r="V510" s="5">
        <f>T510/MAX($T$14:T510)-1</f>
        <v>-2.1769522480439285E-2</v>
      </c>
      <c r="Y510" s="3" t="s">
        <v>24</v>
      </c>
      <c r="Z510" s="3">
        <v>44251</v>
      </c>
      <c r="AA510" s="3">
        <v>11800911</v>
      </c>
      <c r="AD510" s="3"/>
    </row>
    <row r="511" spans="1:30" x14ac:dyDescent="0.25">
      <c r="A511" s="3">
        <v>44252</v>
      </c>
      <c r="B511">
        <v>9375390</v>
      </c>
      <c r="C511">
        <v>11568300</v>
      </c>
      <c r="D511">
        <v>11145417</v>
      </c>
      <c r="E511">
        <v>12409418</v>
      </c>
      <c r="F511">
        <v>10595828</v>
      </c>
      <c r="G511">
        <v>12337522</v>
      </c>
      <c r="H511">
        <v>11951686</v>
      </c>
      <c r="I511">
        <v>11800911</v>
      </c>
      <c r="K511" s="5">
        <f t="shared" si="66"/>
        <v>3.0993678650503842E-3</v>
      </c>
      <c r="L511" s="5">
        <f t="shared" si="67"/>
        <v>2.9291221112566213E-3</v>
      </c>
      <c r="M511" s="5">
        <f t="shared" si="68"/>
        <v>0</v>
      </c>
      <c r="N511" s="5">
        <f t="shared" si="69"/>
        <v>0</v>
      </c>
      <c r="O511" s="5">
        <f t="shared" si="70"/>
        <v>6.9912710800641431E-3</v>
      </c>
      <c r="P511" s="5">
        <f t="shared" si="71"/>
        <v>7.144735277121228E-3</v>
      </c>
      <c r="Q511" s="5">
        <f t="shared" si="72"/>
        <v>0</v>
      </c>
      <c r="R511" s="5">
        <f t="shared" si="72"/>
        <v>0</v>
      </c>
      <c r="T511" s="7">
        <f t="shared" si="75"/>
        <v>113.9382564272987</v>
      </c>
      <c r="U511" s="4">
        <f t="shared" si="76"/>
        <v>2.5205620416865471E-3</v>
      </c>
      <c r="V511" s="5">
        <f>T511/MAX($T$14:T511)-1</f>
        <v>-1.9303831870782551E-2</v>
      </c>
      <c r="Y511" s="3" t="s">
        <v>24</v>
      </c>
      <c r="Z511" s="3">
        <v>44252</v>
      </c>
      <c r="AA511" s="3">
        <v>11800911</v>
      </c>
      <c r="AD511" s="3"/>
    </row>
    <row r="512" spans="1:30" x14ac:dyDescent="0.25">
      <c r="A512" s="3">
        <v>44253</v>
      </c>
      <c r="B512">
        <v>9490856</v>
      </c>
      <c r="C512">
        <v>11620178</v>
      </c>
      <c r="D512">
        <v>11175299</v>
      </c>
      <c r="E512">
        <v>12397847</v>
      </c>
      <c r="F512">
        <v>10699819</v>
      </c>
      <c r="G512">
        <v>12392849</v>
      </c>
      <c r="H512">
        <v>11983729</v>
      </c>
      <c r="I512">
        <v>11800911</v>
      </c>
      <c r="K512" s="5">
        <f t="shared" si="66"/>
        <v>1.2315860993515892E-2</v>
      </c>
      <c r="L512" s="5">
        <f t="shared" si="67"/>
        <v>4.4844964255768005E-3</v>
      </c>
      <c r="M512" s="5">
        <f t="shared" si="68"/>
        <v>2.6811020170891542E-3</v>
      </c>
      <c r="N512" s="5">
        <f t="shared" si="69"/>
        <v>-9.3243696037959012E-4</v>
      </c>
      <c r="O512" s="5">
        <f t="shared" si="70"/>
        <v>9.8143344720205139E-3</v>
      </c>
      <c r="P512" s="5">
        <f t="shared" si="71"/>
        <v>4.4844499568066354E-3</v>
      </c>
      <c r="Q512" s="5">
        <f t="shared" si="72"/>
        <v>2.6810443313185495E-3</v>
      </c>
      <c r="R512" s="5">
        <f t="shared" si="72"/>
        <v>0</v>
      </c>
      <c r="T512" s="7">
        <f t="shared" si="75"/>
        <v>114.4442683476348</v>
      </c>
      <c r="U512" s="4">
        <f t="shared" si="76"/>
        <v>4.4411064044934945E-3</v>
      </c>
      <c r="V512" s="5">
        <f>T512/MAX($T$14:T512)-1</f>
        <v>-1.4948455837641594E-2</v>
      </c>
      <c r="Y512" s="3" t="s">
        <v>24</v>
      </c>
      <c r="Z512" s="3">
        <v>44253</v>
      </c>
      <c r="AA512" s="3">
        <v>11789908</v>
      </c>
      <c r="AD512" s="3"/>
    </row>
    <row r="513" spans="1:30" x14ac:dyDescent="0.25">
      <c r="A513" s="3">
        <v>44256</v>
      </c>
      <c r="B513">
        <v>9422430</v>
      </c>
      <c r="C513">
        <v>11554149</v>
      </c>
      <c r="D513">
        <v>11115058</v>
      </c>
      <c r="E513">
        <v>12346447</v>
      </c>
      <c r="F513">
        <v>10622677</v>
      </c>
      <c r="G513">
        <v>12322430</v>
      </c>
      <c r="H513">
        <v>11919130</v>
      </c>
      <c r="I513">
        <v>11789908</v>
      </c>
      <c r="K513" s="5">
        <f t="shared" si="66"/>
        <v>-7.2096763453159962E-3</v>
      </c>
      <c r="L513" s="5">
        <f t="shared" si="67"/>
        <v>-5.6822709600490295E-3</v>
      </c>
      <c r="M513" s="5">
        <f t="shared" si="68"/>
        <v>-5.3905492819475986E-3</v>
      </c>
      <c r="N513" s="5">
        <f t="shared" si="69"/>
        <v>-4.1458811356520631E-3</v>
      </c>
      <c r="O513" s="5">
        <f t="shared" si="70"/>
        <v>-7.209654667990173E-3</v>
      </c>
      <c r="P513" s="5">
        <f t="shared" si="71"/>
        <v>-5.6822285174297216E-3</v>
      </c>
      <c r="Q513" s="5">
        <f t="shared" si="72"/>
        <v>-5.3905591489927795E-3</v>
      </c>
      <c r="R513" s="5">
        <f t="shared" si="72"/>
        <v>-9.3238564378628208E-4</v>
      </c>
      <c r="T513" s="7">
        <f t="shared" si="75"/>
        <v>113.84854007161984</v>
      </c>
      <c r="U513" s="4">
        <f t="shared" si="76"/>
        <v>-5.2054007126454555E-3</v>
      </c>
      <c r="V513" s="5">
        <f>T513/MAX($T$14:T513)-1</f>
        <v>-2.0076043847616853E-2</v>
      </c>
      <c r="Y513" s="3" t="s">
        <v>24</v>
      </c>
      <c r="Z513" s="3">
        <v>44256</v>
      </c>
      <c r="AA513" s="3">
        <v>11741029</v>
      </c>
      <c r="AD513" s="3"/>
    </row>
    <row r="514" spans="1:30" x14ac:dyDescent="0.25">
      <c r="A514" s="3">
        <v>44257</v>
      </c>
      <c r="B514">
        <v>9420799</v>
      </c>
      <c r="C514">
        <v>11510755</v>
      </c>
      <c r="D514">
        <v>11115058</v>
      </c>
      <c r="E514">
        <v>12346447</v>
      </c>
      <c r="F514">
        <v>10620838</v>
      </c>
      <c r="G514">
        <v>12276151</v>
      </c>
      <c r="H514">
        <v>11919130</v>
      </c>
      <c r="I514">
        <v>11741029</v>
      </c>
      <c r="K514" s="5">
        <f t="shared" si="66"/>
        <v>-1.7309759796568791E-4</v>
      </c>
      <c r="L514" s="5">
        <f t="shared" si="67"/>
        <v>-3.7557071490076366E-3</v>
      </c>
      <c r="M514" s="5">
        <f t="shared" si="68"/>
        <v>0</v>
      </c>
      <c r="N514" s="5">
        <f t="shared" si="69"/>
        <v>0</v>
      </c>
      <c r="O514" s="5">
        <f t="shared" si="70"/>
        <v>-1.7312020312765242E-4</v>
      </c>
      <c r="P514" s="5">
        <f t="shared" si="71"/>
        <v>-3.7556715680268082E-3</v>
      </c>
      <c r="Q514" s="5">
        <f t="shared" si="72"/>
        <v>0</v>
      </c>
      <c r="R514" s="5">
        <f t="shared" si="72"/>
        <v>-4.1458338775841597E-3</v>
      </c>
      <c r="T514" s="7">
        <f t="shared" si="75"/>
        <v>113.67771844331945</v>
      </c>
      <c r="U514" s="4">
        <f t="shared" si="76"/>
        <v>-1.5004287994639931E-3</v>
      </c>
      <c r="V514" s="5">
        <f>T514/MAX($T$14:T514)-1</f>
        <v>-2.1546349972712542E-2</v>
      </c>
      <c r="Y514" s="3" t="s">
        <v>24</v>
      </c>
      <c r="Z514" s="3">
        <v>44257</v>
      </c>
      <c r="AA514" s="3">
        <v>11741029</v>
      </c>
      <c r="AD514" s="3"/>
    </row>
    <row r="515" spans="1:30" x14ac:dyDescent="0.25">
      <c r="A515" s="3">
        <v>44258</v>
      </c>
      <c r="B515">
        <v>9553659</v>
      </c>
      <c r="C515">
        <v>11645209</v>
      </c>
      <c r="D515">
        <v>11264048</v>
      </c>
      <c r="E515">
        <v>12482524</v>
      </c>
      <c r="F515">
        <v>10770621</v>
      </c>
      <c r="G515">
        <v>12419546</v>
      </c>
      <c r="H515">
        <v>12078898</v>
      </c>
      <c r="I515">
        <v>11741029</v>
      </c>
      <c r="K515" s="5">
        <f t="shared" si="66"/>
        <v>1.4102837774163213E-2</v>
      </c>
      <c r="L515" s="5">
        <f t="shared" si="67"/>
        <v>1.1680728153800501E-2</v>
      </c>
      <c r="M515" s="5">
        <f t="shared" si="68"/>
        <v>1.3404338510874192E-2</v>
      </c>
      <c r="N515" s="5">
        <f t="shared" si="69"/>
        <v>1.1021551382353056E-2</v>
      </c>
      <c r="O515" s="5">
        <f t="shared" si="70"/>
        <v>1.4102747824606743E-2</v>
      </c>
      <c r="P515" s="5">
        <f t="shared" si="71"/>
        <v>1.1680778445947837E-2</v>
      </c>
      <c r="Q515" s="5">
        <f t="shared" si="72"/>
        <v>1.3404334041159149E-2</v>
      </c>
      <c r="R515" s="5">
        <f t="shared" si="72"/>
        <v>0</v>
      </c>
      <c r="T515" s="7">
        <f t="shared" si="75"/>
        <v>114.94802880993754</v>
      </c>
      <c r="U515" s="4">
        <f t="shared" si="76"/>
        <v>1.1174664516613086E-2</v>
      </c>
      <c r="V515" s="5">
        <f>T515/MAX($T$14:T515)-1</f>
        <v>-1.0612458688602056E-2</v>
      </c>
      <c r="Y515" s="3" t="s">
        <v>24</v>
      </c>
      <c r="Z515" s="3">
        <v>44258</v>
      </c>
      <c r="AA515" s="3">
        <v>11870433</v>
      </c>
      <c r="AD515" s="3"/>
    </row>
    <row r="516" spans="1:30" x14ac:dyDescent="0.25">
      <c r="A516" s="3">
        <v>44259</v>
      </c>
      <c r="B516">
        <v>9357915</v>
      </c>
      <c r="C516">
        <v>11330914</v>
      </c>
      <c r="D516">
        <v>11005590</v>
      </c>
      <c r="E516">
        <v>12155096</v>
      </c>
      <c r="F516">
        <v>10578698</v>
      </c>
      <c r="G516">
        <v>12185638</v>
      </c>
      <c r="H516">
        <v>11842197</v>
      </c>
      <c r="I516">
        <v>11870433</v>
      </c>
      <c r="K516" s="5">
        <f t="shared" si="66"/>
        <v>-2.0488903780216616E-2</v>
      </c>
      <c r="L516" s="5">
        <f t="shared" si="67"/>
        <v>-2.6989210756114379E-2</v>
      </c>
      <c r="M516" s="5">
        <f t="shared" si="68"/>
        <v>-2.294539227815795E-2</v>
      </c>
      <c r="N516" s="5">
        <f t="shared" si="69"/>
        <v>-2.6230912914727789E-2</v>
      </c>
      <c r="O516" s="5">
        <f t="shared" si="70"/>
        <v>-1.7819121107315872E-2</v>
      </c>
      <c r="P516" s="5">
        <f t="shared" si="71"/>
        <v>-1.8833860754652432E-2</v>
      </c>
      <c r="Q516" s="5">
        <f t="shared" si="72"/>
        <v>-1.9596241312742291E-2</v>
      </c>
      <c r="R516" s="5">
        <f t="shared" si="72"/>
        <v>1.1021521197162487E-2</v>
      </c>
      <c r="T516" s="7">
        <f t="shared" si="75"/>
        <v>112.90939503324201</v>
      </c>
      <c r="U516" s="4">
        <f t="shared" si="76"/>
        <v>-1.7735265213345605E-2</v>
      </c>
      <c r="V516" s="5">
        <f>T516/MAX($T$14:T516)-1</f>
        <v>-2.8159509132539617E-2</v>
      </c>
      <c r="Y516" s="3" t="s">
        <v>24</v>
      </c>
      <c r="Z516" s="3">
        <v>44259</v>
      </c>
      <c r="AA516" s="3">
        <v>11663440</v>
      </c>
      <c r="AD516" s="3"/>
    </row>
    <row r="517" spans="1:30" x14ac:dyDescent="0.25">
      <c r="A517" s="3">
        <v>44260</v>
      </c>
      <c r="B517">
        <v>9323395</v>
      </c>
      <c r="C517">
        <v>11330914</v>
      </c>
      <c r="D517">
        <v>11005590</v>
      </c>
      <c r="E517">
        <v>12155096</v>
      </c>
      <c r="F517">
        <v>10542016</v>
      </c>
      <c r="G517">
        <v>12160705</v>
      </c>
      <c r="H517">
        <v>11817967</v>
      </c>
      <c r="I517">
        <v>11663440</v>
      </c>
      <c r="K517" s="5">
        <f t="shared" si="66"/>
        <v>-3.6888559043334324E-3</v>
      </c>
      <c r="L517" s="5">
        <f t="shared" si="67"/>
        <v>0</v>
      </c>
      <c r="M517" s="5">
        <f t="shared" si="68"/>
        <v>0</v>
      </c>
      <c r="N517" s="5">
        <f t="shared" si="69"/>
        <v>0</v>
      </c>
      <c r="O517" s="5">
        <f t="shared" si="70"/>
        <v>-3.4675344735241032E-3</v>
      </c>
      <c r="P517" s="5">
        <f t="shared" si="71"/>
        <v>-2.0460972170681657E-3</v>
      </c>
      <c r="Q517" s="5">
        <f t="shared" si="72"/>
        <v>-2.0460730386431258E-3</v>
      </c>
      <c r="R517" s="5">
        <f t="shared" si="72"/>
        <v>-1.7437695827944966E-2</v>
      </c>
      <c r="T517" s="7">
        <f t="shared" si="75"/>
        <v>112.50452655038727</v>
      </c>
      <c r="U517" s="4">
        <f t="shared" si="76"/>
        <v>-3.5857820576892241E-3</v>
      </c>
      <c r="V517" s="5">
        <f>T517/MAX($T$14:T517)-1</f>
        <v>-3.1644317327628069E-2</v>
      </c>
      <c r="Y517" s="3" t="s">
        <v>24</v>
      </c>
      <c r="Z517" s="3">
        <v>44260</v>
      </c>
      <c r="AA517" s="3">
        <v>11652355</v>
      </c>
      <c r="AD517" s="3"/>
    </row>
    <row r="518" spans="1:30" x14ac:dyDescent="0.25">
      <c r="A518" s="3">
        <v>44263</v>
      </c>
      <c r="B518">
        <v>9328365</v>
      </c>
      <c r="C518">
        <v>11330914</v>
      </c>
      <c r="D518">
        <v>11005590</v>
      </c>
      <c r="E518">
        <v>12155096</v>
      </c>
      <c r="F518">
        <v>10547637</v>
      </c>
      <c r="G518">
        <v>12160705</v>
      </c>
      <c r="H518">
        <v>11817967</v>
      </c>
      <c r="I518">
        <v>11652355</v>
      </c>
      <c r="K518" s="5">
        <f t="shared" si="66"/>
        <v>5.3306762182669942E-4</v>
      </c>
      <c r="L518" s="5">
        <f t="shared" si="67"/>
        <v>0</v>
      </c>
      <c r="M518" s="5">
        <f t="shared" si="68"/>
        <v>0</v>
      </c>
      <c r="N518" s="5">
        <f t="shared" si="69"/>
        <v>0</v>
      </c>
      <c r="O518" s="5">
        <f t="shared" si="70"/>
        <v>5.3319972195065013E-4</v>
      </c>
      <c r="P518" s="5">
        <f t="shared" si="71"/>
        <v>0</v>
      </c>
      <c r="Q518" s="5">
        <f t="shared" si="72"/>
        <v>0</v>
      </c>
      <c r="R518" s="5">
        <f t="shared" si="72"/>
        <v>-9.5040571220839087E-4</v>
      </c>
      <c r="T518" s="7">
        <f t="shared" si="75"/>
        <v>112.5061559201379</v>
      </c>
      <c r="U518" s="4">
        <f t="shared" si="76"/>
        <v>1.4482703946119835E-5</v>
      </c>
      <c r="V518" s="5">
        <f>T518/MAX($T$14:T518)-1</f>
        <v>-3.1630292918961356E-2</v>
      </c>
      <c r="Y518" s="3" t="s">
        <v>24</v>
      </c>
      <c r="Z518" s="3">
        <v>44263</v>
      </c>
      <c r="AA518" s="3">
        <v>11652355</v>
      </c>
      <c r="AD518" s="3"/>
    </row>
    <row r="519" spans="1:30" x14ac:dyDescent="0.25">
      <c r="A519" s="3">
        <v>44264</v>
      </c>
      <c r="B519">
        <v>9328365</v>
      </c>
      <c r="C519">
        <v>11253249</v>
      </c>
      <c r="D519">
        <v>11005590</v>
      </c>
      <c r="E519">
        <v>12111083</v>
      </c>
      <c r="F519">
        <v>10547637</v>
      </c>
      <c r="G519">
        <v>12077352</v>
      </c>
      <c r="H519">
        <v>11817967</v>
      </c>
      <c r="I519">
        <v>11652355</v>
      </c>
      <c r="K519" s="5">
        <f t="shared" si="66"/>
        <v>0</v>
      </c>
      <c r="L519" s="5">
        <f t="shared" si="67"/>
        <v>-6.8542572999847895E-3</v>
      </c>
      <c r="M519" s="5">
        <f t="shared" si="68"/>
        <v>0</v>
      </c>
      <c r="N519" s="5">
        <f t="shared" si="69"/>
        <v>-3.6209504227692202E-3</v>
      </c>
      <c r="O519" s="5">
        <f t="shared" si="70"/>
        <v>0</v>
      </c>
      <c r="P519" s="5">
        <f t="shared" si="71"/>
        <v>-6.8542901090027364E-3</v>
      </c>
      <c r="Q519" s="5">
        <f t="shared" si="72"/>
        <v>0</v>
      </c>
      <c r="R519" s="5">
        <f t="shared" si="72"/>
        <v>0</v>
      </c>
      <c r="T519" s="7">
        <f t="shared" si="75"/>
        <v>112.26244652200324</v>
      </c>
      <c r="U519" s="4">
        <f t="shared" si="76"/>
        <v>-2.1661872289695933E-3</v>
      </c>
      <c r="V519" s="5">
        <f>T519/MAX($T$14:T519)-1</f>
        <v>-3.3727963011361162E-2</v>
      </c>
      <c r="Y519" s="3" t="s">
        <v>24</v>
      </c>
      <c r="Z519" s="3">
        <v>44264</v>
      </c>
      <c r="AA519" s="3">
        <v>11610162</v>
      </c>
      <c r="AD519" s="3"/>
    </row>
    <row r="520" spans="1:30" x14ac:dyDescent="0.25">
      <c r="A520" s="3">
        <v>44265</v>
      </c>
      <c r="B520">
        <v>9246866</v>
      </c>
      <c r="C520">
        <v>11117843</v>
      </c>
      <c r="D520">
        <v>11005590</v>
      </c>
      <c r="E520">
        <v>12097014</v>
      </c>
      <c r="F520">
        <v>10534205</v>
      </c>
      <c r="G520">
        <v>12028545</v>
      </c>
      <c r="H520">
        <v>11801499</v>
      </c>
      <c r="I520">
        <v>11610162</v>
      </c>
      <c r="K520" s="5">
        <f t="shared" si="66"/>
        <v>-8.7366864396922761E-3</v>
      </c>
      <c r="L520" s="5">
        <f t="shared" si="67"/>
        <v>-1.2032613870003206E-2</v>
      </c>
      <c r="M520" s="5">
        <f t="shared" si="68"/>
        <v>0</v>
      </c>
      <c r="N520" s="5">
        <f t="shared" si="69"/>
        <v>-1.1616632467963406E-3</v>
      </c>
      <c r="O520" s="5">
        <f t="shared" si="70"/>
        <v>-1.2734605864801463E-3</v>
      </c>
      <c r="P520" s="5">
        <f t="shared" si="71"/>
        <v>-4.0412004220792275E-3</v>
      </c>
      <c r="Q520" s="5">
        <f t="shared" si="72"/>
        <v>-1.3934714828700567E-3</v>
      </c>
      <c r="R520" s="5">
        <f t="shared" si="72"/>
        <v>-3.6209847708896792E-3</v>
      </c>
      <c r="T520" s="7">
        <f t="shared" si="75"/>
        <v>111.80974707228859</v>
      </c>
      <c r="U520" s="4">
        <f t="shared" si="76"/>
        <v>-4.0325101023513665E-3</v>
      </c>
      <c r="V520" s="5">
        <f>T520/MAX($T$14:T520)-1</f>
        <v>-3.7624464762137544E-2</v>
      </c>
      <c r="Y520" s="3" t="s">
        <v>24</v>
      </c>
      <c r="Z520" s="3">
        <v>44265</v>
      </c>
      <c r="AA520" s="3">
        <v>11596675</v>
      </c>
      <c r="AD520" s="3"/>
    </row>
    <row r="521" spans="1:30" x14ac:dyDescent="0.25">
      <c r="A521" s="3">
        <v>44267</v>
      </c>
      <c r="B521">
        <v>9327652</v>
      </c>
      <c r="C521">
        <v>11183463</v>
      </c>
      <c r="D521">
        <v>11061807</v>
      </c>
      <c r="E521">
        <v>12158805</v>
      </c>
      <c r="F521">
        <v>10608805</v>
      </c>
      <c r="G521">
        <v>12080317</v>
      </c>
      <c r="H521">
        <v>11842937</v>
      </c>
      <c r="I521">
        <v>11596675</v>
      </c>
      <c r="K521" s="5">
        <f t="shared" si="66"/>
        <v>8.7365816699409571E-3</v>
      </c>
      <c r="L521" s="5">
        <f t="shared" si="67"/>
        <v>5.9022240195332198E-3</v>
      </c>
      <c r="M521" s="5">
        <f t="shared" si="68"/>
        <v>5.1080405503021176E-3</v>
      </c>
      <c r="N521" s="5">
        <f t="shared" si="69"/>
        <v>5.1079547399053293E-3</v>
      </c>
      <c r="O521" s="5">
        <f t="shared" si="70"/>
        <v>7.0816924485521682E-3</v>
      </c>
      <c r="P521" s="5">
        <f t="shared" si="71"/>
        <v>4.3040949674295614E-3</v>
      </c>
      <c r="Q521" s="5">
        <f t="shared" si="72"/>
        <v>3.5112488676227738E-3</v>
      </c>
      <c r="R521" s="5">
        <f t="shared" si="72"/>
        <v>-1.161654764162634E-3</v>
      </c>
      <c r="T521" s="7">
        <f t="shared" si="75"/>
        <v>112.34909189037616</v>
      </c>
      <c r="U521" s="4">
        <f t="shared" si="76"/>
        <v>4.8237728123904366E-3</v>
      </c>
      <c r="V521" s="5">
        <f>T521/MAX($T$14:T521)-1</f>
        <v>-3.2982183819947331E-2</v>
      </c>
      <c r="Y521" s="3" t="s">
        <v>24</v>
      </c>
      <c r="Z521" s="3">
        <v>44267</v>
      </c>
      <c r="AA521" s="3">
        <v>11655911</v>
      </c>
      <c r="AD521" s="3"/>
    </row>
    <row r="522" spans="1:30" x14ac:dyDescent="0.25">
      <c r="A522" s="3">
        <v>44270</v>
      </c>
      <c r="B522">
        <v>9303368</v>
      </c>
      <c r="C522">
        <v>11166468</v>
      </c>
      <c r="D522">
        <v>11031282</v>
      </c>
      <c r="E522">
        <v>12114760</v>
      </c>
      <c r="F522">
        <v>10581185</v>
      </c>
      <c r="G522">
        <v>12061959</v>
      </c>
      <c r="H522">
        <v>11810257</v>
      </c>
      <c r="I522">
        <v>11655911</v>
      </c>
      <c r="K522" s="5">
        <f t="shared" si="66"/>
        <v>-2.6034418951307314E-3</v>
      </c>
      <c r="L522" s="5">
        <f t="shared" si="67"/>
        <v>-1.5196545113083104E-3</v>
      </c>
      <c r="M522" s="5">
        <f t="shared" si="68"/>
        <v>-2.7594948998839186E-3</v>
      </c>
      <c r="N522" s="5">
        <f t="shared" si="69"/>
        <v>-3.6224777023728949E-3</v>
      </c>
      <c r="O522" s="5">
        <f t="shared" si="70"/>
        <v>-2.6034977549309612E-3</v>
      </c>
      <c r="P522" s="5">
        <f t="shared" si="71"/>
        <v>-1.5196621082046446E-3</v>
      </c>
      <c r="Q522" s="5">
        <f t="shared" si="72"/>
        <v>-2.7594506328961765E-3</v>
      </c>
      <c r="R522" s="5">
        <f t="shared" si="72"/>
        <v>5.1080158752401239E-3</v>
      </c>
      <c r="T522" s="7">
        <f t="shared" si="75"/>
        <v>112.17664075818963</v>
      </c>
      <c r="U522" s="4">
        <f t="shared" si="76"/>
        <v>-1.5349579536859392E-3</v>
      </c>
      <c r="V522" s="5">
        <f>T522/MAX($T$14:T522)-1</f>
        <v>-3.4466515508248863E-2</v>
      </c>
      <c r="Y522" s="3" t="s">
        <v>24</v>
      </c>
      <c r="Z522" s="3">
        <v>44270</v>
      </c>
      <c r="AA522" s="3">
        <v>11613687</v>
      </c>
      <c r="AD522" s="3"/>
    </row>
    <row r="523" spans="1:30" x14ac:dyDescent="0.25">
      <c r="A523" s="3">
        <v>44271</v>
      </c>
      <c r="B523">
        <v>9286894</v>
      </c>
      <c r="C523">
        <v>11116235</v>
      </c>
      <c r="D523">
        <v>11011042</v>
      </c>
      <c r="E523">
        <v>12094489</v>
      </c>
      <c r="F523">
        <v>10562449</v>
      </c>
      <c r="G523">
        <v>12007697</v>
      </c>
      <c r="H523">
        <v>11788587</v>
      </c>
      <c r="I523">
        <v>11613687</v>
      </c>
      <c r="K523" s="5">
        <f t="shared" si="66"/>
        <v>-1.7707565690189275E-3</v>
      </c>
      <c r="L523" s="5">
        <f t="shared" si="67"/>
        <v>-4.4985576459808385E-3</v>
      </c>
      <c r="M523" s="5">
        <f t="shared" si="68"/>
        <v>-1.8347822129830549E-3</v>
      </c>
      <c r="N523" s="5">
        <f t="shared" si="69"/>
        <v>-1.6732481700009183E-3</v>
      </c>
      <c r="O523" s="5">
        <f t="shared" si="70"/>
        <v>-1.7706901448183432E-3</v>
      </c>
      <c r="P523" s="5">
        <f t="shared" si="71"/>
        <v>-4.4986059063871764E-3</v>
      </c>
      <c r="Q523" s="5">
        <f t="shared" si="72"/>
        <v>-1.8348457616120806E-3</v>
      </c>
      <c r="R523" s="5">
        <f t="shared" si="72"/>
        <v>-3.6225396710732882E-3</v>
      </c>
      <c r="T523" s="7">
        <f t="shared" si="75"/>
        <v>111.87510958210949</v>
      </c>
      <c r="U523" s="4">
        <f t="shared" si="76"/>
        <v>-2.6880032602343285E-3</v>
      </c>
      <c r="V523" s="5">
        <f>T523/MAX($T$14:T523)-1</f>
        <v>-3.7061872662428108E-2</v>
      </c>
      <c r="Y523" s="3" t="s">
        <v>24</v>
      </c>
      <c r="Z523" s="3">
        <v>44271</v>
      </c>
      <c r="AA523" s="3">
        <v>11594254</v>
      </c>
      <c r="AD523" s="3"/>
    </row>
    <row r="524" spans="1:30" x14ac:dyDescent="0.25">
      <c r="A524" s="3">
        <v>44272</v>
      </c>
      <c r="B524">
        <v>9371339</v>
      </c>
      <c r="C524">
        <v>11119585</v>
      </c>
      <c r="D524">
        <v>11089538</v>
      </c>
      <c r="E524">
        <v>12092291</v>
      </c>
      <c r="F524">
        <v>10658492</v>
      </c>
      <c r="G524">
        <v>12011316</v>
      </c>
      <c r="H524">
        <v>11872626</v>
      </c>
      <c r="I524">
        <v>11594254</v>
      </c>
      <c r="K524" s="5">
        <f t="shared" si="66"/>
        <v>9.092921702347434E-3</v>
      </c>
      <c r="L524" s="5">
        <f t="shared" si="67"/>
        <v>3.0136102736233461E-4</v>
      </c>
      <c r="M524" s="5">
        <f t="shared" si="68"/>
        <v>7.1288439368408785E-3</v>
      </c>
      <c r="N524" s="5">
        <f t="shared" si="69"/>
        <v>-1.8173566489665394E-4</v>
      </c>
      <c r="O524" s="5">
        <f t="shared" si="70"/>
        <v>9.0928723064129802E-3</v>
      </c>
      <c r="P524" s="5">
        <f t="shared" si="71"/>
        <v>3.0139001675344446E-4</v>
      </c>
      <c r="Q524" s="5">
        <f t="shared" si="72"/>
        <v>7.1288441948131887E-3</v>
      </c>
      <c r="R524" s="5">
        <f t="shared" si="72"/>
        <v>-1.673284289476773E-3</v>
      </c>
      <c r="T524" s="7">
        <f t="shared" si="75"/>
        <v>112.31129963187483</v>
      </c>
      <c r="U524" s="4">
        <f t="shared" si="76"/>
        <v>3.8989016537696042E-3</v>
      </c>
      <c r="V524" s="5">
        <f>T524/MAX($T$14:T524)-1</f>
        <v>-3.3307471605273808E-2</v>
      </c>
      <c r="Y524" s="3" t="s">
        <v>24</v>
      </c>
      <c r="Z524" s="3">
        <v>44272</v>
      </c>
      <c r="AA524" s="3">
        <v>11592148</v>
      </c>
      <c r="AD524" s="3"/>
    </row>
    <row r="525" spans="1:30" x14ac:dyDescent="0.25">
      <c r="A525" s="3">
        <v>44273</v>
      </c>
      <c r="B525">
        <v>9778833</v>
      </c>
      <c r="C525">
        <v>11591767</v>
      </c>
      <c r="D525">
        <v>11446647</v>
      </c>
      <c r="E525">
        <v>12517877</v>
      </c>
      <c r="F525">
        <v>10546795</v>
      </c>
      <c r="G525">
        <v>11908598</v>
      </c>
      <c r="H525">
        <v>11744773</v>
      </c>
      <c r="I525">
        <v>11592148</v>
      </c>
      <c r="K525" s="5">
        <f t="shared" si="66"/>
        <v>4.3483007070814539E-2</v>
      </c>
      <c r="L525" s="5">
        <f t="shared" si="67"/>
        <v>4.2463994834339491E-2</v>
      </c>
      <c r="M525" s="5">
        <f t="shared" si="68"/>
        <v>3.2202333406495365E-2</v>
      </c>
      <c r="N525" s="5">
        <f t="shared" si="69"/>
        <v>3.5194819575546044E-2</v>
      </c>
      <c r="O525" s="5">
        <f t="shared" si="70"/>
        <v>-1.0479625072665089E-2</v>
      </c>
      <c r="P525" s="5">
        <f t="shared" si="71"/>
        <v>-8.5517690151520886E-3</v>
      </c>
      <c r="Q525" s="5">
        <f t="shared" si="72"/>
        <v>-1.076872125846462E-2</v>
      </c>
      <c r="R525" s="5">
        <f t="shared" si="72"/>
        <v>-1.8164169941425889E-4</v>
      </c>
      <c r="T525" s="7">
        <f t="shared" si="75"/>
        <v>114.04317353528522</v>
      </c>
      <c r="U525" s="4">
        <f t="shared" si="76"/>
        <v>1.5420299730187423E-2</v>
      </c>
      <c r="V525" s="5">
        <f>T525/MAX($T$14:T525)-1</f>
        <v>-1.8400783070494531E-2</v>
      </c>
      <c r="Y525" s="3" t="s">
        <v>24</v>
      </c>
      <c r="Z525" s="3">
        <v>44273</v>
      </c>
      <c r="AA525" s="3">
        <v>11550961</v>
      </c>
      <c r="AD525" s="3"/>
    </row>
    <row r="526" spans="1:30" x14ac:dyDescent="0.25">
      <c r="A526" s="3">
        <v>44274</v>
      </c>
      <c r="B526">
        <v>9756505</v>
      </c>
      <c r="C526">
        <v>11628299</v>
      </c>
      <c r="D526">
        <v>11459798</v>
      </c>
      <c r="E526">
        <v>12532259</v>
      </c>
      <c r="F526">
        <v>10584826</v>
      </c>
      <c r="G526">
        <v>12016644</v>
      </c>
      <c r="H526">
        <v>11827672</v>
      </c>
      <c r="I526">
        <v>11550961</v>
      </c>
      <c r="K526" s="5">
        <f t="shared" si="66"/>
        <v>-2.2832990398752306E-3</v>
      </c>
      <c r="L526" s="5">
        <f t="shared" si="67"/>
        <v>3.1515471282332896E-3</v>
      </c>
      <c r="M526" s="5">
        <f t="shared" si="68"/>
        <v>1.1488953926857004E-3</v>
      </c>
      <c r="N526" s="5">
        <f t="shared" si="69"/>
        <v>1.1489168650562487E-3</v>
      </c>
      <c r="O526" s="5">
        <f t="shared" si="70"/>
        <v>3.6059295738657404E-3</v>
      </c>
      <c r="P526" s="5">
        <f t="shared" si="71"/>
        <v>9.072940408266339E-3</v>
      </c>
      <c r="Q526" s="5">
        <f t="shared" si="72"/>
        <v>7.0583739677216872E-3</v>
      </c>
      <c r="R526" s="5">
        <f t="shared" si="72"/>
        <v>-3.5530084674557649E-3</v>
      </c>
      <c r="T526" s="7">
        <f t="shared" si="75"/>
        <v>114.3190196784263</v>
      </c>
      <c r="U526" s="4">
        <f t="shared" si="76"/>
        <v>2.4187869785622512E-3</v>
      </c>
      <c r="V526" s="5">
        <f>T526/MAX($T$14:T526)-1</f>
        <v>-1.6026503666418335E-2</v>
      </c>
      <c r="Y526" s="3" t="s">
        <v>24</v>
      </c>
      <c r="Z526" s="3">
        <v>44274</v>
      </c>
      <c r="AA526" s="3">
        <v>11632492</v>
      </c>
      <c r="AD526" s="3"/>
    </row>
    <row r="527" spans="1:30" x14ac:dyDescent="0.25">
      <c r="A527" s="3">
        <v>44277</v>
      </c>
      <c r="B527">
        <v>9705254</v>
      </c>
      <c r="C527">
        <v>11606032</v>
      </c>
      <c r="D527">
        <v>11413450</v>
      </c>
      <c r="E527">
        <v>12510435</v>
      </c>
      <c r="F527">
        <v>10529224</v>
      </c>
      <c r="G527">
        <v>11993633</v>
      </c>
      <c r="H527">
        <v>11779836</v>
      </c>
      <c r="I527">
        <v>11632492</v>
      </c>
      <c r="K527" s="5">
        <f t="shared" si="66"/>
        <v>-5.2530081212482926E-3</v>
      </c>
      <c r="L527" s="5">
        <f t="shared" si="67"/>
        <v>-1.9148974411477004E-3</v>
      </c>
      <c r="M527" s="5">
        <f t="shared" si="68"/>
        <v>-4.0443993864464067E-3</v>
      </c>
      <c r="N527" s="5">
        <f t="shared" si="69"/>
        <v>-1.7414258674354199E-3</v>
      </c>
      <c r="O527" s="5">
        <f t="shared" si="70"/>
        <v>-5.2529914048657922E-3</v>
      </c>
      <c r="P527" s="5">
        <f t="shared" si="71"/>
        <v>-1.9149273291277913E-3</v>
      </c>
      <c r="Q527" s="5">
        <f t="shared" si="72"/>
        <v>-4.0444138119487549E-3</v>
      </c>
      <c r="R527" s="5">
        <f t="shared" si="72"/>
        <v>7.0583737578198136E-3</v>
      </c>
      <c r="T527" s="7">
        <f t="shared" si="75"/>
        <v>114.07455289035907</v>
      </c>
      <c r="U527" s="4">
        <f t="shared" si="76"/>
        <v>-2.1384612005500431E-3</v>
      </c>
      <c r="V527" s="5">
        <f>T527/MAX($T$14:T527)-1</f>
        <v>-1.8130692810697235E-2</v>
      </c>
      <c r="Y527" s="3" t="s">
        <v>24</v>
      </c>
      <c r="Z527" s="3">
        <v>44277</v>
      </c>
      <c r="AA527" s="3">
        <v>11612235</v>
      </c>
      <c r="AD527" s="3"/>
    </row>
    <row r="528" spans="1:30" x14ac:dyDescent="0.25">
      <c r="A528" s="3">
        <v>44278</v>
      </c>
      <c r="B528">
        <v>9672455</v>
      </c>
      <c r="C528">
        <v>11583181</v>
      </c>
      <c r="D528">
        <v>11393874</v>
      </c>
      <c r="E528">
        <v>12510435</v>
      </c>
      <c r="F528">
        <v>10493640</v>
      </c>
      <c r="G528">
        <v>11970019</v>
      </c>
      <c r="H528">
        <v>11759631</v>
      </c>
      <c r="I528">
        <v>11612235</v>
      </c>
      <c r="K528" s="5">
        <f t="shared" ref="K528:K591" si="77">B528/B527-1</f>
        <v>-3.3795096965004712E-3</v>
      </c>
      <c r="L528" s="5">
        <f t="shared" ref="L528:L591" si="78">C528/C527-1</f>
        <v>-1.9688899703188545E-3</v>
      </c>
      <c r="M528" s="5">
        <f t="shared" ref="M528:M591" si="79">D528/D527-1</f>
        <v>-1.715169383490478E-3</v>
      </c>
      <c r="N528" s="5">
        <f t="shared" ref="N528:N591" si="80">E528/E527-1</f>
        <v>0</v>
      </c>
      <c r="O528" s="5">
        <f t="shared" ref="O528:O591" si="81">F528/F527-1</f>
        <v>-3.3795462989485436E-3</v>
      </c>
      <c r="P528" s="5">
        <f t="shared" ref="P528:P591" si="82">G528/G527-1</f>
        <v>-1.9688779871787077E-3</v>
      </c>
      <c r="Q528" s="5">
        <f t="shared" ref="Q528:R591" si="83">H528/H527-1</f>
        <v>-1.7152191252917115E-3</v>
      </c>
      <c r="R528" s="5">
        <f t="shared" si="83"/>
        <v>-1.7414153390348242E-3</v>
      </c>
      <c r="T528" s="7">
        <f t="shared" si="75"/>
        <v>113.84827706268962</v>
      </c>
      <c r="U528" s="4">
        <f t="shared" si="76"/>
        <v>-1.9835784750954488E-3</v>
      </c>
      <c r="V528" s="5">
        <f>T528/MAX($T$14:T528)-1</f>
        <v>-2.0078307633794812E-2</v>
      </c>
      <c r="Y528" s="3" t="s">
        <v>24</v>
      </c>
      <c r="Z528" s="3">
        <v>44278</v>
      </c>
      <c r="AA528" s="3">
        <v>11612235</v>
      </c>
      <c r="AD528" s="3"/>
    </row>
    <row r="529" spans="1:30" x14ac:dyDescent="0.25">
      <c r="A529" s="3">
        <v>44279</v>
      </c>
      <c r="B529">
        <v>9688958</v>
      </c>
      <c r="C529">
        <v>11564603</v>
      </c>
      <c r="D529">
        <v>11372816</v>
      </c>
      <c r="E529">
        <v>12528617</v>
      </c>
      <c r="F529">
        <v>10511544</v>
      </c>
      <c r="G529">
        <v>11950821</v>
      </c>
      <c r="H529">
        <v>11737898</v>
      </c>
      <c r="I529">
        <v>11612235</v>
      </c>
      <c r="K529" s="5">
        <f t="shared" si="77"/>
        <v>1.7061852445940939E-3</v>
      </c>
      <c r="L529" s="5">
        <f t="shared" si="78"/>
        <v>-1.603877207823956E-3</v>
      </c>
      <c r="M529" s="5">
        <f t="shared" si="79"/>
        <v>-1.8481861393236931E-3</v>
      </c>
      <c r="N529" s="5">
        <f t="shared" si="80"/>
        <v>1.4533467461363969E-3</v>
      </c>
      <c r="O529" s="5">
        <f t="shared" si="81"/>
        <v>1.7061763125092444E-3</v>
      </c>
      <c r="P529" s="5">
        <f t="shared" si="82"/>
        <v>-1.603840394906686E-3</v>
      </c>
      <c r="Q529" s="5">
        <f t="shared" si="83"/>
        <v>-1.8481022066083597E-3</v>
      </c>
      <c r="R529" s="5">
        <f t="shared" si="83"/>
        <v>0</v>
      </c>
      <c r="T529" s="7">
        <f t="shared" si="75"/>
        <v>113.81926997830558</v>
      </c>
      <c r="U529" s="4">
        <f t="shared" si="76"/>
        <v>-2.5478720567786994E-4</v>
      </c>
      <c r="V529" s="5">
        <f>T529/MAX($T$14:T529)-1</f>
        <v>-2.0327979143575869E-2</v>
      </c>
      <c r="Y529" s="3" t="s">
        <v>24</v>
      </c>
      <c r="Z529" s="3">
        <v>44279</v>
      </c>
      <c r="AA529" s="3">
        <v>11629112</v>
      </c>
      <c r="AD529" s="3"/>
    </row>
    <row r="530" spans="1:30" x14ac:dyDescent="0.25">
      <c r="A530" s="3">
        <v>44280</v>
      </c>
      <c r="B530">
        <v>9664778</v>
      </c>
      <c r="C530">
        <v>11604671</v>
      </c>
      <c r="D530">
        <v>11447994</v>
      </c>
      <c r="E530">
        <v>12469382</v>
      </c>
      <c r="F530">
        <v>10587293</v>
      </c>
      <c r="G530">
        <v>11989073</v>
      </c>
      <c r="H530">
        <v>11780482</v>
      </c>
      <c r="I530">
        <v>11629112</v>
      </c>
      <c r="K530" s="5">
        <f t="shared" si="77"/>
        <v>-2.4956244004773476E-3</v>
      </c>
      <c r="L530" s="5">
        <f t="shared" si="78"/>
        <v>3.4647103752718511E-3</v>
      </c>
      <c r="M530" s="5">
        <f t="shared" si="79"/>
        <v>6.6103241272874591E-3</v>
      </c>
      <c r="N530" s="5">
        <f t="shared" si="80"/>
        <v>-4.7279759609539784E-3</v>
      </c>
      <c r="O530" s="5">
        <f t="shared" si="81"/>
        <v>7.2062676995880981E-3</v>
      </c>
      <c r="P530" s="5">
        <f t="shared" si="82"/>
        <v>3.2007842808456921E-3</v>
      </c>
      <c r="Q530" s="5">
        <f t="shared" si="83"/>
        <v>3.6279068023934435E-3</v>
      </c>
      <c r="R530" s="5">
        <f t="shared" si="83"/>
        <v>1.4533808521788316E-3</v>
      </c>
      <c r="T530" s="7">
        <f t="shared" si="75"/>
        <v>114.08019743615144</v>
      </c>
      <c r="U530" s="4">
        <f t="shared" si="76"/>
        <v>2.2924717220167562E-3</v>
      </c>
      <c r="V530" s="5">
        <f>T530/MAX($T$14:T530)-1</f>
        <v>-1.8082108738911584E-2</v>
      </c>
      <c r="Y530" s="3" t="s">
        <v>24</v>
      </c>
      <c r="Z530" s="3">
        <v>44280</v>
      </c>
      <c r="AA530" s="3">
        <v>11660113</v>
      </c>
      <c r="AD530" s="3"/>
    </row>
    <row r="531" spans="1:30" x14ac:dyDescent="0.25">
      <c r="A531" s="3">
        <v>44281</v>
      </c>
      <c r="B531">
        <v>9656392</v>
      </c>
      <c r="C531">
        <v>11604671</v>
      </c>
      <c r="D531">
        <v>11447994</v>
      </c>
      <c r="E531">
        <v>12469382</v>
      </c>
      <c r="F531">
        <v>10553663</v>
      </c>
      <c r="G531">
        <v>11966566</v>
      </c>
      <c r="H531">
        <v>11756997</v>
      </c>
      <c r="I531">
        <v>11660113</v>
      </c>
      <c r="K531" s="5">
        <f t="shared" si="77"/>
        <v>-8.6768676942194922E-4</v>
      </c>
      <c r="L531" s="5">
        <f t="shared" si="78"/>
        <v>0</v>
      </c>
      <c r="M531" s="5">
        <f t="shared" si="79"/>
        <v>0</v>
      </c>
      <c r="N531" s="5">
        <f t="shared" si="80"/>
        <v>0</v>
      </c>
      <c r="O531" s="5">
        <f t="shared" si="81"/>
        <v>-3.1764493530120896E-3</v>
      </c>
      <c r="P531" s="5">
        <f t="shared" si="82"/>
        <v>-1.8772927648368354E-3</v>
      </c>
      <c r="Q531" s="5">
        <f t="shared" si="83"/>
        <v>-1.9935517069674669E-3</v>
      </c>
      <c r="R531" s="5">
        <f t="shared" si="83"/>
        <v>2.6658097368053024E-3</v>
      </c>
      <c r="T531" s="7">
        <f t="shared" si="75"/>
        <v>114.00534413017743</v>
      </c>
      <c r="U531" s="4">
        <f t="shared" si="76"/>
        <v>-6.5614635717912984E-4</v>
      </c>
      <c r="V531" s="5">
        <f>T531/MAX($T$14:T531)-1</f>
        <v>-1.8726390586311537E-2</v>
      </c>
      <c r="Y531" s="3" t="s">
        <v>24</v>
      </c>
      <c r="Z531" s="3">
        <v>44281</v>
      </c>
      <c r="AA531" s="3">
        <v>11638437</v>
      </c>
      <c r="AD531" s="3"/>
    </row>
    <row r="532" spans="1:30" x14ac:dyDescent="0.25">
      <c r="A532" s="3">
        <v>44285</v>
      </c>
      <c r="B532">
        <v>9735303</v>
      </c>
      <c r="C532">
        <v>11656997</v>
      </c>
      <c r="D532">
        <v>11495988</v>
      </c>
      <c r="E532">
        <v>12523648</v>
      </c>
      <c r="F532">
        <v>10639906</v>
      </c>
      <c r="G532">
        <v>12020524</v>
      </c>
      <c r="H532">
        <v>11806287</v>
      </c>
      <c r="I532">
        <v>11638437</v>
      </c>
      <c r="K532" s="5">
        <f t="shared" si="77"/>
        <v>8.1718927732015167E-3</v>
      </c>
      <c r="L532" s="5">
        <f t="shared" si="78"/>
        <v>4.5090464003676445E-3</v>
      </c>
      <c r="M532" s="5">
        <f t="shared" si="79"/>
        <v>4.1923502056342432E-3</v>
      </c>
      <c r="N532" s="5">
        <f t="shared" si="80"/>
        <v>4.3519398154616695E-3</v>
      </c>
      <c r="O532" s="5">
        <f t="shared" si="81"/>
        <v>8.1718546442122175E-3</v>
      </c>
      <c r="P532" s="5">
        <f t="shared" si="82"/>
        <v>4.509063001031377E-3</v>
      </c>
      <c r="Q532" s="5">
        <f t="shared" si="83"/>
        <v>4.1923970891546425E-3</v>
      </c>
      <c r="R532" s="5">
        <f t="shared" si="83"/>
        <v>-1.8589871298846372E-3</v>
      </c>
      <c r="T532" s="7">
        <f t="shared" si="75"/>
        <v>114.52178202317938</v>
      </c>
      <c r="U532" s="4">
        <f t="shared" si="76"/>
        <v>4.5299445998973342E-3</v>
      </c>
      <c r="V532" s="5">
        <f>T532/MAX($T$14:T532)-1</f>
        <v>-1.4281275498326029E-2</v>
      </c>
      <c r="Y532" s="3" t="s">
        <v>24</v>
      </c>
      <c r="Z532" s="3">
        <v>44285</v>
      </c>
      <c r="AA532" s="3">
        <v>11689088</v>
      </c>
      <c r="AD532" s="3"/>
    </row>
    <row r="533" spans="1:30" x14ac:dyDescent="0.25">
      <c r="A533" s="3">
        <v>44286</v>
      </c>
      <c r="B533">
        <v>9677111</v>
      </c>
      <c r="C533">
        <v>11603254</v>
      </c>
      <c r="D533">
        <v>11428889</v>
      </c>
      <c r="E533">
        <v>12458424</v>
      </c>
      <c r="F533">
        <v>10576307</v>
      </c>
      <c r="G533">
        <v>11965104</v>
      </c>
      <c r="H533">
        <v>11737377</v>
      </c>
      <c r="I533">
        <v>11689088</v>
      </c>
      <c r="K533" s="5">
        <f t="shared" si="77"/>
        <v>-5.9774205281540871E-3</v>
      </c>
      <c r="L533" s="5">
        <f t="shared" si="78"/>
        <v>-4.61036405859927E-3</v>
      </c>
      <c r="M533" s="5">
        <f t="shared" si="79"/>
        <v>-5.8367319102977655E-3</v>
      </c>
      <c r="N533" s="5">
        <f t="shared" si="80"/>
        <v>-5.2080671702047221E-3</v>
      </c>
      <c r="O533" s="5">
        <f t="shared" si="81"/>
        <v>-5.9774024319387831E-3</v>
      </c>
      <c r="P533" s="5">
        <f t="shared" si="82"/>
        <v>-4.6104479305560941E-3</v>
      </c>
      <c r="Q533" s="5">
        <f t="shared" si="83"/>
        <v>-5.8367207234586438E-3</v>
      </c>
      <c r="R533" s="5">
        <f t="shared" si="83"/>
        <v>4.3520448665057554E-3</v>
      </c>
      <c r="T533" s="7">
        <f t="shared" si="75"/>
        <v>114.03928586724034</v>
      </c>
      <c r="U533" s="4">
        <f t="shared" si="76"/>
        <v>-4.2131387358379513E-3</v>
      </c>
      <c r="V533" s="5">
        <f>T533/MAX($T$14:T533)-1</f>
        <v>-1.8434245239164815E-2</v>
      </c>
      <c r="Y533" s="3" t="s">
        <v>24</v>
      </c>
      <c r="Z533" s="3">
        <v>44286</v>
      </c>
      <c r="AA533" s="3">
        <v>11628210</v>
      </c>
      <c r="AD533" s="3"/>
    </row>
    <row r="534" spans="1:30" x14ac:dyDescent="0.25">
      <c r="A534" s="3">
        <v>44287</v>
      </c>
      <c r="B534">
        <v>9517981</v>
      </c>
      <c r="C534">
        <v>11487257</v>
      </c>
      <c r="D534">
        <v>11357609</v>
      </c>
      <c r="E534">
        <v>12458424</v>
      </c>
      <c r="F534">
        <v>10479318</v>
      </c>
      <c r="G534">
        <v>11931610</v>
      </c>
      <c r="H534">
        <v>11664174</v>
      </c>
      <c r="I534">
        <v>11628210</v>
      </c>
      <c r="K534" s="5">
        <f t="shared" si="77"/>
        <v>-1.6443957292625822E-2</v>
      </c>
      <c r="L534" s="5">
        <f t="shared" si="78"/>
        <v>-9.9969370661022738E-3</v>
      </c>
      <c r="M534" s="5">
        <f t="shared" si="79"/>
        <v>-6.2368266941782435E-3</v>
      </c>
      <c r="N534" s="5">
        <f t="shared" si="80"/>
        <v>0</v>
      </c>
      <c r="O534" s="5">
        <f t="shared" si="81"/>
        <v>-9.1704032418877812E-3</v>
      </c>
      <c r="P534" s="5">
        <f t="shared" si="82"/>
        <v>-2.7993070515726082E-3</v>
      </c>
      <c r="Q534" s="5">
        <f t="shared" si="83"/>
        <v>-6.236742672575013E-3</v>
      </c>
      <c r="R534" s="5">
        <f t="shared" si="83"/>
        <v>-5.2081052003373207E-3</v>
      </c>
      <c r="T534" s="7">
        <f t="shared" si="75"/>
        <v>113.23969543413628</v>
      </c>
      <c r="U534" s="4">
        <f t="shared" si="76"/>
        <v>-7.0115349024098828E-3</v>
      </c>
      <c r="V534" s="5">
        <f>T534/MAX($T$14:T534)-1</f>
        <v>-2.5316527787680787E-2</v>
      </c>
      <c r="Y534" s="3" t="s">
        <v>24</v>
      </c>
      <c r="Z534" s="3">
        <v>44287</v>
      </c>
      <c r="AA534" s="3">
        <v>11628210</v>
      </c>
      <c r="AD534" s="3"/>
    </row>
    <row r="535" spans="1:30" x14ac:dyDescent="0.25">
      <c r="A535" s="3">
        <v>44291</v>
      </c>
      <c r="B535">
        <v>9542064</v>
      </c>
      <c r="C535">
        <v>11422598</v>
      </c>
      <c r="D535">
        <v>11296827</v>
      </c>
      <c r="E535">
        <v>12406012</v>
      </c>
      <c r="F535">
        <v>10505833</v>
      </c>
      <c r="G535">
        <v>11864449</v>
      </c>
      <c r="H535">
        <v>11601750</v>
      </c>
      <c r="I535">
        <v>11628210</v>
      </c>
      <c r="K535" s="5">
        <f t="shared" si="77"/>
        <v>2.5302635086159597E-3</v>
      </c>
      <c r="L535" s="5">
        <f t="shared" si="78"/>
        <v>-5.62875889344161E-3</v>
      </c>
      <c r="M535" s="5">
        <f t="shared" si="79"/>
        <v>-5.3516545603921051E-3</v>
      </c>
      <c r="N535" s="5">
        <f t="shared" si="80"/>
        <v>-4.206952661107044E-3</v>
      </c>
      <c r="O535" s="5">
        <f t="shared" si="81"/>
        <v>2.5302219094791578E-3</v>
      </c>
      <c r="P535" s="5">
        <f t="shared" si="82"/>
        <v>-5.6288296382466241E-3</v>
      </c>
      <c r="Q535" s="5">
        <f t="shared" si="83"/>
        <v>-5.3517720157466586E-3</v>
      </c>
      <c r="R535" s="5">
        <f t="shared" si="83"/>
        <v>0</v>
      </c>
      <c r="T535" s="7">
        <f t="shared" si="75"/>
        <v>112.94091982503748</v>
      </c>
      <c r="U535" s="4">
        <f t="shared" si="76"/>
        <v>-2.6384352938548655E-3</v>
      </c>
      <c r="V535" s="5">
        <f>T535/MAX($T$14:T535)-1</f>
        <v>-2.7888167061102753E-2</v>
      </c>
      <c r="Y535" s="3" t="s">
        <v>24</v>
      </c>
      <c r="Z535" s="3">
        <v>44291</v>
      </c>
      <c r="AA535" s="3">
        <v>11579291</v>
      </c>
      <c r="AD535" s="3"/>
    </row>
    <row r="536" spans="1:30" x14ac:dyDescent="0.25">
      <c r="A536" s="3">
        <v>44292</v>
      </c>
      <c r="B536">
        <v>9560578</v>
      </c>
      <c r="C536">
        <v>11422195</v>
      </c>
      <c r="D536">
        <v>11304086</v>
      </c>
      <c r="E536">
        <v>12438242</v>
      </c>
      <c r="F536">
        <v>10526217</v>
      </c>
      <c r="G536">
        <v>11864031</v>
      </c>
      <c r="H536">
        <v>11609205</v>
      </c>
      <c r="I536">
        <v>11579291</v>
      </c>
      <c r="K536" s="5">
        <f t="shared" si="77"/>
        <v>1.940251081946176E-3</v>
      </c>
      <c r="L536" s="5">
        <f t="shared" si="78"/>
        <v>-3.528094046556518E-5</v>
      </c>
      <c r="M536" s="5">
        <f t="shared" si="79"/>
        <v>6.4256981185950579E-4</v>
      </c>
      <c r="N536" s="5">
        <f t="shared" si="80"/>
        <v>2.5979339694335302E-3</v>
      </c>
      <c r="O536" s="5">
        <f t="shared" si="81"/>
        <v>1.9402554752203649E-3</v>
      </c>
      <c r="P536" s="5">
        <f t="shared" si="82"/>
        <v>-3.5231303198268726E-5</v>
      </c>
      <c r="Q536" s="5">
        <f t="shared" si="83"/>
        <v>6.4257547352775113E-4</v>
      </c>
      <c r="R536" s="5">
        <f t="shared" si="83"/>
        <v>-4.2069243675509904E-3</v>
      </c>
      <c r="T536" s="7">
        <f t="shared" si="75"/>
        <v>112.99013593721031</v>
      </c>
      <c r="U536" s="4">
        <f t="shared" si="76"/>
        <v>4.3576865009656296E-4</v>
      </c>
      <c r="V536" s="5">
        <f>T536/MAX($T$14:T536)-1</f>
        <v>-2.7464551199919973E-2</v>
      </c>
      <c r="Y536" s="3" t="s">
        <v>24</v>
      </c>
      <c r="Z536" s="3">
        <v>44292</v>
      </c>
      <c r="AA536" s="3">
        <v>11609373</v>
      </c>
      <c r="AD536" s="3"/>
    </row>
    <row r="537" spans="1:30" x14ac:dyDescent="0.25">
      <c r="A537" s="3">
        <v>44293</v>
      </c>
      <c r="B537">
        <v>9571529</v>
      </c>
      <c r="C537">
        <v>11405471</v>
      </c>
      <c r="D537">
        <v>11275447</v>
      </c>
      <c r="E537">
        <v>12413905</v>
      </c>
      <c r="F537">
        <v>10538275</v>
      </c>
      <c r="G537">
        <v>11846660</v>
      </c>
      <c r="H537">
        <v>11579794</v>
      </c>
      <c r="I537">
        <v>11609373</v>
      </c>
      <c r="K537" s="5">
        <f t="shared" si="77"/>
        <v>1.1454328388931234E-3</v>
      </c>
      <c r="L537" s="5">
        <f t="shared" si="78"/>
        <v>-1.4641669136273849E-3</v>
      </c>
      <c r="M537" s="5">
        <f t="shared" si="79"/>
        <v>-2.5335086799587181E-3</v>
      </c>
      <c r="N537" s="5">
        <f t="shared" si="80"/>
        <v>-1.9566269895697763E-3</v>
      </c>
      <c r="O537" s="5">
        <f t="shared" si="81"/>
        <v>1.1455207507122811E-3</v>
      </c>
      <c r="P537" s="5">
        <f t="shared" si="82"/>
        <v>-1.4641735174157899E-3</v>
      </c>
      <c r="Q537" s="5">
        <f t="shared" si="83"/>
        <v>-2.5334206778155899E-3</v>
      </c>
      <c r="R537" s="5">
        <f t="shared" si="83"/>
        <v>2.5979138100942212E-3</v>
      </c>
      <c r="T537" s="7">
        <f t="shared" si="75"/>
        <v>112.91862688999132</v>
      </c>
      <c r="U537" s="4">
        <f t="shared" si="76"/>
        <v>-6.3287867233595418E-4</v>
      </c>
      <c r="V537" s="5">
        <f>T537/MAX($T$14:T537)-1</f>
        <v>-2.8080048143556247E-2</v>
      </c>
      <c r="Y537" s="3" t="s">
        <v>24</v>
      </c>
      <c r="Z537" s="3">
        <v>44293</v>
      </c>
      <c r="AA537" s="3">
        <v>11586658</v>
      </c>
      <c r="AD537" s="3"/>
    </row>
    <row r="538" spans="1:30" x14ac:dyDescent="0.25">
      <c r="A538" s="3">
        <v>44294</v>
      </c>
      <c r="B538">
        <v>9557047</v>
      </c>
      <c r="C538">
        <v>11480317</v>
      </c>
      <c r="D538">
        <v>11344605</v>
      </c>
      <c r="E538">
        <v>12450084</v>
      </c>
      <c r="F538">
        <v>10594170</v>
      </c>
      <c r="G538">
        <v>11916770</v>
      </c>
      <c r="H538">
        <v>11650819</v>
      </c>
      <c r="I538">
        <v>11586658</v>
      </c>
      <c r="K538" s="5">
        <f t="shared" si="77"/>
        <v>-1.5130289006072273E-3</v>
      </c>
      <c r="L538" s="5">
        <f t="shared" si="78"/>
        <v>6.5622892732795091E-3</v>
      </c>
      <c r="M538" s="5">
        <f t="shared" si="79"/>
        <v>6.1335040641847804E-3</v>
      </c>
      <c r="N538" s="5">
        <f t="shared" si="80"/>
        <v>2.9143931744282092E-3</v>
      </c>
      <c r="O538" s="5">
        <f t="shared" si="81"/>
        <v>5.3039989941428001E-3</v>
      </c>
      <c r="P538" s="5">
        <f t="shared" si="82"/>
        <v>5.9181237580887558E-3</v>
      </c>
      <c r="Q538" s="5">
        <f t="shared" si="83"/>
        <v>6.1335288002533073E-3</v>
      </c>
      <c r="R538" s="5">
        <f t="shared" si="83"/>
        <v>-1.9566086816230621E-3</v>
      </c>
      <c r="T538" s="7">
        <f t="shared" si="75"/>
        <v>113.3349606971058</v>
      </c>
      <c r="U538" s="4">
        <f t="shared" si="76"/>
        <v>3.6870250602683841E-3</v>
      </c>
      <c r="V538" s="5">
        <f>T538/MAX($T$14:T538)-1</f>
        <v>-2.4496554924486769E-2</v>
      </c>
      <c r="Y538" s="3" t="s">
        <v>24</v>
      </c>
      <c r="Z538" s="3">
        <v>44294</v>
      </c>
      <c r="AA538" s="3">
        <v>11620425</v>
      </c>
      <c r="AD538" s="3"/>
    </row>
    <row r="539" spans="1:30" x14ac:dyDescent="0.25">
      <c r="A539" s="3">
        <v>44295</v>
      </c>
      <c r="B539">
        <v>9557047</v>
      </c>
      <c r="C539">
        <v>11480317</v>
      </c>
      <c r="D539">
        <v>11344605</v>
      </c>
      <c r="E539">
        <v>12450084</v>
      </c>
      <c r="F539">
        <v>10578506</v>
      </c>
      <c r="G539">
        <v>11927732</v>
      </c>
      <c r="H539">
        <v>11650819</v>
      </c>
      <c r="I539">
        <v>11620425</v>
      </c>
      <c r="K539" s="5">
        <f t="shared" si="77"/>
        <v>0</v>
      </c>
      <c r="L539" s="5">
        <f t="shared" si="78"/>
        <v>0</v>
      </c>
      <c r="M539" s="5">
        <f t="shared" si="79"/>
        <v>0</v>
      </c>
      <c r="N539" s="5">
        <f t="shared" si="80"/>
        <v>0</v>
      </c>
      <c r="O539" s="5">
        <f t="shared" si="81"/>
        <v>-1.4785490510347277E-3</v>
      </c>
      <c r="P539" s="5">
        <f t="shared" si="82"/>
        <v>9.1988013530519552E-4</v>
      </c>
      <c r="Q539" s="5">
        <f t="shared" si="83"/>
        <v>0</v>
      </c>
      <c r="R539" s="5">
        <f t="shared" si="83"/>
        <v>2.9143002235847426E-3</v>
      </c>
      <c r="T539" s="7">
        <f t="shared" si="75"/>
        <v>113.36833261981738</v>
      </c>
      <c r="U539" s="4">
        <f t="shared" si="76"/>
        <v>2.9445391348190131E-4</v>
      </c>
      <c r="V539" s="5">
        <f>T539/MAX($T$14:T539)-1</f>
        <v>-2.4209314117469183E-2</v>
      </c>
      <c r="Y539" s="3" t="s">
        <v>24</v>
      </c>
      <c r="Z539" s="3">
        <v>44295</v>
      </c>
      <c r="AA539" s="3">
        <v>11620425</v>
      </c>
      <c r="AD539" s="3"/>
    </row>
    <row r="540" spans="1:30" x14ac:dyDescent="0.25">
      <c r="A540" s="3">
        <v>44298</v>
      </c>
      <c r="B540">
        <v>9593327</v>
      </c>
      <c r="C540">
        <v>11494951</v>
      </c>
      <c r="D540">
        <v>11359140</v>
      </c>
      <c r="E540">
        <v>12440056</v>
      </c>
      <c r="F540">
        <v>10618663</v>
      </c>
      <c r="G540">
        <v>11942935</v>
      </c>
      <c r="H540">
        <v>11665745</v>
      </c>
      <c r="I540">
        <v>11620425</v>
      </c>
      <c r="K540" s="5">
        <f t="shared" si="77"/>
        <v>3.7961516773956649E-3</v>
      </c>
      <c r="L540" s="5">
        <f t="shared" si="78"/>
        <v>1.2747034772646604E-3</v>
      </c>
      <c r="M540" s="5">
        <f t="shared" si="79"/>
        <v>1.2812257456298326E-3</v>
      </c>
      <c r="N540" s="5">
        <f t="shared" si="80"/>
        <v>-8.054564129847952E-4</v>
      </c>
      <c r="O540" s="5">
        <f t="shared" si="81"/>
        <v>3.7960937017003094E-3</v>
      </c>
      <c r="P540" s="5">
        <f t="shared" si="82"/>
        <v>1.2745926887023362E-3</v>
      </c>
      <c r="Q540" s="5">
        <f t="shared" si="83"/>
        <v>1.2811116540389911E-3</v>
      </c>
      <c r="R540" s="5">
        <f t="shared" si="83"/>
        <v>0</v>
      </c>
      <c r="T540" s="7">
        <f t="shared" si="75"/>
        <v>113.53694566022115</v>
      </c>
      <c r="U540" s="4">
        <f t="shared" si="76"/>
        <v>1.4873028164683749E-3</v>
      </c>
      <c r="V540" s="5">
        <f>T540/MAX($T$14:T540)-1</f>
        <v>-2.2758017882072545E-2</v>
      </c>
      <c r="Y540" s="3" t="s">
        <v>24</v>
      </c>
      <c r="Z540" s="3">
        <v>44298</v>
      </c>
      <c r="AA540" s="3">
        <v>11611066</v>
      </c>
      <c r="AD540" s="3"/>
    </row>
    <row r="541" spans="1:30" x14ac:dyDescent="0.25">
      <c r="A541" s="3">
        <v>44299</v>
      </c>
      <c r="B541">
        <v>9589835</v>
      </c>
      <c r="C541">
        <v>11510589</v>
      </c>
      <c r="D541">
        <v>11351303</v>
      </c>
      <c r="E541">
        <v>12442046</v>
      </c>
      <c r="F541">
        <v>10614797</v>
      </c>
      <c r="G541">
        <v>11959183</v>
      </c>
      <c r="H541">
        <v>11657697</v>
      </c>
      <c r="I541">
        <v>11611066</v>
      </c>
      <c r="K541" s="5">
        <f t="shared" si="77"/>
        <v>-3.6400302001593499E-4</v>
      </c>
      <c r="L541" s="5">
        <f t="shared" si="78"/>
        <v>1.3604233719657355E-3</v>
      </c>
      <c r="M541" s="5">
        <f t="shared" si="79"/>
        <v>-6.8992899110320582E-4</v>
      </c>
      <c r="N541" s="5">
        <f t="shared" si="80"/>
        <v>1.599671255498869E-4</v>
      </c>
      <c r="O541" s="5">
        <f t="shared" si="81"/>
        <v>-3.6407596700260836E-4</v>
      </c>
      <c r="P541" s="5">
        <f t="shared" si="82"/>
        <v>1.3604695998095107E-3</v>
      </c>
      <c r="Q541" s="5">
        <f t="shared" si="83"/>
        <v>-6.8988307219131073E-4</v>
      </c>
      <c r="R541" s="5">
        <f t="shared" si="83"/>
        <v>-8.053922296301641E-4</v>
      </c>
      <c r="T541" s="7">
        <f t="shared" si="75"/>
        <v>113.53648550658077</v>
      </c>
      <c r="U541" s="4">
        <f t="shared" si="76"/>
        <v>-4.0528978272613703E-6</v>
      </c>
      <c r="V541" s="5">
        <f>T541/MAX($T$14:T541)-1</f>
        <v>-2.2761978543978545E-2</v>
      </c>
      <c r="Y541" s="3" t="s">
        <v>24</v>
      </c>
      <c r="Z541" s="3">
        <v>44299</v>
      </c>
      <c r="AA541" s="3">
        <v>11612923</v>
      </c>
      <c r="AD541" s="3"/>
    </row>
    <row r="542" spans="1:30" x14ac:dyDescent="0.25">
      <c r="A542" s="3">
        <v>44301</v>
      </c>
      <c r="B542">
        <v>9515922</v>
      </c>
      <c r="C542">
        <v>11412952</v>
      </c>
      <c r="D542">
        <v>11294120</v>
      </c>
      <c r="E542">
        <v>12333969</v>
      </c>
      <c r="F542">
        <v>10588385</v>
      </c>
      <c r="G542">
        <v>11926974</v>
      </c>
      <c r="H542">
        <v>11610952</v>
      </c>
      <c r="I542">
        <v>11612923</v>
      </c>
      <c r="K542" s="5">
        <f t="shared" si="77"/>
        <v>-7.7074318796934715E-3</v>
      </c>
      <c r="L542" s="5">
        <f t="shared" si="78"/>
        <v>-8.4823635002517772E-3</v>
      </c>
      <c r="M542" s="5">
        <f t="shared" si="79"/>
        <v>-5.0375714576555986E-3</v>
      </c>
      <c r="N542" s="5">
        <f t="shared" si="80"/>
        <v>-8.6864330834334202E-3</v>
      </c>
      <c r="O542" s="5">
        <f t="shared" si="81"/>
        <v>-2.488224692379859E-3</v>
      </c>
      <c r="P542" s="5">
        <f t="shared" si="82"/>
        <v>-2.6932441789710992E-3</v>
      </c>
      <c r="Q542" s="5">
        <f t="shared" si="83"/>
        <v>-4.009797132315196E-3</v>
      </c>
      <c r="R542" s="5">
        <f t="shared" si="83"/>
        <v>1.5993363572297525E-4</v>
      </c>
      <c r="T542" s="7">
        <f t="shared" si="75"/>
        <v>112.98377382562086</v>
      </c>
      <c r="U542" s="4">
        <f t="shared" si="76"/>
        <v>-4.8681415361221808E-3</v>
      </c>
      <c r="V542" s="5">
        <f>T542/MAX($T$14:T542)-1</f>
        <v>-2.7519311546906455E-2</v>
      </c>
      <c r="Y542" s="3" t="s">
        <v>24</v>
      </c>
      <c r="Z542" s="3">
        <v>44301</v>
      </c>
      <c r="AA542" s="3">
        <v>11629284</v>
      </c>
      <c r="AD542" s="3"/>
    </row>
    <row r="543" spans="1:30" x14ac:dyDescent="0.25">
      <c r="A543" s="3">
        <v>44302</v>
      </c>
      <c r="B543">
        <v>9484257</v>
      </c>
      <c r="C543">
        <v>11412952</v>
      </c>
      <c r="D543">
        <v>11294120</v>
      </c>
      <c r="E543">
        <v>12333969</v>
      </c>
      <c r="F543">
        <v>10538407</v>
      </c>
      <c r="G543">
        <v>11912186</v>
      </c>
      <c r="H543">
        <v>11597399</v>
      </c>
      <c r="I543">
        <v>11629284</v>
      </c>
      <c r="K543" s="5">
        <f t="shared" si="77"/>
        <v>-3.3275808692000419E-3</v>
      </c>
      <c r="L543" s="5">
        <f t="shared" si="78"/>
        <v>0</v>
      </c>
      <c r="M543" s="5">
        <f t="shared" si="79"/>
        <v>0</v>
      </c>
      <c r="N543" s="5">
        <f t="shared" si="80"/>
        <v>0</v>
      </c>
      <c r="O543" s="5">
        <f t="shared" si="81"/>
        <v>-4.720077707790149E-3</v>
      </c>
      <c r="P543" s="5">
        <f t="shared" si="82"/>
        <v>-1.2398786146426977E-3</v>
      </c>
      <c r="Q543" s="5">
        <f t="shared" si="83"/>
        <v>-1.1672600145103962E-3</v>
      </c>
      <c r="R543" s="5">
        <f t="shared" si="83"/>
        <v>1.4088614899108176E-3</v>
      </c>
      <c r="T543" s="7">
        <f t="shared" si="75"/>
        <v>112.85601833124538</v>
      </c>
      <c r="U543" s="4">
        <f t="shared" si="76"/>
        <v>-1.1307419645290584E-3</v>
      </c>
      <c r="V543" s="5">
        <f>T543/MAX($T$14:T543)-1</f>
        <v>-2.861893627103429E-2</v>
      </c>
      <c r="Y543" s="3" t="s">
        <v>24</v>
      </c>
      <c r="Z543" s="3">
        <v>44302</v>
      </c>
      <c r="AA543" s="3">
        <v>11629284</v>
      </c>
      <c r="AD543" s="3"/>
    </row>
    <row r="544" spans="1:30" x14ac:dyDescent="0.25">
      <c r="A544" s="3">
        <v>44305</v>
      </c>
      <c r="B544">
        <v>9384147</v>
      </c>
      <c r="C544">
        <v>11412952</v>
      </c>
      <c r="D544">
        <v>11294120</v>
      </c>
      <c r="E544">
        <v>12333969</v>
      </c>
      <c r="F544">
        <v>10427170</v>
      </c>
      <c r="G544">
        <v>11912186</v>
      </c>
      <c r="H544">
        <v>11597399</v>
      </c>
      <c r="I544">
        <v>11629284</v>
      </c>
      <c r="K544" s="5">
        <f t="shared" si="77"/>
        <v>-1.0555386679209522E-2</v>
      </c>
      <c r="L544" s="5">
        <f t="shared" si="78"/>
        <v>0</v>
      </c>
      <c r="M544" s="5">
        <f t="shared" si="79"/>
        <v>0</v>
      </c>
      <c r="N544" s="5">
        <f t="shared" si="80"/>
        <v>0</v>
      </c>
      <c r="O544" s="5">
        <f t="shared" si="81"/>
        <v>-1.0555390392494757E-2</v>
      </c>
      <c r="P544" s="5">
        <f t="shared" si="82"/>
        <v>0</v>
      </c>
      <c r="Q544" s="5">
        <f t="shared" si="83"/>
        <v>0</v>
      </c>
      <c r="R544" s="5">
        <f t="shared" si="83"/>
        <v>0</v>
      </c>
      <c r="T544" s="7">
        <f t="shared" si="75"/>
        <v>112.5582085507215</v>
      </c>
      <c r="U544" s="4">
        <f t="shared" si="76"/>
        <v>-2.6388471339630348E-3</v>
      </c>
      <c r="V544" s="5">
        <f>T544/MAX($T$14:T544)-1</f>
        <v>-3.1182262407041361E-2</v>
      </c>
      <c r="Y544" s="3" t="s">
        <v>24</v>
      </c>
      <c r="Z544" s="3">
        <v>44305</v>
      </c>
      <c r="AA544" s="3">
        <v>11629284</v>
      </c>
      <c r="AD544" s="3"/>
    </row>
    <row r="545" spans="1:30" x14ac:dyDescent="0.25">
      <c r="A545" s="3">
        <v>44306</v>
      </c>
      <c r="B545">
        <v>9392226</v>
      </c>
      <c r="C545">
        <v>11460953</v>
      </c>
      <c r="D545">
        <v>11310723</v>
      </c>
      <c r="E545">
        <v>12387940</v>
      </c>
      <c r="F545">
        <v>10436148</v>
      </c>
      <c r="G545">
        <v>11962286</v>
      </c>
      <c r="H545">
        <v>11614448</v>
      </c>
      <c r="I545">
        <v>11629284</v>
      </c>
      <c r="K545" s="5">
        <f t="shared" si="77"/>
        <v>8.6092001755733172E-4</v>
      </c>
      <c r="L545" s="5">
        <f t="shared" si="78"/>
        <v>4.2058356155356691E-3</v>
      </c>
      <c r="M545" s="5">
        <f t="shared" si="79"/>
        <v>1.4700569854046996E-3</v>
      </c>
      <c r="N545" s="5">
        <f t="shared" si="80"/>
        <v>4.3758014958525937E-3</v>
      </c>
      <c r="O545" s="5">
        <f t="shared" si="81"/>
        <v>8.6101981649866488E-4</v>
      </c>
      <c r="P545" s="5">
        <f t="shared" si="82"/>
        <v>4.2057771764141272E-3</v>
      </c>
      <c r="Q545" s="5">
        <f t="shared" si="83"/>
        <v>1.4700710047139687E-3</v>
      </c>
      <c r="R545" s="5">
        <f t="shared" si="83"/>
        <v>0</v>
      </c>
      <c r="T545" s="7">
        <f t="shared" si="75"/>
        <v>112.80371885655427</v>
      </c>
      <c r="U545" s="4">
        <f t="shared" si="76"/>
        <v>2.1811852639971319E-3</v>
      </c>
      <c r="V545" s="5">
        <f>T545/MAX($T$14:T545)-1</f>
        <v>-2.9069091434304473E-2</v>
      </c>
      <c r="Y545" s="3" t="s">
        <v>24</v>
      </c>
      <c r="Z545" s="3">
        <v>44306</v>
      </c>
      <c r="AA545" s="3">
        <v>11680170</v>
      </c>
      <c r="AD545" s="3"/>
    </row>
    <row r="546" spans="1:30" x14ac:dyDescent="0.25">
      <c r="A546" s="3">
        <v>44308</v>
      </c>
      <c r="B546">
        <v>9621716</v>
      </c>
      <c r="C546">
        <v>11714348</v>
      </c>
      <c r="D546">
        <v>11460281</v>
      </c>
      <c r="E546">
        <v>12589437</v>
      </c>
      <c r="F546">
        <v>10543628</v>
      </c>
      <c r="G546">
        <v>12096831</v>
      </c>
      <c r="H546">
        <v>11704606</v>
      </c>
      <c r="I546">
        <v>11680170</v>
      </c>
      <c r="K546" s="5">
        <f t="shared" si="77"/>
        <v>2.4434037255917751E-2</v>
      </c>
      <c r="L546" s="5">
        <f t="shared" si="78"/>
        <v>2.2109417951543753E-2</v>
      </c>
      <c r="M546" s="5">
        <f t="shared" si="79"/>
        <v>1.3222673740661772E-2</v>
      </c>
      <c r="N546" s="5">
        <f t="shared" si="80"/>
        <v>1.626557765052139E-2</v>
      </c>
      <c r="O546" s="5">
        <f t="shared" si="81"/>
        <v>1.02988190661919E-2</v>
      </c>
      <c r="P546" s="5">
        <f t="shared" si="82"/>
        <v>1.124743213797097E-2</v>
      </c>
      <c r="Q546" s="5">
        <f t="shared" si="83"/>
        <v>7.7625729608501448E-3</v>
      </c>
      <c r="R546" s="5">
        <f t="shared" si="83"/>
        <v>4.375677814730361E-3</v>
      </c>
      <c r="T546" s="7">
        <f t="shared" si="75"/>
        <v>114.35076839986471</v>
      </c>
      <c r="U546" s="4">
        <f t="shared" si="76"/>
        <v>1.3714526072298505E-2</v>
      </c>
      <c r="V546" s="5">
        <f>T546/MAX($T$14:T546)-1</f>
        <v>-1.5753234174379793E-2</v>
      </c>
      <c r="Y546" s="3" t="s">
        <v>24</v>
      </c>
      <c r="Z546" s="3">
        <v>44308</v>
      </c>
      <c r="AA546" s="3">
        <v>11791358</v>
      </c>
      <c r="AD546" s="3"/>
    </row>
    <row r="547" spans="1:30" x14ac:dyDescent="0.25">
      <c r="A547" s="3">
        <v>44309</v>
      </c>
      <c r="B547">
        <v>9590468</v>
      </c>
      <c r="C547">
        <v>11714348</v>
      </c>
      <c r="D547">
        <v>11460281</v>
      </c>
      <c r="E547">
        <v>12589437</v>
      </c>
      <c r="F547">
        <v>10492645</v>
      </c>
      <c r="G547">
        <v>12078435</v>
      </c>
      <c r="H547">
        <v>11687004</v>
      </c>
      <c r="I547">
        <v>11791358</v>
      </c>
      <c r="K547" s="5">
        <f t="shared" si="77"/>
        <v>-3.2476535370613568E-3</v>
      </c>
      <c r="L547" s="5">
        <f t="shared" si="78"/>
        <v>0</v>
      </c>
      <c r="M547" s="5">
        <f t="shared" si="79"/>
        <v>0</v>
      </c>
      <c r="N547" s="5">
        <f t="shared" si="80"/>
        <v>0</v>
      </c>
      <c r="O547" s="5">
        <f t="shared" si="81"/>
        <v>-4.8354323578183589E-3</v>
      </c>
      <c r="P547" s="5">
        <f t="shared" si="82"/>
        <v>-1.5207288586572831E-3</v>
      </c>
      <c r="Q547" s="5">
        <f t="shared" si="83"/>
        <v>-1.5038524150235988E-3</v>
      </c>
      <c r="R547" s="5">
        <f t="shared" si="83"/>
        <v>9.5193819952963388E-3</v>
      </c>
      <c r="T547" s="7">
        <f t="shared" si="75"/>
        <v>114.32806569611459</v>
      </c>
      <c r="U547" s="4">
        <f t="shared" si="76"/>
        <v>-1.9853564665803236E-4</v>
      </c>
      <c r="V547" s="5">
        <f>T547/MAX($T$14:T547)-1</f>
        <v>-1.5948642242504141E-2</v>
      </c>
      <c r="Y547" s="3" t="s">
        <v>24</v>
      </c>
      <c r="Z547" s="3">
        <v>44309</v>
      </c>
      <c r="AA547" s="3">
        <v>11773938</v>
      </c>
      <c r="AD547" s="3"/>
    </row>
    <row r="548" spans="1:30" x14ac:dyDescent="0.25">
      <c r="A548" s="3">
        <v>44312</v>
      </c>
      <c r="B548">
        <v>9591802</v>
      </c>
      <c r="C548">
        <v>11696966</v>
      </c>
      <c r="D548">
        <v>11460328</v>
      </c>
      <c r="E548">
        <v>12589437</v>
      </c>
      <c r="F548">
        <v>10494104</v>
      </c>
      <c r="G548">
        <v>12060514</v>
      </c>
      <c r="H548">
        <v>11687051</v>
      </c>
      <c r="I548">
        <v>11773938</v>
      </c>
      <c r="K548" s="5">
        <f t="shared" si="77"/>
        <v>1.3909644451137737E-4</v>
      </c>
      <c r="L548" s="5">
        <f t="shared" si="78"/>
        <v>-1.4838213787058407E-3</v>
      </c>
      <c r="M548" s="5">
        <f t="shared" si="79"/>
        <v>4.1011210807351262E-6</v>
      </c>
      <c r="N548" s="5">
        <f t="shared" si="80"/>
        <v>0</v>
      </c>
      <c r="O548" s="5">
        <f t="shared" si="81"/>
        <v>1.3904978201395579E-4</v>
      </c>
      <c r="P548" s="5">
        <f t="shared" si="82"/>
        <v>-1.483718710246773E-3</v>
      </c>
      <c r="Q548" s="5">
        <f t="shared" si="83"/>
        <v>4.0215610432881022E-6</v>
      </c>
      <c r="R548" s="5">
        <f t="shared" si="83"/>
        <v>-1.4773531598311074E-3</v>
      </c>
      <c r="T548" s="7">
        <f t="shared" si="75"/>
        <v>114.26863476151905</v>
      </c>
      <c r="U548" s="4">
        <f t="shared" si="76"/>
        <v>-5.198280425167956E-4</v>
      </c>
      <c r="V548" s="5">
        <f>T548/MAX($T$14:T548)-1</f>
        <v>-1.646017973354319E-2</v>
      </c>
      <c r="Y548" s="3" t="s">
        <v>24</v>
      </c>
      <c r="Z548" s="3">
        <v>44312</v>
      </c>
      <c r="AA548" s="3">
        <v>11773938</v>
      </c>
      <c r="AD548" s="3"/>
    </row>
    <row r="549" spans="1:30" x14ac:dyDescent="0.25">
      <c r="A549" s="3">
        <v>44313</v>
      </c>
      <c r="B549">
        <v>9623670</v>
      </c>
      <c r="C549">
        <v>11713725</v>
      </c>
      <c r="D549">
        <v>11472638</v>
      </c>
      <c r="E549">
        <v>12590443</v>
      </c>
      <c r="F549">
        <v>10528970</v>
      </c>
      <c r="G549">
        <v>12077793</v>
      </c>
      <c r="H549">
        <v>11699606</v>
      </c>
      <c r="I549">
        <v>11773938</v>
      </c>
      <c r="K549" s="5">
        <f t="shared" si="77"/>
        <v>3.322420542042126E-3</v>
      </c>
      <c r="L549" s="5">
        <f t="shared" si="78"/>
        <v>1.4327647015472955E-3</v>
      </c>
      <c r="M549" s="5">
        <f t="shared" si="79"/>
        <v>1.0741402863863048E-3</v>
      </c>
      <c r="N549" s="5">
        <f t="shared" si="80"/>
        <v>7.9908259598804321E-5</v>
      </c>
      <c r="O549" s="5">
        <f t="shared" si="81"/>
        <v>3.3224370560840377E-3</v>
      </c>
      <c r="P549" s="5">
        <f t="shared" si="82"/>
        <v>1.4326918404969913E-3</v>
      </c>
      <c r="Q549" s="5">
        <f t="shared" si="83"/>
        <v>1.074265869122959E-3</v>
      </c>
      <c r="R549" s="5">
        <f t="shared" si="83"/>
        <v>0</v>
      </c>
      <c r="T549" s="7">
        <f t="shared" si="75"/>
        <v>114.43630439389209</v>
      </c>
      <c r="U549" s="4">
        <f t="shared" si="76"/>
        <v>1.4673285694098148E-3</v>
      </c>
      <c r="V549" s="5">
        <f>T549/MAX($T$14:T549)-1</f>
        <v>-1.5017003656114025E-2</v>
      </c>
      <c r="Y549" s="3" t="s">
        <v>24</v>
      </c>
      <c r="Z549" s="3">
        <v>44313</v>
      </c>
      <c r="AA549" s="3">
        <v>11774879</v>
      </c>
      <c r="AD549" s="3"/>
    </row>
    <row r="550" spans="1:30" x14ac:dyDescent="0.25">
      <c r="A550" s="3">
        <v>44314</v>
      </c>
      <c r="B550">
        <v>9734145</v>
      </c>
      <c r="C550">
        <v>11791145</v>
      </c>
      <c r="D550">
        <v>11587596</v>
      </c>
      <c r="E550">
        <v>12621529</v>
      </c>
      <c r="F550">
        <v>10649838</v>
      </c>
      <c r="G550">
        <v>12157619</v>
      </c>
      <c r="H550">
        <v>11816838</v>
      </c>
      <c r="I550">
        <v>11774879</v>
      </c>
      <c r="K550" s="5">
        <f t="shared" si="77"/>
        <v>1.1479508337255862E-2</v>
      </c>
      <c r="L550" s="5">
        <f t="shared" si="78"/>
        <v>6.6093407519811631E-3</v>
      </c>
      <c r="M550" s="5">
        <f t="shared" si="79"/>
        <v>1.0020188905115024E-2</v>
      </c>
      <c r="N550" s="5">
        <f t="shared" si="80"/>
        <v>2.4690155858693164E-3</v>
      </c>
      <c r="O550" s="5">
        <f t="shared" si="81"/>
        <v>1.1479565427577443E-2</v>
      </c>
      <c r="P550" s="5">
        <f t="shared" si="82"/>
        <v>6.6093200968091459E-3</v>
      </c>
      <c r="Q550" s="5">
        <f t="shared" si="83"/>
        <v>1.0020166491076621E-2</v>
      </c>
      <c r="R550" s="5">
        <f t="shared" si="83"/>
        <v>7.9922282587130411E-5</v>
      </c>
      <c r="T550" s="7">
        <f t="shared" si="75"/>
        <v>115.27693958021737</v>
      </c>
      <c r="U550" s="4">
        <f t="shared" si="76"/>
        <v>7.3458784847839631E-3</v>
      </c>
      <c r="V550" s="5">
        <f>T550/MAX($T$14:T550)-1</f>
        <v>-7.781438255393347E-3</v>
      </c>
      <c r="Y550" s="3" t="s">
        <v>24</v>
      </c>
      <c r="Z550" s="3">
        <v>44314</v>
      </c>
      <c r="AA550" s="3">
        <v>11803952</v>
      </c>
      <c r="AD550" s="3"/>
    </row>
    <row r="551" spans="1:30" x14ac:dyDescent="0.25">
      <c r="A551" s="3">
        <v>44315</v>
      </c>
      <c r="B551">
        <v>9850649</v>
      </c>
      <c r="C551">
        <v>11899804</v>
      </c>
      <c r="D551">
        <v>11826368</v>
      </c>
      <c r="E551">
        <v>12788887</v>
      </c>
      <c r="F551">
        <v>10870357</v>
      </c>
      <c r="G551">
        <v>12378372</v>
      </c>
      <c r="H551">
        <v>12057251</v>
      </c>
      <c r="I551">
        <v>11803952</v>
      </c>
      <c r="K551" s="5">
        <f t="shared" si="77"/>
        <v>1.1968590975375948E-2</v>
      </c>
      <c r="L551" s="5">
        <f t="shared" si="78"/>
        <v>9.2153052142094349E-3</v>
      </c>
      <c r="M551" s="5">
        <f t="shared" si="79"/>
        <v>2.0605827127559539E-2</v>
      </c>
      <c r="N551" s="5">
        <f t="shared" si="80"/>
        <v>1.3259724713226007E-2</v>
      </c>
      <c r="O551" s="5">
        <f t="shared" si="81"/>
        <v>2.0706324359112349E-2</v>
      </c>
      <c r="P551" s="5">
        <f t="shared" si="82"/>
        <v>1.8157584967911866E-2</v>
      </c>
      <c r="Q551" s="5">
        <f t="shared" si="83"/>
        <v>2.0344951839062153E-2</v>
      </c>
      <c r="R551" s="5">
        <f t="shared" si="83"/>
        <v>2.4690699581710884E-3</v>
      </c>
      <c r="T551" s="7">
        <f t="shared" ref="T551:T614" si="84">T550*(1+U551)</f>
        <v>116.95893645948803</v>
      </c>
      <c r="U551" s="4">
        <f t="shared" ref="U551:U614" si="85">(K551*$K$12%)+(L551*$L$12%)+(M551*$M$12%)+(N551*$N$12%)+(O551*$O$12%)+(P551*$P$12%)+(Q551*$Q$12%)+(R551*$R$12%)</f>
        <v>1.4590922394328548E-2</v>
      </c>
      <c r="V551" s="5">
        <f>T551/MAX($T$14:T551)-1</f>
        <v>0</v>
      </c>
      <c r="Y551" s="3" t="s">
        <v>24</v>
      </c>
      <c r="Z551" s="3">
        <v>44315</v>
      </c>
      <c r="AA551" s="3">
        <v>11999857</v>
      </c>
      <c r="AD551" s="3"/>
    </row>
    <row r="552" spans="1:30" x14ac:dyDescent="0.25">
      <c r="A552" s="3">
        <v>44316</v>
      </c>
      <c r="B552">
        <v>9822129</v>
      </c>
      <c r="C552">
        <v>11899626</v>
      </c>
      <c r="D552">
        <v>11826368</v>
      </c>
      <c r="E552">
        <v>12788887</v>
      </c>
      <c r="F552">
        <v>10840460</v>
      </c>
      <c r="G552">
        <v>12412568</v>
      </c>
      <c r="H552">
        <v>12075534</v>
      </c>
      <c r="I552">
        <v>11999857</v>
      </c>
      <c r="K552" s="5">
        <f t="shared" si="77"/>
        <v>-2.8952407095207411E-3</v>
      </c>
      <c r="L552" s="5">
        <f t="shared" si="78"/>
        <v>-1.4958229564099312E-5</v>
      </c>
      <c r="M552" s="5">
        <f t="shared" si="79"/>
        <v>0</v>
      </c>
      <c r="N552" s="5">
        <f t="shared" si="80"/>
        <v>0</v>
      </c>
      <c r="O552" s="5">
        <f t="shared" si="81"/>
        <v>-2.7503236554236032E-3</v>
      </c>
      <c r="P552" s="5">
        <f t="shared" si="82"/>
        <v>2.7625603754677375E-3</v>
      </c>
      <c r="Q552" s="5">
        <f t="shared" si="83"/>
        <v>1.5163489588132517E-3</v>
      </c>
      <c r="R552" s="5">
        <f t="shared" si="83"/>
        <v>1.6596560202887911E-2</v>
      </c>
      <c r="T552" s="7">
        <f t="shared" si="84"/>
        <v>117.18137696107566</v>
      </c>
      <c r="U552" s="4">
        <f t="shared" si="85"/>
        <v>1.9018683678325571E-3</v>
      </c>
      <c r="V552" s="5">
        <f>T552/MAX($T$14:T552)-1</f>
        <v>0</v>
      </c>
      <c r="Y552" s="3" t="s">
        <v>24</v>
      </c>
      <c r="Z552" s="3">
        <v>44316</v>
      </c>
      <c r="AA552" s="3">
        <v>12017692</v>
      </c>
      <c r="AD552" s="3"/>
    </row>
    <row r="553" spans="1:30" x14ac:dyDescent="0.25">
      <c r="A553" s="3">
        <v>44319</v>
      </c>
      <c r="B553">
        <v>9829596</v>
      </c>
      <c r="C553">
        <v>11950790</v>
      </c>
      <c r="D553">
        <v>11819496</v>
      </c>
      <c r="E553">
        <v>12788908</v>
      </c>
      <c r="F553">
        <v>10848701</v>
      </c>
      <c r="G553">
        <v>12465938</v>
      </c>
      <c r="H553">
        <v>12068517</v>
      </c>
      <c r="I553">
        <v>12017692</v>
      </c>
      <c r="K553" s="5">
        <f t="shared" si="77"/>
        <v>7.6022214735727012E-4</v>
      </c>
      <c r="L553" s="5">
        <f t="shared" si="78"/>
        <v>4.2996309295770807E-3</v>
      </c>
      <c r="M553" s="5">
        <f t="shared" si="79"/>
        <v>-5.8107442623123173E-4</v>
      </c>
      <c r="N553" s="5">
        <f t="shared" si="80"/>
        <v>1.6420506334657858E-6</v>
      </c>
      <c r="O553" s="5">
        <f t="shared" si="81"/>
        <v>7.6020759266670623E-4</v>
      </c>
      <c r="P553" s="5">
        <f t="shared" si="82"/>
        <v>4.2996743300822704E-3</v>
      </c>
      <c r="Q553" s="5">
        <f t="shared" si="83"/>
        <v>-5.8109231442682319E-4</v>
      </c>
      <c r="R553" s="5">
        <f t="shared" si="83"/>
        <v>1.4862677113569589E-3</v>
      </c>
      <c r="T553" s="7">
        <f t="shared" si="84"/>
        <v>117.33437889826556</v>
      </c>
      <c r="U553" s="4">
        <f t="shared" si="85"/>
        <v>1.3056847526269622E-3</v>
      </c>
      <c r="V553" s="5">
        <f>T553/MAX($T$14:T553)-1</f>
        <v>0</v>
      </c>
      <c r="Y553" s="3" t="s">
        <v>24</v>
      </c>
      <c r="Z553" s="3">
        <v>44319</v>
      </c>
      <c r="AA553" s="3">
        <v>12017711</v>
      </c>
      <c r="AD553" s="3"/>
    </row>
    <row r="554" spans="1:30" x14ac:dyDescent="0.25">
      <c r="A554" s="3">
        <v>44320</v>
      </c>
      <c r="B554">
        <v>9856753</v>
      </c>
      <c r="C554">
        <v>12020860</v>
      </c>
      <c r="D554">
        <v>11834657</v>
      </c>
      <c r="E554">
        <v>12823681</v>
      </c>
      <c r="F554">
        <v>10878674</v>
      </c>
      <c r="G554">
        <v>12539028</v>
      </c>
      <c r="H554">
        <v>12083997</v>
      </c>
      <c r="I554">
        <v>12017711</v>
      </c>
      <c r="K554" s="5">
        <f t="shared" si="77"/>
        <v>2.762778856831849E-3</v>
      </c>
      <c r="L554" s="5">
        <f t="shared" si="78"/>
        <v>5.8632107166136649E-3</v>
      </c>
      <c r="M554" s="5">
        <f t="shared" si="79"/>
        <v>1.2827112086675196E-3</v>
      </c>
      <c r="N554" s="5">
        <f t="shared" si="80"/>
        <v>2.7189968056693381E-3</v>
      </c>
      <c r="O554" s="5">
        <f t="shared" si="81"/>
        <v>2.7628192536599538E-3</v>
      </c>
      <c r="P554" s="5">
        <f t="shared" si="82"/>
        <v>5.8631769225869768E-3</v>
      </c>
      <c r="Q554" s="5">
        <f t="shared" si="83"/>
        <v>1.2826762393423063E-3</v>
      </c>
      <c r="R554" s="5">
        <f t="shared" si="83"/>
        <v>1.5810024087681285E-6</v>
      </c>
      <c r="T554" s="7">
        <f t="shared" si="84"/>
        <v>117.66493845862841</v>
      </c>
      <c r="U554" s="4">
        <f t="shared" si="85"/>
        <v>2.8172438757225471E-3</v>
      </c>
      <c r="V554" s="5">
        <f>T554/MAX($T$14:T554)-1</f>
        <v>0</v>
      </c>
      <c r="Y554" s="3" t="s">
        <v>24</v>
      </c>
      <c r="Z554" s="3">
        <v>44320</v>
      </c>
      <c r="AA554" s="3">
        <v>12050387</v>
      </c>
      <c r="AD554" s="3"/>
    </row>
    <row r="555" spans="1:30" x14ac:dyDescent="0.25">
      <c r="A555" s="3">
        <v>44321</v>
      </c>
      <c r="B555">
        <v>9788289</v>
      </c>
      <c r="C555">
        <v>11976730</v>
      </c>
      <c r="D555">
        <v>11795107</v>
      </c>
      <c r="E555">
        <v>12781073</v>
      </c>
      <c r="F555">
        <v>10803111</v>
      </c>
      <c r="G555">
        <v>12492997</v>
      </c>
      <c r="H555">
        <v>12043614</v>
      </c>
      <c r="I555">
        <v>12050387</v>
      </c>
      <c r="K555" s="5">
        <f t="shared" si="77"/>
        <v>-6.9458979037011481E-3</v>
      </c>
      <c r="L555" s="5">
        <f t="shared" si="78"/>
        <v>-3.6711183725623986E-3</v>
      </c>
      <c r="M555" s="5">
        <f t="shared" si="79"/>
        <v>-3.3418797012875201E-3</v>
      </c>
      <c r="N555" s="5">
        <f t="shared" si="80"/>
        <v>-3.3226029250104094E-3</v>
      </c>
      <c r="O555" s="5">
        <f t="shared" si="81"/>
        <v>-6.9459752172001954E-3</v>
      </c>
      <c r="P555" s="5">
        <f t="shared" si="82"/>
        <v>-3.6710182001348235E-3</v>
      </c>
      <c r="Q555" s="5">
        <f t="shared" si="83"/>
        <v>-3.3418578306498858E-3</v>
      </c>
      <c r="R555" s="5">
        <f t="shared" si="83"/>
        <v>2.7189870017676476E-3</v>
      </c>
      <c r="T555" s="7">
        <f t="shared" si="84"/>
        <v>117.24544290367125</v>
      </c>
      <c r="U555" s="4">
        <f t="shared" si="85"/>
        <v>-3.5651703935973417E-3</v>
      </c>
      <c r="V555" s="5">
        <f>T555/MAX($T$14:T555)-1</f>
        <v>-3.5651703935973833E-3</v>
      </c>
      <c r="Y555" s="3" t="s">
        <v>24</v>
      </c>
      <c r="Z555" s="3">
        <v>44321</v>
      </c>
      <c r="AA555" s="3">
        <v>12010349</v>
      </c>
      <c r="AD555" s="3"/>
    </row>
    <row r="556" spans="1:30" x14ac:dyDescent="0.25">
      <c r="A556" s="3">
        <v>44322</v>
      </c>
      <c r="B556">
        <v>9722004</v>
      </c>
      <c r="C556">
        <v>11931104</v>
      </c>
      <c r="D556">
        <v>11795107</v>
      </c>
      <c r="E556">
        <v>12754310</v>
      </c>
      <c r="F556">
        <v>10783015</v>
      </c>
      <c r="G556">
        <v>12492997</v>
      </c>
      <c r="H556">
        <v>12043614</v>
      </c>
      <c r="I556">
        <v>12010349</v>
      </c>
      <c r="K556" s="5">
        <f t="shared" si="77"/>
        <v>-6.7718678923354148E-3</v>
      </c>
      <c r="L556" s="5">
        <f t="shared" si="78"/>
        <v>-3.8095540268503481E-3</v>
      </c>
      <c r="M556" s="5">
        <f t="shared" si="79"/>
        <v>0</v>
      </c>
      <c r="N556" s="5">
        <f t="shared" si="80"/>
        <v>-2.0939556483247079E-3</v>
      </c>
      <c r="O556" s="5">
        <f t="shared" si="81"/>
        <v>-1.8602048983853425E-3</v>
      </c>
      <c r="P556" s="5">
        <f t="shared" si="82"/>
        <v>0</v>
      </c>
      <c r="Q556" s="5">
        <f t="shared" si="83"/>
        <v>0</v>
      </c>
      <c r="R556" s="5">
        <f t="shared" si="83"/>
        <v>-3.3225488940729075E-3</v>
      </c>
      <c r="T556" s="7">
        <f t="shared" si="84"/>
        <v>116.98371983857982</v>
      </c>
      <c r="U556" s="4">
        <f t="shared" si="85"/>
        <v>-2.2322664199960901E-3</v>
      </c>
      <c r="V556" s="5">
        <f>T556/MAX($T$14:T556)-1</f>
        <v>-5.7894784034423497E-3</v>
      </c>
      <c r="Y556" s="3" t="s">
        <v>24</v>
      </c>
      <c r="Z556" s="3">
        <v>44322</v>
      </c>
      <c r="AA556" s="3">
        <v>12010349</v>
      </c>
      <c r="AD556" s="3"/>
    </row>
    <row r="557" spans="1:30" x14ac:dyDescent="0.25">
      <c r="A557" s="3">
        <v>44323</v>
      </c>
      <c r="B557">
        <v>9722004</v>
      </c>
      <c r="C557">
        <v>11931104</v>
      </c>
      <c r="D557">
        <v>11795107</v>
      </c>
      <c r="E557">
        <v>12754310</v>
      </c>
      <c r="F557">
        <v>10783015</v>
      </c>
      <c r="G557">
        <v>12492997</v>
      </c>
      <c r="H557">
        <v>12043614</v>
      </c>
      <c r="I557">
        <v>12010349</v>
      </c>
      <c r="K557" s="5">
        <f t="shared" si="77"/>
        <v>0</v>
      </c>
      <c r="L557" s="5">
        <f t="shared" si="78"/>
        <v>0</v>
      </c>
      <c r="M557" s="5">
        <f t="shared" si="79"/>
        <v>0</v>
      </c>
      <c r="N557" s="5">
        <f t="shared" si="80"/>
        <v>0</v>
      </c>
      <c r="O557" s="5">
        <f t="shared" si="81"/>
        <v>0</v>
      </c>
      <c r="P557" s="5">
        <f t="shared" si="82"/>
        <v>0</v>
      </c>
      <c r="Q557" s="5">
        <f t="shared" si="83"/>
        <v>0</v>
      </c>
      <c r="R557" s="5">
        <f t="shared" si="83"/>
        <v>0</v>
      </c>
      <c r="T557" s="7">
        <f t="shared" si="84"/>
        <v>116.98371983857982</v>
      </c>
      <c r="U557" s="4">
        <f t="shared" si="85"/>
        <v>0</v>
      </c>
      <c r="V557" s="5">
        <f>T557/MAX($T$14:T557)-1</f>
        <v>-5.7894784034423497E-3</v>
      </c>
      <c r="Y557" s="3" t="s">
        <v>24</v>
      </c>
      <c r="Z557" s="3">
        <v>44323</v>
      </c>
      <c r="AA557" s="3">
        <v>12010349</v>
      </c>
      <c r="AD557" s="3"/>
    </row>
    <row r="558" spans="1:30" x14ac:dyDescent="0.25">
      <c r="A558" s="3">
        <v>44326</v>
      </c>
      <c r="B558">
        <v>9722004</v>
      </c>
      <c r="C558">
        <v>11931104</v>
      </c>
      <c r="D558">
        <v>11795107</v>
      </c>
      <c r="E558">
        <v>12754310</v>
      </c>
      <c r="F558">
        <v>10783015</v>
      </c>
      <c r="G558">
        <v>12492997</v>
      </c>
      <c r="H558">
        <v>12043614</v>
      </c>
      <c r="I558">
        <v>12010349</v>
      </c>
      <c r="K558" s="5">
        <f t="shared" si="77"/>
        <v>0</v>
      </c>
      <c r="L558" s="5">
        <f t="shared" si="78"/>
        <v>0</v>
      </c>
      <c r="M558" s="5">
        <f t="shared" si="79"/>
        <v>0</v>
      </c>
      <c r="N558" s="5">
        <f t="shared" si="80"/>
        <v>0</v>
      </c>
      <c r="O558" s="5">
        <f t="shared" si="81"/>
        <v>0</v>
      </c>
      <c r="P558" s="5">
        <f t="shared" si="82"/>
        <v>0</v>
      </c>
      <c r="Q558" s="5">
        <f t="shared" si="83"/>
        <v>0</v>
      </c>
      <c r="R558" s="5">
        <f t="shared" si="83"/>
        <v>0</v>
      </c>
      <c r="T558" s="7">
        <f t="shared" si="84"/>
        <v>116.98371983857982</v>
      </c>
      <c r="U558" s="4">
        <f t="shared" si="85"/>
        <v>0</v>
      </c>
      <c r="V558" s="5">
        <f>T558/MAX($T$14:T558)-1</f>
        <v>-5.7894784034423497E-3</v>
      </c>
      <c r="Y558" s="3" t="s">
        <v>24</v>
      </c>
      <c r="Z558" s="3">
        <v>44326</v>
      </c>
      <c r="AA558" s="3">
        <v>12010349</v>
      </c>
      <c r="AD558" s="3"/>
    </row>
    <row r="559" spans="1:30" x14ac:dyDescent="0.25">
      <c r="A559" s="3">
        <v>44327</v>
      </c>
      <c r="B559">
        <v>9688864</v>
      </c>
      <c r="C559">
        <v>11898549</v>
      </c>
      <c r="D559">
        <v>11795107</v>
      </c>
      <c r="E559">
        <v>12718750</v>
      </c>
      <c r="F559">
        <v>10746259</v>
      </c>
      <c r="G559">
        <v>12458909</v>
      </c>
      <c r="H559">
        <v>12043614</v>
      </c>
      <c r="I559">
        <v>12010349</v>
      </c>
      <c r="K559" s="5">
        <f t="shared" si="77"/>
        <v>-3.4087622263887507E-3</v>
      </c>
      <c r="L559" s="5">
        <f t="shared" si="78"/>
        <v>-2.7285823675663456E-3</v>
      </c>
      <c r="M559" s="5">
        <f t="shared" si="79"/>
        <v>0</v>
      </c>
      <c r="N559" s="5">
        <f t="shared" si="80"/>
        <v>-2.7880771284373163E-3</v>
      </c>
      <c r="O559" s="5">
        <f t="shared" si="81"/>
        <v>-3.4086941361020084E-3</v>
      </c>
      <c r="P559" s="5">
        <f t="shared" si="82"/>
        <v>-2.7285686533022879E-3</v>
      </c>
      <c r="Q559" s="5">
        <f t="shared" si="83"/>
        <v>0</v>
      </c>
      <c r="R559" s="5">
        <f t="shared" si="83"/>
        <v>0</v>
      </c>
      <c r="T559" s="7">
        <f t="shared" si="84"/>
        <v>116.76345873046169</v>
      </c>
      <c r="U559" s="4">
        <f t="shared" si="85"/>
        <v>-1.8828355639745886E-3</v>
      </c>
      <c r="V559" s="5">
        <f>T559/MAX($T$14:T559)-1</f>
        <v>-7.6614133315821009E-3</v>
      </c>
      <c r="Y559" s="3" t="s">
        <v>24</v>
      </c>
      <c r="Z559" s="3">
        <v>44327</v>
      </c>
      <c r="AA559" s="3">
        <v>11976862</v>
      </c>
      <c r="AD559" s="3"/>
    </row>
    <row r="560" spans="1:30" x14ac:dyDescent="0.25">
      <c r="A560" s="3">
        <v>44328</v>
      </c>
      <c r="B560">
        <v>9591224</v>
      </c>
      <c r="C560">
        <v>11785616</v>
      </c>
      <c r="D560">
        <v>11791372</v>
      </c>
      <c r="E560">
        <v>12591719</v>
      </c>
      <c r="F560">
        <v>10696578</v>
      </c>
      <c r="G560">
        <v>12392493</v>
      </c>
      <c r="H560">
        <v>12043614</v>
      </c>
      <c r="I560">
        <v>11976862</v>
      </c>
      <c r="K560" s="5">
        <f t="shared" si="77"/>
        <v>-1.0077548823061222E-2</v>
      </c>
      <c r="L560" s="5">
        <f t="shared" si="78"/>
        <v>-9.4913253708498457E-3</v>
      </c>
      <c r="M560" s="5">
        <f t="shared" si="79"/>
        <v>-3.1665672893010921E-4</v>
      </c>
      <c r="N560" s="5">
        <f t="shared" si="80"/>
        <v>-9.987695331695301E-3</v>
      </c>
      <c r="O560" s="5">
        <f t="shared" si="81"/>
        <v>-4.6230972099220446E-3</v>
      </c>
      <c r="P560" s="5">
        <f t="shared" si="82"/>
        <v>-5.3308038448631745E-3</v>
      </c>
      <c r="Q560" s="5">
        <f t="shared" si="83"/>
        <v>0</v>
      </c>
      <c r="R560" s="5">
        <f t="shared" si="83"/>
        <v>-2.7881787614997267E-3</v>
      </c>
      <c r="T560" s="7">
        <f t="shared" si="84"/>
        <v>116.14146991400089</v>
      </c>
      <c r="U560" s="4">
        <f t="shared" si="85"/>
        <v>-5.326913258852678E-3</v>
      </c>
      <c r="V560" s="5">
        <f>T560/MAX($T$14:T560)-1</f>
        <v>-1.2947514906177293E-2</v>
      </c>
      <c r="Y560" s="3" t="s">
        <v>24</v>
      </c>
      <c r="Z560" s="3">
        <v>44328</v>
      </c>
      <c r="AA560" s="3">
        <v>11907126</v>
      </c>
      <c r="AD560" s="3"/>
    </row>
    <row r="561" spans="1:30" x14ac:dyDescent="0.25">
      <c r="A561" s="3">
        <v>44330</v>
      </c>
      <c r="B561">
        <v>9566649</v>
      </c>
      <c r="C561">
        <v>11751200</v>
      </c>
      <c r="D561">
        <v>11791372</v>
      </c>
      <c r="E561">
        <v>12591719</v>
      </c>
      <c r="F561">
        <v>10652358</v>
      </c>
      <c r="G561">
        <v>12337340</v>
      </c>
      <c r="H561">
        <v>12043614</v>
      </c>
      <c r="I561">
        <v>11907126</v>
      </c>
      <c r="K561" s="5">
        <f t="shared" si="77"/>
        <v>-2.5622381460385091E-3</v>
      </c>
      <c r="L561" s="5">
        <f t="shared" si="78"/>
        <v>-2.9201698069918347E-3</v>
      </c>
      <c r="M561" s="5">
        <f t="shared" si="79"/>
        <v>0</v>
      </c>
      <c r="N561" s="5">
        <f t="shared" si="80"/>
        <v>0</v>
      </c>
      <c r="O561" s="5">
        <f t="shared" si="81"/>
        <v>-4.1340323980249005E-3</v>
      </c>
      <c r="P561" s="5">
        <f t="shared" si="82"/>
        <v>-4.4505169379559506E-3</v>
      </c>
      <c r="Q561" s="5">
        <f t="shared" si="83"/>
        <v>0</v>
      </c>
      <c r="R561" s="5">
        <f t="shared" si="83"/>
        <v>-5.8225601998252996E-3</v>
      </c>
      <c r="T561" s="7">
        <f t="shared" si="84"/>
        <v>115.85272018937168</v>
      </c>
      <c r="U561" s="4">
        <f t="shared" si="85"/>
        <v>-2.4861896861045618E-3</v>
      </c>
      <c r="V561" s="5">
        <f>T561/MAX($T$14:T561)-1</f>
        <v>-1.5401514614261425E-2</v>
      </c>
      <c r="Y561" s="3" t="s">
        <v>24</v>
      </c>
      <c r="Z561" s="3">
        <v>44330</v>
      </c>
      <c r="AA561" s="3">
        <v>11898056</v>
      </c>
      <c r="AD561" s="3"/>
    </row>
    <row r="562" spans="1:30" x14ac:dyDescent="0.25">
      <c r="A562" s="3">
        <v>44333</v>
      </c>
      <c r="B562">
        <v>9595726</v>
      </c>
      <c r="C562">
        <v>11784575</v>
      </c>
      <c r="D562">
        <v>11825147</v>
      </c>
      <c r="E562">
        <v>12629162</v>
      </c>
      <c r="F562">
        <v>10684735</v>
      </c>
      <c r="G562">
        <v>12372379</v>
      </c>
      <c r="H562">
        <v>12078112</v>
      </c>
      <c r="I562">
        <v>11898056</v>
      </c>
      <c r="K562" s="5">
        <f t="shared" si="77"/>
        <v>3.0394132783591044E-3</v>
      </c>
      <c r="L562" s="5">
        <f t="shared" si="78"/>
        <v>2.8401354755258623E-3</v>
      </c>
      <c r="M562" s="5">
        <f t="shared" si="79"/>
        <v>2.8643825332623774E-3</v>
      </c>
      <c r="N562" s="5">
        <f t="shared" si="80"/>
        <v>2.9736209964659199E-3</v>
      </c>
      <c r="O562" s="5">
        <f t="shared" si="81"/>
        <v>3.0394209432316188E-3</v>
      </c>
      <c r="P562" s="5">
        <f t="shared" si="82"/>
        <v>2.8400773586527706E-3</v>
      </c>
      <c r="Q562" s="5">
        <f t="shared" si="83"/>
        <v>2.8644225894320918E-3</v>
      </c>
      <c r="R562" s="5">
        <f t="shared" si="83"/>
        <v>-7.6172873286128873E-4</v>
      </c>
      <c r="T562" s="7">
        <f t="shared" si="84"/>
        <v>116.13800381195281</v>
      </c>
      <c r="U562" s="4">
        <f t="shared" si="85"/>
        <v>2.4624680552585571E-3</v>
      </c>
      <c r="V562" s="5">
        <f>T562/MAX($T$14:T562)-1</f>
        <v>-1.2976972296743106E-2</v>
      </c>
      <c r="Y562" s="3" t="s">
        <v>24</v>
      </c>
      <c r="Z562" s="3">
        <v>44333</v>
      </c>
      <c r="AA562" s="3">
        <v>11933436</v>
      </c>
      <c r="AD562" s="3"/>
    </row>
    <row r="563" spans="1:30" x14ac:dyDescent="0.25">
      <c r="A563" s="3">
        <v>44334</v>
      </c>
      <c r="B563">
        <v>9722558</v>
      </c>
      <c r="C563">
        <v>11927247</v>
      </c>
      <c r="D563">
        <v>11959191</v>
      </c>
      <c r="E563">
        <v>12773449</v>
      </c>
      <c r="F563">
        <v>10825961</v>
      </c>
      <c r="G563">
        <v>12522168</v>
      </c>
      <c r="H563">
        <v>12215024</v>
      </c>
      <c r="I563">
        <v>11933436</v>
      </c>
      <c r="K563" s="5">
        <f t="shared" si="77"/>
        <v>1.3217551230620739E-2</v>
      </c>
      <c r="L563" s="5">
        <f t="shared" si="78"/>
        <v>1.2106673342059393E-2</v>
      </c>
      <c r="M563" s="5">
        <f t="shared" si="79"/>
        <v>1.1335503905363753E-2</v>
      </c>
      <c r="N563" s="5">
        <f t="shared" si="80"/>
        <v>1.142490689405995E-2</v>
      </c>
      <c r="O563" s="5">
        <f t="shared" si="81"/>
        <v>1.3217548212473229E-2</v>
      </c>
      <c r="P563" s="5">
        <f t="shared" si="82"/>
        <v>1.2106725796227291E-2</v>
      </c>
      <c r="Q563" s="5">
        <f t="shared" si="83"/>
        <v>1.1335546482761583E-2</v>
      </c>
      <c r="R563" s="5">
        <f t="shared" si="83"/>
        <v>2.973595014177155E-3</v>
      </c>
      <c r="T563" s="7">
        <f t="shared" si="84"/>
        <v>117.41142872785487</v>
      </c>
      <c r="U563" s="4">
        <f t="shared" si="85"/>
        <v>1.0964756359717887E-2</v>
      </c>
      <c r="V563" s="5">
        <f>T563/MAX($T$14:T563)-1</f>
        <v>-2.154505276545704E-3</v>
      </c>
      <c r="Y563" s="3" t="s">
        <v>24</v>
      </c>
      <c r="Z563" s="3">
        <v>44334</v>
      </c>
      <c r="AA563" s="3">
        <v>12069774</v>
      </c>
      <c r="AD563" s="3"/>
    </row>
    <row r="564" spans="1:30" x14ac:dyDescent="0.25">
      <c r="A564" s="3">
        <v>44335</v>
      </c>
      <c r="B564">
        <v>9633346</v>
      </c>
      <c r="C564">
        <v>11927247</v>
      </c>
      <c r="D564">
        <v>11959191</v>
      </c>
      <c r="E564">
        <v>12773449</v>
      </c>
      <c r="F564">
        <v>10726625</v>
      </c>
      <c r="G564">
        <v>12522168</v>
      </c>
      <c r="H564">
        <v>12215024</v>
      </c>
      <c r="I564">
        <v>12069774</v>
      </c>
      <c r="K564" s="5">
        <f t="shared" si="77"/>
        <v>-9.1757745235359067E-3</v>
      </c>
      <c r="L564" s="5">
        <f t="shared" si="78"/>
        <v>0</v>
      </c>
      <c r="M564" s="5">
        <f t="shared" si="79"/>
        <v>0</v>
      </c>
      <c r="N564" s="5">
        <f t="shared" si="80"/>
        <v>0</v>
      </c>
      <c r="O564" s="5">
        <f t="shared" si="81"/>
        <v>-9.1757212131098331E-3</v>
      </c>
      <c r="P564" s="5">
        <f t="shared" si="82"/>
        <v>0</v>
      </c>
      <c r="Q564" s="5">
        <f t="shared" si="83"/>
        <v>0</v>
      </c>
      <c r="R564" s="5">
        <f t="shared" si="83"/>
        <v>1.1424873774829036E-2</v>
      </c>
      <c r="T564" s="7">
        <f t="shared" si="84"/>
        <v>117.30977065525553</v>
      </c>
      <c r="U564" s="4">
        <f t="shared" si="85"/>
        <v>-8.6582774522708794E-4</v>
      </c>
      <c r="V564" s="5">
        <f>T564/MAX($T$14:T564)-1</f>
        <v>-3.0184675913271786E-3</v>
      </c>
      <c r="Y564" s="3" t="s">
        <v>24</v>
      </c>
      <c r="Z564" s="3">
        <v>44335</v>
      </c>
      <c r="AA564" s="3">
        <v>12069774</v>
      </c>
      <c r="AD564" s="3"/>
    </row>
    <row r="565" spans="1:30" x14ac:dyDescent="0.25">
      <c r="A565" s="3">
        <v>44336</v>
      </c>
      <c r="B565">
        <v>9625656</v>
      </c>
      <c r="C565">
        <v>12122689</v>
      </c>
      <c r="D565">
        <v>11959191</v>
      </c>
      <c r="E565">
        <v>12957766</v>
      </c>
      <c r="F565">
        <v>10724652</v>
      </c>
      <c r="G565">
        <v>12524308</v>
      </c>
      <c r="H565">
        <v>12209469</v>
      </c>
      <c r="I565">
        <v>12069774</v>
      </c>
      <c r="K565" s="5">
        <f t="shared" si="77"/>
        <v>-7.9826884656686303E-4</v>
      </c>
      <c r="L565" s="5">
        <f t="shared" si="78"/>
        <v>1.6386178637870064E-2</v>
      </c>
      <c r="M565" s="5">
        <f t="shared" si="79"/>
        <v>0</v>
      </c>
      <c r="N565" s="5">
        <f t="shared" si="80"/>
        <v>1.4429697100603045E-2</v>
      </c>
      <c r="O565" s="5">
        <f t="shared" si="81"/>
        <v>-1.8393483504830499E-4</v>
      </c>
      <c r="P565" s="5">
        <f t="shared" si="82"/>
        <v>1.7089692455818373E-4</v>
      </c>
      <c r="Q565" s="5">
        <f t="shared" si="83"/>
        <v>-4.5476783344833294E-4</v>
      </c>
      <c r="R565" s="5">
        <f t="shared" si="83"/>
        <v>0</v>
      </c>
      <c r="T565" s="7">
        <f t="shared" si="84"/>
        <v>117.74308070470261</v>
      </c>
      <c r="U565" s="4">
        <f t="shared" si="85"/>
        <v>3.6937251434959739E-3</v>
      </c>
      <c r="V565" s="5">
        <f>T565/MAX($T$14:T565)-1</f>
        <v>0</v>
      </c>
      <c r="Y565" s="3" t="s">
        <v>24</v>
      </c>
      <c r="Z565" s="3">
        <v>44336</v>
      </c>
      <c r="AA565" s="3">
        <v>12064286</v>
      </c>
      <c r="AD565" s="3"/>
    </row>
    <row r="566" spans="1:30" x14ac:dyDescent="0.25">
      <c r="A566" s="3">
        <v>44337</v>
      </c>
      <c r="B566">
        <v>9679569</v>
      </c>
      <c r="C566">
        <v>12159014</v>
      </c>
      <c r="D566">
        <v>11989430</v>
      </c>
      <c r="E566">
        <v>12996365</v>
      </c>
      <c r="F566">
        <v>10762748</v>
      </c>
      <c r="G566">
        <v>12513956</v>
      </c>
      <c r="H566">
        <v>12218754</v>
      </c>
      <c r="I566">
        <v>12064286</v>
      </c>
      <c r="K566" s="5">
        <f t="shared" si="77"/>
        <v>5.6009689105864791E-3</v>
      </c>
      <c r="L566" s="5">
        <f t="shared" si="78"/>
        <v>2.9964474053569834E-3</v>
      </c>
      <c r="M566" s="5">
        <f t="shared" si="79"/>
        <v>2.5285155158070172E-3</v>
      </c>
      <c r="N566" s="5">
        <f t="shared" si="80"/>
        <v>2.9788313818910339E-3</v>
      </c>
      <c r="O566" s="5">
        <f t="shared" si="81"/>
        <v>3.5521898519410566E-3</v>
      </c>
      <c r="P566" s="5">
        <f t="shared" si="82"/>
        <v>-8.2655265264952593E-4</v>
      </c>
      <c r="Q566" s="5">
        <f t="shared" si="83"/>
        <v>7.604753327110636E-4</v>
      </c>
      <c r="R566" s="5">
        <f t="shared" si="83"/>
        <v>-4.5468954099725511E-4</v>
      </c>
      <c r="T566" s="7">
        <f t="shared" si="84"/>
        <v>117.99528912411068</v>
      </c>
      <c r="U566" s="4">
        <f t="shared" si="85"/>
        <v>2.1420232755808566E-3</v>
      </c>
      <c r="V566" s="5">
        <f>T566/MAX($T$14:T566)-1</f>
        <v>0</v>
      </c>
      <c r="Y566" s="3" t="s">
        <v>24</v>
      </c>
      <c r="Z566" s="3">
        <v>44337</v>
      </c>
      <c r="AA566" s="3">
        <v>12078884</v>
      </c>
      <c r="AD566" s="3"/>
    </row>
    <row r="567" spans="1:30" x14ac:dyDescent="0.25">
      <c r="A567" s="3">
        <v>44340</v>
      </c>
      <c r="B567">
        <v>9670102</v>
      </c>
      <c r="C567">
        <v>12163520</v>
      </c>
      <c r="D567">
        <v>11993755</v>
      </c>
      <c r="E567">
        <v>13001176</v>
      </c>
      <c r="F567">
        <v>10752222</v>
      </c>
      <c r="G567">
        <v>12518593</v>
      </c>
      <c r="H567">
        <v>12223162</v>
      </c>
      <c r="I567">
        <v>12078884</v>
      </c>
      <c r="K567" s="5">
        <f t="shared" si="77"/>
        <v>-9.7803941477148104E-4</v>
      </c>
      <c r="L567" s="5">
        <f t="shared" si="78"/>
        <v>3.7058925995148151E-4</v>
      </c>
      <c r="M567" s="5">
        <f t="shared" si="79"/>
        <v>3.6073441356254676E-4</v>
      </c>
      <c r="N567" s="5">
        <f t="shared" si="80"/>
        <v>3.701804312206125E-4</v>
      </c>
      <c r="O567" s="5">
        <f t="shared" si="81"/>
        <v>-9.7800301558670366E-4</v>
      </c>
      <c r="P567" s="5">
        <f t="shared" si="82"/>
        <v>3.7054629247545989E-4</v>
      </c>
      <c r="Q567" s="5">
        <f t="shared" si="83"/>
        <v>3.6075691514869668E-4</v>
      </c>
      <c r="R567" s="5">
        <f t="shared" si="83"/>
        <v>1.2100177333329576E-3</v>
      </c>
      <c r="T567" s="7">
        <f t="shared" si="84"/>
        <v>118.0113185277246</v>
      </c>
      <c r="U567" s="4">
        <f t="shared" si="85"/>
        <v>1.3584782691669628E-4</v>
      </c>
      <c r="V567" s="5">
        <f>T567/MAX($T$14:T567)-1</f>
        <v>0</v>
      </c>
      <c r="Y567" s="3" t="s">
        <v>24</v>
      </c>
      <c r="Z567" s="3">
        <v>44340</v>
      </c>
      <c r="AA567" s="3">
        <v>12083356</v>
      </c>
      <c r="AD567" s="3"/>
    </row>
    <row r="568" spans="1:30" x14ac:dyDescent="0.25">
      <c r="A568" s="3">
        <v>44341</v>
      </c>
      <c r="B568">
        <v>9616854</v>
      </c>
      <c r="C568">
        <v>12119635</v>
      </c>
      <c r="D568">
        <v>11950483</v>
      </c>
      <c r="E568">
        <v>12954270</v>
      </c>
      <c r="F568">
        <v>10693015</v>
      </c>
      <c r="G568">
        <v>12473428</v>
      </c>
      <c r="H568">
        <v>12179062</v>
      </c>
      <c r="I568">
        <v>12083356</v>
      </c>
      <c r="K568" s="5">
        <f t="shared" si="77"/>
        <v>-5.5064569122434959E-3</v>
      </c>
      <c r="L568" s="5">
        <f t="shared" si="78"/>
        <v>-3.6079194180631546E-3</v>
      </c>
      <c r="M568" s="5">
        <f t="shared" si="79"/>
        <v>-3.6078775996341017E-3</v>
      </c>
      <c r="N568" s="5">
        <f t="shared" si="80"/>
        <v>-3.607827476529768E-3</v>
      </c>
      <c r="O568" s="5">
        <f t="shared" si="81"/>
        <v>-5.5064897283556569E-3</v>
      </c>
      <c r="P568" s="5">
        <f t="shared" si="82"/>
        <v>-3.6078335640434833E-3</v>
      </c>
      <c r="Q568" s="5">
        <f t="shared" si="83"/>
        <v>-3.6079044031323004E-3</v>
      </c>
      <c r="R568" s="5">
        <f t="shared" si="83"/>
        <v>3.7023287913018343E-4</v>
      </c>
      <c r="T568" s="7">
        <f t="shared" si="84"/>
        <v>117.58821732357788</v>
      </c>
      <c r="U568" s="4">
        <f t="shared" si="85"/>
        <v>-3.5852595278589722E-3</v>
      </c>
      <c r="V568" s="5">
        <f>T568/MAX($T$14:T568)-1</f>
        <v>-3.5852595278589305E-3</v>
      </c>
      <c r="Y568" s="3" t="s">
        <v>24</v>
      </c>
      <c r="Z568" s="3">
        <v>44341</v>
      </c>
      <c r="AA568" s="3">
        <v>12039761</v>
      </c>
      <c r="AD568" s="3"/>
    </row>
    <row r="569" spans="1:30" x14ac:dyDescent="0.25">
      <c r="A569" s="3">
        <v>44342</v>
      </c>
      <c r="B569">
        <v>9592289</v>
      </c>
      <c r="C569">
        <v>12122209</v>
      </c>
      <c r="D569">
        <v>11944008</v>
      </c>
      <c r="E569">
        <v>12947427</v>
      </c>
      <c r="F569">
        <v>10665701</v>
      </c>
      <c r="G569">
        <v>12476077</v>
      </c>
      <c r="H569">
        <v>12172463</v>
      </c>
      <c r="I569">
        <v>12039761</v>
      </c>
      <c r="K569" s="5">
        <f t="shared" si="77"/>
        <v>-2.5543696514473968E-3</v>
      </c>
      <c r="L569" s="5">
        <f t="shared" si="78"/>
        <v>2.1238263363532184E-4</v>
      </c>
      <c r="M569" s="5">
        <f t="shared" si="79"/>
        <v>-5.4181910471740036E-4</v>
      </c>
      <c r="N569" s="5">
        <f t="shared" si="80"/>
        <v>-5.2824281105767756E-4</v>
      </c>
      <c r="O569" s="5">
        <f t="shared" si="81"/>
        <v>-2.554377787742701E-3</v>
      </c>
      <c r="P569" s="5">
        <f t="shared" si="82"/>
        <v>2.1237145073516039E-4</v>
      </c>
      <c r="Q569" s="5">
        <f t="shared" si="83"/>
        <v>-5.4183154663312028E-4</v>
      </c>
      <c r="R569" s="5">
        <f t="shared" si="83"/>
        <v>-3.6078553011266168E-3</v>
      </c>
      <c r="T569" s="7">
        <f t="shared" si="84"/>
        <v>117.44264690101166</v>
      </c>
      <c r="U569" s="4">
        <f t="shared" si="85"/>
        <v>-1.2379677647943038E-3</v>
      </c>
      <c r="V569" s="5">
        <f>T569/MAX($T$14:T569)-1</f>
        <v>-4.8187888569293236E-3</v>
      </c>
      <c r="Y569" s="3" t="s">
        <v>24</v>
      </c>
      <c r="Z569" s="3">
        <v>44342</v>
      </c>
      <c r="AA569" s="3">
        <v>12033401</v>
      </c>
      <c r="AD569" s="3"/>
    </row>
    <row r="570" spans="1:30" x14ac:dyDescent="0.25">
      <c r="A570" s="3">
        <v>44343</v>
      </c>
      <c r="B570">
        <v>9546567</v>
      </c>
      <c r="C570">
        <v>12046690</v>
      </c>
      <c r="D570">
        <v>11935041</v>
      </c>
      <c r="E570">
        <v>12937675</v>
      </c>
      <c r="F570">
        <v>10656923</v>
      </c>
      <c r="G570">
        <v>12459023</v>
      </c>
      <c r="H570">
        <v>12163325</v>
      </c>
      <c r="I570">
        <v>12033401</v>
      </c>
      <c r="K570" s="5">
        <f t="shared" si="77"/>
        <v>-4.7665369548394176E-3</v>
      </c>
      <c r="L570" s="5">
        <f t="shared" si="78"/>
        <v>-6.2298051452502889E-3</v>
      </c>
      <c r="M570" s="5">
        <f t="shared" si="79"/>
        <v>-7.5075301356131163E-4</v>
      </c>
      <c r="N570" s="5">
        <f t="shared" si="80"/>
        <v>-7.5319984426247544E-4</v>
      </c>
      <c r="O570" s="5">
        <f t="shared" si="81"/>
        <v>-8.2301200830592336E-4</v>
      </c>
      <c r="P570" s="5">
        <f t="shared" si="82"/>
        <v>-1.3669360969797983E-3</v>
      </c>
      <c r="Q570" s="5">
        <f t="shared" si="83"/>
        <v>-7.5071084627653661E-4</v>
      </c>
      <c r="R570" s="5">
        <f t="shared" si="83"/>
        <v>-5.2824968867737354E-4</v>
      </c>
      <c r="T570" s="7">
        <f t="shared" si="84"/>
        <v>117.20821370857811</v>
      </c>
      <c r="U570" s="4">
        <f t="shared" si="85"/>
        <v>-1.9961504497691407E-3</v>
      </c>
      <c r="V570" s="5">
        <f>T570/MAX($T$14:T570)-1</f>
        <v>-6.8053202791544809E-3</v>
      </c>
      <c r="Y570" s="3" t="s">
        <v>24</v>
      </c>
      <c r="Z570" s="3">
        <v>44343</v>
      </c>
      <c r="AA570" s="3">
        <v>12024337</v>
      </c>
      <c r="AD570" s="3"/>
    </row>
    <row r="571" spans="1:30" x14ac:dyDescent="0.25">
      <c r="A571" s="3">
        <v>44344</v>
      </c>
      <c r="B571">
        <v>9545814</v>
      </c>
      <c r="C571">
        <v>12046690</v>
      </c>
      <c r="D571">
        <v>11935041</v>
      </c>
      <c r="E571">
        <v>12937675</v>
      </c>
      <c r="F571">
        <v>10656083</v>
      </c>
      <c r="G571">
        <v>12459023</v>
      </c>
      <c r="H571">
        <v>12163325</v>
      </c>
      <c r="I571">
        <v>12024337</v>
      </c>
      <c r="K571" s="5">
        <f t="shared" si="77"/>
        <v>-7.8876521790505194E-5</v>
      </c>
      <c r="L571" s="5">
        <f t="shared" si="78"/>
        <v>0</v>
      </c>
      <c r="M571" s="5">
        <f t="shared" si="79"/>
        <v>0</v>
      </c>
      <c r="N571" s="5">
        <f t="shared" si="80"/>
        <v>0</v>
      </c>
      <c r="O571" s="5">
        <f t="shared" si="81"/>
        <v>-7.8822001435163713E-5</v>
      </c>
      <c r="P571" s="5">
        <f t="shared" si="82"/>
        <v>0</v>
      </c>
      <c r="Q571" s="5">
        <f t="shared" si="83"/>
        <v>0</v>
      </c>
      <c r="R571" s="5">
        <f t="shared" si="83"/>
        <v>-7.5323676157723618E-4</v>
      </c>
      <c r="T571" s="7">
        <f t="shared" si="84"/>
        <v>117.19486757138614</v>
      </c>
      <c r="U571" s="4">
        <f t="shared" si="85"/>
        <v>-1.1386691060036314E-4</v>
      </c>
      <c r="V571" s="5">
        <f>T571/MAX($T$14:T571)-1</f>
        <v>-6.9184122889589528E-3</v>
      </c>
      <c r="Y571" s="3" t="s">
        <v>24</v>
      </c>
      <c r="Z571" s="3">
        <v>44344</v>
      </c>
      <c r="AA571" s="3">
        <v>12024337</v>
      </c>
      <c r="AD571" s="3"/>
    </row>
    <row r="572" spans="1:30" x14ac:dyDescent="0.25">
      <c r="A572" s="3">
        <v>44347</v>
      </c>
      <c r="B572">
        <v>9564283</v>
      </c>
      <c r="C572">
        <v>12077795</v>
      </c>
      <c r="D572">
        <v>11940673</v>
      </c>
      <c r="E572">
        <v>12928006</v>
      </c>
      <c r="F572">
        <v>10676700</v>
      </c>
      <c r="G572">
        <v>12491193</v>
      </c>
      <c r="H572">
        <v>12169064</v>
      </c>
      <c r="I572">
        <v>12024337</v>
      </c>
      <c r="K572" s="5">
        <f t="shared" si="77"/>
        <v>1.9347747609581578E-3</v>
      </c>
      <c r="L572" s="5">
        <f t="shared" si="78"/>
        <v>2.5820370574822782E-3</v>
      </c>
      <c r="M572" s="5">
        <f t="shared" si="79"/>
        <v>4.7188777985773811E-4</v>
      </c>
      <c r="N572" s="5">
        <f t="shared" si="80"/>
        <v>-7.4735220972854677E-4</v>
      </c>
      <c r="O572" s="5">
        <f t="shared" si="81"/>
        <v>1.9347634585804574E-3</v>
      </c>
      <c r="P572" s="5">
        <f t="shared" si="82"/>
        <v>2.5820644203000676E-3</v>
      </c>
      <c r="Q572" s="5">
        <f t="shared" si="83"/>
        <v>4.7182822131275337E-4</v>
      </c>
      <c r="R572" s="5">
        <f t="shared" si="83"/>
        <v>0</v>
      </c>
      <c r="T572" s="7">
        <f t="shared" si="84"/>
        <v>117.33008120095478</v>
      </c>
      <c r="U572" s="4">
        <f t="shared" si="85"/>
        <v>1.1537504360953632E-3</v>
      </c>
      <c r="V572" s="5">
        <f>T572/MAX($T$14:T572)-1</f>
        <v>-5.7726439740589663E-3</v>
      </c>
      <c r="Y572" s="3" t="s">
        <v>24</v>
      </c>
      <c r="Z572" s="3">
        <v>44347</v>
      </c>
      <c r="AA572" s="3">
        <v>12015352</v>
      </c>
      <c r="AD572" s="3"/>
    </row>
    <row r="573" spans="1:30" x14ac:dyDescent="0.25">
      <c r="A573" s="3">
        <v>44348</v>
      </c>
      <c r="B573">
        <v>9550330</v>
      </c>
      <c r="C573">
        <v>12078569</v>
      </c>
      <c r="D573">
        <v>11965287</v>
      </c>
      <c r="E573">
        <v>12951903</v>
      </c>
      <c r="F573">
        <v>10661124</v>
      </c>
      <c r="G573">
        <v>12491993</v>
      </c>
      <c r="H573">
        <v>12194149</v>
      </c>
      <c r="I573">
        <v>12015352</v>
      </c>
      <c r="K573" s="5">
        <f t="shared" si="77"/>
        <v>-1.4588652385129075E-3</v>
      </c>
      <c r="L573" s="5">
        <f t="shared" si="78"/>
        <v>6.4084545233544787E-5</v>
      </c>
      <c r="M573" s="5">
        <f t="shared" si="79"/>
        <v>2.0613578480876971E-3</v>
      </c>
      <c r="N573" s="5">
        <f t="shared" si="80"/>
        <v>1.8484675827037389E-3</v>
      </c>
      <c r="O573" s="5">
        <f t="shared" si="81"/>
        <v>-1.4588777431229216E-3</v>
      </c>
      <c r="P573" s="5">
        <f t="shared" si="82"/>
        <v>6.404512363222814E-5</v>
      </c>
      <c r="Q573" s="5">
        <f t="shared" si="83"/>
        <v>2.0613746463984395E-3</v>
      </c>
      <c r="R573" s="5">
        <f t="shared" si="83"/>
        <v>-7.4723454607106277E-4</v>
      </c>
      <c r="T573" s="7">
        <f t="shared" si="84"/>
        <v>117.36578404388609</v>
      </c>
      <c r="U573" s="4">
        <f t="shared" si="85"/>
        <v>3.0429402729359456E-4</v>
      </c>
      <c r="V573" s="5">
        <f>T573/MAX($T$14:T573)-1</f>
        <v>-5.4701065278484062E-3</v>
      </c>
      <c r="Y573" s="3" t="s">
        <v>24</v>
      </c>
      <c r="Z573" s="3">
        <v>44348</v>
      </c>
      <c r="AA573" s="3">
        <v>12037561</v>
      </c>
      <c r="AD573" s="3"/>
    </row>
    <row r="574" spans="1:30" x14ac:dyDescent="0.25">
      <c r="A574" s="3">
        <v>44349</v>
      </c>
      <c r="B574">
        <v>9454649</v>
      </c>
      <c r="C574">
        <v>11990598</v>
      </c>
      <c r="D574">
        <v>11869718</v>
      </c>
      <c r="E574">
        <v>12951903</v>
      </c>
      <c r="F574">
        <v>10554314</v>
      </c>
      <c r="G574">
        <v>12401011</v>
      </c>
      <c r="H574">
        <v>12096752</v>
      </c>
      <c r="I574">
        <v>12037561</v>
      </c>
      <c r="K574" s="5">
        <f t="shared" si="77"/>
        <v>-1.0018606686889364E-2</v>
      </c>
      <c r="L574" s="5">
        <f t="shared" si="78"/>
        <v>-7.2832303230623285E-3</v>
      </c>
      <c r="M574" s="5">
        <f t="shared" si="79"/>
        <v>-7.9871882722077903E-3</v>
      </c>
      <c r="N574" s="5">
        <f t="shared" si="80"/>
        <v>0</v>
      </c>
      <c r="O574" s="5">
        <f t="shared" si="81"/>
        <v>-1.0018643437596286E-2</v>
      </c>
      <c r="P574" s="5">
        <f t="shared" si="82"/>
        <v>-7.28322534282555E-3</v>
      </c>
      <c r="Q574" s="5">
        <f t="shared" si="83"/>
        <v>-7.9871912340910844E-3</v>
      </c>
      <c r="R574" s="5">
        <f t="shared" si="83"/>
        <v>1.8483852990740512E-3</v>
      </c>
      <c r="T574" s="7">
        <f t="shared" si="84"/>
        <v>116.65088411308091</v>
      </c>
      <c r="U574" s="4">
        <f t="shared" si="85"/>
        <v>-6.0912124996997941E-3</v>
      </c>
      <c r="V574" s="5">
        <f>T574/MAX($T$14:T574)-1</f>
        <v>-1.1527999446291126E-2</v>
      </c>
      <c r="Y574" s="3" t="s">
        <v>24</v>
      </c>
      <c r="Z574" s="3">
        <v>44349</v>
      </c>
      <c r="AA574" s="3">
        <v>12037561</v>
      </c>
      <c r="AD574" s="3"/>
    </row>
    <row r="575" spans="1:30" x14ac:dyDescent="0.25">
      <c r="A575" s="3">
        <v>44350</v>
      </c>
      <c r="B575">
        <v>9441462</v>
      </c>
      <c r="C575">
        <v>11973922</v>
      </c>
      <c r="D575">
        <v>11854303</v>
      </c>
      <c r="E575">
        <v>12951903</v>
      </c>
      <c r="F575">
        <v>10539593</v>
      </c>
      <c r="G575">
        <v>12383764</v>
      </c>
      <c r="H575">
        <v>12081042</v>
      </c>
      <c r="I575">
        <v>12037561</v>
      </c>
      <c r="K575" s="5">
        <f t="shared" si="77"/>
        <v>-1.3947635708104755E-3</v>
      </c>
      <c r="L575" s="5">
        <f t="shared" si="78"/>
        <v>-1.3907563242466781E-3</v>
      </c>
      <c r="M575" s="5">
        <f t="shared" si="79"/>
        <v>-1.2986829173194936E-3</v>
      </c>
      <c r="N575" s="5">
        <f t="shared" si="80"/>
        <v>0</v>
      </c>
      <c r="O575" s="5">
        <f t="shared" si="81"/>
        <v>-1.3947851087242613E-3</v>
      </c>
      <c r="P575" s="5">
        <f t="shared" si="82"/>
        <v>-1.3907737038536538E-3</v>
      </c>
      <c r="Q575" s="5">
        <f t="shared" si="83"/>
        <v>-1.2986957160070478E-3</v>
      </c>
      <c r="R575" s="5">
        <f t="shared" si="83"/>
        <v>0</v>
      </c>
      <c r="T575" s="7">
        <f t="shared" si="84"/>
        <v>116.53177689174801</v>
      </c>
      <c r="U575" s="4">
        <f t="shared" si="85"/>
        <v>-1.0210571676202013E-3</v>
      </c>
      <c r="V575" s="5">
        <f>T575/MAX($T$14:T575)-1</f>
        <v>-1.25372858674484E-2</v>
      </c>
      <c r="Y575" s="3" t="s">
        <v>24</v>
      </c>
      <c r="Z575" s="3">
        <v>44350</v>
      </c>
      <c r="AA575" s="3">
        <v>12037561</v>
      </c>
      <c r="AD575" s="3"/>
    </row>
    <row r="576" spans="1:30" x14ac:dyDescent="0.25">
      <c r="A576" s="3">
        <v>44351</v>
      </c>
      <c r="B576">
        <v>9441462</v>
      </c>
      <c r="C576">
        <v>11973922</v>
      </c>
      <c r="D576">
        <v>11854303</v>
      </c>
      <c r="E576">
        <v>12951903</v>
      </c>
      <c r="F576">
        <v>10539593</v>
      </c>
      <c r="G576">
        <v>12383764</v>
      </c>
      <c r="H576">
        <v>12081042</v>
      </c>
      <c r="I576">
        <v>12037561</v>
      </c>
      <c r="K576" s="5">
        <f t="shared" si="77"/>
        <v>0</v>
      </c>
      <c r="L576" s="5">
        <f t="shared" si="78"/>
        <v>0</v>
      </c>
      <c r="M576" s="5">
        <f t="shared" si="79"/>
        <v>0</v>
      </c>
      <c r="N576" s="5">
        <f t="shared" si="80"/>
        <v>0</v>
      </c>
      <c r="O576" s="5">
        <f t="shared" si="81"/>
        <v>0</v>
      </c>
      <c r="P576" s="5">
        <f t="shared" si="82"/>
        <v>0</v>
      </c>
      <c r="Q576" s="5">
        <f t="shared" si="83"/>
        <v>0</v>
      </c>
      <c r="R576" s="5">
        <f t="shared" si="83"/>
        <v>0</v>
      </c>
      <c r="T576" s="7">
        <f t="shared" si="84"/>
        <v>116.53177689174801</v>
      </c>
      <c r="U576" s="4">
        <f t="shared" si="85"/>
        <v>0</v>
      </c>
      <c r="V576" s="5">
        <f>T576/MAX($T$14:T576)-1</f>
        <v>-1.25372858674484E-2</v>
      </c>
      <c r="Y576" s="3" t="s">
        <v>24</v>
      </c>
      <c r="Z576" s="3">
        <v>44351</v>
      </c>
      <c r="AA576" s="3">
        <v>12037561</v>
      </c>
      <c r="AD576" s="3"/>
    </row>
    <row r="577" spans="1:30" x14ac:dyDescent="0.25">
      <c r="A577" s="3">
        <v>44354</v>
      </c>
      <c r="B577">
        <v>9441462</v>
      </c>
      <c r="C577">
        <v>11966856</v>
      </c>
      <c r="D577">
        <v>11854303</v>
      </c>
      <c r="E577">
        <v>12951903</v>
      </c>
      <c r="F577">
        <v>10539593</v>
      </c>
      <c r="G577">
        <v>12376457</v>
      </c>
      <c r="H577">
        <v>12081042</v>
      </c>
      <c r="I577">
        <v>12037561</v>
      </c>
      <c r="K577" s="5">
        <f t="shared" si="77"/>
        <v>0</v>
      </c>
      <c r="L577" s="5">
        <f t="shared" si="78"/>
        <v>-5.9011575321765708E-4</v>
      </c>
      <c r="M577" s="5">
        <f t="shared" si="79"/>
        <v>0</v>
      </c>
      <c r="N577" s="5">
        <f t="shared" si="80"/>
        <v>0</v>
      </c>
      <c r="O577" s="5">
        <f t="shared" si="81"/>
        <v>0</v>
      </c>
      <c r="P577" s="5">
        <f t="shared" si="82"/>
        <v>-5.9004677414720152E-4</v>
      </c>
      <c r="Q577" s="5">
        <f t="shared" si="83"/>
        <v>0</v>
      </c>
      <c r="R577" s="5">
        <f t="shared" si="83"/>
        <v>0</v>
      </c>
      <c r="T577" s="7">
        <f t="shared" si="84"/>
        <v>116.51458608720615</v>
      </c>
      <c r="U577" s="4">
        <f t="shared" si="85"/>
        <v>-1.4752031592060733E-4</v>
      </c>
      <c r="V577" s="5">
        <f>T577/MAX($T$14:T577)-1</f>
        <v>-1.2682956678996993E-2</v>
      </c>
      <c r="Y577" s="3" t="s">
        <v>24</v>
      </c>
      <c r="Z577" s="3">
        <v>44354</v>
      </c>
      <c r="AA577" s="3">
        <v>12037561</v>
      </c>
      <c r="AD577" s="3"/>
    </row>
    <row r="578" spans="1:30" x14ac:dyDescent="0.25">
      <c r="A578" s="3">
        <v>44355</v>
      </c>
      <c r="B578">
        <v>9422443</v>
      </c>
      <c r="C578">
        <v>11936158</v>
      </c>
      <c r="D578">
        <v>11854303</v>
      </c>
      <c r="E578">
        <v>12951903</v>
      </c>
      <c r="F578">
        <v>10518362</v>
      </c>
      <c r="G578">
        <v>12344708</v>
      </c>
      <c r="H578">
        <v>12081042</v>
      </c>
      <c r="I578">
        <v>12037561</v>
      </c>
      <c r="K578" s="5">
        <f t="shared" si="77"/>
        <v>-2.0144125983878602E-3</v>
      </c>
      <c r="L578" s="5">
        <f t="shared" si="78"/>
        <v>-2.5652518923934275E-3</v>
      </c>
      <c r="M578" s="5">
        <f t="shared" si="79"/>
        <v>0</v>
      </c>
      <c r="N578" s="5">
        <f t="shared" si="80"/>
        <v>0</v>
      </c>
      <c r="O578" s="5">
        <f t="shared" si="81"/>
        <v>-2.0144041615268726E-3</v>
      </c>
      <c r="P578" s="5">
        <f t="shared" si="82"/>
        <v>-2.5652737289839633E-3</v>
      </c>
      <c r="Q578" s="5">
        <f t="shared" si="83"/>
        <v>0</v>
      </c>
      <c r="R578" s="5">
        <f t="shared" si="83"/>
        <v>0</v>
      </c>
      <c r="T578" s="7">
        <f t="shared" si="84"/>
        <v>116.38118646390775</v>
      </c>
      <c r="U578" s="4">
        <f t="shared" si="85"/>
        <v>-1.1449177976615155E-3</v>
      </c>
      <c r="V578" s="5">
        <f>T578/MAX($T$14:T578)-1</f>
        <v>-1.3813353533829731E-2</v>
      </c>
      <c r="Y578" s="3" t="s">
        <v>24</v>
      </c>
      <c r="Z578" s="3">
        <v>44355</v>
      </c>
      <c r="AA578" s="3">
        <v>12037561</v>
      </c>
      <c r="AD578" s="3"/>
    </row>
    <row r="579" spans="1:30" x14ac:dyDescent="0.25">
      <c r="A579" s="3">
        <v>44356</v>
      </c>
      <c r="B579">
        <v>9435730</v>
      </c>
      <c r="C579">
        <v>11881603</v>
      </c>
      <c r="D579">
        <v>11829662</v>
      </c>
      <c r="E579">
        <v>12968752</v>
      </c>
      <c r="F579">
        <v>10533195</v>
      </c>
      <c r="G579">
        <v>12288286</v>
      </c>
      <c r="H579">
        <v>12055931</v>
      </c>
      <c r="I579">
        <v>12037561</v>
      </c>
      <c r="K579" s="5">
        <f t="shared" si="77"/>
        <v>1.4101438448606007E-3</v>
      </c>
      <c r="L579" s="5">
        <f t="shared" si="78"/>
        <v>-4.5705661738056902E-3</v>
      </c>
      <c r="M579" s="5">
        <f t="shared" si="79"/>
        <v>-2.0786544767752435E-3</v>
      </c>
      <c r="N579" s="5">
        <f t="shared" si="80"/>
        <v>1.3008899155591003E-3</v>
      </c>
      <c r="O579" s="5">
        <f t="shared" si="81"/>
        <v>1.4102005616463131E-3</v>
      </c>
      <c r="P579" s="5">
        <f t="shared" si="82"/>
        <v>-4.5705414822286849E-3</v>
      </c>
      <c r="Q579" s="5">
        <f t="shared" si="83"/>
        <v>-2.078545873774762E-3</v>
      </c>
      <c r="R579" s="5">
        <f t="shared" si="83"/>
        <v>0</v>
      </c>
      <c r="T579" s="7">
        <f t="shared" si="84"/>
        <v>116.24768162344888</v>
      </c>
      <c r="U579" s="4">
        <f t="shared" si="85"/>
        <v>-1.1471342105647958E-3</v>
      </c>
      <c r="V579" s="5">
        <f>T579/MAX($T$14:T579)-1</f>
        <v>-1.4944641973993145E-2</v>
      </c>
      <c r="Y579" s="3" t="s">
        <v>24</v>
      </c>
      <c r="Z579" s="3">
        <v>44356</v>
      </c>
      <c r="AA579" s="3">
        <v>12053220</v>
      </c>
      <c r="AD579" s="3"/>
    </row>
    <row r="580" spans="1:30" x14ac:dyDescent="0.25">
      <c r="A580" s="3">
        <v>44357</v>
      </c>
      <c r="B580">
        <v>9399622</v>
      </c>
      <c r="C580">
        <v>11803449</v>
      </c>
      <c r="D580">
        <v>11778339</v>
      </c>
      <c r="E580">
        <v>12909503</v>
      </c>
      <c r="F580">
        <v>10481473</v>
      </c>
      <c r="G580">
        <v>12257453</v>
      </c>
      <c r="H580">
        <v>12010621</v>
      </c>
      <c r="I580">
        <v>12053220</v>
      </c>
      <c r="K580" s="5">
        <f t="shared" si="77"/>
        <v>-3.8267309471551325E-3</v>
      </c>
      <c r="L580" s="5">
        <f t="shared" si="78"/>
        <v>-6.5777319777474696E-3</v>
      </c>
      <c r="M580" s="5">
        <f t="shared" si="79"/>
        <v>-4.3385009647781692E-3</v>
      </c>
      <c r="N580" s="5">
        <f t="shared" si="80"/>
        <v>-4.5685968858067971E-3</v>
      </c>
      <c r="O580" s="5">
        <f t="shared" si="81"/>
        <v>-4.9103809432939904E-3</v>
      </c>
      <c r="P580" s="5">
        <f t="shared" si="82"/>
        <v>-2.5091375640182711E-3</v>
      </c>
      <c r="Q580" s="5">
        <f t="shared" si="83"/>
        <v>-3.7583161350209782E-3</v>
      </c>
      <c r="R580" s="5">
        <f t="shared" si="83"/>
        <v>1.3008449136830968E-3</v>
      </c>
      <c r="T580" s="7">
        <f t="shared" si="84"/>
        <v>115.82354395769201</v>
      </c>
      <c r="U580" s="4">
        <f t="shared" si="85"/>
        <v>-3.6485688130172139E-3</v>
      </c>
      <c r="V580" s="5">
        <f>T580/MAX($T$14:T580)-1</f>
        <v>-1.8538684232382474E-2</v>
      </c>
      <c r="Y580" s="3" t="s">
        <v>24</v>
      </c>
      <c r="Z580" s="3">
        <v>44357</v>
      </c>
      <c r="AA580" s="3">
        <v>11998154</v>
      </c>
      <c r="AD580" s="3"/>
    </row>
    <row r="581" spans="1:30" x14ac:dyDescent="0.25">
      <c r="A581" s="3">
        <v>44358</v>
      </c>
      <c r="B581">
        <v>9378747</v>
      </c>
      <c r="C581">
        <v>11803449</v>
      </c>
      <c r="D581">
        <v>11778339</v>
      </c>
      <c r="E581">
        <v>12909503</v>
      </c>
      <c r="F581">
        <v>10483439</v>
      </c>
      <c r="G581">
        <v>12257453</v>
      </c>
      <c r="H581">
        <v>12010621</v>
      </c>
      <c r="I581">
        <v>11998154</v>
      </c>
      <c r="K581" s="5">
        <f t="shared" si="77"/>
        <v>-2.2208339867284543E-3</v>
      </c>
      <c r="L581" s="5">
        <f t="shared" si="78"/>
        <v>0</v>
      </c>
      <c r="M581" s="5">
        <f t="shared" si="79"/>
        <v>0</v>
      </c>
      <c r="N581" s="5">
        <f t="shared" si="80"/>
        <v>0</v>
      </c>
      <c r="O581" s="5">
        <f t="shared" si="81"/>
        <v>1.8756905637218324E-4</v>
      </c>
      <c r="P581" s="5">
        <f t="shared" si="82"/>
        <v>0</v>
      </c>
      <c r="Q581" s="5">
        <f t="shared" si="83"/>
        <v>0</v>
      </c>
      <c r="R581" s="5">
        <f t="shared" si="83"/>
        <v>-4.5685717177650353E-3</v>
      </c>
      <c r="T581" s="7">
        <f t="shared" si="84"/>
        <v>115.72796294304011</v>
      </c>
      <c r="U581" s="4">
        <f t="shared" si="85"/>
        <v>-8.252295810151633E-4</v>
      </c>
      <c r="V581" s="5">
        <f>T581/MAX($T$14:T581)-1</f>
        <v>-1.9348615142775971E-2</v>
      </c>
      <c r="Y581" s="3" t="s">
        <v>24</v>
      </c>
      <c r="Z581" s="3">
        <v>44358</v>
      </c>
      <c r="AA581" s="3">
        <v>11998154</v>
      </c>
      <c r="AD581" s="3"/>
    </row>
    <row r="582" spans="1:30" x14ac:dyDescent="0.25">
      <c r="A582" s="3">
        <v>44361</v>
      </c>
      <c r="B582">
        <v>9290333</v>
      </c>
      <c r="C582">
        <v>11767075</v>
      </c>
      <c r="D582">
        <v>11778339</v>
      </c>
      <c r="E582">
        <v>12909503</v>
      </c>
      <c r="F582">
        <v>10384611</v>
      </c>
      <c r="G582">
        <v>12219680</v>
      </c>
      <c r="H582">
        <v>12010621</v>
      </c>
      <c r="I582">
        <v>11998154</v>
      </c>
      <c r="K582" s="5">
        <f t="shared" si="77"/>
        <v>-9.4270588597815674E-3</v>
      </c>
      <c r="L582" s="5">
        <f t="shared" si="78"/>
        <v>-3.0816416455902162E-3</v>
      </c>
      <c r="M582" s="5">
        <f t="shared" si="79"/>
        <v>0</v>
      </c>
      <c r="N582" s="5">
        <f t="shared" si="80"/>
        <v>0</v>
      </c>
      <c r="O582" s="5">
        <f t="shared" si="81"/>
        <v>-9.4270591930758485E-3</v>
      </c>
      <c r="P582" s="5">
        <f t="shared" si="82"/>
        <v>-3.0816353120015627E-3</v>
      </c>
      <c r="Q582" s="5">
        <f t="shared" si="83"/>
        <v>0</v>
      </c>
      <c r="R582" s="5">
        <f t="shared" si="83"/>
        <v>0</v>
      </c>
      <c r="T582" s="7">
        <f t="shared" si="84"/>
        <v>115.36606142270253</v>
      </c>
      <c r="U582" s="4">
        <f t="shared" si="85"/>
        <v>-3.1271743763061494E-3</v>
      </c>
      <c r="V582" s="5">
        <f>T582/MAX($T$14:T582)-1</f>
        <v>-2.2415283025590593E-2</v>
      </c>
      <c r="Y582" s="3" t="s">
        <v>24</v>
      </c>
      <c r="Z582" s="3">
        <v>44361</v>
      </c>
      <c r="AA582" s="3">
        <v>11998154</v>
      </c>
      <c r="AD582" s="3"/>
    </row>
    <row r="583" spans="1:30" x14ac:dyDescent="0.25">
      <c r="A583" s="3">
        <v>44362</v>
      </c>
      <c r="B583">
        <v>9280691</v>
      </c>
      <c r="C583">
        <v>11772777</v>
      </c>
      <c r="D583">
        <v>11778339</v>
      </c>
      <c r="E583">
        <v>12909503</v>
      </c>
      <c r="F583">
        <v>10373833</v>
      </c>
      <c r="G583">
        <v>12225601</v>
      </c>
      <c r="H583">
        <v>12010621</v>
      </c>
      <c r="I583">
        <v>11998154</v>
      </c>
      <c r="K583" s="5">
        <f t="shared" si="77"/>
        <v>-1.0378530026856625E-3</v>
      </c>
      <c r="L583" s="5">
        <f t="shared" si="78"/>
        <v>4.8457241922905681E-4</v>
      </c>
      <c r="M583" s="5">
        <f t="shared" si="79"/>
        <v>0</v>
      </c>
      <c r="N583" s="5">
        <f t="shared" si="80"/>
        <v>0</v>
      </c>
      <c r="O583" s="5">
        <f t="shared" si="81"/>
        <v>-1.0378819196983358E-3</v>
      </c>
      <c r="P583" s="5">
        <f t="shared" si="82"/>
        <v>4.8454624016347481E-4</v>
      </c>
      <c r="Q583" s="5">
        <f t="shared" si="83"/>
        <v>0</v>
      </c>
      <c r="R583" s="5">
        <f t="shared" si="83"/>
        <v>0</v>
      </c>
      <c r="T583" s="7">
        <f t="shared" si="84"/>
        <v>115.35010317773157</v>
      </c>
      <c r="U583" s="4">
        <f t="shared" si="85"/>
        <v>-1.3832703287393333E-4</v>
      </c>
      <c r="V583" s="5">
        <f>T583/MAX($T$14:T583)-1</f>
        <v>-2.25505094188726E-2</v>
      </c>
      <c r="Y583" s="3" t="s">
        <v>24</v>
      </c>
      <c r="Z583" s="3">
        <v>44362</v>
      </c>
      <c r="AA583" s="3">
        <v>11998154</v>
      </c>
      <c r="AD583" s="3"/>
    </row>
    <row r="584" spans="1:30" x14ac:dyDescent="0.25">
      <c r="A584" s="3">
        <v>44363</v>
      </c>
      <c r="B584">
        <v>9296566</v>
      </c>
      <c r="C584">
        <v>11792915</v>
      </c>
      <c r="D584">
        <v>11789608</v>
      </c>
      <c r="E584">
        <v>12903096</v>
      </c>
      <c r="F584">
        <v>10391578</v>
      </c>
      <c r="G584">
        <v>12246513</v>
      </c>
      <c r="H584">
        <v>12022112</v>
      </c>
      <c r="I584">
        <v>11998154</v>
      </c>
      <c r="K584" s="5">
        <f t="shared" si="77"/>
        <v>1.7105407345208157E-3</v>
      </c>
      <c r="L584" s="5">
        <f t="shared" si="78"/>
        <v>1.7105564812787133E-3</v>
      </c>
      <c r="M584" s="5">
        <f t="shared" si="79"/>
        <v>9.567562964523102E-4</v>
      </c>
      <c r="N584" s="5">
        <f t="shared" si="80"/>
        <v>-4.9630105822040527E-4</v>
      </c>
      <c r="O584" s="5">
        <f t="shared" si="81"/>
        <v>1.7105538521777763E-3</v>
      </c>
      <c r="P584" s="5">
        <f t="shared" si="82"/>
        <v>1.7105089557560849E-3</v>
      </c>
      <c r="Q584" s="5">
        <f t="shared" si="83"/>
        <v>9.5673654176575695E-4</v>
      </c>
      <c r="R584" s="5">
        <f t="shared" si="83"/>
        <v>0</v>
      </c>
      <c r="T584" s="7">
        <f t="shared" si="84"/>
        <v>115.46919281307427</v>
      </c>
      <c r="U584" s="4">
        <f t="shared" si="85"/>
        <v>1.0324189754663815E-3</v>
      </c>
      <c r="V584" s="5">
        <f>T584/MAX($T$14:T584)-1</f>
        <v>-2.1541372017236604E-2</v>
      </c>
      <c r="Y584" s="3" t="s">
        <v>24</v>
      </c>
      <c r="Z584" s="3">
        <v>44363</v>
      </c>
      <c r="AA584" s="3">
        <v>11992199</v>
      </c>
      <c r="AD584" s="3"/>
    </row>
    <row r="585" spans="1:30" x14ac:dyDescent="0.25">
      <c r="A585" s="3">
        <v>44364</v>
      </c>
      <c r="B585">
        <v>9366886</v>
      </c>
      <c r="C585">
        <v>11823338</v>
      </c>
      <c r="D585">
        <v>11833171</v>
      </c>
      <c r="E585">
        <v>12939292</v>
      </c>
      <c r="F585">
        <v>10446469</v>
      </c>
      <c r="G585">
        <v>12316805</v>
      </c>
      <c r="H585">
        <v>12066534</v>
      </c>
      <c r="I585">
        <v>11992199</v>
      </c>
      <c r="K585" s="5">
        <f t="shared" si="77"/>
        <v>7.5640833400203444E-3</v>
      </c>
      <c r="L585" s="5">
        <f t="shared" si="78"/>
        <v>2.5797692936817551E-3</v>
      </c>
      <c r="M585" s="5">
        <f t="shared" si="79"/>
        <v>3.6950337958649992E-3</v>
      </c>
      <c r="N585" s="5">
        <f t="shared" si="80"/>
        <v>2.8052182204953979E-3</v>
      </c>
      <c r="O585" s="5">
        <f t="shared" si="81"/>
        <v>5.2822583827019098E-3</v>
      </c>
      <c r="P585" s="5">
        <f t="shared" si="82"/>
        <v>5.7397562881777997E-3</v>
      </c>
      <c r="Q585" s="5">
        <f t="shared" si="83"/>
        <v>3.6950246346065807E-3</v>
      </c>
      <c r="R585" s="5">
        <f t="shared" si="83"/>
        <v>-4.9632635153706861E-4</v>
      </c>
      <c r="T585" s="7">
        <f t="shared" si="84"/>
        <v>115.91468475995653</v>
      </c>
      <c r="U585" s="4">
        <f t="shared" si="85"/>
        <v>3.8581022005014648E-3</v>
      </c>
      <c r="V585" s="5">
        <f>T585/MAX($T$14:T585)-1</f>
        <v>-1.7766378631516644E-2</v>
      </c>
      <c r="Y585" s="3" t="s">
        <v>24</v>
      </c>
      <c r="Z585" s="3">
        <v>44364</v>
      </c>
      <c r="AA585" s="3">
        <v>12025841</v>
      </c>
      <c r="AD585" s="3"/>
    </row>
    <row r="586" spans="1:30" x14ac:dyDescent="0.25">
      <c r="A586" s="3">
        <v>44365</v>
      </c>
      <c r="B586">
        <v>9304078</v>
      </c>
      <c r="C586">
        <v>11736255</v>
      </c>
      <c r="D586">
        <v>11751689</v>
      </c>
      <c r="E586">
        <v>12856442</v>
      </c>
      <c r="F586">
        <v>10383476</v>
      </c>
      <c r="G586">
        <v>12229253</v>
      </c>
      <c r="H586">
        <v>11983446</v>
      </c>
      <c r="I586">
        <v>12025841</v>
      </c>
      <c r="K586" s="5">
        <f t="shared" si="77"/>
        <v>-6.7053234127115724E-3</v>
      </c>
      <c r="L586" s="5">
        <f t="shared" si="78"/>
        <v>-7.3653480937447835E-3</v>
      </c>
      <c r="M586" s="5">
        <f t="shared" si="79"/>
        <v>-6.8858972797739559E-3</v>
      </c>
      <c r="N586" s="5">
        <f t="shared" si="80"/>
        <v>-6.4029778445373609E-3</v>
      </c>
      <c r="O586" s="5">
        <f t="shared" si="81"/>
        <v>-6.0300758083903228E-3</v>
      </c>
      <c r="P586" s="5">
        <f t="shared" si="82"/>
        <v>-7.1083369429003618E-3</v>
      </c>
      <c r="Q586" s="5">
        <f t="shared" si="83"/>
        <v>-6.8858215623475161E-3</v>
      </c>
      <c r="R586" s="5">
        <f t="shared" si="83"/>
        <v>2.8053236941782966E-3</v>
      </c>
      <c r="T586" s="7">
        <f t="shared" si="84"/>
        <v>115.26877253255087</v>
      </c>
      <c r="U586" s="4">
        <f t="shared" si="85"/>
        <v>-5.5723071562784471E-3</v>
      </c>
      <c r="V586" s="5">
        <f>T586/MAX($T$14:T586)-1</f>
        <v>-2.3239686069005505E-2</v>
      </c>
      <c r="Y586" s="3" t="s">
        <v>24</v>
      </c>
      <c r="Z586" s="3">
        <v>44365</v>
      </c>
      <c r="AA586" s="3">
        <v>11948839</v>
      </c>
      <c r="AD586" s="3"/>
    </row>
    <row r="587" spans="1:30" x14ac:dyDescent="0.25">
      <c r="A587" s="3">
        <v>44368</v>
      </c>
      <c r="B587">
        <v>9371965</v>
      </c>
      <c r="C587">
        <v>11899916</v>
      </c>
      <c r="D587">
        <v>11887108</v>
      </c>
      <c r="E587">
        <v>13007183</v>
      </c>
      <c r="F587">
        <v>10459239</v>
      </c>
      <c r="G587">
        <v>12399789</v>
      </c>
      <c r="H587">
        <v>12121535</v>
      </c>
      <c r="I587">
        <v>11948839</v>
      </c>
      <c r="K587" s="5">
        <f t="shared" si="77"/>
        <v>7.2964779530009238E-3</v>
      </c>
      <c r="L587" s="5">
        <f t="shared" si="78"/>
        <v>1.3944908320413951E-2</v>
      </c>
      <c r="M587" s="5">
        <f t="shared" si="79"/>
        <v>1.1523364854192364E-2</v>
      </c>
      <c r="N587" s="5">
        <f t="shared" si="80"/>
        <v>1.1724939139460266E-2</v>
      </c>
      <c r="O587" s="5">
        <f t="shared" si="81"/>
        <v>7.2964968571218591E-3</v>
      </c>
      <c r="P587" s="5">
        <f t="shared" si="82"/>
        <v>1.3944923700572653E-2</v>
      </c>
      <c r="Q587" s="5">
        <f t="shared" si="83"/>
        <v>1.1523313077056452E-2</v>
      </c>
      <c r="R587" s="5">
        <f t="shared" si="83"/>
        <v>-6.4030449097073339E-3</v>
      </c>
      <c r="T587" s="7">
        <f t="shared" si="84"/>
        <v>116.28964146863328</v>
      </c>
      <c r="U587" s="4">
        <f t="shared" si="85"/>
        <v>8.856422374013892E-3</v>
      </c>
      <c r="V587" s="5">
        <f>T587/MAX($T$14:T587)-1</f>
        <v>-1.4589084170658073E-2</v>
      </c>
      <c r="Y587" s="3" t="s">
        <v>24</v>
      </c>
      <c r="Z587" s="3">
        <v>44368</v>
      </c>
      <c r="AA587" s="3">
        <v>12088939</v>
      </c>
      <c r="AD587" s="3"/>
    </row>
    <row r="588" spans="1:30" x14ac:dyDescent="0.25">
      <c r="A588" s="3">
        <v>44369</v>
      </c>
      <c r="B588">
        <v>9367800</v>
      </c>
      <c r="C588">
        <v>11882476</v>
      </c>
      <c r="D588">
        <v>11953434</v>
      </c>
      <c r="E588">
        <v>13061878</v>
      </c>
      <c r="F588">
        <v>10454590</v>
      </c>
      <c r="G588">
        <v>12381616</v>
      </c>
      <c r="H588">
        <v>12189169</v>
      </c>
      <c r="I588">
        <v>12088939</v>
      </c>
      <c r="K588" s="5">
        <f t="shared" si="77"/>
        <v>-4.4441053717125811E-4</v>
      </c>
      <c r="L588" s="5">
        <f t="shared" si="78"/>
        <v>-1.465556563592596E-3</v>
      </c>
      <c r="M588" s="5">
        <f t="shared" si="79"/>
        <v>5.5796582314218135E-3</v>
      </c>
      <c r="N588" s="5">
        <f t="shared" si="80"/>
        <v>4.2049842767646339E-3</v>
      </c>
      <c r="O588" s="5">
        <f t="shared" si="81"/>
        <v>-4.4448740486757732E-4</v>
      </c>
      <c r="P588" s="5">
        <f t="shared" si="82"/>
        <v>-1.465589454788252E-3</v>
      </c>
      <c r="Q588" s="5">
        <f t="shared" si="83"/>
        <v>5.5796563719034964E-3</v>
      </c>
      <c r="R588" s="5">
        <f t="shared" si="83"/>
        <v>1.1724988511436107E-2</v>
      </c>
      <c r="T588" s="7">
        <f t="shared" si="84"/>
        <v>116.62788796561448</v>
      </c>
      <c r="U588" s="4">
        <f t="shared" si="85"/>
        <v>2.908655428888296E-3</v>
      </c>
      <c r="V588" s="5">
        <f>T588/MAX($T$14:T588)-1</f>
        <v>-1.172286336064543E-2</v>
      </c>
      <c r="Y588" s="3" t="s">
        <v>24</v>
      </c>
      <c r="Z588" s="3">
        <v>44369</v>
      </c>
      <c r="AA588" s="3">
        <v>12139772</v>
      </c>
      <c r="AD588" s="3"/>
    </row>
    <row r="589" spans="1:30" x14ac:dyDescent="0.25">
      <c r="A589" s="3">
        <v>44370</v>
      </c>
      <c r="B589">
        <v>9396918</v>
      </c>
      <c r="C589">
        <v>11980681</v>
      </c>
      <c r="D589">
        <v>11960716</v>
      </c>
      <c r="E589">
        <v>13063044</v>
      </c>
      <c r="F589">
        <v>10487087</v>
      </c>
      <c r="G589">
        <v>12483946</v>
      </c>
      <c r="H589">
        <v>12196595</v>
      </c>
      <c r="I589">
        <v>12139772</v>
      </c>
      <c r="K589" s="5">
        <f t="shared" si="77"/>
        <v>3.1083071799142825E-3</v>
      </c>
      <c r="L589" s="5">
        <f t="shared" si="78"/>
        <v>8.2646916349757849E-3</v>
      </c>
      <c r="M589" s="5">
        <f t="shared" si="79"/>
        <v>6.0919732354736134E-4</v>
      </c>
      <c r="N589" s="5">
        <f t="shared" si="80"/>
        <v>8.9267408561077843E-5</v>
      </c>
      <c r="O589" s="5">
        <f t="shared" si="81"/>
        <v>3.1083954511845757E-3</v>
      </c>
      <c r="P589" s="5">
        <f t="shared" si="82"/>
        <v>8.2646723981747439E-3</v>
      </c>
      <c r="Q589" s="5">
        <f t="shared" si="83"/>
        <v>6.0922939045315871E-4</v>
      </c>
      <c r="R589" s="5">
        <f t="shared" si="83"/>
        <v>4.2049182314509714E-3</v>
      </c>
      <c r="T589" s="7">
        <f t="shared" si="84"/>
        <v>117.03985672193923</v>
      </c>
      <c r="U589" s="4">
        <f t="shared" si="85"/>
        <v>3.5323348772827445E-3</v>
      </c>
      <c r="V589" s="5">
        <f>T589/MAX($T$14:T589)-1</f>
        <v>-8.2319375624732016E-3</v>
      </c>
      <c r="Y589" s="3" t="s">
        <v>24</v>
      </c>
      <c r="Z589" s="3">
        <v>44370</v>
      </c>
      <c r="AA589" s="3">
        <v>12140857</v>
      </c>
      <c r="AD589" s="3"/>
    </row>
    <row r="590" spans="1:30" x14ac:dyDescent="0.25">
      <c r="A590" s="3">
        <v>44371</v>
      </c>
      <c r="B590">
        <v>9352021</v>
      </c>
      <c r="C590">
        <v>11881943</v>
      </c>
      <c r="D590">
        <v>11850378</v>
      </c>
      <c r="E590">
        <v>12941716</v>
      </c>
      <c r="F590">
        <v>10452375</v>
      </c>
      <c r="G590">
        <v>12438197</v>
      </c>
      <c r="H590">
        <v>12151803</v>
      </c>
      <c r="I590">
        <v>12140857</v>
      </c>
      <c r="K590" s="5">
        <f t="shared" si="77"/>
        <v>-4.7778431183500558E-3</v>
      </c>
      <c r="L590" s="5">
        <f t="shared" si="78"/>
        <v>-8.241434689730931E-3</v>
      </c>
      <c r="M590" s="5">
        <f t="shared" si="79"/>
        <v>-9.2250330164180827E-3</v>
      </c>
      <c r="N590" s="5">
        <f t="shared" si="80"/>
        <v>-9.2878811401079231E-3</v>
      </c>
      <c r="O590" s="5">
        <f t="shared" si="81"/>
        <v>-3.3099754011767235E-3</v>
      </c>
      <c r="P590" s="5">
        <f t="shared" si="82"/>
        <v>-3.6646265531747879E-3</v>
      </c>
      <c r="Q590" s="5">
        <f t="shared" si="83"/>
        <v>-3.6725003986768368E-3</v>
      </c>
      <c r="R590" s="5">
        <f t="shared" si="83"/>
        <v>8.9375648900213989E-5</v>
      </c>
      <c r="T590" s="7">
        <f t="shared" si="84"/>
        <v>116.42408196563588</v>
      </c>
      <c r="U590" s="4">
        <f t="shared" si="85"/>
        <v>-5.2612398335918908E-3</v>
      </c>
      <c r="V590" s="5">
        <f>T590/MAX($T$14:T590)-1</f>
        <v>-1.3449867198253806E-2</v>
      </c>
      <c r="Y590" s="3" t="s">
        <v>24</v>
      </c>
      <c r="Z590" s="3">
        <v>44371</v>
      </c>
      <c r="AA590" s="3">
        <v>12099519</v>
      </c>
      <c r="AD590" s="3"/>
    </row>
    <row r="591" spans="1:30" x14ac:dyDescent="0.25">
      <c r="A591" s="3">
        <v>44372</v>
      </c>
      <c r="B591">
        <v>9352021</v>
      </c>
      <c r="C591">
        <v>11881943</v>
      </c>
      <c r="D591">
        <v>11850378</v>
      </c>
      <c r="E591">
        <v>12941716</v>
      </c>
      <c r="F591">
        <v>10452375</v>
      </c>
      <c r="G591">
        <v>12438197</v>
      </c>
      <c r="H591">
        <v>12151803</v>
      </c>
      <c r="I591">
        <v>12099519</v>
      </c>
      <c r="K591" s="5">
        <f t="shared" si="77"/>
        <v>0</v>
      </c>
      <c r="L591" s="5">
        <f t="shared" si="78"/>
        <v>0</v>
      </c>
      <c r="M591" s="5">
        <f t="shared" si="79"/>
        <v>0</v>
      </c>
      <c r="N591" s="5">
        <f t="shared" si="80"/>
        <v>0</v>
      </c>
      <c r="O591" s="5">
        <f t="shared" si="81"/>
        <v>0</v>
      </c>
      <c r="P591" s="5">
        <f t="shared" si="82"/>
        <v>0</v>
      </c>
      <c r="Q591" s="5">
        <f t="shared" si="83"/>
        <v>0</v>
      </c>
      <c r="R591" s="5">
        <f t="shared" si="83"/>
        <v>-3.4048667239883201E-3</v>
      </c>
      <c r="T591" s="7">
        <f t="shared" si="84"/>
        <v>116.37453090531642</v>
      </c>
      <c r="U591" s="4">
        <f t="shared" si="85"/>
        <v>-4.2560834049854002E-4</v>
      </c>
      <c r="V591" s="5">
        <f>T591/MAX($T$14:T591)-1</f>
        <v>-1.386975116309408E-2</v>
      </c>
      <c r="Y591" s="3" t="s">
        <v>24</v>
      </c>
      <c r="Z591" s="3">
        <v>44372</v>
      </c>
      <c r="AA591" s="3">
        <v>12099519</v>
      </c>
      <c r="AD591" s="3"/>
    </row>
    <row r="592" spans="1:30" x14ac:dyDescent="0.25">
      <c r="A592" s="3">
        <v>44375</v>
      </c>
      <c r="B592">
        <v>9350389</v>
      </c>
      <c r="C592">
        <v>11874121</v>
      </c>
      <c r="D592">
        <v>11851555</v>
      </c>
      <c r="E592">
        <v>12931668</v>
      </c>
      <c r="F592">
        <v>10450550</v>
      </c>
      <c r="G592">
        <v>12430009</v>
      </c>
      <c r="H592">
        <v>12153010</v>
      </c>
      <c r="I592">
        <v>12099519</v>
      </c>
      <c r="K592" s="5">
        <f t="shared" ref="K592:K655" si="86">B592/B591-1</f>
        <v>-1.7450773474525505E-4</v>
      </c>
      <c r="L592" s="5">
        <f t="shared" ref="L592:L655" si="87">C592/C591-1</f>
        <v>-6.5830984040238238E-4</v>
      </c>
      <c r="M592" s="5">
        <f t="shared" ref="M592:M655" si="88">D592/D591-1</f>
        <v>9.9321726277468159E-5</v>
      </c>
      <c r="N592" s="5">
        <f t="shared" ref="N592:N655" si="89">E592/E591-1</f>
        <v>-7.7640399464795617E-4</v>
      </c>
      <c r="O592" s="5">
        <f t="shared" ref="O592:O655" si="90">F592/F591-1</f>
        <v>-1.7460146617398475E-4</v>
      </c>
      <c r="P592" s="5">
        <f t="shared" ref="P592:P655" si="91">G592/G591-1</f>
        <v>-6.5829476732037762E-4</v>
      </c>
      <c r="Q592" s="5">
        <f t="shared" ref="Q592:R655" si="92">H592/H591-1</f>
        <v>9.932682417579386E-5</v>
      </c>
      <c r="R592" s="5">
        <f t="shared" si="92"/>
        <v>0</v>
      </c>
      <c r="T592" s="7">
        <f t="shared" si="84"/>
        <v>116.341895570079</v>
      </c>
      <c r="U592" s="4">
        <f t="shared" si="85"/>
        <v>-2.8043365660458675E-4</v>
      </c>
      <c r="V592" s="5">
        <f>T592/MAX($T$14:T592)-1</f>
        <v>-1.4146295274663823E-2</v>
      </c>
      <c r="Y592" s="3" t="s">
        <v>24</v>
      </c>
      <c r="Z592" s="3">
        <v>44375</v>
      </c>
      <c r="AA592" s="3">
        <v>12090125</v>
      </c>
      <c r="AD592" s="3"/>
    </row>
    <row r="593" spans="1:30" x14ac:dyDescent="0.25">
      <c r="A593" s="3">
        <v>44376</v>
      </c>
      <c r="B593">
        <v>9341844</v>
      </c>
      <c r="C593">
        <v>11863585</v>
      </c>
      <c r="D593">
        <v>11854540</v>
      </c>
      <c r="E593">
        <v>12933896</v>
      </c>
      <c r="F593">
        <v>10441001</v>
      </c>
      <c r="G593">
        <v>12418980</v>
      </c>
      <c r="H593">
        <v>12156072</v>
      </c>
      <c r="I593">
        <v>12090125</v>
      </c>
      <c r="K593" s="5">
        <f t="shared" si="86"/>
        <v>-9.1386572259188892E-4</v>
      </c>
      <c r="L593" s="5">
        <f t="shared" si="87"/>
        <v>-8.873077847193489E-4</v>
      </c>
      <c r="M593" s="5">
        <f t="shared" si="88"/>
        <v>2.5186568344826021E-4</v>
      </c>
      <c r="N593" s="5">
        <f t="shared" si="89"/>
        <v>1.7229022582387898E-4</v>
      </c>
      <c r="O593" s="5">
        <f t="shared" si="90"/>
        <v>-9.1373181315812513E-4</v>
      </c>
      <c r="P593" s="5">
        <f t="shared" si="91"/>
        <v>-8.8728817493211043E-4</v>
      </c>
      <c r="Q593" s="5">
        <f t="shared" si="92"/>
        <v>2.5195404266109556E-4</v>
      </c>
      <c r="R593" s="5">
        <f t="shared" si="92"/>
        <v>-7.7639449964916896E-4</v>
      </c>
      <c r="T593" s="7">
        <f t="shared" si="84"/>
        <v>116.28805140584863</v>
      </c>
      <c r="U593" s="4">
        <f t="shared" si="85"/>
        <v>-4.6280975538967595E-4</v>
      </c>
      <c r="V593" s="5">
        <f>T593/MAX($T$14:T593)-1</f>
        <v>-1.4602557986597819E-2</v>
      </c>
      <c r="Y593" s="3" t="s">
        <v>24</v>
      </c>
      <c r="Z593" s="3">
        <v>44376</v>
      </c>
      <c r="AA593" s="3">
        <v>12092208</v>
      </c>
      <c r="AD593" s="3"/>
    </row>
    <row r="594" spans="1:30" x14ac:dyDescent="0.25">
      <c r="A594" s="3">
        <v>44377</v>
      </c>
      <c r="B594">
        <v>9256657</v>
      </c>
      <c r="C594">
        <v>11804960</v>
      </c>
      <c r="D594">
        <v>11808870</v>
      </c>
      <c r="E594">
        <v>12927040</v>
      </c>
      <c r="F594">
        <v>10345790</v>
      </c>
      <c r="G594">
        <v>12357611</v>
      </c>
      <c r="H594">
        <v>12109240</v>
      </c>
      <c r="I594">
        <v>12092208</v>
      </c>
      <c r="K594" s="5">
        <f t="shared" si="86"/>
        <v>-9.1188634706381722E-3</v>
      </c>
      <c r="L594" s="5">
        <f t="shared" si="87"/>
        <v>-4.94159227585933E-3</v>
      </c>
      <c r="M594" s="5">
        <f t="shared" si="88"/>
        <v>-3.8525324474842915E-3</v>
      </c>
      <c r="N594" s="5">
        <f t="shared" si="89"/>
        <v>-5.3008003156973516E-4</v>
      </c>
      <c r="O594" s="5">
        <f t="shared" si="90"/>
        <v>-9.1189532497889525E-3</v>
      </c>
      <c r="P594" s="5">
        <f t="shared" si="91"/>
        <v>-4.941549144937829E-3</v>
      </c>
      <c r="Q594" s="5">
        <f t="shared" si="92"/>
        <v>-3.8525602678233239E-3</v>
      </c>
      <c r="R594" s="5">
        <f t="shared" si="92"/>
        <v>1.7228936838953324E-4</v>
      </c>
      <c r="T594" s="7">
        <f t="shared" si="84"/>
        <v>115.76208285301047</v>
      </c>
      <c r="U594" s="4">
        <f t="shared" si="85"/>
        <v>-4.5229801899640126E-3</v>
      </c>
      <c r="V594" s="5">
        <f>T594/MAX($T$14:T594)-1</f>
        <v>-1.9059491096065639E-2</v>
      </c>
      <c r="Y594" s="3" t="s">
        <v>24</v>
      </c>
      <c r="Z594" s="3">
        <v>44377</v>
      </c>
      <c r="AA594" s="3">
        <v>12085798</v>
      </c>
      <c r="AD594" s="3"/>
    </row>
    <row r="595" spans="1:30" x14ac:dyDescent="0.25">
      <c r="A595" s="3">
        <v>44378</v>
      </c>
      <c r="B595">
        <v>9236514</v>
      </c>
      <c r="C595">
        <v>11783582</v>
      </c>
      <c r="D595">
        <v>11788610</v>
      </c>
      <c r="E595">
        <v>12915328</v>
      </c>
      <c r="F595">
        <v>10338726</v>
      </c>
      <c r="G595">
        <v>12347346</v>
      </c>
      <c r="H595">
        <v>12105102</v>
      </c>
      <c r="I595">
        <v>12085798</v>
      </c>
      <c r="K595" s="5">
        <f t="shared" si="86"/>
        <v>-2.1760555673608906E-3</v>
      </c>
      <c r="L595" s="5">
        <f t="shared" si="87"/>
        <v>-1.8109337092205857E-3</v>
      </c>
      <c r="M595" s="5">
        <f t="shared" si="88"/>
        <v>-1.7156595000199504E-3</v>
      </c>
      <c r="N595" s="5">
        <f t="shared" si="89"/>
        <v>-9.0600787187167242E-4</v>
      </c>
      <c r="O595" s="5">
        <f t="shared" si="90"/>
        <v>-6.8278981112124271E-4</v>
      </c>
      <c r="P595" s="5">
        <f t="shared" si="91"/>
        <v>-8.3066217248628504E-4</v>
      </c>
      <c r="Q595" s="5">
        <f t="shared" si="92"/>
        <v>-3.4172251933239917E-4</v>
      </c>
      <c r="R595" s="5">
        <f t="shared" si="92"/>
        <v>-5.3009342876009224E-4</v>
      </c>
      <c r="T595" s="7">
        <f t="shared" si="84"/>
        <v>115.63193842270751</v>
      </c>
      <c r="U595" s="4">
        <f t="shared" si="85"/>
        <v>-1.1242405725216398E-3</v>
      </c>
      <c r="V595" s="5">
        <f>T595/MAX($T$14:T595)-1</f>
        <v>-2.0162304215405435E-2</v>
      </c>
      <c r="Y595" s="3" t="s">
        <v>24</v>
      </c>
      <c r="Z595" s="3">
        <v>44378</v>
      </c>
      <c r="AA595" s="3">
        <v>12074848</v>
      </c>
      <c r="AD595" s="3"/>
    </row>
    <row r="596" spans="1:30" x14ac:dyDescent="0.25">
      <c r="A596" s="3">
        <v>44379</v>
      </c>
      <c r="B596">
        <v>9212037</v>
      </c>
      <c r="C596">
        <v>11783582</v>
      </c>
      <c r="D596">
        <v>11788610</v>
      </c>
      <c r="E596">
        <v>12915328</v>
      </c>
      <c r="F596">
        <v>10311327</v>
      </c>
      <c r="G596">
        <v>12347346</v>
      </c>
      <c r="H596">
        <v>12105102</v>
      </c>
      <c r="I596">
        <v>12074848</v>
      </c>
      <c r="K596" s="5">
        <f t="shared" si="86"/>
        <v>-2.6500257564704421E-3</v>
      </c>
      <c r="L596" s="5">
        <f t="shared" si="87"/>
        <v>0</v>
      </c>
      <c r="M596" s="5">
        <f t="shared" si="88"/>
        <v>0</v>
      </c>
      <c r="N596" s="5">
        <f t="shared" si="89"/>
        <v>0</v>
      </c>
      <c r="O596" s="5">
        <f t="shared" si="90"/>
        <v>-2.6501331015059693E-3</v>
      </c>
      <c r="P596" s="5">
        <f t="shared" si="91"/>
        <v>0</v>
      </c>
      <c r="Q596" s="5">
        <f t="shared" si="92"/>
        <v>0</v>
      </c>
      <c r="R596" s="5">
        <f t="shared" si="92"/>
        <v>-9.0602209303847214E-4</v>
      </c>
      <c r="T596" s="7">
        <f t="shared" si="84"/>
        <v>115.54223433101151</v>
      </c>
      <c r="U596" s="4">
        <f t="shared" si="85"/>
        <v>-7.7577261887686044E-4</v>
      </c>
      <c r="V596" s="5">
        <f>T596/MAX($T$14:T596)-1</f>
        <v>-2.0922435470738465E-2</v>
      </c>
      <c r="Y596" s="3" t="s">
        <v>24</v>
      </c>
      <c r="Z596" s="3">
        <v>44379</v>
      </c>
      <c r="AA596" s="3">
        <v>12074848</v>
      </c>
      <c r="AD596" s="3"/>
    </row>
    <row r="597" spans="1:30" x14ac:dyDescent="0.25">
      <c r="A597" s="3">
        <v>44382</v>
      </c>
      <c r="B597">
        <v>9205114</v>
      </c>
      <c r="C597">
        <v>11787217</v>
      </c>
      <c r="D597">
        <v>11788610</v>
      </c>
      <c r="E597">
        <v>12915328</v>
      </c>
      <c r="F597">
        <v>10303578</v>
      </c>
      <c r="G597">
        <v>12351156</v>
      </c>
      <c r="H597">
        <v>12105102</v>
      </c>
      <c r="I597">
        <v>12074848</v>
      </c>
      <c r="K597" s="5">
        <f t="shared" si="86"/>
        <v>-7.5151673837181576E-4</v>
      </c>
      <c r="L597" s="5">
        <f t="shared" si="87"/>
        <v>3.0848005300931902E-4</v>
      </c>
      <c r="M597" s="5">
        <f t="shared" si="88"/>
        <v>0</v>
      </c>
      <c r="N597" s="5">
        <f t="shared" si="89"/>
        <v>0</v>
      </c>
      <c r="O597" s="5">
        <f t="shared" si="90"/>
        <v>-7.5150366194376428E-4</v>
      </c>
      <c r="P597" s="5">
        <f t="shared" si="91"/>
        <v>3.0856833525194638E-4</v>
      </c>
      <c r="Q597" s="5">
        <f t="shared" si="92"/>
        <v>0</v>
      </c>
      <c r="R597" s="5">
        <f t="shared" si="92"/>
        <v>0</v>
      </c>
      <c r="T597" s="7">
        <f t="shared" si="84"/>
        <v>115.52943843278308</v>
      </c>
      <c r="U597" s="4">
        <f t="shared" si="85"/>
        <v>-1.1074650150678933E-4</v>
      </c>
      <c r="V597" s="5">
        <f>T597/MAX($T$14:T597)-1</f>
        <v>-2.1030864885713818E-2</v>
      </c>
      <c r="Y597" s="3" t="s">
        <v>24</v>
      </c>
      <c r="Z597" s="3">
        <v>44382</v>
      </c>
      <c r="AA597" s="3">
        <v>12074848</v>
      </c>
      <c r="AD597" s="3"/>
    </row>
    <row r="598" spans="1:30" x14ac:dyDescent="0.25">
      <c r="A598" s="3">
        <v>44383</v>
      </c>
      <c r="B598">
        <v>9160164</v>
      </c>
      <c r="C598">
        <v>11741715</v>
      </c>
      <c r="D598">
        <v>11717414</v>
      </c>
      <c r="E598">
        <v>12869594</v>
      </c>
      <c r="F598">
        <v>10253264</v>
      </c>
      <c r="G598">
        <v>12303477</v>
      </c>
      <c r="H598">
        <v>12031994</v>
      </c>
      <c r="I598">
        <v>12074848</v>
      </c>
      <c r="K598" s="5">
        <f t="shared" si="86"/>
        <v>-4.8831551678772955E-3</v>
      </c>
      <c r="L598" s="5">
        <f t="shared" si="87"/>
        <v>-3.8602835597240093E-3</v>
      </c>
      <c r="M598" s="5">
        <f t="shared" si="88"/>
        <v>-6.0393888677291452E-3</v>
      </c>
      <c r="N598" s="5">
        <f t="shared" si="89"/>
        <v>-3.5410637654731403E-3</v>
      </c>
      <c r="O598" s="5">
        <f t="shared" si="90"/>
        <v>-4.8831580641209849E-3</v>
      </c>
      <c r="P598" s="5">
        <f t="shared" si="91"/>
        <v>-3.8602864379657653E-3</v>
      </c>
      <c r="Q598" s="5">
        <f t="shared" si="92"/>
        <v>-6.0394369250255098E-3</v>
      </c>
      <c r="R598" s="5">
        <f t="shared" si="92"/>
        <v>0</v>
      </c>
      <c r="T598" s="7">
        <f t="shared" si="84"/>
        <v>115.05133757421937</v>
      </c>
      <c r="U598" s="4">
        <f t="shared" si="85"/>
        <v>-4.1383465984894813E-3</v>
      </c>
      <c r="V598" s="5">
        <f>T598/MAX($T$14:T598)-1</f>
        <v>-2.5082178476040218E-2</v>
      </c>
      <c r="Y598" s="3" t="s">
        <v>24</v>
      </c>
      <c r="Z598" s="3">
        <v>44383</v>
      </c>
      <c r="AA598" s="3">
        <v>12032090</v>
      </c>
      <c r="AD598" s="3"/>
    </row>
    <row r="599" spans="1:30" x14ac:dyDescent="0.25">
      <c r="A599" s="3">
        <v>44384</v>
      </c>
      <c r="B599">
        <v>9183856</v>
      </c>
      <c r="C599">
        <v>11817893</v>
      </c>
      <c r="D599">
        <v>11738692</v>
      </c>
      <c r="E599">
        <v>12920204</v>
      </c>
      <c r="F599">
        <v>10279784</v>
      </c>
      <c r="G599">
        <v>12383299</v>
      </c>
      <c r="H599">
        <v>12053843</v>
      </c>
      <c r="I599">
        <v>12032090</v>
      </c>
      <c r="K599" s="5">
        <f t="shared" si="86"/>
        <v>2.5864165750744128E-3</v>
      </c>
      <c r="L599" s="5">
        <f t="shared" si="87"/>
        <v>6.4878086378352684E-3</v>
      </c>
      <c r="M599" s="5">
        <f t="shared" si="88"/>
        <v>1.8159296923365709E-3</v>
      </c>
      <c r="N599" s="5">
        <f t="shared" si="89"/>
        <v>3.9325249887447455E-3</v>
      </c>
      <c r="O599" s="5">
        <f t="shared" si="90"/>
        <v>2.5864934327253231E-3</v>
      </c>
      <c r="P599" s="5">
        <f t="shared" si="91"/>
        <v>6.4877595170860225E-3</v>
      </c>
      <c r="Q599" s="5">
        <f t="shared" si="92"/>
        <v>1.8159084853266449E-3</v>
      </c>
      <c r="R599" s="5">
        <f t="shared" si="92"/>
        <v>-3.5410797717702058E-3</v>
      </c>
      <c r="T599" s="7">
        <f t="shared" si="84"/>
        <v>115.37019892716323</v>
      </c>
      <c r="U599" s="4">
        <f t="shared" si="85"/>
        <v>2.7714701946698478E-3</v>
      </c>
      <c r="V599" s="5">
        <f>T599/MAX($T$14:T599)-1</f>
        <v>-2.2380222791434035E-2</v>
      </c>
      <c r="Y599" s="3" t="s">
        <v>24</v>
      </c>
      <c r="Z599" s="3">
        <v>44384</v>
      </c>
      <c r="AA599" s="3">
        <v>12079406</v>
      </c>
      <c r="AD599" s="3"/>
    </row>
    <row r="600" spans="1:30" x14ac:dyDescent="0.25">
      <c r="A600" s="3">
        <v>44385</v>
      </c>
      <c r="B600">
        <v>9180794</v>
      </c>
      <c r="C600">
        <v>12078337</v>
      </c>
      <c r="D600">
        <v>11747923</v>
      </c>
      <c r="E600">
        <v>12913827</v>
      </c>
      <c r="F600">
        <v>10225440</v>
      </c>
      <c r="G600">
        <v>12309907</v>
      </c>
      <c r="H600">
        <v>11994168</v>
      </c>
      <c r="I600">
        <v>12079406</v>
      </c>
      <c r="K600" s="5">
        <f t="shared" si="86"/>
        <v>-3.3341115104590369E-4</v>
      </c>
      <c r="L600" s="5">
        <f t="shared" si="87"/>
        <v>2.2038107808219243E-2</v>
      </c>
      <c r="M600" s="5">
        <f t="shared" si="88"/>
        <v>7.8637381405011197E-4</v>
      </c>
      <c r="N600" s="5">
        <f t="shared" si="89"/>
        <v>-4.9356805821332284E-4</v>
      </c>
      <c r="O600" s="5">
        <f t="shared" si="90"/>
        <v>-5.2864924010076475E-3</v>
      </c>
      <c r="P600" s="5">
        <f t="shared" si="91"/>
        <v>-5.9266920713131332E-3</v>
      </c>
      <c r="Q600" s="5">
        <f t="shared" si="92"/>
        <v>-4.9507032736364476E-3</v>
      </c>
      <c r="R600" s="5">
        <f t="shared" si="92"/>
        <v>3.932483882683746E-3</v>
      </c>
      <c r="T600" s="7">
        <f t="shared" si="84"/>
        <v>115.5110385187164</v>
      </c>
      <c r="U600" s="4">
        <f t="shared" si="85"/>
        <v>1.2207623187170807E-3</v>
      </c>
      <c r="V600" s="5">
        <f>T600/MAX($T$14:T600)-1</f>
        <v>-2.1186781405385213E-2</v>
      </c>
      <c r="Y600" s="3" t="s">
        <v>24</v>
      </c>
      <c r="Z600" s="3">
        <v>44385</v>
      </c>
      <c r="AA600" s="3">
        <v>12014004</v>
      </c>
      <c r="AD600" s="3"/>
    </row>
    <row r="601" spans="1:30" x14ac:dyDescent="0.25">
      <c r="A601" s="3">
        <v>44386</v>
      </c>
      <c r="B601">
        <v>9161158</v>
      </c>
      <c r="C601">
        <v>12078337</v>
      </c>
      <c r="D601">
        <v>11747923</v>
      </c>
      <c r="E601">
        <v>12913827</v>
      </c>
      <c r="F601">
        <v>10203570</v>
      </c>
      <c r="G601">
        <v>12309907</v>
      </c>
      <c r="H601">
        <v>11994168</v>
      </c>
      <c r="I601">
        <v>12014004</v>
      </c>
      <c r="K601" s="5">
        <f t="shared" si="86"/>
        <v>-2.1388128303500009E-3</v>
      </c>
      <c r="L601" s="5">
        <f t="shared" si="87"/>
        <v>0</v>
      </c>
      <c r="M601" s="5">
        <f t="shared" si="88"/>
        <v>0</v>
      </c>
      <c r="N601" s="5">
        <f t="shared" si="89"/>
        <v>0</v>
      </c>
      <c r="O601" s="5">
        <f t="shared" si="90"/>
        <v>-2.1387832699619747E-3</v>
      </c>
      <c r="P601" s="5">
        <f t="shared" si="91"/>
        <v>0</v>
      </c>
      <c r="Q601" s="5">
        <f t="shared" si="92"/>
        <v>0</v>
      </c>
      <c r="R601" s="5">
        <f t="shared" si="92"/>
        <v>-5.4143390825674986E-3</v>
      </c>
      <c r="T601" s="7">
        <f t="shared" si="84"/>
        <v>115.3710978314376</v>
      </c>
      <c r="U601" s="4">
        <f t="shared" si="85"/>
        <v>-1.2114918978599343E-3</v>
      </c>
      <c r="V601" s="5">
        <f>T601/MAX($T$14:T601)-1</f>
        <v>-2.2372605689230829E-2</v>
      </c>
      <c r="Y601" s="3" t="s">
        <v>24</v>
      </c>
      <c r="Z601" s="3">
        <v>44386</v>
      </c>
      <c r="AA601" s="3">
        <v>12014004</v>
      </c>
      <c r="AD601" s="3"/>
    </row>
    <row r="602" spans="1:30" x14ac:dyDescent="0.25">
      <c r="A602" s="3">
        <v>44389</v>
      </c>
      <c r="B602">
        <v>9134317</v>
      </c>
      <c r="C602">
        <v>12057073</v>
      </c>
      <c r="D602">
        <v>11724578</v>
      </c>
      <c r="E602">
        <v>12891092</v>
      </c>
      <c r="F602">
        <v>10173674</v>
      </c>
      <c r="G602">
        <v>12288235</v>
      </c>
      <c r="H602">
        <v>11970334</v>
      </c>
      <c r="I602">
        <v>12014004</v>
      </c>
      <c r="K602" s="5">
        <f t="shared" si="86"/>
        <v>-2.9298697828374909E-3</v>
      </c>
      <c r="L602" s="5">
        <f t="shared" si="87"/>
        <v>-1.76050726188548E-3</v>
      </c>
      <c r="M602" s="5">
        <f t="shared" si="88"/>
        <v>-1.9871597728381429E-3</v>
      </c>
      <c r="N602" s="5">
        <f t="shared" si="89"/>
        <v>-1.7605160731981595E-3</v>
      </c>
      <c r="O602" s="5">
        <f t="shared" si="90"/>
        <v>-2.9299549079391252E-3</v>
      </c>
      <c r="P602" s="5">
        <f t="shared" si="91"/>
        <v>-1.7605332030534715E-3</v>
      </c>
      <c r="Q602" s="5">
        <f t="shared" si="92"/>
        <v>-1.987132413019399E-3</v>
      </c>
      <c r="R602" s="5">
        <f t="shared" si="92"/>
        <v>0</v>
      </c>
      <c r="T602" s="7">
        <f t="shared" si="84"/>
        <v>115.15310885189714</v>
      </c>
      <c r="U602" s="4">
        <f t="shared" si="85"/>
        <v>-1.8894591768464086E-3</v>
      </c>
      <c r="V602" s="5">
        <f>T602/MAX($T$14:T602)-1</f>
        <v>-2.4219792740947765E-2</v>
      </c>
      <c r="Y602" s="3" t="s">
        <v>24</v>
      </c>
      <c r="Z602" s="3">
        <v>44389</v>
      </c>
      <c r="AA602" s="3">
        <v>11992854</v>
      </c>
      <c r="AD602" s="3"/>
    </row>
    <row r="603" spans="1:30" x14ac:dyDescent="0.25">
      <c r="A603" s="3">
        <v>44390</v>
      </c>
      <c r="B603">
        <v>9089598</v>
      </c>
      <c r="C603">
        <v>11998046</v>
      </c>
      <c r="D603">
        <v>11671872</v>
      </c>
      <c r="E603">
        <v>12831561</v>
      </c>
      <c r="F603">
        <v>10123868</v>
      </c>
      <c r="G603">
        <v>12228077</v>
      </c>
      <c r="H603">
        <v>11916523</v>
      </c>
      <c r="I603">
        <v>11992854</v>
      </c>
      <c r="K603" s="5">
        <f t="shared" si="86"/>
        <v>-4.8957136039837756E-3</v>
      </c>
      <c r="L603" s="5">
        <f t="shared" si="87"/>
        <v>-4.895632629909441E-3</v>
      </c>
      <c r="M603" s="5">
        <f t="shared" si="88"/>
        <v>-4.4953430306831077E-3</v>
      </c>
      <c r="N603" s="5">
        <f t="shared" si="89"/>
        <v>-4.6179951240747918E-3</v>
      </c>
      <c r="O603" s="5">
        <f t="shared" si="90"/>
        <v>-4.895576563589521E-3</v>
      </c>
      <c r="P603" s="5">
        <f t="shared" si="91"/>
        <v>-4.8955769481947575E-3</v>
      </c>
      <c r="Q603" s="5">
        <f t="shared" si="92"/>
        <v>-4.4953632872734017E-3</v>
      </c>
      <c r="R603" s="5">
        <f t="shared" si="92"/>
        <v>-1.7604455600314095E-3</v>
      </c>
      <c r="T603" s="7">
        <f t="shared" si="84"/>
        <v>114.6500100040852</v>
      </c>
      <c r="U603" s="4">
        <f t="shared" si="85"/>
        <v>-4.3689558434675257E-3</v>
      </c>
      <c r="V603" s="5">
        <f>T603/MAX($T$14:T603)-1</f>
        <v>-2.8482933379392006E-2</v>
      </c>
      <c r="Y603" s="3" t="s">
        <v>24</v>
      </c>
      <c r="Z603" s="3">
        <v>44390</v>
      </c>
      <c r="AA603" s="3">
        <v>11937471</v>
      </c>
      <c r="AD603" s="3"/>
    </row>
    <row r="604" spans="1:30" x14ac:dyDescent="0.25">
      <c r="A604" s="3">
        <v>44391</v>
      </c>
      <c r="B604">
        <v>9043523</v>
      </c>
      <c r="C604">
        <v>11977662</v>
      </c>
      <c r="D604">
        <v>11620468</v>
      </c>
      <c r="E604">
        <v>12775050</v>
      </c>
      <c r="F604">
        <v>10072550</v>
      </c>
      <c r="G604">
        <v>12207301</v>
      </c>
      <c r="H604">
        <v>11864042</v>
      </c>
      <c r="I604">
        <v>11937471</v>
      </c>
      <c r="K604" s="5">
        <f t="shared" si="86"/>
        <v>-5.0689810484467746E-3</v>
      </c>
      <c r="L604" s="5">
        <f t="shared" si="87"/>
        <v>-1.6989433112691854E-3</v>
      </c>
      <c r="M604" s="5">
        <f t="shared" si="88"/>
        <v>-4.4040921627652718E-3</v>
      </c>
      <c r="N604" s="5">
        <f t="shared" si="89"/>
        <v>-4.4040627636808827E-3</v>
      </c>
      <c r="O604" s="5">
        <f t="shared" si="90"/>
        <v>-5.0690111724095432E-3</v>
      </c>
      <c r="P604" s="5">
        <f t="shared" si="91"/>
        <v>-1.6990406586415707E-3</v>
      </c>
      <c r="Q604" s="5">
        <f t="shared" si="92"/>
        <v>-4.4040530950176793E-3</v>
      </c>
      <c r="R604" s="5">
        <f t="shared" si="92"/>
        <v>-4.618000019011359E-3</v>
      </c>
      <c r="T604" s="7">
        <f t="shared" si="84"/>
        <v>114.20049333709747</v>
      </c>
      <c r="U604" s="4">
        <f t="shared" si="85"/>
        <v>-3.9207730289052833E-3</v>
      </c>
      <c r="V604" s="5">
        <f>T604/MAX($T$14:T604)-1</f>
        <v>-3.2292031291319301E-2</v>
      </c>
      <c r="Y604" s="3" t="s">
        <v>24</v>
      </c>
      <c r="Z604" s="3">
        <v>44391</v>
      </c>
      <c r="AA604" s="3">
        <v>11884897</v>
      </c>
      <c r="AD604" s="3"/>
    </row>
    <row r="605" spans="1:30" x14ac:dyDescent="0.25">
      <c r="A605" s="3">
        <v>44392</v>
      </c>
      <c r="B605">
        <v>9009859</v>
      </c>
      <c r="C605">
        <v>11960764</v>
      </c>
      <c r="D605">
        <v>11564324</v>
      </c>
      <c r="E605">
        <v>12715241</v>
      </c>
      <c r="F605">
        <v>10076370</v>
      </c>
      <c r="G605">
        <v>12240650</v>
      </c>
      <c r="H605">
        <v>11886954</v>
      </c>
      <c r="I605">
        <v>11884897</v>
      </c>
      <c r="K605" s="5">
        <f t="shared" si="86"/>
        <v>-3.7224431231058785E-3</v>
      </c>
      <c r="L605" s="5">
        <f t="shared" si="87"/>
        <v>-1.4107928575710638E-3</v>
      </c>
      <c r="M605" s="5">
        <f t="shared" si="88"/>
        <v>-4.8314749457595285E-3</v>
      </c>
      <c r="N605" s="5">
        <f t="shared" si="89"/>
        <v>-4.681703789809033E-3</v>
      </c>
      <c r="O605" s="5">
        <f t="shared" si="90"/>
        <v>3.7924855175708316E-4</v>
      </c>
      <c r="P605" s="5">
        <f t="shared" si="91"/>
        <v>2.7318897109196438E-3</v>
      </c>
      <c r="Q605" s="5">
        <f t="shared" si="92"/>
        <v>1.9312136622577913E-3</v>
      </c>
      <c r="R605" s="5">
        <f t="shared" si="92"/>
        <v>-4.4041154110447955E-3</v>
      </c>
      <c r="T605" s="7">
        <f t="shared" si="84"/>
        <v>114.00052572941459</v>
      </c>
      <c r="U605" s="4">
        <f t="shared" si="85"/>
        <v>-1.7510222752944726E-3</v>
      </c>
      <c r="V605" s="5">
        <f>T605/MAX($T$14:T605)-1</f>
        <v>-3.3986509500508189E-2</v>
      </c>
      <c r="Y605" s="3" t="s">
        <v>24</v>
      </c>
      <c r="Z605" s="3">
        <v>44392</v>
      </c>
      <c r="AA605" s="3">
        <v>11907850</v>
      </c>
      <c r="AD605" s="3"/>
    </row>
    <row r="606" spans="1:30" x14ac:dyDescent="0.25">
      <c r="A606" s="3">
        <v>44393</v>
      </c>
      <c r="B606">
        <v>9009859</v>
      </c>
      <c r="C606">
        <v>11943549</v>
      </c>
      <c r="D606">
        <v>11564324</v>
      </c>
      <c r="E606">
        <v>12715241</v>
      </c>
      <c r="F606">
        <v>10076370</v>
      </c>
      <c r="G606">
        <v>12223031</v>
      </c>
      <c r="H606">
        <v>11886954</v>
      </c>
      <c r="I606">
        <v>11907850</v>
      </c>
      <c r="K606" s="5">
        <f t="shared" si="86"/>
        <v>0</v>
      </c>
      <c r="L606" s="5">
        <f t="shared" si="87"/>
        <v>-1.4392893296782949E-3</v>
      </c>
      <c r="M606" s="5">
        <f t="shared" si="88"/>
        <v>0</v>
      </c>
      <c r="N606" s="5">
        <f t="shared" si="89"/>
        <v>0</v>
      </c>
      <c r="O606" s="5">
        <f t="shared" si="90"/>
        <v>0</v>
      </c>
      <c r="P606" s="5">
        <f t="shared" si="91"/>
        <v>-1.4393843464195477E-3</v>
      </c>
      <c r="Q606" s="5">
        <f t="shared" si="92"/>
        <v>0</v>
      </c>
      <c r="R606" s="5">
        <f t="shared" si="92"/>
        <v>1.9312746252659885E-3</v>
      </c>
      <c r="T606" s="7">
        <f t="shared" si="84"/>
        <v>113.9870252306808</v>
      </c>
      <c r="U606" s="4">
        <f t="shared" si="85"/>
        <v>-1.1842488135398177E-4</v>
      </c>
      <c r="V606" s="5">
        <f>T606/MAX($T$14:T606)-1</f>
        <v>-3.4100909533506862E-2</v>
      </c>
      <c r="Y606" s="3" t="s">
        <v>24</v>
      </c>
      <c r="Z606" s="3">
        <v>44393</v>
      </c>
      <c r="AA606" s="3">
        <v>11907850</v>
      </c>
      <c r="AD606" s="3"/>
    </row>
    <row r="607" spans="1:30" x14ac:dyDescent="0.25">
      <c r="A607" s="3">
        <v>44396</v>
      </c>
      <c r="B607">
        <v>8977569</v>
      </c>
      <c r="C607">
        <v>11957430</v>
      </c>
      <c r="D607">
        <v>11542707</v>
      </c>
      <c r="E607">
        <v>12669672</v>
      </c>
      <c r="F607">
        <v>10040258</v>
      </c>
      <c r="G607">
        <v>12237237</v>
      </c>
      <c r="H607">
        <v>11864734</v>
      </c>
      <c r="I607">
        <v>11907850</v>
      </c>
      <c r="K607" s="5">
        <f t="shared" si="86"/>
        <v>-3.5838518671601483E-3</v>
      </c>
      <c r="L607" s="5">
        <f t="shared" si="87"/>
        <v>1.1622173610206232E-3</v>
      </c>
      <c r="M607" s="5">
        <f t="shared" si="88"/>
        <v>-1.8692834963807137E-3</v>
      </c>
      <c r="N607" s="5">
        <f t="shared" si="89"/>
        <v>-3.5838093827714745E-3</v>
      </c>
      <c r="O607" s="5">
        <f t="shared" si="90"/>
        <v>-3.5838302880898398E-3</v>
      </c>
      <c r="P607" s="5">
        <f t="shared" si="91"/>
        <v>1.1622321828357318E-3</v>
      </c>
      <c r="Q607" s="5">
        <f t="shared" si="92"/>
        <v>-1.8692761829480764E-3</v>
      </c>
      <c r="R607" s="5">
        <f t="shared" si="92"/>
        <v>0</v>
      </c>
      <c r="T607" s="7">
        <f t="shared" si="84"/>
        <v>113.81368513756793</v>
      </c>
      <c r="U607" s="4">
        <f t="shared" si="85"/>
        <v>-1.5207002091867372E-3</v>
      </c>
      <c r="V607" s="5">
        <f>T607/MAX($T$14:T607)-1</f>
        <v>-3.5569752482432548E-2</v>
      </c>
      <c r="Y607" s="3" t="s">
        <v>24</v>
      </c>
      <c r="Z607" s="3">
        <v>44396</v>
      </c>
      <c r="AA607" s="3">
        <v>11865174</v>
      </c>
      <c r="AD607" s="3"/>
    </row>
    <row r="608" spans="1:30" x14ac:dyDescent="0.25">
      <c r="A608" s="3">
        <v>44397</v>
      </c>
      <c r="B608">
        <v>9016474</v>
      </c>
      <c r="C608">
        <v>11979077</v>
      </c>
      <c r="D608">
        <v>11532186</v>
      </c>
      <c r="E608">
        <v>12709187</v>
      </c>
      <c r="F608">
        <v>10083768</v>
      </c>
      <c r="G608">
        <v>12259391</v>
      </c>
      <c r="H608">
        <v>11853920</v>
      </c>
      <c r="I608">
        <v>11865174</v>
      </c>
      <c r="K608" s="5">
        <f t="shared" si="86"/>
        <v>4.333578499925661E-3</v>
      </c>
      <c r="L608" s="5">
        <f t="shared" si="87"/>
        <v>1.8103388437147316E-3</v>
      </c>
      <c r="M608" s="5">
        <f t="shared" si="88"/>
        <v>-9.1148462834589328E-4</v>
      </c>
      <c r="N608" s="5">
        <f t="shared" si="89"/>
        <v>3.1188652713345366E-3</v>
      </c>
      <c r="O608" s="5">
        <f t="shared" si="90"/>
        <v>4.3335539783937449E-3</v>
      </c>
      <c r="P608" s="5">
        <f t="shared" si="91"/>
        <v>1.8103759860170765E-3</v>
      </c>
      <c r="Q608" s="5">
        <f t="shared" si="92"/>
        <v>-9.1144057675462964E-4</v>
      </c>
      <c r="R608" s="5">
        <f t="shared" si="92"/>
        <v>-3.5838543481820917E-3</v>
      </c>
      <c r="T608" s="7">
        <f t="shared" si="84"/>
        <v>113.95595129117164</v>
      </c>
      <c r="U608" s="4">
        <f t="shared" si="85"/>
        <v>1.249991628262892E-3</v>
      </c>
      <c r="V608" s="5">
        <f>T608/MAX($T$14:T608)-1</f>
        <v>-3.4364222746992024E-2</v>
      </c>
      <c r="Y608" s="3" t="s">
        <v>24</v>
      </c>
      <c r="Z608" s="3">
        <v>44397</v>
      </c>
      <c r="AA608" s="3">
        <v>11902180</v>
      </c>
      <c r="AD608" s="3"/>
    </row>
    <row r="609" spans="1:30" x14ac:dyDescent="0.25">
      <c r="A609" s="3">
        <v>44399</v>
      </c>
      <c r="B609">
        <v>8891751</v>
      </c>
      <c r="C609">
        <v>11871662</v>
      </c>
      <c r="D609">
        <v>11440599</v>
      </c>
      <c r="E609">
        <v>12651231</v>
      </c>
      <c r="F609">
        <v>9991280</v>
      </c>
      <c r="G609">
        <v>12173947</v>
      </c>
      <c r="H609">
        <v>11775984</v>
      </c>
      <c r="I609">
        <v>11902180</v>
      </c>
      <c r="K609" s="5">
        <f t="shared" si="86"/>
        <v>-1.3832790955754959E-2</v>
      </c>
      <c r="L609" s="5">
        <f t="shared" si="87"/>
        <v>-8.9668845103841877E-3</v>
      </c>
      <c r="M609" s="5">
        <f t="shared" si="88"/>
        <v>-7.9418594185005631E-3</v>
      </c>
      <c r="N609" s="5">
        <f t="shared" si="89"/>
        <v>-4.5601658076162011E-3</v>
      </c>
      <c r="O609" s="5">
        <f t="shared" si="90"/>
        <v>-9.1719682563105032E-3</v>
      </c>
      <c r="P609" s="5">
        <f t="shared" si="91"/>
        <v>-6.9696773681499069E-3</v>
      </c>
      <c r="Q609" s="5">
        <f t="shared" si="92"/>
        <v>-6.5747027143763237E-3</v>
      </c>
      <c r="R609" s="5">
        <f t="shared" si="92"/>
        <v>3.1188754585478318E-3</v>
      </c>
      <c r="T609" s="7">
        <f t="shared" si="84"/>
        <v>113.17394034747683</v>
      </c>
      <c r="U609" s="4">
        <f t="shared" si="85"/>
        <v>-6.8623966965681016E-3</v>
      </c>
      <c r="V609" s="5">
        <f>T609/MAX($T$14:T609)-1</f>
        <v>-4.0990798514901061E-2</v>
      </c>
      <c r="Y609" s="3" t="s">
        <v>24</v>
      </c>
      <c r="Z609" s="3">
        <v>44399</v>
      </c>
      <c r="AA609" s="3">
        <v>11856741</v>
      </c>
      <c r="AD609" s="3"/>
    </row>
    <row r="610" spans="1:30" x14ac:dyDescent="0.25">
      <c r="A610" s="3">
        <v>44400</v>
      </c>
      <c r="B610">
        <v>8859168</v>
      </c>
      <c r="C610">
        <v>11856001</v>
      </c>
      <c r="D610">
        <v>11440599</v>
      </c>
      <c r="E610">
        <v>12651231</v>
      </c>
      <c r="F610">
        <v>9954669</v>
      </c>
      <c r="G610">
        <v>12157888</v>
      </c>
      <c r="H610">
        <v>11775984</v>
      </c>
      <c r="I610">
        <v>11856741</v>
      </c>
      <c r="K610" s="5">
        <f t="shared" si="86"/>
        <v>-3.6644076065557307E-3</v>
      </c>
      <c r="L610" s="5">
        <f t="shared" si="87"/>
        <v>-1.3191918705233174E-3</v>
      </c>
      <c r="M610" s="5">
        <f t="shared" si="88"/>
        <v>0</v>
      </c>
      <c r="N610" s="5">
        <f t="shared" si="89"/>
        <v>0</v>
      </c>
      <c r="O610" s="5">
        <f t="shared" si="90"/>
        <v>-3.6642952654715177E-3</v>
      </c>
      <c r="P610" s="5">
        <f t="shared" si="91"/>
        <v>-1.319128463430963E-3</v>
      </c>
      <c r="Q610" s="5">
        <f t="shared" si="92"/>
        <v>0</v>
      </c>
      <c r="R610" s="5">
        <f t="shared" si="92"/>
        <v>-3.8177039836400084E-3</v>
      </c>
      <c r="T610" s="7">
        <f t="shared" si="84"/>
        <v>112.97893136089377</v>
      </c>
      <c r="U610" s="4">
        <f t="shared" si="85"/>
        <v>-1.7230908987026922E-3</v>
      </c>
      <c r="V610" s="5">
        <f>T610/MAX($T$14:T610)-1</f>
        <v>-4.2643258541752216E-2</v>
      </c>
      <c r="Y610" s="3" t="s">
        <v>24</v>
      </c>
      <c r="Z610" s="3">
        <v>44400</v>
      </c>
      <c r="AA610" s="3">
        <v>11856741</v>
      </c>
      <c r="AD610" s="3"/>
    </row>
    <row r="611" spans="1:30" x14ac:dyDescent="0.25">
      <c r="A611" s="3">
        <v>44403</v>
      </c>
      <c r="B611">
        <v>8837649</v>
      </c>
      <c r="C611">
        <v>11816261</v>
      </c>
      <c r="D611">
        <v>11440599</v>
      </c>
      <c r="E611">
        <v>12651231</v>
      </c>
      <c r="F611">
        <v>9930488</v>
      </c>
      <c r="G611">
        <v>12117136</v>
      </c>
      <c r="H611">
        <v>11775984</v>
      </c>
      <c r="I611">
        <v>11856741</v>
      </c>
      <c r="K611" s="5">
        <f t="shared" si="86"/>
        <v>-2.4290091349435938E-3</v>
      </c>
      <c r="L611" s="5">
        <f t="shared" si="87"/>
        <v>-3.3518890560148007E-3</v>
      </c>
      <c r="M611" s="5">
        <f t="shared" si="88"/>
        <v>0</v>
      </c>
      <c r="N611" s="5">
        <f t="shared" si="89"/>
        <v>0</v>
      </c>
      <c r="O611" s="5">
        <f t="shared" si="90"/>
        <v>-2.4291114049096452E-3</v>
      </c>
      <c r="P611" s="5">
        <f t="shared" si="91"/>
        <v>-3.3518979612248145E-3</v>
      </c>
      <c r="Q611" s="5">
        <f t="shared" si="92"/>
        <v>0</v>
      </c>
      <c r="R611" s="5">
        <f t="shared" si="92"/>
        <v>0</v>
      </c>
      <c r="T611" s="7">
        <f t="shared" si="84"/>
        <v>112.81564986585704</v>
      </c>
      <c r="U611" s="4">
        <f t="shared" si="85"/>
        <v>-1.4452384446366068E-3</v>
      </c>
      <c r="V611" s="5">
        <f>T611/MAX($T$14:T611)-1</f>
        <v>-4.4026867309739703E-2</v>
      </c>
      <c r="Y611" s="3" t="s">
        <v>24</v>
      </c>
      <c r="Z611" s="3">
        <v>44403</v>
      </c>
      <c r="AA611" s="3">
        <v>11856741</v>
      </c>
      <c r="AD611" s="3"/>
    </row>
    <row r="612" spans="1:30" x14ac:dyDescent="0.25">
      <c r="A612" s="3">
        <v>44404</v>
      </c>
      <c r="B612">
        <v>8873217</v>
      </c>
      <c r="C612">
        <v>11911350</v>
      </c>
      <c r="D612">
        <v>11464339</v>
      </c>
      <c r="E612">
        <v>12667606</v>
      </c>
      <c r="F612">
        <v>9970455</v>
      </c>
      <c r="G612">
        <v>12214646</v>
      </c>
      <c r="H612">
        <v>11800421</v>
      </c>
      <c r="I612">
        <v>11856741</v>
      </c>
      <c r="K612" s="5">
        <f t="shared" si="86"/>
        <v>4.0245997549801515E-3</v>
      </c>
      <c r="L612" s="5">
        <f t="shared" si="87"/>
        <v>8.0473002415908379E-3</v>
      </c>
      <c r="M612" s="5">
        <f t="shared" si="88"/>
        <v>2.0750661744197707E-3</v>
      </c>
      <c r="N612" s="5">
        <f t="shared" si="89"/>
        <v>1.2943404479770493E-3</v>
      </c>
      <c r="O612" s="5">
        <f t="shared" si="90"/>
        <v>4.0246763301057253E-3</v>
      </c>
      <c r="P612" s="5">
        <f t="shared" si="91"/>
        <v>8.0472811397016564E-3</v>
      </c>
      <c r="Q612" s="5">
        <f t="shared" si="92"/>
        <v>2.0751556727658382E-3</v>
      </c>
      <c r="R612" s="5">
        <f t="shared" si="92"/>
        <v>0</v>
      </c>
      <c r="T612" s="7">
        <f t="shared" si="84"/>
        <v>113.23290446634479</v>
      </c>
      <c r="U612" s="4">
        <f t="shared" si="85"/>
        <v>3.6985524701926287E-3</v>
      </c>
      <c r="V612" s="5">
        <f>T612/MAX($T$14:T612)-1</f>
        <v>-4.0491150518390362E-2</v>
      </c>
      <c r="Y612" s="3" t="s">
        <v>24</v>
      </c>
      <c r="Z612" s="3">
        <v>44404</v>
      </c>
      <c r="AA612" s="3">
        <v>11872087</v>
      </c>
      <c r="AD612" s="3"/>
    </row>
    <row r="613" spans="1:30" x14ac:dyDescent="0.25">
      <c r="A613" s="3">
        <v>44405</v>
      </c>
      <c r="B613">
        <v>8866950</v>
      </c>
      <c r="C613">
        <v>11884843</v>
      </c>
      <c r="D613">
        <v>11440932</v>
      </c>
      <c r="E613">
        <v>12734750</v>
      </c>
      <c r="F613">
        <v>9963413</v>
      </c>
      <c r="G613">
        <v>12187464</v>
      </c>
      <c r="H613">
        <v>11776327</v>
      </c>
      <c r="I613">
        <v>11872087</v>
      </c>
      <c r="K613" s="5">
        <f t="shared" si="86"/>
        <v>-7.0628273826733867E-4</v>
      </c>
      <c r="L613" s="5">
        <f t="shared" si="87"/>
        <v>-2.2253564877197096E-3</v>
      </c>
      <c r="M613" s="5">
        <f t="shared" si="88"/>
        <v>-2.0417225973516917E-3</v>
      </c>
      <c r="N613" s="5">
        <f t="shared" si="89"/>
        <v>5.3004490351216127E-3</v>
      </c>
      <c r="O613" s="5">
        <f t="shared" si="90"/>
        <v>-7.062867241264259E-4</v>
      </c>
      <c r="P613" s="5">
        <f t="shared" si="91"/>
        <v>-2.2253612589345773E-3</v>
      </c>
      <c r="Q613" s="5">
        <f t="shared" si="92"/>
        <v>-2.0417915598096581E-3</v>
      </c>
      <c r="R613" s="5">
        <f t="shared" si="92"/>
        <v>1.2942848291954689E-3</v>
      </c>
      <c r="T613" s="7">
        <f t="shared" si="84"/>
        <v>113.18545892394397</v>
      </c>
      <c r="U613" s="4">
        <f t="shared" si="85"/>
        <v>-4.1900843773653995E-4</v>
      </c>
      <c r="V613" s="5">
        <f>T613/MAX($T$14:T613)-1</f>
        <v>-4.089319282240611E-2</v>
      </c>
      <c r="Y613" s="3" t="s">
        <v>24</v>
      </c>
      <c r="Z613" s="3">
        <v>44405</v>
      </c>
      <c r="AA613" s="3">
        <v>11935015</v>
      </c>
      <c r="AD613" s="3"/>
    </row>
    <row r="614" spans="1:30" x14ac:dyDescent="0.25">
      <c r="A614" s="3">
        <v>44406</v>
      </c>
      <c r="B614">
        <v>8823267</v>
      </c>
      <c r="C614">
        <v>11872773</v>
      </c>
      <c r="D614">
        <v>11349543</v>
      </c>
      <c r="E614">
        <v>12734750</v>
      </c>
      <c r="F614">
        <v>9937910</v>
      </c>
      <c r="G614">
        <v>12175087</v>
      </c>
      <c r="H614">
        <v>11754163</v>
      </c>
      <c r="I614">
        <v>11935015</v>
      </c>
      <c r="K614" s="5">
        <f t="shared" si="86"/>
        <v>-4.9264967096915857E-3</v>
      </c>
      <c r="L614" s="5">
        <f t="shared" si="87"/>
        <v>-1.0155792550226028E-3</v>
      </c>
      <c r="M614" s="5">
        <f t="shared" si="88"/>
        <v>-7.9878981887140377E-3</v>
      </c>
      <c r="N614" s="5">
        <f t="shared" si="89"/>
        <v>0</v>
      </c>
      <c r="O614" s="5">
        <f t="shared" si="90"/>
        <v>-2.5596650465056214E-3</v>
      </c>
      <c r="P614" s="5">
        <f t="shared" si="91"/>
        <v>-1.0155517177322659E-3</v>
      </c>
      <c r="Q614" s="5">
        <f t="shared" si="92"/>
        <v>-1.8820808899073782E-3</v>
      </c>
      <c r="R614" s="5">
        <f t="shared" si="92"/>
        <v>5.3005002406063539E-3</v>
      </c>
      <c r="T614" s="7">
        <f t="shared" si="84"/>
        <v>112.98615671087347</v>
      </c>
      <c r="U614" s="4">
        <f t="shared" si="85"/>
        <v>-1.7608464458708922E-3</v>
      </c>
      <c r="V614" s="5">
        <f>T614/MAX($T$14:T614)-1</f>
        <v>-4.258203263503535E-2</v>
      </c>
      <c r="Y614" s="3" t="s">
        <v>24</v>
      </c>
      <c r="Z614" s="3">
        <v>44406</v>
      </c>
      <c r="AA614" s="3">
        <v>11935015</v>
      </c>
      <c r="AD614" s="3"/>
    </row>
    <row r="615" spans="1:30" x14ac:dyDescent="0.25">
      <c r="A615" s="3">
        <v>44407</v>
      </c>
      <c r="B615">
        <v>8800427</v>
      </c>
      <c r="C615">
        <v>11842038</v>
      </c>
      <c r="D615">
        <v>11349543</v>
      </c>
      <c r="E615">
        <v>12734750</v>
      </c>
      <c r="F615">
        <v>9912184</v>
      </c>
      <c r="G615">
        <v>12143570</v>
      </c>
      <c r="H615">
        <v>11754163</v>
      </c>
      <c r="I615">
        <v>11935015</v>
      </c>
      <c r="K615" s="5">
        <f t="shared" si="86"/>
        <v>-2.5886103186042453E-3</v>
      </c>
      <c r="L615" s="5">
        <f t="shared" si="87"/>
        <v>-2.5886960021892502E-3</v>
      </c>
      <c r="M615" s="5">
        <f t="shared" si="88"/>
        <v>0</v>
      </c>
      <c r="N615" s="5">
        <f t="shared" si="89"/>
        <v>0</v>
      </c>
      <c r="O615" s="5">
        <f t="shared" si="90"/>
        <v>-2.5886730710984462E-3</v>
      </c>
      <c r="P615" s="5">
        <f t="shared" si="91"/>
        <v>-2.5886467998134099E-3</v>
      </c>
      <c r="Q615" s="5">
        <f t="shared" si="92"/>
        <v>0</v>
      </c>
      <c r="R615" s="5">
        <f t="shared" si="92"/>
        <v>0</v>
      </c>
      <c r="T615" s="7">
        <f t="shared" ref="T615:T678" si="93">T614*(1+U615)</f>
        <v>112.83991553367616</v>
      </c>
      <c r="U615" s="4">
        <f t="shared" ref="U615:U678" si="94">(K615*$K$12%)+(L615*$L$12%)+(M615*$M$12%)+(N615*$N$12%)+(O615*$O$12%)+(P615*$P$12%)+(Q615*$Q$12%)+(R615*$R$12%)</f>
        <v>-1.294328273963169E-3</v>
      </c>
      <c r="V615" s="5">
        <f>T615/MAX($T$14:T615)-1</f>
        <v>-4.3821245780196194E-2</v>
      </c>
      <c r="Y615" s="3" t="s">
        <v>24</v>
      </c>
      <c r="Z615" s="3">
        <v>44407</v>
      </c>
      <c r="AA615" s="3">
        <v>11935015</v>
      </c>
      <c r="AD615" s="3"/>
    </row>
    <row r="616" spans="1:30" x14ac:dyDescent="0.25">
      <c r="A616" s="3">
        <v>44410</v>
      </c>
      <c r="B616">
        <v>8818462</v>
      </c>
      <c r="C616">
        <v>11860789</v>
      </c>
      <c r="D616">
        <v>11354047</v>
      </c>
      <c r="E616">
        <v>12734750</v>
      </c>
      <c r="F616">
        <v>9932498</v>
      </c>
      <c r="G616">
        <v>12162797</v>
      </c>
      <c r="H616">
        <v>11758828</v>
      </c>
      <c r="I616">
        <v>11935015</v>
      </c>
      <c r="K616" s="5">
        <f t="shared" si="86"/>
        <v>2.0493323789856355E-3</v>
      </c>
      <c r="L616" s="5">
        <f t="shared" si="87"/>
        <v>1.5834267716419159E-3</v>
      </c>
      <c r="M616" s="5">
        <f t="shared" si="88"/>
        <v>3.968441724921945E-4</v>
      </c>
      <c r="N616" s="5">
        <f t="shared" si="89"/>
        <v>0</v>
      </c>
      <c r="O616" s="5">
        <f t="shared" si="90"/>
        <v>2.0493969845596371E-3</v>
      </c>
      <c r="P616" s="5">
        <f t="shared" si="91"/>
        <v>1.5833070505626434E-3</v>
      </c>
      <c r="Q616" s="5">
        <f t="shared" si="92"/>
        <v>3.9688066262133503E-4</v>
      </c>
      <c r="R616" s="5">
        <f t="shared" si="92"/>
        <v>0</v>
      </c>
      <c r="T616" s="7">
        <f t="shared" si="93"/>
        <v>112.95359029561921</v>
      </c>
      <c r="U616" s="4">
        <f t="shared" si="94"/>
        <v>1.0073985026079202E-3</v>
      </c>
      <c r="V616" s="5">
        <f>T616/MAX($T$14:T616)-1</f>
        <v>-4.2857992734969486E-2</v>
      </c>
      <c r="Y616" s="3" t="s">
        <v>24</v>
      </c>
      <c r="Z616" s="3">
        <v>44410</v>
      </c>
      <c r="AA616" s="3">
        <v>11935015</v>
      </c>
      <c r="AD616" s="3"/>
    </row>
    <row r="617" spans="1:30" x14ac:dyDescent="0.25">
      <c r="A617" s="3">
        <v>44411</v>
      </c>
      <c r="B617">
        <v>9048075</v>
      </c>
      <c r="C617">
        <v>12117751</v>
      </c>
      <c r="D617">
        <v>11564554</v>
      </c>
      <c r="E617">
        <v>12902823</v>
      </c>
      <c r="F617">
        <v>10191118</v>
      </c>
      <c r="G617">
        <v>12426303</v>
      </c>
      <c r="H617">
        <v>11976839</v>
      </c>
      <c r="I617">
        <v>11935015</v>
      </c>
      <c r="K617" s="5">
        <f t="shared" si="86"/>
        <v>2.6037760326006909E-2</v>
      </c>
      <c r="L617" s="5">
        <f t="shared" si="87"/>
        <v>2.1664831909580462E-2</v>
      </c>
      <c r="M617" s="5">
        <f t="shared" si="88"/>
        <v>1.8540261459196072E-2</v>
      </c>
      <c r="N617" s="5">
        <f t="shared" si="89"/>
        <v>1.3197981899919498E-2</v>
      </c>
      <c r="O617" s="5">
        <f t="shared" si="90"/>
        <v>2.6037760088146955E-2</v>
      </c>
      <c r="P617" s="5">
        <f t="shared" si="91"/>
        <v>2.1664918028312163E-2</v>
      </c>
      <c r="Q617" s="5">
        <f t="shared" si="92"/>
        <v>1.8540198053751622E-2</v>
      </c>
      <c r="R617" s="5">
        <f t="shared" si="92"/>
        <v>0</v>
      </c>
      <c r="T617" s="7">
        <f t="shared" si="93"/>
        <v>115.01052758204909</v>
      </c>
      <c r="U617" s="4">
        <f t="shared" si="94"/>
        <v>1.821046397061421E-2</v>
      </c>
      <c r="V617" s="5">
        <f>T617/MAX($T$14:T617)-1</f>
        <v>-2.5427992696908319E-2</v>
      </c>
      <c r="Y617" s="3" t="s">
        <v>24</v>
      </c>
      <c r="Z617" s="3">
        <v>44411</v>
      </c>
      <c r="AA617" s="3">
        <v>12092533</v>
      </c>
      <c r="AD617" s="3"/>
    </row>
    <row r="618" spans="1:30" x14ac:dyDescent="0.25">
      <c r="A618" s="3">
        <v>44412</v>
      </c>
      <c r="B618">
        <v>9127656</v>
      </c>
      <c r="C618">
        <v>12201321</v>
      </c>
      <c r="D618">
        <v>11707474</v>
      </c>
      <c r="E618">
        <v>13043434</v>
      </c>
      <c r="F618">
        <v>10280752</v>
      </c>
      <c r="G618">
        <v>12512001</v>
      </c>
      <c r="H618">
        <v>12124855</v>
      </c>
      <c r="I618">
        <v>12092533</v>
      </c>
      <c r="K618" s="5">
        <f t="shared" si="86"/>
        <v>8.795351497417947E-3</v>
      </c>
      <c r="L618" s="5">
        <f t="shared" si="87"/>
        <v>6.896494242207174E-3</v>
      </c>
      <c r="M618" s="5">
        <f t="shared" si="88"/>
        <v>1.2358453252931278E-2</v>
      </c>
      <c r="N618" s="5">
        <f t="shared" si="89"/>
        <v>1.0897692698721873E-2</v>
      </c>
      <c r="O618" s="5">
        <f t="shared" si="90"/>
        <v>8.7953058732124223E-3</v>
      </c>
      <c r="P618" s="5">
        <f t="shared" si="91"/>
        <v>6.8965001094853928E-3</v>
      </c>
      <c r="Q618" s="5">
        <f t="shared" si="92"/>
        <v>1.2358519639447341E-2</v>
      </c>
      <c r="R618" s="5">
        <f t="shared" si="92"/>
        <v>1.3197972520352819E-2</v>
      </c>
      <c r="T618" s="7">
        <f t="shared" si="93"/>
        <v>116.16345478253727</v>
      </c>
      <c r="U618" s="4">
        <f t="shared" si="94"/>
        <v>1.0024536229222031E-2</v>
      </c>
      <c r="V618" s="5">
        <f>T618/MAX($T$14:T618)-1</f>
        <v>-1.565836030171297E-2</v>
      </c>
      <c r="Y618" s="3" t="s">
        <v>24</v>
      </c>
      <c r="Z618" s="3">
        <v>44412</v>
      </c>
      <c r="AA618" s="3">
        <v>12224313</v>
      </c>
      <c r="AD618" s="3"/>
    </row>
    <row r="619" spans="1:30" x14ac:dyDescent="0.25">
      <c r="A619" s="3">
        <v>44413</v>
      </c>
      <c r="B619">
        <v>9064299</v>
      </c>
      <c r="C619">
        <v>12117278</v>
      </c>
      <c r="D619">
        <v>11712572</v>
      </c>
      <c r="E619">
        <v>12912324</v>
      </c>
      <c r="F619">
        <v>10264603</v>
      </c>
      <c r="G619">
        <v>12475464</v>
      </c>
      <c r="H619">
        <v>12130134</v>
      </c>
      <c r="I619">
        <v>12224313</v>
      </c>
      <c r="K619" s="5">
        <f t="shared" si="86"/>
        <v>-6.9412125084468146E-3</v>
      </c>
      <c r="L619" s="5">
        <f t="shared" si="87"/>
        <v>-6.8880246655259603E-3</v>
      </c>
      <c r="M619" s="5">
        <f t="shared" si="88"/>
        <v>4.3544832984476756E-4</v>
      </c>
      <c r="N619" s="5">
        <f t="shared" si="89"/>
        <v>-1.0051800775777275E-2</v>
      </c>
      <c r="O619" s="5">
        <f t="shared" si="90"/>
        <v>-1.5707994901540401E-3</v>
      </c>
      <c r="P619" s="5">
        <f t="shared" si="91"/>
        <v>-2.9201564162278926E-3</v>
      </c>
      <c r="Q619" s="5">
        <f t="shared" si="92"/>
        <v>4.3538664998465926E-4</v>
      </c>
      <c r="R619" s="5">
        <f t="shared" si="92"/>
        <v>1.0897634101970199E-2</v>
      </c>
      <c r="T619" s="7">
        <f t="shared" si="93"/>
        <v>115.92236443261804</v>
      </c>
      <c r="U619" s="4">
        <f t="shared" si="94"/>
        <v>-2.0754405967915446E-3</v>
      </c>
      <c r="V619" s="5">
        <f>T619/MAX($T$14:T619)-1</f>
        <v>-1.770130290185512E-2</v>
      </c>
      <c r="Y619" s="3" t="s">
        <v>24</v>
      </c>
      <c r="Z619" s="3">
        <v>44413</v>
      </c>
      <c r="AA619" s="3">
        <v>12224313</v>
      </c>
      <c r="AD619" s="3"/>
    </row>
    <row r="620" spans="1:30" x14ac:dyDescent="0.25">
      <c r="A620" s="3">
        <v>44414</v>
      </c>
      <c r="B620">
        <v>9064299</v>
      </c>
      <c r="C620">
        <v>12117278</v>
      </c>
      <c r="D620">
        <v>11712572</v>
      </c>
      <c r="E620">
        <v>12912324</v>
      </c>
      <c r="F620">
        <v>10293095</v>
      </c>
      <c r="G620">
        <v>12518124</v>
      </c>
      <c r="H620">
        <v>12130134</v>
      </c>
      <c r="I620">
        <v>12224313</v>
      </c>
      <c r="K620" s="5">
        <f t="shared" si="86"/>
        <v>0</v>
      </c>
      <c r="L620" s="5">
        <f t="shared" si="87"/>
        <v>0</v>
      </c>
      <c r="M620" s="5">
        <f t="shared" si="88"/>
        <v>0</v>
      </c>
      <c r="N620" s="5">
        <f t="shared" si="89"/>
        <v>0</v>
      </c>
      <c r="O620" s="5">
        <f t="shared" si="90"/>
        <v>2.7757527495217982E-3</v>
      </c>
      <c r="P620" s="5">
        <f t="shared" si="91"/>
        <v>3.4195120918949495E-3</v>
      </c>
      <c r="Q620" s="5">
        <f t="shared" si="92"/>
        <v>0</v>
      </c>
      <c r="R620" s="5">
        <f t="shared" si="92"/>
        <v>0</v>
      </c>
      <c r="T620" s="7">
        <f t="shared" si="93"/>
        <v>116.01213565120594</v>
      </c>
      <c r="U620" s="4">
        <f t="shared" si="94"/>
        <v>7.7440810517709346E-4</v>
      </c>
      <c r="V620" s="5">
        <f>T620/MAX($T$14:T620)-1</f>
        <v>-1.6940602829117468E-2</v>
      </c>
      <c r="Y620" s="3" t="s">
        <v>24</v>
      </c>
      <c r="Z620" s="3">
        <v>44414</v>
      </c>
      <c r="AA620" s="3">
        <v>12224313</v>
      </c>
      <c r="AD620" s="3"/>
    </row>
    <row r="621" spans="1:30" x14ac:dyDescent="0.25">
      <c r="A621" s="3">
        <v>44417</v>
      </c>
      <c r="B621">
        <v>9029441</v>
      </c>
      <c r="C621">
        <v>12081020</v>
      </c>
      <c r="D621">
        <v>11689634</v>
      </c>
      <c r="E621">
        <v>12887037</v>
      </c>
      <c r="F621">
        <v>10253512</v>
      </c>
      <c r="G621">
        <v>12480666</v>
      </c>
      <c r="H621">
        <v>12106379</v>
      </c>
      <c r="I621">
        <v>12224313</v>
      </c>
      <c r="K621" s="5">
        <f t="shared" si="86"/>
        <v>-3.8456366013521759E-3</v>
      </c>
      <c r="L621" s="5">
        <f t="shared" si="87"/>
        <v>-2.9922561816275728E-3</v>
      </c>
      <c r="M621" s="5">
        <f t="shared" si="88"/>
        <v>-1.9584084520462008E-3</v>
      </c>
      <c r="N621" s="5">
        <f t="shared" si="89"/>
        <v>-1.958361639624262E-3</v>
      </c>
      <c r="O621" s="5">
        <f t="shared" si="90"/>
        <v>-3.8455877459597776E-3</v>
      </c>
      <c r="P621" s="5">
        <f t="shared" si="91"/>
        <v>-2.9923014023507388E-3</v>
      </c>
      <c r="Q621" s="5">
        <f t="shared" si="92"/>
        <v>-1.9583460495984362E-3</v>
      </c>
      <c r="R621" s="5">
        <f t="shared" si="92"/>
        <v>0</v>
      </c>
      <c r="T621" s="7">
        <f t="shared" si="93"/>
        <v>115.72861797129386</v>
      </c>
      <c r="U621" s="4">
        <f t="shared" si="94"/>
        <v>-2.4438622590698955E-3</v>
      </c>
      <c r="V621" s="5">
        <f>T621/MAX($T$14:T621)-1</f>
        <v>-1.9343064588287495E-2</v>
      </c>
      <c r="Y621" s="3" t="s">
        <v>24</v>
      </c>
      <c r="Z621" s="3">
        <v>44417</v>
      </c>
      <c r="AA621" s="3">
        <v>12200373</v>
      </c>
      <c r="AD621" s="3"/>
    </row>
    <row r="622" spans="1:30" x14ac:dyDescent="0.25">
      <c r="A622" s="3">
        <v>44418</v>
      </c>
      <c r="B622">
        <v>8984670</v>
      </c>
      <c r="C622">
        <v>12005536</v>
      </c>
      <c r="D622">
        <v>11621491</v>
      </c>
      <c r="E622">
        <v>12807425</v>
      </c>
      <c r="F622">
        <v>10202671</v>
      </c>
      <c r="G622">
        <v>12402685</v>
      </c>
      <c r="H622">
        <v>12035806</v>
      </c>
      <c r="I622">
        <v>12200373</v>
      </c>
      <c r="K622" s="5">
        <f t="shared" si="86"/>
        <v>-4.9583357375058146E-3</v>
      </c>
      <c r="L622" s="5">
        <f t="shared" si="87"/>
        <v>-6.2481479212848079E-3</v>
      </c>
      <c r="M622" s="5">
        <f t="shared" si="88"/>
        <v>-5.8293527410695489E-3</v>
      </c>
      <c r="N622" s="5">
        <f t="shared" si="89"/>
        <v>-6.1776807190047078E-3</v>
      </c>
      <c r="O622" s="5">
        <f t="shared" si="90"/>
        <v>-4.9583986442889305E-3</v>
      </c>
      <c r="P622" s="5">
        <f t="shared" si="91"/>
        <v>-6.2481441294879314E-3</v>
      </c>
      <c r="Q622" s="5">
        <f t="shared" si="92"/>
        <v>-5.8294061337416103E-3</v>
      </c>
      <c r="R622" s="5">
        <f t="shared" si="92"/>
        <v>-1.9583922630252992E-3</v>
      </c>
      <c r="T622" s="7">
        <f t="shared" si="93"/>
        <v>115.11803583287367</v>
      </c>
      <c r="U622" s="4">
        <f t="shared" si="94"/>
        <v>-5.2759822861760813E-3</v>
      </c>
      <c r="V622" s="5">
        <f>T622/MAX($T$14:T622)-1</f>
        <v>-2.4516993208335336E-2</v>
      </c>
      <c r="Y622" s="3" t="s">
        <v>24</v>
      </c>
      <c r="Z622" s="3">
        <v>44418</v>
      </c>
      <c r="AA622" s="3">
        <v>12125003</v>
      </c>
      <c r="AD622" s="3"/>
    </row>
    <row r="623" spans="1:30" x14ac:dyDescent="0.25">
      <c r="A623" s="3">
        <v>44419</v>
      </c>
      <c r="B623">
        <v>8952063</v>
      </c>
      <c r="C623">
        <v>11935894</v>
      </c>
      <c r="D623">
        <v>11569502</v>
      </c>
      <c r="E623">
        <v>12731050</v>
      </c>
      <c r="F623">
        <v>10165644</v>
      </c>
      <c r="G623">
        <v>12330739</v>
      </c>
      <c r="H623">
        <v>11981964</v>
      </c>
      <c r="I623">
        <v>12125003</v>
      </c>
      <c r="K623" s="5">
        <f t="shared" si="86"/>
        <v>-3.6291817061728793E-3</v>
      </c>
      <c r="L623" s="5">
        <f t="shared" si="87"/>
        <v>-5.8008238865803197E-3</v>
      </c>
      <c r="M623" s="5">
        <f t="shared" si="88"/>
        <v>-4.4735223733339824E-3</v>
      </c>
      <c r="N623" s="5">
        <f t="shared" si="89"/>
        <v>-5.9633376732637355E-3</v>
      </c>
      <c r="O623" s="5">
        <f t="shared" si="90"/>
        <v>-3.6291477006363815E-3</v>
      </c>
      <c r="P623" s="5">
        <f t="shared" si="91"/>
        <v>-5.8008407050570421E-3</v>
      </c>
      <c r="Q623" s="5">
        <f t="shared" si="92"/>
        <v>-4.473485199080196E-3</v>
      </c>
      <c r="R623" s="5">
        <f t="shared" si="92"/>
        <v>-6.1776799774891922E-3</v>
      </c>
      <c r="T623" s="7">
        <f t="shared" si="93"/>
        <v>114.54319364434792</v>
      </c>
      <c r="U623" s="4">
        <f t="shared" si="94"/>
        <v>-4.9935024027017161E-3</v>
      </c>
      <c r="V623" s="5">
        <f>T623/MAX($T$14:T623)-1</f>
        <v>-2.9388069946544193E-2</v>
      </c>
      <c r="Y623" s="3" t="s">
        <v>24</v>
      </c>
      <c r="Z623" s="3">
        <v>44419</v>
      </c>
      <c r="AA623" s="3">
        <v>12052698</v>
      </c>
      <c r="AD623" s="3"/>
    </row>
    <row r="624" spans="1:30" x14ac:dyDescent="0.25">
      <c r="A624" s="3">
        <v>44420</v>
      </c>
      <c r="B624">
        <v>8917163</v>
      </c>
      <c r="C624">
        <v>11901957</v>
      </c>
      <c r="D624">
        <v>11507843</v>
      </c>
      <c r="E624">
        <v>12671243</v>
      </c>
      <c r="F624">
        <v>10134886</v>
      </c>
      <c r="G624">
        <v>12317342</v>
      </c>
      <c r="H624">
        <v>11957933</v>
      </c>
      <c r="I624">
        <v>12052698</v>
      </c>
      <c r="K624" s="5">
        <f t="shared" si="86"/>
        <v>-3.8985427157963715E-3</v>
      </c>
      <c r="L624" s="5">
        <f t="shared" si="87"/>
        <v>-2.8432725692771887E-3</v>
      </c>
      <c r="M624" s="5">
        <f t="shared" si="88"/>
        <v>-5.3294428748964506E-3</v>
      </c>
      <c r="N624" s="5">
        <f t="shared" si="89"/>
        <v>-4.6977272102458612E-3</v>
      </c>
      <c r="O624" s="5">
        <f t="shared" si="90"/>
        <v>-3.0256814029686607E-3</v>
      </c>
      <c r="P624" s="5">
        <f t="shared" si="91"/>
        <v>-1.0864717840511906E-3</v>
      </c>
      <c r="Q624" s="5">
        <f t="shared" si="92"/>
        <v>-2.0055977467466901E-3</v>
      </c>
      <c r="R624" s="5">
        <f t="shared" si="92"/>
        <v>-5.9632974936171257E-3</v>
      </c>
      <c r="T624" s="7">
        <f t="shared" si="93"/>
        <v>114.13012176835737</v>
      </c>
      <c r="U624" s="4">
        <f t="shared" si="94"/>
        <v>-3.6062542246999424E-3</v>
      </c>
      <c r="V624" s="5">
        <f>T624/MAX($T$14:T624)-1</f>
        <v>-3.2888343319843583E-2</v>
      </c>
      <c r="Y624" s="3" t="s">
        <v>24</v>
      </c>
      <c r="Z624" s="3">
        <v>44420</v>
      </c>
      <c r="AA624" s="3">
        <v>12024849</v>
      </c>
      <c r="AD624" s="3"/>
    </row>
    <row r="625" spans="1:30" x14ac:dyDescent="0.25">
      <c r="A625" s="3">
        <v>44421</v>
      </c>
      <c r="B625">
        <v>8974604</v>
      </c>
      <c r="C625">
        <v>11964562</v>
      </c>
      <c r="D625">
        <v>11558569</v>
      </c>
      <c r="E625">
        <v>12702885</v>
      </c>
      <c r="F625">
        <v>10200171</v>
      </c>
      <c r="G625">
        <v>12382131</v>
      </c>
      <c r="H625">
        <v>12010643</v>
      </c>
      <c r="I625">
        <v>12024849</v>
      </c>
      <c r="K625" s="5">
        <f t="shared" si="86"/>
        <v>6.4416227448125252E-3</v>
      </c>
      <c r="L625" s="5">
        <f t="shared" si="87"/>
        <v>5.2600593330995871E-3</v>
      </c>
      <c r="M625" s="5">
        <f t="shared" si="88"/>
        <v>4.4079502996348108E-3</v>
      </c>
      <c r="N625" s="5">
        <f t="shared" si="89"/>
        <v>2.4971504374116105E-3</v>
      </c>
      <c r="O625" s="5">
        <f t="shared" si="90"/>
        <v>6.44161167673718E-3</v>
      </c>
      <c r="P625" s="5">
        <f t="shared" si="91"/>
        <v>5.2599822266850005E-3</v>
      </c>
      <c r="Q625" s="5">
        <f t="shared" si="92"/>
        <v>4.4079524446241081E-3</v>
      </c>
      <c r="R625" s="5">
        <f t="shared" si="92"/>
        <v>-2.3106029869827127E-3</v>
      </c>
      <c r="T625" s="7">
        <f t="shared" si="93"/>
        <v>114.59243045266504</v>
      </c>
      <c r="U625" s="4">
        <f t="shared" si="94"/>
        <v>4.0507157720027637E-3</v>
      </c>
      <c r="V625" s="5">
        <f>T625/MAX($T$14:T625)-1</f>
        <v>-2.8970848878841604E-2</v>
      </c>
      <c r="Y625" s="3" t="s">
        <v>24</v>
      </c>
      <c r="Z625" s="3">
        <v>44421</v>
      </c>
      <c r="AA625" s="3">
        <v>12054876</v>
      </c>
      <c r="AD625" s="3"/>
    </row>
    <row r="626" spans="1:30" x14ac:dyDescent="0.25">
      <c r="A626" s="3">
        <v>44424</v>
      </c>
      <c r="B626">
        <v>8953486</v>
      </c>
      <c r="C626">
        <v>11974101</v>
      </c>
      <c r="D626">
        <v>11567352</v>
      </c>
      <c r="E626">
        <v>12711136</v>
      </c>
      <c r="F626">
        <v>10176169</v>
      </c>
      <c r="G626">
        <v>12392004</v>
      </c>
      <c r="H626">
        <v>12019770</v>
      </c>
      <c r="I626">
        <v>12054876</v>
      </c>
      <c r="K626" s="5">
        <f t="shared" si="86"/>
        <v>-2.3530843255034073E-3</v>
      </c>
      <c r="L626" s="5">
        <f t="shared" si="87"/>
        <v>7.972711412251865E-4</v>
      </c>
      <c r="M626" s="5">
        <f t="shared" si="88"/>
        <v>7.5986914989223386E-4</v>
      </c>
      <c r="N626" s="5">
        <f t="shared" si="89"/>
        <v>6.495374869566195E-4</v>
      </c>
      <c r="O626" s="5">
        <f t="shared" si="90"/>
        <v>-2.3530978059093099E-3</v>
      </c>
      <c r="P626" s="5">
        <f t="shared" si="91"/>
        <v>7.9735870990216284E-4</v>
      </c>
      <c r="Q626" s="5">
        <f t="shared" si="92"/>
        <v>7.5990935705938512E-4</v>
      </c>
      <c r="R626" s="5">
        <f t="shared" si="92"/>
        <v>2.497079173301886E-3</v>
      </c>
      <c r="T626" s="7">
        <f t="shared" si="93"/>
        <v>114.61470210583815</v>
      </c>
      <c r="U626" s="4">
        <f t="shared" si="94"/>
        <v>1.9435536086559457E-4</v>
      </c>
      <c r="V626" s="5">
        <f>T626/MAX($T$14:T626)-1</f>
        <v>-2.8782124157764377E-2</v>
      </c>
      <c r="Y626" s="3" t="s">
        <v>24</v>
      </c>
      <c r="Z626" s="3">
        <v>44424</v>
      </c>
      <c r="AA626" s="3">
        <v>12062707</v>
      </c>
      <c r="AD626" s="3"/>
    </row>
    <row r="627" spans="1:30" x14ac:dyDescent="0.25">
      <c r="A627" s="3">
        <v>44425</v>
      </c>
      <c r="B627">
        <v>8912146</v>
      </c>
      <c r="C627">
        <v>11982980</v>
      </c>
      <c r="D627">
        <v>11523199</v>
      </c>
      <c r="E627">
        <v>12710890</v>
      </c>
      <c r="F627">
        <v>10129183</v>
      </c>
      <c r="G627">
        <v>12401193</v>
      </c>
      <c r="H627">
        <v>11973889</v>
      </c>
      <c r="I627">
        <v>12062707</v>
      </c>
      <c r="K627" s="5">
        <f t="shared" si="86"/>
        <v>-4.6171960284518976E-3</v>
      </c>
      <c r="L627" s="5">
        <f t="shared" si="87"/>
        <v>7.4151704583091949E-4</v>
      </c>
      <c r="M627" s="5">
        <f t="shared" si="88"/>
        <v>-3.8170360857004981E-3</v>
      </c>
      <c r="N627" s="5">
        <f t="shared" si="89"/>
        <v>-1.9353108958952703E-5</v>
      </c>
      <c r="O627" s="5">
        <f t="shared" si="90"/>
        <v>-4.6172582236005955E-3</v>
      </c>
      <c r="P627" s="5">
        <f t="shared" si="91"/>
        <v>7.4152655212178509E-4</v>
      </c>
      <c r="Q627" s="5">
        <f t="shared" si="92"/>
        <v>-3.8171279483717457E-3</v>
      </c>
      <c r="R627" s="5">
        <f t="shared" si="92"/>
        <v>6.4961265466356721E-4</v>
      </c>
      <c r="T627" s="7">
        <f t="shared" si="93"/>
        <v>114.40330509964669</v>
      </c>
      <c r="U627" s="4">
        <f t="shared" si="94"/>
        <v>-1.8444143928084272E-3</v>
      </c>
      <c r="V627" s="5">
        <f>T627/MAX($T$14:T627)-1</f>
        <v>-3.057345238652065E-2</v>
      </c>
      <c r="Y627" s="3" t="s">
        <v>24</v>
      </c>
      <c r="Z627" s="3">
        <v>44425</v>
      </c>
      <c r="AA627" s="3">
        <v>12062473</v>
      </c>
      <c r="AD627" s="3"/>
    </row>
    <row r="628" spans="1:30" x14ac:dyDescent="0.25">
      <c r="A628" s="3">
        <v>44426</v>
      </c>
      <c r="B628">
        <v>8924729</v>
      </c>
      <c r="C628">
        <v>12089980</v>
      </c>
      <c r="D628">
        <v>11492120</v>
      </c>
      <c r="E628">
        <v>12725536</v>
      </c>
      <c r="F628">
        <v>10155007</v>
      </c>
      <c r="G628">
        <v>12449864</v>
      </c>
      <c r="H628">
        <v>11964394</v>
      </c>
      <c r="I628">
        <v>12062473</v>
      </c>
      <c r="K628" s="5">
        <f t="shared" si="86"/>
        <v>1.4118933868452199E-3</v>
      </c>
      <c r="L628" s="5">
        <f t="shared" si="87"/>
        <v>8.9293314350853414E-3</v>
      </c>
      <c r="M628" s="5">
        <f t="shared" si="88"/>
        <v>-2.6970809060921086E-3</v>
      </c>
      <c r="N628" s="5">
        <f t="shared" si="89"/>
        <v>1.152240323061493E-3</v>
      </c>
      <c r="O628" s="5">
        <f t="shared" si="90"/>
        <v>2.5494652431494735E-3</v>
      </c>
      <c r="P628" s="5">
        <f t="shared" si="91"/>
        <v>3.9247030507467695E-3</v>
      </c>
      <c r="Q628" s="5">
        <f t="shared" si="92"/>
        <v>-7.929754484946594E-4</v>
      </c>
      <c r="R628" s="5">
        <f t="shared" si="92"/>
        <v>-1.9398630837996755E-5</v>
      </c>
      <c r="T628" s="7">
        <f t="shared" si="93"/>
        <v>114.61006302474627</v>
      </c>
      <c r="U628" s="4">
        <f t="shared" si="94"/>
        <v>1.8072723066829416E-3</v>
      </c>
      <c r="V628" s="5">
        <f>T628/MAX($T$14:T628)-1</f>
        <v>-2.8821434633655607E-2</v>
      </c>
      <c r="Y628" s="3" t="s">
        <v>24</v>
      </c>
      <c r="Z628" s="3">
        <v>44426</v>
      </c>
      <c r="AA628" s="3">
        <v>12103771</v>
      </c>
      <c r="AD628" s="3"/>
    </row>
    <row r="629" spans="1:30" x14ac:dyDescent="0.25">
      <c r="A629" s="3">
        <v>44428</v>
      </c>
      <c r="B629">
        <v>8913566</v>
      </c>
      <c r="C629">
        <v>12089980</v>
      </c>
      <c r="D629">
        <v>11478481</v>
      </c>
      <c r="E629">
        <v>12725536</v>
      </c>
      <c r="F629">
        <v>10175804</v>
      </c>
      <c r="G629">
        <v>12530937</v>
      </c>
      <c r="H629">
        <v>11950194</v>
      </c>
      <c r="I629">
        <v>12103771</v>
      </c>
      <c r="K629" s="5">
        <f t="shared" si="86"/>
        <v>-1.2507942818207329E-3</v>
      </c>
      <c r="L629" s="5">
        <f t="shared" si="87"/>
        <v>0</v>
      </c>
      <c r="M629" s="5">
        <f t="shared" si="88"/>
        <v>-1.1868132250620889E-3</v>
      </c>
      <c r="N629" s="5">
        <f t="shared" si="89"/>
        <v>0</v>
      </c>
      <c r="O629" s="5">
        <f t="shared" si="90"/>
        <v>2.0479552599028672E-3</v>
      </c>
      <c r="P629" s="5">
        <f t="shared" si="91"/>
        <v>6.5119586848498834E-3</v>
      </c>
      <c r="Q629" s="5">
        <f t="shared" si="92"/>
        <v>-1.1868549297189279E-3</v>
      </c>
      <c r="R629" s="5">
        <f t="shared" si="92"/>
        <v>3.4236760571402236E-3</v>
      </c>
      <c r="T629" s="7">
        <f t="shared" si="93"/>
        <v>114.72981804188252</v>
      </c>
      <c r="U629" s="4">
        <f t="shared" si="94"/>
        <v>1.0448909456614031E-3</v>
      </c>
      <c r="V629" s="5">
        <f>T629/MAX($T$14:T629)-1</f>
        <v>-2.780665894408374E-2</v>
      </c>
      <c r="Y629" s="3" t="s">
        <v>24</v>
      </c>
      <c r="Z629" s="3">
        <v>44428</v>
      </c>
      <c r="AA629" s="3">
        <v>12103771</v>
      </c>
      <c r="AD629" s="3"/>
    </row>
    <row r="630" spans="1:30" x14ac:dyDescent="0.25">
      <c r="A630" s="3">
        <v>44431</v>
      </c>
      <c r="B630">
        <v>8890001</v>
      </c>
      <c r="C630">
        <v>12036947</v>
      </c>
      <c r="D630">
        <v>11512676</v>
      </c>
      <c r="E630">
        <v>12715477</v>
      </c>
      <c r="F630">
        <v>10148902</v>
      </c>
      <c r="G630">
        <v>12475971</v>
      </c>
      <c r="H630">
        <v>11985794</v>
      </c>
      <c r="I630">
        <v>12103771</v>
      </c>
      <c r="K630" s="5">
        <f t="shared" si="86"/>
        <v>-2.6437230621280117E-3</v>
      </c>
      <c r="L630" s="5">
        <f t="shared" si="87"/>
        <v>-4.3865250397436828E-3</v>
      </c>
      <c r="M630" s="5">
        <f t="shared" si="88"/>
        <v>2.979052716121533E-3</v>
      </c>
      <c r="N630" s="5">
        <f t="shared" si="89"/>
        <v>-7.9045786362164083E-4</v>
      </c>
      <c r="O630" s="5">
        <f t="shared" si="90"/>
        <v>-2.6437223043996871E-3</v>
      </c>
      <c r="P630" s="5">
        <f t="shared" si="91"/>
        <v>-4.3864237766098046E-3</v>
      </c>
      <c r="Q630" s="5">
        <f t="shared" si="92"/>
        <v>2.9790311353941057E-3</v>
      </c>
      <c r="R630" s="5">
        <f t="shared" si="92"/>
        <v>0</v>
      </c>
      <c r="T630" s="7">
        <f t="shared" si="93"/>
        <v>114.60228483227009</v>
      </c>
      <c r="U630" s="4">
        <f t="shared" si="94"/>
        <v>-1.1115960243733986E-3</v>
      </c>
      <c r="V630" s="5">
        <f>T630/MAX($T$14:T630)-1</f>
        <v>-2.8887345196923819E-2</v>
      </c>
      <c r="Y630" s="3" t="s">
        <v>24</v>
      </c>
      <c r="Z630" s="3">
        <v>44431</v>
      </c>
      <c r="AA630" s="3">
        <v>12094203</v>
      </c>
      <c r="AD630" s="3"/>
    </row>
    <row r="631" spans="1:30" x14ac:dyDescent="0.25">
      <c r="A631" s="3">
        <v>44432</v>
      </c>
      <c r="B631">
        <v>8886323</v>
      </c>
      <c r="C631">
        <v>12022266</v>
      </c>
      <c r="D631">
        <v>11509350</v>
      </c>
      <c r="E631">
        <v>12698660</v>
      </c>
      <c r="F631">
        <v>10144702</v>
      </c>
      <c r="G631">
        <v>12460754</v>
      </c>
      <c r="H631">
        <v>11982331</v>
      </c>
      <c r="I631">
        <v>12094203</v>
      </c>
      <c r="K631" s="5">
        <f t="shared" si="86"/>
        <v>-4.1372323805133338E-4</v>
      </c>
      <c r="L631" s="5">
        <f t="shared" si="87"/>
        <v>-1.2196614307597997E-3</v>
      </c>
      <c r="M631" s="5">
        <f t="shared" si="88"/>
        <v>-2.8889894929728932E-4</v>
      </c>
      <c r="N631" s="5">
        <f t="shared" si="89"/>
        <v>-1.3225614737064628E-3</v>
      </c>
      <c r="O631" s="5">
        <f t="shared" si="90"/>
        <v>-4.1383787132831529E-4</v>
      </c>
      <c r="P631" s="5">
        <f t="shared" si="91"/>
        <v>-1.219704662667187E-3</v>
      </c>
      <c r="Q631" s="5">
        <f t="shared" si="92"/>
        <v>-2.8892537282054764E-4</v>
      </c>
      <c r="R631" s="5">
        <f t="shared" si="92"/>
        <v>-7.9049744083892204E-4</v>
      </c>
      <c r="T631" s="7">
        <f t="shared" si="93"/>
        <v>114.51693749614999</v>
      </c>
      <c r="U631" s="4">
        <f t="shared" si="94"/>
        <v>-7.4472630493373215E-4</v>
      </c>
      <c r="V631" s="5">
        <f>T631/MAX($T$14:T631)-1</f>
        <v>-2.9610558336009674E-2</v>
      </c>
      <c r="Y631" s="3" t="s">
        <v>24</v>
      </c>
      <c r="Z631" s="3">
        <v>44432</v>
      </c>
      <c r="AA631" s="3">
        <v>12078208</v>
      </c>
      <c r="AD631" s="3"/>
    </row>
    <row r="632" spans="1:30" x14ac:dyDescent="0.25">
      <c r="A632" s="3">
        <v>44433</v>
      </c>
      <c r="B632">
        <v>8874073</v>
      </c>
      <c r="C632">
        <v>12005611</v>
      </c>
      <c r="D632">
        <v>11528491</v>
      </c>
      <c r="E632">
        <v>12719779</v>
      </c>
      <c r="F632">
        <v>10130718</v>
      </c>
      <c r="G632">
        <v>12443492</v>
      </c>
      <c r="H632">
        <v>12002259</v>
      </c>
      <c r="I632">
        <v>12078208</v>
      </c>
      <c r="K632" s="5">
        <f t="shared" si="86"/>
        <v>-1.3785229278746591E-3</v>
      </c>
      <c r="L632" s="5">
        <f t="shared" si="87"/>
        <v>-1.38534615687258E-3</v>
      </c>
      <c r="M632" s="5">
        <f t="shared" si="88"/>
        <v>1.6630826241272878E-3</v>
      </c>
      <c r="N632" s="5">
        <f t="shared" si="89"/>
        <v>1.663088861344475E-3</v>
      </c>
      <c r="O632" s="5">
        <f t="shared" si="90"/>
        <v>-1.3784535021333921E-3</v>
      </c>
      <c r="P632" s="5">
        <f t="shared" si="91"/>
        <v>-1.3853094283058365E-3</v>
      </c>
      <c r="Q632" s="5">
        <f t="shared" si="92"/>
        <v>1.6631154655968317E-3</v>
      </c>
      <c r="R632" s="5">
        <f t="shared" si="92"/>
        <v>-1.3225344406737616E-3</v>
      </c>
      <c r="T632" s="7">
        <f t="shared" si="93"/>
        <v>114.49029971840774</v>
      </c>
      <c r="U632" s="4">
        <f t="shared" si="94"/>
        <v>-2.3260993809895436E-4</v>
      </c>
      <c r="V632" s="5">
        <f>T632/MAX($T$14:T632)-1</f>
        <v>-2.9836280563966922E-2</v>
      </c>
      <c r="Y632" s="3" t="s">
        <v>24</v>
      </c>
      <c r="Z632" s="3">
        <v>44433</v>
      </c>
      <c r="AA632" s="3">
        <v>12098295</v>
      </c>
      <c r="AD632" s="3"/>
    </row>
    <row r="633" spans="1:30" x14ac:dyDescent="0.25">
      <c r="A633" s="3">
        <v>44434</v>
      </c>
      <c r="B633">
        <v>8822887</v>
      </c>
      <c r="C633">
        <v>11995050</v>
      </c>
      <c r="D633">
        <v>11528491</v>
      </c>
      <c r="E633">
        <v>12719779</v>
      </c>
      <c r="F633">
        <v>10121773</v>
      </c>
      <c r="G633">
        <v>12432546</v>
      </c>
      <c r="H633">
        <v>12002259</v>
      </c>
      <c r="I633">
        <v>12098295</v>
      </c>
      <c r="K633" s="5">
        <f t="shared" si="86"/>
        <v>-5.7680390954638616E-3</v>
      </c>
      <c r="L633" s="5">
        <f t="shared" si="87"/>
        <v>-8.7967201336103251E-4</v>
      </c>
      <c r="M633" s="5">
        <f t="shared" si="88"/>
        <v>0</v>
      </c>
      <c r="N633" s="5">
        <f t="shared" si="89"/>
        <v>0</v>
      </c>
      <c r="O633" s="5">
        <f t="shared" si="90"/>
        <v>-8.8295814768513115E-4</v>
      </c>
      <c r="P633" s="5">
        <f t="shared" si="91"/>
        <v>-8.7965661086131242E-4</v>
      </c>
      <c r="Q633" s="5">
        <f t="shared" si="92"/>
        <v>0</v>
      </c>
      <c r="R633" s="5">
        <f t="shared" si="92"/>
        <v>1.6630778340627206E-3</v>
      </c>
      <c r="T633" s="7">
        <f t="shared" si="93"/>
        <v>114.39373791220675</v>
      </c>
      <c r="U633" s="4">
        <f t="shared" si="94"/>
        <v>-8.4340600416357714E-4</v>
      </c>
      <c r="V633" s="5">
        <f>T633/MAX($T$14:T633)-1</f>
        <v>-3.0654522469960921E-2</v>
      </c>
      <c r="Y633" s="3" t="s">
        <v>24</v>
      </c>
      <c r="Z633" s="3">
        <v>44434</v>
      </c>
      <c r="AA633" s="3">
        <v>12098295</v>
      </c>
      <c r="AD633" s="3"/>
    </row>
    <row r="634" spans="1:30" x14ac:dyDescent="0.25">
      <c r="A634" s="3">
        <v>44435</v>
      </c>
      <c r="B634">
        <v>8805027</v>
      </c>
      <c r="C634">
        <v>11997395</v>
      </c>
      <c r="D634">
        <v>11526690</v>
      </c>
      <c r="E634">
        <v>12712016</v>
      </c>
      <c r="F634">
        <v>10101284</v>
      </c>
      <c r="G634">
        <v>12434976</v>
      </c>
      <c r="H634">
        <v>12000383</v>
      </c>
      <c r="I634">
        <v>12098295</v>
      </c>
      <c r="K634" s="5">
        <f t="shared" si="86"/>
        <v>-2.024280714464588E-3</v>
      </c>
      <c r="L634" s="5">
        <f t="shared" si="87"/>
        <v>1.9549730930679132E-4</v>
      </c>
      <c r="M634" s="5">
        <f t="shared" si="88"/>
        <v>-1.5622165988593562E-4</v>
      </c>
      <c r="N634" s="5">
        <f t="shared" si="89"/>
        <v>-6.1030934578343299E-4</v>
      </c>
      <c r="O634" s="5">
        <f t="shared" si="90"/>
        <v>-2.0242500992662116E-3</v>
      </c>
      <c r="P634" s="5">
        <f t="shared" si="91"/>
        <v>1.9545473630255827E-4</v>
      </c>
      <c r="Q634" s="5">
        <f t="shared" si="92"/>
        <v>-1.5630390912246828E-4</v>
      </c>
      <c r="R634" s="5">
        <f t="shared" si="92"/>
        <v>0</v>
      </c>
      <c r="T634" s="7">
        <f t="shared" si="93"/>
        <v>114.32824158191016</v>
      </c>
      <c r="U634" s="4">
        <f t="shared" si="94"/>
        <v>-5.7255171036416086E-4</v>
      </c>
      <c r="V634" s="5">
        <f>T634/MAX($T$14:T634)-1</f>
        <v>-3.1209522881054497E-2</v>
      </c>
      <c r="Y634" s="3" t="s">
        <v>24</v>
      </c>
      <c r="Z634" s="3">
        <v>44435</v>
      </c>
      <c r="AA634" s="3">
        <v>12090912</v>
      </c>
      <c r="AD634" s="3"/>
    </row>
    <row r="635" spans="1:30" x14ac:dyDescent="0.25">
      <c r="A635" s="3">
        <v>44438</v>
      </c>
      <c r="B635">
        <v>8890275</v>
      </c>
      <c r="C635">
        <v>12108478</v>
      </c>
      <c r="D635">
        <v>11640550</v>
      </c>
      <c r="E635">
        <v>12824194</v>
      </c>
      <c r="F635">
        <v>10199081</v>
      </c>
      <c r="G635">
        <v>12550110</v>
      </c>
      <c r="H635">
        <v>12118923</v>
      </c>
      <c r="I635">
        <v>12090912</v>
      </c>
      <c r="K635" s="5">
        <f t="shared" si="86"/>
        <v>9.6817420321368974E-3</v>
      </c>
      <c r="L635" s="5">
        <f t="shared" si="87"/>
        <v>9.258926625321573E-3</v>
      </c>
      <c r="M635" s="5">
        <f t="shared" si="88"/>
        <v>9.8779441452836458E-3</v>
      </c>
      <c r="N635" s="5">
        <f t="shared" si="89"/>
        <v>8.8245640974649042E-3</v>
      </c>
      <c r="O635" s="5">
        <f t="shared" si="90"/>
        <v>9.6816404726369765E-3</v>
      </c>
      <c r="P635" s="5">
        <f t="shared" si="91"/>
        <v>9.2588839737206552E-3</v>
      </c>
      <c r="Q635" s="5">
        <f t="shared" si="92"/>
        <v>9.87801805992361E-3</v>
      </c>
      <c r="R635" s="5">
        <f t="shared" si="92"/>
        <v>-6.102512792092174E-4</v>
      </c>
      <c r="T635" s="7">
        <f t="shared" si="93"/>
        <v>115.26932690148254</v>
      </c>
      <c r="U635" s="4">
        <f t="shared" si="94"/>
        <v>8.2314335159098806E-3</v>
      </c>
      <c r="V635" s="5">
        <f>T635/MAX($T$14:T635)-1</f>
        <v>-2.3234988477803253E-2</v>
      </c>
      <c r="Y635" s="3" t="s">
        <v>24</v>
      </c>
      <c r="Z635" s="3">
        <v>44438</v>
      </c>
      <c r="AA635" s="3">
        <v>12197609</v>
      </c>
      <c r="AD635" s="3"/>
    </row>
    <row r="636" spans="1:30" x14ac:dyDescent="0.25">
      <c r="A636" s="3">
        <v>44439</v>
      </c>
      <c r="B636">
        <v>9009295</v>
      </c>
      <c r="C636">
        <v>12241571</v>
      </c>
      <c r="D636">
        <v>11796287</v>
      </c>
      <c r="E636">
        <v>12945286</v>
      </c>
      <c r="F636">
        <v>10335623</v>
      </c>
      <c r="G636">
        <v>12688058</v>
      </c>
      <c r="H636">
        <v>12281061</v>
      </c>
      <c r="I636">
        <v>12197609</v>
      </c>
      <c r="K636" s="5">
        <f t="shared" si="86"/>
        <v>1.3387662361400432E-2</v>
      </c>
      <c r="L636" s="5">
        <f t="shared" si="87"/>
        <v>1.0991720016338968E-2</v>
      </c>
      <c r="M636" s="5">
        <f t="shared" si="88"/>
        <v>1.3378835192495275E-2</v>
      </c>
      <c r="N636" s="5">
        <f t="shared" si="89"/>
        <v>9.442464766206804E-3</v>
      </c>
      <c r="O636" s="5">
        <f t="shared" si="90"/>
        <v>1.3387676791663861E-2</v>
      </c>
      <c r="P636" s="5">
        <f t="shared" si="91"/>
        <v>1.0991776167698974E-2</v>
      </c>
      <c r="Q636" s="5">
        <f t="shared" si="92"/>
        <v>1.3378911640910651E-2</v>
      </c>
      <c r="R636" s="5">
        <f t="shared" si="92"/>
        <v>8.8245617865716497E-3</v>
      </c>
      <c r="T636" s="7">
        <f t="shared" si="93"/>
        <v>116.62062358297321</v>
      </c>
      <c r="U636" s="4">
        <f t="shared" si="94"/>
        <v>1.1722951090410827E-2</v>
      </c>
      <c r="V636" s="5">
        <f>T636/MAX($T$14:T636)-1</f>
        <v>-1.1784420020903963E-2</v>
      </c>
      <c r="Y636" s="3" t="s">
        <v>24</v>
      </c>
      <c r="Z636" s="3">
        <v>44439</v>
      </c>
      <c r="AA636" s="3">
        <v>12312784</v>
      </c>
      <c r="AD636" s="3"/>
    </row>
    <row r="637" spans="1:30" x14ac:dyDescent="0.25">
      <c r="A637" s="3">
        <v>44440</v>
      </c>
      <c r="B637">
        <v>8952848</v>
      </c>
      <c r="C637">
        <v>12267585</v>
      </c>
      <c r="D637">
        <v>11823698</v>
      </c>
      <c r="E637">
        <v>12971123</v>
      </c>
      <c r="F637">
        <v>10270866</v>
      </c>
      <c r="G637">
        <v>12715021</v>
      </c>
      <c r="H637">
        <v>12309597</v>
      </c>
      <c r="I637">
        <v>12312784</v>
      </c>
      <c r="K637" s="5">
        <f t="shared" si="86"/>
        <v>-6.2654181043022561E-3</v>
      </c>
      <c r="L637" s="5">
        <f t="shared" si="87"/>
        <v>2.1250540473931601E-3</v>
      </c>
      <c r="M637" s="5">
        <f t="shared" si="88"/>
        <v>2.3236972786437882E-3</v>
      </c>
      <c r="N637" s="5">
        <f t="shared" si="89"/>
        <v>1.9958616596034151E-3</v>
      </c>
      <c r="O637" s="5">
        <f t="shared" si="90"/>
        <v>-6.2654181562156186E-3</v>
      </c>
      <c r="P637" s="5">
        <f t="shared" si="91"/>
        <v>2.1250691004093269E-3</v>
      </c>
      <c r="Q637" s="5">
        <f t="shared" si="92"/>
        <v>2.323577742997962E-3</v>
      </c>
      <c r="R637" s="5">
        <f t="shared" si="92"/>
        <v>9.4424243308668387E-3</v>
      </c>
      <c r="T637" s="7">
        <f t="shared" si="93"/>
        <v>116.73439936159795</v>
      </c>
      <c r="U637" s="4">
        <f t="shared" si="94"/>
        <v>9.7560598742457705E-4</v>
      </c>
      <c r="V637" s="5">
        <f>T637/MAX($T$14:T637)-1</f>
        <v>-1.0820310984209991E-2</v>
      </c>
      <c r="Y637" s="3" t="s">
        <v>24</v>
      </c>
      <c r="Z637" s="3">
        <v>44440</v>
      </c>
      <c r="AA637" s="3">
        <v>12337359</v>
      </c>
      <c r="AD637" s="3"/>
    </row>
    <row r="638" spans="1:30" x14ac:dyDescent="0.25">
      <c r="A638" s="3">
        <v>44441</v>
      </c>
      <c r="B638">
        <v>9159935</v>
      </c>
      <c r="C638">
        <v>12503596</v>
      </c>
      <c r="D638">
        <v>12005344</v>
      </c>
      <c r="E638">
        <v>13178295</v>
      </c>
      <c r="F638">
        <v>10309552</v>
      </c>
      <c r="G638">
        <v>12757393</v>
      </c>
      <c r="H638">
        <v>12336452</v>
      </c>
      <c r="I638">
        <v>12337359</v>
      </c>
      <c r="K638" s="5">
        <f t="shared" si="86"/>
        <v>2.313085176917995E-2</v>
      </c>
      <c r="L638" s="5">
        <f t="shared" si="87"/>
        <v>1.9238586893834508E-2</v>
      </c>
      <c r="M638" s="5">
        <f t="shared" si="88"/>
        <v>1.5362875472631377E-2</v>
      </c>
      <c r="N638" s="5">
        <f t="shared" si="89"/>
        <v>1.5971785943283301E-2</v>
      </c>
      <c r="O638" s="5">
        <f t="shared" si="90"/>
        <v>3.7665762555951776E-3</v>
      </c>
      <c r="P638" s="5">
        <f t="shared" si="91"/>
        <v>3.3324364938132067E-3</v>
      </c>
      <c r="Q638" s="5">
        <f t="shared" si="92"/>
        <v>2.1816311289475365E-3</v>
      </c>
      <c r="R638" s="5">
        <f t="shared" si="92"/>
        <v>1.9958930490455717E-3</v>
      </c>
      <c r="T638" s="7">
        <f t="shared" si="93"/>
        <v>117.97441981388545</v>
      </c>
      <c r="U638" s="4">
        <f t="shared" si="94"/>
        <v>1.0622579625791329E-2</v>
      </c>
      <c r="V638" s="5">
        <f>T638/MAX($T$14:T638)-1</f>
        <v>-3.1267097342435601E-4</v>
      </c>
      <c r="Y638" s="3" t="s">
        <v>24</v>
      </c>
      <c r="Z638" s="3">
        <v>44441</v>
      </c>
      <c r="AA638" s="3">
        <v>12353424</v>
      </c>
      <c r="AD638" s="3"/>
    </row>
    <row r="639" spans="1:30" x14ac:dyDescent="0.25">
      <c r="A639" s="3">
        <v>44442</v>
      </c>
      <c r="B639">
        <v>9159627</v>
      </c>
      <c r="C639">
        <v>12476025</v>
      </c>
      <c r="D639">
        <v>12005344</v>
      </c>
      <c r="E639">
        <v>13178295</v>
      </c>
      <c r="F639">
        <v>10338371</v>
      </c>
      <c r="G639">
        <v>12764015</v>
      </c>
      <c r="H639">
        <v>12368591</v>
      </c>
      <c r="I639">
        <v>12353424</v>
      </c>
      <c r="K639" s="5">
        <f t="shared" si="86"/>
        <v>-3.3624692751588192E-5</v>
      </c>
      <c r="L639" s="5">
        <f t="shared" si="87"/>
        <v>-2.2050456524667084E-3</v>
      </c>
      <c r="M639" s="5">
        <f t="shared" si="88"/>
        <v>0</v>
      </c>
      <c r="N639" s="5">
        <f t="shared" si="89"/>
        <v>0</v>
      </c>
      <c r="O639" s="5">
        <f t="shared" si="90"/>
        <v>2.7953687997306353E-3</v>
      </c>
      <c r="P639" s="5">
        <f t="shared" si="91"/>
        <v>5.1907156893271633E-4</v>
      </c>
      <c r="Q639" s="5">
        <f t="shared" si="92"/>
        <v>2.6052060997765469E-3</v>
      </c>
      <c r="R639" s="5">
        <f t="shared" si="92"/>
        <v>1.3021425412034215E-3</v>
      </c>
      <c r="T639" s="7">
        <f t="shared" si="93"/>
        <v>118.04790488054786</v>
      </c>
      <c r="U639" s="4">
        <f t="shared" si="94"/>
        <v>6.2288983305312795E-4</v>
      </c>
      <c r="V639" s="5">
        <f>T639/MAX($T$14:T639)-1</f>
        <v>0</v>
      </c>
      <c r="Y639" s="3" t="s">
        <v>24</v>
      </c>
      <c r="Z639" s="3">
        <v>44442</v>
      </c>
      <c r="AA639" s="3">
        <v>12385471</v>
      </c>
      <c r="AD639" s="3"/>
    </row>
    <row r="640" spans="1:30" x14ac:dyDescent="0.25">
      <c r="A640" s="3">
        <v>44445</v>
      </c>
      <c r="B640">
        <v>9199517</v>
      </c>
      <c r="C640">
        <v>12442290</v>
      </c>
      <c r="D640">
        <v>12005344</v>
      </c>
      <c r="E640">
        <v>13178295</v>
      </c>
      <c r="F640">
        <v>10383395</v>
      </c>
      <c r="G640">
        <v>12729501</v>
      </c>
      <c r="H640">
        <v>12368591</v>
      </c>
      <c r="I640">
        <v>12385471</v>
      </c>
      <c r="K640" s="5">
        <f t="shared" si="86"/>
        <v>4.3549808305511917E-3</v>
      </c>
      <c r="L640" s="5">
        <f t="shared" si="87"/>
        <v>-2.7039862456190722E-3</v>
      </c>
      <c r="M640" s="5">
        <f t="shared" si="88"/>
        <v>0</v>
      </c>
      <c r="N640" s="5">
        <f t="shared" si="89"/>
        <v>0</v>
      </c>
      <c r="O640" s="5">
        <f t="shared" si="90"/>
        <v>4.3550381389871884E-3</v>
      </c>
      <c r="P640" s="5">
        <f t="shared" si="91"/>
        <v>-2.7040081040331509E-3</v>
      </c>
      <c r="Q640" s="5">
        <f t="shared" si="92"/>
        <v>0</v>
      </c>
      <c r="R640" s="5">
        <f t="shared" si="92"/>
        <v>2.5941795570199044E-3</v>
      </c>
      <c r="T640" s="7">
        <f t="shared" si="93"/>
        <v>118.13490919927683</v>
      </c>
      <c r="U640" s="4">
        <f t="shared" si="94"/>
        <v>7.3702552211325767E-4</v>
      </c>
      <c r="V640" s="5">
        <f>T640/MAX($T$14:T640)-1</f>
        <v>0</v>
      </c>
      <c r="Y640" s="3" t="s">
        <v>24</v>
      </c>
      <c r="Z640" s="3">
        <v>44445</v>
      </c>
      <c r="AA640" s="3">
        <v>12385471</v>
      </c>
      <c r="AD640" s="3"/>
    </row>
    <row r="641" spans="1:30" x14ac:dyDescent="0.25">
      <c r="A641" s="3">
        <v>44446</v>
      </c>
      <c r="B641">
        <v>9160298</v>
      </c>
      <c r="C641">
        <v>12447433</v>
      </c>
      <c r="D641">
        <v>12005344</v>
      </c>
      <c r="E641">
        <v>13178295</v>
      </c>
      <c r="F641">
        <v>10339129</v>
      </c>
      <c r="G641">
        <v>12734763</v>
      </c>
      <c r="H641">
        <v>12368591</v>
      </c>
      <c r="I641">
        <v>12385471</v>
      </c>
      <c r="K641" s="5">
        <f t="shared" si="86"/>
        <v>-4.2631585984350684E-3</v>
      </c>
      <c r="L641" s="5">
        <f t="shared" si="87"/>
        <v>4.1334834664685793E-4</v>
      </c>
      <c r="M641" s="5">
        <f t="shared" si="88"/>
        <v>0</v>
      </c>
      <c r="N641" s="5">
        <f t="shared" si="89"/>
        <v>0</v>
      </c>
      <c r="O641" s="5">
        <f t="shared" si="90"/>
        <v>-4.263152851259111E-3</v>
      </c>
      <c r="P641" s="5">
        <f t="shared" si="91"/>
        <v>4.1337048482881222E-4</v>
      </c>
      <c r="Q641" s="5">
        <f t="shared" si="92"/>
        <v>0</v>
      </c>
      <c r="R641" s="5">
        <f t="shared" si="92"/>
        <v>0</v>
      </c>
      <c r="T641" s="7">
        <f t="shared" si="93"/>
        <v>118.02121036492376</v>
      </c>
      <c r="U641" s="4">
        <f t="shared" si="94"/>
        <v>-9.6244907727731366E-4</v>
      </c>
      <c r="V641" s="5">
        <f>T641/MAX($T$14:T641)-1</f>
        <v>-9.6244907727727202E-4</v>
      </c>
      <c r="Y641" s="3" t="s">
        <v>24</v>
      </c>
      <c r="Z641" s="3">
        <v>44446</v>
      </c>
      <c r="AA641" s="3">
        <v>12385471</v>
      </c>
      <c r="AD641" s="3"/>
    </row>
    <row r="642" spans="1:30" x14ac:dyDescent="0.25">
      <c r="A642" s="3">
        <v>44447</v>
      </c>
      <c r="B642">
        <v>9088391</v>
      </c>
      <c r="C642">
        <v>12353554</v>
      </c>
      <c r="D642">
        <v>11914799</v>
      </c>
      <c r="E642">
        <v>13078903</v>
      </c>
      <c r="F642">
        <v>10257968</v>
      </c>
      <c r="G642">
        <v>12638717</v>
      </c>
      <c r="H642">
        <v>12275307</v>
      </c>
      <c r="I642">
        <v>12385471</v>
      </c>
      <c r="K642" s="5">
        <f t="shared" si="86"/>
        <v>-7.8498537929660994E-3</v>
      </c>
      <c r="L642" s="5">
        <f t="shared" si="87"/>
        <v>-7.5420369806369347E-3</v>
      </c>
      <c r="M642" s="5">
        <f t="shared" si="88"/>
        <v>-7.542057936865465E-3</v>
      </c>
      <c r="N642" s="5">
        <f t="shared" si="89"/>
        <v>-7.5420985795203732E-3</v>
      </c>
      <c r="O642" s="5">
        <f t="shared" si="90"/>
        <v>-7.849887548554646E-3</v>
      </c>
      <c r="P642" s="5">
        <f t="shared" si="91"/>
        <v>-7.5420327806650089E-3</v>
      </c>
      <c r="Q642" s="5">
        <f t="shared" si="92"/>
        <v>-7.5420070079121881E-3</v>
      </c>
      <c r="R642" s="5">
        <f t="shared" si="92"/>
        <v>0</v>
      </c>
      <c r="T642" s="7">
        <f t="shared" si="93"/>
        <v>117.23327163354217</v>
      </c>
      <c r="U642" s="4">
        <f t="shared" si="94"/>
        <v>-6.6762468283900894E-3</v>
      </c>
      <c r="V642" s="5">
        <f>T642/MAX($T$14:T642)-1</f>
        <v>-7.6322703580676832E-3</v>
      </c>
      <c r="Y642" s="3" t="s">
        <v>24</v>
      </c>
      <c r="Z642" s="3">
        <v>44447</v>
      </c>
      <c r="AA642" s="3">
        <v>12292059</v>
      </c>
      <c r="AD642" s="3"/>
    </row>
    <row r="643" spans="1:30" x14ac:dyDescent="0.25">
      <c r="A643" s="3">
        <v>44448</v>
      </c>
      <c r="B643">
        <v>9055236</v>
      </c>
      <c r="C643">
        <v>12360173</v>
      </c>
      <c r="D643">
        <v>11921183</v>
      </c>
      <c r="E643">
        <v>13085911</v>
      </c>
      <c r="F643">
        <v>10258994</v>
      </c>
      <c r="G643">
        <v>12645489</v>
      </c>
      <c r="H643">
        <v>12281884</v>
      </c>
      <c r="I643">
        <v>12292059</v>
      </c>
      <c r="K643" s="5">
        <f t="shared" si="86"/>
        <v>-3.6480604762713087E-3</v>
      </c>
      <c r="L643" s="5">
        <f t="shared" si="87"/>
        <v>5.3579722887842074E-4</v>
      </c>
      <c r="M643" s="5">
        <f t="shared" si="88"/>
        <v>5.3580425485977301E-4</v>
      </c>
      <c r="N643" s="5">
        <f t="shared" si="89"/>
        <v>5.3582475533309193E-4</v>
      </c>
      <c r="O643" s="5">
        <f t="shared" si="90"/>
        <v>1.0001980899132512E-4</v>
      </c>
      <c r="P643" s="5">
        <f t="shared" si="91"/>
        <v>5.358138804754109E-4</v>
      </c>
      <c r="Q643" s="5">
        <f t="shared" si="92"/>
        <v>5.357910804186794E-4</v>
      </c>
      <c r="R643" s="5">
        <f t="shared" si="92"/>
        <v>-7.5420627927674788E-3</v>
      </c>
      <c r="T643" s="7">
        <f t="shared" si="93"/>
        <v>117.11001444366772</v>
      </c>
      <c r="U643" s="4">
        <f t="shared" si="94"/>
        <v>-1.0513840325102608E-3</v>
      </c>
      <c r="V643" s="5">
        <f>T643/MAX($T$14:T643)-1</f>
        <v>-8.6756299433917716E-3</v>
      </c>
      <c r="Y643" s="3" t="s">
        <v>24</v>
      </c>
      <c r="Z643" s="3">
        <v>44448</v>
      </c>
      <c r="AA643" s="3">
        <v>12298645</v>
      </c>
      <c r="AD643" s="3"/>
    </row>
    <row r="644" spans="1:30" x14ac:dyDescent="0.25">
      <c r="A644" s="3">
        <v>44452</v>
      </c>
      <c r="B644">
        <v>9030724</v>
      </c>
      <c r="C644">
        <v>12360173</v>
      </c>
      <c r="D644">
        <v>11921183</v>
      </c>
      <c r="E644">
        <v>13085911</v>
      </c>
      <c r="F644">
        <v>10231224</v>
      </c>
      <c r="G644">
        <v>12645489</v>
      </c>
      <c r="H644">
        <v>12281884</v>
      </c>
      <c r="I644">
        <v>12298645</v>
      </c>
      <c r="K644" s="5">
        <f t="shared" si="86"/>
        <v>-2.706942149271474E-3</v>
      </c>
      <c r="L644" s="5">
        <f t="shared" si="87"/>
        <v>0</v>
      </c>
      <c r="M644" s="5">
        <f t="shared" si="88"/>
        <v>0</v>
      </c>
      <c r="N644" s="5">
        <f t="shared" si="89"/>
        <v>0</v>
      </c>
      <c r="O644" s="5">
        <f t="shared" si="90"/>
        <v>-2.7068930930265189E-3</v>
      </c>
      <c r="P644" s="5">
        <f t="shared" si="91"/>
        <v>0</v>
      </c>
      <c r="Q644" s="5">
        <f t="shared" si="92"/>
        <v>0</v>
      </c>
      <c r="R644" s="5">
        <f t="shared" si="92"/>
        <v>5.3579306770323853E-4</v>
      </c>
      <c r="T644" s="7">
        <f t="shared" si="93"/>
        <v>117.03860599497726</v>
      </c>
      <c r="U644" s="4">
        <f t="shared" si="94"/>
        <v>-6.097552718243443E-4</v>
      </c>
      <c r="V644" s="5">
        <f>T644/MAX($T$14:T644)-1</f>
        <v>-9.2800952041217633E-3</v>
      </c>
      <c r="Y644" s="3" t="s">
        <v>24</v>
      </c>
      <c r="Z644" s="3">
        <v>44452</v>
      </c>
      <c r="AA644" s="3">
        <v>12298645</v>
      </c>
      <c r="AD644" s="3"/>
    </row>
    <row r="645" spans="1:30" x14ac:dyDescent="0.25">
      <c r="A645" s="3">
        <v>44453</v>
      </c>
      <c r="B645">
        <v>9004977</v>
      </c>
      <c r="C645">
        <v>12360173</v>
      </c>
      <c r="D645">
        <v>11921183</v>
      </c>
      <c r="E645">
        <v>13085911</v>
      </c>
      <c r="F645">
        <v>10202054</v>
      </c>
      <c r="G645">
        <v>12645489</v>
      </c>
      <c r="H645">
        <v>12281884</v>
      </c>
      <c r="I645">
        <v>12298645</v>
      </c>
      <c r="K645" s="5">
        <f t="shared" si="86"/>
        <v>-2.851044943904868E-3</v>
      </c>
      <c r="L645" s="5">
        <f t="shared" si="87"/>
        <v>0</v>
      </c>
      <c r="M645" s="5">
        <f t="shared" si="88"/>
        <v>0</v>
      </c>
      <c r="N645" s="5">
        <f t="shared" si="89"/>
        <v>0</v>
      </c>
      <c r="O645" s="5">
        <f t="shared" si="90"/>
        <v>-2.8510762739629714E-3</v>
      </c>
      <c r="P645" s="5">
        <f t="shared" si="91"/>
        <v>0</v>
      </c>
      <c r="Q645" s="5">
        <f t="shared" si="92"/>
        <v>0</v>
      </c>
      <c r="R645" s="5">
        <f t="shared" si="92"/>
        <v>0</v>
      </c>
      <c r="T645" s="7">
        <f t="shared" si="93"/>
        <v>116.95518495515805</v>
      </c>
      <c r="U645" s="4">
        <f t="shared" si="94"/>
        <v>-7.1276515223347992E-4</v>
      </c>
      <c r="V645" s="5">
        <f>T645/MAX($T$14:T645)-1</f>
        <v>-9.9862458278844324E-3</v>
      </c>
      <c r="Y645" s="3" t="s">
        <v>24</v>
      </c>
      <c r="Z645" s="3">
        <v>44453</v>
      </c>
      <c r="AA645" s="3">
        <v>12298645</v>
      </c>
      <c r="AD645" s="3"/>
    </row>
    <row r="646" spans="1:30" x14ac:dyDescent="0.25">
      <c r="A646" s="3">
        <v>44454</v>
      </c>
      <c r="B646">
        <v>9103259</v>
      </c>
      <c r="C646">
        <v>12461866</v>
      </c>
      <c r="D646">
        <v>12017688</v>
      </c>
      <c r="E646">
        <v>13175948</v>
      </c>
      <c r="F646">
        <v>10313401</v>
      </c>
      <c r="G646">
        <v>12749529</v>
      </c>
      <c r="H646">
        <v>12381309</v>
      </c>
      <c r="I646">
        <v>12298645</v>
      </c>
      <c r="K646" s="5">
        <f t="shared" si="86"/>
        <v>1.0914186676989956E-2</v>
      </c>
      <c r="L646" s="5">
        <f t="shared" si="87"/>
        <v>8.2274738387562163E-3</v>
      </c>
      <c r="M646" s="5">
        <f t="shared" si="88"/>
        <v>8.0952536338045888E-3</v>
      </c>
      <c r="N646" s="5">
        <f t="shared" si="89"/>
        <v>6.8804533364166254E-3</v>
      </c>
      <c r="O646" s="5">
        <f t="shared" si="90"/>
        <v>1.0914174733833049E-2</v>
      </c>
      <c r="P646" s="5">
        <f t="shared" si="91"/>
        <v>8.2274398404047488E-3</v>
      </c>
      <c r="Q646" s="5">
        <f t="shared" si="92"/>
        <v>8.0952563955172252E-3</v>
      </c>
      <c r="R646" s="5">
        <f t="shared" si="92"/>
        <v>0</v>
      </c>
      <c r="T646" s="7">
        <f t="shared" si="93"/>
        <v>117.85214699345453</v>
      </c>
      <c r="U646" s="4">
        <f t="shared" si="94"/>
        <v>7.6692798069653012E-3</v>
      </c>
      <c r="V646" s="5">
        <f>T646/MAX($T$14:T646)-1</f>
        <v>-2.3935533343943938E-3</v>
      </c>
      <c r="Y646" s="3" t="s">
        <v>24</v>
      </c>
      <c r="Z646" s="3">
        <v>44454</v>
      </c>
      <c r="AA646" s="3">
        <v>12383266</v>
      </c>
      <c r="AD646" s="3"/>
    </row>
    <row r="647" spans="1:30" x14ac:dyDescent="0.25">
      <c r="A647" s="3">
        <v>44455</v>
      </c>
      <c r="B647">
        <v>9179537</v>
      </c>
      <c r="C647">
        <v>12487250</v>
      </c>
      <c r="D647">
        <v>12132130</v>
      </c>
      <c r="E647">
        <v>13257392</v>
      </c>
      <c r="F647">
        <v>10377771</v>
      </c>
      <c r="G647">
        <v>12810149</v>
      </c>
      <c r="H647">
        <v>12439825</v>
      </c>
      <c r="I647">
        <v>12383266</v>
      </c>
      <c r="K647" s="5">
        <f t="shared" si="86"/>
        <v>8.3791969447424286E-3</v>
      </c>
      <c r="L647" s="5">
        <f t="shared" si="87"/>
        <v>2.0369341156452059E-3</v>
      </c>
      <c r="M647" s="5">
        <f t="shared" si="88"/>
        <v>9.5227967309519101E-3</v>
      </c>
      <c r="N647" s="5">
        <f t="shared" si="89"/>
        <v>6.1812630104489674E-3</v>
      </c>
      <c r="O647" s="5">
        <f t="shared" si="90"/>
        <v>6.2413940852295013E-3</v>
      </c>
      <c r="P647" s="5">
        <f t="shared" si="91"/>
        <v>4.754685447595719E-3</v>
      </c>
      <c r="Q647" s="5">
        <f t="shared" si="92"/>
        <v>4.7261561762168558E-3</v>
      </c>
      <c r="R647" s="5">
        <f t="shared" si="92"/>
        <v>6.8805140728918079E-3</v>
      </c>
      <c r="T647" s="7">
        <f t="shared" si="93"/>
        <v>118.5699098879078</v>
      </c>
      <c r="U647" s="4">
        <f t="shared" si="94"/>
        <v>6.0903675729652995E-3</v>
      </c>
      <c r="V647" s="5">
        <f>T647/MAX($T$14:T647)-1</f>
        <v>0</v>
      </c>
      <c r="Y647" s="3" t="s">
        <v>24</v>
      </c>
      <c r="Z647" s="3">
        <v>44455</v>
      </c>
      <c r="AA647" s="3">
        <v>12435207</v>
      </c>
      <c r="AD647" s="3"/>
    </row>
    <row r="648" spans="1:30" x14ac:dyDescent="0.25">
      <c r="A648" s="3">
        <v>44456</v>
      </c>
      <c r="B648">
        <v>9131322</v>
      </c>
      <c r="C648">
        <v>12452185</v>
      </c>
      <c r="D648">
        <v>12140146</v>
      </c>
      <c r="E648">
        <v>13233148</v>
      </c>
      <c r="F648">
        <v>10376169</v>
      </c>
      <c r="G648">
        <v>12805119</v>
      </c>
      <c r="H648">
        <v>12478197</v>
      </c>
      <c r="I648">
        <v>12435207</v>
      </c>
      <c r="K648" s="5">
        <f t="shared" si="86"/>
        <v>-5.2524435600619368E-3</v>
      </c>
      <c r="L648" s="5">
        <f t="shared" si="87"/>
        <v>-2.8080642255100541E-3</v>
      </c>
      <c r="M648" s="5">
        <f t="shared" si="88"/>
        <v>6.6072486859281021E-4</v>
      </c>
      <c r="N648" s="5">
        <f t="shared" si="89"/>
        <v>-1.8287156327578824E-3</v>
      </c>
      <c r="O648" s="5">
        <f t="shared" si="90"/>
        <v>-1.5436840916993599E-4</v>
      </c>
      <c r="P648" s="5">
        <f t="shared" si="91"/>
        <v>-3.926574156163376E-4</v>
      </c>
      <c r="Q648" s="5">
        <f t="shared" si="92"/>
        <v>3.0846093092145033E-3</v>
      </c>
      <c r="R648" s="5">
        <f t="shared" si="92"/>
        <v>4.1944508015898663E-3</v>
      </c>
      <c r="T648" s="7">
        <f t="shared" si="93"/>
        <v>118.53290919505936</v>
      </c>
      <c r="U648" s="4">
        <f t="shared" si="94"/>
        <v>-3.1205803296487089E-4</v>
      </c>
      <c r="V648" s="5">
        <f>T648/MAX($T$14:T648)-1</f>
        <v>-3.1205803296485701E-4</v>
      </c>
      <c r="Y648" s="3" t="s">
        <v>24</v>
      </c>
      <c r="Z648" s="3">
        <v>44456</v>
      </c>
      <c r="AA648" s="3">
        <v>12441413</v>
      </c>
      <c r="AD648" s="3"/>
    </row>
    <row r="649" spans="1:30" x14ac:dyDescent="0.25">
      <c r="A649" s="3">
        <v>44459</v>
      </c>
      <c r="B649">
        <v>9055168</v>
      </c>
      <c r="C649">
        <v>12414980</v>
      </c>
      <c r="D649">
        <v>12113810</v>
      </c>
      <c r="E649">
        <v>13303871</v>
      </c>
      <c r="F649">
        <v>10289632</v>
      </c>
      <c r="G649">
        <v>12766860</v>
      </c>
      <c r="H649">
        <v>12451128</v>
      </c>
      <c r="I649">
        <v>12441413</v>
      </c>
      <c r="K649" s="5">
        <f t="shared" si="86"/>
        <v>-8.3398657938028586E-3</v>
      </c>
      <c r="L649" s="5">
        <f t="shared" si="87"/>
        <v>-2.987829043657797E-3</v>
      </c>
      <c r="M649" s="5">
        <f t="shared" si="88"/>
        <v>-2.1693314067228187E-3</v>
      </c>
      <c r="N649" s="5">
        <f t="shared" si="89"/>
        <v>5.344382153059879E-3</v>
      </c>
      <c r="O649" s="5">
        <f t="shared" si="90"/>
        <v>-8.3399759583715483E-3</v>
      </c>
      <c r="P649" s="5">
        <f t="shared" si="91"/>
        <v>-2.9877894926240156E-3</v>
      </c>
      <c r="Q649" s="5">
        <f t="shared" si="92"/>
        <v>-2.1693037864364273E-3</v>
      </c>
      <c r="R649" s="5">
        <f t="shared" si="92"/>
        <v>4.9906688324519166E-4</v>
      </c>
      <c r="T649" s="7">
        <f t="shared" si="93"/>
        <v>118.21952823824452</v>
      </c>
      <c r="U649" s="4">
        <f t="shared" si="94"/>
        <v>-2.6438308056637994E-3</v>
      </c>
      <c r="V649" s="5">
        <f>T649/MAX($T$14:T649)-1</f>
        <v>-2.9550638099878901E-3</v>
      </c>
      <c r="Y649" s="3" t="s">
        <v>24</v>
      </c>
      <c r="Z649" s="3">
        <v>44459</v>
      </c>
      <c r="AA649" s="3">
        <v>12507905</v>
      </c>
      <c r="AD649" s="3"/>
    </row>
    <row r="650" spans="1:30" x14ac:dyDescent="0.25">
      <c r="A650" s="3">
        <v>44460</v>
      </c>
      <c r="B650">
        <v>9106063</v>
      </c>
      <c r="C650">
        <v>12380620</v>
      </c>
      <c r="D650">
        <v>12136212</v>
      </c>
      <c r="E650">
        <v>13286855</v>
      </c>
      <c r="F650">
        <v>10347466</v>
      </c>
      <c r="G650">
        <v>12731527</v>
      </c>
      <c r="H650">
        <v>12474153</v>
      </c>
      <c r="I650">
        <v>12507905</v>
      </c>
      <c r="K650" s="5">
        <f t="shared" si="86"/>
        <v>5.6205472940977774E-3</v>
      </c>
      <c r="L650" s="5">
        <f t="shared" si="87"/>
        <v>-2.7676242732569412E-3</v>
      </c>
      <c r="M650" s="5">
        <f t="shared" si="88"/>
        <v>1.8492943178074484E-3</v>
      </c>
      <c r="N650" s="5">
        <f t="shared" si="89"/>
        <v>-1.2790262322898149E-3</v>
      </c>
      <c r="O650" s="5">
        <f t="shared" si="90"/>
        <v>5.6206091724173568E-3</v>
      </c>
      <c r="P650" s="5">
        <f t="shared" si="91"/>
        <v>-2.7675560004574162E-3</v>
      </c>
      <c r="Q650" s="5">
        <f t="shared" si="92"/>
        <v>1.849230045663397E-3</v>
      </c>
      <c r="R650" s="5">
        <f t="shared" si="92"/>
        <v>5.3444090313536918E-3</v>
      </c>
      <c r="T650" s="7">
        <f t="shared" si="93"/>
        <v>118.41857864520603</v>
      </c>
      <c r="U650" s="4">
        <f t="shared" si="94"/>
        <v>1.6837354194169374E-3</v>
      </c>
      <c r="V650" s="5">
        <f>T650/MAX($T$14:T650)-1</f>
        <v>-1.2763039361742834E-3</v>
      </c>
      <c r="Y650" s="3" t="s">
        <v>24</v>
      </c>
      <c r="Z650" s="3">
        <v>44460</v>
      </c>
      <c r="AA650" s="3">
        <v>12491907</v>
      </c>
      <c r="AD650" s="3"/>
    </row>
    <row r="651" spans="1:30" x14ac:dyDescent="0.25">
      <c r="A651" s="3">
        <v>44461</v>
      </c>
      <c r="B651">
        <v>9113720</v>
      </c>
      <c r="C651">
        <v>12383793</v>
      </c>
      <c r="D651">
        <v>12139152</v>
      </c>
      <c r="E651">
        <v>13286855</v>
      </c>
      <c r="F651">
        <v>10356167</v>
      </c>
      <c r="G651">
        <v>12734789</v>
      </c>
      <c r="H651">
        <v>12477176</v>
      </c>
      <c r="I651">
        <v>12491907</v>
      </c>
      <c r="K651" s="5">
        <f t="shared" si="86"/>
        <v>8.4086833135232908E-4</v>
      </c>
      <c r="L651" s="5">
        <f t="shared" si="87"/>
        <v>2.5628764956842076E-4</v>
      </c>
      <c r="M651" s="5">
        <f t="shared" si="88"/>
        <v>2.4225021777790623E-4</v>
      </c>
      <c r="N651" s="5">
        <f t="shared" si="89"/>
        <v>0</v>
      </c>
      <c r="O651" s="5">
        <f t="shared" si="90"/>
        <v>8.4088220246392176E-4</v>
      </c>
      <c r="P651" s="5">
        <f t="shared" si="91"/>
        <v>2.5621435669109793E-4</v>
      </c>
      <c r="Q651" s="5">
        <f t="shared" si="92"/>
        <v>2.4234110323972935E-4</v>
      </c>
      <c r="R651" s="5">
        <f t="shared" si="92"/>
        <v>-1.2790311407065991E-3</v>
      </c>
      <c r="T651" s="7">
        <f t="shared" si="93"/>
        <v>118.43929912429573</v>
      </c>
      <c r="U651" s="4">
        <f t="shared" si="94"/>
        <v>1.7497659004835076E-4</v>
      </c>
      <c r="V651" s="5">
        <f>T651/MAX($T$14:T651)-1</f>
        <v>-1.1015506694366239E-3</v>
      </c>
      <c r="Y651" s="3" t="s">
        <v>24</v>
      </c>
      <c r="Z651" s="3">
        <v>44461</v>
      </c>
      <c r="AA651" s="3">
        <v>12491907</v>
      </c>
      <c r="AD651" s="3"/>
    </row>
    <row r="652" spans="1:30" x14ac:dyDescent="0.25">
      <c r="A652" s="3">
        <v>44462</v>
      </c>
      <c r="B652">
        <v>9331728</v>
      </c>
      <c r="C652">
        <v>12634398</v>
      </c>
      <c r="D652">
        <v>12499296</v>
      </c>
      <c r="E652">
        <v>13392474</v>
      </c>
      <c r="F652">
        <v>10420703</v>
      </c>
      <c r="G652">
        <v>12798186</v>
      </c>
      <c r="H652">
        <v>12518711</v>
      </c>
      <c r="I652">
        <v>12491907</v>
      </c>
      <c r="K652" s="5">
        <f t="shared" si="86"/>
        <v>2.3920857783649163E-2</v>
      </c>
      <c r="L652" s="5">
        <f t="shared" si="87"/>
        <v>2.0236530116419127E-2</v>
      </c>
      <c r="M652" s="5">
        <f t="shared" si="88"/>
        <v>2.9667970217359452E-2</v>
      </c>
      <c r="N652" s="5">
        <f t="shared" si="89"/>
        <v>7.9491346898870052E-3</v>
      </c>
      <c r="O652" s="5">
        <f t="shared" si="90"/>
        <v>6.2316492192526773E-3</v>
      </c>
      <c r="P652" s="5">
        <f t="shared" si="91"/>
        <v>4.9782528787873925E-3</v>
      </c>
      <c r="Q652" s="5">
        <f t="shared" si="92"/>
        <v>3.3288782654024018E-3</v>
      </c>
      <c r="R652" s="5">
        <f t="shared" si="92"/>
        <v>0</v>
      </c>
      <c r="T652" s="7">
        <f t="shared" si="93"/>
        <v>119.86520869563465</v>
      </c>
      <c r="U652" s="4">
        <f t="shared" si="94"/>
        <v>1.2039159146344652E-2</v>
      </c>
      <c r="V652" s="5">
        <f>T652/MAX($T$14:T652)-1</f>
        <v>0</v>
      </c>
      <c r="Y652" s="3" t="s">
        <v>24</v>
      </c>
      <c r="Z652" s="3">
        <v>44462</v>
      </c>
      <c r="AA652" s="3">
        <v>12532866</v>
      </c>
      <c r="AD652" s="3"/>
    </row>
    <row r="653" spans="1:30" x14ac:dyDescent="0.25">
      <c r="A653" s="3">
        <v>44463</v>
      </c>
      <c r="B653">
        <v>9331728</v>
      </c>
      <c r="C653">
        <v>12625667</v>
      </c>
      <c r="D653">
        <v>12499296</v>
      </c>
      <c r="E653">
        <v>13392474</v>
      </c>
      <c r="F653">
        <v>10466593</v>
      </c>
      <c r="G653">
        <v>12841539</v>
      </c>
      <c r="H653">
        <v>12568545</v>
      </c>
      <c r="I653">
        <v>12532866</v>
      </c>
      <c r="K653" s="5">
        <f t="shared" si="86"/>
        <v>0</v>
      </c>
      <c r="L653" s="5">
        <f t="shared" si="87"/>
        <v>-6.91049941595967E-4</v>
      </c>
      <c r="M653" s="5">
        <f t="shared" si="88"/>
        <v>0</v>
      </c>
      <c r="N653" s="5">
        <f t="shared" si="89"/>
        <v>0</v>
      </c>
      <c r="O653" s="5">
        <f t="shared" si="90"/>
        <v>4.4037336060724908E-3</v>
      </c>
      <c r="P653" s="5">
        <f t="shared" si="91"/>
        <v>3.3874331877969954E-3</v>
      </c>
      <c r="Q653" s="5">
        <f t="shared" si="92"/>
        <v>3.9807612780580204E-3</v>
      </c>
      <c r="R653" s="5">
        <f t="shared" si="92"/>
        <v>3.2788428540173609E-3</v>
      </c>
      <c r="T653" s="7">
        <f t="shared" si="93"/>
        <v>120.08036256470965</v>
      </c>
      <c r="U653" s="4">
        <f t="shared" si="94"/>
        <v>1.7949651230436126E-3</v>
      </c>
      <c r="V653" s="5">
        <f>T653/MAX($T$14:T653)-1</f>
        <v>0</v>
      </c>
      <c r="Y653" s="3" t="s">
        <v>24</v>
      </c>
      <c r="Z653" s="3">
        <v>44463</v>
      </c>
      <c r="AA653" s="3">
        <v>12582578</v>
      </c>
      <c r="AD653" s="3"/>
    </row>
    <row r="654" spans="1:30" x14ac:dyDescent="0.25">
      <c r="A654" s="3">
        <v>44466</v>
      </c>
      <c r="B654">
        <v>9311316</v>
      </c>
      <c r="C654">
        <v>12578445</v>
      </c>
      <c r="D654">
        <v>12499296</v>
      </c>
      <c r="E654">
        <v>13392474</v>
      </c>
      <c r="F654">
        <v>10443699</v>
      </c>
      <c r="G654">
        <v>12793509</v>
      </c>
      <c r="H654">
        <v>12568545</v>
      </c>
      <c r="I654">
        <v>12582578</v>
      </c>
      <c r="K654" s="5">
        <f t="shared" si="86"/>
        <v>-2.1873762287113463E-3</v>
      </c>
      <c r="L654" s="5">
        <f t="shared" si="87"/>
        <v>-3.7401588367569349E-3</v>
      </c>
      <c r="M654" s="5">
        <f t="shared" si="88"/>
        <v>0</v>
      </c>
      <c r="N654" s="5">
        <f t="shared" si="89"/>
        <v>0</v>
      </c>
      <c r="O654" s="5">
        <f t="shared" si="90"/>
        <v>-2.1873402357386329E-3</v>
      </c>
      <c r="P654" s="5">
        <f t="shared" si="91"/>
        <v>-3.7402059052268344E-3</v>
      </c>
      <c r="Q654" s="5">
        <f t="shared" si="92"/>
        <v>0</v>
      </c>
      <c r="R654" s="5">
        <f t="shared" si="92"/>
        <v>3.9665308796885679E-3</v>
      </c>
      <c r="T654" s="7">
        <f t="shared" si="93"/>
        <v>119.96195506679145</v>
      </c>
      <c r="U654" s="4">
        <f t="shared" si="94"/>
        <v>-9.8606879084314758E-4</v>
      </c>
      <c r="V654" s="5">
        <f>T654/MAX($T$14:T654)-1</f>
        <v>-9.8606879084317534E-4</v>
      </c>
      <c r="Y654" s="3" t="s">
        <v>24</v>
      </c>
      <c r="Z654" s="3">
        <v>44466</v>
      </c>
      <c r="AA654" s="3">
        <v>12582578</v>
      </c>
      <c r="AD654" s="3"/>
    </row>
    <row r="655" spans="1:30" x14ac:dyDescent="0.25">
      <c r="A655" s="3">
        <v>44467</v>
      </c>
      <c r="B655">
        <v>9336423</v>
      </c>
      <c r="C655">
        <v>12608057</v>
      </c>
      <c r="D655">
        <v>12531442</v>
      </c>
      <c r="E655">
        <v>13345893</v>
      </c>
      <c r="F655">
        <v>10471859</v>
      </c>
      <c r="G655">
        <v>12823627</v>
      </c>
      <c r="H655">
        <v>12600869</v>
      </c>
      <c r="I655">
        <v>12582578</v>
      </c>
      <c r="K655" s="5">
        <f t="shared" si="86"/>
        <v>2.696396513661492E-3</v>
      </c>
      <c r="L655" s="5">
        <f t="shared" si="87"/>
        <v>2.3541860698996775E-3</v>
      </c>
      <c r="M655" s="5">
        <f t="shared" si="88"/>
        <v>2.5718248451753745E-3</v>
      </c>
      <c r="N655" s="5">
        <f t="shared" si="89"/>
        <v>-3.4781475028438091E-3</v>
      </c>
      <c r="O655" s="5">
        <f t="shared" si="90"/>
        <v>2.6963626584795009E-3</v>
      </c>
      <c r="P655" s="5">
        <f t="shared" si="91"/>
        <v>2.3541625679084355E-3</v>
      </c>
      <c r="Q655" s="5">
        <f t="shared" si="92"/>
        <v>2.5718171832938008E-3</v>
      </c>
      <c r="R655" s="5">
        <f t="shared" si="92"/>
        <v>0</v>
      </c>
      <c r="T655" s="7">
        <f t="shared" si="93"/>
        <v>120.13839814437507</v>
      </c>
      <c r="U655" s="4">
        <f t="shared" si="94"/>
        <v>1.470825291946809E-3</v>
      </c>
      <c r="V655" s="5">
        <f>T655/MAX($T$14:T655)-1</f>
        <v>0</v>
      </c>
      <c r="Y655" s="3" t="s">
        <v>24</v>
      </c>
      <c r="Z655" s="3">
        <v>44467</v>
      </c>
      <c r="AA655" s="3">
        <v>12538815</v>
      </c>
      <c r="AD655" s="3"/>
    </row>
    <row r="656" spans="1:30" x14ac:dyDescent="0.25">
      <c r="A656" s="3">
        <v>44468</v>
      </c>
      <c r="B656">
        <v>9370156</v>
      </c>
      <c r="C656">
        <v>12658061</v>
      </c>
      <c r="D656">
        <v>12595000</v>
      </c>
      <c r="E656">
        <v>13387017</v>
      </c>
      <c r="F656">
        <v>10509694</v>
      </c>
      <c r="G656">
        <v>12874486</v>
      </c>
      <c r="H656">
        <v>12664779</v>
      </c>
      <c r="I656">
        <v>12538815</v>
      </c>
      <c r="K656" s="5">
        <f t="shared" ref="K656:K719" si="95">B656/B655-1</f>
        <v>3.6130539501049164E-3</v>
      </c>
      <c r="L656" s="5">
        <f t="shared" ref="L656:L719" si="96">C656/C655-1</f>
        <v>3.966035369288079E-3</v>
      </c>
      <c r="M656" s="5">
        <f t="shared" ref="M656:M719" si="97">D656/D655-1</f>
        <v>5.0718823899116305E-3</v>
      </c>
      <c r="N656" s="5">
        <f t="shared" ref="N656:N719" si="98">E656/E655-1</f>
        <v>3.0813974006835831E-3</v>
      </c>
      <c r="O656" s="5">
        <f t="shared" ref="O656:O719" si="99">F656/F655-1</f>
        <v>3.613016561815785E-3</v>
      </c>
      <c r="P656" s="5">
        <f t="shared" ref="P656:P719" si="100">G656/G655-1</f>
        <v>3.966038625421664E-3</v>
      </c>
      <c r="Q656" s="5">
        <f t="shared" ref="Q656:R719" si="101">H656/H655-1</f>
        <v>5.0718724240368385E-3</v>
      </c>
      <c r="R656" s="5">
        <f t="shared" si="101"/>
        <v>-3.4780630805547608E-3</v>
      </c>
      <c r="T656" s="7">
        <f t="shared" si="93"/>
        <v>120.51240750375082</v>
      </c>
      <c r="U656" s="4">
        <f t="shared" si="94"/>
        <v>3.113154205088467E-3</v>
      </c>
      <c r="V656" s="5">
        <f>T656/MAX($T$14:T656)-1</f>
        <v>0</v>
      </c>
      <c r="Y656" s="3" t="s">
        <v>24</v>
      </c>
      <c r="Z656" s="3">
        <v>44468</v>
      </c>
      <c r="AA656" s="3">
        <v>12577451</v>
      </c>
      <c r="AD656" s="3"/>
    </row>
    <row r="657" spans="1:30" x14ac:dyDescent="0.25">
      <c r="A657" s="3">
        <v>44469</v>
      </c>
      <c r="B657">
        <v>9305616</v>
      </c>
      <c r="C657">
        <v>12530526</v>
      </c>
      <c r="D657">
        <v>12579056</v>
      </c>
      <c r="E657">
        <v>13370985</v>
      </c>
      <c r="F657">
        <v>10501454</v>
      </c>
      <c r="G657">
        <v>12835417</v>
      </c>
      <c r="H657">
        <v>12648747</v>
      </c>
      <c r="I657">
        <v>12577451</v>
      </c>
      <c r="K657" s="5">
        <f t="shared" si="95"/>
        <v>-6.8878255602148331E-3</v>
      </c>
      <c r="L657" s="5">
        <f t="shared" si="96"/>
        <v>-1.0075397803818498E-2</v>
      </c>
      <c r="M657" s="5">
        <f t="shared" si="97"/>
        <v>-1.2658991663357932E-3</v>
      </c>
      <c r="N657" s="5">
        <f t="shared" si="98"/>
        <v>-1.1975782207492847E-3</v>
      </c>
      <c r="O657" s="5">
        <f t="shared" si="99"/>
        <v>-7.8403805096516344E-4</v>
      </c>
      <c r="P657" s="5">
        <f t="shared" si="100"/>
        <v>-3.0346065854590654E-3</v>
      </c>
      <c r="Q657" s="5">
        <f t="shared" si="101"/>
        <v>-1.2658728588947898E-3</v>
      </c>
      <c r="R657" s="5">
        <f t="shared" si="101"/>
        <v>3.0813119102561792E-3</v>
      </c>
      <c r="T657" s="7">
        <f t="shared" si="93"/>
        <v>120.18958630310668</v>
      </c>
      <c r="U657" s="4">
        <f t="shared" si="94"/>
        <v>-2.678738292022656E-3</v>
      </c>
      <c r="V657" s="5">
        <f>T657/MAX($T$14:T657)-1</f>
        <v>-2.6787382920226976E-3</v>
      </c>
      <c r="Y657" s="3" t="s">
        <v>24</v>
      </c>
      <c r="Z657" s="3">
        <v>44469</v>
      </c>
      <c r="AA657" s="3">
        <v>12562389</v>
      </c>
      <c r="AD657" s="3"/>
    </row>
    <row r="658" spans="1:30" x14ac:dyDescent="0.25">
      <c r="A658" s="3">
        <v>44470</v>
      </c>
      <c r="B658">
        <v>9284006</v>
      </c>
      <c r="C658">
        <v>12530526</v>
      </c>
      <c r="D658">
        <v>12572138</v>
      </c>
      <c r="E658">
        <v>13370985</v>
      </c>
      <c r="F658">
        <v>10532682</v>
      </c>
      <c r="G658">
        <v>12868113</v>
      </c>
      <c r="H658">
        <v>12641790</v>
      </c>
      <c r="I658">
        <v>12562389</v>
      </c>
      <c r="K658" s="5">
        <f t="shared" si="95"/>
        <v>-2.3222535724662929E-3</v>
      </c>
      <c r="L658" s="5">
        <f t="shared" si="96"/>
        <v>0</v>
      </c>
      <c r="M658" s="5">
        <f t="shared" si="97"/>
        <v>-5.4996177773591892E-4</v>
      </c>
      <c r="N658" s="5">
        <f t="shared" si="98"/>
        <v>0</v>
      </c>
      <c r="O658" s="5">
        <f t="shared" si="99"/>
        <v>2.973683453738829E-3</v>
      </c>
      <c r="P658" s="5">
        <f t="shared" si="100"/>
        <v>2.5473266665196892E-3</v>
      </c>
      <c r="Q658" s="5">
        <f t="shared" si="101"/>
        <v>-5.5001495405038181E-4</v>
      </c>
      <c r="R658" s="5">
        <f t="shared" si="101"/>
        <v>-1.1975399466871428E-3</v>
      </c>
      <c r="T658" s="7">
        <f t="shared" si="93"/>
        <v>120.20312625898833</v>
      </c>
      <c r="U658" s="4">
        <f t="shared" si="94"/>
        <v>1.1265498366484772E-4</v>
      </c>
      <c r="V658" s="5">
        <f>T658/MAX($T$14:T658)-1</f>
        <v>-2.5663850815764722E-3</v>
      </c>
      <c r="Y658" s="3" t="s">
        <v>24</v>
      </c>
      <c r="Z658" s="3">
        <v>44470</v>
      </c>
      <c r="AA658" s="3">
        <v>12562389</v>
      </c>
      <c r="AD658" s="3"/>
    </row>
    <row r="659" spans="1:30" x14ac:dyDescent="0.25">
      <c r="A659" s="3">
        <v>44473</v>
      </c>
      <c r="B659">
        <v>9297325</v>
      </c>
      <c r="C659">
        <v>12506988</v>
      </c>
      <c r="D659">
        <v>12590147</v>
      </c>
      <c r="E659">
        <v>13366091</v>
      </c>
      <c r="F659">
        <v>10547791</v>
      </c>
      <c r="G659">
        <v>12843941</v>
      </c>
      <c r="H659">
        <v>12659899</v>
      </c>
      <c r="I659">
        <v>12562389</v>
      </c>
      <c r="K659" s="5">
        <f t="shared" si="95"/>
        <v>1.4346177716817454E-3</v>
      </c>
      <c r="L659" s="5">
        <f t="shared" si="96"/>
        <v>-1.8784526683077729E-3</v>
      </c>
      <c r="M659" s="5">
        <f t="shared" si="97"/>
        <v>1.4324532549674363E-3</v>
      </c>
      <c r="N659" s="5">
        <f t="shared" si="98"/>
        <v>-3.6601641539502072E-4</v>
      </c>
      <c r="O659" s="5">
        <f t="shared" si="99"/>
        <v>1.4344874363434457E-3</v>
      </c>
      <c r="P659" s="5">
        <f t="shared" si="100"/>
        <v>-1.8784416953752103E-3</v>
      </c>
      <c r="Q659" s="5">
        <f t="shared" si="101"/>
        <v>1.4324711927662381E-3</v>
      </c>
      <c r="R659" s="5">
        <f t="shared" si="101"/>
        <v>0</v>
      </c>
      <c r="T659" s="7">
        <f t="shared" si="93"/>
        <v>120.22733394970733</v>
      </c>
      <c r="U659" s="4">
        <f t="shared" si="94"/>
        <v>2.0138985958510769E-4</v>
      </c>
      <c r="V659" s="5">
        <f>T659/MAX($T$14:T659)-1</f>
        <v>-2.3655120659225037E-3</v>
      </c>
      <c r="Y659" s="3" t="s">
        <v>24</v>
      </c>
      <c r="Z659" s="3">
        <v>44473</v>
      </c>
      <c r="AA659" s="3">
        <v>12557791</v>
      </c>
      <c r="AD659" s="3"/>
    </row>
    <row r="660" spans="1:30" x14ac:dyDescent="0.25">
      <c r="A660" s="3">
        <v>44474</v>
      </c>
      <c r="B660">
        <v>9316678</v>
      </c>
      <c r="C660">
        <v>12532196</v>
      </c>
      <c r="D660">
        <v>12606320</v>
      </c>
      <c r="E660">
        <v>13393971</v>
      </c>
      <c r="F660">
        <v>10569747</v>
      </c>
      <c r="G660">
        <v>12869829</v>
      </c>
      <c r="H660">
        <v>12676162</v>
      </c>
      <c r="I660">
        <v>12557791</v>
      </c>
      <c r="K660" s="5">
        <f t="shared" si="95"/>
        <v>2.0815664720765792E-3</v>
      </c>
      <c r="L660" s="5">
        <f t="shared" si="96"/>
        <v>2.0155132474741766E-3</v>
      </c>
      <c r="M660" s="5">
        <f t="shared" si="97"/>
        <v>1.2845759465716089E-3</v>
      </c>
      <c r="N660" s="5">
        <f t="shared" si="98"/>
        <v>2.0858753692458709E-3</v>
      </c>
      <c r="O660" s="5">
        <f t="shared" si="99"/>
        <v>2.0815732886629856E-3</v>
      </c>
      <c r="P660" s="5">
        <f t="shared" si="100"/>
        <v>2.0155807318018581E-3</v>
      </c>
      <c r="Q660" s="5">
        <f t="shared" si="101"/>
        <v>1.2846074048458167E-3</v>
      </c>
      <c r="R660" s="5">
        <f t="shared" si="101"/>
        <v>-3.6601318427564866E-4</v>
      </c>
      <c r="T660" s="7">
        <f t="shared" si="93"/>
        <v>120.41493787300126</v>
      </c>
      <c r="U660" s="4">
        <f t="shared" si="94"/>
        <v>1.5604099095504059E-3</v>
      </c>
      <c r="V660" s="5">
        <f>T660/MAX($T$14:T660)-1</f>
        <v>-8.087933248410728E-4</v>
      </c>
      <c r="Y660" s="3" t="s">
        <v>24</v>
      </c>
      <c r="Z660" s="3">
        <v>44474</v>
      </c>
      <c r="AA660" s="3">
        <v>12583985</v>
      </c>
      <c r="AD660" s="3"/>
    </row>
    <row r="661" spans="1:30" x14ac:dyDescent="0.25">
      <c r="A661" s="3">
        <v>44475</v>
      </c>
      <c r="B661">
        <v>9415777</v>
      </c>
      <c r="C661">
        <v>12712178</v>
      </c>
      <c r="D661">
        <v>12727521</v>
      </c>
      <c r="E661">
        <v>13547700</v>
      </c>
      <c r="F661">
        <v>10682175</v>
      </c>
      <c r="G661">
        <v>13054659</v>
      </c>
      <c r="H661">
        <v>12798034</v>
      </c>
      <c r="I661">
        <v>12583985</v>
      </c>
      <c r="K661" s="5">
        <f t="shared" si="95"/>
        <v>1.0636731246910003E-2</v>
      </c>
      <c r="L661" s="5">
        <f t="shared" si="96"/>
        <v>1.4361569193459767E-2</v>
      </c>
      <c r="M661" s="5">
        <f t="shared" si="97"/>
        <v>9.6143045710406216E-3</v>
      </c>
      <c r="N661" s="5">
        <f t="shared" si="98"/>
        <v>1.1477477441156125E-2</v>
      </c>
      <c r="O661" s="5">
        <f t="shared" si="99"/>
        <v>1.0636773046696302E-2</v>
      </c>
      <c r="P661" s="5">
        <f t="shared" si="100"/>
        <v>1.4361496178387556E-2</v>
      </c>
      <c r="Q661" s="5">
        <f t="shared" si="101"/>
        <v>9.6142665264138394E-3</v>
      </c>
      <c r="R661" s="5">
        <f t="shared" si="101"/>
        <v>2.0858764093143467E-3</v>
      </c>
      <c r="T661" s="7">
        <f t="shared" si="93"/>
        <v>121.66105930243492</v>
      </c>
      <c r="U661" s="4">
        <f t="shared" si="94"/>
        <v>1.034856182667232E-2</v>
      </c>
      <c r="V661" s="5">
        <f>T661/MAX($T$14:T661)-1</f>
        <v>0</v>
      </c>
      <c r="Y661" s="3" t="s">
        <v>24</v>
      </c>
      <c r="Z661" s="3">
        <v>44475</v>
      </c>
      <c r="AA661" s="3">
        <v>12728418</v>
      </c>
      <c r="AD661" s="3"/>
    </row>
    <row r="662" spans="1:30" x14ac:dyDescent="0.25">
      <c r="A662" s="3">
        <v>44476</v>
      </c>
      <c r="B662">
        <v>9193424</v>
      </c>
      <c r="C662">
        <v>12356059</v>
      </c>
      <c r="D662">
        <v>12462053</v>
      </c>
      <c r="E662">
        <v>13257611</v>
      </c>
      <c r="F662">
        <v>10505054</v>
      </c>
      <c r="G662">
        <v>12800431</v>
      </c>
      <c r="H662">
        <v>12577603</v>
      </c>
      <c r="I662">
        <v>12728418</v>
      </c>
      <c r="K662" s="5">
        <f t="shared" si="95"/>
        <v>-2.3614939053888007E-2</v>
      </c>
      <c r="L662" s="5">
        <f t="shared" si="96"/>
        <v>-2.801400357987438E-2</v>
      </c>
      <c r="M662" s="5">
        <f t="shared" si="97"/>
        <v>-2.0857793124049895E-2</v>
      </c>
      <c r="N662" s="5">
        <f t="shared" si="98"/>
        <v>-2.1412416867807815E-2</v>
      </c>
      <c r="O662" s="5">
        <f t="shared" si="99"/>
        <v>-1.6580986550023713E-2</v>
      </c>
      <c r="P662" s="5">
        <f t="shared" si="100"/>
        <v>-1.9474120312143017E-2</v>
      </c>
      <c r="Q662" s="5">
        <f t="shared" si="101"/>
        <v>-1.7223817345695447E-2</v>
      </c>
      <c r="R662" s="5">
        <f t="shared" si="101"/>
        <v>1.1477524806331241E-2</v>
      </c>
      <c r="T662" s="7">
        <f t="shared" si="93"/>
        <v>119.59737518899138</v>
      </c>
      <c r="U662" s="4">
        <f t="shared" si="94"/>
        <v>-1.6962569003393879E-2</v>
      </c>
      <c r="V662" s="5">
        <f>T662/MAX($T$14:T662)-1</f>
        <v>-1.6962569003393879E-2</v>
      </c>
      <c r="Y662" s="3" t="s">
        <v>24</v>
      </c>
      <c r="Z662" s="3">
        <v>44476</v>
      </c>
      <c r="AA662" s="3">
        <v>12518984</v>
      </c>
      <c r="AD662" s="3"/>
    </row>
    <row r="663" spans="1:30" x14ac:dyDescent="0.25">
      <c r="A663" s="3">
        <v>44477</v>
      </c>
      <c r="B663">
        <v>9182994</v>
      </c>
      <c r="C663">
        <v>12342019</v>
      </c>
      <c r="D663">
        <v>12462053</v>
      </c>
      <c r="E663">
        <v>13257611</v>
      </c>
      <c r="F663">
        <v>10499427</v>
      </c>
      <c r="G663">
        <v>12793145</v>
      </c>
      <c r="H663">
        <v>12584253</v>
      </c>
      <c r="I663">
        <v>12518984</v>
      </c>
      <c r="K663" s="5">
        <f t="shared" si="95"/>
        <v>-1.1345065777451646E-3</v>
      </c>
      <c r="L663" s="5">
        <f t="shared" si="96"/>
        <v>-1.1362846357402256E-3</v>
      </c>
      <c r="M663" s="5">
        <f t="shared" si="97"/>
        <v>0</v>
      </c>
      <c r="N663" s="5">
        <f t="shared" si="98"/>
        <v>0</v>
      </c>
      <c r="O663" s="5">
        <f t="shared" si="99"/>
        <v>-5.356469371790018E-4</v>
      </c>
      <c r="P663" s="5">
        <f t="shared" si="100"/>
        <v>-5.6919958398271575E-4</v>
      </c>
      <c r="Q663" s="5">
        <f t="shared" si="101"/>
        <v>5.2871759428252396E-4</v>
      </c>
      <c r="R663" s="5">
        <f t="shared" si="101"/>
        <v>-1.6454047942171646E-2</v>
      </c>
      <c r="T663" s="7">
        <f t="shared" si="93"/>
        <v>119.30883204883165</v>
      </c>
      <c r="U663" s="4">
        <f t="shared" si="94"/>
        <v>-2.4126210103170287E-3</v>
      </c>
      <c r="V663" s="5">
        <f>T663/MAX($T$14:T663)-1</f>
        <v>-1.9334265763344405E-2</v>
      </c>
      <c r="Y663" s="3" t="s">
        <v>24</v>
      </c>
      <c r="Z663" s="3">
        <v>44477</v>
      </c>
      <c r="AA663" s="3">
        <v>12518984</v>
      </c>
      <c r="AD663" s="3"/>
    </row>
    <row r="664" spans="1:30" x14ac:dyDescent="0.25">
      <c r="A664" s="3">
        <v>44480</v>
      </c>
      <c r="B664">
        <v>9170204</v>
      </c>
      <c r="C664">
        <v>12301537</v>
      </c>
      <c r="D664">
        <v>12417239</v>
      </c>
      <c r="E664">
        <v>13207307</v>
      </c>
      <c r="F664">
        <v>10484804</v>
      </c>
      <c r="G664">
        <v>12751183</v>
      </c>
      <c r="H664">
        <v>12539000</v>
      </c>
      <c r="I664">
        <v>12518984</v>
      </c>
      <c r="K664" s="5">
        <f t="shared" si="95"/>
        <v>-1.3927919369216557E-3</v>
      </c>
      <c r="L664" s="5">
        <f t="shared" si="96"/>
        <v>-3.2800143963479522E-3</v>
      </c>
      <c r="M664" s="5">
        <f t="shared" si="97"/>
        <v>-3.5960367043856856E-3</v>
      </c>
      <c r="N664" s="5">
        <f t="shared" si="98"/>
        <v>-3.7943487706797452E-3</v>
      </c>
      <c r="O664" s="5">
        <f t="shared" si="99"/>
        <v>-1.3927426706238366E-3</v>
      </c>
      <c r="P664" s="5">
        <f t="shared" si="100"/>
        <v>-3.2800378640279737E-3</v>
      </c>
      <c r="Q664" s="5">
        <f t="shared" si="101"/>
        <v>-3.5960020829206574E-3</v>
      </c>
      <c r="R664" s="5">
        <f t="shared" si="101"/>
        <v>0</v>
      </c>
      <c r="T664" s="7">
        <f t="shared" si="93"/>
        <v>119.00560903358142</v>
      </c>
      <c r="U664" s="4">
        <f t="shared" si="94"/>
        <v>-2.5414968032384383E-3</v>
      </c>
      <c r="V664" s="5">
        <f>T664/MAX($T$14:T664)-1</f>
        <v>-2.1826624591952393E-2</v>
      </c>
      <c r="Y664" s="3" t="s">
        <v>24</v>
      </c>
      <c r="Z664" s="3">
        <v>44480</v>
      </c>
      <c r="AA664" s="3">
        <v>12471482</v>
      </c>
      <c r="AD664" s="3"/>
    </row>
    <row r="665" spans="1:30" x14ac:dyDescent="0.25">
      <c r="A665" s="3">
        <v>44481</v>
      </c>
      <c r="B665">
        <v>9107141</v>
      </c>
      <c r="C665">
        <v>12220198</v>
      </c>
      <c r="D665">
        <v>12410809</v>
      </c>
      <c r="E665">
        <v>13200654</v>
      </c>
      <c r="F665">
        <v>10412701</v>
      </c>
      <c r="G665">
        <v>12666870</v>
      </c>
      <c r="H665">
        <v>12532506</v>
      </c>
      <c r="I665">
        <v>12471482</v>
      </c>
      <c r="K665" s="5">
        <f t="shared" si="95"/>
        <v>-6.8769462489601807E-3</v>
      </c>
      <c r="L665" s="5">
        <f t="shared" si="96"/>
        <v>-6.6121005854796744E-3</v>
      </c>
      <c r="M665" s="5">
        <f t="shared" si="97"/>
        <v>-5.178284802281885E-4</v>
      </c>
      <c r="N665" s="5">
        <f t="shared" si="98"/>
        <v>-5.0373630294198168E-4</v>
      </c>
      <c r="O665" s="5">
        <f t="shared" si="99"/>
        <v>-6.8769048997006088E-3</v>
      </c>
      <c r="P665" s="5">
        <f t="shared" si="100"/>
        <v>-6.6121708079948105E-3</v>
      </c>
      <c r="Q665" s="5">
        <f t="shared" si="101"/>
        <v>-5.1790413908603394E-4</v>
      </c>
      <c r="R665" s="5">
        <f t="shared" si="101"/>
        <v>-3.7943973728219449E-3</v>
      </c>
      <c r="T665" s="7">
        <f t="shared" si="93"/>
        <v>118.52494554474907</v>
      </c>
      <c r="U665" s="4">
        <f t="shared" si="94"/>
        <v>-4.0389986046516779E-3</v>
      </c>
      <c r="V665" s="5">
        <f>T665/MAX($T$14:T665)-1</f>
        <v>-2.5777465490332774E-2</v>
      </c>
      <c r="Y665" s="3" t="s">
        <v>24</v>
      </c>
      <c r="Z665" s="3">
        <v>44481</v>
      </c>
      <c r="AA665" s="3">
        <v>12465200</v>
      </c>
      <c r="AD665" s="3"/>
    </row>
    <row r="666" spans="1:30" x14ac:dyDescent="0.25">
      <c r="A666" s="3">
        <v>44482</v>
      </c>
      <c r="B666">
        <v>9120810</v>
      </c>
      <c r="C666">
        <v>12237094</v>
      </c>
      <c r="D666">
        <v>12445177</v>
      </c>
      <c r="E666">
        <v>13195282</v>
      </c>
      <c r="F666">
        <v>10428329</v>
      </c>
      <c r="G666">
        <v>12684384</v>
      </c>
      <c r="H666">
        <v>12567212</v>
      </c>
      <c r="I666">
        <v>12465200</v>
      </c>
      <c r="K666" s="5">
        <f t="shared" si="95"/>
        <v>1.5009101099894284E-3</v>
      </c>
      <c r="L666" s="5">
        <f t="shared" si="96"/>
        <v>1.3826289884992793E-3</v>
      </c>
      <c r="M666" s="5">
        <f t="shared" si="97"/>
        <v>2.7691990103142494E-3</v>
      </c>
      <c r="N666" s="5">
        <f t="shared" si="98"/>
        <v>-4.069495344700691E-4</v>
      </c>
      <c r="O666" s="5">
        <f t="shared" si="99"/>
        <v>1.5008593831706829E-3</v>
      </c>
      <c r="P666" s="5">
        <f t="shared" si="100"/>
        <v>1.3826620151624613E-3</v>
      </c>
      <c r="Q666" s="5">
        <f t="shared" si="101"/>
        <v>2.7692785465254222E-3</v>
      </c>
      <c r="R666" s="5">
        <f t="shared" si="101"/>
        <v>-5.037091822768236E-4</v>
      </c>
      <c r="T666" s="7">
        <f t="shared" si="93"/>
        <v>118.67895210816808</v>
      </c>
      <c r="U666" s="4">
        <f t="shared" si="94"/>
        <v>1.2993599171143289E-3</v>
      </c>
      <c r="V666" s="5">
        <f>T666/MAX($T$14:T666)-1</f>
        <v>-2.451159977864148E-2</v>
      </c>
      <c r="Y666" s="3" t="s">
        <v>24</v>
      </c>
      <c r="Z666" s="3">
        <v>44482</v>
      </c>
      <c r="AA666" s="3">
        <v>12460128</v>
      </c>
      <c r="AD666" s="3"/>
    </row>
    <row r="667" spans="1:30" x14ac:dyDescent="0.25">
      <c r="A667" s="3">
        <v>44483</v>
      </c>
      <c r="B667">
        <v>9234899</v>
      </c>
      <c r="C667">
        <v>12365366</v>
      </c>
      <c r="D667">
        <v>12588530</v>
      </c>
      <c r="E667">
        <v>13317223</v>
      </c>
      <c r="F667">
        <v>10541741</v>
      </c>
      <c r="G667">
        <v>12816035</v>
      </c>
      <c r="H667">
        <v>12693639</v>
      </c>
      <c r="I667">
        <v>12460128</v>
      </c>
      <c r="K667" s="5">
        <f t="shared" si="95"/>
        <v>1.250864780649974E-2</v>
      </c>
      <c r="L667" s="5">
        <f t="shared" si="96"/>
        <v>1.0482227234668517E-2</v>
      </c>
      <c r="M667" s="5">
        <f t="shared" si="97"/>
        <v>1.1518759435884318E-2</v>
      </c>
      <c r="N667" s="5">
        <f t="shared" si="98"/>
        <v>9.2412575949494258E-3</v>
      </c>
      <c r="O667" s="5">
        <f t="shared" si="99"/>
        <v>1.0875376102921219E-2</v>
      </c>
      <c r="P667" s="5">
        <f t="shared" si="100"/>
        <v>1.0378982534745118E-2</v>
      </c>
      <c r="Q667" s="5">
        <f t="shared" si="101"/>
        <v>1.0060067419886076E-2</v>
      </c>
      <c r="R667" s="5">
        <f t="shared" si="101"/>
        <v>-4.0689278952599217E-4</v>
      </c>
      <c r="T667" s="7">
        <f t="shared" si="93"/>
        <v>119.78650006884315</v>
      </c>
      <c r="U667" s="4">
        <f t="shared" si="94"/>
        <v>9.3323031675035528E-3</v>
      </c>
      <c r="V667" s="5">
        <f>T667/MAX($T$14:T667)-1</f>
        <v>-1.5408046291392474E-2</v>
      </c>
      <c r="Y667" s="3" t="s">
        <v>24</v>
      </c>
      <c r="Z667" s="3">
        <v>44483</v>
      </c>
      <c r="AA667" s="3">
        <v>12575275</v>
      </c>
      <c r="AD667" s="3"/>
    </row>
    <row r="668" spans="1:30" x14ac:dyDescent="0.25">
      <c r="A668" s="3">
        <v>44487</v>
      </c>
      <c r="B668">
        <v>9219780</v>
      </c>
      <c r="C668">
        <v>12353711</v>
      </c>
      <c r="D668">
        <v>12588530</v>
      </c>
      <c r="E668">
        <v>13317223</v>
      </c>
      <c r="F668">
        <v>10524482</v>
      </c>
      <c r="G668">
        <v>12803955</v>
      </c>
      <c r="H668">
        <v>12693639</v>
      </c>
      <c r="I668">
        <v>12575275</v>
      </c>
      <c r="K668" s="5">
        <f t="shared" si="95"/>
        <v>-1.63715921527674E-3</v>
      </c>
      <c r="L668" s="5">
        <f t="shared" si="96"/>
        <v>-9.4255196328196789E-4</v>
      </c>
      <c r="M668" s="5">
        <f t="shared" si="97"/>
        <v>0</v>
      </c>
      <c r="N668" s="5">
        <f t="shared" si="98"/>
        <v>0</v>
      </c>
      <c r="O668" s="5">
        <f t="shared" si="99"/>
        <v>-1.63720584673821E-3</v>
      </c>
      <c r="P668" s="5">
        <f t="shared" si="100"/>
        <v>-9.4256921114832526E-4</v>
      </c>
      <c r="Q668" s="5">
        <f t="shared" si="101"/>
        <v>0</v>
      </c>
      <c r="R668" s="5">
        <f t="shared" si="101"/>
        <v>9.2412373291830274E-3</v>
      </c>
      <c r="T668" s="7">
        <f t="shared" si="93"/>
        <v>119.84761740353706</v>
      </c>
      <c r="U668" s="4">
        <f t="shared" si="94"/>
        <v>5.1021888659222303E-4</v>
      </c>
      <c r="V668" s="5">
        <f>T668/MAX($T$14:T668)-1</f>
        <v>-1.4905688881023615E-2</v>
      </c>
      <c r="Y668" s="3" t="s">
        <v>24</v>
      </c>
      <c r="Z668" s="3">
        <v>44487</v>
      </c>
      <c r="AA668" s="3">
        <v>12575275</v>
      </c>
      <c r="AD668" s="3"/>
    </row>
    <row r="669" spans="1:30" x14ac:dyDescent="0.25">
      <c r="A669" s="3">
        <v>44488</v>
      </c>
      <c r="B669">
        <v>9230137</v>
      </c>
      <c r="C669">
        <v>12397554</v>
      </c>
      <c r="D669">
        <v>12584994</v>
      </c>
      <c r="E669">
        <v>13342284</v>
      </c>
      <c r="F669">
        <v>10536306</v>
      </c>
      <c r="G669">
        <v>12849396</v>
      </c>
      <c r="H669">
        <v>12690074</v>
      </c>
      <c r="I669">
        <v>12575275</v>
      </c>
      <c r="K669" s="5">
        <f t="shared" si="95"/>
        <v>1.1233456763610761E-3</v>
      </c>
      <c r="L669" s="5">
        <f t="shared" si="96"/>
        <v>3.5489740694112371E-3</v>
      </c>
      <c r="M669" s="5">
        <f t="shared" si="97"/>
        <v>-2.8089062027103484E-4</v>
      </c>
      <c r="N669" s="5">
        <f t="shared" si="98"/>
        <v>1.8818487908478509E-3</v>
      </c>
      <c r="O669" s="5">
        <f t="shared" si="99"/>
        <v>1.1234757207052581E-3</v>
      </c>
      <c r="P669" s="5">
        <f t="shared" si="100"/>
        <v>3.5489815451554829E-3</v>
      </c>
      <c r="Q669" s="5">
        <f t="shared" si="101"/>
        <v>-2.8084932933736262E-4</v>
      </c>
      <c r="R669" s="5">
        <f t="shared" si="101"/>
        <v>0</v>
      </c>
      <c r="T669" s="7">
        <f t="shared" si="93"/>
        <v>120.00738754845548</v>
      </c>
      <c r="U669" s="4">
        <f t="shared" si="94"/>
        <v>1.3331107316090635E-3</v>
      </c>
      <c r="V669" s="5">
        <f>T669/MAX($T$14:T669)-1</f>
        <v>-1.359244908322399E-2</v>
      </c>
      <c r="Y669" s="3" t="s">
        <v>24</v>
      </c>
      <c r="Z669" s="3">
        <v>44488</v>
      </c>
      <c r="AA669" s="3">
        <v>12598939</v>
      </c>
      <c r="AD669" s="3"/>
    </row>
    <row r="670" spans="1:30" x14ac:dyDescent="0.25">
      <c r="A670" s="3">
        <v>44489</v>
      </c>
      <c r="B670">
        <v>9235025</v>
      </c>
      <c r="C670">
        <v>12381613</v>
      </c>
      <c r="D670">
        <v>12587977</v>
      </c>
      <c r="E670">
        <v>13321673</v>
      </c>
      <c r="F670">
        <v>10541885</v>
      </c>
      <c r="G670">
        <v>12832874</v>
      </c>
      <c r="H670">
        <v>12693081</v>
      </c>
      <c r="I670">
        <v>12598939</v>
      </c>
      <c r="K670" s="5">
        <f t="shared" si="95"/>
        <v>5.2956960443806267E-4</v>
      </c>
      <c r="L670" s="5">
        <f t="shared" si="96"/>
        <v>-1.2858181541294256E-3</v>
      </c>
      <c r="M670" s="5">
        <f t="shared" si="97"/>
        <v>2.370283211894364E-4</v>
      </c>
      <c r="N670" s="5">
        <f t="shared" si="98"/>
        <v>-1.5447879838265122E-3</v>
      </c>
      <c r="O670" s="5">
        <f t="shared" si="99"/>
        <v>5.2950246509553267E-4</v>
      </c>
      <c r="P670" s="5">
        <f t="shared" si="100"/>
        <v>-1.2858191933691199E-3</v>
      </c>
      <c r="Q670" s="5">
        <f t="shared" si="101"/>
        <v>2.3695685304914171E-4</v>
      </c>
      <c r="R670" s="5">
        <f t="shared" si="101"/>
        <v>1.8817878734262994E-3</v>
      </c>
      <c r="T670" s="7">
        <f t="shared" si="93"/>
        <v>119.99686319737386</v>
      </c>
      <c r="U670" s="4">
        <f t="shared" si="94"/>
        <v>-8.7697526765823097E-5</v>
      </c>
      <c r="V670" s="5">
        <f>T670/MAX($T$14:T670)-1</f>
        <v>-1.3678954585822467E-2</v>
      </c>
      <c r="Y670" s="3" t="s">
        <v>24</v>
      </c>
      <c r="Z670" s="3">
        <v>44489</v>
      </c>
      <c r="AA670" s="3">
        <v>12579477</v>
      </c>
      <c r="AD670" s="3"/>
    </row>
    <row r="671" spans="1:30" x14ac:dyDescent="0.25">
      <c r="A671" s="3">
        <v>44490</v>
      </c>
      <c r="B671">
        <v>9354271</v>
      </c>
      <c r="C671">
        <v>12299728</v>
      </c>
      <c r="D671">
        <v>12468643</v>
      </c>
      <c r="E671">
        <v>13151055</v>
      </c>
      <c r="F671">
        <v>10478904</v>
      </c>
      <c r="G671">
        <v>12759905</v>
      </c>
      <c r="H671">
        <v>12604255</v>
      </c>
      <c r="I671">
        <v>12579477</v>
      </c>
      <c r="K671" s="5">
        <f t="shared" si="95"/>
        <v>1.2912363529064663E-2</v>
      </c>
      <c r="L671" s="5">
        <f t="shared" si="96"/>
        <v>-6.6134355838775027E-3</v>
      </c>
      <c r="M671" s="5">
        <f t="shared" si="97"/>
        <v>-9.4799982554781836E-3</v>
      </c>
      <c r="N671" s="5">
        <f t="shared" si="98"/>
        <v>-1.2807550523121214E-2</v>
      </c>
      <c r="O671" s="5">
        <f t="shared" si="99"/>
        <v>-5.9743584757374624E-3</v>
      </c>
      <c r="P671" s="5">
        <f t="shared" si="100"/>
        <v>-5.6860996219553206E-3</v>
      </c>
      <c r="Q671" s="5">
        <f t="shared" si="101"/>
        <v>-6.9979857530255707E-3</v>
      </c>
      <c r="R671" s="5">
        <f t="shared" si="101"/>
        <v>-1.544733250950725E-3</v>
      </c>
      <c r="T671" s="7">
        <f t="shared" si="93"/>
        <v>119.45400041916349</v>
      </c>
      <c r="U671" s="4">
        <f t="shared" si="94"/>
        <v>-4.5239747418851645E-3</v>
      </c>
      <c r="V671" s="5">
        <f>T671/MAX($T$14:T671)-1</f>
        <v>-1.8141046082665979E-2</v>
      </c>
      <c r="Y671" s="3" t="s">
        <v>24</v>
      </c>
      <c r="Z671" s="3">
        <v>44490</v>
      </c>
      <c r="AA671" s="3">
        <v>12493656</v>
      </c>
      <c r="AD671" s="3"/>
    </row>
    <row r="672" spans="1:30" x14ac:dyDescent="0.25">
      <c r="A672" s="3">
        <v>44491</v>
      </c>
      <c r="B672">
        <v>9334448</v>
      </c>
      <c r="C672">
        <v>12310078</v>
      </c>
      <c r="D672">
        <v>12446670</v>
      </c>
      <c r="E672">
        <v>13127880</v>
      </c>
      <c r="F672">
        <v>10467506</v>
      </c>
      <c r="G672">
        <v>12783843</v>
      </c>
      <c r="H672">
        <v>12596061</v>
      </c>
      <c r="I672">
        <v>12493656</v>
      </c>
      <c r="K672" s="5">
        <f t="shared" si="95"/>
        <v>-2.1191389473321776E-3</v>
      </c>
      <c r="L672" s="5">
        <f t="shared" si="96"/>
        <v>8.4148202301714825E-4</v>
      </c>
      <c r="M672" s="5">
        <f t="shared" si="97"/>
        <v>-1.7622607367938636E-3</v>
      </c>
      <c r="N672" s="5">
        <f t="shared" si="98"/>
        <v>-1.7622160351393745E-3</v>
      </c>
      <c r="O672" s="5">
        <f t="shared" si="99"/>
        <v>-1.0877091726386734E-3</v>
      </c>
      <c r="P672" s="5">
        <f t="shared" si="100"/>
        <v>1.8760327761060402E-3</v>
      </c>
      <c r="Q672" s="5">
        <f t="shared" si="101"/>
        <v>-6.5009792328063476E-4</v>
      </c>
      <c r="R672" s="5">
        <f t="shared" si="101"/>
        <v>-6.8223027078152532E-3</v>
      </c>
      <c r="T672" s="7">
        <f t="shared" si="93"/>
        <v>119.28249119158542</v>
      </c>
      <c r="U672" s="4">
        <f t="shared" si="94"/>
        <v>-1.4357763404845986E-3</v>
      </c>
      <c r="V672" s="5">
        <f>T672/MAX($T$14:T672)-1</f>
        <v>-1.9550775938393383E-2</v>
      </c>
      <c r="Y672" s="3" t="s">
        <v>24</v>
      </c>
      <c r="Z672" s="3">
        <v>44491</v>
      </c>
      <c r="AA672" s="3">
        <v>12485605</v>
      </c>
      <c r="AD672" s="3"/>
    </row>
    <row r="673" spans="1:30" x14ac:dyDescent="0.25">
      <c r="A673" s="3">
        <v>44494</v>
      </c>
      <c r="B673">
        <v>9302860</v>
      </c>
      <c r="C673">
        <v>12318149</v>
      </c>
      <c r="D673">
        <v>12456454</v>
      </c>
      <c r="E673">
        <v>13138199</v>
      </c>
      <c r="F673">
        <v>10432084</v>
      </c>
      <c r="G673">
        <v>12792225</v>
      </c>
      <c r="H673">
        <v>12605962</v>
      </c>
      <c r="I673">
        <v>12485605</v>
      </c>
      <c r="K673" s="5">
        <f t="shared" si="95"/>
        <v>-3.3840244222261839E-3</v>
      </c>
      <c r="L673" s="5">
        <f t="shared" si="96"/>
        <v>6.5564166205933638E-4</v>
      </c>
      <c r="M673" s="5">
        <f t="shared" si="97"/>
        <v>7.8607370485439532E-4</v>
      </c>
      <c r="N673" s="5">
        <f t="shared" si="98"/>
        <v>7.8603704482360648E-4</v>
      </c>
      <c r="O673" s="5">
        <f t="shared" si="99"/>
        <v>-3.3839961496081594E-3</v>
      </c>
      <c r="P673" s="5">
        <f t="shared" si="100"/>
        <v>6.5567138144606574E-4</v>
      </c>
      <c r="Q673" s="5">
        <f t="shared" si="101"/>
        <v>7.8603938167653986E-4</v>
      </c>
      <c r="R673" s="5">
        <f t="shared" si="101"/>
        <v>-6.4440704946577831E-4</v>
      </c>
      <c r="T673" s="7">
        <f t="shared" si="93"/>
        <v>119.22668242613381</v>
      </c>
      <c r="U673" s="4">
        <f t="shared" si="94"/>
        <v>-4.6787055580502224E-4</v>
      </c>
      <c r="V673" s="5">
        <f>T673/MAX($T$14:T673)-1</f>
        <v>-2.0009499261793739E-2</v>
      </c>
      <c r="Y673" s="3" t="s">
        <v>24</v>
      </c>
      <c r="Z673" s="3">
        <v>44494</v>
      </c>
      <c r="AA673" s="3">
        <v>12495419</v>
      </c>
      <c r="AD673" s="3"/>
    </row>
    <row r="674" spans="1:30" x14ac:dyDescent="0.25">
      <c r="A674" s="3">
        <v>44495</v>
      </c>
      <c r="B674">
        <v>9306894</v>
      </c>
      <c r="C674">
        <v>12217882</v>
      </c>
      <c r="D674">
        <v>12463224</v>
      </c>
      <c r="E674">
        <v>13138199</v>
      </c>
      <c r="F674">
        <v>10436608</v>
      </c>
      <c r="G674">
        <v>12688099</v>
      </c>
      <c r="H674">
        <v>12612813</v>
      </c>
      <c r="I674">
        <v>12495419</v>
      </c>
      <c r="K674" s="5">
        <f t="shared" si="95"/>
        <v>4.336300879514976E-4</v>
      </c>
      <c r="L674" s="5">
        <f t="shared" si="96"/>
        <v>-8.1397781436155503E-3</v>
      </c>
      <c r="M674" s="5">
        <f t="shared" si="97"/>
        <v>5.4349335693770762E-4</v>
      </c>
      <c r="N674" s="5">
        <f t="shared" si="98"/>
        <v>0</v>
      </c>
      <c r="O674" s="5">
        <f t="shared" si="99"/>
        <v>4.3366215226026128E-4</v>
      </c>
      <c r="P674" s="5">
        <f t="shared" si="100"/>
        <v>-8.1397880353104579E-3</v>
      </c>
      <c r="Q674" s="5">
        <f t="shared" si="101"/>
        <v>5.4347300110846319E-4</v>
      </c>
      <c r="R674" s="5">
        <f t="shared" si="101"/>
        <v>7.8602518660497722E-4</v>
      </c>
      <c r="T674" s="7">
        <f t="shared" si="93"/>
        <v>119.02490196084946</v>
      </c>
      <c r="U674" s="4">
        <f t="shared" si="94"/>
        <v>-1.6924102992578877E-3</v>
      </c>
      <c r="V674" s="5">
        <f>T674/MAX($T$14:T674)-1</f>
        <v>-2.1668045278418036E-2</v>
      </c>
      <c r="Y674" s="3" t="s">
        <v>24</v>
      </c>
      <c r="Z674" s="3">
        <v>44495</v>
      </c>
      <c r="AA674" s="3">
        <v>12495419</v>
      </c>
      <c r="AD674" s="3"/>
    </row>
    <row r="675" spans="1:30" x14ac:dyDescent="0.25">
      <c r="A675" s="3">
        <v>44496</v>
      </c>
      <c r="B675">
        <v>9301473</v>
      </c>
      <c r="C675">
        <v>12221349</v>
      </c>
      <c r="D675">
        <v>12437610</v>
      </c>
      <c r="E675">
        <v>13138199</v>
      </c>
      <c r="F675">
        <v>10430529</v>
      </c>
      <c r="G675">
        <v>12691700</v>
      </c>
      <c r="H675">
        <v>12586892</v>
      </c>
      <c r="I675">
        <v>12495419</v>
      </c>
      <c r="K675" s="5">
        <f t="shared" si="95"/>
        <v>-5.8247144536083262E-4</v>
      </c>
      <c r="L675" s="5">
        <f t="shared" si="96"/>
        <v>2.8376440368305111E-4</v>
      </c>
      <c r="M675" s="5">
        <f t="shared" si="97"/>
        <v>-2.055166464150826E-3</v>
      </c>
      <c r="N675" s="5">
        <f t="shared" si="98"/>
        <v>0</v>
      </c>
      <c r="O675" s="5">
        <f t="shared" si="99"/>
        <v>-5.8246894010005601E-4</v>
      </c>
      <c r="P675" s="5">
        <f t="shared" si="100"/>
        <v>2.8380926094606629E-4</v>
      </c>
      <c r="Q675" s="5">
        <f t="shared" si="101"/>
        <v>-2.0551323483508632E-3</v>
      </c>
      <c r="R675" s="5">
        <f t="shared" si="101"/>
        <v>0</v>
      </c>
      <c r="T675" s="7">
        <f t="shared" si="93"/>
        <v>118.95486078227829</v>
      </c>
      <c r="U675" s="4">
        <f t="shared" si="94"/>
        <v>-5.8845819166668256E-4</v>
      </c>
      <c r="V675" s="5">
        <f>T675/MAX($T$14:T675)-1</f>
        <v>-2.2243752731343158E-2</v>
      </c>
      <c r="Y675" s="3" t="s">
        <v>24</v>
      </c>
      <c r="Z675" s="3">
        <v>44496</v>
      </c>
      <c r="AA675" s="3">
        <v>12495419</v>
      </c>
      <c r="AD675" s="3"/>
    </row>
    <row r="676" spans="1:30" x14ac:dyDescent="0.25">
      <c r="A676" s="3">
        <v>44497</v>
      </c>
      <c r="B676">
        <v>9585749</v>
      </c>
      <c r="C676">
        <v>12485822</v>
      </c>
      <c r="D676">
        <v>12805639</v>
      </c>
      <c r="E676">
        <v>13513931</v>
      </c>
      <c r="F676">
        <v>10536177</v>
      </c>
      <c r="G676">
        <v>12754728</v>
      </c>
      <c r="H676">
        <v>12684832</v>
      </c>
      <c r="I676">
        <v>12495419</v>
      </c>
      <c r="K676" s="5">
        <f t="shared" si="95"/>
        <v>3.0562471126885038E-2</v>
      </c>
      <c r="L676" s="5">
        <f t="shared" si="96"/>
        <v>2.1640246097218929E-2</v>
      </c>
      <c r="M676" s="5">
        <f t="shared" si="97"/>
        <v>2.959000965619607E-2</v>
      </c>
      <c r="N676" s="5">
        <f t="shared" si="98"/>
        <v>2.8598440318950979E-2</v>
      </c>
      <c r="O676" s="5">
        <f t="shared" si="99"/>
        <v>1.0128728849706503E-2</v>
      </c>
      <c r="P676" s="5">
        <f t="shared" si="100"/>
        <v>4.9660801941426858E-3</v>
      </c>
      <c r="Q676" s="5">
        <f t="shared" si="101"/>
        <v>7.7811106983360911E-3</v>
      </c>
      <c r="R676" s="5">
        <f t="shared" si="101"/>
        <v>0</v>
      </c>
      <c r="T676" s="7">
        <f t="shared" si="93"/>
        <v>120.9364567540256</v>
      </c>
      <c r="U676" s="4">
        <f t="shared" si="94"/>
        <v>1.6658385867679537E-2</v>
      </c>
      <c r="V676" s="5">
        <f>T676/MAX($T$14:T676)-1</f>
        <v>-5.955911879807374E-3</v>
      </c>
      <c r="Y676" s="3" t="s">
        <v>24</v>
      </c>
      <c r="Z676" s="3">
        <v>44497</v>
      </c>
      <c r="AA676" s="3">
        <v>12554100</v>
      </c>
      <c r="AD676" s="3"/>
    </row>
    <row r="677" spans="1:30" x14ac:dyDescent="0.25">
      <c r="A677" s="3">
        <v>44498</v>
      </c>
      <c r="B677">
        <v>9578965</v>
      </c>
      <c r="C677">
        <v>12448539</v>
      </c>
      <c r="D677">
        <v>12789386</v>
      </c>
      <c r="E677">
        <v>13513931</v>
      </c>
      <c r="F677">
        <v>10528721</v>
      </c>
      <c r="G677">
        <v>12716641</v>
      </c>
      <c r="H677">
        <v>12668732</v>
      </c>
      <c r="I677">
        <v>12554100</v>
      </c>
      <c r="K677" s="5">
        <f t="shared" si="95"/>
        <v>-7.0771725819229747E-4</v>
      </c>
      <c r="L677" s="5">
        <f t="shared" si="96"/>
        <v>-2.9860268711182636E-3</v>
      </c>
      <c r="M677" s="5">
        <f t="shared" si="97"/>
        <v>-1.2692064800514657E-3</v>
      </c>
      <c r="N677" s="5">
        <f t="shared" si="98"/>
        <v>0</v>
      </c>
      <c r="O677" s="5">
        <f t="shared" si="99"/>
        <v>-7.076570562548623E-4</v>
      </c>
      <c r="P677" s="5">
        <f t="shared" si="100"/>
        <v>-2.9861083670306154E-3</v>
      </c>
      <c r="Q677" s="5">
        <f t="shared" si="101"/>
        <v>-1.2692324186871495E-3</v>
      </c>
      <c r="R677" s="5">
        <f t="shared" si="101"/>
        <v>4.6962010637658924E-3</v>
      </c>
      <c r="T677" s="7">
        <f t="shared" si="93"/>
        <v>120.8573983641792</v>
      </c>
      <c r="U677" s="4">
        <f t="shared" si="94"/>
        <v>-6.5371842344609521E-4</v>
      </c>
      <c r="V677" s="5">
        <f>T677/MAX($T$14:T677)-1</f>
        <v>-6.605736813929175E-3</v>
      </c>
      <c r="Y677" s="3" t="s">
        <v>24</v>
      </c>
      <c r="Z677" s="3">
        <v>44498</v>
      </c>
      <c r="AA677" s="3">
        <v>12554100</v>
      </c>
      <c r="AD677" s="3"/>
    </row>
    <row r="678" spans="1:30" x14ac:dyDescent="0.25">
      <c r="A678" s="3">
        <v>44501</v>
      </c>
      <c r="B678">
        <v>9602129</v>
      </c>
      <c r="C678">
        <v>12422439</v>
      </c>
      <c r="D678">
        <v>12827613</v>
      </c>
      <c r="E678">
        <v>13514555</v>
      </c>
      <c r="F678">
        <v>10554181</v>
      </c>
      <c r="G678">
        <v>12689980</v>
      </c>
      <c r="H678">
        <v>12706598</v>
      </c>
      <c r="I678">
        <v>12554100</v>
      </c>
      <c r="K678" s="5">
        <f t="shared" si="95"/>
        <v>2.4182153291092412E-3</v>
      </c>
      <c r="L678" s="5">
        <f t="shared" si="96"/>
        <v>-2.0966315806216773E-3</v>
      </c>
      <c r="M678" s="5">
        <f t="shared" si="97"/>
        <v>2.9889628790624734E-3</v>
      </c>
      <c r="N678" s="5">
        <f t="shared" si="98"/>
        <v>4.6174573482771208E-5</v>
      </c>
      <c r="O678" s="5">
        <f t="shared" si="99"/>
        <v>2.4181474653948154E-3</v>
      </c>
      <c r="P678" s="5">
        <f t="shared" si="100"/>
        <v>-2.0965442053447747E-3</v>
      </c>
      <c r="Q678" s="5">
        <f t="shared" si="101"/>
        <v>2.9889336991262283E-3</v>
      </c>
      <c r="R678" s="5">
        <f t="shared" si="101"/>
        <v>0</v>
      </c>
      <c r="T678" s="7">
        <f t="shared" si="93"/>
        <v>120.95812179861237</v>
      </c>
      <c r="U678" s="4">
        <f t="shared" si="94"/>
        <v>8.3340727002613468E-4</v>
      </c>
      <c r="V678" s="5">
        <f>T678/MAX($T$14:T678)-1</f>
        <v>-5.7778348129875479E-3</v>
      </c>
      <c r="Y678" s="3" t="s">
        <v>24</v>
      </c>
      <c r="Z678" s="3">
        <v>44501</v>
      </c>
      <c r="AA678" s="3">
        <v>12554680</v>
      </c>
      <c r="AD678" s="3"/>
    </row>
    <row r="679" spans="1:30" x14ac:dyDescent="0.25">
      <c r="A679" s="3">
        <v>44502</v>
      </c>
      <c r="B679">
        <v>9564737</v>
      </c>
      <c r="C679">
        <v>12373356</v>
      </c>
      <c r="D679">
        <v>12787583</v>
      </c>
      <c r="E679">
        <v>13470679</v>
      </c>
      <c r="F679">
        <v>10513082</v>
      </c>
      <c r="G679">
        <v>12639840</v>
      </c>
      <c r="H679">
        <v>12666946</v>
      </c>
      <c r="I679">
        <v>12554680</v>
      </c>
      <c r="K679" s="5">
        <f t="shared" si="95"/>
        <v>-3.8941363941267237E-3</v>
      </c>
      <c r="L679" s="5">
        <f t="shared" si="96"/>
        <v>-3.9511564516436781E-3</v>
      </c>
      <c r="M679" s="5">
        <f t="shared" si="97"/>
        <v>-3.1206117615178997E-3</v>
      </c>
      <c r="N679" s="5">
        <f t="shared" si="98"/>
        <v>-3.2465737865582378E-3</v>
      </c>
      <c r="O679" s="5">
        <f t="shared" si="99"/>
        <v>-3.8940965670382077E-3</v>
      </c>
      <c r="P679" s="5">
        <f t="shared" si="100"/>
        <v>-3.9511488591786881E-3</v>
      </c>
      <c r="Q679" s="5">
        <f t="shared" si="101"/>
        <v>-3.1205834952833245E-3</v>
      </c>
      <c r="R679" s="5">
        <f t="shared" si="101"/>
        <v>4.6200046200040035E-5</v>
      </c>
      <c r="T679" s="7">
        <f t="shared" ref="T679:T742" si="102">T678*(1+U679)</f>
        <v>120.57813023709771</v>
      </c>
      <c r="U679" s="4">
        <f t="shared" ref="U679:U742" si="103">(K679*$K$12%)+(L679*$L$12%)+(M679*$M$12%)+(N679*$N$12%)+(O679*$O$12%)+(P679*$P$12%)+(Q679*$Q$12%)+(R679*$R$12%)</f>
        <v>-3.1415134086433399E-3</v>
      </c>
      <c r="V679" s="5">
        <f>T679/MAX($T$14:T679)-1</f>
        <v>-8.9011970760930481E-3</v>
      </c>
      <c r="Y679" s="3" t="s">
        <v>24</v>
      </c>
      <c r="Z679" s="3">
        <v>44502</v>
      </c>
      <c r="AA679" s="3">
        <v>12513921</v>
      </c>
      <c r="AD679" s="3"/>
    </row>
    <row r="680" spans="1:30" x14ac:dyDescent="0.25">
      <c r="A680" s="3">
        <v>44503</v>
      </c>
      <c r="B680">
        <v>9447727</v>
      </c>
      <c r="C680">
        <v>12332545</v>
      </c>
      <c r="D680">
        <v>12731361</v>
      </c>
      <c r="E680">
        <v>13418637</v>
      </c>
      <c r="F680">
        <v>10450658</v>
      </c>
      <c r="G680">
        <v>12579868</v>
      </c>
      <c r="H680">
        <v>12603843</v>
      </c>
      <c r="I680">
        <v>12513921</v>
      </c>
      <c r="K680" s="5">
        <f t="shared" si="95"/>
        <v>-1.2233478034994638E-2</v>
      </c>
      <c r="L680" s="5">
        <f t="shared" si="96"/>
        <v>-3.298296759585706E-3</v>
      </c>
      <c r="M680" s="5">
        <f t="shared" si="97"/>
        <v>-4.3966088040249263E-3</v>
      </c>
      <c r="N680" s="5">
        <f t="shared" si="98"/>
        <v>-3.8633538814190072E-3</v>
      </c>
      <c r="O680" s="5">
        <f t="shared" si="99"/>
        <v>-5.9377449923818659E-3</v>
      </c>
      <c r="P680" s="5">
        <f t="shared" si="100"/>
        <v>-4.7446803124090442E-3</v>
      </c>
      <c r="Q680" s="5">
        <f t="shared" si="101"/>
        <v>-4.9817059297482258E-3</v>
      </c>
      <c r="R680" s="5">
        <f t="shared" si="101"/>
        <v>-3.2465184297807426E-3</v>
      </c>
      <c r="T680" s="7">
        <f t="shared" si="102"/>
        <v>119.93450848728199</v>
      </c>
      <c r="U680" s="4">
        <f t="shared" si="103"/>
        <v>-5.3377983930430195E-3</v>
      </c>
      <c r="V680" s="5">
        <f>T680/MAX($T$14:T680)-1</f>
        <v>-1.4191482673687195E-2</v>
      </c>
      <c r="Y680" s="3" t="s">
        <v>24</v>
      </c>
      <c r="Z680" s="3">
        <v>44503</v>
      </c>
      <c r="AA680" s="3">
        <v>12444453</v>
      </c>
      <c r="AD680" s="3"/>
    </row>
    <row r="681" spans="1:30" x14ac:dyDescent="0.25">
      <c r="A681" s="3">
        <v>44504</v>
      </c>
      <c r="B681">
        <v>9447727</v>
      </c>
      <c r="C681">
        <v>12332545</v>
      </c>
      <c r="D681">
        <v>12731361</v>
      </c>
      <c r="E681">
        <v>13418637</v>
      </c>
      <c r="F681">
        <v>10450658</v>
      </c>
      <c r="G681">
        <v>12579868</v>
      </c>
      <c r="H681">
        <v>12603843</v>
      </c>
      <c r="I681">
        <v>12444453</v>
      </c>
      <c r="K681" s="5">
        <f t="shared" si="95"/>
        <v>0</v>
      </c>
      <c r="L681" s="5">
        <f t="shared" si="96"/>
        <v>0</v>
      </c>
      <c r="M681" s="5">
        <f t="shared" si="97"/>
        <v>0</v>
      </c>
      <c r="N681" s="5">
        <f t="shared" si="98"/>
        <v>0</v>
      </c>
      <c r="O681" s="5">
        <f t="shared" si="99"/>
        <v>0</v>
      </c>
      <c r="P681" s="5">
        <f t="shared" si="100"/>
        <v>0</v>
      </c>
      <c r="Q681" s="5">
        <f t="shared" si="101"/>
        <v>0</v>
      </c>
      <c r="R681" s="5">
        <f t="shared" si="101"/>
        <v>-5.5512576753521392E-3</v>
      </c>
      <c r="T681" s="7">
        <f t="shared" si="102"/>
        <v>119.85128506718455</v>
      </c>
      <c r="U681" s="4">
        <f t="shared" si="103"/>
        <v>-6.939072094190174E-4</v>
      </c>
      <c r="V681" s="5">
        <f>T681/MAX($T$14:T681)-1</f>
        <v>-1.4875542310966439E-2</v>
      </c>
      <c r="Y681" s="3" t="s">
        <v>24</v>
      </c>
      <c r="Z681" s="3">
        <v>44504</v>
      </c>
      <c r="AA681" s="3">
        <v>12444453</v>
      </c>
      <c r="AD681" s="3"/>
    </row>
    <row r="682" spans="1:30" x14ac:dyDescent="0.25">
      <c r="A682" s="3">
        <v>44508</v>
      </c>
      <c r="B682">
        <v>9375496</v>
      </c>
      <c r="C682">
        <v>12301224</v>
      </c>
      <c r="D682">
        <v>12746238</v>
      </c>
      <c r="E682">
        <v>13434317</v>
      </c>
      <c r="F682">
        <v>10370759</v>
      </c>
      <c r="G682">
        <v>12547919</v>
      </c>
      <c r="H682">
        <v>12618570</v>
      </c>
      <c r="I682">
        <v>12444453</v>
      </c>
      <c r="K682" s="5">
        <f t="shared" si="95"/>
        <v>-7.6453309880778475E-3</v>
      </c>
      <c r="L682" s="5">
        <f t="shared" si="96"/>
        <v>-2.5397028756026785E-3</v>
      </c>
      <c r="M682" s="5">
        <f t="shared" si="97"/>
        <v>1.168531785407767E-3</v>
      </c>
      <c r="N682" s="5">
        <f t="shared" si="98"/>
        <v>1.16852404607104E-3</v>
      </c>
      <c r="O682" s="5">
        <f t="shared" si="99"/>
        <v>-7.6453559192157794E-3</v>
      </c>
      <c r="P682" s="5">
        <f t="shared" si="100"/>
        <v>-2.539692785329728E-3</v>
      </c>
      <c r="Q682" s="5">
        <f t="shared" si="101"/>
        <v>1.1684531456002123E-3</v>
      </c>
      <c r="R682" s="5">
        <f t="shared" si="101"/>
        <v>0</v>
      </c>
      <c r="T682" s="7">
        <f t="shared" si="102"/>
        <v>119.59862996505841</v>
      </c>
      <c r="U682" s="4">
        <f t="shared" si="103"/>
        <v>-2.1080716988933768E-3</v>
      </c>
      <c r="V682" s="5">
        <f>T682/MAX($T$14:T682)-1</f>
        <v>-1.6952255300108465E-2</v>
      </c>
      <c r="Y682" s="3" t="s">
        <v>24</v>
      </c>
      <c r="Z682" s="3">
        <v>44508</v>
      </c>
      <c r="AA682" s="3">
        <v>12458994</v>
      </c>
      <c r="AD682" s="3"/>
    </row>
    <row r="683" spans="1:30" x14ac:dyDescent="0.25">
      <c r="A683" s="3">
        <v>44509</v>
      </c>
      <c r="B683">
        <v>9353213</v>
      </c>
      <c r="C683">
        <v>12272275</v>
      </c>
      <c r="D683">
        <v>12709270</v>
      </c>
      <c r="E683">
        <v>13415976</v>
      </c>
      <c r="F683">
        <v>10346110</v>
      </c>
      <c r="G683">
        <v>12518389</v>
      </c>
      <c r="H683">
        <v>12581973</v>
      </c>
      <c r="I683">
        <v>12458994</v>
      </c>
      <c r="K683" s="5">
        <f t="shared" si="95"/>
        <v>-2.3767275885990813E-3</v>
      </c>
      <c r="L683" s="5">
        <f t="shared" si="96"/>
        <v>-2.3533430494396823E-3</v>
      </c>
      <c r="M683" s="5">
        <f t="shared" si="97"/>
        <v>-2.9003067414872241E-3</v>
      </c>
      <c r="N683" s="5">
        <f t="shared" si="98"/>
        <v>-1.3652350171579064E-3</v>
      </c>
      <c r="O683" s="5">
        <f t="shared" si="99"/>
        <v>-2.3767787873577584E-3</v>
      </c>
      <c r="P683" s="5">
        <f t="shared" si="100"/>
        <v>-2.3533782773064171E-3</v>
      </c>
      <c r="Q683" s="5">
        <f t="shared" si="101"/>
        <v>-2.900249394344967E-3</v>
      </c>
      <c r="R683" s="5">
        <f t="shared" si="101"/>
        <v>1.1684724109608524E-3</v>
      </c>
      <c r="T683" s="7">
        <f t="shared" si="102"/>
        <v>119.36754229288199</v>
      </c>
      <c r="U683" s="4">
        <f t="shared" si="103"/>
        <v>-1.932193305591523E-3</v>
      </c>
      <c r="V683" s="5">
        <f>T683/MAX($T$14:T683)-1</f>
        <v>-1.8851693571494521E-2</v>
      </c>
      <c r="Y683" s="3" t="s">
        <v>24</v>
      </c>
      <c r="Z683" s="3">
        <v>44509</v>
      </c>
      <c r="AA683" s="3">
        <v>12441985</v>
      </c>
      <c r="AD683" s="3"/>
    </row>
    <row r="684" spans="1:30" x14ac:dyDescent="0.25">
      <c r="A684" s="3">
        <v>44510</v>
      </c>
      <c r="B684">
        <v>9399887</v>
      </c>
      <c r="C684">
        <v>12278211</v>
      </c>
      <c r="D684">
        <v>12760449</v>
      </c>
      <c r="E684">
        <v>13373205</v>
      </c>
      <c r="F684">
        <v>10397739</v>
      </c>
      <c r="G684">
        <v>12524445</v>
      </c>
      <c r="H684">
        <v>12632639</v>
      </c>
      <c r="I684">
        <v>12441985</v>
      </c>
      <c r="K684" s="5">
        <f t="shared" si="95"/>
        <v>4.99015685839721E-3</v>
      </c>
      <c r="L684" s="5">
        <f t="shared" si="96"/>
        <v>4.8369189901631415E-4</v>
      </c>
      <c r="M684" s="5">
        <f t="shared" si="97"/>
        <v>4.0269031974298208E-3</v>
      </c>
      <c r="N684" s="5">
        <f t="shared" si="98"/>
        <v>-3.1880647371461679E-3</v>
      </c>
      <c r="O684" s="5">
        <f t="shared" si="99"/>
        <v>4.9901847167679314E-3</v>
      </c>
      <c r="P684" s="5">
        <f t="shared" si="100"/>
        <v>4.8376831875085458E-4</v>
      </c>
      <c r="Q684" s="5">
        <f t="shared" si="101"/>
        <v>4.0268724150021029E-3</v>
      </c>
      <c r="R684" s="5">
        <f t="shared" si="101"/>
        <v>-1.3651985063962702E-3</v>
      </c>
      <c r="T684" s="7">
        <f t="shared" si="102"/>
        <v>119.58312476185351</v>
      </c>
      <c r="U684" s="4">
        <f t="shared" si="103"/>
        <v>1.8060392702277245E-3</v>
      </c>
      <c r="V684" s="5">
        <f>T684/MAX($T$14:T684)-1</f>
        <v>-1.7079701200167219E-2</v>
      </c>
      <c r="Y684" s="3" t="s">
        <v>24</v>
      </c>
      <c r="Z684" s="3">
        <v>44510</v>
      </c>
      <c r="AA684" s="3">
        <v>12402319</v>
      </c>
      <c r="AD684" s="3"/>
    </row>
    <row r="685" spans="1:30" x14ac:dyDescent="0.25">
      <c r="A685" s="3">
        <v>44511</v>
      </c>
      <c r="B685">
        <v>9461815</v>
      </c>
      <c r="C685">
        <v>12145811</v>
      </c>
      <c r="D685">
        <v>12670742</v>
      </c>
      <c r="E685">
        <v>13222859</v>
      </c>
      <c r="F685">
        <v>10386574</v>
      </c>
      <c r="G685">
        <v>12437906</v>
      </c>
      <c r="H685">
        <v>12590258</v>
      </c>
      <c r="I685">
        <v>12402319</v>
      </c>
      <c r="K685" s="5">
        <f t="shared" si="95"/>
        <v>6.5881643045282434E-3</v>
      </c>
      <c r="L685" s="5">
        <f t="shared" si="96"/>
        <v>-1.0783329916711826E-2</v>
      </c>
      <c r="M685" s="5">
        <f t="shared" si="97"/>
        <v>-7.0300817784703096E-3</v>
      </c>
      <c r="N685" s="5">
        <f t="shared" si="98"/>
        <v>-1.1242331213796586E-2</v>
      </c>
      <c r="O685" s="5">
        <f t="shared" si="99"/>
        <v>-1.0737911386311527E-3</v>
      </c>
      <c r="P685" s="5">
        <f t="shared" si="100"/>
        <v>-6.9096075714333294E-3</v>
      </c>
      <c r="Q685" s="5">
        <f t="shared" si="101"/>
        <v>-3.3548809555944414E-3</v>
      </c>
      <c r="R685" s="5">
        <f t="shared" si="101"/>
        <v>-3.1880765006548906E-3</v>
      </c>
      <c r="T685" s="7">
        <f t="shared" si="102"/>
        <v>119.03014347221298</v>
      </c>
      <c r="U685" s="4">
        <f t="shared" si="103"/>
        <v>-4.6242418463455365E-3</v>
      </c>
      <c r="V685" s="5">
        <f>T685/MAX($T$14:T685)-1</f>
        <v>-2.162496237749989E-2</v>
      </c>
      <c r="Y685" s="3" t="s">
        <v>24</v>
      </c>
      <c r="Z685" s="3">
        <v>44511</v>
      </c>
      <c r="AA685" s="3">
        <v>12310632</v>
      </c>
      <c r="AD685" s="3"/>
    </row>
    <row r="686" spans="1:30" x14ac:dyDescent="0.25">
      <c r="A686" s="3">
        <v>44512</v>
      </c>
      <c r="B686">
        <v>9506190</v>
      </c>
      <c r="C686">
        <v>12166476</v>
      </c>
      <c r="D686">
        <v>12683828</v>
      </c>
      <c r="E686">
        <v>13235382</v>
      </c>
      <c r="F686">
        <v>10410997</v>
      </c>
      <c r="G686">
        <v>12433718</v>
      </c>
      <c r="H686">
        <v>12577237</v>
      </c>
      <c r="I686">
        <v>12310632</v>
      </c>
      <c r="K686" s="5">
        <f t="shared" si="95"/>
        <v>4.6899035755825214E-3</v>
      </c>
      <c r="L686" s="5">
        <f t="shared" si="96"/>
        <v>1.7014096465028938E-3</v>
      </c>
      <c r="M686" s="5">
        <f t="shared" si="97"/>
        <v>1.0327729820400755E-3</v>
      </c>
      <c r="N686" s="5">
        <f t="shared" si="98"/>
        <v>9.4707203638799697E-4</v>
      </c>
      <c r="O686" s="5">
        <f t="shared" si="99"/>
        <v>2.3514009528069479E-3</v>
      </c>
      <c r="P686" s="5">
        <f t="shared" si="100"/>
        <v>-3.3671262670742497E-4</v>
      </c>
      <c r="Q686" s="5">
        <f t="shared" si="101"/>
        <v>-1.0342123251168012E-3</v>
      </c>
      <c r="R686" s="5">
        <f t="shared" si="101"/>
        <v>-7.3927303434140335E-3</v>
      </c>
      <c r="T686" s="7">
        <f t="shared" si="102"/>
        <v>119.0592895487176</v>
      </c>
      <c r="U686" s="4">
        <f t="shared" si="103"/>
        <v>2.44862987260272E-4</v>
      </c>
      <c r="V686" s="5">
        <f>T686/MAX($T$14:T686)-1</f>
        <v>-2.1385394543126823E-2</v>
      </c>
      <c r="Y686" s="3" t="s">
        <v>24</v>
      </c>
      <c r="Z686" s="3">
        <v>44512</v>
      </c>
      <c r="AA686" s="3">
        <v>12296899</v>
      </c>
      <c r="AD686" s="3"/>
    </row>
    <row r="687" spans="1:30" x14ac:dyDescent="0.25">
      <c r="A687" s="3">
        <v>44515</v>
      </c>
      <c r="B687">
        <v>9525833</v>
      </c>
      <c r="C687">
        <v>12207253</v>
      </c>
      <c r="D687">
        <v>12726065</v>
      </c>
      <c r="E687">
        <v>13265568</v>
      </c>
      <c r="F687">
        <v>10432510</v>
      </c>
      <c r="G687">
        <v>12475390</v>
      </c>
      <c r="H687">
        <v>12619119</v>
      </c>
      <c r="I687">
        <v>12296899</v>
      </c>
      <c r="K687" s="5">
        <f t="shared" si="95"/>
        <v>2.0663378282992362E-3</v>
      </c>
      <c r="L687" s="5">
        <f t="shared" si="96"/>
        <v>3.3515867700721902E-3</v>
      </c>
      <c r="M687" s="5">
        <f t="shared" si="97"/>
        <v>3.3299883915172135E-3</v>
      </c>
      <c r="N687" s="5">
        <f t="shared" si="98"/>
        <v>2.2807048561197529E-3</v>
      </c>
      <c r="O687" s="5">
        <f t="shared" si="99"/>
        <v>2.0663727018650491E-3</v>
      </c>
      <c r="P687" s="5">
        <f t="shared" si="100"/>
        <v>3.3515316979200183E-3</v>
      </c>
      <c r="Q687" s="5">
        <f t="shared" si="101"/>
        <v>3.3299841610681113E-3</v>
      </c>
      <c r="R687" s="5">
        <f t="shared" si="101"/>
        <v>-1.1155398033180219E-3</v>
      </c>
      <c r="T687" s="7">
        <f t="shared" si="102"/>
        <v>119.33700972698139</v>
      </c>
      <c r="U687" s="4">
        <f t="shared" si="103"/>
        <v>2.3326208254429437E-3</v>
      </c>
      <c r="V687" s="5">
        <f>T687/MAX($T$14:T687)-1</f>
        <v>-1.9102657734355377E-2</v>
      </c>
      <c r="Y687" s="3" t="s">
        <v>24</v>
      </c>
      <c r="Z687" s="3">
        <v>44515</v>
      </c>
      <c r="AA687" s="3">
        <v>12324945</v>
      </c>
      <c r="AD687" s="3"/>
    </row>
    <row r="688" spans="1:30" x14ac:dyDescent="0.25">
      <c r="A688" s="3">
        <v>44516</v>
      </c>
      <c r="B688">
        <v>9542363</v>
      </c>
      <c r="C688">
        <v>12225656</v>
      </c>
      <c r="D688">
        <v>12739483</v>
      </c>
      <c r="E688">
        <v>13273021</v>
      </c>
      <c r="F688">
        <v>10450614</v>
      </c>
      <c r="G688">
        <v>12494197</v>
      </c>
      <c r="H688">
        <v>12632424</v>
      </c>
      <c r="I688">
        <v>12324945</v>
      </c>
      <c r="K688" s="5">
        <f t="shared" si="95"/>
        <v>1.7352813134556833E-3</v>
      </c>
      <c r="L688" s="5">
        <f t="shared" si="96"/>
        <v>1.5075463742744155E-3</v>
      </c>
      <c r="M688" s="5">
        <f t="shared" si="97"/>
        <v>1.0543714808937121E-3</v>
      </c>
      <c r="N688" s="5">
        <f t="shared" si="98"/>
        <v>5.6183044706425989E-4</v>
      </c>
      <c r="O688" s="5">
        <f t="shared" si="99"/>
        <v>1.73534461026148E-3</v>
      </c>
      <c r="P688" s="5">
        <f t="shared" si="100"/>
        <v>1.5075280211680475E-3</v>
      </c>
      <c r="Q688" s="5">
        <f t="shared" si="101"/>
        <v>1.0543525265116482E-3</v>
      </c>
      <c r="R688" s="5">
        <f t="shared" si="101"/>
        <v>2.2807376070992369E-3</v>
      </c>
      <c r="T688" s="7">
        <f t="shared" si="102"/>
        <v>119.50761678585469</v>
      </c>
      <c r="U688" s="4">
        <f t="shared" si="103"/>
        <v>1.4296240475910604E-3</v>
      </c>
      <c r="V688" s="5">
        <f>T688/MAX($T$14:T688)-1</f>
        <v>-1.7700343305634303E-2</v>
      </c>
      <c r="Y688" s="3" t="s">
        <v>24</v>
      </c>
      <c r="Z688" s="3">
        <v>44516</v>
      </c>
      <c r="AA688" s="3">
        <v>12331869</v>
      </c>
      <c r="AD688" s="3"/>
    </row>
    <row r="689" spans="1:30" x14ac:dyDescent="0.25">
      <c r="A689" s="3">
        <v>44517</v>
      </c>
      <c r="B689">
        <v>9506429</v>
      </c>
      <c r="C689">
        <v>12196241</v>
      </c>
      <c r="D689">
        <v>12761975</v>
      </c>
      <c r="E689">
        <v>13223590</v>
      </c>
      <c r="F689">
        <v>10411259</v>
      </c>
      <c r="G689">
        <v>12464136</v>
      </c>
      <c r="H689">
        <v>12654727</v>
      </c>
      <c r="I689">
        <v>12331869</v>
      </c>
      <c r="K689" s="5">
        <f t="shared" si="95"/>
        <v>-3.7657339172697535E-3</v>
      </c>
      <c r="L689" s="5">
        <f t="shared" si="96"/>
        <v>-2.4060058617713098E-3</v>
      </c>
      <c r="M689" s="5">
        <f t="shared" si="97"/>
        <v>1.7655347552172351E-3</v>
      </c>
      <c r="N689" s="5">
        <f t="shared" si="98"/>
        <v>-3.7241710082429602E-3</v>
      </c>
      <c r="O689" s="5">
        <f t="shared" si="99"/>
        <v>-3.7658074444237855E-3</v>
      </c>
      <c r="P689" s="5">
        <f t="shared" si="100"/>
        <v>-2.4059969600287445E-3</v>
      </c>
      <c r="Q689" s="5">
        <f t="shared" si="101"/>
        <v>1.7655360523047836E-3</v>
      </c>
      <c r="R689" s="5">
        <f t="shared" si="101"/>
        <v>5.6178749682045392E-4</v>
      </c>
      <c r="T689" s="7">
        <f t="shared" si="102"/>
        <v>119.32873095985917</v>
      </c>
      <c r="U689" s="4">
        <f t="shared" si="103"/>
        <v>-1.4968571109242601E-3</v>
      </c>
      <c r="V689" s="5">
        <f>T689/MAX($T$14:T689)-1</f>
        <v>-1.9170705531815768E-2</v>
      </c>
      <c r="Y689" s="3" t="s">
        <v>24</v>
      </c>
      <c r="Z689" s="3">
        <v>44517</v>
      </c>
      <c r="AA689" s="3">
        <v>12285943</v>
      </c>
      <c r="AD689" s="3"/>
    </row>
    <row r="690" spans="1:30" x14ac:dyDescent="0.25">
      <c r="A690" s="3">
        <v>44518</v>
      </c>
      <c r="B690">
        <v>9522962</v>
      </c>
      <c r="C690">
        <v>12075334</v>
      </c>
      <c r="D690">
        <v>12636620</v>
      </c>
      <c r="E690">
        <v>13090558</v>
      </c>
      <c r="F690">
        <v>10383894</v>
      </c>
      <c r="G690">
        <v>12413747</v>
      </c>
      <c r="H690">
        <v>12618414</v>
      </c>
      <c r="I690">
        <v>12285943</v>
      </c>
      <c r="K690" s="5">
        <f t="shared" si="95"/>
        <v>1.7391388501402094E-3</v>
      </c>
      <c r="L690" s="5">
        <f t="shared" si="96"/>
        <v>-9.9134643206869599E-3</v>
      </c>
      <c r="M690" s="5">
        <f t="shared" si="97"/>
        <v>-9.8225392229650543E-3</v>
      </c>
      <c r="N690" s="5">
        <f t="shared" si="98"/>
        <v>-1.0060203015973768E-2</v>
      </c>
      <c r="O690" s="5">
        <f t="shared" si="99"/>
        <v>-2.6284044993981626E-3</v>
      </c>
      <c r="P690" s="5">
        <f t="shared" si="100"/>
        <v>-4.042719046069454E-3</v>
      </c>
      <c r="Q690" s="5">
        <f t="shared" si="101"/>
        <v>-2.869520614707799E-3</v>
      </c>
      <c r="R690" s="5">
        <f t="shared" si="101"/>
        <v>-3.724171899652795E-3</v>
      </c>
      <c r="T690" s="7">
        <f t="shared" si="102"/>
        <v>118.71236996597629</v>
      </c>
      <c r="U690" s="4">
        <f t="shared" si="103"/>
        <v>-5.1652354711642229E-3</v>
      </c>
      <c r="V690" s="5">
        <f>T690/MAX($T$14:T690)-1</f>
        <v>-2.4236919794759726E-2</v>
      </c>
      <c r="Y690" s="3" t="s">
        <v>24</v>
      </c>
      <c r="Z690" s="3">
        <v>44518</v>
      </c>
      <c r="AA690" s="3">
        <v>12242659</v>
      </c>
      <c r="AD690" s="3"/>
    </row>
    <row r="691" spans="1:30" x14ac:dyDescent="0.25">
      <c r="A691" s="3">
        <v>44522</v>
      </c>
      <c r="B691">
        <v>9605253</v>
      </c>
      <c r="C691">
        <v>12153190</v>
      </c>
      <c r="D691">
        <v>12693815</v>
      </c>
      <c r="E691">
        <v>13107756</v>
      </c>
      <c r="F691">
        <v>10473624</v>
      </c>
      <c r="G691">
        <v>12493785</v>
      </c>
      <c r="H691">
        <v>12675527</v>
      </c>
      <c r="I691">
        <v>12242659</v>
      </c>
      <c r="K691" s="5">
        <f t="shared" si="95"/>
        <v>8.6413239914220341E-3</v>
      </c>
      <c r="L691" s="5">
        <f t="shared" si="96"/>
        <v>6.4475235219165761E-3</v>
      </c>
      <c r="M691" s="5">
        <f t="shared" si="97"/>
        <v>4.5261311964750472E-3</v>
      </c>
      <c r="N691" s="5">
        <f t="shared" si="98"/>
        <v>1.3137713457287425E-3</v>
      </c>
      <c r="O691" s="5">
        <f t="shared" si="99"/>
        <v>8.6412669466773284E-3</v>
      </c>
      <c r="P691" s="5">
        <f t="shared" si="100"/>
        <v>6.4475295009638334E-3</v>
      </c>
      <c r="Q691" s="5">
        <f t="shared" si="101"/>
        <v>4.5261631136845892E-3</v>
      </c>
      <c r="R691" s="5">
        <f t="shared" si="101"/>
        <v>-3.5230506929748717E-3</v>
      </c>
      <c r="T691" s="7">
        <f t="shared" si="102"/>
        <v>119.26172123579597</v>
      </c>
      <c r="U691" s="4">
        <f t="shared" si="103"/>
        <v>4.6275823654866599E-3</v>
      </c>
      <c r="V691" s="5">
        <f>T691/MAX($T$14:T691)-1</f>
        <v>-1.972149577190907E-2</v>
      </c>
      <c r="Y691" s="3" t="s">
        <v>24</v>
      </c>
      <c r="Z691" s="3">
        <v>44522</v>
      </c>
      <c r="AA691" s="3">
        <v>12258742</v>
      </c>
      <c r="AD691" s="3"/>
    </row>
    <row r="692" spans="1:30" x14ac:dyDescent="0.25">
      <c r="A692" s="3">
        <v>44523</v>
      </c>
      <c r="B692">
        <v>9739806</v>
      </c>
      <c r="C692">
        <v>12339889</v>
      </c>
      <c r="D692">
        <v>12838307</v>
      </c>
      <c r="E692">
        <v>13264859</v>
      </c>
      <c r="F692">
        <v>10620341</v>
      </c>
      <c r="G692">
        <v>12685716</v>
      </c>
      <c r="H692">
        <v>12819810</v>
      </c>
      <c r="I692">
        <v>12258742</v>
      </c>
      <c r="K692" s="5">
        <f t="shared" si="95"/>
        <v>1.4008272348474238E-2</v>
      </c>
      <c r="L692" s="5">
        <f t="shared" si="96"/>
        <v>1.5362139487657078E-2</v>
      </c>
      <c r="M692" s="5">
        <f t="shared" si="97"/>
        <v>1.1382866380201806E-2</v>
      </c>
      <c r="N692" s="5">
        <f t="shared" si="98"/>
        <v>1.1985499272339162E-2</v>
      </c>
      <c r="O692" s="5">
        <f t="shared" si="99"/>
        <v>1.4008236308654887E-2</v>
      </c>
      <c r="P692" s="5">
        <f t="shared" si="100"/>
        <v>1.5362118045092021E-2</v>
      </c>
      <c r="Q692" s="5">
        <f t="shared" si="101"/>
        <v>1.1382800888673161E-2</v>
      </c>
      <c r="R692" s="5">
        <f t="shared" si="101"/>
        <v>1.3136852051502945E-3</v>
      </c>
      <c r="T692" s="7">
        <f t="shared" si="102"/>
        <v>120.67505638303341</v>
      </c>
      <c r="U692" s="4">
        <f t="shared" si="103"/>
        <v>1.1850702242030331E-2</v>
      </c>
      <c r="V692" s="5">
        <f>T692/MAX($T$14:T692)-1</f>
        <v>-8.1045071040392047E-3</v>
      </c>
      <c r="Y692" s="3" t="s">
        <v>24</v>
      </c>
      <c r="Z692" s="3">
        <v>44523</v>
      </c>
      <c r="AA692" s="3">
        <v>12405670</v>
      </c>
      <c r="AD692" s="3"/>
    </row>
    <row r="693" spans="1:30" x14ac:dyDescent="0.25">
      <c r="A693" s="3">
        <v>44524</v>
      </c>
      <c r="B693">
        <v>9655092</v>
      </c>
      <c r="C693">
        <v>12233124</v>
      </c>
      <c r="D693">
        <v>12937820</v>
      </c>
      <c r="E693">
        <v>13276261</v>
      </c>
      <c r="F693">
        <v>10527969</v>
      </c>
      <c r="G693">
        <v>12575959</v>
      </c>
      <c r="H693">
        <v>12919179</v>
      </c>
      <c r="I693">
        <v>12405670</v>
      </c>
      <c r="K693" s="5">
        <f t="shared" si="95"/>
        <v>-8.6977091740841894E-3</v>
      </c>
      <c r="L693" s="5">
        <f t="shared" si="96"/>
        <v>-8.6520227207877998E-3</v>
      </c>
      <c r="M693" s="5">
        <f t="shared" si="97"/>
        <v>7.7512556756900164E-3</v>
      </c>
      <c r="N693" s="5">
        <f t="shared" si="98"/>
        <v>8.5956435722378544E-4</v>
      </c>
      <c r="O693" s="5">
        <f t="shared" si="99"/>
        <v>-8.6976491621125751E-3</v>
      </c>
      <c r="P693" s="5">
        <f t="shared" si="100"/>
        <v>-8.6520145965746087E-3</v>
      </c>
      <c r="Q693" s="5">
        <f t="shared" si="101"/>
        <v>7.7512069211633783E-3</v>
      </c>
      <c r="R693" s="5">
        <f t="shared" si="101"/>
        <v>1.198556915546467E-2</v>
      </c>
      <c r="T693" s="7">
        <f t="shared" si="102"/>
        <v>120.57924341201991</v>
      </c>
      <c r="U693" s="4">
        <f t="shared" si="103"/>
        <v>-7.9397494300216531E-4</v>
      </c>
      <c r="V693" s="5">
        <f>T693/MAX($T$14:T693)-1</f>
        <v>-8.8920472714753007E-3</v>
      </c>
      <c r="Y693" s="3" t="s">
        <v>24</v>
      </c>
      <c r="Z693" s="3">
        <v>44524</v>
      </c>
      <c r="AA693" s="3">
        <v>12416333</v>
      </c>
      <c r="AD693" s="3"/>
    </row>
    <row r="694" spans="1:30" x14ac:dyDescent="0.25">
      <c r="A694" s="3">
        <v>44525</v>
      </c>
      <c r="B694">
        <v>9699324</v>
      </c>
      <c r="C694">
        <v>12242130</v>
      </c>
      <c r="D694">
        <v>12847034</v>
      </c>
      <c r="E694">
        <v>13197178</v>
      </c>
      <c r="F694">
        <v>10531356</v>
      </c>
      <c r="G694">
        <v>12579746</v>
      </c>
      <c r="H694">
        <v>12825763</v>
      </c>
      <c r="I694">
        <v>12416333</v>
      </c>
      <c r="K694" s="5">
        <f t="shared" si="95"/>
        <v>4.5812095835027211E-3</v>
      </c>
      <c r="L694" s="5">
        <f t="shared" si="96"/>
        <v>7.3619788371304118E-4</v>
      </c>
      <c r="M694" s="5">
        <f t="shared" si="97"/>
        <v>-7.0171017992212148E-3</v>
      </c>
      <c r="N694" s="5">
        <f t="shared" si="98"/>
        <v>-5.9567223030640992E-3</v>
      </c>
      <c r="O694" s="5">
        <f t="shared" si="99"/>
        <v>3.2171447313333879E-4</v>
      </c>
      <c r="P694" s="5">
        <f t="shared" si="100"/>
        <v>3.0113011659782529E-4</v>
      </c>
      <c r="Q694" s="5">
        <f t="shared" si="101"/>
        <v>-7.230800037680396E-3</v>
      </c>
      <c r="R694" s="5">
        <f t="shared" si="101"/>
        <v>8.5952632949282126E-4</v>
      </c>
      <c r="T694" s="7">
        <f t="shared" si="102"/>
        <v>120.37720014214302</v>
      </c>
      <c r="U694" s="4">
        <f t="shared" si="103"/>
        <v>-1.6756057191907453E-3</v>
      </c>
      <c r="V694" s="5">
        <f>T694/MAX($T$14:T694)-1</f>
        <v>-1.0552753425402739E-2</v>
      </c>
      <c r="Y694" s="3" t="s">
        <v>24</v>
      </c>
      <c r="Z694" s="3">
        <v>44525</v>
      </c>
      <c r="AA694" s="3">
        <v>12416333</v>
      </c>
      <c r="AD694" s="3"/>
    </row>
    <row r="695" spans="1:30" x14ac:dyDescent="0.25">
      <c r="A695" s="3">
        <v>44526</v>
      </c>
      <c r="B695">
        <v>9845207</v>
      </c>
      <c r="C695">
        <v>12295126</v>
      </c>
      <c r="D695">
        <v>12935654</v>
      </c>
      <c r="E695">
        <v>13276302</v>
      </c>
      <c r="F695">
        <v>10689753</v>
      </c>
      <c r="G695">
        <v>12634203</v>
      </c>
      <c r="H695">
        <v>12914236</v>
      </c>
      <c r="I695">
        <v>12416333</v>
      </c>
      <c r="K695" s="5">
        <f t="shared" si="95"/>
        <v>1.5040532721661837E-2</v>
      </c>
      <c r="L695" s="5">
        <f t="shared" si="96"/>
        <v>4.3289852337786705E-3</v>
      </c>
      <c r="M695" s="5">
        <f t="shared" si="97"/>
        <v>6.898090251804323E-3</v>
      </c>
      <c r="N695" s="5">
        <f t="shared" si="98"/>
        <v>5.9955241946421101E-3</v>
      </c>
      <c r="O695" s="5">
        <f t="shared" si="99"/>
        <v>1.5040513301421088E-2</v>
      </c>
      <c r="P695" s="5">
        <f t="shared" si="100"/>
        <v>4.3289427306401063E-3</v>
      </c>
      <c r="Q695" s="5">
        <f t="shared" si="101"/>
        <v>6.8980691441125064E-3</v>
      </c>
      <c r="R695" s="5">
        <f t="shared" si="101"/>
        <v>0</v>
      </c>
      <c r="T695" s="7">
        <f t="shared" si="102"/>
        <v>121.25791972735871</v>
      </c>
      <c r="U695" s="4">
        <f t="shared" si="103"/>
        <v>7.3163321972575801E-3</v>
      </c>
      <c r="V695" s="5">
        <f>T695/MAX($T$14:T695)-1</f>
        <v>-3.3136286778011614E-3</v>
      </c>
      <c r="Y695" s="3" t="s">
        <v>24</v>
      </c>
      <c r="Z695" s="3">
        <v>44526</v>
      </c>
      <c r="AA695" s="3">
        <v>12490775</v>
      </c>
      <c r="AD695" s="3"/>
    </row>
    <row r="696" spans="1:30" x14ac:dyDescent="0.25">
      <c r="A696" s="3">
        <v>44529</v>
      </c>
      <c r="B696">
        <v>9888433</v>
      </c>
      <c r="C696">
        <v>12369677</v>
      </c>
      <c r="D696">
        <v>13003588</v>
      </c>
      <c r="E696">
        <v>13327740</v>
      </c>
      <c r="F696">
        <v>10736687</v>
      </c>
      <c r="G696">
        <v>12710811</v>
      </c>
      <c r="H696">
        <v>12982058</v>
      </c>
      <c r="I696">
        <v>12490775</v>
      </c>
      <c r="K696" s="5">
        <f t="shared" si="95"/>
        <v>4.3905628393592355E-3</v>
      </c>
      <c r="L696" s="5">
        <f t="shared" si="96"/>
        <v>6.063459618063316E-3</v>
      </c>
      <c r="M696" s="5">
        <f t="shared" si="97"/>
        <v>5.2516865401626145E-3</v>
      </c>
      <c r="N696" s="5">
        <f t="shared" si="98"/>
        <v>3.8744222600539668E-3</v>
      </c>
      <c r="O696" s="5">
        <f t="shared" si="99"/>
        <v>4.390559819296147E-3</v>
      </c>
      <c r="P696" s="5">
        <f t="shared" si="100"/>
        <v>6.0635403752813399E-3</v>
      </c>
      <c r="Q696" s="5">
        <f t="shared" si="101"/>
        <v>5.251723756635629E-3</v>
      </c>
      <c r="R696" s="5">
        <f t="shared" si="101"/>
        <v>5.995489972764112E-3</v>
      </c>
      <c r="T696" s="7">
        <f t="shared" si="102"/>
        <v>121.88363249811643</v>
      </c>
      <c r="U696" s="4">
        <f t="shared" si="103"/>
        <v>5.1601806477020451E-3</v>
      </c>
      <c r="V696" s="5">
        <f>T696/MAX($T$14:T696)-1</f>
        <v>0</v>
      </c>
      <c r="Y696" s="3" t="s">
        <v>24</v>
      </c>
      <c r="Z696" s="3">
        <v>44529</v>
      </c>
      <c r="AA696" s="3">
        <v>12539170</v>
      </c>
      <c r="AD696" s="3"/>
    </row>
    <row r="697" spans="1:30" x14ac:dyDescent="0.25">
      <c r="A697" s="3">
        <v>44530</v>
      </c>
      <c r="B697">
        <v>9831796</v>
      </c>
      <c r="C697">
        <v>12304114</v>
      </c>
      <c r="D697">
        <v>13005516</v>
      </c>
      <c r="E697">
        <v>13353273</v>
      </c>
      <c r="F697">
        <v>10675191</v>
      </c>
      <c r="G697">
        <v>12643439</v>
      </c>
      <c r="H697">
        <v>12983982</v>
      </c>
      <c r="I697">
        <v>12539170</v>
      </c>
      <c r="K697" s="5">
        <f t="shared" si="95"/>
        <v>-5.727601127499149E-3</v>
      </c>
      <c r="L697" s="5">
        <f t="shared" si="96"/>
        <v>-5.3003000805922351E-3</v>
      </c>
      <c r="M697" s="5">
        <f t="shared" si="97"/>
        <v>1.4826677067891758E-4</v>
      </c>
      <c r="N697" s="5">
        <f t="shared" si="98"/>
        <v>1.9157786691517131E-3</v>
      </c>
      <c r="O697" s="5">
        <f t="shared" si="99"/>
        <v>-5.7276513695518894E-3</v>
      </c>
      <c r="P697" s="5">
        <f t="shared" si="100"/>
        <v>-5.3003698977193148E-3</v>
      </c>
      <c r="Q697" s="5">
        <f t="shared" si="101"/>
        <v>1.4820454507291636E-4</v>
      </c>
      <c r="R697" s="5">
        <f t="shared" si="101"/>
        <v>3.8744593510009473E-3</v>
      </c>
      <c r="T697" s="7">
        <f t="shared" si="102"/>
        <v>121.6403342849197</v>
      </c>
      <c r="U697" s="4">
        <f t="shared" si="103"/>
        <v>-1.9961516424322617E-3</v>
      </c>
      <c r="V697" s="5">
        <f>T697/MAX($T$14:T697)-1</f>
        <v>-1.9961516424322756E-3</v>
      </c>
      <c r="Y697" s="3" t="s">
        <v>24</v>
      </c>
      <c r="Z697" s="3">
        <v>44530</v>
      </c>
      <c r="AA697" s="3">
        <v>12563192</v>
      </c>
      <c r="AD697" s="3"/>
    </row>
    <row r="698" spans="1:30" x14ac:dyDescent="0.25">
      <c r="A698" s="3">
        <v>44531</v>
      </c>
      <c r="B698">
        <v>9855662</v>
      </c>
      <c r="C698">
        <v>12338751</v>
      </c>
      <c r="D698">
        <v>12946437</v>
      </c>
      <c r="E698">
        <v>13281166</v>
      </c>
      <c r="F698">
        <v>10701105</v>
      </c>
      <c r="G698">
        <v>12679031</v>
      </c>
      <c r="H698">
        <v>12925001</v>
      </c>
      <c r="I698">
        <v>12563192</v>
      </c>
      <c r="K698" s="5">
        <f t="shared" si="95"/>
        <v>2.4274303494498106E-3</v>
      </c>
      <c r="L698" s="5">
        <f t="shared" si="96"/>
        <v>2.8150746977799734E-3</v>
      </c>
      <c r="M698" s="5">
        <f t="shared" si="97"/>
        <v>-4.5426109967493522E-3</v>
      </c>
      <c r="N698" s="5">
        <f t="shared" si="98"/>
        <v>-5.3999495105058193E-3</v>
      </c>
      <c r="O698" s="5">
        <f t="shared" si="99"/>
        <v>2.4274975501610285E-3</v>
      </c>
      <c r="P698" s="5">
        <f t="shared" si="100"/>
        <v>2.815056884444278E-3</v>
      </c>
      <c r="Q698" s="5">
        <f t="shared" si="101"/>
        <v>-4.5425971785850727E-3</v>
      </c>
      <c r="R698" s="5">
        <f t="shared" si="101"/>
        <v>1.9157567845400347E-3</v>
      </c>
      <c r="T698" s="7">
        <f t="shared" si="102"/>
        <v>121.60864178654124</v>
      </c>
      <c r="U698" s="4">
        <f t="shared" si="103"/>
        <v>-2.6054267743313986E-4</v>
      </c>
      <c r="V698" s="5">
        <f>T698/MAX($T$14:T698)-1</f>
        <v>-2.2561742371719484E-3</v>
      </c>
      <c r="Y698" s="3" t="s">
        <v>24</v>
      </c>
      <c r="Z698" s="3">
        <v>44531</v>
      </c>
      <c r="AA698" s="3">
        <v>12495351</v>
      </c>
      <c r="AD698" s="3"/>
    </row>
    <row r="699" spans="1:30" x14ac:dyDescent="0.25">
      <c r="A699" s="3">
        <v>44532</v>
      </c>
      <c r="B699">
        <v>9915307</v>
      </c>
      <c r="C699">
        <v>12490452</v>
      </c>
      <c r="D699">
        <v>13105878</v>
      </c>
      <c r="E699">
        <v>13506052</v>
      </c>
      <c r="F699">
        <v>10711901</v>
      </c>
      <c r="G699">
        <v>12679031</v>
      </c>
      <c r="H699">
        <v>12936734</v>
      </c>
      <c r="I699">
        <v>12495351</v>
      </c>
      <c r="K699" s="5">
        <f t="shared" si="95"/>
        <v>6.0518512099947408E-3</v>
      </c>
      <c r="L699" s="5">
        <f t="shared" si="96"/>
        <v>1.2294680393501789E-2</v>
      </c>
      <c r="M699" s="5">
        <f t="shared" si="97"/>
        <v>1.2315434740848064E-2</v>
      </c>
      <c r="N699" s="5">
        <f t="shared" si="98"/>
        <v>1.693270003552394E-2</v>
      </c>
      <c r="O699" s="5">
        <f t="shared" si="99"/>
        <v>1.0088677758044451E-3</v>
      </c>
      <c r="P699" s="5">
        <f t="shared" si="100"/>
        <v>0</v>
      </c>
      <c r="Q699" s="5">
        <f t="shared" si="101"/>
        <v>9.0777555839260948E-4</v>
      </c>
      <c r="R699" s="5">
        <f t="shared" si="101"/>
        <v>-5.3999811512870366E-3</v>
      </c>
      <c r="T699" s="7">
        <f t="shared" si="102"/>
        <v>122.27918163078115</v>
      </c>
      <c r="U699" s="4">
        <f t="shared" si="103"/>
        <v>5.5139160703473189E-3</v>
      </c>
      <c r="V699" s="5">
        <f>T699/MAX($T$14:T699)-1</f>
        <v>0</v>
      </c>
      <c r="Y699" s="3" t="s">
        <v>24</v>
      </c>
      <c r="Z699" s="3">
        <v>44532</v>
      </c>
      <c r="AA699" s="3">
        <v>12495351</v>
      </c>
      <c r="AD699" s="3"/>
    </row>
    <row r="700" spans="1:30" x14ac:dyDescent="0.25">
      <c r="A700" s="3">
        <v>44533</v>
      </c>
      <c r="B700">
        <v>9930311</v>
      </c>
      <c r="C700">
        <v>12540413</v>
      </c>
      <c r="D700">
        <v>13118165</v>
      </c>
      <c r="E700">
        <v>13531491</v>
      </c>
      <c r="F700">
        <v>10728109</v>
      </c>
      <c r="G700">
        <v>12729747</v>
      </c>
      <c r="H700">
        <v>12948863</v>
      </c>
      <c r="I700">
        <v>12495351</v>
      </c>
      <c r="K700" s="5">
        <f t="shared" si="95"/>
        <v>1.5132158792461325E-3</v>
      </c>
      <c r="L700" s="5">
        <f t="shared" si="96"/>
        <v>3.9999353105877322E-3</v>
      </c>
      <c r="M700" s="5">
        <f t="shared" si="97"/>
        <v>9.3751826470533928E-4</v>
      </c>
      <c r="N700" s="5">
        <f t="shared" si="98"/>
        <v>1.883525992643964E-3</v>
      </c>
      <c r="O700" s="5">
        <f t="shared" si="99"/>
        <v>1.5130834386911651E-3</v>
      </c>
      <c r="P700" s="5">
        <f t="shared" si="100"/>
        <v>3.9999902200729132E-3</v>
      </c>
      <c r="Q700" s="5">
        <f t="shared" si="101"/>
        <v>9.375627573389167E-4</v>
      </c>
      <c r="R700" s="5">
        <f t="shared" si="101"/>
        <v>0</v>
      </c>
      <c r="T700" s="7">
        <f t="shared" si="102"/>
        <v>122.50516627338007</v>
      </c>
      <c r="U700" s="4">
        <f t="shared" si="103"/>
        <v>1.8481039829107704E-3</v>
      </c>
      <c r="V700" s="5">
        <f>T700/MAX($T$14:T700)-1</f>
        <v>0</v>
      </c>
      <c r="Y700" s="3" t="s">
        <v>24</v>
      </c>
      <c r="Z700" s="3">
        <v>44533</v>
      </c>
      <c r="AA700" s="3">
        <v>12518887</v>
      </c>
      <c r="AD700" s="3"/>
    </row>
    <row r="701" spans="1:30" x14ac:dyDescent="0.25">
      <c r="A701" s="3">
        <v>44536</v>
      </c>
      <c r="B701">
        <v>10026616</v>
      </c>
      <c r="C701">
        <v>12623494</v>
      </c>
      <c r="D701">
        <v>13240015</v>
      </c>
      <c r="E701">
        <v>13587790</v>
      </c>
      <c r="F701">
        <v>10832152</v>
      </c>
      <c r="G701">
        <v>12814082</v>
      </c>
      <c r="H701">
        <v>13069140</v>
      </c>
      <c r="I701">
        <v>12518887</v>
      </c>
      <c r="K701" s="5">
        <f t="shared" si="95"/>
        <v>9.6980849844481298E-3</v>
      </c>
      <c r="L701" s="5">
        <f t="shared" si="96"/>
        <v>6.6250609130655835E-3</v>
      </c>
      <c r="M701" s="5">
        <f t="shared" si="97"/>
        <v>9.2886466971562331E-3</v>
      </c>
      <c r="N701" s="5">
        <f t="shared" si="98"/>
        <v>4.1605910243003308E-3</v>
      </c>
      <c r="O701" s="5">
        <f t="shared" si="99"/>
        <v>9.6981676826735086E-3</v>
      </c>
      <c r="P701" s="5">
        <f t="shared" si="100"/>
        <v>6.6250334747421924E-3</v>
      </c>
      <c r="Q701" s="5">
        <f t="shared" si="101"/>
        <v>9.2886147610025116E-3</v>
      </c>
      <c r="R701" s="5">
        <f t="shared" si="101"/>
        <v>1.8835805412749096E-3</v>
      </c>
      <c r="T701" s="7">
        <f t="shared" si="102"/>
        <v>123.38211613846059</v>
      </c>
      <c r="U701" s="4">
        <f t="shared" si="103"/>
        <v>7.1584725098329249E-3</v>
      </c>
      <c r="V701" s="5">
        <f>T701/MAX($T$14:T701)-1</f>
        <v>0</v>
      </c>
      <c r="Y701" s="3" t="s">
        <v>24</v>
      </c>
      <c r="Z701" s="3">
        <v>44536</v>
      </c>
      <c r="AA701" s="3">
        <v>12570973</v>
      </c>
      <c r="AD701" s="3"/>
    </row>
    <row r="702" spans="1:30" x14ac:dyDescent="0.25">
      <c r="A702" s="3">
        <v>44537</v>
      </c>
      <c r="B702">
        <v>10002244</v>
      </c>
      <c r="C702">
        <v>12556791</v>
      </c>
      <c r="D702">
        <v>13137357</v>
      </c>
      <c r="E702">
        <v>13496201</v>
      </c>
      <c r="F702">
        <v>10805821</v>
      </c>
      <c r="G702">
        <v>12746371</v>
      </c>
      <c r="H702">
        <v>12967808</v>
      </c>
      <c r="I702">
        <v>12570973</v>
      </c>
      <c r="K702" s="5">
        <f t="shared" si="95"/>
        <v>-2.4307303680524139E-3</v>
      </c>
      <c r="L702" s="5">
        <f t="shared" si="96"/>
        <v>-5.2840362581072498E-3</v>
      </c>
      <c r="M702" s="5">
        <f t="shared" si="97"/>
        <v>-7.7536165933346224E-3</v>
      </c>
      <c r="N702" s="5">
        <f t="shared" si="98"/>
        <v>-6.7405369085038469E-3</v>
      </c>
      <c r="O702" s="5">
        <f t="shared" si="99"/>
        <v>-2.4308189176075468E-3</v>
      </c>
      <c r="P702" s="5">
        <f t="shared" si="100"/>
        <v>-5.2841085299750734E-3</v>
      </c>
      <c r="Q702" s="5">
        <f t="shared" si="101"/>
        <v>-7.7535323670876455E-3</v>
      </c>
      <c r="R702" s="5">
        <f t="shared" si="101"/>
        <v>4.1605935096307167E-3</v>
      </c>
      <c r="T702" s="7">
        <f t="shared" si="102"/>
        <v>122.86519463392696</v>
      </c>
      <c r="U702" s="4">
        <f t="shared" si="103"/>
        <v>-4.1895983041297102E-3</v>
      </c>
      <c r="V702" s="5">
        <f>T702/MAX($T$14:T702)-1</f>
        <v>-4.1895983041296825E-3</v>
      </c>
      <c r="Y702" s="3" t="s">
        <v>24</v>
      </c>
      <c r="Z702" s="3">
        <v>44537</v>
      </c>
      <c r="AA702" s="3">
        <v>12486238</v>
      </c>
      <c r="AD702" s="3"/>
    </row>
    <row r="703" spans="1:30" x14ac:dyDescent="0.25">
      <c r="A703" s="3">
        <v>44538</v>
      </c>
      <c r="B703">
        <v>10156036</v>
      </c>
      <c r="C703">
        <v>12712517</v>
      </c>
      <c r="D703">
        <v>13296301</v>
      </c>
      <c r="E703">
        <v>13621328</v>
      </c>
      <c r="F703">
        <v>10971969</v>
      </c>
      <c r="G703">
        <v>12904449</v>
      </c>
      <c r="H703">
        <v>13124700</v>
      </c>
      <c r="I703">
        <v>12486238</v>
      </c>
      <c r="K703" s="5">
        <f t="shared" si="95"/>
        <v>1.5375749681771467E-2</v>
      </c>
      <c r="L703" s="5">
        <f t="shared" si="96"/>
        <v>1.2401735443394735E-2</v>
      </c>
      <c r="M703" s="5">
        <f t="shared" si="97"/>
        <v>1.2098628361853825E-2</v>
      </c>
      <c r="N703" s="5">
        <f t="shared" si="98"/>
        <v>9.2712756723170031E-3</v>
      </c>
      <c r="O703" s="5">
        <f t="shared" si="99"/>
        <v>1.5375786809720404E-2</v>
      </c>
      <c r="P703" s="5">
        <f t="shared" si="100"/>
        <v>1.2401804403779026E-2</v>
      </c>
      <c r="Q703" s="5">
        <f t="shared" si="101"/>
        <v>1.2098575179398052E-2</v>
      </c>
      <c r="R703" s="5">
        <f t="shared" si="101"/>
        <v>-6.7405283584651698E-3</v>
      </c>
      <c r="T703" s="7">
        <f t="shared" si="102"/>
        <v>124.12890965283086</v>
      </c>
      <c r="U703" s="4">
        <f t="shared" si="103"/>
        <v>1.0285378399221168E-2</v>
      </c>
      <c r="V703" s="5">
        <f>T703/MAX($T$14:T703)-1</f>
        <v>0</v>
      </c>
      <c r="Y703" s="3" t="s">
        <v>24</v>
      </c>
      <c r="Z703" s="3">
        <v>44538</v>
      </c>
      <c r="AA703" s="3">
        <v>12602001</v>
      </c>
      <c r="AD703" s="3"/>
    </row>
    <row r="704" spans="1:30" x14ac:dyDescent="0.25">
      <c r="A704" s="3">
        <v>44539</v>
      </c>
      <c r="B704">
        <v>10123331</v>
      </c>
      <c r="C704">
        <v>12610572</v>
      </c>
      <c r="D704">
        <v>13256032</v>
      </c>
      <c r="E704">
        <v>13633012</v>
      </c>
      <c r="F704">
        <v>10995624</v>
      </c>
      <c r="G704">
        <v>12930257</v>
      </c>
      <c r="H704">
        <v>13151111</v>
      </c>
      <c r="I704">
        <v>12602001</v>
      </c>
      <c r="K704" s="5">
        <f t="shared" si="95"/>
        <v>-3.2202524685812639E-3</v>
      </c>
      <c r="L704" s="5">
        <f t="shared" si="96"/>
        <v>-8.0192616458251154E-3</v>
      </c>
      <c r="M704" s="5">
        <f t="shared" si="97"/>
        <v>-3.0285866723384069E-3</v>
      </c>
      <c r="N704" s="5">
        <f t="shared" si="98"/>
        <v>8.5777245801588187E-4</v>
      </c>
      <c r="O704" s="5">
        <f t="shared" si="99"/>
        <v>2.1559484901934045E-3</v>
      </c>
      <c r="P704" s="5">
        <f t="shared" si="100"/>
        <v>1.9999304115967398E-3</v>
      </c>
      <c r="Q704" s="5">
        <f t="shared" si="101"/>
        <v>2.0123126623847742E-3</v>
      </c>
      <c r="R704" s="5">
        <f t="shared" si="101"/>
        <v>9.2712472723970318E-3</v>
      </c>
      <c r="T704" s="7">
        <f t="shared" si="102"/>
        <v>124.16039356219382</v>
      </c>
      <c r="U704" s="4">
        <f t="shared" si="103"/>
        <v>2.5363881348038075E-4</v>
      </c>
      <c r="V704" s="5">
        <f>T704/MAX($T$14:T704)-1</f>
        <v>0</v>
      </c>
      <c r="Y704" s="3" t="s">
        <v>24</v>
      </c>
      <c r="Z704" s="3">
        <v>44539</v>
      </c>
      <c r="AA704" s="3">
        <v>12612811</v>
      </c>
      <c r="AD704" s="3"/>
    </row>
    <row r="705" spans="1:30" x14ac:dyDescent="0.25">
      <c r="A705" s="3">
        <v>44540</v>
      </c>
      <c r="B705">
        <v>10090709</v>
      </c>
      <c r="C705">
        <v>12610572</v>
      </c>
      <c r="D705">
        <v>13256032</v>
      </c>
      <c r="E705">
        <v>13633012</v>
      </c>
      <c r="F705">
        <v>10960192</v>
      </c>
      <c r="G705">
        <v>12930257</v>
      </c>
      <c r="H705">
        <v>13151111</v>
      </c>
      <c r="I705">
        <v>12612811</v>
      </c>
      <c r="K705" s="5">
        <f t="shared" si="95"/>
        <v>-3.2224571141652447E-3</v>
      </c>
      <c r="L705" s="5">
        <f t="shared" si="96"/>
        <v>0</v>
      </c>
      <c r="M705" s="5">
        <f t="shared" si="97"/>
        <v>0</v>
      </c>
      <c r="N705" s="5">
        <f t="shared" si="98"/>
        <v>0</v>
      </c>
      <c r="O705" s="5">
        <f t="shared" si="99"/>
        <v>-3.222372827590303E-3</v>
      </c>
      <c r="P705" s="5">
        <f t="shared" si="100"/>
        <v>0</v>
      </c>
      <c r="Q705" s="5">
        <f t="shared" si="101"/>
        <v>0</v>
      </c>
      <c r="R705" s="5">
        <f t="shared" si="101"/>
        <v>8.5780028108239925E-4</v>
      </c>
      <c r="T705" s="7">
        <f t="shared" si="102"/>
        <v>124.07368258700471</v>
      </c>
      <c r="U705" s="4">
        <f t="shared" si="103"/>
        <v>-6.9837870758414355E-4</v>
      </c>
      <c r="V705" s="5">
        <f>T705/MAX($T$14:T705)-1</f>
        <v>-6.9837870758415743E-4</v>
      </c>
      <c r="Y705" s="3" t="s">
        <v>24</v>
      </c>
      <c r="Z705" s="3">
        <v>44540</v>
      </c>
      <c r="AA705" s="3">
        <v>12612811</v>
      </c>
      <c r="AD705" s="3"/>
    </row>
    <row r="706" spans="1:30" x14ac:dyDescent="0.25">
      <c r="A706" s="3">
        <v>44543</v>
      </c>
      <c r="B706">
        <v>10059874</v>
      </c>
      <c r="C706">
        <v>12668933</v>
      </c>
      <c r="D706">
        <v>13250439</v>
      </c>
      <c r="E706">
        <v>13629240</v>
      </c>
      <c r="F706">
        <v>10926699</v>
      </c>
      <c r="G706">
        <v>12990098</v>
      </c>
      <c r="H706">
        <v>13145562</v>
      </c>
      <c r="I706">
        <v>12612811</v>
      </c>
      <c r="K706" s="5">
        <f t="shared" si="95"/>
        <v>-3.0557813132853218E-3</v>
      </c>
      <c r="L706" s="5">
        <f t="shared" si="96"/>
        <v>4.6279423328299263E-3</v>
      </c>
      <c r="M706" s="5">
        <f t="shared" si="97"/>
        <v>-4.2192112994299258E-4</v>
      </c>
      <c r="N706" s="5">
        <f t="shared" si="98"/>
        <v>-2.7668133791713956E-4</v>
      </c>
      <c r="O706" s="5">
        <f t="shared" si="99"/>
        <v>-3.0558771233204496E-3</v>
      </c>
      <c r="P706" s="5">
        <f t="shared" si="100"/>
        <v>4.6279822589758712E-3</v>
      </c>
      <c r="Q706" s="5">
        <f t="shared" si="101"/>
        <v>-4.2194153786700994E-4</v>
      </c>
      <c r="R706" s="5">
        <f t="shared" si="101"/>
        <v>0</v>
      </c>
      <c r="T706" s="7">
        <f t="shared" si="102"/>
        <v>124.10506891945695</v>
      </c>
      <c r="U706" s="4">
        <f t="shared" si="103"/>
        <v>2.5296526868411051E-4</v>
      </c>
      <c r="V706" s="5">
        <f>T706/MAX($T$14:T706)-1</f>
        <v>-4.4559010445754943E-4</v>
      </c>
      <c r="Y706" s="3" t="s">
        <v>24</v>
      </c>
      <c r="Z706" s="3">
        <v>44543</v>
      </c>
      <c r="AA706" s="3">
        <v>12609321</v>
      </c>
      <c r="AD706" s="3"/>
    </row>
    <row r="707" spans="1:30" x14ac:dyDescent="0.25">
      <c r="A707" s="3">
        <v>44544</v>
      </c>
      <c r="B707">
        <v>10122118</v>
      </c>
      <c r="C707">
        <v>12782837</v>
      </c>
      <c r="D707">
        <v>13353465</v>
      </c>
      <c r="E707">
        <v>13719488</v>
      </c>
      <c r="F707">
        <v>10994307</v>
      </c>
      <c r="G707">
        <v>13106889</v>
      </c>
      <c r="H707">
        <v>13247772</v>
      </c>
      <c r="I707">
        <v>12609321</v>
      </c>
      <c r="K707" s="5">
        <f t="shared" si="95"/>
        <v>6.1873538376324699E-3</v>
      </c>
      <c r="L707" s="5">
        <f t="shared" si="96"/>
        <v>8.9908124070117168E-3</v>
      </c>
      <c r="M707" s="5">
        <f t="shared" si="97"/>
        <v>7.7752895583309556E-3</v>
      </c>
      <c r="N707" s="5">
        <f t="shared" si="98"/>
        <v>6.6216458144401358E-3</v>
      </c>
      <c r="O707" s="5">
        <f t="shared" si="99"/>
        <v>6.1874130512793446E-3</v>
      </c>
      <c r="P707" s="5">
        <f t="shared" si="100"/>
        <v>8.9907712782459903E-3</v>
      </c>
      <c r="Q707" s="5">
        <f t="shared" si="101"/>
        <v>7.7752476463159859E-3</v>
      </c>
      <c r="R707" s="5">
        <f t="shared" si="101"/>
        <v>-2.7670279051994484E-4</v>
      </c>
      <c r="T707" s="7">
        <f t="shared" si="102"/>
        <v>124.91565855232464</v>
      </c>
      <c r="U707" s="4">
        <f t="shared" si="103"/>
        <v>6.5314788503420818E-3</v>
      </c>
      <c r="V707" s="5">
        <f>T707/MAX($T$14:T707)-1</f>
        <v>0</v>
      </c>
      <c r="Y707" s="3" t="s">
        <v>24</v>
      </c>
      <c r="Z707" s="3">
        <v>44544</v>
      </c>
      <c r="AA707" s="3">
        <v>12692815</v>
      </c>
      <c r="AD707" s="3"/>
    </row>
    <row r="708" spans="1:30" x14ac:dyDescent="0.25">
      <c r="A708" s="3">
        <v>44545</v>
      </c>
      <c r="B708">
        <v>10113690</v>
      </c>
      <c r="C708">
        <v>12752398</v>
      </c>
      <c r="D708">
        <v>13344947</v>
      </c>
      <c r="E708">
        <v>13703163</v>
      </c>
      <c r="F708">
        <v>10985152</v>
      </c>
      <c r="G708">
        <v>13075678</v>
      </c>
      <c r="H708">
        <v>13239322</v>
      </c>
      <c r="I708">
        <v>12692815</v>
      </c>
      <c r="K708" s="5">
        <f t="shared" si="95"/>
        <v>-8.3263206376371635E-4</v>
      </c>
      <c r="L708" s="5">
        <f t="shared" si="96"/>
        <v>-2.3812397826867837E-3</v>
      </c>
      <c r="M708" s="5">
        <f t="shared" si="97"/>
        <v>-6.3788687056132165E-4</v>
      </c>
      <c r="N708" s="5">
        <f t="shared" si="98"/>
        <v>-1.1899132095891662E-3</v>
      </c>
      <c r="O708" s="5">
        <f t="shared" si="99"/>
        <v>-8.3270368928212157E-4</v>
      </c>
      <c r="P708" s="5">
        <f t="shared" si="100"/>
        <v>-2.3812668284594052E-3</v>
      </c>
      <c r="Q708" s="5">
        <f t="shared" si="101"/>
        <v>-6.3784310297609892E-4</v>
      </c>
      <c r="R708" s="5">
        <f t="shared" si="101"/>
        <v>6.6216095220352766E-3</v>
      </c>
      <c r="T708" s="7">
        <f t="shared" si="102"/>
        <v>124.88018444109372</v>
      </c>
      <c r="U708" s="4">
        <f t="shared" si="103"/>
        <v>-2.8398450316041712E-4</v>
      </c>
      <c r="V708" s="5">
        <f>T708/MAX($T$14:T708)-1</f>
        <v>-2.8398450316036161E-4</v>
      </c>
      <c r="Y708" s="3" t="s">
        <v>24</v>
      </c>
      <c r="Z708" s="3">
        <v>44545</v>
      </c>
      <c r="AA708" s="3">
        <v>12677712</v>
      </c>
      <c r="AD708" s="3"/>
    </row>
    <row r="709" spans="1:30" x14ac:dyDescent="0.25">
      <c r="A709" s="3">
        <v>44546</v>
      </c>
      <c r="B709">
        <v>10006967</v>
      </c>
      <c r="C709">
        <v>12649732</v>
      </c>
      <c r="D709">
        <v>13230108</v>
      </c>
      <c r="E709">
        <v>13519601</v>
      </c>
      <c r="F709">
        <v>10903869</v>
      </c>
      <c r="G709">
        <v>12989138</v>
      </c>
      <c r="H709">
        <v>13191602</v>
      </c>
      <c r="I709">
        <v>12677712</v>
      </c>
      <c r="K709" s="5">
        <f t="shared" si="95"/>
        <v>-1.0552330553932343E-2</v>
      </c>
      <c r="L709" s="5">
        <f t="shared" si="96"/>
        <v>-8.050721127116689E-3</v>
      </c>
      <c r="M709" s="5">
        <f t="shared" si="97"/>
        <v>-8.6054294558082223E-3</v>
      </c>
      <c r="N709" s="5">
        <f t="shared" si="98"/>
        <v>-1.3395593411535733E-2</v>
      </c>
      <c r="O709" s="5">
        <f t="shared" si="99"/>
        <v>-7.3993514154379048E-3</v>
      </c>
      <c r="P709" s="5">
        <f t="shared" si="100"/>
        <v>-6.6183948549359828E-3</v>
      </c>
      <c r="Q709" s="5">
        <f t="shared" si="101"/>
        <v>-3.6044141837474619E-3</v>
      </c>
      <c r="R709" s="5">
        <f t="shared" si="101"/>
        <v>-1.1898857739595092E-3</v>
      </c>
      <c r="T709" s="7">
        <f t="shared" si="102"/>
        <v>123.95269742592617</v>
      </c>
      <c r="U709" s="4">
        <f t="shared" si="103"/>
        <v>-7.4270150970592308E-3</v>
      </c>
      <c r="V709" s="5">
        <f>T709/MAX($T$14:T709)-1</f>
        <v>-7.7088904430272498E-3</v>
      </c>
      <c r="Y709" s="3" t="s">
        <v>24</v>
      </c>
      <c r="Z709" s="3">
        <v>44546</v>
      </c>
      <c r="AA709" s="3">
        <v>12632017</v>
      </c>
      <c r="AD709" s="3"/>
    </row>
    <row r="710" spans="1:30" x14ac:dyDescent="0.25">
      <c r="A710" s="3">
        <v>44547</v>
      </c>
      <c r="B710">
        <v>10050706</v>
      </c>
      <c r="C710">
        <v>12654813</v>
      </c>
      <c r="D710">
        <v>13231395</v>
      </c>
      <c r="E710">
        <v>13520157</v>
      </c>
      <c r="F710">
        <v>10951528</v>
      </c>
      <c r="G710">
        <v>12994355</v>
      </c>
      <c r="H710">
        <v>13192886</v>
      </c>
      <c r="I710">
        <v>12632017</v>
      </c>
      <c r="K710" s="5">
        <f t="shared" si="95"/>
        <v>4.3708548254430823E-3</v>
      </c>
      <c r="L710" s="5">
        <f t="shared" si="96"/>
        <v>4.0166858871004685E-4</v>
      </c>
      <c r="M710" s="5">
        <f t="shared" si="97"/>
        <v>9.7278117457522129E-5</v>
      </c>
      <c r="N710" s="5">
        <f t="shared" si="98"/>
        <v>4.1125474043113286E-5</v>
      </c>
      <c r="O710" s="5">
        <f t="shared" si="99"/>
        <v>4.3708338755721332E-3</v>
      </c>
      <c r="P710" s="5">
        <f t="shared" si="100"/>
        <v>4.0164328071656819E-4</v>
      </c>
      <c r="Q710" s="5">
        <f t="shared" si="101"/>
        <v>9.7334652758629403E-5</v>
      </c>
      <c r="R710" s="5">
        <f t="shared" si="101"/>
        <v>-3.6043570006953907E-3</v>
      </c>
      <c r="T710" s="7">
        <f t="shared" si="102"/>
        <v>124.04839482419848</v>
      </c>
      <c r="U710" s="4">
        <f t="shared" si="103"/>
        <v>7.7204772675071309E-4</v>
      </c>
      <c r="V710" s="5">
        <f>T710/MAX($T$14:T710)-1</f>
        <v>-6.942794347618797E-3</v>
      </c>
      <c r="Y710" s="3" t="s">
        <v>24</v>
      </c>
      <c r="Z710" s="3">
        <v>44547</v>
      </c>
      <c r="AA710" s="3">
        <v>12632536</v>
      </c>
      <c r="AD710" s="3"/>
    </row>
    <row r="711" spans="1:30" x14ac:dyDescent="0.25">
      <c r="A711" s="3">
        <v>44550</v>
      </c>
      <c r="B711">
        <v>10179959</v>
      </c>
      <c r="C711">
        <v>12787364</v>
      </c>
      <c r="D711">
        <v>13337558</v>
      </c>
      <c r="E711">
        <v>13605754</v>
      </c>
      <c r="F711">
        <v>11092366</v>
      </c>
      <c r="G711">
        <v>13130463</v>
      </c>
      <c r="H711">
        <v>13298740</v>
      </c>
      <c r="I711">
        <v>12632536</v>
      </c>
      <c r="K711" s="5">
        <f t="shared" si="95"/>
        <v>1.2860091619434577E-2</v>
      </c>
      <c r="L711" s="5">
        <f t="shared" si="96"/>
        <v>1.0474354698089883E-2</v>
      </c>
      <c r="M711" s="5">
        <f t="shared" si="97"/>
        <v>8.0235681876326126E-3</v>
      </c>
      <c r="N711" s="5">
        <f t="shared" si="98"/>
        <v>6.331065534224134E-3</v>
      </c>
      <c r="O711" s="5">
        <f t="shared" si="99"/>
        <v>1.2860123263164658E-2</v>
      </c>
      <c r="P711" s="5">
        <f t="shared" si="100"/>
        <v>1.0474394458208858E-2</v>
      </c>
      <c r="Q711" s="5">
        <f t="shared" si="101"/>
        <v>8.0235666403847272E-3</v>
      </c>
      <c r="R711" s="5">
        <f t="shared" si="101"/>
        <v>4.1086075169172176E-5</v>
      </c>
      <c r="T711" s="7">
        <f t="shared" si="102"/>
        <v>125.11968064579827</v>
      </c>
      <c r="U711" s="4">
        <f t="shared" si="103"/>
        <v>8.6360313095385777E-3</v>
      </c>
      <c r="V711" s="5">
        <f>T711/MAX($T$14:T711)-1</f>
        <v>0</v>
      </c>
      <c r="Y711" s="3" t="s">
        <v>24</v>
      </c>
      <c r="Z711" s="3">
        <v>44550</v>
      </c>
      <c r="AA711" s="3">
        <v>12712513</v>
      </c>
      <c r="AD711" s="3"/>
    </row>
    <row r="712" spans="1:30" x14ac:dyDescent="0.25">
      <c r="A712" s="3">
        <v>44551</v>
      </c>
      <c r="B712">
        <v>10123074</v>
      </c>
      <c r="C712">
        <v>12673705</v>
      </c>
      <c r="D712">
        <v>13219353</v>
      </c>
      <c r="E712">
        <v>13491045</v>
      </c>
      <c r="F712">
        <v>11030383</v>
      </c>
      <c r="G712">
        <v>13013754</v>
      </c>
      <c r="H712">
        <v>13180879</v>
      </c>
      <c r="I712">
        <v>12712513</v>
      </c>
      <c r="K712" s="5">
        <f t="shared" si="95"/>
        <v>-5.5879399907209359E-3</v>
      </c>
      <c r="L712" s="5">
        <f t="shared" si="96"/>
        <v>-8.8883838764580725E-3</v>
      </c>
      <c r="M712" s="5">
        <f t="shared" si="97"/>
        <v>-8.8625668956791026E-3</v>
      </c>
      <c r="N712" s="5">
        <f t="shared" si="98"/>
        <v>-8.4309182717841047E-3</v>
      </c>
      <c r="O712" s="5">
        <f t="shared" si="99"/>
        <v>-5.58789711771146E-3</v>
      </c>
      <c r="P712" s="5">
        <f t="shared" si="100"/>
        <v>-8.8884146735724867E-3</v>
      </c>
      <c r="Q712" s="5">
        <f t="shared" si="101"/>
        <v>-8.8625689351021775E-3</v>
      </c>
      <c r="R712" s="5">
        <f t="shared" si="101"/>
        <v>6.3310328187466958E-3</v>
      </c>
      <c r="T712" s="7">
        <f t="shared" si="102"/>
        <v>124.35680003838971</v>
      </c>
      <c r="U712" s="4">
        <f t="shared" si="103"/>
        <v>-6.0972071177852055E-3</v>
      </c>
      <c r="V712" s="5">
        <f>T712/MAX($T$14:T712)-1</f>
        <v>-6.0972071177851639E-3</v>
      </c>
      <c r="Y712" s="3" t="s">
        <v>24</v>
      </c>
      <c r="Z712" s="3">
        <v>44551</v>
      </c>
      <c r="AA712" s="3">
        <v>12605335</v>
      </c>
      <c r="AD712" s="3"/>
    </row>
    <row r="713" spans="1:30" x14ac:dyDescent="0.25">
      <c r="A713" s="3">
        <v>44552</v>
      </c>
      <c r="B713">
        <v>10180356</v>
      </c>
      <c r="C713">
        <v>12617492</v>
      </c>
      <c r="D713">
        <v>13259531</v>
      </c>
      <c r="E713">
        <v>13529133</v>
      </c>
      <c r="F713">
        <v>11092798</v>
      </c>
      <c r="G713">
        <v>12956034</v>
      </c>
      <c r="H713">
        <v>13220940</v>
      </c>
      <c r="I713">
        <v>12605335</v>
      </c>
      <c r="K713" s="5">
        <f t="shared" si="95"/>
        <v>5.6585578649330781E-3</v>
      </c>
      <c r="L713" s="5">
        <f t="shared" si="96"/>
        <v>-4.4354038538848561E-3</v>
      </c>
      <c r="M713" s="5">
        <f t="shared" si="97"/>
        <v>3.0393318039090289E-3</v>
      </c>
      <c r="N713" s="5">
        <f t="shared" si="98"/>
        <v>2.823206060019734E-3</v>
      </c>
      <c r="O713" s="5">
        <f t="shared" si="99"/>
        <v>5.6584617234052281E-3</v>
      </c>
      <c r="P713" s="5">
        <f t="shared" si="100"/>
        <v>-4.4353074447235352E-3</v>
      </c>
      <c r="Q713" s="5">
        <f t="shared" si="101"/>
        <v>3.0393268916284466E-3</v>
      </c>
      <c r="R713" s="5">
        <f t="shared" si="101"/>
        <v>-8.430905832702007E-3</v>
      </c>
      <c r="T713" s="7">
        <f t="shared" si="102"/>
        <v>124.40214779031645</v>
      </c>
      <c r="U713" s="4">
        <f t="shared" si="103"/>
        <v>3.6465840157313967E-4</v>
      </c>
      <c r="V713" s="5">
        <f>T713/MAX($T$14:T713)-1</f>
        <v>-5.734772114013631E-3</v>
      </c>
      <c r="Y713" s="3" t="s">
        <v>24</v>
      </c>
      <c r="Z713" s="3">
        <v>44552</v>
      </c>
      <c r="AA713" s="3">
        <v>12640922</v>
      </c>
      <c r="AD713" s="3"/>
    </row>
    <row r="714" spans="1:30" x14ac:dyDescent="0.25">
      <c r="A714" s="3">
        <v>44553</v>
      </c>
      <c r="B714">
        <v>10161941</v>
      </c>
      <c r="C714">
        <v>12534819</v>
      </c>
      <c r="D714">
        <v>13193261</v>
      </c>
      <c r="E714">
        <v>13460898</v>
      </c>
      <c r="F714">
        <v>11158782</v>
      </c>
      <c r="G714">
        <v>12934894</v>
      </c>
      <c r="H714">
        <v>13220940</v>
      </c>
      <c r="I714">
        <v>12640922</v>
      </c>
      <c r="K714" s="5">
        <f t="shared" si="95"/>
        <v>-1.8088758389195325E-3</v>
      </c>
      <c r="L714" s="5">
        <f t="shared" si="96"/>
        <v>-6.5522530150999847E-3</v>
      </c>
      <c r="M714" s="5">
        <f t="shared" si="97"/>
        <v>-4.9979143304540452E-3</v>
      </c>
      <c r="N714" s="5">
        <f t="shared" si="98"/>
        <v>-5.0435604410127288E-3</v>
      </c>
      <c r="O714" s="5">
        <f t="shared" si="99"/>
        <v>5.9483639745354644E-3</v>
      </c>
      <c r="P714" s="5">
        <f t="shared" si="100"/>
        <v>-1.6316721614036966E-3</v>
      </c>
      <c r="Q714" s="5">
        <f t="shared" si="101"/>
        <v>0</v>
      </c>
      <c r="R714" s="5">
        <f t="shared" si="101"/>
        <v>2.8231697134586398E-3</v>
      </c>
      <c r="T714" s="7">
        <f t="shared" si="102"/>
        <v>124.22700912692757</v>
      </c>
      <c r="U714" s="4">
        <f t="shared" si="103"/>
        <v>-1.4078427623619855E-3</v>
      </c>
      <c r="V714" s="5">
        <f>T714/MAX($T$14:T714)-1</f>
        <v>-7.1345412189610657E-3</v>
      </c>
      <c r="Y714" s="3" t="s">
        <v>24</v>
      </c>
      <c r="Z714" s="3">
        <v>44553</v>
      </c>
      <c r="AA714" s="3">
        <v>12640922</v>
      </c>
      <c r="AD714" s="3"/>
    </row>
    <row r="715" spans="1:30" x14ac:dyDescent="0.25">
      <c r="A715" s="3">
        <v>44554</v>
      </c>
      <c r="B715">
        <v>10146147</v>
      </c>
      <c r="C715">
        <v>12497809</v>
      </c>
      <c r="D715">
        <v>13170297</v>
      </c>
      <c r="E715">
        <v>13460898</v>
      </c>
      <c r="F715">
        <v>11141438</v>
      </c>
      <c r="G715">
        <v>12896703</v>
      </c>
      <c r="H715">
        <v>13197928</v>
      </c>
      <c r="I715">
        <v>12640922</v>
      </c>
      <c r="K715" s="5">
        <f t="shared" si="95"/>
        <v>-1.5542306336948641E-3</v>
      </c>
      <c r="L715" s="5">
        <f t="shared" si="96"/>
        <v>-2.9525755417768584E-3</v>
      </c>
      <c r="M715" s="5">
        <f t="shared" si="97"/>
        <v>-1.7405855913863455E-3</v>
      </c>
      <c r="N715" s="5">
        <f t="shared" si="98"/>
        <v>0</v>
      </c>
      <c r="O715" s="5">
        <f t="shared" si="99"/>
        <v>-1.5542914988392331E-3</v>
      </c>
      <c r="P715" s="5">
        <f t="shared" si="100"/>
        <v>-2.9525560858867372E-3</v>
      </c>
      <c r="Q715" s="5">
        <f t="shared" si="101"/>
        <v>-1.7405721529634155E-3</v>
      </c>
      <c r="R715" s="5">
        <f t="shared" si="101"/>
        <v>0</v>
      </c>
      <c r="T715" s="7">
        <f t="shared" si="102"/>
        <v>124.03298499407573</v>
      </c>
      <c r="U715" s="4">
        <f t="shared" si="103"/>
        <v>-1.5618514380684317E-3</v>
      </c>
      <c r="V715" s="5">
        <f>T715/MAX($T$14:T715)-1</f>
        <v>-8.6852495635667548E-3</v>
      </c>
      <c r="Y715" s="3" t="s">
        <v>24</v>
      </c>
      <c r="Z715" s="3">
        <v>44554</v>
      </c>
      <c r="AA715" s="3">
        <v>12640922</v>
      </c>
      <c r="AD715" s="3"/>
    </row>
    <row r="716" spans="1:30" x14ac:dyDescent="0.25">
      <c r="A716" s="3">
        <v>44557</v>
      </c>
      <c r="B716">
        <v>10174626</v>
      </c>
      <c r="C716">
        <v>12588271</v>
      </c>
      <c r="D716">
        <v>13230657</v>
      </c>
      <c r="E716">
        <v>13479614</v>
      </c>
      <c r="F716">
        <v>11172712</v>
      </c>
      <c r="G716">
        <v>12990052</v>
      </c>
      <c r="H716">
        <v>13258415</v>
      </c>
      <c r="I716">
        <v>12640922</v>
      </c>
      <c r="K716" s="5">
        <f t="shared" si="95"/>
        <v>2.8068783154826527E-3</v>
      </c>
      <c r="L716" s="5">
        <f t="shared" si="96"/>
        <v>7.2382287167294113E-3</v>
      </c>
      <c r="M716" s="5">
        <f t="shared" si="97"/>
        <v>4.5830401546753663E-3</v>
      </c>
      <c r="N716" s="5">
        <f t="shared" si="98"/>
        <v>1.3903975797155965E-3</v>
      </c>
      <c r="O716" s="5">
        <f t="shared" si="99"/>
        <v>2.8069985220937621E-3</v>
      </c>
      <c r="P716" s="5">
        <f t="shared" si="100"/>
        <v>7.2382065400746765E-3</v>
      </c>
      <c r="Q716" s="5">
        <f t="shared" si="101"/>
        <v>4.583067887625969E-3</v>
      </c>
      <c r="R716" s="5">
        <f t="shared" si="101"/>
        <v>0</v>
      </c>
      <c r="T716" s="7">
        <f t="shared" si="102"/>
        <v>124.50813702931748</v>
      </c>
      <c r="U716" s="4">
        <f t="shared" si="103"/>
        <v>3.8308522145496793E-3</v>
      </c>
      <c r="V716" s="5">
        <f>T716/MAX($T$14:T716)-1</f>
        <v>-4.8876692565417157E-3</v>
      </c>
      <c r="Y716" s="3" t="s">
        <v>24</v>
      </c>
      <c r="Z716" s="3">
        <v>44557</v>
      </c>
      <c r="AA716" s="3">
        <v>12658497</v>
      </c>
      <c r="AD716" s="3"/>
    </row>
    <row r="717" spans="1:30" x14ac:dyDescent="0.25">
      <c r="A717" s="3">
        <v>44558</v>
      </c>
      <c r="B717">
        <v>10185297</v>
      </c>
      <c r="C717">
        <v>12637472</v>
      </c>
      <c r="D717">
        <v>13253387</v>
      </c>
      <c r="E717">
        <v>13528116</v>
      </c>
      <c r="F717">
        <v>11184429</v>
      </c>
      <c r="G717">
        <v>13040824</v>
      </c>
      <c r="H717">
        <v>13281192</v>
      </c>
      <c r="I717">
        <v>12658497</v>
      </c>
      <c r="K717" s="5">
        <f t="shared" si="95"/>
        <v>1.0487854786995765E-3</v>
      </c>
      <c r="L717" s="5">
        <f t="shared" si="96"/>
        <v>3.9084795680042195E-3</v>
      </c>
      <c r="M717" s="5">
        <f t="shared" si="97"/>
        <v>1.7179796891415577E-3</v>
      </c>
      <c r="N717" s="5">
        <f t="shared" si="98"/>
        <v>3.5981742503903291E-3</v>
      </c>
      <c r="O717" s="5">
        <f t="shared" si="99"/>
        <v>1.048715835510583E-3</v>
      </c>
      <c r="P717" s="5">
        <f t="shared" si="100"/>
        <v>3.9085293884890682E-3</v>
      </c>
      <c r="Q717" s="5">
        <f t="shared" si="101"/>
        <v>1.7179278216890026E-3</v>
      </c>
      <c r="R717" s="5">
        <f t="shared" si="101"/>
        <v>1.3903258006022767E-3</v>
      </c>
      <c r="T717" s="7">
        <f t="shared" si="102"/>
        <v>124.79355509112519</v>
      </c>
      <c r="U717" s="4">
        <f t="shared" si="103"/>
        <v>2.2923647290658267E-3</v>
      </c>
      <c r="V717" s="5">
        <f>T717/MAX($T$14:T717)-1</f>
        <v>-2.6065088480868859E-3</v>
      </c>
      <c r="Y717" s="3" t="s">
        <v>24</v>
      </c>
      <c r="Z717" s="3">
        <v>44558</v>
      </c>
      <c r="AA717" s="3">
        <v>12704045</v>
      </c>
      <c r="AD717" s="3"/>
    </row>
    <row r="718" spans="1:30" x14ac:dyDescent="0.25">
      <c r="A718" s="3">
        <v>44559</v>
      </c>
      <c r="B718">
        <v>10183655</v>
      </c>
      <c r="C718">
        <v>12637472</v>
      </c>
      <c r="D718">
        <v>13253387</v>
      </c>
      <c r="E718">
        <v>13528116</v>
      </c>
      <c r="F718">
        <v>11182626</v>
      </c>
      <c r="G718">
        <v>13040824</v>
      </c>
      <c r="H718">
        <v>13281192</v>
      </c>
      <c r="I718">
        <v>12704045</v>
      </c>
      <c r="K718" s="5">
        <f t="shared" si="95"/>
        <v>-1.6121277563141412E-4</v>
      </c>
      <c r="L718" s="5">
        <f t="shared" si="96"/>
        <v>0</v>
      </c>
      <c r="M718" s="5">
        <f t="shared" si="97"/>
        <v>0</v>
      </c>
      <c r="N718" s="5">
        <f t="shared" si="98"/>
        <v>0</v>
      </c>
      <c r="O718" s="5">
        <f t="shared" si="99"/>
        <v>-1.6120626274263028E-4</v>
      </c>
      <c r="P718" s="5">
        <f t="shared" si="100"/>
        <v>0</v>
      </c>
      <c r="Q718" s="5">
        <f t="shared" si="101"/>
        <v>0</v>
      </c>
      <c r="R718" s="5">
        <f t="shared" si="101"/>
        <v>3.5982154911440301E-3</v>
      </c>
      <c r="T718" s="7">
        <f t="shared" si="102"/>
        <v>124.84465487676221</v>
      </c>
      <c r="U718" s="4">
        <f t="shared" si="103"/>
        <v>4.0947455659624821E-4</v>
      </c>
      <c r="V718" s="5">
        <f>T718/MAX($T$14:T718)-1</f>
        <v>-2.1981015905454537E-3</v>
      </c>
      <c r="Y718" s="3" t="s">
        <v>24</v>
      </c>
      <c r="Z718" s="3">
        <v>44559</v>
      </c>
      <c r="AA718" s="3">
        <v>12704045</v>
      </c>
      <c r="AD718" s="3"/>
    </row>
    <row r="719" spans="1:30" x14ac:dyDescent="0.25">
      <c r="A719" s="3">
        <v>44560</v>
      </c>
      <c r="B719">
        <v>10137008</v>
      </c>
      <c r="C719">
        <v>12574452</v>
      </c>
      <c r="D719">
        <v>13253387</v>
      </c>
      <c r="E719">
        <v>13528116</v>
      </c>
      <c r="F719">
        <v>11178241</v>
      </c>
      <c r="G719">
        <v>13040824</v>
      </c>
      <c r="H719">
        <v>13281192</v>
      </c>
      <c r="I719">
        <v>12704045</v>
      </c>
      <c r="K719" s="5">
        <f t="shared" si="95"/>
        <v>-4.5805754417249656E-3</v>
      </c>
      <c r="L719" s="5">
        <f t="shared" si="96"/>
        <v>-4.986756845039908E-3</v>
      </c>
      <c r="M719" s="5">
        <f t="shared" si="97"/>
        <v>0</v>
      </c>
      <c r="N719" s="5">
        <f t="shared" si="98"/>
        <v>0</v>
      </c>
      <c r="O719" s="5">
        <f t="shared" si="99"/>
        <v>-3.921261428219136E-4</v>
      </c>
      <c r="P719" s="5">
        <f t="shared" si="100"/>
        <v>0</v>
      </c>
      <c r="Q719" s="5">
        <f t="shared" si="101"/>
        <v>0</v>
      </c>
      <c r="R719" s="5">
        <f t="shared" si="101"/>
        <v>0</v>
      </c>
      <c r="T719" s="7">
        <f t="shared" si="102"/>
        <v>124.68923173296206</v>
      </c>
      <c r="U719" s="4">
        <f t="shared" si="103"/>
        <v>-1.2449323036983484E-3</v>
      </c>
      <c r="V719" s="5">
        <f>T719/MAX($T$14:T719)-1</f>
        <v>-3.4402974065668168E-3</v>
      </c>
      <c r="Y719" s="3" t="s">
        <v>24</v>
      </c>
      <c r="Z719" s="3">
        <v>44560</v>
      </c>
      <c r="AA719" s="3">
        <v>12704045</v>
      </c>
      <c r="AD719" s="3"/>
    </row>
    <row r="720" spans="1:30" x14ac:dyDescent="0.25">
      <c r="A720" s="3">
        <v>44561</v>
      </c>
      <c r="B720">
        <v>10133592</v>
      </c>
      <c r="C720">
        <v>12567119</v>
      </c>
      <c r="D720">
        <v>13249728</v>
      </c>
      <c r="E720">
        <v>13528116</v>
      </c>
      <c r="F720">
        <v>11183405</v>
      </c>
      <c r="G720">
        <v>13033219</v>
      </c>
      <c r="H720">
        <v>13277526</v>
      </c>
      <c r="I720">
        <v>12704045</v>
      </c>
      <c r="K720" s="5">
        <f t="shared" ref="K720:K783" si="104">B720/B719-1</f>
        <v>-3.3698306245788512E-4</v>
      </c>
      <c r="L720" s="5">
        <f t="shared" ref="L720:L783" si="105">C720/C719-1</f>
        <v>-5.83166566622495E-4</v>
      </c>
      <c r="M720" s="5">
        <f t="shared" ref="M720:M783" si="106">D720/D719-1</f>
        <v>-2.7608037100257388E-4</v>
      </c>
      <c r="N720" s="5">
        <f t="shared" ref="N720:N783" si="107">E720/E719-1</f>
        <v>0</v>
      </c>
      <c r="O720" s="5">
        <f t="shared" ref="O720:O783" si="108">F720/F719-1</f>
        <v>4.6196892695360425E-4</v>
      </c>
      <c r="P720" s="5">
        <f t="shared" ref="P720:P783" si="109">G720/G719-1</f>
        <v>-5.8316867093677338E-4</v>
      </c>
      <c r="Q720" s="5">
        <f t="shared" ref="Q720:R783" si="110">H720/H719-1</f>
        <v>-2.7602944073090718E-4</v>
      </c>
      <c r="R720" s="5">
        <f t="shared" si="110"/>
        <v>0</v>
      </c>
      <c r="T720" s="7">
        <f t="shared" si="102"/>
        <v>124.66439583276829</v>
      </c>
      <c r="U720" s="4">
        <f t="shared" si="103"/>
        <v>-1.9918239809962879E-4</v>
      </c>
      <c r="V720" s="5">
        <f>T720/MAX($T$14:T720)-1</f>
        <v>-3.638794557978775E-3</v>
      </c>
      <c r="Y720" s="3" t="s">
        <v>24</v>
      </c>
      <c r="Z720" s="3">
        <v>44561</v>
      </c>
      <c r="AA720" s="3">
        <v>12704045</v>
      </c>
      <c r="AD720" s="3"/>
    </row>
    <row r="721" spans="1:30" x14ac:dyDescent="0.25">
      <c r="A721" s="3">
        <v>44564</v>
      </c>
      <c r="B721">
        <v>10279955</v>
      </c>
      <c r="C721">
        <v>12691381</v>
      </c>
      <c r="D721">
        <v>13385069</v>
      </c>
      <c r="E721">
        <v>13596671</v>
      </c>
      <c r="F721">
        <v>11344930</v>
      </c>
      <c r="G721">
        <v>13162089</v>
      </c>
      <c r="H721">
        <v>13413151</v>
      </c>
      <c r="I721">
        <v>12704045</v>
      </c>
      <c r="K721" s="5">
        <f t="shared" si="104"/>
        <v>1.4443348419790336E-2</v>
      </c>
      <c r="L721" s="5">
        <f t="shared" si="105"/>
        <v>9.8878669009181408E-3</v>
      </c>
      <c r="M721" s="5">
        <f t="shared" si="106"/>
        <v>1.0214624783240867E-2</v>
      </c>
      <c r="N721" s="5">
        <f t="shared" si="107"/>
        <v>5.0675940389630636E-3</v>
      </c>
      <c r="O721" s="5">
        <f t="shared" si="108"/>
        <v>1.4443275549798962E-2</v>
      </c>
      <c r="P721" s="5">
        <f t="shared" si="109"/>
        <v>9.8878105247828252E-3</v>
      </c>
      <c r="Q721" s="5">
        <f t="shared" si="110"/>
        <v>1.0214628839740225E-2</v>
      </c>
      <c r="R721" s="5">
        <f t="shared" si="110"/>
        <v>0</v>
      </c>
      <c r="T721" s="7">
        <f t="shared" si="102"/>
        <v>125.82002152185483</v>
      </c>
      <c r="U721" s="4">
        <f t="shared" si="103"/>
        <v>9.2698936321543024E-3</v>
      </c>
      <c r="V721" s="5">
        <f>T721/MAX($T$14:T721)-1</f>
        <v>0</v>
      </c>
      <c r="Y721" s="3" t="s">
        <v>24</v>
      </c>
      <c r="Z721" s="3">
        <v>44564</v>
      </c>
      <c r="AA721" s="3">
        <v>12768424</v>
      </c>
      <c r="AD721" s="3"/>
    </row>
    <row r="722" spans="1:30" x14ac:dyDescent="0.25">
      <c r="A722" s="3">
        <v>44565</v>
      </c>
      <c r="B722">
        <v>10342751</v>
      </c>
      <c r="C722">
        <v>12751051</v>
      </c>
      <c r="D722">
        <v>13439673</v>
      </c>
      <c r="E722">
        <v>13629442</v>
      </c>
      <c r="F722">
        <v>11414232</v>
      </c>
      <c r="G722">
        <v>13223972</v>
      </c>
      <c r="H722">
        <v>13467870</v>
      </c>
      <c r="I722">
        <v>12768424</v>
      </c>
      <c r="K722" s="5">
        <f t="shared" si="104"/>
        <v>6.1085870512078699E-3</v>
      </c>
      <c r="L722" s="5">
        <f t="shared" si="105"/>
        <v>4.7016160022301801E-3</v>
      </c>
      <c r="M722" s="5">
        <f t="shared" si="106"/>
        <v>4.0794709388498607E-3</v>
      </c>
      <c r="N722" s="5">
        <f t="shared" si="107"/>
        <v>2.4102223257442823E-3</v>
      </c>
      <c r="O722" s="5">
        <f t="shared" si="108"/>
        <v>6.1086317852996341E-3</v>
      </c>
      <c r="P722" s="5">
        <f t="shared" si="109"/>
        <v>4.7016092962142153E-3</v>
      </c>
      <c r="Q722" s="5">
        <f t="shared" si="110"/>
        <v>4.07950376462618E-3</v>
      </c>
      <c r="R722" s="5">
        <f t="shared" si="110"/>
        <v>5.0675985483363828E-3</v>
      </c>
      <c r="T722" s="7">
        <f t="shared" si="102"/>
        <v>126.4059848596639</v>
      </c>
      <c r="U722" s="4">
        <f t="shared" si="103"/>
        <v>4.6571549640635757E-3</v>
      </c>
      <c r="V722" s="5">
        <f>T722/MAX($T$14:T722)-1</f>
        <v>0</v>
      </c>
      <c r="Y722" s="3" t="s">
        <v>24</v>
      </c>
      <c r="Z722" s="3">
        <v>44565</v>
      </c>
      <c r="AA722" s="3">
        <v>12799199</v>
      </c>
      <c r="AD722" s="3"/>
    </row>
    <row r="723" spans="1:30" x14ac:dyDescent="0.25">
      <c r="A723" s="3">
        <v>44566</v>
      </c>
      <c r="B723">
        <v>10308576</v>
      </c>
      <c r="C723">
        <v>12726768</v>
      </c>
      <c r="D723">
        <v>13414353</v>
      </c>
      <c r="E723">
        <v>13602646</v>
      </c>
      <c r="F723">
        <v>11376516</v>
      </c>
      <c r="G723">
        <v>13198788</v>
      </c>
      <c r="H723">
        <v>13442496</v>
      </c>
      <c r="I723">
        <v>12799199</v>
      </c>
      <c r="K723" s="5">
        <f t="shared" si="104"/>
        <v>-3.3042466167850781E-3</v>
      </c>
      <c r="L723" s="5">
        <f t="shared" si="105"/>
        <v>-1.9043920379583357E-3</v>
      </c>
      <c r="M723" s="5">
        <f t="shared" si="106"/>
        <v>-1.8839744091987409E-3</v>
      </c>
      <c r="N723" s="5">
        <f t="shared" si="107"/>
        <v>-1.9660379346417844E-3</v>
      </c>
      <c r="O723" s="5">
        <f t="shared" si="108"/>
        <v>-3.3042959000658678E-3</v>
      </c>
      <c r="P723" s="5">
        <f t="shared" si="109"/>
        <v>-1.9044202452939141E-3</v>
      </c>
      <c r="Q723" s="5">
        <f t="shared" si="110"/>
        <v>-1.8840395697314882E-3</v>
      </c>
      <c r="R723" s="5">
        <f t="shared" si="110"/>
        <v>2.410242642318261E-3</v>
      </c>
      <c r="T723" s="7">
        <f t="shared" si="102"/>
        <v>126.18886418746914</v>
      </c>
      <c r="U723" s="4">
        <f t="shared" si="103"/>
        <v>-1.7176455089196185E-3</v>
      </c>
      <c r="V723" s="5">
        <f>T723/MAX($T$14:T723)-1</f>
        <v>-1.7176455089196185E-3</v>
      </c>
      <c r="Y723" s="3" t="s">
        <v>24</v>
      </c>
      <c r="Z723" s="3">
        <v>44566</v>
      </c>
      <c r="AA723" s="3">
        <v>12774035</v>
      </c>
      <c r="AD723" s="3"/>
    </row>
    <row r="724" spans="1:30" x14ac:dyDescent="0.25">
      <c r="A724" s="3">
        <v>44567</v>
      </c>
      <c r="B724">
        <v>10183261</v>
      </c>
      <c r="C724">
        <v>12503377</v>
      </c>
      <c r="D724">
        <v>13178650</v>
      </c>
      <c r="E724">
        <v>13500185</v>
      </c>
      <c r="F724">
        <v>11330507</v>
      </c>
      <c r="G724">
        <v>13063617</v>
      </c>
      <c r="H724">
        <v>13304151</v>
      </c>
      <c r="I724">
        <v>12774035</v>
      </c>
      <c r="K724" s="5">
        <f t="shared" si="104"/>
        <v>-1.2156383190073949E-2</v>
      </c>
      <c r="L724" s="5">
        <f t="shared" si="105"/>
        <v>-1.7552846095725161E-2</v>
      </c>
      <c r="M724" s="5">
        <f t="shared" si="106"/>
        <v>-1.7570955528007914E-2</v>
      </c>
      <c r="N724" s="5">
        <f t="shared" si="107"/>
        <v>-7.5324315578013668E-3</v>
      </c>
      <c r="O724" s="5">
        <f t="shared" si="108"/>
        <v>-4.0442082620021358E-3</v>
      </c>
      <c r="P724" s="5">
        <f t="shared" si="109"/>
        <v>-1.0241167598115775E-2</v>
      </c>
      <c r="Q724" s="5">
        <f t="shared" si="110"/>
        <v>-1.029161548569546E-2</v>
      </c>
      <c r="R724" s="5">
        <f t="shared" si="110"/>
        <v>-1.966060532381797E-3</v>
      </c>
      <c r="T724" s="7">
        <f t="shared" si="102"/>
        <v>124.90559176601224</v>
      </c>
      <c r="U724" s="4">
        <f t="shared" si="103"/>
        <v>-1.0169458531225445E-2</v>
      </c>
      <c r="V724" s="5">
        <f>T724/MAX($T$14:T724)-1</f>
        <v>-1.1869636515370763E-2</v>
      </c>
      <c r="Y724" s="3" t="s">
        <v>24</v>
      </c>
      <c r="Z724" s="3">
        <v>44567</v>
      </c>
      <c r="AA724" s="3">
        <v>12677815</v>
      </c>
      <c r="AD724" s="3"/>
    </row>
    <row r="725" spans="1:30" x14ac:dyDescent="0.25">
      <c r="A725" s="3">
        <v>44568</v>
      </c>
      <c r="B725">
        <v>10156111</v>
      </c>
      <c r="C725">
        <v>12482680</v>
      </c>
      <c r="D725">
        <v>13178650</v>
      </c>
      <c r="E725">
        <v>13500185</v>
      </c>
      <c r="F725">
        <v>11274070</v>
      </c>
      <c r="G725">
        <v>13014287</v>
      </c>
      <c r="H725">
        <v>13276077</v>
      </c>
      <c r="I725">
        <v>12677815</v>
      </c>
      <c r="K725" s="5">
        <f t="shared" si="104"/>
        <v>-2.6661400508147803E-3</v>
      </c>
      <c r="L725" s="5">
        <f t="shared" si="105"/>
        <v>-1.6553128006937534E-3</v>
      </c>
      <c r="M725" s="5">
        <f t="shared" si="106"/>
        <v>0</v>
      </c>
      <c r="N725" s="5">
        <f t="shared" si="107"/>
        <v>0</v>
      </c>
      <c r="O725" s="5">
        <f t="shared" si="108"/>
        <v>-4.9809774619971048E-3</v>
      </c>
      <c r="P725" s="5">
        <f t="shared" si="109"/>
        <v>-3.7761364253100504E-3</v>
      </c>
      <c r="Q725" s="5">
        <f t="shared" si="110"/>
        <v>-2.1101684729826209E-3</v>
      </c>
      <c r="R725" s="5">
        <f t="shared" si="110"/>
        <v>-7.5324672274657001E-3</v>
      </c>
      <c r="T725" s="7">
        <f t="shared" si="102"/>
        <v>124.55084111147328</v>
      </c>
      <c r="U725" s="4">
        <f t="shared" si="103"/>
        <v>-2.8401503049080012E-3</v>
      </c>
      <c r="V725" s="5">
        <f>T725/MAX($T$14:T725)-1</f>
        <v>-1.4676075268510558E-2</v>
      </c>
      <c r="Y725" s="3" t="s">
        <v>24</v>
      </c>
      <c r="Z725" s="3">
        <v>44568</v>
      </c>
      <c r="AA725" s="3">
        <v>12677815</v>
      </c>
      <c r="AD725" s="3"/>
    </row>
    <row r="726" spans="1:30" x14ac:dyDescent="0.25">
      <c r="A726" s="3">
        <v>44571</v>
      </c>
      <c r="B726">
        <v>10207746</v>
      </c>
      <c r="C726">
        <v>12462520</v>
      </c>
      <c r="D726">
        <v>13203654</v>
      </c>
      <c r="E726">
        <v>13500185</v>
      </c>
      <c r="F726">
        <v>11331389</v>
      </c>
      <c r="G726">
        <v>12993267</v>
      </c>
      <c r="H726">
        <v>13301267</v>
      </c>
      <c r="I726">
        <v>12677815</v>
      </c>
      <c r="K726" s="5">
        <f t="shared" si="104"/>
        <v>5.0841311206621942E-3</v>
      </c>
      <c r="L726" s="5">
        <f t="shared" si="105"/>
        <v>-1.6150377963706219E-3</v>
      </c>
      <c r="M726" s="5">
        <f t="shared" si="106"/>
        <v>1.8973111813425092E-3</v>
      </c>
      <c r="N726" s="5">
        <f t="shared" si="107"/>
        <v>0</v>
      </c>
      <c r="O726" s="5">
        <f t="shared" si="108"/>
        <v>5.0841444127984747E-3</v>
      </c>
      <c r="P726" s="5">
        <f t="shared" si="109"/>
        <v>-1.6151480292388998E-3</v>
      </c>
      <c r="Q726" s="5">
        <f t="shared" si="110"/>
        <v>1.8973978532965674E-3</v>
      </c>
      <c r="R726" s="5">
        <f t="shared" si="110"/>
        <v>0</v>
      </c>
      <c r="T726" s="7">
        <f t="shared" si="102"/>
        <v>124.71793850033043</v>
      </c>
      <c r="U726" s="4">
        <f t="shared" si="103"/>
        <v>1.341599842811278E-3</v>
      </c>
      <c r="V726" s="5">
        <f>T726/MAX($T$14:T726)-1</f>
        <v>-1.3354164845972627E-2</v>
      </c>
      <c r="Y726" s="3" t="s">
        <v>24</v>
      </c>
      <c r="Z726" s="3">
        <v>44571</v>
      </c>
      <c r="AA726" s="3">
        <v>12677815</v>
      </c>
      <c r="AD726" s="3"/>
    </row>
    <row r="727" spans="1:30" x14ac:dyDescent="0.25">
      <c r="A727" s="3">
        <v>44572</v>
      </c>
      <c r="B727">
        <v>10202955</v>
      </c>
      <c r="C727">
        <v>12460554</v>
      </c>
      <c r="D727">
        <v>13197584</v>
      </c>
      <c r="E727">
        <v>13500185</v>
      </c>
      <c r="F727">
        <v>11326071</v>
      </c>
      <c r="G727">
        <v>12991218</v>
      </c>
      <c r="H727">
        <v>13295151</v>
      </c>
      <c r="I727">
        <v>12677815</v>
      </c>
      <c r="K727" s="5">
        <f t="shared" si="104"/>
        <v>-4.6934945285670437E-4</v>
      </c>
      <c r="L727" s="5">
        <f t="shared" si="105"/>
        <v>-1.5775300661502456E-4</v>
      </c>
      <c r="M727" s="5">
        <f t="shared" si="106"/>
        <v>-4.5972122565463014E-4</v>
      </c>
      <c r="N727" s="5">
        <f t="shared" si="107"/>
        <v>0</v>
      </c>
      <c r="O727" s="5">
        <f t="shared" si="108"/>
        <v>-4.693158093858063E-4</v>
      </c>
      <c r="P727" s="5">
        <f t="shared" si="109"/>
        <v>-1.576970595617011E-4</v>
      </c>
      <c r="Q727" s="5">
        <f t="shared" si="110"/>
        <v>-4.598058215056211E-4</v>
      </c>
      <c r="R727" s="5">
        <f t="shared" si="110"/>
        <v>0</v>
      </c>
      <c r="T727" s="7">
        <f t="shared" si="102"/>
        <v>124.68405197581554</v>
      </c>
      <c r="U727" s="4">
        <f t="shared" si="103"/>
        <v>-2.7170529694743595E-4</v>
      </c>
      <c r="V727" s="5">
        <f>T727/MAX($T$14:T727)-1</f>
        <v>-1.362224174559501E-2</v>
      </c>
      <c r="Y727" s="3" t="s">
        <v>24</v>
      </c>
      <c r="Z727" s="3">
        <v>44572</v>
      </c>
      <c r="AA727" s="3">
        <v>12677815</v>
      </c>
      <c r="AD727" s="3"/>
    </row>
    <row r="728" spans="1:30" x14ac:dyDescent="0.25">
      <c r="A728" s="3">
        <v>44573</v>
      </c>
      <c r="B728">
        <v>10207641</v>
      </c>
      <c r="C728">
        <v>12460554</v>
      </c>
      <c r="D728">
        <v>13187317</v>
      </c>
      <c r="E728">
        <v>13500185</v>
      </c>
      <c r="F728">
        <v>11331272</v>
      </c>
      <c r="G728">
        <v>12991218</v>
      </c>
      <c r="H728">
        <v>13284809</v>
      </c>
      <c r="I728">
        <v>12677815</v>
      </c>
      <c r="K728" s="5">
        <f t="shared" si="104"/>
        <v>4.5927870896234069E-4</v>
      </c>
      <c r="L728" s="5">
        <f t="shared" si="105"/>
        <v>0</v>
      </c>
      <c r="M728" s="5">
        <f t="shared" si="106"/>
        <v>-7.779454178885592E-4</v>
      </c>
      <c r="N728" s="5">
        <f t="shared" si="107"/>
        <v>0</v>
      </c>
      <c r="O728" s="5">
        <f t="shared" si="108"/>
        <v>4.5920602122317966E-4</v>
      </c>
      <c r="P728" s="5">
        <f t="shared" si="109"/>
        <v>0</v>
      </c>
      <c r="Q728" s="5">
        <f t="shared" si="110"/>
        <v>-7.7787758860359268E-4</v>
      </c>
      <c r="R728" s="5">
        <f t="shared" si="110"/>
        <v>0</v>
      </c>
      <c r="T728" s="7">
        <f t="shared" si="102"/>
        <v>124.67411873596939</v>
      </c>
      <c r="U728" s="4">
        <f t="shared" si="103"/>
        <v>-7.9667284538328942E-5</v>
      </c>
      <c r="V728" s="5">
        <f>T728/MAX($T$14:T728)-1</f>
        <v>-1.3700823783124205E-2</v>
      </c>
      <c r="Y728" s="3" t="s">
        <v>24</v>
      </c>
      <c r="Z728" s="3">
        <v>44573</v>
      </c>
      <c r="AA728" s="3">
        <v>12677815</v>
      </c>
      <c r="AD728" s="3"/>
    </row>
    <row r="729" spans="1:30" x14ac:dyDescent="0.25">
      <c r="A729" s="3">
        <v>44574</v>
      </c>
      <c r="B729">
        <v>10175656</v>
      </c>
      <c r="C729">
        <v>12336075</v>
      </c>
      <c r="D729">
        <v>13126099</v>
      </c>
      <c r="E729">
        <v>13500185</v>
      </c>
      <c r="F729">
        <v>11308338</v>
      </c>
      <c r="G729">
        <v>12991218</v>
      </c>
      <c r="H729">
        <v>13289362</v>
      </c>
      <c r="I729">
        <v>12677815</v>
      </c>
      <c r="K729" s="5">
        <f t="shared" si="104"/>
        <v>-3.1334370007722878E-3</v>
      </c>
      <c r="L729" s="5">
        <f t="shared" si="105"/>
        <v>-9.9898447532910106E-3</v>
      </c>
      <c r="M729" s="5">
        <f t="shared" si="106"/>
        <v>-4.642187641352713E-3</v>
      </c>
      <c r="N729" s="5">
        <f t="shared" si="107"/>
        <v>0</v>
      </c>
      <c r="O729" s="5">
        <f t="shared" si="108"/>
        <v>-2.023956357238621E-3</v>
      </c>
      <c r="P729" s="5">
        <f t="shared" si="109"/>
        <v>0</v>
      </c>
      <c r="Q729" s="5">
        <f t="shared" si="110"/>
        <v>3.4272227775344888E-4</v>
      </c>
      <c r="R729" s="5">
        <f t="shared" si="110"/>
        <v>0</v>
      </c>
      <c r="T729" s="7">
        <f t="shared" si="102"/>
        <v>124.37105615871276</v>
      </c>
      <c r="U729" s="4">
        <f t="shared" si="103"/>
        <v>-2.4308379343626479E-3</v>
      </c>
      <c r="V729" s="5">
        <f>T729/MAX($T$14:T729)-1</f>
        <v>-1.6098357235302729E-2</v>
      </c>
      <c r="Y729" s="3" t="s">
        <v>24</v>
      </c>
      <c r="Z729" s="3">
        <v>44574</v>
      </c>
      <c r="AA729" s="3">
        <v>12677815</v>
      </c>
      <c r="AD729" s="3"/>
    </row>
    <row r="730" spans="1:30" x14ac:dyDescent="0.25">
      <c r="A730" s="3">
        <v>44575</v>
      </c>
      <c r="B730">
        <v>10175656</v>
      </c>
      <c r="C730">
        <v>12346310</v>
      </c>
      <c r="D730">
        <v>13126099</v>
      </c>
      <c r="E730">
        <v>13486067</v>
      </c>
      <c r="F730">
        <v>11353126</v>
      </c>
      <c r="G730">
        <v>13001997</v>
      </c>
      <c r="H730">
        <v>13289362</v>
      </c>
      <c r="I730">
        <v>12677815</v>
      </c>
      <c r="K730" s="5">
        <f t="shared" si="104"/>
        <v>0</v>
      </c>
      <c r="L730" s="5">
        <f t="shared" si="105"/>
        <v>8.296804291478832E-4</v>
      </c>
      <c r="M730" s="5">
        <f t="shared" si="106"/>
        <v>0</v>
      </c>
      <c r="N730" s="5">
        <f t="shared" si="107"/>
        <v>-1.0457634469454025E-3</v>
      </c>
      <c r="O730" s="5">
        <f t="shared" si="108"/>
        <v>3.9606173780797338E-3</v>
      </c>
      <c r="P730" s="5">
        <f t="shared" si="109"/>
        <v>8.2971435010947836E-4</v>
      </c>
      <c r="Q730" s="5">
        <f t="shared" si="110"/>
        <v>0</v>
      </c>
      <c r="R730" s="5">
        <f t="shared" si="110"/>
        <v>0</v>
      </c>
      <c r="T730" s="7">
        <f t="shared" si="102"/>
        <v>124.44216917661825</v>
      </c>
      <c r="U730" s="4">
        <f t="shared" si="103"/>
        <v>5.7178108879896161E-4</v>
      </c>
      <c r="V730" s="5">
        <f>T730/MAX($T$14:T730)-1</f>
        <v>-1.5535780882731776E-2</v>
      </c>
      <c r="Y730" s="3" t="s">
        <v>24</v>
      </c>
      <c r="Z730" s="3">
        <v>44575</v>
      </c>
      <c r="AA730" s="3">
        <v>12664557</v>
      </c>
      <c r="AD730" s="3"/>
    </row>
    <row r="731" spans="1:30" x14ac:dyDescent="0.25">
      <c r="A731" s="3">
        <v>44578</v>
      </c>
      <c r="B731">
        <v>10175656</v>
      </c>
      <c r="C731">
        <v>12358347</v>
      </c>
      <c r="D731">
        <v>13126099</v>
      </c>
      <c r="E731">
        <v>13496321</v>
      </c>
      <c r="F731">
        <v>11353126</v>
      </c>
      <c r="G731">
        <v>13014674</v>
      </c>
      <c r="H731">
        <v>13289362</v>
      </c>
      <c r="I731">
        <v>12664557</v>
      </c>
      <c r="K731" s="5">
        <f t="shared" si="104"/>
        <v>0</v>
      </c>
      <c r="L731" s="5">
        <f t="shared" si="105"/>
        <v>9.7494717045010226E-4</v>
      </c>
      <c r="M731" s="5">
        <f t="shared" si="106"/>
        <v>0</v>
      </c>
      <c r="N731" s="5">
        <f t="shared" si="107"/>
        <v>7.6034028304916568E-4</v>
      </c>
      <c r="O731" s="5">
        <f t="shared" si="108"/>
        <v>0</v>
      </c>
      <c r="P731" s="5">
        <f t="shared" si="109"/>
        <v>9.75004070528529E-4</v>
      </c>
      <c r="Q731" s="5">
        <f t="shared" si="110"/>
        <v>0</v>
      </c>
      <c r="R731" s="5">
        <f t="shared" si="110"/>
        <v>-1.045763800781141E-3</v>
      </c>
      <c r="T731" s="7">
        <f t="shared" si="102"/>
        <v>124.46806135668517</v>
      </c>
      <c r="U731" s="4">
        <f t="shared" si="103"/>
        <v>2.08065965405832E-4</v>
      </c>
      <c r="V731" s="5">
        <f>T731/MAX($T$14:T731)-1</f>
        <v>-1.5330947384573745E-2</v>
      </c>
      <c r="Y731" s="3" t="s">
        <v>24</v>
      </c>
      <c r="Z731" s="3">
        <v>44578</v>
      </c>
      <c r="AA731" s="3">
        <v>12674187</v>
      </c>
      <c r="AD731" s="3"/>
    </row>
    <row r="732" spans="1:30" x14ac:dyDescent="0.25">
      <c r="A732" s="3">
        <v>44579</v>
      </c>
      <c r="B732">
        <v>10292461</v>
      </c>
      <c r="C732">
        <v>12480459</v>
      </c>
      <c r="D732">
        <v>13237650</v>
      </c>
      <c r="E732">
        <v>13619122</v>
      </c>
      <c r="F732">
        <v>11483448</v>
      </c>
      <c r="G732">
        <v>13143271</v>
      </c>
      <c r="H732">
        <v>13402301</v>
      </c>
      <c r="I732">
        <v>12674187</v>
      </c>
      <c r="K732" s="5">
        <f t="shared" si="104"/>
        <v>1.1478866817038691E-2</v>
      </c>
      <c r="L732" s="5">
        <f t="shared" si="105"/>
        <v>9.880933105373968E-3</v>
      </c>
      <c r="M732" s="5">
        <f t="shared" si="106"/>
        <v>8.4984122091416037E-3</v>
      </c>
      <c r="N732" s="5">
        <f t="shared" si="107"/>
        <v>9.0988499754858232E-3</v>
      </c>
      <c r="O732" s="5">
        <f t="shared" si="108"/>
        <v>1.1478953021397009E-2</v>
      </c>
      <c r="P732" s="5">
        <f t="shared" si="109"/>
        <v>9.8809236404999723E-3</v>
      </c>
      <c r="Q732" s="5">
        <f t="shared" si="110"/>
        <v>8.4984516186705772E-3</v>
      </c>
      <c r="R732" s="5">
        <f t="shared" si="110"/>
        <v>7.6038980281745161E-4</v>
      </c>
      <c r="T732" s="7">
        <f t="shared" si="102"/>
        <v>125.55055666639529</v>
      </c>
      <c r="U732" s="4">
        <f t="shared" si="103"/>
        <v>8.696972523803137E-3</v>
      </c>
      <c r="V732" s="5">
        <f>T732/MAX($T$14:T732)-1</f>
        <v>-6.7673076889381845E-3</v>
      </c>
      <c r="Y732" s="3" t="s">
        <v>24</v>
      </c>
      <c r="Z732" s="3">
        <v>44579</v>
      </c>
      <c r="AA732" s="3">
        <v>12789508</v>
      </c>
      <c r="AD732" s="3"/>
    </row>
    <row r="733" spans="1:30" x14ac:dyDescent="0.25">
      <c r="A733" s="3">
        <v>44580</v>
      </c>
      <c r="B733">
        <v>10320606</v>
      </c>
      <c r="C733">
        <v>12508079</v>
      </c>
      <c r="D733">
        <v>13284666</v>
      </c>
      <c r="E733">
        <v>13619731</v>
      </c>
      <c r="F733">
        <v>11514850</v>
      </c>
      <c r="G733">
        <v>13172358</v>
      </c>
      <c r="H733">
        <v>13449902</v>
      </c>
      <c r="I733">
        <v>12789508</v>
      </c>
      <c r="K733" s="5">
        <f t="shared" si="104"/>
        <v>2.7345257854267668E-3</v>
      </c>
      <c r="L733" s="5">
        <f t="shared" si="105"/>
        <v>2.2130596318612472E-3</v>
      </c>
      <c r="M733" s="5">
        <f t="shared" si="106"/>
        <v>3.5516877995716012E-3</v>
      </c>
      <c r="N733" s="5">
        <f t="shared" si="107"/>
        <v>4.4716538995626109E-5</v>
      </c>
      <c r="O733" s="5">
        <f t="shared" si="108"/>
        <v>2.7345445374942212E-3</v>
      </c>
      <c r="P733" s="5">
        <f t="shared" si="109"/>
        <v>2.2130716166470776E-3</v>
      </c>
      <c r="Q733" s="5">
        <f t="shared" si="110"/>
        <v>3.5517035470251646E-3</v>
      </c>
      <c r="R733" s="5">
        <f t="shared" si="110"/>
        <v>9.0988873684758609E-3</v>
      </c>
      <c r="T733" s="7">
        <f t="shared" si="102"/>
        <v>125.96082758688577</v>
      </c>
      <c r="U733" s="4">
        <f t="shared" si="103"/>
        <v>3.2677746031871957E-3</v>
      </c>
      <c r="V733" s="5">
        <f>T733/MAX($T$14:T733)-1</f>
        <v>-3.521647121948801E-3</v>
      </c>
      <c r="Y733" s="3" t="s">
        <v>24</v>
      </c>
      <c r="Z733" s="3">
        <v>44580</v>
      </c>
      <c r="AA733" s="3">
        <v>12790080</v>
      </c>
      <c r="AD733" s="3"/>
    </row>
    <row r="734" spans="1:30" x14ac:dyDescent="0.25">
      <c r="A734" s="3">
        <v>44581</v>
      </c>
      <c r="B734">
        <v>10731921</v>
      </c>
      <c r="C734">
        <v>12682509</v>
      </c>
      <c r="D734">
        <v>13255262</v>
      </c>
      <c r="E734">
        <v>13817252</v>
      </c>
      <c r="F734">
        <v>11562640</v>
      </c>
      <c r="G734">
        <v>13198975</v>
      </c>
      <c r="H734">
        <v>13473778</v>
      </c>
      <c r="I734">
        <v>12790080</v>
      </c>
      <c r="K734" s="5">
        <f t="shared" si="104"/>
        <v>3.9853764401043934E-2</v>
      </c>
      <c r="L734" s="5">
        <f t="shared" si="105"/>
        <v>1.3945386817592054E-2</v>
      </c>
      <c r="M734" s="5">
        <f t="shared" si="106"/>
        <v>-2.213378943813904E-3</v>
      </c>
      <c r="N734" s="5">
        <f t="shared" si="107"/>
        <v>1.4502562495544158E-2</v>
      </c>
      <c r="O734" s="5">
        <f t="shared" si="108"/>
        <v>4.1502928826688823E-3</v>
      </c>
      <c r="P734" s="5">
        <f t="shared" si="109"/>
        <v>2.0206708624226355E-3</v>
      </c>
      <c r="Q734" s="5">
        <f t="shared" si="110"/>
        <v>1.7751802206440459E-3</v>
      </c>
      <c r="R734" s="5">
        <f t="shared" si="110"/>
        <v>4.4724159834697019E-5</v>
      </c>
      <c r="T734" s="7">
        <f t="shared" si="102"/>
        <v>127.12721229985438</v>
      </c>
      <c r="U734" s="4">
        <f t="shared" si="103"/>
        <v>9.2599003619920628E-3</v>
      </c>
      <c r="V734" s="5">
        <f>T734/MAX($T$14:T734)-1</f>
        <v>0</v>
      </c>
      <c r="Y734" s="3" t="s">
        <v>24</v>
      </c>
      <c r="Z734" s="3">
        <v>44581</v>
      </c>
      <c r="AA734" s="3">
        <v>12778235</v>
      </c>
      <c r="AD734" s="3"/>
    </row>
    <row r="735" spans="1:30" x14ac:dyDescent="0.25">
      <c r="A735" s="3">
        <v>44582</v>
      </c>
      <c r="B735">
        <v>10711037</v>
      </c>
      <c r="C735">
        <v>12664031</v>
      </c>
      <c r="D735">
        <v>13224875</v>
      </c>
      <c r="E735">
        <v>13817252</v>
      </c>
      <c r="F735">
        <v>11681292</v>
      </c>
      <c r="G735">
        <v>13330865</v>
      </c>
      <c r="H735">
        <v>13589987</v>
      </c>
      <c r="I735">
        <v>12778235</v>
      </c>
      <c r="K735" s="5">
        <f t="shared" si="104"/>
        <v>-1.9459703439859144E-3</v>
      </c>
      <c r="L735" s="5">
        <f t="shared" si="105"/>
        <v>-1.456967229433892E-3</v>
      </c>
      <c r="M735" s="5">
        <f t="shared" si="106"/>
        <v>-2.2924480858997898E-3</v>
      </c>
      <c r="N735" s="5">
        <f t="shared" si="107"/>
        <v>0</v>
      </c>
      <c r="O735" s="5">
        <f t="shared" si="108"/>
        <v>1.0261670345180773E-2</v>
      </c>
      <c r="P735" s="5">
        <f t="shared" si="109"/>
        <v>9.9924425949742268E-3</v>
      </c>
      <c r="Q735" s="5">
        <f t="shared" si="110"/>
        <v>8.6248266818704789E-3</v>
      </c>
      <c r="R735" s="5">
        <f t="shared" si="110"/>
        <v>-9.2610835897821708E-4</v>
      </c>
      <c r="T735" s="7">
        <f t="shared" si="102"/>
        <v>127.48090317641908</v>
      </c>
      <c r="U735" s="4">
        <f t="shared" si="103"/>
        <v>2.7821807004659582E-3</v>
      </c>
      <c r="V735" s="5">
        <f>T735/MAX($T$14:T735)-1</f>
        <v>0</v>
      </c>
      <c r="Y735" s="3" t="s">
        <v>24</v>
      </c>
      <c r="Z735" s="3">
        <v>44582</v>
      </c>
      <c r="AA735" s="3">
        <v>12910195</v>
      </c>
      <c r="AD735" s="3"/>
    </row>
    <row r="736" spans="1:30" x14ac:dyDescent="0.25">
      <c r="A736" s="3">
        <v>44585</v>
      </c>
      <c r="B736">
        <v>10921848</v>
      </c>
      <c r="C736">
        <v>12858186</v>
      </c>
      <c r="D736">
        <v>13365600</v>
      </c>
      <c r="E736">
        <v>13867215</v>
      </c>
      <c r="F736">
        <v>11911200</v>
      </c>
      <c r="G736">
        <v>13535243</v>
      </c>
      <c r="H736">
        <v>13734597</v>
      </c>
      <c r="I736">
        <v>12910195</v>
      </c>
      <c r="K736" s="5">
        <f t="shared" si="104"/>
        <v>1.9681661075393597E-2</v>
      </c>
      <c r="L736" s="5">
        <f t="shared" si="105"/>
        <v>1.5331216419163907E-2</v>
      </c>
      <c r="M736" s="5">
        <f t="shared" si="106"/>
        <v>1.0640932333954023E-2</v>
      </c>
      <c r="N736" s="5">
        <f t="shared" si="107"/>
        <v>3.6159867388971811E-3</v>
      </c>
      <c r="O736" s="5">
        <f t="shared" si="108"/>
        <v>1.9681726987049064E-2</v>
      </c>
      <c r="P736" s="5">
        <f t="shared" si="109"/>
        <v>1.5331188186213041E-2</v>
      </c>
      <c r="Q736" s="5">
        <f t="shared" si="110"/>
        <v>1.064092261456917E-2</v>
      </c>
      <c r="R736" s="5">
        <f t="shared" si="110"/>
        <v>1.0326934823158274E-2</v>
      </c>
      <c r="T736" s="7">
        <f t="shared" si="102"/>
        <v>129.15808287875589</v>
      </c>
      <c r="U736" s="4">
        <f t="shared" si="103"/>
        <v>1.3156321147299782E-2</v>
      </c>
      <c r="V736" s="5">
        <f>T736/MAX($T$14:T736)-1</f>
        <v>0</v>
      </c>
      <c r="Y736" s="3" t="s">
        <v>24</v>
      </c>
      <c r="Z736" s="3">
        <v>44585</v>
      </c>
      <c r="AA736" s="3">
        <v>12956877</v>
      </c>
      <c r="AD736" s="3"/>
    </row>
    <row r="737" spans="1:30" x14ac:dyDescent="0.25">
      <c r="A737" s="3">
        <v>44586</v>
      </c>
      <c r="B737">
        <v>11128573</v>
      </c>
      <c r="C737">
        <v>13150029</v>
      </c>
      <c r="D737">
        <v>13549621</v>
      </c>
      <c r="E737">
        <v>14117230</v>
      </c>
      <c r="F737">
        <v>12136651</v>
      </c>
      <c r="G737">
        <v>13842454</v>
      </c>
      <c r="H737">
        <v>13923698</v>
      </c>
      <c r="I737">
        <v>12956877</v>
      </c>
      <c r="K737" s="5">
        <f t="shared" si="104"/>
        <v>1.8927657663794673E-2</v>
      </c>
      <c r="L737" s="5">
        <f t="shared" si="105"/>
        <v>2.2697058511986112E-2</v>
      </c>
      <c r="M737" s="5">
        <f t="shared" si="106"/>
        <v>1.3768255820913344E-2</v>
      </c>
      <c r="N737" s="5">
        <f t="shared" si="107"/>
        <v>1.8029214950514572E-2</v>
      </c>
      <c r="O737" s="5">
        <f t="shared" si="108"/>
        <v>1.8927647928000502E-2</v>
      </c>
      <c r="P737" s="5">
        <f t="shared" si="109"/>
        <v>2.2697117443698733E-2</v>
      </c>
      <c r="Q737" s="5">
        <f t="shared" si="110"/>
        <v>1.3768223414200031E-2</v>
      </c>
      <c r="R737" s="5">
        <f t="shared" si="110"/>
        <v>3.6159020061277136E-3</v>
      </c>
      <c r="T737" s="7">
        <f t="shared" si="102"/>
        <v>131.29615089305179</v>
      </c>
      <c r="U737" s="4">
        <f t="shared" si="103"/>
        <v>1.655388471740446E-2</v>
      </c>
      <c r="V737" s="5">
        <f>T737/MAX($T$14:T737)-1</f>
        <v>0</v>
      </c>
      <c r="Y737" s="3" t="s">
        <v>24</v>
      </c>
      <c r="Z737" s="3">
        <v>44586</v>
      </c>
      <c r="AA737" s="3">
        <v>13190480</v>
      </c>
      <c r="AD737" s="3"/>
    </row>
    <row r="738" spans="1:30" x14ac:dyDescent="0.25">
      <c r="A738" s="3">
        <v>44588</v>
      </c>
      <c r="B738">
        <v>10900101</v>
      </c>
      <c r="C738">
        <v>12921016</v>
      </c>
      <c r="D738">
        <v>13423834</v>
      </c>
      <c r="E738">
        <v>13922278</v>
      </c>
      <c r="F738">
        <v>11985413</v>
      </c>
      <c r="G738">
        <v>13668852</v>
      </c>
      <c r="H738">
        <v>13782870</v>
      </c>
      <c r="I738">
        <v>13190480</v>
      </c>
      <c r="K738" s="5">
        <f t="shared" si="104"/>
        <v>-2.0530215329494617E-2</v>
      </c>
      <c r="L738" s="5">
        <f t="shared" si="105"/>
        <v>-1.7415398855774367E-2</v>
      </c>
      <c r="M738" s="5">
        <f t="shared" si="106"/>
        <v>-9.2834330938112997E-3</v>
      </c>
      <c r="N738" s="5">
        <f t="shared" si="107"/>
        <v>-1.3809507955880873E-2</v>
      </c>
      <c r="O738" s="5">
        <f t="shared" si="108"/>
        <v>-1.2461262995862699E-2</v>
      </c>
      <c r="P738" s="5">
        <f t="shared" si="109"/>
        <v>-1.2541273389819474E-2</v>
      </c>
      <c r="Q738" s="5">
        <f t="shared" si="110"/>
        <v>-1.0114267057501514E-2</v>
      </c>
      <c r="R738" s="5">
        <f t="shared" si="110"/>
        <v>1.8029267392134729E-2</v>
      </c>
      <c r="T738" s="7">
        <f t="shared" si="102"/>
        <v>130.01394400928024</v>
      </c>
      <c r="U738" s="4">
        <f t="shared" si="103"/>
        <v>-9.7657614107512641E-3</v>
      </c>
      <c r="V738" s="5">
        <f>T738/MAX($T$14:T738)-1</f>
        <v>-9.7657614107513613E-3</v>
      </c>
      <c r="Y738" s="3" t="s">
        <v>24</v>
      </c>
      <c r="Z738" s="3">
        <v>44588</v>
      </c>
      <c r="AA738" s="3">
        <v>13008326</v>
      </c>
      <c r="AD738" s="3"/>
    </row>
    <row r="739" spans="1:30" x14ac:dyDescent="0.25">
      <c r="A739" s="3">
        <v>44589</v>
      </c>
      <c r="B739">
        <v>10876478</v>
      </c>
      <c r="C739">
        <v>12908525</v>
      </c>
      <c r="D739">
        <v>13423834</v>
      </c>
      <c r="E739">
        <v>13922278</v>
      </c>
      <c r="F739">
        <v>11964815</v>
      </c>
      <c r="G739">
        <v>13655638</v>
      </c>
      <c r="H739">
        <v>13788755</v>
      </c>
      <c r="I739">
        <v>13008326</v>
      </c>
      <c r="K739" s="5">
        <f t="shared" si="104"/>
        <v>-2.1672276247715061E-3</v>
      </c>
      <c r="L739" s="5">
        <f t="shared" si="105"/>
        <v>-9.6671964495675944E-4</v>
      </c>
      <c r="M739" s="5">
        <f t="shared" si="106"/>
        <v>0</v>
      </c>
      <c r="N739" s="5">
        <f t="shared" si="107"/>
        <v>0</v>
      </c>
      <c r="O739" s="5">
        <f t="shared" si="108"/>
        <v>-1.718589088252509E-3</v>
      </c>
      <c r="P739" s="5">
        <f t="shared" si="109"/>
        <v>-9.6672346734016923E-4</v>
      </c>
      <c r="Q739" s="5">
        <f t="shared" si="110"/>
        <v>4.2697928660717643E-4</v>
      </c>
      <c r="R739" s="5">
        <f t="shared" si="110"/>
        <v>-1.3809505036966097E-2</v>
      </c>
      <c r="T739" s="7">
        <f t="shared" si="102"/>
        <v>129.70188152494092</v>
      </c>
      <c r="U739" s="4">
        <f t="shared" si="103"/>
        <v>-2.400223196959983E-3</v>
      </c>
      <c r="V739" s="5">
        <f>T739/MAX($T$14:T739)-1</f>
        <v>-1.214254460063724E-2</v>
      </c>
      <c r="Y739" s="3" t="s">
        <v>24</v>
      </c>
      <c r="Z739" s="3">
        <v>44589</v>
      </c>
      <c r="AA739" s="3">
        <v>13008326</v>
      </c>
      <c r="AD739" s="3"/>
    </row>
    <row r="740" spans="1:30" x14ac:dyDescent="0.25">
      <c r="A740" s="3">
        <v>44592</v>
      </c>
      <c r="B740">
        <v>10881372</v>
      </c>
      <c r="C740">
        <v>12867750</v>
      </c>
      <c r="D740">
        <v>13423834</v>
      </c>
      <c r="E740">
        <v>13922278</v>
      </c>
      <c r="F740">
        <v>11970198</v>
      </c>
      <c r="G740">
        <v>13612504</v>
      </c>
      <c r="H740">
        <v>13788755</v>
      </c>
      <c r="I740">
        <v>13008326</v>
      </c>
      <c r="K740" s="5">
        <f t="shared" si="104"/>
        <v>4.4996183507195475E-4</v>
      </c>
      <c r="L740" s="5">
        <f t="shared" si="105"/>
        <v>-3.1587652346026784E-3</v>
      </c>
      <c r="M740" s="5">
        <f t="shared" si="106"/>
        <v>0</v>
      </c>
      <c r="N740" s="5">
        <f t="shared" si="107"/>
        <v>0</v>
      </c>
      <c r="O740" s="5">
        <f t="shared" si="108"/>
        <v>4.4990248491094675E-4</v>
      </c>
      <c r="P740" s="5">
        <f t="shared" si="109"/>
        <v>-3.1586953315546618E-3</v>
      </c>
      <c r="Q740" s="5">
        <f t="shared" si="110"/>
        <v>0</v>
      </c>
      <c r="R740" s="5">
        <f t="shared" si="110"/>
        <v>0</v>
      </c>
      <c r="T740" s="7">
        <f t="shared" si="102"/>
        <v>129.61404747163201</v>
      </c>
      <c r="U740" s="4">
        <f t="shared" si="103"/>
        <v>-6.7719953077180484E-4</v>
      </c>
      <c r="V740" s="5">
        <f>T740/MAX($T$14:T740)-1</f>
        <v>-1.281152120590312E-2</v>
      </c>
      <c r="Y740" s="3" t="s">
        <v>24</v>
      </c>
      <c r="Z740" s="3">
        <v>44592</v>
      </c>
      <c r="AA740" s="3">
        <v>13008326</v>
      </c>
      <c r="AD740" s="3"/>
    </row>
    <row r="741" spans="1:30" x14ac:dyDescent="0.25">
      <c r="A741" s="3">
        <v>44593</v>
      </c>
      <c r="B741">
        <v>10830609</v>
      </c>
      <c r="C741">
        <v>12814176</v>
      </c>
      <c r="D741">
        <v>13367944</v>
      </c>
      <c r="E741">
        <v>13922278</v>
      </c>
      <c r="F741">
        <v>11914356</v>
      </c>
      <c r="G741">
        <v>13555829</v>
      </c>
      <c r="H741">
        <v>13731346</v>
      </c>
      <c r="I741">
        <v>13008326</v>
      </c>
      <c r="K741" s="5">
        <f t="shared" si="104"/>
        <v>-4.6651286253240887E-3</v>
      </c>
      <c r="L741" s="5">
        <f t="shared" si="105"/>
        <v>-4.1634318354024646E-3</v>
      </c>
      <c r="M741" s="5">
        <f t="shared" si="106"/>
        <v>-4.1634901027530757E-3</v>
      </c>
      <c r="N741" s="5">
        <f t="shared" si="107"/>
        <v>0</v>
      </c>
      <c r="O741" s="5">
        <f t="shared" si="108"/>
        <v>-4.6650857404363366E-3</v>
      </c>
      <c r="P741" s="5">
        <f t="shared" si="109"/>
        <v>-4.1634514854871352E-3</v>
      </c>
      <c r="Q741" s="5">
        <f t="shared" si="110"/>
        <v>-4.1634650844111221E-3</v>
      </c>
      <c r="R741" s="5">
        <f t="shared" si="110"/>
        <v>0</v>
      </c>
      <c r="T741" s="7">
        <f t="shared" si="102"/>
        <v>129.19306018879553</v>
      </c>
      <c r="U741" s="4">
        <f t="shared" si="103"/>
        <v>-3.2480066092267779E-3</v>
      </c>
      <c r="V741" s="5">
        <f>T741/MAX($T$14:T741)-1</f>
        <v>-1.6017915909578684E-2</v>
      </c>
      <c r="Y741" s="3" t="s">
        <v>24</v>
      </c>
      <c r="Z741" s="3">
        <v>44593</v>
      </c>
      <c r="AA741" s="3">
        <v>13008326</v>
      </c>
      <c r="AD741" s="3"/>
    </row>
    <row r="742" spans="1:30" x14ac:dyDescent="0.25">
      <c r="A742" s="3">
        <v>44594</v>
      </c>
      <c r="B742">
        <v>10847770</v>
      </c>
      <c r="C742">
        <v>12805969</v>
      </c>
      <c r="D742">
        <v>13359383</v>
      </c>
      <c r="E742">
        <v>13922278</v>
      </c>
      <c r="F742">
        <v>11933235</v>
      </c>
      <c r="G742">
        <v>13547147</v>
      </c>
      <c r="H742">
        <v>13722551</v>
      </c>
      <c r="I742">
        <v>13008326</v>
      </c>
      <c r="K742" s="5">
        <f t="shared" si="104"/>
        <v>1.5844907705560018E-3</v>
      </c>
      <c r="L742" s="5">
        <f t="shared" si="105"/>
        <v>-6.4046256271177437E-4</v>
      </c>
      <c r="M742" s="5">
        <f t="shared" si="106"/>
        <v>-6.4041261692893148E-4</v>
      </c>
      <c r="N742" s="5">
        <f t="shared" si="107"/>
        <v>0</v>
      </c>
      <c r="O742" s="5">
        <f t="shared" si="108"/>
        <v>1.5845589975655994E-3</v>
      </c>
      <c r="P742" s="5">
        <f t="shared" si="109"/>
        <v>-6.4046249034266367E-4</v>
      </c>
      <c r="Q742" s="5">
        <f t="shared" si="110"/>
        <v>-6.4050530807391315E-4</v>
      </c>
      <c r="R742" s="5">
        <f t="shared" si="110"/>
        <v>0</v>
      </c>
      <c r="T742" s="7">
        <f t="shared" si="102"/>
        <v>129.20286605171751</v>
      </c>
      <c r="U742" s="4">
        <f t="shared" si="103"/>
        <v>7.5900848758039818E-5</v>
      </c>
      <c r="V742" s="5">
        <f>T742/MAX($T$14:T742)-1</f>
        <v>-1.5943230834233546E-2</v>
      </c>
      <c r="Y742" s="3" t="s">
        <v>24</v>
      </c>
      <c r="Z742" s="3">
        <v>44594</v>
      </c>
      <c r="AA742" s="3">
        <v>13008326</v>
      </c>
      <c r="AD742" s="3"/>
    </row>
    <row r="743" spans="1:30" x14ac:dyDescent="0.25">
      <c r="A743" s="3">
        <v>44595</v>
      </c>
      <c r="B743">
        <v>10961777</v>
      </c>
      <c r="C743">
        <v>12963438</v>
      </c>
      <c r="D743">
        <v>13537070</v>
      </c>
      <c r="E743">
        <v>14213933</v>
      </c>
      <c r="F743">
        <v>12009642</v>
      </c>
      <c r="G743">
        <v>13608572</v>
      </c>
      <c r="H743">
        <v>13772220</v>
      </c>
      <c r="I743">
        <v>13008326</v>
      </c>
      <c r="K743" s="5">
        <f t="shared" si="104"/>
        <v>1.0509717665474039E-2</v>
      </c>
      <c r="L743" s="5">
        <f t="shared" si="105"/>
        <v>1.2296531406565281E-2</v>
      </c>
      <c r="M743" s="5">
        <f t="shared" si="106"/>
        <v>1.3300539403653611E-2</v>
      </c>
      <c r="N743" s="5">
        <f t="shared" si="107"/>
        <v>2.0948798752618014E-2</v>
      </c>
      <c r="O743" s="5">
        <f t="shared" si="108"/>
        <v>6.4028739901627052E-3</v>
      </c>
      <c r="P743" s="5">
        <f t="shared" si="109"/>
        <v>4.5341650164421043E-3</v>
      </c>
      <c r="Q743" s="5">
        <f t="shared" si="110"/>
        <v>3.6195165170092025E-3</v>
      </c>
      <c r="R743" s="5">
        <f t="shared" si="110"/>
        <v>0</v>
      </c>
      <c r="T743" s="7">
        <f t="shared" ref="T743:T806" si="111">T742*(1+U743)</f>
        <v>130.35942781267417</v>
      </c>
      <c r="U743" s="4">
        <f t="shared" ref="U743:U806" si="112">(K743*$K$12%)+(L743*$L$12%)+(M743*$M$12%)+(N743*$N$12%)+(O743*$O$12%)+(P743*$P$12%)+(Q743*$Q$12%)+(R743*$R$12%)</f>
        <v>8.9515178439906196E-3</v>
      </c>
      <c r="V743" s="5">
        <f>T743/MAX($T$14:T743)-1</f>
        <v>-7.1344291055465137E-3</v>
      </c>
      <c r="Y743" s="3" t="s">
        <v>24</v>
      </c>
      <c r="Z743" s="3">
        <v>44595</v>
      </c>
      <c r="AA743" s="3">
        <v>13042922</v>
      </c>
      <c r="AD743" s="3"/>
    </row>
    <row r="744" spans="1:30" x14ac:dyDescent="0.25">
      <c r="A744" s="3">
        <v>44596</v>
      </c>
      <c r="B744">
        <v>10941116</v>
      </c>
      <c r="C744">
        <v>12963438</v>
      </c>
      <c r="D744">
        <v>13537070</v>
      </c>
      <c r="E744">
        <v>14213933</v>
      </c>
      <c r="F744">
        <v>11980498</v>
      </c>
      <c r="G744">
        <v>13600995</v>
      </c>
      <c r="H744">
        <v>13765025</v>
      </c>
      <c r="I744">
        <v>13042922</v>
      </c>
      <c r="K744" s="5">
        <f t="shared" si="104"/>
        <v>-1.8848221415195265E-3</v>
      </c>
      <c r="L744" s="5">
        <f t="shared" si="105"/>
        <v>0</v>
      </c>
      <c r="M744" s="5">
        <f t="shared" si="106"/>
        <v>0</v>
      </c>
      <c r="N744" s="5">
        <f t="shared" si="107"/>
        <v>0</v>
      </c>
      <c r="O744" s="5">
        <f t="shared" si="108"/>
        <v>-2.426716799718065E-3</v>
      </c>
      <c r="P744" s="5">
        <f t="shared" si="109"/>
        <v>-5.5678141688930705E-4</v>
      </c>
      <c r="Q744" s="5">
        <f t="shared" si="110"/>
        <v>-5.2242848284445031E-4</v>
      </c>
      <c r="R744" s="5">
        <f t="shared" si="110"/>
        <v>2.6595274441922889E-3</v>
      </c>
      <c r="T744" s="7">
        <f t="shared" si="111"/>
        <v>130.31492275535993</v>
      </c>
      <c r="U744" s="4">
        <f t="shared" si="112"/>
        <v>-3.4140267459738249E-4</v>
      </c>
      <c r="V744" s="5">
        <f>T744/MAX($T$14:T744)-1</f>
        <v>-7.4733960669656208E-3</v>
      </c>
      <c r="Y744" s="3" t="s">
        <v>24</v>
      </c>
      <c r="Z744" s="3">
        <v>44596</v>
      </c>
      <c r="AA744" s="3">
        <v>13034112</v>
      </c>
      <c r="AD744" s="3"/>
    </row>
    <row r="745" spans="1:30" x14ac:dyDescent="0.25">
      <c r="A745" s="3">
        <v>44599</v>
      </c>
      <c r="B745">
        <v>10945658</v>
      </c>
      <c r="C745">
        <v>13055443</v>
      </c>
      <c r="D745">
        <v>13587544</v>
      </c>
      <c r="E745">
        <v>14271456</v>
      </c>
      <c r="F745">
        <v>11985472</v>
      </c>
      <c r="G745">
        <v>13697525</v>
      </c>
      <c r="H745">
        <v>13816348</v>
      </c>
      <c r="I745">
        <v>13034112</v>
      </c>
      <c r="K745" s="5">
        <f t="shared" si="104"/>
        <v>4.1513132663983932E-4</v>
      </c>
      <c r="L745" s="5">
        <f t="shared" si="105"/>
        <v>7.0972684869554659E-3</v>
      </c>
      <c r="M745" s="5">
        <f t="shared" si="106"/>
        <v>3.7285764201560045E-3</v>
      </c>
      <c r="N745" s="5">
        <f t="shared" si="107"/>
        <v>4.0469446422746191E-3</v>
      </c>
      <c r="O745" s="5">
        <f t="shared" si="108"/>
        <v>4.1517472812890865E-4</v>
      </c>
      <c r="P745" s="5">
        <f t="shared" si="109"/>
        <v>7.0972748684929865E-3</v>
      </c>
      <c r="Q745" s="5">
        <f t="shared" si="110"/>
        <v>3.7285075762667486E-3</v>
      </c>
      <c r="R745" s="5">
        <f t="shared" si="110"/>
        <v>-6.7546213954206014E-4</v>
      </c>
      <c r="T745" s="7">
        <f t="shared" si="111"/>
        <v>130.73605849250893</v>
      </c>
      <c r="U745" s="4">
        <f t="shared" si="112"/>
        <v>3.2316769886715641E-3</v>
      </c>
      <c r="V745" s="5">
        <f>T745/MAX($T$14:T745)-1</f>
        <v>-4.2658706803909707E-3</v>
      </c>
      <c r="Y745" s="3" t="s">
        <v>24</v>
      </c>
      <c r="Z745" s="3">
        <v>44599</v>
      </c>
      <c r="AA745" s="3">
        <v>13086860</v>
      </c>
      <c r="AD745" s="3"/>
    </row>
    <row r="746" spans="1:30" x14ac:dyDescent="0.25">
      <c r="A746" s="3">
        <v>44600</v>
      </c>
      <c r="B746">
        <v>10872515</v>
      </c>
      <c r="C746">
        <v>12916567</v>
      </c>
      <c r="D746">
        <v>13539992</v>
      </c>
      <c r="E746">
        <v>14180935</v>
      </c>
      <c r="F746">
        <v>11905380</v>
      </c>
      <c r="G746">
        <v>13551818</v>
      </c>
      <c r="H746">
        <v>13767995</v>
      </c>
      <c r="I746">
        <v>13086860</v>
      </c>
      <c r="K746" s="5">
        <f t="shared" si="104"/>
        <v>-6.682375787732453E-3</v>
      </c>
      <c r="L746" s="5">
        <f t="shared" si="105"/>
        <v>-1.063740234628574E-2</v>
      </c>
      <c r="M746" s="5">
        <f t="shared" si="106"/>
        <v>-3.4996758796144167E-3</v>
      </c>
      <c r="N746" s="5">
        <f t="shared" si="107"/>
        <v>-6.3428006224452993E-3</v>
      </c>
      <c r="O746" s="5">
        <f t="shared" si="108"/>
        <v>-6.6824235207424421E-3</v>
      </c>
      <c r="P746" s="5">
        <f t="shared" si="109"/>
        <v>-1.0637469177825931E-2</v>
      </c>
      <c r="Q746" s="5">
        <f t="shared" si="110"/>
        <v>-3.4996947094847464E-3</v>
      </c>
      <c r="R746" s="5">
        <f t="shared" si="110"/>
        <v>4.0469193451766472E-3</v>
      </c>
      <c r="T746" s="7">
        <f t="shared" si="111"/>
        <v>130.01807366452962</v>
      </c>
      <c r="U746" s="4">
        <f t="shared" si="112"/>
        <v>-5.4918653373692977E-3</v>
      </c>
      <c r="V746" s="5">
        <f>T746/MAX($T$14:T746)-1</f>
        <v>-9.7343084304369887E-3</v>
      </c>
      <c r="Y746" s="3" t="s">
        <v>24</v>
      </c>
      <c r="Z746" s="3">
        <v>44600</v>
      </c>
      <c r="AA746" s="3">
        <v>13003853</v>
      </c>
      <c r="AD746" s="3"/>
    </row>
    <row r="747" spans="1:30" x14ac:dyDescent="0.25">
      <c r="A747" s="3">
        <v>44601</v>
      </c>
      <c r="B747">
        <v>10850946</v>
      </c>
      <c r="C747">
        <v>12891883</v>
      </c>
      <c r="D747">
        <v>13594922</v>
      </c>
      <c r="E747">
        <v>14157934</v>
      </c>
      <c r="F747">
        <v>11881762</v>
      </c>
      <c r="G747">
        <v>13525921</v>
      </c>
      <c r="H747">
        <v>13823851</v>
      </c>
      <c r="I747">
        <v>13003853</v>
      </c>
      <c r="K747" s="5">
        <f t="shared" si="104"/>
        <v>-1.9838096337415623E-3</v>
      </c>
      <c r="L747" s="5">
        <f t="shared" si="105"/>
        <v>-1.9110341006244314E-3</v>
      </c>
      <c r="M747" s="5">
        <f t="shared" si="106"/>
        <v>4.0568709346358034E-3</v>
      </c>
      <c r="N747" s="5">
        <f t="shared" si="107"/>
        <v>-1.6219663936122286E-3</v>
      </c>
      <c r="O747" s="5">
        <f t="shared" si="108"/>
        <v>-1.9838090006366604E-3</v>
      </c>
      <c r="P747" s="5">
        <f t="shared" si="109"/>
        <v>-1.9109613189906005E-3</v>
      </c>
      <c r="Q747" s="5">
        <f t="shared" si="110"/>
        <v>4.0569451107441701E-3</v>
      </c>
      <c r="R747" s="5">
        <f t="shared" si="110"/>
        <v>-6.3427743553456928E-3</v>
      </c>
      <c r="T747" s="7">
        <f t="shared" si="111"/>
        <v>129.89389764815229</v>
      </c>
      <c r="U747" s="4">
        <f t="shared" si="112"/>
        <v>-9.5506734469640031E-4</v>
      </c>
      <c r="V747" s="5">
        <f>T747/MAX($T$14:T747)-1</f>
        <v>-1.0680078855028419E-2</v>
      </c>
      <c r="Y747" s="3" t="s">
        <v>24</v>
      </c>
      <c r="Z747" s="3">
        <v>44601</v>
      </c>
      <c r="AA747" s="3">
        <v>12982762</v>
      </c>
      <c r="AD747" s="3"/>
    </row>
    <row r="748" spans="1:30" x14ac:dyDescent="0.25">
      <c r="A748" s="3">
        <v>44602</v>
      </c>
      <c r="B748">
        <v>10756913</v>
      </c>
      <c r="C748">
        <v>12909894</v>
      </c>
      <c r="D748">
        <v>13563995</v>
      </c>
      <c r="E748">
        <v>14031388</v>
      </c>
      <c r="F748">
        <v>11869566</v>
      </c>
      <c r="G748">
        <v>13524206</v>
      </c>
      <c r="H748">
        <v>13824877</v>
      </c>
      <c r="I748">
        <v>12982762</v>
      </c>
      <c r="K748" s="5">
        <f t="shared" si="104"/>
        <v>-8.6658803757755365E-3</v>
      </c>
      <c r="L748" s="5">
        <f t="shared" si="105"/>
        <v>1.397080628175118E-3</v>
      </c>
      <c r="M748" s="5">
        <f t="shared" si="106"/>
        <v>-2.2748935227432376E-3</v>
      </c>
      <c r="N748" s="5">
        <f t="shared" si="107"/>
        <v>-8.938168520915557E-3</v>
      </c>
      <c r="O748" s="5">
        <f t="shared" si="108"/>
        <v>-1.0264470875616105E-3</v>
      </c>
      <c r="P748" s="5">
        <f t="shared" si="109"/>
        <v>-1.2679358396372464E-4</v>
      </c>
      <c r="Q748" s="5">
        <f t="shared" si="110"/>
        <v>7.4219549964782416E-5</v>
      </c>
      <c r="R748" s="5">
        <f t="shared" si="110"/>
        <v>-1.6219039080186404E-3</v>
      </c>
      <c r="T748" s="7">
        <f t="shared" si="111"/>
        <v>129.54995830525121</v>
      </c>
      <c r="U748" s="4">
        <f t="shared" si="112"/>
        <v>-2.6478483526048008E-3</v>
      </c>
      <c r="V748" s="5">
        <f>T748/MAX($T$14:T748)-1</f>
        <v>-1.3299647978431195E-2</v>
      </c>
      <c r="Y748" s="3" t="s">
        <v>24</v>
      </c>
      <c r="Z748" s="3">
        <v>44602</v>
      </c>
      <c r="AA748" s="3">
        <v>12964079</v>
      </c>
      <c r="AD748" s="3"/>
    </row>
    <row r="749" spans="1:30" x14ac:dyDescent="0.25">
      <c r="A749" s="3">
        <v>44603</v>
      </c>
      <c r="B749">
        <v>10763625</v>
      </c>
      <c r="C749">
        <v>12892820</v>
      </c>
      <c r="D749">
        <v>13547981</v>
      </c>
      <c r="E749">
        <v>14031388</v>
      </c>
      <c r="F749">
        <v>11877871</v>
      </c>
      <c r="G749">
        <v>13445143</v>
      </c>
      <c r="H749">
        <v>13750848</v>
      </c>
      <c r="I749">
        <v>12964079</v>
      </c>
      <c r="K749" s="5">
        <f t="shared" si="104"/>
        <v>6.2397083624277094E-4</v>
      </c>
      <c r="L749" s="5">
        <f t="shared" si="105"/>
        <v>-1.3225515252099918E-3</v>
      </c>
      <c r="M749" s="5">
        <f t="shared" si="106"/>
        <v>-1.1806256195169285E-3</v>
      </c>
      <c r="N749" s="5">
        <f t="shared" si="107"/>
        <v>0</v>
      </c>
      <c r="O749" s="5">
        <f t="shared" si="108"/>
        <v>6.9968859855529253E-4</v>
      </c>
      <c r="P749" s="5">
        <f t="shared" si="109"/>
        <v>-5.8460363588073161E-3</v>
      </c>
      <c r="Q749" s="5">
        <f t="shared" si="110"/>
        <v>-5.3547673516372019E-3</v>
      </c>
      <c r="R749" s="5">
        <f t="shared" si="110"/>
        <v>-1.4390620424220568E-3</v>
      </c>
      <c r="T749" s="7">
        <f t="shared" si="111"/>
        <v>129.32617073632503</v>
      </c>
      <c r="U749" s="4">
        <f t="shared" si="112"/>
        <v>-1.7274229328494289E-3</v>
      </c>
      <c r="V749" s="5">
        <f>T749/MAX($T$14:T749)-1</f>
        <v>-1.5004096794363986E-2</v>
      </c>
      <c r="Y749" s="3" t="s">
        <v>24</v>
      </c>
      <c r="Z749" s="3">
        <v>44603</v>
      </c>
      <c r="AA749" s="3">
        <v>12909261</v>
      </c>
      <c r="AD749" s="3"/>
    </row>
    <row r="750" spans="1:30" x14ac:dyDescent="0.25">
      <c r="A750" s="3">
        <v>44606</v>
      </c>
      <c r="B750">
        <v>11000411</v>
      </c>
      <c r="C750">
        <v>13115080</v>
      </c>
      <c r="D750">
        <v>13838759</v>
      </c>
      <c r="E750">
        <v>14031388</v>
      </c>
      <c r="F750">
        <v>12139168</v>
      </c>
      <c r="G750">
        <v>13676924</v>
      </c>
      <c r="H750">
        <v>14045980</v>
      </c>
      <c r="I750">
        <v>12909261</v>
      </c>
      <c r="K750" s="5">
        <f t="shared" si="104"/>
        <v>2.1998722549326999E-2</v>
      </c>
      <c r="L750" s="5">
        <f t="shared" si="105"/>
        <v>1.7239052433835278E-2</v>
      </c>
      <c r="M750" s="5">
        <f t="shared" si="106"/>
        <v>2.1462829037035114E-2</v>
      </c>
      <c r="N750" s="5">
        <f t="shared" si="107"/>
        <v>0</v>
      </c>
      <c r="O750" s="5">
        <f t="shared" si="108"/>
        <v>2.199863931844348E-2</v>
      </c>
      <c r="P750" s="5">
        <f t="shared" si="109"/>
        <v>1.7239013374569456E-2</v>
      </c>
      <c r="Q750" s="5">
        <f t="shared" si="110"/>
        <v>2.1462821783791108E-2</v>
      </c>
      <c r="R750" s="5">
        <f t="shared" si="110"/>
        <v>-4.2284530972080958E-3</v>
      </c>
      <c r="T750" s="7">
        <f t="shared" si="111"/>
        <v>131.22035660608466</v>
      </c>
      <c r="U750" s="4">
        <f t="shared" si="112"/>
        <v>1.4646578174974167E-2</v>
      </c>
      <c r="V750" s="5">
        <f>T750/MAX($T$14:T750)-1</f>
        <v>-5.7727729603329614E-4</v>
      </c>
      <c r="Y750" s="3" t="s">
        <v>24</v>
      </c>
      <c r="Z750" s="3">
        <v>44606</v>
      </c>
      <c r="AA750" s="3">
        <v>12909261</v>
      </c>
      <c r="AD750" s="3"/>
    </row>
    <row r="751" spans="1:30" x14ac:dyDescent="0.25">
      <c r="A751" s="3">
        <v>44607</v>
      </c>
      <c r="B751">
        <v>11154279</v>
      </c>
      <c r="C751">
        <v>13290465</v>
      </c>
      <c r="D751">
        <v>13919424</v>
      </c>
      <c r="E751">
        <v>14188855</v>
      </c>
      <c r="F751">
        <v>12308965</v>
      </c>
      <c r="G751">
        <v>13859823</v>
      </c>
      <c r="H751">
        <v>14127853</v>
      </c>
      <c r="I751">
        <v>12909261</v>
      </c>
      <c r="K751" s="5">
        <f t="shared" si="104"/>
        <v>1.3987477376981694E-2</v>
      </c>
      <c r="L751" s="5">
        <f t="shared" si="105"/>
        <v>1.3372773936567661E-2</v>
      </c>
      <c r="M751" s="5">
        <f t="shared" si="106"/>
        <v>5.8289186190756404E-3</v>
      </c>
      <c r="N751" s="5">
        <f t="shared" si="107"/>
        <v>1.1222482052381411E-2</v>
      </c>
      <c r="O751" s="5">
        <f t="shared" si="108"/>
        <v>1.3987531929700703E-2</v>
      </c>
      <c r="P751" s="5">
        <f t="shared" si="109"/>
        <v>1.3372816870226067E-2</v>
      </c>
      <c r="Q751" s="5">
        <f t="shared" si="110"/>
        <v>5.828927565040054E-3</v>
      </c>
      <c r="R751" s="5">
        <f t="shared" si="110"/>
        <v>0</v>
      </c>
      <c r="T751" s="7">
        <f t="shared" si="111"/>
        <v>132.49320929246551</v>
      </c>
      <c r="U751" s="4">
        <f t="shared" si="112"/>
        <v>9.7001160437466538E-3</v>
      </c>
      <c r="V751" s="5">
        <f>T751/MAX($T$14:T751)-1</f>
        <v>0</v>
      </c>
      <c r="Y751" s="3" t="s">
        <v>24</v>
      </c>
      <c r="Z751" s="3">
        <v>44607</v>
      </c>
      <c r="AA751" s="3">
        <v>13054135</v>
      </c>
      <c r="AD751" s="3"/>
    </row>
    <row r="752" spans="1:30" x14ac:dyDescent="0.25">
      <c r="A752" s="3">
        <v>44608</v>
      </c>
      <c r="B752">
        <v>11168327</v>
      </c>
      <c r="C752">
        <v>13307846</v>
      </c>
      <c r="D752">
        <v>13924308</v>
      </c>
      <c r="E752">
        <v>14201439</v>
      </c>
      <c r="F752">
        <v>12324467</v>
      </c>
      <c r="G752">
        <v>13877948</v>
      </c>
      <c r="H752">
        <v>14132810</v>
      </c>
      <c r="I752">
        <v>13054135</v>
      </c>
      <c r="K752" s="5">
        <f t="shared" si="104"/>
        <v>1.2594269876160524E-3</v>
      </c>
      <c r="L752" s="5">
        <f t="shared" si="105"/>
        <v>1.3077796751279624E-3</v>
      </c>
      <c r="M752" s="5">
        <f t="shared" si="106"/>
        <v>3.5087658799670685E-4</v>
      </c>
      <c r="N752" s="5">
        <f t="shared" si="107"/>
        <v>8.8689326940061264E-4</v>
      </c>
      <c r="O752" s="5">
        <f t="shared" si="108"/>
        <v>1.2594072694169789E-3</v>
      </c>
      <c r="P752" s="5">
        <f t="shared" si="109"/>
        <v>1.307736758254352E-3</v>
      </c>
      <c r="Q752" s="5">
        <f t="shared" si="110"/>
        <v>3.5086718413612772E-4</v>
      </c>
      <c r="R752" s="5">
        <f t="shared" si="110"/>
        <v>1.1222485934709869E-2</v>
      </c>
      <c r="T752" s="7">
        <f t="shared" si="111"/>
        <v>132.79041596726165</v>
      </c>
      <c r="U752" s="4">
        <f t="shared" si="112"/>
        <v>2.2431842083323328E-3</v>
      </c>
      <c r="V752" s="5">
        <f>T752/MAX($T$14:T752)-1</f>
        <v>0</v>
      </c>
      <c r="Y752" s="3" t="s">
        <v>24</v>
      </c>
      <c r="Z752" s="3">
        <v>44608</v>
      </c>
      <c r="AA752" s="3">
        <v>13065713</v>
      </c>
      <c r="AD752" s="3"/>
    </row>
    <row r="753" spans="1:30" x14ac:dyDescent="0.25">
      <c r="A753" s="3">
        <v>44609</v>
      </c>
      <c r="B753">
        <v>11022611</v>
      </c>
      <c r="C753">
        <v>13102152</v>
      </c>
      <c r="D753">
        <v>13870243</v>
      </c>
      <c r="E753">
        <v>14153321</v>
      </c>
      <c r="F753">
        <v>12238669</v>
      </c>
      <c r="G753">
        <v>13785657</v>
      </c>
      <c r="H753">
        <v>14091169</v>
      </c>
      <c r="I753">
        <v>13065713</v>
      </c>
      <c r="K753" s="5">
        <f t="shared" si="104"/>
        <v>-1.3047254078430881E-2</v>
      </c>
      <c r="L753" s="5">
        <f t="shared" si="105"/>
        <v>-1.5456596056191207E-2</v>
      </c>
      <c r="M753" s="5">
        <f t="shared" si="106"/>
        <v>-3.8827782321391169E-3</v>
      </c>
      <c r="N753" s="5">
        <f t="shared" si="107"/>
        <v>-3.3882481909051076E-3</v>
      </c>
      <c r="O753" s="5">
        <f t="shared" si="108"/>
        <v>-6.9615992318369235E-3</v>
      </c>
      <c r="P753" s="5">
        <f t="shared" si="109"/>
        <v>-6.6501906477816064E-3</v>
      </c>
      <c r="Q753" s="5">
        <f t="shared" si="110"/>
        <v>-2.946406270232127E-3</v>
      </c>
      <c r="R753" s="5">
        <f t="shared" si="110"/>
        <v>8.8692203658080615E-4</v>
      </c>
      <c r="T753" s="7">
        <f t="shared" si="111"/>
        <v>131.93647149882315</v>
      </c>
      <c r="U753" s="4">
        <f t="shared" si="112"/>
        <v>-6.4307688338670205E-3</v>
      </c>
      <c r="V753" s="5">
        <f>T753/MAX($T$14:T753)-1</f>
        <v>-6.4307688338669511E-3</v>
      </c>
      <c r="Y753" s="3" t="s">
        <v>24</v>
      </c>
      <c r="Z753" s="3">
        <v>44609</v>
      </c>
      <c r="AA753" s="3">
        <v>13022227</v>
      </c>
      <c r="AD753" s="3"/>
    </row>
    <row r="754" spans="1:30" x14ac:dyDescent="0.25">
      <c r="A754" s="3">
        <v>44610</v>
      </c>
      <c r="B754">
        <v>10993484</v>
      </c>
      <c r="C754">
        <v>13102152</v>
      </c>
      <c r="D754">
        <v>13870243</v>
      </c>
      <c r="E754">
        <v>14153321</v>
      </c>
      <c r="F754">
        <v>12209466</v>
      </c>
      <c r="G754">
        <v>13789154</v>
      </c>
      <c r="H754">
        <v>14091169</v>
      </c>
      <c r="I754">
        <v>13022227</v>
      </c>
      <c r="K754" s="5">
        <f t="shared" si="104"/>
        <v>-2.6424773585859151E-3</v>
      </c>
      <c r="L754" s="5">
        <f t="shared" si="105"/>
        <v>0</v>
      </c>
      <c r="M754" s="5">
        <f t="shared" si="106"/>
        <v>0</v>
      </c>
      <c r="N754" s="5">
        <f t="shared" si="107"/>
        <v>0</v>
      </c>
      <c r="O754" s="5">
        <f t="shared" si="108"/>
        <v>-2.3861254847238333E-3</v>
      </c>
      <c r="P754" s="5">
        <f t="shared" si="109"/>
        <v>2.5366944789073642E-4</v>
      </c>
      <c r="Q754" s="5">
        <f t="shared" si="110"/>
        <v>0</v>
      </c>
      <c r="R754" s="5">
        <f t="shared" si="110"/>
        <v>-3.3282531156164641E-3</v>
      </c>
      <c r="T754" s="7">
        <f t="shared" si="111"/>
        <v>131.80283326930279</v>
      </c>
      <c r="U754" s="4">
        <f t="shared" si="112"/>
        <v>-1.0128983138794345E-3</v>
      </c>
      <c r="V754" s="5">
        <f>T754/MAX($T$14:T754)-1</f>
        <v>-7.4371534328376843E-3</v>
      </c>
      <c r="Y754" s="3" t="s">
        <v>24</v>
      </c>
      <c r="Z754" s="3">
        <v>44610</v>
      </c>
      <c r="AA754" s="3">
        <v>13023745</v>
      </c>
      <c r="AD754" s="3"/>
    </row>
    <row r="755" spans="1:30" x14ac:dyDescent="0.25">
      <c r="A755" s="3">
        <v>44613</v>
      </c>
      <c r="B755">
        <v>10915076</v>
      </c>
      <c r="C755">
        <v>13045739</v>
      </c>
      <c r="D755">
        <v>13870243</v>
      </c>
      <c r="E755">
        <v>14119214</v>
      </c>
      <c r="F755">
        <v>12122386</v>
      </c>
      <c r="G755">
        <v>13729783</v>
      </c>
      <c r="H755">
        <v>14091169</v>
      </c>
      <c r="I755">
        <v>13023745</v>
      </c>
      <c r="K755" s="5">
        <f t="shared" si="104"/>
        <v>-7.1322248706597868E-3</v>
      </c>
      <c r="L755" s="5">
        <f t="shared" si="105"/>
        <v>-4.3056285715507014E-3</v>
      </c>
      <c r="M755" s="5">
        <f t="shared" si="106"/>
        <v>0</v>
      </c>
      <c r="N755" s="5">
        <f t="shared" si="107"/>
        <v>-2.4098231079475729E-3</v>
      </c>
      <c r="O755" s="5">
        <f t="shared" si="108"/>
        <v>-7.1321710548192252E-3</v>
      </c>
      <c r="P755" s="5">
        <f t="shared" si="109"/>
        <v>-4.305630352667067E-3</v>
      </c>
      <c r="Q755" s="5">
        <f t="shared" si="110"/>
        <v>0</v>
      </c>
      <c r="R755" s="5">
        <f t="shared" si="110"/>
        <v>1.1656992310138392E-4</v>
      </c>
      <c r="T755" s="7">
        <f t="shared" si="111"/>
        <v>131.38816659564688</v>
      </c>
      <c r="U755" s="4">
        <f t="shared" si="112"/>
        <v>-3.1461135043178712E-3</v>
      </c>
      <c r="V755" s="5">
        <f>T755/MAX($T$14:T755)-1</f>
        <v>-1.0559868808306838E-2</v>
      </c>
      <c r="Y755" s="3" t="s">
        <v>24</v>
      </c>
      <c r="Z755" s="3">
        <v>44613</v>
      </c>
      <c r="AA755" s="3">
        <v>12992361</v>
      </c>
      <c r="AD755" s="3"/>
    </row>
    <row r="756" spans="1:30" x14ac:dyDescent="0.25">
      <c r="A756" s="3">
        <v>44614</v>
      </c>
      <c r="B756">
        <v>10878201</v>
      </c>
      <c r="C756">
        <v>12988786</v>
      </c>
      <c r="D756">
        <v>13844627</v>
      </c>
      <c r="E756">
        <v>14054023</v>
      </c>
      <c r="F756">
        <v>12081432</v>
      </c>
      <c r="G756">
        <v>13669843</v>
      </c>
      <c r="H756">
        <v>14065145</v>
      </c>
      <c r="I756">
        <v>12992361</v>
      </c>
      <c r="K756" s="5">
        <f t="shared" si="104"/>
        <v>-3.3783548552479559E-3</v>
      </c>
      <c r="L756" s="5">
        <f t="shared" si="105"/>
        <v>-4.3656399993898809E-3</v>
      </c>
      <c r="M756" s="5">
        <f t="shared" si="106"/>
        <v>-1.8468313785129364E-3</v>
      </c>
      <c r="N756" s="5">
        <f t="shared" si="107"/>
        <v>-4.6171833644563787E-3</v>
      </c>
      <c r="O756" s="5">
        <f t="shared" si="108"/>
        <v>-3.3783778209999227E-3</v>
      </c>
      <c r="P756" s="5">
        <f t="shared" si="109"/>
        <v>-4.3656917228771519E-3</v>
      </c>
      <c r="Q756" s="5">
        <f t="shared" si="110"/>
        <v>-1.8468304510435019E-3</v>
      </c>
      <c r="R756" s="5">
        <f t="shared" si="110"/>
        <v>-2.4097523408205257E-3</v>
      </c>
      <c r="T756" s="7">
        <f t="shared" si="111"/>
        <v>130.95772809060341</v>
      </c>
      <c r="U756" s="4">
        <f t="shared" si="112"/>
        <v>-3.2760827416685318E-3</v>
      </c>
      <c r="V756" s="5">
        <f>T756/MAX($T$14:T756)-1</f>
        <v>-1.3801356546018106E-2</v>
      </c>
      <c r="Y756" s="3" t="s">
        <v>24</v>
      </c>
      <c r="Z756" s="3">
        <v>44614</v>
      </c>
      <c r="AA756" s="3">
        <v>12932372</v>
      </c>
      <c r="AD756" s="3"/>
    </row>
    <row r="757" spans="1:30" x14ac:dyDescent="0.25">
      <c r="A757" s="3">
        <v>44615</v>
      </c>
      <c r="B757">
        <v>10847914</v>
      </c>
      <c r="C757">
        <v>13027652</v>
      </c>
      <c r="D757">
        <v>13847044</v>
      </c>
      <c r="E757">
        <v>14093212</v>
      </c>
      <c r="F757">
        <v>12047794</v>
      </c>
      <c r="G757">
        <v>13710748</v>
      </c>
      <c r="H757">
        <v>14067600</v>
      </c>
      <c r="I757">
        <v>12932372</v>
      </c>
      <c r="K757" s="5">
        <f t="shared" si="104"/>
        <v>-2.7841919817440663E-3</v>
      </c>
      <c r="L757" s="5">
        <f t="shared" si="105"/>
        <v>2.9922734888387925E-3</v>
      </c>
      <c r="M757" s="5">
        <f t="shared" si="106"/>
        <v>1.7458036247552933E-4</v>
      </c>
      <c r="N757" s="5">
        <f t="shared" si="107"/>
        <v>2.7884542383345146E-3</v>
      </c>
      <c r="O757" s="5">
        <f t="shared" si="108"/>
        <v>-2.7842725928515222E-3</v>
      </c>
      <c r="P757" s="5">
        <f t="shared" si="109"/>
        <v>2.9923533137872216E-3</v>
      </c>
      <c r="Q757" s="5">
        <f t="shared" si="110"/>
        <v>1.7454494781254937E-4</v>
      </c>
      <c r="R757" s="5">
        <f t="shared" si="110"/>
        <v>-4.6172516296306698E-3</v>
      </c>
      <c r="T757" s="7">
        <f t="shared" si="111"/>
        <v>130.94031873633492</v>
      </c>
      <c r="U757" s="4">
        <f t="shared" si="112"/>
        <v>-1.3293873162220637E-4</v>
      </c>
      <c r="V757" s="5">
        <f>T757/MAX($T$14:T757)-1</f>
        <v>-1.3932460542806502E-2</v>
      </c>
      <c r="Y757" s="3" t="s">
        <v>24</v>
      </c>
      <c r="Z757" s="3">
        <v>44615</v>
      </c>
      <c r="AA757" s="3">
        <v>12968433</v>
      </c>
      <c r="AD757" s="3"/>
    </row>
    <row r="758" spans="1:30" x14ac:dyDescent="0.25">
      <c r="A758" s="3">
        <v>44616</v>
      </c>
      <c r="B758">
        <v>10880700</v>
      </c>
      <c r="C758">
        <v>13395646</v>
      </c>
      <c r="D758">
        <v>14060221</v>
      </c>
      <c r="E758">
        <v>14093212</v>
      </c>
      <c r="F758">
        <v>12079415</v>
      </c>
      <c r="G758">
        <v>14050965</v>
      </c>
      <c r="H758">
        <v>14101970</v>
      </c>
      <c r="I758">
        <v>12968433</v>
      </c>
      <c r="K758" s="5">
        <f t="shared" si="104"/>
        <v>3.0223322198166258E-3</v>
      </c>
      <c r="L758" s="5">
        <f t="shared" si="105"/>
        <v>2.8247146914885279E-2</v>
      </c>
      <c r="M758" s="5">
        <f t="shared" si="106"/>
        <v>1.5395126931061931E-2</v>
      </c>
      <c r="N758" s="5">
        <f t="shared" si="107"/>
        <v>0</v>
      </c>
      <c r="O758" s="5">
        <f t="shared" si="108"/>
        <v>2.6246298699994508E-3</v>
      </c>
      <c r="P758" s="5">
        <f t="shared" si="109"/>
        <v>2.4813890533178729E-2</v>
      </c>
      <c r="Q758" s="5">
        <f t="shared" si="110"/>
        <v>2.4432028206660128E-3</v>
      </c>
      <c r="R758" s="5">
        <f t="shared" si="110"/>
        <v>2.7884289131181461E-3</v>
      </c>
      <c r="T758" s="7">
        <f t="shared" si="111"/>
        <v>132.23883355207681</v>
      </c>
      <c r="U758" s="4">
        <f t="shared" si="112"/>
        <v>9.9168447753407718E-3</v>
      </c>
      <c r="V758" s="5">
        <f>T758/MAX($T$14:T758)-1</f>
        <v>-4.1537818160071183E-3</v>
      </c>
      <c r="Y758" s="3" t="s">
        <v>24</v>
      </c>
      <c r="Z758" s="3">
        <v>44616</v>
      </c>
      <c r="AA758" s="3">
        <v>13025292</v>
      </c>
      <c r="AD758" s="3"/>
    </row>
    <row r="759" spans="1:30" x14ac:dyDescent="0.25">
      <c r="A759" s="3">
        <v>44617</v>
      </c>
      <c r="B759">
        <v>10882872</v>
      </c>
      <c r="C759">
        <v>13370976</v>
      </c>
      <c r="D759">
        <v>14067289</v>
      </c>
      <c r="E759">
        <v>14093212</v>
      </c>
      <c r="F759">
        <v>12032730</v>
      </c>
      <c r="G759">
        <v>13904050</v>
      </c>
      <c r="H759">
        <v>14056116</v>
      </c>
      <c r="I759">
        <v>13025292</v>
      </c>
      <c r="K759" s="5">
        <f t="shared" si="104"/>
        <v>1.9961950977420706E-4</v>
      </c>
      <c r="L759" s="5">
        <f t="shared" si="105"/>
        <v>-1.8416431727145133E-3</v>
      </c>
      <c r="M759" s="5">
        <f t="shared" si="106"/>
        <v>5.0269480116993392E-4</v>
      </c>
      <c r="N759" s="5">
        <f t="shared" si="107"/>
        <v>0</v>
      </c>
      <c r="O759" s="5">
        <f t="shared" si="108"/>
        <v>-3.8648394810509856E-3</v>
      </c>
      <c r="P759" s="5">
        <f t="shared" si="109"/>
        <v>-1.0455865486818872E-2</v>
      </c>
      <c r="Q759" s="5">
        <f t="shared" si="110"/>
        <v>-3.2516024356881168E-3</v>
      </c>
      <c r="R759" s="5">
        <f t="shared" si="110"/>
        <v>4.3844156036429993E-3</v>
      </c>
      <c r="T759" s="7">
        <f t="shared" si="111"/>
        <v>132.00200668353375</v>
      </c>
      <c r="U759" s="4">
        <f t="shared" si="112"/>
        <v>-1.7909025827106684E-3</v>
      </c>
      <c r="V759" s="5">
        <f>T759/MAX($T$14:T759)-1</f>
        <v>-5.9372453801355141E-3</v>
      </c>
      <c r="Y759" s="3" t="s">
        <v>24</v>
      </c>
      <c r="Z759" s="3">
        <v>44617</v>
      </c>
      <c r="AA759" s="3">
        <v>12924613</v>
      </c>
      <c r="AD759" s="3"/>
    </row>
    <row r="760" spans="1:30" x14ac:dyDescent="0.25">
      <c r="A760" s="3">
        <v>44620</v>
      </c>
      <c r="B760">
        <v>10776850</v>
      </c>
      <c r="C760">
        <v>13389417</v>
      </c>
      <c r="D760">
        <v>14055056</v>
      </c>
      <c r="E760">
        <v>14116379</v>
      </c>
      <c r="F760">
        <v>11915506</v>
      </c>
      <c r="G760">
        <v>13923227</v>
      </c>
      <c r="H760">
        <v>14043893</v>
      </c>
      <c r="I760">
        <v>12924613</v>
      </c>
      <c r="K760" s="5">
        <f t="shared" si="104"/>
        <v>-9.7420974904418589E-3</v>
      </c>
      <c r="L760" s="5">
        <f t="shared" si="105"/>
        <v>1.3791812953669602E-3</v>
      </c>
      <c r="M760" s="5">
        <f t="shared" si="106"/>
        <v>-8.6960607690644842E-4</v>
      </c>
      <c r="N760" s="5">
        <f t="shared" si="107"/>
        <v>1.643841020769532E-3</v>
      </c>
      <c r="O760" s="5">
        <f t="shared" si="108"/>
        <v>-9.7420951022751945E-3</v>
      </c>
      <c r="P760" s="5">
        <f t="shared" si="109"/>
        <v>1.3792384233370925E-3</v>
      </c>
      <c r="Q760" s="5">
        <f t="shared" si="110"/>
        <v>-8.6958587991159408E-4</v>
      </c>
      <c r="R760" s="5">
        <f t="shared" si="110"/>
        <v>-7.7295004211805907E-3</v>
      </c>
      <c r="T760" s="7">
        <f t="shared" si="111"/>
        <v>131.59691522555158</v>
      </c>
      <c r="U760" s="4">
        <f t="shared" si="112"/>
        <v>-3.0688280289052627E-3</v>
      </c>
      <c r="V760" s="5">
        <f>T760/MAX($T$14:T760)-1</f>
        <v>-8.9878530240037335E-3</v>
      </c>
      <c r="Y760" s="3" t="s">
        <v>24</v>
      </c>
      <c r="Z760" s="3">
        <v>44620</v>
      </c>
      <c r="AA760" s="3">
        <v>12945860</v>
      </c>
      <c r="AD760" s="3"/>
    </row>
    <row r="761" spans="1:30" x14ac:dyDescent="0.25">
      <c r="A761" s="3">
        <v>44622</v>
      </c>
      <c r="B761">
        <v>10770083</v>
      </c>
      <c r="C761">
        <v>13302731</v>
      </c>
      <c r="D761">
        <v>13980542</v>
      </c>
      <c r="E761">
        <v>14038334</v>
      </c>
      <c r="F761">
        <v>11908024</v>
      </c>
      <c r="G761">
        <v>13833084</v>
      </c>
      <c r="H761">
        <v>13969438</v>
      </c>
      <c r="I761">
        <v>12945860</v>
      </c>
      <c r="K761" s="5">
        <f t="shared" si="104"/>
        <v>-6.2792003229139581E-4</v>
      </c>
      <c r="L761" s="5">
        <f t="shared" si="105"/>
        <v>-6.4742176601116919E-3</v>
      </c>
      <c r="M761" s="5">
        <f t="shared" si="106"/>
        <v>-5.3015797304543089E-3</v>
      </c>
      <c r="N761" s="5">
        <f t="shared" si="107"/>
        <v>-5.5286840910122592E-3</v>
      </c>
      <c r="O761" s="5">
        <f t="shared" si="108"/>
        <v>-6.2792129851640954E-4</v>
      </c>
      <c r="P761" s="5">
        <f t="shared" si="109"/>
        <v>-6.4742893296216852E-3</v>
      </c>
      <c r="Q761" s="5">
        <f t="shared" si="110"/>
        <v>-5.3015926566800653E-3</v>
      </c>
      <c r="R761" s="5">
        <f t="shared" si="110"/>
        <v>1.6439176940925559E-3</v>
      </c>
      <c r="T761" s="7">
        <f t="shared" si="111"/>
        <v>131.12493816633526</v>
      </c>
      <c r="U761" s="4">
        <f t="shared" si="112"/>
        <v>-3.5865358880744075E-3</v>
      </c>
      <c r="V761" s="5">
        <f>T761/MAX($T$14:T761)-1</f>
        <v>-1.2542153654650834E-2</v>
      </c>
      <c r="Y761" s="3" t="s">
        <v>24</v>
      </c>
      <c r="Z761" s="3">
        <v>44622</v>
      </c>
      <c r="AA761" s="3">
        <v>12874287</v>
      </c>
      <c r="AD761" s="3"/>
    </row>
    <row r="762" spans="1:30" x14ac:dyDescent="0.25">
      <c r="A762" s="3">
        <v>44623</v>
      </c>
      <c r="B762">
        <v>10752321</v>
      </c>
      <c r="C762">
        <v>13445249</v>
      </c>
      <c r="D762">
        <v>13935159</v>
      </c>
      <c r="E762">
        <v>13964524</v>
      </c>
      <c r="F762">
        <v>11893799</v>
      </c>
      <c r="G762">
        <v>13819310</v>
      </c>
      <c r="H762">
        <v>13942703</v>
      </c>
      <c r="I762">
        <v>12874287</v>
      </c>
      <c r="K762" s="5">
        <f t="shared" si="104"/>
        <v>-1.6491980609619761E-3</v>
      </c>
      <c r="L762" s="5">
        <f t="shared" si="105"/>
        <v>1.0713439217856946E-2</v>
      </c>
      <c r="M762" s="5">
        <f t="shared" si="106"/>
        <v>-3.2461545482285192E-3</v>
      </c>
      <c r="N762" s="5">
        <f t="shared" si="107"/>
        <v>-5.2577463964028626E-3</v>
      </c>
      <c r="O762" s="5">
        <f t="shared" si="108"/>
        <v>-1.1945726679758462E-3</v>
      </c>
      <c r="P762" s="5">
        <f t="shared" si="109"/>
        <v>-9.9572879048515084E-4</v>
      </c>
      <c r="Q762" s="5">
        <f t="shared" si="110"/>
        <v>-1.9138207277916708E-3</v>
      </c>
      <c r="R762" s="5">
        <f t="shared" si="110"/>
        <v>-5.5286400439986672E-3</v>
      </c>
      <c r="T762" s="7">
        <f t="shared" si="111"/>
        <v>130.97623556931933</v>
      </c>
      <c r="U762" s="4">
        <f t="shared" si="112"/>
        <v>-1.1340527522484684E-3</v>
      </c>
      <c r="V762" s="5">
        <f>T762/MAX($T$14:T762)-1</f>
        <v>-1.3661982943028006E-2</v>
      </c>
      <c r="Y762" s="3" t="s">
        <v>24</v>
      </c>
      <c r="Z762" s="3">
        <v>44623</v>
      </c>
      <c r="AA762" s="3">
        <v>12874287</v>
      </c>
      <c r="AD762" s="3"/>
    </row>
    <row r="763" spans="1:30" x14ac:dyDescent="0.25">
      <c r="A763" s="3">
        <v>44624</v>
      </c>
      <c r="B763">
        <v>10721047</v>
      </c>
      <c r="C763">
        <v>13389426</v>
      </c>
      <c r="D763">
        <v>13905273</v>
      </c>
      <c r="E763">
        <v>13964524</v>
      </c>
      <c r="F763">
        <v>11923198</v>
      </c>
      <c r="G763">
        <v>13834224</v>
      </c>
      <c r="H763">
        <v>13984263</v>
      </c>
      <c r="I763">
        <v>12874287</v>
      </c>
      <c r="K763" s="5">
        <f t="shared" si="104"/>
        <v>-2.9085813193263643E-3</v>
      </c>
      <c r="L763" s="5">
        <f t="shared" si="105"/>
        <v>-4.1518755063592039E-3</v>
      </c>
      <c r="M763" s="5">
        <f t="shared" si="106"/>
        <v>-2.1446472193105137E-3</v>
      </c>
      <c r="N763" s="5">
        <f t="shared" si="107"/>
        <v>0</v>
      </c>
      <c r="O763" s="5">
        <f t="shared" si="108"/>
        <v>2.4717922339194676E-3</v>
      </c>
      <c r="P763" s="5">
        <f t="shared" si="109"/>
        <v>1.0792145193934122E-3</v>
      </c>
      <c r="Q763" s="5">
        <f t="shared" si="110"/>
        <v>2.980770658314924E-3</v>
      </c>
      <c r="R763" s="5">
        <f t="shared" si="110"/>
        <v>0</v>
      </c>
      <c r="T763" s="7">
        <f t="shared" si="111"/>
        <v>130.9324677869586</v>
      </c>
      <c r="U763" s="4">
        <f t="shared" si="112"/>
        <v>-3.3416582917103477E-4</v>
      </c>
      <c r="V763" s="5">
        <f>T763/MAX($T$14:T763)-1</f>
        <v>-1.3991583404340813E-2</v>
      </c>
      <c r="Y763" s="3" t="s">
        <v>24</v>
      </c>
      <c r="Z763" s="3">
        <v>44624</v>
      </c>
      <c r="AA763" s="3">
        <v>12874287</v>
      </c>
      <c r="AD763" s="3"/>
    </row>
    <row r="764" spans="1:30" x14ac:dyDescent="0.25">
      <c r="A764" s="3">
        <v>44627</v>
      </c>
      <c r="B764">
        <v>10713334</v>
      </c>
      <c r="C764">
        <v>13309346</v>
      </c>
      <c r="D764">
        <v>13851946</v>
      </c>
      <c r="E764">
        <v>13964524</v>
      </c>
      <c r="F764">
        <v>11914620</v>
      </c>
      <c r="G764">
        <v>13751483</v>
      </c>
      <c r="H764">
        <v>13930632</v>
      </c>
      <c r="I764">
        <v>12874287</v>
      </c>
      <c r="K764" s="5">
        <f t="shared" si="104"/>
        <v>-7.1942600382224331E-4</v>
      </c>
      <c r="L764" s="5">
        <f t="shared" si="105"/>
        <v>-5.9808389097486536E-3</v>
      </c>
      <c r="M764" s="5">
        <f t="shared" si="106"/>
        <v>-3.8350199956520559E-3</v>
      </c>
      <c r="N764" s="5">
        <f t="shared" si="107"/>
        <v>0</v>
      </c>
      <c r="O764" s="5">
        <f t="shared" si="108"/>
        <v>-7.1943785551498163E-4</v>
      </c>
      <c r="P764" s="5">
        <f t="shared" si="109"/>
        <v>-5.98089202545804E-3</v>
      </c>
      <c r="Q764" s="5">
        <f t="shared" si="110"/>
        <v>-3.8350966368410067E-3</v>
      </c>
      <c r="R764" s="5">
        <f t="shared" si="110"/>
        <v>0</v>
      </c>
      <c r="T764" s="7">
        <f t="shared" si="111"/>
        <v>130.5876127563125</v>
      </c>
      <c r="U764" s="4">
        <f t="shared" si="112"/>
        <v>-2.6338389283796226E-3</v>
      </c>
      <c r="V764" s="5">
        <f>T764/MAX($T$14:T764)-1</f>
        <v>-1.6588570755680432E-2</v>
      </c>
      <c r="Y764" s="3" t="s">
        <v>24</v>
      </c>
      <c r="Z764" s="3">
        <v>44627</v>
      </c>
      <c r="AA764" s="3">
        <v>12874287</v>
      </c>
      <c r="AD764" s="3"/>
    </row>
    <row r="765" spans="1:30" x14ac:dyDescent="0.25">
      <c r="A765" s="3">
        <v>44628</v>
      </c>
      <c r="B765">
        <v>10762720</v>
      </c>
      <c r="C765">
        <v>13315155</v>
      </c>
      <c r="D765">
        <v>13857215</v>
      </c>
      <c r="E765">
        <v>13954540</v>
      </c>
      <c r="F765">
        <v>11969543</v>
      </c>
      <c r="G765">
        <v>13757485</v>
      </c>
      <c r="H765">
        <v>13935932</v>
      </c>
      <c r="I765">
        <v>12874287</v>
      </c>
      <c r="K765" s="5">
        <f t="shared" si="104"/>
        <v>4.6097694704561043E-3</v>
      </c>
      <c r="L765" s="5">
        <f t="shared" si="105"/>
        <v>4.3646021374743604E-4</v>
      </c>
      <c r="M765" s="5">
        <f t="shared" si="106"/>
        <v>3.8037976757920866E-4</v>
      </c>
      <c r="N765" s="5">
        <f t="shared" si="107"/>
        <v>-7.1495455197756463E-4</v>
      </c>
      <c r="O765" s="5">
        <f t="shared" si="108"/>
        <v>4.6097147873789268E-3</v>
      </c>
      <c r="P765" s="5">
        <f t="shared" si="109"/>
        <v>4.3646201649671923E-4</v>
      </c>
      <c r="Q765" s="5">
        <f t="shared" si="110"/>
        <v>3.8045653635809806E-4</v>
      </c>
      <c r="R765" s="5">
        <f t="shared" si="110"/>
        <v>0</v>
      </c>
      <c r="T765" s="7">
        <f t="shared" si="111"/>
        <v>130.75310461365027</v>
      </c>
      <c r="U765" s="4">
        <f t="shared" si="112"/>
        <v>1.2672860300048661E-3</v>
      </c>
      <c r="V765" s="5">
        <f>T765/MAX($T$14:T765)-1</f>
        <v>-1.5342307189651905E-2</v>
      </c>
      <c r="Y765" s="3" t="s">
        <v>24</v>
      </c>
      <c r="Z765" s="3">
        <v>44628</v>
      </c>
      <c r="AA765" s="3">
        <v>12865082</v>
      </c>
      <c r="AD765" s="3"/>
    </row>
    <row r="766" spans="1:30" x14ac:dyDescent="0.25">
      <c r="A766" s="3">
        <v>44629</v>
      </c>
      <c r="B766">
        <v>10861319</v>
      </c>
      <c r="C766">
        <v>13426949</v>
      </c>
      <c r="D766">
        <v>13951091</v>
      </c>
      <c r="E766">
        <v>14014512</v>
      </c>
      <c r="F766">
        <v>12079199</v>
      </c>
      <c r="G766">
        <v>13872993</v>
      </c>
      <c r="H766">
        <v>14030341</v>
      </c>
      <c r="I766">
        <v>12865082</v>
      </c>
      <c r="K766" s="5">
        <f t="shared" si="104"/>
        <v>9.1611600041625607E-3</v>
      </c>
      <c r="L766" s="5">
        <f t="shared" si="105"/>
        <v>8.3959968922628914E-3</v>
      </c>
      <c r="M766" s="5">
        <f t="shared" si="106"/>
        <v>6.7745214316152769E-3</v>
      </c>
      <c r="N766" s="5">
        <f t="shared" si="107"/>
        <v>4.2976694323137998E-3</v>
      </c>
      <c r="O766" s="5">
        <f t="shared" si="108"/>
        <v>9.1612520210671011E-3</v>
      </c>
      <c r="P766" s="5">
        <f t="shared" si="109"/>
        <v>8.3960113349206278E-3</v>
      </c>
      <c r="Q766" s="5">
        <f t="shared" si="110"/>
        <v>6.7745020569847103E-3</v>
      </c>
      <c r="R766" s="5">
        <f t="shared" si="110"/>
        <v>-7.1499105154326781E-4</v>
      </c>
      <c r="T766" s="7">
        <f t="shared" si="111"/>
        <v>131.60702244758116</v>
      </c>
      <c r="U766" s="4">
        <f t="shared" si="112"/>
        <v>6.5307652652229625E-3</v>
      </c>
      <c r="V766" s="5">
        <f>T766/MAX($T$14:T766)-1</f>
        <v>-8.9117389313114748E-3</v>
      </c>
      <c r="Y766" s="3" t="s">
        <v>24</v>
      </c>
      <c r="Z766" s="3">
        <v>44629</v>
      </c>
      <c r="AA766" s="3">
        <v>12920372</v>
      </c>
      <c r="AD766" s="3"/>
    </row>
    <row r="767" spans="1:30" x14ac:dyDescent="0.25">
      <c r="A767" s="3">
        <v>44630</v>
      </c>
      <c r="B767">
        <v>10996409</v>
      </c>
      <c r="C767">
        <v>13547291</v>
      </c>
      <c r="D767">
        <v>14143818</v>
      </c>
      <c r="E767">
        <v>14126958</v>
      </c>
      <c r="F767">
        <v>12295081</v>
      </c>
      <c r="G767">
        <v>14115177</v>
      </c>
      <c r="H767">
        <v>14285652</v>
      </c>
      <c r="I767">
        <v>12920372</v>
      </c>
      <c r="K767" s="5">
        <f t="shared" si="104"/>
        <v>1.2437715898041546E-2</v>
      </c>
      <c r="L767" s="5">
        <f t="shared" si="105"/>
        <v>8.9627211662157702E-3</v>
      </c>
      <c r="M767" s="5">
        <f t="shared" si="106"/>
        <v>1.3814475154667161E-2</v>
      </c>
      <c r="N767" s="5">
        <f t="shared" si="107"/>
        <v>8.0235401703605547E-3</v>
      </c>
      <c r="O767" s="5">
        <f t="shared" si="108"/>
        <v>1.7872211559723405E-2</v>
      </c>
      <c r="P767" s="5">
        <f t="shared" si="109"/>
        <v>1.7457227867122782E-2</v>
      </c>
      <c r="Q767" s="5">
        <f t="shared" si="110"/>
        <v>1.8197063064967489E-2</v>
      </c>
      <c r="R767" s="5">
        <f t="shared" si="110"/>
        <v>4.2976795639546594E-3</v>
      </c>
      <c r="T767" s="7">
        <f t="shared" si="111"/>
        <v>133.26959149758389</v>
      </c>
      <c r="U767" s="4">
        <f t="shared" si="112"/>
        <v>1.2632829305631671E-2</v>
      </c>
      <c r="V767" s="5">
        <f>T767/MAX($T$14:T767)-1</f>
        <v>0</v>
      </c>
      <c r="Y767" s="3" t="s">
        <v>24</v>
      </c>
      <c r="Z767" s="3">
        <v>44630</v>
      </c>
      <c r="AA767" s="3">
        <v>13127806</v>
      </c>
      <c r="AD767" s="3"/>
    </row>
    <row r="768" spans="1:30" x14ac:dyDescent="0.25">
      <c r="A768" s="3">
        <v>44631</v>
      </c>
      <c r="B768">
        <v>10990276</v>
      </c>
      <c r="C768">
        <v>13542044</v>
      </c>
      <c r="D768">
        <v>14143818</v>
      </c>
      <c r="E768">
        <v>14126958</v>
      </c>
      <c r="F768">
        <v>12283801</v>
      </c>
      <c r="G768">
        <v>14104630</v>
      </c>
      <c r="H768">
        <v>14283815</v>
      </c>
      <c r="I768">
        <v>13127806</v>
      </c>
      <c r="K768" s="5">
        <f t="shared" si="104"/>
        <v>-5.5772752723182162E-4</v>
      </c>
      <c r="L768" s="5">
        <f t="shared" si="105"/>
        <v>-3.8730990572211077E-4</v>
      </c>
      <c r="M768" s="5">
        <f t="shared" si="106"/>
        <v>0</v>
      </c>
      <c r="N768" s="5">
        <f t="shared" si="107"/>
        <v>0</v>
      </c>
      <c r="O768" s="5">
        <f t="shared" si="108"/>
        <v>-9.174400721719822E-4</v>
      </c>
      <c r="P768" s="5">
        <f t="shared" si="109"/>
        <v>-7.47209900378909E-4</v>
      </c>
      <c r="Q768" s="5">
        <f t="shared" si="110"/>
        <v>-1.2859056065483987E-4</v>
      </c>
      <c r="R768" s="5">
        <f t="shared" si="110"/>
        <v>1.6054800898921417E-2</v>
      </c>
      <c r="T768" s="7">
        <f t="shared" si="111"/>
        <v>133.49142744401107</v>
      </c>
      <c r="U768" s="4">
        <f t="shared" si="112"/>
        <v>1.6645653665952193E-3</v>
      </c>
      <c r="V768" s="5">
        <f>T768/MAX($T$14:T768)-1</f>
        <v>0</v>
      </c>
      <c r="Y768" s="3" t="s">
        <v>24</v>
      </c>
      <c r="Z768" s="3">
        <v>44631</v>
      </c>
      <c r="AA768" s="3">
        <v>13123519</v>
      </c>
      <c r="AD768" s="3"/>
    </row>
    <row r="769" spans="1:30" x14ac:dyDescent="0.25">
      <c r="A769" s="3">
        <v>44634</v>
      </c>
      <c r="B769">
        <v>11038448</v>
      </c>
      <c r="C769">
        <v>13581041</v>
      </c>
      <c r="D769">
        <v>14173370</v>
      </c>
      <c r="E769">
        <v>14137129</v>
      </c>
      <c r="F769">
        <v>12337642</v>
      </c>
      <c r="G769">
        <v>14145247</v>
      </c>
      <c r="H769">
        <v>14313660</v>
      </c>
      <c r="I769">
        <v>13123519</v>
      </c>
      <c r="K769" s="5">
        <f t="shared" si="104"/>
        <v>4.3831474296005535E-3</v>
      </c>
      <c r="L769" s="5">
        <f t="shared" si="105"/>
        <v>2.8796982198551202E-3</v>
      </c>
      <c r="M769" s="5">
        <f t="shared" si="106"/>
        <v>2.0893934014138971E-3</v>
      </c>
      <c r="N769" s="5">
        <f t="shared" si="107"/>
        <v>7.1997099446319268E-4</v>
      </c>
      <c r="O769" s="5">
        <f t="shared" si="108"/>
        <v>4.3830895664949132E-3</v>
      </c>
      <c r="P769" s="5">
        <f t="shared" si="109"/>
        <v>2.8796926966534464E-3</v>
      </c>
      <c r="Q769" s="5">
        <f t="shared" si="110"/>
        <v>2.0894277894245583E-3</v>
      </c>
      <c r="R769" s="5">
        <f t="shared" si="110"/>
        <v>-3.265587562765182E-4</v>
      </c>
      <c r="T769" s="7">
        <f t="shared" si="111"/>
        <v>133.81010254046382</v>
      </c>
      <c r="U769" s="4">
        <f t="shared" si="112"/>
        <v>2.3872326677036454E-3</v>
      </c>
      <c r="V769" s="5">
        <f>T769/MAX($T$14:T769)-1</f>
        <v>0</v>
      </c>
      <c r="Y769" s="3" t="s">
        <v>24</v>
      </c>
      <c r="Z769" s="3">
        <v>44634</v>
      </c>
      <c r="AA769" s="3">
        <v>13132968</v>
      </c>
      <c r="AD769" s="3"/>
    </row>
    <row r="770" spans="1:30" x14ac:dyDescent="0.25">
      <c r="A770" s="3">
        <v>44635</v>
      </c>
      <c r="B770">
        <v>11054530</v>
      </c>
      <c r="C770">
        <v>13592366</v>
      </c>
      <c r="D770">
        <v>14168878</v>
      </c>
      <c r="E770">
        <v>14126471</v>
      </c>
      <c r="F770">
        <v>12355617</v>
      </c>
      <c r="G770">
        <v>14157043</v>
      </c>
      <c r="H770">
        <v>14309123</v>
      </c>
      <c r="I770">
        <v>13132968</v>
      </c>
      <c r="K770" s="5">
        <f t="shared" si="104"/>
        <v>1.456907710214228E-3</v>
      </c>
      <c r="L770" s="5">
        <f t="shared" si="105"/>
        <v>8.3388305800702334E-4</v>
      </c>
      <c r="M770" s="5">
        <f t="shared" si="106"/>
        <v>-3.1693238799246348E-4</v>
      </c>
      <c r="N770" s="5">
        <f t="shared" si="107"/>
        <v>-7.5390130485475382E-4</v>
      </c>
      <c r="O770" s="5">
        <f t="shared" si="108"/>
        <v>1.4569234542549658E-3</v>
      </c>
      <c r="P770" s="5">
        <f t="shared" si="109"/>
        <v>8.3391969047985626E-4</v>
      </c>
      <c r="Q770" s="5">
        <f t="shared" si="110"/>
        <v>-3.1696994339669438E-4</v>
      </c>
      <c r="R770" s="5">
        <f t="shared" si="110"/>
        <v>7.2000505352254329E-4</v>
      </c>
      <c r="T770" s="7">
        <f t="shared" si="111"/>
        <v>133.87556637882196</v>
      </c>
      <c r="U770" s="4">
        <f t="shared" si="112"/>
        <v>4.8922941627933814E-4</v>
      </c>
      <c r="V770" s="5">
        <f>T770/MAX($T$14:T770)-1</f>
        <v>0</v>
      </c>
      <c r="Y770" s="3" t="s">
        <v>24</v>
      </c>
      <c r="Z770" s="3">
        <v>44635</v>
      </c>
      <c r="AA770" s="3">
        <v>13123067</v>
      </c>
      <c r="AD770" s="3"/>
    </row>
    <row r="771" spans="1:30" x14ac:dyDescent="0.25">
      <c r="A771" s="3">
        <v>44636</v>
      </c>
      <c r="B771">
        <v>10969228</v>
      </c>
      <c r="C771">
        <v>13476750</v>
      </c>
      <c r="D771">
        <v>14057206</v>
      </c>
      <c r="E771">
        <v>14014197</v>
      </c>
      <c r="F771">
        <v>12260275</v>
      </c>
      <c r="G771">
        <v>14036624</v>
      </c>
      <c r="H771">
        <v>14196346</v>
      </c>
      <c r="I771">
        <v>13123067</v>
      </c>
      <c r="K771" s="5">
        <f t="shared" si="104"/>
        <v>-7.7164746036240128E-3</v>
      </c>
      <c r="L771" s="5">
        <f t="shared" si="105"/>
        <v>-8.5059510610587807E-3</v>
      </c>
      <c r="M771" s="5">
        <f t="shared" si="106"/>
        <v>-7.8814991561082515E-3</v>
      </c>
      <c r="N771" s="5">
        <f t="shared" si="107"/>
        <v>-7.9477740760590665E-3</v>
      </c>
      <c r="O771" s="5">
        <f t="shared" si="108"/>
        <v>-7.7164904027050563E-3</v>
      </c>
      <c r="P771" s="5">
        <f t="shared" si="109"/>
        <v>-8.5059429430284217E-3</v>
      </c>
      <c r="Q771" s="5">
        <f t="shared" si="110"/>
        <v>-7.881475335700161E-3</v>
      </c>
      <c r="R771" s="5">
        <f t="shared" si="110"/>
        <v>-7.5390422027987736E-4</v>
      </c>
      <c r="T771" s="7">
        <f t="shared" si="111"/>
        <v>132.9232172382751</v>
      </c>
      <c r="U771" s="4">
        <f t="shared" si="112"/>
        <v>-7.1136889748204535E-3</v>
      </c>
      <c r="V771" s="5">
        <f>T771/MAX($T$14:T771)-1</f>
        <v>-7.1136889748203425E-3</v>
      </c>
      <c r="Y771" s="3" t="s">
        <v>24</v>
      </c>
      <c r="Z771" s="3">
        <v>44636</v>
      </c>
      <c r="AA771" s="3">
        <v>13018767</v>
      </c>
      <c r="AD771" s="3"/>
    </row>
    <row r="772" spans="1:30" x14ac:dyDescent="0.25">
      <c r="A772" s="3">
        <v>44637</v>
      </c>
      <c r="B772">
        <v>11063796</v>
      </c>
      <c r="C772">
        <v>13481609</v>
      </c>
      <c r="D772">
        <v>13978773</v>
      </c>
      <c r="E772">
        <v>13933151</v>
      </c>
      <c r="F772">
        <v>12370970</v>
      </c>
      <c r="G772">
        <v>14149313</v>
      </c>
      <c r="H772">
        <v>14249144</v>
      </c>
      <c r="I772">
        <v>13018767</v>
      </c>
      <c r="K772" s="5">
        <f t="shared" si="104"/>
        <v>8.6212083475700751E-3</v>
      </c>
      <c r="L772" s="5">
        <f t="shared" si="105"/>
        <v>3.6054686775366385E-4</v>
      </c>
      <c r="M772" s="5">
        <f t="shared" si="106"/>
        <v>-5.5795582706833491E-3</v>
      </c>
      <c r="N772" s="5">
        <f t="shared" si="107"/>
        <v>-5.7831354875345076E-3</v>
      </c>
      <c r="O772" s="5">
        <f t="shared" si="108"/>
        <v>9.0287534333446384E-3</v>
      </c>
      <c r="P772" s="5">
        <f t="shared" si="109"/>
        <v>8.0282124818618072E-3</v>
      </c>
      <c r="Q772" s="5">
        <f t="shared" si="110"/>
        <v>3.7191260342626098E-3</v>
      </c>
      <c r="R772" s="5">
        <f t="shared" si="110"/>
        <v>-7.9478371938510595E-3</v>
      </c>
      <c r="T772" s="7">
        <f t="shared" si="111"/>
        <v>133.09680359858771</v>
      </c>
      <c r="U772" s="4">
        <f t="shared" si="112"/>
        <v>1.3059145265904848E-3</v>
      </c>
      <c r="V772" s="5">
        <f>T772/MAX($T$14:T772)-1</f>
        <v>-5.8170643179996651E-3</v>
      </c>
      <c r="Y772" s="3" t="s">
        <v>24</v>
      </c>
      <c r="Z772" s="3">
        <v>44637</v>
      </c>
      <c r="AA772" s="3">
        <v>13075262</v>
      </c>
      <c r="AD772" s="3"/>
    </row>
    <row r="773" spans="1:30" x14ac:dyDescent="0.25">
      <c r="A773" s="3">
        <v>44641</v>
      </c>
      <c r="B773">
        <v>11075329</v>
      </c>
      <c r="C773">
        <v>13475296</v>
      </c>
      <c r="D773">
        <v>13994949</v>
      </c>
      <c r="E773">
        <v>13926168</v>
      </c>
      <c r="F773">
        <v>12383866</v>
      </c>
      <c r="G773">
        <v>14142687</v>
      </c>
      <c r="H773">
        <v>14265633</v>
      </c>
      <c r="I773">
        <v>13075262</v>
      </c>
      <c r="K773" s="5">
        <f t="shared" si="104"/>
        <v>1.042408952587337E-3</v>
      </c>
      <c r="L773" s="5">
        <f t="shared" si="105"/>
        <v>-4.6826754877704602E-4</v>
      </c>
      <c r="M773" s="5">
        <f t="shared" si="106"/>
        <v>1.1571831089896012E-3</v>
      </c>
      <c r="N773" s="5">
        <f t="shared" si="107"/>
        <v>-5.0117880729205755E-4</v>
      </c>
      <c r="O773" s="5">
        <f t="shared" si="108"/>
        <v>1.0424404876900883E-3</v>
      </c>
      <c r="P773" s="5">
        <f t="shared" si="109"/>
        <v>-4.682912873579248E-4</v>
      </c>
      <c r="Q773" s="5">
        <f t="shared" si="110"/>
        <v>1.1571923197633005E-3</v>
      </c>
      <c r="R773" s="5">
        <f t="shared" si="110"/>
        <v>4.3395046550875893E-3</v>
      </c>
      <c r="T773" s="7">
        <f t="shared" si="111"/>
        <v>133.2182709338901</v>
      </c>
      <c r="U773" s="4">
        <f t="shared" si="112"/>
        <v>9.12623985086361E-4</v>
      </c>
      <c r="V773" s="5">
        <f>T773/MAX($T$14:T773)-1</f>
        <v>-4.9097491253328185E-3</v>
      </c>
      <c r="Y773" s="3" t="s">
        <v>24</v>
      </c>
      <c r="Z773" s="3">
        <v>44641</v>
      </c>
      <c r="AA773" s="3">
        <v>13068710</v>
      </c>
      <c r="AD773" s="3"/>
    </row>
    <row r="774" spans="1:30" x14ac:dyDescent="0.25">
      <c r="A774" s="3">
        <v>44642</v>
      </c>
      <c r="B774">
        <v>11043206</v>
      </c>
      <c r="C774">
        <v>13505462</v>
      </c>
      <c r="D774">
        <v>14005417</v>
      </c>
      <c r="E774">
        <v>13939460</v>
      </c>
      <c r="F774">
        <v>12347948</v>
      </c>
      <c r="G774">
        <v>14174348</v>
      </c>
      <c r="H774">
        <v>14276303</v>
      </c>
      <c r="I774">
        <v>13068710</v>
      </c>
      <c r="K774" s="5">
        <f t="shared" si="104"/>
        <v>-2.9004104528181918E-3</v>
      </c>
      <c r="L774" s="5">
        <f t="shared" si="105"/>
        <v>2.2386150181783471E-3</v>
      </c>
      <c r="M774" s="5">
        <f t="shared" si="106"/>
        <v>7.479841477093796E-4</v>
      </c>
      <c r="N774" s="5">
        <f t="shared" si="107"/>
        <v>9.5446213200922614E-4</v>
      </c>
      <c r="O774" s="5">
        <f t="shared" si="108"/>
        <v>-2.9003866805406009E-3</v>
      </c>
      <c r="P774" s="5">
        <f t="shared" si="109"/>
        <v>2.2386834976975134E-3</v>
      </c>
      <c r="Q774" s="5">
        <f t="shared" si="110"/>
        <v>7.4795138778638304E-4</v>
      </c>
      <c r="R774" s="5">
        <f t="shared" si="110"/>
        <v>-5.0109894547423206E-4</v>
      </c>
      <c r="T774" s="7">
        <f t="shared" si="111"/>
        <v>133.22869193487486</v>
      </c>
      <c r="U774" s="4">
        <f t="shared" si="112"/>
        <v>7.8225013068478066E-5</v>
      </c>
      <c r="V774" s="5">
        <f>T774/MAX($T$14:T774)-1</f>
        <v>-4.8319081774538253E-3</v>
      </c>
      <c r="Y774" s="3" t="s">
        <v>24</v>
      </c>
      <c r="Z774" s="3">
        <v>44642</v>
      </c>
      <c r="AA774" s="3">
        <v>13081182</v>
      </c>
      <c r="AD774" s="3"/>
    </row>
    <row r="775" spans="1:30" x14ac:dyDescent="0.25">
      <c r="A775" s="3">
        <v>44643</v>
      </c>
      <c r="B775">
        <v>11097016</v>
      </c>
      <c r="C775">
        <v>13569599</v>
      </c>
      <c r="D775">
        <v>14068277</v>
      </c>
      <c r="E775">
        <v>13959820</v>
      </c>
      <c r="F775">
        <v>12408116</v>
      </c>
      <c r="G775">
        <v>14241661</v>
      </c>
      <c r="H775">
        <v>14340379</v>
      </c>
      <c r="I775">
        <v>13081182</v>
      </c>
      <c r="K775" s="5">
        <f t="shared" si="104"/>
        <v>4.8726791839253103E-3</v>
      </c>
      <c r="L775" s="5">
        <f t="shared" si="105"/>
        <v>4.7489674918193003E-3</v>
      </c>
      <c r="M775" s="5">
        <f t="shared" si="106"/>
        <v>4.4882633626688317E-3</v>
      </c>
      <c r="N775" s="5">
        <f t="shared" si="107"/>
        <v>1.4606017736698007E-3</v>
      </c>
      <c r="O775" s="5">
        <f t="shared" si="108"/>
        <v>4.8727124539236222E-3</v>
      </c>
      <c r="P775" s="5">
        <f t="shared" si="109"/>
        <v>4.7489309561188353E-3</v>
      </c>
      <c r="Q775" s="5">
        <f t="shared" si="110"/>
        <v>4.4882768318941224E-3</v>
      </c>
      <c r="R775" s="5">
        <f t="shared" si="110"/>
        <v>9.5434055847909427E-4</v>
      </c>
      <c r="T775" s="7">
        <f t="shared" si="111"/>
        <v>133.73887077023556</v>
      </c>
      <c r="U775" s="4">
        <f t="shared" si="112"/>
        <v>3.8293465765623647E-3</v>
      </c>
      <c r="V775" s="5">
        <f>T775/MAX($T$14:T775)-1</f>
        <v>-1.0210646519290822E-3</v>
      </c>
      <c r="Y775" s="3" t="s">
        <v>24</v>
      </c>
      <c r="Z775" s="3">
        <v>44643</v>
      </c>
      <c r="AA775" s="3">
        <v>13100289</v>
      </c>
      <c r="AD775" s="3"/>
    </row>
    <row r="776" spans="1:30" x14ac:dyDescent="0.25">
      <c r="A776" s="3">
        <v>44644</v>
      </c>
      <c r="B776">
        <v>11087192</v>
      </c>
      <c r="C776">
        <v>13514964</v>
      </c>
      <c r="D776">
        <v>14117388</v>
      </c>
      <c r="E776">
        <v>13990092</v>
      </c>
      <c r="F776">
        <v>12436049</v>
      </c>
      <c r="G776">
        <v>14245601</v>
      </c>
      <c r="H776">
        <v>14390441</v>
      </c>
      <c r="I776">
        <v>13100289</v>
      </c>
      <c r="K776" s="5">
        <f t="shared" si="104"/>
        <v>-8.8528303464641134E-4</v>
      </c>
      <c r="L776" s="5">
        <f t="shared" si="105"/>
        <v>-4.0262796269808776E-3</v>
      </c>
      <c r="M776" s="5">
        <f t="shared" si="106"/>
        <v>3.4909036835142349E-3</v>
      </c>
      <c r="N776" s="5">
        <f t="shared" si="107"/>
        <v>2.1685093360803709E-3</v>
      </c>
      <c r="O776" s="5">
        <f t="shared" si="108"/>
        <v>2.2511878515643069E-3</v>
      </c>
      <c r="P776" s="5">
        <f t="shared" si="109"/>
        <v>2.7665312353675198E-4</v>
      </c>
      <c r="Q776" s="5">
        <f t="shared" si="110"/>
        <v>3.4909816539716587E-3</v>
      </c>
      <c r="R776" s="5">
        <f t="shared" si="110"/>
        <v>1.4606478221921293E-3</v>
      </c>
      <c r="T776" s="7">
        <f t="shared" si="111"/>
        <v>133.87640984454694</v>
      </c>
      <c r="U776" s="4">
        <f t="shared" si="112"/>
        <v>1.0284151011540205E-3</v>
      </c>
      <c r="V776" s="5">
        <f>T776/MAX($T$14:T776)-1</f>
        <v>0</v>
      </c>
      <c r="Y776" s="3" t="s">
        <v>24</v>
      </c>
      <c r="Z776" s="3">
        <v>44644</v>
      </c>
      <c r="AA776" s="3">
        <v>13128698</v>
      </c>
      <c r="AD776" s="3"/>
    </row>
    <row r="777" spans="1:30" x14ac:dyDescent="0.25">
      <c r="A777" s="3">
        <v>44645</v>
      </c>
      <c r="B777">
        <v>11065709</v>
      </c>
      <c r="C777">
        <v>13493057</v>
      </c>
      <c r="D777">
        <v>14071091</v>
      </c>
      <c r="E777">
        <v>13990092</v>
      </c>
      <c r="F777">
        <v>12412699</v>
      </c>
      <c r="G777">
        <v>14224185</v>
      </c>
      <c r="H777">
        <v>14343248</v>
      </c>
      <c r="I777">
        <v>13128698</v>
      </c>
      <c r="K777" s="5">
        <f t="shared" si="104"/>
        <v>-1.9376411989617814E-3</v>
      </c>
      <c r="L777" s="5">
        <f t="shared" si="105"/>
        <v>-1.6209440143533094E-3</v>
      </c>
      <c r="M777" s="5">
        <f t="shared" si="106"/>
        <v>-3.2794310108923419E-3</v>
      </c>
      <c r="N777" s="5">
        <f t="shared" si="107"/>
        <v>0</v>
      </c>
      <c r="O777" s="5">
        <f t="shared" si="108"/>
        <v>-1.8776059824144875E-3</v>
      </c>
      <c r="P777" s="5">
        <f t="shared" si="109"/>
        <v>-1.5033412770720789E-3</v>
      </c>
      <c r="Q777" s="5">
        <f t="shared" si="110"/>
        <v>-3.2794686417184638E-3</v>
      </c>
      <c r="R777" s="5">
        <f t="shared" si="110"/>
        <v>2.1685781130478254E-3</v>
      </c>
      <c r="T777" s="7">
        <f t="shared" si="111"/>
        <v>133.68680982214215</v>
      </c>
      <c r="U777" s="4">
        <f t="shared" si="112"/>
        <v>-1.4162317515455797E-3</v>
      </c>
      <c r="V777" s="5">
        <f>T777/MAX($T$14:T777)-1</f>
        <v>-1.4162317515457046E-3</v>
      </c>
      <c r="Y777" s="3" t="s">
        <v>24</v>
      </c>
      <c r="Z777" s="3">
        <v>44645</v>
      </c>
      <c r="AA777" s="3">
        <v>13128698</v>
      </c>
      <c r="AD777" s="3"/>
    </row>
    <row r="778" spans="1:30" x14ac:dyDescent="0.25">
      <c r="A778" s="3">
        <v>44648</v>
      </c>
      <c r="B778">
        <v>10998515</v>
      </c>
      <c r="C778">
        <v>13402365</v>
      </c>
      <c r="D778">
        <v>13980683</v>
      </c>
      <c r="E778">
        <v>13990092</v>
      </c>
      <c r="F778">
        <v>12337326</v>
      </c>
      <c r="G778">
        <v>14128579</v>
      </c>
      <c r="H778">
        <v>14251091</v>
      </c>
      <c r="I778">
        <v>13128698</v>
      </c>
      <c r="K778" s="5">
        <f t="shared" si="104"/>
        <v>-6.0722724589992172E-3</v>
      </c>
      <c r="L778" s="5">
        <f t="shared" si="105"/>
        <v>-6.7213827081586963E-3</v>
      </c>
      <c r="M778" s="5">
        <f t="shared" si="106"/>
        <v>-6.4250881470384602E-3</v>
      </c>
      <c r="N778" s="5">
        <f t="shared" si="107"/>
        <v>0</v>
      </c>
      <c r="O778" s="5">
        <f t="shared" si="108"/>
        <v>-6.0722490733079448E-3</v>
      </c>
      <c r="P778" s="5">
        <f t="shared" si="109"/>
        <v>-6.7213692735295094E-3</v>
      </c>
      <c r="Q778" s="5">
        <f t="shared" si="110"/>
        <v>-6.4251137538722247E-3</v>
      </c>
      <c r="R778" s="5">
        <f t="shared" si="110"/>
        <v>0</v>
      </c>
      <c r="T778" s="7">
        <f t="shared" si="111"/>
        <v>133.04448688891267</v>
      </c>
      <c r="U778" s="4">
        <f t="shared" si="112"/>
        <v>-4.8046844268632566E-3</v>
      </c>
      <c r="V778" s="5">
        <f>T778/MAX($T$14:T778)-1</f>
        <v>-6.2141116317674383E-3</v>
      </c>
      <c r="Y778" s="3" t="s">
        <v>24</v>
      </c>
      <c r="Z778" s="3">
        <v>44648</v>
      </c>
      <c r="AA778" s="3">
        <v>13128698</v>
      </c>
      <c r="AD778" s="3"/>
    </row>
    <row r="779" spans="1:30" x14ac:dyDescent="0.25">
      <c r="A779" s="3">
        <v>44649</v>
      </c>
      <c r="B779">
        <v>10982547</v>
      </c>
      <c r="C779">
        <v>13383905</v>
      </c>
      <c r="D779">
        <v>13961591</v>
      </c>
      <c r="E779">
        <v>13990092</v>
      </c>
      <c r="F779">
        <v>12319414</v>
      </c>
      <c r="G779">
        <v>14109119</v>
      </c>
      <c r="H779">
        <v>14231630</v>
      </c>
      <c r="I779">
        <v>13128698</v>
      </c>
      <c r="K779" s="5">
        <f t="shared" si="104"/>
        <v>-1.4518323610051009E-3</v>
      </c>
      <c r="L779" s="5">
        <f t="shared" si="105"/>
        <v>-1.3773688449761901E-3</v>
      </c>
      <c r="M779" s="5">
        <f t="shared" si="106"/>
        <v>-1.365598519042277E-3</v>
      </c>
      <c r="N779" s="5">
        <f t="shared" si="107"/>
        <v>0</v>
      </c>
      <c r="O779" s="5">
        <f t="shared" si="108"/>
        <v>-1.4518543159189878E-3</v>
      </c>
      <c r="P779" s="5">
        <f t="shared" si="109"/>
        <v>-1.3773501213392159E-3</v>
      </c>
      <c r="Q779" s="5">
        <f t="shared" si="110"/>
        <v>-1.3655796598309733E-3</v>
      </c>
      <c r="R779" s="5">
        <f t="shared" si="110"/>
        <v>0</v>
      </c>
      <c r="T779" s="7">
        <f t="shared" si="111"/>
        <v>132.90496340455962</v>
      </c>
      <c r="U779" s="4">
        <f t="shared" si="112"/>
        <v>-1.0486979777640931E-3</v>
      </c>
      <c r="V779" s="5">
        <f>T779/MAX($T$14:T779)-1</f>
        <v>-7.2562928832295981E-3</v>
      </c>
      <c r="Y779" s="3" t="s">
        <v>24</v>
      </c>
      <c r="Z779" s="3">
        <v>44649</v>
      </c>
      <c r="AA779" s="3">
        <v>13128698</v>
      </c>
      <c r="AD779" s="3"/>
    </row>
    <row r="780" spans="1:30" x14ac:dyDescent="0.25">
      <c r="A780" s="3">
        <v>44650</v>
      </c>
      <c r="B780">
        <v>10964004</v>
      </c>
      <c r="C780">
        <v>13353037</v>
      </c>
      <c r="D780">
        <v>13935744</v>
      </c>
      <c r="E780">
        <v>13971576</v>
      </c>
      <c r="F780">
        <v>12298615</v>
      </c>
      <c r="G780">
        <v>14076578</v>
      </c>
      <c r="H780">
        <v>14205283</v>
      </c>
      <c r="I780">
        <v>13128698</v>
      </c>
      <c r="K780" s="5">
        <f t="shared" si="104"/>
        <v>-1.6884061593362976E-3</v>
      </c>
      <c r="L780" s="5">
        <f t="shared" si="105"/>
        <v>-2.3063522940427461E-3</v>
      </c>
      <c r="M780" s="5">
        <f t="shared" si="106"/>
        <v>-1.8512933089073202E-3</v>
      </c>
      <c r="N780" s="5">
        <f t="shared" si="107"/>
        <v>-1.3235080941569333E-3</v>
      </c>
      <c r="O780" s="5">
        <f t="shared" si="108"/>
        <v>-1.6883108238752165E-3</v>
      </c>
      <c r="P780" s="5">
        <f t="shared" si="109"/>
        <v>-2.3063807173219208E-3</v>
      </c>
      <c r="Q780" s="5">
        <f t="shared" si="110"/>
        <v>-1.8512988322489932E-3</v>
      </c>
      <c r="R780" s="5">
        <f t="shared" si="110"/>
        <v>0</v>
      </c>
      <c r="T780" s="7">
        <f t="shared" si="111"/>
        <v>132.68873450118542</v>
      </c>
      <c r="U780" s="4">
        <f t="shared" si="112"/>
        <v>-1.6269437787361785E-3</v>
      </c>
      <c r="V780" s="5">
        <f>T780/MAX($T$14:T780)-1</f>
        <v>-8.8714310814026476E-3</v>
      </c>
      <c r="Y780" s="3" t="s">
        <v>24</v>
      </c>
      <c r="Z780" s="3">
        <v>44650</v>
      </c>
      <c r="AA780" s="3">
        <v>13111322</v>
      </c>
      <c r="AD780" s="3"/>
    </row>
    <row r="781" spans="1:30" x14ac:dyDescent="0.25">
      <c r="A781" s="3">
        <v>44651</v>
      </c>
      <c r="B781">
        <v>10969234</v>
      </c>
      <c r="C781">
        <v>13305727</v>
      </c>
      <c r="D781">
        <v>13942071</v>
      </c>
      <c r="E781">
        <v>13978962</v>
      </c>
      <c r="F781">
        <v>12307848</v>
      </c>
      <c r="G781">
        <v>14093078</v>
      </c>
      <c r="H781">
        <v>14211733</v>
      </c>
      <c r="I781">
        <v>13111322</v>
      </c>
      <c r="K781" s="5">
        <f t="shared" si="104"/>
        <v>4.7701551367551609E-4</v>
      </c>
      <c r="L781" s="5">
        <f t="shared" si="105"/>
        <v>-3.5430142221578587E-3</v>
      </c>
      <c r="M781" s="5">
        <f t="shared" si="106"/>
        <v>4.5401235843600674E-4</v>
      </c>
      <c r="N781" s="5">
        <f t="shared" si="107"/>
        <v>5.286447284114093E-4</v>
      </c>
      <c r="O781" s="5">
        <f t="shared" si="108"/>
        <v>7.5073494047916967E-4</v>
      </c>
      <c r="P781" s="5">
        <f t="shared" si="109"/>
        <v>1.1721598814711243E-3</v>
      </c>
      <c r="Q781" s="5">
        <f t="shared" si="110"/>
        <v>4.5405642393747669E-4</v>
      </c>
      <c r="R781" s="5">
        <f t="shared" si="110"/>
        <v>-1.3235128113998629E-3</v>
      </c>
      <c r="T781" s="7">
        <f t="shared" si="111"/>
        <v>132.67165243236525</v>
      </c>
      <c r="U781" s="4">
        <f t="shared" si="112"/>
        <v>-1.2873789839337735E-4</v>
      </c>
      <c r="V781" s="5">
        <f>T781/MAX($T$14:T781)-1</f>
        <v>-8.9990268904029946E-3</v>
      </c>
      <c r="Y781" s="3" t="s">
        <v>24</v>
      </c>
      <c r="Z781" s="3">
        <v>44651</v>
      </c>
      <c r="AA781" s="3">
        <v>13118252</v>
      </c>
      <c r="AD781" s="3"/>
    </row>
    <row r="782" spans="1:30" x14ac:dyDescent="0.25">
      <c r="A782" s="3">
        <v>44652</v>
      </c>
      <c r="B782">
        <v>10991378</v>
      </c>
      <c r="C782">
        <v>13333137</v>
      </c>
      <c r="D782">
        <v>13941851</v>
      </c>
      <c r="E782">
        <v>13985164</v>
      </c>
      <c r="F782">
        <v>12335515</v>
      </c>
      <c r="G782">
        <v>14122110</v>
      </c>
      <c r="H782">
        <v>14211508</v>
      </c>
      <c r="I782">
        <v>13118252</v>
      </c>
      <c r="K782" s="5">
        <f t="shared" si="104"/>
        <v>2.0187371333313386E-3</v>
      </c>
      <c r="L782" s="5">
        <f t="shared" si="105"/>
        <v>2.0600152099918834E-3</v>
      </c>
      <c r="M782" s="5">
        <f t="shared" si="106"/>
        <v>-1.577957822762599E-5</v>
      </c>
      <c r="N782" s="5">
        <f t="shared" si="107"/>
        <v>4.4366670429463184E-4</v>
      </c>
      <c r="O782" s="5">
        <f t="shared" si="108"/>
        <v>2.2479153138712515E-3</v>
      </c>
      <c r="P782" s="5">
        <f t="shared" si="109"/>
        <v>2.0600184005226119E-3</v>
      </c>
      <c r="Q782" s="5">
        <f t="shared" si="110"/>
        <v>-1.5831988962933252E-5</v>
      </c>
      <c r="R782" s="5">
        <f t="shared" si="110"/>
        <v>5.2855082042824186E-4</v>
      </c>
      <c r="T782" s="7">
        <f t="shared" si="111"/>
        <v>132.82633583791306</v>
      </c>
      <c r="U782" s="4">
        <f t="shared" si="112"/>
        <v>1.165911501906175E-3</v>
      </c>
      <c r="V782" s="5">
        <f>T782/MAX($T$14:T782)-1</f>
        <v>-7.8436074574541603E-3</v>
      </c>
      <c r="Y782" s="3" t="s">
        <v>24</v>
      </c>
      <c r="Z782" s="3">
        <v>44652</v>
      </c>
      <c r="AA782" s="3">
        <v>13124073</v>
      </c>
      <c r="AD782" s="3"/>
    </row>
    <row r="783" spans="1:30" x14ac:dyDescent="0.25">
      <c r="A783" s="3">
        <v>44655</v>
      </c>
      <c r="B783">
        <v>11086094</v>
      </c>
      <c r="C783">
        <v>13404132</v>
      </c>
      <c r="D783">
        <v>14044086</v>
      </c>
      <c r="E783">
        <v>14140308</v>
      </c>
      <c r="F783">
        <v>12441814</v>
      </c>
      <c r="G783">
        <v>14197305</v>
      </c>
      <c r="H783">
        <v>14315721</v>
      </c>
      <c r="I783">
        <v>13124073</v>
      </c>
      <c r="K783" s="5">
        <f t="shared" si="104"/>
        <v>8.6172998508466936E-3</v>
      </c>
      <c r="L783" s="5">
        <f t="shared" si="105"/>
        <v>5.3247034062575693E-3</v>
      </c>
      <c r="M783" s="5">
        <f t="shared" si="106"/>
        <v>7.3329574387217544E-3</v>
      </c>
      <c r="N783" s="5">
        <f t="shared" si="107"/>
        <v>1.1093470194557531E-2</v>
      </c>
      <c r="O783" s="5">
        <f t="shared" si="108"/>
        <v>8.6173135049489868E-3</v>
      </c>
      <c r="P783" s="5">
        <f t="shared" si="109"/>
        <v>5.3246292515778393E-3</v>
      </c>
      <c r="Q783" s="5">
        <f t="shared" si="110"/>
        <v>7.3330008328462704E-3</v>
      </c>
      <c r="R783" s="5">
        <f t="shared" si="110"/>
        <v>4.4373289977972519E-4</v>
      </c>
      <c r="T783" s="7">
        <f t="shared" si="111"/>
        <v>133.72435987407502</v>
      </c>
      <c r="U783" s="4">
        <f t="shared" si="112"/>
        <v>6.7608884224420462E-3</v>
      </c>
      <c r="V783" s="5">
        <f>T783/MAX($T$14:T783)-1</f>
        <v>-1.135748789861335E-3</v>
      </c>
      <c r="Y783" s="3" t="s">
        <v>24</v>
      </c>
      <c r="Z783" s="3">
        <v>44655</v>
      </c>
      <c r="AA783" s="3">
        <v>13269664</v>
      </c>
      <c r="AD783" s="3"/>
    </row>
    <row r="784" spans="1:30" x14ac:dyDescent="0.25">
      <c r="A784" s="3">
        <v>44656</v>
      </c>
      <c r="B784">
        <v>11083298</v>
      </c>
      <c r="C784">
        <v>13399318</v>
      </c>
      <c r="D784">
        <v>14056024</v>
      </c>
      <c r="E784">
        <v>14132418</v>
      </c>
      <c r="F784">
        <v>12438676</v>
      </c>
      <c r="G784">
        <v>14192206</v>
      </c>
      <c r="H784">
        <v>14327890</v>
      </c>
      <c r="I784">
        <v>13269664</v>
      </c>
      <c r="K784" s="5">
        <f t="shared" ref="K784:K847" si="113">B784/B783-1</f>
        <v>-2.5220785607626972E-4</v>
      </c>
      <c r="L784" s="5">
        <f t="shared" ref="L784:L847" si="114">C784/C783-1</f>
        <v>-3.5914298665518096E-4</v>
      </c>
      <c r="M784" s="5">
        <f t="shared" ref="M784:M847" si="115">D784/D783-1</f>
        <v>8.5003751757151136E-4</v>
      </c>
      <c r="N784" s="5">
        <f t="shared" ref="N784:N847" si="116">E784/E783-1</f>
        <v>-5.5797935943124877E-4</v>
      </c>
      <c r="O784" s="5">
        <f t="shared" ref="O784:O847" si="117">F784/F783-1</f>
        <v>-2.5221402602548793E-4</v>
      </c>
      <c r="P784" s="5">
        <f t="shared" ref="P784:P847" si="118">G784/G783-1</f>
        <v>-3.5915267017228025E-4</v>
      </c>
      <c r="Q784" s="5">
        <f t="shared" ref="Q784:R847" si="119">H784/H783-1</f>
        <v>8.5004450701431367E-4</v>
      </c>
      <c r="R784" s="5">
        <f t="shared" si="119"/>
        <v>1.1093431132240816E-2</v>
      </c>
      <c r="T784" s="7">
        <f t="shared" si="111"/>
        <v>133.9084450996468</v>
      </c>
      <c r="U784" s="4">
        <f t="shared" si="112"/>
        <v>1.3766020323082717E-3</v>
      </c>
      <c r="V784" s="5">
        <f>T784/MAX($T$14:T784)-1</f>
        <v>0</v>
      </c>
      <c r="Y784" s="3" t="s">
        <v>24</v>
      </c>
      <c r="Z784" s="3">
        <v>44656</v>
      </c>
      <c r="AA784" s="3">
        <v>13262260</v>
      </c>
      <c r="AD784" s="3"/>
    </row>
    <row r="785" spans="1:30" x14ac:dyDescent="0.25">
      <c r="A785" s="3">
        <v>44657</v>
      </c>
      <c r="B785">
        <v>11134113</v>
      </c>
      <c r="C785">
        <v>13380750</v>
      </c>
      <c r="D785">
        <v>14100755</v>
      </c>
      <c r="E785">
        <v>14132418</v>
      </c>
      <c r="F785">
        <v>12495705</v>
      </c>
      <c r="G785">
        <v>14172540</v>
      </c>
      <c r="H785">
        <v>14373485</v>
      </c>
      <c r="I785">
        <v>13262260</v>
      </c>
      <c r="K785" s="5">
        <f t="shared" si="113"/>
        <v>4.5848266463646148E-3</v>
      </c>
      <c r="L785" s="5">
        <f t="shared" si="114"/>
        <v>-1.3857421698626471E-3</v>
      </c>
      <c r="M785" s="5">
        <f t="shared" si="115"/>
        <v>3.1823366266305886E-3</v>
      </c>
      <c r="N785" s="5">
        <f t="shared" si="116"/>
        <v>0</v>
      </c>
      <c r="O785" s="5">
        <f t="shared" si="117"/>
        <v>4.5848127244410009E-3</v>
      </c>
      <c r="P785" s="5">
        <f t="shared" si="118"/>
        <v>-1.3856901457038884E-3</v>
      </c>
      <c r="Q785" s="5">
        <f t="shared" si="119"/>
        <v>3.1822550284794637E-3</v>
      </c>
      <c r="R785" s="5">
        <f t="shared" si="119"/>
        <v>-5.5796439156263755E-4</v>
      </c>
      <c r="T785" s="7">
        <f t="shared" si="111"/>
        <v>134.11273639793774</v>
      </c>
      <c r="U785" s="4">
        <f t="shared" si="112"/>
        <v>1.5256042898483119E-3</v>
      </c>
      <c r="V785" s="5">
        <f>T785/MAX($T$14:T785)-1</f>
        <v>0</v>
      </c>
      <c r="Y785" s="3" t="s">
        <v>24</v>
      </c>
      <c r="Z785" s="3">
        <v>44657</v>
      </c>
      <c r="AA785" s="3">
        <v>13262260</v>
      </c>
      <c r="AD785" s="3"/>
    </row>
    <row r="786" spans="1:30" x14ac:dyDescent="0.25">
      <c r="A786" s="3">
        <v>44658</v>
      </c>
      <c r="B786">
        <v>11178982</v>
      </c>
      <c r="C786">
        <v>13346649</v>
      </c>
      <c r="D786">
        <v>14100755</v>
      </c>
      <c r="E786">
        <v>14132418</v>
      </c>
      <c r="F786">
        <v>12503192</v>
      </c>
      <c r="G786">
        <v>14186249</v>
      </c>
      <c r="H786">
        <v>14346258</v>
      </c>
      <c r="I786">
        <v>13262260</v>
      </c>
      <c r="K786" s="5">
        <f t="shared" si="113"/>
        <v>4.0298674892198516E-3</v>
      </c>
      <c r="L786" s="5">
        <f t="shared" si="114"/>
        <v>-2.5485118547167174E-3</v>
      </c>
      <c r="M786" s="5">
        <f t="shared" si="115"/>
        <v>0</v>
      </c>
      <c r="N786" s="5">
        <f t="shared" si="116"/>
        <v>0</v>
      </c>
      <c r="O786" s="5">
        <f t="shared" si="117"/>
        <v>5.991658733941474E-4</v>
      </c>
      <c r="P786" s="5">
        <f t="shared" si="118"/>
        <v>9.6729308931209346E-4</v>
      </c>
      <c r="Q786" s="5">
        <f t="shared" si="119"/>
        <v>-1.8942518115822038E-3</v>
      </c>
      <c r="R786" s="5">
        <f t="shared" si="119"/>
        <v>0</v>
      </c>
      <c r="T786" s="7">
        <f t="shared" si="111"/>
        <v>134.13207483066114</v>
      </c>
      <c r="U786" s="4">
        <f t="shared" si="112"/>
        <v>1.4419534820339641E-4</v>
      </c>
      <c r="V786" s="5">
        <f>T786/MAX($T$14:T786)-1</f>
        <v>0</v>
      </c>
      <c r="Y786" s="3" t="s">
        <v>24</v>
      </c>
      <c r="Z786" s="3">
        <v>44658</v>
      </c>
      <c r="AA786" s="3">
        <v>13262260</v>
      </c>
      <c r="AD786" s="3"/>
    </row>
    <row r="787" spans="1:30" x14ac:dyDescent="0.25">
      <c r="A787" s="3">
        <v>44659</v>
      </c>
      <c r="B787">
        <v>11143902</v>
      </c>
      <c r="C787">
        <v>13331670</v>
      </c>
      <c r="D787">
        <v>14084929</v>
      </c>
      <c r="E787">
        <v>14107335</v>
      </c>
      <c r="F787">
        <v>12465788</v>
      </c>
      <c r="G787">
        <v>14168753</v>
      </c>
      <c r="H787">
        <v>14331495</v>
      </c>
      <c r="I787">
        <v>13262260</v>
      </c>
      <c r="K787" s="5">
        <f t="shared" si="113"/>
        <v>-3.138031709864153E-3</v>
      </c>
      <c r="L787" s="5">
        <f t="shared" si="114"/>
        <v>-1.1223041828701819E-3</v>
      </c>
      <c r="M787" s="5">
        <f t="shared" si="115"/>
        <v>-1.1223512499862753E-3</v>
      </c>
      <c r="N787" s="5">
        <f t="shared" si="116"/>
        <v>-1.7748555130481236E-3</v>
      </c>
      <c r="O787" s="5">
        <f t="shared" si="117"/>
        <v>-2.9915560762403537E-3</v>
      </c>
      <c r="P787" s="5">
        <f t="shared" si="118"/>
        <v>-1.2333069862230372E-3</v>
      </c>
      <c r="Q787" s="5">
        <f t="shared" si="119"/>
        <v>-1.0290488293184241E-3</v>
      </c>
      <c r="R787" s="5">
        <f t="shared" si="119"/>
        <v>0</v>
      </c>
      <c r="T787" s="7">
        <f t="shared" si="111"/>
        <v>133.92397806189496</v>
      </c>
      <c r="U787" s="4">
        <f t="shared" si="112"/>
        <v>-1.5514318184438186E-3</v>
      </c>
      <c r="V787" s="5">
        <f>T787/MAX($T$14:T787)-1</f>
        <v>-1.5514318184438602E-3</v>
      </c>
      <c r="Y787" s="3" t="s">
        <v>24</v>
      </c>
      <c r="Z787" s="3">
        <v>44659</v>
      </c>
      <c r="AA787" s="3">
        <v>13238721</v>
      </c>
      <c r="AD787" s="3"/>
    </row>
    <row r="788" spans="1:30" x14ac:dyDescent="0.25">
      <c r="A788" s="3">
        <v>44662</v>
      </c>
      <c r="B788">
        <v>11100197</v>
      </c>
      <c r="C788">
        <v>13272903</v>
      </c>
      <c r="D788">
        <v>14022842</v>
      </c>
      <c r="E788">
        <v>14049555</v>
      </c>
      <c r="F788">
        <v>12416900</v>
      </c>
      <c r="G788">
        <v>14106296</v>
      </c>
      <c r="H788">
        <v>14268320</v>
      </c>
      <c r="I788">
        <v>13238721</v>
      </c>
      <c r="K788" s="5">
        <f t="shared" si="113"/>
        <v>-3.9218758384630403E-3</v>
      </c>
      <c r="L788" s="5">
        <f t="shared" si="114"/>
        <v>-4.4080749073447389E-3</v>
      </c>
      <c r="M788" s="5">
        <f t="shared" si="115"/>
        <v>-4.4080449393816279E-3</v>
      </c>
      <c r="N788" s="5">
        <f t="shared" si="116"/>
        <v>-4.0957416833158344E-3</v>
      </c>
      <c r="O788" s="5">
        <f t="shared" si="117"/>
        <v>-3.921773737849521E-3</v>
      </c>
      <c r="P788" s="5">
        <f t="shared" si="118"/>
        <v>-4.4080802311960987E-3</v>
      </c>
      <c r="Q788" s="5">
        <f t="shared" si="119"/>
        <v>-4.4081235070032587E-3</v>
      </c>
      <c r="R788" s="5">
        <f t="shared" si="119"/>
        <v>-1.7748860299827696E-3</v>
      </c>
      <c r="T788" s="7">
        <f t="shared" si="111"/>
        <v>133.39922037591541</v>
      </c>
      <c r="U788" s="4">
        <f t="shared" si="112"/>
        <v>-3.9183251093171112E-3</v>
      </c>
      <c r="V788" s="5">
        <f>T788/MAX($T$14:T788)-1</f>
        <v>-5.4636779135113223E-3</v>
      </c>
      <c r="Y788" s="3" t="s">
        <v>24</v>
      </c>
      <c r="Z788" s="3">
        <v>44662</v>
      </c>
      <c r="AA788" s="3">
        <v>13184499</v>
      </c>
      <c r="AD788" s="3"/>
    </row>
    <row r="789" spans="1:30" x14ac:dyDescent="0.25">
      <c r="A789" s="3">
        <v>44663</v>
      </c>
      <c r="B789">
        <v>11143287</v>
      </c>
      <c r="C789">
        <v>13210602</v>
      </c>
      <c r="D789">
        <v>13989224</v>
      </c>
      <c r="E789">
        <v>13981607</v>
      </c>
      <c r="F789">
        <v>12465101</v>
      </c>
      <c r="G789">
        <v>14040083</v>
      </c>
      <c r="H789">
        <v>14234115</v>
      </c>
      <c r="I789">
        <v>13184499</v>
      </c>
      <c r="K789" s="5">
        <f t="shared" si="113"/>
        <v>3.8819130867677742E-3</v>
      </c>
      <c r="L789" s="5">
        <f t="shared" si="114"/>
        <v>-4.6938488136317735E-3</v>
      </c>
      <c r="M789" s="5">
        <f t="shared" si="115"/>
        <v>-2.3973742269933762E-3</v>
      </c>
      <c r="N789" s="5">
        <f t="shared" si="116"/>
        <v>-4.8363097621241247E-3</v>
      </c>
      <c r="O789" s="5">
        <f t="shared" si="117"/>
        <v>3.8818867833356752E-3</v>
      </c>
      <c r="P789" s="5">
        <f t="shared" si="118"/>
        <v>-4.6938615211250534E-3</v>
      </c>
      <c r="Q789" s="5">
        <f t="shared" si="119"/>
        <v>-2.3972689146304349E-3</v>
      </c>
      <c r="R789" s="5">
        <f t="shared" si="119"/>
        <v>-4.0957128713566826E-3</v>
      </c>
      <c r="T789" s="7">
        <f t="shared" si="111"/>
        <v>133.1432510130773</v>
      </c>
      <c r="U789" s="4">
        <f t="shared" si="112"/>
        <v>-1.9188220299697495E-3</v>
      </c>
      <c r="V789" s="5">
        <f>T789/MAX($T$14:T789)-1</f>
        <v>-7.3720161179360311E-3</v>
      </c>
      <c r="Y789" s="3" t="s">
        <v>24</v>
      </c>
      <c r="Z789" s="3">
        <v>44663</v>
      </c>
      <c r="AA789" s="3">
        <v>13120735</v>
      </c>
      <c r="AD789" s="3"/>
    </row>
    <row r="790" spans="1:30" x14ac:dyDescent="0.25">
      <c r="A790" s="3">
        <v>44664</v>
      </c>
      <c r="B790">
        <v>10962760</v>
      </c>
      <c r="C790">
        <v>13163579</v>
      </c>
      <c r="D790">
        <v>13811342</v>
      </c>
      <c r="E790">
        <v>13818665</v>
      </c>
      <c r="F790">
        <v>12364636</v>
      </c>
      <c r="G790">
        <v>13989909</v>
      </c>
      <c r="H790">
        <v>14125789</v>
      </c>
      <c r="I790">
        <v>13120735</v>
      </c>
      <c r="K790" s="5">
        <f t="shared" si="113"/>
        <v>-1.6200516059579173E-2</v>
      </c>
      <c r="L790" s="5">
        <f t="shared" si="114"/>
        <v>-3.5594895675458149E-3</v>
      </c>
      <c r="M790" s="5">
        <f t="shared" si="115"/>
        <v>-1.2715644556124062E-2</v>
      </c>
      <c r="N790" s="5">
        <f t="shared" si="116"/>
        <v>-1.1654025177506466E-2</v>
      </c>
      <c r="O790" s="5">
        <f t="shared" si="117"/>
        <v>-8.0597020433288424E-3</v>
      </c>
      <c r="P790" s="5">
        <f t="shared" si="118"/>
        <v>-3.5736255975125086E-3</v>
      </c>
      <c r="Q790" s="5">
        <f t="shared" si="119"/>
        <v>-7.6103080521690014E-3</v>
      </c>
      <c r="R790" s="5">
        <f t="shared" si="119"/>
        <v>-4.8362853984819099E-3</v>
      </c>
      <c r="T790" s="7">
        <f t="shared" si="111"/>
        <v>132.00804508533452</v>
      </c>
      <c r="U790" s="4">
        <f t="shared" si="112"/>
        <v>-8.5261995565309723E-3</v>
      </c>
      <c r="V790" s="5">
        <f>T790/MAX($T$14:T790)-1</f>
        <v>-1.5835360393911535E-2</v>
      </c>
      <c r="Y790" s="3" t="s">
        <v>24</v>
      </c>
      <c r="Z790" s="3">
        <v>44664</v>
      </c>
      <c r="AA790" s="3">
        <v>13045271</v>
      </c>
      <c r="AD790" s="3"/>
    </row>
    <row r="791" spans="1:30" x14ac:dyDescent="0.25">
      <c r="A791" s="3">
        <v>44669</v>
      </c>
      <c r="B791">
        <v>10955786</v>
      </c>
      <c r="C791">
        <v>13099202</v>
      </c>
      <c r="D791">
        <v>13751261</v>
      </c>
      <c r="E791">
        <v>13818665</v>
      </c>
      <c r="F791">
        <v>12356771</v>
      </c>
      <c r="G791">
        <v>13921491</v>
      </c>
      <c r="H791">
        <v>14064340</v>
      </c>
      <c r="I791">
        <v>13045271</v>
      </c>
      <c r="K791" s="5">
        <f t="shared" si="113"/>
        <v>-6.3615366933145179E-4</v>
      </c>
      <c r="L791" s="5">
        <f t="shared" si="114"/>
        <v>-4.890539267474292E-3</v>
      </c>
      <c r="M791" s="5">
        <f t="shared" si="115"/>
        <v>-4.3501203576017389E-3</v>
      </c>
      <c r="N791" s="5">
        <f t="shared" si="116"/>
        <v>0</v>
      </c>
      <c r="O791" s="5">
        <f t="shared" si="117"/>
        <v>-6.3608827627437137E-4</v>
      </c>
      <c r="P791" s="5">
        <f t="shared" si="118"/>
        <v>-4.8905250205701911E-3</v>
      </c>
      <c r="Q791" s="5">
        <f t="shared" si="119"/>
        <v>-4.3501286901567182E-3</v>
      </c>
      <c r="R791" s="5">
        <f t="shared" si="119"/>
        <v>-5.7515070611516839E-3</v>
      </c>
      <c r="T791" s="7">
        <f t="shared" si="111"/>
        <v>131.58718590788189</v>
      </c>
      <c r="U791" s="4">
        <f t="shared" si="112"/>
        <v>-3.1881327928200559E-3</v>
      </c>
      <c r="V791" s="5">
        <f>T791/MAX($T$14:T791)-1</f>
        <v>-1.8973007954973586E-2</v>
      </c>
      <c r="Y791" s="3" t="s">
        <v>24</v>
      </c>
      <c r="Z791" s="3">
        <v>44669</v>
      </c>
      <c r="AA791" s="3">
        <v>13045271</v>
      </c>
      <c r="AD791" s="3"/>
    </row>
    <row r="792" spans="1:30" x14ac:dyDescent="0.25">
      <c r="A792" s="3">
        <v>44670</v>
      </c>
      <c r="B792">
        <v>11111787</v>
      </c>
      <c r="C792">
        <v>13182276</v>
      </c>
      <c r="D792">
        <v>13837000</v>
      </c>
      <c r="E792">
        <v>13921589</v>
      </c>
      <c r="F792">
        <v>12532720</v>
      </c>
      <c r="G792">
        <v>14009780</v>
      </c>
      <c r="H792">
        <v>14152031</v>
      </c>
      <c r="I792">
        <v>13045271</v>
      </c>
      <c r="K792" s="5">
        <f t="shared" si="113"/>
        <v>1.4239142677668237E-2</v>
      </c>
      <c r="L792" s="5">
        <f t="shared" si="114"/>
        <v>6.3419130417257108E-3</v>
      </c>
      <c r="M792" s="5">
        <f t="shared" si="115"/>
        <v>6.2349918309310137E-3</v>
      </c>
      <c r="N792" s="5">
        <f t="shared" si="116"/>
        <v>7.4481869268847589E-3</v>
      </c>
      <c r="O792" s="5">
        <f t="shared" si="117"/>
        <v>1.4239075888029307E-2</v>
      </c>
      <c r="P792" s="5">
        <f t="shared" si="118"/>
        <v>6.341921278403273E-3</v>
      </c>
      <c r="Q792" s="5">
        <f t="shared" si="119"/>
        <v>6.2349886308208369E-3</v>
      </c>
      <c r="R792" s="5">
        <f t="shared" si="119"/>
        <v>0</v>
      </c>
      <c r="T792" s="7">
        <f t="shared" si="111"/>
        <v>132.59185769545064</v>
      </c>
      <c r="U792" s="4">
        <f t="shared" si="112"/>
        <v>7.6350275343078922E-3</v>
      </c>
      <c r="V792" s="5">
        <f>T792/MAX($T$14:T792)-1</f>
        <v>-1.1482839858810712E-2</v>
      </c>
      <c r="Y792" s="3" t="s">
        <v>24</v>
      </c>
      <c r="Z792" s="3">
        <v>44670</v>
      </c>
      <c r="AA792" s="3">
        <v>13142434</v>
      </c>
      <c r="AD792" s="3"/>
    </row>
    <row r="793" spans="1:30" x14ac:dyDescent="0.25">
      <c r="A793" s="3">
        <v>44671</v>
      </c>
      <c r="B793">
        <v>10939331</v>
      </c>
      <c r="C793">
        <v>13014672</v>
      </c>
      <c r="D793">
        <v>13670035</v>
      </c>
      <c r="E793">
        <v>13713412</v>
      </c>
      <c r="F793">
        <v>12338211</v>
      </c>
      <c r="G793">
        <v>13831655</v>
      </c>
      <c r="H793">
        <v>13981265</v>
      </c>
      <c r="I793">
        <v>13142434</v>
      </c>
      <c r="K793" s="5">
        <f t="shared" si="113"/>
        <v>-1.5520095912565646E-2</v>
      </c>
      <c r="L793" s="5">
        <f t="shared" si="114"/>
        <v>-1.2714344624555007E-2</v>
      </c>
      <c r="M793" s="5">
        <f t="shared" si="115"/>
        <v>-1.2066560670665583E-2</v>
      </c>
      <c r="N793" s="5">
        <f t="shared" si="116"/>
        <v>-1.4953537272218043E-2</v>
      </c>
      <c r="O793" s="5">
        <f t="shared" si="117"/>
        <v>-1.5520094600374068E-2</v>
      </c>
      <c r="P793" s="5">
        <f t="shared" si="118"/>
        <v>-1.271433241635489E-2</v>
      </c>
      <c r="Q793" s="5">
        <f t="shared" si="119"/>
        <v>-1.2066536598174471E-2</v>
      </c>
      <c r="R793" s="5">
        <f t="shared" si="119"/>
        <v>7.4481396361945063E-3</v>
      </c>
      <c r="T793" s="7">
        <f t="shared" si="111"/>
        <v>131.13156783731975</v>
      </c>
      <c r="U793" s="4">
        <f t="shared" si="112"/>
        <v>-1.101342030733915E-2</v>
      </c>
      <c r="V793" s="5">
        <f>T793/MAX($T$14:T793)-1</f>
        <v>-2.2369794824462885E-2</v>
      </c>
      <c r="Y793" s="3" t="s">
        <v>24</v>
      </c>
      <c r="Z793" s="3">
        <v>44671</v>
      </c>
      <c r="AA793" s="3">
        <v>12945909</v>
      </c>
      <c r="AD793" s="3"/>
    </row>
    <row r="794" spans="1:30" x14ac:dyDescent="0.25">
      <c r="A794" s="3">
        <v>44672</v>
      </c>
      <c r="B794">
        <v>11184063</v>
      </c>
      <c r="C794">
        <v>13342800</v>
      </c>
      <c r="D794">
        <v>13830319</v>
      </c>
      <c r="E794">
        <v>13738649</v>
      </c>
      <c r="F794">
        <v>12425639</v>
      </c>
      <c r="G794">
        <v>13928725</v>
      </c>
      <c r="H794">
        <v>14078337</v>
      </c>
      <c r="I794">
        <v>12945909</v>
      </c>
      <c r="K794" s="5">
        <f t="shared" si="113"/>
        <v>2.2371751983736532E-2</v>
      </c>
      <c r="L794" s="5">
        <f t="shared" si="114"/>
        <v>2.5212160552336549E-2</v>
      </c>
      <c r="M794" s="5">
        <f t="shared" si="115"/>
        <v>1.1725207726242193E-2</v>
      </c>
      <c r="N794" s="5">
        <f t="shared" si="116"/>
        <v>1.8403151600783207E-3</v>
      </c>
      <c r="O794" s="5">
        <f t="shared" si="117"/>
        <v>7.085954357564539E-3</v>
      </c>
      <c r="P794" s="5">
        <f t="shared" si="118"/>
        <v>7.017959889832337E-3</v>
      </c>
      <c r="Q794" s="5">
        <f t="shared" si="119"/>
        <v>6.9430055148800296E-3</v>
      </c>
      <c r="R794" s="5">
        <f t="shared" si="119"/>
        <v>-1.4953470567172E-2</v>
      </c>
      <c r="T794" s="7">
        <f t="shared" si="111"/>
        <v>132.2337759480443</v>
      </c>
      <c r="U794" s="4">
        <f t="shared" si="112"/>
        <v>8.4053605771873124E-3</v>
      </c>
      <c r="V794" s="5">
        <f>T794/MAX($T$14:T794)-1</f>
        <v>-1.4152460438813019E-2</v>
      </c>
      <c r="Y794" s="3" t="s">
        <v>24</v>
      </c>
      <c r="Z794" s="3">
        <v>44672</v>
      </c>
      <c r="AA794" s="3">
        <v>13008760</v>
      </c>
      <c r="AD794" s="3"/>
    </row>
    <row r="795" spans="1:30" x14ac:dyDescent="0.25">
      <c r="A795" s="3">
        <v>44676</v>
      </c>
      <c r="B795">
        <v>11174684</v>
      </c>
      <c r="C795">
        <v>13342800</v>
      </c>
      <c r="D795">
        <v>13794871</v>
      </c>
      <c r="E795">
        <v>13738649</v>
      </c>
      <c r="F795">
        <v>12340706</v>
      </c>
      <c r="G795">
        <v>13845128</v>
      </c>
      <c r="H795">
        <v>13960919</v>
      </c>
      <c r="I795">
        <v>13008760</v>
      </c>
      <c r="K795" s="5">
        <f t="shared" si="113"/>
        <v>-8.3860400285651338E-4</v>
      </c>
      <c r="L795" s="5">
        <f t="shared" si="114"/>
        <v>0</v>
      </c>
      <c r="M795" s="5">
        <f t="shared" si="115"/>
        <v>-2.5630645251204509E-3</v>
      </c>
      <c r="N795" s="5">
        <f t="shared" si="116"/>
        <v>0</v>
      </c>
      <c r="O795" s="5">
        <f t="shared" si="117"/>
        <v>-6.8353023937038904E-3</v>
      </c>
      <c r="P795" s="5">
        <f t="shared" si="118"/>
        <v>-6.0017697240773993E-3</v>
      </c>
      <c r="Q795" s="5">
        <f t="shared" si="119"/>
        <v>-8.3403316741175182E-3</v>
      </c>
      <c r="R795" s="5">
        <f t="shared" si="119"/>
        <v>4.8548927695999389E-3</v>
      </c>
      <c r="T795" s="7">
        <f t="shared" si="111"/>
        <v>131.90775060561802</v>
      </c>
      <c r="U795" s="4">
        <f t="shared" si="112"/>
        <v>-2.4655224437844792E-3</v>
      </c>
      <c r="V795" s="5">
        <f>T795/MAX($T$14:T795)-1</f>
        <v>-1.6583089673750884E-2</v>
      </c>
      <c r="Y795" s="3" t="s">
        <v>24</v>
      </c>
      <c r="Z795" s="3">
        <v>44673</v>
      </c>
      <c r="AA795" s="3">
        <v>12934378</v>
      </c>
      <c r="AD795" s="3"/>
    </row>
    <row r="796" spans="1:30" x14ac:dyDescent="0.25">
      <c r="A796" s="3">
        <v>44677</v>
      </c>
      <c r="B796">
        <v>11080396</v>
      </c>
      <c r="C796">
        <v>13342800</v>
      </c>
      <c r="D796">
        <v>13729124</v>
      </c>
      <c r="E796">
        <v>13738649</v>
      </c>
      <c r="F796">
        <v>12236580</v>
      </c>
      <c r="G796">
        <v>13845128</v>
      </c>
      <c r="H796">
        <v>13894381</v>
      </c>
      <c r="I796">
        <v>12934378</v>
      </c>
      <c r="K796" s="5">
        <f t="shared" si="113"/>
        <v>-8.4376435163625585E-3</v>
      </c>
      <c r="L796" s="5">
        <f t="shared" si="114"/>
        <v>0</v>
      </c>
      <c r="M796" s="5">
        <f t="shared" si="115"/>
        <v>-4.7660467430249431E-3</v>
      </c>
      <c r="N796" s="5">
        <f t="shared" si="116"/>
        <v>0</v>
      </c>
      <c r="O796" s="5">
        <f t="shared" si="117"/>
        <v>-8.437604785333952E-3</v>
      </c>
      <c r="P796" s="5">
        <f t="shared" si="118"/>
        <v>0</v>
      </c>
      <c r="Q796" s="5">
        <f t="shared" si="119"/>
        <v>-4.7660186267107774E-3</v>
      </c>
      <c r="R796" s="5">
        <f t="shared" si="119"/>
        <v>-5.7178393636287961E-3</v>
      </c>
      <c r="T796" s="7">
        <f t="shared" si="111"/>
        <v>131.3780560212785</v>
      </c>
      <c r="U796" s="4">
        <f t="shared" si="112"/>
        <v>-4.0156441293826284E-3</v>
      </c>
      <c r="V796" s="5">
        <f>T796/MAX($T$14:T796)-1</f>
        <v>-2.053214201643816E-2</v>
      </c>
      <c r="Y796" s="3" t="s">
        <v>24</v>
      </c>
      <c r="Z796" s="3">
        <v>44676</v>
      </c>
      <c r="AA796" s="3">
        <v>12934378</v>
      </c>
      <c r="AD796" s="3"/>
    </row>
    <row r="797" spans="1:30" x14ac:dyDescent="0.25">
      <c r="A797" s="3">
        <v>44678</v>
      </c>
      <c r="B797">
        <v>11058321</v>
      </c>
      <c r="C797">
        <v>13298997</v>
      </c>
      <c r="D797">
        <v>13658248</v>
      </c>
      <c r="E797">
        <v>13669819</v>
      </c>
      <c r="F797">
        <v>12212201</v>
      </c>
      <c r="G797">
        <v>13799676</v>
      </c>
      <c r="H797">
        <v>13822652</v>
      </c>
      <c r="I797">
        <v>12934378</v>
      </c>
      <c r="K797" s="5">
        <f t="shared" si="113"/>
        <v>-1.9922573164352642E-3</v>
      </c>
      <c r="L797" s="5">
        <f t="shared" si="114"/>
        <v>-3.2828941451569227E-3</v>
      </c>
      <c r="M797" s="5">
        <f t="shared" si="115"/>
        <v>-5.1624561042642458E-3</v>
      </c>
      <c r="N797" s="5">
        <f t="shared" si="116"/>
        <v>-5.0099540355096339E-3</v>
      </c>
      <c r="O797" s="5">
        <f t="shared" si="117"/>
        <v>-1.9923050394800024E-3</v>
      </c>
      <c r="P797" s="5">
        <f t="shared" si="118"/>
        <v>-3.2828876699442233E-3</v>
      </c>
      <c r="Q797" s="5">
        <f t="shared" si="119"/>
        <v>-5.1624466034146943E-3</v>
      </c>
      <c r="R797" s="5">
        <f t="shared" si="119"/>
        <v>0</v>
      </c>
      <c r="T797" s="7">
        <f t="shared" si="111"/>
        <v>130.95296259929995</v>
      </c>
      <c r="U797" s="4">
        <f t="shared" si="112"/>
        <v>-3.2356501142756233E-3</v>
      </c>
      <c r="V797" s="5">
        <f>T797/MAX($T$14:T797)-1</f>
        <v>-2.3701357303051895E-2</v>
      </c>
      <c r="Y797" s="3" t="s">
        <v>24</v>
      </c>
      <c r="Z797" s="3">
        <v>44677</v>
      </c>
      <c r="AA797" s="3">
        <v>12934378</v>
      </c>
      <c r="AD797" s="3"/>
    </row>
    <row r="798" spans="1:30" x14ac:dyDescent="0.25">
      <c r="A798" s="3">
        <v>44679</v>
      </c>
      <c r="B798">
        <v>11105728</v>
      </c>
      <c r="C798">
        <v>13241468</v>
      </c>
      <c r="D798">
        <v>13470156</v>
      </c>
      <c r="E798">
        <v>13562033</v>
      </c>
      <c r="F798">
        <v>12162780</v>
      </c>
      <c r="G798">
        <v>13730450</v>
      </c>
      <c r="H798">
        <v>13756704</v>
      </c>
      <c r="I798">
        <v>12934378</v>
      </c>
      <c r="K798" s="5">
        <f t="shared" si="113"/>
        <v>4.2869979990634022E-3</v>
      </c>
      <c r="L798" s="5">
        <f t="shared" si="114"/>
        <v>-4.3258149467964024E-3</v>
      </c>
      <c r="M798" s="5">
        <f t="shared" si="115"/>
        <v>-1.3771312396729019E-2</v>
      </c>
      <c r="N798" s="5">
        <f t="shared" si="116"/>
        <v>-7.8849617540656114E-3</v>
      </c>
      <c r="O798" s="5">
        <f t="shared" si="117"/>
        <v>-4.0468544531816475E-3</v>
      </c>
      <c r="P798" s="5">
        <f t="shared" si="118"/>
        <v>-5.0164945901628455E-3</v>
      </c>
      <c r="Q798" s="5">
        <f t="shared" si="119"/>
        <v>-4.7710092100994306E-3</v>
      </c>
      <c r="R798" s="5">
        <f t="shared" si="119"/>
        <v>0</v>
      </c>
      <c r="T798" s="7">
        <f t="shared" si="111"/>
        <v>130.37137676777965</v>
      </c>
      <c r="U798" s="4">
        <f t="shared" si="112"/>
        <v>-4.4411811689964442E-3</v>
      </c>
      <c r="V798" s="5">
        <f>T798/MAX($T$14:T798)-1</f>
        <v>-2.8037276450314286E-2</v>
      </c>
      <c r="Y798" s="3" t="s">
        <v>24</v>
      </c>
      <c r="Z798" s="3">
        <v>44678</v>
      </c>
      <c r="AA798" s="3">
        <v>12869578</v>
      </c>
      <c r="AD798" s="3"/>
    </row>
    <row r="799" spans="1:30" x14ac:dyDescent="0.25">
      <c r="A799" s="3">
        <v>44680</v>
      </c>
      <c r="B799">
        <v>11077471</v>
      </c>
      <c r="C799">
        <v>13278765</v>
      </c>
      <c r="D799">
        <v>13476259</v>
      </c>
      <c r="E799">
        <v>13568178</v>
      </c>
      <c r="F799">
        <v>12155513</v>
      </c>
      <c r="G799">
        <v>13794535</v>
      </c>
      <c r="H799">
        <v>13786610</v>
      </c>
      <c r="I799">
        <v>12869578</v>
      </c>
      <c r="K799" s="5">
        <f t="shared" si="113"/>
        <v>-2.5443626928374208E-3</v>
      </c>
      <c r="L799" s="5">
        <f t="shared" si="114"/>
        <v>2.8166816549344276E-3</v>
      </c>
      <c r="M799" s="5">
        <f t="shared" si="115"/>
        <v>4.5307567336272392E-4</v>
      </c>
      <c r="N799" s="5">
        <f t="shared" si="116"/>
        <v>4.5310315938618118E-4</v>
      </c>
      <c r="O799" s="5">
        <f t="shared" si="117"/>
        <v>-5.9747853697922348E-4</v>
      </c>
      <c r="P799" s="5">
        <f t="shared" si="118"/>
        <v>4.667363414891712E-3</v>
      </c>
      <c r="Q799" s="5">
        <f t="shared" si="119"/>
        <v>2.173921892918429E-3</v>
      </c>
      <c r="R799" s="5">
        <f t="shared" si="119"/>
        <v>-5.0099046123439628E-3</v>
      </c>
      <c r="T799" s="7">
        <f t="shared" si="111"/>
        <v>130.41069025568345</v>
      </c>
      <c r="U799" s="4">
        <f t="shared" si="112"/>
        <v>3.0154999416660833E-4</v>
      </c>
      <c r="V799" s="5">
        <f>T799/MAX($T$14:T799)-1</f>
        <v>-2.7744181096697851E-2</v>
      </c>
      <c r="Y799" s="3" t="s">
        <v>24</v>
      </c>
      <c r="Z799" s="3">
        <v>44679</v>
      </c>
      <c r="AA799" s="3">
        <v>12801609</v>
      </c>
      <c r="AD799" s="3"/>
    </row>
    <row r="800" spans="1:30" x14ac:dyDescent="0.25">
      <c r="A800" s="3">
        <v>44683</v>
      </c>
      <c r="B800">
        <v>11100200</v>
      </c>
      <c r="C800">
        <v>13344132</v>
      </c>
      <c r="D800">
        <v>13534625</v>
      </c>
      <c r="E800">
        <v>13630805</v>
      </c>
      <c r="F800">
        <v>12180454</v>
      </c>
      <c r="G800">
        <v>13862442</v>
      </c>
      <c r="H800">
        <v>13846320</v>
      </c>
      <c r="I800">
        <v>12801609</v>
      </c>
      <c r="K800" s="5">
        <f t="shared" si="113"/>
        <v>2.0518221171601514E-3</v>
      </c>
      <c r="L800" s="5">
        <f t="shared" si="114"/>
        <v>4.9226716490577971E-3</v>
      </c>
      <c r="M800" s="5">
        <f t="shared" si="115"/>
        <v>4.3310239139808804E-3</v>
      </c>
      <c r="N800" s="5">
        <f t="shared" si="116"/>
        <v>4.6157265920303558E-3</v>
      </c>
      <c r="O800" s="5">
        <f t="shared" si="117"/>
        <v>2.0518261960642548E-3</v>
      </c>
      <c r="P800" s="5">
        <f t="shared" si="118"/>
        <v>4.9227465804393411E-3</v>
      </c>
      <c r="Q800" s="5">
        <f t="shared" si="119"/>
        <v>4.3310139330843267E-3</v>
      </c>
      <c r="R800" s="5">
        <f t="shared" si="119"/>
        <v>-5.2813697543151461E-3</v>
      </c>
      <c r="T800" s="7">
        <f t="shared" si="111"/>
        <v>130.76843059901566</v>
      </c>
      <c r="U800" s="4">
        <f t="shared" si="112"/>
        <v>2.7431826534377451E-3</v>
      </c>
      <c r="V800" s="5">
        <f>T800/MAX($T$14:T800)-1</f>
        <v>-2.5077105799578558E-2</v>
      </c>
      <c r="Y800" s="3" t="s">
        <v>24</v>
      </c>
      <c r="Z800" s="3">
        <v>44680</v>
      </c>
      <c r="AA800" s="3">
        <v>12828506</v>
      </c>
      <c r="AD800" s="3"/>
    </row>
    <row r="801" spans="1:30" x14ac:dyDescent="0.25">
      <c r="A801" s="3">
        <v>44685</v>
      </c>
      <c r="B801">
        <v>11374611</v>
      </c>
      <c r="C801">
        <v>13526559</v>
      </c>
      <c r="D801">
        <v>13685799</v>
      </c>
      <c r="E801">
        <v>13723984</v>
      </c>
      <c r="F801">
        <v>12481571</v>
      </c>
      <c r="G801">
        <v>14051955</v>
      </c>
      <c r="H801">
        <v>14000976</v>
      </c>
      <c r="I801">
        <v>12828506</v>
      </c>
      <c r="K801" s="5">
        <f t="shared" si="113"/>
        <v>2.4721266283490362E-2</v>
      </c>
      <c r="L801" s="5">
        <f t="shared" si="114"/>
        <v>1.367095289525011E-2</v>
      </c>
      <c r="M801" s="5">
        <f t="shared" si="115"/>
        <v>1.1169426563351514E-2</v>
      </c>
      <c r="N801" s="5">
        <f t="shared" si="116"/>
        <v>6.8359132127560063E-3</v>
      </c>
      <c r="O801" s="5">
        <f t="shared" si="117"/>
        <v>2.4721328121267039E-2</v>
      </c>
      <c r="P801" s="5">
        <f t="shared" si="118"/>
        <v>1.3670967929027222E-2</v>
      </c>
      <c r="Q801" s="5">
        <f t="shared" si="119"/>
        <v>1.1169465966408332E-2</v>
      </c>
      <c r="R801" s="5">
        <f t="shared" si="119"/>
        <v>2.1010640146874593E-3</v>
      </c>
      <c r="T801" s="7">
        <f t="shared" si="111"/>
        <v>132.53479146833763</v>
      </c>
      <c r="U801" s="4">
        <f t="shared" si="112"/>
        <v>1.3507548123279756E-2</v>
      </c>
      <c r="V801" s="5">
        <f>T801/MAX($T$14:T801)-1</f>
        <v>-1.1908287889679237E-2</v>
      </c>
      <c r="Y801" s="3" t="s">
        <v>24</v>
      </c>
      <c r="Z801" s="3">
        <v>44683</v>
      </c>
      <c r="AA801" s="3">
        <v>12887720</v>
      </c>
      <c r="AD801" s="3"/>
    </row>
    <row r="802" spans="1:30" x14ac:dyDescent="0.25">
      <c r="A802" s="3">
        <v>44686</v>
      </c>
      <c r="B802">
        <v>11118313</v>
      </c>
      <c r="C802">
        <v>13281692</v>
      </c>
      <c r="D802">
        <v>13544467</v>
      </c>
      <c r="E802">
        <v>13564756</v>
      </c>
      <c r="F802">
        <v>12282914</v>
      </c>
      <c r="G802">
        <v>13891532</v>
      </c>
      <c r="H802">
        <v>13856389</v>
      </c>
      <c r="I802">
        <v>12887720</v>
      </c>
      <c r="K802" s="5">
        <f t="shared" si="113"/>
        <v>-2.2532462868400494E-2</v>
      </c>
      <c r="L802" s="5">
        <f t="shared" si="114"/>
        <v>-1.8102682286012306E-2</v>
      </c>
      <c r="M802" s="5">
        <f t="shared" si="115"/>
        <v>-1.032690893677457E-2</v>
      </c>
      <c r="N802" s="5">
        <f t="shared" si="116"/>
        <v>-1.1602170331880268E-2</v>
      </c>
      <c r="O802" s="5">
        <f t="shared" si="117"/>
        <v>-1.5916025314441584E-2</v>
      </c>
      <c r="P802" s="5">
        <f t="shared" si="118"/>
        <v>-1.1416418569515807E-2</v>
      </c>
      <c r="Q802" s="5">
        <f t="shared" si="119"/>
        <v>-1.0326922923087678E-2</v>
      </c>
      <c r="R802" s="5">
        <f t="shared" si="119"/>
        <v>4.6158141875600744E-3</v>
      </c>
      <c r="T802" s="7">
        <f t="shared" si="111"/>
        <v>130.95087186920188</v>
      </c>
      <c r="U802" s="4">
        <f t="shared" si="112"/>
        <v>-1.1950972130319079E-2</v>
      </c>
      <c r="V802" s="5">
        <f>T802/MAX($T$14:T802)-1</f>
        <v>-2.3716944403308959E-2</v>
      </c>
      <c r="Y802" s="3" t="s">
        <v>24</v>
      </c>
      <c r="Z802" s="3">
        <v>44685</v>
      </c>
      <c r="AA802" s="3">
        <v>12975819</v>
      </c>
      <c r="AD802" s="3"/>
    </row>
    <row r="803" spans="1:30" x14ac:dyDescent="0.25">
      <c r="A803" s="3">
        <v>44687</v>
      </c>
      <c r="B803">
        <v>11101746</v>
      </c>
      <c r="C803">
        <v>13281692</v>
      </c>
      <c r="D803">
        <v>13527741</v>
      </c>
      <c r="E803">
        <v>13564756</v>
      </c>
      <c r="F803">
        <v>12251458</v>
      </c>
      <c r="G803">
        <v>13891532</v>
      </c>
      <c r="H803">
        <v>13839278</v>
      </c>
      <c r="I803">
        <v>12975819</v>
      </c>
      <c r="K803" s="5">
        <f t="shared" si="113"/>
        <v>-1.4900641850971175E-3</v>
      </c>
      <c r="L803" s="5">
        <f t="shared" si="114"/>
        <v>0</v>
      </c>
      <c r="M803" s="5">
        <f t="shared" si="115"/>
        <v>-1.2348954004612889E-3</v>
      </c>
      <c r="N803" s="5">
        <f t="shared" si="116"/>
        <v>0</v>
      </c>
      <c r="O803" s="5">
        <f t="shared" si="117"/>
        <v>-2.5609558122771103E-3</v>
      </c>
      <c r="P803" s="5">
        <f t="shared" si="118"/>
        <v>0</v>
      </c>
      <c r="Q803" s="5">
        <f t="shared" si="119"/>
        <v>-1.2348816130955953E-3</v>
      </c>
      <c r="R803" s="5">
        <f t="shared" si="119"/>
        <v>6.8358871856308845E-3</v>
      </c>
      <c r="T803" s="7">
        <f t="shared" si="111"/>
        <v>130.95602953583867</v>
      </c>
      <c r="U803" s="4">
        <f t="shared" si="112"/>
        <v>3.9386271837471565E-5</v>
      </c>
      <c r="V803" s="5">
        <f>T803/MAX($T$14:T803)-1</f>
        <v>-2.3678492253490946E-2</v>
      </c>
      <c r="Y803" s="3" t="s">
        <v>24</v>
      </c>
      <c r="Z803" s="3">
        <v>44686</v>
      </c>
      <c r="AA803" s="3">
        <v>12855641</v>
      </c>
      <c r="AD803" s="3"/>
    </row>
    <row r="804" spans="1:30" x14ac:dyDescent="0.25">
      <c r="A804" s="3">
        <v>44690</v>
      </c>
      <c r="B804">
        <v>11140656</v>
      </c>
      <c r="C804">
        <v>13265732</v>
      </c>
      <c r="D804">
        <v>13546843</v>
      </c>
      <c r="E804">
        <v>13522807</v>
      </c>
      <c r="F804">
        <v>12294398</v>
      </c>
      <c r="G804">
        <v>13874839</v>
      </c>
      <c r="H804">
        <v>13858819</v>
      </c>
      <c r="I804">
        <v>12855641</v>
      </c>
      <c r="K804" s="5">
        <f t="shared" si="113"/>
        <v>3.5048541013278367E-3</v>
      </c>
      <c r="L804" s="5">
        <f t="shared" si="114"/>
        <v>-1.2016541265976732E-3</v>
      </c>
      <c r="M804" s="5">
        <f t="shared" si="115"/>
        <v>1.4120613338177712E-3</v>
      </c>
      <c r="N804" s="5">
        <f t="shared" si="116"/>
        <v>-3.0924994153967988E-3</v>
      </c>
      <c r="O804" s="5">
        <f t="shared" si="117"/>
        <v>3.5048889691333684E-3</v>
      </c>
      <c r="P804" s="5">
        <f t="shared" si="118"/>
        <v>-1.2016673179027215E-3</v>
      </c>
      <c r="Q804" s="5">
        <f t="shared" si="119"/>
        <v>1.4119956257834243E-3</v>
      </c>
      <c r="R804" s="5">
        <f t="shared" si="119"/>
        <v>-9.2616889924250767E-3</v>
      </c>
      <c r="T804" s="7">
        <f t="shared" si="111"/>
        <v>130.87543084972495</v>
      </c>
      <c r="U804" s="4">
        <f t="shared" si="112"/>
        <v>-6.154637277824837E-4</v>
      </c>
      <c r="V804" s="5">
        <f>T804/MAX($T$14:T804)-1</f>
        <v>-2.4279382728162768E-2</v>
      </c>
      <c r="Y804" s="3" t="s">
        <v>24</v>
      </c>
      <c r="Z804" s="3">
        <v>44687</v>
      </c>
      <c r="AA804" s="3">
        <v>12855641</v>
      </c>
      <c r="AD804" s="3"/>
    </row>
    <row r="805" spans="1:30" x14ac:dyDescent="0.25">
      <c r="A805" s="3">
        <v>44691</v>
      </c>
      <c r="B805">
        <v>11081523</v>
      </c>
      <c r="C805">
        <v>13273820</v>
      </c>
      <c r="D805">
        <v>13508651</v>
      </c>
      <c r="E805">
        <v>13529082</v>
      </c>
      <c r="F805">
        <v>12229141</v>
      </c>
      <c r="G805">
        <v>13883298</v>
      </c>
      <c r="H805">
        <v>13819748</v>
      </c>
      <c r="I805">
        <v>12855641</v>
      </c>
      <c r="K805" s="5">
        <f t="shared" si="113"/>
        <v>-5.307856198055072E-3</v>
      </c>
      <c r="L805" s="5">
        <f t="shared" si="114"/>
        <v>6.0969119532949811E-4</v>
      </c>
      <c r="M805" s="5">
        <f t="shared" si="115"/>
        <v>-2.8192546410997776E-3</v>
      </c>
      <c r="N805" s="5">
        <f t="shared" si="116"/>
        <v>4.6403087761293094E-4</v>
      </c>
      <c r="O805" s="5">
        <f t="shared" si="117"/>
        <v>-5.3078646063028367E-3</v>
      </c>
      <c r="P805" s="5">
        <f t="shared" si="118"/>
        <v>6.0966473196555349E-4</v>
      </c>
      <c r="Q805" s="5">
        <f t="shared" si="119"/>
        <v>-2.8192156921884592E-3</v>
      </c>
      <c r="R805" s="5">
        <f t="shared" si="119"/>
        <v>0</v>
      </c>
      <c r="T805" s="7">
        <f t="shared" si="111"/>
        <v>130.63706081286568</v>
      </c>
      <c r="U805" s="4">
        <f t="shared" si="112"/>
        <v>-1.8213505415922704E-3</v>
      </c>
      <c r="V805" s="5">
        <f>T805/MAX($T$14:T805)-1</f>
        <v>-2.6056512002873511E-2</v>
      </c>
      <c r="Y805" s="3" t="s">
        <v>24</v>
      </c>
      <c r="Z805" s="3">
        <v>44690</v>
      </c>
      <c r="AA805" s="3">
        <v>12815885</v>
      </c>
      <c r="AD805" s="3"/>
    </row>
    <row r="806" spans="1:30" x14ac:dyDescent="0.25">
      <c r="A806" s="3">
        <v>44692</v>
      </c>
      <c r="B806">
        <v>11055640</v>
      </c>
      <c r="C806">
        <v>13201451</v>
      </c>
      <c r="D806">
        <v>13443643</v>
      </c>
      <c r="E806">
        <v>13451074</v>
      </c>
      <c r="F806">
        <v>12200577</v>
      </c>
      <c r="G806">
        <v>13807607</v>
      </c>
      <c r="H806">
        <v>13753243</v>
      </c>
      <c r="I806">
        <v>12815885</v>
      </c>
      <c r="K806" s="5">
        <f t="shared" si="113"/>
        <v>-2.3356897783815E-3</v>
      </c>
      <c r="L806" s="5">
        <f t="shared" si="114"/>
        <v>-5.4520100468440358E-3</v>
      </c>
      <c r="M806" s="5">
        <f t="shared" si="115"/>
        <v>-4.8123235991514024E-3</v>
      </c>
      <c r="N806" s="5">
        <f t="shared" si="116"/>
        <v>-5.7659492343974383E-3</v>
      </c>
      <c r="O806" s="5">
        <f t="shared" si="117"/>
        <v>-2.335732329850515E-3</v>
      </c>
      <c r="P806" s="5">
        <f t="shared" si="118"/>
        <v>-5.451946648411643E-3</v>
      </c>
      <c r="Q806" s="5">
        <f t="shared" si="119"/>
        <v>-4.8123164040327904E-3</v>
      </c>
      <c r="R806" s="5">
        <f t="shared" si="119"/>
        <v>-3.0924945710603113E-3</v>
      </c>
      <c r="T806" s="7">
        <f t="shared" si="111"/>
        <v>130.080898631434</v>
      </c>
      <c r="U806" s="4">
        <f t="shared" si="112"/>
        <v>-4.2573078265162045E-3</v>
      </c>
      <c r="V806" s="5">
        <f>T806/MAX($T$14:T806)-1</f>
        <v>-3.020288923690817E-2</v>
      </c>
      <c r="Y806" s="3" t="s">
        <v>24</v>
      </c>
      <c r="Z806" s="3">
        <v>44691</v>
      </c>
      <c r="AA806" s="3">
        <v>12821833</v>
      </c>
      <c r="AD806" s="3"/>
    </row>
    <row r="807" spans="1:30" x14ac:dyDescent="0.25">
      <c r="A807" s="3">
        <v>44693</v>
      </c>
      <c r="B807">
        <v>11214260</v>
      </c>
      <c r="C807">
        <v>13405914</v>
      </c>
      <c r="D807">
        <v>13607819</v>
      </c>
      <c r="E807">
        <v>13491863</v>
      </c>
      <c r="F807">
        <v>12381159</v>
      </c>
      <c r="G807">
        <v>13949569</v>
      </c>
      <c r="H807">
        <v>13907942</v>
      </c>
      <c r="I807">
        <v>12821833</v>
      </c>
      <c r="K807" s="5">
        <f t="shared" si="113"/>
        <v>1.4347428100046633E-2</v>
      </c>
      <c r="L807" s="5">
        <f t="shared" si="114"/>
        <v>1.5487918714389703E-2</v>
      </c>
      <c r="M807" s="5">
        <f t="shared" si="115"/>
        <v>1.221216600292041E-2</v>
      </c>
      <c r="N807" s="5">
        <f t="shared" si="116"/>
        <v>3.0323972643373498E-3</v>
      </c>
      <c r="O807" s="5">
        <f t="shared" si="117"/>
        <v>1.4801103259296733E-2</v>
      </c>
      <c r="P807" s="5">
        <f t="shared" si="118"/>
        <v>1.0281433995043443E-2</v>
      </c>
      <c r="Q807" s="5">
        <f t="shared" si="119"/>
        <v>1.1248183428446579E-2</v>
      </c>
      <c r="R807" s="5">
        <f t="shared" si="119"/>
        <v>4.6411153033920627E-4</v>
      </c>
      <c r="T807" s="7">
        <f t="shared" ref="T807:T870" si="120">T806*(1+U807)</f>
        <v>131.41219113804991</v>
      </c>
      <c r="U807" s="4">
        <f t="shared" ref="U807:U870" si="121">(K807*$K$12%)+(L807*$L$12%)+(M807*$M$12%)+(N807*$N$12%)+(O807*$O$12%)+(P807*$P$12%)+(Q807*$Q$12%)+(R807*$R$12%)</f>
        <v>1.0234342786852507E-2</v>
      </c>
      <c r="V807" s="5">
        <f>T807/MAX($T$14:T807)-1</f>
        <v>-2.0277653171659527E-2</v>
      </c>
      <c r="Y807" s="3" t="s">
        <v>24</v>
      </c>
      <c r="Z807" s="3">
        <v>44692</v>
      </c>
      <c r="AA807" s="3">
        <v>12747903</v>
      </c>
      <c r="AD807" s="3"/>
    </row>
    <row r="808" spans="1:30" x14ac:dyDescent="0.25">
      <c r="A808" s="3">
        <v>44694</v>
      </c>
      <c r="B808">
        <v>11198834</v>
      </c>
      <c r="C808">
        <v>13312622</v>
      </c>
      <c r="D808">
        <v>13513648</v>
      </c>
      <c r="E808">
        <v>13491863</v>
      </c>
      <c r="F808">
        <v>12325302</v>
      </c>
      <c r="G808">
        <v>13808955</v>
      </c>
      <c r="H808">
        <v>13768631</v>
      </c>
      <c r="I808">
        <v>12747903</v>
      </c>
      <c r="K808" s="5">
        <f t="shared" si="113"/>
        <v>-1.3755700331542497E-3</v>
      </c>
      <c r="L808" s="5">
        <f t="shared" si="114"/>
        <v>-6.959018236279868E-3</v>
      </c>
      <c r="M808" s="5">
        <f t="shared" si="115"/>
        <v>-6.9203595374101035E-3</v>
      </c>
      <c r="N808" s="5">
        <f t="shared" si="116"/>
        <v>0</v>
      </c>
      <c r="O808" s="5">
        <f t="shared" si="117"/>
        <v>-4.5114516338898847E-3</v>
      </c>
      <c r="P808" s="5">
        <f t="shared" si="118"/>
        <v>-1.0080168068275053E-2</v>
      </c>
      <c r="Q808" s="5">
        <f t="shared" si="119"/>
        <v>-1.0016650917871295E-2</v>
      </c>
      <c r="R808" s="5">
        <f t="shared" si="119"/>
        <v>-5.765946257450083E-3</v>
      </c>
      <c r="T808" s="7">
        <f t="shared" si="120"/>
        <v>130.66266257417905</v>
      </c>
      <c r="U808" s="4">
        <f t="shared" si="121"/>
        <v>-5.7036455855413171E-3</v>
      </c>
      <c r="V808" s="5">
        <f>T808/MAX($T$14:T808)-1</f>
        <v>-2.5865642210203266E-2</v>
      </c>
      <c r="Y808" s="3" t="s">
        <v>24</v>
      </c>
      <c r="Z808" s="3">
        <v>44693</v>
      </c>
      <c r="AA808" s="3">
        <v>12847368</v>
      </c>
      <c r="AD808" s="3"/>
    </row>
    <row r="809" spans="1:30" x14ac:dyDescent="0.25">
      <c r="A809" s="3">
        <v>44697</v>
      </c>
      <c r="B809">
        <v>11162119</v>
      </c>
      <c r="C809">
        <v>13276969</v>
      </c>
      <c r="D809">
        <v>13517539</v>
      </c>
      <c r="E809">
        <v>13491863</v>
      </c>
      <c r="F809">
        <v>12284894</v>
      </c>
      <c r="G809">
        <v>13771973</v>
      </c>
      <c r="H809">
        <v>13772597</v>
      </c>
      <c r="I809">
        <v>12847368</v>
      </c>
      <c r="K809" s="5">
        <f t="shared" si="113"/>
        <v>-3.2784663117606527E-3</v>
      </c>
      <c r="L809" s="5">
        <f t="shared" si="114"/>
        <v>-2.6781350811282412E-3</v>
      </c>
      <c r="M809" s="5">
        <f t="shared" si="115"/>
        <v>2.8793113450942265E-4</v>
      </c>
      <c r="N809" s="5">
        <f t="shared" si="116"/>
        <v>0</v>
      </c>
      <c r="O809" s="5">
        <f t="shared" si="117"/>
        <v>-3.2784592215265862E-3</v>
      </c>
      <c r="P809" s="5">
        <f t="shared" si="118"/>
        <v>-2.678117207275954E-3</v>
      </c>
      <c r="Q809" s="5">
        <f t="shared" si="119"/>
        <v>2.8804606645360664E-4</v>
      </c>
      <c r="R809" s="5">
        <f t="shared" si="119"/>
        <v>7.8024597457322376E-3</v>
      </c>
      <c r="T809" s="7">
        <f t="shared" si="120"/>
        <v>130.60493024239946</v>
      </c>
      <c r="U809" s="4">
        <f t="shared" si="121"/>
        <v>-4.4184260937452091E-4</v>
      </c>
      <c r="V809" s="5">
        <f>T809/MAX($T$14:T809)-1</f>
        <v>-2.6296056276730373E-2</v>
      </c>
      <c r="Y809" s="3" t="s">
        <v>24</v>
      </c>
      <c r="Z809" s="3">
        <v>44694</v>
      </c>
      <c r="AA809" s="3">
        <v>12812220</v>
      </c>
      <c r="AD809" s="3"/>
    </row>
    <row r="810" spans="1:30" x14ac:dyDescent="0.25">
      <c r="A810" s="3">
        <v>44698</v>
      </c>
      <c r="B810">
        <v>11337976</v>
      </c>
      <c r="C810">
        <v>13428635</v>
      </c>
      <c r="D810">
        <v>13602925</v>
      </c>
      <c r="E810">
        <v>13557930</v>
      </c>
      <c r="F810">
        <v>12478440</v>
      </c>
      <c r="G810">
        <v>13929293</v>
      </c>
      <c r="H810">
        <v>13859593</v>
      </c>
      <c r="I810">
        <v>12812220</v>
      </c>
      <c r="K810" s="5">
        <f t="shared" si="113"/>
        <v>1.5754804262523958E-2</v>
      </c>
      <c r="L810" s="5">
        <f t="shared" si="114"/>
        <v>1.1423239746963354E-2</v>
      </c>
      <c r="M810" s="5">
        <f t="shared" si="115"/>
        <v>6.3166823487619261E-3</v>
      </c>
      <c r="N810" s="5">
        <f t="shared" si="116"/>
        <v>4.8968033547331924E-3</v>
      </c>
      <c r="O810" s="5">
        <f t="shared" si="117"/>
        <v>1.575479609347874E-2</v>
      </c>
      <c r="P810" s="5">
        <f t="shared" si="118"/>
        <v>1.1423199856694488E-2</v>
      </c>
      <c r="Q810" s="5">
        <f t="shared" si="119"/>
        <v>6.3166010012489782E-3</v>
      </c>
      <c r="R810" s="5">
        <f t="shared" si="119"/>
        <v>-2.7358132809770508E-3</v>
      </c>
      <c r="T810" s="7">
        <f t="shared" si="120"/>
        <v>131.73385172435979</v>
      </c>
      <c r="U810" s="4">
        <f t="shared" si="121"/>
        <v>8.6437891729284483E-3</v>
      </c>
      <c r="V810" s="5">
        <f>T810/MAX($T$14:T810)-1</f>
        <v>-1.7879564670337467E-2</v>
      </c>
      <c r="Y810" s="3" t="s">
        <v>24</v>
      </c>
      <c r="Z810" s="3">
        <v>44697</v>
      </c>
      <c r="AA810" s="3">
        <v>12812220</v>
      </c>
      <c r="AD810" s="3"/>
    </row>
    <row r="811" spans="1:30" x14ac:dyDescent="0.25">
      <c r="A811" s="3">
        <v>44699</v>
      </c>
      <c r="B811">
        <v>11299604</v>
      </c>
      <c r="C811">
        <v>13459294</v>
      </c>
      <c r="D811">
        <v>13645789</v>
      </c>
      <c r="E811">
        <v>13574200</v>
      </c>
      <c r="F811">
        <v>12436209</v>
      </c>
      <c r="G811">
        <v>13961095</v>
      </c>
      <c r="H811">
        <v>13903266</v>
      </c>
      <c r="I811">
        <v>12812220</v>
      </c>
      <c r="K811" s="5">
        <f t="shared" si="113"/>
        <v>-3.3843783052636134E-3</v>
      </c>
      <c r="L811" s="5">
        <f t="shared" si="114"/>
        <v>2.2831062129546886E-3</v>
      </c>
      <c r="M811" s="5">
        <f t="shared" si="115"/>
        <v>3.1510869904818328E-3</v>
      </c>
      <c r="N811" s="5">
        <f t="shared" si="116"/>
        <v>1.2000356986650029E-3</v>
      </c>
      <c r="O811" s="5">
        <f t="shared" si="117"/>
        <v>-3.3843172704279834E-3</v>
      </c>
      <c r="P811" s="5">
        <f t="shared" si="118"/>
        <v>2.2831022364164788E-3</v>
      </c>
      <c r="Q811" s="5">
        <f t="shared" si="119"/>
        <v>3.1511026333890246E-3</v>
      </c>
      <c r="R811" s="5">
        <f t="shared" si="119"/>
        <v>0</v>
      </c>
      <c r="T811" s="7">
        <f t="shared" si="120"/>
        <v>131.82112109007457</v>
      </c>
      <c r="U811" s="4">
        <f t="shared" si="121"/>
        <v>6.6246727452692888E-4</v>
      </c>
      <c r="V811" s="5">
        <f>T811/MAX($T$14:T811)-1</f>
        <v>-1.7228942022287308E-2</v>
      </c>
      <c r="Y811" s="3" t="s">
        <v>24</v>
      </c>
      <c r="Z811" s="3">
        <v>44698</v>
      </c>
      <c r="AA811" s="3">
        <v>12874959</v>
      </c>
      <c r="AD811" s="3"/>
    </row>
    <row r="812" spans="1:30" x14ac:dyDescent="0.25">
      <c r="A812" s="3">
        <v>44700</v>
      </c>
      <c r="B812">
        <v>11337662</v>
      </c>
      <c r="C812">
        <v>13632833</v>
      </c>
      <c r="D812">
        <v>13691703</v>
      </c>
      <c r="E812">
        <v>13723293</v>
      </c>
      <c r="F812">
        <v>12403916</v>
      </c>
      <c r="G812">
        <v>14140000</v>
      </c>
      <c r="H812">
        <v>13902180</v>
      </c>
      <c r="I812">
        <v>12874959</v>
      </c>
      <c r="K812" s="5">
        <f t="shared" si="113"/>
        <v>3.3680826336923708E-3</v>
      </c>
      <c r="L812" s="5">
        <f t="shared" si="114"/>
        <v>1.2893618342834312E-2</v>
      </c>
      <c r="M812" s="5">
        <f t="shared" si="115"/>
        <v>3.3647010077615391E-3</v>
      </c>
      <c r="N812" s="5">
        <f t="shared" si="116"/>
        <v>1.0983557042035574E-2</v>
      </c>
      <c r="O812" s="5">
        <f t="shared" si="117"/>
        <v>-2.5966916445356869E-3</v>
      </c>
      <c r="P812" s="5">
        <f t="shared" si="118"/>
        <v>1.2814539260709745E-2</v>
      </c>
      <c r="Q812" s="5">
        <f t="shared" si="119"/>
        <v>-7.8111143093972935E-5</v>
      </c>
      <c r="R812" s="5">
        <f t="shared" si="119"/>
        <v>4.8968094522261474E-3</v>
      </c>
      <c r="T812" s="7">
        <f t="shared" si="120"/>
        <v>132.57326777214553</v>
      </c>
      <c r="U812" s="4">
        <f t="shared" si="121"/>
        <v>5.7058131189537536E-3</v>
      </c>
      <c r="V812" s="5">
        <f>T812/MAX($T$14:T812)-1</f>
        <v>-1.1621434026749866E-2</v>
      </c>
      <c r="Y812" s="3" t="s">
        <v>24</v>
      </c>
      <c r="Z812" s="3">
        <v>44699</v>
      </c>
      <c r="AA812" s="3">
        <v>12890410</v>
      </c>
      <c r="AD812" s="3"/>
    </row>
    <row r="813" spans="1:30" x14ac:dyDescent="0.25">
      <c r="A813" s="3">
        <v>44701</v>
      </c>
      <c r="B813">
        <v>11392136</v>
      </c>
      <c r="C813">
        <v>13669460</v>
      </c>
      <c r="D813">
        <v>13729679</v>
      </c>
      <c r="E813">
        <v>13747051</v>
      </c>
      <c r="F813">
        <v>12428174</v>
      </c>
      <c r="G813">
        <v>14137789</v>
      </c>
      <c r="H813">
        <v>13901212</v>
      </c>
      <c r="I813">
        <v>12890410</v>
      </c>
      <c r="K813" s="5">
        <f t="shared" si="113"/>
        <v>4.8046943011708088E-3</v>
      </c>
      <c r="L813" s="5">
        <f t="shared" si="114"/>
        <v>2.6866756161394445E-3</v>
      </c>
      <c r="M813" s="5">
        <f t="shared" si="115"/>
        <v>2.773650582400089E-3</v>
      </c>
      <c r="N813" s="5">
        <f t="shared" si="116"/>
        <v>1.7312171357122264E-3</v>
      </c>
      <c r="O813" s="5">
        <f t="shared" si="117"/>
        <v>1.9556727085221493E-3</v>
      </c>
      <c r="P813" s="5">
        <f t="shared" si="118"/>
        <v>-1.5636492220649778E-4</v>
      </c>
      <c r="Q813" s="5">
        <f t="shared" si="119"/>
        <v>-6.9629367480450455E-5</v>
      </c>
      <c r="R813" s="5">
        <f t="shared" si="119"/>
        <v>1.2000814915216207E-3</v>
      </c>
      <c r="T813" s="7">
        <f t="shared" si="120"/>
        <v>132.82061630582089</v>
      </c>
      <c r="U813" s="4">
        <f t="shared" si="121"/>
        <v>1.8657496932224238E-3</v>
      </c>
      <c r="V813" s="5">
        <f>T813/MAX($T$14:T813)-1</f>
        <v>-9.7773670204978069E-3</v>
      </c>
      <c r="Y813" s="3" t="s">
        <v>24</v>
      </c>
      <c r="Z813" s="3">
        <v>44700</v>
      </c>
      <c r="AA813" s="3">
        <v>13031991</v>
      </c>
      <c r="AD813" s="3"/>
    </row>
    <row r="814" spans="1:30" x14ac:dyDescent="0.25">
      <c r="A814" s="3">
        <v>44704</v>
      </c>
      <c r="B814">
        <v>11348025</v>
      </c>
      <c r="C814">
        <v>13613180</v>
      </c>
      <c r="D814">
        <v>13730413</v>
      </c>
      <c r="E814">
        <v>13732048</v>
      </c>
      <c r="F814">
        <v>12380051</v>
      </c>
      <c r="G814">
        <v>14079581</v>
      </c>
      <c r="H814">
        <v>13901956</v>
      </c>
      <c r="I814">
        <v>13031991</v>
      </c>
      <c r="K814" s="5">
        <f t="shared" si="113"/>
        <v>-3.8720570049374237E-3</v>
      </c>
      <c r="L814" s="5">
        <f t="shared" si="114"/>
        <v>-4.1172072634910739E-3</v>
      </c>
      <c r="M814" s="5">
        <f t="shared" si="115"/>
        <v>5.3460827452722626E-5</v>
      </c>
      <c r="N814" s="5">
        <f t="shared" si="116"/>
        <v>-1.0913613399703426E-3</v>
      </c>
      <c r="O814" s="5">
        <f t="shared" si="117"/>
        <v>-3.8720893350865371E-3</v>
      </c>
      <c r="P814" s="5">
        <f t="shared" si="118"/>
        <v>-4.1171925822347522E-3</v>
      </c>
      <c r="Q814" s="5">
        <f t="shared" si="119"/>
        <v>5.3520513175309148E-5</v>
      </c>
      <c r="R814" s="5">
        <f t="shared" si="119"/>
        <v>1.0983436523741341E-2</v>
      </c>
      <c r="T814" s="7">
        <f t="shared" si="120"/>
        <v>132.72134136806903</v>
      </c>
      <c r="U814" s="4">
        <f t="shared" si="121"/>
        <v>-7.4743620766884455E-4</v>
      </c>
      <c r="V814" s="5">
        <f>T814/MAX($T$14:T814)-1</f>
        <v>-1.0517495270039867E-2</v>
      </c>
      <c r="Y814" s="3" t="s">
        <v>24</v>
      </c>
      <c r="Z814" s="3">
        <v>44701</v>
      </c>
      <c r="AA814" s="3">
        <v>13054553</v>
      </c>
      <c r="AD814" s="3"/>
    </row>
    <row r="815" spans="1:30" x14ac:dyDescent="0.25">
      <c r="A815" s="3">
        <v>44705</v>
      </c>
      <c r="B815">
        <v>11328459</v>
      </c>
      <c r="C815">
        <v>13601917</v>
      </c>
      <c r="D815">
        <v>13716924</v>
      </c>
      <c r="E815">
        <v>13732048</v>
      </c>
      <c r="F815">
        <v>12358706</v>
      </c>
      <c r="G815">
        <v>14067932</v>
      </c>
      <c r="H815">
        <v>13888298</v>
      </c>
      <c r="I815">
        <v>13054553</v>
      </c>
      <c r="K815" s="5">
        <f t="shared" si="113"/>
        <v>-1.724176673914668E-3</v>
      </c>
      <c r="L815" s="5">
        <f t="shared" si="114"/>
        <v>-8.2735995557248199E-4</v>
      </c>
      <c r="M815" s="5">
        <f t="shared" si="115"/>
        <v>-9.8241764468409709E-4</v>
      </c>
      <c r="N815" s="5">
        <f t="shared" si="116"/>
        <v>0</v>
      </c>
      <c r="O815" s="5">
        <f t="shared" si="117"/>
        <v>-1.7241447551387123E-3</v>
      </c>
      <c r="P815" s="5">
        <f t="shared" si="118"/>
        <v>-8.2736837126051732E-4</v>
      </c>
      <c r="Q815" s="5">
        <f t="shared" si="119"/>
        <v>-9.8245167802291089E-4</v>
      </c>
      <c r="R815" s="5">
        <f t="shared" si="119"/>
        <v>1.731278052601537E-3</v>
      </c>
      <c r="T815" s="7">
        <f t="shared" si="120"/>
        <v>132.63280559864785</v>
      </c>
      <c r="U815" s="4">
        <f t="shared" si="121"/>
        <v>-6.6708012824898133E-4</v>
      </c>
      <c r="V815" s="5">
        <f>T815/MAX($T$14:T815)-1</f>
        <v>-1.1177559386195135E-2</v>
      </c>
      <c r="Y815" s="3" t="s">
        <v>24</v>
      </c>
      <c r="Z815" s="3">
        <v>44704</v>
      </c>
      <c r="AA815" s="3">
        <v>13040306</v>
      </c>
      <c r="AD815" s="3"/>
    </row>
    <row r="816" spans="1:30" x14ac:dyDescent="0.25">
      <c r="A816" s="3">
        <v>44706</v>
      </c>
      <c r="B816">
        <v>11306394</v>
      </c>
      <c r="C816">
        <v>13631985</v>
      </c>
      <c r="D816">
        <v>13713380</v>
      </c>
      <c r="E816">
        <v>13752044</v>
      </c>
      <c r="F816">
        <v>12334634</v>
      </c>
      <c r="G816">
        <v>14099030</v>
      </c>
      <c r="H816">
        <v>13884709</v>
      </c>
      <c r="I816">
        <v>13040306</v>
      </c>
      <c r="K816" s="5">
        <f t="shared" si="113"/>
        <v>-1.9477494688376895E-3</v>
      </c>
      <c r="L816" s="5">
        <f t="shared" si="114"/>
        <v>2.2105707599890945E-3</v>
      </c>
      <c r="M816" s="5">
        <f t="shared" si="115"/>
        <v>-2.5836696332204312E-4</v>
      </c>
      <c r="N816" s="5">
        <f t="shared" si="116"/>
        <v>1.4561557023395899E-3</v>
      </c>
      <c r="O816" s="5">
        <f t="shared" si="117"/>
        <v>-1.9477767332599649E-3</v>
      </c>
      <c r="P816" s="5">
        <f t="shared" si="118"/>
        <v>2.2105594482544344E-3</v>
      </c>
      <c r="Q816" s="5">
        <f t="shared" si="119"/>
        <v>-2.5841899417766712E-4</v>
      </c>
      <c r="R816" s="5">
        <f t="shared" si="119"/>
        <v>-1.0913433803516615E-3</v>
      </c>
      <c r="T816" s="7">
        <f t="shared" si="120"/>
        <v>132.63900005418711</v>
      </c>
      <c r="U816" s="4">
        <f t="shared" si="121"/>
        <v>4.6703796329261582E-5</v>
      </c>
      <c r="V816" s="5">
        <f>T816/MAX($T$14:T816)-1</f>
        <v>-1.1131377624322925E-2</v>
      </c>
      <c r="Y816" s="3" t="s">
        <v>24</v>
      </c>
      <c r="Z816" s="3">
        <v>44705</v>
      </c>
      <c r="AA816" s="3">
        <v>13040306</v>
      </c>
      <c r="AD816" s="3"/>
    </row>
    <row r="817" spans="1:30" x14ac:dyDescent="0.25">
      <c r="A817" s="3">
        <v>44707</v>
      </c>
      <c r="B817">
        <v>11129809</v>
      </c>
      <c r="C817">
        <v>13413810</v>
      </c>
      <c r="D817">
        <v>13498126</v>
      </c>
      <c r="E817">
        <v>13534332</v>
      </c>
      <c r="F817">
        <v>12194759</v>
      </c>
      <c r="G817">
        <v>13932700</v>
      </c>
      <c r="H817">
        <v>13805942</v>
      </c>
      <c r="I817">
        <v>13040306</v>
      </c>
      <c r="K817" s="5">
        <f t="shared" si="113"/>
        <v>-1.5618153763259923E-2</v>
      </c>
      <c r="L817" s="5">
        <f t="shared" si="114"/>
        <v>-1.6004639089611694E-2</v>
      </c>
      <c r="M817" s="5">
        <f t="shared" si="115"/>
        <v>-1.5696640798986139E-2</v>
      </c>
      <c r="N817" s="5">
        <f t="shared" si="116"/>
        <v>-1.5831246613230765E-2</v>
      </c>
      <c r="O817" s="5">
        <f t="shared" si="117"/>
        <v>-1.1340020303804765E-2</v>
      </c>
      <c r="P817" s="5">
        <f t="shared" si="118"/>
        <v>-1.1797265485639752E-2</v>
      </c>
      <c r="Q817" s="5">
        <f t="shared" si="119"/>
        <v>-5.6729312800145593E-3</v>
      </c>
      <c r="R817" s="5">
        <f t="shared" si="119"/>
        <v>0</v>
      </c>
      <c r="T817" s="7">
        <f t="shared" si="120"/>
        <v>131.11429987086959</v>
      </c>
      <c r="U817" s="4">
        <f t="shared" si="121"/>
        <v>-1.149511216681845E-2</v>
      </c>
      <c r="V817" s="5">
        <f>T817/MAX($T$14:T817)-1</f>
        <v>-2.2498533356778649E-2</v>
      </c>
      <c r="Y817" s="3" t="s">
        <v>24</v>
      </c>
      <c r="Z817" s="3">
        <v>44706</v>
      </c>
      <c r="AA817" s="3">
        <v>13059294</v>
      </c>
      <c r="AD817" s="3"/>
    </row>
    <row r="818" spans="1:30" x14ac:dyDescent="0.25">
      <c r="A818" s="3">
        <v>44708</v>
      </c>
      <c r="B818">
        <v>11124920</v>
      </c>
      <c r="C818">
        <v>13413810</v>
      </c>
      <c r="D818">
        <v>13498126</v>
      </c>
      <c r="E818">
        <v>13534332</v>
      </c>
      <c r="F818">
        <v>12175719</v>
      </c>
      <c r="G818">
        <v>13917469</v>
      </c>
      <c r="H818">
        <v>13805942</v>
      </c>
      <c r="I818">
        <v>13059294</v>
      </c>
      <c r="K818" s="5">
        <f t="shared" si="113"/>
        <v>-4.3927079072070274E-4</v>
      </c>
      <c r="L818" s="5">
        <f t="shared" si="114"/>
        <v>0</v>
      </c>
      <c r="M818" s="5">
        <f t="shared" si="115"/>
        <v>0</v>
      </c>
      <c r="N818" s="5">
        <f t="shared" si="116"/>
        <v>0</v>
      </c>
      <c r="O818" s="5">
        <f t="shared" si="117"/>
        <v>-1.5613264681983985E-3</v>
      </c>
      <c r="P818" s="5">
        <f t="shared" si="118"/>
        <v>-1.0931836614582746E-3</v>
      </c>
      <c r="Q818" s="5">
        <f t="shared" si="119"/>
        <v>0</v>
      </c>
      <c r="R818" s="5">
        <f t="shared" si="119"/>
        <v>1.4561008000886222E-3</v>
      </c>
      <c r="T818" s="7">
        <f t="shared" si="120"/>
        <v>131.08745946057158</v>
      </c>
      <c r="U818" s="4">
        <f t="shared" si="121"/>
        <v>-2.0471001503609421E-4</v>
      </c>
      <c r="V818" s="5">
        <f>T818/MAX($T$14:T818)-1</f>
        <v>-2.2698637696712876E-2</v>
      </c>
      <c r="Y818" s="3" t="s">
        <v>24</v>
      </c>
      <c r="Z818" s="3">
        <v>44707</v>
      </c>
      <c r="AA818" s="3">
        <v>12983517</v>
      </c>
      <c r="AD818" s="3"/>
    </row>
    <row r="819" spans="1:30" x14ac:dyDescent="0.25">
      <c r="A819" s="3">
        <v>44711</v>
      </c>
      <c r="B819">
        <v>11176178</v>
      </c>
      <c r="C819">
        <v>13409755</v>
      </c>
      <c r="D819">
        <v>13484342</v>
      </c>
      <c r="E819">
        <v>13531986</v>
      </c>
      <c r="F819">
        <v>12231818</v>
      </c>
      <c r="G819">
        <v>13913263</v>
      </c>
      <c r="H819">
        <v>13791845</v>
      </c>
      <c r="I819">
        <v>12983517</v>
      </c>
      <c r="K819" s="5">
        <f t="shared" si="113"/>
        <v>4.6074938066971161E-3</v>
      </c>
      <c r="L819" s="5">
        <f t="shared" si="114"/>
        <v>-3.0230039041856394E-4</v>
      </c>
      <c r="M819" s="5">
        <f t="shared" si="115"/>
        <v>-1.0211787917818738E-3</v>
      </c>
      <c r="N819" s="5">
        <f t="shared" si="116"/>
        <v>-1.7333696262211706E-4</v>
      </c>
      <c r="O819" s="5">
        <f t="shared" si="117"/>
        <v>4.6074486443059559E-3</v>
      </c>
      <c r="P819" s="5">
        <f t="shared" si="118"/>
        <v>-3.0221012168230033E-4</v>
      </c>
      <c r="Q819" s="5">
        <f t="shared" si="119"/>
        <v>-1.021082081903546E-3</v>
      </c>
      <c r="R819" s="5">
        <f t="shared" si="119"/>
        <v>-5.802534195186948E-3</v>
      </c>
      <c r="T819" s="7">
        <f t="shared" si="120"/>
        <v>131.0971648468342</v>
      </c>
      <c r="U819" s="4">
        <f t="shared" si="121"/>
        <v>7.4037488425965359E-5</v>
      </c>
      <c r="V819" s="5">
        <f>T819/MAX($T$14:T819)-1</f>
        <v>-2.2626280758412554E-2</v>
      </c>
      <c r="Y819" s="3" t="s">
        <v>24</v>
      </c>
      <c r="Z819" s="3">
        <v>44708</v>
      </c>
      <c r="AA819" s="3">
        <v>12983517</v>
      </c>
      <c r="AD819" s="3"/>
    </row>
    <row r="820" spans="1:30" x14ac:dyDescent="0.25">
      <c r="A820" s="3">
        <v>44712</v>
      </c>
      <c r="B820">
        <v>11104145</v>
      </c>
      <c r="C820">
        <v>13302514</v>
      </c>
      <c r="D820">
        <v>13413402</v>
      </c>
      <c r="E820">
        <v>13474736</v>
      </c>
      <c r="F820">
        <v>12152981</v>
      </c>
      <c r="G820">
        <v>13801994</v>
      </c>
      <c r="H820">
        <v>13719287</v>
      </c>
      <c r="I820">
        <v>12983517</v>
      </c>
      <c r="K820" s="5">
        <f t="shared" si="113"/>
        <v>-6.4452266239853895E-3</v>
      </c>
      <c r="L820" s="5">
        <f t="shared" si="114"/>
        <v>-7.9972378317128001E-3</v>
      </c>
      <c r="M820" s="5">
        <f t="shared" si="115"/>
        <v>-5.2609166987903633E-3</v>
      </c>
      <c r="N820" s="5">
        <f t="shared" si="116"/>
        <v>-4.2307167624914266E-3</v>
      </c>
      <c r="O820" s="5">
        <f t="shared" si="117"/>
        <v>-6.4452397836527453E-3</v>
      </c>
      <c r="P820" s="5">
        <f t="shared" si="118"/>
        <v>-7.9973331920771829E-3</v>
      </c>
      <c r="Q820" s="5">
        <f t="shared" si="119"/>
        <v>-5.2609349945565986E-3</v>
      </c>
      <c r="R820" s="5">
        <f t="shared" si="119"/>
        <v>0</v>
      </c>
      <c r="T820" s="7">
        <f t="shared" si="120"/>
        <v>130.38206904526868</v>
      </c>
      <c r="U820" s="4">
        <f t="shared" si="121"/>
        <v>-5.4547007359083133E-3</v>
      </c>
      <c r="V820" s="5">
        <f>T820/MAX($T$14:T820)-1</f>
        <v>-2.7957561904017103E-2</v>
      </c>
      <c r="Y820" s="3" t="s">
        <v>24</v>
      </c>
      <c r="Z820" s="3">
        <v>44711</v>
      </c>
      <c r="AA820" s="3">
        <v>12981267</v>
      </c>
      <c r="AD820" s="3"/>
    </row>
    <row r="821" spans="1:30" x14ac:dyDescent="0.25">
      <c r="A821" s="3">
        <v>44713</v>
      </c>
      <c r="B821">
        <v>11041541</v>
      </c>
      <c r="C821">
        <v>13293928</v>
      </c>
      <c r="D821">
        <v>13391277</v>
      </c>
      <c r="E821">
        <v>13446277</v>
      </c>
      <c r="F821">
        <v>12084464</v>
      </c>
      <c r="G821">
        <v>13793087</v>
      </c>
      <c r="H821">
        <v>13696658</v>
      </c>
      <c r="I821">
        <v>12981267</v>
      </c>
      <c r="K821" s="5">
        <f t="shared" si="113"/>
        <v>-5.6378946780684114E-3</v>
      </c>
      <c r="L821" s="5">
        <f t="shared" si="114"/>
        <v>-6.4544190669524326E-4</v>
      </c>
      <c r="M821" s="5">
        <f t="shared" si="115"/>
        <v>-1.6494696871084402E-3</v>
      </c>
      <c r="N821" s="5">
        <f t="shared" si="116"/>
        <v>-2.1120265361784796E-3</v>
      </c>
      <c r="O821" s="5">
        <f t="shared" si="117"/>
        <v>-5.6378760075408429E-3</v>
      </c>
      <c r="P821" s="5">
        <f t="shared" si="118"/>
        <v>-6.4534153543316375E-4</v>
      </c>
      <c r="Q821" s="5">
        <f t="shared" si="119"/>
        <v>-1.6494297407729785E-3</v>
      </c>
      <c r="R821" s="5">
        <f t="shared" si="119"/>
        <v>-1.7329664989851334E-4</v>
      </c>
      <c r="T821" s="7">
        <f t="shared" si="120"/>
        <v>130.08625206697354</v>
      </c>
      <c r="U821" s="4">
        <f t="shared" si="121"/>
        <v>-2.2688470927120091E-3</v>
      </c>
      <c r="V821" s="5">
        <f>T821/MAX($T$14:T821)-1</f>
        <v>-3.0162977563683802E-2</v>
      </c>
      <c r="Y821" s="3" t="s">
        <v>24</v>
      </c>
      <c r="Z821" s="3">
        <v>44712</v>
      </c>
      <c r="AA821" s="3">
        <v>12926346</v>
      </c>
      <c r="AD821" s="3"/>
    </row>
    <row r="822" spans="1:30" x14ac:dyDescent="0.25">
      <c r="A822" s="3">
        <v>44714</v>
      </c>
      <c r="B822">
        <v>11139833</v>
      </c>
      <c r="C822">
        <v>13404378</v>
      </c>
      <c r="D822">
        <v>13418036</v>
      </c>
      <c r="E822">
        <v>13503132</v>
      </c>
      <c r="F822">
        <v>12096833</v>
      </c>
      <c r="G822">
        <v>13869402</v>
      </c>
      <c r="H822">
        <v>13712354</v>
      </c>
      <c r="I822">
        <v>12926346</v>
      </c>
      <c r="K822" s="5">
        <f t="shared" si="113"/>
        <v>8.9020182961780936E-3</v>
      </c>
      <c r="L822" s="5">
        <f t="shared" si="114"/>
        <v>8.308304362713459E-3</v>
      </c>
      <c r="M822" s="5">
        <f t="shared" si="115"/>
        <v>1.9982410938106376E-3</v>
      </c>
      <c r="N822" s="5">
        <f t="shared" si="116"/>
        <v>4.2283079546852065E-3</v>
      </c>
      <c r="O822" s="5">
        <f t="shared" si="117"/>
        <v>1.023545603677567E-3</v>
      </c>
      <c r="P822" s="5">
        <f t="shared" si="118"/>
        <v>5.532844097916545E-3</v>
      </c>
      <c r="Q822" s="5">
        <f t="shared" si="119"/>
        <v>1.1459729811462704E-3</v>
      </c>
      <c r="R822" s="5">
        <f t="shared" si="119"/>
        <v>-4.2307888744603783E-3</v>
      </c>
      <c r="T822" s="7">
        <f t="shared" si="120"/>
        <v>130.52380442023374</v>
      </c>
      <c r="U822" s="4">
        <f t="shared" si="121"/>
        <v>3.3635556894584251E-3</v>
      </c>
      <c r="V822" s="5">
        <f>T822/MAX($T$14:T822)-1</f>
        <v>-2.690087672902064E-2</v>
      </c>
      <c r="Y822" s="3" t="s">
        <v>24</v>
      </c>
      <c r="Z822" s="3">
        <v>44713</v>
      </c>
      <c r="AA822" s="3">
        <v>12899045</v>
      </c>
      <c r="AD822" s="3"/>
    </row>
    <row r="823" spans="1:30" x14ac:dyDescent="0.25">
      <c r="A823" s="3">
        <v>44715</v>
      </c>
      <c r="B823">
        <v>11156147</v>
      </c>
      <c r="C823">
        <v>13426684</v>
      </c>
      <c r="D823">
        <v>13414416</v>
      </c>
      <c r="E823">
        <v>13499489</v>
      </c>
      <c r="F823">
        <v>12170190</v>
      </c>
      <c r="G823">
        <v>13957868</v>
      </c>
      <c r="H823">
        <v>13708655</v>
      </c>
      <c r="I823">
        <v>12899045</v>
      </c>
      <c r="K823" s="5">
        <f t="shared" si="113"/>
        <v>1.4644743776679459E-3</v>
      </c>
      <c r="L823" s="5">
        <f t="shared" si="114"/>
        <v>1.6640831823750979E-3</v>
      </c>
      <c r="M823" s="5">
        <f t="shared" si="115"/>
        <v>-2.6978612965411486E-4</v>
      </c>
      <c r="N823" s="5">
        <f t="shared" si="116"/>
        <v>-2.697892607433916E-4</v>
      </c>
      <c r="O823" s="5">
        <f t="shared" si="117"/>
        <v>6.0641491868160813E-3</v>
      </c>
      <c r="P823" s="5">
        <f t="shared" si="118"/>
        <v>6.3785013946526803E-3</v>
      </c>
      <c r="Q823" s="5">
        <f t="shared" si="119"/>
        <v>-2.6975674636176006E-4</v>
      </c>
      <c r="R823" s="5">
        <f t="shared" si="119"/>
        <v>-2.1120431094757697E-3</v>
      </c>
      <c r="T823" s="7">
        <f t="shared" si="120"/>
        <v>130.73019245958019</v>
      </c>
      <c r="U823" s="4">
        <f t="shared" si="121"/>
        <v>1.5812291119095961E-3</v>
      </c>
      <c r="V823" s="5">
        <f>T823/MAX($T$14:T823)-1</f>
        <v>-2.5362184066531013E-2</v>
      </c>
      <c r="Y823" s="3" t="s">
        <v>24</v>
      </c>
      <c r="Z823" s="3">
        <v>44714</v>
      </c>
      <c r="AA823" s="3">
        <v>12953312</v>
      </c>
      <c r="AD823" s="3"/>
    </row>
    <row r="824" spans="1:30" x14ac:dyDescent="0.25">
      <c r="A824" s="3">
        <v>44718</v>
      </c>
      <c r="B824">
        <v>11117097</v>
      </c>
      <c r="C824">
        <v>13435416</v>
      </c>
      <c r="D824">
        <v>13419879</v>
      </c>
      <c r="E824">
        <v>13504987</v>
      </c>
      <c r="F824">
        <v>12127591</v>
      </c>
      <c r="G824">
        <v>13966945</v>
      </c>
      <c r="H824">
        <v>13714238</v>
      </c>
      <c r="I824">
        <v>12953312</v>
      </c>
      <c r="K824" s="5">
        <f t="shared" si="113"/>
        <v>-3.5003124286547838E-3</v>
      </c>
      <c r="L824" s="5">
        <f t="shared" si="114"/>
        <v>6.5034672745700739E-4</v>
      </c>
      <c r="M824" s="5">
        <f t="shared" si="115"/>
        <v>4.0724844078199318E-4</v>
      </c>
      <c r="N824" s="5">
        <f t="shared" si="116"/>
        <v>4.0727467535983664E-4</v>
      </c>
      <c r="O824" s="5">
        <f t="shared" si="117"/>
        <v>-3.5002740302328972E-3</v>
      </c>
      <c r="P824" s="5">
        <f t="shared" si="118"/>
        <v>6.5031421704242476E-4</v>
      </c>
      <c r="Q824" s="5">
        <f t="shared" si="119"/>
        <v>4.0726096032028813E-4</v>
      </c>
      <c r="R824" s="5">
        <f t="shared" si="119"/>
        <v>4.2070556386151203E-3</v>
      </c>
      <c r="T824" s="7">
        <f t="shared" si="120"/>
        <v>130.72576257224057</v>
      </c>
      <c r="U824" s="4">
        <f t="shared" si="121"/>
        <v>-3.3885724913876314E-5</v>
      </c>
      <c r="V824" s="5">
        <f>T824/MAX($T$14:T824)-1</f>
        <v>-2.5395210375452448E-2</v>
      </c>
      <c r="Y824" s="3" t="s">
        <v>24</v>
      </c>
      <c r="Z824" s="3">
        <v>44715</v>
      </c>
      <c r="AA824" s="3">
        <v>13007144</v>
      </c>
      <c r="AD824" s="3"/>
    </row>
    <row r="825" spans="1:30" x14ac:dyDescent="0.25">
      <c r="A825" s="3">
        <v>44719</v>
      </c>
      <c r="B825">
        <v>11157095</v>
      </c>
      <c r="C825">
        <v>13411980</v>
      </c>
      <c r="D825">
        <v>13384500</v>
      </c>
      <c r="E825">
        <v>13504987</v>
      </c>
      <c r="F825">
        <v>12171224</v>
      </c>
      <c r="G825">
        <v>13942582</v>
      </c>
      <c r="H825">
        <v>13678083</v>
      </c>
      <c r="I825">
        <v>13007144</v>
      </c>
      <c r="K825" s="5">
        <f t="shared" si="113"/>
        <v>3.5978817131847585E-3</v>
      </c>
      <c r="L825" s="5">
        <f t="shared" si="114"/>
        <v>-1.7443449462227756E-3</v>
      </c>
      <c r="M825" s="5">
        <f t="shared" si="115"/>
        <v>-2.6363128907496147E-3</v>
      </c>
      <c r="N825" s="5">
        <f t="shared" si="116"/>
        <v>0</v>
      </c>
      <c r="O825" s="5">
        <f t="shared" si="117"/>
        <v>3.5978291154443731E-3</v>
      </c>
      <c r="P825" s="5">
        <f t="shared" si="118"/>
        <v>-1.7443327800030772E-3</v>
      </c>
      <c r="Q825" s="5">
        <f t="shared" si="119"/>
        <v>-2.6363112554995682E-3</v>
      </c>
      <c r="R825" s="5">
        <f t="shared" si="119"/>
        <v>4.1558483266672663E-3</v>
      </c>
      <c r="T825" s="7">
        <f t="shared" si="120"/>
        <v>130.76808924205997</v>
      </c>
      <c r="U825" s="4">
        <f t="shared" si="121"/>
        <v>3.2378216035267027E-4</v>
      </c>
      <c r="V825" s="5">
        <f>T825/MAX($T$14:T825)-1</f>
        <v>-2.5079650731177683E-2</v>
      </c>
      <c r="Y825" s="3" t="s">
        <v>24</v>
      </c>
      <c r="Z825" s="3">
        <v>44718</v>
      </c>
      <c r="AA825" s="3">
        <v>13012441</v>
      </c>
      <c r="AD825" s="3"/>
    </row>
    <row r="826" spans="1:30" x14ac:dyDescent="0.25">
      <c r="A826" s="3">
        <v>44720</v>
      </c>
      <c r="B826">
        <v>11133541</v>
      </c>
      <c r="C826">
        <v>13410414</v>
      </c>
      <c r="D826">
        <v>13381103</v>
      </c>
      <c r="E826">
        <v>13504987</v>
      </c>
      <c r="F826">
        <v>12145529</v>
      </c>
      <c r="G826">
        <v>13940954</v>
      </c>
      <c r="H826">
        <v>13674610</v>
      </c>
      <c r="I826">
        <v>13012441</v>
      </c>
      <c r="K826" s="5">
        <f t="shared" si="113"/>
        <v>-2.1111230118592283E-3</v>
      </c>
      <c r="L826" s="5">
        <f t="shared" si="114"/>
        <v>-1.1676128356885584E-4</v>
      </c>
      <c r="M826" s="5">
        <f t="shared" si="115"/>
        <v>-2.5380103851468938E-4</v>
      </c>
      <c r="N826" s="5">
        <f t="shared" si="116"/>
        <v>0</v>
      </c>
      <c r="O826" s="5">
        <f t="shared" si="117"/>
        <v>-2.1111270320881559E-3</v>
      </c>
      <c r="P826" s="5">
        <f t="shared" si="118"/>
        <v>-1.1676459926868166E-4</v>
      </c>
      <c r="Q826" s="5">
        <f t="shared" si="119"/>
        <v>-2.5390984979400955E-4</v>
      </c>
      <c r="R826" s="5">
        <f t="shared" si="119"/>
        <v>4.0723774565720738E-4</v>
      </c>
      <c r="T826" s="7">
        <f t="shared" si="120"/>
        <v>130.69361274394484</v>
      </c>
      <c r="U826" s="4">
        <f t="shared" si="121"/>
        <v>-5.6953113367955166E-4</v>
      </c>
      <c r="V826" s="5">
        <f>T826/MAX($T$14:T826)-1</f>
        <v>-2.5634898222943958E-2</v>
      </c>
      <c r="Y826" s="3" t="s">
        <v>24</v>
      </c>
      <c r="Z826" s="3">
        <v>44719</v>
      </c>
      <c r="AA826" s="3">
        <v>13012441</v>
      </c>
      <c r="AD826" s="3"/>
    </row>
    <row r="827" spans="1:30" x14ac:dyDescent="0.25">
      <c r="A827" s="3">
        <v>44721</v>
      </c>
      <c r="B827">
        <v>11217760</v>
      </c>
      <c r="C827">
        <v>13646084</v>
      </c>
      <c r="D827">
        <v>13634802</v>
      </c>
      <c r="E827">
        <v>13691246</v>
      </c>
      <c r="F827">
        <v>12199311</v>
      </c>
      <c r="G827">
        <v>13962258</v>
      </c>
      <c r="H827">
        <v>13678007</v>
      </c>
      <c r="I827">
        <v>13012441</v>
      </c>
      <c r="K827" s="5">
        <f t="shared" si="113"/>
        <v>7.5644397411389619E-3</v>
      </c>
      <c r="L827" s="5">
        <f t="shared" si="114"/>
        <v>1.7573655817038958E-2</v>
      </c>
      <c r="M827" s="5">
        <f t="shared" si="115"/>
        <v>1.8959498331340807E-2</v>
      </c>
      <c r="N827" s="5">
        <f t="shared" si="116"/>
        <v>1.379186814470823E-2</v>
      </c>
      <c r="O827" s="5">
        <f t="shared" si="117"/>
        <v>4.428131537127733E-3</v>
      </c>
      <c r="P827" s="5">
        <f t="shared" si="118"/>
        <v>1.528159407168328E-3</v>
      </c>
      <c r="Q827" s="5">
        <f t="shared" si="119"/>
        <v>2.4841659103991276E-4</v>
      </c>
      <c r="R827" s="5">
        <f t="shared" si="119"/>
        <v>0</v>
      </c>
      <c r="T827" s="7">
        <f t="shared" si="120"/>
        <v>131.74070006605348</v>
      </c>
      <c r="U827" s="4">
        <f t="shared" si="121"/>
        <v>8.0117711961953664E-3</v>
      </c>
      <c r="V827" s="5">
        <f>T827/MAX($T$14:T827)-1</f>
        <v>-1.7828507965948592E-2</v>
      </c>
      <c r="Y827" s="3" t="s">
        <v>24</v>
      </c>
      <c r="Z827" s="3">
        <v>44720</v>
      </c>
      <c r="AA827" s="3">
        <v>13012441</v>
      </c>
      <c r="AD827" s="3"/>
    </row>
    <row r="828" spans="1:30" x14ac:dyDescent="0.25">
      <c r="A828" s="3">
        <v>44722</v>
      </c>
      <c r="B828">
        <v>11228572</v>
      </c>
      <c r="C828">
        <v>13637731</v>
      </c>
      <c r="D828">
        <v>13627708</v>
      </c>
      <c r="E828">
        <v>13682659</v>
      </c>
      <c r="F828">
        <v>12143228</v>
      </c>
      <c r="G828">
        <v>13878371</v>
      </c>
      <c r="H828">
        <v>13633988</v>
      </c>
      <c r="I828">
        <v>13012441</v>
      </c>
      <c r="K828" s="5">
        <f t="shared" si="113"/>
        <v>9.6382878578249453E-4</v>
      </c>
      <c r="L828" s="5">
        <f t="shared" si="114"/>
        <v>-6.1211700001262415E-4</v>
      </c>
      <c r="M828" s="5">
        <f t="shared" si="115"/>
        <v>-5.2028624984801208E-4</v>
      </c>
      <c r="N828" s="5">
        <f t="shared" si="116"/>
        <v>-6.2718908125669603E-4</v>
      </c>
      <c r="O828" s="5">
        <f t="shared" si="117"/>
        <v>-4.5972268433848162E-3</v>
      </c>
      <c r="P828" s="5">
        <f t="shared" si="118"/>
        <v>-6.0081256197959121E-3</v>
      </c>
      <c r="Q828" s="5">
        <f t="shared" si="119"/>
        <v>-3.2182320128948394E-3</v>
      </c>
      <c r="R828" s="5">
        <f t="shared" si="119"/>
        <v>0</v>
      </c>
      <c r="T828" s="7">
        <f t="shared" si="120"/>
        <v>131.49995467319724</v>
      </c>
      <c r="U828" s="4">
        <f t="shared" si="121"/>
        <v>-1.8274185026763007E-3</v>
      </c>
      <c r="V828" s="5">
        <f>T828/MAX($T$14:T828)-1</f>
        <v>-1.9623346323292878E-2</v>
      </c>
      <c r="Y828" s="3" t="s">
        <v>24</v>
      </c>
      <c r="Z828" s="3">
        <v>44721</v>
      </c>
      <c r="AA828" s="3">
        <v>13019982</v>
      </c>
      <c r="AD828" s="3"/>
    </row>
    <row r="829" spans="1:30" x14ac:dyDescent="0.25">
      <c r="A829" s="3">
        <v>44725</v>
      </c>
      <c r="B829">
        <v>11422528</v>
      </c>
      <c r="C829">
        <v>13830759</v>
      </c>
      <c r="D829">
        <v>13847209</v>
      </c>
      <c r="E829">
        <v>13771333</v>
      </c>
      <c r="F829">
        <v>12352983</v>
      </c>
      <c r="G829">
        <v>14074805</v>
      </c>
      <c r="H829">
        <v>13853590</v>
      </c>
      <c r="I829">
        <v>13019982</v>
      </c>
      <c r="K829" s="5">
        <f t="shared" si="113"/>
        <v>1.7273434235448581E-2</v>
      </c>
      <c r="L829" s="5">
        <f t="shared" si="114"/>
        <v>1.4153967401175471E-2</v>
      </c>
      <c r="M829" s="5">
        <f t="shared" si="115"/>
        <v>1.6106963841608479E-2</v>
      </c>
      <c r="N829" s="5">
        <f t="shared" si="116"/>
        <v>6.4807578702354984E-3</v>
      </c>
      <c r="O829" s="5">
        <f t="shared" si="117"/>
        <v>1.7273413626096801E-2</v>
      </c>
      <c r="P829" s="5">
        <f t="shared" si="118"/>
        <v>1.4153966629080639E-2</v>
      </c>
      <c r="Q829" s="5">
        <f t="shared" si="119"/>
        <v>1.6106952712588551E-2</v>
      </c>
      <c r="R829" s="5">
        <f t="shared" si="119"/>
        <v>5.7952232021651895E-4</v>
      </c>
      <c r="T829" s="7">
        <f t="shared" si="120"/>
        <v>133.17869918088638</v>
      </c>
      <c r="U829" s="4">
        <f t="shared" si="121"/>
        <v>1.2766122329556318E-2</v>
      </c>
      <c r="V829" s="5">
        <f>T829/MAX($T$14:T829)-1</f>
        <v>-7.1077380334150231E-3</v>
      </c>
      <c r="Y829" s="3" t="s">
        <v>24</v>
      </c>
      <c r="Z829" s="3">
        <v>44722</v>
      </c>
      <c r="AA829" s="3">
        <v>12942807</v>
      </c>
      <c r="AD829" s="3"/>
    </row>
    <row r="830" spans="1:30" x14ac:dyDescent="0.25">
      <c r="A830" s="3">
        <v>44726</v>
      </c>
      <c r="B830">
        <v>11400452</v>
      </c>
      <c r="C830">
        <v>13784293</v>
      </c>
      <c r="D830">
        <v>13859960</v>
      </c>
      <c r="E830">
        <v>13775052</v>
      </c>
      <c r="F830">
        <v>12329110</v>
      </c>
      <c r="G830">
        <v>14027518</v>
      </c>
      <c r="H830">
        <v>13866347</v>
      </c>
      <c r="I830">
        <v>12942807</v>
      </c>
      <c r="K830" s="5">
        <f t="shared" si="113"/>
        <v>-1.9326719969520179E-3</v>
      </c>
      <c r="L830" s="5">
        <f t="shared" si="114"/>
        <v>-3.3596131636738358E-3</v>
      </c>
      <c r="M830" s="5">
        <f t="shared" si="115"/>
        <v>9.2083538278364685E-4</v>
      </c>
      <c r="N830" s="5">
        <f t="shared" si="116"/>
        <v>2.7005374134803084E-4</v>
      </c>
      <c r="O830" s="5">
        <f t="shared" si="117"/>
        <v>-1.9325696473475595E-3</v>
      </c>
      <c r="P830" s="5">
        <f t="shared" si="118"/>
        <v>-3.3596913065581102E-3</v>
      </c>
      <c r="Q830" s="5">
        <f t="shared" si="119"/>
        <v>9.2084434431805029E-4</v>
      </c>
      <c r="R830" s="5">
        <f t="shared" si="119"/>
        <v>-5.9274275494389794E-3</v>
      </c>
      <c r="T830" s="7">
        <f t="shared" si="120"/>
        <v>132.93897352374492</v>
      </c>
      <c r="U830" s="4">
        <f t="shared" si="121"/>
        <v>-1.8000300244400969E-3</v>
      </c>
      <c r="V830" s="5">
        <f>T830/MAX($T$14:T830)-1</f>
        <v>-8.8949739159890351E-3</v>
      </c>
      <c r="Y830" s="3" t="s">
        <v>24</v>
      </c>
      <c r="Z830" s="3">
        <v>44725</v>
      </c>
      <c r="AA830" s="3">
        <v>13026686</v>
      </c>
      <c r="AD830" s="3"/>
    </row>
    <row r="831" spans="1:30" x14ac:dyDescent="0.25">
      <c r="A831" s="3">
        <v>44727</v>
      </c>
      <c r="B831">
        <v>11390862</v>
      </c>
      <c r="C831">
        <v>13772671</v>
      </c>
      <c r="D831">
        <v>13859960</v>
      </c>
      <c r="E831">
        <v>13775052</v>
      </c>
      <c r="F831">
        <v>12318738</v>
      </c>
      <c r="G831">
        <v>14015691</v>
      </c>
      <c r="H831">
        <v>13866347</v>
      </c>
      <c r="I831">
        <v>13026686</v>
      </c>
      <c r="K831" s="5">
        <f t="shared" si="113"/>
        <v>-8.41194717542737E-4</v>
      </c>
      <c r="L831" s="5">
        <f t="shared" si="114"/>
        <v>-8.4313355788356859E-4</v>
      </c>
      <c r="M831" s="5">
        <f t="shared" si="115"/>
        <v>0</v>
      </c>
      <c r="N831" s="5">
        <f t="shared" si="116"/>
        <v>0</v>
      </c>
      <c r="O831" s="5">
        <f t="shared" si="117"/>
        <v>-8.4126104803994295E-4</v>
      </c>
      <c r="P831" s="5">
        <f t="shared" si="118"/>
        <v>-8.4312848502487991E-4</v>
      </c>
      <c r="Q831" s="5">
        <f t="shared" si="119"/>
        <v>0</v>
      </c>
      <c r="R831" s="5">
        <f t="shared" si="119"/>
        <v>6.4807425468060842E-3</v>
      </c>
      <c r="T831" s="7">
        <f t="shared" si="120"/>
        <v>132.99068719553142</v>
      </c>
      <c r="U831" s="4">
        <f t="shared" si="121"/>
        <v>3.8900309228936947E-4</v>
      </c>
      <c r="V831" s="5">
        <f>T831/MAX($T$14:T831)-1</f>
        <v>-8.509430996058831E-3</v>
      </c>
      <c r="Y831" s="3" t="s">
        <v>24</v>
      </c>
      <c r="Z831" s="3">
        <v>44726</v>
      </c>
      <c r="AA831" s="3">
        <v>13030203</v>
      </c>
      <c r="AD831" s="3"/>
    </row>
    <row r="832" spans="1:30" x14ac:dyDescent="0.25">
      <c r="A832" s="3">
        <v>44728</v>
      </c>
      <c r="B832">
        <v>11904433</v>
      </c>
      <c r="C832">
        <v>14564631</v>
      </c>
      <c r="D832">
        <v>14434007</v>
      </c>
      <c r="E832">
        <v>14217988</v>
      </c>
      <c r="F832">
        <v>12451459</v>
      </c>
      <c r="G832">
        <v>14200128</v>
      </c>
      <c r="H832">
        <v>13960146</v>
      </c>
      <c r="I832">
        <v>13030203</v>
      </c>
      <c r="K832" s="5">
        <f t="shared" si="113"/>
        <v>4.5086227890391406E-2</v>
      </c>
      <c r="L832" s="5">
        <f t="shared" si="114"/>
        <v>5.7502281147934209E-2</v>
      </c>
      <c r="M832" s="5">
        <f t="shared" si="115"/>
        <v>4.1417651998995719E-2</v>
      </c>
      <c r="N832" s="5">
        <f t="shared" si="116"/>
        <v>3.2154942137423426E-2</v>
      </c>
      <c r="O832" s="5">
        <f t="shared" si="117"/>
        <v>1.077391206794065E-2</v>
      </c>
      <c r="P832" s="5">
        <f t="shared" si="118"/>
        <v>1.3159322647738225E-2</v>
      </c>
      <c r="Q832" s="5">
        <f t="shared" si="119"/>
        <v>6.7645069029356186E-3</v>
      </c>
      <c r="R832" s="5">
        <f t="shared" si="119"/>
        <v>2.6998424618507322E-4</v>
      </c>
      <c r="T832" s="7">
        <f t="shared" si="120"/>
        <v>136.43396285952826</v>
      </c>
      <c r="U832" s="4">
        <f t="shared" si="121"/>
        <v>2.5891103629943041E-2</v>
      </c>
      <c r="V832" s="5">
        <f>T832/MAX($T$14:T832)-1</f>
        <v>0</v>
      </c>
      <c r="Y832" s="3" t="s">
        <v>24</v>
      </c>
      <c r="Z832" s="3">
        <v>44727</v>
      </c>
      <c r="AA832" s="3">
        <v>13030203</v>
      </c>
      <c r="AD832" s="3"/>
    </row>
    <row r="833" spans="1:30" x14ac:dyDescent="0.25">
      <c r="A833" s="3">
        <v>44729</v>
      </c>
      <c r="B833">
        <v>11888800</v>
      </c>
      <c r="C833">
        <v>14564631</v>
      </c>
      <c r="D833">
        <v>14434007</v>
      </c>
      <c r="E833">
        <v>14217988</v>
      </c>
      <c r="F833">
        <v>12453638</v>
      </c>
      <c r="G833">
        <v>14215294</v>
      </c>
      <c r="H833">
        <v>13976748</v>
      </c>
      <c r="I833">
        <v>13030203</v>
      </c>
      <c r="K833" s="5">
        <f t="shared" si="113"/>
        <v>-1.3132082813184232E-3</v>
      </c>
      <c r="L833" s="5">
        <f t="shared" si="114"/>
        <v>0</v>
      </c>
      <c r="M833" s="5">
        <f t="shared" si="115"/>
        <v>0</v>
      </c>
      <c r="N833" s="5">
        <f t="shared" si="116"/>
        <v>0</v>
      </c>
      <c r="O833" s="5">
        <f t="shared" si="117"/>
        <v>1.7499957233924057E-4</v>
      </c>
      <c r="P833" s="5">
        <f t="shared" si="118"/>
        <v>1.0680185418046051E-3</v>
      </c>
      <c r="Q833" s="5">
        <f t="shared" si="119"/>
        <v>1.1892425766892867E-3</v>
      </c>
      <c r="R833" s="5">
        <f t="shared" si="119"/>
        <v>0</v>
      </c>
      <c r="T833" s="7">
        <f t="shared" si="120"/>
        <v>136.45304745388796</v>
      </c>
      <c r="U833" s="4">
        <f t="shared" si="121"/>
        <v>1.3988155118933865E-4</v>
      </c>
      <c r="V833" s="5">
        <f>T833/MAX($T$14:T833)-1</f>
        <v>0</v>
      </c>
      <c r="Y833" s="3" t="s">
        <v>24</v>
      </c>
      <c r="Z833" s="3">
        <v>44728</v>
      </c>
      <c r="AA833" s="3">
        <v>13108526</v>
      </c>
      <c r="AD833" s="3"/>
    </row>
    <row r="834" spans="1:30" x14ac:dyDescent="0.25">
      <c r="A834" s="3">
        <v>44732</v>
      </c>
      <c r="B834">
        <v>11826924</v>
      </c>
      <c r="C834">
        <v>14564631</v>
      </c>
      <c r="D834">
        <v>14434007</v>
      </c>
      <c r="E834">
        <v>14217988</v>
      </c>
      <c r="F834">
        <v>12388822</v>
      </c>
      <c r="G834">
        <v>14215294</v>
      </c>
      <c r="H834">
        <v>13976748</v>
      </c>
      <c r="I834">
        <v>13108526</v>
      </c>
      <c r="K834" s="5">
        <f t="shared" si="113"/>
        <v>-5.204562277101088E-3</v>
      </c>
      <c r="L834" s="5">
        <f t="shared" si="114"/>
        <v>0</v>
      </c>
      <c r="M834" s="5">
        <f t="shared" si="115"/>
        <v>0</v>
      </c>
      <c r="N834" s="5">
        <f t="shared" si="116"/>
        <v>0</v>
      </c>
      <c r="O834" s="5">
        <f t="shared" si="117"/>
        <v>-5.2045835923607564E-3</v>
      </c>
      <c r="P834" s="5">
        <f t="shared" si="118"/>
        <v>0</v>
      </c>
      <c r="Q834" s="5">
        <f t="shared" si="119"/>
        <v>0</v>
      </c>
      <c r="R834" s="5">
        <f t="shared" si="119"/>
        <v>6.0108810277168523E-3</v>
      </c>
      <c r="T834" s="7">
        <f t="shared" si="120"/>
        <v>136.3780278737423</v>
      </c>
      <c r="U834" s="4">
        <f t="shared" si="121"/>
        <v>-5.4978310521812401E-4</v>
      </c>
      <c r="V834" s="5">
        <f>T834/MAX($T$14:T834)-1</f>
        <v>-5.4978310521802687E-4</v>
      </c>
      <c r="Y834" s="3" t="s">
        <v>24</v>
      </c>
      <c r="Z834" s="3">
        <v>44729</v>
      </c>
      <c r="AA834" s="3">
        <v>13123431</v>
      </c>
      <c r="AD834" s="3"/>
    </row>
    <row r="835" spans="1:30" x14ac:dyDescent="0.25">
      <c r="A835" s="3">
        <v>44733</v>
      </c>
      <c r="B835">
        <v>11782533</v>
      </c>
      <c r="C835">
        <v>14568402</v>
      </c>
      <c r="D835">
        <v>14406588</v>
      </c>
      <c r="E835">
        <v>14192680</v>
      </c>
      <c r="F835">
        <v>12342322</v>
      </c>
      <c r="G835">
        <v>14218974</v>
      </c>
      <c r="H835">
        <v>13950197</v>
      </c>
      <c r="I835">
        <v>13123431</v>
      </c>
      <c r="K835" s="5">
        <f t="shared" si="113"/>
        <v>-3.7533850729065676E-3</v>
      </c>
      <c r="L835" s="5">
        <f t="shared" si="114"/>
        <v>2.5891490144869245E-4</v>
      </c>
      <c r="M835" s="5">
        <f t="shared" si="115"/>
        <v>-1.899611105911192E-3</v>
      </c>
      <c r="N835" s="5">
        <f t="shared" si="116"/>
        <v>-1.7799986889847075E-3</v>
      </c>
      <c r="O835" s="5">
        <f t="shared" si="117"/>
        <v>-3.7533834936041011E-3</v>
      </c>
      <c r="P835" s="5">
        <f t="shared" si="118"/>
        <v>2.5887610906960568E-4</v>
      </c>
      <c r="Q835" s="5">
        <f t="shared" si="119"/>
        <v>-1.8996550556681369E-3</v>
      </c>
      <c r="R835" s="5">
        <f t="shared" si="119"/>
        <v>1.1370462247242141E-3</v>
      </c>
      <c r="T835" s="7">
        <f t="shared" si="120"/>
        <v>136.18315737480279</v>
      </c>
      <c r="U835" s="4">
        <f t="shared" si="121"/>
        <v>-1.4288995227290241E-3</v>
      </c>
      <c r="V835" s="5">
        <f>T835/MAX($T$14:T835)-1</f>
        <v>-1.9778970431303389E-3</v>
      </c>
      <c r="Y835" s="3" t="s">
        <v>24</v>
      </c>
      <c r="Z835" s="3">
        <v>44732</v>
      </c>
      <c r="AA835" s="3">
        <v>13123431</v>
      </c>
      <c r="AD835" s="3"/>
    </row>
    <row r="836" spans="1:30" x14ac:dyDescent="0.25">
      <c r="A836" s="3">
        <v>44734</v>
      </c>
      <c r="B836">
        <v>11792172</v>
      </c>
      <c r="C836">
        <v>14501394</v>
      </c>
      <c r="D836">
        <v>14340103</v>
      </c>
      <c r="E836">
        <v>14118183</v>
      </c>
      <c r="F836">
        <v>12352419</v>
      </c>
      <c r="G836">
        <v>14153573</v>
      </c>
      <c r="H836">
        <v>13885818</v>
      </c>
      <c r="I836">
        <v>13123431</v>
      </c>
      <c r="K836" s="5">
        <f t="shared" si="113"/>
        <v>8.1807536630695843E-4</v>
      </c>
      <c r="L836" s="5">
        <f t="shared" si="114"/>
        <v>-4.5995435875534341E-3</v>
      </c>
      <c r="M836" s="5">
        <f t="shared" si="115"/>
        <v>-4.6149025709626423E-3</v>
      </c>
      <c r="N836" s="5">
        <f t="shared" si="116"/>
        <v>-5.2489734144643974E-3</v>
      </c>
      <c r="O836" s="5">
        <f t="shared" si="117"/>
        <v>8.1807945052791986E-4</v>
      </c>
      <c r="P836" s="5">
        <f t="shared" si="118"/>
        <v>-4.5995583084967873E-3</v>
      </c>
      <c r="Q836" s="5">
        <f t="shared" si="119"/>
        <v>-4.6149169076250551E-3</v>
      </c>
      <c r="R836" s="5">
        <f t="shared" si="119"/>
        <v>0</v>
      </c>
      <c r="T836" s="7">
        <f t="shared" si="120"/>
        <v>135.80794315687058</v>
      </c>
      <c r="U836" s="4">
        <f t="shared" si="121"/>
        <v>-2.7552174965334297E-3</v>
      </c>
      <c r="V836" s="5">
        <f>T836/MAX($T$14:T836)-1</f>
        <v>-4.7276650031241596E-3</v>
      </c>
      <c r="Y836" s="3" t="s">
        <v>24</v>
      </c>
      <c r="Z836" s="3">
        <v>44733</v>
      </c>
      <c r="AA836" s="3">
        <v>13100072</v>
      </c>
      <c r="AD836" s="3"/>
    </row>
    <row r="837" spans="1:30" x14ac:dyDescent="0.25">
      <c r="A837" s="3">
        <v>44735</v>
      </c>
      <c r="B837">
        <v>11630728</v>
      </c>
      <c r="C837">
        <v>14292570</v>
      </c>
      <c r="D837">
        <v>14135144</v>
      </c>
      <c r="E837">
        <v>13917510</v>
      </c>
      <c r="F837">
        <v>12285126</v>
      </c>
      <c r="G837">
        <v>14077098</v>
      </c>
      <c r="H837">
        <v>13810557</v>
      </c>
      <c r="I837">
        <v>13100072</v>
      </c>
      <c r="K837" s="5">
        <f t="shared" si="113"/>
        <v>-1.3690777237645446E-2</v>
      </c>
      <c r="L837" s="5">
        <f t="shared" si="114"/>
        <v>-1.4400270760176581E-2</v>
      </c>
      <c r="M837" s="5">
        <f t="shared" si="115"/>
        <v>-1.4292714633918568E-2</v>
      </c>
      <c r="N837" s="5">
        <f t="shared" si="116"/>
        <v>-1.4213797908696923E-2</v>
      </c>
      <c r="O837" s="5">
        <f t="shared" si="117"/>
        <v>-5.4477588559779244E-3</v>
      </c>
      <c r="P837" s="5">
        <f t="shared" si="118"/>
        <v>-5.4032292764519818E-3</v>
      </c>
      <c r="Q837" s="5">
        <f t="shared" si="119"/>
        <v>-5.4199903815532746E-3</v>
      </c>
      <c r="R837" s="5">
        <f t="shared" si="119"/>
        <v>-1.7799461131772221E-3</v>
      </c>
      <c r="T837" s="7">
        <f t="shared" si="120"/>
        <v>134.54071100307212</v>
      </c>
      <c r="U837" s="4">
        <f t="shared" si="121"/>
        <v>-9.3310606459497403E-3</v>
      </c>
      <c r="V837" s="5">
        <f>T837/MAX($T$14:T837)-1</f>
        <v>-1.4014611520215992E-2</v>
      </c>
      <c r="Y837" s="3" t="s">
        <v>24</v>
      </c>
      <c r="Z837" s="3">
        <v>44734</v>
      </c>
      <c r="AA837" s="3">
        <v>13031310</v>
      </c>
      <c r="AD837" s="3"/>
    </row>
    <row r="838" spans="1:30" x14ac:dyDescent="0.25">
      <c r="A838" s="3">
        <v>44736</v>
      </c>
      <c r="B838">
        <v>11627207</v>
      </c>
      <c r="C838">
        <v>14292570</v>
      </c>
      <c r="D838">
        <v>14135144</v>
      </c>
      <c r="E838">
        <v>13917510</v>
      </c>
      <c r="F838">
        <v>12327691</v>
      </c>
      <c r="G838">
        <v>14128510</v>
      </c>
      <c r="H838">
        <v>13859554</v>
      </c>
      <c r="I838">
        <v>13031310</v>
      </c>
      <c r="K838" s="5">
        <f t="shared" si="113"/>
        <v>-3.0273255466040094E-4</v>
      </c>
      <c r="L838" s="5">
        <f t="shared" si="114"/>
        <v>0</v>
      </c>
      <c r="M838" s="5">
        <f t="shared" si="115"/>
        <v>0</v>
      </c>
      <c r="N838" s="5">
        <f t="shared" si="116"/>
        <v>0</v>
      </c>
      <c r="O838" s="5">
        <f t="shared" si="117"/>
        <v>3.4647589288054892E-3</v>
      </c>
      <c r="P838" s="5">
        <f t="shared" si="118"/>
        <v>3.6521731964926918E-3</v>
      </c>
      <c r="Q838" s="5">
        <f t="shared" si="119"/>
        <v>3.5477931845906419E-3</v>
      </c>
      <c r="R838" s="5">
        <f t="shared" si="119"/>
        <v>-5.2489787842386892E-3</v>
      </c>
      <c r="T838" s="7">
        <f t="shared" si="120"/>
        <v>134.62669956995032</v>
      </c>
      <c r="U838" s="4">
        <f t="shared" si="121"/>
        <v>6.3912674637371658E-4</v>
      </c>
      <c r="V838" s="5">
        <f>T838/MAX($T$14:T838)-1</f>
        <v>-1.3384441886904908E-2</v>
      </c>
      <c r="Y838" s="3" t="s">
        <v>24</v>
      </c>
      <c r="Z838" s="3">
        <v>44735</v>
      </c>
      <c r="AA838" s="3">
        <v>12965727</v>
      </c>
      <c r="AD838" s="3"/>
    </row>
    <row r="839" spans="1:30" x14ac:dyDescent="0.25">
      <c r="A839" s="3">
        <v>44739</v>
      </c>
      <c r="B839">
        <v>11642478</v>
      </c>
      <c r="C839">
        <v>14292570</v>
      </c>
      <c r="D839">
        <v>14135144</v>
      </c>
      <c r="E839">
        <v>13917510</v>
      </c>
      <c r="F839">
        <v>12343882</v>
      </c>
      <c r="G839">
        <v>14128510</v>
      </c>
      <c r="H839">
        <v>13859554</v>
      </c>
      <c r="I839">
        <v>12965727</v>
      </c>
      <c r="K839" s="5">
        <f t="shared" si="113"/>
        <v>1.3133850631539268E-3</v>
      </c>
      <c r="L839" s="5">
        <f t="shared" si="114"/>
        <v>0</v>
      </c>
      <c r="M839" s="5">
        <f t="shared" si="115"/>
        <v>0</v>
      </c>
      <c r="N839" s="5">
        <f t="shared" si="116"/>
        <v>0</v>
      </c>
      <c r="O839" s="5">
        <f t="shared" si="117"/>
        <v>1.3133846395079196E-3</v>
      </c>
      <c r="P839" s="5">
        <f t="shared" si="118"/>
        <v>0</v>
      </c>
      <c r="Q839" s="5">
        <f t="shared" si="119"/>
        <v>0</v>
      </c>
      <c r="R839" s="5">
        <f t="shared" si="119"/>
        <v>-5.0327250291797299E-3</v>
      </c>
      <c r="T839" s="7">
        <f t="shared" si="120"/>
        <v>134.58621134183508</v>
      </c>
      <c r="U839" s="4">
        <f t="shared" si="121"/>
        <v>-3.0074441581473543E-4</v>
      </c>
      <c r="V839" s="5">
        <f>T839/MAX($T$14:T839)-1</f>
        <v>-1.3681161006563469E-2</v>
      </c>
      <c r="Y839" s="3" t="s">
        <v>24</v>
      </c>
      <c r="Z839" s="3">
        <v>44736</v>
      </c>
      <c r="AA839" s="3">
        <v>12965727</v>
      </c>
      <c r="AD839" s="3"/>
    </row>
    <row r="840" spans="1:30" x14ac:dyDescent="0.25">
      <c r="A840" s="3">
        <v>44740</v>
      </c>
      <c r="B840">
        <v>11594318</v>
      </c>
      <c r="C840">
        <v>14290734</v>
      </c>
      <c r="D840">
        <v>14135144</v>
      </c>
      <c r="E840">
        <v>13917510</v>
      </c>
      <c r="F840">
        <v>12292821</v>
      </c>
      <c r="G840">
        <v>14126696</v>
      </c>
      <c r="H840">
        <v>13859554</v>
      </c>
      <c r="I840">
        <v>12965727</v>
      </c>
      <c r="K840" s="5">
        <f t="shared" si="113"/>
        <v>-4.1365764229917001E-3</v>
      </c>
      <c r="L840" s="5">
        <f t="shared" si="114"/>
        <v>-1.2845835283648022E-4</v>
      </c>
      <c r="M840" s="5">
        <f t="shared" si="115"/>
        <v>0</v>
      </c>
      <c r="N840" s="5">
        <f t="shared" si="116"/>
        <v>0</v>
      </c>
      <c r="O840" s="5">
        <f t="shared" si="117"/>
        <v>-4.1365431069415592E-3</v>
      </c>
      <c r="P840" s="5">
        <f t="shared" si="118"/>
        <v>-1.2839287370003394E-4</v>
      </c>
      <c r="Q840" s="5">
        <f t="shared" si="119"/>
        <v>0</v>
      </c>
      <c r="R840" s="5">
        <f t="shared" si="119"/>
        <v>0</v>
      </c>
      <c r="T840" s="7">
        <f t="shared" si="120"/>
        <v>134.44270928596384</v>
      </c>
      <c r="U840" s="4">
        <f t="shared" si="121"/>
        <v>-1.0662463445587217E-3</v>
      </c>
      <c r="V840" s="5">
        <f>T840/MAX($T$14:T840)-1</f>
        <v>-1.4732819863209512E-2</v>
      </c>
      <c r="Y840" s="3" t="s">
        <v>24</v>
      </c>
      <c r="Z840" s="3">
        <v>44739</v>
      </c>
      <c r="AA840" s="3">
        <v>12965727</v>
      </c>
      <c r="AD840" s="3"/>
    </row>
    <row r="841" spans="1:30" x14ac:dyDescent="0.25">
      <c r="A841" s="3">
        <v>44741</v>
      </c>
      <c r="B841">
        <v>11563935</v>
      </c>
      <c r="C841">
        <v>14226961</v>
      </c>
      <c r="D841">
        <v>14135144</v>
      </c>
      <c r="E841">
        <v>13873748</v>
      </c>
      <c r="F841">
        <v>12260607</v>
      </c>
      <c r="G841">
        <v>14063655</v>
      </c>
      <c r="H841">
        <v>13859554</v>
      </c>
      <c r="I841">
        <v>12965727</v>
      </c>
      <c r="K841" s="5">
        <f t="shared" si="113"/>
        <v>-2.6205077349095163E-3</v>
      </c>
      <c r="L841" s="5">
        <f t="shared" si="114"/>
        <v>-4.4625419520089027E-3</v>
      </c>
      <c r="M841" s="5">
        <f t="shared" si="115"/>
        <v>0</v>
      </c>
      <c r="N841" s="5">
        <f t="shared" si="116"/>
        <v>-3.1443843043762465E-3</v>
      </c>
      <c r="O841" s="5">
        <f t="shared" si="117"/>
        <v>-2.6205538988975929E-3</v>
      </c>
      <c r="P841" s="5">
        <f t="shared" si="118"/>
        <v>-4.4625438248263594E-3</v>
      </c>
      <c r="Q841" s="5">
        <f t="shared" si="119"/>
        <v>0</v>
      </c>
      <c r="R841" s="5">
        <f t="shared" si="119"/>
        <v>0</v>
      </c>
      <c r="T841" s="7">
        <f t="shared" si="120"/>
        <v>134.15179993809537</v>
      </c>
      <c r="U841" s="4">
        <f t="shared" si="121"/>
        <v>-2.1638164643773272E-3</v>
      </c>
      <c r="V841" s="5">
        <f>T841/MAX($T$14:T841)-1</f>
        <v>-1.6864757209400283E-2</v>
      </c>
      <c r="Y841" s="3" t="s">
        <v>24</v>
      </c>
      <c r="Z841" s="3">
        <v>44740</v>
      </c>
      <c r="AA841" s="3">
        <v>12965727</v>
      </c>
      <c r="AD841" s="3"/>
    </row>
    <row r="842" spans="1:30" x14ac:dyDescent="0.25">
      <c r="A842" s="3">
        <v>44742</v>
      </c>
      <c r="B842">
        <v>11498156</v>
      </c>
      <c r="C842">
        <v>14153362</v>
      </c>
      <c r="D842">
        <v>14135144</v>
      </c>
      <c r="E842">
        <v>13849430</v>
      </c>
      <c r="F842">
        <v>12259361</v>
      </c>
      <c r="G842">
        <v>14121169</v>
      </c>
      <c r="H842">
        <v>13859554</v>
      </c>
      <c r="I842">
        <v>12965727</v>
      </c>
      <c r="K842" s="5">
        <f t="shared" si="113"/>
        <v>-5.6882886318541104E-3</v>
      </c>
      <c r="L842" s="5">
        <f t="shared" si="114"/>
        <v>-5.1732059995103219E-3</v>
      </c>
      <c r="M842" s="5">
        <f t="shared" si="115"/>
        <v>0</v>
      </c>
      <c r="N842" s="5">
        <f t="shared" si="116"/>
        <v>-1.7528068118290996E-3</v>
      </c>
      <c r="O842" s="5">
        <f t="shared" si="117"/>
        <v>-1.0162628979137889E-4</v>
      </c>
      <c r="P842" s="5">
        <f t="shared" si="118"/>
        <v>4.0895485561895928E-3</v>
      </c>
      <c r="Q842" s="5">
        <f t="shared" si="119"/>
        <v>0</v>
      </c>
      <c r="R842" s="5">
        <f t="shared" si="119"/>
        <v>0</v>
      </c>
      <c r="T842" s="7">
        <f t="shared" si="120"/>
        <v>134.00714440140592</v>
      </c>
      <c r="U842" s="4">
        <f t="shared" si="121"/>
        <v>-1.0782973970994147E-3</v>
      </c>
      <c r="V842" s="5">
        <f>T842/MAX($T$14:T842)-1</f>
        <v>-1.7924869382697994E-2</v>
      </c>
      <c r="Y842" s="3" t="s">
        <v>24</v>
      </c>
      <c r="Z842" s="3">
        <v>44741</v>
      </c>
      <c r="AA842" s="3">
        <v>12924958</v>
      </c>
      <c r="AD842" s="3"/>
    </row>
    <row r="843" spans="1:30" x14ac:dyDescent="0.25">
      <c r="A843" s="3">
        <v>44743</v>
      </c>
      <c r="B843">
        <v>11432265</v>
      </c>
      <c r="C843">
        <v>14153362</v>
      </c>
      <c r="D843">
        <v>14135144</v>
      </c>
      <c r="E843">
        <v>13849430</v>
      </c>
      <c r="F843">
        <v>12171637</v>
      </c>
      <c r="G843">
        <v>14121169</v>
      </c>
      <c r="H843">
        <v>13859554</v>
      </c>
      <c r="I843">
        <v>12924958</v>
      </c>
      <c r="K843" s="5">
        <f t="shared" si="113"/>
        <v>-5.7305710585244807E-3</v>
      </c>
      <c r="L843" s="5">
        <f t="shared" si="114"/>
        <v>0</v>
      </c>
      <c r="M843" s="5">
        <f t="shared" si="115"/>
        <v>0</v>
      </c>
      <c r="N843" s="5">
        <f t="shared" si="116"/>
        <v>0</v>
      </c>
      <c r="O843" s="5">
        <f t="shared" si="117"/>
        <v>-7.1556747533578768E-3</v>
      </c>
      <c r="P843" s="5">
        <f t="shared" si="118"/>
        <v>0</v>
      </c>
      <c r="Q843" s="5">
        <f t="shared" si="119"/>
        <v>0</v>
      </c>
      <c r="R843" s="5">
        <f t="shared" si="119"/>
        <v>-3.1443666830252015E-3</v>
      </c>
      <c r="T843" s="7">
        <f t="shared" si="120"/>
        <v>133.7386173259749</v>
      </c>
      <c r="U843" s="4">
        <f t="shared" si="121"/>
        <v>-2.0038265618634449E-3</v>
      </c>
      <c r="V843" s="5">
        <f>T843/MAX($T$14:T843)-1</f>
        <v>-1.9892777615174606E-2</v>
      </c>
      <c r="Y843" s="3" t="s">
        <v>24</v>
      </c>
      <c r="Z843" s="3">
        <v>44742</v>
      </c>
      <c r="AA843" s="3">
        <v>12967620</v>
      </c>
      <c r="AD843" s="3"/>
    </row>
    <row r="844" spans="1:30" x14ac:dyDescent="0.25">
      <c r="A844" s="3">
        <v>44746</v>
      </c>
      <c r="B844">
        <v>11374968</v>
      </c>
      <c r="C844">
        <v>14153409</v>
      </c>
      <c r="D844">
        <v>14135144</v>
      </c>
      <c r="E844">
        <v>13849430</v>
      </c>
      <c r="F844">
        <v>12110635</v>
      </c>
      <c r="G844">
        <v>14121217</v>
      </c>
      <c r="H844">
        <v>13859554</v>
      </c>
      <c r="I844">
        <v>12967620</v>
      </c>
      <c r="K844" s="5">
        <f t="shared" si="113"/>
        <v>-5.0118677269990197E-3</v>
      </c>
      <c r="L844" s="5">
        <f t="shared" si="114"/>
        <v>3.3207657657019496E-6</v>
      </c>
      <c r="M844" s="5">
        <f t="shared" si="115"/>
        <v>0</v>
      </c>
      <c r="N844" s="5">
        <f t="shared" si="116"/>
        <v>0</v>
      </c>
      <c r="O844" s="5">
        <f t="shared" si="117"/>
        <v>-5.0118155840500611E-3</v>
      </c>
      <c r="P844" s="5">
        <f t="shared" si="118"/>
        <v>3.3991520107523598E-6</v>
      </c>
      <c r="Q844" s="5">
        <f t="shared" si="119"/>
        <v>0</v>
      </c>
      <c r="R844" s="5">
        <f t="shared" si="119"/>
        <v>3.3007457354987668E-3</v>
      </c>
      <c r="T844" s="7">
        <f t="shared" si="120"/>
        <v>133.62634011807353</v>
      </c>
      <c r="U844" s="4">
        <f t="shared" si="121"/>
        <v>-8.3952720722173246E-4</v>
      </c>
      <c r="V844" s="5">
        <f>T844/MAX($T$14:T844)-1</f>
        <v>-2.0715604294361145E-2</v>
      </c>
      <c r="Y844" s="3" t="s">
        <v>24</v>
      </c>
      <c r="Z844" s="3">
        <v>44743</v>
      </c>
      <c r="AA844" s="3">
        <v>12967620</v>
      </c>
      <c r="AD844" s="3"/>
    </row>
    <row r="845" spans="1:30" x14ac:dyDescent="0.25">
      <c r="A845" s="3">
        <v>44747</v>
      </c>
      <c r="B845">
        <v>11265192</v>
      </c>
      <c r="C845">
        <v>14059601</v>
      </c>
      <c r="D845">
        <v>14015752</v>
      </c>
      <c r="E845">
        <v>13854072</v>
      </c>
      <c r="F845">
        <v>11993759</v>
      </c>
      <c r="G845">
        <v>14027622</v>
      </c>
      <c r="H845">
        <v>13742489</v>
      </c>
      <c r="I845">
        <v>12967620</v>
      </c>
      <c r="K845" s="5">
        <f t="shared" si="113"/>
        <v>-9.6506645117595546E-3</v>
      </c>
      <c r="L845" s="5">
        <f t="shared" si="114"/>
        <v>-6.6279438402436774E-3</v>
      </c>
      <c r="M845" s="5">
        <f t="shared" si="115"/>
        <v>-8.4464650660792673E-3</v>
      </c>
      <c r="N845" s="5">
        <f t="shared" si="116"/>
        <v>3.3517624913081967E-4</v>
      </c>
      <c r="O845" s="5">
        <f t="shared" si="117"/>
        <v>-9.6506913138740824E-3</v>
      </c>
      <c r="P845" s="5">
        <f t="shared" si="118"/>
        <v>-6.6279698130834452E-3</v>
      </c>
      <c r="Q845" s="5">
        <f t="shared" si="119"/>
        <v>-8.4465199962423521E-3</v>
      </c>
      <c r="R845" s="5">
        <f t="shared" si="119"/>
        <v>0</v>
      </c>
      <c r="T845" s="7">
        <f t="shared" si="120"/>
        <v>132.80595659847441</v>
      </c>
      <c r="U845" s="4">
        <f t="shared" si="121"/>
        <v>-6.1393847865189449E-3</v>
      </c>
      <c r="V845" s="5">
        <f>T845/MAX($T$14:T845)-1</f>
        <v>-2.6727808015031829E-2</v>
      </c>
      <c r="Y845" s="3" t="s">
        <v>24</v>
      </c>
      <c r="Z845" s="3">
        <v>44746</v>
      </c>
      <c r="AA845" s="3">
        <v>12967620</v>
      </c>
      <c r="AD845" s="3"/>
    </row>
    <row r="846" spans="1:30" x14ac:dyDescent="0.25">
      <c r="A846" s="3">
        <v>44748</v>
      </c>
      <c r="B846">
        <v>11393182</v>
      </c>
      <c r="C846">
        <v>14179486</v>
      </c>
      <c r="D846">
        <v>14183856</v>
      </c>
      <c r="E846">
        <v>13854105</v>
      </c>
      <c r="F846">
        <v>12130026</v>
      </c>
      <c r="G846">
        <v>14147234</v>
      </c>
      <c r="H846">
        <v>13907316</v>
      </c>
      <c r="I846">
        <v>12967620</v>
      </c>
      <c r="K846" s="5">
        <f t="shared" si="113"/>
        <v>1.1361546256823729E-2</v>
      </c>
      <c r="L846" s="5">
        <f t="shared" si="114"/>
        <v>8.526913388224866E-3</v>
      </c>
      <c r="M846" s="5">
        <f t="shared" si="115"/>
        <v>1.1993933682616476E-2</v>
      </c>
      <c r="N846" s="5">
        <f t="shared" si="116"/>
        <v>2.3819711634232021E-6</v>
      </c>
      <c r="O846" s="5">
        <f t="shared" si="117"/>
        <v>1.1361492256097616E-2</v>
      </c>
      <c r="P846" s="5">
        <f t="shared" si="118"/>
        <v>8.526890730303327E-3</v>
      </c>
      <c r="Q846" s="5">
        <f t="shared" si="119"/>
        <v>1.1993969942417193E-2</v>
      </c>
      <c r="R846" s="5">
        <f t="shared" si="119"/>
        <v>0</v>
      </c>
      <c r="T846" s="7">
        <f t="shared" si="120"/>
        <v>133.86453840645066</v>
      </c>
      <c r="U846" s="4">
        <f t="shared" si="121"/>
        <v>7.9708910284558288E-3</v>
      </c>
      <c r="V846" s="5">
        <f>T846/MAX($T$14:T846)-1</f>
        <v>-1.8969961431693494E-2</v>
      </c>
      <c r="Y846" s="3" t="s">
        <v>24</v>
      </c>
      <c r="Z846" s="3">
        <v>44747</v>
      </c>
      <c r="AA846" s="3">
        <v>12971966</v>
      </c>
      <c r="AD846" s="3"/>
    </row>
    <row r="847" spans="1:30" x14ac:dyDescent="0.25">
      <c r="A847" s="3">
        <v>44749</v>
      </c>
      <c r="B847">
        <v>11499973</v>
      </c>
      <c r="C847">
        <v>14314648</v>
      </c>
      <c r="D847">
        <v>14343023</v>
      </c>
      <c r="E847">
        <v>13969278</v>
      </c>
      <c r="F847">
        <v>12243724</v>
      </c>
      <c r="G847">
        <v>14282089</v>
      </c>
      <c r="H847">
        <v>14063379</v>
      </c>
      <c r="I847">
        <v>12971966</v>
      </c>
      <c r="K847" s="5">
        <f t="shared" si="113"/>
        <v>9.3732374327031298E-3</v>
      </c>
      <c r="L847" s="5">
        <f t="shared" si="114"/>
        <v>9.5322214077435685E-3</v>
      </c>
      <c r="M847" s="5">
        <f t="shared" si="115"/>
        <v>1.1221701630360625E-2</v>
      </c>
      <c r="N847" s="5">
        <f t="shared" si="116"/>
        <v>8.3132761011988077E-3</v>
      </c>
      <c r="O847" s="5">
        <f t="shared" si="117"/>
        <v>9.3732692741137491E-3</v>
      </c>
      <c r="P847" s="5">
        <f t="shared" si="118"/>
        <v>9.5322520289125023E-3</v>
      </c>
      <c r="Q847" s="5">
        <f t="shared" si="119"/>
        <v>1.1221647656528333E-2</v>
      </c>
      <c r="R847" s="5">
        <f t="shared" si="119"/>
        <v>3.3514245482213489E-4</v>
      </c>
      <c r="T847" s="7">
        <f t="shared" si="120"/>
        <v>135.01749272571732</v>
      </c>
      <c r="U847" s="4">
        <f t="shared" si="121"/>
        <v>8.6128434982978563E-3</v>
      </c>
      <c r="V847" s="5">
        <f>T847/MAX($T$14:T847)-1</f>
        <v>-1.0520503242375523E-2</v>
      </c>
      <c r="Y847" s="3" t="s">
        <v>24</v>
      </c>
      <c r="Z847" s="3">
        <v>44748</v>
      </c>
      <c r="AA847" s="3">
        <v>12971997</v>
      </c>
      <c r="AD847" s="3"/>
    </row>
    <row r="848" spans="1:30" x14ac:dyDescent="0.25">
      <c r="A848" s="3">
        <v>44750</v>
      </c>
      <c r="B848">
        <v>11485939</v>
      </c>
      <c r="C848">
        <v>14314648</v>
      </c>
      <c r="D848">
        <v>14343023</v>
      </c>
      <c r="E848">
        <v>13969278</v>
      </c>
      <c r="F848">
        <v>12228782</v>
      </c>
      <c r="G848">
        <v>14282089</v>
      </c>
      <c r="H848">
        <v>14063379</v>
      </c>
      <c r="I848">
        <v>12971997</v>
      </c>
      <c r="K848" s="5">
        <f t="shared" ref="K848:K911" si="122">B848/B847-1</f>
        <v>-1.220350691258143E-3</v>
      </c>
      <c r="L848" s="5">
        <f t="shared" ref="L848:L911" si="123">C848/C847-1</f>
        <v>0</v>
      </c>
      <c r="M848" s="5">
        <f t="shared" ref="M848:M911" si="124">D848/D847-1</f>
        <v>0</v>
      </c>
      <c r="N848" s="5">
        <f t="shared" ref="N848:N911" si="125">E848/E847-1</f>
        <v>0</v>
      </c>
      <c r="O848" s="5">
        <f t="shared" ref="O848:O911" si="126">F848/F847-1</f>
        <v>-1.2203803352640596E-3</v>
      </c>
      <c r="P848" s="5">
        <f t="shared" ref="P848:P911" si="127">G848/G847-1</f>
        <v>0</v>
      </c>
      <c r="Q848" s="5">
        <f t="shared" ref="Q848:R911" si="128">H848/H847-1</f>
        <v>0</v>
      </c>
      <c r="R848" s="5">
        <f t="shared" si="128"/>
        <v>2.3897688292695562E-6</v>
      </c>
      <c r="T848" s="7">
        <f t="shared" si="120"/>
        <v>134.9763403853394</v>
      </c>
      <c r="U848" s="4">
        <f t="shared" si="121"/>
        <v>-3.0479265721161664E-4</v>
      </c>
      <c r="V848" s="5">
        <f>T848/MAX($T$14:T848)-1</f>
        <v>-1.0822089327448658E-2</v>
      </c>
      <c r="Y848" s="3" t="s">
        <v>24</v>
      </c>
      <c r="Z848" s="3">
        <v>44749</v>
      </c>
      <c r="AA848" s="3">
        <v>13079837</v>
      </c>
      <c r="AD848" s="3"/>
    </row>
    <row r="849" spans="1:30" x14ac:dyDescent="0.25">
      <c r="A849" s="3">
        <v>44753</v>
      </c>
      <c r="B849">
        <v>11485799</v>
      </c>
      <c r="C849">
        <v>14295896</v>
      </c>
      <c r="D849">
        <v>14343023</v>
      </c>
      <c r="E849">
        <v>13969278</v>
      </c>
      <c r="F849">
        <v>12228633</v>
      </c>
      <c r="G849">
        <v>14263379</v>
      </c>
      <c r="H849">
        <v>14063379</v>
      </c>
      <c r="I849">
        <v>13079837</v>
      </c>
      <c r="K849" s="5">
        <f t="shared" si="122"/>
        <v>-1.218881625608681E-5</v>
      </c>
      <c r="L849" s="5">
        <f t="shared" si="123"/>
        <v>-1.3099868051243968E-3</v>
      </c>
      <c r="M849" s="5">
        <f t="shared" si="124"/>
        <v>0</v>
      </c>
      <c r="N849" s="5">
        <f t="shared" si="125"/>
        <v>0</v>
      </c>
      <c r="O849" s="5">
        <f t="shared" si="126"/>
        <v>-1.2184369628909231E-5</v>
      </c>
      <c r="P849" s="5">
        <f t="shared" si="127"/>
        <v>-1.3100324469340618E-3</v>
      </c>
      <c r="Q849" s="5">
        <f t="shared" si="128"/>
        <v>0</v>
      </c>
      <c r="R849" s="5">
        <f t="shared" si="128"/>
        <v>8.3132920860218285E-3</v>
      </c>
      <c r="T849" s="7">
        <f t="shared" si="120"/>
        <v>135.07198630140309</v>
      </c>
      <c r="U849" s="4">
        <f t="shared" si="121"/>
        <v>7.0861245600979672E-4</v>
      </c>
      <c r="V849" s="5">
        <f>T849/MAX($T$14:T849)-1</f>
        <v>-1.012114553873622E-2</v>
      </c>
      <c r="Y849" s="3" t="s">
        <v>24</v>
      </c>
      <c r="Z849" s="3">
        <v>44750</v>
      </c>
      <c r="AA849" s="3">
        <v>13079837</v>
      </c>
      <c r="AD849" s="3"/>
    </row>
    <row r="850" spans="1:30" x14ac:dyDescent="0.25">
      <c r="A850" s="3">
        <v>44754</v>
      </c>
      <c r="B850">
        <v>11481697</v>
      </c>
      <c r="C850">
        <v>14274986</v>
      </c>
      <c r="D850">
        <v>14343023</v>
      </c>
      <c r="E850">
        <v>13969278</v>
      </c>
      <c r="F850">
        <v>12224266</v>
      </c>
      <c r="G850">
        <v>14242517</v>
      </c>
      <c r="H850">
        <v>14063379</v>
      </c>
      <c r="I850">
        <v>13079837</v>
      </c>
      <c r="K850" s="5">
        <f t="shared" si="122"/>
        <v>-3.5713666937753352E-4</v>
      </c>
      <c r="L850" s="5">
        <f t="shared" si="123"/>
        <v>-1.4626575347218562E-3</v>
      </c>
      <c r="M850" s="5">
        <f t="shared" si="124"/>
        <v>0</v>
      </c>
      <c r="N850" s="5">
        <f t="shared" si="125"/>
        <v>0</v>
      </c>
      <c r="O850" s="5">
        <f t="shared" si="126"/>
        <v>-3.5711268790228345E-4</v>
      </c>
      <c r="P850" s="5">
        <f t="shared" si="127"/>
        <v>-1.462626773080955E-3</v>
      </c>
      <c r="Q850" s="5">
        <f t="shared" si="128"/>
        <v>0</v>
      </c>
      <c r="R850" s="5">
        <f t="shared" si="128"/>
        <v>0</v>
      </c>
      <c r="T850" s="7">
        <f t="shared" si="120"/>
        <v>135.01053642123389</v>
      </c>
      <c r="U850" s="4">
        <f t="shared" si="121"/>
        <v>-4.5494170813532853E-4</v>
      </c>
      <c r="V850" s="5">
        <f>T850/MAX($T$14:T850)-1</f>
        <v>-1.0571482715631797E-2</v>
      </c>
      <c r="Y850" s="3" t="s">
        <v>24</v>
      </c>
      <c r="Z850" s="3">
        <v>44753</v>
      </c>
      <c r="AA850" s="3">
        <v>13079837</v>
      </c>
      <c r="AD850" s="3"/>
    </row>
    <row r="851" spans="1:30" x14ac:dyDescent="0.25">
      <c r="A851" s="3">
        <v>44755</v>
      </c>
      <c r="B851">
        <v>11458327</v>
      </c>
      <c r="C851">
        <v>14293683</v>
      </c>
      <c r="D851">
        <v>14346416</v>
      </c>
      <c r="E851">
        <v>13972583</v>
      </c>
      <c r="F851">
        <v>12199385</v>
      </c>
      <c r="G851">
        <v>14261171</v>
      </c>
      <c r="H851">
        <v>14066706</v>
      </c>
      <c r="I851">
        <v>13079837</v>
      </c>
      <c r="K851" s="5">
        <f t="shared" si="122"/>
        <v>-2.0354134062238183E-3</v>
      </c>
      <c r="L851" s="5">
        <f t="shared" si="123"/>
        <v>1.3097736137885896E-3</v>
      </c>
      <c r="M851" s="5">
        <f t="shared" si="124"/>
        <v>2.3656100948876713E-4</v>
      </c>
      <c r="N851" s="5">
        <f t="shared" si="125"/>
        <v>2.3659060976521928E-4</v>
      </c>
      <c r="O851" s="5">
        <f t="shared" si="126"/>
        <v>-2.0353778296382519E-3</v>
      </c>
      <c r="P851" s="5">
        <f t="shared" si="127"/>
        <v>1.3097404061375162E-3</v>
      </c>
      <c r="Q851" s="5">
        <f t="shared" si="128"/>
        <v>2.3657187934711388E-4</v>
      </c>
      <c r="R851" s="5">
        <f t="shared" si="128"/>
        <v>0</v>
      </c>
      <c r="T851" s="7">
        <f t="shared" si="120"/>
        <v>134.99802172558859</v>
      </c>
      <c r="U851" s="4">
        <f t="shared" si="121"/>
        <v>-9.269421466685801E-5</v>
      </c>
      <c r="V851" s="5">
        <f>T851/MAX($T$14:T851)-1</f>
        <v>-1.0663197015010395E-2</v>
      </c>
      <c r="Y851" s="3" t="s">
        <v>24</v>
      </c>
      <c r="Z851" s="3">
        <v>44754</v>
      </c>
      <c r="AA851" s="3">
        <v>13079837</v>
      </c>
      <c r="AD851" s="3"/>
    </row>
    <row r="852" spans="1:30" x14ac:dyDescent="0.25">
      <c r="A852" s="3">
        <v>44756</v>
      </c>
      <c r="B852">
        <v>11339897</v>
      </c>
      <c r="C852">
        <v>14212160</v>
      </c>
      <c r="D852">
        <v>14274630</v>
      </c>
      <c r="E852">
        <v>13832568</v>
      </c>
      <c r="F852">
        <v>12091556</v>
      </c>
      <c r="G852">
        <v>14151578</v>
      </c>
      <c r="H852">
        <v>13996319</v>
      </c>
      <c r="I852">
        <v>13079837</v>
      </c>
      <c r="K852" s="5">
        <f t="shared" si="122"/>
        <v>-1.0335714803740514E-2</v>
      </c>
      <c r="L852" s="5">
        <f t="shared" si="123"/>
        <v>-5.7034285705090948E-3</v>
      </c>
      <c r="M852" s="5">
        <f t="shared" si="124"/>
        <v>-5.0037584299800208E-3</v>
      </c>
      <c r="N852" s="5">
        <f t="shared" si="125"/>
        <v>-1.0020695529237456E-2</v>
      </c>
      <c r="O852" s="5">
        <f t="shared" si="126"/>
        <v>-8.8388881898554539E-3</v>
      </c>
      <c r="P852" s="5">
        <f t="shared" si="127"/>
        <v>-7.6847125667309779E-3</v>
      </c>
      <c r="Q852" s="5">
        <f t="shared" si="128"/>
        <v>-5.0038011742052912E-3</v>
      </c>
      <c r="R852" s="5">
        <f t="shared" si="128"/>
        <v>0</v>
      </c>
      <c r="T852" s="7">
        <f t="shared" si="120"/>
        <v>134.11056161793272</v>
      </c>
      <c r="U852" s="4">
        <f t="shared" si="121"/>
        <v>-6.5738749080323511E-3</v>
      </c>
      <c r="V852" s="5">
        <f>T852/MAX($T$14:T852)-1</f>
        <v>-1.7166973399746488E-2</v>
      </c>
      <c r="Y852" s="3" t="s">
        <v>24</v>
      </c>
      <c r="Z852" s="3">
        <v>44755</v>
      </c>
      <c r="AA852" s="3">
        <v>13082932</v>
      </c>
      <c r="AD852" s="3"/>
    </row>
    <row r="853" spans="1:30" x14ac:dyDescent="0.25">
      <c r="A853" s="3">
        <v>44757</v>
      </c>
      <c r="B853">
        <v>11341783</v>
      </c>
      <c r="C853">
        <v>14212160</v>
      </c>
      <c r="D853">
        <v>14274630</v>
      </c>
      <c r="E853">
        <v>13832568</v>
      </c>
      <c r="F853">
        <v>12082412</v>
      </c>
      <c r="G853">
        <v>14108534</v>
      </c>
      <c r="H853">
        <v>13996319</v>
      </c>
      <c r="I853">
        <v>13082932</v>
      </c>
      <c r="K853" s="5">
        <f t="shared" si="122"/>
        <v>1.663154436057912E-4</v>
      </c>
      <c r="L853" s="5">
        <f t="shared" si="123"/>
        <v>0</v>
      </c>
      <c r="M853" s="5">
        <f t="shared" si="124"/>
        <v>0</v>
      </c>
      <c r="N853" s="5">
        <f t="shared" si="125"/>
        <v>0</v>
      </c>
      <c r="O853" s="5">
        <f t="shared" si="126"/>
        <v>-7.5623021553228309E-4</v>
      </c>
      <c r="P853" s="5">
        <f t="shared" si="127"/>
        <v>-3.0416395966583742E-3</v>
      </c>
      <c r="Q853" s="5">
        <f t="shared" si="128"/>
        <v>0</v>
      </c>
      <c r="R853" s="5">
        <f t="shared" si="128"/>
        <v>2.3662374385868823E-4</v>
      </c>
      <c r="T853" s="7">
        <f t="shared" si="120"/>
        <v>134.05364961134072</v>
      </c>
      <c r="U853" s="4">
        <f t="shared" si="121"/>
        <v>-4.2436632809077224E-4</v>
      </c>
      <c r="V853" s="5">
        <f>T853/MAX($T$14:T853)-1</f>
        <v>-1.7584054642371227E-2</v>
      </c>
      <c r="Y853" s="3" t="s">
        <v>24</v>
      </c>
      <c r="Z853" s="3">
        <v>44756</v>
      </c>
      <c r="AA853" s="3">
        <v>13017467</v>
      </c>
      <c r="AD853" s="3"/>
    </row>
    <row r="854" spans="1:30" x14ac:dyDescent="0.25">
      <c r="A854" s="3">
        <v>44760</v>
      </c>
      <c r="B854">
        <v>11398256</v>
      </c>
      <c r="C854">
        <v>14231300</v>
      </c>
      <c r="D854">
        <v>14296227</v>
      </c>
      <c r="E854">
        <v>13841052</v>
      </c>
      <c r="F854">
        <v>12142574</v>
      </c>
      <c r="G854">
        <v>14127535</v>
      </c>
      <c r="H854">
        <v>14017496</v>
      </c>
      <c r="I854">
        <v>13017467</v>
      </c>
      <c r="K854" s="5">
        <f t="shared" si="122"/>
        <v>4.9791994786005933E-3</v>
      </c>
      <c r="L854" s="5">
        <f t="shared" si="123"/>
        <v>1.3467340643504855E-3</v>
      </c>
      <c r="M854" s="5">
        <f t="shared" si="124"/>
        <v>1.5129639086968183E-3</v>
      </c>
      <c r="N854" s="5">
        <f t="shared" si="125"/>
        <v>6.1333513777062088E-4</v>
      </c>
      <c r="O854" s="5">
        <f t="shared" si="126"/>
        <v>4.9793038012608815E-3</v>
      </c>
      <c r="P854" s="5">
        <f t="shared" si="127"/>
        <v>1.3467735201970754E-3</v>
      </c>
      <c r="Q854" s="5">
        <f t="shared" si="128"/>
        <v>1.5130406787671191E-3</v>
      </c>
      <c r="R854" s="5">
        <f t="shared" si="128"/>
        <v>-5.0038477613427723E-3</v>
      </c>
      <c r="T854" s="7">
        <f t="shared" si="120"/>
        <v>134.24279097998223</v>
      </c>
      <c r="U854" s="4">
        <f t="shared" si="121"/>
        <v>1.4109378535376027E-3</v>
      </c>
      <c r="V854" s="5">
        <f>T854/MAX($T$14:T854)-1</f>
        <v>-1.6197926797147155E-2</v>
      </c>
      <c r="Y854" s="3" t="s">
        <v>24</v>
      </c>
      <c r="Z854" s="3">
        <v>44757</v>
      </c>
      <c r="AA854" s="3">
        <v>13017467</v>
      </c>
      <c r="AD854" s="3"/>
    </row>
    <row r="855" spans="1:30" x14ac:dyDescent="0.25">
      <c r="A855" s="3">
        <v>44761</v>
      </c>
      <c r="B855">
        <v>11358166</v>
      </c>
      <c r="C855">
        <v>14171841</v>
      </c>
      <c r="D855">
        <v>14238985</v>
      </c>
      <c r="E855">
        <v>13782587</v>
      </c>
      <c r="F855">
        <v>12099865</v>
      </c>
      <c r="G855">
        <v>14068510</v>
      </c>
      <c r="H855">
        <v>13961370</v>
      </c>
      <c r="I855">
        <v>13017467</v>
      </c>
      <c r="K855" s="5">
        <f t="shared" si="122"/>
        <v>-3.517204737286117E-3</v>
      </c>
      <c r="L855" s="5">
        <f t="shared" si="123"/>
        <v>-4.1780441702444771E-3</v>
      </c>
      <c r="M855" s="5">
        <f t="shared" si="124"/>
        <v>-4.0039935012223804E-3</v>
      </c>
      <c r="N855" s="5">
        <f t="shared" si="125"/>
        <v>-4.2240286359735979E-3</v>
      </c>
      <c r="O855" s="5">
        <f t="shared" si="126"/>
        <v>-3.5172937797208759E-3</v>
      </c>
      <c r="P855" s="5">
        <f t="shared" si="127"/>
        <v>-4.1780112383370538E-3</v>
      </c>
      <c r="Q855" s="5">
        <f t="shared" si="128"/>
        <v>-4.0039961488128606E-3</v>
      </c>
      <c r="R855" s="5">
        <f t="shared" si="128"/>
        <v>0</v>
      </c>
      <c r="T855" s="7">
        <f t="shared" si="120"/>
        <v>133.77927458151586</v>
      </c>
      <c r="U855" s="4">
        <f t="shared" si="121"/>
        <v>-3.4528215264496703E-3</v>
      </c>
      <c r="V855" s="5">
        <f>T855/MAX($T$14:T855)-1</f>
        <v>-1.9594819773267824E-2</v>
      </c>
      <c r="Y855" s="3" t="s">
        <v>24</v>
      </c>
      <c r="Z855" s="3">
        <v>44760</v>
      </c>
      <c r="AA855" s="3">
        <v>13025451</v>
      </c>
      <c r="AD855" s="3"/>
    </row>
    <row r="856" spans="1:30" x14ac:dyDescent="0.25">
      <c r="A856" s="3">
        <v>44762</v>
      </c>
      <c r="B856">
        <v>11495958</v>
      </c>
      <c r="C856">
        <v>14303219</v>
      </c>
      <c r="D856">
        <v>14379473</v>
      </c>
      <c r="E856">
        <v>13985858</v>
      </c>
      <c r="F856">
        <v>12246656</v>
      </c>
      <c r="G856">
        <v>14198930</v>
      </c>
      <c r="H856">
        <v>14099119</v>
      </c>
      <c r="I856">
        <v>13025451</v>
      </c>
      <c r="K856" s="5">
        <f t="shared" si="122"/>
        <v>1.2131536024389877E-2</v>
      </c>
      <c r="L856" s="5">
        <f t="shared" si="123"/>
        <v>9.2703552064972161E-3</v>
      </c>
      <c r="M856" s="5">
        <f t="shared" si="124"/>
        <v>9.8664335976195172E-3</v>
      </c>
      <c r="N856" s="5">
        <f t="shared" si="125"/>
        <v>1.4748392301096924E-2</v>
      </c>
      <c r="O856" s="5">
        <f t="shared" si="126"/>
        <v>1.2131622956123911E-2</v>
      </c>
      <c r="P856" s="5">
        <f t="shared" si="127"/>
        <v>9.2703491698835627E-3</v>
      </c>
      <c r="Q856" s="5">
        <f t="shared" si="128"/>
        <v>9.8664386088185285E-3</v>
      </c>
      <c r="R856" s="5">
        <f t="shared" si="128"/>
        <v>6.1332976684336238E-4</v>
      </c>
      <c r="T856" s="7">
        <f t="shared" si="120"/>
        <v>135.08192447563218</v>
      </c>
      <c r="U856" s="4">
        <f t="shared" si="121"/>
        <v>9.7373072039091124E-3</v>
      </c>
      <c r="V856" s="5">
        <f>T856/MAX($T$14:T856)-1</f>
        <v>-1.0048313349096394E-2</v>
      </c>
      <c r="Y856" s="3" t="s">
        <v>24</v>
      </c>
      <c r="Z856" s="3">
        <v>44761</v>
      </c>
      <c r="AA856" s="3">
        <v>12970432</v>
      </c>
      <c r="AD856" s="3"/>
    </row>
    <row r="857" spans="1:30" x14ac:dyDescent="0.25">
      <c r="A857" s="3">
        <v>44763</v>
      </c>
      <c r="B857">
        <v>11453244</v>
      </c>
      <c r="C857">
        <v>14180223</v>
      </c>
      <c r="D857">
        <v>14359210</v>
      </c>
      <c r="E857">
        <v>13971488</v>
      </c>
      <c r="F857">
        <v>12248243</v>
      </c>
      <c r="G857">
        <v>14188745</v>
      </c>
      <c r="H857">
        <v>14084052</v>
      </c>
      <c r="I857">
        <v>12970432</v>
      </c>
      <c r="K857" s="5">
        <f t="shared" si="122"/>
        <v>-3.7155668105258721E-3</v>
      </c>
      <c r="L857" s="5">
        <f t="shared" si="123"/>
        <v>-8.5991831628949855E-3</v>
      </c>
      <c r="M857" s="5">
        <f t="shared" si="124"/>
        <v>-1.4091615179498973E-3</v>
      </c>
      <c r="N857" s="5">
        <f t="shared" si="125"/>
        <v>-1.0274664593333815E-3</v>
      </c>
      <c r="O857" s="5">
        <f t="shared" si="126"/>
        <v>1.2958639484939027E-4</v>
      </c>
      <c r="P857" s="5">
        <f t="shared" si="127"/>
        <v>-7.1730757176768911E-4</v>
      </c>
      <c r="Q857" s="5">
        <f t="shared" si="128"/>
        <v>-1.0686483318567142E-3</v>
      </c>
      <c r="R857" s="5">
        <f t="shared" si="128"/>
        <v>-4.2239612279068028E-3</v>
      </c>
      <c r="T857" s="7">
        <f t="shared" si="120"/>
        <v>134.73355311129308</v>
      </c>
      <c r="U857" s="4">
        <f t="shared" si="121"/>
        <v>-2.578963585923244E-3</v>
      </c>
      <c r="V857" s="5">
        <f>T857/MAX($T$14:T857)-1</f>
        <v>-1.2601362700792484E-2</v>
      </c>
      <c r="Y857" s="3" t="s">
        <v>24</v>
      </c>
      <c r="Z857" s="3">
        <v>44762</v>
      </c>
      <c r="AA857" s="3">
        <v>13161725</v>
      </c>
      <c r="AD857" s="3"/>
    </row>
    <row r="858" spans="1:30" x14ac:dyDescent="0.25">
      <c r="A858" s="3">
        <v>44764</v>
      </c>
      <c r="B858">
        <v>11434092</v>
      </c>
      <c r="C858">
        <v>14175264</v>
      </c>
      <c r="D858">
        <v>14349972</v>
      </c>
      <c r="E858">
        <v>13971488</v>
      </c>
      <c r="F858">
        <v>12246124</v>
      </c>
      <c r="G858">
        <v>14194140</v>
      </c>
      <c r="H858">
        <v>14084766</v>
      </c>
      <c r="I858">
        <v>13161725</v>
      </c>
      <c r="K858" s="5">
        <f t="shared" si="122"/>
        <v>-1.6721899926344097E-3</v>
      </c>
      <c r="L858" s="5">
        <f t="shared" si="123"/>
        <v>-3.4971241284431631E-4</v>
      </c>
      <c r="M858" s="5">
        <f t="shared" si="124"/>
        <v>-6.4335015645011762E-4</v>
      </c>
      <c r="N858" s="5">
        <f t="shared" si="125"/>
        <v>0</v>
      </c>
      <c r="O858" s="5">
        <f t="shared" si="126"/>
        <v>-1.7300440561152097E-4</v>
      </c>
      <c r="P858" s="5">
        <f t="shared" si="127"/>
        <v>3.8023095065842227E-4</v>
      </c>
      <c r="Q858" s="5">
        <f t="shared" si="128"/>
        <v>5.0695637874742516E-5</v>
      </c>
      <c r="R858" s="5">
        <f t="shared" si="128"/>
        <v>1.4748390801478273E-2</v>
      </c>
      <c r="T858" s="7">
        <f t="shared" si="120"/>
        <v>134.94139747627818</v>
      </c>
      <c r="U858" s="4">
        <f t="shared" si="121"/>
        <v>1.5426325528088841E-3</v>
      </c>
      <c r="V858" s="5">
        <f>T858/MAX($T$14:T858)-1</f>
        <v>-1.1078169420295381E-2</v>
      </c>
      <c r="Y858" s="3" t="s">
        <v>24</v>
      </c>
      <c r="Z858" s="3">
        <v>44763</v>
      </c>
      <c r="AA858" s="3">
        <v>13161725</v>
      </c>
      <c r="AD858" s="3"/>
    </row>
    <row r="859" spans="1:30" x14ac:dyDescent="0.25">
      <c r="A859" s="3">
        <v>44767</v>
      </c>
      <c r="B859">
        <v>11410427</v>
      </c>
      <c r="C859">
        <v>14128973</v>
      </c>
      <c r="D859">
        <v>14304981</v>
      </c>
      <c r="E859">
        <v>13971488</v>
      </c>
      <c r="F859">
        <v>12220778</v>
      </c>
      <c r="G859">
        <v>14147788</v>
      </c>
      <c r="H859">
        <v>14040607</v>
      </c>
      <c r="I859">
        <v>13161725</v>
      </c>
      <c r="K859" s="5">
        <f t="shared" si="122"/>
        <v>-2.0696877373385103E-3</v>
      </c>
      <c r="L859" s="5">
        <f t="shared" si="123"/>
        <v>-3.2656181923665928E-3</v>
      </c>
      <c r="M859" s="5">
        <f t="shared" si="124"/>
        <v>-3.1352674416368354E-3</v>
      </c>
      <c r="N859" s="5">
        <f t="shared" si="125"/>
        <v>0</v>
      </c>
      <c r="O859" s="5">
        <f t="shared" si="126"/>
        <v>-2.0697160995593045E-3</v>
      </c>
      <c r="P859" s="5">
        <f t="shared" si="127"/>
        <v>-3.2655729758900298E-3</v>
      </c>
      <c r="Q859" s="5">
        <f t="shared" si="128"/>
        <v>-3.1352313556363143E-3</v>
      </c>
      <c r="R859" s="5">
        <f t="shared" si="128"/>
        <v>0</v>
      </c>
      <c r="T859" s="7">
        <f t="shared" si="120"/>
        <v>134.65564061721867</v>
      </c>
      <c r="U859" s="4">
        <f t="shared" si="121"/>
        <v>-2.1176367253034484E-3</v>
      </c>
      <c r="V859" s="5">
        <f>T859/MAX($T$14:T859)-1</f>
        <v>-1.3172346607185137E-2</v>
      </c>
      <c r="Y859" s="3" t="s">
        <v>24</v>
      </c>
      <c r="Z859" s="3">
        <v>44764</v>
      </c>
      <c r="AA859" s="3">
        <v>13161725</v>
      </c>
      <c r="AD859" s="3"/>
    </row>
    <row r="860" spans="1:30" x14ac:dyDescent="0.25">
      <c r="A860" s="3">
        <v>44768</v>
      </c>
      <c r="B860">
        <v>11459992</v>
      </c>
      <c r="C860">
        <v>14156991</v>
      </c>
      <c r="D860">
        <v>14337071</v>
      </c>
      <c r="E860">
        <v>13971488</v>
      </c>
      <c r="F860">
        <v>12273862</v>
      </c>
      <c r="G860">
        <v>14175843</v>
      </c>
      <c r="H860">
        <v>14072104</v>
      </c>
      <c r="I860">
        <v>13161725</v>
      </c>
      <c r="K860" s="5">
        <f t="shared" si="122"/>
        <v>4.3438339336467902E-3</v>
      </c>
      <c r="L860" s="5">
        <f t="shared" si="123"/>
        <v>1.9830174493220554E-3</v>
      </c>
      <c r="M860" s="5">
        <f t="shared" si="124"/>
        <v>2.2432745628953032E-3</v>
      </c>
      <c r="N860" s="5">
        <f t="shared" si="125"/>
        <v>0</v>
      </c>
      <c r="O860" s="5">
        <f t="shared" si="126"/>
        <v>4.3437496368889938E-3</v>
      </c>
      <c r="P860" s="5">
        <f t="shared" si="127"/>
        <v>1.9829955043149106E-3</v>
      </c>
      <c r="Q860" s="5">
        <f t="shared" si="128"/>
        <v>2.2432790833046834E-3</v>
      </c>
      <c r="R860" s="5">
        <f t="shared" si="128"/>
        <v>0</v>
      </c>
      <c r="T860" s="7">
        <f t="shared" si="120"/>
        <v>134.94414285490203</v>
      </c>
      <c r="U860" s="4">
        <f t="shared" si="121"/>
        <v>2.1425187712965921E-3</v>
      </c>
      <c r="V860" s="5">
        <f>T860/MAX($T$14:T860)-1</f>
        <v>-1.1058049835756423E-2</v>
      </c>
      <c r="Y860" s="3" t="s">
        <v>24</v>
      </c>
      <c r="Z860" s="3">
        <v>44767</v>
      </c>
      <c r="AA860" s="3">
        <v>13161725</v>
      </c>
      <c r="AD860" s="3"/>
    </row>
    <row r="861" spans="1:30" x14ac:dyDescent="0.25">
      <c r="A861" s="3">
        <v>44769</v>
      </c>
      <c r="B861">
        <v>11507834</v>
      </c>
      <c r="C861">
        <v>14238178</v>
      </c>
      <c r="D861">
        <v>14387792</v>
      </c>
      <c r="E861">
        <v>14050567</v>
      </c>
      <c r="F861">
        <v>12325102</v>
      </c>
      <c r="G861">
        <v>14257138</v>
      </c>
      <c r="H861">
        <v>14121888</v>
      </c>
      <c r="I861">
        <v>13161725</v>
      </c>
      <c r="K861" s="5">
        <f t="shared" si="122"/>
        <v>4.1746975041518919E-3</v>
      </c>
      <c r="L861" s="5">
        <f t="shared" si="123"/>
        <v>5.7347638350551122E-3</v>
      </c>
      <c r="M861" s="5">
        <f t="shared" si="124"/>
        <v>3.5377518880947978E-3</v>
      </c>
      <c r="N861" s="5">
        <f t="shared" si="125"/>
        <v>5.6600270493736282E-3</v>
      </c>
      <c r="O861" s="5">
        <f t="shared" si="126"/>
        <v>4.1747251191190937E-3</v>
      </c>
      <c r="P861" s="5">
        <f t="shared" si="127"/>
        <v>5.7347559506690793E-3</v>
      </c>
      <c r="Q861" s="5">
        <f t="shared" si="128"/>
        <v>3.5377794251663097E-3</v>
      </c>
      <c r="R861" s="5">
        <f t="shared" si="128"/>
        <v>0</v>
      </c>
      <c r="T861" s="7">
        <f t="shared" si="120"/>
        <v>135.49327275523913</v>
      </c>
      <c r="U861" s="4">
        <f t="shared" si="121"/>
        <v>4.0693125964537391E-3</v>
      </c>
      <c r="V861" s="5">
        <f>T861/MAX($T$14:T861)-1</f>
        <v>-7.0337359007915934E-3</v>
      </c>
      <c r="Y861" s="3" t="s">
        <v>24</v>
      </c>
      <c r="Z861" s="3">
        <v>44768</v>
      </c>
      <c r="AA861" s="3">
        <v>13161725</v>
      </c>
      <c r="AD861" s="3"/>
    </row>
    <row r="862" spans="1:30" x14ac:dyDescent="0.25">
      <c r="A862" s="3">
        <v>44770</v>
      </c>
      <c r="B862">
        <v>11702791</v>
      </c>
      <c r="C862">
        <v>14422740</v>
      </c>
      <c r="D862">
        <v>14585089</v>
      </c>
      <c r="E862">
        <v>14096924</v>
      </c>
      <c r="F862">
        <v>12460068</v>
      </c>
      <c r="G862">
        <v>14405787</v>
      </c>
      <c r="H862">
        <v>14248268</v>
      </c>
      <c r="I862">
        <v>13161725</v>
      </c>
      <c r="K862" s="5">
        <f t="shared" si="122"/>
        <v>1.6941241940055862E-2</v>
      </c>
      <c r="L862" s="5">
        <f t="shared" si="123"/>
        <v>1.2962473147898557E-2</v>
      </c>
      <c r="M862" s="5">
        <f t="shared" si="124"/>
        <v>1.3712805967726061E-2</v>
      </c>
      <c r="N862" s="5">
        <f t="shared" si="125"/>
        <v>3.2992974589567403E-3</v>
      </c>
      <c r="O862" s="5">
        <f t="shared" si="126"/>
        <v>1.0950497610486387E-2</v>
      </c>
      <c r="P862" s="5">
        <f t="shared" si="127"/>
        <v>1.0426286117171557E-2</v>
      </c>
      <c r="Q862" s="5">
        <f t="shared" si="128"/>
        <v>8.9492283184797738E-3</v>
      </c>
      <c r="R862" s="5">
        <f t="shared" si="128"/>
        <v>0</v>
      </c>
      <c r="T862" s="7">
        <f t="shared" si="120"/>
        <v>136.80149130727477</v>
      </c>
      <c r="U862" s="4">
        <f t="shared" si="121"/>
        <v>9.6552288200968672E-3</v>
      </c>
      <c r="V862" s="5">
        <f>T862/MAX($T$14:T862)-1</f>
        <v>0</v>
      </c>
      <c r="Y862" s="3" t="s">
        <v>24</v>
      </c>
      <c r="Z862" s="3">
        <v>44769</v>
      </c>
      <c r="AA862" s="3">
        <v>13236221</v>
      </c>
      <c r="AD862" s="3"/>
    </row>
    <row r="863" spans="1:30" x14ac:dyDescent="0.25">
      <c r="A863" s="3">
        <v>44771</v>
      </c>
      <c r="B863">
        <v>11714596</v>
      </c>
      <c r="C863">
        <v>14418108</v>
      </c>
      <c r="D863">
        <v>14589137</v>
      </c>
      <c r="E863">
        <v>14096924</v>
      </c>
      <c r="F863">
        <v>12562537</v>
      </c>
      <c r="G863">
        <v>14504502</v>
      </c>
      <c r="H863">
        <v>14350703</v>
      </c>
      <c r="I863">
        <v>13236221</v>
      </c>
      <c r="K863" s="5">
        <f t="shared" si="122"/>
        <v>1.0087337285609177E-3</v>
      </c>
      <c r="L863" s="5">
        <f t="shared" si="123"/>
        <v>-3.2115950228595036E-4</v>
      </c>
      <c r="M863" s="5">
        <f t="shared" si="124"/>
        <v>2.7754372976396269E-4</v>
      </c>
      <c r="N863" s="5">
        <f t="shared" si="125"/>
        <v>0</v>
      </c>
      <c r="O863" s="5">
        <f t="shared" si="126"/>
        <v>8.2237913950389263E-3</v>
      </c>
      <c r="P863" s="5">
        <f t="shared" si="127"/>
        <v>6.852454503179839E-3</v>
      </c>
      <c r="Q863" s="5">
        <f t="shared" si="128"/>
        <v>7.1892948672778179E-3</v>
      </c>
      <c r="R863" s="5">
        <f t="shared" si="128"/>
        <v>5.6600483599225093E-3</v>
      </c>
      <c r="T863" s="7">
        <f t="shared" si="120"/>
        <v>137.29552778398292</v>
      </c>
      <c r="U863" s="4">
        <f t="shared" si="121"/>
        <v>3.6113383851822528E-3</v>
      </c>
      <c r="V863" s="5">
        <f>T863/MAX($T$14:T863)-1</f>
        <v>0</v>
      </c>
      <c r="Y863" s="3" t="s">
        <v>24</v>
      </c>
      <c r="Z863" s="3">
        <v>44770</v>
      </c>
      <c r="AA863" s="3">
        <v>13352052</v>
      </c>
      <c r="AD863" s="3"/>
    </row>
    <row r="864" spans="1:30" x14ac:dyDescent="0.25">
      <c r="A864" s="3">
        <v>44774</v>
      </c>
      <c r="B864">
        <v>11713044</v>
      </c>
      <c r="C864">
        <v>14441723</v>
      </c>
      <c r="D864">
        <v>14586142</v>
      </c>
      <c r="E864">
        <v>14105127</v>
      </c>
      <c r="F864">
        <v>12560873</v>
      </c>
      <c r="G864">
        <v>14528258</v>
      </c>
      <c r="H864">
        <v>14347758</v>
      </c>
      <c r="I864">
        <v>13352052</v>
      </c>
      <c r="K864" s="5">
        <f t="shared" si="122"/>
        <v>-1.3248429565992925E-4</v>
      </c>
      <c r="L864" s="5">
        <f t="shared" si="123"/>
        <v>1.6378709328574992E-3</v>
      </c>
      <c r="M864" s="5">
        <f t="shared" si="124"/>
        <v>-2.0528973029732001E-4</v>
      </c>
      <c r="N864" s="5">
        <f t="shared" si="125"/>
        <v>5.8189999463720277E-4</v>
      </c>
      <c r="O864" s="5">
        <f t="shared" si="126"/>
        <v>-1.3245732131972332E-4</v>
      </c>
      <c r="P864" s="5">
        <f t="shared" si="127"/>
        <v>1.6378363076512414E-3</v>
      </c>
      <c r="Q864" s="5">
        <f t="shared" si="128"/>
        <v>-2.0521642737636459E-4</v>
      </c>
      <c r="R864" s="5">
        <f t="shared" si="128"/>
        <v>8.7510627089106841E-3</v>
      </c>
      <c r="T864" s="7">
        <f t="shared" si="120"/>
        <v>137.50032503847189</v>
      </c>
      <c r="U864" s="4">
        <f t="shared" si="121"/>
        <v>1.4916527711754113E-3</v>
      </c>
      <c r="V864" s="5">
        <f>T864/MAX($T$14:T864)-1</f>
        <v>0</v>
      </c>
      <c r="Y864" s="3" t="s">
        <v>24</v>
      </c>
      <c r="Z864" s="3">
        <v>44771</v>
      </c>
      <c r="AA864" s="3">
        <v>13442621</v>
      </c>
      <c r="AD864" s="3"/>
    </row>
    <row r="865" spans="1:30" x14ac:dyDescent="0.25">
      <c r="A865" s="3">
        <v>44775</v>
      </c>
      <c r="B865">
        <v>11649261</v>
      </c>
      <c r="C865">
        <v>14346878</v>
      </c>
      <c r="D865">
        <v>14571521</v>
      </c>
      <c r="E865">
        <v>14076172</v>
      </c>
      <c r="F865">
        <v>12492473</v>
      </c>
      <c r="G865">
        <v>14432845</v>
      </c>
      <c r="H865">
        <v>14333376</v>
      </c>
      <c r="I865">
        <v>13442621</v>
      </c>
      <c r="K865" s="5">
        <f t="shared" si="122"/>
        <v>-5.4454674634535349E-3</v>
      </c>
      <c r="L865" s="5">
        <f t="shared" si="123"/>
        <v>-6.5674296619593342E-3</v>
      </c>
      <c r="M865" s="5">
        <f t="shared" si="124"/>
        <v>-1.0023898025948164E-3</v>
      </c>
      <c r="N865" s="5">
        <f t="shared" si="125"/>
        <v>-2.0527996663908255E-3</v>
      </c>
      <c r="O865" s="5">
        <f t="shared" si="126"/>
        <v>-5.4454813769712063E-3</v>
      </c>
      <c r="P865" s="5">
        <f t="shared" si="127"/>
        <v>-6.5674081503783732E-3</v>
      </c>
      <c r="Q865" s="5">
        <f t="shared" si="128"/>
        <v>-1.0023865749617666E-3</v>
      </c>
      <c r="R865" s="5">
        <f t="shared" si="128"/>
        <v>6.7831521327208488E-3</v>
      </c>
      <c r="T865" s="7">
        <f t="shared" si="120"/>
        <v>137.13422680397983</v>
      </c>
      <c r="U865" s="4">
        <f t="shared" si="121"/>
        <v>-2.662526320498626E-3</v>
      </c>
      <c r="V865" s="5">
        <f>T865/MAX($T$14:T865)-1</f>
        <v>-2.6625263204986815E-3</v>
      </c>
      <c r="Y865" s="3" t="s">
        <v>24</v>
      </c>
      <c r="Z865" s="3">
        <v>44774</v>
      </c>
      <c r="AA865" s="3">
        <v>13450443</v>
      </c>
      <c r="AD865" s="3"/>
    </row>
    <row r="866" spans="1:30" x14ac:dyDescent="0.25">
      <c r="A866" s="3">
        <v>44776</v>
      </c>
      <c r="B866">
        <v>11557030</v>
      </c>
      <c r="C866">
        <v>14268737</v>
      </c>
      <c r="D866">
        <v>14513246</v>
      </c>
      <c r="E866">
        <v>14021771</v>
      </c>
      <c r="F866">
        <v>12393566</v>
      </c>
      <c r="G866">
        <v>14354235</v>
      </c>
      <c r="H866">
        <v>14276053</v>
      </c>
      <c r="I866">
        <v>13450443</v>
      </c>
      <c r="K866" s="5">
        <f t="shared" si="122"/>
        <v>-7.917326257863011E-3</v>
      </c>
      <c r="L866" s="5">
        <f t="shared" si="123"/>
        <v>-5.4465508105665528E-3</v>
      </c>
      <c r="M866" s="5">
        <f t="shared" si="124"/>
        <v>-3.9992393381582669E-3</v>
      </c>
      <c r="N866" s="5">
        <f t="shared" si="125"/>
        <v>-3.8647581174767742E-3</v>
      </c>
      <c r="O866" s="5">
        <f t="shared" si="126"/>
        <v>-7.9173274979261743E-3</v>
      </c>
      <c r="P866" s="5">
        <f t="shared" si="127"/>
        <v>-5.4466046022111358E-3</v>
      </c>
      <c r="Q866" s="5">
        <f t="shared" si="128"/>
        <v>-3.9992671649721201E-3</v>
      </c>
      <c r="R866" s="5">
        <f t="shared" si="128"/>
        <v>5.8188057224861645E-4</v>
      </c>
      <c r="T866" s="7">
        <f t="shared" si="120"/>
        <v>136.48268163857406</v>
      </c>
      <c r="U866" s="4">
        <f t="shared" si="121"/>
        <v>-4.7511491521156773E-3</v>
      </c>
      <c r="V866" s="5">
        <f>T866/MAX($T$14:T866)-1</f>
        <v>-7.4010254129441844E-3</v>
      </c>
      <c r="Y866" s="3" t="s">
        <v>24</v>
      </c>
      <c r="Z866" s="3">
        <v>44775</v>
      </c>
      <c r="AA866" s="3">
        <v>13422831</v>
      </c>
      <c r="AD866" s="3"/>
    </row>
    <row r="867" spans="1:30" x14ac:dyDescent="0.25">
      <c r="A867" s="3">
        <v>44777</v>
      </c>
      <c r="B867">
        <v>11463395</v>
      </c>
      <c r="C867">
        <v>14129175</v>
      </c>
      <c r="D867">
        <v>14356641</v>
      </c>
      <c r="E867">
        <v>13869436</v>
      </c>
      <c r="F867">
        <v>12350169</v>
      </c>
      <c r="G867">
        <v>14306275</v>
      </c>
      <c r="H867">
        <v>14208417</v>
      </c>
      <c r="I867">
        <v>13422831</v>
      </c>
      <c r="K867" s="5">
        <f t="shared" si="122"/>
        <v>-8.1019950627453374E-3</v>
      </c>
      <c r="L867" s="5">
        <f t="shared" si="123"/>
        <v>-9.7809637951837836E-3</v>
      </c>
      <c r="M867" s="5">
        <f t="shared" si="124"/>
        <v>-1.0790487531183612E-2</v>
      </c>
      <c r="N867" s="5">
        <f t="shared" si="125"/>
        <v>-1.086417685754526E-2</v>
      </c>
      <c r="O867" s="5">
        <f t="shared" si="126"/>
        <v>-3.5015749300887355E-3</v>
      </c>
      <c r="P867" s="5">
        <f t="shared" si="127"/>
        <v>-3.3411742248889986E-3</v>
      </c>
      <c r="Q867" s="5">
        <f t="shared" si="128"/>
        <v>-4.7377240754149508E-3</v>
      </c>
      <c r="R867" s="5">
        <f t="shared" si="128"/>
        <v>-2.0528691880260519E-3</v>
      </c>
      <c r="T867" s="7">
        <f t="shared" si="120"/>
        <v>135.57556714116379</v>
      </c>
      <c r="U867" s="4">
        <f t="shared" si="121"/>
        <v>-6.6463707081345913E-3</v>
      </c>
      <c r="V867" s="5">
        <f>T867/MAX($T$14:T867)-1</f>
        <v>-1.3998206162564086E-2</v>
      </c>
      <c r="Y867" s="3" t="s">
        <v>24</v>
      </c>
      <c r="Z867" s="3">
        <v>44776</v>
      </c>
      <c r="AA867" s="3">
        <v>13370956</v>
      </c>
      <c r="AD867" s="3"/>
    </row>
    <row r="868" spans="1:30" x14ac:dyDescent="0.25">
      <c r="A868" s="3">
        <v>44778</v>
      </c>
      <c r="B868">
        <v>11463395</v>
      </c>
      <c r="C868">
        <v>14129175</v>
      </c>
      <c r="D868">
        <v>14356641</v>
      </c>
      <c r="E868">
        <v>13869436</v>
      </c>
      <c r="F868">
        <v>12333562</v>
      </c>
      <c r="G868">
        <v>14287038</v>
      </c>
      <c r="H868">
        <v>14192901</v>
      </c>
      <c r="I868">
        <v>13370956</v>
      </c>
      <c r="K868" s="5">
        <f t="shared" si="122"/>
        <v>0</v>
      </c>
      <c r="L868" s="5">
        <f t="shared" si="123"/>
        <v>0</v>
      </c>
      <c r="M868" s="5">
        <f t="shared" si="124"/>
        <v>0</v>
      </c>
      <c r="N868" s="5">
        <f t="shared" si="125"/>
        <v>0</v>
      </c>
      <c r="O868" s="5">
        <f t="shared" si="126"/>
        <v>-1.344677955419038E-3</v>
      </c>
      <c r="P868" s="5">
        <f t="shared" si="127"/>
        <v>-1.3446547057147651E-3</v>
      </c>
      <c r="Q868" s="5">
        <f t="shared" si="128"/>
        <v>-1.0920287601355883E-3</v>
      </c>
      <c r="R868" s="5">
        <f t="shared" si="128"/>
        <v>-3.8646839850698944E-3</v>
      </c>
      <c r="T868" s="7">
        <f t="shared" si="120"/>
        <v>135.44599002336983</v>
      </c>
      <c r="U868" s="4">
        <f t="shared" si="121"/>
        <v>-9.5575567579241072E-4</v>
      </c>
      <c r="V868" s="5">
        <f>T868/MAX($T$14:T868)-1</f>
        <v>-1.4940582973365757E-2</v>
      </c>
      <c r="Y868" s="3" t="s">
        <v>24</v>
      </c>
      <c r="Z868" s="3">
        <v>44777</v>
      </c>
      <c r="AA868" s="3">
        <v>13331074</v>
      </c>
      <c r="AD868" s="3"/>
    </row>
    <row r="869" spans="1:30" x14ac:dyDescent="0.25">
      <c r="A869" s="3">
        <v>44781</v>
      </c>
      <c r="B869">
        <v>11481295</v>
      </c>
      <c r="C869">
        <v>14155790</v>
      </c>
      <c r="D869">
        <v>14348535</v>
      </c>
      <c r="E869">
        <v>13853628</v>
      </c>
      <c r="F869">
        <v>12352820</v>
      </c>
      <c r="G869">
        <v>14313950</v>
      </c>
      <c r="H869">
        <v>14184888</v>
      </c>
      <c r="I869">
        <v>13331074</v>
      </c>
      <c r="K869" s="5">
        <f t="shared" si="122"/>
        <v>1.5614920361726181E-3</v>
      </c>
      <c r="L869" s="5">
        <f t="shared" si="123"/>
        <v>1.883691015222011E-3</v>
      </c>
      <c r="M869" s="5">
        <f t="shared" si="124"/>
        <v>-5.6461675123031796E-4</v>
      </c>
      <c r="N869" s="5">
        <f t="shared" si="125"/>
        <v>-1.1397723743056254E-3</v>
      </c>
      <c r="O869" s="5">
        <f t="shared" si="126"/>
        <v>1.5614305096938175E-3</v>
      </c>
      <c r="P869" s="5">
        <f t="shared" si="127"/>
        <v>1.8836654595584257E-3</v>
      </c>
      <c r="Q869" s="5">
        <f t="shared" si="128"/>
        <v>-5.6457802390086353E-4</v>
      </c>
      <c r="R869" s="5">
        <f t="shared" si="128"/>
        <v>-2.98273362054291E-3</v>
      </c>
      <c r="T869" s="7">
        <f t="shared" si="120"/>
        <v>135.47373238004386</v>
      </c>
      <c r="U869" s="4">
        <f t="shared" si="121"/>
        <v>2.0482228133339442E-4</v>
      </c>
      <c r="V869" s="5">
        <f>T869/MAX($T$14:T869)-1</f>
        <v>-1.4738820856321611E-2</v>
      </c>
      <c r="Y869" s="3" t="s">
        <v>24</v>
      </c>
      <c r="Z869" s="3">
        <v>44778</v>
      </c>
      <c r="AA869" s="3">
        <v>13314188</v>
      </c>
      <c r="AD869" s="3"/>
    </row>
    <row r="870" spans="1:30" x14ac:dyDescent="0.25">
      <c r="A870" s="3">
        <v>44783</v>
      </c>
      <c r="B870">
        <v>11400524</v>
      </c>
      <c r="C870">
        <v>14126249</v>
      </c>
      <c r="D870">
        <v>14321104</v>
      </c>
      <c r="E870">
        <v>13828644</v>
      </c>
      <c r="F870">
        <v>12265918</v>
      </c>
      <c r="G870">
        <v>14284079</v>
      </c>
      <c r="H870">
        <v>14157769</v>
      </c>
      <c r="I870">
        <v>13314188</v>
      </c>
      <c r="K870" s="5">
        <f t="shared" si="122"/>
        <v>-7.035007810530125E-3</v>
      </c>
      <c r="L870" s="5">
        <f t="shared" si="123"/>
        <v>-2.0868492680380379E-3</v>
      </c>
      <c r="M870" s="5">
        <f t="shared" si="124"/>
        <v>-1.9117631172799188E-3</v>
      </c>
      <c r="N870" s="5">
        <f t="shared" si="125"/>
        <v>-1.8034265103696878E-3</v>
      </c>
      <c r="O870" s="5">
        <f t="shared" si="126"/>
        <v>-7.0349928194534117E-3</v>
      </c>
      <c r="P870" s="5">
        <f t="shared" si="127"/>
        <v>-2.086845350165345E-3</v>
      </c>
      <c r="Q870" s="5">
        <f t="shared" si="128"/>
        <v>-1.9118233432650067E-3</v>
      </c>
      <c r="R870" s="5">
        <f t="shared" si="128"/>
        <v>-1.2666646363226342E-3</v>
      </c>
      <c r="T870" s="7">
        <f t="shared" si="120"/>
        <v>135.04805066467472</v>
      </c>
      <c r="U870" s="4">
        <f t="shared" si="121"/>
        <v>-3.1421716069280209E-3</v>
      </c>
      <c r="V870" s="5">
        <f>T870/MAX($T$14:T870)-1</f>
        <v>-1.7834680558835303E-2</v>
      </c>
      <c r="Y870" s="3" t="s">
        <v>24</v>
      </c>
      <c r="Z870" s="3">
        <v>44781</v>
      </c>
      <c r="AA870" s="3">
        <v>13299013</v>
      </c>
      <c r="AD870" s="3"/>
    </row>
    <row r="871" spans="1:30" x14ac:dyDescent="0.25">
      <c r="A871" s="3">
        <v>44784</v>
      </c>
      <c r="B871">
        <v>11291039</v>
      </c>
      <c r="C871">
        <v>14057511</v>
      </c>
      <c r="D871">
        <v>14252303</v>
      </c>
      <c r="E871">
        <v>13828644</v>
      </c>
      <c r="F871">
        <v>12210182</v>
      </c>
      <c r="G871">
        <v>14284079</v>
      </c>
      <c r="H871">
        <v>14157769</v>
      </c>
      <c r="I871">
        <v>13299013</v>
      </c>
      <c r="K871" s="5">
        <f t="shared" si="122"/>
        <v>-9.6035059441127446E-3</v>
      </c>
      <c r="L871" s="5">
        <f t="shared" si="123"/>
        <v>-4.8659768067234044E-3</v>
      </c>
      <c r="M871" s="5">
        <f t="shared" si="124"/>
        <v>-4.8041687288913337E-3</v>
      </c>
      <c r="N871" s="5">
        <f t="shared" si="125"/>
        <v>0</v>
      </c>
      <c r="O871" s="5">
        <f t="shared" si="126"/>
        <v>-4.5439729826989295E-3</v>
      </c>
      <c r="P871" s="5">
        <f t="shared" si="127"/>
        <v>0</v>
      </c>
      <c r="Q871" s="5">
        <f t="shared" si="128"/>
        <v>0</v>
      </c>
      <c r="R871" s="5">
        <f t="shared" si="128"/>
        <v>-1.1397615836580277E-3</v>
      </c>
      <c r="T871" s="7">
        <f t="shared" ref="T871:T934" si="129">T870*(1+U871)</f>
        <v>134.62674487277354</v>
      </c>
      <c r="U871" s="4">
        <f t="shared" ref="U871:U934" si="130">(K871*$K$12%)+(L871*$L$12%)+(M871*$M$12%)+(N871*$N$12%)+(O871*$O$12%)+(P871*$P$12%)+(Q871*$Q$12%)+(R871*$R$12%)</f>
        <v>-3.119673255760555E-3</v>
      </c>
      <c r="V871" s="5">
        <f>T871/MAX($T$14:T871)-1</f>
        <v>-2.089871543863131E-2</v>
      </c>
      <c r="Y871" s="3" t="s">
        <v>24</v>
      </c>
      <c r="Z871" s="3">
        <v>44783</v>
      </c>
      <c r="AA871" s="3">
        <v>13275029</v>
      </c>
      <c r="AD871" s="3"/>
    </row>
    <row r="872" spans="1:30" x14ac:dyDescent="0.25">
      <c r="A872" s="3">
        <v>44785</v>
      </c>
      <c r="B872">
        <v>11291039</v>
      </c>
      <c r="C872">
        <v>14041849</v>
      </c>
      <c r="D872">
        <v>14252303</v>
      </c>
      <c r="E872">
        <v>13828644</v>
      </c>
      <c r="F872">
        <v>12209978</v>
      </c>
      <c r="G872">
        <v>14268165</v>
      </c>
      <c r="H872">
        <v>14157769</v>
      </c>
      <c r="I872">
        <v>13275029</v>
      </c>
      <c r="K872" s="5">
        <f t="shared" si="122"/>
        <v>0</v>
      </c>
      <c r="L872" s="5">
        <f t="shared" si="123"/>
        <v>-1.1141374884927613E-3</v>
      </c>
      <c r="M872" s="5">
        <f t="shared" si="124"/>
        <v>0</v>
      </c>
      <c r="N872" s="5">
        <f t="shared" si="125"/>
        <v>0</v>
      </c>
      <c r="O872" s="5">
        <f t="shared" si="126"/>
        <v>-1.6707367670676376E-5</v>
      </c>
      <c r="P872" s="5">
        <f t="shared" si="127"/>
        <v>-1.1141075318892302E-3</v>
      </c>
      <c r="Q872" s="5">
        <f t="shared" si="128"/>
        <v>0</v>
      </c>
      <c r="R872" s="5">
        <f t="shared" si="128"/>
        <v>-1.8034421050644456E-3</v>
      </c>
      <c r="T872" s="7">
        <f t="shared" si="129"/>
        <v>134.55861710120237</v>
      </c>
      <c r="U872" s="4">
        <f t="shared" si="130"/>
        <v>-5.0604931163963918E-4</v>
      </c>
      <c r="V872" s="5">
        <f>T872/MAX($T$14:T872)-1</f>
        <v>-2.1394188969709238E-2</v>
      </c>
      <c r="Y872" s="3" t="s">
        <v>24</v>
      </c>
      <c r="Z872" s="3">
        <v>44784</v>
      </c>
      <c r="AA872" s="3">
        <v>13275029</v>
      </c>
      <c r="AD872" s="3"/>
    </row>
    <row r="873" spans="1:30" x14ac:dyDescent="0.25">
      <c r="A873" s="3">
        <v>44789</v>
      </c>
      <c r="B873">
        <v>11283017</v>
      </c>
      <c r="C873">
        <v>14061332</v>
      </c>
      <c r="D873">
        <v>14252303</v>
      </c>
      <c r="E873">
        <v>13828644</v>
      </c>
      <c r="F873">
        <v>12201303</v>
      </c>
      <c r="G873">
        <v>14287961</v>
      </c>
      <c r="H873">
        <v>14157769</v>
      </c>
      <c r="I873">
        <v>13275029</v>
      </c>
      <c r="K873" s="5">
        <f t="shared" si="122"/>
        <v>-7.1047491732156853E-4</v>
      </c>
      <c r="L873" s="5">
        <f t="shared" si="123"/>
        <v>1.3874953362622566E-3</v>
      </c>
      <c r="M873" s="5">
        <f t="shared" si="124"/>
        <v>0</v>
      </c>
      <c r="N873" s="5">
        <f t="shared" si="125"/>
        <v>0</v>
      </c>
      <c r="O873" s="5">
        <f t="shared" si="126"/>
        <v>-7.1048449063548791E-4</v>
      </c>
      <c r="P873" s="5">
        <f t="shared" si="127"/>
        <v>1.387424381481539E-3</v>
      </c>
      <c r="Q873" s="5">
        <f t="shared" si="128"/>
        <v>0</v>
      </c>
      <c r="R873" s="5">
        <f t="shared" si="128"/>
        <v>0</v>
      </c>
      <c r="T873" s="7">
        <f t="shared" si="129"/>
        <v>134.58139047956422</v>
      </c>
      <c r="U873" s="4">
        <f t="shared" si="130"/>
        <v>1.692450387233424E-4</v>
      </c>
      <c r="V873" s="5">
        <f>T873/MAX($T$14:T873)-1</f>
        <v>-2.1228564791326621E-2</v>
      </c>
      <c r="Y873" s="3" t="s">
        <v>24</v>
      </c>
      <c r="Z873" s="3">
        <v>44785</v>
      </c>
      <c r="AA873" s="3">
        <v>13275029</v>
      </c>
      <c r="AD873" s="3"/>
    </row>
    <row r="874" spans="1:30" x14ac:dyDescent="0.25">
      <c r="A874" s="3">
        <v>44790</v>
      </c>
      <c r="B874">
        <v>11314793</v>
      </c>
      <c r="C874">
        <v>14074376</v>
      </c>
      <c r="D874">
        <v>14261655</v>
      </c>
      <c r="E874">
        <v>13834367</v>
      </c>
      <c r="F874">
        <v>12235665</v>
      </c>
      <c r="G874">
        <v>14301216</v>
      </c>
      <c r="H874">
        <v>14167059</v>
      </c>
      <c r="I874">
        <v>13275029</v>
      </c>
      <c r="K874" s="5">
        <f t="shared" si="122"/>
        <v>2.8162680247667549E-3</v>
      </c>
      <c r="L874" s="5">
        <f t="shared" si="123"/>
        <v>9.2765038191267024E-4</v>
      </c>
      <c r="M874" s="5">
        <f t="shared" si="124"/>
        <v>6.5617465472067593E-4</v>
      </c>
      <c r="N874" s="5">
        <f t="shared" si="125"/>
        <v>4.1385113392178319E-4</v>
      </c>
      <c r="O874" s="5">
        <f t="shared" si="126"/>
        <v>2.8162565916116655E-3</v>
      </c>
      <c r="P874" s="5">
        <f t="shared" si="127"/>
        <v>9.2770409997622316E-4</v>
      </c>
      <c r="Q874" s="5">
        <f t="shared" si="128"/>
        <v>6.5617683125074322E-4</v>
      </c>
      <c r="R874" s="5">
        <f t="shared" si="128"/>
        <v>0</v>
      </c>
      <c r="T874" s="7">
        <f t="shared" si="129"/>
        <v>134.73639597076703</v>
      </c>
      <c r="U874" s="4">
        <f t="shared" si="130"/>
        <v>1.1517602147700645E-3</v>
      </c>
      <c r="V874" s="5">
        <f>T874/MAX($T$14:T874)-1</f>
        <v>-2.0101254792899703E-2</v>
      </c>
      <c r="Y874" s="3" t="s">
        <v>24</v>
      </c>
      <c r="Z874" s="3">
        <v>44789</v>
      </c>
      <c r="AA874" s="3">
        <v>13275029</v>
      </c>
      <c r="AD874" s="3"/>
    </row>
    <row r="875" spans="1:30" x14ac:dyDescent="0.25">
      <c r="A875" s="3">
        <v>44791</v>
      </c>
      <c r="B875">
        <v>11257593</v>
      </c>
      <c r="C875">
        <v>14010300</v>
      </c>
      <c r="D875">
        <v>14198046</v>
      </c>
      <c r="E875">
        <v>13774147</v>
      </c>
      <c r="F875">
        <v>12114951</v>
      </c>
      <c r="G875">
        <v>14236107</v>
      </c>
      <c r="H875">
        <v>14103872</v>
      </c>
      <c r="I875">
        <v>13275029</v>
      </c>
      <c r="K875" s="5">
        <f t="shared" si="122"/>
        <v>-5.0553288955440534E-3</v>
      </c>
      <c r="L875" s="5">
        <f t="shared" si="123"/>
        <v>-4.5526707542842271E-3</v>
      </c>
      <c r="M875" s="5">
        <f t="shared" si="124"/>
        <v>-4.4601415473870532E-3</v>
      </c>
      <c r="N875" s="5">
        <f t="shared" si="125"/>
        <v>-4.3529277486999973E-3</v>
      </c>
      <c r="O875" s="5">
        <f t="shared" si="126"/>
        <v>-9.8657490214059118E-3</v>
      </c>
      <c r="P875" s="5">
        <f t="shared" si="127"/>
        <v>-4.5526897852602444E-3</v>
      </c>
      <c r="Q875" s="5">
        <f t="shared" si="128"/>
        <v>-4.4601353040175651E-3</v>
      </c>
      <c r="R875" s="5">
        <f t="shared" si="128"/>
        <v>0</v>
      </c>
      <c r="T875" s="7">
        <f t="shared" si="129"/>
        <v>134.10819353621176</v>
      </c>
      <c r="U875" s="4">
        <f t="shared" si="130"/>
        <v>-4.6624553820748815E-3</v>
      </c>
      <c r="V875" s="5">
        <f>T875/MAX($T$14:T875)-1</f>
        <v>-2.4669988971378953E-2</v>
      </c>
      <c r="Y875" s="3" t="s">
        <v>24</v>
      </c>
      <c r="Z875" s="3">
        <v>44790</v>
      </c>
      <c r="AA875" s="3">
        <v>13280523</v>
      </c>
      <c r="AD875" s="3"/>
    </row>
    <row r="876" spans="1:30" x14ac:dyDescent="0.25">
      <c r="A876" s="3">
        <v>44792</v>
      </c>
      <c r="B876">
        <v>11343171</v>
      </c>
      <c r="C876">
        <v>14092734</v>
      </c>
      <c r="D876">
        <v>14219823</v>
      </c>
      <c r="E876">
        <v>13798869</v>
      </c>
      <c r="F876">
        <v>12213687</v>
      </c>
      <c r="G876">
        <v>14319870</v>
      </c>
      <c r="H876">
        <v>14125505</v>
      </c>
      <c r="I876">
        <v>13280523</v>
      </c>
      <c r="K876" s="5">
        <f t="shared" si="122"/>
        <v>7.6018026233493075E-3</v>
      </c>
      <c r="L876" s="5">
        <f t="shared" si="123"/>
        <v>5.883814051091063E-3</v>
      </c>
      <c r="M876" s="5">
        <f t="shared" si="124"/>
        <v>1.533802609176016E-3</v>
      </c>
      <c r="N876" s="5">
        <f t="shared" si="125"/>
        <v>1.7948116859796137E-3</v>
      </c>
      <c r="O876" s="5">
        <f t="shared" si="126"/>
        <v>8.1499297851059804E-3</v>
      </c>
      <c r="P876" s="5">
        <f t="shared" si="127"/>
        <v>5.8838416991386921E-3</v>
      </c>
      <c r="Q876" s="5">
        <f t="shared" si="128"/>
        <v>1.5338341130719524E-3</v>
      </c>
      <c r="R876" s="5">
        <f t="shared" si="128"/>
        <v>4.1385973620089445E-4</v>
      </c>
      <c r="T876" s="7">
        <f t="shared" si="129"/>
        <v>134.65796498458334</v>
      </c>
      <c r="U876" s="4">
        <f t="shared" si="130"/>
        <v>4.0994620378891899E-3</v>
      </c>
      <c r="V876" s="5">
        <f>T876/MAX($T$14:T876)-1</f>
        <v>-2.0671660616753185E-2</v>
      </c>
      <c r="Y876" s="3" t="s">
        <v>24</v>
      </c>
      <c r="Z876" s="3">
        <v>44791</v>
      </c>
      <c r="AA876" s="3">
        <v>13222714</v>
      </c>
      <c r="AD876" s="3"/>
    </row>
    <row r="877" spans="1:30" x14ac:dyDescent="0.25">
      <c r="A877" s="3">
        <v>44795</v>
      </c>
      <c r="B877">
        <v>11413908</v>
      </c>
      <c r="C877">
        <v>14176057</v>
      </c>
      <c r="D877">
        <v>14271981</v>
      </c>
      <c r="E877">
        <v>13842201</v>
      </c>
      <c r="F877">
        <v>12289852</v>
      </c>
      <c r="G877">
        <v>14404535</v>
      </c>
      <c r="H877">
        <v>14177316</v>
      </c>
      <c r="I877">
        <v>13222714</v>
      </c>
      <c r="K877" s="5">
        <f t="shared" si="122"/>
        <v>6.2360868931623514E-3</v>
      </c>
      <c r="L877" s="5">
        <f t="shared" si="123"/>
        <v>5.9124794379854517E-3</v>
      </c>
      <c r="M877" s="5">
        <f t="shared" si="124"/>
        <v>3.6679781457196192E-3</v>
      </c>
      <c r="N877" s="5">
        <f t="shared" si="125"/>
        <v>3.1402573645709086E-3</v>
      </c>
      <c r="O877" s="5">
        <f t="shared" si="126"/>
        <v>6.2360366693530178E-3</v>
      </c>
      <c r="P877" s="5">
        <f t="shared" si="127"/>
        <v>5.9124140093449462E-3</v>
      </c>
      <c r="Q877" s="5">
        <f t="shared" si="128"/>
        <v>3.6679042625378244E-3</v>
      </c>
      <c r="R877" s="5">
        <f t="shared" si="128"/>
        <v>-4.3529159205552004E-3</v>
      </c>
      <c r="T877" s="7">
        <f t="shared" si="129"/>
        <v>135.17000595068757</v>
      </c>
      <c r="U877" s="4">
        <f t="shared" si="130"/>
        <v>3.8025301077648649E-3</v>
      </c>
      <c r="V877" s="5">
        <f>T877/MAX($T$14:T877)-1</f>
        <v>-1.6947735120861007E-2</v>
      </c>
      <c r="Y877" s="3" t="s">
        <v>24</v>
      </c>
      <c r="Z877" s="3">
        <v>44792</v>
      </c>
      <c r="AA877" s="3">
        <v>13246446</v>
      </c>
      <c r="AD877" s="3"/>
    </row>
    <row r="878" spans="1:30" x14ac:dyDescent="0.25">
      <c r="A878" s="3">
        <v>44796</v>
      </c>
      <c r="B878">
        <v>11496182</v>
      </c>
      <c r="C878">
        <v>14359955</v>
      </c>
      <c r="D878">
        <v>14420355</v>
      </c>
      <c r="E878">
        <v>13987036</v>
      </c>
      <c r="F878">
        <v>12378440</v>
      </c>
      <c r="G878">
        <v>14591398</v>
      </c>
      <c r="H878">
        <v>14324706</v>
      </c>
      <c r="I878">
        <v>13246446</v>
      </c>
      <c r="K878" s="5">
        <f t="shared" si="122"/>
        <v>7.208223511176115E-3</v>
      </c>
      <c r="L878" s="5">
        <f t="shared" si="123"/>
        <v>1.297243655270286E-2</v>
      </c>
      <c r="M878" s="5">
        <f t="shared" si="124"/>
        <v>1.0396174154099658E-2</v>
      </c>
      <c r="N878" s="5">
        <f t="shared" si="125"/>
        <v>1.0463292651219369E-2</v>
      </c>
      <c r="O878" s="5">
        <f t="shared" si="126"/>
        <v>7.2082235001691419E-3</v>
      </c>
      <c r="P878" s="5">
        <f t="shared" si="127"/>
        <v>1.2972511781879748E-2</v>
      </c>
      <c r="Q878" s="5">
        <f t="shared" si="128"/>
        <v>1.0396185004270198E-2</v>
      </c>
      <c r="R878" s="5">
        <f t="shared" si="128"/>
        <v>1.7947903887205463E-3</v>
      </c>
      <c r="T878" s="7">
        <f t="shared" si="129"/>
        <v>136.41039076540076</v>
      </c>
      <c r="U878" s="4">
        <f t="shared" si="130"/>
        <v>9.1764796930297043E-3</v>
      </c>
      <c r="V878" s="5">
        <f>T878/MAX($T$14:T878)-1</f>
        <v>-7.9267759750106803E-3</v>
      </c>
      <c r="Y878" s="3" t="s">
        <v>24</v>
      </c>
      <c r="Z878" s="3">
        <v>44795</v>
      </c>
      <c r="AA878" s="3">
        <v>13288044</v>
      </c>
      <c r="AD878" s="3"/>
    </row>
    <row r="879" spans="1:30" x14ac:dyDescent="0.25">
      <c r="A879" s="3">
        <v>44797</v>
      </c>
      <c r="B879">
        <v>11380099</v>
      </c>
      <c r="C879">
        <v>14301668</v>
      </c>
      <c r="D879">
        <v>14362786</v>
      </c>
      <c r="E879">
        <v>13930170</v>
      </c>
      <c r="F879">
        <v>12253448</v>
      </c>
      <c r="G879">
        <v>14532171</v>
      </c>
      <c r="H879">
        <v>14267519</v>
      </c>
      <c r="I879">
        <v>13288044</v>
      </c>
      <c r="K879" s="5">
        <f t="shared" si="122"/>
        <v>-1.0097526291772296E-2</v>
      </c>
      <c r="L879" s="5">
        <f t="shared" si="123"/>
        <v>-4.0589960066030883E-3</v>
      </c>
      <c r="M879" s="5">
        <f t="shared" si="124"/>
        <v>-3.9922040754197807E-3</v>
      </c>
      <c r="N879" s="5">
        <f t="shared" si="125"/>
        <v>-4.0656219087445988E-3</v>
      </c>
      <c r="O879" s="5">
        <f t="shared" si="126"/>
        <v>-1.0097556719586676E-2</v>
      </c>
      <c r="P879" s="5">
        <f t="shared" si="127"/>
        <v>-4.0590353302678572E-3</v>
      </c>
      <c r="Q879" s="5">
        <f t="shared" si="128"/>
        <v>-3.9921936268709768E-3</v>
      </c>
      <c r="R879" s="5">
        <f t="shared" si="128"/>
        <v>3.1403140132832963E-3</v>
      </c>
      <c r="T879" s="7">
        <f t="shared" si="129"/>
        <v>135.77569333862306</v>
      </c>
      <c r="U879" s="4">
        <f t="shared" si="130"/>
        <v>-4.6528524932477472E-3</v>
      </c>
      <c r="V879" s="5">
        <f>T879/MAX($T$14:T879)-1</f>
        <v>-1.2542746348899847E-2</v>
      </c>
      <c r="Y879" s="3" t="s">
        <v>24</v>
      </c>
      <c r="Z879" s="3">
        <v>44796</v>
      </c>
      <c r="AA879" s="3">
        <v>13427080</v>
      </c>
      <c r="AD879" s="3"/>
    </row>
    <row r="880" spans="1:30" x14ac:dyDescent="0.25">
      <c r="A880" s="3">
        <v>44798</v>
      </c>
      <c r="B880">
        <v>11296653</v>
      </c>
      <c r="C880">
        <v>14230545</v>
      </c>
      <c r="D880">
        <v>14362786</v>
      </c>
      <c r="E880">
        <v>13859966</v>
      </c>
      <c r="F880">
        <v>12221898</v>
      </c>
      <c r="G880">
        <v>14553689</v>
      </c>
      <c r="H880">
        <v>14270093</v>
      </c>
      <c r="I880">
        <v>13427080</v>
      </c>
      <c r="K880" s="5">
        <f t="shared" si="122"/>
        <v>-7.3326251379711715E-3</v>
      </c>
      <c r="L880" s="5">
        <f t="shared" si="123"/>
        <v>-4.97305628965794E-3</v>
      </c>
      <c r="M880" s="5">
        <f t="shared" si="124"/>
        <v>0</v>
      </c>
      <c r="N880" s="5">
        <f t="shared" si="125"/>
        <v>-5.0397087759876946E-3</v>
      </c>
      <c r="O880" s="5">
        <f t="shared" si="126"/>
        <v>-2.5747854807887105E-3</v>
      </c>
      <c r="P880" s="5">
        <f t="shared" si="127"/>
        <v>1.4807147534940945E-3</v>
      </c>
      <c r="Q880" s="5">
        <f t="shared" si="128"/>
        <v>1.804097825277573E-4</v>
      </c>
      <c r="R880" s="5">
        <f t="shared" si="128"/>
        <v>1.046324048896885E-2</v>
      </c>
      <c r="T880" s="7">
        <f t="shared" si="129"/>
        <v>135.64338313894572</v>
      </c>
      <c r="U880" s="4">
        <f t="shared" si="130"/>
        <v>-9.7447633242685183E-4</v>
      </c>
      <c r="V880" s="5">
        <f>T880/MAX($T$14:T880)-1</f>
        <v>-1.3505000071866058E-2</v>
      </c>
      <c r="Y880" s="3" t="s">
        <v>24</v>
      </c>
      <c r="Z880" s="3">
        <v>44797</v>
      </c>
      <c r="AA880" s="3">
        <v>13372491</v>
      </c>
      <c r="AD880" s="3"/>
    </row>
    <row r="881" spans="1:30" x14ac:dyDescent="0.25">
      <c r="A881" s="3">
        <v>44799</v>
      </c>
      <c r="B881">
        <v>11296653</v>
      </c>
      <c r="C881">
        <v>14212270</v>
      </c>
      <c r="D881">
        <v>14362786</v>
      </c>
      <c r="E881">
        <v>13859966</v>
      </c>
      <c r="F881">
        <v>12221898</v>
      </c>
      <c r="G881">
        <v>14461926</v>
      </c>
      <c r="H881">
        <v>14236936</v>
      </c>
      <c r="I881">
        <v>13372491</v>
      </c>
      <c r="K881" s="5">
        <f t="shared" si="122"/>
        <v>0</v>
      </c>
      <c r="L881" s="5">
        <f t="shared" si="123"/>
        <v>-1.2842094241647395E-3</v>
      </c>
      <c r="M881" s="5">
        <f t="shared" si="124"/>
        <v>0</v>
      </c>
      <c r="N881" s="5">
        <f t="shared" si="125"/>
        <v>0</v>
      </c>
      <c r="O881" s="5">
        <f t="shared" si="126"/>
        <v>0</v>
      </c>
      <c r="P881" s="5">
        <f t="shared" si="127"/>
        <v>-6.3051367938397052E-3</v>
      </c>
      <c r="Q881" s="5">
        <f t="shared" si="128"/>
        <v>-2.323530757648129E-3</v>
      </c>
      <c r="R881" s="5">
        <f t="shared" si="128"/>
        <v>-4.0655898378501032E-3</v>
      </c>
      <c r="T881" s="7">
        <f t="shared" si="129"/>
        <v>135.40637232273585</v>
      </c>
      <c r="U881" s="4">
        <f t="shared" si="130"/>
        <v>-1.7473083516878346E-3</v>
      </c>
      <c r="V881" s="5">
        <f>T881/MAX($T$14:T881)-1</f>
        <v>-1.5228711024138697E-2</v>
      </c>
      <c r="Y881" s="3" t="s">
        <v>24</v>
      </c>
      <c r="Z881" s="3">
        <v>44798</v>
      </c>
      <c r="AA881" s="3">
        <v>13364744</v>
      </c>
      <c r="AD881" s="3"/>
    </row>
    <row r="882" spans="1:30" x14ac:dyDescent="0.25">
      <c r="A882" s="3">
        <v>44802</v>
      </c>
      <c r="B882">
        <v>11263196</v>
      </c>
      <c r="C882">
        <v>14337676</v>
      </c>
      <c r="D882">
        <v>14345818</v>
      </c>
      <c r="E882">
        <v>13846695</v>
      </c>
      <c r="F882">
        <v>12185701</v>
      </c>
      <c r="G882">
        <v>14589535</v>
      </c>
      <c r="H882">
        <v>14220117</v>
      </c>
      <c r="I882">
        <v>13364744</v>
      </c>
      <c r="K882" s="5">
        <f t="shared" si="122"/>
        <v>-2.9616736921989073E-3</v>
      </c>
      <c r="L882" s="5">
        <f t="shared" si="123"/>
        <v>8.8237839556946085E-3</v>
      </c>
      <c r="M882" s="5">
        <f t="shared" si="124"/>
        <v>-1.1813863967617966E-3</v>
      </c>
      <c r="N882" s="5">
        <f t="shared" si="125"/>
        <v>-9.575059563637911E-4</v>
      </c>
      <c r="O882" s="5">
        <f t="shared" si="126"/>
        <v>-2.961651291804257E-3</v>
      </c>
      <c r="P882" s="5">
        <f t="shared" si="127"/>
        <v>8.8237901369430105E-3</v>
      </c>
      <c r="Q882" s="5">
        <f t="shared" si="128"/>
        <v>-1.1813637428728097E-3</v>
      </c>
      <c r="R882" s="5">
        <f t="shared" si="128"/>
        <v>-5.793236278864855E-4</v>
      </c>
      <c r="T882" s="7">
        <f t="shared" si="129"/>
        <v>135.53881108473757</v>
      </c>
      <c r="U882" s="4">
        <f t="shared" si="130"/>
        <v>9.7808367309369648E-4</v>
      </c>
      <c r="V882" s="5">
        <f>T882/MAX($T$14:T882)-1</f>
        <v>-1.4265522304659939E-2</v>
      </c>
      <c r="Y882" s="3" t="s">
        <v>24</v>
      </c>
      <c r="Z882" s="3">
        <v>44799</v>
      </c>
      <c r="AA882" s="3">
        <v>13306618</v>
      </c>
      <c r="AD882" s="3"/>
    </row>
    <row r="883" spans="1:30" x14ac:dyDescent="0.25">
      <c r="A883" s="3">
        <v>44803</v>
      </c>
      <c r="B883">
        <v>11526110</v>
      </c>
      <c r="C883">
        <v>14677497</v>
      </c>
      <c r="D883">
        <v>14596921</v>
      </c>
      <c r="E883">
        <v>13996296</v>
      </c>
      <c r="F883">
        <v>12470149</v>
      </c>
      <c r="G883">
        <v>14935326</v>
      </c>
      <c r="H883">
        <v>14469020</v>
      </c>
      <c r="I883">
        <v>13306618</v>
      </c>
      <c r="K883" s="5">
        <f t="shared" si="122"/>
        <v>2.3342752803023226E-2</v>
      </c>
      <c r="L883" s="5">
        <f t="shared" si="123"/>
        <v>2.3701260929595458E-2</v>
      </c>
      <c r="M883" s="5">
        <f t="shared" si="124"/>
        <v>1.7503567938754072E-2</v>
      </c>
      <c r="N883" s="5">
        <f t="shared" si="125"/>
        <v>1.080409440664365E-2</v>
      </c>
      <c r="O883" s="5">
        <f t="shared" si="126"/>
        <v>2.3342768708997541E-2</v>
      </c>
      <c r="P883" s="5">
        <f t="shared" si="127"/>
        <v>2.370130370844592E-2</v>
      </c>
      <c r="Q883" s="5">
        <f t="shared" si="128"/>
        <v>1.7503583128043232E-2</v>
      </c>
      <c r="R883" s="5">
        <f t="shared" si="128"/>
        <v>-4.3492041448754959E-3</v>
      </c>
      <c r="T883" s="7">
        <f t="shared" si="129"/>
        <v>137.83534897484228</v>
      </c>
      <c r="U883" s="4">
        <f t="shared" si="130"/>
        <v>1.694376593482845E-2</v>
      </c>
      <c r="V883" s="5">
        <f>T883/MAX($T$14:T883)-1</f>
        <v>0</v>
      </c>
      <c r="Y883" s="3" t="s">
        <v>24</v>
      </c>
      <c r="Z883" s="3">
        <v>44802</v>
      </c>
      <c r="AA883" s="3">
        <v>13293877</v>
      </c>
      <c r="AD883" s="3"/>
    </row>
    <row r="884" spans="1:30" x14ac:dyDescent="0.25">
      <c r="A884" s="3">
        <v>44805</v>
      </c>
      <c r="B884">
        <v>11159408</v>
      </c>
      <c r="C884">
        <v>14316185</v>
      </c>
      <c r="D884">
        <v>14191737</v>
      </c>
      <c r="E884">
        <v>13786855</v>
      </c>
      <c r="F884">
        <v>12170531</v>
      </c>
      <c r="G884">
        <v>14614186</v>
      </c>
      <c r="H884">
        <v>14166769</v>
      </c>
      <c r="I884">
        <v>13293877</v>
      </c>
      <c r="K884" s="5">
        <f t="shared" si="122"/>
        <v>-3.1814896786513391E-2</v>
      </c>
      <c r="L884" s="5">
        <f t="shared" si="123"/>
        <v>-2.4616731313247708E-2</v>
      </c>
      <c r="M884" s="5">
        <f t="shared" si="124"/>
        <v>-2.7758182701680734E-2</v>
      </c>
      <c r="N884" s="5">
        <f t="shared" si="125"/>
        <v>-1.4964030483493596E-2</v>
      </c>
      <c r="O884" s="5">
        <f t="shared" si="126"/>
        <v>-2.4026817963442082E-2</v>
      </c>
      <c r="P884" s="5">
        <f t="shared" si="127"/>
        <v>-2.1502041535618299E-2</v>
      </c>
      <c r="Q884" s="5">
        <f t="shared" si="128"/>
        <v>-2.0889528109021893E-2</v>
      </c>
      <c r="R884" s="5">
        <f t="shared" si="128"/>
        <v>-9.5749348181484173E-4</v>
      </c>
      <c r="T884" s="7">
        <f t="shared" si="129"/>
        <v>134.96613867506494</v>
      </c>
      <c r="U884" s="4">
        <f t="shared" si="130"/>
        <v>-2.0816215296854068E-2</v>
      </c>
      <c r="V884" s="5">
        <f>T884/MAX($T$14:T884)-1</f>
        <v>-2.0816215296854068E-2</v>
      </c>
      <c r="Y884" s="3" t="s">
        <v>24</v>
      </c>
      <c r="Z884" s="3">
        <v>44803</v>
      </c>
      <c r="AA884" s="3">
        <v>13437505</v>
      </c>
      <c r="AD884" s="3"/>
    </row>
    <row r="885" spans="1:30" x14ac:dyDescent="0.25">
      <c r="A885" s="3">
        <v>44806</v>
      </c>
      <c r="B885">
        <v>11150784</v>
      </c>
      <c r="C885">
        <v>14316185</v>
      </c>
      <c r="D885">
        <v>14191737</v>
      </c>
      <c r="E885">
        <v>13786855</v>
      </c>
      <c r="F885">
        <v>12151317</v>
      </c>
      <c r="G885">
        <v>14602751</v>
      </c>
      <c r="H885">
        <v>14155540</v>
      </c>
      <c r="I885">
        <v>13437505</v>
      </c>
      <c r="K885" s="5">
        <f t="shared" si="122"/>
        <v>-7.728008510845541E-4</v>
      </c>
      <c r="L885" s="5">
        <f t="shared" si="123"/>
        <v>0</v>
      </c>
      <c r="M885" s="5">
        <f t="shared" si="124"/>
        <v>0</v>
      </c>
      <c r="N885" s="5">
        <f t="shared" si="125"/>
        <v>0</v>
      </c>
      <c r="O885" s="5">
        <f t="shared" si="126"/>
        <v>-1.5787314456534585E-3</v>
      </c>
      <c r="P885" s="5">
        <f t="shared" si="127"/>
        <v>-7.8245890670891605E-4</v>
      </c>
      <c r="Q885" s="5">
        <f t="shared" si="128"/>
        <v>-7.9262956853465294E-4</v>
      </c>
      <c r="R885" s="5">
        <f t="shared" si="128"/>
        <v>1.0804071679014315E-2</v>
      </c>
      <c r="T885" s="7">
        <f t="shared" si="129"/>
        <v>135.08216654917112</v>
      </c>
      <c r="U885" s="4">
        <f t="shared" si="130"/>
        <v>8.5968136337909173E-4</v>
      </c>
      <c r="V885" s="5">
        <f>T885/MAX($T$14:T885)-1</f>
        <v>-1.9974429245821934E-2</v>
      </c>
      <c r="Y885" s="3" t="s">
        <v>24</v>
      </c>
      <c r="Z885" s="3">
        <v>44805</v>
      </c>
      <c r="AA885" s="3">
        <v>13187718</v>
      </c>
      <c r="AD885" s="3"/>
    </row>
    <row r="886" spans="1:30" x14ac:dyDescent="0.25">
      <c r="A886" s="3">
        <v>44809</v>
      </c>
      <c r="B886">
        <v>11130253</v>
      </c>
      <c r="C886">
        <v>14316185</v>
      </c>
      <c r="D886">
        <v>14183301</v>
      </c>
      <c r="E886">
        <v>13786855</v>
      </c>
      <c r="F886">
        <v>12128943</v>
      </c>
      <c r="G886">
        <v>14602751</v>
      </c>
      <c r="H886">
        <v>14147126</v>
      </c>
      <c r="I886">
        <v>13187718</v>
      </c>
      <c r="K886" s="5">
        <f t="shared" si="122"/>
        <v>-1.8412158284116797E-3</v>
      </c>
      <c r="L886" s="5">
        <f t="shared" si="123"/>
        <v>0</v>
      </c>
      <c r="M886" s="5">
        <f t="shared" si="124"/>
        <v>-5.9443040693329952E-4</v>
      </c>
      <c r="N886" s="5">
        <f t="shared" si="125"/>
        <v>0</v>
      </c>
      <c r="O886" s="5">
        <f t="shared" si="126"/>
        <v>-1.8412818956167198E-3</v>
      </c>
      <c r="P886" s="5">
        <f t="shared" si="127"/>
        <v>0</v>
      </c>
      <c r="Q886" s="5">
        <f t="shared" si="128"/>
        <v>-5.9439625757828907E-4</v>
      </c>
      <c r="R886" s="5">
        <f t="shared" si="128"/>
        <v>-1.8588793083239796E-2</v>
      </c>
      <c r="T886" s="7">
        <f t="shared" si="129"/>
        <v>134.68603611222287</v>
      </c>
      <c r="U886" s="4">
        <f t="shared" si="130"/>
        <v>-2.9325146839724731E-3</v>
      </c>
      <c r="V886" s="5">
        <f>T886/MAX($T$14:T886)-1</f>
        <v>-2.2848368622726989E-2</v>
      </c>
      <c r="Y886" s="3" t="s">
        <v>24</v>
      </c>
      <c r="Z886" s="3">
        <v>44806</v>
      </c>
      <c r="AA886" s="3">
        <v>13179145</v>
      </c>
      <c r="AD886" s="3"/>
    </row>
    <row r="887" spans="1:30" x14ac:dyDescent="0.25">
      <c r="A887" s="3">
        <v>44810</v>
      </c>
      <c r="B887">
        <v>11132444</v>
      </c>
      <c r="C887">
        <v>14274082</v>
      </c>
      <c r="D887">
        <v>14211496</v>
      </c>
      <c r="E887">
        <v>13786855</v>
      </c>
      <c r="F887">
        <v>12131331</v>
      </c>
      <c r="G887">
        <v>14559805</v>
      </c>
      <c r="H887">
        <v>14175248</v>
      </c>
      <c r="I887">
        <v>13179145</v>
      </c>
      <c r="K887" s="5">
        <f t="shared" si="122"/>
        <v>1.9685087122467415E-4</v>
      </c>
      <c r="L887" s="5">
        <f t="shared" si="123"/>
        <v>-2.9409371281524654E-3</v>
      </c>
      <c r="M887" s="5">
        <f t="shared" si="124"/>
        <v>1.9879011240049316E-3</v>
      </c>
      <c r="N887" s="5">
        <f t="shared" si="125"/>
        <v>0</v>
      </c>
      <c r="O887" s="5">
        <f t="shared" si="126"/>
        <v>1.968844276043491E-4</v>
      </c>
      <c r="P887" s="5">
        <f t="shared" si="127"/>
        <v>-2.9409527013094516E-3</v>
      </c>
      <c r="Q887" s="5">
        <f t="shared" si="128"/>
        <v>1.9878242407680435E-3</v>
      </c>
      <c r="R887" s="5">
        <f t="shared" si="128"/>
        <v>-6.5007456180066203E-4</v>
      </c>
      <c r="T887" s="7">
        <f t="shared" si="129"/>
        <v>134.64962873032829</v>
      </c>
      <c r="U887" s="4">
        <f t="shared" si="130"/>
        <v>-2.7031296595757259E-4</v>
      </c>
      <c r="V887" s="5">
        <f>T887/MAX($T$14:T887)-1</f>
        <v>-2.3112505378394932E-2</v>
      </c>
      <c r="Y887" s="3" t="s">
        <v>24</v>
      </c>
      <c r="Z887" s="3">
        <v>44809</v>
      </c>
      <c r="AA887" s="3">
        <v>13179145</v>
      </c>
      <c r="AD887" s="3"/>
    </row>
    <row r="888" spans="1:30" x14ac:dyDescent="0.25">
      <c r="A888" s="3">
        <v>44811</v>
      </c>
      <c r="B888">
        <v>11147897</v>
      </c>
      <c r="C888">
        <v>14326466</v>
      </c>
      <c r="D888">
        <v>14198426</v>
      </c>
      <c r="E888">
        <v>13774175</v>
      </c>
      <c r="F888">
        <v>12148170</v>
      </c>
      <c r="G888">
        <v>14613238</v>
      </c>
      <c r="H888">
        <v>14162211</v>
      </c>
      <c r="I888">
        <v>13179145</v>
      </c>
      <c r="K888" s="5">
        <f t="shared" si="122"/>
        <v>1.3881048941275509E-3</v>
      </c>
      <c r="L888" s="5">
        <f t="shared" si="123"/>
        <v>3.6698682269025173E-3</v>
      </c>
      <c r="M888" s="5">
        <f t="shared" si="124"/>
        <v>-9.1967798463998829E-4</v>
      </c>
      <c r="N888" s="5">
        <f t="shared" si="125"/>
        <v>-9.1971664313583723E-4</v>
      </c>
      <c r="O888" s="5">
        <f t="shared" si="126"/>
        <v>1.3880587381549514E-3</v>
      </c>
      <c r="P888" s="5">
        <f t="shared" si="127"/>
        <v>3.6698980515192936E-3</v>
      </c>
      <c r="Q888" s="5">
        <f t="shared" si="128"/>
        <v>-9.1970172232613834E-4</v>
      </c>
      <c r="R888" s="5">
        <f t="shared" si="128"/>
        <v>0</v>
      </c>
      <c r="T888" s="7">
        <f t="shared" si="129"/>
        <v>134.77345309377401</v>
      </c>
      <c r="U888" s="4">
        <f t="shared" si="130"/>
        <v>9.1960419507529367E-4</v>
      </c>
      <c r="V888" s="5">
        <f>T888/MAX($T$14:T888)-1</f>
        <v>-2.2214155540224434E-2</v>
      </c>
      <c r="Y888" s="3" t="s">
        <v>24</v>
      </c>
      <c r="Z888" s="3">
        <v>44810</v>
      </c>
      <c r="AA888" s="3">
        <v>13179145</v>
      </c>
      <c r="AD888" s="3"/>
    </row>
    <row r="889" spans="1:30" x14ac:dyDescent="0.25">
      <c r="A889" s="3">
        <v>44812</v>
      </c>
      <c r="B889">
        <v>11176233</v>
      </c>
      <c r="C889">
        <v>14343271</v>
      </c>
      <c r="D889">
        <v>14225293</v>
      </c>
      <c r="E889">
        <v>13800239</v>
      </c>
      <c r="F889">
        <v>12205086</v>
      </c>
      <c r="G889">
        <v>14642980</v>
      </c>
      <c r="H889">
        <v>14189010</v>
      </c>
      <c r="I889">
        <v>13179145</v>
      </c>
      <c r="K889" s="5">
        <f t="shared" si="122"/>
        <v>2.541824704695328E-3</v>
      </c>
      <c r="L889" s="5">
        <f t="shared" si="123"/>
        <v>1.1730038657125075E-3</v>
      </c>
      <c r="M889" s="5">
        <f t="shared" si="124"/>
        <v>1.8922520003272769E-3</v>
      </c>
      <c r="N889" s="5">
        <f t="shared" si="125"/>
        <v>1.8922367401315032E-3</v>
      </c>
      <c r="O889" s="5">
        <f t="shared" si="126"/>
        <v>4.6851501090288128E-3</v>
      </c>
      <c r="P889" s="5">
        <f t="shared" si="127"/>
        <v>2.0352778761285606E-3</v>
      </c>
      <c r="Q889" s="5">
        <f t="shared" si="128"/>
        <v>1.8922892760178112E-3</v>
      </c>
      <c r="R889" s="5">
        <f t="shared" si="128"/>
        <v>0</v>
      </c>
      <c r="T889" s="7">
        <f t="shared" si="129"/>
        <v>135.04488741072907</v>
      </c>
      <c r="U889" s="4">
        <f t="shared" si="130"/>
        <v>2.014004321505225E-3</v>
      </c>
      <c r="V889" s="5">
        <f>T889/MAX($T$14:T889)-1</f>
        <v>-2.024489062397572E-2</v>
      </c>
      <c r="Y889" s="3" t="s">
        <v>24</v>
      </c>
      <c r="Z889" s="3">
        <v>44811</v>
      </c>
      <c r="AA889" s="3">
        <v>13167024</v>
      </c>
      <c r="AD889" s="3"/>
    </row>
    <row r="890" spans="1:30" x14ac:dyDescent="0.25">
      <c r="A890" s="3">
        <v>44813</v>
      </c>
      <c r="B890">
        <v>11173487</v>
      </c>
      <c r="C890">
        <v>14337316</v>
      </c>
      <c r="D890">
        <v>14213960</v>
      </c>
      <c r="E890">
        <v>13789245</v>
      </c>
      <c r="F890">
        <v>12231346</v>
      </c>
      <c r="G890">
        <v>14636900</v>
      </c>
      <c r="H890">
        <v>14177706</v>
      </c>
      <c r="I890">
        <v>13167024</v>
      </c>
      <c r="K890" s="5">
        <f t="shared" si="122"/>
        <v>-2.4569995990597615E-4</v>
      </c>
      <c r="L890" s="5">
        <f t="shared" si="123"/>
        <v>-4.1517726326167903E-4</v>
      </c>
      <c r="M890" s="5">
        <f t="shared" si="124"/>
        <v>-7.9667954818218867E-4</v>
      </c>
      <c r="N890" s="5">
        <f t="shared" si="125"/>
        <v>-7.9665286956265291E-4</v>
      </c>
      <c r="O890" s="5">
        <f t="shared" si="126"/>
        <v>2.1515620619141362E-3</v>
      </c>
      <c r="P890" s="5">
        <f t="shared" si="127"/>
        <v>-4.1521602843141991E-4</v>
      </c>
      <c r="Q890" s="5">
        <f t="shared" si="128"/>
        <v>-7.9667291798368733E-4</v>
      </c>
      <c r="R890" s="5">
        <f t="shared" si="128"/>
        <v>-9.1971064890783438E-4</v>
      </c>
      <c r="T890" s="7">
        <f t="shared" si="129"/>
        <v>135.00717195346607</v>
      </c>
      <c r="U890" s="4">
        <f t="shared" si="130"/>
        <v>-2.7928089679016277E-4</v>
      </c>
      <c r="V890" s="5">
        <f>T890/MAX($T$14:T890)-1</f>
        <v>-2.0518517509557022E-2</v>
      </c>
      <c r="Y890" s="3" t="s">
        <v>24</v>
      </c>
      <c r="Z890" s="3">
        <v>44812</v>
      </c>
      <c r="AA890" s="3">
        <v>13191940</v>
      </c>
      <c r="AD890" s="3"/>
    </row>
    <row r="891" spans="1:30" x14ac:dyDescent="0.25">
      <c r="A891" s="3">
        <v>44816</v>
      </c>
      <c r="B891">
        <v>11133844</v>
      </c>
      <c r="C891">
        <v>14251110</v>
      </c>
      <c r="D891">
        <v>14175811</v>
      </c>
      <c r="E891">
        <v>13767892</v>
      </c>
      <c r="F891">
        <v>12187949</v>
      </c>
      <c r="G891">
        <v>14548893</v>
      </c>
      <c r="H891">
        <v>14139654</v>
      </c>
      <c r="I891">
        <v>13191940</v>
      </c>
      <c r="K891" s="5">
        <f t="shared" si="122"/>
        <v>-3.547952398387344E-3</v>
      </c>
      <c r="L891" s="5">
        <f t="shared" si="123"/>
        <v>-6.0127014010153967E-3</v>
      </c>
      <c r="M891" s="5">
        <f t="shared" si="124"/>
        <v>-2.6839107468995538E-3</v>
      </c>
      <c r="N891" s="5">
        <f t="shared" si="125"/>
        <v>-1.5485256807026282E-3</v>
      </c>
      <c r="O891" s="5">
        <f t="shared" si="126"/>
        <v>-3.5480150753645079E-3</v>
      </c>
      <c r="P891" s="5">
        <f t="shared" si="127"/>
        <v>-6.0126802806604873E-3</v>
      </c>
      <c r="Q891" s="5">
        <f t="shared" si="128"/>
        <v>-2.6839320832298119E-3</v>
      </c>
      <c r="R891" s="5">
        <f t="shared" si="128"/>
        <v>1.8923030747115543E-3</v>
      </c>
      <c r="T891" s="7">
        <f t="shared" si="129"/>
        <v>134.59969643600996</v>
      </c>
      <c r="U891" s="4">
        <f t="shared" si="130"/>
        <v>-3.0181768239435219E-3</v>
      </c>
      <c r="V891" s="5">
        <f>T891/MAX($T$14:T891)-1</f>
        <v>-2.3474765819491483E-2</v>
      </c>
      <c r="Y891" s="3" t="s">
        <v>24</v>
      </c>
      <c r="Z891" s="3">
        <v>44813</v>
      </c>
      <c r="AA891" s="3">
        <v>13181430</v>
      </c>
      <c r="AD891" s="3"/>
    </row>
    <row r="892" spans="1:30" x14ac:dyDescent="0.25">
      <c r="A892" s="3">
        <v>44817</v>
      </c>
      <c r="B892">
        <v>11163829</v>
      </c>
      <c r="C892">
        <v>14281948</v>
      </c>
      <c r="D892">
        <v>14195136</v>
      </c>
      <c r="E892">
        <v>13767892</v>
      </c>
      <c r="F892">
        <v>12220773</v>
      </c>
      <c r="G892">
        <v>14580375</v>
      </c>
      <c r="H892">
        <v>14158930</v>
      </c>
      <c r="I892">
        <v>13181430</v>
      </c>
      <c r="K892" s="5">
        <f t="shared" si="122"/>
        <v>2.6931399434013681E-3</v>
      </c>
      <c r="L892" s="5">
        <f t="shared" si="123"/>
        <v>2.1639016188914617E-3</v>
      </c>
      <c r="M892" s="5">
        <f t="shared" si="124"/>
        <v>1.3632377011798535E-3</v>
      </c>
      <c r="N892" s="5">
        <f t="shared" si="125"/>
        <v>0</v>
      </c>
      <c r="O892" s="5">
        <f t="shared" si="126"/>
        <v>2.693152063567128E-3</v>
      </c>
      <c r="P892" s="5">
        <f t="shared" si="127"/>
        <v>2.1638759732440782E-3</v>
      </c>
      <c r="Q892" s="5">
        <f t="shared" si="128"/>
        <v>1.3632582522882242E-3</v>
      </c>
      <c r="R892" s="5">
        <f t="shared" si="128"/>
        <v>-7.9669859019981804E-4</v>
      </c>
      <c r="T892" s="7">
        <f t="shared" si="129"/>
        <v>134.79560405581952</v>
      </c>
      <c r="U892" s="4">
        <f t="shared" si="130"/>
        <v>1.455483370296537E-3</v>
      </c>
      <c r="V892" s="5">
        <f>T892/MAX($T$14:T892)-1</f>
        <v>-2.2053449580466955E-2</v>
      </c>
      <c r="Y892" s="3" t="s">
        <v>24</v>
      </c>
      <c r="Z892" s="3">
        <v>44816</v>
      </c>
      <c r="AA892" s="3">
        <v>13161018</v>
      </c>
      <c r="AD892" s="3"/>
    </row>
    <row r="893" spans="1:30" x14ac:dyDescent="0.25">
      <c r="A893" s="3">
        <v>44818</v>
      </c>
      <c r="B893">
        <v>11106046</v>
      </c>
      <c r="C893">
        <v>14239210</v>
      </c>
      <c r="D893">
        <v>14178311</v>
      </c>
      <c r="E893">
        <v>13725342</v>
      </c>
      <c r="F893">
        <v>12157519</v>
      </c>
      <c r="G893">
        <v>14536744</v>
      </c>
      <c r="H893">
        <v>14142148</v>
      </c>
      <c r="I893">
        <v>13161018</v>
      </c>
      <c r="K893" s="5">
        <f t="shared" si="122"/>
        <v>-5.175912314672626E-3</v>
      </c>
      <c r="L893" s="5">
        <f t="shared" si="123"/>
        <v>-2.9924489292356693E-3</v>
      </c>
      <c r="M893" s="5">
        <f t="shared" si="124"/>
        <v>-1.1852651499781874E-3</v>
      </c>
      <c r="N893" s="5">
        <f t="shared" si="125"/>
        <v>-3.0905239523959516E-3</v>
      </c>
      <c r="O893" s="5">
        <f t="shared" si="126"/>
        <v>-5.1759409981676496E-3</v>
      </c>
      <c r="P893" s="5">
        <f t="shared" si="127"/>
        <v>-2.9924470392564961E-3</v>
      </c>
      <c r="Q893" s="5">
        <f t="shared" si="128"/>
        <v>-1.1852590555925246E-3</v>
      </c>
      <c r="R893" s="5">
        <f t="shared" si="128"/>
        <v>-1.5485421536206578E-3</v>
      </c>
      <c r="T893" s="7">
        <f t="shared" si="129"/>
        <v>134.40223106232952</v>
      </c>
      <c r="U893" s="4">
        <f t="shared" si="130"/>
        <v>-2.9182924491149703E-3</v>
      </c>
      <c r="V893" s="5">
        <f>T893/MAX($T$14:T893)-1</f>
        <v>-2.4907383614194423E-2</v>
      </c>
      <c r="Y893" s="3" t="s">
        <v>24</v>
      </c>
      <c r="Z893" s="3">
        <v>44817</v>
      </c>
      <c r="AA893" s="3">
        <v>13161018</v>
      </c>
      <c r="AD893" s="3"/>
    </row>
    <row r="894" spans="1:30" x14ac:dyDescent="0.25">
      <c r="A894" s="3">
        <v>44819</v>
      </c>
      <c r="B894">
        <v>11132366</v>
      </c>
      <c r="C894">
        <v>14214259</v>
      </c>
      <c r="D894">
        <v>14193868</v>
      </c>
      <c r="E894">
        <v>13787288</v>
      </c>
      <c r="F894">
        <v>12221172</v>
      </c>
      <c r="G894">
        <v>14598562</v>
      </c>
      <c r="H894">
        <v>14190679</v>
      </c>
      <c r="I894">
        <v>13161018</v>
      </c>
      <c r="K894" s="5">
        <f t="shared" si="122"/>
        <v>2.3698803336489327E-3</v>
      </c>
      <c r="L894" s="5">
        <f t="shared" si="123"/>
        <v>-1.7522741781320628E-3</v>
      </c>
      <c r="M894" s="5">
        <f t="shared" si="124"/>
        <v>1.0972392974029077E-3</v>
      </c>
      <c r="N894" s="5">
        <f t="shared" si="125"/>
        <v>4.5132573017123701E-3</v>
      </c>
      <c r="O894" s="5">
        <f t="shared" si="126"/>
        <v>5.2356899462793205E-3</v>
      </c>
      <c r="P894" s="5">
        <f t="shared" si="127"/>
        <v>4.2525341300638786E-3</v>
      </c>
      <c r="Q894" s="5">
        <f t="shared" si="128"/>
        <v>3.4316569166155109E-3</v>
      </c>
      <c r="R894" s="5">
        <f t="shared" si="128"/>
        <v>0</v>
      </c>
      <c r="T894" s="7">
        <f t="shared" si="129"/>
        <v>134.72392252933219</v>
      </c>
      <c r="U894" s="4">
        <f t="shared" si="130"/>
        <v>2.3934979684488572E-3</v>
      </c>
      <c r="V894" s="5">
        <f>T894/MAX($T$14:T894)-1</f>
        <v>-2.2573501417825659E-2</v>
      </c>
      <c r="Y894" s="3" t="s">
        <v>24</v>
      </c>
      <c r="Z894" s="3">
        <v>44818</v>
      </c>
      <c r="AA894" s="3">
        <v>13120343</v>
      </c>
      <c r="AD894" s="3"/>
    </row>
    <row r="895" spans="1:30" x14ac:dyDescent="0.25">
      <c r="A895" s="3">
        <v>44820</v>
      </c>
      <c r="B895">
        <v>11193858</v>
      </c>
      <c r="C895">
        <v>14284750</v>
      </c>
      <c r="D895">
        <v>14261476</v>
      </c>
      <c r="E895">
        <v>13810425</v>
      </c>
      <c r="F895">
        <v>12321387</v>
      </c>
      <c r="G895">
        <v>14706040</v>
      </c>
      <c r="H895">
        <v>14258272</v>
      </c>
      <c r="I895">
        <v>13120343</v>
      </c>
      <c r="K895" s="5">
        <f t="shared" si="122"/>
        <v>5.5237134675594213E-3</v>
      </c>
      <c r="L895" s="5">
        <f t="shared" si="123"/>
        <v>4.9591751494044711E-3</v>
      </c>
      <c r="M895" s="5">
        <f t="shared" si="124"/>
        <v>4.7631836508554848E-3</v>
      </c>
      <c r="N895" s="5">
        <f t="shared" si="125"/>
        <v>1.6781400374026312E-3</v>
      </c>
      <c r="O895" s="5">
        <f t="shared" si="126"/>
        <v>8.2001137043157257E-3</v>
      </c>
      <c r="P895" s="5">
        <f t="shared" si="127"/>
        <v>7.3622319787387536E-3</v>
      </c>
      <c r="Q895" s="5">
        <f t="shared" si="128"/>
        <v>4.7631970253150246E-3</v>
      </c>
      <c r="R895" s="5">
        <f t="shared" si="128"/>
        <v>-3.0905663984351905E-3</v>
      </c>
      <c r="T895" s="7">
        <f t="shared" si="129"/>
        <v>135.29918001441382</v>
      </c>
      <c r="U895" s="4">
        <f t="shared" si="130"/>
        <v>4.2698985768945402E-3</v>
      </c>
      <c r="V895" s="5">
        <f>T895/MAX($T$14:T895)-1</f>
        <v>-1.8399989402510641E-2</v>
      </c>
      <c r="Y895" s="3" t="s">
        <v>24</v>
      </c>
      <c r="Z895" s="3">
        <v>44819</v>
      </c>
      <c r="AA895" s="3">
        <v>13153607</v>
      </c>
      <c r="AD895" s="3"/>
    </row>
    <row r="896" spans="1:30" x14ac:dyDescent="0.25">
      <c r="A896" s="3">
        <v>44823</v>
      </c>
      <c r="B896">
        <v>11184769</v>
      </c>
      <c r="C896">
        <v>14271381</v>
      </c>
      <c r="D896">
        <v>14259840</v>
      </c>
      <c r="E896">
        <v>13810181</v>
      </c>
      <c r="F896">
        <v>12311382</v>
      </c>
      <c r="G896">
        <v>14692277</v>
      </c>
      <c r="H896">
        <v>14256637</v>
      </c>
      <c r="I896">
        <v>13153607</v>
      </c>
      <c r="K896" s="5">
        <f t="shared" si="122"/>
        <v>-8.1196313192466452E-4</v>
      </c>
      <c r="L896" s="5">
        <f t="shared" si="123"/>
        <v>-9.3589317278919282E-4</v>
      </c>
      <c r="M896" s="5">
        <f t="shared" si="124"/>
        <v>-1.1471463402523696E-4</v>
      </c>
      <c r="N896" s="5">
        <f t="shared" si="125"/>
        <v>-1.7667812540200778E-5</v>
      </c>
      <c r="O896" s="5">
        <f t="shared" si="126"/>
        <v>-8.1200273962667158E-4</v>
      </c>
      <c r="P896" s="5">
        <f t="shared" si="127"/>
        <v>-9.3587396743111118E-4</v>
      </c>
      <c r="Q896" s="5">
        <f t="shared" si="128"/>
        <v>-1.1467027701528298E-4</v>
      </c>
      <c r="R896" s="5">
        <f t="shared" si="128"/>
        <v>2.5352995725798078E-3</v>
      </c>
      <c r="T896" s="7">
        <f t="shared" si="129"/>
        <v>135.27875852845108</v>
      </c>
      <c r="U896" s="4">
        <f t="shared" si="130"/>
        <v>-1.5093577034656913E-4</v>
      </c>
      <c r="V896" s="5">
        <f>T896/MAX($T$14:T896)-1</f>
        <v>-1.8548147956282457E-2</v>
      </c>
      <c r="Y896" s="3" t="s">
        <v>24</v>
      </c>
      <c r="Z896" s="3">
        <v>44820</v>
      </c>
      <c r="AA896" s="3">
        <v>13210257</v>
      </c>
      <c r="AD896" s="3"/>
    </row>
    <row r="897" spans="1:30" x14ac:dyDescent="0.25">
      <c r="A897" s="3">
        <v>44824</v>
      </c>
      <c r="B897">
        <v>11182689</v>
      </c>
      <c r="C897">
        <v>14255019</v>
      </c>
      <c r="D897">
        <v>14209733</v>
      </c>
      <c r="E897">
        <v>13775937</v>
      </c>
      <c r="F897">
        <v>12309093</v>
      </c>
      <c r="G897">
        <v>14675433</v>
      </c>
      <c r="H897">
        <v>14206541</v>
      </c>
      <c r="I897">
        <v>13210257</v>
      </c>
      <c r="K897" s="5">
        <f t="shared" si="122"/>
        <v>-1.8596718448093963E-4</v>
      </c>
      <c r="L897" s="5">
        <f t="shared" si="123"/>
        <v>-1.1464903081208622E-3</v>
      </c>
      <c r="M897" s="5">
        <f t="shared" si="124"/>
        <v>-3.513854292895302E-3</v>
      </c>
      <c r="N897" s="5">
        <f t="shared" si="125"/>
        <v>-2.4796199267772545E-3</v>
      </c>
      <c r="O897" s="5">
        <f t="shared" si="126"/>
        <v>-1.8592551185558914E-4</v>
      </c>
      <c r="P897" s="5">
        <f t="shared" si="127"/>
        <v>-1.1464526567257494E-3</v>
      </c>
      <c r="Q897" s="5">
        <f t="shared" si="128"/>
        <v>-3.513872170554655E-3</v>
      </c>
      <c r="R897" s="5">
        <f t="shared" si="128"/>
        <v>4.3068034494264662E-3</v>
      </c>
      <c r="T897" s="7">
        <f t="shared" si="129"/>
        <v>135.14575619687199</v>
      </c>
      <c r="U897" s="4">
        <f t="shared" si="130"/>
        <v>-9.831723252479857E-4</v>
      </c>
      <c r="V897" s="5">
        <f>T897/MAX($T$14:T897)-1</f>
        <v>-1.9513084255775359E-2</v>
      </c>
      <c r="Y897" s="3" t="s">
        <v>24</v>
      </c>
      <c r="Z897" s="3">
        <v>44823</v>
      </c>
      <c r="AA897" s="3">
        <v>13210023</v>
      </c>
      <c r="AD897" s="3"/>
    </row>
    <row r="898" spans="1:30" x14ac:dyDescent="0.25">
      <c r="A898" s="3">
        <v>44825</v>
      </c>
      <c r="B898">
        <v>11168451</v>
      </c>
      <c r="C898">
        <v>14234651</v>
      </c>
      <c r="D898">
        <v>14189453</v>
      </c>
      <c r="E898">
        <v>13762533</v>
      </c>
      <c r="F898">
        <v>12293421</v>
      </c>
      <c r="G898">
        <v>14654464</v>
      </c>
      <c r="H898">
        <v>14186265</v>
      </c>
      <c r="I898">
        <v>13210023</v>
      </c>
      <c r="K898" s="5">
        <f t="shared" si="122"/>
        <v>-1.2732179174436142E-3</v>
      </c>
      <c r="L898" s="5">
        <f t="shared" si="123"/>
        <v>-1.4288300843373625E-3</v>
      </c>
      <c r="M898" s="5">
        <f t="shared" si="124"/>
        <v>-1.4271907853581345E-3</v>
      </c>
      <c r="N898" s="5">
        <f t="shared" si="125"/>
        <v>-9.730009653790006E-4</v>
      </c>
      <c r="O898" s="5">
        <f t="shared" si="126"/>
        <v>-1.2732051013019108E-3</v>
      </c>
      <c r="P898" s="5">
        <f t="shared" si="127"/>
        <v>-1.428850515006963E-3</v>
      </c>
      <c r="Q898" s="5">
        <f t="shared" si="128"/>
        <v>-1.4272298936103267E-3</v>
      </c>
      <c r="R898" s="5">
        <f t="shared" si="128"/>
        <v>-1.7713508525973864E-5</v>
      </c>
      <c r="T898" s="7">
        <f t="shared" si="129"/>
        <v>134.98950677587857</v>
      </c>
      <c r="U898" s="4">
        <f t="shared" si="130"/>
        <v>-1.1561548463704108E-3</v>
      </c>
      <c r="V898" s="5">
        <f>T898/MAX($T$14:T898)-1</f>
        <v>-2.064667895521588E-2</v>
      </c>
      <c r="Y898" s="3" t="s">
        <v>24</v>
      </c>
      <c r="Z898" s="3">
        <v>44824</v>
      </c>
      <c r="AA898" s="3">
        <v>13177267</v>
      </c>
      <c r="AD898" s="3"/>
    </row>
    <row r="899" spans="1:30" x14ac:dyDescent="0.25">
      <c r="A899" s="3">
        <v>44826</v>
      </c>
      <c r="B899">
        <v>11056857</v>
      </c>
      <c r="C899">
        <v>14243469</v>
      </c>
      <c r="D899">
        <v>14198243</v>
      </c>
      <c r="E899">
        <v>13767900</v>
      </c>
      <c r="F899">
        <v>12211293</v>
      </c>
      <c r="G899">
        <v>14663542</v>
      </c>
      <c r="H899">
        <v>14195053</v>
      </c>
      <c r="I899">
        <v>13177267</v>
      </c>
      <c r="K899" s="5">
        <f t="shared" si="122"/>
        <v>-9.9918959218248116E-3</v>
      </c>
      <c r="L899" s="5">
        <f t="shared" si="123"/>
        <v>6.1947426740571743E-4</v>
      </c>
      <c r="M899" s="5">
        <f t="shared" si="124"/>
        <v>6.1947419678554105E-4</v>
      </c>
      <c r="N899" s="5">
        <f t="shared" si="125"/>
        <v>3.8997181696132088E-4</v>
      </c>
      <c r="O899" s="5">
        <f t="shared" si="126"/>
        <v>-6.6806465018972583E-3</v>
      </c>
      <c r="P899" s="5">
        <f t="shared" si="127"/>
        <v>6.1946994444839198E-4</v>
      </c>
      <c r="Q899" s="5">
        <f t="shared" si="128"/>
        <v>6.1947242632220956E-4</v>
      </c>
      <c r="R899" s="5">
        <f t="shared" si="128"/>
        <v>-2.4796323216090821E-3</v>
      </c>
      <c r="T899" s="7">
        <f t="shared" si="129"/>
        <v>134.71473036866936</v>
      </c>
      <c r="U899" s="4">
        <f t="shared" si="130"/>
        <v>-2.0355390116759964E-3</v>
      </c>
      <c r="V899" s="5">
        <f>T899/MAX($T$14:T899)-1</f>
        <v>-2.2640190846416997E-2</v>
      </c>
      <c r="Y899" s="3" t="s">
        <v>24</v>
      </c>
      <c r="Z899" s="3">
        <v>44825</v>
      </c>
      <c r="AA899" s="3">
        <v>13164446</v>
      </c>
      <c r="AD899" s="3"/>
    </row>
    <row r="900" spans="1:30" x14ac:dyDescent="0.25">
      <c r="A900" s="3">
        <v>44827</v>
      </c>
      <c r="B900">
        <v>11098370</v>
      </c>
      <c r="C900">
        <v>14284769</v>
      </c>
      <c r="D900">
        <v>14231768</v>
      </c>
      <c r="E900">
        <v>13775664</v>
      </c>
      <c r="F900">
        <v>12257141</v>
      </c>
      <c r="G900">
        <v>14706060</v>
      </c>
      <c r="H900">
        <v>14228571</v>
      </c>
      <c r="I900">
        <v>13164446</v>
      </c>
      <c r="K900" s="5">
        <f t="shared" si="122"/>
        <v>3.7545027488372629E-3</v>
      </c>
      <c r="L900" s="5">
        <f t="shared" si="123"/>
        <v>2.8995745348272539E-3</v>
      </c>
      <c r="M900" s="5">
        <f t="shared" si="124"/>
        <v>2.3612076508339186E-3</v>
      </c>
      <c r="N900" s="5">
        <f t="shared" si="125"/>
        <v>5.6392042359409977E-4</v>
      </c>
      <c r="O900" s="5">
        <f t="shared" si="126"/>
        <v>3.754557359322952E-3</v>
      </c>
      <c r="P900" s="5">
        <f t="shared" si="127"/>
        <v>2.8995722861502315E-3</v>
      </c>
      <c r="Q900" s="5">
        <f t="shared" si="128"/>
        <v>2.3612451464605222E-3</v>
      </c>
      <c r="R900" s="5">
        <f t="shared" si="128"/>
        <v>-9.7296351360265376E-4</v>
      </c>
      <c r="T900" s="7">
        <f t="shared" si="129"/>
        <v>135.01146678539885</v>
      </c>
      <c r="U900" s="4">
        <f t="shared" si="130"/>
        <v>2.2027020795529484E-3</v>
      </c>
      <c r="V900" s="5">
        <f>T900/MAX($T$14:T900)-1</f>
        <v>-2.0487358362322849E-2</v>
      </c>
      <c r="Y900" s="3" t="s">
        <v>24</v>
      </c>
      <c r="Z900" s="3">
        <v>44826</v>
      </c>
      <c r="AA900" s="3">
        <v>13169579</v>
      </c>
      <c r="AD900" s="3"/>
    </row>
    <row r="901" spans="1:30" x14ac:dyDescent="0.25">
      <c r="A901" s="3">
        <v>44830</v>
      </c>
      <c r="B901">
        <v>11197703</v>
      </c>
      <c r="C901">
        <v>14424687</v>
      </c>
      <c r="D901">
        <v>14344518</v>
      </c>
      <c r="E901">
        <v>13890990</v>
      </c>
      <c r="F901">
        <v>12366844</v>
      </c>
      <c r="G901">
        <v>14850105</v>
      </c>
      <c r="H901">
        <v>14341295</v>
      </c>
      <c r="I901">
        <v>13169579</v>
      </c>
      <c r="K901" s="5">
        <f t="shared" si="122"/>
        <v>8.9502332324475908E-3</v>
      </c>
      <c r="L901" s="5">
        <f t="shared" si="123"/>
        <v>9.7949081290709117E-3</v>
      </c>
      <c r="M901" s="5">
        <f t="shared" si="124"/>
        <v>7.9224169477749573E-3</v>
      </c>
      <c r="N901" s="5">
        <f t="shared" si="125"/>
        <v>8.3717198677319971E-3</v>
      </c>
      <c r="O901" s="5">
        <f t="shared" si="126"/>
        <v>8.9501295612084419E-3</v>
      </c>
      <c r="P901" s="5">
        <f t="shared" si="127"/>
        <v>9.7949416771045961E-3</v>
      </c>
      <c r="Q901" s="5">
        <f t="shared" si="128"/>
        <v>7.9223697165371476E-3</v>
      </c>
      <c r="R901" s="5">
        <f t="shared" si="128"/>
        <v>3.899138634471111E-4</v>
      </c>
      <c r="T901" s="7">
        <f t="shared" si="129"/>
        <v>136.05943647329048</v>
      </c>
      <c r="U901" s="4">
        <f t="shared" si="130"/>
        <v>7.7620791244153442E-3</v>
      </c>
      <c r="V901" s="5">
        <f>T901/MAX($T$14:T901)-1</f>
        <v>-1.2884303734566283E-2</v>
      </c>
      <c r="Y901" s="3" t="s">
        <v>24</v>
      </c>
      <c r="Z901" s="3">
        <v>44827</v>
      </c>
      <c r="AA901" s="3">
        <v>13177006</v>
      </c>
      <c r="AD901" s="3"/>
    </row>
    <row r="902" spans="1:30" x14ac:dyDescent="0.25">
      <c r="A902" s="3">
        <v>44831</v>
      </c>
      <c r="B902">
        <v>11112671</v>
      </c>
      <c r="C902">
        <v>14388575</v>
      </c>
      <c r="D902">
        <v>14297191</v>
      </c>
      <c r="E902">
        <v>13872323</v>
      </c>
      <c r="F902">
        <v>12272934</v>
      </c>
      <c r="G902">
        <v>14812928</v>
      </c>
      <c r="H902">
        <v>14293979</v>
      </c>
      <c r="I902">
        <v>13177006</v>
      </c>
      <c r="K902" s="5">
        <f t="shared" si="122"/>
        <v>-7.593700243701762E-3</v>
      </c>
      <c r="L902" s="5">
        <f t="shared" si="123"/>
        <v>-2.5034858641993507E-3</v>
      </c>
      <c r="M902" s="5">
        <f t="shared" si="124"/>
        <v>-3.2993091855717527E-3</v>
      </c>
      <c r="N902" s="5">
        <f t="shared" si="125"/>
        <v>-1.3438207068035002E-3</v>
      </c>
      <c r="O902" s="5">
        <f t="shared" si="126"/>
        <v>-7.5936916484108385E-3</v>
      </c>
      <c r="P902" s="5">
        <f t="shared" si="127"/>
        <v>-2.5034839820997634E-3</v>
      </c>
      <c r="Q902" s="5">
        <f t="shared" si="128"/>
        <v>-3.2992836420978611E-3</v>
      </c>
      <c r="R902" s="5">
        <f t="shared" si="128"/>
        <v>5.6395120907049012E-4</v>
      </c>
      <c r="T902" s="7">
        <f t="shared" si="129"/>
        <v>135.590493610278</v>
      </c>
      <c r="U902" s="4">
        <f t="shared" si="130"/>
        <v>-3.4466030079767923E-3</v>
      </c>
      <c r="V902" s="5">
        <f>T902/MAX($T$14:T902)-1</f>
        <v>-1.6286499662535814E-2</v>
      </c>
      <c r="Y902" s="3" t="s">
        <v>24</v>
      </c>
      <c r="Z902" s="3">
        <v>44830</v>
      </c>
      <c r="AA902" s="3">
        <v>13287321</v>
      </c>
      <c r="AD902" s="3"/>
    </row>
    <row r="903" spans="1:30" x14ac:dyDescent="0.25">
      <c r="A903" s="3">
        <v>44832</v>
      </c>
      <c r="B903">
        <v>11125499</v>
      </c>
      <c r="C903">
        <v>14421588</v>
      </c>
      <c r="D903">
        <v>14190200</v>
      </c>
      <c r="E903">
        <v>13839155</v>
      </c>
      <c r="F903">
        <v>12287101</v>
      </c>
      <c r="G903">
        <v>14846915</v>
      </c>
      <c r="H903">
        <v>14187012</v>
      </c>
      <c r="I903">
        <v>13287321</v>
      </c>
      <c r="K903" s="5">
        <f t="shared" si="122"/>
        <v>1.154357939688877E-3</v>
      </c>
      <c r="L903" s="5">
        <f t="shared" si="123"/>
        <v>2.2943898197007595E-3</v>
      </c>
      <c r="M903" s="5">
        <f t="shared" si="124"/>
        <v>-7.4833580946075395E-3</v>
      </c>
      <c r="N903" s="5">
        <f t="shared" si="125"/>
        <v>-2.3909477886292496E-3</v>
      </c>
      <c r="O903" s="5">
        <f t="shared" si="126"/>
        <v>1.1543287041224648E-3</v>
      </c>
      <c r="P903" s="5">
        <f t="shared" si="127"/>
        <v>2.2944147166583662E-3</v>
      </c>
      <c r="Q903" s="5">
        <f t="shared" si="128"/>
        <v>-7.4833606513623474E-3</v>
      </c>
      <c r="R903" s="5">
        <f t="shared" si="128"/>
        <v>8.3717803573892802E-3</v>
      </c>
      <c r="T903" s="7">
        <f t="shared" si="129"/>
        <v>135.55509779671527</v>
      </c>
      <c r="U903" s="4">
        <f t="shared" si="130"/>
        <v>-2.6104937462992361E-4</v>
      </c>
      <c r="V903" s="5">
        <f>T903/MAX($T$14:T903)-1</f>
        <v>-1.6543297456613981E-2</v>
      </c>
      <c r="Y903" s="3" t="s">
        <v>24</v>
      </c>
      <c r="Z903" s="3">
        <v>44831</v>
      </c>
      <c r="AA903" s="3">
        <v>13269464</v>
      </c>
      <c r="AD903" s="3"/>
    </row>
    <row r="904" spans="1:30" x14ac:dyDescent="0.25">
      <c r="A904" s="3">
        <v>44833</v>
      </c>
      <c r="B904">
        <v>11260044</v>
      </c>
      <c r="C904">
        <v>14731626</v>
      </c>
      <c r="D904">
        <v>14244520</v>
      </c>
      <c r="E904">
        <v>13831893</v>
      </c>
      <c r="F904">
        <v>12349186</v>
      </c>
      <c r="G904">
        <v>14934875</v>
      </c>
      <c r="H904">
        <v>14248920</v>
      </c>
      <c r="I904">
        <v>13269464</v>
      </c>
      <c r="K904" s="5">
        <f t="shared" si="122"/>
        <v>1.2093390148163241E-2</v>
      </c>
      <c r="L904" s="5">
        <f t="shared" si="123"/>
        <v>2.1498187300871496E-2</v>
      </c>
      <c r="M904" s="5">
        <f t="shared" si="124"/>
        <v>3.8279939676677532E-3</v>
      </c>
      <c r="N904" s="5">
        <f t="shared" si="125"/>
        <v>-5.2474302079863477E-4</v>
      </c>
      <c r="O904" s="5">
        <f t="shared" si="126"/>
        <v>5.0528599056849366E-3</v>
      </c>
      <c r="P904" s="5">
        <f t="shared" si="127"/>
        <v>5.9244630955319622E-3</v>
      </c>
      <c r="Q904" s="5">
        <f t="shared" si="128"/>
        <v>4.3637095675961302E-3</v>
      </c>
      <c r="R904" s="5">
        <f t="shared" si="128"/>
        <v>-1.3439127420794561E-3</v>
      </c>
      <c r="T904" s="7">
        <f t="shared" si="129"/>
        <v>136.41743067401342</v>
      </c>
      <c r="U904" s="4">
        <f t="shared" si="130"/>
        <v>6.3614935278296786E-3</v>
      </c>
      <c r="V904" s="5">
        <f>T904/MAX($T$14:T904)-1</f>
        <v>-1.0287044008483348E-2</v>
      </c>
      <c r="Y904" s="3" t="s">
        <v>24</v>
      </c>
      <c r="Z904" s="3">
        <v>44832</v>
      </c>
      <c r="AA904" s="3">
        <v>13237738</v>
      </c>
      <c r="AD904" s="3"/>
    </row>
    <row r="905" spans="1:30" x14ac:dyDescent="0.25">
      <c r="A905" s="3">
        <v>44834</v>
      </c>
      <c r="B905">
        <v>11313143</v>
      </c>
      <c r="C905">
        <v>14801097</v>
      </c>
      <c r="D905">
        <v>14288819</v>
      </c>
      <c r="E905">
        <v>13818608</v>
      </c>
      <c r="F905">
        <v>12432547</v>
      </c>
      <c r="G905">
        <v>15032731</v>
      </c>
      <c r="H905">
        <v>14306181</v>
      </c>
      <c r="I905">
        <v>13237738</v>
      </c>
      <c r="K905" s="5">
        <f t="shared" si="122"/>
        <v>4.7157009333178568E-3</v>
      </c>
      <c r="L905" s="5">
        <f t="shared" si="123"/>
        <v>4.7157727191824428E-3</v>
      </c>
      <c r="M905" s="5">
        <f t="shared" si="124"/>
        <v>3.1098977010106665E-3</v>
      </c>
      <c r="N905" s="5">
        <f t="shared" si="125"/>
        <v>-9.6046144949213375E-4</v>
      </c>
      <c r="O905" s="5">
        <f t="shared" si="126"/>
        <v>6.7503234626151709E-3</v>
      </c>
      <c r="P905" s="5">
        <f t="shared" si="127"/>
        <v>6.5521807179504954E-3</v>
      </c>
      <c r="Q905" s="5">
        <f t="shared" si="128"/>
        <v>4.0186203585956815E-3</v>
      </c>
      <c r="R905" s="5">
        <f t="shared" si="128"/>
        <v>-2.3909029030864115E-3</v>
      </c>
      <c r="T905" s="7">
        <f t="shared" si="129"/>
        <v>136.86950323013346</v>
      </c>
      <c r="U905" s="4">
        <f t="shared" si="130"/>
        <v>3.3138914425117211E-3</v>
      </c>
      <c r="V905" s="5">
        <f>T905/MAX($T$14:T905)-1</f>
        <v>-7.0072427130800641E-3</v>
      </c>
      <c r="Y905" s="3" t="s">
        <v>24</v>
      </c>
      <c r="Z905" s="3">
        <v>44833</v>
      </c>
      <c r="AA905" s="3">
        <v>13295202</v>
      </c>
      <c r="AD905" s="3"/>
    </row>
    <row r="906" spans="1:30" x14ac:dyDescent="0.25">
      <c r="A906" s="3">
        <v>44837</v>
      </c>
      <c r="B906">
        <v>11273370</v>
      </c>
      <c r="C906">
        <v>14789950</v>
      </c>
      <c r="D906">
        <v>14227758</v>
      </c>
      <c r="E906">
        <v>13791380</v>
      </c>
      <c r="F906">
        <v>12388839</v>
      </c>
      <c r="G906">
        <v>15021408</v>
      </c>
      <c r="H906">
        <v>14245047</v>
      </c>
      <c r="I906">
        <v>13295202</v>
      </c>
      <c r="K906" s="5">
        <f t="shared" si="122"/>
        <v>-3.5156454753555444E-3</v>
      </c>
      <c r="L906" s="5">
        <f t="shared" si="123"/>
        <v>-7.5311985321091512E-4</v>
      </c>
      <c r="M906" s="5">
        <f t="shared" si="124"/>
        <v>-4.2733412747407717E-3</v>
      </c>
      <c r="N906" s="5">
        <f t="shared" si="125"/>
        <v>-1.9703865975502222E-3</v>
      </c>
      <c r="O906" s="5">
        <f t="shared" si="126"/>
        <v>-3.5156110811405128E-3</v>
      </c>
      <c r="P906" s="5">
        <f t="shared" si="127"/>
        <v>-7.5322308368319657E-4</v>
      </c>
      <c r="Q906" s="5">
        <f t="shared" si="128"/>
        <v>-4.2732578317022929E-3</v>
      </c>
      <c r="R906" s="5">
        <f t="shared" si="128"/>
        <v>4.3409228978545933E-3</v>
      </c>
      <c r="T906" s="7">
        <f t="shared" si="129"/>
        <v>136.61777177392941</v>
      </c>
      <c r="U906" s="4">
        <f t="shared" si="130"/>
        <v>-1.8392077874411078E-3</v>
      </c>
      <c r="V906" s="5">
        <f>T906/MAX($T$14:T906)-1</f>
        <v>-8.8335627251547866E-3</v>
      </c>
      <c r="Y906" s="3" t="s">
        <v>24</v>
      </c>
      <c r="Z906" s="3">
        <v>44834</v>
      </c>
      <c r="AA906" s="3">
        <v>13303907</v>
      </c>
      <c r="AD906" s="3"/>
    </row>
    <row r="907" spans="1:30" x14ac:dyDescent="0.25">
      <c r="A907" s="3">
        <v>44838</v>
      </c>
      <c r="B907">
        <v>11268666</v>
      </c>
      <c r="C907">
        <v>14684956</v>
      </c>
      <c r="D907">
        <v>14234994</v>
      </c>
      <c r="E907">
        <v>13687220</v>
      </c>
      <c r="F907">
        <v>12383670</v>
      </c>
      <c r="G907">
        <v>14914772</v>
      </c>
      <c r="H907">
        <v>14252291</v>
      </c>
      <c r="I907">
        <v>13303907</v>
      </c>
      <c r="K907" s="5">
        <f t="shared" si="122"/>
        <v>-4.1726653165818917E-4</v>
      </c>
      <c r="L907" s="5">
        <f t="shared" si="123"/>
        <v>-7.0990098005739855E-3</v>
      </c>
      <c r="M907" s="5">
        <f t="shared" si="124"/>
        <v>5.0858329190028861E-4</v>
      </c>
      <c r="N907" s="5">
        <f t="shared" si="125"/>
        <v>-7.5525436903340903E-3</v>
      </c>
      <c r="O907" s="5">
        <f t="shared" si="126"/>
        <v>-4.1723037969898513E-4</v>
      </c>
      <c r="P907" s="5">
        <f t="shared" si="127"/>
        <v>-7.0989350665396911E-3</v>
      </c>
      <c r="Q907" s="5">
        <f t="shared" si="128"/>
        <v>5.0852763069153539E-4</v>
      </c>
      <c r="R907" s="5">
        <f t="shared" si="128"/>
        <v>6.547474795794983E-4</v>
      </c>
      <c r="T907" s="7">
        <f t="shared" si="129"/>
        <v>136.26063367134583</v>
      </c>
      <c r="U907" s="4">
        <f t="shared" si="130"/>
        <v>-2.6141408833292024E-3</v>
      </c>
      <c r="V907" s="5">
        <f>T907/MAX($T$14:T907)-1</f>
        <v>-1.1424611431018805E-2</v>
      </c>
      <c r="Y907" s="3" t="s">
        <v>24</v>
      </c>
      <c r="Z907" s="3">
        <v>44837</v>
      </c>
      <c r="AA907" s="3">
        <v>13277693</v>
      </c>
      <c r="AD907" s="3"/>
    </row>
    <row r="908" spans="1:30" x14ac:dyDescent="0.25">
      <c r="A908" s="3">
        <v>44840</v>
      </c>
      <c r="B908">
        <v>11317518</v>
      </c>
      <c r="C908">
        <v>14755092</v>
      </c>
      <c r="D908">
        <v>14300423</v>
      </c>
      <c r="E908">
        <v>13746015</v>
      </c>
      <c r="F908">
        <v>12437355</v>
      </c>
      <c r="G908">
        <v>14986005</v>
      </c>
      <c r="H908">
        <v>14317799</v>
      </c>
      <c r="I908">
        <v>13277693</v>
      </c>
      <c r="K908" s="5">
        <f t="shared" si="122"/>
        <v>4.3352070245048502E-3</v>
      </c>
      <c r="L908" s="5">
        <f t="shared" si="123"/>
        <v>4.7760442727917685E-3</v>
      </c>
      <c r="M908" s="5">
        <f t="shared" si="124"/>
        <v>4.5963489693077175E-3</v>
      </c>
      <c r="N908" s="5">
        <f t="shared" si="125"/>
        <v>4.2956129878821692E-3</v>
      </c>
      <c r="O908" s="5">
        <f t="shared" si="126"/>
        <v>4.3351445896087082E-3</v>
      </c>
      <c r="P908" s="5">
        <f t="shared" si="127"/>
        <v>4.7760032805059804E-3</v>
      </c>
      <c r="Q908" s="5">
        <f t="shared" si="128"/>
        <v>4.5963136733595533E-3</v>
      </c>
      <c r="R908" s="5">
        <f t="shared" si="128"/>
        <v>-1.9703986204954171E-3</v>
      </c>
      <c r="T908" s="7">
        <f t="shared" si="129"/>
        <v>136.76718728103361</v>
      </c>
      <c r="U908" s="4">
        <f t="shared" si="130"/>
        <v>3.7175345221831663E-3</v>
      </c>
      <c r="V908" s="5">
        <f>T908/MAX($T$14:T908)-1</f>
        <v>-7.7495482962329776E-3</v>
      </c>
      <c r="Y908" s="3" t="s">
        <v>24</v>
      </c>
      <c r="Z908" s="3">
        <v>44838</v>
      </c>
      <c r="AA908" s="3">
        <v>13177413</v>
      </c>
      <c r="AD908" s="3"/>
    </row>
    <row r="909" spans="1:30" x14ac:dyDescent="0.25">
      <c r="A909" s="3">
        <v>44841</v>
      </c>
      <c r="B909">
        <v>11317518</v>
      </c>
      <c r="C909">
        <v>14755092</v>
      </c>
      <c r="D909">
        <v>14300423</v>
      </c>
      <c r="E909">
        <v>13746015</v>
      </c>
      <c r="F909">
        <v>12437355</v>
      </c>
      <c r="G909">
        <v>14986005</v>
      </c>
      <c r="H909">
        <v>14317799</v>
      </c>
      <c r="I909">
        <v>13177413</v>
      </c>
      <c r="K909" s="5">
        <f t="shared" si="122"/>
        <v>0</v>
      </c>
      <c r="L909" s="5">
        <f t="shared" si="123"/>
        <v>0</v>
      </c>
      <c r="M909" s="5">
        <f t="shared" si="124"/>
        <v>0</v>
      </c>
      <c r="N909" s="5">
        <f t="shared" si="125"/>
        <v>0</v>
      </c>
      <c r="O909" s="5">
        <f t="shared" si="126"/>
        <v>0</v>
      </c>
      <c r="P909" s="5">
        <f t="shared" si="127"/>
        <v>0</v>
      </c>
      <c r="Q909" s="5">
        <f t="shared" si="128"/>
        <v>0</v>
      </c>
      <c r="R909" s="5">
        <f t="shared" si="128"/>
        <v>-7.5525168415928601E-3</v>
      </c>
      <c r="T909" s="7">
        <f t="shared" si="129"/>
        <v>136.63807022036895</v>
      </c>
      <c r="U909" s="4">
        <f t="shared" si="130"/>
        <v>-9.4406460519910751E-4</v>
      </c>
      <c r="V909" s="5">
        <f>T909/MAX($T$14:T909)-1</f>
        <v>-8.6862968271793628E-3</v>
      </c>
      <c r="Y909" s="3" t="s">
        <v>24</v>
      </c>
      <c r="Z909" s="3">
        <v>44840</v>
      </c>
      <c r="AA909" s="3">
        <v>13234017</v>
      </c>
      <c r="AD909" s="3"/>
    </row>
    <row r="910" spans="1:30" x14ac:dyDescent="0.25">
      <c r="A910" s="3">
        <v>44844</v>
      </c>
      <c r="B910">
        <v>11288131</v>
      </c>
      <c r="C910">
        <v>14781918</v>
      </c>
      <c r="D910">
        <v>14286074</v>
      </c>
      <c r="E910">
        <v>13720688</v>
      </c>
      <c r="F910">
        <v>12405061</v>
      </c>
      <c r="G910">
        <v>15013251</v>
      </c>
      <c r="H910">
        <v>14303433</v>
      </c>
      <c r="I910">
        <v>13234017</v>
      </c>
      <c r="K910" s="5">
        <f t="shared" si="122"/>
        <v>-2.5965940588740244E-3</v>
      </c>
      <c r="L910" s="5">
        <f t="shared" si="123"/>
        <v>1.8180842247543794E-3</v>
      </c>
      <c r="M910" s="5">
        <f t="shared" si="124"/>
        <v>-1.0033968925254877E-3</v>
      </c>
      <c r="N910" s="5">
        <f t="shared" si="125"/>
        <v>-1.8424976256755654E-3</v>
      </c>
      <c r="O910" s="5">
        <f t="shared" si="126"/>
        <v>-2.5965327836987573E-3</v>
      </c>
      <c r="P910" s="5">
        <f t="shared" si="127"/>
        <v>1.8180962838327819E-3</v>
      </c>
      <c r="Q910" s="5">
        <f t="shared" si="128"/>
        <v>-1.0033665090563026E-3</v>
      </c>
      <c r="R910" s="5">
        <f t="shared" si="128"/>
        <v>4.2955320592896751E-3</v>
      </c>
      <c r="T910" s="7">
        <f t="shared" si="129"/>
        <v>136.61910015413139</v>
      </c>
      <c r="U910" s="4">
        <f t="shared" si="130"/>
        <v>-1.3883441274416264E-4</v>
      </c>
      <c r="V910" s="5">
        <f>T910/MAX($T$14:T910)-1</f>
        <v>-8.8239252830046855E-3</v>
      </c>
      <c r="Y910" s="3" t="s">
        <v>24</v>
      </c>
      <c r="Z910" s="3">
        <v>44841</v>
      </c>
      <c r="AA910" s="3">
        <v>13234017</v>
      </c>
      <c r="AD910" s="3"/>
    </row>
    <row r="911" spans="1:30" x14ac:dyDescent="0.25">
      <c r="A911" s="3">
        <v>44845</v>
      </c>
      <c r="B911">
        <v>11397753</v>
      </c>
      <c r="C911">
        <v>14819202</v>
      </c>
      <c r="D911">
        <v>14367473</v>
      </c>
      <c r="E911">
        <v>13732204</v>
      </c>
      <c r="F911">
        <v>12525529</v>
      </c>
      <c r="G911">
        <v>15051119</v>
      </c>
      <c r="H911">
        <v>14384931</v>
      </c>
      <c r="I911">
        <v>13234017</v>
      </c>
      <c r="K911" s="5">
        <f t="shared" si="122"/>
        <v>9.7112622098378676E-3</v>
      </c>
      <c r="L911" s="5">
        <f t="shared" si="123"/>
        <v>2.5222707905698805E-3</v>
      </c>
      <c r="M911" s="5">
        <f t="shared" si="124"/>
        <v>5.6977865297351826E-3</v>
      </c>
      <c r="N911" s="5">
        <f t="shared" si="125"/>
        <v>8.3931651240809479E-4</v>
      </c>
      <c r="O911" s="5">
        <f t="shared" si="126"/>
        <v>9.7111977119661574E-3</v>
      </c>
      <c r="P911" s="5">
        <f t="shared" si="127"/>
        <v>2.5223051289824383E-3</v>
      </c>
      <c r="Q911" s="5">
        <f t="shared" si="128"/>
        <v>5.6977929704009611E-3</v>
      </c>
      <c r="R911" s="5">
        <f t="shared" si="128"/>
        <v>0</v>
      </c>
      <c r="T911" s="7">
        <f t="shared" si="129"/>
        <v>137.24587326710616</v>
      </c>
      <c r="U911" s="4">
        <f t="shared" si="130"/>
        <v>4.5877414817375728E-3</v>
      </c>
      <c r="V911" s="5">
        <f>T911/MAX($T$14:T911)-1</f>
        <v>-4.2766656893197252E-3</v>
      </c>
      <c r="Y911" s="3" t="s">
        <v>24</v>
      </c>
      <c r="Z911" s="3">
        <v>44844</v>
      </c>
      <c r="AA911" s="3">
        <v>13209634</v>
      </c>
      <c r="AD911" s="3"/>
    </row>
    <row r="912" spans="1:30" x14ac:dyDescent="0.25">
      <c r="A912" s="3">
        <v>44846</v>
      </c>
      <c r="B912">
        <v>11377678</v>
      </c>
      <c r="C912">
        <v>14773491</v>
      </c>
      <c r="D912">
        <v>14321001</v>
      </c>
      <c r="E912">
        <v>13688813</v>
      </c>
      <c r="F912">
        <v>12503468</v>
      </c>
      <c r="G912">
        <v>15004692</v>
      </c>
      <c r="H912">
        <v>14338403</v>
      </c>
      <c r="I912">
        <v>13209634</v>
      </c>
      <c r="K912" s="5">
        <f t="shared" ref="K912:K941" si="131">B912/B911-1</f>
        <v>-1.7613120761609258E-3</v>
      </c>
      <c r="L912" s="5">
        <f t="shared" ref="L912:L941" si="132">C912/C911-1</f>
        <v>-3.0845790481836E-3</v>
      </c>
      <c r="M912" s="5">
        <f t="shared" ref="M912:M941" si="133">D912/D911-1</f>
        <v>-3.2345284379514672E-3</v>
      </c>
      <c r="N912" s="5">
        <f t="shared" ref="N912:N941" si="134">E912/E911-1</f>
        <v>-3.1597986747065043E-3</v>
      </c>
      <c r="O912" s="5">
        <f t="shared" ref="O912:O941" si="135">F912/F911-1</f>
        <v>-1.7612828967144001E-3</v>
      </c>
      <c r="P912" s="5">
        <f t="shared" ref="P912:P941" si="136">G912/G911-1</f>
        <v>-3.0846211500952236E-3</v>
      </c>
      <c r="Q912" s="5">
        <f t="shared" ref="Q912:R941" si="137">H912/H911-1</f>
        <v>-3.2344958762750009E-3</v>
      </c>
      <c r="R912" s="5">
        <f t="shared" si="137"/>
        <v>-1.842448895146509E-3</v>
      </c>
      <c r="T912" s="7">
        <f t="shared" si="129"/>
        <v>136.88280531473043</v>
      </c>
      <c r="U912" s="4">
        <f t="shared" si="130"/>
        <v>-2.6453833819042039E-3</v>
      </c>
      <c r="V912" s="5">
        <f>T912/MAX($T$14:T912)-1</f>
        <v>-6.9107356508794071E-3</v>
      </c>
      <c r="Y912" s="3" t="s">
        <v>24</v>
      </c>
      <c r="Z912" s="3">
        <v>44845</v>
      </c>
      <c r="AA912" s="3">
        <v>13220721</v>
      </c>
      <c r="AD912" s="3"/>
    </row>
    <row r="913" spans="1:30" x14ac:dyDescent="0.25">
      <c r="A913" s="3">
        <v>44847</v>
      </c>
      <c r="B913">
        <v>11212229</v>
      </c>
      <c r="C913">
        <v>14598115</v>
      </c>
      <c r="D913">
        <v>14209664</v>
      </c>
      <c r="E913">
        <v>13609542</v>
      </c>
      <c r="F913">
        <v>12413459</v>
      </c>
      <c r="G913">
        <v>14888424</v>
      </c>
      <c r="H913">
        <v>14284149</v>
      </c>
      <c r="I913">
        <v>13220721</v>
      </c>
      <c r="K913" s="5">
        <f t="shared" si="131"/>
        <v>-1.4541543538145518E-2</v>
      </c>
      <c r="L913" s="5">
        <f t="shared" si="132"/>
        <v>-1.187099244180001E-2</v>
      </c>
      <c r="M913" s="5">
        <f t="shared" si="133"/>
        <v>-7.7743867205930517E-3</v>
      </c>
      <c r="N913" s="5">
        <f t="shared" si="134"/>
        <v>-5.7909330779812862E-3</v>
      </c>
      <c r="O913" s="5">
        <f t="shared" si="135"/>
        <v>-7.1987227863501424E-3</v>
      </c>
      <c r="P913" s="5">
        <f t="shared" si="136"/>
        <v>-7.7487761828100021E-3</v>
      </c>
      <c r="Q913" s="5">
        <f t="shared" si="137"/>
        <v>-3.783824460785512E-3</v>
      </c>
      <c r="R913" s="5">
        <f t="shared" si="137"/>
        <v>8.3931167207196289E-4</v>
      </c>
      <c r="T913" s="7">
        <f t="shared" si="129"/>
        <v>135.89263158828376</v>
      </c>
      <c r="U913" s="4">
        <f t="shared" si="130"/>
        <v>-7.233733442049195E-3</v>
      </c>
      <c r="V913" s="5">
        <f>T913/MAX($T$14:T913)-1</f>
        <v>-1.4094478673341571E-2</v>
      </c>
      <c r="Y913" s="3" t="s">
        <v>24</v>
      </c>
      <c r="Z913" s="3">
        <v>44846</v>
      </c>
      <c r="AA913" s="3">
        <v>13178946</v>
      </c>
      <c r="AD913" s="3"/>
    </row>
    <row r="914" spans="1:30" x14ac:dyDescent="0.25">
      <c r="A914" s="3">
        <v>44848</v>
      </c>
      <c r="B914">
        <v>11181426</v>
      </c>
      <c r="C914">
        <v>14598388</v>
      </c>
      <c r="D914">
        <v>14209664</v>
      </c>
      <c r="E914">
        <v>13603256</v>
      </c>
      <c r="F914">
        <v>12299679</v>
      </c>
      <c r="G914">
        <v>14796223</v>
      </c>
      <c r="H914">
        <v>14239308</v>
      </c>
      <c r="I914">
        <v>13178946</v>
      </c>
      <c r="K914" s="5">
        <f t="shared" si="131"/>
        <v>-2.747268183694751E-3</v>
      </c>
      <c r="L914" s="5">
        <f t="shared" si="132"/>
        <v>1.8701044621094454E-5</v>
      </c>
      <c r="M914" s="5">
        <f t="shared" si="133"/>
        <v>0</v>
      </c>
      <c r="N914" s="5">
        <f t="shared" si="134"/>
        <v>-4.6188181791861904E-4</v>
      </c>
      <c r="O914" s="5">
        <f t="shared" si="135"/>
        <v>-9.165857799989463E-3</v>
      </c>
      <c r="P914" s="5">
        <f t="shared" si="136"/>
        <v>-6.1927978407922968E-3</v>
      </c>
      <c r="Q914" s="5">
        <f t="shared" si="137"/>
        <v>-3.1392139636740035E-3</v>
      </c>
      <c r="R914" s="5">
        <f t="shared" si="137"/>
        <v>-3.1598125397245269E-3</v>
      </c>
      <c r="T914" s="7">
        <f t="shared" si="129"/>
        <v>135.47054684761014</v>
      </c>
      <c r="U914" s="4">
        <f t="shared" si="130"/>
        <v>-3.1060163876465707E-3</v>
      </c>
      <c r="V914" s="5">
        <f>T914/MAX($T$14:T914)-1</f>
        <v>-1.7156717379253394E-2</v>
      </c>
      <c r="Y914" s="3" t="s">
        <v>24</v>
      </c>
      <c r="Z914" s="3">
        <v>44847</v>
      </c>
      <c r="AA914" s="3">
        <v>13102627</v>
      </c>
      <c r="AD914" s="3"/>
    </row>
    <row r="915" spans="1:30" x14ac:dyDescent="0.25">
      <c r="A915" s="3">
        <v>44851</v>
      </c>
      <c r="B915">
        <v>11189308</v>
      </c>
      <c r="C915">
        <v>14632282</v>
      </c>
      <c r="D915">
        <v>14203983</v>
      </c>
      <c r="E915">
        <v>13632901</v>
      </c>
      <c r="F915">
        <v>12308349</v>
      </c>
      <c r="G915">
        <v>14830576</v>
      </c>
      <c r="H915">
        <v>14233616</v>
      </c>
      <c r="I915">
        <v>13102627</v>
      </c>
      <c r="K915" s="5">
        <f t="shared" si="131"/>
        <v>7.0491903268865563E-4</v>
      </c>
      <c r="L915" s="5">
        <f t="shared" si="132"/>
        <v>2.3217631974159492E-3</v>
      </c>
      <c r="M915" s="5">
        <f t="shared" si="133"/>
        <v>-3.9979833442926882E-4</v>
      </c>
      <c r="N915" s="5">
        <f t="shared" si="134"/>
        <v>2.179257671839796E-3</v>
      </c>
      <c r="O915" s="5">
        <f t="shared" si="135"/>
        <v>7.0489644485838276E-4</v>
      </c>
      <c r="P915" s="5">
        <f t="shared" si="136"/>
        <v>2.3217411632685536E-3</v>
      </c>
      <c r="Q915" s="5">
        <f t="shared" si="137"/>
        <v>-3.9973852661945308E-4</v>
      </c>
      <c r="R915" s="5">
        <f t="shared" si="137"/>
        <v>-5.7909790358044999E-3</v>
      </c>
      <c r="T915" s="7">
        <f t="shared" si="129"/>
        <v>135.49835322069765</v>
      </c>
      <c r="U915" s="4">
        <f t="shared" si="130"/>
        <v>2.0525770165226442E-4</v>
      </c>
      <c r="V915" s="5">
        <f>T915/MAX($T$14:T915)-1</f>
        <v>-1.6954981225978383E-2</v>
      </c>
      <c r="Y915" s="3" t="s">
        <v>24</v>
      </c>
      <c r="Z915" s="3">
        <v>44848</v>
      </c>
      <c r="AA915" s="3">
        <v>13096576</v>
      </c>
      <c r="AD915" s="3"/>
    </row>
    <row r="916" spans="1:30" x14ac:dyDescent="0.25">
      <c r="A916" s="3">
        <v>44852</v>
      </c>
      <c r="B916">
        <v>11251583</v>
      </c>
      <c r="C916">
        <v>14725339</v>
      </c>
      <c r="D916">
        <v>14291095</v>
      </c>
      <c r="E916">
        <v>13724216</v>
      </c>
      <c r="F916">
        <v>12376852</v>
      </c>
      <c r="G916">
        <v>14924894</v>
      </c>
      <c r="H916">
        <v>14320909</v>
      </c>
      <c r="I916">
        <v>13096576</v>
      </c>
      <c r="K916" s="5">
        <f t="shared" si="131"/>
        <v>5.5655809992896099E-3</v>
      </c>
      <c r="L916" s="5">
        <f t="shared" si="132"/>
        <v>6.3597052052442038E-3</v>
      </c>
      <c r="M916" s="5">
        <f t="shared" si="133"/>
        <v>6.1329276443093939E-3</v>
      </c>
      <c r="N916" s="5">
        <f t="shared" si="134"/>
        <v>6.6981341682155193E-3</v>
      </c>
      <c r="O916" s="5">
        <f t="shared" si="135"/>
        <v>5.5655717919600445E-3</v>
      </c>
      <c r="P916" s="5">
        <f t="shared" si="136"/>
        <v>6.3596990433816281E-3</v>
      </c>
      <c r="Q916" s="5">
        <f t="shared" si="137"/>
        <v>6.1328758623246937E-3</v>
      </c>
      <c r="R916" s="5">
        <f t="shared" si="137"/>
        <v>-4.6181578701731674E-4</v>
      </c>
      <c r="T916" s="7">
        <f t="shared" si="129"/>
        <v>136.21569300184632</v>
      </c>
      <c r="U916" s="4">
        <f t="shared" si="130"/>
        <v>5.2940848659634721E-3</v>
      </c>
      <c r="V916" s="5">
        <f>T916/MAX($T$14:T916)-1</f>
        <v>-1.1750657469526082E-2</v>
      </c>
      <c r="Y916" s="3" t="s">
        <v>24</v>
      </c>
      <c r="Z916" s="3">
        <v>44851</v>
      </c>
      <c r="AA916" s="3">
        <v>13125116</v>
      </c>
      <c r="AD916" s="3"/>
    </row>
    <row r="917" spans="1:30" x14ac:dyDescent="0.25">
      <c r="A917" s="3">
        <v>44853</v>
      </c>
      <c r="B917">
        <v>11274968</v>
      </c>
      <c r="C917">
        <v>14664243</v>
      </c>
      <c r="D917">
        <v>14307008</v>
      </c>
      <c r="E917">
        <v>13701337</v>
      </c>
      <c r="F917">
        <v>12402576</v>
      </c>
      <c r="G917">
        <v>14862970</v>
      </c>
      <c r="H917">
        <v>14336855</v>
      </c>
      <c r="I917">
        <v>13125116</v>
      </c>
      <c r="K917" s="5">
        <f t="shared" si="131"/>
        <v>2.0783742163212882E-3</v>
      </c>
      <c r="L917" s="5">
        <f t="shared" si="132"/>
        <v>-4.1490386061739937E-3</v>
      </c>
      <c r="M917" s="5">
        <f t="shared" si="133"/>
        <v>1.1134906037642001E-3</v>
      </c>
      <c r="N917" s="5">
        <f t="shared" si="134"/>
        <v>-1.6670533311338165E-3</v>
      </c>
      <c r="O917" s="5">
        <f t="shared" si="135"/>
        <v>2.0783960250958522E-3</v>
      </c>
      <c r="P917" s="5">
        <f t="shared" si="136"/>
        <v>-4.149041192520353E-3</v>
      </c>
      <c r="Q917" s="5">
        <f t="shared" si="137"/>
        <v>1.1134768051386246E-3</v>
      </c>
      <c r="R917" s="5">
        <f t="shared" si="137"/>
        <v>2.1791955393530849E-3</v>
      </c>
      <c r="T917" s="7">
        <f t="shared" si="129"/>
        <v>136.19181779727441</v>
      </c>
      <c r="U917" s="4">
        <f t="shared" si="130"/>
        <v>-1.7527499251938916E-4</v>
      </c>
      <c r="V917" s="5">
        <f>T917/MAX($T$14:T917)-1</f>
        <v>-1.1923872865645224E-2</v>
      </c>
      <c r="Y917" s="3" t="s">
        <v>24</v>
      </c>
      <c r="Z917" s="3">
        <v>44852</v>
      </c>
      <c r="AA917" s="3">
        <v>13213030</v>
      </c>
      <c r="AD917" s="3"/>
    </row>
    <row r="918" spans="1:30" x14ac:dyDescent="0.25">
      <c r="A918" s="3">
        <v>44854</v>
      </c>
      <c r="B918">
        <v>11261027</v>
      </c>
      <c r="C918">
        <v>14624407</v>
      </c>
      <c r="D918">
        <v>14307008</v>
      </c>
      <c r="E918">
        <v>13832430</v>
      </c>
      <c r="F918">
        <v>12411252</v>
      </c>
      <c r="G918">
        <v>14865234</v>
      </c>
      <c r="H918">
        <v>14336855</v>
      </c>
      <c r="I918">
        <v>13213030</v>
      </c>
      <c r="K918" s="5">
        <f t="shared" si="131"/>
        <v>-1.2364558373912926E-3</v>
      </c>
      <c r="L918" s="5">
        <f t="shared" si="132"/>
        <v>-2.7165398172956934E-3</v>
      </c>
      <c r="M918" s="5">
        <f t="shared" si="133"/>
        <v>0</v>
      </c>
      <c r="N918" s="5">
        <f t="shared" si="134"/>
        <v>9.5678983737135237E-3</v>
      </c>
      <c r="O918" s="5">
        <f t="shared" si="135"/>
        <v>6.995320972029706E-4</v>
      </c>
      <c r="P918" s="5">
        <f t="shared" si="136"/>
        <v>1.523248718122705E-4</v>
      </c>
      <c r="Q918" s="5">
        <f t="shared" si="137"/>
        <v>0</v>
      </c>
      <c r="R918" s="5">
        <f t="shared" si="137"/>
        <v>6.6981503249190499E-3</v>
      </c>
      <c r="T918" s="7">
        <f t="shared" si="129"/>
        <v>136.41593692549975</v>
      </c>
      <c r="U918" s="4">
        <f t="shared" si="130"/>
        <v>1.6456137516201036E-3</v>
      </c>
      <c r="V918" s="5">
        <f>T918/MAX($T$14:T918)-1</f>
        <v>-1.0297881203185422E-2</v>
      </c>
      <c r="Y918" s="3" t="s">
        <v>24</v>
      </c>
      <c r="Z918" s="3">
        <v>44853</v>
      </c>
      <c r="AA918" s="3">
        <v>13191004</v>
      </c>
      <c r="AD918" s="3"/>
    </row>
    <row r="919" spans="1:30" x14ac:dyDescent="0.25">
      <c r="A919" s="3">
        <v>44855</v>
      </c>
      <c r="B919">
        <v>11240436</v>
      </c>
      <c r="C919">
        <v>14606438</v>
      </c>
      <c r="D919">
        <v>14307008</v>
      </c>
      <c r="E919">
        <v>13807136</v>
      </c>
      <c r="F919">
        <v>12400301</v>
      </c>
      <c r="G919">
        <v>14857895</v>
      </c>
      <c r="H919">
        <v>14336855</v>
      </c>
      <c r="I919">
        <v>13191004</v>
      </c>
      <c r="K919" s="5">
        <f t="shared" si="131"/>
        <v>-1.8285188375802841E-3</v>
      </c>
      <c r="L919" s="5">
        <f t="shared" si="132"/>
        <v>-1.2286993927344003E-3</v>
      </c>
      <c r="M919" s="5">
        <f t="shared" si="133"/>
        <v>0</v>
      </c>
      <c r="N919" s="5">
        <f t="shared" si="134"/>
        <v>-1.828601337581337E-3</v>
      </c>
      <c r="O919" s="5">
        <f t="shared" si="135"/>
        <v>-8.8234450480906279E-4</v>
      </c>
      <c r="P919" s="5">
        <f t="shared" si="136"/>
        <v>-4.9370228548029083E-4</v>
      </c>
      <c r="Q919" s="5">
        <f t="shared" si="137"/>
        <v>0</v>
      </c>
      <c r="R919" s="5">
        <f t="shared" si="137"/>
        <v>-1.666990841616145E-3</v>
      </c>
      <c r="T919" s="7">
        <f t="shared" si="129"/>
        <v>136.28073411504232</v>
      </c>
      <c r="U919" s="4">
        <f t="shared" si="130"/>
        <v>-9.9110714997519E-4</v>
      </c>
      <c r="V919" s="5">
        <f>T919/MAX($T$14:T919)-1</f>
        <v>-1.1278782049470526E-2</v>
      </c>
      <c r="Y919" s="3" t="s">
        <v>24</v>
      </c>
      <c r="Z919" s="3">
        <v>44854</v>
      </c>
      <c r="AA919" s="3">
        <v>13208940</v>
      </c>
      <c r="AD919" s="3"/>
    </row>
    <row r="920" spans="1:30" x14ac:dyDescent="0.25">
      <c r="A920" s="3">
        <v>44858</v>
      </c>
      <c r="B920">
        <v>11213471</v>
      </c>
      <c r="C920">
        <v>14564899</v>
      </c>
      <c r="D920">
        <v>14307008</v>
      </c>
      <c r="E920">
        <v>13774015</v>
      </c>
      <c r="F920">
        <v>12370555</v>
      </c>
      <c r="G920">
        <v>14815641</v>
      </c>
      <c r="H920">
        <v>14336855</v>
      </c>
      <c r="I920">
        <v>13208940</v>
      </c>
      <c r="K920" s="5">
        <f t="shared" si="131"/>
        <v>-2.3989282977990856E-3</v>
      </c>
      <c r="L920" s="5">
        <f t="shared" si="132"/>
        <v>-2.843882950791965E-3</v>
      </c>
      <c r="M920" s="5">
        <f t="shared" si="133"/>
        <v>0</v>
      </c>
      <c r="N920" s="5">
        <f t="shared" si="134"/>
        <v>-2.3988320242518402E-3</v>
      </c>
      <c r="O920" s="5">
        <f t="shared" si="135"/>
        <v>-2.3988127384971802E-3</v>
      </c>
      <c r="P920" s="5">
        <f t="shared" si="136"/>
        <v>-2.8438752595841832E-3</v>
      </c>
      <c r="Q920" s="5">
        <f t="shared" si="137"/>
        <v>0</v>
      </c>
      <c r="R920" s="5">
        <f t="shared" si="137"/>
        <v>1.3597145448518422E-3</v>
      </c>
      <c r="T920" s="7">
        <f t="shared" si="129"/>
        <v>136.08441121156437</v>
      </c>
      <c r="U920" s="4">
        <f t="shared" si="130"/>
        <v>-1.4405770907590515E-3</v>
      </c>
      <c r="V920" s="5">
        <f>T920/MAX($T$14:T920)-1</f>
        <v>-1.2703111185197402E-2</v>
      </c>
      <c r="Y920" s="3" t="s">
        <v>24</v>
      </c>
      <c r="Z920" s="3">
        <v>44855</v>
      </c>
      <c r="AA920" s="3">
        <v>13193296</v>
      </c>
      <c r="AD920" s="3"/>
    </row>
    <row r="921" spans="1:30" x14ac:dyDescent="0.25">
      <c r="A921" s="3">
        <v>44859</v>
      </c>
      <c r="B921">
        <v>11271670</v>
      </c>
      <c r="C921">
        <v>14581664</v>
      </c>
      <c r="D921">
        <v>14324082</v>
      </c>
      <c r="E921">
        <v>13771389</v>
      </c>
      <c r="F921">
        <v>12434759</v>
      </c>
      <c r="G921">
        <v>14832695</v>
      </c>
      <c r="H921">
        <v>14353965</v>
      </c>
      <c r="I921">
        <v>13193296</v>
      </c>
      <c r="K921" s="5">
        <f t="shared" si="131"/>
        <v>5.1900968041027618E-3</v>
      </c>
      <c r="L921" s="5">
        <f t="shared" si="132"/>
        <v>1.151055012465152E-3</v>
      </c>
      <c r="M921" s="5">
        <f t="shared" si="133"/>
        <v>1.1934011639609388E-3</v>
      </c>
      <c r="N921" s="5">
        <f t="shared" si="134"/>
        <v>-1.9064884131458903E-4</v>
      </c>
      <c r="O921" s="5">
        <f t="shared" si="135"/>
        <v>5.1900662500590222E-3</v>
      </c>
      <c r="P921" s="5">
        <f t="shared" si="136"/>
        <v>1.1510808071011347E-3</v>
      </c>
      <c r="Q921" s="5">
        <f t="shared" si="137"/>
        <v>1.1934277078200495E-3</v>
      </c>
      <c r="R921" s="5">
        <f t="shared" si="137"/>
        <v>-1.1843493876116939E-3</v>
      </c>
      <c r="T921" s="7">
        <f t="shared" si="129"/>
        <v>136.31735590560427</v>
      </c>
      <c r="U921" s="4">
        <f t="shared" si="130"/>
        <v>1.711766189572847E-3</v>
      </c>
      <c r="V921" s="5">
        <f>T921/MAX($T$14:T921)-1</f>
        <v>-1.1013089751853666E-2</v>
      </c>
      <c r="Y921" s="3" t="s">
        <v>24</v>
      </c>
      <c r="Z921" s="3">
        <v>44858</v>
      </c>
      <c r="AA921" s="3">
        <v>13161647</v>
      </c>
      <c r="AD921" s="3"/>
    </row>
    <row r="922" spans="1:30" x14ac:dyDescent="0.25">
      <c r="A922" s="3">
        <v>44861</v>
      </c>
      <c r="B922">
        <v>11061375</v>
      </c>
      <c r="C922">
        <v>14363061</v>
      </c>
      <c r="D922">
        <v>14191887</v>
      </c>
      <c r="E922">
        <v>13643351</v>
      </c>
      <c r="F922">
        <v>12276816</v>
      </c>
      <c r="G922">
        <v>14674051</v>
      </c>
      <c r="H922">
        <v>14201937</v>
      </c>
      <c r="I922">
        <v>13161647</v>
      </c>
      <c r="K922" s="5">
        <f t="shared" si="131"/>
        <v>-1.8656951454398496E-2</v>
      </c>
      <c r="L922" s="5">
        <f t="shared" si="132"/>
        <v>-1.4991636071164494E-2</v>
      </c>
      <c r="M922" s="5">
        <f t="shared" si="133"/>
        <v>-9.228863671682408E-3</v>
      </c>
      <c r="N922" s="5">
        <f t="shared" si="134"/>
        <v>-9.2973918607629491E-3</v>
      </c>
      <c r="O922" s="5">
        <f t="shared" si="135"/>
        <v>-1.2701733905739587E-2</v>
      </c>
      <c r="P922" s="5">
        <f t="shared" si="136"/>
        <v>-1.069556139326E-2</v>
      </c>
      <c r="Q922" s="5">
        <f t="shared" si="137"/>
        <v>-1.0591359251607479E-2</v>
      </c>
      <c r="R922" s="5">
        <f t="shared" si="137"/>
        <v>-2.3988698502633854E-3</v>
      </c>
      <c r="T922" s="7">
        <f t="shared" si="129"/>
        <v>134.80828243501242</v>
      </c>
      <c r="U922" s="4">
        <f t="shared" si="130"/>
        <v>-1.107029593235985E-2</v>
      </c>
      <c r="V922" s="5">
        <f>T922/MAX($T$14:T922)-1</f>
        <v>-2.1961467521530831E-2</v>
      </c>
      <c r="Y922" s="3" t="s">
        <v>24</v>
      </c>
      <c r="Z922" s="3">
        <v>44859</v>
      </c>
      <c r="AA922" s="3">
        <v>13159138</v>
      </c>
      <c r="AD922" s="3"/>
    </row>
    <row r="923" spans="1:30" x14ac:dyDescent="0.25">
      <c r="A923" s="3">
        <v>44862</v>
      </c>
      <c r="B923">
        <v>11039774</v>
      </c>
      <c r="C923">
        <v>14363061</v>
      </c>
      <c r="D923">
        <v>14191887</v>
      </c>
      <c r="E923">
        <v>13643351</v>
      </c>
      <c r="F923">
        <v>12242019</v>
      </c>
      <c r="G923">
        <v>14661092</v>
      </c>
      <c r="H923">
        <v>14189395</v>
      </c>
      <c r="I923">
        <v>13159138</v>
      </c>
      <c r="K923" s="5">
        <f t="shared" si="131"/>
        <v>-1.9528313613813575E-3</v>
      </c>
      <c r="L923" s="5">
        <f t="shared" si="132"/>
        <v>0</v>
      </c>
      <c r="M923" s="5">
        <f t="shared" si="133"/>
        <v>0</v>
      </c>
      <c r="N923" s="5">
        <f t="shared" si="134"/>
        <v>0</v>
      </c>
      <c r="O923" s="5">
        <f t="shared" si="135"/>
        <v>-2.8343668260565336E-3</v>
      </c>
      <c r="P923" s="5">
        <f t="shared" si="136"/>
        <v>-8.8312354918218539E-4</v>
      </c>
      <c r="Q923" s="5">
        <f t="shared" si="137"/>
        <v>-8.8311897172899112E-4</v>
      </c>
      <c r="R923" s="5">
        <f t="shared" si="137"/>
        <v>-1.9062963776494968E-4</v>
      </c>
      <c r="T923" s="7">
        <f t="shared" si="129"/>
        <v>134.69463786751484</v>
      </c>
      <c r="U923" s="4">
        <f t="shared" si="130"/>
        <v>-8.4300879326425215E-4</v>
      </c>
      <c r="V923" s="5">
        <f>T923/MAX($T$14:T923)-1</f>
        <v>-2.2785962604561449E-2</v>
      </c>
      <c r="Y923" s="3" t="s">
        <v>24</v>
      </c>
      <c r="Z923" s="3">
        <v>44861</v>
      </c>
      <c r="AA923" s="3">
        <v>13102869</v>
      </c>
      <c r="AD923" s="3"/>
    </row>
    <row r="924" spans="1:30" x14ac:dyDescent="0.25">
      <c r="A924" s="3">
        <v>44865</v>
      </c>
      <c r="B924">
        <v>11110430</v>
      </c>
      <c r="C924">
        <v>14373323</v>
      </c>
      <c r="D924">
        <v>14208590</v>
      </c>
      <c r="E924">
        <v>13640370</v>
      </c>
      <c r="F924">
        <v>12320370</v>
      </c>
      <c r="G924">
        <v>14671567</v>
      </c>
      <c r="H924">
        <v>14206095</v>
      </c>
      <c r="I924">
        <v>13102869</v>
      </c>
      <c r="K924" s="5">
        <f t="shared" si="131"/>
        <v>6.4001310171748482E-3</v>
      </c>
      <c r="L924" s="5">
        <f t="shared" si="132"/>
        <v>7.1447165753868447E-4</v>
      </c>
      <c r="M924" s="5">
        <f t="shared" si="133"/>
        <v>1.1769400362333649E-3</v>
      </c>
      <c r="N924" s="5">
        <f t="shared" si="134"/>
        <v>-2.1849470852142172E-4</v>
      </c>
      <c r="O924" s="5">
        <f t="shared" si="135"/>
        <v>6.4001697759168419E-3</v>
      </c>
      <c r="P924" s="5">
        <f t="shared" si="136"/>
        <v>7.1447611132913202E-4</v>
      </c>
      <c r="Q924" s="5">
        <f t="shared" si="137"/>
        <v>1.1769353097859092E-3</v>
      </c>
      <c r="R924" s="5">
        <f t="shared" si="137"/>
        <v>-4.2760399655357162E-3</v>
      </c>
      <c r="T924" s="7">
        <f t="shared" si="129"/>
        <v>134.89817138616388</v>
      </c>
      <c r="U924" s="4">
        <f t="shared" si="130"/>
        <v>1.5110736542402053E-3</v>
      </c>
      <c r="V924" s="5">
        <f>T924/MAX($T$14:T924)-1</f>
        <v>-2.1309320218099392E-2</v>
      </c>
      <c r="Y924" s="3" t="s">
        <v>24</v>
      </c>
      <c r="Z924" s="3">
        <v>44862</v>
      </c>
      <c r="AA924" s="3">
        <v>13102869</v>
      </c>
      <c r="AD924" s="3"/>
    </row>
    <row r="925" spans="1:30" x14ac:dyDescent="0.25">
      <c r="A925" s="3">
        <v>44866</v>
      </c>
      <c r="B925">
        <v>11166683</v>
      </c>
      <c r="C925">
        <v>14398261</v>
      </c>
      <c r="D925">
        <v>14261592</v>
      </c>
      <c r="E925">
        <v>13665197</v>
      </c>
      <c r="F925">
        <v>12382749</v>
      </c>
      <c r="G925">
        <v>14697023</v>
      </c>
      <c r="H925">
        <v>14259087</v>
      </c>
      <c r="I925">
        <v>13102869</v>
      </c>
      <c r="K925" s="5">
        <f t="shared" si="131"/>
        <v>5.0630803668265667E-3</v>
      </c>
      <c r="L925" s="5">
        <f t="shared" si="132"/>
        <v>1.7350198002230588E-3</v>
      </c>
      <c r="M925" s="5">
        <f t="shared" si="133"/>
        <v>3.7302786553767842E-3</v>
      </c>
      <c r="N925" s="5">
        <f t="shared" si="134"/>
        <v>1.8201119177851943E-3</v>
      </c>
      <c r="O925" s="5">
        <f t="shared" si="135"/>
        <v>5.0630784627410108E-3</v>
      </c>
      <c r="P925" s="5">
        <f t="shared" si="136"/>
        <v>1.7350566575471404E-3</v>
      </c>
      <c r="Q925" s="5">
        <f t="shared" si="137"/>
        <v>3.7302298766832553E-3</v>
      </c>
      <c r="R925" s="5">
        <f t="shared" si="137"/>
        <v>0</v>
      </c>
      <c r="T925" s="7">
        <f t="shared" si="129"/>
        <v>135.28392713691525</v>
      </c>
      <c r="U925" s="4">
        <f t="shared" si="130"/>
        <v>2.8596069671478763E-3</v>
      </c>
      <c r="V925" s="5">
        <f>T925/MAX($T$14:T925)-1</f>
        <v>-1.8510649531512491E-2</v>
      </c>
      <c r="Y925" s="3" t="s">
        <v>24</v>
      </c>
      <c r="Z925" s="3">
        <v>44865</v>
      </c>
      <c r="AA925" s="3">
        <v>13100006</v>
      </c>
      <c r="AD925" s="3"/>
    </row>
    <row r="926" spans="1:30" x14ac:dyDescent="0.25">
      <c r="A926" s="3">
        <v>44867</v>
      </c>
      <c r="B926">
        <v>11156078</v>
      </c>
      <c r="C926">
        <v>14379981</v>
      </c>
      <c r="D926">
        <v>14258575</v>
      </c>
      <c r="E926">
        <v>13665197</v>
      </c>
      <c r="F926">
        <v>12370989</v>
      </c>
      <c r="G926">
        <v>14678363</v>
      </c>
      <c r="H926">
        <v>14256071</v>
      </c>
      <c r="I926">
        <v>13100006</v>
      </c>
      <c r="K926" s="5">
        <f t="shared" si="131"/>
        <v>-9.4970010342376732E-4</v>
      </c>
      <c r="L926" s="5">
        <f t="shared" si="132"/>
        <v>-1.2695977660079905E-3</v>
      </c>
      <c r="M926" s="5">
        <f t="shared" si="133"/>
        <v>-2.1154721015714806E-4</v>
      </c>
      <c r="N926" s="5">
        <f t="shared" si="134"/>
        <v>0</v>
      </c>
      <c r="O926" s="5">
        <f t="shared" si="135"/>
        <v>-9.4970834020779993E-4</v>
      </c>
      <c r="P926" s="5">
        <f t="shared" si="136"/>
        <v>-1.2696448797827609E-3</v>
      </c>
      <c r="Q926" s="5">
        <f t="shared" si="137"/>
        <v>-2.1151424351362191E-4</v>
      </c>
      <c r="R926" s="5">
        <f t="shared" si="137"/>
        <v>-2.1850176476612138E-4</v>
      </c>
      <c r="T926" s="7">
        <f t="shared" si="129"/>
        <v>135.19801821913222</v>
      </c>
      <c r="U926" s="4">
        <f t="shared" si="130"/>
        <v>-6.3502678848240124E-4</v>
      </c>
      <c r="V926" s="5">
        <f>T926/MAX($T$14:T926)-1</f>
        <v>-1.9133921561670042E-2</v>
      </c>
      <c r="Y926" s="3" t="s">
        <v>24</v>
      </c>
      <c r="Z926" s="3">
        <v>44866</v>
      </c>
      <c r="AA926" s="3">
        <v>13123850</v>
      </c>
      <c r="AD926" s="3"/>
    </row>
    <row r="927" spans="1:30" x14ac:dyDescent="0.25">
      <c r="A927" s="3">
        <v>44868</v>
      </c>
      <c r="B927">
        <v>11175045</v>
      </c>
      <c r="C927">
        <v>14277155</v>
      </c>
      <c r="D927">
        <v>14282361</v>
      </c>
      <c r="E927">
        <v>13665197</v>
      </c>
      <c r="F927">
        <v>12374818</v>
      </c>
      <c r="G927">
        <v>14683509</v>
      </c>
      <c r="H927">
        <v>14279853</v>
      </c>
      <c r="I927">
        <v>13123850</v>
      </c>
      <c r="K927" s="5">
        <f t="shared" si="131"/>
        <v>1.7001494611277312E-3</v>
      </c>
      <c r="L927" s="5">
        <f t="shared" si="132"/>
        <v>-7.1506353172511306E-3</v>
      </c>
      <c r="M927" s="5">
        <f t="shared" si="133"/>
        <v>1.6681891423231399E-3</v>
      </c>
      <c r="N927" s="5">
        <f t="shared" si="134"/>
        <v>0</v>
      </c>
      <c r="O927" s="5">
        <f t="shared" si="135"/>
        <v>3.0951446161653351E-4</v>
      </c>
      <c r="P927" s="5">
        <f t="shared" si="136"/>
        <v>3.5058405354870814E-4</v>
      </c>
      <c r="Q927" s="5">
        <f t="shared" si="137"/>
        <v>1.668201568300276E-3</v>
      </c>
      <c r="R927" s="5">
        <f t="shared" si="137"/>
        <v>1.8201518380984716E-3</v>
      </c>
      <c r="T927" s="7">
        <f t="shared" si="129"/>
        <v>135.20420615143851</v>
      </c>
      <c r="U927" s="4">
        <f t="shared" si="130"/>
        <v>4.5769400970466223E-5</v>
      </c>
      <c r="V927" s="5">
        <f>T927/MAX($T$14:T927)-1</f>
        <v>-1.9089027908827605E-2</v>
      </c>
      <c r="Y927" s="3" t="s">
        <v>24</v>
      </c>
      <c r="Z927" s="3">
        <v>44867</v>
      </c>
      <c r="AA927" s="3">
        <v>13123850</v>
      </c>
      <c r="AD927" s="3"/>
    </row>
    <row r="928" spans="1:30" x14ac:dyDescent="0.25">
      <c r="A928" s="3">
        <v>44869</v>
      </c>
      <c r="B928">
        <v>11175045</v>
      </c>
      <c r="C928">
        <v>14277155</v>
      </c>
      <c r="D928">
        <v>14282361</v>
      </c>
      <c r="E928">
        <v>13665197</v>
      </c>
      <c r="F928">
        <v>12368953</v>
      </c>
      <c r="G928">
        <v>14679764</v>
      </c>
      <c r="H928">
        <v>14279853</v>
      </c>
      <c r="I928">
        <v>13123850</v>
      </c>
      <c r="K928" s="5">
        <f t="shared" si="131"/>
        <v>0</v>
      </c>
      <c r="L928" s="5">
        <f t="shared" si="132"/>
        <v>0</v>
      </c>
      <c r="M928" s="5">
        <f t="shared" si="133"/>
        <v>0</v>
      </c>
      <c r="N928" s="5">
        <f t="shared" si="134"/>
        <v>0</v>
      </c>
      <c r="O928" s="5">
        <f t="shared" si="135"/>
        <v>-4.7394636430209136E-4</v>
      </c>
      <c r="P928" s="5">
        <f t="shared" si="136"/>
        <v>-2.5504802700770934E-4</v>
      </c>
      <c r="Q928" s="5">
        <f t="shared" si="137"/>
        <v>0</v>
      </c>
      <c r="R928" s="5">
        <f t="shared" si="137"/>
        <v>0</v>
      </c>
      <c r="T928" s="7">
        <f t="shared" si="129"/>
        <v>135.19188576294277</v>
      </c>
      <c r="U928" s="4">
        <f t="shared" si="130"/>
        <v>-9.1124298913725088E-5</v>
      </c>
      <c r="V928" s="5">
        <f>T928/MAX($T$14:T928)-1</f>
        <v>-1.9178412733456218E-2</v>
      </c>
      <c r="Y928" s="3" t="s">
        <v>24</v>
      </c>
      <c r="Z928" s="3">
        <v>44868</v>
      </c>
      <c r="AA928" s="3">
        <v>13123850</v>
      </c>
      <c r="AD928" s="3"/>
    </row>
    <row r="929" spans="1:30" x14ac:dyDescent="0.25">
      <c r="A929" s="3">
        <v>44872</v>
      </c>
      <c r="B929">
        <v>11104529</v>
      </c>
      <c r="C929">
        <v>14204431</v>
      </c>
      <c r="D929">
        <v>14189417</v>
      </c>
      <c r="E929">
        <v>13598901</v>
      </c>
      <c r="F929">
        <v>12290904</v>
      </c>
      <c r="G929">
        <v>14604989</v>
      </c>
      <c r="H929">
        <v>14186925</v>
      </c>
      <c r="I929">
        <v>13123850</v>
      </c>
      <c r="K929" s="5">
        <f t="shared" si="131"/>
        <v>-6.3101311896283097E-3</v>
      </c>
      <c r="L929" s="5">
        <f t="shared" si="132"/>
        <v>-5.0937319094735978E-3</v>
      </c>
      <c r="M929" s="5">
        <f t="shared" si="133"/>
        <v>-6.5076075307156644E-3</v>
      </c>
      <c r="N929" s="5">
        <f t="shared" si="134"/>
        <v>-4.851448537478098E-3</v>
      </c>
      <c r="O929" s="5">
        <f t="shared" si="135"/>
        <v>-6.3100732939966875E-3</v>
      </c>
      <c r="P929" s="5">
        <f t="shared" si="136"/>
        <v>-5.0937467387077717E-3</v>
      </c>
      <c r="Q929" s="5">
        <f t="shared" si="137"/>
        <v>-6.507630015519017E-3</v>
      </c>
      <c r="R929" s="5">
        <f t="shared" si="137"/>
        <v>0</v>
      </c>
      <c r="T929" s="7">
        <f t="shared" si="129"/>
        <v>134.50453017838473</v>
      </c>
      <c r="U929" s="4">
        <f t="shared" si="130"/>
        <v>-5.0842961519398933E-3</v>
      </c>
      <c r="V929" s="5">
        <f>T929/MAX($T$14:T929)-1</f>
        <v>-2.4165200155335298E-2</v>
      </c>
      <c r="Y929" s="3" t="s">
        <v>24</v>
      </c>
      <c r="Z929" s="3">
        <v>44869</v>
      </c>
      <c r="AA929" s="3">
        <v>13123850</v>
      </c>
      <c r="AD929" s="3"/>
    </row>
    <row r="930" spans="1:30" x14ac:dyDescent="0.25">
      <c r="A930" s="3">
        <v>44874</v>
      </c>
      <c r="B930">
        <v>11120106</v>
      </c>
      <c r="C930">
        <v>14214622</v>
      </c>
      <c r="D930">
        <v>14194791</v>
      </c>
      <c r="E930">
        <v>13609037</v>
      </c>
      <c r="F930">
        <v>12308144</v>
      </c>
      <c r="G930">
        <v>14615468</v>
      </c>
      <c r="H930">
        <v>14192298</v>
      </c>
      <c r="I930">
        <v>13123850</v>
      </c>
      <c r="K930" s="5">
        <f t="shared" si="131"/>
        <v>1.4027609815778774E-3</v>
      </c>
      <c r="L930" s="5">
        <f t="shared" si="132"/>
        <v>7.1745218094276808E-4</v>
      </c>
      <c r="M930" s="5">
        <f t="shared" si="133"/>
        <v>3.7873296697110703E-4</v>
      </c>
      <c r="N930" s="5">
        <f t="shared" si="134"/>
        <v>7.4535434885514285E-4</v>
      </c>
      <c r="O930" s="5">
        <f t="shared" si="135"/>
        <v>1.4026633028783042E-3</v>
      </c>
      <c r="P930" s="5">
        <f t="shared" si="136"/>
        <v>7.1749454929403989E-4</v>
      </c>
      <c r="Q930" s="5">
        <f t="shared" si="137"/>
        <v>3.7872900575708357E-4</v>
      </c>
      <c r="R930" s="5">
        <f t="shared" si="137"/>
        <v>0</v>
      </c>
      <c r="T930" s="7">
        <f t="shared" si="129"/>
        <v>134.60109076768379</v>
      </c>
      <c r="U930" s="4">
        <f t="shared" si="130"/>
        <v>7.1789841703454038E-4</v>
      </c>
      <c r="V930" s="5">
        <f>T930/MAX($T$14:T930)-1</f>
        <v>-2.3464649897239398E-2</v>
      </c>
      <c r="Y930" s="3" t="s">
        <v>24</v>
      </c>
      <c r="Z930" s="3">
        <v>44872</v>
      </c>
      <c r="AA930" s="3">
        <v>13060180</v>
      </c>
      <c r="AD930" s="3"/>
    </row>
    <row r="931" spans="1:30" x14ac:dyDescent="0.25">
      <c r="A931" s="3">
        <v>44875</v>
      </c>
      <c r="B931">
        <v>11158841</v>
      </c>
      <c r="C931">
        <v>14202206</v>
      </c>
      <c r="D931">
        <v>14193325</v>
      </c>
      <c r="E931">
        <v>13613459</v>
      </c>
      <c r="F931">
        <v>12362655</v>
      </c>
      <c r="G931">
        <v>14680577</v>
      </c>
      <c r="H931">
        <v>14262517</v>
      </c>
      <c r="I931">
        <v>13060180</v>
      </c>
      <c r="K931" s="5">
        <f t="shared" si="131"/>
        <v>3.4833301049468357E-3</v>
      </c>
      <c r="L931" s="5">
        <f t="shared" si="132"/>
        <v>-8.7346677245447868E-4</v>
      </c>
      <c r="M931" s="5">
        <f t="shared" si="133"/>
        <v>-1.0327732194159722E-4</v>
      </c>
      <c r="N931" s="5">
        <f t="shared" si="134"/>
        <v>3.249311468549454E-4</v>
      </c>
      <c r="O931" s="5">
        <f t="shared" si="135"/>
        <v>4.4288562109771057E-3</v>
      </c>
      <c r="P931" s="5">
        <f t="shared" si="136"/>
        <v>4.454800899978073E-3</v>
      </c>
      <c r="Q931" s="5">
        <f t="shared" si="137"/>
        <v>4.9476835957080745E-3</v>
      </c>
      <c r="R931" s="5">
        <f t="shared" si="137"/>
        <v>-4.8514727004651537E-3</v>
      </c>
      <c r="T931" s="7">
        <f t="shared" si="129"/>
        <v>134.79981893349608</v>
      </c>
      <c r="U931" s="4">
        <f t="shared" si="130"/>
        <v>1.4764231454504756E-3</v>
      </c>
      <c r="V931" s="5">
        <f>T931/MAX($T$14:T931)-1</f>
        <v>-2.2022870503996983E-2</v>
      </c>
      <c r="Y931" s="3" t="s">
        <v>24</v>
      </c>
      <c r="Z931" s="3">
        <v>44874</v>
      </c>
      <c r="AA931" s="3">
        <v>13069914</v>
      </c>
      <c r="AD931" s="3"/>
    </row>
    <row r="932" spans="1:30" x14ac:dyDescent="0.25">
      <c r="A932" s="3">
        <v>44876</v>
      </c>
      <c r="B932">
        <v>11186052</v>
      </c>
      <c r="C932">
        <v>14216087</v>
      </c>
      <c r="D932">
        <v>14235347</v>
      </c>
      <c r="E932">
        <v>13613459</v>
      </c>
      <c r="F932">
        <v>12353794</v>
      </c>
      <c r="G932">
        <v>14647600</v>
      </c>
      <c r="H932">
        <v>14304744</v>
      </c>
      <c r="I932">
        <v>13069914</v>
      </c>
      <c r="K932" s="5">
        <f t="shared" si="131"/>
        <v>2.4385148959467084E-3</v>
      </c>
      <c r="L932" s="5">
        <f t="shared" si="132"/>
        <v>9.7738337269581699E-4</v>
      </c>
      <c r="M932" s="5">
        <f t="shared" si="133"/>
        <v>2.9606875062748728E-3</v>
      </c>
      <c r="N932" s="5">
        <f t="shared" si="134"/>
        <v>0</v>
      </c>
      <c r="O932" s="5">
        <f t="shared" si="135"/>
        <v>-7.1675542187332741E-4</v>
      </c>
      <c r="P932" s="5">
        <f t="shared" si="136"/>
        <v>-2.2463013545039878E-3</v>
      </c>
      <c r="Q932" s="5">
        <f t="shared" si="137"/>
        <v>2.9606976103866423E-3</v>
      </c>
      <c r="R932" s="5">
        <f t="shared" si="137"/>
        <v>7.4531897722684981E-4</v>
      </c>
      <c r="T932" s="7">
        <f t="shared" si="129"/>
        <v>134.91978311548385</v>
      </c>
      <c r="U932" s="4">
        <f t="shared" si="130"/>
        <v>8.8994319826919688E-4</v>
      </c>
      <c r="V932" s="5">
        <f>T932/MAX($T$14:T932)-1</f>
        <v>-2.1152526409539352E-2</v>
      </c>
      <c r="Y932" s="3" t="s">
        <v>24</v>
      </c>
      <c r="Z932" s="3">
        <v>44875</v>
      </c>
      <c r="AA932" s="3">
        <v>13140386</v>
      </c>
      <c r="AD932" s="3"/>
    </row>
    <row r="933" spans="1:30" x14ac:dyDescent="0.25">
      <c r="A933" s="3">
        <v>44879</v>
      </c>
      <c r="B933">
        <v>11184858</v>
      </c>
      <c r="C933">
        <v>14209427</v>
      </c>
      <c r="D933">
        <v>14220808</v>
      </c>
      <c r="E933">
        <v>13613459</v>
      </c>
      <c r="F933">
        <v>12352475</v>
      </c>
      <c r="G933">
        <v>14640738</v>
      </c>
      <c r="H933">
        <v>14290134</v>
      </c>
      <c r="I933">
        <v>13140386</v>
      </c>
      <c r="K933" s="5">
        <f t="shared" si="131"/>
        <v>-1.0674007236866068E-4</v>
      </c>
      <c r="L933" s="5">
        <f t="shared" si="132"/>
        <v>-4.684833456632953E-4</v>
      </c>
      <c r="M933" s="5">
        <f t="shared" si="133"/>
        <v>-1.0213309166260398E-3</v>
      </c>
      <c r="N933" s="5">
        <f t="shared" si="134"/>
        <v>0</v>
      </c>
      <c r="O933" s="5">
        <f t="shared" si="135"/>
        <v>-1.0676881936022564E-4</v>
      </c>
      <c r="P933" s="5">
        <f t="shared" si="136"/>
        <v>-4.6847265080973699E-4</v>
      </c>
      <c r="Q933" s="5">
        <f t="shared" si="137"/>
        <v>-1.0213394940866705E-3</v>
      </c>
      <c r="R933" s="5">
        <f t="shared" si="137"/>
        <v>5.3919253026455394E-3</v>
      </c>
      <c r="T933" s="7">
        <f t="shared" si="129"/>
        <v>134.95686564928636</v>
      </c>
      <c r="U933" s="4">
        <f t="shared" si="130"/>
        <v>2.7484875046636381E-4</v>
      </c>
      <c r="V933" s="5">
        <f>T933/MAX($T$14:T933)-1</f>
        <v>-2.0883491404525723E-2</v>
      </c>
      <c r="Y933" s="3" t="s">
        <v>24</v>
      </c>
      <c r="Z933" s="3">
        <v>44876</v>
      </c>
      <c r="AA933" s="3">
        <v>13140386</v>
      </c>
      <c r="AD933" s="3"/>
    </row>
    <row r="934" spans="1:30" x14ac:dyDescent="0.25">
      <c r="A934" s="3">
        <v>44880</v>
      </c>
      <c r="B934">
        <v>11128638</v>
      </c>
      <c r="C934">
        <v>14159698</v>
      </c>
      <c r="D934">
        <v>14221673</v>
      </c>
      <c r="E934">
        <v>13613459</v>
      </c>
      <c r="F934">
        <v>12290386</v>
      </c>
      <c r="G934">
        <v>14589499</v>
      </c>
      <c r="H934">
        <v>14291003</v>
      </c>
      <c r="I934">
        <v>13140386</v>
      </c>
      <c r="K934" s="5">
        <f t="shared" si="131"/>
        <v>-5.0264384223742686E-3</v>
      </c>
      <c r="L934" s="5">
        <f t="shared" si="132"/>
        <v>-3.4997188838086224E-3</v>
      </c>
      <c r="M934" s="5">
        <f t="shared" si="133"/>
        <v>6.0826360921195644E-5</v>
      </c>
      <c r="N934" s="5">
        <f t="shared" si="134"/>
        <v>0</v>
      </c>
      <c r="O934" s="5">
        <f t="shared" si="135"/>
        <v>-5.0264420693019174E-3</v>
      </c>
      <c r="P934" s="5">
        <f t="shared" si="136"/>
        <v>-3.4997552718994962E-3</v>
      </c>
      <c r="Q934" s="5">
        <f t="shared" si="137"/>
        <v>6.0811186235243397E-5</v>
      </c>
      <c r="R934" s="5">
        <f t="shared" si="137"/>
        <v>0</v>
      </c>
      <c r="T934" s="7">
        <f t="shared" si="129"/>
        <v>134.67125108515617</v>
      </c>
      <c r="U934" s="4">
        <f t="shared" si="130"/>
        <v>-2.1163396375284832E-3</v>
      </c>
      <c r="V934" s="5">
        <f>T934/MAX($T$14:T934)-1</f>
        <v>-2.2955634481424791E-2</v>
      </c>
      <c r="Y934" s="3" t="s">
        <v>24</v>
      </c>
      <c r="Z934" s="3">
        <v>44879</v>
      </c>
      <c r="AA934" s="3">
        <v>13140386</v>
      </c>
      <c r="AD934" s="3"/>
    </row>
    <row r="935" spans="1:30" x14ac:dyDescent="0.25">
      <c r="A935" s="3">
        <v>44881</v>
      </c>
      <c r="B935">
        <v>11068060</v>
      </c>
      <c r="C935">
        <v>14085716</v>
      </c>
      <c r="D935">
        <v>14195051</v>
      </c>
      <c r="E935">
        <v>13584755</v>
      </c>
      <c r="F935">
        <v>12223485</v>
      </c>
      <c r="G935">
        <v>14513272</v>
      </c>
      <c r="H935">
        <v>14264251</v>
      </c>
      <c r="I935">
        <v>13140386</v>
      </c>
      <c r="K935" s="5">
        <f t="shared" si="131"/>
        <v>-5.4434334192557943E-3</v>
      </c>
      <c r="L935" s="5">
        <f t="shared" si="132"/>
        <v>-5.2248289476229948E-3</v>
      </c>
      <c r="M935" s="5">
        <f t="shared" si="133"/>
        <v>-1.8719316637360039E-3</v>
      </c>
      <c r="N935" s="5">
        <f t="shared" si="134"/>
        <v>-2.1085015939005247E-3</v>
      </c>
      <c r="O935" s="5">
        <f t="shared" si="135"/>
        <v>-5.4433603631326433E-3</v>
      </c>
      <c r="P935" s="5">
        <f t="shared" si="136"/>
        <v>-5.2247853061986316E-3</v>
      </c>
      <c r="Q935" s="5">
        <f t="shared" si="137"/>
        <v>-1.8719469865061678E-3</v>
      </c>
      <c r="R935" s="5">
        <f t="shared" si="137"/>
        <v>0</v>
      </c>
      <c r="T935" s="7">
        <f t="shared" ref="T935:T941" si="138">T934*(1+U935)</f>
        <v>134.21355756850559</v>
      </c>
      <c r="U935" s="4">
        <f t="shared" ref="U935:U941" si="139">(K935*$K$12%)+(L935*$L$12%)+(M935*$M$12%)+(N935*$N$12%)+(O935*$O$12%)+(P935*$P$12%)+(Q935*$Q$12%)+(R935*$R$12%)</f>
        <v>-3.398598535044095E-3</v>
      </c>
      <c r="V935" s="5">
        <f>T935/MAX($T$14:T935)-1</f>
        <v>-2.6276216030749366E-2</v>
      </c>
      <c r="Y935" s="3" t="s">
        <v>24</v>
      </c>
      <c r="Z935" s="3">
        <v>44880</v>
      </c>
      <c r="AA935" s="3">
        <v>13140386</v>
      </c>
      <c r="AD935" s="3"/>
    </row>
    <row r="936" spans="1:30" x14ac:dyDescent="0.25">
      <c r="A936" s="3">
        <v>44882</v>
      </c>
      <c r="B936">
        <v>11059758</v>
      </c>
      <c r="C936">
        <v>14033188</v>
      </c>
      <c r="D936">
        <v>14195051</v>
      </c>
      <c r="E936">
        <v>13557099</v>
      </c>
      <c r="F936">
        <v>12214316</v>
      </c>
      <c r="G936">
        <v>14459149</v>
      </c>
      <c r="H936">
        <v>14264251</v>
      </c>
      <c r="I936">
        <v>13140386</v>
      </c>
      <c r="K936" s="5">
        <f t="shared" si="131"/>
        <v>-7.5008628431716406E-4</v>
      </c>
      <c r="L936" s="5">
        <f t="shared" si="132"/>
        <v>-3.7291679031438152E-3</v>
      </c>
      <c r="M936" s="5">
        <f t="shared" si="133"/>
        <v>0</v>
      </c>
      <c r="N936" s="5">
        <f t="shared" si="134"/>
        <v>-2.0358114666035876E-3</v>
      </c>
      <c r="O936" s="5">
        <f t="shared" si="135"/>
        <v>-7.5011340873731847E-4</v>
      </c>
      <c r="P936" s="5">
        <f t="shared" si="136"/>
        <v>-3.7292073076284904E-3</v>
      </c>
      <c r="Q936" s="5">
        <f t="shared" si="137"/>
        <v>0</v>
      </c>
      <c r="R936" s="5">
        <f t="shared" si="137"/>
        <v>0</v>
      </c>
      <c r="T936" s="7">
        <f t="shared" si="138"/>
        <v>134.02910810499833</v>
      </c>
      <c r="U936" s="4">
        <f t="shared" si="139"/>
        <v>-1.374298296303797E-3</v>
      </c>
      <c r="V936" s="5">
        <f>T936/MAX($T$14:T936)-1</f>
        <v>-2.7614402968128782E-2</v>
      </c>
      <c r="Y936" s="3" t="s">
        <v>24</v>
      </c>
      <c r="Z936" s="3">
        <v>44881</v>
      </c>
      <c r="AA936" s="3">
        <v>13112679</v>
      </c>
      <c r="AD936" s="3"/>
    </row>
    <row r="937" spans="1:30" x14ac:dyDescent="0.25">
      <c r="A937" s="3">
        <v>44883</v>
      </c>
      <c r="B937">
        <v>11029368</v>
      </c>
      <c r="C937">
        <v>13978598</v>
      </c>
      <c r="D937">
        <v>14132384</v>
      </c>
      <c r="E937">
        <v>13497595</v>
      </c>
      <c r="F937">
        <v>12180753</v>
      </c>
      <c r="G937">
        <v>14402902</v>
      </c>
      <c r="H937">
        <v>14201278</v>
      </c>
      <c r="I937">
        <v>13112679</v>
      </c>
      <c r="K937" s="5">
        <f t="shared" si="131"/>
        <v>-2.7477997258167353E-3</v>
      </c>
      <c r="L937" s="5">
        <f t="shared" si="132"/>
        <v>-3.890064039618113E-3</v>
      </c>
      <c r="M937" s="5">
        <f t="shared" si="133"/>
        <v>-4.414707632963033E-3</v>
      </c>
      <c r="N937" s="5">
        <f t="shared" si="134"/>
        <v>-4.3891395939500422E-3</v>
      </c>
      <c r="O937" s="5">
        <f t="shared" si="135"/>
        <v>-2.7478411398559333E-3</v>
      </c>
      <c r="P937" s="5">
        <f t="shared" si="136"/>
        <v>-3.8900629629032846E-3</v>
      </c>
      <c r="Q937" s="5">
        <f t="shared" si="137"/>
        <v>-4.414742842088204E-3</v>
      </c>
      <c r="R937" s="5">
        <f t="shared" si="137"/>
        <v>-2.1085377552836349E-3</v>
      </c>
      <c r="T937" s="7">
        <f t="shared" si="138"/>
        <v>133.54990553013792</v>
      </c>
      <c r="U937" s="4">
        <f t="shared" si="139"/>
        <v>-3.5753619615598725E-3</v>
      </c>
      <c r="V937" s="5">
        <f>T937/MAX($T$14:T937)-1</f>
        <v>-3.1091033443725213E-2</v>
      </c>
      <c r="Y937" s="3" t="s">
        <v>24</v>
      </c>
      <c r="Z937" s="3">
        <v>44882</v>
      </c>
      <c r="AA937" s="3">
        <v>13085985</v>
      </c>
      <c r="AD937" s="3"/>
    </row>
    <row r="938" spans="1:30" x14ac:dyDescent="0.25">
      <c r="A938" s="3">
        <v>44886</v>
      </c>
      <c r="B938">
        <v>11061003</v>
      </c>
      <c r="C938">
        <v>14015116</v>
      </c>
      <c r="D938">
        <v>14170767</v>
      </c>
      <c r="E938">
        <v>13521793</v>
      </c>
      <c r="F938">
        <v>12215690</v>
      </c>
      <c r="G938">
        <v>14440529</v>
      </c>
      <c r="H938">
        <v>14239849</v>
      </c>
      <c r="I938">
        <v>13085985</v>
      </c>
      <c r="K938" s="5">
        <f t="shared" si="131"/>
        <v>2.8682513812214872E-3</v>
      </c>
      <c r="L938" s="5">
        <f t="shared" si="132"/>
        <v>2.612422218594368E-3</v>
      </c>
      <c r="M938" s="5">
        <f t="shared" si="133"/>
        <v>2.7159607324567236E-3</v>
      </c>
      <c r="N938" s="5">
        <f t="shared" si="134"/>
        <v>1.7927638219994435E-3</v>
      </c>
      <c r="O938" s="5">
        <f t="shared" si="135"/>
        <v>2.8682134840103402E-3</v>
      </c>
      <c r="P938" s="5">
        <f t="shared" si="136"/>
        <v>2.6124596279277768E-3</v>
      </c>
      <c r="Q938" s="5">
        <f t="shared" si="137"/>
        <v>2.7160231635490195E-3</v>
      </c>
      <c r="R938" s="5">
        <f t="shared" si="137"/>
        <v>-2.0357396074440759E-3</v>
      </c>
      <c r="T938" s="7">
        <f t="shared" si="138"/>
        <v>133.81951532523772</v>
      </c>
      <c r="U938" s="4">
        <f t="shared" si="139"/>
        <v>2.0187943527893853E-3</v>
      </c>
      <c r="V938" s="5">
        <f>T938/MAX($T$14:T938)-1</f>
        <v>-2.9135005493674426E-2</v>
      </c>
      <c r="Y938" s="3" t="s">
        <v>24</v>
      </c>
      <c r="Z938" s="3">
        <v>44883</v>
      </c>
      <c r="AA938" s="3">
        <v>13028549</v>
      </c>
      <c r="AD938" s="3"/>
    </row>
    <row r="939" spans="1:30" x14ac:dyDescent="0.25">
      <c r="A939" s="3">
        <v>44887</v>
      </c>
      <c r="B939">
        <v>11057755</v>
      </c>
      <c r="C939">
        <v>14027816</v>
      </c>
      <c r="D939">
        <v>14170280</v>
      </c>
      <c r="E939">
        <v>13514733</v>
      </c>
      <c r="F939">
        <v>12212104</v>
      </c>
      <c r="G939">
        <v>14453614</v>
      </c>
      <c r="H939">
        <v>14239359</v>
      </c>
      <c r="I939">
        <v>13028549</v>
      </c>
      <c r="K939" s="5">
        <f t="shared" si="131"/>
        <v>-2.9364425631206448E-4</v>
      </c>
      <c r="L939" s="5">
        <f t="shared" si="132"/>
        <v>9.0616445843183513E-4</v>
      </c>
      <c r="M939" s="5">
        <f t="shared" si="133"/>
        <v>-3.4366523703366347E-5</v>
      </c>
      <c r="N939" s="5">
        <f t="shared" si="134"/>
        <v>-5.2212010640895201E-4</v>
      </c>
      <c r="O939" s="5">
        <f t="shared" si="135"/>
        <v>-2.9355689281573838E-4</v>
      </c>
      <c r="P939" s="5">
        <f t="shared" si="136"/>
        <v>9.0613023941155113E-4</v>
      </c>
      <c r="Q939" s="5">
        <f t="shared" si="137"/>
        <v>-3.44104772459497E-5</v>
      </c>
      <c r="R939" s="5">
        <f t="shared" si="137"/>
        <v>-4.3891231726156388E-3</v>
      </c>
      <c r="T939" s="7">
        <f t="shared" si="138"/>
        <v>133.75670501583036</v>
      </c>
      <c r="U939" s="4">
        <f t="shared" si="139"/>
        <v>-4.6936584140729043E-4</v>
      </c>
      <c r="V939" s="5">
        <f>T939/MAX($T$14:T939)-1</f>
        <v>-2.9590696358713808E-2</v>
      </c>
      <c r="Y939" s="3" t="s">
        <v>24</v>
      </c>
      <c r="Z939" s="3">
        <v>44886</v>
      </c>
      <c r="AA939" s="3">
        <v>13051905</v>
      </c>
      <c r="AD939" s="3"/>
    </row>
    <row r="940" spans="1:30" x14ac:dyDescent="0.25">
      <c r="A940" s="3">
        <v>44888</v>
      </c>
      <c r="B940">
        <v>11084785</v>
      </c>
      <c r="C940">
        <v>14074480</v>
      </c>
      <c r="D940">
        <v>14190449</v>
      </c>
      <c r="E940">
        <v>13528387</v>
      </c>
      <c r="F940">
        <v>12241955</v>
      </c>
      <c r="G940">
        <v>14501695</v>
      </c>
      <c r="H940">
        <v>14259626</v>
      </c>
      <c r="I940">
        <v>13051905</v>
      </c>
      <c r="K940" s="5">
        <f t="shared" si="131"/>
        <v>2.4444383150106219E-3</v>
      </c>
      <c r="L940" s="5">
        <f t="shared" si="132"/>
        <v>3.3265335102770077E-3</v>
      </c>
      <c r="M940" s="5">
        <f t="shared" si="133"/>
        <v>1.4233310844951053E-3</v>
      </c>
      <c r="N940" s="5">
        <f t="shared" si="134"/>
        <v>1.0103048280716287E-3</v>
      </c>
      <c r="O940" s="5">
        <f t="shared" si="135"/>
        <v>2.4443781350043103E-3</v>
      </c>
      <c r="P940" s="5">
        <f t="shared" si="136"/>
        <v>3.326572855757659E-3</v>
      </c>
      <c r="Q940" s="5">
        <f t="shared" si="137"/>
        <v>1.4233084508930016E-3</v>
      </c>
      <c r="R940" s="5">
        <f t="shared" si="137"/>
        <v>1.792678524676905E-3</v>
      </c>
      <c r="T940" s="7">
        <f t="shared" si="138"/>
        <v>134.04414057927048</v>
      </c>
      <c r="U940" s="4">
        <f t="shared" si="139"/>
        <v>2.14894321302328E-3</v>
      </c>
      <c r="V940" s="5">
        <f>T940/MAX($T$14:T940)-1</f>
        <v>-2.7505341871799316E-2</v>
      </c>
      <c r="Y940" s="3" t="s">
        <v>24</v>
      </c>
      <c r="Z940" s="3">
        <v>44887</v>
      </c>
      <c r="AA940" s="3">
        <v>13045090</v>
      </c>
      <c r="AD940" s="3"/>
    </row>
    <row r="941" spans="1:30" x14ac:dyDescent="0.25">
      <c r="A941" s="3">
        <v>44889</v>
      </c>
      <c r="B941">
        <v>11065295</v>
      </c>
      <c r="C941">
        <v>14347684</v>
      </c>
      <c r="D941">
        <v>14836806</v>
      </c>
      <c r="E941">
        <v>14138522</v>
      </c>
      <c r="F941">
        <v>12202211</v>
      </c>
      <c r="G941">
        <v>14408500</v>
      </c>
      <c r="H941">
        <v>14259626</v>
      </c>
      <c r="I941">
        <v>13045090</v>
      </c>
      <c r="K941" s="5">
        <f t="shared" si="131"/>
        <v>-1.7582659474225659E-3</v>
      </c>
      <c r="L941" s="5">
        <f t="shared" si="132"/>
        <v>1.9411303295041815E-2</v>
      </c>
      <c r="M941" s="5">
        <f t="shared" si="133"/>
        <v>4.554873492727407E-2</v>
      </c>
      <c r="N941" s="5">
        <f t="shared" si="134"/>
        <v>4.5100350840052039E-2</v>
      </c>
      <c r="O941" s="5">
        <f t="shared" si="135"/>
        <v>-3.2465402789014774E-3</v>
      </c>
      <c r="P941" s="5">
        <f t="shared" si="136"/>
        <v>-6.4264901447727008E-3</v>
      </c>
      <c r="Q941" s="5">
        <f t="shared" si="137"/>
        <v>0</v>
      </c>
      <c r="R941" s="5">
        <f t="shared" si="137"/>
        <v>-5.2214600090949581E-4</v>
      </c>
      <c r="T941" s="7">
        <f t="shared" si="138"/>
        <v>135.68797324851619</v>
      </c>
      <c r="U941" s="4">
        <f t="shared" si="139"/>
        <v>1.2263368336295211E-2</v>
      </c>
      <c r="V941" s="5">
        <f>T941/MAX($T$14:T941)-1</f>
        <v>-1.5579281674093837E-2</v>
      </c>
      <c r="Y941" s="3" t="s">
        <v>24</v>
      </c>
      <c r="Z941" s="3">
        <v>44888</v>
      </c>
      <c r="AA941" s="3">
        <v>13058270</v>
      </c>
      <c r="AD941" s="3"/>
    </row>
    <row r="942" spans="1:30" x14ac:dyDescent="0.25">
      <c r="I942" s="3"/>
      <c r="Y942" s="3" t="s">
        <v>24</v>
      </c>
      <c r="Z942" s="3">
        <v>44889</v>
      </c>
      <c r="AA942" s="3">
        <v>13015780</v>
      </c>
      <c r="AD942" s="3"/>
    </row>
    <row r="943" spans="1:30" x14ac:dyDescent="0.25">
      <c r="I943" s="3"/>
      <c r="Y943" s="3"/>
      <c r="Z943" s="3"/>
      <c r="AA943" s="3"/>
      <c r="AD943" s="3"/>
    </row>
    <row r="944" spans="1:30" x14ac:dyDescent="0.25">
      <c r="Z94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18"/>
  <sheetViews>
    <sheetView tabSelected="1" workbookViewId="0">
      <selection activeCell="M7" sqref="M7"/>
    </sheetView>
  </sheetViews>
  <sheetFormatPr defaultRowHeight="15" x14ac:dyDescent="0.25"/>
  <cols>
    <col min="1" max="2" width="10.7109375" bestFit="1" customWidth="1"/>
    <col min="3" max="3" width="20.28515625" bestFit="1" customWidth="1"/>
    <col min="4" max="25" width="9.140625" bestFit="1" customWidth="1"/>
    <col min="28" max="28" width="10" bestFit="1" customWidth="1"/>
    <col min="52" max="52" width="9.5703125" bestFit="1" customWidth="1"/>
    <col min="62" max="62" width="22.7109375" customWidth="1"/>
    <col min="63" max="64" width="10.7109375" bestFit="1" customWidth="1"/>
  </cols>
  <sheetData>
    <row r="1" spans="1:67" x14ac:dyDescent="0.25">
      <c r="BK1" t="s">
        <v>28</v>
      </c>
      <c r="BL1" t="s">
        <v>29</v>
      </c>
      <c r="BM1" t="s">
        <v>14</v>
      </c>
    </row>
    <row r="2" spans="1:67" x14ac:dyDescent="0.25">
      <c r="A2" s="11" t="s">
        <v>27</v>
      </c>
      <c r="B2" t="s">
        <v>34</v>
      </c>
      <c r="H2" t="s">
        <v>36</v>
      </c>
      <c r="I2" t="s">
        <v>3</v>
      </c>
      <c r="J2" t="s">
        <v>2</v>
      </c>
      <c r="BI2">
        <v>1</v>
      </c>
      <c r="BJ2" t="s">
        <v>30</v>
      </c>
      <c r="BK2" s="3">
        <v>42522</v>
      </c>
      <c r="BL2" s="3">
        <v>44889</v>
      </c>
      <c r="BM2">
        <f>100/8</f>
        <v>12.5</v>
      </c>
      <c r="BN2">
        <f>MATCH(BK2,$A$1:$A$1618,1)</f>
        <v>16</v>
      </c>
      <c r="BO2">
        <f>MATCH(BL2,$A$1:$A$1618,1)</f>
        <v>1597</v>
      </c>
    </row>
    <row r="3" spans="1:67" x14ac:dyDescent="0.25">
      <c r="H3" s="1">
        <v>93000</v>
      </c>
      <c r="I3" s="1">
        <v>30</v>
      </c>
      <c r="J3" s="1" t="s">
        <v>7</v>
      </c>
      <c r="BI3">
        <v>2</v>
      </c>
      <c r="BJ3" t="s">
        <v>32</v>
      </c>
      <c r="BK3" s="3">
        <v>43507</v>
      </c>
      <c r="BL3" s="3">
        <v>44889</v>
      </c>
      <c r="BM3">
        <f>100/8</f>
        <v>12.5</v>
      </c>
      <c r="BN3">
        <f t="shared" ref="BN3:BO6" si="0">MATCH(BK3,$A$1:$A$1618,1)</f>
        <v>667</v>
      </c>
      <c r="BO3">
        <f t="shared" si="0"/>
        <v>1597</v>
      </c>
    </row>
    <row r="4" spans="1:67" x14ac:dyDescent="0.25">
      <c r="H4" s="1">
        <v>103000</v>
      </c>
      <c r="I4" s="1">
        <v>40</v>
      </c>
      <c r="J4" s="1" t="s">
        <v>25</v>
      </c>
      <c r="AB4" s="3"/>
      <c r="BI4">
        <v>3</v>
      </c>
      <c r="BJ4" t="s">
        <v>31</v>
      </c>
      <c r="BK4" s="3">
        <v>44207</v>
      </c>
      <c r="BL4" s="3">
        <v>44889</v>
      </c>
      <c r="BM4">
        <f>100/8</f>
        <v>12.5</v>
      </c>
      <c r="BN4">
        <f t="shared" si="0"/>
        <v>1137</v>
      </c>
      <c r="BO4">
        <f t="shared" si="0"/>
        <v>1597</v>
      </c>
    </row>
    <row r="5" spans="1:67" x14ac:dyDescent="0.25">
      <c r="A5" s="11" t="s">
        <v>17</v>
      </c>
      <c r="B5" s="3">
        <f>VLOOKUP(B2,$BJ$2:$BL$6,2,FALSE)</f>
        <v>44207</v>
      </c>
      <c r="C5" s="1">
        <f>-VLOOKUP(B5,$A$16:$AZ$4862,52,FALSE)</f>
        <v>-140.34798320186115</v>
      </c>
      <c r="H5" s="1">
        <v>113000</v>
      </c>
      <c r="I5" s="1">
        <v>30</v>
      </c>
      <c r="J5" s="1" t="s">
        <v>25</v>
      </c>
      <c r="AB5" s="3"/>
      <c r="BI5">
        <v>4</v>
      </c>
      <c r="BJ5" t="s">
        <v>33</v>
      </c>
      <c r="BK5" s="3">
        <v>43507</v>
      </c>
      <c r="BL5" s="3">
        <v>44889</v>
      </c>
      <c r="BM5">
        <f>100/16</f>
        <v>6.25</v>
      </c>
      <c r="BN5">
        <f t="shared" si="0"/>
        <v>667</v>
      </c>
      <c r="BO5">
        <f t="shared" si="0"/>
        <v>1597</v>
      </c>
    </row>
    <row r="6" spans="1:67" x14ac:dyDescent="0.25">
      <c r="A6" s="11" t="s">
        <v>18</v>
      </c>
      <c r="B6" s="3">
        <f>VLOOKUP(B2,$BJ$2:$BL$6,3,FALSE)</f>
        <v>44889</v>
      </c>
      <c r="C6" s="1">
        <f>VLOOKUP(B6,$A$16:$AZ$4862,52,FALSE)</f>
        <v>174.16219295728692</v>
      </c>
      <c r="H6" s="1">
        <v>123000</v>
      </c>
      <c r="I6" s="1">
        <v>40</v>
      </c>
      <c r="J6" s="1" t="s">
        <v>7</v>
      </c>
      <c r="AB6" s="3"/>
      <c r="BI6">
        <v>5</v>
      </c>
      <c r="BJ6" t="s">
        <v>34</v>
      </c>
      <c r="BK6" s="3">
        <v>44207</v>
      </c>
      <c r="BL6" s="3">
        <v>44889</v>
      </c>
      <c r="BM6">
        <f>100/24</f>
        <v>4.166666666666667</v>
      </c>
      <c r="BN6">
        <f t="shared" si="0"/>
        <v>1137</v>
      </c>
      <c r="BO6">
        <f t="shared" si="0"/>
        <v>1597</v>
      </c>
    </row>
    <row r="7" spans="1:67" x14ac:dyDescent="0.25">
      <c r="A7" s="11" t="s">
        <v>19</v>
      </c>
      <c r="C7" s="8">
        <f>XIRR(C5:C6,B5:B6)</f>
        <v>0.12246522307395935</v>
      </c>
      <c r="AB7" s="3"/>
    </row>
    <row r="8" spans="1:67" x14ac:dyDescent="0.25">
      <c r="A8" s="11" t="s">
        <v>20</v>
      </c>
      <c r="C8" s="9">
        <f ca="1">MIN(INDIRECT("BB"&amp;VLOOKUP(B2,$BJ$2:$BN$6,5,FALSE)):INDIRECT("BB"&amp;VLOOKUP(B2,$BJ$2:$BO$6,6,FALSE)))</f>
        <v>-3.1414532263839057E-2</v>
      </c>
      <c r="H8" t="s">
        <v>37</v>
      </c>
      <c r="AB8" s="3"/>
    </row>
    <row r="9" spans="1:67" x14ac:dyDescent="0.25">
      <c r="A9" s="11" t="s">
        <v>11</v>
      </c>
      <c r="C9" s="16">
        <f ca="1">ABS(C7/C8)</f>
        <v>3.8983621352506272</v>
      </c>
      <c r="H9" t="s">
        <v>38</v>
      </c>
      <c r="AB9" s="3"/>
    </row>
    <row r="10" spans="1:67" x14ac:dyDescent="0.25">
      <c r="A10" s="11" t="s">
        <v>35</v>
      </c>
      <c r="C10" s="14">
        <f ca="1">AVERAGE(INDIRECT("BB"&amp;VLOOKUP(B2,$BJ$2:$BN$6,5,FALSE)):BB1560)</f>
        <v>-8.2360894566325185E-3</v>
      </c>
      <c r="H10" t="s">
        <v>43</v>
      </c>
      <c r="AB10" s="3"/>
    </row>
    <row r="11" spans="1:67" x14ac:dyDescent="0.25">
      <c r="C11" s="15"/>
      <c r="AB11" s="3"/>
    </row>
    <row r="12" spans="1:67" x14ac:dyDescent="0.25">
      <c r="B12" s="10"/>
      <c r="C12" s="10">
        <f>IF($B$2="FN",100/8,IF($B$2="BNNF",0,IF($B$2="BNNFFN",100/12,0)))</f>
        <v>8.3333333333333339</v>
      </c>
      <c r="D12" s="10"/>
      <c r="E12" s="10">
        <f>C12</f>
        <v>8.3333333333333339</v>
      </c>
      <c r="F12" s="10">
        <f t="shared" ref="F12" si="1">E12</f>
        <v>8.3333333333333339</v>
      </c>
      <c r="G12" s="10"/>
      <c r="H12" s="10">
        <f>F12</f>
        <v>8.3333333333333339</v>
      </c>
      <c r="I12" s="10"/>
      <c r="J12" s="10"/>
      <c r="K12" s="10">
        <f>IF($B$2="BN",100/8,IF($B$2="BNNF",100/16,IF($B$2="BNNFFN",100/12,0)))</f>
        <v>8.3333333333333339</v>
      </c>
      <c r="L12" s="10"/>
      <c r="M12" s="10">
        <f>K12</f>
        <v>8.3333333333333339</v>
      </c>
      <c r="N12" s="10"/>
      <c r="O12" s="10">
        <f>M12</f>
        <v>8.3333333333333339</v>
      </c>
      <c r="P12" s="10"/>
      <c r="Q12" s="10">
        <f>O12</f>
        <v>8.3333333333333339</v>
      </c>
      <c r="R12" s="10"/>
      <c r="S12" s="10">
        <f>IF($B$2="NF",100/8,IF($B$2="BNNF",100/16,IF($B$2="BNNFFN",100/12,0)))</f>
        <v>8.3333333333333339</v>
      </c>
      <c r="T12" s="10"/>
      <c r="U12" s="10">
        <f>S12</f>
        <v>8.3333333333333339</v>
      </c>
      <c r="V12" s="10"/>
      <c r="W12" s="10">
        <f>U12</f>
        <v>8.3333333333333339</v>
      </c>
      <c r="X12" s="10"/>
      <c r="Y12" s="10">
        <f>W12</f>
        <v>8.3333333333333339</v>
      </c>
      <c r="AB12" s="3"/>
    </row>
    <row r="13" spans="1:67" x14ac:dyDescent="0.25">
      <c r="A13" t="s">
        <v>15</v>
      </c>
      <c r="B13" s="2" t="s">
        <v>31</v>
      </c>
      <c r="C13" s="2" t="s">
        <v>31</v>
      </c>
      <c r="D13" s="2" t="s">
        <v>31</v>
      </c>
      <c r="E13" s="2" t="s">
        <v>31</v>
      </c>
      <c r="F13" s="2" t="s">
        <v>31</v>
      </c>
      <c r="G13" s="2" t="s">
        <v>31</v>
      </c>
      <c r="H13" s="2" t="s">
        <v>31</v>
      </c>
      <c r="I13" s="2" t="s">
        <v>31</v>
      </c>
      <c r="J13" s="2" t="s">
        <v>30</v>
      </c>
      <c r="K13" s="2" t="s">
        <v>30</v>
      </c>
      <c r="L13" s="2" t="s">
        <v>30</v>
      </c>
      <c r="M13" s="2" t="s">
        <v>30</v>
      </c>
      <c r="N13" s="2" t="s">
        <v>30</v>
      </c>
      <c r="O13" s="2" t="s">
        <v>30</v>
      </c>
      <c r="P13" s="2" t="s">
        <v>30</v>
      </c>
      <c r="Q13" s="2" t="s">
        <v>30</v>
      </c>
      <c r="R13" s="2" t="s">
        <v>32</v>
      </c>
      <c r="S13" s="2" t="s">
        <v>32</v>
      </c>
      <c r="T13" s="2" t="s">
        <v>32</v>
      </c>
      <c r="U13" s="2" t="s">
        <v>32</v>
      </c>
      <c r="V13" s="2" t="s">
        <v>32</v>
      </c>
      <c r="W13" s="2" t="s">
        <v>32</v>
      </c>
      <c r="X13" s="2" t="s">
        <v>32</v>
      </c>
      <c r="Y13" s="2" t="s">
        <v>32</v>
      </c>
      <c r="AA13" s="2" t="s">
        <v>30</v>
      </c>
      <c r="AB13" s="2" t="s">
        <v>30</v>
      </c>
      <c r="AC13" s="2" t="s">
        <v>30</v>
      </c>
      <c r="AD13" s="2" t="s">
        <v>30</v>
      </c>
      <c r="AE13" s="2" t="s">
        <v>30</v>
      </c>
      <c r="AF13" s="2" t="s">
        <v>30</v>
      </c>
      <c r="AG13" s="2" t="s">
        <v>30</v>
      </c>
      <c r="AH13" s="2" t="s">
        <v>30</v>
      </c>
      <c r="AI13" s="2" t="s">
        <v>31</v>
      </c>
      <c r="AJ13" s="2" t="s">
        <v>31</v>
      </c>
      <c r="AK13" s="2" t="s">
        <v>31</v>
      </c>
      <c r="AL13" s="2" t="s">
        <v>31</v>
      </c>
      <c r="AM13" s="2" t="s">
        <v>31</v>
      </c>
      <c r="AN13" s="2" t="s">
        <v>31</v>
      </c>
      <c r="AO13" s="2" t="s">
        <v>31</v>
      </c>
      <c r="AP13" s="2" t="s">
        <v>31</v>
      </c>
      <c r="AQ13" s="2" t="s">
        <v>32</v>
      </c>
      <c r="AR13" s="2" t="s">
        <v>32</v>
      </c>
      <c r="AS13" s="2" t="s">
        <v>32</v>
      </c>
      <c r="AT13" s="2" t="s">
        <v>32</v>
      </c>
      <c r="AU13" s="2" t="s">
        <v>32</v>
      </c>
      <c r="AV13" s="2" t="s">
        <v>32</v>
      </c>
      <c r="AW13" s="2" t="s">
        <v>32</v>
      </c>
      <c r="AX13" s="2" t="s">
        <v>32</v>
      </c>
    </row>
    <row r="14" spans="1:67" x14ac:dyDescent="0.25">
      <c r="A14" t="s">
        <v>14</v>
      </c>
      <c r="B14" s="10">
        <f>100/24</f>
        <v>4.166666666666667</v>
      </c>
      <c r="C14" s="10">
        <f t="shared" ref="C14:Y14" si="2">100/24</f>
        <v>4.166666666666667</v>
      </c>
      <c r="D14" s="10">
        <f t="shared" si="2"/>
        <v>4.166666666666667</v>
      </c>
      <c r="E14" s="10">
        <f t="shared" si="2"/>
        <v>4.166666666666667</v>
      </c>
      <c r="F14" s="10">
        <f t="shared" si="2"/>
        <v>4.166666666666667</v>
      </c>
      <c r="G14" s="10">
        <f t="shared" si="2"/>
        <v>4.166666666666667</v>
      </c>
      <c r="H14" s="10">
        <f t="shared" si="2"/>
        <v>4.166666666666667</v>
      </c>
      <c r="I14" s="10">
        <f t="shared" si="2"/>
        <v>4.166666666666667</v>
      </c>
      <c r="J14" s="10">
        <f t="shared" si="2"/>
        <v>4.166666666666667</v>
      </c>
      <c r="K14" s="10">
        <f t="shared" si="2"/>
        <v>4.166666666666667</v>
      </c>
      <c r="L14" s="10">
        <f t="shared" si="2"/>
        <v>4.166666666666667</v>
      </c>
      <c r="M14" s="10">
        <f t="shared" si="2"/>
        <v>4.166666666666667</v>
      </c>
      <c r="N14" s="10">
        <f t="shared" si="2"/>
        <v>4.166666666666667</v>
      </c>
      <c r="O14" s="10">
        <f t="shared" si="2"/>
        <v>4.166666666666667</v>
      </c>
      <c r="P14" s="10">
        <f t="shared" si="2"/>
        <v>4.166666666666667</v>
      </c>
      <c r="Q14" s="10">
        <f t="shared" si="2"/>
        <v>4.166666666666667</v>
      </c>
      <c r="R14" s="10">
        <f t="shared" si="2"/>
        <v>4.166666666666667</v>
      </c>
      <c r="S14" s="10">
        <f t="shared" si="2"/>
        <v>4.166666666666667</v>
      </c>
      <c r="T14" s="10">
        <f t="shared" si="2"/>
        <v>4.166666666666667</v>
      </c>
      <c r="U14" s="10">
        <f t="shared" si="2"/>
        <v>4.166666666666667</v>
      </c>
      <c r="V14" s="10">
        <f t="shared" si="2"/>
        <v>4.166666666666667</v>
      </c>
      <c r="W14" s="10">
        <f t="shared" si="2"/>
        <v>4.166666666666667</v>
      </c>
      <c r="X14" s="10">
        <f t="shared" si="2"/>
        <v>4.166666666666667</v>
      </c>
      <c r="Y14" s="10">
        <f t="shared" si="2"/>
        <v>4.166666666666667</v>
      </c>
      <c r="Z14" s="17">
        <f>SUM(B14:Y14)</f>
        <v>100.00000000000003</v>
      </c>
      <c r="AA14" s="10">
        <f t="shared" ref="AA14:AH14" si="3">B14</f>
        <v>4.166666666666667</v>
      </c>
      <c r="AB14" s="10">
        <f t="shared" si="3"/>
        <v>4.166666666666667</v>
      </c>
      <c r="AC14" s="12">
        <f t="shared" si="3"/>
        <v>4.166666666666667</v>
      </c>
      <c r="AD14" s="12">
        <f t="shared" si="3"/>
        <v>4.166666666666667</v>
      </c>
      <c r="AE14" s="12">
        <f t="shared" si="3"/>
        <v>4.166666666666667</v>
      </c>
      <c r="AF14" s="12">
        <f t="shared" si="3"/>
        <v>4.166666666666667</v>
      </c>
      <c r="AG14" s="12">
        <f t="shared" si="3"/>
        <v>4.166666666666667</v>
      </c>
      <c r="AH14" s="12">
        <f t="shared" si="3"/>
        <v>4.166666666666667</v>
      </c>
      <c r="AI14" s="12">
        <f t="shared" ref="AI14:AO14" si="4">J14</f>
        <v>4.166666666666667</v>
      </c>
      <c r="AJ14" s="12">
        <f t="shared" si="4"/>
        <v>4.166666666666667</v>
      </c>
      <c r="AK14" s="12">
        <f t="shared" si="4"/>
        <v>4.166666666666667</v>
      </c>
      <c r="AL14" s="12">
        <f t="shared" si="4"/>
        <v>4.166666666666667</v>
      </c>
      <c r="AM14" s="12">
        <f t="shared" si="4"/>
        <v>4.166666666666667</v>
      </c>
      <c r="AN14" s="12">
        <f t="shared" si="4"/>
        <v>4.166666666666667</v>
      </c>
      <c r="AO14" s="12">
        <f t="shared" si="4"/>
        <v>4.166666666666667</v>
      </c>
      <c r="AP14" s="12">
        <f>Q14</f>
        <v>4.166666666666667</v>
      </c>
      <c r="AQ14" s="12">
        <f t="shared" ref="AQ14:AX14" si="5">R14</f>
        <v>4.166666666666667</v>
      </c>
      <c r="AR14" s="12">
        <f t="shared" si="5"/>
        <v>4.166666666666667</v>
      </c>
      <c r="AS14" s="12">
        <f t="shared" si="5"/>
        <v>4.166666666666667</v>
      </c>
      <c r="AT14" s="12">
        <f t="shared" si="5"/>
        <v>4.166666666666667</v>
      </c>
      <c r="AU14" s="12">
        <f t="shared" si="5"/>
        <v>4.166666666666667</v>
      </c>
      <c r="AV14" s="12">
        <f t="shared" si="5"/>
        <v>4.166666666666667</v>
      </c>
      <c r="AW14" s="12">
        <f t="shared" si="5"/>
        <v>4.166666666666667</v>
      </c>
      <c r="AX14" s="12">
        <f t="shared" si="5"/>
        <v>4.166666666666667</v>
      </c>
    </row>
    <row r="15" spans="1:67" x14ac:dyDescent="0.25">
      <c r="A15" s="2" t="s">
        <v>12</v>
      </c>
      <c r="B15" s="13">
        <v>1</v>
      </c>
      <c r="C15" s="13">
        <v>2</v>
      </c>
      <c r="D15" s="13">
        <v>3</v>
      </c>
      <c r="E15" s="13">
        <v>4</v>
      </c>
      <c r="F15" s="13">
        <v>5</v>
      </c>
      <c r="G15" s="13">
        <v>6</v>
      </c>
      <c r="H15" s="13">
        <v>7</v>
      </c>
      <c r="I15" s="13">
        <v>8</v>
      </c>
      <c r="J15" s="13">
        <f>I15+1</f>
        <v>9</v>
      </c>
      <c r="K15" s="13">
        <f t="shared" ref="K15:Y15" si="6">J15+1</f>
        <v>10</v>
      </c>
      <c r="L15" s="13">
        <f t="shared" si="6"/>
        <v>11</v>
      </c>
      <c r="M15" s="13">
        <f t="shared" si="6"/>
        <v>12</v>
      </c>
      <c r="N15" s="13">
        <f t="shared" si="6"/>
        <v>13</v>
      </c>
      <c r="O15" s="13">
        <f t="shared" si="6"/>
        <v>14</v>
      </c>
      <c r="P15" s="13">
        <f t="shared" si="6"/>
        <v>15</v>
      </c>
      <c r="Q15" s="13">
        <f t="shared" si="6"/>
        <v>16</v>
      </c>
      <c r="R15" s="13">
        <f t="shared" si="6"/>
        <v>17</v>
      </c>
      <c r="S15" s="13">
        <f t="shared" si="6"/>
        <v>18</v>
      </c>
      <c r="T15" s="13">
        <f t="shared" si="6"/>
        <v>19</v>
      </c>
      <c r="U15" s="13">
        <f t="shared" si="6"/>
        <v>20</v>
      </c>
      <c r="V15" s="13">
        <f t="shared" si="6"/>
        <v>21</v>
      </c>
      <c r="W15" s="13">
        <f t="shared" si="6"/>
        <v>22</v>
      </c>
      <c r="X15" s="13">
        <f t="shared" si="6"/>
        <v>23</v>
      </c>
      <c r="Y15" s="13">
        <f t="shared" si="6"/>
        <v>24</v>
      </c>
      <c r="AA15" s="2">
        <v>1</v>
      </c>
      <c r="AB15" s="2">
        <f>AA15+1</f>
        <v>2</v>
      </c>
      <c r="AC15" s="2">
        <f t="shared" ref="AC15:AH15" si="7">AB15+1</f>
        <v>3</v>
      </c>
      <c r="AD15" s="2">
        <f t="shared" si="7"/>
        <v>4</v>
      </c>
      <c r="AE15" s="2">
        <f t="shared" si="7"/>
        <v>5</v>
      </c>
      <c r="AF15" s="2">
        <f t="shared" si="7"/>
        <v>6</v>
      </c>
      <c r="AG15" s="2">
        <f t="shared" si="7"/>
        <v>7</v>
      </c>
      <c r="AH15" s="2">
        <f t="shared" si="7"/>
        <v>8</v>
      </c>
      <c r="AI15" s="2">
        <f t="shared" ref="AI15" si="8">AH15+1</f>
        <v>9</v>
      </c>
      <c r="AJ15" s="2">
        <f t="shared" ref="AJ15" si="9">AI15+1</f>
        <v>10</v>
      </c>
      <c r="AK15" s="2">
        <f t="shared" ref="AK15" si="10">AJ15+1</f>
        <v>11</v>
      </c>
      <c r="AL15" s="2">
        <f t="shared" ref="AL15" si="11">AK15+1</f>
        <v>12</v>
      </c>
      <c r="AM15" s="2">
        <f t="shared" ref="AM15" si="12">AL15+1</f>
        <v>13</v>
      </c>
      <c r="AN15" s="2">
        <f t="shared" ref="AN15" si="13">AM15+1</f>
        <v>14</v>
      </c>
      <c r="AO15" s="2">
        <f t="shared" ref="AO15:AP15" si="14">AN15+1</f>
        <v>15</v>
      </c>
      <c r="AP15" s="2">
        <f t="shared" si="14"/>
        <v>16</v>
      </c>
      <c r="AQ15" s="2">
        <f t="shared" ref="AQ15" si="15">AP15+1</f>
        <v>17</v>
      </c>
      <c r="AR15" s="2">
        <f t="shared" ref="AR15" si="16">AQ15+1</f>
        <v>18</v>
      </c>
      <c r="AS15" s="2">
        <f t="shared" ref="AS15" si="17">AR15+1</f>
        <v>19</v>
      </c>
      <c r="AT15" s="2">
        <f t="shared" ref="AT15" si="18">AS15+1</f>
        <v>20</v>
      </c>
      <c r="AU15" s="2">
        <f t="shared" ref="AU15" si="19">AT15+1</f>
        <v>21</v>
      </c>
      <c r="AV15" s="2">
        <f t="shared" ref="AV15" si="20">AU15+1</f>
        <v>22</v>
      </c>
      <c r="AW15" s="2">
        <f t="shared" ref="AW15" si="21">AV15+1</f>
        <v>23</v>
      </c>
      <c r="AX15" s="2">
        <f t="shared" ref="AX15" si="22">AW15+1</f>
        <v>24</v>
      </c>
      <c r="AZ15" t="s">
        <v>16</v>
      </c>
    </row>
    <row r="16" spans="1:67" x14ac:dyDescent="0.25">
      <c r="A16" s="3">
        <v>42522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AB16" s="3"/>
      <c r="AC16" s="3"/>
      <c r="AE16" s="3"/>
      <c r="AZ16">
        <v>100</v>
      </c>
    </row>
    <row r="17" spans="1:60" x14ac:dyDescent="0.25">
      <c r="A17" s="3">
        <v>42523</v>
      </c>
      <c r="B17">
        <f>IFERROR(VLOOKUP($A17,Finnifty!$A$14:$I$486,B$15+1,FALSE),All_curves!B16)</f>
        <v>0</v>
      </c>
      <c r="C17">
        <f>IFERROR(VLOOKUP($A17,Finnifty!$A$14:$I$486,C$15+1,FALSE),All_curves!C16)</f>
        <v>0</v>
      </c>
      <c r="D17">
        <f>IFERROR(VLOOKUP($A17,Finnifty!$A$14:$I$486,D$15+1,FALSE),All_curves!D16)</f>
        <v>0</v>
      </c>
      <c r="E17">
        <f>IFERROR(VLOOKUP($A17,Finnifty!$A$14:$I$486,E$15+1,FALSE),All_curves!E16)</f>
        <v>0</v>
      </c>
      <c r="F17">
        <f>IFERROR(VLOOKUP($A17,Finnifty!$A$14:$I$486,F$15+1,FALSE),All_curves!F16)</f>
        <v>0</v>
      </c>
      <c r="G17">
        <f>IFERROR(VLOOKUP($A17,Finnifty!$A$14:$I$486,G$15+1,FALSE),All_curves!G16)</f>
        <v>0</v>
      </c>
      <c r="H17">
        <f>IFERROR(VLOOKUP($A17,Finnifty!$A$14:$I$486,H$15+1,FALSE),All_curves!H16)</f>
        <v>0</v>
      </c>
      <c r="I17">
        <f>IFERROR(VLOOKUP($A17,Finnifty!$A$14:$I$486,I$15+1,FALSE),All_curves!I16)</f>
        <v>0</v>
      </c>
      <c r="J17">
        <f>IFERROR(VLOOKUP($A17,Banknifty!$A$14:$I$4860,2,FALSE),All_curves!J16)</f>
        <v>9995528</v>
      </c>
      <c r="K17">
        <f>IFERROR(VLOOKUP($A17,Banknifty!$A$14:$I$4860,3,FALSE),All_curves!K16)</f>
        <v>10151638</v>
      </c>
      <c r="L17">
        <f>IFERROR(VLOOKUP($A17,Banknifty!$A$14:$I$4860,4,FALSE),All_curves!L16)</f>
        <v>10086534</v>
      </c>
      <c r="M17">
        <f>IFERROR(VLOOKUP($A17,Banknifty!$A$14:$I$4860,5,FALSE),All_curves!M16)</f>
        <v>10087306</v>
      </c>
      <c r="N17">
        <f>IFERROR(VLOOKUP($A17,Banknifty!$A$14:$I$4860,6,FALSE),All_curves!N16)</f>
        <v>10016740</v>
      </c>
      <c r="O17">
        <f>IFERROR(VLOOKUP($A17,Banknifty!$A$14:$I$4860,7,FALSE),All_curves!O16)</f>
        <v>10018828</v>
      </c>
      <c r="P17">
        <f>IFERROR(VLOOKUP($A17,Banknifty!$A$14:$I$4860,8,FALSE),All_curves!P16)</f>
        <v>10018828</v>
      </c>
      <c r="Q17">
        <f>IFERROR(VLOOKUP($A17,Banknifty!$A$14:$I$4860,9,FALSE),All_curves!Q16)</f>
        <v>10004508</v>
      </c>
      <c r="R17">
        <f>IFERROR(VLOOKUP($A17,Nifty!$A$14:$I$4860,2,FALSE),All_curves!R16)</f>
        <v>0</v>
      </c>
      <c r="S17">
        <f>IFERROR(VLOOKUP($A17,Nifty!$A$14:$I$4860,3,FALSE),All_curves!S16)</f>
        <v>0</v>
      </c>
      <c r="T17">
        <f>IFERROR(VLOOKUP($A17,Nifty!$A$14:$I$4860,4,FALSE),All_curves!T16)</f>
        <v>0</v>
      </c>
      <c r="U17">
        <f>IFERROR(VLOOKUP($A17,Nifty!$A$14:$I$4860,5,FALSE),All_curves!U16)</f>
        <v>0</v>
      </c>
      <c r="V17">
        <f>IFERROR(VLOOKUP($A17,Nifty!$A$14:$I$4860,6,FALSE),All_curves!V16)</f>
        <v>0</v>
      </c>
      <c r="W17">
        <f>IFERROR(VLOOKUP($A17,Nifty!$A$14:$I$4860,7,FALSE),All_curves!W16)</f>
        <v>0</v>
      </c>
      <c r="X17">
        <f>IFERROR(VLOOKUP($A17,Nifty!$A$14:$I$4860,8,FALSE),All_curves!X16)</f>
        <v>0</v>
      </c>
      <c r="Y17">
        <f>IFERROR(VLOOKUP($A17,Nifty!$A$14:$I$4860,9,FALSE),All_curves!Y16)</f>
        <v>0</v>
      </c>
      <c r="AA17" s="5">
        <f>IFERROR(B17/B16-1,0)</f>
        <v>0</v>
      </c>
      <c r="AB17" s="5">
        <f t="shared" ref="AB17:AB80" si="23">IFERROR(C17/C16-1,0)</f>
        <v>0</v>
      </c>
      <c r="AC17" s="5">
        <f t="shared" ref="AC17:AC80" si="24">IFERROR(D17/D16-1,0)</f>
        <v>0</v>
      </c>
      <c r="AD17" s="5">
        <f t="shared" ref="AD17:AD80" si="25">IFERROR(E17/E16-1,0)</f>
        <v>0</v>
      </c>
      <c r="AE17" s="5">
        <f t="shared" ref="AE17:AE80" si="26">IFERROR(F17/F16-1,0)</f>
        <v>0</v>
      </c>
      <c r="AF17" s="5">
        <f t="shared" ref="AF17:AF80" si="27">IFERROR(G17/G16-1,0)</f>
        <v>0</v>
      </c>
      <c r="AG17" s="5">
        <f t="shared" ref="AG17:AG80" si="28">IFERROR(H17/H16-1,0)</f>
        <v>0</v>
      </c>
      <c r="AH17" s="5">
        <f t="shared" ref="AH17:AH80" si="29">IFERROR(I17/I16-1,0)</f>
        <v>0</v>
      </c>
      <c r="AI17" s="5">
        <f t="shared" ref="AI17:AI80" si="30">IFERROR(J17/J16-1,0)</f>
        <v>0</v>
      </c>
      <c r="AJ17" s="5">
        <f t="shared" ref="AJ17:AJ80" si="31">IFERROR(K17/K16-1,0)</f>
        <v>0</v>
      </c>
      <c r="AK17" s="5">
        <f t="shared" ref="AK17:AK80" si="32">IFERROR(L17/L16-1,0)</f>
        <v>0</v>
      </c>
      <c r="AL17" s="5">
        <f t="shared" ref="AL17:AL80" si="33">IFERROR(M17/M16-1,0)</f>
        <v>0</v>
      </c>
      <c r="AM17" s="5">
        <f t="shared" ref="AM17:AM80" si="34">IFERROR(N17/N16-1,0)</f>
        <v>0</v>
      </c>
      <c r="AN17" s="5">
        <f t="shared" ref="AN17:AN80" si="35">IFERROR(O17/O16-1,0)</f>
        <v>0</v>
      </c>
      <c r="AO17" s="5">
        <f t="shared" ref="AO17:AO80" si="36">IFERROR(P17/P16-1,0)</f>
        <v>0</v>
      </c>
      <c r="AP17" s="5">
        <f t="shared" ref="AP17:AP80" si="37">IFERROR(Q17/Q16-1,0)</f>
        <v>0</v>
      </c>
      <c r="AQ17" s="5">
        <f t="shared" ref="AQ17:AQ80" si="38">IFERROR(R17/R16-1,0)</f>
        <v>0</v>
      </c>
      <c r="AR17" s="5">
        <f t="shared" ref="AR17:AR80" si="39">IFERROR(S17/S16-1,0)</f>
        <v>0</v>
      </c>
      <c r="AS17" s="5">
        <f t="shared" ref="AS17:AS80" si="40">IFERROR(T17/T16-1,0)</f>
        <v>0</v>
      </c>
      <c r="AT17" s="5">
        <f t="shared" ref="AT17:AT80" si="41">IFERROR(U17/U16-1,0)</f>
        <v>0</v>
      </c>
      <c r="AU17" s="5">
        <f t="shared" ref="AU17:AU80" si="42">IFERROR(V17/V16-1,0)</f>
        <v>0</v>
      </c>
      <c r="AV17" s="5">
        <f t="shared" ref="AV17:AV80" si="43">IFERROR(W17/W16-1,0)</f>
        <v>0</v>
      </c>
      <c r="AW17" s="5">
        <f t="shared" ref="AW17:AW80" si="44">IFERROR(X17/X16-1,0)</f>
        <v>0</v>
      </c>
      <c r="AX17" s="5">
        <f t="shared" ref="AX17:AX80" si="45">IFERROR(Y17/Y16-1,0)</f>
        <v>0</v>
      </c>
      <c r="AZ17" s="7">
        <f>AZ16*(1+BA17)</f>
        <v>100</v>
      </c>
      <c r="BA17" s="4">
        <f t="shared" ref="BA17:BA80" si="46">(AA17*$AA$14%)+(AB17*$AB$14%)+(AC17*$AC$14%)+(AD17*$AD$14%)+(AE17*$AE$14%)+(AF17*$AF$14%)+(AG17*$AG$14%)+(AH17*$AH$14%)+(AI17*$AI$14%)+(AJ17*$AJ$14%)+(AK17*$AK$14%)+(AL17*$AL$14%)+(AM17*$AM$14%)+(AN17*$AN$14%)+(AO17*$AO$14%)+(AP17*$AP$14%)+(AQ17*$AQ$14%)+(AR17*$AR$14%)+(AS17*$AS$14%)+(AT17*$AT$14%)+(AU17*$AU$14%)+(AV17*$AV$14%)+(AW17*$AW$14%)+(AX17*$AX$14%)</f>
        <v>0</v>
      </c>
      <c r="BB17" s="5">
        <f>AZ17/MAX($AZ$16:AZ17)-1</f>
        <v>0</v>
      </c>
      <c r="BH17" s="3"/>
    </row>
    <row r="18" spans="1:60" x14ac:dyDescent="0.25">
      <c r="A18" s="3">
        <v>42524</v>
      </c>
      <c r="B18">
        <f>IFERROR(VLOOKUP($A18,Finnifty!$A$14:$I$486,B$15+1,FALSE),All_curves!B17)</f>
        <v>0</v>
      </c>
      <c r="C18">
        <f>IFERROR(VLOOKUP($A18,Finnifty!$A$14:$I$486,C$15+1,FALSE),All_curves!C17)</f>
        <v>0</v>
      </c>
      <c r="D18">
        <f>IFERROR(VLOOKUP($A18,Finnifty!$A$14:$I$486,D$15+1,FALSE),All_curves!D17)</f>
        <v>0</v>
      </c>
      <c r="E18">
        <f>IFERROR(VLOOKUP($A18,Finnifty!$A$14:$I$486,E$15+1,FALSE),All_curves!E17)</f>
        <v>0</v>
      </c>
      <c r="F18">
        <f>IFERROR(VLOOKUP($A18,Finnifty!$A$14:$I$486,F$15+1,FALSE),All_curves!F17)</f>
        <v>0</v>
      </c>
      <c r="G18">
        <f>IFERROR(VLOOKUP($A18,Finnifty!$A$14:$I$486,G$15+1,FALSE),All_curves!G17)</f>
        <v>0</v>
      </c>
      <c r="H18">
        <f>IFERROR(VLOOKUP($A18,Finnifty!$A$14:$I$486,H$15+1,FALSE),All_curves!H17)</f>
        <v>0</v>
      </c>
      <c r="I18">
        <f>IFERROR(VLOOKUP($A18,Finnifty!$A$14:$I$486,I$15+1,FALSE),All_curves!I17)</f>
        <v>0</v>
      </c>
      <c r="J18">
        <f>IFERROR(VLOOKUP($A18,Banknifty!$A$14:$I$4860,2,FALSE),All_curves!J17)</f>
        <v>9986663</v>
      </c>
      <c r="K18">
        <f>IFERROR(VLOOKUP($A18,Banknifty!$A$14:$I$4860,3,FALSE),All_curves!K17)</f>
        <v>10151638</v>
      </c>
      <c r="L18">
        <f>IFERROR(VLOOKUP($A18,Banknifty!$A$14:$I$4860,4,FALSE),All_curves!L17)</f>
        <v>10086534</v>
      </c>
      <c r="M18">
        <f>IFERROR(VLOOKUP($A18,Banknifty!$A$14:$I$4860,5,FALSE),All_curves!M17)</f>
        <v>10087306</v>
      </c>
      <c r="N18">
        <f>IFERROR(VLOOKUP($A18,Banknifty!$A$14:$I$4860,6,FALSE),All_curves!N17)</f>
        <v>10046358</v>
      </c>
      <c r="O18">
        <f>IFERROR(VLOOKUP($A18,Banknifty!$A$14:$I$4860,7,FALSE),All_curves!O17)</f>
        <v>10051822</v>
      </c>
      <c r="P18">
        <f>IFERROR(VLOOKUP($A18,Banknifty!$A$14:$I$4860,8,FALSE),All_curves!P17)</f>
        <v>10051822</v>
      </c>
      <c r="Q18">
        <f>IFERROR(VLOOKUP($A18,Banknifty!$A$14:$I$4860,9,FALSE),All_curves!Q17)</f>
        <v>10049342</v>
      </c>
      <c r="R18">
        <f>IFERROR(VLOOKUP($A18,Nifty!$A$14:$I$4860,2,FALSE),All_curves!R17)</f>
        <v>0</v>
      </c>
      <c r="S18">
        <f>IFERROR(VLOOKUP($A18,Nifty!$A$14:$I$4860,3,FALSE),All_curves!S17)</f>
        <v>0</v>
      </c>
      <c r="T18">
        <f>IFERROR(VLOOKUP($A18,Nifty!$A$14:$I$4860,4,FALSE),All_curves!T17)</f>
        <v>0</v>
      </c>
      <c r="U18">
        <f>IFERROR(VLOOKUP($A18,Nifty!$A$14:$I$4860,5,FALSE),All_curves!U17)</f>
        <v>0</v>
      </c>
      <c r="V18">
        <f>IFERROR(VLOOKUP($A18,Nifty!$A$14:$I$4860,6,FALSE),All_curves!V17)</f>
        <v>0</v>
      </c>
      <c r="W18">
        <f>IFERROR(VLOOKUP($A18,Nifty!$A$14:$I$4860,7,FALSE),All_curves!W17)</f>
        <v>0</v>
      </c>
      <c r="X18">
        <f>IFERROR(VLOOKUP($A18,Nifty!$A$14:$I$4860,8,FALSE),All_curves!X17)</f>
        <v>0</v>
      </c>
      <c r="Y18">
        <f>IFERROR(VLOOKUP($A18,Nifty!$A$14:$I$4860,9,FALSE),All_curves!Y17)</f>
        <v>0</v>
      </c>
      <c r="AA18" s="5">
        <f t="shared" ref="AA18:AA81" si="47">IFERROR(B18/B17-1,0)</f>
        <v>0</v>
      </c>
      <c r="AB18" s="5">
        <f t="shared" si="23"/>
        <v>0</v>
      </c>
      <c r="AC18" s="5">
        <f t="shared" si="24"/>
        <v>0</v>
      </c>
      <c r="AD18" s="5">
        <f t="shared" si="25"/>
        <v>0</v>
      </c>
      <c r="AE18" s="5">
        <f t="shared" si="26"/>
        <v>0</v>
      </c>
      <c r="AF18" s="5">
        <f t="shared" si="27"/>
        <v>0</v>
      </c>
      <c r="AG18" s="5">
        <f t="shared" si="28"/>
        <v>0</v>
      </c>
      <c r="AH18" s="5">
        <f t="shared" si="29"/>
        <v>0</v>
      </c>
      <c r="AI18" s="5">
        <f t="shared" si="30"/>
        <v>-8.8689662016849802E-4</v>
      </c>
      <c r="AJ18" s="5">
        <f t="shared" si="31"/>
        <v>0</v>
      </c>
      <c r="AK18" s="5">
        <f t="shared" si="32"/>
        <v>0</v>
      </c>
      <c r="AL18" s="5">
        <f t="shared" si="33"/>
        <v>0</v>
      </c>
      <c r="AM18" s="5">
        <f t="shared" si="34"/>
        <v>2.9568502327104174E-3</v>
      </c>
      <c r="AN18" s="5">
        <f t="shared" si="35"/>
        <v>3.2931995638612044E-3</v>
      </c>
      <c r="AO18" s="5">
        <f t="shared" si="36"/>
        <v>3.2931995638612044E-3</v>
      </c>
      <c r="AP18" s="5">
        <f t="shared" si="37"/>
        <v>4.4813797939888822E-3</v>
      </c>
      <c r="AQ18" s="5">
        <f t="shared" si="38"/>
        <v>0</v>
      </c>
      <c r="AR18" s="5">
        <f t="shared" si="39"/>
        <v>0</v>
      </c>
      <c r="AS18" s="5">
        <f t="shared" si="40"/>
        <v>0</v>
      </c>
      <c r="AT18" s="5">
        <f t="shared" si="41"/>
        <v>0</v>
      </c>
      <c r="AU18" s="5">
        <f t="shared" si="42"/>
        <v>0</v>
      </c>
      <c r="AV18" s="5">
        <f t="shared" si="43"/>
        <v>0</v>
      </c>
      <c r="AW18" s="5">
        <f t="shared" si="44"/>
        <v>0</v>
      </c>
      <c r="AX18" s="5">
        <f t="shared" si="45"/>
        <v>0</v>
      </c>
      <c r="AZ18" s="7">
        <f>AZ17*(1+BA18)</f>
        <v>100.05474055222605</v>
      </c>
      <c r="BA18" s="4">
        <f t="shared" si="46"/>
        <v>5.474055222605505E-4</v>
      </c>
      <c r="BB18" s="5">
        <f>AZ18/MAX($AZ$16:AZ18)-1</f>
        <v>0</v>
      </c>
      <c r="BH18" s="3"/>
    </row>
    <row r="19" spans="1:60" x14ac:dyDescent="0.25">
      <c r="A19" s="3">
        <v>42527</v>
      </c>
      <c r="B19">
        <f>IFERROR(VLOOKUP($A19,Finnifty!$A$14:$I$486,B$15+1,FALSE),All_curves!B18)</f>
        <v>0</v>
      </c>
      <c r="C19">
        <f>IFERROR(VLOOKUP($A19,Finnifty!$A$14:$I$486,C$15+1,FALSE),All_curves!C18)</f>
        <v>0</v>
      </c>
      <c r="D19">
        <f>IFERROR(VLOOKUP($A19,Finnifty!$A$14:$I$486,D$15+1,FALSE),All_curves!D18)</f>
        <v>0</v>
      </c>
      <c r="E19">
        <f>IFERROR(VLOOKUP($A19,Finnifty!$A$14:$I$486,E$15+1,FALSE),All_curves!E18)</f>
        <v>0</v>
      </c>
      <c r="F19">
        <f>IFERROR(VLOOKUP($A19,Finnifty!$A$14:$I$486,F$15+1,FALSE),All_curves!F18)</f>
        <v>0</v>
      </c>
      <c r="G19">
        <f>IFERROR(VLOOKUP($A19,Finnifty!$A$14:$I$486,G$15+1,FALSE),All_curves!G18)</f>
        <v>0</v>
      </c>
      <c r="H19">
        <f>IFERROR(VLOOKUP($A19,Finnifty!$A$14:$I$486,H$15+1,FALSE),All_curves!H18)</f>
        <v>0</v>
      </c>
      <c r="I19">
        <f>IFERROR(VLOOKUP($A19,Finnifty!$A$14:$I$486,I$15+1,FALSE),All_curves!I18)</f>
        <v>0</v>
      </c>
      <c r="J19">
        <f>IFERROR(VLOOKUP($A19,Banknifty!$A$14:$I$4860,2,FALSE),All_curves!J18)</f>
        <v>9982792</v>
      </c>
      <c r="K19">
        <f>IFERROR(VLOOKUP($A19,Banknifty!$A$14:$I$4860,3,FALSE),All_curves!K18)</f>
        <v>10151638</v>
      </c>
      <c r="L19">
        <f>IFERROR(VLOOKUP($A19,Banknifty!$A$14:$I$4860,4,FALSE),All_curves!L18)</f>
        <v>10086534</v>
      </c>
      <c r="M19">
        <f>IFERROR(VLOOKUP($A19,Banknifty!$A$14:$I$4860,5,FALSE),All_curves!M18)</f>
        <v>10087306</v>
      </c>
      <c r="N19">
        <f>IFERROR(VLOOKUP($A19,Banknifty!$A$14:$I$4860,6,FALSE),All_curves!N18)</f>
        <v>10042465</v>
      </c>
      <c r="O19">
        <f>IFERROR(VLOOKUP($A19,Banknifty!$A$14:$I$4860,7,FALSE),All_curves!O18)</f>
        <v>10051822</v>
      </c>
      <c r="P19">
        <f>IFERROR(VLOOKUP($A19,Banknifty!$A$14:$I$4860,8,FALSE),All_curves!P18)</f>
        <v>10051822</v>
      </c>
      <c r="Q19">
        <f>IFERROR(VLOOKUP($A19,Banknifty!$A$14:$I$4860,9,FALSE),All_curves!Q18)</f>
        <v>10049342</v>
      </c>
      <c r="R19">
        <f>IFERROR(VLOOKUP($A19,Nifty!$A$14:$I$4860,2,FALSE),All_curves!R18)</f>
        <v>0</v>
      </c>
      <c r="S19">
        <f>IFERROR(VLOOKUP($A19,Nifty!$A$14:$I$4860,3,FALSE),All_curves!S18)</f>
        <v>0</v>
      </c>
      <c r="T19">
        <f>IFERROR(VLOOKUP($A19,Nifty!$A$14:$I$4860,4,FALSE),All_curves!T18)</f>
        <v>0</v>
      </c>
      <c r="U19">
        <f>IFERROR(VLOOKUP($A19,Nifty!$A$14:$I$4860,5,FALSE),All_curves!U18)</f>
        <v>0</v>
      </c>
      <c r="V19">
        <f>IFERROR(VLOOKUP($A19,Nifty!$A$14:$I$4860,6,FALSE),All_curves!V18)</f>
        <v>0</v>
      </c>
      <c r="W19">
        <f>IFERROR(VLOOKUP($A19,Nifty!$A$14:$I$4860,7,FALSE),All_curves!W18)</f>
        <v>0</v>
      </c>
      <c r="X19">
        <f>IFERROR(VLOOKUP($A19,Nifty!$A$14:$I$4860,8,FALSE),All_curves!X18)</f>
        <v>0</v>
      </c>
      <c r="Y19">
        <f>IFERROR(VLOOKUP($A19,Nifty!$A$14:$I$4860,9,FALSE),All_curves!Y18)</f>
        <v>0</v>
      </c>
      <c r="AA19" s="5">
        <f t="shared" si="47"/>
        <v>0</v>
      </c>
      <c r="AB19" s="5">
        <f t="shared" si="23"/>
        <v>0</v>
      </c>
      <c r="AC19" s="5">
        <f t="shared" si="24"/>
        <v>0</v>
      </c>
      <c r="AD19" s="5">
        <f t="shared" si="25"/>
        <v>0</v>
      </c>
      <c r="AE19" s="5">
        <f t="shared" si="26"/>
        <v>0</v>
      </c>
      <c r="AF19" s="5">
        <f t="shared" si="27"/>
        <v>0</v>
      </c>
      <c r="AG19" s="5">
        <f t="shared" si="28"/>
        <v>0</v>
      </c>
      <c r="AH19" s="5">
        <f t="shared" si="29"/>
        <v>0</v>
      </c>
      <c r="AI19" s="5">
        <f t="shared" si="30"/>
        <v>-3.8761696474587382E-4</v>
      </c>
      <c r="AJ19" s="5">
        <f t="shared" si="31"/>
        <v>0</v>
      </c>
      <c r="AK19" s="5">
        <f t="shared" si="32"/>
        <v>0</v>
      </c>
      <c r="AL19" s="5">
        <f t="shared" si="33"/>
        <v>0</v>
      </c>
      <c r="AM19" s="5">
        <f t="shared" si="34"/>
        <v>-3.8750361076123063E-4</v>
      </c>
      <c r="AN19" s="5">
        <f t="shared" si="35"/>
        <v>0</v>
      </c>
      <c r="AO19" s="5">
        <f t="shared" si="36"/>
        <v>0</v>
      </c>
      <c r="AP19" s="5">
        <f t="shared" si="37"/>
        <v>0</v>
      </c>
      <c r="AQ19" s="5">
        <f t="shared" si="38"/>
        <v>0</v>
      </c>
      <c r="AR19" s="5">
        <f t="shared" si="39"/>
        <v>0</v>
      </c>
      <c r="AS19" s="5">
        <f t="shared" si="40"/>
        <v>0</v>
      </c>
      <c r="AT19" s="5">
        <f t="shared" si="41"/>
        <v>0</v>
      </c>
      <c r="AU19" s="5">
        <f t="shared" si="42"/>
        <v>0</v>
      </c>
      <c r="AV19" s="5">
        <f t="shared" si="43"/>
        <v>0</v>
      </c>
      <c r="AW19" s="5">
        <f t="shared" si="44"/>
        <v>0</v>
      </c>
      <c r="AX19" s="5">
        <f t="shared" si="45"/>
        <v>0</v>
      </c>
      <c r="AZ19" s="7">
        <f>AZ18*(1+BA19)</f>
        <v>100.05150911522276</v>
      </c>
      <c r="BA19" s="4">
        <f t="shared" si="46"/>
        <v>-3.2296690646129361E-5</v>
      </c>
      <c r="BB19" s="5">
        <f>AZ19/MAX($AZ$16:AZ19)-1</f>
        <v>-3.2296690646083093E-5</v>
      </c>
      <c r="BH19" s="3"/>
    </row>
    <row r="20" spans="1:60" x14ac:dyDescent="0.25">
      <c r="A20" s="3">
        <v>42528</v>
      </c>
      <c r="B20">
        <f>IFERROR(VLOOKUP($A20,Finnifty!$A$14:$I$486,B$15+1,FALSE),All_curves!B19)</f>
        <v>0</v>
      </c>
      <c r="C20">
        <f>IFERROR(VLOOKUP($A20,Finnifty!$A$14:$I$486,C$15+1,FALSE),All_curves!C19)</f>
        <v>0</v>
      </c>
      <c r="D20">
        <f>IFERROR(VLOOKUP($A20,Finnifty!$A$14:$I$486,D$15+1,FALSE),All_curves!D19)</f>
        <v>0</v>
      </c>
      <c r="E20">
        <f>IFERROR(VLOOKUP($A20,Finnifty!$A$14:$I$486,E$15+1,FALSE),All_curves!E19)</f>
        <v>0</v>
      </c>
      <c r="F20">
        <f>IFERROR(VLOOKUP($A20,Finnifty!$A$14:$I$486,F$15+1,FALSE),All_curves!F19)</f>
        <v>0</v>
      </c>
      <c r="G20">
        <f>IFERROR(VLOOKUP($A20,Finnifty!$A$14:$I$486,G$15+1,FALSE),All_curves!G19)</f>
        <v>0</v>
      </c>
      <c r="H20">
        <f>IFERROR(VLOOKUP($A20,Finnifty!$A$14:$I$486,H$15+1,FALSE),All_curves!H19)</f>
        <v>0</v>
      </c>
      <c r="I20">
        <f>IFERROR(VLOOKUP($A20,Finnifty!$A$14:$I$486,I$15+1,FALSE),All_curves!I19)</f>
        <v>0</v>
      </c>
      <c r="J20">
        <f>IFERROR(VLOOKUP($A20,Banknifty!$A$14:$I$4860,2,FALSE),All_curves!J19)</f>
        <v>9934985</v>
      </c>
      <c r="K20">
        <f>IFERROR(VLOOKUP($A20,Banknifty!$A$14:$I$4860,3,FALSE),All_curves!K19)</f>
        <v>10126898</v>
      </c>
      <c r="L20">
        <f>IFERROR(VLOOKUP($A20,Banknifty!$A$14:$I$4860,4,FALSE),All_curves!L19)</f>
        <v>10086534</v>
      </c>
      <c r="M20">
        <f>IFERROR(VLOOKUP($A20,Banknifty!$A$14:$I$4860,5,FALSE),All_curves!M19)</f>
        <v>10087306</v>
      </c>
      <c r="N20">
        <f>IFERROR(VLOOKUP($A20,Banknifty!$A$14:$I$4860,6,FALSE),All_curves!N19)</f>
        <v>9994372</v>
      </c>
      <c r="O20">
        <f>IFERROR(VLOOKUP($A20,Banknifty!$A$14:$I$4860,7,FALSE),All_curves!O19)</f>
        <v>10027325</v>
      </c>
      <c r="P20">
        <f>IFERROR(VLOOKUP($A20,Banknifty!$A$14:$I$4860,8,FALSE),All_curves!P19)</f>
        <v>10027325</v>
      </c>
      <c r="Q20">
        <f>IFERROR(VLOOKUP($A20,Banknifty!$A$14:$I$4860,9,FALSE),All_curves!Q19)</f>
        <v>10049342</v>
      </c>
      <c r="R20">
        <f>IFERROR(VLOOKUP($A20,Nifty!$A$14:$I$4860,2,FALSE),All_curves!R19)</f>
        <v>0</v>
      </c>
      <c r="S20">
        <f>IFERROR(VLOOKUP($A20,Nifty!$A$14:$I$4860,3,FALSE),All_curves!S19)</f>
        <v>0</v>
      </c>
      <c r="T20">
        <f>IFERROR(VLOOKUP($A20,Nifty!$A$14:$I$4860,4,FALSE),All_curves!T19)</f>
        <v>0</v>
      </c>
      <c r="U20">
        <f>IFERROR(VLOOKUP($A20,Nifty!$A$14:$I$4860,5,FALSE),All_curves!U19)</f>
        <v>0</v>
      </c>
      <c r="V20">
        <f>IFERROR(VLOOKUP($A20,Nifty!$A$14:$I$4860,6,FALSE),All_curves!V19)</f>
        <v>0</v>
      </c>
      <c r="W20">
        <f>IFERROR(VLOOKUP($A20,Nifty!$A$14:$I$4860,7,FALSE),All_curves!W19)</f>
        <v>0</v>
      </c>
      <c r="X20">
        <f>IFERROR(VLOOKUP($A20,Nifty!$A$14:$I$4860,8,FALSE),All_curves!X19)</f>
        <v>0</v>
      </c>
      <c r="Y20">
        <f>IFERROR(VLOOKUP($A20,Nifty!$A$14:$I$4860,9,FALSE),All_curves!Y19)</f>
        <v>0</v>
      </c>
      <c r="AA20" s="5">
        <f t="shared" si="47"/>
        <v>0</v>
      </c>
      <c r="AB20" s="5">
        <f t="shared" si="23"/>
        <v>0</v>
      </c>
      <c r="AC20" s="5">
        <f t="shared" si="24"/>
        <v>0</v>
      </c>
      <c r="AD20" s="5">
        <f t="shared" si="25"/>
        <v>0</v>
      </c>
      <c r="AE20" s="5">
        <f t="shared" si="26"/>
        <v>0</v>
      </c>
      <c r="AF20" s="5">
        <f t="shared" si="27"/>
        <v>0</v>
      </c>
      <c r="AG20" s="5">
        <f t="shared" si="28"/>
        <v>0</v>
      </c>
      <c r="AH20" s="5">
        <f t="shared" si="29"/>
        <v>0</v>
      </c>
      <c r="AI20" s="5">
        <f t="shared" si="30"/>
        <v>-4.7889408093446661E-3</v>
      </c>
      <c r="AJ20" s="5">
        <f t="shared" si="31"/>
        <v>-2.4370451349821076E-3</v>
      </c>
      <c r="AK20" s="5">
        <f t="shared" si="32"/>
        <v>0</v>
      </c>
      <c r="AL20" s="5">
        <f t="shared" si="33"/>
        <v>0</v>
      </c>
      <c r="AM20" s="5">
        <f t="shared" si="34"/>
        <v>-4.7889636657931778E-3</v>
      </c>
      <c r="AN20" s="5">
        <f t="shared" si="35"/>
        <v>-2.4370706126710662E-3</v>
      </c>
      <c r="AO20" s="5">
        <f t="shared" si="36"/>
        <v>-2.4370706126710662E-3</v>
      </c>
      <c r="AP20" s="5">
        <f t="shared" si="37"/>
        <v>0</v>
      </c>
      <c r="AQ20" s="5">
        <f t="shared" si="38"/>
        <v>0</v>
      </c>
      <c r="AR20" s="5">
        <f t="shared" si="39"/>
        <v>0</v>
      </c>
      <c r="AS20" s="5">
        <f t="shared" si="40"/>
        <v>0</v>
      </c>
      <c r="AT20" s="5">
        <f t="shared" si="41"/>
        <v>0</v>
      </c>
      <c r="AU20" s="5">
        <f t="shared" si="42"/>
        <v>0</v>
      </c>
      <c r="AV20" s="5">
        <f t="shared" si="43"/>
        <v>0</v>
      </c>
      <c r="AW20" s="5">
        <f t="shared" si="44"/>
        <v>0</v>
      </c>
      <c r="AX20" s="5">
        <f t="shared" si="45"/>
        <v>0</v>
      </c>
      <c r="AZ20" s="7">
        <f>AZ19*(1+BA20)</f>
        <v>99.981101655819757</v>
      </c>
      <c r="BA20" s="4">
        <f t="shared" si="46"/>
        <v>-7.037121181442536E-4</v>
      </c>
      <c r="BB20" s="5">
        <f>AZ20/MAX($AZ$16:AZ20)-1</f>
        <v>-7.3598608121772102E-4</v>
      </c>
      <c r="BH20" s="3"/>
    </row>
    <row r="21" spans="1:60" x14ac:dyDescent="0.25">
      <c r="A21" s="3">
        <v>42529</v>
      </c>
      <c r="B21">
        <f>IFERROR(VLOOKUP($A21,Finnifty!$A$14:$I$486,B$15+1,FALSE),All_curves!B20)</f>
        <v>0</v>
      </c>
      <c r="C21">
        <f>IFERROR(VLOOKUP($A21,Finnifty!$A$14:$I$486,C$15+1,FALSE),All_curves!C20)</f>
        <v>0</v>
      </c>
      <c r="D21">
        <f>IFERROR(VLOOKUP($A21,Finnifty!$A$14:$I$486,D$15+1,FALSE),All_curves!D20)</f>
        <v>0</v>
      </c>
      <c r="E21">
        <f>IFERROR(VLOOKUP($A21,Finnifty!$A$14:$I$486,E$15+1,FALSE),All_curves!E20)</f>
        <v>0</v>
      </c>
      <c r="F21">
        <f>IFERROR(VLOOKUP($A21,Finnifty!$A$14:$I$486,F$15+1,FALSE),All_curves!F20)</f>
        <v>0</v>
      </c>
      <c r="G21">
        <f>IFERROR(VLOOKUP($A21,Finnifty!$A$14:$I$486,G$15+1,FALSE),All_curves!G20)</f>
        <v>0</v>
      </c>
      <c r="H21">
        <f>IFERROR(VLOOKUP($A21,Finnifty!$A$14:$I$486,H$15+1,FALSE),All_curves!H20)</f>
        <v>0</v>
      </c>
      <c r="I21">
        <f>IFERROR(VLOOKUP($A21,Finnifty!$A$14:$I$486,I$15+1,FALSE),All_curves!I20)</f>
        <v>0</v>
      </c>
      <c r="J21">
        <f>IFERROR(VLOOKUP($A21,Banknifty!$A$14:$I$4860,2,FALSE),All_curves!J20)</f>
        <v>9875447</v>
      </c>
      <c r="K21">
        <f>IFERROR(VLOOKUP($A21,Banknifty!$A$14:$I$4860,3,FALSE),All_curves!K20)</f>
        <v>10072922</v>
      </c>
      <c r="L21">
        <f>IFERROR(VLOOKUP($A21,Banknifty!$A$14:$I$4860,4,FALSE),All_curves!L20)</f>
        <v>10086534</v>
      </c>
      <c r="M21">
        <f>IFERROR(VLOOKUP($A21,Banknifty!$A$14:$I$4860,5,FALSE),All_curves!M20)</f>
        <v>10087306</v>
      </c>
      <c r="N21">
        <f>IFERROR(VLOOKUP($A21,Banknifty!$A$14:$I$4860,6,FALSE),All_curves!N20)</f>
        <v>9934478</v>
      </c>
      <c r="O21">
        <f>IFERROR(VLOOKUP($A21,Banknifty!$A$14:$I$4860,7,FALSE),All_curves!O20)</f>
        <v>9973880</v>
      </c>
      <c r="P21">
        <f>IFERROR(VLOOKUP($A21,Banknifty!$A$14:$I$4860,8,FALSE),All_curves!P20)</f>
        <v>9973880</v>
      </c>
      <c r="Q21">
        <f>IFERROR(VLOOKUP($A21,Banknifty!$A$14:$I$4860,9,FALSE),All_curves!Q20)</f>
        <v>10049342</v>
      </c>
      <c r="R21">
        <f>IFERROR(VLOOKUP($A21,Nifty!$A$14:$I$4860,2,FALSE),All_curves!R20)</f>
        <v>0</v>
      </c>
      <c r="S21">
        <f>IFERROR(VLOOKUP($A21,Nifty!$A$14:$I$4860,3,FALSE),All_curves!S20)</f>
        <v>0</v>
      </c>
      <c r="T21">
        <f>IFERROR(VLOOKUP($A21,Nifty!$A$14:$I$4860,4,FALSE),All_curves!T20)</f>
        <v>0</v>
      </c>
      <c r="U21">
        <f>IFERROR(VLOOKUP($A21,Nifty!$A$14:$I$4860,5,FALSE),All_curves!U20)</f>
        <v>0</v>
      </c>
      <c r="V21">
        <f>IFERROR(VLOOKUP($A21,Nifty!$A$14:$I$4860,6,FALSE),All_curves!V20)</f>
        <v>0</v>
      </c>
      <c r="W21">
        <f>IFERROR(VLOOKUP($A21,Nifty!$A$14:$I$4860,7,FALSE),All_curves!W20)</f>
        <v>0</v>
      </c>
      <c r="X21">
        <f>IFERROR(VLOOKUP($A21,Nifty!$A$14:$I$4860,8,FALSE),All_curves!X20)</f>
        <v>0</v>
      </c>
      <c r="Y21">
        <f>IFERROR(VLOOKUP($A21,Nifty!$A$14:$I$4860,9,FALSE),All_curves!Y20)</f>
        <v>0</v>
      </c>
      <c r="AA21" s="5">
        <f t="shared" si="47"/>
        <v>0</v>
      </c>
      <c r="AB21" s="5">
        <f t="shared" si="23"/>
        <v>0</v>
      </c>
      <c r="AC21" s="5">
        <f t="shared" si="24"/>
        <v>0</v>
      </c>
      <c r="AD21" s="5">
        <f t="shared" si="25"/>
        <v>0</v>
      </c>
      <c r="AE21" s="5">
        <f t="shared" si="26"/>
        <v>0</v>
      </c>
      <c r="AF21" s="5">
        <f t="shared" si="27"/>
        <v>0</v>
      </c>
      <c r="AG21" s="5">
        <f t="shared" si="28"/>
        <v>0</v>
      </c>
      <c r="AH21" s="5">
        <f t="shared" si="29"/>
        <v>0</v>
      </c>
      <c r="AI21" s="5">
        <f t="shared" si="30"/>
        <v>-5.9927619417643463E-3</v>
      </c>
      <c r="AJ21" s="5">
        <f t="shared" si="31"/>
        <v>-5.329963825052797E-3</v>
      </c>
      <c r="AK21" s="5">
        <f t="shared" si="32"/>
        <v>0</v>
      </c>
      <c r="AL21" s="5">
        <f t="shared" si="33"/>
        <v>0</v>
      </c>
      <c r="AM21" s="5">
        <f t="shared" si="34"/>
        <v>-5.9927727324938784E-3</v>
      </c>
      <c r="AN21" s="5">
        <f t="shared" si="35"/>
        <v>-5.3299359500166288E-3</v>
      </c>
      <c r="AO21" s="5">
        <f t="shared" si="36"/>
        <v>-5.3299359500166288E-3</v>
      </c>
      <c r="AP21" s="5">
        <f t="shared" si="37"/>
        <v>0</v>
      </c>
      <c r="AQ21" s="5">
        <f t="shared" si="38"/>
        <v>0</v>
      </c>
      <c r="AR21" s="5">
        <f t="shared" si="39"/>
        <v>0</v>
      </c>
      <c r="AS21" s="5">
        <f t="shared" si="40"/>
        <v>0</v>
      </c>
      <c r="AT21" s="5">
        <f t="shared" si="41"/>
        <v>0</v>
      </c>
      <c r="AU21" s="5">
        <f t="shared" si="42"/>
        <v>0</v>
      </c>
      <c r="AV21" s="5">
        <f t="shared" si="43"/>
        <v>0</v>
      </c>
      <c r="AW21" s="5">
        <f t="shared" si="44"/>
        <v>0</v>
      </c>
      <c r="AX21" s="5">
        <f t="shared" si="45"/>
        <v>0</v>
      </c>
      <c r="AZ21" s="7">
        <f t="shared" ref="AZ21:AZ84" si="48">AZ20*(1+BA21)</f>
        <v>99.864559641163254</v>
      </c>
      <c r="BA21" s="4">
        <f t="shared" si="46"/>
        <v>-1.1656404333060119E-3</v>
      </c>
      <c r="BB21" s="5">
        <f>AZ21/MAX($AZ$16:AZ21)-1</f>
        <v>-1.9007686193891482E-3</v>
      </c>
      <c r="BH21" s="3"/>
    </row>
    <row r="22" spans="1:60" x14ac:dyDescent="0.25">
      <c r="A22" s="3">
        <v>42530</v>
      </c>
      <c r="B22">
        <f>IFERROR(VLOOKUP($A22,Finnifty!$A$14:$I$486,B$15+1,FALSE),All_curves!B21)</f>
        <v>0</v>
      </c>
      <c r="C22">
        <f>IFERROR(VLOOKUP($A22,Finnifty!$A$14:$I$486,C$15+1,FALSE),All_curves!C21)</f>
        <v>0</v>
      </c>
      <c r="D22">
        <f>IFERROR(VLOOKUP($A22,Finnifty!$A$14:$I$486,D$15+1,FALSE),All_curves!D21)</f>
        <v>0</v>
      </c>
      <c r="E22">
        <f>IFERROR(VLOOKUP($A22,Finnifty!$A$14:$I$486,E$15+1,FALSE),All_curves!E21)</f>
        <v>0</v>
      </c>
      <c r="F22">
        <f>IFERROR(VLOOKUP($A22,Finnifty!$A$14:$I$486,F$15+1,FALSE),All_curves!F21)</f>
        <v>0</v>
      </c>
      <c r="G22">
        <f>IFERROR(VLOOKUP($A22,Finnifty!$A$14:$I$486,G$15+1,FALSE),All_curves!G21)</f>
        <v>0</v>
      </c>
      <c r="H22">
        <f>IFERROR(VLOOKUP($A22,Finnifty!$A$14:$I$486,H$15+1,FALSE),All_curves!H21)</f>
        <v>0</v>
      </c>
      <c r="I22">
        <f>IFERROR(VLOOKUP($A22,Finnifty!$A$14:$I$486,I$15+1,FALSE),All_curves!I21)</f>
        <v>0</v>
      </c>
      <c r="J22">
        <f>IFERROR(VLOOKUP($A22,Banknifty!$A$14:$I$4860,2,FALSE),All_curves!J21)</f>
        <v>9905495</v>
      </c>
      <c r="K22">
        <f>IFERROR(VLOOKUP($A22,Banknifty!$A$14:$I$4860,3,FALSE),All_curves!K21)</f>
        <v>10021333</v>
      </c>
      <c r="L22">
        <f>IFERROR(VLOOKUP($A22,Banknifty!$A$14:$I$4860,4,FALSE),All_curves!L21)</f>
        <v>10035851</v>
      </c>
      <c r="M22">
        <f>IFERROR(VLOOKUP($A22,Banknifty!$A$14:$I$4860,5,FALSE),All_curves!M21)</f>
        <v>10036416</v>
      </c>
      <c r="N22">
        <f>IFERROR(VLOOKUP($A22,Banknifty!$A$14:$I$4860,6,FALSE),All_curves!N21)</f>
        <v>9911028</v>
      </c>
      <c r="O22">
        <f>IFERROR(VLOOKUP($A22,Banknifty!$A$14:$I$4860,7,FALSE),All_curves!O21)</f>
        <v>9971648</v>
      </c>
      <c r="P22">
        <f>IFERROR(VLOOKUP($A22,Banknifty!$A$14:$I$4860,8,FALSE),All_curves!P21)</f>
        <v>9971648</v>
      </c>
      <c r="Q22">
        <f>IFERROR(VLOOKUP($A22,Banknifty!$A$14:$I$4860,9,FALSE),All_curves!Q21)</f>
        <v>10049342</v>
      </c>
      <c r="R22">
        <f>IFERROR(VLOOKUP($A22,Nifty!$A$14:$I$4860,2,FALSE),All_curves!R21)</f>
        <v>0</v>
      </c>
      <c r="S22">
        <f>IFERROR(VLOOKUP($A22,Nifty!$A$14:$I$4860,3,FALSE),All_curves!S21)</f>
        <v>0</v>
      </c>
      <c r="T22">
        <f>IFERROR(VLOOKUP($A22,Nifty!$A$14:$I$4860,4,FALSE),All_curves!T21)</f>
        <v>0</v>
      </c>
      <c r="U22">
        <f>IFERROR(VLOOKUP($A22,Nifty!$A$14:$I$4860,5,FALSE),All_curves!U21)</f>
        <v>0</v>
      </c>
      <c r="V22">
        <f>IFERROR(VLOOKUP($A22,Nifty!$A$14:$I$4860,6,FALSE),All_curves!V21)</f>
        <v>0</v>
      </c>
      <c r="W22">
        <f>IFERROR(VLOOKUP($A22,Nifty!$A$14:$I$4860,7,FALSE),All_curves!W21)</f>
        <v>0</v>
      </c>
      <c r="X22">
        <f>IFERROR(VLOOKUP($A22,Nifty!$A$14:$I$4860,8,FALSE),All_curves!X21)</f>
        <v>0</v>
      </c>
      <c r="Y22">
        <f>IFERROR(VLOOKUP($A22,Nifty!$A$14:$I$4860,9,FALSE),All_curves!Y21)</f>
        <v>0</v>
      </c>
      <c r="AA22" s="5">
        <f t="shared" si="47"/>
        <v>0</v>
      </c>
      <c r="AB22" s="5">
        <f t="shared" si="23"/>
        <v>0</v>
      </c>
      <c r="AC22" s="5">
        <f t="shared" si="24"/>
        <v>0</v>
      </c>
      <c r="AD22" s="5">
        <f t="shared" si="25"/>
        <v>0</v>
      </c>
      <c r="AE22" s="5">
        <f t="shared" si="26"/>
        <v>0</v>
      </c>
      <c r="AF22" s="5">
        <f t="shared" si="27"/>
        <v>0</v>
      </c>
      <c r="AG22" s="5">
        <f t="shared" si="28"/>
        <v>0</v>
      </c>
      <c r="AH22" s="5">
        <f t="shared" si="29"/>
        <v>0</v>
      </c>
      <c r="AI22" s="5">
        <f t="shared" si="30"/>
        <v>3.0426977128226174E-3</v>
      </c>
      <c r="AJ22" s="5">
        <f t="shared" si="31"/>
        <v>-5.1215526140280243E-3</v>
      </c>
      <c r="AK22" s="5">
        <f t="shared" si="32"/>
        <v>-5.0248182378604955E-3</v>
      </c>
      <c r="AL22" s="5">
        <f t="shared" si="33"/>
        <v>-5.0449545200671464E-3</v>
      </c>
      <c r="AM22" s="5">
        <f t="shared" si="34"/>
        <v>-2.3604662469431936E-3</v>
      </c>
      <c r="AN22" s="5">
        <f t="shared" si="35"/>
        <v>-2.2378452517979319E-4</v>
      </c>
      <c r="AO22" s="5">
        <f t="shared" si="36"/>
        <v>-2.2378452517979319E-4</v>
      </c>
      <c r="AP22" s="5">
        <f t="shared" si="37"/>
        <v>0</v>
      </c>
      <c r="AQ22" s="5">
        <f t="shared" si="38"/>
        <v>0</v>
      </c>
      <c r="AR22" s="5">
        <f t="shared" si="39"/>
        <v>0</v>
      </c>
      <c r="AS22" s="5">
        <f t="shared" si="40"/>
        <v>0</v>
      </c>
      <c r="AT22" s="5">
        <f t="shared" si="41"/>
        <v>0</v>
      </c>
      <c r="AU22" s="5">
        <f t="shared" si="42"/>
        <v>0</v>
      </c>
      <c r="AV22" s="5">
        <f t="shared" si="43"/>
        <v>0</v>
      </c>
      <c r="AW22" s="5">
        <f t="shared" si="44"/>
        <v>0</v>
      </c>
      <c r="AX22" s="5">
        <f t="shared" si="45"/>
        <v>0</v>
      </c>
      <c r="AZ22" s="7">
        <f t="shared" si="48"/>
        <v>99.802324617836348</v>
      </c>
      <c r="BA22" s="4">
        <f t="shared" si="46"/>
        <v>-6.2319428985149294E-4</v>
      </c>
      <c r="BB22" s="5">
        <f>AZ22/MAX($AZ$16:AZ22)-1</f>
        <v>-2.5227783610907162E-3</v>
      </c>
      <c r="BH22" s="3"/>
    </row>
    <row r="23" spans="1:60" x14ac:dyDescent="0.25">
      <c r="A23" s="3">
        <v>42531</v>
      </c>
      <c r="B23">
        <f>IFERROR(VLOOKUP($A23,Finnifty!$A$14:$I$486,B$15+1,FALSE),All_curves!B22)</f>
        <v>0</v>
      </c>
      <c r="C23">
        <f>IFERROR(VLOOKUP($A23,Finnifty!$A$14:$I$486,C$15+1,FALSE),All_curves!C22)</f>
        <v>0</v>
      </c>
      <c r="D23">
        <f>IFERROR(VLOOKUP($A23,Finnifty!$A$14:$I$486,D$15+1,FALSE),All_curves!D22)</f>
        <v>0</v>
      </c>
      <c r="E23">
        <f>IFERROR(VLOOKUP($A23,Finnifty!$A$14:$I$486,E$15+1,FALSE),All_curves!E22)</f>
        <v>0</v>
      </c>
      <c r="F23">
        <f>IFERROR(VLOOKUP($A23,Finnifty!$A$14:$I$486,F$15+1,FALSE),All_curves!F22)</f>
        <v>0</v>
      </c>
      <c r="G23">
        <f>IFERROR(VLOOKUP($A23,Finnifty!$A$14:$I$486,G$15+1,FALSE),All_curves!G22)</f>
        <v>0</v>
      </c>
      <c r="H23">
        <f>IFERROR(VLOOKUP($A23,Finnifty!$A$14:$I$486,H$15+1,FALSE),All_curves!H22)</f>
        <v>0</v>
      </c>
      <c r="I23">
        <f>IFERROR(VLOOKUP($A23,Finnifty!$A$14:$I$486,I$15+1,FALSE),All_curves!I22)</f>
        <v>0</v>
      </c>
      <c r="J23">
        <f>IFERROR(VLOOKUP($A23,Banknifty!$A$14:$I$4860,2,FALSE),All_curves!J22)</f>
        <v>9864819</v>
      </c>
      <c r="K23">
        <f>IFERROR(VLOOKUP($A23,Banknifty!$A$14:$I$4860,3,FALSE),All_curves!K22)</f>
        <v>9995914</v>
      </c>
      <c r="L23">
        <f>IFERROR(VLOOKUP($A23,Banknifty!$A$14:$I$4860,4,FALSE),All_curves!L22)</f>
        <v>10006762</v>
      </c>
      <c r="M23">
        <f>IFERROR(VLOOKUP($A23,Banknifty!$A$14:$I$4860,5,FALSE),All_curves!M22)</f>
        <v>10011115</v>
      </c>
      <c r="N23">
        <f>IFERROR(VLOOKUP($A23,Banknifty!$A$14:$I$4860,6,FALSE),All_curves!N22)</f>
        <v>9871706</v>
      </c>
      <c r="O23">
        <f>IFERROR(VLOOKUP($A23,Banknifty!$A$14:$I$4860,7,FALSE),All_curves!O22)</f>
        <v>9946355</v>
      </c>
      <c r="P23">
        <f>IFERROR(VLOOKUP($A23,Banknifty!$A$14:$I$4860,8,FALSE),All_curves!P22)</f>
        <v>9946355</v>
      </c>
      <c r="Q23">
        <f>IFERROR(VLOOKUP($A23,Banknifty!$A$14:$I$4860,9,FALSE),All_curves!Q22)</f>
        <v>10024008</v>
      </c>
      <c r="R23">
        <f>IFERROR(VLOOKUP($A23,Nifty!$A$14:$I$4860,2,FALSE),All_curves!R22)</f>
        <v>0</v>
      </c>
      <c r="S23">
        <f>IFERROR(VLOOKUP($A23,Nifty!$A$14:$I$4860,3,FALSE),All_curves!S22)</f>
        <v>0</v>
      </c>
      <c r="T23">
        <f>IFERROR(VLOOKUP($A23,Nifty!$A$14:$I$4860,4,FALSE),All_curves!T22)</f>
        <v>0</v>
      </c>
      <c r="U23">
        <f>IFERROR(VLOOKUP($A23,Nifty!$A$14:$I$4860,5,FALSE),All_curves!U22)</f>
        <v>0</v>
      </c>
      <c r="V23">
        <f>IFERROR(VLOOKUP($A23,Nifty!$A$14:$I$4860,6,FALSE),All_curves!V22)</f>
        <v>0</v>
      </c>
      <c r="W23">
        <f>IFERROR(VLOOKUP($A23,Nifty!$A$14:$I$4860,7,FALSE),All_curves!W22)</f>
        <v>0</v>
      </c>
      <c r="X23">
        <f>IFERROR(VLOOKUP($A23,Nifty!$A$14:$I$4860,8,FALSE),All_curves!X22)</f>
        <v>0</v>
      </c>
      <c r="Y23">
        <f>IFERROR(VLOOKUP($A23,Nifty!$A$14:$I$4860,9,FALSE),All_curves!Y22)</f>
        <v>0</v>
      </c>
      <c r="AA23" s="5">
        <f t="shared" si="47"/>
        <v>0</v>
      </c>
      <c r="AB23" s="5">
        <f t="shared" si="23"/>
        <v>0</v>
      </c>
      <c r="AC23" s="5">
        <f t="shared" si="24"/>
        <v>0</v>
      </c>
      <c r="AD23" s="5">
        <f t="shared" si="25"/>
        <v>0</v>
      </c>
      <c r="AE23" s="5">
        <f t="shared" si="26"/>
        <v>0</v>
      </c>
      <c r="AF23" s="5">
        <f t="shared" si="27"/>
        <v>0</v>
      </c>
      <c r="AG23" s="5">
        <f t="shared" si="28"/>
        <v>0</v>
      </c>
      <c r="AH23" s="5">
        <f t="shared" si="29"/>
        <v>0</v>
      </c>
      <c r="AI23" s="5">
        <f t="shared" si="30"/>
        <v>-4.1064076050717491E-3</v>
      </c>
      <c r="AJ23" s="5">
        <f t="shared" si="31"/>
        <v>-2.53648890821212E-3</v>
      </c>
      <c r="AK23" s="5">
        <f t="shared" si="32"/>
        <v>-2.898508556972379E-3</v>
      </c>
      <c r="AL23" s="5">
        <f t="shared" si="33"/>
        <v>-2.5209198183893111E-3</v>
      </c>
      <c r="AM23" s="5">
        <f t="shared" si="34"/>
        <v>-3.9674996377772054E-3</v>
      </c>
      <c r="AN23" s="5">
        <f t="shared" si="35"/>
        <v>-2.5364914605890965E-3</v>
      </c>
      <c r="AO23" s="5">
        <f t="shared" si="36"/>
        <v>-2.5364914605890965E-3</v>
      </c>
      <c r="AP23" s="5">
        <f t="shared" si="37"/>
        <v>-2.5209610738693433E-3</v>
      </c>
      <c r="AQ23" s="5">
        <f t="shared" si="38"/>
        <v>0</v>
      </c>
      <c r="AR23" s="5">
        <f t="shared" si="39"/>
        <v>0</v>
      </c>
      <c r="AS23" s="5">
        <f t="shared" si="40"/>
        <v>0</v>
      </c>
      <c r="AT23" s="5">
        <f t="shared" si="41"/>
        <v>0</v>
      </c>
      <c r="AU23" s="5">
        <f t="shared" si="42"/>
        <v>0</v>
      </c>
      <c r="AV23" s="5">
        <f t="shared" si="43"/>
        <v>0</v>
      </c>
      <c r="AW23" s="5">
        <f t="shared" si="44"/>
        <v>0</v>
      </c>
      <c r="AX23" s="5">
        <f t="shared" si="45"/>
        <v>0</v>
      </c>
      <c r="AZ23" s="7">
        <f t="shared" si="48"/>
        <v>99.704086825558164</v>
      </c>
      <c r="BA23" s="4">
        <f t="shared" si="46"/>
        <v>-9.8432368839459616E-4</v>
      </c>
      <c r="BB23" s="5">
        <f>AZ23/MAX($AZ$16:AZ23)-1</f>
        <v>-3.5046188189838956E-3</v>
      </c>
      <c r="BH23" s="3"/>
    </row>
    <row r="24" spans="1:60" x14ac:dyDescent="0.25">
      <c r="A24" s="3">
        <v>42534</v>
      </c>
      <c r="B24">
        <f>IFERROR(VLOOKUP($A24,Finnifty!$A$14:$I$486,B$15+1,FALSE),All_curves!B23)</f>
        <v>0</v>
      </c>
      <c r="C24">
        <f>IFERROR(VLOOKUP($A24,Finnifty!$A$14:$I$486,C$15+1,FALSE),All_curves!C23)</f>
        <v>0</v>
      </c>
      <c r="D24">
        <f>IFERROR(VLOOKUP($A24,Finnifty!$A$14:$I$486,D$15+1,FALSE),All_curves!D23)</f>
        <v>0</v>
      </c>
      <c r="E24">
        <f>IFERROR(VLOOKUP($A24,Finnifty!$A$14:$I$486,E$15+1,FALSE),All_curves!E23)</f>
        <v>0</v>
      </c>
      <c r="F24">
        <f>IFERROR(VLOOKUP($A24,Finnifty!$A$14:$I$486,F$15+1,FALSE),All_curves!F23)</f>
        <v>0</v>
      </c>
      <c r="G24">
        <f>IFERROR(VLOOKUP($A24,Finnifty!$A$14:$I$486,G$15+1,FALSE),All_curves!G23)</f>
        <v>0</v>
      </c>
      <c r="H24">
        <f>IFERROR(VLOOKUP($A24,Finnifty!$A$14:$I$486,H$15+1,FALSE),All_curves!H23)</f>
        <v>0</v>
      </c>
      <c r="I24">
        <f>IFERROR(VLOOKUP($A24,Finnifty!$A$14:$I$486,I$15+1,FALSE),All_curves!I23)</f>
        <v>0</v>
      </c>
      <c r="J24">
        <f>IFERROR(VLOOKUP($A24,Banknifty!$A$14:$I$4860,2,FALSE),All_curves!J23)</f>
        <v>9809940</v>
      </c>
      <c r="K24">
        <f>IFERROR(VLOOKUP($A24,Banknifty!$A$14:$I$4860,3,FALSE),All_curves!K23)</f>
        <v>9958038</v>
      </c>
      <c r="L24">
        <f>IFERROR(VLOOKUP($A24,Banknifty!$A$14:$I$4860,4,FALSE),All_curves!L23)</f>
        <v>9964862</v>
      </c>
      <c r="M24">
        <f>IFERROR(VLOOKUP($A24,Banknifty!$A$14:$I$4860,5,FALSE),All_curves!M23)</f>
        <v>9993798</v>
      </c>
      <c r="N24">
        <f>IFERROR(VLOOKUP($A24,Banknifty!$A$14:$I$4860,6,FALSE),All_curves!N23)</f>
        <v>9816789</v>
      </c>
      <c r="O24">
        <f>IFERROR(VLOOKUP($A24,Banknifty!$A$14:$I$4860,7,FALSE),All_curves!O23)</f>
        <v>9908666</v>
      </c>
      <c r="P24">
        <f>IFERROR(VLOOKUP($A24,Banknifty!$A$14:$I$4860,8,FALSE),All_curves!P23)</f>
        <v>9908666</v>
      </c>
      <c r="Q24">
        <f>IFERROR(VLOOKUP($A24,Banknifty!$A$14:$I$4860,9,FALSE),All_curves!Q23)</f>
        <v>10006668</v>
      </c>
      <c r="R24">
        <f>IFERROR(VLOOKUP($A24,Nifty!$A$14:$I$4860,2,FALSE),All_curves!R23)</f>
        <v>0</v>
      </c>
      <c r="S24">
        <f>IFERROR(VLOOKUP($A24,Nifty!$A$14:$I$4860,3,FALSE),All_curves!S23)</f>
        <v>0</v>
      </c>
      <c r="T24">
        <f>IFERROR(VLOOKUP($A24,Nifty!$A$14:$I$4860,4,FALSE),All_curves!T23)</f>
        <v>0</v>
      </c>
      <c r="U24">
        <f>IFERROR(VLOOKUP($A24,Nifty!$A$14:$I$4860,5,FALSE),All_curves!U23)</f>
        <v>0</v>
      </c>
      <c r="V24">
        <f>IFERROR(VLOOKUP($A24,Nifty!$A$14:$I$4860,6,FALSE),All_curves!V23)</f>
        <v>0</v>
      </c>
      <c r="W24">
        <f>IFERROR(VLOOKUP($A24,Nifty!$A$14:$I$4860,7,FALSE),All_curves!W23)</f>
        <v>0</v>
      </c>
      <c r="X24">
        <f>IFERROR(VLOOKUP($A24,Nifty!$A$14:$I$4860,8,FALSE),All_curves!X23)</f>
        <v>0</v>
      </c>
      <c r="Y24">
        <f>IFERROR(VLOOKUP($A24,Nifty!$A$14:$I$4860,9,FALSE),All_curves!Y23)</f>
        <v>0</v>
      </c>
      <c r="AA24" s="5">
        <f t="shared" si="47"/>
        <v>0</v>
      </c>
      <c r="AB24" s="5">
        <f t="shared" si="23"/>
        <v>0</v>
      </c>
      <c r="AC24" s="5">
        <f t="shared" si="24"/>
        <v>0</v>
      </c>
      <c r="AD24" s="5">
        <f t="shared" si="25"/>
        <v>0</v>
      </c>
      <c r="AE24" s="5">
        <f t="shared" si="26"/>
        <v>0</v>
      </c>
      <c r="AF24" s="5">
        <f t="shared" si="27"/>
        <v>0</v>
      </c>
      <c r="AG24" s="5">
        <f t="shared" si="28"/>
        <v>0</v>
      </c>
      <c r="AH24" s="5">
        <f t="shared" si="29"/>
        <v>0</v>
      </c>
      <c r="AI24" s="5">
        <f t="shared" si="30"/>
        <v>-5.5631025769453668E-3</v>
      </c>
      <c r="AJ24" s="5">
        <f t="shared" si="31"/>
        <v>-3.7891482459733172E-3</v>
      </c>
      <c r="AK24" s="5">
        <f t="shared" si="32"/>
        <v>-4.1871686365679839E-3</v>
      </c>
      <c r="AL24" s="5">
        <f t="shared" si="33"/>
        <v>-1.7297773524727056E-3</v>
      </c>
      <c r="AM24" s="5">
        <f t="shared" si="34"/>
        <v>-5.5630708613080282E-3</v>
      </c>
      <c r="AN24" s="5">
        <f t="shared" si="35"/>
        <v>-3.789227309903942E-3</v>
      </c>
      <c r="AO24" s="5">
        <f t="shared" si="36"/>
        <v>-3.789227309903942E-3</v>
      </c>
      <c r="AP24" s="5">
        <f t="shared" si="37"/>
        <v>-1.7298469833623153E-3</v>
      </c>
      <c r="AQ24" s="5">
        <f t="shared" si="38"/>
        <v>0</v>
      </c>
      <c r="AR24" s="5">
        <f t="shared" si="39"/>
        <v>0</v>
      </c>
      <c r="AS24" s="5">
        <f t="shared" si="40"/>
        <v>0</v>
      </c>
      <c r="AT24" s="5">
        <f t="shared" si="41"/>
        <v>0</v>
      </c>
      <c r="AU24" s="5">
        <f t="shared" si="42"/>
        <v>0</v>
      </c>
      <c r="AV24" s="5">
        <f t="shared" si="43"/>
        <v>0</v>
      </c>
      <c r="AW24" s="5">
        <f t="shared" si="44"/>
        <v>0</v>
      </c>
      <c r="AX24" s="5">
        <f t="shared" si="45"/>
        <v>0</v>
      </c>
      <c r="AZ24" s="7">
        <f t="shared" si="48"/>
        <v>99.578872744886937</v>
      </c>
      <c r="BA24" s="4">
        <f t="shared" si="46"/>
        <v>-1.2558570531849003E-3</v>
      </c>
      <c r="BB24" s="5">
        <f>AZ24/MAX($AZ$16:AZ24)-1</f>
        <v>-4.7560745719061881E-3</v>
      </c>
      <c r="BH24" s="3"/>
    </row>
    <row r="25" spans="1:60" x14ac:dyDescent="0.25">
      <c r="A25" s="3">
        <v>42535</v>
      </c>
      <c r="B25">
        <f>IFERROR(VLOOKUP($A25,Finnifty!$A$14:$I$486,B$15+1,FALSE),All_curves!B24)</f>
        <v>0</v>
      </c>
      <c r="C25">
        <f>IFERROR(VLOOKUP($A25,Finnifty!$A$14:$I$486,C$15+1,FALSE),All_curves!C24)</f>
        <v>0</v>
      </c>
      <c r="D25">
        <f>IFERROR(VLOOKUP($A25,Finnifty!$A$14:$I$486,D$15+1,FALSE),All_curves!D24)</f>
        <v>0</v>
      </c>
      <c r="E25">
        <f>IFERROR(VLOOKUP($A25,Finnifty!$A$14:$I$486,E$15+1,FALSE),All_curves!E24)</f>
        <v>0</v>
      </c>
      <c r="F25">
        <f>IFERROR(VLOOKUP($A25,Finnifty!$A$14:$I$486,F$15+1,FALSE),All_curves!F24)</f>
        <v>0</v>
      </c>
      <c r="G25">
        <f>IFERROR(VLOOKUP($A25,Finnifty!$A$14:$I$486,G$15+1,FALSE),All_curves!G24)</f>
        <v>0</v>
      </c>
      <c r="H25">
        <f>IFERROR(VLOOKUP($A25,Finnifty!$A$14:$I$486,H$15+1,FALSE),All_curves!H24)</f>
        <v>0</v>
      </c>
      <c r="I25">
        <f>IFERROR(VLOOKUP($A25,Finnifty!$A$14:$I$486,I$15+1,FALSE),All_curves!I24)</f>
        <v>0</v>
      </c>
      <c r="J25">
        <f>IFERROR(VLOOKUP($A25,Banknifty!$A$14:$I$4860,2,FALSE),All_curves!J24)</f>
        <v>9775747</v>
      </c>
      <c r="K25">
        <f>IFERROR(VLOOKUP($A25,Banknifty!$A$14:$I$4860,3,FALSE),All_curves!K24)</f>
        <v>9948635</v>
      </c>
      <c r="L25">
        <f>IFERROR(VLOOKUP($A25,Banknifty!$A$14:$I$4860,4,FALSE),All_curves!L24)</f>
        <v>9956077</v>
      </c>
      <c r="M25">
        <f>IFERROR(VLOOKUP($A25,Banknifty!$A$14:$I$4860,5,FALSE),All_curves!M24)</f>
        <v>9993798</v>
      </c>
      <c r="N25">
        <f>IFERROR(VLOOKUP($A25,Banknifty!$A$14:$I$4860,6,FALSE),All_curves!N24)</f>
        <v>9782573</v>
      </c>
      <c r="O25">
        <f>IFERROR(VLOOKUP($A25,Banknifty!$A$14:$I$4860,7,FALSE),All_curves!O24)</f>
        <v>9899310</v>
      </c>
      <c r="P25">
        <f>IFERROR(VLOOKUP($A25,Banknifty!$A$14:$I$4860,8,FALSE),All_curves!P24)</f>
        <v>9899310</v>
      </c>
      <c r="Q25">
        <f>IFERROR(VLOOKUP($A25,Banknifty!$A$14:$I$4860,9,FALSE),All_curves!Q24)</f>
        <v>10006668</v>
      </c>
      <c r="R25">
        <f>IFERROR(VLOOKUP($A25,Nifty!$A$14:$I$4860,2,FALSE),All_curves!R24)</f>
        <v>0</v>
      </c>
      <c r="S25">
        <f>IFERROR(VLOOKUP($A25,Nifty!$A$14:$I$4860,3,FALSE),All_curves!S24)</f>
        <v>0</v>
      </c>
      <c r="T25">
        <f>IFERROR(VLOOKUP($A25,Nifty!$A$14:$I$4860,4,FALSE),All_curves!T24)</f>
        <v>0</v>
      </c>
      <c r="U25">
        <f>IFERROR(VLOOKUP($A25,Nifty!$A$14:$I$4860,5,FALSE),All_curves!U24)</f>
        <v>0</v>
      </c>
      <c r="V25">
        <f>IFERROR(VLOOKUP($A25,Nifty!$A$14:$I$4860,6,FALSE),All_curves!V24)</f>
        <v>0</v>
      </c>
      <c r="W25">
        <f>IFERROR(VLOOKUP($A25,Nifty!$A$14:$I$4860,7,FALSE),All_curves!W24)</f>
        <v>0</v>
      </c>
      <c r="X25">
        <f>IFERROR(VLOOKUP($A25,Nifty!$A$14:$I$4860,8,FALSE),All_curves!X24)</f>
        <v>0</v>
      </c>
      <c r="Y25">
        <f>IFERROR(VLOOKUP($A25,Nifty!$A$14:$I$4860,9,FALSE),All_curves!Y24)</f>
        <v>0</v>
      </c>
      <c r="AA25" s="5">
        <f t="shared" si="47"/>
        <v>0</v>
      </c>
      <c r="AB25" s="5">
        <f t="shared" si="23"/>
        <v>0</v>
      </c>
      <c r="AC25" s="5">
        <f t="shared" si="24"/>
        <v>0</v>
      </c>
      <c r="AD25" s="5">
        <f t="shared" si="25"/>
        <v>0</v>
      </c>
      <c r="AE25" s="5">
        <f t="shared" si="26"/>
        <v>0</v>
      </c>
      <c r="AF25" s="5">
        <f t="shared" si="27"/>
        <v>0</v>
      </c>
      <c r="AG25" s="5">
        <f t="shared" si="28"/>
        <v>0</v>
      </c>
      <c r="AH25" s="5">
        <f t="shared" si="29"/>
        <v>0</v>
      </c>
      <c r="AI25" s="5">
        <f t="shared" si="30"/>
        <v>-3.4855462928417014E-3</v>
      </c>
      <c r="AJ25" s="5">
        <f t="shared" si="31"/>
        <v>-9.4426231351996126E-4</v>
      </c>
      <c r="AK25" s="5">
        <f t="shared" si="32"/>
        <v>-8.8159775820273456E-4</v>
      </c>
      <c r="AL25" s="5">
        <f t="shared" si="33"/>
        <v>0</v>
      </c>
      <c r="AM25" s="5">
        <f t="shared" si="34"/>
        <v>-3.4854574138244443E-3</v>
      </c>
      <c r="AN25" s="5">
        <f t="shared" si="35"/>
        <v>-9.442239752556203E-4</v>
      </c>
      <c r="AO25" s="5">
        <f t="shared" si="36"/>
        <v>-9.442239752556203E-4</v>
      </c>
      <c r="AP25" s="5">
        <f t="shared" si="37"/>
        <v>0</v>
      </c>
      <c r="AQ25" s="5">
        <f t="shared" si="38"/>
        <v>0</v>
      </c>
      <c r="AR25" s="5">
        <f t="shared" si="39"/>
        <v>0</v>
      </c>
      <c r="AS25" s="5">
        <f t="shared" si="40"/>
        <v>0</v>
      </c>
      <c r="AT25" s="5">
        <f t="shared" si="41"/>
        <v>0</v>
      </c>
      <c r="AU25" s="5">
        <f t="shared" si="42"/>
        <v>0</v>
      </c>
      <c r="AV25" s="5">
        <f t="shared" si="43"/>
        <v>0</v>
      </c>
      <c r="AW25" s="5">
        <f t="shared" si="44"/>
        <v>0</v>
      </c>
      <c r="AX25" s="5">
        <f t="shared" si="45"/>
        <v>0</v>
      </c>
      <c r="AZ25" s="7">
        <f t="shared" si="48"/>
        <v>99.534538107516454</v>
      </c>
      <c r="BA25" s="4">
        <f t="shared" si="46"/>
        <v>-4.4522132203750353E-4</v>
      </c>
      <c r="BB25" s="5">
        <f>AZ25/MAX($AZ$16:AZ25)-1</f>
        <v>-5.1991783881351061E-3</v>
      </c>
      <c r="BH25" s="3"/>
    </row>
    <row r="26" spans="1:60" x14ac:dyDescent="0.25">
      <c r="A26" s="3">
        <v>42536</v>
      </c>
      <c r="B26">
        <f>IFERROR(VLOOKUP($A26,Finnifty!$A$14:$I$486,B$15+1,FALSE),All_curves!B25)</f>
        <v>0</v>
      </c>
      <c r="C26">
        <f>IFERROR(VLOOKUP($A26,Finnifty!$A$14:$I$486,C$15+1,FALSE),All_curves!C25)</f>
        <v>0</v>
      </c>
      <c r="D26">
        <f>IFERROR(VLOOKUP($A26,Finnifty!$A$14:$I$486,D$15+1,FALSE),All_curves!D25)</f>
        <v>0</v>
      </c>
      <c r="E26">
        <f>IFERROR(VLOOKUP($A26,Finnifty!$A$14:$I$486,E$15+1,FALSE),All_curves!E25)</f>
        <v>0</v>
      </c>
      <c r="F26">
        <f>IFERROR(VLOOKUP($A26,Finnifty!$A$14:$I$486,F$15+1,FALSE),All_curves!F25)</f>
        <v>0</v>
      </c>
      <c r="G26">
        <f>IFERROR(VLOOKUP($A26,Finnifty!$A$14:$I$486,G$15+1,FALSE),All_curves!G25)</f>
        <v>0</v>
      </c>
      <c r="H26">
        <f>IFERROR(VLOOKUP($A26,Finnifty!$A$14:$I$486,H$15+1,FALSE),All_curves!H25)</f>
        <v>0</v>
      </c>
      <c r="I26">
        <f>IFERROR(VLOOKUP($A26,Finnifty!$A$14:$I$486,I$15+1,FALSE),All_curves!I25)</f>
        <v>0</v>
      </c>
      <c r="J26">
        <f>IFERROR(VLOOKUP($A26,Banknifty!$A$14:$I$4860,2,FALSE),All_curves!J25)</f>
        <v>9763260</v>
      </c>
      <c r="K26">
        <f>IFERROR(VLOOKUP($A26,Banknifty!$A$14:$I$4860,3,FALSE),All_curves!K25)</f>
        <v>10007285</v>
      </c>
      <c r="L26">
        <f>IFERROR(VLOOKUP($A26,Banknifty!$A$14:$I$4860,4,FALSE),All_curves!L25)</f>
        <v>9994658</v>
      </c>
      <c r="M26">
        <f>IFERROR(VLOOKUP($A26,Banknifty!$A$14:$I$4860,5,FALSE),All_curves!M25)</f>
        <v>10039975</v>
      </c>
      <c r="N26">
        <f>IFERROR(VLOOKUP($A26,Banknifty!$A$14:$I$4860,6,FALSE),All_curves!N25)</f>
        <v>9770077</v>
      </c>
      <c r="O26">
        <f>IFERROR(VLOOKUP($A26,Banknifty!$A$14:$I$4860,7,FALSE),All_curves!O25)</f>
        <v>9957669</v>
      </c>
      <c r="P26">
        <f>IFERROR(VLOOKUP($A26,Banknifty!$A$14:$I$4860,8,FALSE),All_curves!P25)</f>
        <v>9957669</v>
      </c>
      <c r="Q26">
        <f>IFERROR(VLOOKUP($A26,Banknifty!$A$14:$I$4860,9,FALSE),All_curves!Q25)</f>
        <v>10052906</v>
      </c>
      <c r="R26">
        <f>IFERROR(VLOOKUP($A26,Nifty!$A$14:$I$4860,2,FALSE),All_curves!R25)</f>
        <v>0</v>
      </c>
      <c r="S26">
        <f>IFERROR(VLOOKUP($A26,Nifty!$A$14:$I$4860,3,FALSE),All_curves!S25)</f>
        <v>0</v>
      </c>
      <c r="T26">
        <f>IFERROR(VLOOKUP($A26,Nifty!$A$14:$I$4860,4,FALSE),All_curves!T25)</f>
        <v>0</v>
      </c>
      <c r="U26">
        <f>IFERROR(VLOOKUP($A26,Nifty!$A$14:$I$4860,5,FALSE),All_curves!U25)</f>
        <v>0</v>
      </c>
      <c r="V26">
        <f>IFERROR(VLOOKUP($A26,Nifty!$A$14:$I$4860,6,FALSE),All_curves!V25)</f>
        <v>0</v>
      </c>
      <c r="W26">
        <f>IFERROR(VLOOKUP($A26,Nifty!$A$14:$I$4860,7,FALSE),All_curves!W25)</f>
        <v>0</v>
      </c>
      <c r="X26">
        <f>IFERROR(VLOOKUP($A26,Nifty!$A$14:$I$4860,8,FALSE),All_curves!X25)</f>
        <v>0</v>
      </c>
      <c r="Y26">
        <f>IFERROR(VLOOKUP($A26,Nifty!$A$14:$I$4860,9,FALSE),All_curves!Y25)</f>
        <v>0</v>
      </c>
      <c r="AA26" s="5">
        <f t="shared" si="47"/>
        <v>0</v>
      </c>
      <c r="AB26" s="5">
        <f t="shared" si="23"/>
        <v>0</v>
      </c>
      <c r="AC26" s="5">
        <f t="shared" si="24"/>
        <v>0</v>
      </c>
      <c r="AD26" s="5">
        <f t="shared" si="25"/>
        <v>0</v>
      </c>
      <c r="AE26" s="5">
        <f t="shared" si="26"/>
        <v>0</v>
      </c>
      <c r="AF26" s="5">
        <f t="shared" si="27"/>
        <v>0</v>
      </c>
      <c r="AG26" s="5">
        <f t="shared" si="28"/>
        <v>0</v>
      </c>
      <c r="AH26" s="5">
        <f t="shared" si="29"/>
        <v>0</v>
      </c>
      <c r="AI26" s="5">
        <f t="shared" si="30"/>
        <v>-1.277344841268957E-3</v>
      </c>
      <c r="AJ26" s="5">
        <f t="shared" si="31"/>
        <v>5.8952811114287851E-3</v>
      </c>
      <c r="AK26" s="5">
        <f t="shared" si="32"/>
        <v>3.8751206926181947E-3</v>
      </c>
      <c r="AL26" s="5">
        <f t="shared" si="33"/>
        <v>4.6205656748314894E-3</v>
      </c>
      <c r="AM26" s="5">
        <f t="shared" si="34"/>
        <v>-1.2773735498829986E-3</v>
      </c>
      <c r="AN26" s="5">
        <f t="shared" si="35"/>
        <v>5.895259366561989E-3</v>
      </c>
      <c r="AO26" s="5">
        <f t="shared" si="36"/>
        <v>5.895259366561989E-3</v>
      </c>
      <c r="AP26" s="5">
        <f t="shared" si="37"/>
        <v>4.6207189046343355E-3</v>
      </c>
      <c r="AQ26" s="5">
        <f t="shared" si="38"/>
        <v>0</v>
      </c>
      <c r="AR26" s="5">
        <f t="shared" si="39"/>
        <v>0</v>
      </c>
      <c r="AS26" s="5">
        <f t="shared" si="40"/>
        <v>0</v>
      </c>
      <c r="AT26" s="5">
        <f t="shared" si="41"/>
        <v>0</v>
      </c>
      <c r="AU26" s="5">
        <f t="shared" si="42"/>
        <v>0</v>
      </c>
      <c r="AV26" s="5">
        <f t="shared" si="43"/>
        <v>0</v>
      </c>
      <c r="AW26" s="5">
        <f t="shared" si="44"/>
        <v>0</v>
      </c>
      <c r="AX26" s="5">
        <f t="shared" si="45"/>
        <v>0</v>
      </c>
      <c r="AZ26" s="7">
        <f t="shared" si="48"/>
        <v>99.65168813017975</v>
      </c>
      <c r="BA26" s="4">
        <f t="shared" si="46"/>
        <v>1.1769786135618679E-3</v>
      </c>
      <c r="BB26" s="5">
        <f>AZ26/MAX($AZ$16:AZ26)-1</f>
        <v>-4.0283190963442683E-3</v>
      </c>
      <c r="BH26" s="3"/>
    </row>
    <row r="27" spans="1:60" x14ac:dyDescent="0.25">
      <c r="A27" s="3">
        <v>42537</v>
      </c>
      <c r="B27">
        <f>IFERROR(VLOOKUP($A27,Finnifty!$A$14:$I$486,B$15+1,FALSE),All_curves!B26)</f>
        <v>0</v>
      </c>
      <c r="C27">
        <f>IFERROR(VLOOKUP($A27,Finnifty!$A$14:$I$486,C$15+1,FALSE),All_curves!C26)</f>
        <v>0</v>
      </c>
      <c r="D27">
        <f>IFERROR(VLOOKUP($A27,Finnifty!$A$14:$I$486,D$15+1,FALSE),All_curves!D26)</f>
        <v>0</v>
      </c>
      <c r="E27">
        <f>IFERROR(VLOOKUP($A27,Finnifty!$A$14:$I$486,E$15+1,FALSE),All_curves!E26)</f>
        <v>0</v>
      </c>
      <c r="F27">
        <f>IFERROR(VLOOKUP($A27,Finnifty!$A$14:$I$486,F$15+1,FALSE),All_curves!F26)</f>
        <v>0</v>
      </c>
      <c r="G27">
        <f>IFERROR(VLOOKUP($A27,Finnifty!$A$14:$I$486,G$15+1,FALSE),All_curves!G26)</f>
        <v>0</v>
      </c>
      <c r="H27">
        <f>IFERROR(VLOOKUP($A27,Finnifty!$A$14:$I$486,H$15+1,FALSE),All_curves!H26)</f>
        <v>0</v>
      </c>
      <c r="I27">
        <f>IFERROR(VLOOKUP($A27,Finnifty!$A$14:$I$486,I$15+1,FALSE),All_curves!I26)</f>
        <v>0</v>
      </c>
      <c r="J27">
        <f>IFERROR(VLOOKUP($A27,Banknifty!$A$14:$I$4860,2,FALSE),All_curves!J26)</f>
        <v>9709228</v>
      </c>
      <c r="K27">
        <f>IFERROR(VLOOKUP($A27,Banknifty!$A$14:$I$4860,3,FALSE),All_curves!K26)</f>
        <v>9812882</v>
      </c>
      <c r="L27">
        <f>IFERROR(VLOOKUP($A27,Banknifty!$A$14:$I$4860,4,FALSE),All_curves!L26)</f>
        <v>9791801</v>
      </c>
      <c r="M27">
        <f>IFERROR(VLOOKUP($A27,Banknifty!$A$14:$I$4860,5,FALSE),All_curves!M26)</f>
        <v>9835430</v>
      </c>
      <c r="N27">
        <f>IFERROR(VLOOKUP($A27,Banknifty!$A$14:$I$4860,6,FALSE),All_curves!N26)</f>
        <v>9715957</v>
      </c>
      <c r="O27">
        <f>IFERROR(VLOOKUP($A27,Banknifty!$A$14:$I$4860,7,FALSE),All_curves!O26)</f>
        <v>9828059</v>
      </c>
      <c r="P27">
        <f>IFERROR(VLOOKUP($A27,Banknifty!$A$14:$I$4860,8,FALSE),All_curves!P26)</f>
        <v>9828059</v>
      </c>
      <c r="Q27">
        <f>IFERROR(VLOOKUP($A27,Banknifty!$A$14:$I$4860,9,FALSE),All_curves!Q26)</f>
        <v>9920578</v>
      </c>
      <c r="R27">
        <f>IFERROR(VLOOKUP($A27,Nifty!$A$14:$I$4860,2,FALSE),All_curves!R26)</f>
        <v>0</v>
      </c>
      <c r="S27">
        <f>IFERROR(VLOOKUP($A27,Nifty!$A$14:$I$4860,3,FALSE),All_curves!S26)</f>
        <v>0</v>
      </c>
      <c r="T27">
        <f>IFERROR(VLOOKUP($A27,Nifty!$A$14:$I$4860,4,FALSE),All_curves!T26)</f>
        <v>0</v>
      </c>
      <c r="U27">
        <f>IFERROR(VLOOKUP($A27,Nifty!$A$14:$I$4860,5,FALSE),All_curves!U26)</f>
        <v>0</v>
      </c>
      <c r="V27">
        <f>IFERROR(VLOOKUP($A27,Nifty!$A$14:$I$4860,6,FALSE),All_curves!V26)</f>
        <v>0</v>
      </c>
      <c r="W27">
        <f>IFERROR(VLOOKUP($A27,Nifty!$A$14:$I$4860,7,FALSE),All_curves!W26)</f>
        <v>0</v>
      </c>
      <c r="X27">
        <f>IFERROR(VLOOKUP($A27,Nifty!$A$14:$I$4860,8,FALSE),All_curves!X26)</f>
        <v>0</v>
      </c>
      <c r="Y27">
        <f>IFERROR(VLOOKUP($A27,Nifty!$A$14:$I$4860,9,FALSE),All_curves!Y26)</f>
        <v>0</v>
      </c>
      <c r="AA27" s="5">
        <f t="shared" si="47"/>
        <v>0</v>
      </c>
      <c r="AB27" s="5">
        <f t="shared" si="23"/>
        <v>0</v>
      </c>
      <c r="AC27" s="5">
        <f t="shared" si="24"/>
        <v>0</v>
      </c>
      <c r="AD27" s="5">
        <f t="shared" si="25"/>
        <v>0</v>
      </c>
      <c r="AE27" s="5">
        <f t="shared" si="26"/>
        <v>0</v>
      </c>
      <c r="AF27" s="5">
        <f t="shared" si="27"/>
        <v>0</v>
      </c>
      <c r="AG27" s="5">
        <f t="shared" si="28"/>
        <v>0</v>
      </c>
      <c r="AH27" s="5">
        <f t="shared" si="29"/>
        <v>0</v>
      </c>
      <c r="AI27" s="5">
        <f t="shared" si="30"/>
        <v>-5.534217054549373E-3</v>
      </c>
      <c r="AJ27" s="5">
        <f t="shared" si="31"/>
        <v>-1.9426148051144732E-2</v>
      </c>
      <c r="AK27" s="5">
        <f t="shared" si="32"/>
        <v>-2.0296542412956975E-2</v>
      </c>
      <c r="AL27" s="5">
        <f t="shared" si="33"/>
        <v>-2.0373058697855329E-2</v>
      </c>
      <c r="AM27" s="5">
        <f t="shared" si="34"/>
        <v>-5.5393626887485503E-3</v>
      </c>
      <c r="AN27" s="5">
        <f t="shared" si="35"/>
        <v>-1.3016098446333224E-2</v>
      </c>
      <c r="AO27" s="5">
        <f t="shared" si="36"/>
        <v>-1.3016098446333224E-2</v>
      </c>
      <c r="AP27" s="5">
        <f t="shared" si="37"/>
        <v>-1.3163158991042034E-2</v>
      </c>
      <c r="AQ27" s="5">
        <f t="shared" si="38"/>
        <v>0</v>
      </c>
      <c r="AR27" s="5">
        <f t="shared" si="39"/>
        <v>0</v>
      </c>
      <c r="AS27" s="5">
        <f t="shared" si="40"/>
        <v>0</v>
      </c>
      <c r="AT27" s="5">
        <f t="shared" si="41"/>
        <v>0</v>
      </c>
      <c r="AU27" s="5">
        <f t="shared" si="42"/>
        <v>0</v>
      </c>
      <c r="AV27" s="5">
        <f t="shared" si="43"/>
        <v>0</v>
      </c>
      <c r="AW27" s="5">
        <f t="shared" si="44"/>
        <v>0</v>
      </c>
      <c r="AX27" s="5">
        <f t="shared" si="45"/>
        <v>0</v>
      </c>
      <c r="AZ27" s="7">
        <f t="shared" si="48"/>
        <v>99.193436998964117</v>
      </c>
      <c r="BA27" s="4">
        <f t="shared" si="46"/>
        <v>-4.5985285328734773E-3</v>
      </c>
      <c r="BB27" s="5">
        <f>AZ27/MAX($AZ$16:AZ27)-1</f>
        <v>-8.6083232889135886E-3</v>
      </c>
      <c r="BH27" s="3"/>
    </row>
    <row r="28" spans="1:60" x14ac:dyDescent="0.25">
      <c r="A28" s="3">
        <v>42538</v>
      </c>
      <c r="B28">
        <f>IFERROR(VLOOKUP($A28,Finnifty!$A$14:$I$486,B$15+1,FALSE),All_curves!B27)</f>
        <v>0</v>
      </c>
      <c r="C28">
        <f>IFERROR(VLOOKUP($A28,Finnifty!$A$14:$I$486,C$15+1,FALSE),All_curves!C27)</f>
        <v>0</v>
      </c>
      <c r="D28">
        <f>IFERROR(VLOOKUP($A28,Finnifty!$A$14:$I$486,D$15+1,FALSE),All_curves!D27)</f>
        <v>0</v>
      </c>
      <c r="E28">
        <f>IFERROR(VLOOKUP($A28,Finnifty!$A$14:$I$486,E$15+1,FALSE),All_curves!E27)</f>
        <v>0</v>
      </c>
      <c r="F28">
        <f>IFERROR(VLOOKUP($A28,Finnifty!$A$14:$I$486,F$15+1,FALSE),All_curves!F27)</f>
        <v>0</v>
      </c>
      <c r="G28">
        <f>IFERROR(VLOOKUP($A28,Finnifty!$A$14:$I$486,G$15+1,FALSE),All_curves!G27)</f>
        <v>0</v>
      </c>
      <c r="H28">
        <f>IFERROR(VLOOKUP($A28,Finnifty!$A$14:$I$486,H$15+1,FALSE),All_curves!H27)</f>
        <v>0</v>
      </c>
      <c r="I28">
        <f>IFERROR(VLOOKUP($A28,Finnifty!$A$14:$I$486,I$15+1,FALSE),All_curves!I27)</f>
        <v>0</v>
      </c>
      <c r="J28">
        <f>IFERROR(VLOOKUP($A28,Banknifty!$A$14:$I$4860,2,FALSE),All_curves!J27)</f>
        <v>9696371</v>
      </c>
      <c r="K28">
        <f>IFERROR(VLOOKUP($A28,Banknifty!$A$14:$I$4860,3,FALSE),All_curves!K27)</f>
        <v>9801181</v>
      </c>
      <c r="L28">
        <f>IFERROR(VLOOKUP($A28,Banknifty!$A$14:$I$4860,4,FALSE),All_curves!L27)</f>
        <v>9791801</v>
      </c>
      <c r="M28">
        <f>IFERROR(VLOOKUP($A28,Banknifty!$A$14:$I$4860,5,FALSE),All_curves!M27)</f>
        <v>9822406</v>
      </c>
      <c r="N28">
        <f>IFERROR(VLOOKUP($A28,Banknifty!$A$14:$I$4860,6,FALSE),All_curves!N27)</f>
        <v>9668180</v>
      </c>
      <c r="O28">
        <f>IFERROR(VLOOKUP($A28,Banknifty!$A$14:$I$4860,7,FALSE),All_curves!O27)</f>
        <v>9777442</v>
      </c>
      <c r="P28">
        <f>IFERROR(VLOOKUP($A28,Banknifty!$A$14:$I$4860,8,FALSE),All_curves!P27)</f>
        <v>9777442</v>
      </c>
      <c r="Q28">
        <f>IFERROR(VLOOKUP($A28,Banknifty!$A$14:$I$4860,9,FALSE),All_curves!Q27)</f>
        <v>9891930</v>
      </c>
      <c r="R28">
        <f>IFERROR(VLOOKUP($A28,Nifty!$A$14:$I$4860,2,FALSE),All_curves!R27)</f>
        <v>0</v>
      </c>
      <c r="S28">
        <f>IFERROR(VLOOKUP($A28,Nifty!$A$14:$I$4860,3,FALSE),All_curves!S27)</f>
        <v>0</v>
      </c>
      <c r="T28">
        <f>IFERROR(VLOOKUP($A28,Nifty!$A$14:$I$4860,4,FALSE),All_curves!T27)</f>
        <v>0</v>
      </c>
      <c r="U28">
        <f>IFERROR(VLOOKUP($A28,Nifty!$A$14:$I$4860,5,FALSE),All_curves!U27)</f>
        <v>0</v>
      </c>
      <c r="V28">
        <f>IFERROR(VLOOKUP($A28,Nifty!$A$14:$I$4860,6,FALSE),All_curves!V27)</f>
        <v>0</v>
      </c>
      <c r="W28">
        <f>IFERROR(VLOOKUP($A28,Nifty!$A$14:$I$4860,7,FALSE),All_curves!W27)</f>
        <v>0</v>
      </c>
      <c r="X28">
        <f>IFERROR(VLOOKUP($A28,Nifty!$A$14:$I$4860,8,FALSE),All_curves!X27)</f>
        <v>0</v>
      </c>
      <c r="Y28">
        <f>IFERROR(VLOOKUP($A28,Nifty!$A$14:$I$4860,9,FALSE),All_curves!Y27)</f>
        <v>0</v>
      </c>
      <c r="AA28" s="5">
        <f t="shared" si="47"/>
        <v>0</v>
      </c>
      <c r="AB28" s="5">
        <f t="shared" si="23"/>
        <v>0</v>
      </c>
      <c r="AC28" s="5">
        <f t="shared" si="24"/>
        <v>0</v>
      </c>
      <c r="AD28" s="5">
        <f t="shared" si="25"/>
        <v>0</v>
      </c>
      <c r="AE28" s="5">
        <f t="shared" si="26"/>
        <v>0</v>
      </c>
      <c r="AF28" s="5">
        <f t="shared" si="27"/>
        <v>0</v>
      </c>
      <c r="AG28" s="5">
        <f t="shared" si="28"/>
        <v>0</v>
      </c>
      <c r="AH28" s="5">
        <f t="shared" si="29"/>
        <v>0</v>
      </c>
      <c r="AI28" s="5">
        <f t="shared" si="30"/>
        <v>-1.3242041488777945E-3</v>
      </c>
      <c r="AJ28" s="5">
        <f t="shared" si="31"/>
        <v>-1.1924121781959895E-3</v>
      </c>
      <c r="AK28" s="5">
        <f t="shared" si="32"/>
        <v>0</v>
      </c>
      <c r="AL28" s="5">
        <f t="shared" si="33"/>
        <v>-1.3241922315546661E-3</v>
      </c>
      <c r="AM28" s="5">
        <f t="shared" si="34"/>
        <v>-4.9173745828640092E-3</v>
      </c>
      <c r="AN28" s="5">
        <f t="shared" si="35"/>
        <v>-5.1502539819917592E-3</v>
      </c>
      <c r="AO28" s="5">
        <f t="shared" si="36"/>
        <v>-5.1502539819917592E-3</v>
      </c>
      <c r="AP28" s="5">
        <f t="shared" si="37"/>
        <v>-2.8877349686681208E-3</v>
      </c>
      <c r="AQ28" s="5">
        <f t="shared" si="38"/>
        <v>0</v>
      </c>
      <c r="AR28" s="5">
        <f t="shared" si="39"/>
        <v>0</v>
      </c>
      <c r="AS28" s="5">
        <f t="shared" si="40"/>
        <v>0</v>
      </c>
      <c r="AT28" s="5">
        <f t="shared" si="41"/>
        <v>0</v>
      </c>
      <c r="AU28" s="5">
        <f t="shared" si="42"/>
        <v>0</v>
      </c>
      <c r="AV28" s="5">
        <f t="shared" si="43"/>
        <v>0</v>
      </c>
      <c r="AW28" s="5">
        <f t="shared" si="44"/>
        <v>0</v>
      </c>
      <c r="AX28" s="5">
        <f t="shared" si="45"/>
        <v>0</v>
      </c>
      <c r="AZ28" s="7">
        <f t="shared" si="48"/>
        <v>99.10273110595837</v>
      </c>
      <c r="BA28" s="4">
        <f t="shared" si="46"/>
        <v>-9.1443441975600425E-4</v>
      </c>
      <c r="BB28" s="5">
        <f>AZ28/MAX($AZ$16:AZ28)-1</f>
        <v>-9.5148859615578063E-3</v>
      </c>
      <c r="BH28" s="3"/>
    </row>
    <row r="29" spans="1:60" x14ac:dyDescent="0.25">
      <c r="A29" s="3">
        <v>42541</v>
      </c>
      <c r="B29">
        <f>IFERROR(VLOOKUP($A29,Finnifty!$A$14:$I$486,B$15+1,FALSE),All_curves!B28)</f>
        <v>0</v>
      </c>
      <c r="C29">
        <f>IFERROR(VLOOKUP($A29,Finnifty!$A$14:$I$486,C$15+1,FALSE),All_curves!C28)</f>
        <v>0</v>
      </c>
      <c r="D29">
        <f>IFERROR(VLOOKUP($A29,Finnifty!$A$14:$I$486,D$15+1,FALSE),All_curves!D28)</f>
        <v>0</v>
      </c>
      <c r="E29">
        <f>IFERROR(VLOOKUP($A29,Finnifty!$A$14:$I$486,E$15+1,FALSE),All_curves!E28)</f>
        <v>0</v>
      </c>
      <c r="F29">
        <f>IFERROR(VLOOKUP($A29,Finnifty!$A$14:$I$486,F$15+1,FALSE),All_curves!F28)</f>
        <v>0</v>
      </c>
      <c r="G29">
        <f>IFERROR(VLOOKUP($A29,Finnifty!$A$14:$I$486,G$15+1,FALSE),All_curves!G28)</f>
        <v>0</v>
      </c>
      <c r="H29">
        <f>IFERROR(VLOOKUP($A29,Finnifty!$A$14:$I$486,H$15+1,FALSE),All_curves!H28)</f>
        <v>0</v>
      </c>
      <c r="I29">
        <f>IFERROR(VLOOKUP($A29,Finnifty!$A$14:$I$486,I$15+1,FALSE),All_curves!I28)</f>
        <v>0</v>
      </c>
      <c r="J29">
        <f>IFERROR(VLOOKUP($A29,Banknifty!$A$14:$I$4860,2,FALSE),All_curves!J28)</f>
        <v>9731055</v>
      </c>
      <c r="K29">
        <f>IFERROR(VLOOKUP($A29,Banknifty!$A$14:$I$4860,3,FALSE),All_curves!K28)</f>
        <v>9856156</v>
      </c>
      <c r="L29">
        <f>IFERROR(VLOOKUP($A29,Banknifty!$A$14:$I$4860,4,FALSE),All_curves!L28)</f>
        <v>9804504</v>
      </c>
      <c r="M29">
        <f>IFERROR(VLOOKUP($A29,Banknifty!$A$14:$I$4860,5,FALSE),All_curves!M28)</f>
        <v>9816923</v>
      </c>
      <c r="N29">
        <f>IFERROR(VLOOKUP($A29,Banknifty!$A$14:$I$4860,6,FALSE),All_curves!N28)</f>
        <v>9702762</v>
      </c>
      <c r="O29">
        <f>IFERROR(VLOOKUP($A29,Banknifty!$A$14:$I$4860,7,FALSE),All_curves!O28)</f>
        <v>9832284</v>
      </c>
      <c r="P29">
        <f>IFERROR(VLOOKUP($A29,Banknifty!$A$14:$I$4860,8,FALSE),All_curves!P28)</f>
        <v>9832284</v>
      </c>
      <c r="Q29">
        <f>IFERROR(VLOOKUP($A29,Banknifty!$A$14:$I$4860,9,FALSE),All_curves!Q28)</f>
        <v>9886408</v>
      </c>
      <c r="R29">
        <f>IFERROR(VLOOKUP($A29,Nifty!$A$14:$I$4860,2,FALSE),All_curves!R28)</f>
        <v>0</v>
      </c>
      <c r="S29">
        <f>IFERROR(VLOOKUP($A29,Nifty!$A$14:$I$4860,3,FALSE),All_curves!S28)</f>
        <v>0</v>
      </c>
      <c r="T29">
        <f>IFERROR(VLOOKUP($A29,Nifty!$A$14:$I$4860,4,FALSE),All_curves!T28)</f>
        <v>0</v>
      </c>
      <c r="U29">
        <f>IFERROR(VLOOKUP($A29,Nifty!$A$14:$I$4860,5,FALSE),All_curves!U28)</f>
        <v>0</v>
      </c>
      <c r="V29">
        <f>IFERROR(VLOOKUP($A29,Nifty!$A$14:$I$4860,6,FALSE),All_curves!V28)</f>
        <v>0</v>
      </c>
      <c r="W29">
        <f>IFERROR(VLOOKUP($A29,Nifty!$A$14:$I$4860,7,FALSE),All_curves!W28)</f>
        <v>0</v>
      </c>
      <c r="X29">
        <f>IFERROR(VLOOKUP($A29,Nifty!$A$14:$I$4860,8,FALSE),All_curves!X28)</f>
        <v>0</v>
      </c>
      <c r="Y29">
        <f>IFERROR(VLOOKUP($A29,Nifty!$A$14:$I$4860,9,FALSE),All_curves!Y28)</f>
        <v>0</v>
      </c>
      <c r="AA29" s="5">
        <f t="shared" si="47"/>
        <v>0</v>
      </c>
      <c r="AB29" s="5">
        <f t="shared" si="23"/>
        <v>0</v>
      </c>
      <c r="AC29" s="5">
        <f t="shared" si="24"/>
        <v>0</v>
      </c>
      <c r="AD29" s="5">
        <f t="shared" si="25"/>
        <v>0</v>
      </c>
      <c r="AE29" s="5">
        <f t="shared" si="26"/>
        <v>0</v>
      </c>
      <c r="AF29" s="5">
        <f t="shared" si="27"/>
        <v>0</v>
      </c>
      <c r="AG29" s="5">
        <f t="shared" si="28"/>
        <v>0</v>
      </c>
      <c r="AH29" s="5">
        <f t="shared" si="29"/>
        <v>0</v>
      </c>
      <c r="AI29" s="5">
        <f t="shared" si="30"/>
        <v>3.5770083467310254E-3</v>
      </c>
      <c r="AJ29" s="5">
        <f t="shared" si="31"/>
        <v>5.6090179336552026E-3</v>
      </c>
      <c r="AK29" s="5">
        <f t="shared" si="32"/>
        <v>1.2973098615871592E-3</v>
      </c>
      <c r="AL29" s="5">
        <f t="shared" si="33"/>
        <v>-5.5821353749785363E-4</v>
      </c>
      <c r="AM29" s="5">
        <f t="shared" si="34"/>
        <v>3.5768883078304281E-3</v>
      </c>
      <c r="AN29" s="5">
        <f t="shared" si="35"/>
        <v>5.6090335284013637E-3</v>
      </c>
      <c r="AO29" s="5">
        <f t="shared" si="36"/>
        <v>5.6090335284013637E-3</v>
      </c>
      <c r="AP29" s="5">
        <f t="shared" si="37"/>
        <v>-5.5823282210853975E-4</v>
      </c>
      <c r="AQ29" s="5">
        <f t="shared" si="38"/>
        <v>0</v>
      </c>
      <c r="AR29" s="5">
        <f t="shared" si="39"/>
        <v>0</v>
      </c>
      <c r="AS29" s="5">
        <f t="shared" si="40"/>
        <v>0</v>
      </c>
      <c r="AT29" s="5">
        <f t="shared" si="41"/>
        <v>0</v>
      </c>
      <c r="AU29" s="5">
        <f t="shared" si="42"/>
        <v>0</v>
      </c>
      <c r="AV29" s="5">
        <f t="shared" si="43"/>
        <v>0</v>
      </c>
      <c r="AW29" s="5">
        <f t="shared" si="44"/>
        <v>0</v>
      </c>
      <c r="AX29" s="5">
        <f t="shared" si="45"/>
        <v>0</v>
      </c>
      <c r="AZ29" s="7">
        <f t="shared" si="48"/>
        <v>99.202502141067825</v>
      </c>
      <c r="BA29" s="4">
        <f t="shared" si="46"/>
        <v>1.006743547791673E-3</v>
      </c>
      <c r="BB29" s="5">
        <f>AZ29/MAX($AZ$16:AZ29)-1</f>
        <v>-8.5177214638159082E-3</v>
      </c>
      <c r="BH29" s="3"/>
    </row>
    <row r="30" spans="1:60" x14ac:dyDescent="0.25">
      <c r="A30" s="3">
        <v>42542</v>
      </c>
      <c r="B30">
        <f>IFERROR(VLOOKUP($A30,Finnifty!$A$14:$I$486,B$15+1,FALSE),All_curves!B29)</f>
        <v>0</v>
      </c>
      <c r="C30">
        <f>IFERROR(VLOOKUP($A30,Finnifty!$A$14:$I$486,C$15+1,FALSE),All_curves!C29)</f>
        <v>0</v>
      </c>
      <c r="D30">
        <f>IFERROR(VLOOKUP($A30,Finnifty!$A$14:$I$486,D$15+1,FALSE),All_curves!D29)</f>
        <v>0</v>
      </c>
      <c r="E30">
        <f>IFERROR(VLOOKUP($A30,Finnifty!$A$14:$I$486,E$15+1,FALSE),All_curves!E29)</f>
        <v>0</v>
      </c>
      <c r="F30">
        <f>IFERROR(VLOOKUP($A30,Finnifty!$A$14:$I$486,F$15+1,FALSE),All_curves!F29)</f>
        <v>0</v>
      </c>
      <c r="G30">
        <f>IFERROR(VLOOKUP($A30,Finnifty!$A$14:$I$486,G$15+1,FALSE),All_curves!G29)</f>
        <v>0</v>
      </c>
      <c r="H30">
        <f>IFERROR(VLOOKUP($A30,Finnifty!$A$14:$I$486,H$15+1,FALSE),All_curves!H29)</f>
        <v>0</v>
      </c>
      <c r="I30">
        <f>IFERROR(VLOOKUP($A30,Finnifty!$A$14:$I$486,I$15+1,FALSE),All_curves!I29)</f>
        <v>0</v>
      </c>
      <c r="J30">
        <f>IFERROR(VLOOKUP($A30,Banknifty!$A$14:$I$4860,2,FALSE),All_curves!J29)</f>
        <v>9704111</v>
      </c>
      <c r="K30">
        <f>IFERROR(VLOOKUP($A30,Banknifty!$A$14:$I$4860,3,FALSE),All_curves!K29)</f>
        <v>9833086</v>
      </c>
      <c r="L30">
        <f>IFERROR(VLOOKUP($A30,Banknifty!$A$14:$I$4860,4,FALSE),All_curves!L29)</f>
        <v>9779982</v>
      </c>
      <c r="M30">
        <f>IFERROR(VLOOKUP($A30,Banknifty!$A$14:$I$4860,5,FALSE),All_curves!M29)</f>
        <v>9787893</v>
      </c>
      <c r="N30">
        <f>IFERROR(VLOOKUP($A30,Banknifty!$A$14:$I$4860,6,FALSE),All_curves!N29)</f>
        <v>9675897</v>
      </c>
      <c r="O30">
        <f>IFERROR(VLOOKUP($A30,Banknifty!$A$14:$I$4860,7,FALSE),All_curves!O29)</f>
        <v>9809270</v>
      </c>
      <c r="P30">
        <f>IFERROR(VLOOKUP($A30,Banknifty!$A$14:$I$4860,8,FALSE),All_curves!P29)</f>
        <v>9809270</v>
      </c>
      <c r="Q30">
        <f>IFERROR(VLOOKUP($A30,Banknifty!$A$14:$I$4860,9,FALSE),All_curves!Q29)</f>
        <v>9857173</v>
      </c>
      <c r="R30">
        <f>IFERROR(VLOOKUP($A30,Nifty!$A$14:$I$4860,2,FALSE),All_curves!R29)</f>
        <v>0</v>
      </c>
      <c r="S30">
        <f>IFERROR(VLOOKUP($A30,Nifty!$A$14:$I$4860,3,FALSE),All_curves!S29)</f>
        <v>0</v>
      </c>
      <c r="T30">
        <f>IFERROR(VLOOKUP($A30,Nifty!$A$14:$I$4860,4,FALSE),All_curves!T29)</f>
        <v>0</v>
      </c>
      <c r="U30">
        <f>IFERROR(VLOOKUP($A30,Nifty!$A$14:$I$4860,5,FALSE),All_curves!U29)</f>
        <v>0</v>
      </c>
      <c r="V30">
        <f>IFERROR(VLOOKUP($A30,Nifty!$A$14:$I$4860,6,FALSE),All_curves!V29)</f>
        <v>0</v>
      </c>
      <c r="W30">
        <f>IFERROR(VLOOKUP($A30,Nifty!$A$14:$I$4860,7,FALSE),All_curves!W29)</f>
        <v>0</v>
      </c>
      <c r="X30">
        <f>IFERROR(VLOOKUP($A30,Nifty!$A$14:$I$4860,8,FALSE),All_curves!X29)</f>
        <v>0</v>
      </c>
      <c r="Y30">
        <f>IFERROR(VLOOKUP($A30,Nifty!$A$14:$I$4860,9,FALSE),All_curves!Y29)</f>
        <v>0</v>
      </c>
      <c r="AA30" s="5">
        <f t="shared" si="47"/>
        <v>0</v>
      </c>
      <c r="AB30" s="5">
        <f t="shared" si="23"/>
        <v>0</v>
      </c>
      <c r="AC30" s="5">
        <f t="shared" si="24"/>
        <v>0</v>
      </c>
      <c r="AD30" s="5">
        <f t="shared" si="25"/>
        <v>0</v>
      </c>
      <c r="AE30" s="5">
        <f t="shared" si="26"/>
        <v>0</v>
      </c>
      <c r="AF30" s="5">
        <f t="shared" si="27"/>
        <v>0</v>
      </c>
      <c r="AG30" s="5">
        <f t="shared" si="28"/>
        <v>0</v>
      </c>
      <c r="AH30" s="5">
        <f t="shared" si="29"/>
        <v>0</v>
      </c>
      <c r="AI30" s="5">
        <f t="shared" si="30"/>
        <v>-2.7688673016440513E-3</v>
      </c>
      <c r="AJ30" s="5">
        <f t="shared" si="31"/>
        <v>-2.3406691209026942E-3</v>
      </c>
      <c r="AK30" s="5">
        <f t="shared" si="32"/>
        <v>-2.5010954149236042E-3</v>
      </c>
      <c r="AL30" s="5">
        <f t="shared" si="33"/>
        <v>-2.957138402735815E-3</v>
      </c>
      <c r="AM30" s="5">
        <f t="shared" si="34"/>
        <v>-2.7687992346920876E-3</v>
      </c>
      <c r="AN30" s="5">
        <f t="shared" si="35"/>
        <v>-2.3406565554859871E-3</v>
      </c>
      <c r="AO30" s="5">
        <f t="shared" si="36"/>
        <v>-2.3406565554859871E-3</v>
      </c>
      <c r="AP30" s="5">
        <f t="shared" si="37"/>
        <v>-2.9570901787585591E-3</v>
      </c>
      <c r="AQ30" s="5">
        <f t="shared" si="38"/>
        <v>0</v>
      </c>
      <c r="AR30" s="5">
        <f t="shared" si="39"/>
        <v>0</v>
      </c>
      <c r="AS30" s="5">
        <f t="shared" si="40"/>
        <v>0</v>
      </c>
      <c r="AT30" s="5">
        <f t="shared" si="41"/>
        <v>0</v>
      </c>
      <c r="AU30" s="5">
        <f t="shared" si="42"/>
        <v>0</v>
      </c>
      <c r="AV30" s="5">
        <f t="shared" si="43"/>
        <v>0</v>
      </c>
      <c r="AW30" s="5">
        <f t="shared" si="44"/>
        <v>0</v>
      </c>
      <c r="AX30" s="5">
        <f t="shared" si="45"/>
        <v>0</v>
      </c>
      <c r="AZ30" s="7">
        <f t="shared" si="48"/>
        <v>99.115803400209828</v>
      </c>
      <c r="BA30" s="4">
        <f t="shared" si="46"/>
        <v>-8.7395719852619946E-4</v>
      </c>
      <c r="BB30" s="5">
        <f>AZ30/MAX($AZ$16:AZ30)-1</f>
        <v>-9.3842345383537973E-3</v>
      </c>
      <c r="BH30" s="3"/>
    </row>
    <row r="31" spans="1:60" x14ac:dyDescent="0.25">
      <c r="A31" s="3">
        <v>42543</v>
      </c>
      <c r="B31">
        <f>IFERROR(VLOOKUP($A31,Finnifty!$A$14:$I$486,B$15+1,FALSE),All_curves!B30)</f>
        <v>0</v>
      </c>
      <c r="C31">
        <f>IFERROR(VLOOKUP($A31,Finnifty!$A$14:$I$486,C$15+1,FALSE),All_curves!C30)</f>
        <v>0</v>
      </c>
      <c r="D31">
        <f>IFERROR(VLOOKUP($A31,Finnifty!$A$14:$I$486,D$15+1,FALSE),All_curves!D30)</f>
        <v>0</v>
      </c>
      <c r="E31">
        <f>IFERROR(VLOOKUP($A31,Finnifty!$A$14:$I$486,E$15+1,FALSE),All_curves!E30)</f>
        <v>0</v>
      </c>
      <c r="F31">
        <f>IFERROR(VLOOKUP($A31,Finnifty!$A$14:$I$486,F$15+1,FALSE),All_curves!F30)</f>
        <v>0</v>
      </c>
      <c r="G31">
        <f>IFERROR(VLOOKUP($A31,Finnifty!$A$14:$I$486,G$15+1,FALSE),All_curves!G30)</f>
        <v>0</v>
      </c>
      <c r="H31">
        <f>IFERROR(VLOOKUP($A31,Finnifty!$A$14:$I$486,H$15+1,FALSE),All_curves!H30)</f>
        <v>0</v>
      </c>
      <c r="I31">
        <f>IFERROR(VLOOKUP($A31,Finnifty!$A$14:$I$486,I$15+1,FALSE),All_curves!I30)</f>
        <v>0</v>
      </c>
      <c r="J31">
        <f>IFERROR(VLOOKUP($A31,Banknifty!$A$14:$I$4860,2,FALSE),All_curves!J30)</f>
        <v>9628631</v>
      </c>
      <c r="K31">
        <f>IFERROR(VLOOKUP($A31,Banknifty!$A$14:$I$4860,3,FALSE),All_curves!K30)</f>
        <v>9777595</v>
      </c>
      <c r="L31">
        <f>IFERROR(VLOOKUP($A31,Banknifty!$A$14:$I$4860,4,FALSE),All_curves!L30)</f>
        <v>9765939</v>
      </c>
      <c r="M31">
        <f>IFERROR(VLOOKUP($A31,Banknifty!$A$14:$I$4860,5,FALSE),All_curves!M30)</f>
        <v>9765524</v>
      </c>
      <c r="N31">
        <f>IFERROR(VLOOKUP($A31,Banknifty!$A$14:$I$4860,6,FALSE),All_curves!N30)</f>
        <v>9600636</v>
      </c>
      <c r="O31">
        <f>IFERROR(VLOOKUP($A31,Banknifty!$A$14:$I$4860,7,FALSE),All_curves!O30)</f>
        <v>9753914</v>
      </c>
      <c r="P31">
        <f>IFERROR(VLOOKUP($A31,Banknifty!$A$14:$I$4860,8,FALSE),All_curves!P30)</f>
        <v>9753914</v>
      </c>
      <c r="Q31">
        <f>IFERROR(VLOOKUP($A31,Banknifty!$A$14:$I$4860,9,FALSE),All_curves!Q30)</f>
        <v>9834646</v>
      </c>
      <c r="R31">
        <f>IFERROR(VLOOKUP($A31,Nifty!$A$14:$I$4860,2,FALSE),All_curves!R30)</f>
        <v>0</v>
      </c>
      <c r="S31">
        <f>IFERROR(VLOOKUP($A31,Nifty!$A$14:$I$4860,3,FALSE),All_curves!S30)</f>
        <v>0</v>
      </c>
      <c r="T31">
        <f>IFERROR(VLOOKUP($A31,Nifty!$A$14:$I$4860,4,FALSE),All_curves!T30)</f>
        <v>0</v>
      </c>
      <c r="U31">
        <f>IFERROR(VLOOKUP($A31,Nifty!$A$14:$I$4860,5,FALSE),All_curves!U30)</f>
        <v>0</v>
      </c>
      <c r="V31">
        <f>IFERROR(VLOOKUP($A31,Nifty!$A$14:$I$4860,6,FALSE),All_curves!V30)</f>
        <v>0</v>
      </c>
      <c r="W31">
        <f>IFERROR(VLOOKUP($A31,Nifty!$A$14:$I$4860,7,FALSE),All_curves!W30)</f>
        <v>0</v>
      </c>
      <c r="X31">
        <f>IFERROR(VLOOKUP($A31,Nifty!$A$14:$I$4860,8,FALSE),All_curves!X30)</f>
        <v>0</v>
      </c>
      <c r="Y31">
        <f>IFERROR(VLOOKUP($A31,Nifty!$A$14:$I$4860,9,FALSE),All_curves!Y30)</f>
        <v>0</v>
      </c>
      <c r="AA31" s="5">
        <f t="shared" si="47"/>
        <v>0</v>
      </c>
      <c r="AB31" s="5">
        <f t="shared" si="23"/>
        <v>0</v>
      </c>
      <c r="AC31" s="5">
        <f t="shared" si="24"/>
        <v>0</v>
      </c>
      <c r="AD31" s="5">
        <f t="shared" si="25"/>
        <v>0</v>
      </c>
      <c r="AE31" s="5">
        <f t="shared" si="26"/>
        <v>0</v>
      </c>
      <c r="AF31" s="5">
        <f t="shared" si="27"/>
        <v>0</v>
      </c>
      <c r="AG31" s="5">
        <f t="shared" si="28"/>
        <v>0</v>
      </c>
      <c r="AH31" s="5">
        <f t="shared" si="29"/>
        <v>0</v>
      </c>
      <c r="AI31" s="5">
        <f t="shared" si="30"/>
        <v>-7.7781468080898586E-3</v>
      </c>
      <c r="AJ31" s="5">
        <f t="shared" si="31"/>
        <v>-5.6432944855765443E-3</v>
      </c>
      <c r="AK31" s="5">
        <f t="shared" si="32"/>
        <v>-1.4358922132985397E-3</v>
      </c>
      <c r="AL31" s="5">
        <f t="shared" si="33"/>
        <v>-2.2853743905864032E-3</v>
      </c>
      <c r="AM31" s="5">
        <f t="shared" si="34"/>
        <v>-7.7781935876333197E-3</v>
      </c>
      <c r="AN31" s="5">
        <f t="shared" si="35"/>
        <v>-5.6432333904561371E-3</v>
      </c>
      <c r="AO31" s="5">
        <f t="shared" si="36"/>
        <v>-5.6432333904561371E-3</v>
      </c>
      <c r="AP31" s="5">
        <f t="shared" si="37"/>
        <v>-2.2853408375809181E-3</v>
      </c>
      <c r="AQ31" s="5">
        <f t="shared" si="38"/>
        <v>0</v>
      </c>
      <c r="AR31" s="5">
        <f t="shared" si="39"/>
        <v>0</v>
      </c>
      <c r="AS31" s="5">
        <f t="shared" si="40"/>
        <v>0</v>
      </c>
      <c r="AT31" s="5">
        <f t="shared" si="41"/>
        <v>0</v>
      </c>
      <c r="AU31" s="5">
        <f t="shared" si="42"/>
        <v>0</v>
      </c>
      <c r="AV31" s="5">
        <f t="shared" si="43"/>
        <v>0</v>
      </c>
      <c r="AW31" s="5">
        <f t="shared" si="44"/>
        <v>0</v>
      </c>
      <c r="AX31" s="5">
        <f t="shared" si="45"/>
        <v>0</v>
      </c>
      <c r="AZ31" s="7">
        <f t="shared" si="48"/>
        <v>98.956835242382255</v>
      </c>
      <c r="BA31" s="4">
        <f t="shared" si="46"/>
        <v>-1.6038628793199107E-3</v>
      </c>
      <c r="BB31" s="5">
        <f>AZ31/MAX($AZ$16:AZ31)-1</f>
        <v>-1.0973046392246832E-2</v>
      </c>
      <c r="BH31" s="3"/>
    </row>
    <row r="32" spans="1:60" x14ac:dyDescent="0.25">
      <c r="A32" s="3">
        <v>42544</v>
      </c>
      <c r="B32">
        <f>IFERROR(VLOOKUP($A32,Finnifty!$A$14:$I$486,B$15+1,FALSE),All_curves!B31)</f>
        <v>0</v>
      </c>
      <c r="C32">
        <f>IFERROR(VLOOKUP($A32,Finnifty!$A$14:$I$486,C$15+1,FALSE),All_curves!C31)</f>
        <v>0</v>
      </c>
      <c r="D32">
        <f>IFERROR(VLOOKUP($A32,Finnifty!$A$14:$I$486,D$15+1,FALSE),All_curves!D31)</f>
        <v>0</v>
      </c>
      <c r="E32">
        <f>IFERROR(VLOOKUP($A32,Finnifty!$A$14:$I$486,E$15+1,FALSE),All_curves!E31)</f>
        <v>0</v>
      </c>
      <c r="F32">
        <f>IFERROR(VLOOKUP($A32,Finnifty!$A$14:$I$486,F$15+1,FALSE),All_curves!F31)</f>
        <v>0</v>
      </c>
      <c r="G32">
        <f>IFERROR(VLOOKUP($A32,Finnifty!$A$14:$I$486,G$15+1,FALSE),All_curves!G31)</f>
        <v>0</v>
      </c>
      <c r="H32">
        <f>IFERROR(VLOOKUP($A32,Finnifty!$A$14:$I$486,H$15+1,FALSE),All_curves!H31)</f>
        <v>0</v>
      </c>
      <c r="I32">
        <f>IFERROR(VLOOKUP($A32,Finnifty!$A$14:$I$486,I$15+1,FALSE),All_curves!I31)</f>
        <v>0</v>
      </c>
      <c r="J32">
        <f>IFERROR(VLOOKUP($A32,Banknifty!$A$14:$I$4860,2,FALSE),All_curves!J31)</f>
        <v>9847870</v>
      </c>
      <c r="K32">
        <f>IFERROR(VLOOKUP($A32,Banknifty!$A$14:$I$4860,3,FALSE),All_curves!K31)</f>
        <v>10063586</v>
      </c>
      <c r="L32">
        <f>IFERROR(VLOOKUP($A32,Banknifty!$A$14:$I$4860,4,FALSE),All_curves!L31)</f>
        <v>10023578</v>
      </c>
      <c r="M32">
        <f>IFERROR(VLOOKUP($A32,Banknifty!$A$14:$I$4860,5,FALSE),All_curves!M31)</f>
        <v>10000864</v>
      </c>
      <c r="N32">
        <f>IFERROR(VLOOKUP($A32,Banknifty!$A$14:$I$4860,6,FALSE),All_curves!N31)</f>
        <v>9623686</v>
      </c>
      <c r="O32">
        <f>IFERROR(VLOOKUP($A32,Banknifty!$A$14:$I$4860,7,FALSE),All_curves!O31)</f>
        <v>9761596</v>
      </c>
      <c r="P32">
        <f>IFERROR(VLOOKUP($A32,Banknifty!$A$14:$I$4860,8,FALSE),All_curves!P31)</f>
        <v>9761596</v>
      </c>
      <c r="Q32">
        <f>IFERROR(VLOOKUP($A32,Banknifty!$A$14:$I$4860,9,FALSE),All_curves!Q31)</f>
        <v>9832177</v>
      </c>
      <c r="R32">
        <f>IFERROR(VLOOKUP($A32,Nifty!$A$14:$I$4860,2,FALSE),All_curves!R31)</f>
        <v>0</v>
      </c>
      <c r="S32">
        <f>IFERROR(VLOOKUP($A32,Nifty!$A$14:$I$4860,3,FALSE),All_curves!S31)</f>
        <v>0</v>
      </c>
      <c r="T32">
        <f>IFERROR(VLOOKUP($A32,Nifty!$A$14:$I$4860,4,FALSE),All_curves!T31)</f>
        <v>0</v>
      </c>
      <c r="U32">
        <f>IFERROR(VLOOKUP($A32,Nifty!$A$14:$I$4860,5,FALSE),All_curves!U31)</f>
        <v>0</v>
      </c>
      <c r="V32">
        <f>IFERROR(VLOOKUP($A32,Nifty!$A$14:$I$4860,6,FALSE),All_curves!V31)</f>
        <v>0</v>
      </c>
      <c r="W32">
        <f>IFERROR(VLOOKUP($A32,Nifty!$A$14:$I$4860,7,FALSE),All_curves!W31)</f>
        <v>0</v>
      </c>
      <c r="X32">
        <f>IFERROR(VLOOKUP($A32,Nifty!$A$14:$I$4860,8,FALSE),All_curves!X31)</f>
        <v>0</v>
      </c>
      <c r="Y32">
        <f>IFERROR(VLOOKUP($A32,Nifty!$A$14:$I$4860,9,FALSE),All_curves!Y31)</f>
        <v>0</v>
      </c>
      <c r="AA32" s="5">
        <f t="shared" si="47"/>
        <v>0</v>
      </c>
      <c r="AB32" s="5">
        <f t="shared" si="23"/>
        <v>0</v>
      </c>
      <c r="AC32" s="5">
        <f t="shared" si="24"/>
        <v>0</v>
      </c>
      <c r="AD32" s="5">
        <f t="shared" si="25"/>
        <v>0</v>
      </c>
      <c r="AE32" s="5">
        <f t="shared" si="26"/>
        <v>0</v>
      </c>
      <c r="AF32" s="5">
        <f t="shared" si="27"/>
        <v>0</v>
      </c>
      <c r="AG32" s="5">
        <f t="shared" si="28"/>
        <v>0</v>
      </c>
      <c r="AH32" s="5">
        <f t="shared" si="29"/>
        <v>0</v>
      </c>
      <c r="AI32" s="5">
        <f t="shared" si="30"/>
        <v>2.2769488206578981E-2</v>
      </c>
      <c r="AJ32" s="5">
        <f t="shared" si="31"/>
        <v>2.924962631403738E-2</v>
      </c>
      <c r="AK32" s="5">
        <f t="shared" si="32"/>
        <v>2.6381385343488217E-2</v>
      </c>
      <c r="AL32" s="5">
        <f t="shared" si="33"/>
        <v>2.4099065242172424E-2</v>
      </c>
      <c r="AM32" s="5">
        <f t="shared" si="34"/>
        <v>2.4008826081938217E-3</v>
      </c>
      <c r="AN32" s="5">
        <f t="shared" si="35"/>
        <v>7.8758127250244669E-4</v>
      </c>
      <c r="AO32" s="5">
        <f t="shared" si="36"/>
        <v>7.8758127250244669E-4</v>
      </c>
      <c r="AP32" s="5">
        <f t="shared" si="37"/>
        <v>-2.5105123255075856E-4</v>
      </c>
      <c r="AQ32" s="5">
        <f t="shared" si="38"/>
        <v>0</v>
      </c>
      <c r="AR32" s="5">
        <f t="shared" si="39"/>
        <v>0</v>
      </c>
      <c r="AS32" s="5">
        <f t="shared" si="40"/>
        <v>0</v>
      </c>
      <c r="AT32" s="5">
        <f t="shared" si="41"/>
        <v>0</v>
      </c>
      <c r="AU32" s="5">
        <f t="shared" si="42"/>
        <v>0</v>
      </c>
      <c r="AV32" s="5">
        <f t="shared" si="43"/>
        <v>0</v>
      </c>
      <c r="AW32" s="5">
        <f t="shared" si="44"/>
        <v>0</v>
      </c>
      <c r="AX32" s="5">
        <f t="shared" si="45"/>
        <v>0</v>
      </c>
      <c r="AZ32" s="7">
        <f t="shared" si="48"/>
        <v>99.394820500145684</v>
      </c>
      <c r="BA32" s="4">
        <f t="shared" si="46"/>
        <v>4.426023292788542E-3</v>
      </c>
      <c r="BB32" s="5">
        <f>AZ32/MAX($AZ$16:AZ32)-1</f>
        <v>-6.5955900583831717E-3</v>
      </c>
      <c r="BH32" s="3"/>
    </row>
    <row r="33" spans="1:60" x14ac:dyDescent="0.25">
      <c r="A33" s="3">
        <v>42545</v>
      </c>
      <c r="B33">
        <f>IFERROR(VLOOKUP($A33,Finnifty!$A$14:$I$486,B$15+1,FALSE),All_curves!B32)</f>
        <v>0</v>
      </c>
      <c r="C33">
        <f>IFERROR(VLOOKUP($A33,Finnifty!$A$14:$I$486,C$15+1,FALSE),All_curves!C32)</f>
        <v>0</v>
      </c>
      <c r="D33">
        <f>IFERROR(VLOOKUP($A33,Finnifty!$A$14:$I$486,D$15+1,FALSE),All_curves!D32)</f>
        <v>0</v>
      </c>
      <c r="E33">
        <f>IFERROR(VLOOKUP($A33,Finnifty!$A$14:$I$486,E$15+1,FALSE),All_curves!E32)</f>
        <v>0</v>
      </c>
      <c r="F33">
        <f>IFERROR(VLOOKUP($A33,Finnifty!$A$14:$I$486,F$15+1,FALSE),All_curves!F32)</f>
        <v>0</v>
      </c>
      <c r="G33">
        <f>IFERROR(VLOOKUP($A33,Finnifty!$A$14:$I$486,G$15+1,FALSE),All_curves!G32)</f>
        <v>0</v>
      </c>
      <c r="H33">
        <f>IFERROR(VLOOKUP($A33,Finnifty!$A$14:$I$486,H$15+1,FALSE),All_curves!H32)</f>
        <v>0</v>
      </c>
      <c r="I33">
        <f>IFERROR(VLOOKUP($A33,Finnifty!$A$14:$I$486,I$15+1,FALSE),All_curves!I32)</f>
        <v>0</v>
      </c>
      <c r="J33">
        <f>IFERROR(VLOOKUP($A33,Banknifty!$A$14:$I$4860,2,FALSE),All_curves!J32)</f>
        <v>9792502</v>
      </c>
      <c r="K33">
        <f>IFERROR(VLOOKUP($A33,Banknifty!$A$14:$I$4860,3,FALSE),All_curves!K32)</f>
        <v>9995089</v>
      </c>
      <c r="L33">
        <f>IFERROR(VLOOKUP($A33,Banknifty!$A$14:$I$4860,4,FALSE),All_curves!L32)</f>
        <v>9955919</v>
      </c>
      <c r="M33">
        <f>IFERROR(VLOOKUP($A33,Banknifty!$A$14:$I$4860,5,FALSE),All_curves!M32)</f>
        <v>9964068</v>
      </c>
      <c r="N33">
        <f>IFERROR(VLOOKUP($A33,Banknifty!$A$14:$I$4860,6,FALSE),All_curves!N32)</f>
        <v>9468827</v>
      </c>
      <c r="O33">
        <f>IFERROR(VLOOKUP($A33,Banknifty!$A$14:$I$4860,7,FALSE),All_curves!O32)</f>
        <v>9604515</v>
      </c>
      <c r="P33">
        <f>IFERROR(VLOOKUP($A33,Banknifty!$A$14:$I$4860,8,FALSE),All_curves!P32)</f>
        <v>9604515</v>
      </c>
      <c r="Q33">
        <f>IFERROR(VLOOKUP($A33,Banknifty!$A$14:$I$4860,9,FALSE),All_curves!Q32)</f>
        <v>9751572</v>
      </c>
      <c r="R33">
        <f>IFERROR(VLOOKUP($A33,Nifty!$A$14:$I$4860,2,FALSE),All_curves!R32)</f>
        <v>0</v>
      </c>
      <c r="S33">
        <f>IFERROR(VLOOKUP($A33,Nifty!$A$14:$I$4860,3,FALSE),All_curves!S32)</f>
        <v>0</v>
      </c>
      <c r="T33">
        <f>IFERROR(VLOOKUP($A33,Nifty!$A$14:$I$4860,4,FALSE),All_curves!T32)</f>
        <v>0</v>
      </c>
      <c r="U33">
        <f>IFERROR(VLOOKUP($A33,Nifty!$A$14:$I$4860,5,FALSE),All_curves!U32)</f>
        <v>0</v>
      </c>
      <c r="V33">
        <f>IFERROR(VLOOKUP($A33,Nifty!$A$14:$I$4860,6,FALSE),All_curves!V32)</f>
        <v>0</v>
      </c>
      <c r="W33">
        <f>IFERROR(VLOOKUP($A33,Nifty!$A$14:$I$4860,7,FALSE),All_curves!W32)</f>
        <v>0</v>
      </c>
      <c r="X33">
        <f>IFERROR(VLOOKUP($A33,Nifty!$A$14:$I$4860,8,FALSE),All_curves!X32)</f>
        <v>0</v>
      </c>
      <c r="Y33">
        <f>IFERROR(VLOOKUP($A33,Nifty!$A$14:$I$4860,9,FALSE),All_curves!Y32)</f>
        <v>0</v>
      </c>
      <c r="AA33" s="5">
        <f t="shared" si="47"/>
        <v>0</v>
      </c>
      <c r="AB33" s="5">
        <f t="shared" si="23"/>
        <v>0</v>
      </c>
      <c r="AC33" s="5">
        <f t="shared" si="24"/>
        <v>0</v>
      </c>
      <c r="AD33" s="5">
        <f t="shared" si="25"/>
        <v>0</v>
      </c>
      <c r="AE33" s="5">
        <f t="shared" si="26"/>
        <v>0</v>
      </c>
      <c r="AF33" s="5">
        <f t="shared" si="27"/>
        <v>0</v>
      </c>
      <c r="AG33" s="5">
        <f t="shared" si="28"/>
        <v>0</v>
      </c>
      <c r="AH33" s="5">
        <f t="shared" si="29"/>
        <v>0</v>
      </c>
      <c r="AI33" s="5">
        <f t="shared" si="30"/>
        <v>-5.6223325450072137E-3</v>
      </c>
      <c r="AJ33" s="5">
        <f t="shared" si="31"/>
        <v>-6.8064206933791116E-3</v>
      </c>
      <c r="AK33" s="5">
        <f t="shared" si="32"/>
        <v>-6.7499848856366063E-3</v>
      </c>
      <c r="AL33" s="5">
        <f t="shared" si="33"/>
        <v>-3.6792821100256612E-3</v>
      </c>
      <c r="AM33" s="5">
        <f t="shared" si="34"/>
        <v>-1.6091443548760798E-2</v>
      </c>
      <c r="AN33" s="5">
        <f t="shared" si="35"/>
        <v>-1.6091733359995586E-2</v>
      </c>
      <c r="AO33" s="5">
        <f t="shared" si="36"/>
        <v>-1.6091733359995586E-2</v>
      </c>
      <c r="AP33" s="5">
        <f t="shared" si="37"/>
        <v>-8.1980826830111431E-3</v>
      </c>
      <c r="AQ33" s="5">
        <f t="shared" si="38"/>
        <v>0</v>
      </c>
      <c r="AR33" s="5">
        <f t="shared" si="39"/>
        <v>0</v>
      </c>
      <c r="AS33" s="5">
        <f t="shared" si="40"/>
        <v>0</v>
      </c>
      <c r="AT33" s="5">
        <f t="shared" si="41"/>
        <v>0</v>
      </c>
      <c r="AU33" s="5">
        <f t="shared" si="42"/>
        <v>0</v>
      </c>
      <c r="AV33" s="5">
        <f t="shared" si="43"/>
        <v>0</v>
      </c>
      <c r="AW33" s="5">
        <f t="shared" si="44"/>
        <v>0</v>
      </c>
      <c r="AX33" s="5">
        <f t="shared" si="45"/>
        <v>0</v>
      </c>
      <c r="AZ33" s="7">
        <f t="shared" si="48"/>
        <v>99.066275007824913</v>
      </c>
      <c r="BA33" s="4">
        <f t="shared" si="46"/>
        <v>-3.3054588827421548E-3</v>
      </c>
      <c r="BB33" s="5">
        <f>AZ33/MAX($AZ$16:AZ33)-1</f>
        <v>-9.8792474893799609E-3</v>
      </c>
      <c r="BH33" s="3"/>
    </row>
    <row r="34" spans="1:60" x14ac:dyDescent="0.25">
      <c r="A34" s="3">
        <v>42548</v>
      </c>
      <c r="B34">
        <f>IFERROR(VLOOKUP($A34,Finnifty!$A$14:$I$486,B$15+1,FALSE),All_curves!B33)</f>
        <v>0</v>
      </c>
      <c r="C34">
        <f>IFERROR(VLOOKUP($A34,Finnifty!$A$14:$I$486,C$15+1,FALSE),All_curves!C33)</f>
        <v>0</v>
      </c>
      <c r="D34">
        <f>IFERROR(VLOOKUP($A34,Finnifty!$A$14:$I$486,D$15+1,FALSE),All_curves!D33)</f>
        <v>0</v>
      </c>
      <c r="E34">
        <f>IFERROR(VLOOKUP($A34,Finnifty!$A$14:$I$486,E$15+1,FALSE),All_curves!E33)</f>
        <v>0</v>
      </c>
      <c r="F34">
        <f>IFERROR(VLOOKUP($A34,Finnifty!$A$14:$I$486,F$15+1,FALSE),All_curves!F33)</f>
        <v>0</v>
      </c>
      <c r="G34">
        <f>IFERROR(VLOOKUP($A34,Finnifty!$A$14:$I$486,G$15+1,FALSE),All_curves!G33)</f>
        <v>0</v>
      </c>
      <c r="H34">
        <f>IFERROR(VLOOKUP($A34,Finnifty!$A$14:$I$486,H$15+1,FALSE),All_curves!H33)</f>
        <v>0</v>
      </c>
      <c r="I34">
        <f>IFERROR(VLOOKUP($A34,Finnifty!$A$14:$I$486,I$15+1,FALSE),All_curves!I33)</f>
        <v>0</v>
      </c>
      <c r="J34">
        <f>IFERROR(VLOOKUP($A34,Banknifty!$A$14:$I$4860,2,FALSE),All_curves!J33)</f>
        <v>9763966</v>
      </c>
      <c r="K34">
        <f>IFERROR(VLOOKUP($A34,Banknifty!$A$14:$I$4860,3,FALSE),All_curves!K33)</f>
        <v>9968396</v>
      </c>
      <c r="L34">
        <f>IFERROR(VLOOKUP($A34,Banknifty!$A$14:$I$4860,4,FALSE),All_curves!L33)</f>
        <v>9923105</v>
      </c>
      <c r="M34">
        <f>IFERROR(VLOOKUP($A34,Banknifty!$A$14:$I$4860,5,FALSE),All_curves!M33)</f>
        <v>9966964</v>
      </c>
      <c r="N34">
        <f>IFERROR(VLOOKUP($A34,Banknifty!$A$14:$I$4860,6,FALSE),All_curves!N33)</f>
        <v>9441234</v>
      </c>
      <c r="O34">
        <f>IFERROR(VLOOKUP($A34,Banknifty!$A$14:$I$4860,7,FALSE),All_curves!O33)</f>
        <v>9578866</v>
      </c>
      <c r="P34">
        <f>IFERROR(VLOOKUP($A34,Banknifty!$A$14:$I$4860,8,FALSE),All_curves!P33)</f>
        <v>9578866</v>
      </c>
      <c r="Q34">
        <f>IFERROR(VLOOKUP($A34,Banknifty!$A$14:$I$4860,9,FALSE),All_curves!Q33)</f>
        <v>9754407</v>
      </c>
      <c r="R34">
        <f>IFERROR(VLOOKUP($A34,Nifty!$A$14:$I$4860,2,FALSE),All_curves!R33)</f>
        <v>0</v>
      </c>
      <c r="S34">
        <f>IFERROR(VLOOKUP($A34,Nifty!$A$14:$I$4860,3,FALSE),All_curves!S33)</f>
        <v>0</v>
      </c>
      <c r="T34">
        <f>IFERROR(VLOOKUP($A34,Nifty!$A$14:$I$4860,4,FALSE),All_curves!T33)</f>
        <v>0</v>
      </c>
      <c r="U34">
        <f>IFERROR(VLOOKUP($A34,Nifty!$A$14:$I$4860,5,FALSE),All_curves!U33)</f>
        <v>0</v>
      </c>
      <c r="V34">
        <f>IFERROR(VLOOKUP($A34,Nifty!$A$14:$I$4860,6,FALSE),All_curves!V33)</f>
        <v>0</v>
      </c>
      <c r="W34">
        <f>IFERROR(VLOOKUP($A34,Nifty!$A$14:$I$4860,7,FALSE),All_curves!W33)</f>
        <v>0</v>
      </c>
      <c r="X34">
        <f>IFERROR(VLOOKUP($A34,Nifty!$A$14:$I$4860,8,FALSE),All_curves!X33)</f>
        <v>0</v>
      </c>
      <c r="Y34">
        <f>IFERROR(VLOOKUP($A34,Nifty!$A$14:$I$4860,9,FALSE),All_curves!Y33)</f>
        <v>0</v>
      </c>
      <c r="AA34" s="5">
        <f t="shared" si="47"/>
        <v>0</v>
      </c>
      <c r="AB34" s="5">
        <f t="shared" si="23"/>
        <v>0</v>
      </c>
      <c r="AC34" s="5">
        <f t="shared" si="24"/>
        <v>0</v>
      </c>
      <c r="AD34" s="5">
        <f t="shared" si="25"/>
        <v>0</v>
      </c>
      <c r="AE34" s="5">
        <f t="shared" si="26"/>
        <v>0</v>
      </c>
      <c r="AF34" s="5">
        <f t="shared" si="27"/>
        <v>0</v>
      </c>
      <c r="AG34" s="5">
        <f t="shared" si="28"/>
        <v>0</v>
      </c>
      <c r="AH34" s="5">
        <f t="shared" si="29"/>
        <v>0</v>
      </c>
      <c r="AI34" s="5">
        <f t="shared" si="30"/>
        <v>-2.9140662927615857E-3</v>
      </c>
      <c r="AJ34" s="5">
        <f t="shared" si="31"/>
        <v>-2.6706115373259509E-3</v>
      </c>
      <c r="AK34" s="5">
        <f t="shared" si="32"/>
        <v>-3.2959287836713536E-3</v>
      </c>
      <c r="AL34" s="5">
        <f t="shared" si="33"/>
        <v>2.906443432542094E-4</v>
      </c>
      <c r="AM34" s="5">
        <f t="shared" si="34"/>
        <v>-2.9140885138148054E-3</v>
      </c>
      <c r="AN34" s="5">
        <f t="shared" si="35"/>
        <v>-2.6705148568146875E-3</v>
      </c>
      <c r="AO34" s="5">
        <f t="shared" si="36"/>
        <v>-2.6705148568146875E-3</v>
      </c>
      <c r="AP34" s="5">
        <f t="shared" si="37"/>
        <v>2.9072235737981345E-4</v>
      </c>
      <c r="AQ34" s="5">
        <f t="shared" si="38"/>
        <v>0</v>
      </c>
      <c r="AR34" s="5">
        <f t="shared" si="39"/>
        <v>0</v>
      </c>
      <c r="AS34" s="5">
        <f t="shared" si="40"/>
        <v>0</v>
      </c>
      <c r="AT34" s="5">
        <f t="shared" si="41"/>
        <v>0</v>
      </c>
      <c r="AU34" s="5">
        <f t="shared" si="42"/>
        <v>0</v>
      </c>
      <c r="AV34" s="5">
        <f t="shared" si="43"/>
        <v>0</v>
      </c>
      <c r="AW34" s="5">
        <f t="shared" si="44"/>
        <v>0</v>
      </c>
      <c r="AX34" s="5">
        <f t="shared" si="45"/>
        <v>0</v>
      </c>
      <c r="AZ34" s="7">
        <f t="shared" si="48"/>
        <v>98.997942566319423</v>
      </c>
      <c r="BA34" s="4">
        <f t="shared" si="46"/>
        <v>-6.8976492252371035E-4</v>
      </c>
      <c r="BB34" s="5">
        <f>AZ34/MAX($AZ$16:AZ34)-1</f>
        <v>-1.0562198053524541E-2</v>
      </c>
      <c r="BH34" s="3"/>
    </row>
    <row r="35" spans="1:60" x14ac:dyDescent="0.25">
      <c r="A35" s="3">
        <v>42549</v>
      </c>
      <c r="B35">
        <f>IFERROR(VLOOKUP($A35,Finnifty!$A$14:$I$486,B$15+1,FALSE),All_curves!B34)</f>
        <v>0</v>
      </c>
      <c r="C35">
        <f>IFERROR(VLOOKUP($A35,Finnifty!$A$14:$I$486,C$15+1,FALSE),All_curves!C34)</f>
        <v>0</v>
      </c>
      <c r="D35">
        <f>IFERROR(VLOOKUP($A35,Finnifty!$A$14:$I$486,D$15+1,FALSE),All_curves!D34)</f>
        <v>0</v>
      </c>
      <c r="E35">
        <f>IFERROR(VLOOKUP($A35,Finnifty!$A$14:$I$486,E$15+1,FALSE),All_curves!E34)</f>
        <v>0</v>
      </c>
      <c r="F35">
        <f>IFERROR(VLOOKUP($A35,Finnifty!$A$14:$I$486,F$15+1,FALSE),All_curves!F34)</f>
        <v>0</v>
      </c>
      <c r="G35">
        <f>IFERROR(VLOOKUP($A35,Finnifty!$A$14:$I$486,G$15+1,FALSE),All_curves!G34)</f>
        <v>0</v>
      </c>
      <c r="H35">
        <f>IFERROR(VLOOKUP($A35,Finnifty!$A$14:$I$486,H$15+1,FALSE),All_curves!H34)</f>
        <v>0</v>
      </c>
      <c r="I35">
        <f>IFERROR(VLOOKUP($A35,Finnifty!$A$14:$I$486,I$15+1,FALSE),All_curves!I34)</f>
        <v>0</v>
      </c>
      <c r="J35">
        <f>IFERROR(VLOOKUP($A35,Banknifty!$A$14:$I$4860,2,FALSE),All_curves!J34)</f>
        <v>9754434</v>
      </c>
      <c r="K35">
        <f>IFERROR(VLOOKUP($A35,Banknifty!$A$14:$I$4860,3,FALSE),All_curves!K34)</f>
        <v>9974339</v>
      </c>
      <c r="L35">
        <f>IFERROR(VLOOKUP($A35,Banknifty!$A$14:$I$4860,4,FALSE),All_curves!L34)</f>
        <v>9926849</v>
      </c>
      <c r="M35">
        <f>IFERROR(VLOOKUP($A35,Banknifty!$A$14:$I$4860,5,FALSE),All_curves!M34)</f>
        <v>9966964</v>
      </c>
      <c r="N35">
        <f>IFERROR(VLOOKUP($A35,Banknifty!$A$14:$I$4860,6,FALSE),All_curves!N34)</f>
        <v>9432017</v>
      </c>
      <c r="O35">
        <f>IFERROR(VLOOKUP($A35,Banknifty!$A$14:$I$4860,7,FALSE),All_curves!O34)</f>
        <v>9584577</v>
      </c>
      <c r="P35">
        <f>IFERROR(VLOOKUP($A35,Banknifty!$A$14:$I$4860,8,FALSE),All_curves!P34)</f>
        <v>9584577</v>
      </c>
      <c r="Q35">
        <f>IFERROR(VLOOKUP($A35,Banknifty!$A$14:$I$4860,9,FALSE),All_curves!Q34)</f>
        <v>9754407</v>
      </c>
      <c r="R35">
        <f>IFERROR(VLOOKUP($A35,Nifty!$A$14:$I$4860,2,FALSE),All_curves!R34)</f>
        <v>0</v>
      </c>
      <c r="S35">
        <f>IFERROR(VLOOKUP($A35,Nifty!$A$14:$I$4860,3,FALSE),All_curves!S34)</f>
        <v>0</v>
      </c>
      <c r="T35">
        <f>IFERROR(VLOOKUP($A35,Nifty!$A$14:$I$4860,4,FALSE),All_curves!T34)</f>
        <v>0</v>
      </c>
      <c r="U35">
        <f>IFERROR(VLOOKUP($A35,Nifty!$A$14:$I$4860,5,FALSE),All_curves!U34)</f>
        <v>0</v>
      </c>
      <c r="V35">
        <f>IFERROR(VLOOKUP($A35,Nifty!$A$14:$I$4860,6,FALSE),All_curves!V34)</f>
        <v>0</v>
      </c>
      <c r="W35">
        <f>IFERROR(VLOOKUP($A35,Nifty!$A$14:$I$4860,7,FALSE),All_curves!W34)</f>
        <v>0</v>
      </c>
      <c r="X35">
        <f>IFERROR(VLOOKUP($A35,Nifty!$A$14:$I$4860,8,FALSE),All_curves!X34)</f>
        <v>0</v>
      </c>
      <c r="Y35">
        <f>IFERROR(VLOOKUP($A35,Nifty!$A$14:$I$4860,9,FALSE),All_curves!Y34)</f>
        <v>0</v>
      </c>
      <c r="AA35" s="5">
        <f t="shared" si="47"/>
        <v>0</v>
      </c>
      <c r="AB35" s="5">
        <f t="shared" si="23"/>
        <v>0</v>
      </c>
      <c r="AC35" s="5">
        <f t="shared" si="24"/>
        <v>0</v>
      </c>
      <c r="AD35" s="5">
        <f t="shared" si="25"/>
        <v>0</v>
      </c>
      <c r="AE35" s="5">
        <f t="shared" si="26"/>
        <v>0</v>
      </c>
      <c r="AF35" s="5">
        <f t="shared" si="27"/>
        <v>0</v>
      </c>
      <c r="AG35" s="5">
        <f t="shared" si="28"/>
        <v>0</v>
      </c>
      <c r="AH35" s="5">
        <f t="shared" si="29"/>
        <v>0</v>
      </c>
      <c r="AI35" s="5">
        <f t="shared" si="30"/>
        <v>-9.7624264566265051E-4</v>
      </c>
      <c r="AJ35" s="5">
        <f t="shared" si="31"/>
        <v>5.9618418048401622E-4</v>
      </c>
      <c r="AK35" s="5">
        <f t="shared" si="32"/>
        <v>3.7730125802348802E-4</v>
      </c>
      <c r="AL35" s="5">
        <f t="shared" si="33"/>
        <v>0</v>
      </c>
      <c r="AM35" s="5">
        <f t="shared" si="34"/>
        <v>-9.7624950297814372E-4</v>
      </c>
      <c r="AN35" s="5">
        <f t="shared" si="35"/>
        <v>5.9620836119855802E-4</v>
      </c>
      <c r="AO35" s="5">
        <f t="shared" si="36"/>
        <v>5.9620836119855802E-4</v>
      </c>
      <c r="AP35" s="5">
        <f t="shared" si="37"/>
        <v>0</v>
      </c>
      <c r="AQ35" s="5">
        <f t="shared" si="38"/>
        <v>0</v>
      </c>
      <c r="AR35" s="5">
        <f t="shared" si="39"/>
        <v>0</v>
      </c>
      <c r="AS35" s="5">
        <f t="shared" si="40"/>
        <v>0</v>
      </c>
      <c r="AT35" s="5">
        <f t="shared" si="41"/>
        <v>0</v>
      </c>
      <c r="AU35" s="5">
        <f t="shared" si="42"/>
        <v>0</v>
      </c>
      <c r="AV35" s="5">
        <f t="shared" si="43"/>
        <v>0</v>
      </c>
      <c r="AW35" s="5">
        <f t="shared" si="44"/>
        <v>0</v>
      </c>
      <c r="AX35" s="5">
        <f t="shared" si="45"/>
        <v>0</v>
      </c>
      <c r="AZ35" s="7">
        <f t="shared" si="48"/>
        <v>98.998822864325149</v>
      </c>
      <c r="BA35" s="4">
        <f t="shared" si="46"/>
        <v>8.8920838443260833E-6</v>
      </c>
      <c r="BB35" s="5">
        <f>AZ35/MAX($AZ$16:AZ35)-1</f>
        <v>-1.0553399889630777E-2</v>
      </c>
      <c r="BH35" s="3"/>
    </row>
    <row r="36" spans="1:60" x14ac:dyDescent="0.25">
      <c r="A36" s="3">
        <v>42550</v>
      </c>
      <c r="B36">
        <f>IFERROR(VLOOKUP($A36,Finnifty!$A$14:$I$486,B$15+1,FALSE),All_curves!B35)</f>
        <v>0</v>
      </c>
      <c r="C36">
        <f>IFERROR(VLOOKUP($A36,Finnifty!$A$14:$I$486,C$15+1,FALSE),All_curves!C35)</f>
        <v>0</v>
      </c>
      <c r="D36">
        <f>IFERROR(VLOOKUP($A36,Finnifty!$A$14:$I$486,D$15+1,FALSE),All_curves!D35)</f>
        <v>0</v>
      </c>
      <c r="E36">
        <f>IFERROR(VLOOKUP($A36,Finnifty!$A$14:$I$486,E$15+1,FALSE),All_curves!E35)</f>
        <v>0</v>
      </c>
      <c r="F36">
        <f>IFERROR(VLOOKUP($A36,Finnifty!$A$14:$I$486,F$15+1,FALSE),All_curves!F35)</f>
        <v>0</v>
      </c>
      <c r="G36">
        <f>IFERROR(VLOOKUP($A36,Finnifty!$A$14:$I$486,G$15+1,FALSE),All_curves!G35)</f>
        <v>0</v>
      </c>
      <c r="H36">
        <f>IFERROR(VLOOKUP($A36,Finnifty!$A$14:$I$486,H$15+1,FALSE),All_curves!H35)</f>
        <v>0</v>
      </c>
      <c r="I36">
        <f>IFERROR(VLOOKUP($A36,Finnifty!$A$14:$I$486,I$15+1,FALSE),All_curves!I35)</f>
        <v>0</v>
      </c>
      <c r="J36">
        <f>IFERROR(VLOOKUP($A36,Banknifty!$A$14:$I$4860,2,FALSE),All_curves!J35)</f>
        <v>9746118</v>
      </c>
      <c r="K36">
        <f>IFERROR(VLOOKUP($A36,Banknifty!$A$14:$I$4860,3,FALSE),All_curves!K35)</f>
        <v>9963367</v>
      </c>
      <c r="L36">
        <f>IFERROR(VLOOKUP($A36,Banknifty!$A$14:$I$4860,4,FALSE),All_curves!L35)</f>
        <v>9926849</v>
      </c>
      <c r="M36">
        <f>IFERROR(VLOOKUP($A36,Banknifty!$A$14:$I$4860,5,FALSE),All_curves!M35)</f>
        <v>9951014</v>
      </c>
      <c r="N36">
        <f>IFERROR(VLOOKUP($A36,Banknifty!$A$14:$I$4860,6,FALSE),All_curves!N35)</f>
        <v>9423976</v>
      </c>
      <c r="O36">
        <f>IFERROR(VLOOKUP($A36,Banknifty!$A$14:$I$4860,7,FALSE),All_curves!O35)</f>
        <v>9574033</v>
      </c>
      <c r="P36">
        <f>IFERROR(VLOOKUP($A36,Banknifty!$A$14:$I$4860,8,FALSE),All_curves!P35)</f>
        <v>9574033</v>
      </c>
      <c r="Q36">
        <f>IFERROR(VLOOKUP($A36,Banknifty!$A$14:$I$4860,9,FALSE),All_curves!Q35)</f>
        <v>9738797</v>
      </c>
      <c r="R36">
        <f>IFERROR(VLOOKUP($A36,Nifty!$A$14:$I$4860,2,FALSE),All_curves!R35)</f>
        <v>0</v>
      </c>
      <c r="S36">
        <f>IFERROR(VLOOKUP($A36,Nifty!$A$14:$I$4860,3,FALSE),All_curves!S35)</f>
        <v>0</v>
      </c>
      <c r="T36">
        <f>IFERROR(VLOOKUP($A36,Nifty!$A$14:$I$4860,4,FALSE),All_curves!T35)</f>
        <v>0</v>
      </c>
      <c r="U36">
        <f>IFERROR(VLOOKUP($A36,Nifty!$A$14:$I$4860,5,FALSE),All_curves!U35)</f>
        <v>0</v>
      </c>
      <c r="V36">
        <f>IFERROR(VLOOKUP($A36,Nifty!$A$14:$I$4860,6,FALSE),All_curves!V35)</f>
        <v>0</v>
      </c>
      <c r="W36">
        <f>IFERROR(VLOOKUP($A36,Nifty!$A$14:$I$4860,7,FALSE),All_curves!W35)</f>
        <v>0</v>
      </c>
      <c r="X36">
        <f>IFERROR(VLOOKUP($A36,Nifty!$A$14:$I$4860,8,FALSE),All_curves!X35)</f>
        <v>0</v>
      </c>
      <c r="Y36">
        <f>IFERROR(VLOOKUP($A36,Nifty!$A$14:$I$4860,9,FALSE),All_curves!Y35)</f>
        <v>0</v>
      </c>
      <c r="AA36" s="5">
        <f t="shared" si="47"/>
        <v>0</v>
      </c>
      <c r="AB36" s="5">
        <f t="shared" si="23"/>
        <v>0</v>
      </c>
      <c r="AC36" s="5">
        <f t="shared" si="24"/>
        <v>0</v>
      </c>
      <c r="AD36" s="5">
        <f t="shared" si="25"/>
        <v>0</v>
      </c>
      <c r="AE36" s="5">
        <f t="shared" si="26"/>
        <v>0</v>
      </c>
      <c r="AF36" s="5">
        <f t="shared" si="27"/>
        <v>0</v>
      </c>
      <c r="AG36" s="5">
        <f t="shared" si="28"/>
        <v>0</v>
      </c>
      <c r="AH36" s="5">
        <f t="shared" si="29"/>
        <v>0</v>
      </c>
      <c r="AI36" s="5">
        <f t="shared" si="30"/>
        <v>-8.5253537006857449E-4</v>
      </c>
      <c r="AJ36" s="5">
        <f t="shared" si="31"/>
        <v>-1.1000227684260233E-3</v>
      </c>
      <c r="AK36" s="5">
        <f t="shared" si="32"/>
        <v>0</v>
      </c>
      <c r="AL36" s="5">
        <f t="shared" si="33"/>
        <v>-1.6002867071658322E-3</v>
      </c>
      <c r="AM36" s="5">
        <f t="shared" si="34"/>
        <v>-8.5252178828765235E-4</v>
      </c>
      <c r="AN36" s="5">
        <f t="shared" si="35"/>
        <v>-1.1001007138864427E-3</v>
      </c>
      <c r="AO36" s="5">
        <f t="shared" si="36"/>
        <v>-1.1001007138864427E-3</v>
      </c>
      <c r="AP36" s="5">
        <f t="shared" si="37"/>
        <v>-1.6003023043840159E-3</v>
      </c>
      <c r="AQ36" s="5">
        <f t="shared" si="38"/>
        <v>0</v>
      </c>
      <c r="AR36" s="5">
        <f t="shared" si="39"/>
        <v>0</v>
      </c>
      <c r="AS36" s="5">
        <f t="shared" si="40"/>
        <v>0</v>
      </c>
      <c r="AT36" s="5">
        <f t="shared" si="41"/>
        <v>0</v>
      </c>
      <c r="AU36" s="5">
        <f t="shared" si="42"/>
        <v>0</v>
      </c>
      <c r="AV36" s="5">
        <f t="shared" si="43"/>
        <v>0</v>
      </c>
      <c r="AW36" s="5">
        <f t="shared" si="44"/>
        <v>0</v>
      </c>
      <c r="AX36" s="5">
        <f t="shared" si="45"/>
        <v>0</v>
      </c>
      <c r="AZ36" s="7">
        <f t="shared" si="48"/>
        <v>98.964974051540906</v>
      </c>
      <c r="BA36" s="4">
        <f t="shared" si="46"/>
        <v>-3.4191126525437437E-4</v>
      </c>
      <c r="BB36" s="5">
        <f>AZ36/MAX($AZ$16:AZ36)-1</f>
        <v>-1.0891702828576211E-2</v>
      </c>
      <c r="BH36" s="3"/>
    </row>
    <row r="37" spans="1:60" x14ac:dyDescent="0.25">
      <c r="A37" s="3">
        <v>42551</v>
      </c>
      <c r="B37">
        <f>IFERROR(VLOOKUP($A37,Finnifty!$A$14:$I$486,B$15+1,FALSE),All_curves!B36)</f>
        <v>0</v>
      </c>
      <c r="C37">
        <f>IFERROR(VLOOKUP($A37,Finnifty!$A$14:$I$486,C$15+1,FALSE),All_curves!C36)</f>
        <v>0</v>
      </c>
      <c r="D37">
        <f>IFERROR(VLOOKUP($A37,Finnifty!$A$14:$I$486,D$15+1,FALSE),All_curves!D36)</f>
        <v>0</v>
      </c>
      <c r="E37">
        <f>IFERROR(VLOOKUP($A37,Finnifty!$A$14:$I$486,E$15+1,FALSE),All_curves!E36)</f>
        <v>0</v>
      </c>
      <c r="F37">
        <f>IFERROR(VLOOKUP($A37,Finnifty!$A$14:$I$486,F$15+1,FALSE),All_curves!F36)</f>
        <v>0</v>
      </c>
      <c r="G37">
        <f>IFERROR(VLOOKUP($A37,Finnifty!$A$14:$I$486,G$15+1,FALSE),All_curves!G36)</f>
        <v>0</v>
      </c>
      <c r="H37">
        <f>IFERROR(VLOOKUP($A37,Finnifty!$A$14:$I$486,H$15+1,FALSE),All_curves!H36)</f>
        <v>0</v>
      </c>
      <c r="I37">
        <f>IFERROR(VLOOKUP($A37,Finnifty!$A$14:$I$486,I$15+1,FALSE),All_curves!I36)</f>
        <v>0</v>
      </c>
      <c r="J37">
        <f>IFERROR(VLOOKUP($A37,Banknifty!$A$14:$I$4860,2,FALSE),All_curves!J36)</f>
        <v>9780015</v>
      </c>
      <c r="K37">
        <f>IFERROR(VLOOKUP($A37,Banknifty!$A$14:$I$4860,3,FALSE),All_curves!K36)</f>
        <v>9991145</v>
      </c>
      <c r="L37">
        <f>IFERROR(VLOOKUP($A37,Banknifty!$A$14:$I$4860,4,FALSE),All_curves!L36)</f>
        <v>9851747</v>
      </c>
      <c r="M37">
        <f>IFERROR(VLOOKUP($A37,Banknifty!$A$14:$I$4860,5,FALSE),All_curves!M36)</f>
        <v>9915017</v>
      </c>
      <c r="N37">
        <f>IFERROR(VLOOKUP($A37,Banknifty!$A$14:$I$4860,6,FALSE),All_curves!N36)</f>
        <v>9439602</v>
      </c>
      <c r="O37">
        <f>IFERROR(VLOOKUP($A37,Banknifty!$A$14:$I$4860,7,FALSE),All_curves!O36)</f>
        <v>9594309</v>
      </c>
      <c r="P37">
        <f>IFERROR(VLOOKUP($A37,Banknifty!$A$14:$I$4860,8,FALSE),All_curves!P36)</f>
        <v>9594309</v>
      </c>
      <c r="Q37">
        <f>IFERROR(VLOOKUP($A37,Banknifty!$A$14:$I$4860,9,FALSE),All_curves!Q36)</f>
        <v>9773007</v>
      </c>
      <c r="R37">
        <f>IFERROR(VLOOKUP($A37,Nifty!$A$14:$I$4860,2,FALSE),All_curves!R36)</f>
        <v>0</v>
      </c>
      <c r="S37">
        <f>IFERROR(VLOOKUP($A37,Nifty!$A$14:$I$4860,3,FALSE),All_curves!S36)</f>
        <v>0</v>
      </c>
      <c r="T37">
        <f>IFERROR(VLOOKUP($A37,Nifty!$A$14:$I$4860,4,FALSE),All_curves!T36)</f>
        <v>0</v>
      </c>
      <c r="U37">
        <f>IFERROR(VLOOKUP($A37,Nifty!$A$14:$I$4860,5,FALSE),All_curves!U36)</f>
        <v>0</v>
      </c>
      <c r="V37">
        <f>IFERROR(VLOOKUP($A37,Nifty!$A$14:$I$4860,6,FALSE),All_curves!V36)</f>
        <v>0</v>
      </c>
      <c r="W37">
        <f>IFERROR(VLOOKUP($A37,Nifty!$A$14:$I$4860,7,FALSE),All_curves!W36)</f>
        <v>0</v>
      </c>
      <c r="X37">
        <f>IFERROR(VLOOKUP($A37,Nifty!$A$14:$I$4860,8,FALSE),All_curves!X36)</f>
        <v>0</v>
      </c>
      <c r="Y37">
        <f>IFERROR(VLOOKUP($A37,Nifty!$A$14:$I$4860,9,FALSE),All_curves!Y36)</f>
        <v>0</v>
      </c>
      <c r="AA37" s="5">
        <f t="shared" si="47"/>
        <v>0</v>
      </c>
      <c r="AB37" s="5">
        <f t="shared" si="23"/>
        <v>0</v>
      </c>
      <c r="AC37" s="5">
        <f t="shared" si="24"/>
        <v>0</v>
      </c>
      <c r="AD37" s="5">
        <f t="shared" si="25"/>
        <v>0</v>
      </c>
      <c r="AE37" s="5">
        <f t="shared" si="26"/>
        <v>0</v>
      </c>
      <c r="AF37" s="5">
        <f t="shared" si="27"/>
        <v>0</v>
      </c>
      <c r="AG37" s="5">
        <f t="shared" si="28"/>
        <v>0</v>
      </c>
      <c r="AH37" s="5">
        <f t="shared" si="29"/>
        <v>0</v>
      </c>
      <c r="AI37" s="5">
        <f t="shared" si="30"/>
        <v>3.4780001637575442E-3</v>
      </c>
      <c r="AJ37" s="5">
        <f t="shared" si="31"/>
        <v>2.7880133292290665E-3</v>
      </c>
      <c r="AK37" s="5">
        <f t="shared" si="32"/>
        <v>-7.5655427014150733E-3</v>
      </c>
      <c r="AL37" s="5">
        <f t="shared" si="33"/>
        <v>-3.6174202950574053E-3</v>
      </c>
      <c r="AM37" s="5">
        <f t="shared" si="34"/>
        <v>1.6581111836446727E-3</v>
      </c>
      <c r="AN37" s="5">
        <f t="shared" si="35"/>
        <v>2.117811793629798E-3</v>
      </c>
      <c r="AO37" s="5">
        <f t="shared" si="36"/>
        <v>2.117811793629798E-3</v>
      </c>
      <c r="AP37" s="5">
        <f t="shared" si="37"/>
        <v>3.5127541933568374E-3</v>
      </c>
      <c r="AQ37" s="5">
        <f t="shared" si="38"/>
        <v>0</v>
      </c>
      <c r="AR37" s="5">
        <f t="shared" si="39"/>
        <v>0</v>
      </c>
      <c r="AS37" s="5">
        <f t="shared" si="40"/>
        <v>0</v>
      </c>
      <c r="AT37" s="5">
        <f t="shared" si="41"/>
        <v>0</v>
      </c>
      <c r="AU37" s="5">
        <f t="shared" si="42"/>
        <v>0</v>
      </c>
      <c r="AV37" s="5">
        <f t="shared" si="43"/>
        <v>0</v>
      </c>
      <c r="AW37" s="5">
        <f t="shared" si="44"/>
        <v>0</v>
      </c>
      <c r="AX37" s="5">
        <f t="shared" si="45"/>
        <v>0</v>
      </c>
      <c r="AZ37" s="7">
        <f t="shared" si="48"/>
        <v>98.983486849717536</v>
      </c>
      <c r="BA37" s="4">
        <f t="shared" si="46"/>
        <v>1.8706414419896827E-4</v>
      </c>
      <c r="BB37" s="5">
        <f>AZ37/MAX($AZ$16:AZ37)-1</f>
        <v>-1.0706676131445714E-2</v>
      </c>
      <c r="BH37" s="3"/>
    </row>
    <row r="38" spans="1:60" x14ac:dyDescent="0.25">
      <c r="A38" s="3">
        <v>42552</v>
      </c>
      <c r="B38">
        <f>IFERROR(VLOOKUP($A38,Finnifty!$A$14:$I$486,B$15+1,FALSE),All_curves!B37)</f>
        <v>0</v>
      </c>
      <c r="C38">
        <f>IFERROR(VLOOKUP($A38,Finnifty!$A$14:$I$486,C$15+1,FALSE),All_curves!C37)</f>
        <v>0</v>
      </c>
      <c r="D38">
        <f>IFERROR(VLOOKUP($A38,Finnifty!$A$14:$I$486,D$15+1,FALSE),All_curves!D37)</f>
        <v>0</v>
      </c>
      <c r="E38">
        <f>IFERROR(VLOOKUP($A38,Finnifty!$A$14:$I$486,E$15+1,FALSE),All_curves!E37)</f>
        <v>0</v>
      </c>
      <c r="F38">
        <f>IFERROR(VLOOKUP($A38,Finnifty!$A$14:$I$486,F$15+1,FALSE),All_curves!F37)</f>
        <v>0</v>
      </c>
      <c r="G38">
        <f>IFERROR(VLOOKUP($A38,Finnifty!$A$14:$I$486,G$15+1,FALSE),All_curves!G37)</f>
        <v>0</v>
      </c>
      <c r="H38">
        <f>IFERROR(VLOOKUP($A38,Finnifty!$A$14:$I$486,H$15+1,FALSE),All_curves!H37)</f>
        <v>0</v>
      </c>
      <c r="I38">
        <f>IFERROR(VLOOKUP($A38,Finnifty!$A$14:$I$486,I$15+1,FALSE),All_curves!I37)</f>
        <v>0</v>
      </c>
      <c r="J38">
        <f>IFERROR(VLOOKUP($A38,Banknifty!$A$14:$I$4860,2,FALSE),All_curves!J37)</f>
        <v>9764591</v>
      </c>
      <c r="K38">
        <f>IFERROR(VLOOKUP($A38,Banknifty!$A$14:$I$4860,3,FALSE),All_curves!K37)</f>
        <v>9991145</v>
      </c>
      <c r="L38">
        <f>IFERROR(VLOOKUP($A38,Banknifty!$A$14:$I$4860,4,FALSE),All_curves!L37)</f>
        <v>9851747</v>
      </c>
      <c r="M38">
        <f>IFERROR(VLOOKUP($A38,Banknifty!$A$14:$I$4860,5,FALSE),All_curves!M37)</f>
        <v>9915017</v>
      </c>
      <c r="N38">
        <f>IFERROR(VLOOKUP($A38,Banknifty!$A$14:$I$4860,6,FALSE),All_curves!N37)</f>
        <v>9427333</v>
      </c>
      <c r="O38">
        <f>IFERROR(VLOOKUP($A38,Banknifty!$A$14:$I$4860,7,FALSE),All_curves!O37)</f>
        <v>9613787</v>
      </c>
      <c r="P38">
        <f>IFERROR(VLOOKUP($A38,Banknifty!$A$14:$I$4860,8,FALSE),All_curves!P37)</f>
        <v>9613787</v>
      </c>
      <c r="Q38">
        <f>IFERROR(VLOOKUP($A38,Banknifty!$A$14:$I$4860,9,FALSE),All_curves!Q37)</f>
        <v>9773007</v>
      </c>
      <c r="R38">
        <f>IFERROR(VLOOKUP($A38,Nifty!$A$14:$I$4860,2,FALSE),All_curves!R37)</f>
        <v>0</v>
      </c>
      <c r="S38">
        <f>IFERROR(VLOOKUP($A38,Nifty!$A$14:$I$4860,3,FALSE),All_curves!S37)</f>
        <v>0</v>
      </c>
      <c r="T38">
        <f>IFERROR(VLOOKUP($A38,Nifty!$A$14:$I$4860,4,FALSE),All_curves!T37)</f>
        <v>0</v>
      </c>
      <c r="U38">
        <f>IFERROR(VLOOKUP($A38,Nifty!$A$14:$I$4860,5,FALSE),All_curves!U37)</f>
        <v>0</v>
      </c>
      <c r="V38">
        <f>IFERROR(VLOOKUP($A38,Nifty!$A$14:$I$4860,6,FALSE),All_curves!V37)</f>
        <v>0</v>
      </c>
      <c r="W38">
        <f>IFERROR(VLOOKUP($A38,Nifty!$A$14:$I$4860,7,FALSE),All_curves!W37)</f>
        <v>0</v>
      </c>
      <c r="X38">
        <f>IFERROR(VLOOKUP($A38,Nifty!$A$14:$I$4860,8,FALSE),All_curves!X37)</f>
        <v>0</v>
      </c>
      <c r="Y38">
        <f>IFERROR(VLOOKUP($A38,Nifty!$A$14:$I$4860,9,FALSE),All_curves!Y37)</f>
        <v>0</v>
      </c>
      <c r="AA38" s="5">
        <f t="shared" si="47"/>
        <v>0</v>
      </c>
      <c r="AB38" s="5">
        <f t="shared" si="23"/>
        <v>0</v>
      </c>
      <c r="AC38" s="5">
        <f t="shared" si="24"/>
        <v>0</v>
      </c>
      <c r="AD38" s="5">
        <f t="shared" si="25"/>
        <v>0</v>
      </c>
      <c r="AE38" s="5">
        <f t="shared" si="26"/>
        <v>0</v>
      </c>
      <c r="AF38" s="5">
        <f t="shared" si="27"/>
        <v>0</v>
      </c>
      <c r="AG38" s="5">
        <f t="shared" si="28"/>
        <v>0</v>
      </c>
      <c r="AH38" s="5">
        <f t="shared" si="29"/>
        <v>0</v>
      </c>
      <c r="AI38" s="5">
        <f t="shared" si="30"/>
        <v>-1.5770936956640558E-3</v>
      </c>
      <c r="AJ38" s="5">
        <f t="shared" si="31"/>
        <v>0</v>
      </c>
      <c r="AK38" s="5">
        <f t="shared" si="32"/>
        <v>0</v>
      </c>
      <c r="AL38" s="5">
        <f t="shared" si="33"/>
        <v>0</v>
      </c>
      <c r="AM38" s="5">
        <f t="shared" si="34"/>
        <v>-1.2997370016235577E-3</v>
      </c>
      <c r="AN38" s="5">
        <f t="shared" si="35"/>
        <v>2.0301618386482367E-3</v>
      </c>
      <c r="AO38" s="5">
        <f t="shared" si="36"/>
        <v>2.0301618386482367E-3</v>
      </c>
      <c r="AP38" s="5">
        <f t="shared" si="37"/>
        <v>0</v>
      </c>
      <c r="AQ38" s="5">
        <f t="shared" si="38"/>
        <v>0</v>
      </c>
      <c r="AR38" s="5">
        <f t="shared" si="39"/>
        <v>0</v>
      </c>
      <c r="AS38" s="5">
        <f t="shared" si="40"/>
        <v>0</v>
      </c>
      <c r="AT38" s="5">
        <f t="shared" si="41"/>
        <v>0</v>
      </c>
      <c r="AU38" s="5">
        <f t="shared" si="42"/>
        <v>0</v>
      </c>
      <c r="AV38" s="5">
        <f t="shared" si="43"/>
        <v>0</v>
      </c>
      <c r="AW38" s="5">
        <f t="shared" si="44"/>
        <v>0</v>
      </c>
      <c r="AX38" s="5">
        <f t="shared" si="45"/>
        <v>0</v>
      </c>
      <c r="AZ38" s="7">
        <f t="shared" si="48"/>
        <v>98.988367943960171</v>
      </c>
      <c r="BA38" s="4">
        <f t="shared" si="46"/>
        <v>4.9312207500369173E-5</v>
      </c>
      <c r="BB38" s="5">
        <f>AZ38/MAX($AZ$16:AZ38)-1</f>
        <v>-1.0657891893780524E-2</v>
      </c>
      <c r="BH38" s="3"/>
    </row>
    <row r="39" spans="1:60" x14ac:dyDescent="0.25">
      <c r="A39" s="3">
        <v>42555</v>
      </c>
      <c r="B39">
        <f>IFERROR(VLOOKUP($A39,Finnifty!$A$14:$I$486,B$15+1,FALSE),All_curves!B38)</f>
        <v>0</v>
      </c>
      <c r="C39">
        <f>IFERROR(VLOOKUP($A39,Finnifty!$A$14:$I$486,C$15+1,FALSE),All_curves!C38)</f>
        <v>0</v>
      </c>
      <c r="D39">
        <f>IFERROR(VLOOKUP($A39,Finnifty!$A$14:$I$486,D$15+1,FALSE),All_curves!D38)</f>
        <v>0</v>
      </c>
      <c r="E39">
        <f>IFERROR(VLOOKUP($A39,Finnifty!$A$14:$I$486,E$15+1,FALSE),All_curves!E38)</f>
        <v>0</v>
      </c>
      <c r="F39">
        <f>IFERROR(VLOOKUP($A39,Finnifty!$A$14:$I$486,F$15+1,FALSE),All_curves!F38)</f>
        <v>0</v>
      </c>
      <c r="G39">
        <f>IFERROR(VLOOKUP($A39,Finnifty!$A$14:$I$486,G$15+1,FALSE),All_curves!G38)</f>
        <v>0</v>
      </c>
      <c r="H39">
        <f>IFERROR(VLOOKUP($A39,Finnifty!$A$14:$I$486,H$15+1,FALSE),All_curves!H38)</f>
        <v>0</v>
      </c>
      <c r="I39">
        <f>IFERROR(VLOOKUP($A39,Finnifty!$A$14:$I$486,I$15+1,FALSE),All_curves!I38)</f>
        <v>0</v>
      </c>
      <c r="J39">
        <f>IFERROR(VLOOKUP($A39,Banknifty!$A$14:$I$4860,2,FALSE),All_curves!J38)</f>
        <v>9778164</v>
      </c>
      <c r="K39">
        <f>IFERROR(VLOOKUP($A39,Banknifty!$A$14:$I$4860,3,FALSE),All_curves!K38)</f>
        <v>9991145</v>
      </c>
      <c r="L39">
        <f>IFERROR(VLOOKUP($A39,Banknifty!$A$14:$I$4860,4,FALSE),All_curves!L38)</f>
        <v>9851747</v>
      </c>
      <c r="M39">
        <f>IFERROR(VLOOKUP($A39,Banknifty!$A$14:$I$4860,5,FALSE),All_curves!M38)</f>
        <v>9915017</v>
      </c>
      <c r="N39">
        <f>IFERROR(VLOOKUP($A39,Banknifty!$A$14:$I$4860,6,FALSE),All_curves!N38)</f>
        <v>9440437</v>
      </c>
      <c r="O39">
        <f>IFERROR(VLOOKUP($A39,Banknifty!$A$14:$I$4860,7,FALSE),All_curves!O38)</f>
        <v>9613787</v>
      </c>
      <c r="P39">
        <f>IFERROR(VLOOKUP($A39,Banknifty!$A$14:$I$4860,8,FALSE),All_curves!P38)</f>
        <v>9613787</v>
      </c>
      <c r="Q39">
        <f>IFERROR(VLOOKUP($A39,Banknifty!$A$14:$I$4860,9,FALSE),All_curves!Q38)</f>
        <v>9773007</v>
      </c>
      <c r="R39">
        <f>IFERROR(VLOOKUP($A39,Nifty!$A$14:$I$4860,2,FALSE),All_curves!R38)</f>
        <v>0</v>
      </c>
      <c r="S39">
        <f>IFERROR(VLOOKUP($A39,Nifty!$A$14:$I$4860,3,FALSE),All_curves!S38)</f>
        <v>0</v>
      </c>
      <c r="T39">
        <f>IFERROR(VLOOKUP($A39,Nifty!$A$14:$I$4860,4,FALSE),All_curves!T38)</f>
        <v>0</v>
      </c>
      <c r="U39">
        <f>IFERROR(VLOOKUP($A39,Nifty!$A$14:$I$4860,5,FALSE),All_curves!U38)</f>
        <v>0</v>
      </c>
      <c r="V39">
        <f>IFERROR(VLOOKUP($A39,Nifty!$A$14:$I$4860,6,FALSE),All_curves!V38)</f>
        <v>0</v>
      </c>
      <c r="W39">
        <f>IFERROR(VLOOKUP($A39,Nifty!$A$14:$I$4860,7,FALSE),All_curves!W38)</f>
        <v>0</v>
      </c>
      <c r="X39">
        <f>IFERROR(VLOOKUP($A39,Nifty!$A$14:$I$4860,8,FALSE),All_curves!X38)</f>
        <v>0</v>
      </c>
      <c r="Y39">
        <f>IFERROR(VLOOKUP($A39,Nifty!$A$14:$I$4860,9,FALSE),All_curves!Y38)</f>
        <v>0</v>
      </c>
      <c r="AA39" s="5">
        <f t="shared" si="47"/>
        <v>0</v>
      </c>
      <c r="AB39" s="5">
        <f t="shared" si="23"/>
        <v>0</v>
      </c>
      <c r="AC39" s="5">
        <f t="shared" si="24"/>
        <v>0</v>
      </c>
      <c r="AD39" s="5">
        <f t="shared" si="25"/>
        <v>0</v>
      </c>
      <c r="AE39" s="5">
        <f t="shared" si="26"/>
        <v>0</v>
      </c>
      <c r="AF39" s="5">
        <f t="shared" si="27"/>
        <v>0</v>
      </c>
      <c r="AG39" s="5">
        <f t="shared" si="28"/>
        <v>0</v>
      </c>
      <c r="AH39" s="5">
        <f t="shared" si="29"/>
        <v>0</v>
      </c>
      <c r="AI39" s="5">
        <f t="shared" si="30"/>
        <v>1.3900223777933984E-3</v>
      </c>
      <c r="AJ39" s="5">
        <f t="shared" si="31"/>
        <v>0</v>
      </c>
      <c r="AK39" s="5">
        <f t="shared" si="32"/>
        <v>0</v>
      </c>
      <c r="AL39" s="5">
        <f t="shared" si="33"/>
        <v>0</v>
      </c>
      <c r="AM39" s="5">
        <f t="shared" si="34"/>
        <v>1.3900007563114603E-3</v>
      </c>
      <c r="AN39" s="5">
        <f t="shared" si="35"/>
        <v>0</v>
      </c>
      <c r="AO39" s="5">
        <f t="shared" si="36"/>
        <v>0</v>
      </c>
      <c r="AP39" s="5">
        <f t="shared" si="37"/>
        <v>0</v>
      </c>
      <c r="AQ39" s="5">
        <f t="shared" si="38"/>
        <v>0</v>
      </c>
      <c r="AR39" s="5">
        <f t="shared" si="39"/>
        <v>0</v>
      </c>
      <c r="AS39" s="5">
        <f t="shared" si="40"/>
        <v>0</v>
      </c>
      <c r="AT39" s="5">
        <f t="shared" si="41"/>
        <v>0</v>
      </c>
      <c r="AU39" s="5">
        <f t="shared" si="42"/>
        <v>0</v>
      </c>
      <c r="AV39" s="5">
        <f t="shared" si="43"/>
        <v>0</v>
      </c>
      <c r="AW39" s="5">
        <f t="shared" si="44"/>
        <v>0</v>
      </c>
      <c r="AX39" s="5">
        <f t="shared" si="45"/>
        <v>0</v>
      </c>
      <c r="AZ39" s="7">
        <f t="shared" si="48"/>
        <v>98.999834191997323</v>
      </c>
      <c r="BA39" s="4">
        <f t="shared" si="46"/>
        <v>1.1583429725436913E-4</v>
      </c>
      <c r="BB39" s="5">
        <f>AZ39/MAX($AZ$16:AZ39)-1</f>
        <v>-1.0543292145943739E-2</v>
      </c>
      <c r="BH39" s="3"/>
    </row>
    <row r="40" spans="1:60" x14ac:dyDescent="0.25">
      <c r="A40" s="3">
        <v>42556</v>
      </c>
      <c r="B40">
        <f>IFERROR(VLOOKUP($A40,Finnifty!$A$14:$I$486,B$15+1,FALSE),All_curves!B39)</f>
        <v>0</v>
      </c>
      <c r="C40">
        <f>IFERROR(VLOOKUP($A40,Finnifty!$A$14:$I$486,C$15+1,FALSE),All_curves!C39)</f>
        <v>0</v>
      </c>
      <c r="D40">
        <f>IFERROR(VLOOKUP($A40,Finnifty!$A$14:$I$486,D$15+1,FALSE),All_curves!D39)</f>
        <v>0</v>
      </c>
      <c r="E40">
        <f>IFERROR(VLOOKUP($A40,Finnifty!$A$14:$I$486,E$15+1,FALSE),All_curves!E39)</f>
        <v>0</v>
      </c>
      <c r="F40">
        <f>IFERROR(VLOOKUP($A40,Finnifty!$A$14:$I$486,F$15+1,FALSE),All_curves!F39)</f>
        <v>0</v>
      </c>
      <c r="G40">
        <f>IFERROR(VLOOKUP($A40,Finnifty!$A$14:$I$486,G$15+1,FALSE),All_curves!G39)</f>
        <v>0</v>
      </c>
      <c r="H40">
        <f>IFERROR(VLOOKUP($A40,Finnifty!$A$14:$I$486,H$15+1,FALSE),All_curves!H39)</f>
        <v>0</v>
      </c>
      <c r="I40">
        <f>IFERROR(VLOOKUP($A40,Finnifty!$A$14:$I$486,I$15+1,FALSE),All_curves!I39)</f>
        <v>0</v>
      </c>
      <c r="J40">
        <f>IFERROR(VLOOKUP($A40,Banknifty!$A$14:$I$4860,2,FALSE),All_curves!J39)</f>
        <v>9778164</v>
      </c>
      <c r="K40">
        <f>IFERROR(VLOOKUP($A40,Banknifty!$A$14:$I$4860,3,FALSE),All_curves!K39)</f>
        <v>9991145</v>
      </c>
      <c r="L40">
        <f>IFERROR(VLOOKUP($A40,Banknifty!$A$14:$I$4860,4,FALSE),All_curves!L39)</f>
        <v>9851747</v>
      </c>
      <c r="M40">
        <f>IFERROR(VLOOKUP($A40,Banknifty!$A$14:$I$4860,5,FALSE),All_curves!M39)</f>
        <v>9915017</v>
      </c>
      <c r="N40">
        <f>IFERROR(VLOOKUP($A40,Banknifty!$A$14:$I$4860,6,FALSE),All_curves!N39)</f>
        <v>9440437</v>
      </c>
      <c r="O40">
        <f>IFERROR(VLOOKUP($A40,Banknifty!$A$14:$I$4860,7,FALSE),All_curves!O39)</f>
        <v>9613787</v>
      </c>
      <c r="P40">
        <f>IFERROR(VLOOKUP($A40,Banknifty!$A$14:$I$4860,8,FALSE),All_curves!P39)</f>
        <v>9613787</v>
      </c>
      <c r="Q40">
        <f>IFERROR(VLOOKUP($A40,Banknifty!$A$14:$I$4860,9,FALSE),All_curves!Q39)</f>
        <v>9773007</v>
      </c>
      <c r="R40">
        <f>IFERROR(VLOOKUP($A40,Nifty!$A$14:$I$4860,2,FALSE),All_curves!R39)</f>
        <v>0</v>
      </c>
      <c r="S40">
        <f>IFERROR(VLOOKUP($A40,Nifty!$A$14:$I$4860,3,FALSE),All_curves!S39)</f>
        <v>0</v>
      </c>
      <c r="T40">
        <f>IFERROR(VLOOKUP($A40,Nifty!$A$14:$I$4860,4,FALSE),All_curves!T39)</f>
        <v>0</v>
      </c>
      <c r="U40">
        <f>IFERROR(VLOOKUP($A40,Nifty!$A$14:$I$4860,5,FALSE),All_curves!U39)</f>
        <v>0</v>
      </c>
      <c r="V40">
        <f>IFERROR(VLOOKUP($A40,Nifty!$A$14:$I$4860,6,FALSE),All_curves!V39)</f>
        <v>0</v>
      </c>
      <c r="W40">
        <f>IFERROR(VLOOKUP($A40,Nifty!$A$14:$I$4860,7,FALSE),All_curves!W39)</f>
        <v>0</v>
      </c>
      <c r="X40">
        <f>IFERROR(VLOOKUP($A40,Nifty!$A$14:$I$4860,8,FALSE),All_curves!X39)</f>
        <v>0</v>
      </c>
      <c r="Y40">
        <f>IFERROR(VLOOKUP($A40,Nifty!$A$14:$I$4860,9,FALSE),All_curves!Y39)</f>
        <v>0</v>
      </c>
      <c r="AA40" s="5">
        <f t="shared" si="47"/>
        <v>0</v>
      </c>
      <c r="AB40" s="5">
        <f t="shared" si="23"/>
        <v>0</v>
      </c>
      <c r="AC40" s="5">
        <f t="shared" si="24"/>
        <v>0</v>
      </c>
      <c r="AD40" s="5">
        <f t="shared" si="25"/>
        <v>0</v>
      </c>
      <c r="AE40" s="5">
        <f t="shared" si="26"/>
        <v>0</v>
      </c>
      <c r="AF40" s="5">
        <f t="shared" si="27"/>
        <v>0</v>
      </c>
      <c r="AG40" s="5">
        <f t="shared" si="28"/>
        <v>0</v>
      </c>
      <c r="AH40" s="5">
        <f t="shared" si="29"/>
        <v>0</v>
      </c>
      <c r="AI40" s="5">
        <f t="shared" si="30"/>
        <v>0</v>
      </c>
      <c r="AJ40" s="5">
        <f t="shared" si="31"/>
        <v>0</v>
      </c>
      <c r="AK40" s="5">
        <f t="shared" si="32"/>
        <v>0</v>
      </c>
      <c r="AL40" s="5">
        <f t="shared" si="33"/>
        <v>0</v>
      </c>
      <c r="AM40" s="5">
        <f t="shared" si="34"/>
        <v>0</v>
      </c>
      <c r="AN40" s="5">
        <f t="shared" si="35"/>
        <v>0</v>
      </c>
      <c r="AO40" s="5">
        <f t="shared" si="36"/>
        <v>0</v>
      </c>
      <c r="AP40" s="5">
        <f t="shared" si="37"/>
        <v>0</v>
      </c>
      <c r="AQ40" s="5">
        <f t="shared" si="38"/>
        <v>0</v>
      </c>
      <c r="AR40" s="5">
        <f t="shared" si="39"/>
        <v>0</v>
      </c>
      <c r="AS40" s="5">
        <f t="shared" si="40"/>
        <v>0</v>
      </c>
      <c r="AT40" s="5">
        <f t="shared" si="41"/>
        <v>0</v>
      </c>
      <c r="AU40" s="5">
        <f t="shared" si="42"/>
        <v>0</v>
      </c>
      <c r="AV40" s="5">
        <f t="shared" si="43"/>
        <v>0</v>
      </c>
      <c r="AW40" s="5">
        <f t="shared" si="44"/>
        <v>0</v>
      </c>
      <c r="AX40" s="5">
        <f t="shared" si="45"/>
        <v>0</v>
      </c>
      <c r="AZ40" s="7">
        <f t="shared" si="48"/>
        <v>98.999834191997323</v>
      </c>
      <c r="BA40" s="4">
        <f t="shared" si="46"/>
        <v>0</v>
      </c>
      <c r="BB40" s="5">
        <f>AZ40/MAX($AZ$16:AZ40)-1</f>
        <v>-1.0543292145943739E-2</v>
      </c>
      <c r="BH40" s="3"/>
    </row>
    <row r="41" spans="1:60" x14ac:dyDescent="0.25">
      <c r="A41" s="3">
        <v>42558</v>
      </c>
      <c r="B41">
        <f>IFERROR(VLOOKUP($A41,Finnifty!$A$14:$I$486,B$15+1,FALSE),All_curves!B40)</f>
        <v>0</v>
      </c>
      <c r="C41">
        <f>IFERROR(VLOOKUP($A41,Finnifty!$A$14:$I$486,C$15+1,FALSE),All_curves!C40)</f>
        <v>0</v>
      </c>
      <c r="D41">
        <f>IFERROR(VLOOKUP($A41,Finnifty!$A$14:$I$486,D$15+1,FALSE),All_curves!D40)</f>
        <v>0</v>
      </c>
      <c r="E41">
        <f>IFERROR(VLOOKUP($A41,Finnifty!$A$14:$I$486,E$15+1,FALSE),All_curves!E40)</f>
        <v>0</v>
      </c>
      <c r="F41">
        <f>IFERROR(VLOOKUP($A41,Finnifty!$A$14:$I$486,F$15+1,FALSE),All_curves!F40)</f>
        <v>0</v>
      </c>
      <c r="G41">
        <f>IFERROR(VLOOKUP($A41,Finnifty!$A$14:$I$486,G$15+1,FALSE),All_curves!G40)</f>
        <v>0</v>
      </c>
      <c r="H41">
        <f>IFERROR(VLOOKUP($A41,Finnifty!$A$14:$I$486,H$15+1,FALSE),All_curves!H40)</f>
        <v>0</v>
      </c>
      <c r="I41">
        <f>IFERROR(VLOOKUP($A41,Finnifty!$A$14:$I$486,I$15+1,FALSE),All_curves!I40)</f>
        <v>0</v>
      </c>
      <c r="J41">
        <f>IFERROR(VLOOKUP($A41,Banknifty!$A$14:$I$4860,2,FALSE),All_curves!J40)</f>
        <v>9743845</v>
      </c>
      <c r="K41">
        <f>IFERROR(VLOOKUP($A41,Banknifty!$A$14:$I$4860,3,FALSE),All_curves!K40)</f>
        <v>9941321</v>
      </c>
      <c r="L41">
        <f>IFERROR(VLOOKUP($A41,Banknifty!$A$14:$I$4860,4,FALSE),All_curves!L40)</f>
        <v>9851747</v>
      </c>
      <c r="M41">
        <f>IFERROR(VLOOKUP($A41,Banknifty!$A$14:$I$4860,5,FALSE),All_curves!M40)</f>
        <v>9865013</v>
      </c>
      <c r="N41">
        <f>IFERROR(VLOOKUP($A41,Banknifty!$A$14:$I$4860,6,FALSE),All_curves!N40)</f>
        <v>9433207</v>
      </c>
      <c r="O41">
        <f>IFERROR(VLOOKUP($A41,Banknifty!$A$14:$I$4860,7,FALSE),All_curves!O40)</f>
        <v>9602173</v>
      </c>
      <c r="P41">
        <f>IFERROR(VLOOKUP($A41,Banknifty!$A$14:$I$4860,8,FALSE),All_curves!P40)</f>
        <v>9602173</v>
      </c>
      <c r="Q41">
        <f>IFERROR(VLOOKUP($A41,Banknifty!$A$14:$I$4860,9,FALSE),All_curves!Q40)</f>
        <v>9773007</v>
      </c>
      <c r="R41">
        <f>IFERROR(VLOOKUP($A41,Nifty!$A$14:$I$4860,2,FALSE),All_curves!R40)</f>
        <v>0</v>
      </c>
      <c r="S41">
        <f>IFERROR(VLOOKUP($A41,Nifty!$A$14:$I$4860,3,FALSE),All_curves!S40)</f>
        <v>0</v>
      </c>
      <c r="T41">
        <f>IFERROR(VLOOKUP($A41,Nifty!$A$14:$I$4860,4,FALSE),All_curves!T40)</f>
        <v>0</v>
      </c>
      <c r="U41">
        <f>IFERROR(VLOOKUP($A41,Nifty!$A$14:$I$4860,5,FALSE),All_curves!U40)</f>
        <v>0</v>
      </c>
      <c r="V41">
        <f>IFERROR(VLOOKUP($A41,Nifty!$A$14:$I$4860,6,FALSE),All_curves!V40)</f>
        <v>0</v>
      </c>
      <c r="W41">
        <f>IFERROR(VLOOKUP($A41,Nifty!$A$14:$I$4860,7,FALSE),All_curves!W40)</f>
        <v>0</v>
      </c>
      <c r="X41">
        <f>IFERROR(VLOOKUP($A41,Nifty!$A$14:$I$4860,8,FALSE),All_curves!X40)</f>
        <v>0</v>
      </c>
      <c r="Y41">
        <f>IFERROR(VLOOKUP($A41,Nifty!$A$14:$I$4860,9,FALSE),All_curves!Y40)</f>
        <v>0</v>
      </c>
      <c r="AA41" s="5">
        <f t="shared" si="47"/>
        <v>0</v>
      </c>
      <c r="AB41" s="5">
        <f t="shared" si="23"/>
        <v>0</v>
      </c>
      <c r="AC41" s="5">
        <f t="shared" si="24"/>
        <v>0</v>
      </c>
      <c r="AD41" s="5">
        <f t="shared" si="25"/>
        <v>0</v>
      </c>
      <c r="AE41" s="5">
        <f t="shared" si="26"/>
        <v>0</v>
      </c>
      <c r="AF41" s="5">
        <f t="shared" si="27"/>
        <v>0</v>
      </c>
      <c r="AG41" s="5">
        <f t="shared" si="28"/>
        <v>0</v>
      </c>
      <c r="AH41" s="5">
        <f t="shared" si="29"/>
        <v>0</v>
      </c>
      <c r="AI41" s="5">
        <f t="shared" si="30"/>
        <v>-3.5097590917886334E-3</v>
      </c>
      <c r="AJ41" s="5">
        <f t="shared" si="31"/>
        <v>-4.9868158254133821E-3</v>
      </c>
      <c r="AK41" s="5">
        <f t="shared" si="32"/>
        <v>0</v>
      </c>
      <c r="AL41" s="5">
        <f t="shared" si="33"/>
        <v>-5.0432591290564543E-3</v>
      </c>
      <c r="AM41" s="5">
        <f t="shared" si="34"/>
        <v>-7.658543772920412E-4</v>
      </c>
      <c r="AN41" s="5">
        <f t="shared" si="35"/>
        <v>-1.2080567210402959E-3</v>
      </c>
      <c r="AO41" s="5">
        <f t="shared" si="36"/>
        <v>-1.2080567210402959E-3</v>
      </c>
      <c r="AP41" s="5">
        <f t="shared" si="37"/>
        <v>0</v>
      </c>
      <c r="AQ41" s="5">
        <f t="shared" si="38"/>
        <v>0</v>
      </c>
      <c r="AR41" s="5">
        <f t="shared" si="39"/>
        <v>0</v>
      </c>
      <c r="AS41" s="5">
        <f t="shared" si="40"/>
        <v>0</v>
      </c>
      <c r="AT41" s="5">
        <f t="shared" si="41"/>
        <v>0</v>
      </c>
      <c r="AU41" s="5">
        <f t="shared" si="42"/>
        <v>0</v>
      </c>
      <c r="AV41" s="5">
        <f t="shared" si="43"/>
        <v>0</v>
      </c>
      <c r="AW41" s="5">
        <f t="shared" si="44"/>
        <v>0</v>
      </c>
      <c r="AX41" s="5">
        <f t="shared" si="45"/>
        <v>0</v>
      </c>
      <c r="AZ41" s="7">
        <f t="shared" si="48"/>
        <v>98.930856874826958</v>
      </c>
      <c r="BA41" s="4">
        <f t="shared" si="46"/>
        <v>-6.9674174440129621E-4</v>
      </c>
      <c r="BB41" s="5">
        <f>AZ41/MAX($AZ$16:AZ41)-1</f>
        <v>-1.1232687938583563E-2</v>
      </c>
      <c r="BH41" s="3"/>
    </row>
    <row r="42" spans="1:60" x14ac:dyDescent="0.25">
      <c r="A42" s="3">
        <v>42559</v>
      </c>
      <c r="B42">
        <f>IFERROR(VLOOKUP($A42,Finnifty!$A$14:$I$486,B$15+1,FALSE),All_curves!B41)</f>
        <v>0</v>
      </c>
      <c r="C42">
        <f>IFERROR(VLOOKUP($A42,Finnifty!$A$14:$I$486,C$15+1,FALSE),All_curves!C41)</f>
        <v>0</v>
      </c>
      <c r="D42">
        <f>IFERROR(VLOOKUP($A42,Finnifty!$A$14:$I$486,D$15+1,FALSE),All_curves!D41)</f>
        <v>0</v>
      </c>
      <c r="E42">
        <f>IFERROR(VLOOKUP($A42,Finnifty!$A$14:$I$486,E$15+1,FALSE),All_curves!E41)</f>
        <v>0</v>
      </c>
      <c r="F42">
        <f>IFERROR(VLOOKUP($A42,Finnifty!$A$14:$I$486,F$15+1,FALSE),All_curves!F41)</f>
        <v>0</v>
      </c>
      <c r="G42">
        <f>IFERROR(VLOOKUP($A42,Finnifty!$A$14:$I$486,G$15+1,FALSE),All_curves!G41)</f>
        <v>0</v>
      </c>
      <c r="H42">
        <f>IFERROR(VLOOKUP($A42,Finnifty!$A$14:$I$486,H$15+1,FALSE),All_curves!H41)</f>
        <v>0</v>
      </c>
      <c r="I42">
        <f>IFERROR(VLOOKUP($A42,Finnifty!$A$14:$I$486,I$15+1,FALSE),All_curves!I41)</f>
        <v>0</v>
      </c>
      <c r="J42">
        <f>IFERROR(VLOOKUP($A42,Banknifty!$A$14:$I$4860,2,FALSE),All_curves!J41)</f>
        <v>9707699</v>
      </c>
      <c r="K42">
        <f>IFERROR(VLOOKUP($A42,Banknifty!$A$14:$I$4860,3,FALSE),All_curves!K41)</f>
        <v>9907280</v>
      </c>
      <c r="L42">
        <f>IFERROR(VLOOKUP($A42,Banknifty!$A$14:$I$4860,4,FALSE),All_curves!L41)</f>
        <v>9819776</v>
      </c>
      <c r="M42">
        <f>IFERROR(VLOOKUP($A42,Banknifty!$A$14:$I$4860,5,FALSE),All_curves!M41)</f>
        <v>9865013</v>
      </c>
      <c r="N42">
        <f>IFERROR(VLOOKUP($A42,Banknifty!$A$14:$I$4860,6,FALSE),All_curves!N41)</f>
        <v>9387188</v>
      </c>
      <c r="O42">
        <f>IFERROR(VLOOKUP($A42,Banknifty!$A$14:$I$4860,7,FALSE),All_curves!O41)</f>
        <v>9557772</v>
      </c>
      <c r="P42">
        <f>IFERROR(VLOOKUP($A42,Banknifty!$A$14:$I$4860,8,FALSE),All_curves!P41)</f>
        <v>9557772</v>
      </c>
      <c r="Q42">
        <f>IFERROR(VLOOKUP($A42,Banknifty!$A$14:$I$4860,9,FALSE),All_curves!Q41)</f>
        <v>9773007</v>
      </c>
      <c r="R42">
        <f>IFERROR(VLOOKUP($A42,Nifty!$A$14:$I$4860,2,FALSE),All_curves!R41)</f>
        <v>0</v>
      </c>
      <c r="S42">
        <f>IFERROR(VLOOKUP($A42,Nifty!$A$14:$I$4860,3,FALSE),All_curves!S41)</f>
        <v>0</v>
      </c>
      <c r="T42">
        <f>IFERROR(VLOOKUP($A42,Nifty!$A$14:$I$4860,4,FALSE),All_curves!T41)</f>
        <v>0</v>
      </c>
      <c r="U42">
        <f>IFERROR(VLOOKUP($A42,Nifty!$A$14:$I$4860,5,FALSE),All_curves!U41)</f>
        <v>0</v>
      </c>
      <c r="V42">
        <f>IFERROR(VLOOKUP($A42,Nifty!$A$14:$I$4860,6,FALSE),All_curves!V41)</f>
        <v>0</v>
      </c>
      <c r="W42">
        <f>IFERROR(VLOOKUP($A42,Nifty!$A$14:$I$4860,7,FALSE),All_curves!W41)</f>
        <v>0</v>
      </c>
      <c r="X42">
        <f>IFERROR(VLOOKUP($A42,Nifty!$A$14:$I$4860,8,FALSE),All_curves!X41)</f>
        <v>0</v>
      </c>
      <c r="Y42">
        <f>IFERROR(VLOOKUP($A42,Nifty!$A$14:$I$4860,9,FALSE),All_curves!Y41)</f>
        <v>0</v>
      </c>
      <c r="AA42" s="5">
        <f t="shared" si="47"/>
        <v>0</v>
      </c>
      <c r="AB42" s="5">
        <f t="shared" si="23"/>
        <v>0</v>
      </c>
      <c r="AC42" s="5">
        <f t="shared" si="24"/>
        <v>0</v>
      </c>
      <c r="AD42" s="5">
        <f t="shared" si="25"/>
        <v>0</v>
      </c>
      <c r="AE42" s="5">
        <f t="shared" si="26"/>
        <v>0</v>
      </c>
      <c r="AF42" s="5">
        <f t="shared" si="27"/>
        <v>0</v>
      </c>
      <c r="AG42" s="5">
        <f t="shared" si="28"/>
        <v>0</v>
      </c>
      <c r="AH42" s="5">
        <f t="shared" si="29"/>
        <v>0</v>
      </c>
      <c r="AI42" s="5">
        <f t="shared" si="30"/>
        <v>-3.7096238702483131E-3</v>
      </c>
      <c r="AJ42" s="5">
        <f t="shared" si="31"/>
        <v>-3.4241928210546613E-3</v>
      </c>
      <c r="AK42" s="5">
        <f t="shared" si="32"/>
        <v>-3.2452112300488389E-3</v>
      </c>
      <c r="AL42" s="5">
        <f t="shared" si="33"/>
        <v>0</v>
      </c>
      <c r="AM42" s="5">
        <f t="shared" si="34"/>
        <v>-4.8784045553118549E-3</v>
      </c>
      <c r="AN42" s="5">
        <f t="shared" si="35"/>
        <v>-4.6240574919864663E-3</v>
      </c>
      <c r="AO42" s="5">
        <f t="shared" si="36"/>
        <v>-4.6240574919864663E-3</v>
      </c>
      <c r="AP42" s="5">
        <f t="shared" si="37"/>
        <v>0</v>
      </c>
      <c r="AQ42" s="5">
        <f t="shared" si="38"/>
        <v>0</v>
      </c>
      <c r="AR42" s="5">
        <f t="shared" si="39"/>
        <v>0</v>
      </c>
      <c r="AS42" s="5">
        <f t="shared" si="40"/>
        <v>0</v>
      </c>
      <c r="AT42" s="5">
        <f t="shared" si="41"/>
        <v>0</v>
      </c>
      <c r="AU42" s="5">
        <f t="shared" si="42"/>
        <v>0</v>
      </c>
      <c r="AV42" s="5">
        <f t="shared" si="43"/>
        <v>0</v>
      </c>
      <c r="AW42" s="5">
        <f t="shared" si="44"/>
        <v>0</v>
      </c>
      <c r="AX42" s="5">
        <f t="shared" si="45"/>
        <v>0</v>
      </c>
      <c r="AZ42" s="7">
        <f t="shared" si="48"/>
        <v>98.829842091140819</v>
      </c>
      <c r="BA42" s="4">
        <f t="shared" si="46"/>
        <v>-1.0210644775265252E-3</v>
      </c>
      <c r="BB42" s="5">
        <f>AZ42/MAX($AZ$16:AZ42)-1</f>
        <v>-1.2242283117468777E-2</v>
      </c>
      <c r="BH42" s="3"/>
    </row>
    <row r="43" spans="1:60" x14ac:dyDescent="0.25">
      <c r="A43" s="3">
        <v>42562</v>
      </c>
      <c r="B43">
        <f>IFERROR(VLOOKUP($A43,Finnifty!$A$14:$I$486,B$15+1,FALSE),All_curves!B42)</f>
        <v>0</v>
      </c>
      <c r="C43">
        <f>IFERROR(VLOOKUP($A43,Finnifty!$A$14:$I$486,C$15+1,FALSE),All_curves!C42)</f>
        <v>0</v>
      </c>
      <c r="D43">
        <f>IFERROR(VLOOKUP($A43,Finnifty!$A$14:$I$486,D$15+1,FALSE),All_curves!D42)</f>
        <v>0</v>
      </c>
      <c r="E43">
        <f>IFERROR(VLOOKUP($A43,Finnifty!$A$14:$I$486,E$15+1,FALSE),All_curves!E42)</f>
        <v>0</v>
      </c>
      <c r="F43">
        <f>IFERROR(VLOOKUP($A43,Finnifty!$A$14:$I$486,F$15+1,FALSE),All_curves!F42)</f>
        <v>0</v>
      </c>
      <c r="G43">
        <f>IFERROR(VLOOKUP($A43,Finnifty!$A$14:$I$486,G$15+1,FALSE),All_curves!G42)</f>
        <v>0</v>
      </c>
      <c r="H43">
        <f>IFERROR(VLOOKUP($A43,Finnifty!$A$14:$I$486,H$15+1,FALSE),All_curves!H42)</f>
        <v>0</v>
      </c>
      <c r="I43">
        <f>IFERROR(VLOOKUP($A43,Finnifty!$A$14:$I$486,I$15+1,FALSE),All_curves!I42)</f>
        <v>0</v>
      </c>
      <c r="J43">
        <f>IFERROR(VLOOKUP($A43,Banknifty!$A$14:$I$4860,2,FALSE),All_curves!J42)</f>
        <v>9676696</v>
      </c>
      <c r="K43">
        <f>IFERROR(VLOOKUP($A43,Banknifty!$A$14:$I$4860,3,FALSE),All_curves!K42)</f>
        <v>9865812</v>
      </c>
      <c r="L43">
        <f>IFERROR(VLOOKUP($A43,Banknifty!$A$14:$I$4860,4,FALSE),All_curves!L42)</f>
        <v>9778438</v>
      </c>
      <c r="M43">
        <f>IFERROR(VLOOKUP($A43,Banknifty!$A$14:$I$4860,5,FALSE),All_curves!M42)</f>
        <v>9865429</v>
      </c>
      <c r="N43">
        <f>IFERROR(VLOOKUP($A43,Banknifty!$A$14:$I$4860,6,FALSE),All_curves!N42)</f>
        <v>9357209</v>
      </c>
      <c r="O43">
        <f>IFERROR(VLOOKUP($A43,Banknifty!$A$14:$I$4860,7,FALSE),All_curves!O42)</f>
        <v>9517767</v>
      </c>
      <c r="P43">
        <f>IFERROR(VLOOKUP($A43,Banknifty!$A$14:$I$4860,8,FALSE),All_curves!P42)</f>
        <v>9517767</v>
      </c>
      <c r="Q43">
        <f>IFERROR(VLOOKUP($A43,Banknifty!$A$14:$I$4860,9,FALSE),All_curves!Q42)</f>
        <v>9773420</v>
      </c>
      <c r="R43">
        <f>IFERROR(VLOOKUP($A43,Nifty!$A$14:$I$4860,2,FALSE),All_curves!R42)</f>
        <v>0</v>
      </c>
      <c r="S43">
        <f>IFERROR(VLOOKUP($A43,Nifty!$A$14:$I$4860,3,FALSE),All_curves!S42)</f>
        <v>0</v>
      </c>
      <c r="T43">
        <f>IFERROR(VLOOKUP($A43,Nifty!$A$14:$I$4860,4,FALSE),All_curves!T42)</f>
        <v>0</v>
      </c>
      <c r="U43">
        <f>IFERROR(VLOOKUP($A43,Nifty!$A$14:$I$4860,5,FALSE),All_curves!U42)</f>
        <v>0</v>
      </c>
      <c r="V43">
        <f>IFERROR(VLOOKUP($A43,Nifty!$A$14:$I$4860,6,FALSE),All_curves!V42)</f>
        <v>0</v>
      </c>
      <c r="W43">
        <f>IFERROR(VLOOKUP($A43,Nifty!$A$14:$I$4860,7,FALSE),All_curves!W42)</f>
        <v>0</v>
      </c>
      <c r="X43">
        <f>IFERROR(VLOOKUP($A43,Nifty!$A$14:$I$4860,8,FALSE),All_curves!X42)</f>
        <v>0</v>
      </c>
      <c r="Y43">
        <f>IFERROR(VLOOKUP($A43,Nifty!$A$14:$I$4860,9,FALSE),All_curves!Y42)</f>
        <v>0</v>
      </c>
      <c r="AA43" s="5">
        <f t="shared" si="47"/>
        <v>0</v>
      </c>
      <c r="AB43" s="5">
        <f t="shared" si="23"/>
        <v>0</v>
      </c>
      <c r="AC43" s="5">
        <f t="shared" si="24"/>
        <v>0</v>
      </c>
      <c r="AD43" s="5">
        <f t="shared" si="25"/>
        <v>0</v>
      </c>
      <c r="AE43" s="5">
        <f t="shared" si="26"/>
        <v>0</v>
      </c>
      <c r="AF43" s="5">
        <f t="shared" si="27"/>
        <v>0</v>
      </c>
      <c r="AG43" s="5">
        <f t="shared" si="28"/>
        <v>0</v>
      </c>
      <c r="AH43" s="5">
        <f t="shared" si="29"/>
        <v>0</v>
      </c>
      <c r="AI43" s="5">
        <f t="shared" si="30"/>
        <v>-3.1936507302090522E-3</v>
      </c>
      <c r="AJ43" s="5">
        <f t="shared" si="31"/>
        <v>-4.1856089663359075E-3</v>
      </c>
      <c r="AK43" s="5">
        <f t="shared" si="32"/>
        <v>-4.2096683264465362E-3</v>
      </c>
      <c r="AL43" s="5">
        <f t="shared" si="33"/>
        <v>4.2169229782063056E-5</v>
      </c>
      <c r="AM43" s="5">
        <f t="shared" si="34"/>
        <v>-3.1936081390934179E-3</v>
      </c>
      <c r="AN43" s="5">
        <f t="shared" si="35"/>
        <v>-4.1855989031753804E-3</v>
      </c>
      <c r="AO43" s="5">
        <f t="shared" si="36"/>
        <v>-4.1855989031753804E-3</v>
      </c>
      <c r="AP43" s="5">
        <f t="shared" si="37"/>
        <v>4.225925551870624E-5</v>
      </c>
      <c r="AQ43" s="5">
        <f t="shared" si="38"/>
        <v>0</v>
      </c>
      <c r="AR43" s="5">
        <f t="shared" si="39"/>
        <v>0</v>
      </c>
      <c r="AS43" s="5">
        <f t="shared" si="40"/>
        <v>0</v>
      </c>
      <c r="AT43" s="5">
        <f t="shared" si="41"/>
        <v>0</v>
      </c>
      <c r="AU43" s="5">
        <f t="shared" si="42"/>
        <v>0</v>
      </c>
      <c r="AV43" s="5">
        <f t="shared" si="43"/>
        <v>0</v>
      </c>
      <c r="AW43" s="5">
        <f t="shared" si="44"/>
        <v>0</v>
      </c>
      <c r="AX43" s="5">
        <f t="shared" si="45"/>
        <v>0</v>
      </c>
      <c r="AZ43" s="7">
        <f t="shared" si="48"/>
        <v>98.734844765388715</v>
      </c>
      <c r="BA43" s="4">
        <f t="shared" si="46"/>
        <v>-9.6122106179728783E-4</v>
      </c>
      <c r="BB43" s="5">
        <f>AZ43/MAX($AZ$16:AZ43)-1</f>
        <v>-1.3191736638889062E-2</v>
      </c>
      <c r="BH43" s="3"/>
    </row>
    <row r="44" spans="1:60" x14ac:dyDescent="0.25">
      <c r="A44" s="3">
        <v>42563</v>
      </c>
      <c r="B44">
        <f>IFERROR(VLOOKUP($A44,Finnifty!$A$14:$I$486,B$15+1,FALSE),All_curves!B43)</f>
        <v>0</v>
      </c>
      <c r="C44">
        <f>IFERROR(VLOOKUP($A44,Finnifty!$A$14:$I$486,C$15+1,FALSE),All_curves!C43)</f>
        <v>0</v>
      </c>
      <c r="D44">
        <f>IFERROR(VLOOKUP($A44,Finnifty!$A$14:$I$486,D$15+1,FALSE),All_curves!D43)</f>
        <v>0</v>
      </c>
      <c r="E44">
        <f>IFERROR(VLOOKUP($A44,Finnifty!$A$14:$I$486,E$15+1,FALSE),All_curves!E43)</f>
        <v>0</v>
      </c>
      <c r="F44">
        <f>IFERROR(VLOOKUP($A44,Finnifty!$A$14:$I$486,F$15+1,FALSE),All_curves!F43)</f>
        <v>0</v>
      </c>
      <c r="G44">
        <f>IFERROR(VLOOKUP($A44,Finnifty!$A$14:$I$486,G$15+1,FALSE),All_curves!G43)</f>
        <v>0</v>
      </c>
      <c r="H44">
        <f>IFERROR(VLOOKUP($A44,Finnifty!$A$14:$I$486,H$15+1,FALSE),All_curves!H43)</f>
        <v>0</v>
      </c>
      <c r="I44">
        <f>IFERROR(VLOOKUP($A44,Finnifty!$A$14:$I$486,I$15+1,FALSE),All_curves!I43)</f>
        <v>0</v>
      </c>
      <c r="J44">
        <f>IFERROR(VLOOKUP($A44,Banknifty!$A$14:$I$4860,2,FALSE),All_curves!J43)</f>
        <v>9716250</v>
      </c>
      <c r="K44">
        <f>IFERROR(VLOOKUP($A44,Banknifty!$A$14:$I$4860,3,FALSE),All_curves!K43)</f>
        <v>9960331</v>
      </c>
      <c r="L44">
        <f>IFERROR(VLOOKUP($A44,Banknifty!$A$14:$I$4860,4,FALSE),All_curves!L43)</f>
        <v>9831981</v>
      </c>
      <c r="M44">
        <f>IFERROR(VLOOKUP($A44,Banknifty!$A$14:$I$4860,5,FALSE),All_curves!M43)</f>
        <v>9938725</v>
      </c>
      <c r="N44">
        <f>IFERROR(VLOOKUP($A44,Banknifty!$A$14:$I$4860,6,FALSE),All_curves!N43)</f>
        <v>9395457</v>
      </c>
      <c r="O44">
        <f>IFERROR(VLOOKUP($A44,Banknifty!$A$14:$I$4860,7,FALSE),All_curves!O43)</f>
        <v>9608951</v>
      </c>
      <c r="P44">
        <f>IFERROR(VLOOKUP($A44,Banknifty!$A$14:$I$4860,8,FALSE),All_curves!P43)</f>
        <v>9608951</v>
      </c>
      <c r="Q44">
        <f>IFERROR(VLOOKUP($A44,Banknifty!$A$14:$I$4860,9,FALSE),All_curves!Q43)</f>
        <v>9846031</v>
      </c>
      <c r="R44">
        <f>IFERROR(VLOOKUP($A44,Nifty!$A$14:$I$4860,2,FALSE),All_curves!R43)</f>
        <v>0</v>
      </c>
      <c r="S44">
        <f>IFERROR(VLOOKUP($A44,Nifty!$A$14:$I$4860,3,FALSE),All_curves!S43)</f>
        <v>0</v>
      </c>
      <c r="T44">
        <f>IFERROR(VLOOKUP($A44,Nifty!$A$14:$I$4860,4,FALSE),All_curves!T43)</f>
        <v>0</v>
      </c>
      <c r="U44">
        <f>IFERROR(VLOOKUP($A44,Nifty!$A$14:$I$4860,5,FALSE),All_curves!U43)</f>
        <v>0</v>
      </c>
      <c r="V44">
        <f>IFERROR(VLOOKUP($A44,Nifty!$A$14:$I$4860,6,FALSE),All_curves!V43)</f>
        <v>0</v>
      </c>
      <c r="W44">
        <f>IFERROR(VLOOKUP($A44,Nifty!$A$14:$I$4860,7,FALSE),All_curves!W43)</f>
        <v>0</v>
      </c>
      <c r="X44">
        <f>IFERROR(VLOOKUP($A44,Nifty!$A$14:$I$4860,8,FALSE),All_curves!X43)</f>
        <v>0</v>
      </c>
      <c r="Y44">
        <f>IFERROR(VLOOKUP($A44,Nifty!$A$14:$I$4860,9,FALSE),All_curves!Y43)</f>
        <v>0</v>
      </c>
      <c r="AA44" s="5">
        <f t="shared" si="47"/>
        <v>0</v>
      </c>
      <c r="AB44" s="5">
        <f t="shared" si="23"/>
        <v>0</v>
      </c>
      <c r="AC44" s="5">
        <f t="shared" si="24"/>
        <v>0</v>
      </c>
      <c r="AD44" s="5">
        <f t="shared" si="25"/>
        <v>0</v>
      </c>
      <c r="AE44" s="5">
        <f t="shared" si="26"/>
        <v>0</v>
      </c>
      <c r="AF44" s="5">
        <f t="shared" si="27"/>
        <v>0</v>
      </c>
      <c r="AG44" s="5">
        <f t="shared" si="28"/>
        <v>0</v>
      </c>
      <c r="AH44" s="5">
        <f t="shared" si="29"/>
        <v>0</v>
      </c>
      <c r="AI44" s="5">
        <f t="shared" si="30"/>
        <v>4.0875521975682894E-3</v>
      </c>
      <c r="AJ44" s="5">
        <f t="shared" si="31"/>
        <v>9.5804582532081906E-3</v>
      </c>
      <c r="AK44" s="5">
        <f t="shared" si="32"/>
        <v>5.4756189076414774E-3</v>
      </c>
      <c r="AL44" s="5">
        <f t="shared" si="33"/>
        <v>7.4295806092163907E-3</v>
      </c>
      <c r="AM44" s="5">
        <f t="shared" si="34"/>
        <v>4.0875436254550479E-3</v>
      </c>
      <c r="AN44" s="5">
        <f t="shared" si="35"/>
        <v>9.580398427488257E-3</v>
      </c>
      <c r="AO44" s="5">
        <f t="shared" si="36"/>
        <v>9.580398427488257E-3</v>
      </c>
      <c r="AP44" s="5">
        <f t="shared" si="37"/>
        <v>7.4294361646178864E-3</v>
      </c>
      <c r="AQ44" s="5">
        <f t="shared" si="38"/>
        <v>0</v>
      </c>
      <c r="AR44" s="5">
        <f t="shared" si="39"/>
        <v>0</v>
      </c>
      <c r="AS44" s="5">
        <f t="shared" si="40"/>
        <v>0</v>
      </c>
      <c r="AT44" s="5">
        <f t="shared" si="41"/>
        <v>0</v>
      </c>
      <c r="AU44" s="5">
        <f t="shared" si="42"/>
        <v>0</v>
      </c>
      <c r="AV44" s="5">
        <f t="shared" si="43"/>
        <v>0</v>
      </c>
      <c r="AW44" s="5">
        <f t="shared" si="44"/>
        <v>0</v>
      </c>
      <c r="AX44" s="5">
        <f t="shared" si="45"/>
        <v>0</v>
      </c>
      <c r="AZ44" s="7">
        <f t="shared" si="48"/>
        <v>98.970372568549905</v>
      </c>
      <c r="BA44" s="4">
        <f t="shared" si="46"/>
        <v>2.3854577755284918E-3</v>
      </c>
      <c r="BB44" s="5">
        <f>AZ44/MAX($AZ$16:AZ44)-1</f>
        <v>-1.0837747194098579E-2</v>
      </c>
      <c r="BH44" s="3"/>
    </row>
    <row r="45" spans="1:60" x14ac:dyDescent="0.25">
      <c r="A45" s="3">
        <v>42564</v>
      </c>
      <c r="B45">
        <f>IFERROR(VLOOKUP($A45,Finnifty!$A$14:$I$486,B$15+1,FALSE),All_curves!B44)</f>
        <v>0</v>
      </c>
      <c r="C45">
        <f>IFERROR(VLOOKUP($A45,Finnifty!$A$14:$I$486,C$15+1,FALSE),All_curves!C44)</f>
        <v>0</v>
      </c>
      <c r="D45">
        <f>IFERROR(VLOOKUP($A45,Finnifty!$A$14:$I$486,D$15+1,FALSE),All_curves!D44)</f>
        <v>0</v>
      </c>
      <c r="E45">
        <f>IFERROR(VLOOKUP($A45,Finnifty!$A$14:$I$486,E$15+1,FALSE),All_curves!E44)</f>
        <v>0</v>
      </c>
      <c r="F45">
        <f>IFERROR(VLOOKUP($A45,Finnifty!$A$14:$I$486,F$15+1,FALSE),All_curves!F44)</f>
        <v>0</v>
      </c>
      <c r="G45">
        <f>IFERROR(VLOOKUP($A45,Finnifty!$A$14:$I$486,G$15+1,FALSE),All_curves!G44)</f>
        <v>0</v>
      </c>
      <c r="H45">
        <f>IFERROR(VLOOKUP($A45,Finnifty!$A$14:$I$486,H$15+1,FALSE),All_curves!H44)</f>
        <v>0</v>
      </c>
      <c r="I45">
        <f>IFERROR(VLOOKUP($A45,Finnifty!$A$14:$I$486,I$15+1,FALSE),All_curves!I44)</f>
        <v>0</v>
      </c>
      <c r="J45">
        <f>IFERROR(VLOOKUP($A45,Banknifty!$A$14:$I$4860,2,FALSE),All_curves!J44)</f>
        <v>9692040</v>
      </c>
      <c r="K45">
        <f>IFERROR(VLOOKUP($A45,Banknifty!$A$14:$I$4860,3,FALSE),All_curves!K44)</f>
        <v>9916567</v>
      </c>
      <c r="L45">
        <f>IFERROR(VLOOKUP($A45,Banknifty!$A$14:$I$4860,4,FALSE),All_curves!L44)</f>
        <v>9795978</v>
      </c>
      <c r="M45">
        <f>IFERROR(VLOOKUP($A45,Banknifty!$A$14:$I$4860,5,FALSE),All_curves!M44)</f>
        <v>9914824</v>
      </c>
      <c r="N45">
        <f>IFERROR(VLOOKUP($A45,Banknifty!$A$14:$I$4860,6,FALSE),All_curves!N44)</f>
        <v>9372046</v>
      </c>
      <c r="O45">
        <f>IFERROR(VLOOKUP($A45,Banknifty!$A$14:$I$4860,7,FALSE),All_curves!O44)</f>
        <v>9566731</v>
      </c>
      <c r="P45">
        <f>IFERROR(VLOOKUP($A45,Banknifty!$A$14:$I$4860,8,FALSE),All_curves!P44)</f>
        <v>9566731</v>
      </c>
      <c r="Q45">
        <f>IFERROR(VLOOKUP($A45,Banknifty!$A$14:$I$4860,9,FALSE),All_curves!Q44)</f>
        <v>9822353</v>
      </c>
      <c r="R45">
        <f>IFERROR(VLOOKUP($A45,Nifty!$A$14:$I$4860,2,FALSE),All_curves!R44)</f>
        <v>0</v>
      </c>
      <c r="S45">
        <f>IFERROR(VLOOKUP($A45,Nifty!$A$14:$I$4860,3,FALSE),All_curves!S44)</f>
        <v>0</v>
      </c>
      <c r="T45">
        <f>IFERROR(VLOOKUP($A45,Nifty!$A$14:$I$4860,4,FALSE),All_curves!T44)</f>
        <v>0</v>
      </c>
      <c r="U45">
        <f>IFERROR(VLOOKUP($A45,Nifty!$A$14:$I$4860,5,FALSE),All_curves!U44)</f>
        <v>0</v>
      </c>
      <c r="V45">
        <f>IFERROR(VLOOKUP($A45,Nifty!$A$14:$I$4860,6,FALSE),All_curves!V44)</f>
        <v>0</v>
      </c>
      <c r="W45">
        <f>IFERROR(VLOOKUP($A45,Nifty!$A$14:$I$4860,7,FALSE),All_curves!W44)</f>
        <v>0</v>
      </c>
      <c r="X45">
        <f>IFERROR(VLOOKUP($A45,Nifty!$A$14:$I$4860,8,FALSE),All_curves!X44)</f>
        <v>0</v>
      </c>
      <c r="Y45">
        <f>IFERROR(VLOOKUP($A45,Nifty!$A$14:$I$4860,9,FALSE),All_curves!Y44)</f>
        <v>0</v>
      </c>
      <c r="AA45" s="5">
        <f t="shared" si="47"/>
        <v>0</v>
      </c>
      <c r="AB45" s="5">
        <f t="shared" si="23"/>
        <v>0</v>
      </c>
      <c r="AC45" s="5">
        <f t="shared" si="24"/>
        <v>0</v>
      </c>
      <c r="AD45" s="5">
        <f t="shared" si="25"/>
        <v>0</v>
      </c>
      <c r="AE45" s="5">
        <f t="shared" si="26"/>
        <v>0</v>
      </c>
      <c r="AF45" s="5">
        <f t="shared" si="27"/>
        <v>0</v>
      </c>
      <c r="AG45" s="5">
        <f t="shared" si="28"/>
        <v>0</v>
      </c>
      <c r="AH45" s="5">
        <f t="shared" si="29"/>
        <v>0</v>
      </c>
      <c r="AI45" s="5">
        <f t="shared" si="30"/>
        <v>-2.4917020455422767E-3</v>
      </c>
      <c r="AJ45" s="5">
        <f t="shared" si="31"/>
        <v>-4.3938298837659095E-3</v>
      </c>
      <c r="AK45" s="5">
        <f t="shared" si="32"/>
        <v>-3.6618256280194217E-3</v>
      </c>
      <c r="AL45" s="5">
        <f t="shared" si="33"/>
        <v>-2.4048356303247864E-3</v>
      </c>
      <c r="AM45" s="5">
        <f t="shared" si="34"/>
        <v>-2.4917361656808801E-3</v>
      </c>
      <c r="AN45" s="5">
        <f t="shared" si="35"/>
        <v>-4.3938198873113565E-3</v>
      </c>
      <c r="AO45" s="5">
        <f t="shared" si="36"/>
        <v>-4.3938198873113565E-3</v>
      </c>
      <c r="AP45" s="5">
        <f t="shared" si="37"/>
        <v>-2.40482687897281E-3</v>
      </c>
      <c r="AQ45" s="5">
        <f t="shared" si="38"/>
        <v>0</v>
      </c>
      <c r="AR45" s="5">
        <f t="shared" si="39"/>
        <v>0</v>
      </c>
      <c r="AS45" s="5">
        <f t="shared" si="40"/>
        <v>0</v>
      </c>
      <c r="AT45" s="5">
        <f t="shared" si="41"/>
        <v>0</v>
      </c>
      <c r="AU45" s="5">
        <f t="shared" si="42"/>
        <v>0</v>
      </c>
      <c r="AV45" s="5">
        <f t="shared" si="43"/>
        <v>0</v>
      </c>
      <c r="AW45" s="5">
        <f t="shared" si="44"/>
        <v>0</v>
      </c>
      <c r="AX45" s="5">
        <f t="shared" si="45"/>
        <v>0</v>
      </c>
      <c r="AZ45" s="7">
        <f t="shared" si="48"/>
        <v>98.860530317021187</v>
      </c>
      <c r="BA45" s="4">
        <f t="shared" si="46"/>
        <v>-1.1098498336220334E-3</v>
      </c>
      <c r="BB45" s="5">
        <f>AZ45/MAX($AZ$16:AZ45)-1</f>
        <v>-1.1935568755800374E-2</v>
      </c>
      <c r="BH45" s="3"/>
    </row>
    <row r="46" spans="1:60" x14ac:dyDescent="0.25">
      <c r="A46" s="3">
        <v>42565</v>
      </c>
      <c r="B46">
        <f>IFERROR(VLOOKUP($A46,Finnifty!$A$14:$I$486,B$15+1,FALSE),All_curves!B45)</f>
        <v>0</v>
      </c>
      <c r="C46">
        <f>IFERROR(VLOOKUP($A46,Finnifty!$A$14:$I$486,C$15+1,FALSE),All_curves!C45)</f>
        <v>0</v>
      </c>
      <c r="D46">
        <f>IFERROR(VLOOKUP($A46,Finnifty!$A$14:$I$486,D$15+1,FALSE),All_curves!D45)</f>
        <v>0</v>
      </c>
      <c r="E46">
        <f>IFERROR(VLOOKUP($A46,Finnifty!$A$14:$I$486,E$15+1,FALSE),All_curves!E45)</f>
        <v>0</v>
      </c>
      <c r="F46">
        <f>IFERROR(VLOOKUP($A46,Finnifty!$A$14:$I$486,F$15+1,FALSE),All_curves!F45)</f>
        <v>0</v>
      </c>
      <c r="G46">
        <f>IFERROR(VLOOKUP($A46,Finnifty!$A$14:$I$486,G$15+1,FALSE),All_curves!G45)</f>
        <v>0</v>
      </c>
      <c r="H46">
        <f>IFERROR(VLOOKUP($A46,Finnifty!$A$14:$I$486,H$15+1,FALSE),All_curves!H45)</f>
        <v>0</v>
      </c>
      <c r="I46">
        <f>IFERROR(VLOOKUP($A46,Finnifty!$A$14:$I$486,I$15+1,FALSE),All_curves!I45)</f>
        <v>0</v>
      </c>
      <c r="J46">
        <f>IFERROR(VLOOKUP($A46,Banknifty!$A$14:$I$4860,2,FALSE),All_curves!J45)</f>
        <v>9914788</v>
      </c>
      <c r="K46">
        <f>IFERROR(VLOOKUP($A46,Banknifty!$A$14:$I$4860,3,FALSE),All_curves!K45)</f>
        <v>10151174</v>
      </c>
      <c r="L46">
        <f>IFERROR(VLOOKUP($A46,Banknifty!$A$14:$I$4860,4,FALSE),All_curves!L45)</f>
        <v>10023964</v>
      </c>
      <c r="M46">
        <f>IFERROR(VLOOKUP($A46,Banknifty!$A$14:$I$4860,5,FALSE),All_curves!M45)</f>
        <v>9943821</v>
      </c>
      <c r="N46">
        <f>IFERROR(VLOOKUP($A46,Banknifty!$A$14:$I$4860,6,FALSE),All_curves!N45)</f>
        <v>9404420</v>
      </c>
      <c r="O46">
        <f>IFERROR(VLOOKUP($A46,Banknifty!$A$14:$I$4860,7,FALSE),All_curves!O45)</f>
        <v>9591260</v>
      </c>
      <c r="P46">
        <f>IFERROR(VLOOKUP($A46,Banknifty!$A$14:$I$4860,8,FALSE),All_curves!P45)</f>
        <v>9591260</v>
      </c>
      <c r="Q46">
        <f>IFERROR(VLOOKUP($A46,Banknifty!$A$14:$I$4860,9,FALSE),All_curves!Q45)</f>
        <v>9834263</v>
      </c>
      <c r="R46">
        <f>IFERROR(VLOOKUP($A46,Nifty!$A$14:$I$4860,2,FALSE),All_curves!R45)</f>
        <v>0</v>
      </c>
      <c r="S46">
        <f>IFERROR(VLOOKUP($A46,Nifty!$A$14:$I$4860,3,FALSE),All_curves!S45)</f>
        <v>0</v>
      </c>
      <c r="T46">
        <f>IFERROR(VLOOKUP($A46,Nifty!$A$14:$I$4860,4,FALSE),All_curves!T45)</f>
        <v>0</v>
      </c>
      <c r="U46">
        <f>IFERROR(VLOOKUP($A46,Nifty!$A$14:$I$4860,5,FALSE),All_curves!U45)</f>
        <v>0</v>
      </c>
      <c r="V46">
        <f>IFERROR(VLOOKUP($A46,Nifty!$A$14:$I$4860,6,FALSE),All_curves!V45)</f>
        <v>0</v>
      </c>
      <c r="W46">
        <f>IFERROR(VLOOKUP($A46,Nifty!$A$14:$I$4860,7,FALSE),All_curves!W45)</f>
        <v>0</v>
      </c>
      <c r="X46">
        <f>IFERROR(VLOOKUP($A46,Nifty!$A$14:$I$4860,8,FALSE),All_curves!X45)</f>
        <v>0</v>
      </c>
      <c r="Y46">
        <f>IFERROR(VLOOKUP($A46,Nifty!$A$14:$I$4860,9,FALSE),All_curves!Y45)</f>
        <v>0</v>
      </c>
      <c r="AA46" s="5">
        <f t="shared" si="47"/>
        <v>0</v>
      </c>
      <c r="AB46" s="5">
        <f t="shared" si="23"/>
        <v>0</v>
      </c>
      <c r="AC46" s="5">
        <f t="shared" si="24"/>
        <v>0</v>
      </c>
      <c r="AD46" s="5">
        <f t="shared" si="25"/>
        <v>0</v>
      </c>
      <c r="AE46" s="5">
        <f t="shared" si="26"/>
        <v>0</v>
      </c>
      <c r="AF46" s="5">
        <f t="shared" si="27"/>
        <v>0</v>
      </c>
      <c r="AG46" s="5">
        <f t="shared" si="28"/>
        <v>0</v>
      </c>
      <c r="AH46" s="5">
        <f t="shared" si="29"/>
        <v>0</v>
      </c>
      <c r="AI46" s="5">
        <f t="shared" si="30"/>
        <v>2.298257126466674E-2</v>
      </c>
      <c r="AJ46" s="5">
        <f t="shared" si="31"/>
        <v>2.3658086513205667E-2</v>
      </c>
      <c r="AK46" s="5">
        <f t="shared" si="32"/>
        <v>2.3273429156333236E-2</v>
      </c>
      <c r="AL46" s="5">
        <f t="shared" si="33"/>
        <v>2.9246106637899061E-3</v>
      </c>
      <c r="AM46" s="5">
        <f t="shared" si="34"/>
        <v>3.4543150983252779E-3</v>
      </c>
      <c r="AN46" s="5">
        <f t="shared" si="35"/>
        <v>2.5639897264801981E-3</v>
      </c>
      <c r="AO46" s="5">
        <f t="shared" si="36"/>
        <v>2.5639897264801981E-3</v>
      </c>
      <c r="AP46" s="5">
        <f t="shared" si="37"/>
        <v>1.2125404167413478E-3</v>
      </c>
      <c r="AQ46" s="5">
        <f t="shared" si="38"/>
        <v>0</v>
      </c>
      <c r="AR46" s="5">
        <f t="shared" si="39"/>
        <v>0</v>
      </c>
      <c r="AS46" s="5">
        <f t="shared" si="40"/>
        <v>0</v>
      </c>
      <c r="AT46" s="5">
        <f t="shared" si="41"/>
        <v>0</v>
      </c>
      <c r="AU46" s="5">
        <f t="shared" si="42"/>
        <v>0</v>
      </c>
      <c r="AV46" s="5">
        <f t="shared" si="43"/>
        <v>0</v>
      </c>
      <c r="AW46" s="5">
        <f t="shared" si="44"/>
        <v>0</v>
      </c>
      <c r="AX46" s="5">
        <f t="shared" si="45"/>
        <v>0</v>
      </c>
      <c r="AZ46" s="7">
        <f t="shared" si="48"/>
        <v>99.200913435831424</v>
      </c>
      <c r="BA46" s="4">
        <f t="shared" si="46"/>
        <v>3.4430638569176073E-3</v>
      </c>
      <c r="BB46" s="5">
        <f>AZ46/MAX($AZ$16:AZ46)-1</f>
        <v>-8.5335998242777045E-3</v>
      </c>
      <c r="BH46" s="3"/>
    </row>
    <row r="47" spans="1:60" x14ac:dyDescent="0.25">
      <c r="A47" s="3">
        <v>42566</v>
      </c>
      <c r="B47">
        <f>IFERROR(VLOOKUP($A47,Finnifty!$A$14:$I$486,B$15+1,FALSE),All_curves!B46)</f>
        <v>0</v>
      </c>
      <c r="C47">
        <f>IFERROR(VLOOKUP($A47,Finnifty!$A$14:$I$486,C$15+1,FALSE),All_curves!C46)</f>
        <v>0</v>
      </c>
      <c r="D47">
        <f>IFERROR(VLOOKUP($A47,Finnifty!$A$14:$I$486,D$15+1,FALSE),All_curves!D46)</f>
        <v>0</v>
      </c>
      <c r="E47">
        <f>IFERROR(VLOOKUP($A47,Finnifty!$A$14:$I$486,E$15+1,FALSE),All_curves!E46)</f>
        <v>0</v>
      </c>
      <c r="F47">
        <f>IFERROR(VLOOKUP($A47,Finnifty!$A$14:$I$486,F$15+1,FALSE),All_curves!F46)</f>
        <v>0</v>
      </c>
      <c r="G47">
        <f>IFERROR(VLOOKUP($A47,Finnifty!$A$14:$I$486,G$15+1,FALSE),All_curves!G46)</f>
        <v>0</v>
      </c>
      <c r="H47">
        <f>IFERROR(VLOOKUP($A47,Finnifty!$A$14:$I$486,H$15+1,FALSE),All_curves!H46)</f>
        <v>0</v>
      </c>
      <c r="I47">
        <f>IFERROR(VLOOKUP($A47,Finnifty!$A$14:$I$486,I$15+1,FALSE),All_curves!I46)</f>
        <v>0</v>
      </c>
      <c r="J47">
        <f>IFERROR(VLOOKUP($A47,Banknifty!$A$14:$I$4860,2,FALSE),All_curves!J46)</f>
        <v>9902739</v>
      </c>
      <c r="K47">
        <f>IFERROR(VLOOKUP($A47,Banknifty!$A$14:$I$4860,3,FALSE),All_curves!K46)</f>
        <v>10148898</v>
      </c>
      <c r="L47">
        <f>IFERROR(VLOOKUP($A47,Banknifty!$A$14:$I$4860,4,FALSE),All_curves!L46)</f>
        <v>10014998</v>
      </c>
      <c r="M47">
        <f>IFERROR(VLOOKUP($A47,Banknifty!$A$14:$I$4860,5,FALSE),All_curves!M46)</f>
        <v>9934927</v>
      </c>
      <c r="N47">
        <f>IFERROR(VLOOKUP($A47,Banknifty!$A$14:$I$4860,6,FALSE),All_curves!N46)</f>
        <v>9397364</v>
      </c>
      <c r="O47">
        <f>IFERROR(VLOOKUP($A47,Banknifty!$A$14:$I$4860,7,FALSE),All_curves!O46)</f>
        <v>9610937</v>
      </c>
      <c r="P47">
        <f>IFERROR(VLOOKUP($A47,Banknifty!$A$14:$I$4860,8,FALSE),All_curves!P46)</f>
        <v>9610937</v>
      </c>
      <c r="Q47">
        <f>IFERROR(VLOOKUP($A47,Banknifty!$A$14:$I$4860,9,FALSE),All_curves!Q46)</f>
        <v>9845517</v>
      </c>
      <c r="R47">
        <f>IFERROR(VLOOKUP($A47,Nifty!$A$14:$I$4860,2,FALSE),All_curves!R46)</f>
        <v>0</v>
      </c>
      <c r="S47">
        <f>IFERROR(VLOOKUP($A47,Nifty!$A$14:$I$4860,3,FALSE),All_curves!S46)</f>
        <v>0</v>
      </c>
      <c r="T47">
        <f>IFERROR(VLOOKUP($A47,Nifty!$A$14:$I$4860,4,FALSE),All_curves!T46)</f>
        <v>0</v>
      </c>
      <c r="U47">
        <f>IFERROR(VLOOKUP($A47,Nifty!$A$14:$I$4860,5,FALSE),All_curves!U46)</f>
        <v>0</v>
      </c>
      <c r="V47">
        <f>IFERROR(VLOOKUP($A47,Nifty!$A$14:$I$4860,6,FALSE),All_curves!V46)</f>
        <v>0</v>
      </c>
      <c r="W47">
        <f>IFERROR(VLOOKUP($A47,Nifty!$A$14:$I$4860,7,FALSE),All_curves!W46)</f>
        <v>0</v>
      </c>
      <c r="X47">
        <f>IFERROR(VLOOKUP($A47,Nifty!$A$14:$I$4860,8,FALSE),All_curves!X46)</f>
        <v>0</v>
      </c>
      <c r="Y47">
        <f>IFERROR(VLOOKUP($A47,Nifty!$A$14:$I$4860,9,FALSE),All_curves!Y46)</f>
        <v>0</v>
      </c>
      <c r="AA47" s="5">
        <f t="shared" si="47"/>
        <v>0</v>
      </c>
      <c r="AB47" s="5">
        <f t="shared" si="23"/>
        <v>0</v>
      </c>
      <c r="AC47" s="5">
        <f t="shared" si="24"/>
        <v>0</v>
      </c>
      <c r="AD47" s="5">
        <f t="shared" si="25"/>
        <v>0</v>
      </c>
      <c r="AE47" s="5">
        <f t="shared" si="26"/>
        <v>0</v>
      </c>
      <c r="AF47" s="5">
        <f t="shared" si="27"/>
        <v>0</v>
      </c>
      <c r="AG47" s="5">
        <f t="shared" si="28"/>
        <v>0</v>
      </c>
      <c r="AH47" s="5">
        <f t="shared" si="29"/>
        <v>0</v>
      </c>
      <c r="AI47" s="5">
        <f t="shared" si="30"/>
        <v>-1.2152554346094302E-3</v>
      </c>
      <c r="AJ47" s="5">
        <f t="shared" si="31"/>
        <v>-2.2421051988663621E-4</v>
      </c>
      <c r="AK47" s="5">
        <f t="shared" si="32"/>
        <v>-8.944565243849123E-4</v>
      </c>
      <c r="AL47" s="5">
        <f t="shared" si="33"/>
        <v>-8.9442478902224121E-4</v>
      </c>
      <c r="AM47" s="5">
        <f t="shared" si="34"/>
        <v>-7.5028550405020766E-4</v>
      </c>
      <c r="AN47" s="5">
        <f t="shared" si="35"/>
        <v>2.0515552701105833E-3</v>
      </c>
      <c r="AO47" s="5">
        <f t="shared" si="36"/>
        <v>2.0515552701105833E-3</v>
      </c>
      <c r="AP47" s="5">
        <f t="shared" si="37"/>
        <v>1.1443663851575803E-3</v>
      </c>
      <c r="AQ47" s="5">
        <f t="shared" si="38"/>
        <v>0</v>
      </c>
      <c r="AR47" s="5">
        <f t="shared" si="39"/>
        <v>0</v>
      </c>
      <c r="AS47" s="5">
        <f t="shared" si="40"/>
        <v>0</v>
      </c>
      <c r="AT47" s="5">
        <f t="shared" si="41"/>
        <v>0</v>
      </c>
      <c r="AU47" s="5">
        <f t="shared" si="42"/>
        <v>0</v>
      </c>
      <c r="AV47" s="5">
        <f t="shared" si="43"/>
        <v>0</v>
      </c>
      <c r="AW47" s="5">
        <f t="shared" si="44"/>
        <v>0</v>
      </c>
      <c r="AX47" s="5">
        <f t="shared" si="45"/>
        <v>0</v>
      </c>
      <c r="AZ47" s="7">
        <f t="shared" si="48"/>
        <v>99.206158039957572</v>
      </c>
      <c r="BA47" s="4">
        <f t="shared" si="46"/>
        <v>5.2868506392721622E-5</v>
      </c>
      <c r="BB47" s="5">
        <f>AZ47/MAX($AZ$16:AZ47)-1</f>
        <v>-8.4811824765618216E-3</v>
      </c>
      <c r="BH47" s="3"/>
    </row>
    <row r="48" spans="1:60" x14ac:dyDescent="0.25">
      <c r="A48" s="3">
        <v>42569</v>
      </c>
      <c r="B48">
        <f>IFERROR(VLOOKUP($A48,Finnifty!$A$14:$I$486,B$15+1,FALSE),All_curves!B47)</f>
        <v>0</v>
      </c>
      <c r="C48">
        <f>IFERROR(VLOOKUP($A48,Finnifty!$A$14:$I$486,C$15+1,FALSE),All_curves!C47)</f>
        <v>0</v>
      </c>
      <c r="D48">
        <f>IFERROR(VLOOKUP($A48,Finnifty!$A$14:$I$486,D$15+1,FALSE),All_curves!D47)</f>
        <v>0</v>
      </c>
      <c r="E48">
        <f>IFERROR(VLOOKUP($A48,Finnifty!$A$14:$I$486,E$15+1,FALSE),All_curves!E47)</f>
        <v>0</v>
      </c>
      <c r="F48">
        <f>IFERROR(VLOOKUP($A48,Finnifty!$A$14:$I$486,F$15+1,FALSE),All_curves!F47)</f>
        <v>0</v>
      </c>
      <c r="G48">
        <f>IFERROR(VLOOKUP($A48,Finnifty!$A$14:$I$486,G$15+1,FALSE),All_curves!G47)</f>
        <v>0</v>
      </c>
      <c r="H48">
        <f>IFERROR(VLOOKUP($A48,Finnifty!$A$14:$I$486,H$15+1,FALSE),All_curves!H47)</f>
        <v>0</v>
      </c>
      <c r="I48">
        <f>IFERROR(VLOOKUP($A48,Finnifty!$A$14:$I$486,I$15+1,FALSE),All_curves!I47)</f>
        <v>0</v>
      </c>
      <c r="J48">
        <f>IFERROR(VLOOKUP($A48,Banknifty!$A$14:$I$4860,2,FALSE),All_curves!J47)</f>
        <v>9847942</v>
      </c>
      <c r="K48">
        <f>IFERROR(VLOOKUP($A48,Banknifty!$A$14:$I$4860,3,FALSE),All_curves!K47)</f>
        <v>10090713</v>
      </c>
      <c r="L48">
        <f>IFERROR(VLOOKUP($A48,Banknifty!$A$14:$I$4860,4,FALSE),All_curves!L47)</f>
        <v>9957328</v>
      </c>
      <c r="M48">
        <f>IFERROR(VLOOKUP($A48,Banknifty!$A$14:$I$4860,5,FALSE),All_curves!M47)</f>
        <v>9946625</v>
      </c>
      <c r="N48">
        <f>IFERROR(VLOOKUP($A48,Banknifty!$A$14:$I$4860,6,FALSE),All_curves!N47)</f>
        <v>9345363</v>
      </c>
      <c r="O48">
        <f>IFERROR(VLOOKUP($A48,Banknifty!$A$14:$I$4860,7,FALSE),All_curves!O47)</f>
        <v>9555836</v>
      </c>
      <c r="P48">
        <f>IFERROR(VLOOKUP($A48,Banknifty!$A$14:$I$4860,8,FALSE),All_curves!P47)</f>
        <v>9555836</v>
      </c>
      <c r="Q48">
        <f>IFERROR(VLOOKUP($A48,Banknifty!$A$14:$I$4860,9,FALSE),All_curves!Q47)</f>
        <v>9857110</v>
      </c>
      <c r="R48">
        <f>IFERROR(VLOOKUP($A48,Nifty!$A$14:$I$4860,2,FALSE),All_curves!R47)</f>
        <v>0</v>
      </c>
      <c r="S48">
        <f>IFERROR(VLOOKUP($A48,Nifty!$A$14:$I$4860,3,FALSE),All_curves!S47)</f>
        <v>0</v>
      </c>
      <c r="T48">
        <f>IFERROR(VLOOKUP($A48,Nifty!$A$14:$I$4860,4,FALSE),All_curves!T47)</f>
        <v>0</v>
      </c>
      <c r="U48">
        <f>IFERROR(VLOOKUP($A48,Nifty!$A$14:$I$4860,5,FALSE),All_curves!U47)</f>
        <v>0</v>
      </c>
      <c r="V48">
        <f>IFERROR(VLOOKUP($A48,Nifty!$A$14:$I$4860,6,FALSE),All_curves!V47)</f>
        <v>0</v>
      </c>
      <c r="W48">
        <f>IFERROR(VLOOKUP($A48,Nifty!$A$14:$I$4860,7,FALSE),All_curves!W47)</f>
        <v>0</v>
      </c>
      <c r="X48">
        <f>IFERROR(VLOOKUP($A48,Nifty!$A$14:$I$4860,8,FALSE),All_curves!X47)</f>
        <v>0</v>
      </c>
      <c r="Y48">
        <f>IFERROR(VLOOKUP($A48,Nifty!$A$14:$I$4860,9,FALSE),All_curves!Y47)</f>
        <v>0</v>
      </c>
      <c r="AA48" s="5">
        <f t="shared" si="47"/>
        <v>0</v>
      </c>
      <c r="AB48" s="5">
        <f t="shared" si="23"/>
        <v>0</v>
      </c>
      <c r="AC48" s="5">
        <f t="shared" si="24"/>
        <v>0</v>
      </c>
      <c r="AD48" s="5">
        <f t="shared" si="25"/>
        <v>0</v>
      </c>
      <c r="AE48" s="5">
        <f t="shared" si="26"/>
        <v>0</v>
      </c>
      <c r="AF48" s="5">
        <f t="shared" si="27"/>
        <v>0</v>
      </c>
      <c r="AG48" s="5">
        <f t="shared" si="28"/>
        <v>0</v>
      </c>
      <c r="AH48" s="5">
        <f t="shared" si="29"/>
        <v>0</v>
      </c>
      <c r="AI48" s="5">
        <f t="shared" si="30"/>
        <v>-5.5335195646376567E-3</v>
      </c>
      <c r="AJ48" s="5">
        <f t="shared" si="31"/>
        <v>-5.7331347699031143E-3</v>
      </c>
      <c r="AK48" s="5">
        <f t="shared" si="32"/>
        <v>-5.7583636062633614E-3</v>
      </c>
      <c r="AL48" s="5">
        <f t="shared" si="33"/>
        <v>1.177462099117621E-3</v>
      </c>
      <c r="AM48" s="5">
        <f t="shared" si="34"/>
        <v>-5.5335730317566112E-3</v>
      </c>
      <c r="AN48" s="5">
        <f t="shared" si="35"/>
        <v>-5.7331558827198315E-3</v>
      </c>
      <c r="AO48" s="5">
        <f t="shared" si="36"/>
        <v>-5.7331558827198315E-3</v>
      </c>
      <c r="AP48" s="5">
        <f t="shared" si="37"/>
        <v>1.1774902221997063E-3</v>
      </c>
      <c r="AQ48" s="5">
        <f t="shared" si="38"/>
        <v>0</v>
      </c>
      <c r="AR48" s="5">
        <f t="shared" si="39"/>
        <v>0</v>
      </c>
      <c r="AS48" s="5">
        <f t="shared" si="40"/>
        <v>0</v>
      </c>
      <c r="AT48" s="5">
        <f t="shared" si="41"/>
        <v>0</v>
      </c>
      <c r="AU48" s="5">
        <f t="shared" si="42"/>
        <v>0</v>
      </c>
      <c r="AV48" s="5">
        <f t="shared" si="43"/>
        <v>0</v>
      </c>
      <c r="AW48" s="5">
        <f t="shared" si="44"/>
        <v>0</v>
      </c>
      <c r="AX48" s="5">
        <f t="shared" si="45"/>
        <v>0</v>
      </c>
      <c r="AZ48" s="7">
        <f t="shared" si="48"/>
        <v>99.075247452201111</v>
      </c>
      <c r="BA48" s="4">
        <f t="shared" si="46"/>
        <v>-1.319581267361795E-3</v>
      </c>
      <c r="BB48" s="5">
        <f>AZ48/MAX($AZ$16:AZ48)-1</f>
        <v>-9.7895721344024578E-3</v>
      </c>
      <c r="BH48" s="3"/>
    </row>
    <row r="49" spans="1:60" x14ac:dyDescent="0.25">
      <c r="A49" s="3">
        <v>42570</v>
      </c>
      <c r="B49">
        <f>IFERROR(VLOOKUP($A49,Finnifty!$A$14:$I$486,B$15+1,FALSE),All_curves!B48)</f>
        <v>0</v>
      </c>
      <c r="C49">
        <f>IFERROR(VLOOKUP($A49,Finnifty!$A$14:$I$486,C$15+1,FALSE),All_curves!C48)</f>
        <v>0</v>
      </c>
      <c r="D49">
        <f>IFERROR(VLOOKUP($A49,Finnifty!$A$14:$I$486,D$15+1,FALSE),All_curves!D48)</f>
        <v>0</v>
      </c>
      <c r="E49">
        <f>IFERROR(VLOOKUP($A49,Finnifty!$A$14:$I$486,E$15+1,FALSE),All_curves!E48)</f>
        <v>0</v>
      </c>
      <c r="F49">
        <f>IFERROR(VLOOKUP($A49,Finnifty!$A$14:$I$486,F$15+1,FALSE),All_curves!F48)</f>
        <v>0</v>
      </c>
      <c r="G49">
        <f>IFERROR(VLOOKUP($A49,Finnifty!$A$14:$I$486,G$15+1,FALSE),All_curves!G48)</f>
        <v>0</v>
      </c>
      <c r="H49">
        <f>IFERROR(VLOOKUP($A49,Finnifty!$A$14:$I$486,H$15+1,FALSE),All_curves!H48)</f>
        <v>0</v>
      </c>
      <c r="I49">
        <f>IFERROR(VLOOKUP($A49,Finnifty!$A$14:$I$486,I$15+1,FALSE),All_curves!I48)</f>
        <v>0</v>
      </c>
      <c r="J49">
        <f>IFERROR(VLOOKUP($A49,Banknifty!$A$14:$I$4860,2,FALSE),All_curves!J48)</f>
        <v>9792018</v>
      </c>
      <c r="K49">
        <f>IFERROR(VLOOKUP($A49,Banknifty!$A$14:$I$4860,3,FALSE),All_curves!K48)</f>
        <v>10068531</v>
      </c>
      <c r="L49">
        <f>IFERROR(VLOOKUP($A49,Banknifty!$A$14:$I$4860,4,FALSE),All_curves!L48)</f>
        <v>9952381</v>
      </c>
      <c r="M49">
        <f>IFERROR(VLOOKUP($A49,Banknifty!$A$14:$I$4860,5,FALSE),All_curves!M48)</f>
        <v>9946625</v>
      </c>
      <c r="N49">
        <f>IFERROR(VLOOKUP($A49,Banknifty!$A$14:$I$4860,6,FALSE),All_curves!N48)</f>
        <v>9292293</v>
      </c>
      <c r="O49">
        <f>IFERROR(VLOOKUP($A49,Banknifty!$A$14:$I$4860,7,FALSE),All_curves!O48)</f>
        <v>9534830</v>
      </c>
      <c r="P49">
        <f>IFERROR(VLOOKUP($A49,Banknifty!$A$14:$I$4860,8,FALSE),All_curves!P48)</f>
        <v>9534830</v>
      </c>
      <c r="Q49">
        <f>IFERROR(VLOOKUP($A49,Banknifty!$A$14:$I$4860,9,FALSE),All_curves!Q48)</f>
        <v>9857110</v>
      </c>
      <c r="R49">
        <f>IFERROR(VLOOKUP($A49,Nifty!$A$14:$I$4860,2,FALSE),All_curves!R48)</f>
        <v>0</v>
      </c>
      <c r="S49">
        <f>IFERROR(VLOOKUP($A49,Nifty!$A$14:$I$4860,3,FALSE),All_curves!S48)</f>
        <v>0</v>
      </c>
      <c r="T49">
        <f>IFERROR(VLOOKUP($A49,Nifty!$A$14:$I$4860,4,FALSE),All_curves!T48)</f>
        <v>0</v>
      </c>
      <c r="U49">
        <f>IFERROR(VLOOKUP($A49,Nifty!$A$14:$I$4860,5,FALSE),All_curves!U48)</f>
        <v>0</v>
      </c>
      <c r="V49">
        <f>IFERROR(VLOOKUP($A49,Nifty!$A$14:$I$4860,6,FALSE),All_curves!V48)</f>
        <v>0</v>
      </c>
      <c r="W49">
        <f>IFERROR(VLOOKUP($A49,Nifty!$A$14:$I$4860,7,FALSE),All_curves!W48)</f>
        <v>0</v>
      </c>
      <c r="X49">
        <f>IFERROR(VLOOKUP($A49,Nifty!$A$14:$I$4860,8,FALSE),All_curves!X48)</f>
        <v>0</v>
      </c>
      <c r="Y49">
        <f>IFERROR(VLOOKUP($A49,Nifty!$A$14:$I$4860,9,FALSE),All_curves!Y48)</f>
        <v>0</v>
      </c>
      <c r="AA49" s="5">
        <f t="shared" si="47"/>
        <v>0</v>
      </c>
      <c r="AB49" s="5">
        <f t="shared" si="23"/>
        <v>0</v>
      </c>
      <c r="AC49" s="5">
        <f t="shared" si="24"/>
        <v>0</v>
      </c>
      <c r="AD49" s="5">
        <f t="shared" si="25"/>
        <v>0</v>
      </c>
      <c r="AE49" s="5">
        <f t="shared" si="26"/>
        <v>0</v>
      </c>
      <c r="AF49" s="5">
        <f t="shared" si="27"/>
        <v>0</v>
      </c>
      <c r="AG49" s="5">
        <f t="shared" si="28"/>
        <v>0</v>
      </c>
      <c r="AH49" s="5">
        <f t="shared" si="29"/>
        <v>0</v>
      </c>
      <c r="AI49" s="5">
        <f t="shared" si="30"/>
        <v>-5.6787499357733306E-3</v>
      </c>
      <c r="AJ49" s="5">
        <f t="shared" si="31"/>
        <v>-2.1982589337343761E-3</v>
      </c>
      <c r="AK49" s="5">
        <f t="shared" si="32"/>
        <v>-4.9682003043383105E-4</v>
      </c>
      <c r="AL49" s="5">
        <f t="shared" si="33"/>
        <v>0</v>
      </c>
      <c r="AM49" s="5">
        <f t="shared" si="34"/>
        <v>-5.6787521255193818E-3</v>
      </c>
      <c r="AN49" s="5">
        <f t="shared" si="35"/>
        <v>-2.1982378098577282E-3</v>
      </c>
      <c r="AO49" s="5">
        <f t="shared" si="36"/>
        <v>-2.1982378098577282E-3</v>
      </c>
      <c r="AP49" s="5">
        <f t="shared" si="37"/>
        <v>0</v>
      </c>
      <c r="AQ49" s="5">
        <f t="shared" si="38"/>
        <v>0</v>
      </c>
      <c r="AR49" s="5">
        <f t="shared" si="39"/>
        <v>0</v>
      </c>
      <c r="AS49" s="5">
        <f t="shared" si="40"/>
        <v>0</v>
      </c>
      <c r="AT49" s="5">
        <f t="shared" si="41"/>
        <v>0</v>
      </c>
      <c r="AU49" s="5">
        <f t="shared" si="42"/>
        <v>0</v>
      </c>
      <c r="AV49" s="5">
        <f t="shared" si="43"/>
        <v>0</v>
      </c>
      <c r="AW49" s="5">
        <f t="shared" si="44"/>
        <v>0</v>
      </c>
      <c r="AX49" s="5">
        <f t="shared" si="45"/>
        <v>0</v>
      </c>
      <c r="AZ49" s="7">
        <f t="shared" si="48"/>
        <v>98.99908725001859</v>
      </c>
      <c r="BA49" s="4">
        <f t="shared" si="46"/>
        <v>-7.6871069354901578E-4</v>
      </c>
      <c r="BB49" s="5">
        <f>AZ49/MAX($AZ$16:AZ49)-1</f>
        <v>-1.055075747916645E-2</v>
      </c>
      <c r="BH49" s="3"/>
    </row>
    <row r="50" spans="1:60" x14ac:dyDescent="0.25">
      <c r="A50" s="3">
        <v>42571</v>
      </c>
      <c r="B50">
        <f>IFERROR(VLOOKUP($A50,Finnifty!$A$14:$I$486,B$15+1,FALSE),All_curves!B49)</f>
        <v>0</v>
      </c>
      <c r="C50">
        <f>IFERROR(VLOOKUP($A50,Finnifty!$A$14:$I$486,C$15+1,FALSE),All_curves!C49)</f>
        <v>0</v>
      </c>
      <c r="D50">
        <f>IFERROR(VLOOKUP($A50,Finnifty!$A$14:$I$486,D$15+1,FALSE),All_curves!D49)</f>
        <v>0</v>
      </c>
      <c r="E50">
        <f>IFERROR(VLOOKUP($A50,Finnifty!$A$14:$I$486,E$15+1,FALSE),All_curves!E49)</f>
        <v>0</v>
      </c>
      <c r="F50">
        <f>IFERROR(VLOOKUP($A50,Finnifty!$A$14:$I$486,F$15+1,FALSE),All_curves!F49)</f>
        <v>0</v>
      </c>
      <c r="G50">
        <f>IFERROR(VLOOKUP($A50,Finnifty!$A$14:$I$486,G$15+1,FALSE),All_curves!G49)</f>
        <v>0</v>
      </c>
      <c r="H50">
        <f>IFERROR(VLOOKUP($A50,Finnifty!$A$14:$I$486,H$15+1,FALSE),All_curves!H49)</f>
        <v>0</v>
      </c>
      <c r="I50">
        <f>IFERROR(VLOOKUP($A50,Finnifty!$A$14:$I$486,I$15+1,FALSE),All_curves!I49)</f>
        <v>0</v>
      </c>
      <c r="J50">
        <f>IFERROR(VLOOKUP($A50,Banknifty!$A$14:$I$4860,2,FALSE),All_curves!J49)</f>
        <v>9777758</v>
      </c>
      <c r="K50">
        <f>IFERROR(VLOOKUP($A50,Banknifty!$A$14:$I$4860,3,FALSE),All_curves!K49)</f>
        <v>10070698</v>
      </c>
      <c r="L50">
        <f>IFERROR(VLOOKUP($A50,Banknifty!$A$14:$I$4860,4,FALSE),All_curves!L49)</f>
        <v>9948249</v>
      </c>
      <c r="M50">
        <f>IFERROR(VLOOKUP($A50,Banknifty!$A$14:$I$4860,5,FALSE),All_curves!M49)</f>
        <v>9946625</v>
      </c>
      <c r="N50">
        <f>IFERROR(VLOOKUP($A50,Banknifty!$A$14:$I$4860,6,FALSE),All_curves!N49)</f>
        <v>9278761</v>
      </c>
      <c r="O50">
        <f>IFERROR(VLOOKUP($A50,Banknifty!$A$14:$I$4860,7,FALSE),All_curves!O49)</f>
        <v>9536882</v>
      </c>
      <c r="P50">
        <f>IFERROR(VLOOKUP($A50,Banknifty!$A$14:$I$4860,8,FALSE),All_curves!P49)</f>
        <v>9536882</v>
      </c>
      <c r="Q50">
        <f>IFERROR(VLOOKUP($A50,Banknifty!$A$14:$I$4860,9,FALSE),All_curves!Q49)</f>
        <v>9857110</v>
      </c>
      <c r="R50">
        <f>IFERROR(VLOOKUP($A50,Nifty!$A$14:$I$4860,2,FALSE),All_curves!R49)</f>
        <v>0</v>
      </c>
      <c r="S50">
        <f>IFERROR(VLOOKUP($A50,Nifty!$A$14:$I$4860,3,FALSE),All_curves!S49)</f>
        <v>0</v>
      </c>
      <c r="T50">
        <f>IFERROR(VLOOKUP($A50,Nifty!$A$14:$I$4860,4,FALSE),All_curves!T49)</f>
        <v>0</v>
      </c>
      <c r="U50">
        <f>IFERROR(VLOOKUP($A50,Nifty!$A$14:$I$4860,5,FALSE),All_curves!U49)</f>
        <v>0</v>
      </c>
      <c r="V50">
        <f>IFERROR(VLOOKUP($A50,Nifty!$A$14:$I$4860,6,FALSE),All_curves!V49)</f>
        <v>0</v>
      </c>
      <c r="W50">
        <f>IFERROR(VLOOKUP($A50,Nifty!$A$14:$I$4860,7,FALSE),All_curves!W49)</f>
        <v>0</v>
      </c>
      <c r="X50">
        <f>IFERROR(VLOOKUP($A50,Nifty!$A$14:$I$4860,8,FALSE),All_curves!X49)</f>
        <v>0</v>
      </c>
      <c r="Y50">
        <f>IFERROR(VLOOKUP($A50,Nifty!$A$14:$I$4860,9,FALSE),All_curves!Y49)</f>
        <v>0</v>
      </c>
      <c r="AA50" s="5">
        <f t="shared" si="47"/>
        <v>0</v>
      </c>
      <c r="AB50" s="5">
        <f t="shared" si="23"/>
        <v>0</v>
      </c>
      <c r="AC50" s="5">
        <f t="shared" si="24"/>
        <v>0</v>
      </c>
      <c r="AD50" s="5">
        <f t="shared" si="25"/>
        <v>0</v>
      </c>
      <c r="AE50" s="5">
        <f t="shared" si="26"/>
        <v>0</v>
      </c>
      <c r="AF50" s="5">
        <f t="shared" si="27"/>
        <v>0</v>
      </c>
      <c r="AG50" s="5">
        <f t="shared" si="28"/>
        <v>0</v>
      </c>
      <c r="AH50" s="5">
        <f t="shared" si="29"/>
        <v>0</v>
      </c>
      <c r="AI50" s="5">
        <f t="shared" si="30"/>
        <v>-1.4562881726728483E-3</v>
      </c>
      <c r="AJ50" s="5">
        <f t="shared" si="31"/>
        <v>2.1522504126969544E-4</v>
      </c>
      <c r="AK50" s="5">
        <f t="shared" si="32"/>
        <v>-4.1517703150628638E-4</v>
      </c>
      <c r="AL50" s="5">
        <f t="shared" si="33"/>
        <v>0</v>
      </c>
      <c r="AM50" s="5">
        <f t="shared" si="34"/>
        <v>-1.456260580676938E-3</v>
      </c>
      <c r="AN50" s="5">
        <f t="shared" si="35"/>
        <v>2.152109686277548E-4</v>
      </c>
      <c r="AO50" s="5">
        <f t="shared" si="36"/>
        <v>2.152109686277548E-4</v>
      </c>
      <c r="AP50" s="5">
        <f t="shared" si="37"/>
        <v>0</v>
      </c>
      <c r="AQ50" s="5">
        <f t="shared" si="38"/>
        <v>0</v>
      </c>
      <c r="AR50" s="5">
        <f t="shared" si="39"/>
        <v>0</v>
      </c>
      <c r="AS50" s="5">
        <f t="shared" si="40"/>
        <v>0</v>
      </c>
      <c r="AT50" s="5">
        <f t="shared" si="41"/>
        <v>0</v>
      </c>
      <c r="AU50" s="5">
        <f t="shared" si="42"/>
        <v>0</v>
      </c>
      <c r="AV50" s="5">
        <f t="shared" si="43"/>
        <v>0</v>
      </c>
      <c r="AW50" s="5">
        <f t="shared" si="44"/>
        <v>0</v>
      </c>
      <c r="AX50" s="5">
        <f t="shared" si="45"/>
        <v>0</v>
      </c>
      <c r="AZ50" s="7">
        <f t="shared" si="48"/>
        <v>98.988023776945283</v>
      </c>
      <c r="BA50" s="4">
        <f t="shared" si="46"/>
        <v>-1.1175328359711953E-4</v>
      </c>
      <c r="BB50" s="5">
        <f>AZ50/MAX($AZ$16:AZ50)-1</f>
        <v>-1.0661331680970831E-2</v>
      </c>
      <c r="BH50" s="3"/>
    </row>
    <row r="51" spans="1:60" x14ac:dyDescent="0.25">
      <c r="A51" s="3">
        <v>42572</v>
      </c>
      <c r="B51">
        <f>IFERROR(VLOOKUP($A51,Finnifty!$A$14:$I$486,B$15+1,FALSE),All_curves!B50)</f>
        <v>0</v>
      </c>
      <c r="C51">
        <f>IFERROR(VLOOKUP($A51,Finnifty!$A$14:$I$486,C$15+1,FALSE),All_curves!C50)</f>
        <v>0</v>
      </c>
      <c r="D51">
        <f>IFERROR(VLOOKUP($A51,Finnifty!$A$14:$I$486,D$15+1,FALSE),All_curves!D50)</f>
        <v>0</v>
      </c>
      <c r="E51">
        <f>IFERROR(VLOOKUP($A51,Finnifty!$A$14:$I$486,E$15+1,FALSE),All_curves!E50)</f>
        <v>0</v>
      </c>
      <c r="F51">
        <f>IFERROR(VLOOKUP($A51,Finnifty!$A$14:$I$486,F$15+1,FALSE),All_curves!F50)</f>
        <v>0</v>
      </c>
      <c r="G51">
        <f>IFERROR(VLOOKUP($A51,Finnifty!$A$14:$I$486,G$15+1,FALSE),All_curves!G50)</f>
        <v>0</v>
      </c>
      <c r="H51">
        <f>IFERROR(VLOOKUP($A51,Finnifty!$A$14:$I$486,H$15+1,FALSE),All_curves!H50)</f>
        <v>0</v>
      </c>
      <c r="I51">
        <f>IFERROR(VLOOKUP($A51,Finnifty!$A$14:$I$486,I$15+1,FALSE),All_curves!I50)</f>
        <v>0</v>
      </c>
      <c r="J51">
        <f>IFERROR(VLOOKUP($A51,Banknifty!$A$14:$I$4860,2,FALSE),All_curves!J50)</f>
        <v>10024226</v>
      </c>
      <c r="K51">
        <f>IFERROR(VLOOKUP($A51,Banknifty!$A$14:$I$4860,3,FALSE),All_curves!K50)</f>
        <v>10551715</v>
      </c>
      <c r="L51">
        <f>IFERROR(VLOOKUP($A51,Banknifty!$A$14:$I$4860,4,FALSE),All_curves!L50)</f>
        <v>10409518</v>
      </c>
      <c r="M51">
        <f>IFERROR(VLOOKUP($A51,Banknifty!$A$14:$I$4860,5,FALSE),All_curves!M50)</f>
        <v>10365789</v>
      </c>
      <c r="N51">
        <f>IFERROR(VLOOKUP($A51,Banknifty!$A$14:$I$4860,6,FALSE),All_curves!N50)</f>
        <v>9312348</v>
      </c>
      <c r="O51">
        <f>IFERROR(VLOOKUP($A51,Banknifty!$A$14:$I$4860,7,FALSE),All_curves!O50)</f>
        <v>9579043</v>
      </c>
      <c r="P51">
        <f>IFERROR(VLOOKUP($A51,Banknifty!$A$14:$I$4860,8,FALSE),All_curves!P50)</f>
        <v>9579043</v>
      </c>
      <c r="Q51">
        <f>IFERROR(VLOOKUP($A51,Banknifty!$A$14:$I$4860,9,FALSE),All_curves!Q50)</f>
        <v>9877257</v>
      </c>
      <c r="R51">
        <f>IFERROR(VLOOKUP($A51,Nifty!$A$14:$I$4860,2,FALSE),All_curves!R50)</f>
        <v>0</v>
      </c>
      <c r="S51">
        <f>IFERROR(VLOOKUP($A51,Nifty!$A$14:$I$4860,3,FALSE),All_curves!S50)</f>
        <v>0</v>
      </c>
      <c r="T51">
        <f>IFERROR(VLOOKUP($A51,Nifty!$A$14:$I$4860,4,FALSE),All_curves!T50)</f>
        <v>0</v>
      </c>
      <c r="U51">
        <f>IFERROR(VLOOKUP($A51,Nifty!$A$14:$I$4860,5,FALSE),All_curves!U50)</f>
        <v>0</v>
      </c>
      <c r="V51">
        <f>IFERROR(VLOOKUP($A51,Nifty!$A$14:$I$4860,6,FALSE),All_curves!V50)</f>
        <v>0</v>
      </c>
      <c r="W51">
        <f>IFERROR(VLOOKUP($A51,Nifty!$A$14:$I$4860,7,FALSE),All_curves!W50)</f>
        <v>0</v>
      </c>
      <c r="X51">
        <f>IFERROR(VLOOKUP($A51,Nifty!$A$14:$I$4860,8,FALSE),All_curves!X50)</f>
        <v>0</v>
      </c>
      <c r="Y51">
        <f>IFERROR(VLOOKUP($A51,Nifty!$A$14:$I$4860,9,FALSE),All_curves!Y50)</f>
        <v>0</v>
      </c>
      <c r="AA51" s="5">
        <f t="shared" si="47"/>
        <v>0</v>
      </c>
      <c r="AB51" s="5">
        <f t="shared" si="23"/>
        <v>0</v>
      </c>
      <c r="AC51" s="5">
        <f t="shared" si="24"/>
        <v>0</v>
      </c>
      <c r="AD51" s="5">
        <f t="shared" si="25"/>
        <v>0</v>
      </c>
      <c r="AE51" s="5">
        <f t="shared" si="26"/>
        <v>0</v>
      </c>
      <c r="AF51" s="5">
        <f t="shared" si="27"/>
        <v>0</v>
      </c>
      <c r="AG51" s="5">
        <f t="shared" si="28"/>
        <v>0</v>
      </c>
      <c r="AH51" s="5">
        <f t="shared" si="29"/>
        <v>0</v>
      </c>
      <c r="AI51" s="5">
        <f t="shared" si="30"/>
        <v>2.5207005532352111E-2</v>
      </c>
      <c r="AJ51" s="5">
        <f t="shared" si="31"/>
        <v>4.7764017945925996E-2</v>
      </c>
      <c r="AK51" s="5">
        <f t="shared" si="32"/>
        <v>4.6366853101485583E-2</v>
      </c>
      <c r="AL51" s="5">
        <f t="shared" si="33"/>
        <v>4.2141329345380951E-2</v>
      </c>
      <c r="AM51" s="5">
        <f t="shared" si="34"/>
        <v>3.6197720794834964E-3</v>
      </c>
      <c r="AN51" s="5">
        <f t="shared" si="35"/>
        <v>4.4208369150420257E-3</v>
      </c>
      <c r="AO51" s="5">
        <f t="shared" si="36"/>
        <v>4.4208369150420257E-3</v>
      </c>
      <c r="AP51" s="5">
        <f t="shared" si="37"/>
        <v>2.0439053637424376E-3</v>
      </c>
      <c r="AQ51" s="5">
        <f t="shared" si="38"/>
        <v>0</v>
      </c>
      <c r="AR51" s="5">
        <f t="shared" si="39"/>
        <v>0</v>
      </c>
      <c r="AS51" s="5">
        <f t="shared" si="40"/>
        <v>0</v>
      </c>
      <c r="AT51" s="5">
        <f t="shared" si="41"/>
        <v>0</v>
      </c>
      <c r="AU51" s="5">
        <f t="shared" si="42"/>
        <v>0</v>
      </c>
      <c r="AV51" s="5">
        <f t="shared" si="43"/>
        <v>0</v>
      </c>
      <c r="AW51" s="5">
        <f t="shared" si="44"/>
        <v>0</v>
      </c>
      <c r="AX51" s="5">
        <f t="shared" si="45"/>
        <v>0</v>
      </c>
      <c r="AZ51" s="7">
        <f t="shared" si="48"/>
        <v>99.713872257459272</v>
      </c>
      <c r="BA51" s="4">
        <f t="shared" si="46"/>
        <v>7.3326898832689431E-3</v>
      </c>
      <c r="BB51" s="5">
        <f>AZ51/MAX($AZ$16:AZ51)-1</f>
        <v>-3.4068180366612077E-3</v>
      </c>
      <c r="BH51" s="3"/>
    </row>
    <row r="52" spans="1:60" x14ac:dyDescent="0.25">
      <c r="A52" s="3">
        <v>42573</v>
      </c>
      <c r="B52">
        <f>IFERROR(VLOOKUP($A52,Finnifty!$A$14:$I$486,B$15+1,FALSE),All_curves!B51)</f>
        <v>0</v>
      </c>
      <c r="C52">
        <f>IFERROR(VLOOKUP($A52,Finnifty!$A$14:$I$486,C$15+1,FALSE),All_curves!C51)</f>
        <v>0</v>
      </c>
      <c r="D52">
        <f>IFERROR(VLOOKUP($A52,Finnifty!$A$14:$I$486,D$15+1,FALSE),All_curves!D51)</f>
        <v>0</v>
      </c>
      <c r="E52">
        <f>IFERROR(VLOOKUP($A52,Finnifty!$A$14:$I$486,E$15+1,FALSE),All_curves!E51)</f>
        <v>0</v>
      </c>
      <c r="F52">
        <f>IFERROR(VLOOKUP($A52,Finnifty!$A$14:$I$486,F$15+1,FALSE),All_curves!F51)</f>
        <v>0</v>
      </c>
      <c r="G52">
        <f>IFERROR(VLOOKUP($A52,Finnifty!$A$14:$I$486,G$15+1,FALSE),All_curves!G51)</f>
        <v>0</v>
      </c>
      <c r="H52">
        <f>IFERROR(VLOOKUP($A52,Finnifty!$A$14:$I$486,H$15+1,FALSE),All_curves!H51)</f>
        <v>0</v>
      </c>
      <c r="I52">
        <f>IFERROR(VLOOKUP($A52,Finnifty!$A$14:$I$486,I$15+1,FALSE),All_curves!I51)</f>
        <v>0</v>
      </c>
      <c r="J52">
        <f>IFERROR(VLOOKUP($A52,Banknifty!$A$14:$I$4860,2,FALSE),All_curves!J51)</f>
        <v>10000498</v>
      </c>
      <c r="K52">
        <f>IFERROR(VLOOKUP($A52,Banknifty!$A$14:$I$4860,3,FALSE),All_curves!K51)</f>
        <v>10551715</v>
      </c>
      <c r="L52">
        <f>IFERROR(VLOOKUP($A52,Banknifty!$A$14:$I$4860,4,FALSE),All_curves!L51)</f>
        <v>10409518</v>
      </c>
      <c r="M52">
        <f>IFERROR(VLOOKUP($A52,Banknifty!$A$14:$I$4860,5,FALSE),All_curves!M51)</f>
        <v>10365789</v>
      </c>
      <c r="N52">
        <f>IFERROR(VLOOKUP($A52,Banknifty!$A$14:$I$4860,6,FALSE),All_curves!N51)</f>
        <v>9304148</v>
      </c>
      <c r="O52">
        <f>IFERROR(VLOOKUP($A52,Banknifty!$A$14:$I$4860,7,FALSE),All_curves!O51)</f>
        <v>9599063</v>
      </c>
      <c r="P52">
        <f>IFERROR(VLOOKUP($A52,Banknifty!$A$14:$I$4860,8,FALSE),All_curves!P51)</f>
        <v>9599063</v>
      </c>
      <c r="Q52">
        <f>IFERROR(VLOOKUP($A52,Banknifty!$A$14:$I$4860,9,FALSE),All_curves!Q51)</f>
        <v>9904319</v>
      </c>
      <c r="R52">
        <f>IFERROR(VLOOKUP($A52,Nifty!$A$14:$I$4860,2,FALSE),All_curves!R51)</f>
        <v>0</v>
      </c>
      <c r="S52">
        <f>IFERROR(VLOOKUP($A52,Nifty!$A$14:$I$4860,3,FALSE),All_curves!S51)</f>
        <v>0</v>
      </c>
      <c r="T52">
        <f>IFERROR(VLOOKUP($A52,Nifty!$A$14:$I$4860,4,FALSE),All_curves!T51)</f>
        <v>0</v>
      </c>
      <c r="U52">
        <f>IFERROR(VLOOKUP($A52,Nifty!$A$14:$I$4860,5,FALSE),All_curves!U51)</f>
        <v>0</v>
      </c>
      <c r="V52">
        <f>IFERROR(VLOOKUP($A52,Nifty!$A$14:$I$4860,6,FALSE),All_curves!V51)</f>
        <v>0</v>
      </c>
      <c r="W52">
        <f>IFERROR(VLOOKUP($A52,Nifty!$A$14:$I$4860,7,FALSE),All_curves!W51)</f>
        <v>0</v>
      </c>
      <c r="X52">
        <f>IFERROR(VLOOKUP($A52,Nifty!$A$14:$I$4860,8,FALSE),All_curves!X51)</f>
        <v>0</v>
      </c>
      <c r="Y52">
        <f>IFERROR(VLOOKUP($A52,Nifty!$A$14:$I$4860,9,FALSE),All_curves!Y51)</f>
        <v>0</v>
      </c>
      <c r="AA52" s="5">
        <f t="shared" si="47"/>
        <v>0</v>
      </c>
      <c r="AB52" s="5">
        <f t="shared" si="23"/>
        <v>0</v>
      </c>
      <c r="AC52" s="5">
        <f t="shared" si="24"/>
        <v>0</v>
      </c>
      <c r="AD52" s="5">
        <f t="shared" si="25"/>
        <v>0</v>
      </c>
      <c r="AE52" s="5">
        <f t="shared" si="26"/>
        <v>0</v>
      </c>
      <c r="AF52" s="5">
        <f t="shared" si="27"/>
        <v>0</v>
      </c>
      <c r="AG52" s="5">
        <f t="shared" si="28"/>
        <v>0</v>
      </c>
      <c r="AH52" s="5">
        <f t="shared" si="29"/>
        <v>0</v>
      </c>
      <c r="AI52" s="5">
        <f t="shared" si="30"/>
        <v>-2.367065547005831E-3</v>
      </c>
      <c r="AJ52" s="5">
        <f t="shared" si="31"/>
        <v>0</v>
      </c>
      <c r="AK52" s="5">
        <f t="shared" si="32"/>
        <v>0</v>
      </c>
      <c r="AL52" s="5">
        <f t="shared" si="33"/>
        <v>0</v>
      </c>
      <c r="AM52" s="5">
        <f t="shared" si="34"/>
        <v>-8.8055128523978343E-4</v>
      </c>
      <c r="AN52" s="5">
        <f t="shared" si="35"/>
        <v>2.0899791346589147E-3</v>
      </c>
      <c r="AO52" s="5">
        <f t="shared" si="36"/>
        <v>2.0899791346589147E-3</v>
      </c>
      <c r="AP52" s="5">
        <f t="shared" si="37"/>
        <v>2.7398294890981223E-3</v>
      </c>
      <c r="AQ52" s="5">
        <f t="shared" si="38"/>
        <v>0</v>
      </c>
      <c r="AR52" s="5">
        <f t="shared" si="39"/>
        <v>0</v>
      </c>
      <c r="AS52" s="5">
        <f t="shared" si="40"/>
        <v>0</v>
      </c>
      <c r="AT52" s="5">
        <f t="shared" si="41"/>
        <v>0</v>
      </c>
      <c r="AU52" s="5">
        <f t="shared" si="42"/>
        <v>0</v>
      </c>
      <c r="AV52" s="5">
        <f t="shared" si="43"/>
        <v>0</v>
      </c>
      <c r="AW52" s="5">
        <f t="shared" si="44"/>
        <v>0</v>
      </c>
      <c r="AX52" s="5">
        <f t="shared" si="45"/>
        <v>0</v>
      </c>
      <c r="AZ52" s="7">
        <f t="shared" si="48"/>
        <v>99.729129190069258</v>
      </c>
      <c r="BA52" s="4">
        <f t="shared" si="46"/>
        <v>1.5300712192376409E-4</v>
      </c>
      <c r="BB52" s="5">
        <f>AZ52/MAX($AZ$16:AZ52)-1</f>
        <v>-3.2543321821600912E-3</v>
      </c>
      <c r="BH52" s="3"/>
    </row>
    <row r="53" spans="1:60" x14ac:dyDescent="0.25">
      <c r="A53" s="3">
        <v>42576</v>
      </c>
      <c r="B53">
        <f>IFERROR(VLOOKUP($A53,Finnifty!$A$14:$I$486,B$15+1,FALSE),All_curves!B52)</f>
        <v>0</v>
      </c>
      <c r="C53">
        <f>IFERROR(VLOOKUP($A53,Finnifty!$A$14:$I$486,C$15+1,FALSE),All_curves!C52)</f>
        <v>0</v>
      </c>
      <c r="D53">
        <f>IFERROR(VLOOKUP($A53,Finnifty!$A$14:$I$486,D$15+1,FALSE),All_curves!D52)</f>
        <v>0</v>
      </c>
      <c r="E53">
        <f>IFERROR(VLOOKUP($A53,Finnifty!$A$14:$I$486,E$15+1,FALSE),All_curves!E52)</f>
        <v>0</v>
      </c>
      <c r="F53">
        <f>IFERROR(VLOOKUP($A53,Finnifty!$A$14:$I$486,F$15+1,FALSE),All_curves!F52)</f>
        <v>0</v>
      </c>
      <c r="G53">
        <f>IFERROR(VLOOKUP($A53,Finnifty!$A$14:$I$486,G$15+1,FALSE),All_curves!G52)</f>
        <v>0</v>
      </c>
      <c r="H53">
        <f>IFERROR(VLOOKUP($A53,Finnifty!$A$14:$I$486,H$15+1,FALSE),All_curves!H52)</f>
        <v>0</v>
      </c>
      <c r="I53">
        <f>IFERROR(VLOOKUP($A53,Finnifty!$A$14:$I$486,I$15+1,FALSE),All_curves!I52)</f>
        <v>0</v>
      </c>
      <c r="J53">
        <f>IFERROR(VLOOKUP($A53,Banknifty!$A$14:$I$4860,2,FALSE),All_curves!J52)</f>
        <v>10088950</v>
      </c>
      <c r="K53">
        <f>IFERROR(VLOOKUP($A53,Banknifty!$A$14:$I$4860,3,FALSE),All_curves!K52)</f>
        <v>10609341</v>
      </c>
      <c r="L53">
        <f>IFERROR(VLOOKUP($A53,Banknifty!$A$14:$I$4860,4,FALSE),All_curves!L52)</f>
        <v>10456171</v>
      </c>
      <c r="M53">
        <f>IFERROR(VLOOKUP($A53,Banknifty!$A$14:$I$4860,5,FALSE),All_curves!M52)</f>
        <v>10415655</v>
      </c>
      <c r="N53">
        <f>IFERROR(VLOOKUP($A53,Banknifty!$A$14:$I$4860,6,FALSE),All_curves!N52)</f>
        <v>9386441</v>
      </c>
      <c r="O53">
        <f>IFERROR(VLOOKUP($A53,Banknifty!$A$14:$I$4860,7,FALSE),All_curves!O52)</f>
        <v>9651485</v>
      </c>
      <c r="P53">
        <f>IFERROR(VLOOKUP($A53,Banknifty!$A$14:$I$4860,8,FALSE),All_curves!P52)</f>
        <v>9651485</v>
      </c>
      <c r="Q53">
        <f>IFERROR(VLOOKUP($A53,Banknifty!$A$14:$I$4860,9,FALSE),All_curves!Q52)</f>
        <v>9951965</v>
      </c>
      <c r="R53">
        <f>IFERROR(VLOOKUP($A53,Nifty!$A$14:$I$4860,2,FALSE),All_curves!R52)</f>
        <v>0</v>
      </c>
      <c r="S53">
        <f>IFERROR(VLOOKUP($A53,Nifty!$A$14:$I$4860,3,FALSE),All_curves!S52)</f>
        <v>0</v>
      </c>
      <c r="T53">
        <f>IFERROR(VLOOKUP($A53,Nifty!$A$14:$I$4860,4,FALSE),All_curves!T52)</f>
        <v>0</v>
      </c>
      <c r="U53">
        <f>IFERROR(VLOOKUP($A53,Nifty!$A$14:$I$4860,5,FALSE),All_curves!U52)</f>
        <v>0</v>
      </c>
      <c r="V53">
        <f>IFERROR(VLOOKUP($A53,Nifty!$A$14:$I$4860,6,FALSE),All_curves!V52)</f>
        <v>0</v>
      </c>
      <c r="W53">
        <f>IFERROR(VLOOKUP($A53,Nifty!$A$14:$I$4860,7,FALSE),All_curves!W52)</f>
        <v>0</v>
      </c>
      <c r="X53">
        <f>IFERROR(VLOOKUP($A53,Nifty!$A$14:$I$4860,8,FALSE),All_curves!X52)</f>
        <v>0</v>
      </c>
      <c r="Y53">
        <f>IFERROR(VLOOKUP($A53,Nifty!$A$14:$I$4860,9,FALSE),All_curves!Y52)</f>
        <v>0</v>
      </c>
      <c r="AA53" s="5">
        <f t="shared" si="47"/>
        <v>0</v>
      </c>
      <c r="AB53" s="5">
        <f t="shared" si="23"/>
        <v>0</v>
      </c>
      <c r="AC53" s="5">
        <f t="shared" si="24"/>
        <v>0</v>
      </c>
      <c r="AD53" s="5">
        <f t="shared" si="25"/>
        <v>0</v>
      </c>
      <c r="AE53" s="5">
        <f t="shared" si="26"/>
        <v>0</v>
      </c>
      <c r="AF53" s="5">
        <f t="shared" si="27"/>
        <v>0</v>
      </c>
      <c r="AG53" s="5">
        <f t="shared" si="28"/>
        <v>0</v>
      </c>
      <c r="AH53" s="5">
        <f t="shared" si="29"/>
        <v>0</v>
      </c>
      <c r="AI53" s="5">
        <f t="shared" si="30"/>
        <v>8.8447595309752991E-3</v>
      </c>
      <c r="AJ53" s="5">
        <f t="shared" si="31"/>
        <v>5.4612923112498102E-3</v>
      </c>
      <c r="AK53" s="5">
        <f t="shared" si="32"/>
        <v>4.4817637089440421E-3</v>
      </c>
      <c r="AL53" s="5">
        <f t="shared" si="33"/>
        <v>4.8106323599679257E-3</v>
      </c>
      <c r="AM53" s="5">
        <f t="shared" si="34"/>
        <v>8.8447647221432391E-3</v>
      </c>
      <c r="AN53" s="5">
        <f t="shared" si="35"/>
        <v>5.4611580317787123E-3</v>
      </c>
      <c r="AO53" s="5">
        <f t="shared" si="36"/>
        <v>5.4611580317787123E-3</v>
      </c>
      <c r="AP53" s="5">
        <f t="shared" si="37"/>
        <v>4.8106285752711475E-3</v>
      </c>
      <c r="AQ53" s="5">
        <f t="shared" si="38"/>
        <v>0</v>
      </c>
      <c r="AR53" s="5">
        <f t="shared" si="39"/>
        <v>0</v>
      </c>
      <c r="AS53" s="5">
        <f t="shared" si="40"/>
        <v>0</v>
      </c>
      <c r="AT53" s="5">
        <f t="shared" si="41"/>
        <v>0</v>
      </c>
      <c r="AU53" s="5">
        <f t="shared" si="42"/>
        <v>0</v>
      </c>
      <c r="AV53" s="5">
        <f t="shared" si="43"/>
        <v>0</v>
      </c>
      <c r="AW53" s="5">
        <f t="shared" si="44"/>
        <v>0</v>
      </c>
      <c r="AX53" s="5">
        <f t="shared" si="45"/>
        <v>0</v>
      </c>
      <c r="AZ53" s="7">
        <f t="shared" si="48"/>
        <v>99.929319448922229</v>
      </c>
      <c r="BA53" s="4">
        <f t="shared" si="46"/>
        <v>2.0073398863378711E-3</v>
      </c>
      <c r="BB53" s="5">
        <f>AZ53/MAX($AZ$16:AZ53)-1</f>
        <v>-1.2535248466148952E-3</v>
      </c>
      <c r="BH53" s="3"/>
    </row>
    <row r="54" spans="1:60" x14ac:dyDescent="0.25">
      <c r="A54" s="3">
        <v>42577</v>
      </c>
      <c r="B54">
        <f>IFERROR(VLOOKUP($A54,Finnifty!$A$14:$I$486,B$15+1,FALSE),All_curves!B53)</f>
        <v>0</v>
      </c>
      <c r="C54">
        <f>IFERROR(VLOOKUP($A54,Finnifty!$A$14:$I$486,C$15+1,FALSE),All_curves!C53)</f>
        <v>0</v>
      </c>
      <c r="D54">
        <f>IFERROR(VLOOKUP($A54,Finnifty!$A$14:$I$486,D$15+1,FALSE),All_curves!D53)</f>
        <v>0</v>
      </c>
      <c r="E54">
        <f>IFERROR(VLOOKUP($A54,Finnifty!$A$14:$I$486,E$15+1,FALSE),All_curves!E53)</f>
        <v>0</v>
      </c>
      <c r="F54">
        <f>IFERROR(VLOOKUP($A54,Finnifty!$A$14:$I$486,F$15+1,FALSE),All_curves!F53)</f>
        <v>0</v>
      </c>
      <c r="G54">
        <f>IFERROR(VLOOKUP($A54,Finnifty!$A$14:$I$486,G$15+1,FALSE),All_curves!G53)</f>
        <v>0</v>
      </c>
      <c r="H54">
        <f>IFERROR(VLOOKUP($A54,Finnifty!$A$14:$I$486,H$15+1,FALSE),All_curves!H53)</f>
        <v>0</v>
      </c>
      <c r="I54">
        <f>IFERROR(VLOOKUP($A54,Finnifty!$A$14:$I$486,I$15+1,FALSE),All_curves!I53)</f>
        <v>0</v>
      </c>
      <c r="J54">
        <f>IFERROR(VLOOKUP($A54,Banknifty!$A$14:$I$4860,2,FALSE),All_curves!J53)</f>
        <v>10060026</v>
      </c>
      <c r="K54">
        <f>IFERROR(VLOOKUP($A54,Banknifty!$A$14:$I$4860,3,FALSE),All_curves!K53)</f>
        <v>10628176</v>
      </c>
      <c r="L54">
        <f>IFERROR(VLOOKUP($A54,Banknifty!$A$14:$I$4860,4,FALSE),All_curves!L53)</f>
        <v>10449841</v>
      </c>
      <c r="M54">
        <f>IFERROR(VLOOKUP($A54,Banknifty!$A$14:$I$4860,5,FALSE),All_curves!M53)</f>
        <v>10426676</v>
      </c>
      <c r="N54">
        <f>IFERROR(VLOOKUP($A54,Banknifty!$A$14:$I$4860,6,FALSE),All_curves!N53)</f>
        <v>9359531</v>
      </c>
      <c r="O54">
        <f>IFERROR(VLOOKUP($A54,Banknifty!$A$14:$I$4860,7,FALSE),All_curves!O53)</f>
        <v>9668621</v>
      </c>
      <c r="P54">
        <f>IFERROR(VLOOKUP($A54,Banknifty!$A$14:$I$4860,8,FALSE),All_curves!P53)</f>
        <v>9668621</v>
      </c>
      <c r="Q54">
        <f>IFERROR(VLOOKUP($A54,Banknifty!$A$14:$I$4860,9,FALSE),All_curves!Q53)</f>
        <v>9962495</v>
      </c>
      <c r="R54">
        <f>IFERROR(VLOOKUP($A54,Nifty!$A$14:$I$4860,2,FALSE),All_curves!R53)</f>
        <v>0</v>
      </c>
      <c r="S54">
        <f>IFERROR(VLOOKUP($A54,Nifty!$A$14:$I$4860,3,FALSE),All_curves!S53)</f>
        <v>0</v>
      </c>
      <c r="T54">
        <f>IFERROR(VLOOKUP($A54,Nifty!$A$14:$I$4860,4,FALSE),All_curves!T53)</f>
        <v>0</v>
      </c>
      <c r="U54">
        <f>IFERROR(VLOOKUP($A54,Nifty!$A$14:$I$4860,5,FALSE),All_curves!U53)</f>
        <v>0</v>
      </c>
      <c r="V54">
        <f>IFERROR(VLOOKUP($A54,Nifty!$A$14:$I$4860,6,FALSE),All_curves!V53)</f>
        <v>0</v>
      </c>
      <c r="W54">
        <f>IFERROR(VLOOKUP($A54,Nifty!$A$14:$I$4860,7,FALSE),All_curves!W53)</f>
        <v>0</v>
      </c>
      <c r="X54">
        <f>IFERROR(VLOOKUP($A54,Nifty!$A$14:$I$4860,8,FALSE),All_curves!X53)</f>
        <v>0</v>
      </c>
      <c r="Y54">
        <f>IFERROR(VLOOKUP($A54,Nifty!$A$14:$I$4860,9,FALSE),All_curves!Y53)</f>
        <v>0</v>
      </c>
      <c r="AA54" s="5">
        <f t="shared" si="47"/>
        <v>0</v>
      </c>
      <c r="AB54" s="5">
        <f t="shared" si="23"/>
        <v>0</v>
      </c>
      <c r="AC54" s="5">
        <f t="shared" si="24"/>
        <v>0</v>
      </c>
      <c r="AD54" s="5">
        <f t="shared" si="25"/>
        <v>0</v>
      </c>
      <c r="AE54" s="5">
        <f t="shared" si="26"/>
        <v>0</v>
      </c>
      <c r="AF54" s="5">
        <f t="shared" si="27"/>
        <v>0</v>
      </c>
      <c r="AG54" s="5">
        <f t="shared" si="28"/>
        <v>0</v>
      </c>
      <c r="AH54" s="5">
        <f t="shared" si="29"/>
        <v>0</v>
      </c>
      <c r="AI54" s="5">
        <f t="shared" si="30"/>
        <v>-2.866898933982176E-3</v>
      </c>
      <c r="AJ54" s="5">
        <f t="shared" si="31"/>
        <v>1.7753223315188915E-3</v>
      </c>
      <c r="AK54" s="5">
        <f t="shared" si="32"/>
        <v>-6.053841315334374E-4</v>
      </c>
      <c r="AL54" s="5">
        <f t="shared" si="33"/>
        <v>1.0581187644944645E-3</v>
      </c>
      <c r="AM54" s="5">
        <f t="shared" si="34"/>
        <v>-2.8669013100918184E-3</v>
      </c>
      <c r="AN54" s="5">
        <f t="shared" si="35"/>
        <v>1.7754780740995013E-3</v>
      </c>
      <c r="AO54" s="5">
        <f t="shared" si="36"/>
        <v>1.7754780740995013E-3</v>
      </c>
      <c r="AP54" s="5">
        <f t="shared" si="37"/>
        <v>1.0580824992854065E-3</v>
      </c>
      <c r="AQ54" s="5">
        <f t="shared" si="38"/>
        <v>0</v>
      </c>
      <c r="AR54" s="5">
        <f t="shared" si="39"/>
        <v>0</v>
      </c>
      <c r="AS54" s="5">
        <f t="shared" si="40"/>
        <v>0</v>
      </c>
      <c r="AT54" s="5">
        <f t="shared" si="41"/>
        <v>0</v>
      </c>
      <c r="AU54" s="5">
        <f t="shared" si="42"/>
        <v>0</v>
      </c>
      <c r="AV54" s="5">
        <f t="shared" si="43"/>
        <v>0</v>
      </c>
      <c r="AW54" s="5">
        <f t="shared" si="44"/>
        <v>0</v>
      </c>
      <c r="AX54" s="5">
        <f t="shared" si="45"/>
        <v>0</v>
      </c>
      <c r="AZ54" s="7">
        <f t="shared" si="48"/>
        <v>99.933913263724918</v>
      </c>
      <c r="BA54" s="4">
        <f t="shared" si="46"/>
        <v>4.5970640328763891E-5</v>
      </c>
      <c r="BB54" s="5">
        <f>AZ54/MAX($AZ$16:AZ54)-1</f>
        <v>-1.2076118316259876E-3</v>
      </c>
      <c r="BH54" s="3"/>
    </row>
    <row r="55" spans="1:60" x14ac:dyDescent="0.25">
      <c r="A55" s="3">
        <v>42578</v>
      </c>
      <c r="B55">
        <f>IFERROR(VLOOKUP($A55,Finnifty!$A$14:$I$486,B$15+1,FALSE),All_curves!B54)</f>
        <v>0</v>
      </c>
      <c r="C55">
        <f>IFERROR(VLOOKUP($A55,Finnifty!$A$14:$I$486,C$15+1,FALSE),All_curves!C54)</f>
        <v>0</v>
      </c>
      <c r="D55">
        <f>IFERROR(VLOOKUP($A55,Finnifty!$A$14:$I$486,D$15+1,FALSE),All_curves!D54)</f>
        <v>0</v>
      </c>
      <c r="E55">
        <f>IFERROR(VLOOKUP($A55,Finnifty!$A$14:$I$486,E$15+1,FALSE),All_curves!E54)</f>
        <v>0</v>
      </c>
      <c r="F55">
        <f>IFERROR(VLOOKUP($A55,Finnifty!$A$14:$I$486,F$15+1,FALSE),All_curves!F54)</f>
        <v>0</v>
      </c>
      <c r="G55">
        <f>IFERROR(VLOOKUP($A55,Finnifty!$A$14:$I$486,G$15+1,FALSE),All_curves!G54)</f>
        <v>0</v>
      </c>
      <c r="H55">
        <f>IFERROR(VLOOKUP($A55,Finnifty!$A$14:$I$486,H$15+1,FALSE),All_curves!H54)</f>
        <v>0</v>
      </c>
      <c r="I55">
        <f>IFERROR(VLOOKUP($A55,Finnifty!$A$14:$I$486,I$15+1,FALSE),All_curves!I54)</f>
        <v>0</v>
      </c>
      <c r="J55">
        <f>IFERROR(VLOOKUP($A55,Banknifty!$A$14:$I$4860,2,FALSE),All_curves!J54)</f>
        <v>10020906</v>
      </c>
      <c r="K55">
        <f>IFERROR(VLOOKUP($A55,Banknifty!$A$14:$I$4860,3,FALSE),All_curves!K54)</f>
        <v>10520749</v>
      </c>
      <c r="L55">
        <f>IFERROR(VLOOKUP($A55,Banknifty!$A$14:$I$4860,4,FALSE),All_curves!L54)</f>
        <v>10438983</v>
      </c>
      <c r="M55">
        <f>IFERROR(VLOOKUP($A55,Banknifty!$A$14:$I$4860,5,FALSE),All_curves!M54)</f>
        <v>10368879</v>
      </c>
      <c r="N55">
        <f>IFERROR(VLOOKUP($A55,Banknifty!$A$14:$I$4860,6,FALSE),All_curves!N54)</f>
        <v>9323135</v>
      </c>
      <c r="O55">
        <f>IFERROR(VLOOKUP($A55,Banknifty!$A$14:$I$4860,7,FALSE),All_curves!O54)</f>
        <v>9570892</v>
      </c>
      <c r="P55">
        <f>IFERROR(VLOOKUP($A55,Banknifty!$A$14:$I$4860,8,FALSE),All_curves!P54)</f>
        <v>9570892</v>
      </c>
      <c r="Q55">
        <f>IFERROR(VLOOKUP($A55,Banknifty!$A$14:$I$4860,9,FALSE),All_curves!Q54)</f>
        <v>9907271</v>
      </c>
      <c r="R55">
        <f>IFERROR(VLOOKUP($A55,Nifty!$A$14:$I$4860,2,FALSE),All_curves!R54)</f>
        <v>0</v>
      </c>
      <c r="S55">
        <f>IFERROR(VLOOKUP($A55,Nifty!$A$14:$I$4860,3,FALSE),All_curves!S54)</f>
        <v>0</v>
      </c>
      <c r="T55">
        <f>IFERROR(VLOOKUP($A55,Nifty!$A$14:$I$4860,4,FALSE),All_curves!T54)</f>
        <v>0</v>
      </c>
      <c r="U55">
        <f>IFERROR(VLOOKUP($A55,Nifty!$A$14:$I$4860,5,FALSE),All_curves!U54)</f>
        <v>0</v>
      </c>
      <c r="V55">
        <f>IFERROR(VLOOKUP($A55,Nifty!$A$14:$I$4860,6,FALSE),All_curves!V54)</f>
        <v>0</v>
      </c>
      <c r="W55">
        <f>IFERROR(VLOOKUP($A55,Nifty!$A$14:$I$4860,7,FALSE),All_curves!W54)</f>
        <v>0</v>
      </c>
      <c r="X55">
        <f>IFERROR(VLOOKUP($A55,Nifty!$A$14:$I$4860,8,FALSE),All_curves!X54)</f>
        <v>0</v>
      </c>
      <c r="Y55">
        <f>IFERROR(VLOOKUP($A55,Nifty!$A$14:$I$4860,9,FALSE),All_curves!Y54)</f>
        <v>0</v>
      </c>
      <c r="AA55" s="5">
        <f t="shared" si="47"/>
        <v>0</v>
      </c>
      <c r="AB55" s="5">
        <f t="shared" si="23"/>
        <v>0</v>
      </c>
      <c r="AC55" s="5">
        <f t="shared" si="24"/>
        <v>0</v>
      </c>
      <c r="AD55" s="5">
        <f t="shared" si="25"/>
        <v>0</v>
      </c>
      <c r="AE55" s="5">
        <f t="shared" si="26"/>
        <v>0</v>
      </c>
      <c r="AF55" s="5">
        <f t="shared" si="27"/>
        <v>0</v>
      </c>
      <c r="AG55" s="5">
        <f t="shared" si="28"/>
        <v>0</v>
      </c>
      <c r="AH55" s="5">
        <f t="shared" si="29"/>
        <v>0</v>
      </c>
      <c r="AI55" s="5">
        <f t="shared" si="30"/>
        <v>-3.8886579418383471E-3</v>
      </c>
      <c r="AJ55" s="5">
        <f t="shared" si="31"/>
        <v>-1.0107755084221459E-2</v>
      </c>
      <c r="AK55" s="5">
        <f t="shared" si="32"/>
        <v>-1.0390588718048877E-3</v>
      </c>
      <c r="AL55" s="5">
        <f t="shared" si="33"/>
        <v>-5.5431855751535419E-3</v>
      </c>
      <c r="AM55" s="5">
        <f t="shared" si="34"/>
        <v>-3.8886563867356339E-3</v>
      </c>
      <c r="AN55" s="5">
        <f t="shared" si="35"/>
        <v>-1.0107853022680247E-2</v>
      </c>
      <c r="AO55" s="5">
        <f t="shared" si="36"/>
        <v>-1.0107853022680247E-2</v>
      </c>
      <c r="AP55" s="5">
        <f t="shared" si="37"/>
        <v>-5.5431897330939783E-3</v>
      </c>
      <c r="AQ55" s="5">
        <f t="shared" si="38"/>
        <v>0</v>
      </c>
      <c r="AR55" s="5">
        <f t="shared" si="39"/>
        <v>0</v>
      </c>
      <c r="AS55" s="5">
        <f t="shared" si="40"/>
        <v>0</v>
      </c>
      <c r="AT55" s="5">
        <f t="shared" si="41"/>
        <v>0</v>
      </c>
      <c r="AU55" s="5">
        <f t="shared" si="42"/>
        <v>0</v>
      </c>
      <c r="AV55" s="5">
        <f t="shared" si="43"/>
        <v>0</v>
      </c>
      <c r="AW55" s="5">
        <f t="shared" si="44"/>
        <v>0</v>
      </c>
      <c r="AX55" s="5">
        <f t="shared" si="45"/>
        <v>0</v>
      </c>
      <c r="AZ55" s="7">
        <f t="shared" si="48"/>
        <v>99.724775693826984</v>
      </c>
      <c r="BA55" s="4">
        <f t="shared" si="46"/>
        <v>-2.0927587349253477E-3</v>
      </c>
      <c r="BB55" s="5">
        <f>AZ55/MAX($AZ$16:AZ55)-1</f>
        <v>-3.297843326342309E-3</v>
      </c>
      <c r="BH55" s="3"/>
    </row>
    <row r="56" spans="1:60" x14ac:dyDescent="0.25">
      <c r="A56" s="3">
        <v>42579</v>
      </c>
      <c r="B56">
        <f>IFERROR(VLOOKUP($A56,Finnifty!$A$14:$I$486,B$15+1,FALSE),All_curves!B55)</f>
        <v>0</v>
      </c>
      <c r="C56">
        <f>IFERROR(VLOOKUP($A56,Finnifty!$A$14:$I$486,C$15+1,FALSE),All_curves!C55)</f>
        <v>0</v>
      </c>
      <c r="D56">
        <f>IFERROR(VLOOKUP($A56,Finnifty!$A$14:$I$486,D$15+1,FALSE),All_curves!D55)</f>
        <v>0</v>
      </c>
      <c r="E56">
        <f>IFERROR(VLOOKUP($A56,Finnifty!$A$14:$I$486,E$15+1,FALSE),All_curves!E55)</f>
        <v>0</v>
      </c>
      <c r="F56">
        <f>IFERROR(VLOOKUP($A56,Finnifty!$A$14:$I$486,F$15+1,FALSE),All_curves!F55)</f>
        <v>0</v>
      </c>
      <c r="G56">
        <f>IFERROR(VLOOKUP($A56,Finnifty!$A$14:$I$486,G$15+1,FALSE),All_curves!G55)</f>
        <v>0</v>
      </c>
      <c r="H56">
        <f>IFERROR(VLOOKUP($A56,Finnifty!$A$14:$I$486,H$15+1,FALSE),All_curves!H55)</f>
        <v>0</v>
      </c>
      <c r="I56">
        <f>IFERROR(VLOOKUP($A56,Finnifty!$A$14:$I$486,I$15+1,FALSE),All_curves!I55)</f>
        <v>0</v>
      </c>
      <c r="J56">
        <f>IFERROR(VLOOKUP($A56,Banknifty!$A$14:$I$4860,2,FALSE),All_curves!J55)</f>
        <v>9991610</v>
      </c>
      <c r="K56">
        <f>IFERROR(VLOOKUP($A56,Banknifty!$A$14:$I$4860,3,FALSE),All_curves!K55)</f>
        <v>10514978</v>
      </c>
      <c r="L56">
        <f>IFERROR(VLOOKUP($A56,Banknifty!$A$14:$I$4860,4,FALSE),All_curves!L55)</f>
        <v>10406017</v>
      </c>
      <c r="M56">
        <f>IFERROR(VLOOKUP($A56,Banknifty!$A$14:$I$4860,5,FALSE),All_curves!M55)</f>
        <v>10368879</v>
      </c>
      <c r="N56">
        <f>IFERROR(VLOOKUP($A56,Banknifty!$A$14:$I$4860,6,FALSE),All_curves!N55)</f>
        <v>9331653</v>
      </c>
      <c r="O56">
        <f>IFERROR(VLOOKUP($A56,Banknifty!$A$14:$I$4860,7,FALSE),All_curves!O55)</f>
        <v>9565642</v>
      </c>
      <c r="P56">
        <f>IFERROR(VLOOKUP($A56,Banknifty!$A$14:$I$4860,8,FALSE),All_curves!P55)</f>
        <v>9565642</v>
      </c>
      <c r="Q56">
        <f>IFERROR(VLOOKUP($A56,Banknifty!$A$14:$I$4860,9,FALSE),All_curves!Q55)</f>
        <v>9907271</v>
      </c>
      <c r="R56">
        <f>IFERROR(VLOOKUP($A56,Nifty!$A$14:$I$4860,2,FALSE),All_curves!R55)</f>
        <v>0</v>
      </c>
      <c r="S56">
        <f>IFERROR(VLOOKUP($A56,Nifty!$A$14:$I$4860,3,FALSE),All_curves!S55)</f>
        <v>0</v>
      </c>
      <c r="T56">
        <f>IFERROR(VLOOKUP($A56,Nifty!$A$14:$I$4860,4,FALSE),All_curves!T55)</f>
        <v>0</v>
      </c>
      <c r="U56">
        <f>IFERROR(VLOOKUP($A56,Nifty!$A$14:$I$4860,5,FALSE),All_curves!U55)</f>
        <v>0</v>
      </c>
      <c r="V56">
        <f>IFERROR(VLOOKUP($A56,Nifty!$A$14:$I$4860,6,FALSE),All_curves!V55)</f>
        <v>0</v>
      </c>
      <c r="W56">
        <f>IFERROR(VLOOKUP($A56,Nifty!$A$14:$I$4860,7,FALSE),All_curves!W55)</f>
        <v>0</v>
      </c>
      <c r="X56">
        <f>IFERROR(VLOOKUP($A56,Nifty!$A$14:$I$4860,8,FALSE),All_curves!X55)</f>
        <v>0</v>
      </c>
      <c r="Y56">
        <f>IFERROR(VLOOKUP($A56,Nifty!$A$14:$I$4860,9,FALSE),All_curves!Y55)</f>
        <v>0</v>
      </c>
      <c r="AA56" s="5">
        <f t="shared" si="47"/>
        <v>0</v>
      </c>
      <c r="AB56" s="5">
        <f t="shared" si="23"/>
        <v>0</v>
      </c>
      <c r="AC56" s="5">
        <f t="shared" si="24"/>
        <v>0</v>
      </c>
      <c r="AD56" s="5">
        <f t="shared" si="25"/>
        <v>0</v>
      </c>
      <c r="AE56" s="5">
        <f t="shared" si="26"/>
        <v>0</v>
      </c>
      <c r="AF56" s="5">
        <f t="shared" si="27"/>
        <v>0</v>
      </c>
      <c r="AG56" s="5">
        <f t="shared" si="28"/>
        <v>0</v>
      </c>
      <c r="AH56" s="5">
        <f t="shared" si="29"/>
        <v>0</v>
      </c>
      <c r="AI56" s="5">
        <f t="shared" si="30"/>
        <v>-2.9234881556617909E-3</v>
      </c>
      <c r="AJ56" s="5">
        <f t="shared" si="31"/>
        <v>-5.4853509003971457E-4</v>
      </c>
      <c r="AK56" s="5">
        <f t="shared" si="32"/>
        <v>-3.1579704651305551E-3</v>
      </c>
      <c r="AL56" s="5">
        <f t="shared" si="33"/>
        <v>0</v>
      </c>
      <c r="AM56" s="5">
        <f t="shared" si="34"/>
        <v>9.136411732748595E-4</v>
      </c>
      <c r="AN56" s="5">
        <f t="shared" si="35"/>
        <v>-5.4853821357503385E-4</v>
      </c>
      <c r="AO56" s="5">
        <f t="shared" si="36"/>
        <v>-5.4853821357503385E-4</v>
      </c>
      <c r="AP56" s="5">
        <f t="shared" si="37"/>
        <v>0</v>
      </c>
      <c r="AQ56" s="5">
        <f t="shared" si="38"/>
        <v>0</v>
      </c>
      <c r="AR56" s="5">
        <f t="shared" si="39"/>
        <v>0</v>
      </c>
      <c r="AS56" s="5">
        <f t="shared" si="40"/>
        <v>0</v>
      </c>
      <c r="AT56" s="5">
        <f t="shared" si="41"/>
        <v>0</v>
      </c>
      <c r="AU56" s="5">
        <f t="shared" si="42"/>
        <v>0</v>
      </c>
      <c r="AV56" s="5">
        <f t="shared" si="43"/>
        <v>0</v>
      </c>
      <c r="AW56" s="5">
        <f t="shared" si="44"/>
        <v>0</v>
      </c>
      <c r="AX56" s="5">
        <f t="shared" si="45"/>
        <v>0</v>
      </c>
      <c r="AZ56" s="7">
        <f t="shared" si="48"/>
        <v>99.696464540693185</v>
      </c>
      <c r="BA56" s="4">
        <f t="shared" si="46"/>
        <v>-2.8389287352946957E-4</v>
      </c>
      <c r="BB56" s="5">
        <f>AZ56/MAX($AZ$16:AZ56)-1</f>
        <v>-3.5807999656533029E-3</v>
      </c>
      <c r="BH56" s="3"/>
    </row>
    <row r="57" spans="1:60" x14ac:dyDescent="0.25">
      <c r="A57" s="3">
        <v>42580</v>
      </c>
      <c r="B57">
        <f>IFERROR(VLOOKUP($A57,Finnifty!$A$14:$I$486,B$15+1,FALSE),All_curves!B56)</f>
        <v>0</v>
      </c>
      <c r="C57">
        <f>IFERROR(VLOOKUP($A57,Finnifty!$A$14:$I$486,C$15+1,FALSE),All_curves!C56)</f>
        <v>0</v>
      </c>
      <c r="D57">
        <f>IFERROR(VLOOKUP($A57,Finnifty!$A$14:$I$486,D$15+1,FALSE),All_curves!D56)</f>
        <v>0</v>
      </c>
      <c r="E57">
        <f>IFERROR(VLOOKUP($A57,Finnifty!$A$14:$I$486,E$15+1,FALSE),All_curves!E56)</f>
        <v>0</v>
      </c>
      <c r="F57">
        <f>IFERROR(VLOOKUP($A57,Finnifty!$A$14:$I$486,F$15+1,FALSE),All_curves!F56)</f>
        <v>0</v>
      </c>
      <c r="G57">
        <f>IFERROR(VLOOKUP($A57,Finnifty!$A$14:$I$486,G$15+1,FALSE),All_curves!G56)</f>
        <v>0</v>
      </c>
      <c r="H57">
        <f>IFERROR(VLOOKUP($A57,Finnifty!$A$14:$I$486,H$15+1,FALSE),All_curves!H56)</f>
        <v>0</v>
      </c>
      <c r="I57">
        <f>IFERROR(VLOOKUP($A57,Finnifty!$A$14:$I$486,I$15+1,FALSE),All_curves!I56)</f>
        <v>0</v>
      </c>
      <c r="J57">
        <f>IFERROR(VLOOKUP($A57,Banknifty!$A$14:$I$4860,2,FALSE),All_curves!J56)</f>
        <v>9981365</v>
      </c>
      <c r="K57">
        <f>IFERROR(VLOOKUP($A57,Banknifty!$A$14:$I$4860,3,FALSE),All_curves!K56)</f>
        <v>10514978</v>
      </c>
      <c r="L57">
        <f>IFERROR(VLOOKUP($A57,Banknifty!$A$14:$I$4860,4,FALSE),All_curves!L56)</f>
        <v>10405726</v>
      </c>
      <c r="M57">
        <f>IFERROR(VLOOKUP($A57,Banknifty!$A$14:$I$4860,5,FALSE),All_curves!M56)</f>
        <v>10368879</v>
      </c>
      <c r="N57">
        <f>IFERROR(VLOOKUP($A57,Banknifty!$A$14:$I$4860,6,FALSE),All_curves!N56)</f>
        <v>9336316</v>
      </c>
      <c r="O57">
        <f>IFERROR(VLOOKUP($A57,Banknifty!$A$14:$I$4860,7,FALSE),All_curves!O56)</f>
        <v>9565642</v>
      </c>
      <c r="P57">
        <f>IFERROR(VLOOKUP($A57,Banknifty!$A$14:$I$4860,8,FALSE),All_curves!P56)</f>
        <v>9565642</v>
      </c>
      <c r="Q57">
        <f>IFERROR(VLOOKUP($A57,Banknifty!$A$14:$I$4860,9,FALSE),All_curves!Q56)</f>
        <v>9907271</v>
      </c>
      <c r="R57">
        <f>IFERROR(VLOOKUP($A57,Nifty!$A$14:$I$4860,2,FALSE),All_curves!R56)</f>
        <v>0</v>
      </c>
      <c r="S57">
        <f>IFERROR(VLOOKUP($A57,Nifty!$A$14:$I$4860,3,FALSE),All_curves!S56)</f>
        <v>0</v>
      </c>
      <c r="T57">
        <f>IFERROR(VLOOKUP($A57,Nifty!$A$14:$I$4860,4,FALSE),All_curves!T56)</f>
        <v>0</v>
      </c>
      <c r="U57">
        <f>IFERROR(VLOOKUP($A57,Nifty!$A$14:$I$4860,5,FALSE),All_curves!U56)</f>
        <v>0</v>
      </c>
      <c r="V57">
        <f>IFERROR(VLOOKUP($A57,Nifty!$A$14:$I$4860,6,FALSE),All_curves!V56)</f>
        <v>0</v>
      </c>
      <c r="W57">
        <f>IFERROR(VLOOKUP($A57,Nifty!$A$14:$I$4860,7,FALSE),All_curves!W56)</f>
        <v>0</v>
      </c>
      <c r="X57">
        <f>IFERROR(VLOOKUP($A57,Nifty!$A$14:$I$4860,8,FALSE),All_curves!X56)</f>
        <v>0</v>
      </c>
      <c r="Y57">
        <f>IFERROR(VLOOKUP($A57,Nifty!$A$14:$I$4860,9,FALSE),All_curves!Y56)</f>
        <v>0</v>
      </c>
      <c r="AA57" s="5">
        <f t="shared" si="47"/>
        <v>0</v>
      </c>
      <c r="AB57" s="5">
        <f t="shared" si="23"/>
        <v>0</v>
      </c>
      <c r="AC57" s="5">
        <f t="shared" si="24"/>
        <v>0</v>
      </c>
      <c r="AD57" s="5">
        <f t="shared" si="25"/>
        <v>0</v>
      </c>
      <c r="AE57" s="5">
        <f t="shared" si="26"/>
        <v>0</v>
      </c>
      <c r="AF57" s="5">
        <f t="shared" si="27"/>
        <v>0</v>
      </c>
      <c r="AG57" s="5">
        <f t="shared" si="28"/>
        <v>0</v>
      </c>
      <c r="AH57" s="5">
        <f t="shared" si="29"/>
        <v>0</v>
      </c>
      <c r="AI57" s="5">
        <f t="shared" si="30"/>
        <v>-1.0253602772726245E-3</v>
      </c>
      <c r="AJ57" s="5">
        <f t="shared" si="31"/>
        <v>0</v>
      </c>
      <c r="AK57" s="5">
        <f t="shared" si="32"/>
        <v>-2.7964590102014242E-5</v>
      </c>
      <c r="AL57" s="5">
        <f t="shared" si="33"/>
        <v>0</v>
      </c>
      <c r="AM57" s="5">
        <f t="shared" si="34"/>
        <v>4.9969710618258389E-4</v>
      </c>
      <c r="AN57" s="5">
        <f t="shared" si="35"/>
        <v>0</v>
      </c>
      <c r="AO57" s="5">
        <f t="shared" si="36"/>
        <v>0</v>
      </c>
      <c r="AP57" s="5">
        <f t="shared" si="37"/>
        <v>0</v>
      </c>
      <c r="AQ57" s="5">
        <f t="shared" si="38"/>
        <v>0</v>
      </c>
      <c r="AR57" s="5">
        <f t="shared" si="39"/>
        <v>0</v>
      </c>
      <c r="AS57" s="5">
        <f t="shared" si="40"/>
        <v>0</v>
      </c>
      <c r="AT57" s="5">
        <f t="shared" si="41"/>
        <v>0</v>
      </c>
      <c r="AU57" s="5">
        <f t="shared" si="42"/>
        <v>0</v>
      </c>
      <c r="AV57" s="5">
        <f t="shared" si="43"/>
        <v>0</v>
      </c>
      <c r="AW57" s="5">
        <f t="shared" si="44"/>
        <v>0</v>
      </c>
      <c r="AX57" s="5">
        <f t="shared" si="45"/>
        <v>0</v>
      </c>
      <c r="AZ57" s="7">
        <f t="shared" si="48"/>
        <v>99.694164760257252</v>
      </c>
      <c r="BA57" s="4">
        <f t="shared" si="46"/>
        <v>-2.3067823383002287E-5</v>
      </c>
      <c r="BB57" s="5">
        <f>AZ57/MAX($AZ$16:AZ57)-1</f>
        <v>-3.6037851877751548E-3</v>
      </c>
      <c r="BH57" s="3"/>
    </row>
    <row r="58" spans="1:60" x14ac:dyDescent="0.25">
      <c r="A58" s="3">
        <v>42583</v>
      </c>
      <c r="B58">
        <f>IFERROR(VLOOKUP($A58,Finnifty!$A$14:$I$486,B$15+1,FALSE),All_curves!B57)</f>
        <v>0</v>
      </c>
      <c r="C58">
        <f>IFERROR(VLOOKUP($A58,Finnifty!$A$14:$I$486,C$15+1,FALSE),All_curves!C57)</f>
        <v>0</v>
      </c>
      <c r="D58">
        <f>IFERROR(VLOOKUP($A58,Finnifty!$A$14:$I$486,D$15+1,FALSE),All_curves!D57)</f>
        <v>0</v>
      </c>
      <c r="E58">
        <f>IFERROR(VLOOKUP($A58,Finnifty!$A$14:$I$486,E$15+1,FALSE),All_curves!E57)</f>
        <v>0</v>
      </c>
      <c r="F58">
        <f>IFERROR(VLOOKUP($A58,Finnifty!$A$14:$I$486,F$15+1,FALSE),All_curves!F57)</f>
        <v>0</v>
      </c>
      <c r="G58">
        <f>IFERROR(VLOOKUP($A58,Finnifty!$A$14:$I$486,G$15+1,FALSE),All_curves!G57)</f>
        <v>0</v>
      </c>
      <c r="H58">
        <f>IFERROR(VLOOKUP($A58,Finnifty!$A$14:$I$486,H$15+1,FALSE),All_curves!H57)</f>
        <v>0</v>
      </c>
      <c r="I58">
        <f>IFERROR(VLOOKUP($A58,Finnifty!$A$14:$I$486,I$15+1,FALSE),All_curves!I57)</f>
        <v>0</v>
      </c>
      <c r="J58">
        <f>IFERROR(VLOOKUP($A58,Banknifty!$A$14:$I$4860,2,FALSE),All_curves!J57)</f>
        <v>9960869</v>
      </c>
      <c r="K58">
        <f>IFERROR(VLOOKUP($A58,Banknifty!$A$14:$I$4860,3,FALSE),All_curves!K57)</f>
        <v>10521776</v>
      </c>
      <c r="L58">
        <f>IFERROR(VLOOKUP($A58,Banknifty!$A$14:$I$4860,4,FALSE),All_curves!L57)</f>
        <v>10393602</v>
      </c>
      <c r="M58">
        <f>IFERROR(VLOOKUP($A58,Banknifty!$A$14:$I$4860,5,FALSE),All_curves!M57)</f>
        <v>10346419</v>
      </c>
      <c r="N58">
        <f>IFERROR(VLOOKUP($A58,Banknifty!$A$14:$I$4860,6,FALSE),All_curves!N57)</f>
        <v>9317145</v>
      </c>
      <c r="O58">
        <f>IFERROR(VLOOKUP($A58,Banknifty!$A$14:$I$4860,7,FALSE),All_curves!O57)</f>
        <v>9571827</v>
      </c>
      <c r="P58">
        <f>IFERROR(VLOOKUP($A58,Banknifty!$A$14:$I$4860,8,FALSE),All_curves!P57)</f>
        <v>9571827</v>
      </c>
      <c r="Q58">
        <f>IFERROR(VLOOKUP($A58,Banknifty!$A$14:$I$4860,9,FALSE),All_curves!Q57)</f>
        <v>9885811</v>
      </c>
      <c r="R58">
        <f>IFERROR(VLOOKUP($A58,Nifty!$A$14:$I$4860,2,FALSE),All_curves!R57)</f>
        <v>0</v>
      </c>
      <c r="S58">
        <f>IFERROR(VLOOKUP($A58,Nifty!$A$14:$I$4860,3,FALSE),All_curves!S57)</f>
        <v>0</v>
      </c>
      <c r="T58">
        <f>IFERROR(VLOOKUP($A58,Nifty!$A$14:$I$4860,4,FALSE),All_curves!T57)</f>
        <v>0</v>
      </c>
      <c r="U58">
        <f>IFERROR(VLOOKUP($A58,Nifty!$A$14:$I$4860,5,FALSE),All_curves!U57)</f>
        <v>0</v>
      </c>
      <c r="V58">
        <f>IFERROR(VLOOKUP($A58,Nifty!$A$14:$I$4860,6,FALSE),All_curves!V57)</f>
        <v>0</v>
      </c>
      <c r="W58">
        <f>IFERROR(VLOOKUP($A58,Nifty!$A$14:$I$4860,7,FALSE),All_curves!W57)</f>
        <v>0</v>
      </c>
      <c r="X58">
        <f>IFERROR(VLOOKUP($A58,Nifty!$A$14:$I$4860,8,FALSE),All_curves!X57)</f>
        <v>0</v>
      </c>
      <c r="Y58">
        <f>IFERROR(VLOOKUP($A58,Nifty!$A$14:$I$4860,9,FALSE),All_curves!Y57)</f>
        <v>0</v>
      </c>
      <c r="AA58" s="5">
        <f t="shared" si="47"/>
        <v>0</v>
      </c>
      <c r="AB58" s="5">
        <f t="shared" si="23"/>
        <v>0</v>
      </c>
      <c r="AC58" s="5">
        <f t="shared" si="24"/>
        <v>0</v>
      </c>
      <c r="AD58" s="5">
        <f t="shared" si="25"/>
        <v>0</v>
      </c>
      <c r="AE58" s="5">
        <f t="shared" si="26"/>
        <v>0</v>
      </c>
      <c r="AF58" s="5">
        <f t="shared" si="27"/>
        <v>0</v>
      </c>
      <c r="AG58" s="5">
        <f t="shared" si="28"/>
        <v>0</v>
      </c>
      <c r="AH58" s="5">
        <f t="shared" si="29"/>
        <v>0</v>
      </c>
      <c r="AI58" s="5">
        <f t="shared" si="30"/>
        <v>-2.0534265603953106E-3</v>
      </c>
      <c r="AJ58" s="5">
        <f t="shared" si="31"/>
        <v>6.4650634551965958E-4</v>
      </c>
      <c r="AK58" s="5">
        <f t="shared" si="32"/>
        <v>-1.1651277383241121E-3</v>
      </c>
      <c r="AL58" s="5">
        <f t="shared" si="33"/>
        <v>-2.1660972222744546E-3</v>
      </c>
      <c r="AM58" s="5">
        <f t="shared" si="34"/>
        <v>-2.0533795128614418E-3</v>
      </c>
      <c r="AN58" s="5">
        <f t="shared" si="35"/>
        <v>6.4658493387059757E-4</v>
      </c>
      <c r="AO58" s="5">
        <f t="shared" si="36"/>
        <v>6.4658493387059757E-4</v>
      </c>
      <c r="AP58" s="5">
        <f t="shared" si="37"/>
        <v>-2.166085897922887E-3</v>
      </c>
      <c r="AQ58" s="5">
        <f t="shared" si="38"/>
        <v>0</v>
      </c>
      <c r="AR58" s="5">
        <f t="shared" si="39"/>
        <v>0</v>
      </c>
      <c r="AS58" s="5">
        <f t="shared" si="40"/>
        <v>0</v>
      </c>
      <c r="AT58" s="5">
        <f t="shared" si="41"/>
        <v>0</v>
      </c>
      <c r="AU58" s="5">
        <f t="shared" si="42"/>
        <v>0</v>
      </c>
      <c r="AV58" s="5">
        <f t="shared" si="43"/>
        <v>0</v>
      </c>
      <c r="AW58" s="5">
        <f t="shared" si="44"/>
        <v>0</v>
      </c>
      <c r="AX58" s="5">
        <f t="shared" si="45"/>
        <v>0</v>
      </c>
      <c r="AZ58" s="7">
        <f t="shared" si="48"/>
        <v>99.662327259599451</v>
      </c>
      <c r="BA58" s="4">
        <f t="shared" si="46"/>
        <v>-3.1935169660488971E-4</v>
      </c>
      <c r="BB58" s="5">
        <f>AZ58/MAX($AZ$16:AZ58)-1</f>
        <v>-3.9219860094661385E-3</v>
      </c>
      <c r="BH58" s="3"/>
    </row>
    <row r="59" spans="1:60" x14ac:dyDescent="0.25">
      <c r="A59" s="3">
        <v>42584</v>
      </c>
      <c r="B59">
        <f>IFERROR(VLOOKUP($A59,Finnifty!$A$14:$I$486,B$15+1,FALSE),All_curves!B58)</f>
        <v>0</v>
      </c>
      <c r="C59">
        <f>IFERROR(VLOOKUP($A59,Finnifty!$A$14:$I$486,C$15+1,FALSE),All_curves!C58)</f>
        <v>0</v>
      </c>
      <c r="D59">
        <f>IFERROR(VLOOKUP($A59,Finnifty!$A$14:$I$486,D$15+1,FALSE),All_curves!D58)</f>
        <v>0</v>
      </c>
      <c r="E59">
        <f>IFERROR(VLOOKUP($A59,Finnifty!$A$14:$I$486,E$15+1,FALSE),All_curves!E58)</f>
        <v>0</v>
      </c>
      <c r="F59">
        <f>IFERROR(VLOOKUP($A59,Finnifty!$A$14:$I$486,F$15+1,FALSE),All_curves!F58)</f>
        <v>0</v>
      </c>
      <c r="G59">
        <f>IFERROR(VLOOKUP($A59,Finnifty!$A$14:$I$486,G$15+1,FALSE),All_curves!G58)</f>
        <v>0</v>
      </c>
      <c r="H59">
        <f>IFERROR(VLOOKUP($A59,Finnifty!$A$14:$I$486,H$15+1,FALSE),All_curves!H58)</f>
        <v>0</v>
      </c>
      <c r="I59">
        <f>IFERROR(VLOOKUP($A59,Finnifty!$A$14:$I$486,I$15+1,FALSE),All_curves!I58)</f>
        <v>0</v>
      </c>
      <c r="J59">
        <f>IFERROR(VLOOKUP($A59,Banknifty!$A$14:$I$4860,2,FALSE),All_curves!J58)</f>
        <v>9932262</v>
      </c>
      <c r="K59">
        <f>IFERROR(VLOOKUP($A59,Banknifty!$A$14:$I$4860,3,FALSE),All_curves!K58)</f>
        <v>10503951</v>
      </c>
      <c r="L59">
        <f>IFERROR(VLOOKUP($A59,Banknifty!$A$14:$I$4860,4,FALSE),All_curves!L58)</f>
        <v>10383382</v>
      </c>
      <c r="M59">
        <f>IFERROR(VLOOKUP($A59,Banknifty!$A$14:$I$4860,5,FALSE),All_curves!M58)</f>
        <v>10336582</v>
      </c>
      <c r="N59">
        <f>IFERROR(VLOOKUP($A59,Banknifty!$A$14:$I$4860,6,FALSE),All_curves!N58)</f>
        <v>9290386</v>
      </c>
      <c r="O59">
        <f>IFERROR(VLOOKUP($A59,Banknifty!$A$14:$I$4860,7,FALSE),All_curves!O58)</f>
        <v>9555611</v>
      </c>
      <c r="P59">
        <f>IFERROR(VLOOKUP($A59,Banknifty!$A$14:$I$4860,8,FALSE),All_curves!P58)</f>
        <v>9555611</v>
      </c>
      <c r="Q59">
        <f>IFERROR(VLOOKUP($A59,Banknifty!$A$14:$I$4860,9,FALSE),All_curves!Q58)</f>
        <v>9876412</v>
      </c>
      <c r="R59">
        <f>IFERROR(VLOOKUP($A59,Nifty!$A$14:$I$4860,2,FALSE),All_curves!R58)</f>
        <v>0</v>
      </c>
      <c r="S59">
        <f>IFERROR(VLOOKUP($A59,Nifty!$A$14:$I$4860,3,FALSE),All_curves!S58)</f>
        <v>0</v>
      </c>
      <c r="T59">
        <f>IFERROR(VLOOKUP($A59,Nifty!$A$14:$I$4860,4,FALSE),All_curves!T58)</f>
        <v>0</v>
      </c>
      <c r="U59">
        <f>IFERROR(VLOOKUP($A59,Nifty!$A$14:$I$4860,5,FALSE),All_curves!U58)</f>
        <v>0</v>
      </c>
      <c r="V59">
        <f>IFERROR(VLOOKUP($A59,Nifty!$A$14:$I$4860,6,FALSE),All_curves!V58)</f>
        <v>0</v>
      </c>
      <c r="W59">
        <f>IFERROR(VLOOKUP($A59,Nifty!$A$14:$I$4860,7,FALSE),All_curves!W58)</f>
        <v>0</v>
      </c>
      <c r="X59">
        <f>IFERROR(VLOOKUP($A59,Nifty!$A$14:$I$4860,8,FALSE),All_curves!X58)</f>
        <v>0</v>
      </c>
      <c r="Y59">
        <f>IFERROR(VLOOKUP($A59,Nifty!$A$14:$I$4860,9,FALSE),All_curves!Y58)</f>
        <v>0</v>
      </c>
      <c r="AA59" s="5">
        <f t="shared" si="47"/>
        <v>0</v>
      </c>
      <c r="AB59" s="5">
        <f t="shared" si="23"/>
        <v>0</v>
      </c>
      <c r="AC59" s="5">
        <f t="shared" si="24"/>
        <v>0</v>
      </c>
      <c r="AD59" s="5">
        <f t="shared" si="25"/>
        <v>0</v>
      </c>
      <c r="AE59" s="5">
        <f t="shared" si="26"/>
        <v>0</v>
      </c>
      <c r="AF59" s="5">
        <f t="shared" si="27"/>
        <v>0</v>
      </c>
      <c r="AG59" s="5">
        <f t="shared" si="28"/>
        <v>0</v>
      </c>
      <c r="AH59" s="5">
        <f t="shared" si="29"/>
        <v>0</v>
      </c>
      <c r="AI59" s="5">
        <f t="shared" si="30"/>
        <v>-2.8719381812972733E-3</v>
      </c>
      <c r="AJ59" s="5">
        <f t="shared" si="31"/>
        <v>-1.6941056338777294E-3</v>
      </c>
      <c r="AK59" s="5">
        <f t="shared" si="32"/>
        <v>-9.8329722458101454E-4</v>
      </c>
      <c r="AL59" s="5">
        <f t="shared" si="33"/>
        <v>-9.5076373767577493E-4</v>
      </c>
      <c r="AM59" s="5">
        <f t="shared" si="34"/>
        <v>-2.8720171254177362E-3</v>
      </c>
      <c r="AN59" s="5">
        <f t="shared" si="35"/>
        <v>-1.6941384335509291E-3</v>
      </c>
      <c r="AO59" s="5">
        <f t="shared" si="36"/>
        <v>-1.6941384335509291E-3</v>
      </c>
      <c r="AP59" s="5">
        <f t="shared" si="37"/>
        <v>-9.5075659447663163E-4</v>
      </c>
      <c r="AQ59" s="5">
        <f t="shared" si="38"/>
        <v>0</v>
      </c>
      <c r="AR59" s="5">
        <f t="shared" si="39"/>
        <v>0</v>
      </c>
      <c r="AS59" s="5">
        <f t="shared" si="40"/>
        <v>0</v>
      </c>
      <c r="AT59" s="5">
        <f t="shared" si="41"/>
        <v>0</v>
      </c>
      <c r="AU59" s="5">
        <f t="shared" si="42"/>
        <v>0</v>
      </c>
      <c r="AV59" s="5">
        <f t="shared" si="43"/>
        <v>0</v>
      </c>
      <c r="AW59" s="5">
        <f t="shared" si="44"/>
        <v>0</v>
      </c>
      <c r="AX59" s="5">
        <f t="shared" si="45"/>
        <v>0</v>
      </c>
      <c r="AZ59" s="7">
        <f t="shared" si="48"/>
        <v>99.605390357389581</v>
      </c>
      <c r="BA59" s="4">
        <f t="shared" si="46"/>
        <v>-5.7129814018450087E-4</v>
      </c>
      <c r="BB59" s="5">
        <f>AZ59/MAX($AZ$16:AZ59)-1</f>
        <v>-4.491043526337668E-3</v>
      </c>
      <c r="BH59" s="3"/>
    </row>
    <row r="60" spans="1:60" x14ac:dyDescent="0.25">
      <c r="A60" s="3">
        <v>42585</v>
      </c>
      <c r="B60">
        <f>IFERROR(VLOOKUP($A60,Finnifty!$A$14:$I$486,B$15+1,FALSE),All_curves!B59)</f>
        <v>0</v>
      </c>
      <c r="C60">
        <f>IFERROR(VLOOKUP($A60,Finnifty!$A$14:$I$486,C$15+1,FALSE),All_curves!C59)</f>
        <v>0</v>
      </c>
      <c r="D60">
        <f>IFERROR(VLOOKUP($A60,Finnifty!$A$14:$I$486,D$15+1,FALSE),All_curves!D59)</f>
        <v>0</v>
      </c>
      <c r="E60">
        <f>IFERROR(VLOOKUP($A60,Finnifty!$A$14:$I$486,E$15+1,FALSE),All_curves!E59)</f>
        <v>0</v>
      </c>
      <c r="F60">
        <f>IFERROR(VLOOKUP($A60,Finnifty!$A$14:$I$486,F$15+1,FALSE),All_curves!F59)</f>
        <v>0</v>
      </c>
      <c r="G60">
        <f>IFERROR(VLOOKUP($A60,Finnifty!$A$14:$I$486,G$15+1,FALSE),All_curves!G59)</f>
        <v>0</v>
      </c>
      <c r="H60">
        <f>IFERROR(VLOOKUP($A60,Finnifty!$A$14:$I$486,H$15+1,FALSE),All_curves!H59)</f>
        <v>0</v>
      </c>
      <c r="I60">
        <f>IFERROR(VLOOKUP($A60,Finnifty!$A$14:$I$486,I$15+1,FALSE),All_curves!I59)</f>
        <v>0</v>
      </c>
      <c r="J60">
        <f>IFERROR(VLOOKUP($A60,Banknifty!$A$14:$I$4860,2,FALSE),All_curves!J59)</f>
        <v>9924460</v>
      </c>
      <c r="K60">
        <f>IFERROR(VLOOKUP($A60,Banknifty!$A$14:$I$4860,3,FALSE),All_curves!K59)</f>
        <v>10519116</v>
      </c>
      <c r="L60">
        <f>IFERROR(VLOOKUP($A60,Banknifty!$A$14:$I$4860,4,FALSE),All_curves!L59)</f>
        <v>10412384</v>
      </c>
      <c r="M60">
        <f>IFERROR(VLOOKUP($A60,Banknifty!$A$14:$I$4860,5,FALSE),All_curves!M59)</f>
        <v>10360551</v>
      </c>
      <c r="N60">
        <f>IFERROR(VLOOKUP($A60,Banknifty!$A$14:$I$4860,6,FALSE),All_curves!N59)</f>
        <v>9283089</v>
      </c>
      <c r="O60">
        <f>IFERROR(VLOOKUP($A60,Banknifty!$A$14:$I$4860,7,FALSE),All_curves!O59)</f>
        <v>9569407</v>
      </c>
      <c r="P60">
        <f>IFERROR(VLOOKUP($A60,Banknifty!$A$14:$I$4860,8,FALSE),All_curves!P59)</f>
        <v>9569407</v>
      </c>
      <c r="Q60">
        <f>IFERROR(VLOOKUP($A60,Banknifty!$A$14:$I$4860,9,FALSE),All_curves!Q59)</f>
        <v>9899314</v>
      </c>
      <c r="R60">
        <f>IFERROR(VLOOKUP($A60,Nifty!$A$14:$I$4860,2,FALSE),All_curves!R59)</f>
        <v>0</v>
      </c>
      <c r="S60">
        <f>IFERROR(VLOOKUP($A60,Nifty!$A$14:$I$4860,3,FALSE),All_curves!S59)</f>
        <v>0</v>
      </c>
      <c r="T60">
        <f>IFERROR(VLOOKUP($A60,Nifty!$A$14:$I$4860,4,FALSE),All_curves!T59)</f>
        <v>0</v>
      </c>
      <c r="U60">
        <f>IFERROR(VLOOKUP($A60,Nifty!$A$14:$I$4860,5,FALSE),All_curves!U59)</f>
        <v>0</v>
      </c>
      <c r="V60">
        <f>IFERROR(VLOOKUP($A60,Nifty!$A$14:$I$4860,6,FALSE),All_curves!V59)</f>
        <v>0</v>
      </c>
      <c r="W60">
        <f>IFERROR(VLOOKUP($A60,Nifty!$A$14:$I$4860,7,FALSE),All_curves!W59)</f>
        <v>0</v>
      </c>
      <c r="X60">
        <f>IFERROR(VLOOKUP($A60,Nifty!$A$14:$I$4860,8,FALSE),All_curves!X59)</f>
        <v>0</v>
      </c>
      <c r="Y60">
        <f>IFERROR(VLOOKUP($A60,Nifty!$A$14:$I$4860,9,FALSE),All_curves!Y59)</f>
        <v>0</v>
      </c>
      <c r="AA60" s="5">
        <f t="shared" si="47"/>
        <v>0</v>
      </c>
      <c r="AB60" s="5">
        <f t="shared" si="23"/>
        <v>0</v>
      </c>
      <c r="AC60" s="5">
        <f t="shared" si="24"/>
        <v>0</v>
      </c>
      <c r="AD60" s="5">
        <f t="shared" si="25"/>
        <v>0</v>
      </c>
      <c r="AE60" s="5">
        <f t="shared" si="26"/>
        <v>0</v>
      </c>
      <c r="AF60" s="5">
        <f t="shared" si="27"/>
        <v>0</v>
      </c>
      <c r="AG60" s="5">
        <f t="shared" si="28"/>
        <v>0</v>
      </c>
      <c r="AH60" s="5">
        <f t="shared" si="29"/>
        <v>0</v>
      </c>
      <c r="AI60" s="5">
        <f t="shared" si="30"/>
        <v>-7.8552096189166143E-4</v>
      </c>
      <c r="AJ60" s="5">
        <f t="shared" si="31"/>
        <v>1.4437424546249744E-3</v>
      </c>
      <c r="AK60" s="5">
        <f t="shared" si="32"/>
        <v>2.793116924716843E-3</v>
      </c>
      <c r="AL60" s="5">
        <f t="shared" si="33"/>
        <v>2.3188516281300586E-3</v>
      </c>
      <c r="AM60" s="5">
        <f t="shared" si="34"/>
        <v>-7.8543561053334709E-4</v>
      </c>
      <c r="AN60" s="5">
        <f t="shared" si="35"/>
        <v>1.4437590647002896E-3</v>
      </c>
      <c r="AO60" s="5">
        <f t="shared" si="36"/>
        <v>1.4437590647002896E-3</v>
      </c>
      <c r="AP60" s="5">
        <f t="shared" si="37"/>
        <v>2.3188583060325119E-3</v>
      </c>
      <c r="AQ60" s="5">
        <f t="shared" si="38"/>
        <v>0</v>
      </c>
      <c r="AR60" s="5">
        <f t="shared" si="39"/>
        <v>0</v>
      </c>
      <c r="AS60" s="5">
        <f t="shared" si="40"/>
        <v>0</v>
      </c>
      <c r="AT60" s="5">
        <f t="shared" si="41"/>
        <v>0</v>
      </c>
      <c r="AU60" s="5">
        <f t="shared" si="42"/>
        <v>0</v>
      </c>
      <c r="AV60" s="5">
        <f t="shared" si="43"/>
        <v>0</v>
      </c>
      <c r="AW60" s="5">
        <f t="shared" si="44"/>
        <v>0</v>
      </c>
      <c r="AX60" s="5">
        <f t="shared" si="45"/>
        <v>0</v>
      </c>
      <c r="AZ60" s="7">
        <f t="shared" si="48"/>
        <v>99.647685839411977</v>
      </c>
      <c r="BA60" s="4">
        <f t="shared" si="46"/>
        <v>4.2463045293666496E-4</v>
      </c>
      <c r="BB60" s="5">
        <f>AZ60/MAX($AZ$16:AZ60)-1</f>
        <v>-4.0683201072476693E-3</v>
      </c>
      <c r="BH60" s="3"/>
    </row>
    <row r="61" spans="1:60" x14ac:dyDescent="0.25">
      <c r="A61" s="3">
        <v>42586</v>
      </c>
      <c r="B61">
        <f>IFERROR(VLOOKUP($A61,Finnifty!$A$14:$I$486,B$15+1,FALSE),All_curves!B60)</f>
        <v>0</v>
      </c>
      <c r="C61">
        <f>IFERROR(VLOOKUP($A61,Finnifty!$A$14:$I$486,C$15+1,FALSE),All_curves!C60)</f>
        <v>0</v>
      </c>
      <c r="D61">
        <f>IFERROR(VLOOKUP($A61,Finnifty!$A$14:$I$486,D$15+1,FALSE),All_curves!D60)</f>
        <v>0</v>
      </c>
      <c r="E61">
        <f>IFERROR(VLOOKUP($A61,Finnifty!$A$14:$I$486,E$15+1,FALSE),All_curves!E60)</f>
        <v>0</v>
      </c>
      <c r="F61">
        <f>IFERROR(VLOOKUP($A61,Finnifty!$A$14:$I$486,F$15+1,FALSE),All_curves!F60)</f>
        <v>0</v>
      </c>
      <c r="G61">
        <f>IFERROR(VLOOKUP($A61,Finnifty!$A$14:$I$486,G$15+1,FALSE),All_curves!G60)</f>
        <v>0</v>
      </c>
      <c r="H61">
        <f>IFERROR(VLOOKUP($A61,Finnifty!$A$14:$I$486,H$15+1,FALSE),All_curves!H60)</f>
        <v>0</v>
      </c>
      <c r="I61">
        <f>IFERROR(VLOOKUP($A61,Finnifty!$A$14:$I$486,I$15+1,FALSE),All_curves!I60)</f>
        <v>0</v>
      </c>
      <c r="J61">
        <f>IFERROR(VLOOKUP($A61,Banknifty!$A$14:$I$4860,2,FALSE),All_curves!J60)</f>
        <v>9896819</v>
      </c>
      <c r="K61">
        <f>IFERROR(VLOOKUP($A61,Banknifty!$A$14:$I$4860,3,FALSE),All_curves!K60)</f>
        <v>10447435</v>
      </c>
      <c r="L61">
        <f>IFERROR(VLOOKUP($A61,Banknifty!$A$14:$I$4860,4,FALSE),All_curves!L60)</f>
        <v>10399369</v>
      </c>
      <c r="M61">
        <f>IFERROR(VLOOKUP($A61,Banknifty!$A$14:$I$4860,5,FALSE),All_curves!M60)</f>
        <v>10308322</v>
      </c>
      <c r="N61">
        <f>IFERROR(VLOOKUP($A61,Banknifty!$A$14:$I$4860,6,FALSE),All_curves!N60)</f>
        <v>9240390</v>
      </c>
      <c r="O61">
        <f>IFERROR(VLOOKUP($A61,Banknifty!$A$14:$I$4860,7,FALSE),All_curves!O60)</f>
        <v>9560799</v>
      </c>
      <c r="P61">
        <f>IFERROR(VLOOKUP($A61,Banknifty!$A$14:$I$4860,8,FALSE),All_curves!P60)</f>
        <v>9560799</v>
      </c>
      <c r="Q61">
        <f>IFERROR(VLOOKUP($A61,Banknifty!$A$14:$I$4860,9,FALSE),All_curves!Q60)</f>
        <v>9899314</v>
      </c>
      <c r="R61">
        <f>IFERROR(VLOOKUP($A61,Nifty!$A$14:$I$4860,2,FALSE),All_curves!R60)</f>
        <v>0</v>
      </c>
      <c r="S61">
        <f>IFERROR(VLOOKUP($A61,Nifty!$A$14:$I$4860,3,FALSE),All_curves!S60)</f>
        <v>0</v>
      </c>
      <c r="T61">
        <f>IFERROR(VLOOKUP($A61,Nifty!$A$14:$I$4860,4,FALSE),All_curves!T60)</f>
        <v>0</v>
      </c>
      <c r="U61">
        <f>IFERROR(VLOOKUP($A61,Nifty!$A$14:$I$4860,5,FALSE),All_curves!U60)</f>
        <v>0</v>
      </c>
      <c r="V61">
        <f>IFERROR(VLOOKUP($A61,Nifty!$A$14:$I$4860,6,FALSE),All_curves!V60)</f>
        <v>0</v>
      </c>
      <c r="W61">
        <f>IFERROR(VLOOKUP($A61,Nifty!$A$14:$I$4860,7,FALSE),All_curves!W60)</f>
        <v>0</v>
      </c>
      <c r="X61">
        <f>IFERROR(VLOOKUP($A61,Nifty!$A$14:$I$4860,8,FALSE),All_curves!X60)</f>
        <v>0</v>
      </c>
      <c r="Y61">
        <f>IFERROR(VLOOKUP($A61,Nifty!$A$14:$I$4860,9,FALSE),All_curves!Y60)</f>
        <v>0</v>
      </c>
      <c r="AA61" s="5">
        <f t="shared" si="47"/>
        <v>0</v>
      </c>
      <c r="AB61" s="5">
        <f t="shared" si="23"/>
        <v>0</v>
      </c>
      <c r="AC61" s="5">
        <f t="shared" si="24"/>
        <v>0</v>
      </c>
      <c r="AD61" s="5">
        <f t="shared" si="25"/>
        <v>0</v>
      </c>
      <c r="AE61" s="5">
        <f t="shared" si="26"/>
        <v>0</v>
      </c>
      <c r="AF61" s="5">
        <f t="shared" si="27"/>
        <v>0</v>
      </c>
      <c r="AG61" s="5">
        <f t="shared" si="28"/>
        <v>0</v>
      </c>
      <c r="AH61" s="5">
        <f t="shared" si="29"/>
        <v>0</v>
      </c>
      <c r="AI61" s="5">
        <f t="shared" si="30"/>
        <v>-2.7851389395493475E-3</v>
      </c>
      <c r="AJ61" s="5">
        <f t="shared" si="31"/>
        <v>-6.8143558831369466E-3</v>
      </c>
      <c r="AK61" s="5">
        <f t="shared" si="32"/>
        <v>-1.2499539010470961E-3</v>
      </c>
      <c r="AL61" s="5">
        <f t="shared" si="33"/>
        <v>-5.0411411516626536E-3</v>
      </c>
      <c r="AM61" s="5">
        <f t="shared" si="34"/>
        <v>-4.5996542745631031E-3</v>
      </c>
      <c r="AN61" s="5">
        <f t="shared" si="35"/>
        <v>-8.9953327306491193E-4</v>
      </c>
      <c r="AO61" s="5">
        <f t="shared" si="36"/>
        <v>-8.9953327306491193E-4</v>
      </c>
      <c r="AP61" s="5">
        <f t="shared" si="37"/>
        <v>0</v>
      </c>
      <c r="AQ61" s="5">
        <f t="shared" si="38"/>
        <v>0</v>
      </c>
      <c r="AR61" s="5">
        <f t="shared" si="39"/>
        <v>0</v>
      </c>
      <c r="AS61" s="5">
        <f t="shared" si="40"/>
        <v>0</v>
      </c>
      <c r="AT61" s="5">
        <f t="shared" si="41"/>
        <v>0</v>
      </c>
      <c r="AU61" s="5">
        <f t="shared" si="42"/>
        <v>0</v>
      </c>
      <c r="AV61" s="5">
        <f t="shared" si="43"/>
        <v>0</v>
      </c>
      <c r="AW61" s="5">
        <f t="shared" si="44"/>
        <v>0</v>
      </c>
      <c r="AX61" s="5">
        <f t="shared" si="45"/>
        <v>0</v>
      </c>
      <c r="AZ61" s="7">
        <f t="shared" si="48"/>
        <v>99.555140913169438</v>
      </c>
      <c r="BA61" s="4">
        <f t="shared" si="46"/>
        <v>-9.2872127900370726E-4</v>
      </c>
      <c r="BB61" s="5">
        <f>AZ61/MAX($AZ$16:AZ61)-1</f>
        <v>-4.993263050798058E-3</v>
      </c>
      <c r="BH61" s="3"/>
    </row>
    <row r="62" spans="1:60" x14ac:dyDescent="0.25">
      <c r="A62" s="3">
        <v>42587</v>
      </c>
      <c r="B62">
        <f>IFERROR(VLOOKUP($A62,Finnifty!$A$14:$I$486,B$15+1,FALSE),All_curves!B61)</f>
        <v>0</v>
      </c>
      <c r="C62">
        <f>IFERROR(VLOOKUP($A62,Finnifty!$A$14:$I$486,C$15+1,FALSE),All_curves!C61)</f>
        <v>0</v>
      </c>
      <c r="D62">
        <f>IFERROR(VLOOKUP($A62,Finnifty!$A$14:$I$486,D$15+1,FALSE),All_curves!D61)</f>
        <v>0</v>
      </c>
      <c r="E62">
        <f>IFERROR(VLOOKUP($A62,Finnifty!$A$14:$I$486,E$15+1,FALSE),All_curves!E61)</f>
        <v>0</v>
      </c>
      <c r="F62">
        <f>IFERROR(VLOOKUP($A62,Finnifty!$A$14:$I$486,F$15+1,FALSE),All_curves!F61)</f>
        <v>0</v>
      </c>
      <c r="G62">
        <f>IFERROR(VLOOKUP($A62,Finnifty!$A$14:$I$486,G$15+1,FALSE),All_curves!G61)</f>
        <v>0</v>
      </c>
      <c r="H62">
        <f>IFERROR(VLOOKUP($A62,Finnifty!$A$14:$I$486,H$15+1,FALSE),All_curves!H61)</f>
        <v>0</v>
      </c>
      <c r="I62">
        <f>IFERROR(VLOOKUP($A62,Finnifty!$A$14:$I$486,I$15+1,FALSE),All_curves!I61)</f>
        <v>0</v>
      </c>
      <c r="J62">
        <f>IFERROR(VLOOKUP($A62,Banknifty!$A$14:$I$4860,2,FALSE),All_curves!J61)</f>
        <v>9900147</v>
      </c>
      <c r="K62">
        <f>IFERROR(VLOOKUP($A62,Banknifty!$A$14:$I$4860,3,FALSE),All_curves!K61)</f>
        <v>10446597</v>
      </c>
      <c r="L62">
        <f>IFERROR(VLOOKUP($A62,Banknifty!$A$14:$I$4860,4,FALSE),All_curves!L61)</f>
        <v>10398678</v>
      </c>
      <c r="M62">
        <f>IFERROR(VLOOKUP($A62,Banknifty!$A$14:$I$4860,5,FALSE),All_curves!M61)</f>
        <v>10308322</v>
      </c>
      <c r="N62">
        <f>IFERROR(VLOOKUP($A62,Banknifty!$A$14:$I$4860,6,FALSE),All_curves!N61)</f>
        <v>9248963</v>
      </c>
      <c r="O62">
        <f>IFERROR(VLOOKUP($A62,Banknifty!$A$14:$I$4860,7,FALSE),All_curves!O61)</f>
        <v>9582330</v>
      </c>
      <c r="P62">
        <f>IFERROR(VLOOKUP($A62,Banknifty!$A$14:$I$4860,8,FALSE),All_curves!P61)</f>
        <v>9582330</v>
      </c>
      <c r="Q62">
        <f>IFERROR(VLOOKUP($A62,Banknifty!$A$14:$I$4860,9,FALSE),All_curves!Q61)</f>
        <v>9899314</v>
      </c>
      <c r="R62">
        <f>IFERROR(VLOOKUP($A62,Nifty!$A$14:$I$4860,2,FALSE),All_curves!R61)</f>
        <v>0</v>
      </c>
      <c r="S62">
        <f>IFERROR(VLOOKUP($A62,Nifty!$A$14:$I$4860,3,FALSE),All_curves!S61)</f>
        <v>0</v>
      </c>
      <c r="T62">
        <f>IFERROR(VLOOKUP($A62,Nifty!$A$14:$I$4860,4,FALSE),All_curves!T61)</f>
        <v>0</v>
      </c>
      <c r="U62">
        <f>IFERROR(VLOOKUP($A62,Nifty!$A$14:$I$4860,5,FALSE),All_curves!U61)</f>
        <v>0</v>
      </c>
      <c r="V62">
        <f>IFERROR(VLOOKUP($A62,Nifty!$A$14:$I$4860,6,FALSE),All_curves!V61)</f>
        <v>0</v>
      </c>
      <c r="W62">
        <f>IFERROR(VLOOKUP($A62,Nifty!$A$14:$I$4860,7,FALSE),All_curves!W61)</f>
        <v>0</v>
      </c>
      <c r="X62">
        <f>IFERROR(VLOOKUP($A62,Nifty!$A$14:$I$4860,8,FALSE),All_curves!X61)</f>
        <v>0</v>
      </c>
      <c r="Y62">
        <f>IFERROR(VLOOKUP($A62,Nifty!$A$14:$I$4860,9,FALSE),All_curves!Y61)</f>
        <v>0</v>
      </c>
      <c r="AA62" s="5">
        <f t="shared" si="47"/>
        <v>0</v>
      </c>
      <c r="AB62" s="5">
        <f t="shared" si="23"/>
        <v>0</v>
      </c>
      <c r="AC62" s="5">
        <f t="shared" si="24"/>
        <v>0</v>
      </c>
      <c r="AD62" s="5">
        <f t="shared" si="25"/>
        <v>0</v>
      </c>
      <c r="AE62" s="5">
        <f t="shared" si="26"/>
        <v>0</v>
      </c>
      <c r="AF62" s="5">
        <f t="shared" si="27"/>
        <v>0</v>
      </c>
      <c r="AG62" s="5">
        <f t="shared" si="28"/>
        <v>0</v>
      </c>
      <c r="AH62" s="5">
        <f t="shared" si="29"/>
        <v>0</v>
      </c>
      <c r="AI62" s="5">
        <f t="shared" si="30"/>
        <v>3.3626966402033887E-4</v>
      </c>
      <c r="AJ62" s="5">
        <f t="shared" si="31"/>
        <v>-8.0211075732972148E-5</v>
      </c>
      <c r="AK62" s="5">
        <f t="shared" si="32"/>
        <v>-6.6446339196168935E-5</v>
      </c>
      <c r="AL62" s="5">
        <f t="shared" si="33"/>
        <v>0</v>
      </c>
      <c r="AM62" s="5">
        <f t="shared" si="34"/>
        <v>9.2777469349236696E-4</v>
      </c>
      <c r="AN62" s="5">
        <f t="shared" si="35"/>
        <v>2.2520084356967285E-3</v>
      </c>
      <c r="AO62" s="5">
        <f t="shared" si="36"/>
        <v>2.2520084356967285E-3</v>
      </c>
      <c r="AP62" s="5">
        <f t="shared" si="37"/>
        <v>0</v>
      </c>
      <c r="AQ62" s="5">
        <f t="shared" si="38"/>
        <v>0</v>
      </c>
      <c r="AR62" s="5">
        <f t="shared" si="39"/>
        <v>0</v>
      </c>
      <c r="AS62" s="5">
        <f t="shared" si="40"/>
        <v>0</v>
      </c>
      <c r="AT62" s="5">
        <f t="shared" si="41"/>
        <v>0</v>
      </c>
      <c r="AU62" s="5">
        <f t="shared" si="42"/>
        <v>0</v>
      </c>
      <c r="AV62" s="5">
        <f t="shared" si="43"/>
        <v>0</v>
      </c>
      <c r="AW62" s="5">
        <f t="shared" si="44"/>
        <v>0</v>
      </c>
      <c r="AX62" s="5">
        <f t="shared" si="45"/>
        <v>0</v>
      </c>
      <c r="AZ62" s="7">
        <f t="shared" si="48"/>
        <v>99.57845923187071</v>
      </c>
      <c r="BA62" s="4">
        <f t="shared" si="46"/>
        <v>2.3422515891570927E-4</v>
      </c>
      <c r="BB62" s="5">
        <f>AZ62/MAX($AZ$16:AZ62)-1</f>
        <v>-4.7602074397138372E-3</v>
      </c>
      <c r="BH62" s="3"/>
    </row>
    <row r="63" spans="1:60" x14ac:dyDescent="0.25">
      <c r="A63" s="3">
        <v>42590</v>
      </c>
      <c r="B63">
        <f>IFERROR(VLOOKUP($A63,Finnifty!$A$14:$I$486,B$15+1,FALSE),All_curves!B62)</f>
        <v>0</v>
      </c>
      <c r="C63">
        <f>IFERROR(VLOOKUP($A63,Finnifty!$A$14:$I$486,C$15+1,FALSE),All_curves!C62)</f>
        <v>0</v>
      </c>
      <c r="D63">
        <f>IFERROR(VLOOKUP($A63,Finnifty!$A$14:$I$486,D$15+1,FALSE),All_curves!D62)</f>
        <v>0</v>
      </c>
      <c r="E63">
        <f>IFERROR(VLOOKUP($A63,Finnifty!$A$14:$I$486,E$15+1,FALSE),All_curves!E62)</f>
        <v>0</v>
      </c>
      <c r="F63">
        <f>IFERROR(VLOOKUP($A63,Finnifty!$A$14:$I$486,F$15+1,FALSE),All_curves!F62)</f>
        <v>0</v>
      </c>
      <c r="G63">
        <f>IFERROR(VLOOKUP($A63,Finnifty!$A$14:$I$486,G$15+1,FALSE),All_curves!G62)</f>
        <v>0</v>
      </c>
      <c r="H63">
        <f>IFERROR(VLOOKUP($A63,Finnifty!$A$14:$I$486,H$15+1,FALSE),All_curves!H62)</f>
        <v>0</v>
      </c>
      <c r="I63">
        <f>IFERROR(VLOOKUP($A63,Finnifty!$A$14:$I$486,I$15+1,FALSE),All_curves!I62)</f>
        <v>0</v>
      </c>
      <c r="J63">
        <f>IFERROR(VLOOKUP($A63,Banknifty!$A$14:$I$4860,2,FALSE),All_curves!J62)</f>
        <v>9912024</v>
      </c>
      <c r="K63">
        <f>IFERROR(VLOOKUP($A63,Banknifty!$A$14:$I$4860,3,FALSE),All_curves!K62)</f>
        <v>10458324</v>
      </c>
      <c r="L63">
        <f>IFERROR(VLOOKUP($A63,Banknifty!$A$14:$I$4860,4,FALSE),All_curves!L62)</f>
        <v>10405619</v>
      </c>
      <c r="M63">
        <f>IFERROR(VLOOKUP($A63,Banknifty!$A$14:$I$4860,5,FALSE),All_curves!M62)</f>
        <v>10308322</v>
      </c>
      <c r="N63">
        <f>IFERROR(VLOOKUP($A63,Banknifty!$A$14:$I$4860,6,FALSE),All_curves!N62)</f>
        <v>9260058</v>
      </c>
      <c r="O63">
        <f>IFERROR(VLOOKUP($A63,Banknifty!$A$14:$I$4860,7,FALSE),All_curves!O62)</f>
        <v>9593087</v>
      </c>
      <c r="P63">
        <f>IFERROR(VLOOKUP($A63,Banknifty!$A$14:$I$4860,8,FALSE),All_curves!P62)</f>
        <v>9593087</v>
      </c>
      <c r="Q63">
        <f>IFERROR(VLOOKUP($A63,Banknifty!$A$14:$I$4860,9,FALSE),All_curves!Q62)</f>
        <v>9899314</v>
      </c>
      <c r="R63">
        <f>IFERROR(VLOOKUP($A63,Nifty!$A$14:$I$4860,2,FALSE),All_curves!R62)</f>
        <v>0</v>
      </c>
      <c r="S63">
        <f>IFERROR(VLOOKUP($A63,Nifty!$A$14:$I$4860,3,FALSE),All_curves!S62)</f>
        <v>0</v>
      </c>
      <c r="T63">
        <f>IFERROR(VLOOKUP($A63,Nifty!$A$14:$I$4860,4,FALSE),All_curves!T62)</f>
        <v>0</v>
      </c>
      <c r="U63">
        <f>IFERROR(VLOOKUP($A63,Nifty!$A$14:$I$4860,5,FALSE),All_curves!U62)</f>
        <v>0</v>
      </c>
      <c r="V63">
        <f>IFERROR(VLOOKUP($A63,Nifty!$A$14:$I$4860,6,FALSE),All_curves!V62)</f>
        <v>0</v>
      </c>
      <c r="W63">
        <f>IFERROR(VLOOKUP($A63,Nifty!$A$14:$I$4860,7,FALSE),All_curves!W62)</f>
        <v>0</v>
      </c>
      <c r="X63">
        <f>IFERROR(VLOOKUP($A63,Nifty!$A$14:$I$4860,8,FALSE),All_curves!X62)</f>
        <v>0</v>
      </c>
      <c r="Y63">
        <f>IFERROR(VLOOKUP($A63,Nifty!$A$14:$I$4860,9,FALSE),All_curves!Y62)</f>
        <v>0</v>
      </c>
      <c r="AA63" s="5">
        <f t="shared" si="47"/>
        <v>0</v>
      </c>
      <c r="AB63" s="5">
        <f t="shared" si="23"/>
        <v>0</v>
      </c>
      <c r="AC63" s="5">
        <f t="shared" si="24"/>
        <v>0</v>
      </c>
      <c r="AD63" s="5">
        <f t="shared" si="25"/>
        <v>0</v>
      </c>
      <c r="AE63" s="5">
        <f t="shared" si="26"/>
        <v>0</v>
      </c>
      <c r="AF63" s="5">
        <f t="shared" si="27"/>
        <v>0</v>
      </c>
      <c r="AG63" s="5">
        <f t="shared" si="28"/>
        <v>0</v>
      </c>
      <c r="AH63" s="5">
        <f t="shared" si="29"/>
        <v>0</v>
      </c>
      <c r="AI63" s="5">
        <f t="shared" si="30"/>
        <v>1.1996791562791653E-3</v>
      </c>
      <c r="AJ63" s="5">
        <f t="shared" si="31"/>
        <v>1.1225665161582743E-3</v>
      </c>
      <c r="AK63" s="5">
        <f t="shared" si="32"/>
        <v>6.6748869423594037E-4</v>
      </c>
      <c r="AL63" s="5">
        <f t="shared" si="33"/>
        <v>0</v>
      </c>
      <c r="AM63" s="5">
        <f t="shared" si="34"/>
        <v>1.1995939436670877E-3</v>
      </c>
      <c r="AN63" s="5">
        <f t="shared" si="35"/>
        <v>1.1225870952054073E-3</v>
      </c>
      <c r="AO63" s="5">
        <f t="shared" si="36"/>
        <v>1.1225870952054073E-3</v>
      </c>
      <c r="AP63" s="5">
        <f t="shared" si="37"/>
        <v>0</v>
      </c>
      <c r="AQ63" s="5">
        <f t="shared" si="38"/>
        <v>0</v>
      </c>
      <c r="AR63" s="5">
        <f t="shared" si="39"/>
        <v>0</v>
      </c>
      <c r="AS63" s="5">
        <f t="shared" si="40"/>
        <v>0</v>
      </c>
      <c r="AT63" s="5">
        <f t="shared" si="41"/>
        <v>0</v>
      </c>
      <c r="AU63" s="5">
        <f t="shared" si="42"/>
        <v>0</v>
      </c>
      <c r="AV63" s="5">
        <f t="shared" si="43"/>
        <v>0</v>
      </c>
      <c r="AW63" s="5">
        <f t="shared" si="44"/>
        <v>0</v>
      </c>
      <c r="AX63" s="5">
        <f t="shared" si="45"/>
        <v>0</v>
      </c>
      <c r="AZ63" s="7">
        <f t="shared" si="48"/>
        <v>99.605156642076892</v>
      </c>
      <c r="BA63" s="4">
        <f t="shared" si="46"/>
        <v>2.6810427086463684E-4</v>
      </c>
      <c r="BB63" s="5">
        <f>AZ63/MAX($AZ$16:AZ63)-1</f>
        <v>-4.4933794007939731E-3</v>
      </c>
      <c r="BH63" s="3"/>
    </row>
    <row r="64" spans="1:60" x14ac:dyDescent="0.25">
      <c r="A64" s="3">
        <v>42591</v>
      </c>
      <c r="B64">
        <f>IFERROR(VLOOKUP($A64,Finnifty!$A$14:$I$486,B$15+1,FALSE),All_curves!B63)</f>
        <v>0</v>
      </c>
      <c r="C64">
        <f>IFERROR(VLOOKUP($A64,Finnifty!$A$14:$I$486,C$15+1,FALSE),All_curves!C63)</f>
        <v>0</v>
      </c>
      <c r="D64">
        <f>IFERROR(VLOOKUP($A64,Finnifty!$A$14:$I$486,D$15+1,FALSE),All_curves!D63)</f>
        <v>0</v>
      </c>
      <c r="E64">
        <f>IFERROR(VLOOKUP($A64,Finnifty!$A$14:$I$486,E$15+1,FALSE),All_curves!E63)</f>
        <v>0</v>
      </c>
      <c r="F64">
        <f>IFERROR(VLOOKUP($A64,Finnifty!$A$14:$I$486,F$15+1,FALSE),All_curves!F63)</f>
        <v>0</v>
      </c>
      <c r="G64">
        <f>IFERROR(VLOOKUP($A64,Finnifty!$A$14:$I$486,G$15+1,FALSE),All_curves!G63)</f>
        <v>0</v>
      </c>
      <c r="H64">
        <f>IFERROR(VLOOKUP($A64,Finnifty!$A$14:$I$486,H$15+1,FALSE),All_curves!H63)</f>
        <v>0</v>
      </c>
      <c r="I64">
        <f>IFERROR(VLOOKUP($A64,Finnifty!$A$14:$I$486,I$15+1,FALSE),All_curves!I63)</f>
        <v>0</v>
      </c>
      <c r="J64">
        <f>IFERROR(VLOOKUP($A64,Banknifty!$A$14:$I$4860,2,FALSE),All_curves!J63)</f>
        <v>9884242</v>
      </c>
      <c r="K64">
        <f>IFERROR(VLOOKUP($A64,Banknifty!$A$14:$I$4860,3,FALSE),All_curves!K63)</f>
        <v>10458324</v>
      </c>
      <c r="L64">
        <f>IFERROR(VLOOKUP($A64,Banknifty!$A$14:$I$4860,4,FALSE),All_curves!L63)</f>
        <v>10405619</v>
      </c>
      <c r="M64">
        <f>IFERROR(VLOOKUP($A64,Banknifty!$A$14:$I$4860,5,FALSE),All_curves!M63)</f>
        <v>10308322</v>
      </c>
      <c r="N64">
        <f>IFERROR(VLOOKUP($A64,Banknifty!$A$14:$I$4860,6,FALSE),All_curves!N63)</f>
        <v>9234103</v>
      </c>
      <c r="O64">
        <f>IFERROR(VLOOKUP($A64,Banknifty!$A$14:$I$4860,7,FALSE),All_curves!O63)</f>
        <v>9593087</v>
      </c>
      <c r="P64">
        <f>IFERROR(VLOOKUP($A64,Banknifty!$A$14:$I$4860,8,FALSE),All_curves!P63)</f>
        <v>9593087</v>
      </c>
      <c r="Q64">
        <f>IFERROR(VLOOKUP($A64,Banknifty!$A$14:$I$4860,9,FALSE),All_curves!Q63)</f>
        <v>9899314</v>
      </c>
      <c r="R64">
        <f>IFERROR(VLOOKUP($A64,Nifty!$A$14:$I$4860,2,FALSE),All_curves!R63)</f>
        <v>0</v>
      </c>
      <c r="S64">
        <f>IFERROR(VLOOKUP($A64,Nifty!$A$14:$I$4860,3,FALSE),All_curves!S63)</f>
        <v>0</v>
      </c>
      <c r="T64">
        <f>IFERROR(VLOOKUP($A64,Nifty!$A$14:$I$4860,4,FALSE),All_curves!T63)</f>
        <v>0</v>
      </c>
      <c r="U64">
        <f>IFERROR(VLOOKUP($A64,Nifty!$A$14:$I$4860,5,FALSE),All_curves!U63)</f>
        <v>0</v>
      </c>
      <c r="V64">
        <f>IFERROR(VLOOKUP($A64,Nifty!$A$14:$I$4860,6,FALSE),All_curves!V63)</f>
        <v>0</v>
      </c>
      <c r="W64">
        <f>IFERROR(VLOOKUP($A64,Nifty!$A$14:$I$4860,7,FALSE),All_curves!W63)</f>
        <v>0</v>
      </c>
      <c r="X64">
        <f>IFERROR(VLOOKUP($A64,Nifty!$A$14:$I$4860,8,FALSE),All_curves!X63)</f>
        <v>0</v>
      </c>
      <c r="Y64">
        <f>IFERROR(VLOOKUP($A64,Nifty!$A$14:$I$4860,9,FALSE),All_curves!Y63)</f>
        <v>0</v>
      </c>
      <c r="AA64" s="5">
        <f t="shared" si="47"/>
        <v>0</v>
      </c>
      <c r="AB64" s="5">
        <f t="shared" si="23"/>
        <v>0</v>
      </c>
      <c r="AC64" s="5">
        <f t="shared" si="24"/>
        <v>0</v>
      </c>
      <c r="AD64" s="5">
        <f t="shared" si="25"/>
        <v>0</v>
      </c>
      <c r="AE64" s="5">
        <f t="shared" si="26"/>
        <v>0</v>
      </c>
      <c r="AF64" s="5">
        <f t="shared" si="27"/>
        <v>0</v>
      </c>
      <c r="AG64" s="5">
        <f t="shared" si="28"/>
        <v>0</v>
      </c>
      <c r="AH64" s="5">
        <f t="shared" si="29"/>
        <v>0</v>
      </c>
      <c r="AI64" s="5">
        <f t="shared" si="30"/>
        <v>-2.8028584272999923E-3</v>
      </c>
      <c r="AJ64" s="5">
        <f t="shared" si="31"/>
        <v>0</v>
      </c>
      <c r="AK64" s="5">
        <f t="shared" si="32"/>
        <v>0</v>
      </c>
      <c r="AL64" s="5">
        <f t="shared" si="33"/>
        <v>0</v>
      </c>
      <c r="AM64" s="5">
        <f t="shared" si="34"/>
        <v>-2.8028982107887179E-3</v>
      </c>
      <c r="AN64" s="5">
        <f t="shared" si="35"/>
        <v>0</v>
      </c>
      <c r="AO64" s="5">
        <f t="shared" si="36"/>
        <v>0</v>
      </c>
      <c r="AP64" s="5">
        <f t="shared" si="37"/>
        <v>0</v>
      </c>
      <c r="AQ64" s="5">
        <f t="shared" si="38"/>
        <v>0</v>
      </c>
      <c r="AR64" s="5">
        <f t="shared" si="39"/>
        <v>0</v>
      </c>
      <c r="AS64" s="5">
        <f t="shared" si="40"/>
        <v>0</v>
      </c>
      <c r="AT64" s="5">
        <f t="shared" si="41"/>
        <v>0</v>
      </c>
      <c r="AU64" s="5">
        <f t="shared" si="42"/>
        <v>0</v>
      </c>
      <c r="AV64" s="5">
        <f t="shared" si="43"/>
        <v>0</v>
      </c>
      <c r="AW64" s="5">
        <f t="shared" si="44"/>
        <v>0</v>
      </c>
      <c r="AX64" s="5">
        <f t="shared" si="45"/>
        <v>0</v>
      </c>
      <c r="AZ64" s="7">
        <f t="shared" si="48"/>
        <v>99.581891547575466</v>
      </c>
      <c r="BA64" s="4">
        <f t="shared" si="46"/>
        <v>-2.335731932536963E-4</v>
      </c>
      <c r="BB64" s="5">
        <f>AZ64/MAX($AZ$16:AZ64)-1</f>
        <v>-4.7259030610725672E-3</v>
      </c>
      <c r="BH64" s="3"/>
    </row>
    <row r="65" spans="1:60" x14ac:dyDescent="0.25">
      <c r="A65" s="3">
        <v>42592</v>
      </c>
      <c r="B65">
        <f>IFERROR(VLOOKUP($A65,Finnifty!$A$14:$I$486,B$15+1,FALSE),All_curves!B64)</f>
        <v>0</v>
      </c>
      <c r="C65">
        <f>IFERROR(VLOOKUP($A65,Finnifty!$A$14:$I$486,C$15+1,FALSE),All_curves!C64)</f>
        <v>0</v>
      </c>
      <c r="D65">
        <f>IFERROR(VLOOKUP($A65,Finnifty!$A$14:$I$486,D$15+1,FALSE),All_curves!D64)</f>
        <v>0</v>
      </c>
      <c r="E65">
        <f>IFERROR(VLOOKUP($A65,Finnifty!$A$14:$I$486,E$15+1,FALSE),All_curves!E64)</f>
        <v>0</v>
      </c>
      <c r="F65">
        <f>IFERROR(VLOOKUP($A65,Finnifty!$A$14:$I$486,F$15+1,FALSE),All_curves!F64)</f>
        <v>0</v>
      </c>
      <c r="G65">
        <f>IFERROR(VLOOKUP($A65,Finnifty!$A$14:$I$486,G$15+1,FALSE),All_curves!G64)</f>
        <v>0</v>
      </c>
      <c r="H65">
        <f>IFERROR(VLOOKUP($A65,Finnifty!$A$14:$I$486,H$15+1,FALSE),All_curves!H64)</f>
        <v>0</v>
      </c>
      <c r="I65">
        <f>IFERROR(VLOOKUP($A65,Finnifty!$A$14:$I$486,I$15+1,FALSE),All_curves!I64)</f>
        <v>0</v>
      </c>
      <c r="J65">
        <f>IFERROR(VLOOKUP($A65,Banknifty!$A$14:$I$4860,2,FALSE),All_curves!J64)</f>
        <v>10016416</v>
      </c>
      <c r="K65">
        <f>IFERROR(VLOOKUP($A65,Banknifty!$A$14:$I$4860,3,FALSE),All_curves!K64)</f>
        <v>10474877</v>
      </c>
      <c r="L65">
        <f>IFERROR(VLOOKUP($A65,Banknifty!$A$14:$I$4860,4,FALSE),All_curves!L64)</f>
        <v>10414346</v>
      </c>
      <c r="M65">
        <f>IFERROR(VLOOKUP($A65,Banknifty!$A$14:$I$4860,5,FALSE),All_curves!M64)</f>
        <v>10320240</v>
      </c>
      <c r="N65">
        <f>IFERROR(VLOOKUP($A65,Banknifty!$A$14:$I$4860,6,FALSE),All_curves!N64)</f>
        <v>9357584</v>
      </c>
      <c r="O65">
        <f>IFERROR(VLOOKUP($A65,Banknifty!$A$14:$I$4860,7,FALSE),All_curves!O64)</f>
        <v>9608271</v>
      </c>
      <c r="P65">
        <f>IFERROR(VLOOKUP($A65,Banknifty!$A$14:$I$4860,8,FALSE),All_curves!P64)</f>
        <v>9608271</v>
      </c>
      <c r="Q65">
        <f>IFERROR(VLOOKUP($A65,Banknifty!$A$14:$I$4860,9,FALSE),All_curves!Q64)</f>
        <v>9910759</v>
      </c>
      <c r="R65">
        <f>IFERROR(VLOOKUP($A65,Nifty!$A$14:$I$4860,2,FALSE),All_curves!R64)</f>
        <v>0</v>
      </c>
      <c r="S65">
        <f>IFERROR(VLOOKUP($A65,Nifty!$A$14:$I$4860,3,FALSE),All_curves!S64)</f>
        <v>0</v>
      </c>
      <c r="T65">
        <f>IFERROR(VLOOKUP($A65,Nifty!$A$14:$I$4860,4,FALSE),All_curves!T64)</f>
        <v>0</v>
      </c>
      <c r="U65">
        <f>IFERROR(VLOOKUP($A65,Nifty!$A$14:$I$4860,5,FALSE),All_curves!U64)</f>
        <v>0</v>
      </c>
      <c r="V65">
        <f>IFERROR(VLOOKUP($A65,Nifty!$A$14:$I$4860,6,FALSE),All_curves!V64)</f>
        <v>0</v>
      </c>
      <c r="W65">
        <f>IFERROR(VLOOKUP($A65,Nifty!$A$14:$I$4860,7,FALSE),All_curves!W64)</f>
        <v>0</v>
      </c>
      <c r="X65">
        <f>IFERROR(VLOOKUP($A65,Nifty!$A$14:$I$4860,8,FALSE),All_curves!X64)</f>
        <v>0</v>
      </c>
      <c r="Y65">
        <f>IFERROR(VLOOKUP($A65,Nifty!$A$14:$I$4860,9,FALSE),All_curves!Y64)</f>
        <v>0</v>
      </c>
      <c r="AA65" s="5">
        <f t="shared" si="47"/>
        <v>0</v>
      </c>
      <c r="AB65" s="5">
        <f t="shared" si="23"/>
        <v>0</v>
      </c>
      <c r="AC65" s="5">
        <f t="shared" si="24"/>
        <v>0</v>
      </c>
      <c r="AD65" s="5">
        <f t="shared" si="25"/>
        <v>0</v>
      </c>
      <c r="AE65" s="5">
        <f t="shared" si="26"/>
        <v>0</v>
      </c>
      <c r="AF65" s="5">
        <f t="shared" si="27"/>
        <v>0</v>
      </c>
      <c r="AG65" s="5">
        <f t="shared" si="28"/>
        <v>0</v>
      </c>
      <c r="AH65" s="5">
        <f t="shared" si="29"/>
        <v>0</v>
      </c>
      <c r="AI65" s="5">
        <f t="shared" si="30"/>
        <v>1.3372193841470148E-2</v>
      </c>
      <c r="AJ65" s="5">
        <f t="shared" si="31"/>
        <v>1.582758384613081E-3</v>
      </c>
      <c r="AK65" s="5">
        <f t="shared" si="32"/>
        <v>8.3868148545507282E-4</v>
      </c>
      <c r="AL65" s="5">
        <f t="shared" si="33"/>
        <v>1.1561532517125883E-3</v>
      </c>
      <c r="AM65" s="5">
        <f t="shared" si="34"/>
        <v>1.337227882340053E-2</v>
      </c>
      <c r="AN65" s="5">
        <f t="shared" si="35"/>
        <v>1.5828064521878904E-3</v>
      </c>
      <c r="AO65" s="5">
        <f t="shared" si="36"/>
        <v>1.5828064521878904E-3</v>
      </c>
      <c r="AP65" s="5">
        <f t="shared" si="37"/>
        <v>1.1561407184377259E-3</v>
      </c>
      <c r="AQ65" s="5">
        <f t="shared" si="38"/>
        <v>0</v>
      </c>
      <c r="AR65" s="5">
        <f t="shared" si="39"/>
        <v>0</v>
      </c>
      <c r="AS65" s="5">
        <f t="shared" si="40"/>
        <v>0</v>
      </c>
      <c r="AT65" s="5">
        <f t="shared" si="41"/>
        <v>0</v>
      </c>
      <c r="AU65" s="5">
        <f t="shared" si="42"/>
        <v>0</v>
      </c>
      <c r="AV65" s="5">
        <f t="shared" si="43"/>
        <v>0</v>
      </c>
      <c r="AW65" s="5">
        <f t="shared" si="44"/>
        <v>0</v>
      </c>
      <c r="AX65" s="5">
        <f t="shared" si="45"/>
        <v>0</v>
      </c>
      <c r="AZ65" s="7">
        <f t="shared" si="48"/>
        <v>99.725637258709924</v>
      </c>
      <c r="BA65" s="4">
        <f t="shared" si="46"/>
        <v>1.4434924753943723E-3</v>
      </c>
      <c r="BB65" s="5">
        <f>AZ65/MAX($AZ$16:AZ65)-1</f>
        <v>-3.2892323911862809E-3</v>
      </c>
      <c r="BH65" s="3"/>
    </row>
    <row r="66" spans="1:60" x14ac:dyDescent="0.25">
      <c r="A66" s="3">
        <v>42593</v>
      </c>
      <c r="B66">
        <f>IFERROR(VLOOKUP($A66,Finnifty!$A$14:$I$486,B$15+1,FALSE),All_curves!B65)</f>
        <v>0</v>
      </c>
      <c r="C66">
        <f>IFERROR(VLOOKUP($A66,Finnifty!$A$14:$I$486,C$15+1,FALSE),All_curves!C65)</f>
        <v>0</v>
      </c>
      <c r="D66">
        <f>IFERROR(VLOOKUP($A66,Finnifty!$A$14:$I$486,D$15+1,FALSE),All_curves!D65)</f>
        <v>0</v>
      </c>
      <c r="E66">
        <f>IFERROR(VLOOKUP($A66,Finnifty!$A$14:$I$486,E$15+1,FALSE),All_curves!E65)</f>
        <v>0</v>
      </c>
      <c r="F66">
        <f>IFERROR(VLOOKUP($A66,Finnifty!$A$14:$I$486,F$15+1,FALSE),All_curves!F65)</f>
        <v>0</v>
      </c>
      <c r="G66">
        <f>IFERROR(VLOOKUP($A66,Finnifty!$A$14:$I$486,G$15+1,FALSE),All_curves!G65)</f>
        <v>0</v>
      </c>
      <c r="H66">
        <f>IFERROR(VLOOKUP($A66,Finnifty!$A$14:$I$486,H$15+1,FALSE),All_curves!H65)</f>
        <v>0</v>
      </c>
      <c r="I66">
        <f>IFERROR(VLOOKUP($A66,Finnifty!$A$14:$I$486,I$15+1,FALSE),All_curves!I65)</f>
        <v>0</v>
      </c>
      <c r="J66">
        <f>IFERROR(VLOOKUP($A66,Banknifty!$A$14:$I$4860,2,FALSE),All_curves!J65)</f>
        <v>10022077</v>
      </c>
      <c r="K66">
        <f>IFERROR(VLOOKUP($A66,Banknifty!$A$14:$I$4860,3,FALSE),All_curves!K65)</f>
        <v>10429421</v>
      </c>
      <c r="L66">
        <f>IFERROR(VLOOKUP($A66,Banknifty!$A$14:$I$4860,4,FALSE),All_curves!L65)</f>
        <v>10429579</v>
      </c>
      <c r="M66">
        <f>IFERROR(VLOOKUP($A66,Banknifty!$A$14:$I$4860,5,FALSE),All_curves!M65)</f>
        <v>10366687</v>
      </c>
      <c r="N66">
        <f>IFERROR(VLOOKUP($A66,Banknifty!$A$14:$I$4860,6,FALSE),All_curves!N65)</f>
        <v>9387550</v>
      </c>
      <c r="O66">
        <f>IFERROR(VLOOKUP($A66,Banknifty!$A$14:$I$4860,7,FALSE),All_curves!O65)</f>
        <v>9651200</v>
      </c>
      <c r="P66">
        <f>IFERROR(VLOOKUP($A66,Banknifty!$A$14:$I$4860,8,FALSE),All_curves!P65)</f>
        <v>9651200</v>
      </c>
      <c r="Q66">
        <f>IFERROR(VLOOKUP($A66,Banknifty!$A$14:$I$4860,9,FALSE),All_curves!Q65)</f>
        <v>9955363</v>
      </c>
      <c r="R66">
        <f>IFERROR(VLOOKUP($A66,Nifty!$A$14:$I$4860,2,FALSE),All_curves!R65)</f>
        <v>0</v>
      </c>
      <c r="S66">
        <f>IFERROR(VLOOKUP($A66,Nifty!$A$14:$I$4860,3,FALSE),All_curves!S65)</f>
        <v>0</v>
      </c>
      <c r="T66">
        <f>IFERROR(VLOOKUP($A66,Nifty!$A$14:$I$4860,4,FALSE),All_curves!T65)</f>
        <v>0</v>
      </c>
      <c r="U66">
        <f>IFERROR(VLOOKUP($A66,Nifty!$A$14:$I$4860,5,FALSE),All_curves!U65)</f>
        <v>0</v>
      </c>
      <c r="V66">
        <f>IFERROR(VLOOKUP($A66,Nifty!$A$14:$I$4860,6,FALSE),All_curves!V65)</f>
        <v>0</v>
      </c>
      <c r="W66">
        <f>IFERROR(VLOOKUP($A66,Nifty!$A$14:$I$4860,7,FALSE),All_curves!W65)</f>
        <v>0</v>
      </c>
      <c r="X66">
        <f>IFERROR(VLOOKUP($A66,Nifty!$A$14:$I$4860,8,FALSE),All_curves!X65)</f>
        <v>0</v>
      </c>
      <c r="Y66">
        <f>IFERROR(VLOOKUP($A66,Nifty!$A$14:$I$4860,9,FALSE),All_curves!Y65)</f>
        <v>0</v>
      </c>
      <c r="AA66" s="5">
        <f t="shared" si="47"/>
        <v>0</v>
      </c>
      <c r="AB66" s="5">
        <f t="shared" si="23"/>
        <v>0</v>
      </c>
      <c r="AC66" s="5">
        <f t="shared" si="24"/>
        <v>0</v>
      </c>
      <c r="AD66" s="5">
        <f t="shared" si="25"/>
        <v>0</v>
      </c>
      <c r="AE66" s="5">
        <f t="shared" si="26"/>
        <v>0</v>
      </c>
      <c r="AF66" s="5">
        <f t="shared" si="27"/>
        <v>0</v>
      </c>
      <c r="AG66" s="5">
        <f t="shared" si="28"/>
        <v>0</v>
      </c>
      <c r="AH66" s="5">
        <f t="shared" si="29"/>
        <v>0</v>
      </c>
      <c r="AI66" s="5">
        <f t="shared" si="30"/>
        <v>5.6517221329466238E-4</v>
      </c>
      <c r="AJ66" s="5">
        <f t="shared" si="31"/>
        <v>-4.3395258961036465E-3</v>
      </c>
      <c r="AK66" s="5">
        <f t="shared" si="32"/>
        <v>1.4626938647899212E-3</v>
      </c>
      <c r="AL66" s="5">
        <f t="shared" si="33"/>
        <v>4.5005736300707255E-3</v>
      </c>
      <c r="AM66" s="5">
        <f t="shared" si="34"/>
        <v>3.2023223088353259E-3</v>
      </c>
      <c r="AN66" s="5">
        <f t="shared" si="35"/>
        <v>4.4679214397678191E-3</v>
      </c>
      <c r="AO66" s="5">
        <f t="shared" si="36"/>
        <v>4.4679214397678191E-3</v>
      </c>
      <c r="AP66" s="5">
        <f t="shared" si="37"/>
        <v>4.5005634785388882E-3</v>
      </c>
      <c r="AQ66" s="5">
        <f t="shared" si="38"/>
        <v>0</v>
      </c>
      <c r="AR66" s="5">
        <f t="shared" si="39"/>
        <v>0</v>
      </c>
      <c r="AS66" s="5">
        <f t="shared" si="40"/>
        <v>0</v>
      </c>
      <c r="AT66" s="5">
        <f t="shared" si="41"/>
        <v>0</v>
      </c>
      <c r="AU66" s="5">
        <f t="shared" si="42"/>
        <v>0</v>
      </c>
      <c r="AV66" s="5">
        <f t="shared" si="43"/>
        <v>0</v>
      </c>
      <c r="AW66" s="5">
        <f t="shared" si="44"/>
        <v>0</v>
      </c>
      <c r="AX66" s="5">
        <f t="shared" si="45"/>
        <v>0</v>
      </c>
      <c r="AZ66" s="7">
        <f t="shared" si="48"/>
        <v>99.80387053555549</v>
      </c>
      <c r="BA66" s="4">
        <f t="shared" si="46"/>
        <v>7.8448510329006326E-4</v>
      </c>
      <c r="BB66" s="5">
        <f>AZ66/MAX($AZ$16:AZ66)-1</f>
        <v>-2.5073276417084678E-3</v>
      </c>
      <c r="BH66" s="3"/>
    </row>
    <row r="67" spans="1:60" x14ac:dyDescent="0.25">
      <c r="A67" s="3">
        <v>42594</v>
      </c>
      <c r="B67">
        <f>IFERROR(VLOOKUP($A67,Finnifty!$A$14:$I$486,B$15+1,FALSE),All_curves!B66)</f>
        <v>0</v>
      </c>
      <c r="C67">
        <f>IFERROR(VLOOKUP($A67,Finnifty!$A$14:$I$486,C$15+1,FALSE),All_curves!C66)</f>
        <v>0</v>
      </c>
      <c r="D67">
        <f>IFERROR(VLOOKUP($A67,Finnifty!$A$14:$I$486,D$15+1,FALSE),All_curves!D66)</f>
        <v>0</v>
      </c>
      <c r="E67">
        <f>IFERROR(VLOOKUP($A67,Finnifty!$A$14:$I$486,E$15+1,FALSE),All_curves!E66)</f>
        <v>0</v>
      </c>
      <c r="F67">
        <f>IFERROR(VLOOKUP($A67,Finnifty!$A$14:$I$486,F$15+1,FALSE),All_curves!F66)</f>
        <v>0</v>
      </c>
      <c r="G67">
        <f>IFERROR(VLOOKUP($A67,Finnifty!$A$14:$I$486,G$15+1,FALSE),All_curves!G66)</f>
        <v>0</v>
      </c>
      <c r="H67">
        <f>IFERROR(VLOOKUP($A67,Finnifty!$A$14:$I$486,H$15+1,FALSE),All_curves!H66)</f>
        <v>0</v>
      </c>
      <c r="I67">
        <f>IFERROR(VLOOKUP($A67,Finnifty!$A$14:$I$486,I$15+1,FALSE),All_curves!I66)</f>
        <v>0</v>
      </c>
      <c r="J67">
        <f>IFERROR(VLOOKUP($A67,Banknifty!$A$14:$I$4860,2,FALSE),All_curves!J66)</f>
        <v>10020818</v>
      </c>
      <c r="K67">
        <f>IFERROR(VLOOKUP($A67,Banknifty!$A$14:$I$4860,3,FALSE),All_curves!K66)</f>
        <v>10428112</v>
      </c>
      <c r="L67">
        <f>IFERROR(VLOOKUP($A67,Banknifty!$A$14:$I$4860,4,FALSE),All_curves!L66)</f>
        <v>10428270</v>
      </c>
      <c r="M67">
        <f>IFERROR(VLOOKUP($A67,Banknifty!$A$14:$I$4860,5,FALSE),All_curves!M66)</f>
        <v>10362051</v>
      </c>
      <c r="N67">
        <f>IFERROR(VLOOKUP($A67,Banknifty!$A$14:$I$4860,6,FALSE),All_curves!N66)</f>
        <v>9382001</v>
      </c>
      <c r="O67">
        <f>IFERROR(VLOOKUP($A67,Banknifty!$A$14:$I$4860,7,FALSE),All_curves!O66)</f>
        <v>9649988</v>
      </c>
      <c r="P67">
        <f>IFERROR(VLOOKUP($A67,Banknifty!$A$14:$I$4860,8,FALSE),All_curves!P66)</f>
        <v>9649988</v>
      </c>
      <c r="Q67">
        <f>IFERROR(VLOOKUP($A67,Banknifty!$A$14:$I$4860,9,FALSE),All_curves!Q66)</f>
        <v>9950911</v>
      </c>
      <c r="R67">
        <f>IFERROR(VLOOKUP($A67,Nifty!$A$14:$I$4860,2,FALSE),All_curves!R66)</f>
        <v>0</v>
      </c>
      <c r="S67">
        <f>IFERROR(VLOOKUP($A67,Nifty!$A$14:$I$4860,3,FALSE),All_curves!S66)</f>
        <v>0</v>
      </c>
      <c r="T67">
        <f>IFERROR(VLOOKUP($A67,Nifty!$A$14:$I$4860,4,FALSE),All_curves!T66)</f>
        <v>0</v>
      </c>
      <c r="U67">
        <f>IFERROR(VLOOKUP($A67,Nifty!$A$14:$I$4860,5,FALSE),All_curves!U66)</f>
        <v>0</v>
      </c>
      <c r="V67">
        <f>IFERROR(VLOOKUP($A67,Nifty!$A$14:$I$4860,6,FALSE),All_curves!V66)</f>
        <v>0</v>
      </c>
      <c r="W67">
        <f>IFERROR(VLOOKUP($A67,Nifty!$A$14:$I$4860,7,FALSE),All_curves!W66)</f>
        <v>0</v>
      </c>
      <c r="X67">
        <f>IFERROR(VLOOKUP($A67,Nifty!$A$14:$I$4860,8,FALSE),All_curves!X66)</f>
        <v>0</v>
      </c>
      <c r="Y67">
        <f>IFERROR(VLOOKUP($A67,Nifty!$A$14:$I$4860,9,FALSE),All_curves!Y66)</f>
        <v>0</v>
      </c>
      <c r="AA67" s="5">
        <f t="shared" si="47"/>
        <v>0</v>
      </c>
      <c r="AB67" s="5">
        <f t="shared" si="23"/>
        <v>0</v>
      </c>
      <c r="AC67" s="5">
        <f t="shared" si="24"/>
        <v>0</v>
      </c>
      <c r="AD67" s="5">
        <f t="shared" si="25"/>
        <v>0</v>
      </c>
      <c r="AE67" s="5">
        <f t="shared" si="26"/>
        <v>0</v>
      </c>
      <c r="AF67" s="5">
        <f t="shared" si="27"/>
        <v>0</v>
      </c>
      <c r="AG67" s="5">
        <f t="shared" si="28"/>
        <v>0</v>
      </c>
      <c r="AH67" s="5">
        <f t="shared" si="29"/>
        <v>0</v>
      </c>
      <c r="AI67" s="5">
        <f t="shared" si="30"/>
        <v>-1.2562266284721346E-4</v>
      </c>
      <c r="AJ67" s="5">
        <f t="shared" si="31"/>
        <v>-1.2551032315222255E-4</v>
      </c>
      <c r="AK67" s="5">
        <f t="shared" si="32"/>
        <v>-1.2550842176850541E-4</v>
      </c>
      <c r="AL67" s="5">
        <f t="shared" si="33"/>
        <v>-4.472016951992952E-4</v>
      </c>
      <c r="AM67" s="5">
        <f t="shared" si="34"/>
        <v>-5.9110204472945238E-4</v>
      </c>
      <c r="AN67" s="5">
        <f t="shared" si="35"/>
        <v>-1.255802387267746E-4</v>
      </c>
      <c r="AO67" s="5">
        <f t="shared" si="36"/>
        <v>-1.255802387267746E-4</v>
      </c>
      <c r="AP67" s="5">
        <f t="shared" si="37"/>
        <v>-4.4719614945232244E-4</v>
      </c>
      <c r="AQ67" s="5">
        <f t="shared" si="38"/>
        <v>0</v>
      </c>
      <c r="AR67" s="5">
        <f t="shared" si="39"/>
        <v>0</v>
      </c>
      <c r="AS67" s="5">
        <f t="shared" si="40"/>
        <v>0</v>
      </c>
      <c r="AT67" s="5">
        <f t="shared" si="41"/>
        <v>0</v>
      </c>
      <c r="AU67" s="5">
        <f t="shared" si="42"/>
        <v>0</v>
      </c>
      <c r="AV67" s="5">
        <f t="shared" si="43"/>
        <v>0</v>
      </c>
      <c r="AW67" s="5">
        <f t="shared" si="44"/>
        <v>0</v>
      </c>
      <c r="AX67" s="5">
        <f t="shared" si="45"/>
        <v>0</v>
      </c>
      <c r="AZ67" s="7">
        <f t="shared" si="48"/>
        <v>99.795082381525702</v>
      </c>
      <c r="BA67" s="4">
        <f t="shared" si="46"/>
        <v>-8.8054240608440026E-5</v>
      </c>
      <c r="BB67" s="5">
        <f>AZ67/MAX($AZ$16:AZ67)-1</f>
        <v>-2.5951611014853881E-3</v>
      </c>
      <c r="BH67" s="3"/>
    </row>
    <row r="68" spans="1:60" x14ac:dyDescent="0.25">
      <c r="A68" s="3">
        <v>42598</v>
      </c>
      <c r="B68">
        <f>IFERROR(VLOOKUP($A68,Finnifty!$A$14:$I$486,B$15+1,FALSE),All_curves!B67)</f>
        <v>0</v>
      </c>
      <c r="C68">
        <f>IFERROR(VLOOKUP($A68,Finnifty!$A$14:$I$486,C$15+1,FALSE),All_curves!C67)</f>
        <v>0</v>
      </c>
      <c r="D68">
        <f>IFERROR(VLOOKUP($A68,Finnifty!$A$14:$I$486,D$15+1,FALSE),All_curves!D67)</f>
        <v>0</v>
      </c>
      <c r="E68">
        <f>IFERROR(VLOOKUP($A68,Finnifty!$A$14:$I$486,E$15+1,FALSE),All_curves!E67)</f>
        <v>0</v>
      </c>
      <c r="F68">
        <f>IFERROR(VLOOKUP($A68,Finnifty!$A$14:$I$486,F$15+1,FALSE),All_curves!F67)</f>
        <v>0</v>
      </c>
      <c r="G68">
        <f>IFERROR(VLOOKUP($A68,Finnifty!$A$14:$I$486,G$15+1,FALSE),All_curves!G67)</f>
        <v>0</v>
      </c>
      <c r="H68">
        <f>IFERROR(VLOOKUP($A68,Finnifty!$A$14:$I$486,H$15+1,FALSE),All_curves!H67)</f>
        <v>0</v>
      </c>
      <c r="I68">
        <f>IFERROR(VLOOKUP($A68,Finnifty!$A$14:$I$486,I$15+1,FALSE),All_curves!I67)</f>
        <v>0</v>
      </c>
      <c r="J68">
        <f>IFERROR(VLOOKUP($A68,Banknifty!$A$14:$I$4860,2,FALSE),All_curves!J67)</f>
        <v>9980689</v>
      </c>
      <c r="K68">
        <f>IFERROR(VLOOKUP($A68,Banknifty!$A$14:$I$4860,3,FALSE),All_curves!K67)</f>
        <v>10422425</v>
      </c>
      <c r="L68">
        <f>IFERROR(VLOOKUP($A68,Banknifty!$A$14:$I$4860,4,FALSE),All_curves!L67)</f>
        <v>10419990</v>
      </c>
      <c r="M68">
        <f>IFERROR(VLOOKUP($A68,Banknifty!$A$14:$I$4860,5,FALSE),All_curves!M67)</f>
        <v>10355660</v>
      </c>
      <c r="N68">
        <f>IFERROR(VLOOKUP($A68,Banknifty!$A$14:$I$4860,6,FALSE),All_curves!N67)</f>
        <v>9344430</v>
      </c>
      <c r="O68">
        <f>IFERROR(VLOOKUP($A68,Banknifty!$A$14:$I$4860,7,FALSE),All_curves!O67)</f>
        <v>9644726</v>
      </c>
      <c r="P68">
        <f>IFERROR(VLOOKUP($A68,Banknifty!$A$14:$I$4860,8,FALSE),All_curves!P67)</f>
        <v>9644726</v>
      </c>
      <c r="Q68">
        <f>IFERROR(VLOOKUP($A68,Banknifty!$A$14:$I$4860,9,FALSE),All_curves!Q67)</f>
        <v>9944774</v>
      </c>
      <c r="R68">
        <f>IFERROR(VLOOKUP($A68,Nifty!$A$14:$I$4860,2,FALSE),All_curves!R67)</f>
        <v>0</v>
      </c>
      <c r="S68">
        <f>IFERROR(VLOOKUP($A68,Nifty!$A$14:$I$4860,3,FALSE),All_curves!S67)</f>
        <v>0</v>
      </c>
      <c r="T68">
        <f>IFERROR(VLOOKUP($A68,Nifty!$A$14:$I$4860,4,FALSE),All_curves!T67)</f>
        <v>0</v>
      </c>
      <c r="U68">
        <f>IFERROR(VLOOKUP($A68,Nifty!$A$14:$I$4860,5,FALSE),All_curves!U67)</f>
        <v>0</v>
      </c>
      <c r="V68">
        <f>IFERROR(VLOOKUP($A68,Nifty!$A$14:$I$4860,6,FALSE),All_curves!V67)</f>
        <v>0</v>
      </c>
      <c r="W68">
        <f>IFERROR(VLOOKUP($A68,Nifty!$A$14:$I$4860,7,FALSE),All_curves!W67)</f>
        <v>0</v>
      </c>
      <c r="X68">
        <f>IFERROR(VLOOKUP($A68,Nifty!$A$14:$I$4860,8,FALSE),All_curves!X67)</f>
        <v>0</v>
      </c>
      <c r="Y68">
        <f>IFERROR(VLOOKUP($A68,Nifty!$A$14:$I$4860,9,FALSE),All_curves!Y67)</f>
        <v>0</v>
      </c>
      <c r="AA68" s="5">
        <f t="shared" si="47"/>
        <v>0</v>
      </c>
      <c r="AB68" s="5">
        <f t="shared" si="23"/>
        <v>0</v>
      </c>
      <c r="AC68" s="5">
        <f t="shared" si="24"/>
        <v>0</v>
      </c>
      <c r="AD68" s="5">
        <f t="shared" si="25"/>
        <v>0</v>
      </c>
      <c r="AE68" s="5">
        <f t="shared" si="26"/>
        <v>0</v>
      </c>
      <c r="AF68" s="5">
        <f t="shared" si="27"/>
        <v>0</v>
      </c>
      <c r="AG68" s="5">
        <f t="shared" si="28"/>
        <v>0</v>
      </c>
      <c r="AH68" s="5">
        <f t="shared" si="29"/>
        <v>0</v>
      </c>
      <c r="AI68" s="5">
        <f t="shared" si="30"/>
        <v>-4.0045633001217773E-3</v>
      </c>
      <c r="AJ68" s="5">
        <f t="shared" si="31"/>
        <v>-5.4535279252854174E-4</v>
      </c>
      <c r="AK68" s="5">
        <f t="shared" si="32"/>
        <v>-7.9399555247416931E-4</v>
      </c>
      <c r="AL68" s="5">
        <f t="shared" si="33"/>
        <v>-6.1676978814328987E-4</v>
      </c>
      <c r="AM68" s="5">
        <f t="shared" si="34"/>
        <v>-4.0045828176740184E-3</v>
      </c>
      <c r="AN68" s="5">
        <f t="shared" si="35"/>
        <v>-5.4528565216871439E-4</v>
      </c>
      <c r="AO68" s="5">
        <f t="shared" si="36"/>
        <v>-5.4528565216871439E-4</v>
      </c>
      <c r="AP68" s="5">
        <f t="shared" si="37"/>
        <v>-6.1672745339602653E-4</v>
      </c>
      <c r="AQ68" s="5">
        <f t="shared" si="38"/>
        <v>0</v>
      </c>
      <c r="AR68" s="5">
        <f t="shared" si="39"/>
        <v>0</v>
      </c>
      <c r="AS68" s="5">
        <f t="shared" si="40"/>
        <v>0</v>
      </c>
      <c r="AT68" s="5">
        <f t="shared" si="41"/>
        <v>0</v>
      </c>
      <c r="AU68" s="5">
        <f t="shared" si="42"/>
        <v>0</v>
      </c>
      <c r="AV68" s="5">
        <f t="shared" si="43"/>
        <v>0</v>
      </c>
      <c r="AW68" s="5">
        <f t="shared" si="44"/>
        <v>0</v>
      </c>
      <c r="AX68" s="5">
        <f t="shared" si="45"/>
        <v>0</v>
      </c>
      <c r="AZ68" s="7">
        <f t="shared" si="48"/>
        <v>99.746546365398444</v>
      </c>
      <c r="BA68" s="4">
        <f t="shared" si="46"/>
        <v>-4.8635679202813553E-4</v>
      </c>
      <c r="BB68" s="5">
        <f>AZ68/MAX($AZ$16:AZ68)-1</f>
        <v>-3.0802557192853852E-3</v>
      </c>
      <c r="BH68" s="3"/>
    </row>
    <row r="69" spans="1:60" x14ac:dyDescent="0.25">
      <c r="A69" s="3">
        <v>42599</v>
      </c>
      <c r="B69">
        <f>IFERROR(VLOOKUP($A69,Finnifty!$A$14:$I$486,B$15+1,FALSE),All_curves!B68)</f>
        <v>0</v>
      </c>
      <c r="C69">
        <f>IFERROR(VLOOKUP($A69,Finnifty!$A$14:$I$486,C$15+1,FALSE),All_curves!C68)</f>
        <v>0</v>
      </c>
      <c r="D69">
        <f>IFERROR(VLOOKUP($A69,Finnifty!$A$14:$I$486,D$15+1,FALSE),All_curves!D68)</f>
        <v>0</v>
      </c>
      <c r="E69">
        <f>IFERROR(VLOOKUP($A69,Finnifty!$A$14:$I$486,E$15+1,FALSE),All_curves!E68)</f>
        <v>0</v>
      </c>
      <c r="F69">
        <f>IFERROR(VLOOKUP($A69,Finnifty!$A$14:$I$486,F$15+1,FALSE),All_curves!F68)</f>
        <v>0</v>
      </c>
      <c r="G69">
        <f>IFERROR(VLOOKUP($A69,Finnifty!$A$14:$I$486,G$15+1,FALSE),All_curves!G68)</f>
        <v>0</v>
      </c>
      <c r="H69">
        <f>IFERROR(VLOOKUP($A69,Finnifty!$A$14:$I$486,H$15+1,FALSE),All_curves!H68)</f>
        <v>0</v>
      </c>
      <c r="I69">
        <f>IFERROR(VLOOKUP($A69,Finnifty!$A$14:$I$486,I$15+1,FALSE),All_curves!I68)</f>
        <v>0</v>
      </c>
      <c r="J69">
        <f>IFERROR(VLOOKUP($A69,Banknifty!$A$14:$I$4860,2,FALSE),All_curves!J68)</f>
        <v>9931866</v>
      </c>
      <c r="K69">
        <f>IFERROR(VLOOKUP($A69,Banknifty!$A$14:$I$4860,3,FALSE),All_curves!K68)</f>
        <v>10398910</v>
      </c>
      <c r="L69">
        <f>IFERROR(VLOOKUP($A69,Banknifty!$A$14:$I$4860,4,FALSE),All_curves!L68)</f>
        <v>10388443</v>
      </c>
      <c r="M69">
        <f>IFERROR(VLOOKUP($A69,Banknifty!$A$14:$I$4860,5,FALSE),All_curves!M68)</f>
        <v>10326280</v>
      </c>
      <c r="N69">
        <f>IFERROR(VLOOKUP($A69,Banknifty!$A$14:$I$4860,6,FALSE),All_curves!N68)</f>
        <v>9298720</v>
      </c>
      <c r="O69">
        <f>IFERROR(VLOOKUP($A69,Banknifty!$A$14:$I$4860,7,FALSE),All_curves!O68)</f>
        <v>9622965</v>
      </c>
      <c r="P69">
        <f>IFERROR(VLOOKUP($A69,Banknifty!$A$14:$I$4860,8,FALSE),All_curves!P68)</f>
        <v>9622965</v>
      </c>
      <c r="Q69">
        <f>IFERROR(VLOOKUP($A69,Banknifty!$A$14:$I$4860,9,FALSE),All_curves!Q68)</f>
        <v>9916559</v>
      </c>
      <c r="R69">
        <f>IFERROR(VLOOKUP($A69,Nifty!$A$14:$I$4860,2,FALSE),All_curves!R68)</f>
        <v>0</v>
      </c>
      <c r="S69">
        <f>IFERROR(VLOOKUP($A69,Nifty!$A$14:$I$4860,3,FALSE),All_curves!S68)</f>
        <v>0</v>
      </c>
      <c r="T69">
        <f>IFERROR(VLOOKUP($A69,Nifty!$A$14:$I$4860,4,FALSE),All_curves!T68)</f>
        <v>0</v>
      </c>
      <c r="U69">
        <f>IFERROR(VLOOKUP($A69,Nifty!$A$14:$I$4860,5,FALSE),All_curves!U68)</f>
        <v>0</v>
      </c>
      <c r="V69">
        <f>IFERROR(VLOOKUP($A69,Nifty!$A$14:$I$4860,6,FALSE),All_curves!V68)</f>
        <v>0</v>
      </c>
      <c r="W69">
        <f>IFERROR(VLOOKUP($A69,Nifty!$A$14:$I$4860,7,FALSE),All_curves!W68)</f>
        <v>0</v>
      </c>
      <c r="X69">
        <f>IFERROR(VLOOKUP($A69,Nifty!$A$14:$I$4860,8,FALSE),All_curves!X68)</f>
        <v>0</v>
      </c>
      <c r="Y69">
        <f>IFERROR(VLOOKUP($A69,Nifty!$A$14:$I$4860,9,FALSE),All_curves!Y68)</f>
        <v>0</v>
      </c>
      <c r="AA69" s="5">
        <f t="shared" si="47"/>
        <v>0</v>
      </c>
      <c r="AB69" s="5">
        <f t="shared" si="23"/>
        <v>0</v>
      </c>
      <c r="AC69" s="5">
        <f t="shared" si="24"/>
        <v>0</v>
      </c>
      <c r="AD69" s="5">
        <f t="shared" si="25"/>
        <v>0</v>
      </c>
      <c r="AE69" s="5">
        <f t="shared" si="26"/>
        <v>0</v>
      </c>
      <c r="AF69" s="5">
        <f t="shared" si="27"/>
        <v>0</v>
      </c>
      <c r="AG69" s="5">
        <f t="shared" si="28"/>
        <v>0</v>
      </c>
      <c r="AH69" s="5">
        <f t="shared" si="29"/>
        <v>0</v>
      </c>
      <c r="AI69" s="5">
        <f t="shared" si="30"/>
        <v>-4.8917464515726428E-3</v>
      </c>
      <c r="AJ69" s="5">
        <f t="shared" si="31"/>
        <v>-2.2561927766330259E-3</v>
      </c>
      <c r="AK69" s="5">
        <f t="shared" si="32"/>
        <v>-3.027546091694866E-3</v>
      </c>
      <c r="AL69" s="5">
        <f t="shared" si="33"/>
        <v>-2.8370958490332443E-3</v>
      </c>
      <c r="AM69" s="5">
        <f t="shared" si="34"/>
        <v>-4.8916841369671671E-3</v>
      </c>
      <c r="AN69" s="5">
        <f t="shared" si="35"/>
        <v>-2.256259016585882E-3</v>
      </c>
      <c r="AO69" s="5">
        <f t="shared" si="36"/>
        <v>-2.256259016585882E-3</v>
      </c>
      <c r="AP69" s="5">
        <f t="shared" si="37"/>
        <v>-2.8371685470177654E-3</v>
      </c>
      <c r="AQ69" s="5">
        <f t="shared" si="38"/>
        <v>0</v>
      </c>
      <c r="AR69" s="5">
        <f t="shared" si="39"/>
        <v>0</v>
      </c>
      <c r="AS69" s="5">
        <f t="shared" si="40"/>
        <v>0</v>
      </c>
      <c r="AT69" s="5">
        <f t="shared" si="41"/>
        <v>0</v>
      </c>
      <c r="AU69" s="5">
        <f t="shared" si="42"/>
        <v>0</v>
      </c>
      <c r="AV69" s="5">
        <f t="shared" si="43"/>
        <v>0</v>
      </c>
      <c r="AW69" s="5">
        <f t="shared" si="44"/>
        <v>0</v>
      </c>
      <c r="AX69" s="5">
        <f t="shared" si="45"/>
        <v>0</v>
      </c>
      <c r="AZ69" s="7">
        <f t="shared" si="48"/>
        <v>99.641588261951966</v>
      </c>
      <c r="BA69" s="4">
        <f t="shared" si="46"/>
        <v>-1.0522479952537701E-3</v>
      </c>
      <c r="BB69" s="5">
        <f>AZ69/MAX($AZ$16:AZ69)-1</f>
        <v>-4.1292625216335921E-3</v>
      </c>
      <c r="BH69" s="3"/>
    </row>
    <row r="70" spans="1:60" x14ac:dyDescent="0.25">
      <c r="A70" s="3">
        <v>42600</v>
      </c>
      <c r="B70">
        <f>IFERROR(VLOOKUP($A70,Finnifty!$A$14:$I$486,B$15+1,FALSE),All_curves!B69)</f>
        <v>0</v>
      </c>
      <c r="C70">
        <f>IFERROR(VLOOKUP($A70,Finnifty!$A$14:$I$486,C$15+1,FALSE),All_curves!C69)</f>
        <v>0</v>
      </c>
      <c r="D70">
        <f>IFERROR(VLOOKUP($A70,Finnifty!$A$14:$I$486,D$15+1,FALSE),All_curves!D69)</f>
        <v>0</v>
      </c>
      <c r="E70">
        <f>IFERROR(VLOOKUP($A70,Finnifty!$A$14:$I$486,E$15+1,FALSE),All_curves!E69)</f>
        <v>0</v>
      </c>
      <c r="F70">
        <f>IFERROR(VLOOKUP($A70,Finnifty!$A$14:$I$486,F$15+1,FALSE),All_curves!F69)</f>
        <v>0</v>
      </c>
      <c r="G70">
        <f>IFERROR(VLOOKUP($A70,Finnifty!$A$14:$I$486,G$15+1,FALSE),All_curves!G69)</f>
        <v>0</v>
      </c>
      <c r="H70">
        <f>IFERROR(VLOOKUP($A70,Finnifty!$A$14:$I$486,H$15+1,FALSE),All_curves!H69)</f>
        <v>0</v>
      </c>
      <c r="I70">
        <f>IFERROR(VLOOKUP($A70,Finnifty!$A$14:$I$486,I$15+1,FALSE),All_curves!I69)</f>
        <v>0</v>
      </c>
      <c r="J70">
        <f>IFERROR(VLOOKUP($A70,Banknifty!$A$14:$I$4860,2,FALSE),All_curves!J69)</f>
        <v>10137015</v>
      </c>
      <c r="K70">
        <f>IFERROR(VLOOKUP($A70,Banknifty!$A$14:$I$4860,3,FALSE),All_curves!K69)</f>
        <v>10422863</v>
      </c>
      <c r="L70">
        <f>IFERROR(VLOOKUP($A70,Banknifty!$A$14:$I$4860,4,FALSE),All_curves!L69)</f>
        <v>10402299</v>
      </c>
      <c r="M70">
        <f>IFERROR(VLOOKUP($A70,Banknifty!$A$14:$I$4860,5,FALSE),All_curves!M69)</f>
        <v>10348334</v>
      </c>
      <c r="N70">
        <f>IFERROR(VLOOKUP($A70,Banknifty!$A$14:$I$4860,6,FALSE),All_curves!N69)</f>
        <v>9343350</v>
      </c>
      <c r="O70">
        <f>IFERROR(VLOOKUP($A70,Banknifty!$A$14:$I$4860,7,FALSE),All_curves!O69)</f>
        <v>9652078</v>
      </c>
      <c r="P70">
        <f>IFERROR(VLOOKUP($A70,Banknifty!$A$14:$I$4860,8,FALSE),All_curves!P69)</f>
        <v>9652078</v>
      </c>
      <c r="Q70">
        <f>IFERROR(VLOOKUP($A70,Banknifty!$A$14:$I$4860,9,FALSE),All_curves!Q69)</f>
        <v>9946667</v>
      </c>
      <c r="R70">
        <f>IFERROR(VLOOKUP($A70,Nifty!$A$14:$I$4860,2,FALSE),All_curves!R69)</f>
        <v>0</v>
      </c>
      <c r="S70">
        <f>IFERROR(VLOOKUP($A70,Nifty!$A$14:$I$4860,3,FALSE),All_curves!S69)</f>
        <v>0</v>
      </c>
      <c r="T70">
        <f>IFERROR(VLOOKUP($A70,Nifty!$A$14:$I$4860,4,FALSE),All_curves!T69)</f>
        <v>0</v>
      </c>
      <c r="U70">
        <f>IFERROR(VLOOKUP($A70,Nifty!$A$14:$I$4860,5,FALSE),All_curves!U69)</f>
        <v>0</v>
      </c>
      <c r="V70">
        <f>IFERROR(VLOOKUP($A70,Nifty!$A$14:$I$4860,6,FALSE),All_curves!V69)</f>
        <v>0</v>
      </c>
      <c r="W70">
        <f>IFERROR(VLOOKUP($A70,Nifty!$A$14:$I$4860,7,FALSE),All_curves!W69)</f>
        <v>0</v>
      </c>
      <c r="X70">
        <f>IFERROR(VLOOKUP($A70,Nifty!$A$14:$I$4860,8,FALSE),All_curves!X69)</f>
        <v>0</v>
      </c>
      <c r="Y70">
        <f>IFERROR(VLOOKUP($A70,Nifty!$A$14:$I$4860,9,FALSE),All_curves!Y69)</f>
        <v>0</v>
      </c>
      <c r="AA70" s="5">
        <f t="shared" si="47"/>
        <v>0</v>
      </c>
      <c r="AB70" s="5">
        <f t="shared" si="23"/>
        <v>0</v>
      </c>
      <c r="AC70" s="5">
        <f t="shared" si="24"/>
        <v>0</v>
      </c>
      <c r="AD70" s="5">
        <f t="shared" si="25"/>
        <v>0</v>
      </c>
      <c r="AE70" s="5">
        <f t="shared" si="26"/>
        <v>0</v>
      </c>
      <c r="AF70" s="5">
        <f t="shared" si="27"/>
        <v>0</v>
      </c>
      <c r="AG70" s="5">
        <f t="shared" si="28"/>
        <v>0</v>
      </c>
      <c r="AH70" s="5">
        <f t="shared" si="29"/>
        <v>0</v>
      </c>
      <c r="AI70" s="5">
        <f t="shared" si="30"/>
        <v>2.0655635104219083E-2</v>
      </c>
      <c r="AJ70" s="5">
        <f t="shared" si="31"/>
        <v>2.3034144924805044E-3</v>
      </c>
      <c r="AK70" s="5">
        <f t="shared" si="32"/>
        <v>1.3337898662966197E-3</v>
      </c>
      <c r="AL70" s="5">
        <f t="shared" si="33"/>
        <v>2.1357158628276807E-3</v>
      </c>
      <c r="AM70" s="5">
        <f t="shared" si="34"/>
        <v>4.7995853192697169E-3</v>
      </c>
      <c r="AN70" s="5">
        <f t="shared" si="35"/>
        <v>3.0253669217334966E-3</v>
      </c>
      <c r="AO70" s="5">
        <f t="shared" si="36"/>
        <v>3.0253669217334966E-3</v>
      </c>
      <c r="AP70" s="5">
        <f t="shared" si="37"/>
        <v>3.0361338040745256E-3</v>
      </c>
      <c r="AQ70" s="5">
        <f t="shared" si="38"/>
        <v>0</v>
      </c>
      <c r="AR70" s="5">
        <f t="shared" si="39"/>
        <v>0</v>
      </c>
      <c r="AS70" s="5">
        <f t="shared" si="40"/>
        <v>0</v>
      </c>
      <c r="AT70" s="5">
        <f t="shared" si="41"/>
        <v>0</v>
      </c>
      <c r="AU70" s="5">
        <f t="shared" si="42"/>
        <v>0</v>
      </c>
      <c r="AV70" s="5">
        <f t="shared" si="43"/>
        <v>0</v>
      </c>
      <c r="AW70" s="5">
        <f t="shared" si="44"/>
        <v>0</v>
      </c>
      <c r="AX70" s="5">
        <f t="shared" si="45"/>
        <v>0</v>
      </c>
      <c r="AZ70" s="7">
        <f t="shared" si="48"/>
        <v>99.808965405996631</v>
      </c>
      <c r="BA70" s="4">
        <f t="shared" si="46"/>
        <v>1.6797920121931302E-3</v>
      </c>
      <c r="BB70" s="5">
        <f>AZ70/MAX($AZ$16:AZ70)-1</f>
        <v>-2.4564068116406101E-3</v>
      </c>
      <c r="BH70" s="3"/>
    </row>
    <row r="71" spans="1:60" x14ac:dyDescent="0.25">
      <c r="A71" s="3">
        <v>42601</v>
      </c>
      <c r="B71">
        <f>IFERROR(VLOOKUP($A71,Finnifty!$A$14:$I$486,B$15+1,FALSE),All_curves!B70)</f>
        <v>0</v>
      </c>
      <c r="C71">
        <f>IFERROR(VLOOKUP($A71,Finnifty!$A$14:$I$486,C$15+1,FALSE),All_curves!C70)</f>
        <v>0</v>
      </c>
      <c r="D71">
        <f>IFERROR(VLOOKUP($A71,Finnifty!$A$14:$I$486,D$15+1,FALSE),All_curves!D70)</f>
        <v>0</v>
      </c>
      <c r="E71">
        <f>IFERROR(VLOOKUP($A71,Finnifty!$A$14:$I$486,E$15+1,FALSE),All_curves!E70)</f>
        <v>0</v>
      </c>
      <c r="F71">
        <f>IFERROR(VLOOKUP($A71,Finnifty!$A$14:$I$486,F$15+1,FALSE),All_curves!F70)</f>
        <v>0</v>
      </c>
      <c r="G71">
        <f>IFERROR(VLOOKUP($A71,Finnifty!$A$14:$I$486,G$15+1,FALSE),All_curves!G70)</f>
        <v>0</v>
      </c>
      <c r="H71">
        <f>IFERROR(VLOOKUP($A71,Finnifty!$A$14:$I$486,H$15+1,FALSE),All_curves!H70)</f>
        <v>0</v>
      </c>
      <c r="I71">
        <f>IFERROR(VLOOKUP($A71,Finnifty!$A$14:$I$486,I$15+1,FALSE),All_curves!I70)</f>
        <v>0</v>
      </c>
      <c r="J71">
        <f>IFERROR(VLOOKUP($A71,Banknifty!$A$14:$I$4860,2,FALSE),All_curves!J70)</f>
        <v>10137015</v>
      </c>
      <c r="K71">
        <f>IFERROR(VLOOKUP($A71,Banknifty!$A$14:$I$4860,3,FALSE),All_curves!K70)</f>
        <v>10422863</v>
      </c>
      <c r="L71">
        <f>IFERROR(VLOOKUP($A71,Banknifty!$A$14:$I$4860,4,FALSE),All_curves!L70)</f>
        <v>10402299</v>
      </c>
      <c r="M71">
        <f>IFERROR(VLOOKUP($A71,Banknifty!$A$14:$I$4860,5,FALSE),All_curves!M70)</f>
        <v>10348334</v>
      </c>
      <c r="N71">
        <f>IFERROR(VLOOKUP($A71,Banknifty!$A$14:$I$4860,6,FALSE),All_curves!N70)</f>
        <v>9360445</v>
      </c>
      <c r="O71">
        <f>IFERROR(VLOOKUP($A71,Banknifty!$A$14:$I$4860,7,FALSE),All_curves!O70)</f>
        <v>9660577</v>
      </c>
      <c r="P71">
        <f>IFERROR(VLOOKUP($A71,Banknifty!$A$14:$I$4860,8,FALSE),All_curves!P70)</f>
        <v>9660577</v>
      </c>
      <c r="Q71">
        <f>IFERROR(VLOOKUP($A71,Banknifty!$A$14:$I$4860,9,FALSE),All_curves!Q70)</f>
        <v>9951613</v>
      </c>
      <c r="R71">
        <f>IFERROR(VLOOKUP($A71,Nifty!$A$14:$I$4860,2,FALSE),All_curves!R70)</f>
        <v>0</v>
      </c>
      <c r="S71">
        <f>IFERROR(VLOOKUP($A71,Nifty!$A$14:$I$4860,3,FALSE),All_curves!S70)</f>
        <v>0</v>
      </c>
      <c r="T71">
        <f>IFERROR(VLOOKUP($A71,Nifty!$A$14:$I$4860,4,FALSE),All_curves!T70)</f>
        <v>0</v>
      </c>
      <c r="U71">
        <f>IFERROR(VLOOKUP($A71,Nifty!$A$14:$I$4860,5,FALSE),All_curves!U70)</f>
        <v>0</v>
      </c>
      <c r="V71">
        <f>IFERROR(VLOOKUP($A71,Nifty!$A$14:$I$4860,6,FALSE),All_curves!V70)</f>
        <v>0</v>
      </c>
      <c r="W71">
        <f>IFERROR(VLOOKUP($A71,Nifty!$A$14:$I$4860,7,FALSE),All_curves!W70)</f>
        <v>0</v>
      </c>
      <c r="X71">
        <f>IFERROR(VLOOKUP($A71,Nifty!$A$14:$I$4860,8,FALSE),All_curves!X70)</f>
        <v>0</v>
      </c>
      <c r="Y71">
        <f>IFERROR(VLOOKUP($A71,Nifty!$A$14:$I$4860,9,FALSE),All_curves!Y70)</f>
        <v>0</v>
      </c>
      <c r="AA71" s="5">
        <f t="shared" si="47"/>
        <v>0</v>
      </c>
      <c r="AB71" s="5">
        <f t="shared" si="23"/>
        <v>0</v>
      </c>
      <c r="AC71" s="5">
        <f t="shared" si="24"/>
        <v>0</v>
      </c>
      <c r="AD71" s="5">
        <f t="shared" si="25"/>
        <v>0</v>
      </c>
      <c r="AE71" s="5">
        <f t="shared" si="26"/>
        <v>0</v>
      </c>
      <c r="AF71" s="5">
        <f t="shared" si="27"/>
        <v>0</v>
      </c>
      <c r="AG71" s="5">
        <f t="shared" si="28"/>
        <v>0</v>
      </c>
      <c r="AH71" s="5">
        <f t="shared" si="29"/>
        <v>0</v>
      </c>
      <c r="AI71" s="5">
        <f t="shared" si="30"/>
        <v>0</v>
      </c>
      <c r="AJ71" s="5">
        <f t="shared" si="31"/>
        <v>0</v>
      </c>
      <c r="AK71" s="5">
        <f t="shared" si="32"/>
        <v>0</v>
      </c>
      <c r="AL71" s="5">
        <f t="shared" si="33"/>
        <v>0</v>
      </c>
      <c r="AM71" s="5">
        <f t="shared" si="34"/>
        <v>1.8296435432687552E-3</v>
      </c>
      <c r="AN71" s="5">
        <f t="shared" si="35"/>
        <v>8.8053577685553996E-4</v>
      </c>
      <c r="AO71" s="5">
        <f t="shared" si="36"/>
        <v>8.8053577685553996E-4</v>
      </c>
      <c r="AP71" s="5">
        <f t="shared" si="37"/>
        <v>4.972519940598108E-4</v>
      </c>
      <c r="AQ71" s="5">
        <f t="shared" si="38"/>
        <v>0</v>
      </c>
      <c r="AR71" s="5">
        <f t="shared" si="39"/>
        <v>0</v>
      </c>
      <c r="AS71" s="5">
        <f t="shared" si="40"/>
        <v>0</v>
      </c>
      <c r="AT71" s="5">
        <f t="shared" si="41"/>
        <v>0</v>
      </c>
      <c r="AU71" s="5">
        <f t="shared" si="42"/>
        <v>0</v>
      </c>
      <c r="AV71" s="5">
        <f t="shared" si="43"/>
        <v>0</v>
      </c>
      <c r="AW71" s="5">
        <f t="shared" si="44"/>
        <v>0</v>
      </c>
      <c r="AX71" s="5">
        <f t="shared" si="45"/>
        <v>0</v>
      </c>
      <c r="AZ71" s="7">
        <f t="shared" si="48"/>
        <v>99.825966062912073</v>
      </c>
      <c r="BA71" s="4">
        <f t="shared" si="46"/>
        <v>1.7033196212665191E-4</v>
      </c>
      <c r="BB71" s="5">
        <f>AZ71/MAX($AZ$16:AZ71)-1</f>
        <v>-2.2864932541059035E-3</v>
      </c>
      <c r="BH71" s="3"/>
    </row>
    <row r="72" spans="1:60" x14ac:dyDescent="0.25">
      <c r="A72" s="3">
        <v>42604</v>
      </c>
      <c r="B72">
        <f>IFERROR(VLOOKUP($A72,Finnifty!$A$14:$I$486,B$15+1,FALSE),All_curves!B71)</f>
        <v>0</v>
      </c>
      <c r="C72">
        <f>IFERROR(VLOOKUP($A72,Finnifty!$A$14:$I$486,C$15+1,FALSE),All_curves!C71)</f>
        <v>0</v>
      </c>
      <c r="D72">
        <f>IFERROR(VLOOKUP($A72,Finnifty!$A$14:$I$486,D$15+1,FALSE),All_curves!D71)</f>
        <v>0</v>
      </c>
      <c r="E72">
        <f>IFERROR(VLOOKUP($A72,Finnifty!$A$14:$I$486,E$15+1,FALSE),All_curves!E71)</f>
        <v>0</v>
      </c>
      <c r="F72">
        <f>IFERROR(VLOOKUP($A72,Finnifty!$A$14:$I$486,F$15+1,FALSE),All_curves!F71)</f>
        <v>0</v>
      </c>
      <c r="G72">
        <f>IFERROR(VLOOKUP($A72,Finnifty!$A$14:$I$486,G$15+1,FALSE),All_curves!G71)</f>
        <v>0</v>
      </c>
      <c r="H72">
        <f>IFERROR(VLOOKUP($A72,Finnifty!$A$14:$I$486,H$15+1,FALSE),All_curves!H71)</f>
        <v>0</v>
      </c>
      <c r="I72">
        <f>IFERROR(VLOOKUP($A72,Finnifty!$A$14:$I$486,I$15+1,FALSE),All_curves!I71)</f>
        <v>0</v>
      </c>
      <c r="J72">
        <f>IFERROR(VLOOKUP($A72,Banknifty!$A$14:$I$4860,2,FALSE),All_curves!J71)</f>
        <v>10103469</v>
      </c>
      <c r="K72">
        <f>IFERROR(VLOOKUP($A72,Banknifty!$A$14:$I$4860,3,FALSE),All_curves!K71)</f>
        <v>10408885</v>
      </c>
      <c r="L72">
        <f>IFERROR(VLOOKUP($A72,Banknifty!$A$14:$I$4860,4,FALSE),All_curves!L71)</f>
        <v>10387019</v>
      </c>
      <c r="M72">
        <f>IFERROR(VLOOKUP($A72,Banknifty!$A$14:$I$4860,5,FALSE),All_curves!M71)</f>
        <v>10335510</v>
      </c>
      <c r="N72">
        <f>IFERROR(VLOOKUP($A72,Banknifty!$A$14:$I$4860,6,FALSE),All_curves!N71)</f>
        <v>9329470</v>
      </c>
      <c r="O72">
        <f>IFERROR(VLOOKUP($A72,Banknifty!$A$14:$I$4860,7,FALSE),All_curves!O71)</f>
        <v>9647620</v>
      </c>
      <c r="P72">
        <f>IFERROR(VLOOKUP($A72,Banknifty!$A$14:$I$4860,8,FALSE),All_curves!P71)</f>
        <v>9647620</v>
      </c>
      <c r="Q72">
        <f>IFERROR(VLOOKUP($A72,Banknifty!$A$14:$I$4860,9,FALSE),All_curves!Q71)</f>
        <v>9939281</v>
      </c>
      <c r="R72">
        <f>IFERROR(VLOOKUP($A72,Nifty!$A$14:$I$4860,2,FALSE),All_curves!R71)</f>
        <v>0</v>
      </c>
      <c r="S72">
        <f>IFERROR(VLOOKUP($A72,Nifty!$A$14:$I$4860,3,FALSE),All_curves!S71)</f>
        <v>0</v>
      </c>
      <c r="T72">
        <f>IFERROR(VLOOKUP($A72,Nifty!$A$14:$I$4860,4,FALSE),All_curves!T71)</f>
        <v>0</v>
      </c>
      <c r="U72">
        <f>IFERROR(VLOOKUP($A72,Nifty!$A$14:$I$4860,5,FALSE),All_curves!U71)</f>
        <v>0</v>
      </c>
      <c r="V72">
        <f>IFERROR(VLOOKUP($A72,Nifty!$A$14:$I$4860,6,FALSE),All_curves!V71)</f>
        <v>0</v>
      </c>
      <c r="W72">
        <f>IFERROR(VLOOKUP($A72,Nifty!$A$14:$I$4860,7,FALSE),All_curves!W71)</f>
        <v>0</v>
      </c>
      <c r="X72">
        <f>IFERROR(VLOOKUP($A72,Nifty!$A$14:$I$4860,8,FALSE),All_curves!X71)</f>
        <v>0</v>
      </c>
      <c r="Y72">
        <f>IFERROR(VLOOKUP($A72,Nifty!$A$14:$I$4860,9,FALSE),All_curves!Y71)</f>
        <v>0</v>
      </c>
      <c r="AA72" s="5">
        <f t="shared" si="47"/>
        <v>0</v>
      </c>
      <c r="AB72" s="5">
        <f t="shared" si="23"/>
        <v>0</v>
      </c>
      <c r="AC72" s="5">
        <f t="shared" si="24"/>
        <v>0</v>
      </c>
      <c r="AD72" s="5">
        <f t="shared" si="25"/>
        <v>0</v>
      </c>
      <c r="AE72" s="5">
        <f t="shared" si="26"/>
        <v>0</v>
      </c>
      <c r="AF72" s="5">
        <f t="shared" si="27"/>
        <v>0</v>
      </c>
      <c r="AG72" s="5">
        <f t="shared" si="28"/>
        <v>0</v>
      </c>
      <c r="AH72" s="5">
        <f t="shared" si="29"/>
        <v>0</v>
      </c>
      <c r="AI72" s="5">
        <f t="shared" si="30"/>
        <v>-3.3092581987892444E-3</v>
      </c>
      <c r="AJ72" s="5">
        <f t="shared" si="31"/>
        <v>-1.3410902551439507E-3</v>
      </c>
      <c r="AK72" s="5">
        <f t="shared" si="32"/>
        <v>-1.4689060562477207E-3</v>
      </c>
      <c r="AL72" s="5">
        <f t="shared" si="33"/>
        <v>-1.2392332910785564E-3</v>
      </c>
      <c r="AM72" s="5">
        <f t="shared" si="34"/>
        <v>-3.3091375463453199E-3</v>
      </c>
      <c r="AN72" s="5">
        <f t="shared" si="35"/>
        <v>-1.3412242353639803E-3</v>
      </c>
      <c r="AO72" s="5">
        <f t="shared" si="36"/>
        <v>-1.3412242353639803E-3</v>
      </c>
      <c r="AP72" s="5">
        <f t="shared" si="37"/>
        <v>-1.2391960981601446E-3</v>
      </c>
      <c r="AQ72" s="5">
        <f t="shared" si="38"/>
        <v>0</v>
      </c>
      <c r="AR72" s="5">
        <f t="shared" si="39"/>
        <v>0</v>
      </c>
      <c r="AS72" s="5">
        <f t="shared" si="40"/>
        <v>0</v>
      </c>
      <c r="AT72" s="5">
        <f t="shared" si="41"/>
        <v>0</v>
      </c>
      <c r="AU72" s="5">
        <f t="shared" si="42"/>
        <v>0</v>
      </c>
      <c r="AV72" s="5">
        <f t="shared" si="43"/>
        <v>0</v>
      </c>
      <c r="AW72" s="5">
        <f t="shared" si="44"/>
        <v>0</v>
      </c>
      <c r="AX72" s="5">
        <f t="shared" si="45"/>
        <v>0</v>
      </c>
      <c r="AZ72" s="7">
        <f t="shared" si="48"/>
        <v>99.765283231096802</v>
      </c>
      <c r="BA72" s="4">
        <f t="shared" si="46"/>
        <v>-6.0788624652053757E-4</v>
      </c>
      <c r="BB72" s="5">
        <f>AZ72/MAX($AZ$16:AZ72)-1</f>
        <v>-2.892989572824467E-3</v>
      </c>
      <c r="BH72" s="3"/>
    </row>
    <row r="73" spans="1:60" x14ac:dyDescent="0.25">
      <c r="A73" s="3">
        <v>42605</v>
      </c>
      <c r="B73">
        <f>IFERROR(VLOOKUP($A73,Finnifty!$A$14:$I$486,B$15+1,FALSE),All_curves!B72)</f>
        <v>0</v>
      </c>
      <c r="C73">
        <f>IFERROR(VLOOKUP($A73,Finnifty!$A$14:$I$486,C$15+1,FALSE),All_curves!C72)</f>
        <v>0</v>
      </c>
      <c r="D73">
        <f>IFERROR(VLOOKUP($A73,Finnifty!$A$14:$I$486,D$15+1,FALSE),All_curves!D72)</f>
        <v>0</v>
      </c>
      <c r="E73">
        <f>IFERROR(VLOOKUP($A73,Finnifty!$A$14:$I$486,E$15+1,FALSE),All_curves!E72)</f>
        <v>0</v>
      </c>
      <c r="F73">
        <f>IFERROR(VLOOKUP($A73,Finnifty!$A$14:$I$486,F$15+1,FALSE),All_curves!F72)</f>
        <v>0</v>
      </c>
      <c r="G73">
        <f>IFERROR(VLOOKUP($A73,Finnifty!$A$14:$I$486,G$15+1,FALSE),All_curves!G72)</f>
        <v>0</v>
      </c>
      <c r="H73">
        <f>IFERROR(VLOOKUP($A73,Finnifty!$A$14:$I$486,H$15+1,FALSE),All_curves!H72)</f>
        <v>0</v>
      </c>
      <c r="I73">
        <f>IFERROR(VLOOKUP($A73,Finnifty!$A$14:$I$486,I$15+1,FALSE),All_curves!I72)</f>
        <v>0</v>
      </c>
      <c r="J73">
        <f>IFERROR(VLOOKUP($A73,Banknifty!$A$14:$I$4860,2,FALSE),All_curves!J72)</f>
        <v>10068916</v>
      </c>
      <c r="K73">
        <f>IFERROR(VLOOKUP($A73,Banknifty!$A$14:$I$4860,3,FALSE),All_curves!K72)</f>
        <v>10412392</v>
      </c>
      <c r="L73">
        <f>IFERROR(VLOOKUP($A73,Banknifty!$A$14:$I$4860,4,FALSE),All_curves!L72)</f>
        <v>10393575</v>
      </c>
      <c r="M73">
        <f>IFERROR(VLOOKUP($A73,Banknifty!$A$14:$I$4860,5,FALSE),All_curves!M72)</f>
        <v>10340144</v>
      </c>
      <c r="N73">
        <f>IFERROR(VLOOKUP($A73,Banknifty!$A$14:$I$4860,6,FALSE),All_curves!N72)</f>
        <v>9297564</v>
      </c>
      <c r="O73">
        <f>IFERROR(VLOOKUP($A73,Banknifty!$A$14:$I$4860,7,FALSE),All_curves!O72)</f>
        <v>9650871</v>
      </c>
      <c r="P73">
        <f>IFERROR(VLOOKUP($A73,Banknifty!$A$14:$I$4860,8,FALSE),All_curves!P72)</f>
        <v>9650871</v>
      </c>
      <c r="Q73">
        <f>IFERROR(VLOOKUP($A73,Banknifty!$A$14:$I$4860,9,FALSE),All_curves!Q72)</f>
        <v>9943737</v>
      </c>
      <c r="R73">
        <f>IFERROR(VLOOKUP($A73,Nifty!$A$14:$I$4860,2,FALSE),All_curves!R72)</f>
        <v>0</v>
      </c>
      <c r="S73">
        <f>IFERROR(VLOOKUP($A73,Nifty!$A$14:$I$4860,3,FALSE),All_curves!S72)</f>
        <v>0</v>
      </c>
      <c r="T73">
        <f>IFERROR(VLOOKUP($A73,Nifty!$A$14:$I$4860,4,FALSE),All_curves!T72)</f>
        <v>0</v>
      </c>
      <c r="U73">
        <f>IFERROR(VLOOKUP($A73,Nifty!$A$14:$I$4860,5,FALSE),All_curves!U72)</f>
        <v>0</v>
      </c>
      <c r="V73">
        <f>IFERROR(VLOOKUP($A73,Nifty!$A$14:$I$4860,6,FALSE),All_curves!V72)</f>
        <v>0</v>
      </c>
      <c r="W73">
        <f>IFERROR(VLOOKUP($A73,Nifty!$A$14:$I$4860,7,FALSE),All_curves!W72)</f>
        <v>0</v>
      </c>
      <c r="X73">
        <f>IFERROR(VLOOKUP($A73,Nifty!$A$14:$I$4860,8,FALSE),All_curves!X72)</f>
        <v>0</v>
      </c>
      <c r="Y73">
        <f>IFERROR(VLOOKUP($A73,Nifty!$A$14:$I$4860,9,FALSE),All_curves!Y72)</f>
        <v>0</v>
      </c>
      <c r="AA73" s="5">
        <f t="shared" si="47"/>
        <v>0</v>
      </c>
      <c r="AB73" s="5">
        <f t="shared" si="23"/>
        <v>0</v>
      </c>
      <c r="AC73" s="5">
        <f t="shared" si="24"/>
        <v>0</v>
      </c>
      <c r="AD73" s="5">
        <f t="shared" si="25"/>
        <v>0</v>
      </c>
      <c r="AE73" s="5">
        <f t="shared" si="26"/>
        <v>0</v>
      </c>
      <c r="AF73" s="5">
        <f t="shared" si="27"/>
        <v>0</v>
      </c>
      <c r="AG73" s="5">
        <f t="shared" si="28"/>
        <v>0</v>
      </c>
      <c r="AH73" s="5">
        <f t="shared" si="29"/>
        <v>0</v>
      </c>
      <c r="AI73" s="5">
        <f t="shared" si="30"/>
        <v>-3.4199144867965714E-3</v>
      </c>
      <c r="AJ73" s="5">
        <f t="shared" si="31"/>
        <v>3.3692369547755341E-4</v>
      </c>
      <c r="AK73" s="5">
        <f t="shared" si="32"/>
        <v>6.3117242781585148E-4</v>
      </c>
      <c r="AL73" s="5">
        <f t="shared" si="33"/>
        <v>4.4835716863511621E-4</v>
      </c>
      <c r="AM73" s="5">
        <f t="shared" si="34"/>
        <v>-3.4199156007790332E-3</v>
      </c>
      <c r="AN73" s="5">
        <f t="shared" si="35"/>
        <v>3.3697430039736354E-4</v>
      </c>
      <c r="AO73" s="5">
        <f t="shared" si="36"/>
        <v>3.3697430039736354E-4</v>
      </c>
      <c r="AP73" s="5">
        <f t="shared" si="37"/>
        <v>4.4832216736812036E-4</v>
      </c>
      <c r="AQ73" s="5">
        <f t="shared" si="38"/>
        <v>0</v>
      </c>
      <c r="AR73" s="5">
        <f t="shared" si="39"/>
        <v>0</v>
      </c>
      <c r="AS73" s="5">
        <f t="shared" si="40"/>
        <v>0</v>
      </c>
      <c r="AT73" s="5">
        <f t="shared" si="41"/>
        <v>0</v>
      </c>
      <c r="AU73" s="5">
        <f t="shared" si="42"/>
        <v>0</v>
      </c>
      <c r="AV73" s="5">
        <f t="shared" si="43"/>
        <v>0</v>
      </c>
      <c r="AW73" s="5">
        <f t="shared" si="44"/>
        <v>0</v>
      </c>
      <c r="AX73" s="5">
        <f t="shared" si="45"/>
        <v>0</v>
      </c>
      <c r="AZ73" s="7">
        <f t="shared" si="48"/>
        <v>99.747404020220173</v>
      </c>
      <c r="BA73" s="4">
        <f t="shared" si="46"/>
        <v>-1.7921275114517654E-4</v>
      </c>
      <c r="BB73" s="5">
        <f>AZ73/MAX($AZ$16:AZ73)-1</f>
        <v>-3.0716838633493282E-3</v>
      </c>
      <c r="BH73" s="3"/>
    </row>
    <row r="74" spans="1:60" x14ac:dyDescent="0.25">
      <c r="A74" s="3">
        <v>42606</v>
      </c>
      <c r="B74">
        <f>IFERROR(VLOOKUP($A74,Finnifty!$A$14:$I$486,B$15+1,FALSE),All_curves!B73)</f>
        <v>0</v>
      </c>
      <c r="C74">
        <f>IFERROR(VLOOKUP($A74,Finnifty!$A$14:$I$486,C$15+1,FALSE),All_curves!C73)</f>
        <v>0</v>
      </c>
      <c r="D74">
        <f>IFERROR(VLOOKUP($A74,Finnifty!$A$14:$I$486,D$15+1,FALSE),All_curves!D73)</f>
        <v>0</v>
      </c>
      <c r="E74">
        <f>IFERROR(VLOOKUP($A74,Finnifty!$A$14:$I$486,E$15+1,FALSE),All_curves!E73)</f>
        <v>0</v>
      </c>
      <c r="F74">
        <f>IFERROR(VLOOKUP($A74,Finnifty!$A$14:$I$486,F$15+1,FALSE),All_curves!F73)</f>
        <v>0</v>
      </c>
      <c r="G74">
        <f>IFERROR(VLOOKUP($A74,Finnifty!$A$14:$I$486,G$15+1,FALSE),All_curves!G73)</f>
        <v>0</v>
      </c>
      <c r="H74">
        <f>IFERROR(VLOOKUP($A74,Finnifty!$A$14:$I$486,H$15+1,FALSE),All_curves!H73)</f>
        <v>0</v>
      </c>
      <c r="I74">
        <f>IFERROR(VLOOKUP($A74,Finnifty!$A$14:$I$486,I$15+1,FALSE),All_curves!I73)</f>
        <v>0</v>
      </c>
      <c r="J74">
        <f>IFERROR(VLOOKUP($A74,Banknifty!$A$14:$I$4860,2,FALSE),All_curves!J73)</f>
        <v>10048158</v>
      </c>
      <c r="K74">
        <f>IFERROR(VLOOKUP($A74,Banknifty!$A$14:$I$4860,3,FALSE),All_curves!K73)</f>
        <v>10412392</v>
      </c>
      <c r="L74">
        <f>IFERROR(VLOOKUP($A74,Banknifty!$A$14:$I$4860,4,FALSE),All_curves!L73)</f>
        <v>10393575</v>
      </c>
      <c r="M74">
        <f>IFERROR(VLOOKUP($A74,Banknifty!$A$14:$I$4860,5,FALSE),All_curves!M73)</f>
        <v>10340144</v>
      </c>
      <c r="N74">
        <f>IFERROR(VLOOKUP($A74,Banknifty!$A$14:$I$4860,6,FALSE),All_curves!N73)</f>
        <v>9278396</v>
      </c>
      <c r="O74">
        <f>IFERROR(VLOOKUP($A74,Banknifty!$A$14:$I$4860,7,FALSE),All_curves!O73)</f>
        <v>9650871</v>
      </c>
      <c r="P74">
        <f>IFERROR(VLOOKUP($A74,Banknifty!$A$14:$I$4860,8,FALSE),All_curves!P73)</f>
        <v>9650871</v>
      </c>
      <c r="Q74">
        <f>IFERROR(VLOOKUP($A74,Banknifty!$A$14:$I$4860,9,FALSE),All_curves!Q73)</f>
        <v>9943737</v>
      </c>
      <c r="R74">
        <f>IFERROR(VLOOKUP($A74,Nifty!$A$14:$I$4860,2,FALSE),All_curves!R73)</f>
        <v>0</v>
      </c>
      <c r="S74">
        <f>IFERROR(VLOOKUP($A74,Nifty!$A$14:$I$4860,3,FALSE),All_curves!S73)</f>
        <v>0</v>
      </c>
      <c r="T74">
        <f>IFERROR(VLOOKUP($A74,Nifty!$A$14:$I$4860,4,FALSE),All_curves!T73)</f>
        <v>0</v>
      </c>
      <c r="U74">
        <f>IFERROR(VLOOKUP($A74,Nifty!$A$14:$I$4860,5,FALSE),All_curves!U73)</f>
        <v>0</v>
      </c>
      <c r="V74">
        <f>IFERROR(VLOOKUP($A74,Nifty!$A$14:$I$4860,6,FALSE),All_curves!V73)</f>
        <v>0</v>
      </c>
      <c r="W74">
        <f>IFERROR(VLOOKUP($A74,Nifty!$A$14:$I$4860,7,FALSE),All_curves!W73)</f>
        <v>0</v>
      </c>
      <c r="X74">
        <f>IFERROR(VLOOKUP($A74,Nifty!$A$14:$I$4860,8,FALSE),All_curves!X73)</f>
        <v>0</v>
      </c>
      <c r="Y74">
        <f>IFERROR(VLOOKUP($A74,Nifty!$A$14:$I$4860,9,FALSE),All_curves!Y73)</f>
        <v>0</v>
      </c>
      <c r="AA74" s="5">
        <f t="shared" si="47"/>
        <v>0</v>
      </c>
      <c r="AB74" s="5">
        <f t="shared" si="23"/>
        <v>0</v>
      </c>
      <c r="AC74" s="5">
        <f t="shared" si="24"/>
        <v>0</v>
      </c>
      <c r="AD74" s="5">
        <f t="shared" si="25"/>
        <v>0</v>
      </c>
      <c r="AE74" s="5">
        <f t="shared" si="26"/>
        <v>0</v>
      </c>
      <c r="AF74" s="5">
        <f t="shared" si="27"/>
        <v>0</v>
      </c>
      <c r="AG74" s="5">
        <f t="shared" si="28"/>
        <v>0</v>
      </c>
      <c r="AH74" s="5">
        <f t="shared" si="29"/>
        <v>0</v>
      </c>
      <c r="AI74" s="5">
        <f t="shared" si="30"/>
        <v>-2.0615923302965689E-3</v>
      </c>
      <c r="AJ74" s="5">
        <f t="shared" si="31"/>
        <v>0</v>
      </c>
      <c r="AK74" s="5">
        <f t="shared" si="32"/>
        <v>0</v>
      </c>
      <c r="AL74" s="5">
        <f t="shared" si="33"/>
        <v>0</v>
      </c>
      <c r="AM74" s="5">
        <f t="shared" si="34"/>
        <v>-2.0616152790128295E-3</v>
      </c>
      <c r="AN74" s="5">
        <f t="shared" si="35"/>
        <v>0</v>
      </c>
      <c r="AO74" s="5">
        <f t="shared" si="36"/>
        <v>0</v>
      </c>
      <c r="AP74" s="5">
        <f t="shared" si="37"/>
        <v>0</v>
      </c>
      <c r="AQ74" s="5">
        <f t="shared" si="38"/>
        <v>0</v>
      </c>
      <c r="AR74" s="5">
        <f t="shared" si="39"/>
        <v>0</v>
      </c>
      <c r="AS74" s="5">
        <f t="shared" si="40"/>
        <v>0</v>
      </c>
      <c r="AT74" s="5">
        <f t="shared" si="41"/>
        <v>0</v>
      </c>
      <c r="AU74" s="5">
        <f t="shared" si="42"/>
        <v>0</v>
      </c>
      <c r="AV74" s="5">
        <f t="shared" si="43"/>
        <v>0</v>
      </c>
      <c r="AW74" s="5">
        <f t="shared" si="44"/>
        <v>0</v>
      </c>
      <c r="AX74" s="5">
        <f t="shared" si="45"/>
        <v>0</v>
      </c>
      <c r="AZ74" s="7">
        <f t="shared" si="48"/>
        <v>99.730267384584138</v>
      </c>
      <c r="BA74" s="4">
        <f t="shared" si="46"/>
        <v>-1.7180031705455828E-4</v>
      </c>
      <c r="BB74" s="5">
        <f>AZ74/MAX($AZ$16:AZ74)-1</f>
        <v>-3.2429564641421882E-3</v>
      </c>
      <c r="BH74" s="3"/>
    </row>
    <row r="75" spans="1:60" x14ac:dyDescent="0.25">
      <c r="A75" s="3">
        <v>42607</v>
      </c>
      <c r="B75">
        <f>IFERROR(VLOOKUP($A75,Finnifty!$A$14:$I$486,B$15+1,FALSE),All_curves!B74)</f>
        <v>0</v>
      </c>
      <c r="C75">
        <f>IFERROR(VLOOKUP($A75,Finnifty!$A$14:$I$486,C$15+1,FALSE),All_curves!C74)</f>
        <v>0</v>
      </c>
      <c r="D75">
        <f>IFERROR(VLOOKUP($A75,Finnifty!$A$14:$I$486,D$15+1,FALSE),All_curves!D74)</f>
        <v>0</v>
      </c>
      <c r="E75">
        <f>IFERROR(VLOOKUP($A75,Finnifty!$A$14:$I$486,E$15+1,FALSE),All_curves!E74)</f>
        <v>0</v>
      </c>
      <c r="F75">
        <f>IFERROR(VLOOKUP($A75,Finnifty!$A$14:$I$486,F$15+1,FALSE),All_curves!F74)</f>
        <v>0</v>
      </c>
      <c r="G75">
        <f>IFERROR(VLOOKUP($A75,Finnifty!$A$14:$I$486,G$15+1,FALSE),All_curves!G74)</f>
        <v>0</v>
      </c>
      <c r="H75">
        <f>IFERROR(VLOOKUP($A75,Finnifty!$A$14:$I$486,H$15+1,FALSE),All_curves!H74)</f>
        <v>0</v>
      </c>
      <c r="I75">
        <f>IFERROR(VLOOKUP($A75,Finnifty!$A$14:$I$486,I$15+1,FALSE),All_curves!I74)</f>
        <v>0</v>
      </c>
      <c r="J75">
        <f>IFERROR(VLOOKUP($A75,Banknifty!$A$14:$I$4860,2,FALSE),All_curves!J74)</f>
        <v>10037128</v>
      </c>
      <c r="K75">
        <f>IFERROR(VLOOKUP($A75,Banknifty!$A$14:$I$4860,3,FALSE),All_curves!K74)</f>
        <v>10412392</v>
      </c>
      <c r="L75">
        <f>IFERROR(VLOOKUP($A75,Banknifty!$A$14:$I$4860,4,FALSE),All_curves!L74)</f>
        <v>10393575</v>
      </c>
      <c r="M75">
        <f>IFERROR(VLOOKUP($A75,Banknifty!$A$14:$I$4860,5,FALSE),All_curves!M74)</f>
        <v>10340144</v>
      </c>
      <c r="N75">
        <f>IFERROR(VLOOKUP($A75,Banknifty!$A$14:$I$4860,6,FALSE),All_curves!N74)</f>
        <v>9268210</v>
      </c>
      <c r="O75">
        <f>IFERROR(VLOOKUP($A75,Banknifty!$A$14:$I$4860,7,FALSE),All_curves!O74)</f>
        <v>9650871</v>
      </c>
      <c r="P75">
        <f>IFERROR(VLOOKUP($A75,Banknifty!$A$14:$I$4860,8,FALSE),All_curves!P74)</f>
        <v>9650871</v>
      </c>
      <c r="Q75">
        <f>IFERROR(VLOOKUP($A75,Banknifty!$A$14:$I$4860,9,FALSE),All_curves!Q74)</f>
        <v>9943737</v>
      </c>
      <c r="R75">
        <f>IFERROR(VLOOKUP($A75,Nifty!$A$14:$I$4860,2,FALSE),All_curves!R74)</f>
        <v>0</v>
      </c>
      <c r="S75">
        <f>IFERROR(VLOOKUP($A75,Nifty!$A$14:$I$4860,3,FALSE),All_curves!S74)</f>
        <v>0</v>
      </c>
      <c r="T75">
        <f>IFERROR(VLOOKUP($A75,Nifty!$A$14:$I$4860,4,FALSE),All_curves!T74)</f>
        <v>0</v>
      </c>
      <c r="U75">
        <f>IFERROR(VLOOKUP($A75,Nifty!$A$14:$I$4860,5,FALSE),All_curves!U74)</f>
        <v>0</v>
      </c>
      <c r="V75">
        <f>IFERROR(VLOOKUP($A75,Nifty!$A$14:$I$4860,6,FALSE),All_curves!V74)</f>
        <v>0</v>
      </c>
      <c r="W75">
        <f>IFERROR(VLOOKUP($A75,Nifty!$A$14:$I$4860,7,FALSE),All_curves!W74)</f>
        <v>0</v>
      </c>
      <c r="X75">
        <f>IFERROR(VLOOKUP($A75,Nifty!$A$14:$I$4860,8,FALSE),All_curves!X74)</f>
        <v>0</v>
      </c>
      <c r="Y75">
        <f>IFERROR(VLOOKUP($A75,Nifty!$A$14:$I$4860,9,FALSE),All_curves!Y74)</f>
        <v>0</v>
      </c>
      <c r="AA75" s="5">
        <f t="shared" si="47"/>
        <v>0</v>
      </c>
      <c r="AB75" s="5">
        <f t="shared" si="23"/>
        <v>0</v>
      </c>
      <c r="AC75" s="5">
        <f t="shared" si="24"/>
        <v>0</v>
      </c>
      <c r="AD75" s="5">
        <f t="shared" si="25"/>
        <v>0</v>
      </c>
      <c r="AE75" s="5">
        <f t="shared" si="26"/>
        <v>0</v>
      </c>
      <c r="AF75" s="5">
        <f t="shared" si="27"/>
        <v>0</v>
      </c>
      <c r="AG75" s="5">
        <f t="shared" si="28"/>
        <v>0</v>
      </c>
      <c r="AH75" s="5">
        <f t="shared" si="29"/>
        <v>0</v>
      </c>
      <c r="AI75" s="5">
        <f t="shared" si="30"/>
        <v>-1.0977136306973279E-3</v>
      </c>
      <c r="AJ75" s="5">
        <f t="shared" si="31"/>
        <v>0</v>
      </c>
      <c r="AK75" s="5">
        <f t="shared" si="32"/>
        <v>0</v>
      </c>
      <c r="AL75" s="5">
        <f t="shared" si="33"/>
        <v>0</v>
      </c>
      <c r="AM75" s="5">
        <f t="shared" si="34"/>
        <v>-1.097819062691463E-3</v>
      </c>
      <c r="AN75" s="5">
        <f t="shared" si="35"/>
        <v>0</v>
      </c>
      <c r="AO75" s="5">
        <f t="shared" si="36"/>
        <v>0</v>
      </c>
      <c r="AP75" s="5">
        <f t="shared" si="37"/>
        <v>0</v>
      </c>
      <c r="AQ75" s="5">
        <f t="shared" si="38"/>
        <v>0</v>
      </c>
      <c r="AR75" s="5">
        <f t="shared" si="39"/>
        <v>0</v>
      </c>
      <c r="AS75" s="5">
        <f t="shared" si="40"/>
        <v>0</v>
      </c>
      <c r="AT75" s="5">
        <f t="shared" si="41"/>
        <v>0</v>
      </c>
      <c r="AU75" s="5">
        <f t="shared" si="42"/>
        <v>0</v>
      </c>
      <c r="AV75" s="5">
        <f t="shared" si="43"/>
        <v>0</v>
      </c>
      <c r="AW75" s="5">
        <f t="shared" si="44"/>
        <v>0</v>
      </c>
      <c r="AX75" s="5">
        <f t="shared" si="45"/>
        <v>0</v>
      </c>
      <c r="AZ75" s="7">
        <f t="shared" si="48"/>
        <v>99.72114400697734</v>
      </c>
      <c r="BA75" s="4">
        <f t="shared" si="46"/>
        <v>-9.1480528891199633E-5</v>
      </c>
      <c r="BB75" s="5">
        <f>AZ75/MAX($AZ$16:AZ75)-1</f>
        <v>-3.3341403256608171E-3</v>
      </c>
      <c r="BH75" s="3"/>
    </row>
    <row r="76" spans="1:60" x14ac:dyDescent="0.25">
      <c r="A76" s="3">
        <v>42611</v>
      </c>
      <c r="B76">
        <f>IFERROR(VLOOKUP($A76,Finnifty!$A$14:$I$486,B$15+1,FALSE),All_curves!B75)</f>
        <v>0</v>
      </c>
      <c r="C76">
        <f>IFERROR(VLOOKUP($A76,Finnifty!$A$14:$I$486,C$15+1,FALSE),All_curves!C75)</f>
        <v>0</v>
      </c>
      <c r="D76">
        <f>IFERROR(VLOOKUP($A76,Finnifty!$A$14:$I$486,D$15+1,FALSE),All_curves!D75)</f>
        <v>0</v>
      </c>
      <c r="E76">
        <f>IFERROR(VLOOKUP($A76,Finnifty!$A$14:$I$486,E$15+1,FALSE),All_curves!E75)</f>
        <v>0</v>
      </c>
      <c r="F76">
        <f>IFERROR(VLOOKUP($A76,Finnifty!$A$14:$I$486,F$15+1,FALSE),All_curves!F75)</f>
        <v>0</v>
      </c>
      <c r="G76">
        <f>IFERROR(VLOOKUP($A76,Finnifty!$A$14:$I$486,G$15+1,FALSE),All_curves!G75)</f>
        <v>0</v>
      </c>
      <c r="H76">
        <f>IFERROR(VLOOKUP($A76,Finnifty!$A$14:$I$486,H$15+1,FALSE),All_curves!H75)</f>
        <v>0</v>
      </c>
      <c r="I76">
        <f>IFERROR(VLOOKUP($A76,Finnifty!$A$14:$I$486,I$15+1,FALSE),All_curves!I75)</f>
        <v>0</v>
      </c>
      <c r="J76">
        <f>IFERROR(VLOOKUP($A76,Banknifty!$A$14:$I$4860,2,FALSE),All_curves!J75)</f>
        <v>10010007</v>
      </c>
      <c r="K76">
        <f>IFERROR(VLOOKUP($A76,Banknifty!$A$14:$I$4860,3,FALSE),All_curves!K75)</f>
        <v>10412392</v>
      </c>
      <c r="L76">
        <f>IFERROR(VLOOKUP($A76,Banknifty!$A$14:$I$4860,4,FALSE),All_curves!L75)</f>
        <v>10393575</v>
      </c>
      <c r="M76">
        <f>IFERROR(VLOOKUP($A76,Banknifty!$A$14:$I$4860,5,FALSE),All_curves!M75)</f>
        <v>10340144</v>
      </c>
      <c r="N76">
        <f>IFERROR(VLOOKUP($A76,Banknifty!$A$14:$I$4860,6,FALSE),All_curves!N75)</f>
        <v>9268210</v>
      </c>
      <c r="O76">
        <f>IFERROR(VLOOKUP($A76,Banknifty!$A$14:$I$4860,7,FALSE),All_curves!O75)</f>
        <v>9650871</v>
      </c>
      <c r="P76">
        <f>IFERROR(VLOOKUP($A76,Banknifty!$A$14:$I$4860,8,FALSE),All_curves!P75)</f>
        <v>9650871</v>
      </c>
      <c r="Q76">
        <f>IFERROR(VLOOKUP($A76,Banknifty!$A$14:$I$4860,9,FALSE),All_curves!Q75)</f>
        <v>9943737</v>
      </c>
      <c r="R76">
        <f>IFERROR(VLOOKUP($A76,Nifty!$A$14:$I$4860,2,FALSE),All_curves!R75)</f>
        <v>0</v>
      </c>
      <c r="S76">
        <f>IFERROR(VLOOKUP($A76,Nifty!$A$14:$I$4860,3,FALSE),All_curves!S75)</f>
        <v>0</v>
      </c>
      <c r="T76">
        <f>IFERROR(VLOOKUP($A76,Nifty!$A$14:$I$4860,4,FALSE),All_curves!T75)</f>
        <v>0</v>
      </c>
      <c r="U76">
        <f>IFERROR(VLOOKUP($A76,Nifty!$A$14:$I$4860,5,FALSE),All_curves!U75)</f>
        <v>0</v>
      </c>
      <c r="V76">
        <f>IFERROR(VLOOKUP($A76,Nifty!$A$14:$I$4860,6,FALSE),All_curves!V75)</f>
        <v>0</v>
      </c>
      <c r="W76">
        <f>IFERROR(VLOOKUP($A76,Nifty!$A$14:$I$4860,7,FALSE),All_curves!W75)</f>
        <v>0</v>
      </c>
      <c r="X76">
        <f>IFERROR(VLOOKUP($A76,Nifty!$A$14:$I$4860,8,FALSE),All_curves!X75)</f>
        <v>0</v>
      </c>
      <c r="Y76">
        <f>IFERROR(VLOOKUP($A76,Nifty!$A$14:$I$4860,9,FALSE),All_curves!Y75)</f>
        <v>0</v>
      </c>
      <c r="AA76" s="5">
        <f t="shared" si="47"/>
        <v>0</v>
      </c>
      <c r="AB76" s="5">
        <f t="shared" si="23"/>
        <v>0</v>
      </c>
      <c r="AC76" s="5">
        <f t="shared" si="24"/>
        <v>0</v>
      </c>
      <c r="AD76" s="5">
        <f t="shared" si="25"/>
        <v>0</v>
      </c>
      <c r="AE76" s="5">
        <f t="shared" si="26"/>
        <v>0</v>
      </c>
      <c r="AF76" s="5">
        <f t="shared" si="27"/>
        <v>0</v>
      </c>
      <c r="AG76" s="5">
        <f t="shared" si="28"/>
        <v>0</v>
      </c>
      <c r="AH76" s="5">
        <f t="shared" si="29"/>
        <v>0</v>
      </c>
      <c r="AI76" s="5">
        <f t="shared" si="30"/>
        <v>-2.7020677628102341E-3</v>
      </c>
      <c r="AJ76" s="5">
        <f t="shared" si="31"/>
        <v>0</v>
      </c>
      <c r="AK76" s="5">
        <f t="shared" si="32"/>
        <v>0</v>
      </c>
      <c r="AL76" s="5">
        <f t="shared" si="33"/>
        <v>0</v>
      </c>
      <c r="AM76" s="5">
        <f t="shared" si="34"/>
        <v>0</v>
      </c>
      <c r="AN76" s="5">
        <f t="shared" si="35"/>
        <v>0</v>
      </c>
      <c r="AO76" s="5">
        <f t="shared" si="36"/>
        <v>0</v>
      </c>
      <c r="AP76" s="5">
        <f t="shared" si="37"/>
        <v>0</v>
      </c>
      <c r="AQ76" s="5">
        <f t="shared" si="38"/>
        <v>0</v>
      </c>
      <c r="AR76" s="5">
        <f t="shared" si="39"/>
        <v>0</v>
      </c>
      <c r="AS76" s="5">
        <f t="shared" si="40"/>
        <v>0</v>
      </c>
      <c r="AT76" s="5">
        <f t="shared" si="41"/>
        <v>0</v>
      </c>
      <c r="AU76" s="5">
        <f t="shared" si="42"/>
        <v>0</v>
      </c>
      <c r="AV76" s="5">
        <f t="shared" si="43"/>
        <v>0</v>
      </c>
      <c r="AW76" s="5">
        <f t="shared" si="44"/>
        <v>0</v>
      </c>
      <c r="AX76" s="5">
        <f t="shared" si="45"/>
        <v>0</v>
      </c>
      <c r="AZ76" s="7">
        <f t="shared" si="48"/>
        <v>99.709916786623509</v>
      </c>
      <c r="BA76" s="4">
        <f t="shared" si="46"/>
        <v>-1.1258615678375977E-4</v>
      </c>
      <c r="BB76" s="5">
        <f>AZ76/MAX($AZ$16:AZ76)-1</f>
        <v>-3.4463511043991701E-3</v>
      </c>
      <c r="BH76" s="3"/>
    </row>
    <row r="77" spans="1:60" x14ac:dyDescent="0.25">
      <c r="A77" s="3">
        <v>42612</v>
      </c>
      <c r="B77">
        <f>IFERROR(VLOOKUP($A77,Finnifty!$A$14:$I$486,B$15+1,FALSE),All_curves!B76)</f>
        <v>0</v>
      </c>
      <c r="C77">
        <f>IFERROR(VLOOKUP($A77,Finnifty!$A$14:$I$486,C$15+1,FALSE),All_curves!C76)</f>
        <v>0</v>
      </c>
      <c r="D77">
        <f>IFERROR(VLOOKUP($A77,Finnifty!$A$14:$I$486,D$15+1,FALSE),All_curves!D76)</f>
        <v>0</v>
      </c>
      <c r="E77">
        <f>IFERROR(VLOOKUP($A77,Finnifty!$A$14:$I$486,E$15+1,FALSE),All_curves!E76)</f>
        <v>0</v>
      </c>
      <c r="F77">
        <f>IFERROR(VLOOKUP($A77,Finnifty!$A$14:$I$486,F$15+1,FALSE),All_curves!F76)</f>
        <v>0</v>
      </c>
      <c r="G77">
        <f>IFERROR(VLOOKUP($A77,Finnifty!$A$14:$I$486,G$15+1,FALSE),All_curves!G76)</f>
        <v>0</v>
      </c>
      <c r="H77">
        <f>IFERROR(VLOOKUP($A77,Finnifty!$A$14:$I$486,H$15+1,FALSE),All_curves!H76)</f>
        <v>0</v>
      </c>
      <c r="I77">
        <f>IFERROR(VLOOKUP($A77,Finnifty!$A$14:$I$486,I$15+1,FALSE),All_curves!I76)</f>
        <v>0</v>
      </c>
      <c r="J77">
        <f>IFERROR(VLOOKUP($A77,Banknifty!$A$14:$I$4860,2,FALSE),All_curves!J76)</f>
        <v>10079654</v>
      </c>
      <c r="K77">
        <f>IFERROR(VLOOKUP($A77,Banknifty!$A$14:$I$4860,3,FALSE),All_curves!K76)</f>
        <v>10468667</v>
      </c>
      <c r="L77">
        <f>IFERROR(VLOOKUP($A77,Banknifty!$A$14:$I$4860,4,FALSE),All_curves!L76)</f>
        <v>10449339</v>
      </c>
      <c r="M77">
        <f>IFERROR(VLOOKUP($A77,Banknifty!$A$14:$I$4860,5,FALSE),All_curves!M76)</f>
        <v>10385727</v>
      </c>
      <c r="N77">
        <f>IFERROR(VLOOKUP($A77,Banknifty!$A$14:$I$4860,6,FALSE),All_curves!N76)</f>
        <v>9243168</v>
      </c>
      <c r="O77">
        <f>IFERROR(VLOOKUP($A77,Banknifty!$A$14:$I$4860,7,FALSE),All_curves!O76)</f>
        <v>9650871</v>
      </c>
      <c r="P77">
        <f>IFERROR(VLOOKUP($A77,Banknifty!$A$14:$I$4860,8,FALSE),All_curves!P76)</f>
        <v>9650871</v>
      </c>
      <c r="Q77">
        <f>IFERROR(VLOOKUP($A77,Banknifty!$A$14:$I$4860,9,FALSE),All_curves!Q76)</f>
        <v>9943737</v>
      </c>
      <c r="R77">
        <f>IFERROR(VLOOKUP($A77,Nifty!$A$14:$I$4860,2,FALSE),All_curves!R76)</f>
        <v>0</v>
      </c>
      <c r="S77">
        <f>IFERROR(VLOOKUP($A77,Nifty!$A$14:$I$4860,3,FALSE),All_curves!S76)</f>
        <v>0</v>
      </c>
      <c r="T77">
        <f>IFERROR(VLOOKUP($A77,Nifty!$A$14:$I$4860,4,FALSE),All_curves!T76)</f>
        <v>0</v>
      </c>
      <c r="U77">
        <f>IFERROR(VLOOKUP($A77,Nifty!$A$14:$I$4860,5,FALSE),All_curves!U76)</f>
        <v>0</v>
      </c>
      <c r="V77">
        <f>IFERROR(VLOOKUP($A77,Nifty!$A$14:$I$4860,6,FALSE),All_curves!V76)</f>
        <v>0</v>
      </c>
      <c r="W77">
        <f>IFERROR(VLOOKUP($A77,Nifty!$A$14:$I$4860,7,FALSE),All_curves!W76)</f>
        <v>0</v>
      </c>
      <c r="X77">
        <f>IFERROR(VLOOKUP($A77,Nifty!$A$14:$I$4860,8,FALSE),All_curves!X76)</f>
        <v>0</v>
      </c>
      <c r="Y77">
        <f>IFERROR(VLOOKUP($A77,Nifty!$A$14:$I$4860,9,FALSE),All_curves!Y76)</f>
        <v>0</v>
      </c>
      <c r="AA77" s="5">
        <f t="shared" si="47"/>
        <v>0</v>
      </c>
      <c r="AB77" s="5">
        <f t="shared" si="23"/>
        <v>0</v>
      </c>
      <c r="AC77" s="5">
        <f t="shared" si="24"/>
        <v>0</v>
      </c>
      <c r="AD77" s="5">
        <f t="shared" si="25"/>
        <v>0</v>
      </c>
      <c r="AE77" s="5">
        <f t="shared" si="26"/>
        <v>0</v>
      </c>
      <c r="AF77" s="5">
        <f t="shared" si="27"/>
        <v>0</v>
      </c>
      <c r="AG77" s="5">
        <f t="shared" si="28"/>
        <v>0</v>
      </c>
      <c r="AH77" s="5">
        <f t="shared" si="29"/>
        <v>0</v>
      </c>
      <c r="AI77" s="5">
        <f t="shared" si="30"/>
        <v>6.9577373921916319E-3</v>
      </c>
      <c r="AJ77" s="5">
        <f t="shared" si="31"/>
        <v>5.4046178822311219E-3</v>
      </c>
      <c r="AK77" s="5">
        <f t="shared" si="32"/>
        <v>5.3652376588422257E-3</v>
      </c>
      <c r="AL77" s="5">
        <f t="shared" si="33"/>
        <v>4.4083525335816276E-3</v>
      </c>
      <c r="AM77" s="5">
        <f t="shared" si="34"/>
        <v>-2.7019241040071584E-3</v>
      </c>
      <c r="AN77" s="5">
        <f t="shared" si="35"/>
        <v>0</v>
      </c>
      <c r="AO77" s="5">
        <f t="shared" si="36"/>
        <v>0</v>
      </c>
      <c r="AP77" s="5">
        <f t="shared" si="37"/>
        <v>0</v>
      </c>
      <c r="AQ77" s="5">
        <f t="shared" si="38"/>
        <v>0</v>
      </c>
      <c r="AR77" s="5">
        <f t="shared" si="39"/>
        <v>0</v>
      </c>
      <c r="AS77" s="5">
        <f t="shared" si="40"/>
        <v>0</v>
      </c>
      <c r="AT77" s="5">
        <f t="shared" si="41"/>
        <v>0</v>
      </c>
      <c r="AU77" s="5">
        <f t="shared" si="42"/>
        <v>0</v>
      </c>
      <c r="AV77" s="5">
        <f t="shared" si="43"/>
        <v>0</v>
      </c>
      <c r="AW77" s="5">
        <f t="shared" si="44"/>
        <v>0</v>
      </c>
      <c r="AX77" s="5">
        <f t="shared" si="45"/>
        <v>0</v>
      </c>
      <c r="AZ77" s="7">
        <f t="shared" si="48"/>
        <v>99.7906569804951</v>
      </c>
      <c r="BA77" s="4">
        <f t="shared" si="46"/>
        <v>8.0975089011831047E-4</v>
      </c>
      <c r="BB77" s="5">
        <f>AZ77/MAX($AZ$16:AZ77)-1</f>
        <v>-2.6393909001553029E-3</v>
      </c>
      <c r="BH77" s="3"/>
    </row>
    <row r="78" spans="1:60" x14ac:dyDescent="0.25">
      <c r="A78" s="3">
        <v>42613</v>
      </c>
      <c r="B78">
        <f>IFERROR(VLOOKUP($A78,Finnifty!$A$14:$I$486,B$15+1,FALSE),All_curves!B77)</f>
        <v>0</v>
      </c>
      <c r="C78">
        <f>IFERROR(VLOOKUP($A78,Finnifty!$A$14:$I$486,C$15+1,FALSE),All_curves!C77)</f>
        <v>0</v>
      </c>
      <c r="D78">
        <f>IFERROR(VLOOKUP($A78,Finnifty!$A$14:$I$486,D$15+1,FALSE),All_curves!D77)</f>
        <v>0</v>
      </c>
      <c r="E78">
        <f>IFERROR(VLOOKUP($A78,Finnifty!$A$14:$I$486,E$15+1,FALSE),All_curves!E77)</f>
        <v>0</v>
      </c>
      <c r="F78">
        <f>IFERROR(VLOOKUP($A78,Finnifty!$A$14:$I$486,F$15+1,FALSE),All_curves!F77)</f>
        <v>0</v>
      </c>
      <c r="G78">
        <f>IFERROR(VLOOKUP($A78,Finnifty!$A$14:$I$486,G$15+1,FALSE),All_curves!G77)</f>
        <v>0</v>
      </c>
      <c r="H78">
        <f>IFERROR(VLOOKUP($A78,Finnifty!$A$14:$I$486,H$15+1,FALSE),All_curves!H77)</f>
        <v>0</v>
      </c>
      <c r="I78">
        <f>IFERROR(VLOOKUP($A78,Finnifty!$A$14:$I$486,I$15+1,FALSE),All_curves!I77)</f>
        <v>0</v>
      </c>
      <c r="J78">
        <f>IFERROR(VLOOKUP($A78,Banknifty!$A$14:$I$4860,2,FALSE),All_curves!J77)</f>
        <v>10227180</v>
      </c>
      <c r="K78">
        <f>IFERROR(VLOOKUP($A78,Banknifty!$A$14:$I$4860,3,FALSE),All_curves!K77)</f>
        <v>10643065</v>
      </c>
      <c r="L78">
        <f>IFERROR(VLOOKUP($A78,Banknifty!$A$14:$I$4860,4,FALSE),All_curves!L77)</f>
        <v>10613678</v>
      </c>
      <c r="M78">
        <f>IFERROR(VLOOKUP($A78,Banknifty!$A$14:$I$4860,5,FALSE),All_curves!M77)</f>
        <v>10526151</v>
      </c>
      <c r="N78">
        <f>IFERROR(VLOOKUP($A78,Banknifty!$A$14:$I$4860,6,FALSE),All_curves!N77)</f>
        <v>9307479</v>
      </c>
      <c r="O78">
        <f>IFERROR(VLOOKUP($A78,Banknifty!$A$14:$I$4860,7,FALSE),All_curves!O77)</f>
        <v>9703030</v>
      </c>
      <c r="P78">
        <f>IFERROR(VLOOKUP($A78,Banknifty!$A$14:$I$4860,8,FALSE),All_curves!P77)</f>
        <v>9703030</v>
      </c>
      <c r="Q78">
        <f>IFERROR(VLOOKUP($A78,Banknifty!$A$14:$I$4860,9,FALSE),All_curves!Q77)</f>
        <v>9987572</v>
      </c>
      <c r="R78">
        <f>IFERROR(VLOOKUP($A78,Nifty!$A$14:$I$4860,2,FALSE),All_curves!R77)</f>
        <v>0</v>
      </c>
      <c r="S78">
        <f>IFERROR(VLOOKUP($A78,Nifty!$A$14:$I$4860,3,FALSE),All_curves!S77)</f>
        <v>0</v>
      </c>
      <c r="T78">
        <f>IFERROR(VLOOKUP($A78,Nifty!$A$14:$I$4860,4,FALSE),All_curves!T77)</f>
        <v>0</v>
      </c>
      <c r="U78">
        <f>IFERROR(VLOOKUP($A78,Nifty!$A$14:$I$4860,5,FALSE),All_curves!U77)</f>
        <v>0</v>
      </c>
      <c r="V78">
        <f>IFERROR(VLOOKUP($A78,Nifty!$A$14:$I$4860,6,FALSE),All_curves!V77)</f>
        <v>0</v>
      </c>
      <c r="W78">
        <f>IFERROR(VLOOKUP($A78,Nifty!$A$14:$I$4860,7,FALSE),All_curves!W77)</f>
        <v>0</v>
      </c>
      <c r="X78">
        <f>IFERROR(VLOOKUP($A78,Nifty!$A$14:$I$4860,8,FALSE),All_curves!X77)</f>
        <v>0</v>
      </c>
      <c r="Y78">
        <f>IFERROR(VLOOKUP($A78,Nifty!$A$14:$I$4860,9,FALSE),All_curves!Y77)</f>
        <v>0</v>
      </c>
      <c r="AA78" s="5">
        <f t="shared" si="47"/>
        <v>0</v>
      </c>
      <c r="AB78" s="5">
        <f t="shared" si="23"/>
        <v>0</v>
      </c>
      <c r="AC78" s="5">
        <f t="shared" si="24"/>
        <v>0</v>
      </c>
      <c r="AD78" s="5">
        <f t="shared" si="25"/>
        <v>0</v>
      </c>
      <c r="AE78" s="5">
        <f t="shared" si="26"/>
        <v>0</v>
      </c>
      <c r="AF78" s="5">
        <f t="shared" si="27"/>
        <v>0</v>
      </c>
      <c r="AG78" s="5">
        <f t="shared" si="28"/>
        <v>0</v>
      </c>
      <c r="AH78" s="5">
        <f t="shared" si="29"/>
        <v>0</v>
      </c>
      <c r="AI78" s="5">
        <f t="shared" si="30"/>
        <v>1.4636018260150596E-2</v>
      </c>
      <c r="AJ78" s="5">
        <f t="shared" si="31"/>
        <v>1.6659045511716153E-2</v>
      </c>
      <c r="AK78" s="5">
        <f t="shared" si="32"/>
        <v>1.5727214898473507E-2</v>
      </c>
      <c r="AL78" s="5">
        <f t="shared" si="33"/>
        <v>1.3520863777759518E-2</v>
      </c>
      <c r="AM78" s="5">
        <f t="shared" si="34"/>
        <v>6.9576794449695001E-3</v>
      </c>
      <c r="AN78" s="5">
        <f t="shared" si="35"/>
        <v>5.4045899069627978E-3</v>
      </c>
      <c r="AO78" s="5">
        <f t="shared" si="36"/>
        <v>5.4045899069627978E-3</v>
      </c>
      <c r="AP78" s="5">
        <f t="shared" si="37"/>
        <v>4.408302431972988E-3</v>
      </c>
      <c r="AQ78" s="5">
        <f t="shared" si="38"/>
        <v>0</v>
      </c>
      <c r="AR78" s="5">
        <f t="shared" si="39"/>
        <v>0</v>
      </c>
      <c r="AS78" s="5">
        <f t="shared" si="40"/>
        <v>0</v>
      </c>
      <c r="AT78" s="5">
        <f t="shared" si="41"/>
        <v>0</v>
      </c>
      <c r="AU78" s="5">
        <f t="shared" si="42"/>
        <v>0</v>
      </c>
      <c r="AV78" s="5">
        <f t="shared" si="43"/>
        <v>0</v>
      </c>
      <c r="AW78" s="5">
        <f t="shared" si="44"/>
        <v>0</v>
      </c>
      <c r="AX78" s="5">
        <f t="shared" si="45"/>
        <v>0</v>
      </c>
      <c r="AZ78" s="7">
        <f t="shared" si="48"/>
        <v>100.13459506025927</v>
      </c>
      <c r="BA78" s="4">
        <f t="shared" si="46"/>
        <v>3.4465960057903275E-3</v>
      </c>
      <c r="BB78" s="5">
        <f>AZ78/MAX($AZ$16:AZ78)-1</f>
        <v>0</v>
      </c>
      <c r="BH78" s="3"/>
    </row>
    <row r="79" spans="1:60" x14ac:dyDescent="0.25">
      <c r="A79" s="3">
        <v>42614</v>
      </c>
      <c r="B79">
        <f>IFERROR(VLOOKUP($A79,Finnifty!$A$14:$I$486,B$15+1,FALSE),All_curves!B78)</f>
        <v>0</v>
      </c>
      <c r="C79">
        <f>IFERROR(VLOOKUP($A79,Finnifty!$A$14:$I$486,C$15+1,FALSE),All_curves!C78)</f>
        <v>0</v>
      </c>
      <c r="D79">
        <f>IFERROR(VLOOKUP($A79,Finnifty!$A$14:$I$486,D$15+1,FALSE),All_curves!D78)</f>
        <v>0</v>
      </c>
      <c r="E79">
        <f>IFERROR(VLOOKUP($A79,Finnifty!$A$14:$I$486,E$15+1,FALSE),All_curves!E78)</f>
        <v>0</v>
      </c>
      <c r="F79">
        <f>IFERROR(VLOOKUP($A79,Finnifty!$A$14:$I$486,F$15+1,FALSE),All_curves!F78)</f>
        <v>0</v>
      </c>
      <c r="G79">
        <f>IFERROR(VLOOKUP($A79,Finnifty!$A$14:$I$486,G$15+1,FALSE),All_curves!G78)</f>
        <v>0</v>
      </c>
      <c r="H79">
        <f>IFERROR(VLOOKUP($A79,Finnifty!$A$14:$I$486,H$15+1,FALSE),All_curves!H78)</f>
        <v>0</v>
      </c>
      <c r="I79">
        <f>IFERROR(VLOOKUP($A79,Finnifty!$A$14:$I$486,I$15+1,FALSE),All_curves!I78)</f>
        <v>0</v>
      </c>
      <c r="J79">
        <f>IFERROR(VLOOKUP($A79,Banknifty!$A$14:$I$4860,2,FALSE),All_curves!J78)</f>
        <v>10165603</v>
      </c>
      <c r="K79">
        <f>IFERROR(VLOOKUP($A79,Banknifty!$A$14:$I$4860,3,FALSE),All_curves!K78)</f>
        <v>10565207</v>
      </c>
      <c r="L79">
        <f>IFERROR(VLOOKUP($A79,Banknifty!$A$14:$I$4860,4,FALSE),All_curves!L78)</f>
        <v>10527070</v>
      </c>
      <c r="M79">
        <f>IFERROR(VLOOKUP($A79,Banknifty!$A$14:$I$4860,5,FALSE),All_curves!M78)</f>
        <v>10500180</v>
      </c>
      <c r="N79">
        <f>IFERROR(VLOOKUP($A79,Banknifty!$A$14:$I$4860,6,FALSE),All_curves!N78)</f>
        <v>9443703</v>
      </c>
      <c r="O79">
        <f>IFERROR(VLOOKUP($A79,Banknifty!$A$14:$I$4860,7,FALSE),All_curves!O78)</f>
        <v>9864674</v>
      </c>
      <c r="P79">
        <f>IFERROR(VLOOKUP($A79,Banknifty!$A$14:$I$4860,8,FALSE),All_curves!P78)</f>
        <v>9864674</v>
      </c>
      <c r="Q79">
        <f>IFERROR(VLOOKUP($A79,Banknifty!$A$14:$I$4860,9,FALSE),All_curves!Q78)</f>
        <v>10122613</v>
      </c>
      <c r="R79">
        <f>IFERROR(VLOOKUP($A79,Nifty!$A$14:$I$4860,2,FALSE),All_curves!R78)</f>
        <v>0</v>
      </c>
      <c r="S79">
        <f>IFERROR(VLOOKUP($A79,Nifty!$A$14:$I$4860,3,FALSE),All_curves!S78)</f>
        <v>0</v>
      </c>
      <c r="T79">
        <f>IFERROR(VLOOKUP($A79,Nifty!$A$14:$I$4860,4,FALSE),All_curves!T78)</f>
        <v>0</v>
      </c>
      <c r="U79">
        <f>IFERROR(VLOOKUP($A79,Nifty!$A$14:$I$4860,5,FALSE),All_curves!U78)</f>
        <v>0</v>
      </c>
      <c r="V79">
        <f>IFERROR(VLOOKUP($A79,Nifty!$A$14:$I$4860,6,FALSE),All_curves!V78)</f>
        <v>0</v>
      </c>
      <c r="W79">
        <f>IFERROR(VLOOKUP($A79,Nifty!$A$14:$I$4860,7,FALSE),All_curves!W78)</f>
        <v>0</v>
      </c>
      <c r="X79">
        <f>IFERROR(VLOOKUP($A79,Nifty!$A$14:$I$4860,8,FALSE),All_curves!X78)</f>
        <v>0</v>
      </c>
      <c r="Y79">
        <f>IFERROR(VLOOKUP($A79,Nifty!$A$14:$I$4860,9,FALSE),All_curves!Y78)</f>
        <v>0</v>
      </c>
      <c r="AA79" s="5">
        <f t="shared" si="47"/>
        <v>0</v>
      </c>
      <c r="AB79" s="5">
        <f t="shared" si="23"/>
        <v>0</v>
      </c>
      <c r="AC79" s="5">
        <f t="shared" si="24"/>
        <v>0</v>
      </c>
      <c r="AD79" s="5">
        <f t="shared" si="25"/>
        <v>0</v>
      </c>
      <c r="AE79" s="5">
        <f t="shared" si="26"/>
        <v>0</v>
      </c>
      <c r="AF79" s="5">
        <f t="shared" si="27"/>
        <v>0</v>
      </c>
      <c r="AG79" s="5">
        <f t="shared" si="28"/>
        <v>0</v>
      </c>
      <c r="AH79" s="5">
        <f t="shared" si="29"/>
        <v>0</v>
      </c>
      <c r="AI79" s="5">
        <f t="shared" si="30"/>
        <v>-6.0209168118680045E-3</v>
      </c>
      <c r="AJ79" s="5">
        <f t="shared" si="31"/>
        <v>-7.3153739077981284E-3</v>
      </c>
      <c r="AK79" s="5">
        <f t="shared" si="32"/>
        <v>-8.160036511377089E-3</v>
      </c>
      <c r="AL79" s="5">
        <f t="shared" si="33"/>
        <v>-2.4672836253251118E-3</v>
      </c>
      <c r="AM79" s="5">
        <f t="shared" si="34"/>
        <v>1.4635971781402857E-2</v>
      </c>
      <c r="AN79" s="5">
        <f t="shared" si="35"/>
        <v>1.6659126066805863E-2</v>
      </c>
      <c r="AO79" s="5">
        <f t="shared" si="36"/>
        <v>1.6659126066805863E-2</v>
      </c>
      <c r="AP79" s="5">
        <f t="shared" si="37"/>
        <v>1.3520903779216775E-2</v>
      </c>
      <c r="AQ79" s="5">
        <f t="shared" si="38"/>
        <v>0</v>
      </c>
      <c r="AR79" s="5">
        <f t="shared" si="39"/>
        <v>0</v>
      </c>
      <c r="AS79" s="5">
        <f t="shared" si="40"/>
        <v>0</v>
      </c>
      <c r="AT79" s="5">
        <f t="shared" si="41"/>
        <v>0</v>
      </c>
      <c r="AU79" s="5">
        <f t="shared" si="42"/>
        <v>0</v>
      </c>
      <c r="AV79" s="5">
        <f t="shared" si="43"/>
        <v>0</v>
      </c>
      <c r="AW79" s="5">
        <f t="shared" si="44"/>
        <v>0</v>
      </c>
      <c r="AX79" s="5">
        <f t="shared" si="45"/>
        <v>0</v>
      </c>
      <c r="AZ79" s="7">
        <f t="shared" si="48"/>
        <v>100.29110341645327</v>
      </c>
      <c r="BA79" s="4">
        <f t="shared" si="46"/>
        <v>1.5629798682442928E-3</v>
      </c>
      <c r="BB79" s="5">
        <f>AZ79/MAX($AZ$16:AZ79)-1</f>
        <v>0</v>
      </c>
      <c r="BH79" s="3"/>
    </row>
    <row r="80" spans="1:60" x14ac:dyDescent="0.25">
      <c r="A80" s="3">
        <v>42615</v>
      </c>
      <c r="B80">
        <f>IFERROR(VLOOKUP($A80,Finnifty!$A$14:$I$486,B$15+1,FALSE),All_curves!B79)</f>
        <v>0</v>
      </c>
      <c r="C80">
        <f>IFERROR(VLOOKUP($A80,Finnifty!$A$14:$I$486,C$15+1,FALSE),All_curves!C79)</f>
        <v>0</v>
      </c>
      <c r="D80">
        <f>IFERROR(VLOOKUP($A80,Finnifty!$A$14:$I$486,D$15+1,FALSE),All_curves!D79)</f>
        <v>0</v>
      </c>
      <c r="E80">
        <f>IFERROR(VLOOKUP($A80,Finnifty!$A$14:$I$486,E$15+1,FALSE),All_curves!E79)</f>
        <v>0</v>
      </c>
      <c r="F80">
        <f>IFERROR(VLOOKUP($A80,Finnifty!$A$14:$I$486,F$15+1,FALSE),All_curves!F79)</f>
        <v>0</v>
      </c>
      <c r="G80">
        <f>IFERROR(VLOOKUP($A80,Finnifty!$A$14:$I$486,G$15+1,FALSE),All_curves!G79)</f>
        <v>0</v>
      </c>
      <c r="H80">
        <f>IFERROR(VLOOKUP($A80,Finnifty!$A$14:$I$486,H$15+1,FALSE),All_curves!H79)</f>
        <v>0</v>
      </c>
      <c r="I80">
        <f>IFERROR(VLOOKUP($A80,Finnifty!$A$14:$I$486,I$15+1,FALSE),All_curves!I79)</f>
        <v>0</v>
      </c>
      <c r="J80">
        <f>IFERROR(VLOOKUP($A80,Banknifty!$A$14:$I$4860,2,FALSE),All_curves!J79)</f>
        <v>10180988</v>
      </c>
      <c r="K80">
        <f>IFERROR(VLOOKUP($A80,Banknifty!$A$14:$I$4860,3,FALSE),All_curves!K79)</f>
        <v>10565207</v>
      </c>
      <c r="L80">
        <f>IFERROR(VLOOKUP($A80,Banknifty!$A$14:$I$4860,4,FALSE),All_curves!L79)</f>
        <v>10530286</v>
      </c>
      <c r="M80">
        <f>IFERROR(VLOOKUP($A80,Banknifty!$A$14:$I$4860,5,FALSE),All_curves!M79)</f>
        <v>10500180</v>
      </c>
      <c r="N80">
        <f>IFERROR(VLOOKUP($A80,Banknifty!$A$14:$I$4860,6,FALSE),All_curves!N79)</f>
        <v>9427223</v>
      </c>
      <c r="O80">
        <f>IFERROR(VLOOKUP($A80,Banknifty!$A$14:$I$4860,7,FALSE),All_curves!O79)</f>
        <v>9872930</v>
      </c>
      <c r="P80">
        <f>IFERROR(VLOOKUP($A80,Banknifty!$A$14:$I$4860,8,FALSE),All_curves!P79)</f>
        <v>9872930</v>
      </c>
      <c r="Q80">
        <f>IFERROR(VLOOKUP($A80,Banknifty!$A$14:$I$4860,9,FALSE),All_curves!Q79)</f>
        <v>10134829</v>
      </c>
      <c r="R80">
        <f>IFERROR(VLOOKUP($A80,Nifty!$A$14:$I$4860,2,FALSE),All_curves!R79)</f>
        <v>0</v>
      </c>
      <c r="S80">
        <f>IFERROR(VLOOKUP($A80,Nifty!$A$14:$I$4860,3,FALSE),All_curves!S79)</f>
        <v>0</v>
      </c>
      <c r="T80">
        <f>IFERROR(VLOOKUP($A80,Nifty!$A$14:$I$4860,4,FALSE),All_curves!T79)</f>
        <v>0</v>
      </c>
      <c r="U80">
        <f>IFERROR(VLOOKUP($A80,Nifty!$A$14:$I$4860,5,FALSE),All_curves!U79)</f>
        <v>0</v>
      </c>
      <c r="V80">
        <f>IFERROR(VLOOKUP($A80,Nifty!$A$14:$I$4860,6,FALSE),All_curves!V79)</f>
        <v>0</v>
      </c>
      <c r="W80">
        <f>IFERROR(VLOOKUP($A80,Nifty!$A$14:$I$4860,7,FALSE),All_curves!W79)</f>
        <v>0</v>
      </c>
      <c r="X80">
        <f>IFERROR(VLOOKUP($A80,Nifty!$A$14:$I$4860,8,FALSE),All_curves!X79)</f>
        <v>0</v>
      </c>
      <c r="Y80">
        <f>IFERROR(VLOOKUP($A80,Nifty!$A$14:$I$4860,9,FALSE),All_curves!Y79)</f>
        <v>0</v>
      </c>
      <c r="AA80" s="5">
        <f t="shared" si="47"/>
        <v>0</v>
      </c>
      <c r="AB80" s="5">
        <f t="shared" si="23"/>
        <v>0</v>
      </c>
      <c r="AC80" s="5">
        <f t="shared" si="24"/>
        <v>0</v>
      </c>
      <c r="AD80" s="5">
        <f t="shared" si="25"/>
        <v>0</v>
      </c>
      <c r="AE80" s="5">
        <f t="shared" si="26"/>
        <v>0</v>
      </c>
      <c r="AF80" s="5">
        <f t="shared" si="27"/>
        <v>0</v>
      </c>
      <c r="AG80" s="5">
        <f t="shared" si="28"/>
        <v>0</v>
      </c>
      <c r="AH80" s="5">
        <f t="shared" si="29"/>
        <v>0</v>
      </c>
      <c r="AI80" s="5">
        <f t="shared" si="30"/>
        <v>1.5134370287723797E-3</v>
      </c>
      <c r="AJ80" s="5">
        <f t="shared" si="31"/>
        <v>0</v>
      </c>
      <c r="AK80" s="5">
        <f t="shared" si="32"/>
        <v>3.0549811106039826E-4</v>
      </c>
      <c r="AL80" s="5">
        <f t="shared" si="33"/>
        <v>0</v>
      </c>
      <c r="AM80" s="5">
        <f t="shared" si="34"/>
        <v>-1.7450781753725053E-3</v>
      </c>
      <c r="AN80" s="5">
        <f t="shared" si="35"/>
        <v>8.3692578183525157E-4</v>
      </c>
      <c r="AO80" s="5">
        <f t="shared" si="36"/>
        <v>8.3692578183525157E-4</v>
      </c>
      <c r="AP80" s="5">
        <f t="shared" si="37"/>
        <v>1.2068030260565799E-3</v>
      </c>
      <c r="AQ80" s="5">
        <f t="shared" si="38"/>
        <v>0</v>
      </c>
      <c r="AR80" s="5">
        <f t="shared" si="39"/>
        <v>0</v>
      </c>
      <c r="AS80" s="5">
        <f t="shared" si="40"/>
        <v>0</v>
      </c>
      <c r="AT80" s="5">
        <f t="shared" si="41"/>
        <v>0</v>
      </c>
      <c r="AU80" s="5">
        <f t="shared" si="42"/>
        <v>0</v>
      </c>
      <c r="AV80" s="5">
        <f t="shared" si="43"/>
        <v>0</v>
      </c>
      <c r="AW80" s="5">
        <f t="shared" si="44"/>
        <v>0</v>
      </c>
      <c r="AX80" s="5">
        <f t="shared" si="45"/>
        <v>0</v>
      </c>
      <c r="AZ80" s="7">
        <f t="shared" si="48"/>
        <v>100.30344971744603</v>
      </c>
      <c r="BA80" s="4">
        <f t="shared" si="46"/>
        <v>1.2310464809113983E-4</v>
      </c>
      <c r="BB80" s="5">
        <f>AZ80/MAX($AZ$16:AZ80)-1</f>
        <v>0</v>
      </c>
      <c r="BH80" s="3"/>
    </row>
    <row r="81" spans="1:60" x14ac:dyDescent="0.25">
      <c r="A81" s="3">
        <v>42619</v>
      </c>
      <c r="B81">
        <f>IFERROR(VLOOKUP($A81,Finnifty!$A$14:$I$486,B$15+1,FALSE),All_curves!B80)</f>
        <v>0</v>
      </c>
      <c r="C81">
        <f>IFERROR(VLOOKUP($A81,Finnifty!$A$14:$I$486,C$15+1,FALSE),All_curves!C80)</f>
        <v>0</v>
      </c>
      <c r="D81">
        <f>IFERROR(VLOOKUP($A81,Finnifty!$A$14:$I$486,D$15+1,FALSE),All_curves!D80)</f>
        <v>0</v>
      </c>
      <c r="E81">
        <f>IFERROR(VLOOKUP($A81,Finnifty!$A$14:$I$486,E$15+1,FALSE),All_curves!E80)</f>
        <v>0</v>
      </c>
      <c r="F81">
        <f>IFERROR(VLOOKUP($A81,Finnifty!$A$14:$I$486,F$15+1,FALSE),All_curves!F80)</f>
        <v>0</v>
      </c>
      <c r="G81">
        <f>IFERROR(VLOOKUP($A81,Finnifty!$A$14:$I$486,G$15+1,FALSE),All_curves!G80)</f>
        <v>0</v>
      </c>
      <c r="H81">
        <f>IFERROR(VLOOKUP($A81,Finnifty!$A$14:$I$486,H$15+1,FALSE),All_curves!H80)</f>
        <v>0</v>
      </c>
      <c r="I81">
        <f>IFERROR(VLOOKUP($A81,Finnifty!$A$14:$I$486,I$15+1,FALSE),All_curves!I80)</f>
        <v>0</v>
      </c>
      <c r="J81">
        <f>IFERROR(VLOOKUP($A81,Banknifty!$A$14:$I$4860,2,FALSE),All_curves!J80)</f>
        <v>10445800</v>
      </c>
      <c r="K81">
        <f>IFERROR(VLOOKUP($A81,Banknifty!$A$14:$I$4860,3,FALSE),All_curves!K80)</f>
        <v>10686086</v>
      </c>
      <c r="L81">
        <f>IFERROR(VLOOKUP($A81,Banknifty!$A$14:$I$4860,4,FALSE),All_curves!L80)</f>
        <v>10686541</v>
      </c>
      <c r="M81">
        <f>IFERROR(VLOOKUP($A81,Banknifty!$A$14:$I$4860,5,FALSE),All_curves!M80)</f>
        <v>10592432</v>
      </c>
      <c r="N81">
        <f>IFERROR(VLOOKUP($A81,Banknifty!$A$14:$I$4860,6,FALSE),All_curves!N80)</f>
        <v>9461614</v>
      </c>
      <c r="O81">
        <f>IFERROR(VLOOKUP($A81,Banknifty!$A$14:$I$4860,7,FALSE),All_curves!O80)</f>
        <v>9885914</v>
      </c>
      <c r="P81">
        <f>IFERROR(VLOOKUP($A81,Banknifty!$A$14:$I$4860,8,FALSE),All_curves!P80)</f>
        <v>9885914</v>
      </c>
      <c r="Q81">
        <f>IFERROR(VLOOKUP($A81,Banknifty!$A$14:$I$4860,9,FALSE),All_curves!Q80)</f>
        <v>10146313</v>
      </c>
      <c r="R81">
        <f>IFERROR(VLOOKUP($A81,Nifty!$A$14:$I$4860,2,FALSE),All_curves!R80)</f>
        <v>0</v>
      </c>
      <c r="S81">
        <f>IFERROR(VLOOKUP($A81,Nifty!$A$14:$I$4860,3,FALSE),All_curves!S80)</f>
        <v>0</v>
      </c>
      <c r="T81">
        <f>IFERROR(VLOOKUP($A81,Nifty!$A$14:$I$4860,4,FALSE),All_curves!T80)</f>
        <v>0</v>
      </c>
      <c r="U81">
        <f>IFERROR(VLOOKUP($A81,Nifty!$A$14:$I$4860,5,FALSE),All_curves!U80)</f>
        <v>0</v>
      </c>
      <c r="V81">
        <f>IFERROR(VLOOKUP($A81,Nifty!$A$14:$I$4860,6,FALSE),All_curves!V80)</f>
        <v>0</v>
      </c>
      <c r="W81">
        <f>IFERROR(VLOOKUP($A81,Nifty!$A$14:$I$4860,7,FALSE),All_curves!W80)</f>
        <v>0</v>
      </c>
      <c r="X81">
        <f>IFERROR(VLOOKUP($A81,Nifty!$A$14:$I$4860,8,FALSE),All_curves!X80)</f>
        <v>0</v>
      </c>
      <c r="Y81">
        <f>IFERROR(VLOOKUP($A81,Nifty!$A$14:$I$4860,9,FALSE),All_curves!Y80)</f>
        <v>0</v>
      </c>
      <c r="AA81" s="5">
        <f t="shared" si="47"/>
        <v>0</v>
      </c>
      <c r="AB81" s="5">
        <f t="shared" ref="AB81:AB144" si="49">IFERROR(C81/C80-1,0)</f>
        <v>0</v>
      </c>
      <c r="AC81" s="5">
        <f t="shared" ref="AC81:AC144" si="50">IFERROR(D81/D80-1,0)</f>
        <v>0</v>
      </c>
      <c r="AD81" s="5">
        <f t="shared" ref="AD81:AD144" si="51">IFERROR(E81/E80-1,0)</f>
        <v>0</v>
      </c>
      <c r="AE81" s="5">
        <f t="shared" ref="AE81:AE144" si="52">IFERROR(F81/F80-1,0)</f>
        <v>0</v>
      </c>
      <c r="AF81" s="5">
        <f t="shared" ref="AF81:AF144" si="53">IFERROR(G81/G80-1,0)</f>
        <v>0</v>
      </c>
      <c r="AG81" s="5">
        <f t="shared" ref="AG81:AG144" si="54">IFERROR(H81/H80-1,0)</f>
        <v>0</v>
      </c>
      <c r="AH81" s="5">
        <f t="shared" ref="AH81:AH144" si="55">IFERROR(I81/I80-1,0)</f>
        <v>0</v>
      </c>
      <c r="AI81" s="5">
        <f t="shared" ref="AI81:AI144" si="56">IFERROR(J81/J80-1,0)</f>
        <v>2.6010442208555862E-2</v>
      </c>
      <c r="AJ81" s="5">
        <f t="shared" ref="AJ81:AJ144" si="57">IFERROR(K81/K80-1,0)</f>
        <v>1.1441233475122603E-2</v>
      </c>
      <c r="AK81" s="5">
        <f t="shared" ref="AK81:AK144" si="58">IFERROR(L81/L80-1,0)</f>
        <v>1.4838628314558511E-2</v>
      </c>
      <c r="AL81" s="5">
        <f t="shared" ref="AL81:AL144" si="59">IFERROR(M81/M80-1,0)</f>
        <v>8.7857541489764213E-3</v>
      </c>
      <c r="AM81" s="5">
        <f t="shared" ref="AM81:AM144" si="60">IFERROR(N81/N80-1,0)</f>
        <v>3.6480520297441643E-3</v>
      </c>
      <c r="AN81" s="5">
        <f t="shared" ref="AN81:AN144" si="61">IFERROR(O81/O80-1,0)</f>
        <v>1.3151111169631413E-3</v>
      </c>
      <c r="AO81" s="5">
        <f t="shared" ref="AO81:AO144" si="62">IFERROR(P81/P80-1,0)</f>
        <v>1.3151111169631413E-3</v>
      </c>
      <c r="AP81" s="5">
        <f t="shared" ref="AP81:AP144" si="63">IFERROR(Q81/Q80-1,0)</f>
        <v>1.1331222263346596E-3</v>
      </c>
      <c r="AQ81" s="5">
        <f t="shared" ref="AQ81:AQ144" si="64">IFERROR(R81/R80-1,0)</f>
        <v>0</v>
      </c>
      <c r="AR81" s="5">
        <f t="shared" ref="AR81:AR144" si="65">IFERROR(S81/S80-1,0)</f>
        <v>0</v>
      </c>
      <c r="AS81" s="5">
        <f t="shared" ref="AS81:AS144" si="66">IFERROR(T81/T80-1,0)</f>
        <v>0</v>
      </c>
      <c r="AT81" s="5">
        <f t="shared" ref="AT81:AT144" si="67">IFERROR(U81/U80-1,0)</f>
        <v>0</v>
      </c>
      <c r="AU81" s="5">
        <f t="shared" ref="AU81:AU144" si="68">IFERROR(V81/V80-1,0)</f>
        <v>0</v>
      </c>
      <c r="AV81" s="5">
        <f t="shared" ref="AV81:AV144" si="69">IFERROR(W81/W80-1,0)</f>
        <v>0</v>
      </c>
      <c r="AW81" s="5">
        <f t="shared" ref="AW81:AW144" si="70">IFERROR(X81/X80-1,0)</f>
        <v>0</v>
      </c>
      <c r="AX81" s="5">
        <f t="shared" ref="AX81:AX144" si="71">IFERROR(Y81/Y80-1,0)</f>
        <v>0</v>
      </c>
      <c r="AZ81" s="7">
        <f t="shared" si="48"/>
        <v>100.58968004921603</v>
      </c>
      <c r="BA81" s="4">
        <f t="shared" ref="BA81:BA144" si="72">(AA81*$AA$14%)+(AB81*$AB$14%)+(AC81*$AC$14%)+(AD81*$AD$14%)+(AE81*$AE$14%)+(AF81*$AF$14%)+(AG81*$AG$14%)+(AH81*$AH$14%)+(AI81*$AI$14%)+(AJ81*$AJ$14%)+(AK81*$AK$14%)+(AL81*$AL$14%)+(AM81*$AM$14%)+(AN81*$AN$14%)+(AO81*$AO$14%)+(AP81*$AP$14%)+(AQ81*$AQ$14%)+(AR81*$AR$14%)+(AS81*$AS$14%)+(AT81*$AT$14%)+(AU81*$AU$14%)+(AV81*$AV$14%)+(AW81*$AW$14%)+(AX81*$AX$14%)</f>
        <v>2.8536439432174376E-3</v>
      </c>
      <c r="BB81" s="5">
        <f>AZ81/MAX($AZ$16:AZ81)-1</f>
        <v>0</v>
      </c>
      <c r="BH81" s="3"/>
    </row>
    <row r="82" spans="1:60" x14ac:dyDescent="0.25">
      <c r="A82" s="3">
        <v>42620</v>
      </c>
      <c r="B82">
        <f>IFERROR(VLOOKUP($A82,Finnifty!$A$14:$I$486,B$15+1,FALSE),All_curves!B81)</f>
        <v>0</v>
      </c>
      <c r="C82">
        <f>IFERROR(VLOOKUP($A82,Finnifty!$A$14:$I$486,C$15+1,FALSE),All_curves!C81)</f>
        <v>0</v>
      </c>
      <c r="D82">
        <f>IFERROR(VLOOKUP($A82,Finnifty!$A$14:$I$486,D$15+1,FALSE),All_curves!D81)</f>
        <v>0</v>
      </c>
      <c r="E82">
        <f>IFERROR(VLOOKUP($A82,Finnifty!$A$14:$I$486,E$15+1,FALSE),All_curves!E81)</f>
        <v>0</v>
      </c>
      <c r="F82">
        <f>IFERROR(VLOOKUP($A82,Finnifty!$A$14:$I$486,F$15+1,FALSE),All_curves!F81)</f>
        <v>0</v>
      </c>
      <c r="G82">
        <f>IFERROR(VLOOKUP($A82,Finnifty!$A$14:$I$486,G$15+1,FALSE),All_curves!G81)</f>
        <v>0</v>
      </c>
      <c r="H82">
        <f>IFERROR(VLOOKUP($A82,Finnifty!$A$14:$I$486,H$15+1,FALSE),All_curves!H81)</f>
        <v>0</v>
      </c>
      <c r="I82">
        <f>IFERROR(VLOOKUP($A82,Finnifty!$A$14:$I$486,I$15+1,FALSE),All_curves!I81)</f>
        <v>0</v>
      </c>
      <c r="J82">
        <f>IFERROR(VLOOKUP($A82,Banknifty!$A$14:$I$4860,2,FALSE),All_curves!J81)</f>
        <v>10497385</v>
      </c>
      <c r="K82">
        <f>IFERROR(VLOOKUP($A82,Banknifty!$A$14:$I$4860,3,FALSE),All_curves!K81)</f>
        <v>10714575</v>
      </c>
      <c r="L82">
        <f>IFERROR(VLOOKUP($A82,Banknifty!$A$14:$I$4860,4,FALSE),All_curves!L81)</f>
        <v>10612110</v>
      </c>
      <c r="M82">
        <f>IFERROR(VLOOKUP($A82,Banknifty!$A$14:$I$4860,5,FALSE),All_curves!M81)</f>
        <v>10576344</v>
      </c>
      <c r="N82">
        <f>IFERROR(VLOOKUP($A82,Banknifty!$A$14:$I$4860,6,FALSE),All_curves!N81)</f>
        <v>9707714</v>
      </c>
      <c r="O82">
        <f>IFERROR(VLOOKUP($A82,Banknifty!$A$14:$I$4860,7,FALSE),All_curves!O81)</f>
        <v>9999021</v>
      </c>
      <c r="P82">
        <f>IFERROR(VLOOKUP($A82,Banknifty!$A$14:$I$4860,8,FALSE),All_curves!P81)</f>
        <v>9999021</v>
      </c>
      <c r="Q82">
        <f>IFERROR(VLOOKUP($A82,Banknifty!$A$14:$I$4860,9,FALSE),All_curves!Q81)</f>
        <v>10235457</v>
      </c>
      <c r="R82">
        <f>IFERROR(VLOOKUP($A82,Nifty!$A$14:$I$4860,2,FALSE),All_curves!R81)</f>
        <v>0</v>
      </c>
      <c r="S82">
        <f>IFERROR(VLOOKUP($A82,Nifty!$A$14:$I$4860,3,FALSE),All_curves!S81)</f>
        <v>0</v>
      </c>
      <c r="T82">
        <f>IFERROR(VLOOKUP($A82,Nifty!$A$14:$I$4860,4,FALSE),All_curves!T81)</f>
        <v>0</v>
      </c>
      <c r="U82">
        <f>IFERROR(VLOOKUP($A82,Nifty!$A$14:$I$4860,5,FALSE),All_curves!U81)</f>
        <v>0</v>
      </c>
      <c r="V82">
        <f>IFERROR(VLOOKUP($A82,Nifty!$A$14:$I$4860,6,FALSE),All_curves!V81)</f>
        <v>0</v>
      </c>
      <c r="W82">
        <f>IFERROR(VLOOKUP($A82,Nifty!$A$14:$I$4860,7,FALSE),All_curves!W81)</f>
        <v>0</v>
      </c>
      <c r="X82">
        <f>IFERROR(VLOOKUP($A82,Nifty!$A$14:$I$4860,8,FALSE),All_curves!X81)</f>
        <v>0</v>
      </c>
      <c r="Y82">
        <f>IFERROR(VLOOKUP($A82,Nifty!$A$14:$I$4860,9,FALSE),All_curves!Y81)</f>
        <v>0</v>
      </c>
      <c r="AA82" s="5">
        <f t="shared" ref="AA82:AA145" si="73">IFERROR(B82/B81-1,0)</f>
        <v>0</v>
      </c>
      <c r="AB82" s="5">
        <f t="shared" si="49"/>
        <v>0</v>
      </c>
      <c r="AC82" s="5">
        <f t="shared" si="50"/>
        <v>0</v>
      </c>
      <c r="AD82" s="5">
        <f t="shared" si="51"/>
        <v>0</v>
      </c>
      <c r="AE82" s="5">
        <f t="shared" si="52"/>
        <v>0</v>
      </c>
      <c r="AF82" s="5">
        <f t="shared" si="53"/>
        <v>0</v>
      </c>
      <c r="AG82" s="5">
        <f t="shared" si="54"/>
        <v>0</v>
      </c>
      <c r="AH82" s="5">
        <f t="shared" si="55"/>
        <v>0</v>
      </c>
      <c r="AI82" s="5">
        <f t="shared" si="56"/>
        <v>4.9383484271190436E-3</v>
      </c>
      <c r="AJ82" s="5">
        <f t="shared" si="57"/>
        <v>2.665990148310593E-3</v>
      </c>
      <c r="AK82" s="5">
        <f t="shared" si="58"/>
        <v>-6.964929063576375E-3</v>
      </c>
      <c r="AL82" s="5">
        <f t="shared" si="59"/>
        <v>-1.5188202293864306E-3</v>
      </c>
      <c r="AM82" s="5">
        <f t="shared" si="60"/>
        <v>2.60103614457321E-2</v>
      </c>
      <c r="AN82" s="5">
        <f t="shared" si="61"/>
        <v>1.144122839830497E-2</v>
      </c>
      <c r="AO82" s="5">
        <f t="shared" si="62"/>
        <v>1.144122839830497E-2</v>
      </c>
      <c r="AP82" s="5">
        <f t="shared" si="63"/>
        <v>8.7858515699250628E-3</v>
      </c>
      <c r="AQ82" s="5">
        <f t="shared" si="64"/>
        <v>0</v>
      </c>
      <c r="AR82" s="5">
        <f t="shared" si="65"/>
        <v>0</v>
      </c>
      <c r="AS82" s="5">
        <f t="shared" si="66"/>
        <v>0</v>
      </c>
      <c r="AT82" s="5">
        <f t="shared" si="67"/>
        <v>0</v>
      </c>
      <c r="AU82" s="5">
        <f t="shared" si="68"/>
        <v>0</v>
      </c>
      <c r="AV82" s="5">
        <f t="shared" si="69"/>
        <v>0</v>
      </c>
      <c r="AW82" s="5">
        <f t="shared" si="70"/>
        <v>0</v>
      </c>
      <c r="AX82" s="5">
        <f t="shared" si="71"/>
        <v>0</v>
      </c>
      <c r="AZ82" s="7">
        <f t="shared" si="48"/>
        <v>100.82773918668984</v>
      </c>
      <c r="BA82" s="4">
        <f t="shared" si="72"/>
        <v>2.3666357956139139E-3</v>
      </c>
      <c r="BB82" s="5">
        <f>AZ82/MAX($AZ$16:AZ82)-1</f>
        <v>0</v>
      </c>
      <c r="BH82" s="3"/>
    </row>
    <row r="83" spans="1:60" x14ac:dyDescent="0.25">
      <c r="A83" s="3">
        <v>42621</v>
      </c>
      <c r="B83">
        <f>IFERROR(VLOOKUP($A83,Finnifty!$A$14:$I$486,B$15+1,FALSE),All_curves!B82)</f>
        <v>0</v>
      </c>
      <c r="C83">
        <f>IFERROR(VLOOKUP($A83,Finnifty!$A$14:$I$486,C$15+1,FALSE),All_curves!C82)</f>
        <v>0</v>
      </c>
      <c r="D83">
        <f>IFERROR(VLOOKUP($A83,Finnifty!$A$14:$I$486,D$15+1,FALSE),All_curves!D82)</f>
        <v>0</v>
      </c>
      <c r="E83">
        <f>IFERROR(VLOOKUP($A83,Finnifty!$A$14:$I$486,E$15+1,FALSE),All_curves!E82)</f>
        <v>0</v>
      </c>
      <c r="F83">
        <f>IFERROR(VLOOKUP($A83,Finnifty!$A$14:$I$486,F$15+1,FALSE),All_curves!F82)</f>
        <v>0</v>
      </c>
      <c r="G83">
        <f>IFERROR(VLOOKUP($A83,Finnifty!$A$14:$I$486,G$15+1,FALSE),All_curves!G82)</f>
        <v>0</v>
      </c>
      <c r="H83">
        <f>IFERROR(VLOOKUP($A83,Finnifty!$A$14:$I$486,H$15+1,FALSE),All_curves!H82)</f>
        <v>0</v>
      </c>
      <c r="I83">
        <f>IFERROR(VLOOKUP($A83,Finnifty!$A$14:$I$486,I$15+1,FALSE),All_curves!I82)</f>
        <v>0</v>
      </c>
      <c r="J83">
        <f>IFERROR(VLOOKUP($A83,Banknifty!$A$14:$I$4860,2,FALSE),All_curves!J82)</f>
        <v>10474373</v>
      </c>
      <c r="K83">
        <f>IFERROR(VLOOKUP($A83,Banknifty!$A$14:$I$4860,3,FALSE),All_curves!K82)</f>
        <v>10670903</v>
      </c>
      <c r="L83">
        <f>IFERROR(VLOOKUP($A83,Banknifty!$A$14:$I$4860,4,FALSE),All_curves!L82)</f>
        <v>10538737</v>
      </c>
      <c r="M83">
        <f>IFERROR(VLOOKUP($A83,Banknifty!$A$14:$I$4860,5,FALSE),All_curves!M82)</f>
        <v>10577647</v>
      </c>
      <c r="N83">
        <f>IFERROR(VLOOKUP($A83,Banknifty!$A$14:$I$4860,6,FALSE),All_curves!N82)</f>
        <v>9755654</v>
      </c>
      <c r="O83">
        <f>IFERROR(VLOOKUP($A83,Banknifty!$A$14:$I$4860,7,FALSE),All_curves!O82)</f>
        <v>10025678</v>
      </c>
      <c r="P83">
        <f>IFERROR(VLOOKUP($A83,Banknifty!$A$14:$I$4860,8,FALSE),All_curves!P82)</f>
        <v>10025678</v>
      </c>
      <c r="Q83">
        <f>IFERROR(VLOOKUP($A83,Banknifty!$A$14:$I$4860,9,FALSE),All_curves!Q82)</f>
        <v>10219910</v>
      </c>
      <c r="R83">
        <f>IFERROR(VLOOKUP($A83,Nifty!$A$14:$I$4860,2,FALSE),All_curves!R82)</f>
        <v>0</v>
      </c>
      <c r="S83">
        <f>IFERROR(VLOOKUP($A83,Nifty!$A$14:$I$4860,3,FALSE),All_curves!S82)</f>
        <v>0</v>
      </c>
      <c r="T83">
        <f>IFERROR(VLOOKUP($A83,Nifty!$A$14:$I$4860,4,FALSE),All_curves!T82)</f>
        <v>0</v>
      </c>
      <c r="U83">
        <f>IFERROR(VLOOKUP($A83,Nifty!$A$14:$I$4860,5,FALSE),All_curves!U82)</f>
        <v>0</v>
      </c>
      <c r="V83">
        <f>IFERROR(VLOOKUP($A83,Nifty!$A$14:$I$4860,6,FALSE),All_curves!V82)</f>
        <v>0</v>
      </c>
      <c r="W83">
        <f>IFERROR(VLOOKUP($A83,Nifty!$A$14:$I$4860,7,FALSE),All_curves!W82)</f>
        <v>0</v>
      </c>
      <c r="X83">
        <f>IFERROR(VLOOKUP($A83,Nifty!$A$14:$I$4860,8,FALSE),All_curves!X82)</f>
        <v>0</v>
      </c>
      <c r="Y83">
        <f>IFERROR(VLOOKUP($A83,Nifty!$A$14:$I$4860,9,FALSE),All_curves!Y82)</f>
        <v>0</v>
      </c>
      <c r="AA83" s="5">
        <f t="shared" si="73"/>
        <v>0</v>
      </c>
      <c r="AB83" s="5">
        <f t="shared" si="49"/>
        <v>0</v>
      </c>
      <c r="AC83" s="5">
        <f t="shared" si="50"/>
        <v>0</v>
      </c>
      <c r="AD83" s="5">
        <f t="shared" si="51"/>
        <v>0</v>
      </c>
      <c r="AE83" s="5">
        <f t="shared" si="52"/>
        <v>0</v>
      </c>
      <c r="AF83" s="5">
        <f t="shared" si="53"/>
        <v>0</v>
      </c>
      <c r="AG83" s="5">
        <f t="shared" si="54"/>
        <v>0</v>
      </c>
      <c r="AH83" s="5">
        <f t="shared" si="55"/>
        <v>0</v>
      </c>
      <c r="AI83" s="5">
        <f t="shared" si="56"/>
        <v>-2.1921650010930938E-3</v>
      </c>
      <c r="AJ83" s="5">
        <f t="shared" si="57"/>
        <v>-4.0759432828646469E-3</v>
      </c>
      <c r="AK83" s="5">
        <f t="shared" si="58"/>
        <v>-6.9140821193900415E-3</v>
      </c>
      <c r="AL83" s="5">
        <f t="shared" si="59"/>
        <v>1.2319947233185857E-4</v>
      </c>
      <c r="AM83" s="5">
        <f t="shared" si="60"/>
        <v>4.9383407875427388E-3</v>
      </c>
      <c r="AN83" s="5">
        <f t="shared" si="61"/>
        <v>2.6659609975816512E-3</v>
      </c>
      <c r="AO83" s="5">
        <f t="shared" si="62"/>
        <v>2.6659609975816512E-3</v>
      </c>
      <c r="AP83" s="5">
        <f t="shared" si="63"/>
        <v>-1.5189355980881336E-3</v>
      </c>
      <c r="AQ83" s="5">
        <f t="shared" si="64"/>
        <v>0</v>
      </c>
      <c r="AR83" s="5">
        <f t="shared" si="65"/>
        <v>0</v>
      </c>
      <c r="AS83" s="5">
        <f t="shared" si="66"/>
        <v>0</v>
      </c>
      <c r="AT83" s="5">
        <f t="shared" si="67"/>
        <v>0</v>
      </c>
      <c r="AU83" s="5">
        <f t="shared" si="68"/>
        <v>0</v>
      </c>
      <c r="AV83" s="5">
        <f t="shared" si="69"/>
        <v>0</v>
      </c>
      <c r="AW83" s="5">
        <f t="shared" si="70"/>
        <v>0</v>
      </c>
      <c r="AX83" s="5">
        <f t="shared" si="71"/>
        <v>0</v>
      </c>
      <c r="AZ83" s="7">
        <f t="shared" si="48"/>
        <v>100.8096420201596</v>
      </c>
      <c r="BA83" s="4">
        <f t="shared" si="72"/>
        <v>-1.7948598943325062E-4</v>
      </c>
      <c r="BB83" s="5">
        <f>AZ83/MAX($AZ$16:AZ83)-1</f>
        <v>-1.794859894332923E-4</v>
      </c>
      <c r="BH83" s="3"/>
    </row>
    <row r="84" spans="1:60" x14ac:dyDescent="0.25">
      <c r="A84" s="3">
        <v>42622</v>
      </c>
      <c r="B84">
        <f>IFERROR(VLOOKUP($A84,Finnifty!$A$14:$I$486,B$15+1,FALSE),All_curves!B83)</f>
        <v>0</v>
      </c>
      <c r="C84">
        <f>IFERROR(VLOOKUP($A84,Finnifty!$A$14:$I$486,C$15+1,FALSE),All_curves!C83)</f>
        <v>0</v>
      </c>
      <c r="D84">
        <f>IFERROR(VLOOKUP($A84,Finnifty!$A$14:$I$486,D$15+1,FALSE),All_curves!D83)</f>
        <v>0</v>
      </c>
      <c r="E84">
        <f>IFERROR(VLOOKUP($A84,Finnifty!$A$14:$I$486,E$15+1,FALSE),All_curves!E83)</f>
        <v>0</v>
      </c>
      <c r="F84">
        <f>IFERROR(VLOOKUP($A84,Finnifty!$A$14:$I$486,F$15+1,FALSE),All_curves!F83)</f>
        <v>0</v>
      </c>
      <c r="G84">
        <f>IFERROR(VLOOKUP($A84,Finnifty!$A$14:$I$486,G$15+1,FALSE),All_curves!G83)</f>
        <v>0</v>
      </c>
      <c r="H84">
        <f>IFERROR(VLOOKUP($A84,Finnifty!$A$14:$I$486,H$15+1,FALSE),All_curves!H83)</f>
        <v>0</v>
      </c>
      <c r="I84">
        <f>IFERROR(VLOOKUP($A84,Finnifty!$A$14:$I$486,I$15+1,FALSE),All_curves!I83)</f>
        <v>0</v>
      </c>
      <c r="J84">
        <f>IFERROR(VLOOKUP($A84,Banknifty!$A$14:$I$4860,2,FALSE),All_curves!J83)</f>
        <v>10458839</v>
      </c>
      <c r="K84">
        <f>IFERROR(VLOOKUP($A84,Banknifty!$A$14:$I$4860,3,FALSE),All_curves!K83)</f>
        <v>10650650</v>
      </c>
      <c r="L84">
        <f>IFERROR(VLOOKUP($A84,Banknifty!$A$14:$I$4860,4,FALSE),All_curves!L83)</f>
        <v>10518725</v>
      </c>
      <c r="M84">
        <f>IFERROR(VLOOKUP($A84,Banknifty!$A$14:$I$4860,5,FALSE),All_curves!M83)</f>
        <v>10577647</v>
      </c>
      <c r="N84">
        <f>IFERROR(VLOOKUP($A84,Banknifty!$A$14:$I$4860,6,FALSE),All_curves!N83)</f>
        <v>9766675</v>
      </c>
      <c r="O84">
        <f>IFERROR(VLOOKUP($A84,Banknifty!$A$14:$I$4860,7,FALSE),All_curves!O83)</f>
        <v>10033671</v>
      </c>
      <c r="P84">
        <f>IFERROR(VLOOKUP($A84,Banknifty!$A$14:$I$4860,8,FALSE),All_curves!P83)</f>
        <v>10033671</v>
      </c>
      <c r="Q84">
        <f>IFERROR(VLOOKUP($A84,Banknifty!$A$14:$I$4860,9,FALSE),All_curves!Q83)</f>
        <v>10221170</v>
      </c>
      <c r="R84">
        <f>IFERROR(VLOOKUP($A84,Nifty!$A$14:$I$4860,2,FALSE),All_curves!R83)</f>
        <v>0</v>
      </c>
      <c r="S84">
        <f>IFERROR(VLOOKUP($A84,Nifty!$A$14:$I$4860,3,FALSE),All_curves!S83)</f>
        <v>0</v>
      </c>
      <c r="T84">
        <f>IFERROR(VLOOKUP($A84,Nifty!$A$14:$I$4860,4,FALSE),All_curves!T83)</f>
        <v>0</v>
      </c>
      <c r="U84">
        <f>IFERROR(VLOOKUP($A84,Nifty!$A$14:$I$4860,5,FALSE),All_curves!U83)</f>
        <v>0</v>
      </c>
      <c r="V84">
        <f>IFERROR(VLOOKUP($A84,Nifty!$A$14:$I$4860,6,FALSE),All_curves!V83)</f>
        <v>0</v>
      </c>
      <c r="W84">
        <f>IFERROR(VLOOKUP($A84,Nifty!$A$14:$I$4860,7,FALSE),All_curves!W83)</f>
        <v>0</v>
      </c>
      <c r="X84">
        <f>IFERROR(VLOOKUP($A84,Nifty!$A$14:$I$4860,8,FALSE),All_curves!X83)</f>
        <v>0</v>
      </c>
      <c r="Y84">
        <f>IFERROR(VLOOKUP($A84,Nifty!$A$14:$I$4860,9,FALSE),All_curves!Y83)</f>
        <v>0</v>
      </c>
      <c r="AA84" s="5">
        <f t="shared" si="73"/>
        <v>0</v>
      </c>
      <c r="AB84" s="5">
        <f t="shared" si="49"/>
        <v>0</v>
      </c>
      <c r="AC84" s="5">
        <f t="shared" si="50"/>
        <v>0</v>
      </c>
      <c r="AD84" s="5">
        <f t="shared" si="51"/>
        <v>0</v>
      </c>
      <c r="AE84" s="5">
        <f t="shared" si="52"/>
        <v>0</v>
      </c>
      <c r="AF84" s="5">
        <f t="shared" si="53"/>
        <v>0</v>
      </c>
      <c r="AG84" s="5">
        <f t="shared" si="54"/>
        <v>0</v>
      </c>
      <c r="AH84" s="5">
        <f t="shared" si="55"/>
        <v>0</v>
      </c>
      <c r="AI84" s="5">
        <f t="shared" si="56"/>
        <v>-1.4830481977298193E-3</v>
      </c>
      <c r="AJ84" s="5">
        <f t="shared" si="57"/>
        <v>-1.8979649613533045E-3</v>
      </c>
      <c r="AK84" s="5">
        <f t="shared" si="58"/>
        <v>-1.8988992703774521E-3</v>
      </c>
      <c r="AL84" s="5">
        <f t="shared" si="59"/>
        <v>0</v>
      </c>
      <c r="AM84" s="5">
        <f t="shared" si="60"/>
        <v>1.1297038619861866E-3</v>
      </c>
      <c r="AN84" s="5">
        <f t="shared" si="61"/>
        <v>7.9725281422371452E-4</v>
      </c>
      <c r="AO84" s="5">
        <f t="shared" si="62"/>
        <v>7.9725281422371452E-4</v>
      </c>
      <c r="AP84" s="5">
        <f t="shared" si="63"/>
        <v>1.2328875694600505E-4</v>
      </c>
      <c r="AQ84" s="5">
        <f t="shared" si="64"/>
        <v>0</v>
      </c>
      <c r="AR84" s="5">
        <f t="shared" si="65"/>
        <v>0</v>
      </c>
      <c r="AS84" s="5">
        <f t="shared" si="66"/>
        <v>0</v>
      </c>
      <c r="AT84" s="5">
        <f t="shared" si="67"/>
        <v>0</v>
      </c>
      <c r="AU84" s="5">
        <f t="shared" si="68"/>
        <v>0</v>
      </c>
      <c r="AV84" s="5">
        <f t="shared" si="69"/>
        <v>0</v>
      </c>
      <c r="AW84" s="5">
        <f t="shared" si="70"/>
        <v>0</v>
      </c>
      <c r="AX84" s="5">
        <f t="shared" si="71"/>
        <v>0</v>
      </c>
      <c r="AZ84" s="7">
        <f t="shared" si="48"/>
        <v>100.79942490337041</v>
      </c>
      <c r="BA84" s="4">
        <f t="shared" si="72"/>
        <v>-1.0135059092003983E-4</v>
      </c>
      <c r="BB84" s="5">
        <f>AZ84/MAX($AZ$16:AZ84)-1</f>
        <v>-2.8081838934235215E-4</v>
      </c>
      <c r="BH84" s="3"/>
    </row>
    <row r="85" spans="1:60" x14ac:dyDescent="0.25">
      <c r="A85" s="3">
        <v>42625</v>
      </c>
      <c r="B85">
        <f>IFERROR(VLOOKUP($A85,Finnifty!$A$14:$I$486,B$15+1,FALSE),All_curves!B84)</f>
        <v>0</v>
      </c>
      <c r="C85">
        <f>IFERROR(VLOOKUP($A85,Finnifty!$A$14:$I$486,C$15+1,FALSE),All_curves!C84)</f>
        <v>0</v>
      </c>
      <c r="D85">
        <f>IFERROR(VLOOKUP($A85,Finnifty!$A$14:$I$486,D$15+1,FALSE),All_curves!D84)</f>
        <v>0</v>
      </c>
      <c r="E85">
        <f>IFERROR(VLOOKUP($A85,Finnifty!$A$14:$I$486,E$15+1,FALSE),All_curves!E84)</f>
        <v>0</v>
      </c>
      <c r="F85">
        <f>IFERROR(VLOOKUP($A85,Finnifty!$A$14:$I$486,F$15+1,FALSE),All_curves!F84)</f>
        <v>0</v>
      </c>
      <c r="G85">
        <f>IFERROR(VLOOKUP($A85,Finnifty!$A$14:$I$486,G$15+1,FALSE),All_curves!G84)</f>
        <v>0</v>
      </c>
      <c r="H85">
        <f>IFERROR(VLOOKUP($A85,Finnifty!$A$14:$I$486,H$15+1,FALSE),All_curves!H84)</f>
        <v>0</v>
      </c>
      <c r="I85">
        <f>IFERROR(VLOOKUP($A85,Finnifty!$A$14:$I$486,I$15+1,FALSE),All_curves!I84)</f>
        <v>0</v>
      </c>
      <c r="J85">
        <f>IFERROR(VLOOKUP($A85,Banknifty!$A$14:$I$4860,2,FALSE),All_curves!J84)</f>
        <v>10556642</v>
      </c>
      <c r="K85">
        <f>IFERROR(VLOOKUP($A85,Banknifty!$A$14:$I$4860,3,FALSE),All_curves!K84)</f>
        <v>10736643</v>
      </c>
      <c r="L85">
        <f>IFERROR(VLOOKUP($A85,Banknifty!$A$14:$I$4860,4,FALSE),All_curves!L84)</f>
        <v>10612272</v>
      </c>
      <c r="M85">
        <f>IFERROR(VLOOKUP($A85,Banknifty!$A$14:$I$4860,5,FALSE),All_curves!M84)</f>
        <v>10577647</v>
      </c>
      <c r="N85">
        <f>IFERROR(VLOOKUP($A85,Banknifty!$A$14:$I$4860,6,FALSE),All_curves!N84)</f>
        <v>9752190</v>
      </c>
      <c r="O85">
        <f>IFERROR(VLOOKUP($A85,Banknifty!$A$14:$I$4860,7,FALSE),All_curves!O84)</f>
        <v>10014628</v>
      </c>
      <c r="P85">
        <f>IFERROR(VLOOKUP($A85,Banknifty!$A$14:$I$4860,8,FALSE),All_curves!P84)</f>
        <v>10014628</v>
      </c>
      <c r="Q85">
        <f>IFERROR(VLOOKUP($A85,Banknifty!$A$14:$I$4860,9,FALSE),All_curves!Q84)</f>
        <v>10221170</v>
      </c>
      <c r="R85">
        <f>IFERROR(VLOOKUP($A85,Nifty!$A$14:$I$4860,2,FALSE),All_curves!R84)</f>
        <v>0</v>
      </c>
      <c r="S85">
        <f>IFERROR(VLOOKUP($A85,Nifty!$A$14:$I$4860,3,FALSE),All_curves!S84)</f>
        <v>0</v>
      </c>
      <c r="T85">
        <f>IFERROR(VLOOKUP($A85,Nifty!$A$14:$I$4860,4,FALSE),All_curves!T84)</f>
        <v>0</v>
      </c>
      <c r="U85">
        <f>IFERROR(VLOOKUP($A85,Nifty!$A$14:$I$4860,5,FALSE),All_curves!U84)</f>
        <v>0</v>
      </c>
      <c r="V85">
        <f>IFERROR(VLOOKUP($A85,Nifty!$A$14:$I$4860,6,FALSE),All_curves!V84)</f>
        <v>0</v>
      </c>
      <c r="W85">
        <f>IFERROR(VLOOKUP($A85,Nifty!$A$14:$I$4860,7,FALSE),All_curves!W84)</f>
        <v>0</v>
      </c>
      <c r="X85">
        <f>IFERROR(VLOOKUP($A85,Nifty!$A$14:$I$4860,8,FALSE),All_curves!X84)</f>
        <v>0</v>
      </c>
      <c r="Y85">
        <f>IFERROR(VLOOKUP($A85,Nifty!$A$14:$I$4860,9,FALSE),All_curves!Y84)</f>
        <v>0</v>
      </c>
      <c r="AA85" s="5">
        <f t="shared" si="73"/>
        <v>0</v>
      </c>
      <c r="AB85" s="5">
        <f t="shared" si="49"/>
        <v>0</v>
      </c>
      <c r="AC85" s="5">
        <f t="shared" si="50"/>
        <v>0</v>
      </c>
      <c r="AD85" s="5">
        <f t="shared" si="51"/>
        <v>0</v>
      </c>
      <c r="AE85" s="5">
        <f t="shared" si="52"/>
        <v>0</v>
      </c>
      <c r="AF85" s="5">
        <f t="shared" si="53"/>
        <v>0</v>
      </c>
      <c r="AG85" s="5">
        <f t="shared" si="54"/>
        <v>0</v>
      </c>
      <c r="AH85" s="5">
        <f t="shared" si="55"/>
        <v>0</v>
      </c>
      <c r="AI85" s="5">
        <f t="shared" si="56"/>
        <v>9.3512291373831768E-3</v>
      </c>
      <c r="AJ85" s="5">
        <f t="shared" si="57"/>
        <v>8.0739673165488579E-3</v>
      </c>
      <c r="AK85" s="5">
        <f t="shared" si="58"/>
        <v>8.8933782373814552E-3</v>
      </c>
      <c r="AL85" s="5">
        <f t="shared" si="59"/>
        <v>0</v>
      </c>
      <c r="AM85" s="5">
        <f t="shared" si="60"/>
        <v>-1.4831045366002771E-3</v>
      </c>
      <c r="AN85" s="5">
        <f t="shared" si="61"/>
        <v>-1.8979095487583475E-3</v>
      </c>
      <c r="AO85" s="5">
        <f t="shared" si="62"/>
        <v>-1.8979095487583475E-3</v>
      </c>
      <c r="AP85" s="5">
        <f t="shared" si="63"/>
        <v>0</v>
      </c>
      <c r="AQ85" s="5">
        <f t="shared" si="64"/>
        <v>0</v>
      </c>
      <c r="AR85" s="5">
        <f t="shared" si="65"/>
        <v>0</v>
      </c>
      <c r="AS85" s="5">
        <f t="shared" si="66"/>
        <v>0</v>
      </c>
      <c r="AT85" s="5">
        <f t="shared" si="67"/>
        <v>0</v>
      </c>
      <c r="AU85" s="5">
        <f t="shared" si="68"/>
        <v>0</v>
      </c>
      <c r="AV85" s="5">
        <f t="shared" si="69"/>
        <v>0</v>
      </c>
      <c r="AW85" s="5">
        <f t="shared" si="70"/>
        <v>0</v>
      </c>
      <c r="AX85" s="5">
        <f t="shared" si="71"/>
        <v>0</v>
      </c>
      <c r="AZ85" s="7">
        <f t="shared" ref="AZ85:AZ148" si="74">AZ84*(1+BA85)</f>
        <v>100.88779093365093</v>
      </c>
      <c r="BA85" s="4">
        <f t="shared" si="72"/>
        <v>8.7665212738318853E-4</v>
      </c>
      <c r="BB85" s="5">
        <f>AZ85/MAX($AZ$16:AZ85)-1</f>
        <v>0</v>
      </c>
      <c r="BH85" s="3"/>
    </row>
    <row r="86" spans="1:60" x14ac:dyDescent="0.25">
      <c r="A86" s="3">
        <v>42627</v>
      </c>
      <c r="B86">
        <f>IFERROR(VLOOKUP($A86,Finnifty!$A$14:$I$486,B$15+1,FALSE),All_curves!B85)</f>
        <v>0</v>
      </c>
      <c r="C86">
        <f>IFERROR(VLOOKUP($A86,Finnifty!$A$14:$I$486,C$15+1,FALSE),All_curves!C85)</f>
        <v>0</v>
      </c>
      <c r="D86">
        <f>IFERROR(VLOOKUP($A86,Finnifty!$A$14:$I$486,D$15+1,FALSE),All_curves!D85)</f>
        <v>0</v>
      </c>
      <c r="E86">
        <f>IFERROR(VLOOKUP($A86,Finnifty!$A$14:$I$486,E$15+1,FALSE),All_curves!E85)</f>
        <v>0</v>
      </c>
      <c r="F86">
        <f>IFERROR(VLOOKUP($A86,Finnifty!$A$14:$I$486,F$15+1,FALSE),All_curves!F85)</f>
        <v>0</v>
      </c>
      <c r="G86">
        <f>IFERROR(VLOOKUP($A86,Finnifty!$A$14:$I$486,G$15+1,FALSE),All_curves!G85)</f>
        <v>0</v>
      </c>
      <c r="H86">
        <f>IFERROR(VLOOKUP($A86,Finnifty!$A$14:$I$486,H$15+1,FALSE),All_curves!H85)</f>
        <v>0</v>
      </c>
      <c r="I86">
        <f>IFERROR(VLOOKUP($A86,Finnifty!$A$14:$I$486,I$15+1,FALSE),All_curves!I85)</f>
        <v>0</v>
      </c>
      <c r="J86">
        <f>IFERROR(VLOOKUP($A86,Banknifty!$A$14:$I$4860,2,FALSE),All_curves!J85)</f>
        <v>10540238</v>
      </c>
      <c r="K86">
        <f>IFERROR(VLOOKUP($A86,Banknifty!$A$14:$I$4860,3,FALSE),All_curves!K85)</f>
        <v>10730130</v>
      </c>
      <c r="L86">
        <f>IFERROR(VLOOKUP($A86,Banknifty!$A$14:$I$4860,4,FALSE),All_curves!L85)</f>
        <v>10595218</v>
      </c>
      <c r="M86">
        <f>IFERROR(VLOOKUP($A86,Banknifty!$A$14:$I$4860,5,FALSE),All_curves!M85)</f>
        <v>10577647</v>
      </c>
      <c r="N86">
        <f>IFERROR(VLOOKUP($A86,Banknifty!$A$14:$I$4860,6,FALSE),All_curves!N85)</f>
        <v>9843385</v>
      </c>
      <c r="O86">
        <f>IFERROR(VLOOKUP($A86,Banknifty!$A$14:$I$4860,7,FALSE),All_curves!O85)</f>
        <v>10095486</v>
      </c>
      <c r="P86">
        <f>IFERROR(VLOOKUP($A86,Banknifty!$A$14:$I$4860,8,FALSE),All_curves!P85)</f>
        <v>10095486</v>
      </c>
      <c r="Q86">
        <f>IFERROR(VLOOKUP($A86,Banknifty!$A$14:$I$4860,9,FALSE),All_curves!Q85)</f>
        <v>10221170</v>
      </c>
      <c r="R86">
        <f>IFERROR(VLOOKUP($A86,Nifty!$A$14:$I$4860,2,FALSE),All_curves!R85)</f>
        <v>0</v>
      </c>
      <c r="S86">
        <f>IFERROR(VLOOKUP($A86,Nifty!$A$14:$I$4860,3,FALSE),All_curves!S85)</f>
        <v>0</v>
      </c>
      <c r="T86">
        <f>IFERROR(VLOOKUP($A86,Nifty!$A$14:$I$4860,4,FALSE),All_curves!T85)</f>
        <v>0</v>
      </c>
      <c r="U86">
        <f>IFERROR(VLOOKUP($A86,Nifty!$A$14:$I$4860,5,FALSE),All_curves!U85)</f>
        <v>0</v>
      </c>
      <c r="V86">
        <f>IFERROR(VLOOKUP($A86,Nifty!$A$14:$I$4860,6,FALSE),All_curves!V85)</f>
        <v>0</v>
      </c>
      <c r="W86">
        <f>IFERROR(VLOOKUP($A86,Nifty!$A$14:$I$4860,7,FALSE),All_curves!W85)</f>
        <v>0</v>
      </c>
      <c r="X86">
        <f>IFERROR(VLOOKUP($A86,Nifty!$A$14:$I$4860,8,FALSE),All_curves!X85)</f>
        <v>0</v>
      </c>
      <c r="Y86">
        <f>IFERROR(VLOOKUP($A86,Nifty!$A$14:$I$4860,9,FALSE),All_curves!Y85)</f>
        <v>0</v>
      </c>
      <c r="AA86" s="5">
        <f t="shared" si="73"/>
        <v>0</v>
      </c>
      <c r="AB86" s="5">
        <f t="shared" si="49"/>
        <v>0</v>
      </c>
      <c r="AC86" s="5">
        <f t="shared" si="50"/>
        <v>0</v>
      </c>
      <c r="AD86" s="5">
        <f t="shared" si="51"/>
        <v>0</v>
      </c>
      <c r="AE86" s="5">
        <f t="shared" si="52"/>
        <v>0</v>
      </c>
      <c r="AF86" s="5">
        <f t="shared" si="53"/>
        <v>0</v>
      </c>
      <c r="AG86" s="5">
        <f t="shared" si="54"/>
        <v>0</v>
      </c>
      <c r="AH86" s="5">
        <f t="shared" si="55"/>
        <v>0</v>
      </c>
      <c r="AI86" s="5">
        <f t="shared" si="56"/>
        <v>-1.5539032203611969E-3</v>
      </c>
      <c r="AJ86" s="5">
        <f t="shared" si="57"/>
        <v>-6.0661419030139108E-4</v>
      </c>
      <c r="AK86" s="5">
        <f t="shared" si="58"/>
        <v>-1.607007434411778E-3</v>
      </c>
      <c r="AL86" s="5">
        <f t="shared" si="59"/>
        <v>0</v>
      </c>
      <c r="AM86" s="5">
        <f t="shared" si="60"/>
        <v>9.3512329025582375E-3</v>
      </c>
      <c r="AN86" s="5">
        <f t="shared" si="61"/>
        <v>8.0739893683519082E-3</v>
      </c>
      <c r="AO86" s="5">
        <f t="shared" si="62"/>
        <v>8.0739893683519082E-3</v>
      </c>
      <c r="AP86" s="5">
        <f t="shared" si="63"/>
        <v>0</v>
      </c>
      <c r="AQ86" s="5">
        <f t="shared" si="64"/>
        <v>0</v>
      </c>
      <c r="AR86" s="5">
        <f t="shared" si="65"/>
        <v>0</v>
      </c>
      <c r="AS86" s="5">
        <f t="shared" si="66"/>
        <v>0</v>
      </c>
      <c r="AT86" s="5">
        <f t="shared" si="67"/>
        <v>0</v>
      </c>
      <c r="AU86" s="5">
        <f t="shared" si="68"/>
        <v>0</v>
      </c>
      <c r="AV86" s="5">
        <f t="shared" si="69"/>
        <v>0</v>
      </c>
      <c r="AW86" s="5">
        <f t="shared" si="70"/>
        <v>0</v>
      </c>
      <c r="AX86" s="5">
        <f t="shared" si="71"/>
        <v>0</v>
      </c>
      <c r="AZ86" s="7">
        <f t="shared" si="74"/>
        <v>100.97914351173125</v>
      </c>
      <c r="BA86" s="4">
        <f t="shared" si="72"/>
        <v>9.054869497578204E-4</v>
      </c>
      <c r="BB86" s="5">
        <f>AZ86/MAX($AZ$16:AZ86)-1</f>
        <v>0</v>
      </c>
      <c r="BH86" s="3"/>
    </row>
    <row r="87" spans="1:60" x14ac:dyDescent="0.25">
      <c r="A87" s="3">
        <v>42628</v>
      </c>
      <c r="B87">
        <f>IFERROR(VLOOKUP($A87,Finnifty!$A$14:$I$486,B$15+1,FALSE),All_curves!B86)</f>
        <v>0</v>
      </c>
      <c r="C87">
        <f>IFERROR(VLOOKUP($A87,Finnifty!$A$14:$I$486,C$15+1,FALSE),All_curves!C86)</f>
        <v>0</v>
      </c>
      <c r="D87">
        <f>IFERROR(VLOOKUP($A87,Finnifty!$A$14:$I$486,D$15+1,FALSE),All_curves!D86)</f>
        <v>0</v>
      </c>
      <c r="E87">
        <f>IFERROR(VLOOKUP($A87,Finnifty!$A$14:$I$486,E$15+1,FALSE),All_curves!E86)</f>
        <v>0</v>
      </c>
      <c r="F87">
        <f>IFERROR(VLOOKUP($A87,Finnifty!$A$14:$I$486,F$15+1,FALSE),All_curves!F86)</f>
        <v>0</v>
      </c>
      <c r="G87">
        <f>IFERROR(VLOOKUP($A87,Finnifty!$A$14:$I$486,G$15+1,FALSE),All_curves!G86)</f>
        <v>0</v>
      </c>
      <c r="H87">
        <f>IFERROR(VLOOKUP($A87,Finnifty!$A$14:$I$486,H$15+1,FALSE),All_curves!H86)</f>
        <v>0</v>
      </c>
      <c r="I87">
        <f>IFERROR(VLOOKUP($A87,Finnifty!$A$14:$I$486,I$15+1,FALSE),All_curves!I86)</f>
        <v>0</v>
      </c>
      <c r="J87">
        <f>IFERROR(VLOOKUP($A87,Banknifty!$A$14:$I$4860,2,FALSE),All_curves!J86)</f>
        <v>10572997</v>
      </c>
      <c r="K87">
        <f>IFERROR(VLOOKUP($A87,Banknifty!$A$14:$I$4860,3,FALSE),All_curves!K86)</f>
        <v>10602653</v>
      </c>
      <c r="L87">
        <f>IFERROR(VLOOKUP($A87,Banknifty!$A$14:$I$4860,4,FALSE),All_curves!L86)</f>
        <v>10488786</v>
      </c>
      <c r="M87">
        <f>IFERROR(VLOOKUP($A87,Banknifty!$A$14:$I$4860,5,FALSE),All_curves!M86)</f>
        <v>10471099</v>
      </c>
      <c r="N87">
        <f>IFERROR(VLOOKUP($A87,Banknifty!$A$14:$I$4860,6,FALSE),All_curves!N86)</f>
        <v>9828090</v>
      </c>
      <c r="O87">
        <f>IFERROR(VLOOKUP($A87,Banknifty!$A$14:$I$4860,7,FALSE),All_curves!O86)</f>
        <v>10089361</v>
      </c>
      <c r="P87">
        <f>IFERROR(VLOOKUP($A87,Banknifty!$A$14:$I$4860,8,FALSE),All_curves!P86)</f>
        <v>10089361</v>
      </c>
      <c r="Q87">
        <f>IFERROR(VLOOKUP($A87,Banknifty!$A$14:$I$4860,9,FALSE),All_curves!Q86)</f>
        <v>10221170</v>
      </c>
      <c r="R87">
        <f>IFERROR(VLOOKUP($A87,Nifty!$A$14:$I$4860,2,FALSE),All_curves!R86)</f>
        <v>0</v>
      </c>
      <c r="S87">
        <f>IFERROR(VLOOKUP($A87,Nifty!$A$14:$I$4860,3,FALSE),All_curves!S86)</f>
        <v>0</v>
      </c>
      <c r="T87">
        <f>IFERROR(VLOOKUP($A87,Nifty!$A$14:$I$4860,4,FALSE),All_curves!T86)</f>
        <v>0</v>
      </c>
      <c r="U87">
        <f>IFERROR(VLOOKUP($A87,Nifty!$A$14:$I$4860,5,FALSE),All_curves!U86)</f>
        <v>0</v>
      </c>
      <c r="V87">
        <f>IFERROR(VLOOKUP($A87,Nifty!$A$14:$I$4860,6,FALSE),All_curves!V86)</f>
        <v>0</v>
      </c>
      <c r="W87">
        <f>IFERROR(VLOOKUP($A87,Nifty!$A$14:$I$4860,7,FALSE),All_curves!W86)</f>
        <v>0</v>
      </c>
      <c r="X87">
        <f>IFERROR(VLOOKUP($A87,Nifty!$A$14:$I$4860,8,FALSE),All_curves!X86)</f>
        <v>0</v>
      </c>
      <c r="Y87">
        <f>IFERROR(VLOOKUP($A87,Nifty!$A$14:$I$4860,9,FALSE),All_curves!Y86)</f>
        <v>0</v>
      </c>
      <c r="AA87" s="5">
        <f t="shared" si="73"/>
        <v>0</v>
      </c>
      <c r="AB87" s="5">
        <f t="shared" si="49"/>
        <v>0</v>
      </c>
      <c r="AC87" s="5">
        <f t="shared" si="50"/>
        <v>0</v>
      </c>
      <c r="AD87" s="5">
        <f t="shared" si="51"/>
        <v>0</v>
      </c>
      <c r="AE87" s="5">
        <f t="shared" si="52"/>
        <v>0</v>
      </c>
      <c r="AF87" s="5">
        <f t="shared" si="53"/>
        <v>0</v>
      </c>
      <c r="AG87" s="5">
        <f t="shared" si="54"/>
        <v>0</v>
      </c>
      <c r="AH87" s="5">
        <f t="shared" si="55"/>
        <v>0</v>
      </c>
      <c r="AI87" s="5">
        <f t="shared" si="56"/>
        <v>3.1079943356118189E-3</v>
      </c>
      <c r="AJ87" s="5">
        <f t="shared" si="57"/>
        <v>-1.1880284768218119E-2</v>
      </c>
      <c r="AK87" s="5">
        <f t="shared" si="58"/>
        <v>-1.0045286467914138E-2</v>
      </c>
      <c r="AL87" s="5">
        <f t="shared" si="59"/>
        <v>-1.0072939662289726E-2</v>
      </c>
      <c r="AM87" s="5">
        <f t="shared" si="60"/>
        <v>-1.5538353930075743E-3</v>
      </c>
      <c r="AN87" s="5">
        <f t="shared" si="61"/>
        <v>-6.0670679945473704E-4</v>
      </c>
      <c r="AO87" s="5">
        <f t="shared" si="62"/>
        <v>-6.0670679945473704E-4</v>
      </c>
      <c r="AP87" s="5">
        <f t="shared" si="63"/>
        <v>0</v>
      </c>
      <c r="AQ87" s="5">
        <f t="shared" si="64"/>
        <v>0</v>
      </c>
      <c r="AR87" s="5">
        <f t="shared" si="65"/>
        <v>0</v>
      </c>
      <c r="AS87" s="5">
        <f t="shared" si="66"/>
        <v>0</v>
      </c>
      <c r="AT87" s="5">
        <f t="shared" si="67"/>
        <v>0</v>
      </c>
      <c r="AU87" s="5">
        <f t="shared" si="68"/>
        <v>0</v>
      </c>
      <c r="AV87" s="5">
        <f t="shared" si="69"/>
        <v>0</v>
      </c>
      <c r="AW87" s="5">
        <f t="shared" si="70"/>
        <v>0</v>
      </c>
      <c r="AX87" s="5">
        <f t="shared" si="71"/>
        <v>0</v>
      </c>
      <c r="AZ87" s="7">
        <f t="shared" si="74"/>
        <v>100.84594459293076</v>
      </c>
      <c r="BA87" s="4">
        <f t="shared" si="72"/>
        <v>-1.3190735647803009E-3</v>
      </c>
      <c r="BB87" s="5">
        <f>AZ87/MAX($AZ$16:AZ87)-1</f>
        <v>-1.3190735647803375E-3</v>
      </c>
      <c r="BH87" s="3"/>
    </row>
    <row r="88" spans="1:60" x14ac:dyDescent="0.25">
      <c r="A88" s="3">
        <v>42629</v>
      </c>
      <c r="B88">
        <f>IFERROR(VLOOKUP($A88,Finnifty!$A$14:$I$486,B$15+1,FALSE),All_curves!B87)</f>
        <v>0</v>
      </c>
      <c r="C88">
        <f>IFERROR(VLOOKUP($A88,Finnifty!$A$14:$I$486,C$15+1,FALSE),All_curves!C87)</f>
        <v>0</v>
      </c>
      <c r="D88">
        <f>IFERROR(VLOOKUP($A88,Finnifty!$A$14:$I$486,D$15+1,FALSE),All_curves!D87)</f>
        <v>0</v>
      </c>
      <c r="E88">
        <f>IFERROR(VLOOKUP($A88,Finnifty!$A$14:$I$486,E$15+1,FALSE),All_curves!E87)</f>
        <v>0</v>
      </c>
      <c r="F88">
        <f>IFERROR(VLOOKUP($A88,Finnifty!$A$14:$I$486,F$15+1,FALSE),All_curves!F87)</f>
        <v>0</v>
      </c>
      <c r="G88">
        <f>IFERROR(VLOOKUP($A88,Finnifty!$A$14:$I$486,G$15+1,FALSE),All_curves!G87)</f>
        <v>0</v>
      </c>
      <c r="H88">
        <f>IFERROR(VLOOKUP($A88,Finnifty!$A$14:$I$486,H$15+1,FALSE),All_curves!H87)</f>
        <v>0</v>
      </c>
      <c r="I88">
        <f>IFERROR(VLOOKUP($A88,Finnifty!$A$14:$I$486,I$15+1,FALSE),All_curves!I87)</f>
        <v>0</v>
      </c>
      <c r="J88">
        <f>IFERROR(VLOOKUP($A88,Banknifty!$A$14:$I$4860,2,FALSE),All_curves!J87)</f>
        <v>10514274</v>
      </c>
      <c r="K88">
        <f>IFERROR(VLOOKUP($A88,Banknifty!$A$14:$I$4860,3,FALSE),All_curves!K87)</f>
        <v>10540952</v>
      </c>
      <c r="L88">
        <f>IFERROR(VLOOKUP($A88,Banknifty!$A$14:$I$4860,4,FALSE),All_curves!L87)</f>
        <v>10429306</v>
      </c>
      <c r="M88">
        <f>IFERROR(VLOOKUP($A88,Banknifty!$A$14:$I$4860,5,FALSE),All_curves!M87)</f>
        <v>10462852</v>
      </c>
      <c r="N88">
        <f>IFERROR(VLOOKUP($A88,Banknifty!$A$14:$I$4860,6,FALSE),All_curves!N87)</f>
        <v>9795435</v>
      </c>
      <c r="O88">
        <f>IFERROR(VLOOKUP($A88,Banknifty!$A$14:$I$4860,7,FALSE),All_curves!O87)</f>
        <v>10050286</v>
      </c>
      <c r="P88">
        <f>IFERROR(VLOOKUP($A88,Banknifty!$A$14:$I$4860,8,FALSE),All_curves!P87)</f>
        <v>10050286</v>
      </c>
      <c r="Q88">
        <f>IFERROR(VLOOKUP($A88,Banknifty!$A$14:$I$4860,9,FALSE),All_curves!Q87)</f>
        <v>10221170</v>
      </c>
      <c r="R88">
        <f>IFERROR(VLOOKUP($A88,Nifty!$A$14:$I$4860,2,FALSE),All_curves!R87)</f>
        <v>0</v>
      </c>
      <c r="S88">
        <f>IFERROR(VLOOKUP($A88,Nifty!$A$14:$I$4860,3,FALSE),All_curves!S87)</f>
        <v>0</v>
      </c>
      <c r="T88">
        <f>IFERROR(VLOOKUP($A88,Nifty!$A$14:$I$4860,4,FALSE),All_curves!T87)</f>
        <v>0</v>
      </c>
      <c r="U88">
        <f>IFERROR(VLOOKUP($A88,Nifty!$A$14:$I$4860,5,FALSE),All_curves!U87)</f>
        <v>0</v>
      </c>
      <c r="V88">
        <f>IFERROR(VLOOKUP($A88,Nifty!$A$14:$I$4860,6,FALSE),All_curves!V87)</f>
        <v>0</v>
      </c>
      <c r="W88">
        <f>IFERROR(VLOOKUP($A88,Nifty!$A$14:$I$4860,7,FALSE),All_curves!W87)</f>
        <v>0</v>
      </c>
      <c r="X88">
        <f>IFERROR(VLOOKUP($A88,Nifty!$A$14:$I$4860,8,FALSE),All_curves!X87)</f>
        <v>0</v>
      </c>
      <c r="Y88">
        <f>IFERROR(VLOOKUP($A88,Nifty!$A$14:$I$4860,9,FALSE),All_curves!Y87)</f>
        <v>0</v>
      </c>
      <c r="AA88" s="5">
        <f t="shared" si="73"/>
        <v>0</v>
      </c>
      <c r="AB88" s="5">
        <f t="shared" si="49"/>
        <v>0</v>
      </c>
      <c r="AC88" s="5">
        <f t="shared" si="50"/>
        <v>0</v>
      </c>
      <c r="AD88" s="5">
        <f t="shared" si="51"/>
        <v>0</v>
      </c>
      <c r="AE88" s="5">
        <f t="shared" si="52"/>
        <v>0</v>
      </c>
      <c r="AF88" s="5">
        <f t="shared" si="53"/>
        <v>0</v>
      </c>
      <c r="AG88" s="5">
        <f t="shared" si="54"/>
        <v>0</v>
      </c>
      <c r="AH88" s="5">
        <f t="shared" si="55"/>
        <v>0</v>
      </c>
      <c r="AI88" s="5">
        <f t="shared" si="56"/>
        <v>-5.5540543518549645E-3</v>
      </c>
      <c r="AJ88" s="5">
        <f t="shared" si="57"/>
        <v>-5.819392561465464E-3</v>
      </c>
      <c r="AK88" s="5">
        <f t="shared" si="58"/>
        <v>-5.6708183387477185E-3</v>
      </c>
      <c r="AL88" s="5">
        <f t="shared" si="59"/>
        <v>-7.8759641179970696E-4</v>
      </c>
      <c r="AM88" s="5">
        <f t="shared" si="60"/>
        <v>-3.3226191457342846E-3</v>
      </c>
      <c r="AN88" s="5">
        <f t="shared" si="61"/>
        <v>-3.8728914546719562E-3</v>
      </c>
      <c r="AO88" s="5">
        <f t="shared" si="62"/>
        <v>-3.8728914546719562E-3</v>
      </c>
      <c r="AP88" s="5">
        <f t="shared" si="63"/>
        <v>0</v>
      </c>
      <c r="AQ88" s="5">
        <f t="shared" si="64"/>
        <v>0</v>
      </c>
      <c r="AR88" s="5">
        <f t="shared" si="65"/>
        <v>0</v>
      </c>
      <c r="AS88" s="5">
        <f t="shared" si="66"/>
        <v>0</v>
      </c>
      <c r="AT88" s="5">
        <f t="shared" si="67"/>
        <v>0</v>
      </c>
      <c r="AU88" s="5">
        <f t="shared" si="68"/>
        <v>0</v>
      </c>
      <c r="AV88" s="5">
        <f t="shared" si="69"/>
        <v>0</v>
      </c>
      <c r="AW88" s="5">
        <f t="shared" si="70"/>
        <v>0</v>
      </c>
      <c r="AX88" s="5">
        <f t="shared" si="71"/>
        <v>0</v>
      </c>
      <c r="AZ88" s="7">
        <f t="shared" si="74"/>
        <v>100.72450815985901</v>
      </c>
      <c r="BA88" s="4">
        <f t="shared" si="72"/>
        <v>-1.2041776549560857E-3</v>
      </c>
      <c r="BB88" s="5">
        <f>AZ88/MAX($AZ$16:AZ88)-1</f>
        <v>-2.5216628208245551E-3</v>
      </c>
      <c r="BH88" s="3"/>
    </row>
    <row r="89" spans="1:60" x14ac:dyDescent="0.25">
      <c r="A89" s="3">
        <v>42632</v>
      </c>
      <c r="B89">
        <f>IFERROR(VLOOKUP($A89,Finnifty!$A$14:$I$486,B$15+1,FALSE),All_curves!B88)</f>
        <v>0</v>
      </c>
      <c r="C89">
        <f>IFERROR(VLOOKUP($A89,Finnifty!$A$14:$I$486,C$15+1,FALSE),All_curves!C88)</f>
        <v>0</v>
      </c>
      <c r="D89">
        <f>IFERROR(VLOOKUP($A89,Finnifty!$A$14:$I$486,D$15+1,FALSE),All_curves!D88)</f>
        <v>0</v>
      </c>
      <c r="E89">
        <f>IFERROR(VLOOKUP($A89,Finnifty!$A$14:$I$486,E$15+1,FALSE),All_curves!E88)</f>
        <v>0</v>
      </c>
      <c r="F89">
        <f>IFERROR(VLOOKUP($A89,Finnifty!$A$14:$I$486,F$15+1,FALSE),All_curves!F88)</f>
        <v>0</v>
      </c>
      <c r="G89">
        <f>IFERROR(VLOOKUP($A89,Finnifty!$A$14:$I$486,G$15+1,FALSE),All_curves!G88)</f>
        <v>0</v>
      </c>
      <c r="H89">
        <f>IFERROR(VLOOKUP($A89,Finnifty!$A$14:$I$486,H$15+1,FALSE),All_curves!H88)</f>
        <v>0</v>
      </c>
      <c r="I89">
        <f>IFERROR(VLOOKUP($A89,Finnifty!$A$14:$I$486,I$15+1,FALSE),All_curves!I88)</f>
        <v>0</v>
      </c>
      <c r="J89">
        <f>IFERROR(VLOOKUP($A89,Banknifty!$A$14:$I$4860,2,FALSE),All_curves!J88)</f>
        <v>10511547</v>
      </c>
      <c r="K89">
        <f>IFERROR(VLOOKUP($A89,Banknifty!$A$14:$I$4860,3,FALSE),All_curves!K88)</f>
        <v>10550447</v>
      </c>
      <c r="L89">
        <f>IFERROR(VLOOKUP($A89,Banknifty!$A$14:$I$4860,4,FALSE),All_curves!L88)</f>
        <v>10432381</v>
      </c>
      <c r="M89">
        <f>IFERROR(VLOOKUP($A89,Banknifty!$A$14:$I$4860,5,FALSE),All_curves!M88)</f>
        <v>10473609</v>
      </c>
      <c r="N89">
        <f>IFERROR(VLOOKUP($A89,Banknifty!$A$14:$I$4860,6,FALSE),All_curves!N88)</f>
        <v>9723333</v>
      </c>
      <c r="O89">
        <f>IFERROR(VLOOKUP($A89,Banknifty!$A$14:$I$4860,7,FALSE),All_curves!O88)</f>
        <v>9973844</v>
      </c>
      <c r="P89">
        <f>IFERROR(VLOOKUP($A89,Banknifty!$A$14:$I$4860,8,FALSE),All_curves!P88)</f>
        <v>9973844</v>
      </c>
      <c r="Q89">
        <f>IFERROR(VLOOKUP($A89,Banknifty!$A$14:$I$4860,9,FALSE),All_curves!Q88)</f>
        <v>10213120</v>
      </c>
      <c r="R89">
        <f>IFERROR(VLOOKUP($A89,Nifty!$A$14:$I$4860,2,FALSE),All_curves!R88)</f>
        <v>0</v>
      </c>
      <c r="S89">
        <f>IFERROR(VLOOKUP($A89,Nifty!$A$14:$I$4860,3,FALSE),All_curves!S88)</f>
        <v>0</v>
      </c>
      <c r="T89">
        <f>IFERROR(VLOOKUP($A89,Nifty!$A$14:$I$4860,4,FALSE),All_curves!T88)</f>
        <v>0</v>
      </c>
      <c r="U89">
        <f>IFERROR(VLOOKUP($A89,Nifty!$A$14:$I$4860,5,FALSE),All_curves!U88)</f>
        <v>0</v>
      </c>
      <c r="V89">
        <f>IFERROR(VLOOKUP($A89,Nifty!$A$14:$I$4860,6,FALSE),All_curves!V88)</f>
        <v>0</v>
      </c>
      <c r="W89">
        <f>IFERROR(VLOOKUP($A89,Nifty!$A$14:$I$4860,7,FALSE),All_curves!W88)</f>
        <v>0</v>
      </c>
      <c r="X89">
        <f>IFERROR(VLOOKUP($A89,Nifty!$A$14:$I$4860,8,FALSE),All_curves!X88)</f>
        <v>0</v>
      </c>
      <c r="Y89">
        <f>IFERROR(VLOOKUP($A89,Nifty!$A$14:$I$4860,9,FALSE),All_curves!Y88)</f>
        <v>0</v>
      </c>
      <c r="AA89" s="5">
        <f t="shared" si="73"/>
        <v>0</v>
      </c>
      <c r="AB89" s="5">
        <f t="shared" si="49"/>
        <v>0</v>
      </c>
      <c r="AC89" s="5">
        <f t="shared" si="50"/>
        <v>0</v>
      </c>
      <c r="AD89" s="5">
        <f t="shared" si="51"/>
        <v>0</v>
      </c>
      <c r="AE89" s="5">
        <f t="shared" si="52"/>
        <v>0</v>
      </c>
      <c r="AF89" s="5">
        <f t="shared" si="53"/>
        <v>0</v>
      </c>
      <c r="AG89" s="5">
        <f t="shared" si="54"/>
        <v>0</v>
      </c>
      <c r="AH89" s="5">
        <f t="shared" si="55"/>
        <v>0</v>
      </c>
      <c r="AI89" s="5">
        <f t="shared" si="56"/>
        <v>-2.5936170200624442E-4</v>
      </c>
      <c r="AJ89" s="5">
        <f t="shared" si="57"/>
        <v>9.0077252984355205E-4</v>
      </c>
      <c r="AK89" s="5">
        <f t="shared" si="58"/>
        <v>2.9484224549558569E-4</v>
      </c>
      <c r="AL89" s="5">
        <f t="shared" si="59"/>
        <v>1.0281135583298795E-3</v>
      </c>
      <c r="AM89" s="5">
        <f t="shared" si="60"/>
        <v>-7.3607757082763126E-3</v>
      </c>
      <c r="AN89" s="5">
        <f t="shared" si="61"/>
        <v>-7.6059527062214416E-3</v>
      </c>
      <c r="AO89" s="5">
        <f t="shared" si="62"/>
        <v>-7.6059527062214416E-3</v>
      </c>
      <c r="AP89" s="5">
        <f t="shared" si="63"/>
        <v>-7.8758106948617623E-4</v>
      </c>
      <c r="AQ89" s="5">
        <f t="shared" si="64"/>
        <v>0</v>
      </c>
      <c r="AR89" s="5">
        <f t="shared" si="65"/>
        <v>0</v>
      </c>
      <c r="AS89" s="5">
        <f t="shared" si="66"/>
        <v>0</v>
      </c>
      <c r="AT89" s="5">
        <f t="shared" si="67"/>
        <v>0</v>
      </c>
      <c r="AU89" s="5">
        <f t="shared" si="68"/>
        <v>0</v>
      </c>
      <c r="AV89" s="5">
        <f t="shared" si="69"/>
        <v>0</v>
      </c>
      <c r="AW89" s="5">
        <f t="shared" si="70"/>
        <v>0</v>
      </c>
      <c r="AX89" s="5">
        <f t="shared" si="71"/>
        <v>0</v>
      </c>
      <c r="AZ89" s="7">
        <f t="shared" si="74"/>
        <v>100.6347126991601</v>
      </c>
      <c r="BA89" s="4">
        <f t="shared" si="72"/>
        <v>-8.9149564827260841E-4</v>
      </c>
      <c r="BB89" s="5">
        <f>AZ89/MAX($AZ$16:AZ89)-1</f>
        <v>-3.4109104176659466E-3</v>
      </c>
      <c r="BH89" s="3"/>
    </row>
    <row r="90" spans="1:60" x14ac:dyDescent="0.25">
      <c r="A90" s="3">
        <v>42633</v>
      </c>
      <c r="B90">
        <f>IFERROR(VLOOKUP($A90,Finnifty!$A$14:$I$486,B$15+1,FALSE),All_curves!B89)</f>
        <v>0</v>
      </c>
      <c r="C90">
        <f>IFERROR(VLOOKUP($A90,Finnifty!$A$14:$I$486,C$15+1,FALSE),All_curves!C89)</f>
        <v>0</v>
      </c>
      <c r="D90">
        <f>IFERROR(VLOOKUP($A90,Finnifty!$A$14:$I$486,D$15+1,FALSE),All_curves!D89)</f>
        <v>0</v>
      </c>
      <c r="E90">
        <f>IFERROR(VLOOKUP($A90,Finnifty!$A$14:$I$486,E$15+1,FALSE),All_curves!E89)</f>
        <v>0</v>
      </c>
      <c r="F90">
        <f>IFERROR(VLOOKUP($A90,Finnifty!$A$14:$I$486,F$15+1,FALSE),All_curves!F89)</f>
        <v>0</v>
      </c>
      <c r="G90">
        <f>IFERROR(VLOOKUP($A90,Finnifty!$A$14:$I$486,G$15+1,FALSE),All_curves!G89)</f>
        <v>0</v>
      </c>
      <c r="H90">
        <f>IFERROR(VLOOKUP($A90,Finnifty!$A$14:$I$486,H$15+1,FALSE),All_curves!H89)</f>
        <v>0</v>
      </c>
      <c r="I90">
        <f>IFERROR(VLOOKUP($A90,Finnifty!$A$14:$I$486,I$15+1,FALSE),All_curves!I89)</f>
        <v>0</v>
      </c>
      <c r="J90">
        <f>IFERROR(VLOOKUP($A90,Banknifty!$A$14:$I$4860,2,FALSE),All_curves!J89)</f>
        <v>10499358</v>
      </c>
      <c r="K90">
        <f>IFERROR(VLOOKUP($A90,Banknifty!$A$14:$I$4860,3,FALSE),All_curves!K89)</f>
        <v>10550447</v>
      </c>
      <c r="L90">
        <f>IFERROR(VLOOKUP($A90,Banknifty!$A$14:$I$4860,4,FALSE),All_curves!L89)</f>
        <v>10432381</v>
      </c>
      <c r="M90">
        <f>IFERROR(VLOOKUP($A90,Banknifty!$A$14:$I$4860,5,FALSE),All_curves!M89)</f>
        <v>10473609</v>
      </c>
      <c r="N90">
        <f>IFERROR(VLOOKUP($A90,Banknifty!$A$14:$I$4860,6,FALSE),All_curves!N89)</f>
        <v>9720811</v>
      </c>
      <c r="O90">
        <f>IFERROR(VLOOKUP($A90,Banknifty!$A$14:$I$4860,7,FALSE),All_curves!O89)</f>
        <v>9982828</v>
      </c>
      <c r="P90">
        <f>IFERROR(VLOOKUP($A90,Banknifty!$A$14:$I$4860,8,FALSE),All_curves!P89)</f>
        <v>9982828</v>
      </c>
      <c r="Q90">
        <f>IFERROR(VLOOKUP($A90,Banknifty!$A$14:$I$4860,9,FALSE),All_curves!Q89)</f>
        <v>10223621</v>
      </c>
      <c r="R90">
        <f>IFERROR(VLOOKUP($A90,Nifty!$A$14:$I$4860,2,FALSE),All_curves!R89)</f>
        <v>0</v>
      </c>
      <c r="S90">
        <f>IFERROR(VLOOKUP($A90,Nifty!$A$14:$I$4860,3,FALSE),All_curves!S89)</f>
        <v>0</v>
      </c>
      <c r="T90">
        <f>IFERROR(VLOOKUP($A90,Nifty!$A$14:$I$4860,4,FALSE),All_curves!T89)</f>
        <v>0</v>
      </c>
      <c r="U90">
        <f>IFERROR(VLOOKUP($A90,Nifty!$A$14:$I$4860,5,FALSE),All_curves!U89)</f>
        <v>0</v>
      </c>
      <c r="V90">
        <f>IFERROR(VLOOKUP($A90,Nifty!$A$14:$I$4860,6,FALSE),All_curves!V89)</f>
        <v>0</v>
      </c>
      <c r="W90">
        <f>IFERROR(VLOOKUP($A90,Nifty!$A$14:$I$4860,7,FALSE),All_curves!W89)</f>
        <v>0</v>
      </c>
      <c r="X90">
        <f>IFERROR(VLOOKUP($A90,Nifty!$A$14:$I$4860,8,FALSE),All_curves!X89)</f>
        <v>0</v>
      </c>
      <c r="Y90">
        <f>IFERROR(VLOOKUP($A90,Nifty!$A$14:$I$4860,9,FALSE),All_curves!Y89)</f>
        <v>0</v>
      </c>
      <c r="AA90" s="5">
        <f t="shared" si="73"/>
        <v>0</v>
      </c>
      <c r="AB90" s="5">
        <f t="shared" si="49"/>
        <v>0</v>
      </c>
      <c r="AC90" s="5">
        <f t="shared" si="50"/>
        <v>0</v>
      </c>
      <c r="AD90" s="5">
        <f t="shared" si="51"/>
        <v>0</v>
      </c>
      <c r="AE90" s="5">
        <f t="shared" si="52"/>
        <v>0</v>
      </c>
      <c r="AF90" s="5">
        <f t="shared" si="53"/>
        <v>0</v>
      </c>
      <c r="AG90" s="5">
        <f t="shared" si="54"/>
        <v>0</v>
      </c>
      <c r="AH90" s="5">
        <f t="shared" si="55"/>
        <v>0</v>
      </c>
      <c r="AI90" s="5">
        <f t="shared" si="56"/>
        <v>-1.1595819340388669E-3</v>
      </c>
      <c r="AJ90" s="5">
        <f t="shared" si="57"/>
        <v>0</v>
      </c>
      <c r="AK90" s="5">
        <f t="shared" si="58"/>
        <v>0</v>
      </c>
      <c r="AL90" s="5">
        <f t="shared" si="59"/>
        <v>0</v>
      </c>
      <c r="AM90" s="5">
        <f t="shared" si="60"/>
        <v>-2.5937608019799274E-4</v>
      </c>
      <c r="AN90" s="5">
        <f t="shared" si="61"/>
        <v>9.0075601743921929E-4</v>
      </c>
      <c r="AO90" s="5">
        <f t="shared" si="62"/>
        <v>9.0075601743921929E-4</v>
      </c>
      <c r="AP90" s="5">
        <f t="shared" si="63"/>
        <v>1.0281872728412633E-3</v>
      </c>
      <c r="AQ90" s="5">
        <f t="shared" si="64"/>
        <v>0</v>
      </c>
      <c r="AR90" s="5">
        <f t="shared" si="65"/>
        <v>0</v>
      </c>
      <c r="AS90" s="5">
        <f t="shared" si="66"/>
        <v>0</v>
      </c>
      <c r="AT90" s="5">
        <f t="shared" si="67"/>
        <v>0</v>
      </c>
      <c r="AU90" s="5">
        <f t="shared" si="68"/>
        <v>0</v>
      </c>
      <c r="AV90" s="5">
        <f t="shared" si="69"/>
        <v>0</v>
      </c>
      <c r="AW90" s="5">
        <f t="shared" si="70"/>
        <v>0</v>
      </c>
      <c r="AX90" s="5">
        <f t="shared" si="71"/>
        <v>0</v>
      </c>
      <c r="AZ90" s="7">
        <f t="shared" si="74"/>
        <v>100.64062809685855</v>
      </c>
      <c r="BA90" s="4">
        <f t="shared" si="72"/>
        <v>5.8780887228451775E-5</v>
      </c>
      <c r="BB90" s="5">
        <f>AZ90/MAX($AZ$16:AZ90)-1</f>
        <v>-3.3523300267780387E-3</v>
      </c>
      <c r="BH90" s="3"/>
    </row>
    <row r="91" spans="1:60" x14ac:dyDescent="0.25">
      <c r="A91" s="3">
        <v>42634</v>
      </c>
      <c r="B91">
        <f>IFERROR(VLOOKUP($A91,Finnifty!$A$14:$I$486,B$15+1,FALSE),All_curves!B90)</f>
        <v>0</v>
      </c>
      <c r="C91">
        <f>IFERROR(VLOOKUP($A91,Finnifty!$A$14:$I$486,C$15+1,FALSE),All_curves!C90)</f>
        <v>0</v>
      </c>
      <c r="D91">
        <f>IFERROR(VLOOKUP($A91,Finnifty!$A$14:$I$486,D$15+1,FALSE),All_curves!D90)</f>
        <v>0</v>
      </c>
      <c r="E91">
        <f>IFERROR(VLOOKUP($A91,Finnifty!$A$14:$I$486,E$15+1,FALSE),All_curves!E90)</f>
        <v>0</v>
      </c>
      <c r="F91">
        <f>IFERROR(VLOOKUP($A91,Finnifty!$A$14:$I$486,F$15+1,FALSE),All_curves!F90)</f>
        <v>0</v>
      </c>
      <c r="G91">
        <f>IFERROR(VLOOKUP($A91,Finnifty!$A$14:$I$486,G$15+1,FALSE),All_curves!G90)</f>
        <v>0</v>
      </c>
      <c r="H91">
        <f>IFERROR(VLOOKUP($A91,Finnifty!$A$14:$I$486,H$15+1,FALSE),All_curves!H90)</f>
        <v>0</v>
      </c>
      <c r="I91">
        <f>IFERROR(VLOOKUP($A91,Finnifty!$A$14:$I$486,I$15+1,FALSE),All_curves!I90)</f>
        <v>0</v>
      </c>
      <c r="J91">
        <f>IFERROR(VLOOKUP($A91,Banknifty!$A$14:$I$4860,2,FALSE),All_curves!J90)</f>
        <v>10492039</v>
      </c>
      <c r="K91">
        <f>IFERROR(VLOOKUP($A91,Banknifty!$A$14:$I$4860,3,FALSE),All_curves!K90)</f>
        <v>10550447</v>
      </c>
      <c r="L91">
        <f>IFERROR(VLOOKUP($A91,Banknifty!$A$14:$I$4860,4,FALSE),All_curves!L90)</f>
        <v>10432381</v>
      </c>
      <c r="M91">
        <f>IFERROR(VLOOKUP($A91,Banknifty!$A$14:$I$4860,5,FALSE),All_curves!M90)</f>
        <v>10473609</v>
      </c>
      <c r="N91">
        <f>IFERROR(VLOOKUP($A91,Banknifty!$A$14:$I$4860,6,FALSE),All_curves!N90)</f>
        <v>9709540</v>
      </c>
      <c r="O91">
        <f>IFERROR(VLOOKUP($A91,Banknifty!$A$14:$I$4860,7,FALSE),All_curves!O90)</f>
        <v>9982828</v>
      </c>
      <c r="P91">
        <f>IFERROR(VLOOKUP($A91,Banknifty!$A$14:$I$4860,8,FALSE),All_curves!P90)</f>
        <v>9982828</v>
      </c>
      <c r="Q91">
        <f>IFERROR(VLOOKUP($A91,Banknifty!$A$14:$I$4860,9,FALSE),All_curves!Q90)</f>
        <v>10223621</v>
      </c>
      <c r="R91">
        <f>IFERROR(VLOOKUP($A91,Nifty!$A$14:$I$4860,2,FALSE),All_curves!R90)</f>
        <v>0</v>
      </c>
      <c r="S91">
        <f>IFERROR(VLOOKUP($A91,Nifty!$A$14:$I$4860,3,FALSE),All_curves!S90)</f>
        <v>0</v>
      </c>
      <c r="T91">
        <f>IFERROR(VLOOKUP($A91,Nifty!$A$14:$I$4860,4,FALSE),All_curves!T90)</f>
        <v>0</v>
      </c>
      <c r="U91">
        <f>IFERROR(VLOOKUP($A91,Nifty!$A$14:$I$4860,5,FALSE),All_curves!U90)</f>
        <v>0</v>
      </c>
      <c r="V91">
        <f>IFERROR(VLOOKUP($A91,Nifty!$A$14:$I$4860,6,FALSE),All_curves!V90)</f>
        <v>0</v>
      </c>
      <c r="W91">
        <f>IFERROR(VLOOKUP($A91,Nifty!$A$14:$I$4860,7,FALSE),All_curves!W90)</f>
        <v>0</v>
      </c>
      <c r="X91">
        <f>IFERROR(VLOOKUP($A91,Nifty!$A$14:$I$4860,8,FALSE),All_curves!X90)</f>
        <v>0</v>
      </c>
      <c r="Y91">
        <f>IFERROR(VLOOKUP($A91,Nifty!$A$14:$I$4860,9,FALSE),All_curves!Y90)</f>
        <v>0</v>
      </c>
      <c r="AA91" s="5">
        <f t="shared" si="73"/>
        <v>0</v>
      </c>
      <c r="AB91" s="5">
        <f t="shared" si="49"/>
        <v>0</v>
      </c>
      <c r="AC91" s="5">
        <f t="shared" si="50"/>
        <v>0</v>
      </c>
      <c r="AD91" s="5">
        <f t="shared" si="51"/>
        <v>0</v>
      </c>
      <c r="AE91" s="5">
        <f t="shared" si="52"/>
        <v>0</v>
      </c>
      <c r="AF91" s="5">
        <f t="shared" si="53"/>
        <v>0</v>
      </c>
      <c r="AG91" s="5">
        <f t="shared" si="54"/>
        <v>0</v>
      </c>
      <c r="AH91" s="5">
        <f t="shared" si="55"/>
        <v>0</v>
      </c>
      <c r="AI91" s="5">
        <f t="shared" si="56"/>
        <v>-6.9709024113662199E-4</v>
      </c>
      <c r="AJ91" s="5">
        <f t="shared" si="57"/>
        <v>0</v>
      </c>
      <c r="AK91" s="5">
        <f t="shared" si="58"/>
        <v>0</v>
      </c>
      <c r="AL91" s="5">
        <f t="shared" si="59"/>
        <v>0</v>
      </c>
      <c r="AM91" s="5">
        <f t="shared" si="60"/>
        <v>-1.1594711593507778E-3</v>
      </c>
      <c r="AN91" s="5">
        <f t="shared" si="61"/>
        <v>0</v>
      </c>
      <c r="AO91" s="5">
        <f t="shared" si="62"/>
        <v>0</v>
      </c>
      <c r="AP91" s="5">
        <f t="shared" si="63"/>
        <v>0</v>
      </c>
      <c r="AQ91" s="5">
        <f t="shared" si="64"/>
        <v>0</v>
      </c>
      <c r="AR91" s="5">
        <f t="shared" si="65"/>
        <v>0</v>
      </c>
      <c r="AS91" s="5">
        <f t="shared" si="66"/>
        <v>0</v>
      </c>
      <c r="AT91" s="5">
        <f t="shared" si="67"/>
        <v>0</v>
      </c>
      <c r="AU91" s="5">
        <f t="shared" si="68"/>
        <v>0</v>
      </c>
      <c r="AV91" s="5">
        <f t="shared" si="69"/>
        <v>0</v>
      </c>
      <c r="AW91" s="5">
        <f t="shared" si="70"/>
        <v>0</v>
      </c>
      <c r="AX91" s="5">
        <f t="shared" si="71"/>
        <v>0</v>
      </c>
      <c r="AZ91" s="7">
        <f t="shared" si="74"/>
        <v>100.63284286746499</v>
      </c>
      <c r="BA91" s="4">
        <f t="shared" si="72"/>
        <v>-7.7356725020308326E-5</v>
      </c>
      <c r="BB91" s="5">
        <f>AZ91/MAX($AZ$16:AZ91)-1</f>
        <v>-3.4294274265262992E-3</v>
      </c>
      <c r="BH91" s="3"/>
    </row>
    <row r="92" spans="1:60" x14ac:dyDescent="0.25">
      <c r="A92" s="3">
        <v>42635</v>
      </c>
      <c r="B92">
        <f>IFERROR(VLOOKUP($A92,Finnifty!$A$14:$I$486,B$15+1,FALSE),All_curves!B91)</f>
        <v>0</v>
      </c>
      <c r="C92">
        <f>IFERROR(VLOOKUP($A92,Finnifty!$A$14:$I$486,C$15+1,FALSE),All_curves!C91)</f>
        <v>0</v>
      </c>
      <c r="D92">
        <f>IFERROR(VLOOKUP($A92,Finnifty!$A$14:$I$486,D$15+1,FALSE),All_curves!D91)</f>
        <v>0</v>
      </c>
      <c r="E92">
        <f>IFERROR(VLOOKUP($A92,Finnifty!$A$14:$I$486,E$15+1,FALSE),All_curves!E91)</f>
        <v>0</v>
      </c>
      <c r="F92">
        <f>IFERROR(VLOOKUP($A92,Finnifty!$A$14:$I$486,F$15+1,FALSE),All_curves!F91)</f>
        <v>0</v>
      </c>
      <c r="G92">
        <f>IFERROR(VLOOKUP($A92,Finnifty!$A$14:$I$486,G$15+1,FALSE),All_curves!G91)</f>
        <v>0</v>
      </c>
      <c r="H92">
        <f>IFERROR(VLOOKUP($A92,Finnifty!$A$14:$I$486,H$15+1,FALSE),All_curves!H91)</f>
        <v>0</v>
      </c>
      <c r="I92">
        <f>IFERROR(VLOOKUP($A92,Finnifty!$A$14:$I$486,I$15+1,FALSE),All_curves!I91)</f>
        <v>0</v>
      </c>
      <c r="J92">
        <f>IFERROR(VLOOKUP($A92,Banknifty!$A$14:$I$4860,2,FALSE),All_curves!J91)</f>
        <v>10443065</v>
      </c>
      <c r="K92">
        <f>IFERROR(VLOOKUP($A92,Banknifty!$A$14:$I$4860,3,FALSE),All_curves!K91)</f>
        <v>10445284</v>
      </c>
      <c r="L92">
        <f>IFERROR(VLOOKUP($A92,Banknifty!$A$14:$I$4860,4,FALSE),All_curves!L91)</f>
        <v>10432381</v>
      </c>
      <c r="M92">
        <f>IFERROR(VLOOKUP($A92,Banknifty!$A$14:$I$4860,5,FALSE),All_curves!M91)</f>
        <v>10368223</v>
      </c>
      <c r="N92">
        <f>IFERROR(VLOOKUP($A92,Banknifty!$A$14:$I$4860,6,FALSE),All_curves!N91)</f>
        <v>9702771</v>
      </c>
      <c r="O92">
        <f>IFERROR(VLOOKUP($A92,Banknifty!$A$14:$I$4860,7,FALSE),All_curves!O91)</f>
        <v>9982828</v>
      </c>
      <c r="P92">
        <f>IFERROR(VLOOKUP($A92,Banknifty!$A$14:$I$4860,8,FALSE),All_curves!P91)</f>
        <v>9982828</v>
      </c>
      <c r="Q92">
        <f>IFERROR(VLOOKUP($A92,Banknifty!$A$14:$I$4860,9,FALSE),All_curves!Q91)</f>
        <v>10223621</v>
      </c>
      <c r="R92">
        <f>IFERROR(VLOOKUP($A92,Nifty!$A$14:$I$4860,2,FALSE),All_curves!R91)</f>
        <v>0</v>
      </c>
      <c r="S92">
        <f>IFERROR(VLOOKUP($A92,Nifty!$A$14:$I$4860,3,FALSE),All_curves!S91)</f>
        <v>0</v>
      </c>
      <c r="T92">
        <f>IFERROR(VLOOKUP($A92,Nifty!$A$14:$I$4860,4,FALSE),All_curves!T91)</f>
        <v>0</v>
      </c>
      <c r="U92">
        <f>IFERROR(VLOOKUP($A92,Nifty!$A$14:$I$4860,5,FALSE),All_curves!U91)</f>
        <v>0</v>
      </c>
      <c r="V92">
        <f>IFERROR(VLOOKUP($A92,Nifty!$A$14:$I$4860,6,FALSE),All_curves!V91)</f>
        <v>0</v>
      </c>
      <c r="W92">
        <f>IFERROR(VLOOKUP($A92,Nifty!$A$14:$I$4860,7,FALSE),All_curves!W91)</f>
        <v>0</v>
      </c>
      <c r="X92">
        <f>IFERROR(VLOOKUP($A92,Nifty!$A$14:$I$4860,8,FALSE),All_curves!X91)</f>
        <v>0</v>
      </c>
      <c r="Y92">
        <f>IFERROR(VLOOKUP($A92,Nifty!$A$14:$I$4860,9,FALSE),All_curves!Y91)</f>
        <v>0</v>
      </c>
      <c r="AA92" s="5">
        <f t="shared" si="73"/>
        <v>0</v>
      </c>
      <c r="AB92" s="5">
        <f t="shared" si="49"/>
        <v>0</v>
      </c>
      <c r="AC92" s="5">
        <f t="shared" si="50"/>
        <v>0</v>
      </c>
      <c r="AD92" s="5">
        <f t="shared" si="51"/>
        <v>0</v>
      </c>
      <c r="AE92" s="5">
        <f t="shared" si="52"/>
        <v>0</v>
      </c>
      <c r="AF92" s="5">
        <f t="shared" si="53"/>
        <v>0</v>
      </c>
      <c r="AG92" s="5">
        <f t="shared" si="54"/>
        <v>0</v>
      </c>
      <c r="AH92" s="5">
        <f t="shared" si="55"/>
        <v>0</v>
      </c>
      <c r="AI92" s="5">
        <f t="shared" si="56"/>
        <v>-4.6677295042459876E-3</v>
      </c>
      <c r="AJ92" s="5">
        <f t="shared" si="57"/>
        <v>-9.9676345466689353E-3</v>
      </c>
      <c r="AK92" s="5">
        <f t="shared" si="58"/>
        <v>0</v>
      </c>
      <c r="AL92" s="5">
        <f t="shared" si="59"/>
        <v>-1.0062052154133361E-2</v>
      </c>
      <c r="AM92" s="5">
        <f t="shared" si="60"/>
        <v>-6.9714940151643923E-4</v>
      </c>
      <c r="AN92" s="5">
        <f t="shared" si="61"/>
        <v>0</v>
      </c>
      <c r="AO92" s="5">
        <f t="shared" si="62"/>
        <v>0</v>
      </c>
      <c r="AP92" s="5">
        <f t="shared" si="63"/>
        <v>0</v>
      </c>
      <c r="AQ92" s="5">
        <f t="shared" si="64"/>
        <v>0</v>
      </c>
      <c r="AR92" s="5">
        <f t="shared" si="65"/>
        <v>0</v>
      </c>
      <c r="AS92" s="5">
        <f t="shared" si="66"/>
        <v>0</v>
      </c>
      <c r="AT92" s="5">
        <f t="shared" si="67"/>
        <v>0</v>
      </c>
      <c r="AU92" s="5">
        <f t="shared" si="68"/>
        <v>0</v>
      </c>
      <c r="AV92" s="5">
        <f t="shared" si="69"/>
        <v>0</v>
      </c>
      <c r="AW92" s="5">
        <f t="shared" si="70"/>
        <v>0</v>
      </c>
      <c r="AX92" s="5">
        <f t="shared" si="71"/>
        <v>0</v>
      </c>
      <c r="AZ92" s="7">
        <f t="shared" si="74"/>
        <v>100.52636256203279</v>
      </c>
      <c r="BA92" s="4">
        <f t="shared" si="72"/>
        <v>-1.0581069002735301E-3</v>
      </c>
      <c r="BB92" s="5">
        <f>AZ92/MAX($AZ$16:AZ92)-1</f>
        <v>-4.4839056259757815E-3</v>
      </c>
      <c r="BH92" s="3"/>
    </row>
    <row r="93" spans="1:60" x14ac:dyDescent="0.25">
      <c r="A93" s="3">
        <v>42636</v>
      </c>
      <c r="B93">
        <f>IFERROR(VLOOKUP($A93,Finnifty!$A$14:$I$486,B$15+1,FALSE),All_curves!B92)</f>
        <v>0</v>
      </c>
      <c r="C93">
        <f>IFERROR(VLOOKUP($A93,Finnifty!$A$14:$I$486,C$15+1,FALSE),All_curves!C92)</f>
        <v>0</v>
      </c>
      <c r="D93">
        <f>IFERROR(VLOOKUP($A93,Finnifty!$A$14:$I$486,D$15+1,FALSE),All_curves!D92)</f>
        <v>0</v>
      </c>
      <c r="E93">
        <f>IFERROR(VLOOKUP($A93,Finnifty!$A$14:$I$486,E$15+1,FALSE),All_curves!E92)</f>
        <v>0</v>
      </c>
      <c r="F93">
        <f>IFERROR(VLOOKUP($A93,Finnifty!$A$14:$I$486,F$15+1,FALSE),All_curves!F92)</f>
        <v>0</v>
      </c>
      <c r="G93">
        <f>IFERROR(VLOOKUP($A93,Finnifty!$A$14:$I$486,G$15+1,FALSE),All_curves!G92)</f>
        <v>0</v>
      </c>
      <c r="H93">
        <f>IFERROR(VLOOKUP($A93,Finnifty!$A$14:$I$486,H$15+1,FALSE),All_curves!H92)</f>
        <v>0</v>
      </c>
      <c r="I93">
        <f>IFERROR(VLOOKUP($A93,Finnifty!$A$14:$I$486,I$15+1,FALSE),All_curves!I92)</f>
        <v>0</v>
      </c>
      <c r="J93">
        <f>IFERROR(VLOOKUP($A93,Banknifty!$A$14:$I$4860,2,FALSE),All_curves!J92)</f>
        <v>10469586</v>
      </c>
      <c r="K93">
        <f>IFERROR(VLOOKUP($A93,Banknifty!$A$14:$I$4860,3,FALSE),All_curves!K92)</f>
        <v>10449610</v>
      </c>
      <c r="L93">
        <f>IFERROR(VLOOKUP($A93,Banknifty!$A$14:$I$4860,4,FALSE),All_curves!L92)</f>
        <v>10443587</v>
      </c>
      <c r="M93">
        <f>IFERROR(VLOOKUP($A93,Banknifty!$A$14:$I$4860,5,FALSE),All_curves!M92)</f>
        <v>10368223</v>
      </c>
      <c r="N93">
        <f>IFERROR(VLOOKUP($A93,Banknifty!$A$14:$I$4860,6,FALSE),All_curves!N92)</f>
        <v>9647458</v>
      </c>
      <c r="O93">
        <f>IFERROR(VLOOKUP($A93,Banknifty!$A$14:$I$4860,7,FALSE),All_curves!O92)</f>
        <v>9969759</v>
      </c>
      <c r="P93">
        <f>IFERROR(VLOOKUP($A93,Banknifty!$A$14:$I$4860,8,FALSE),All_curves!P92)</f>
        <v>9969759</v>
      </c>
      <c r="Q93">
        <f>IFERROR(VLOOKUP($A93,Banknifty!$A$14:$I$4860,9,FALSE),All_curves!Q92)</f>
        <v>10203838</v>
      </c>
      <c r="R93">
        <f>IFERROR(VLOOKUP($A93,Nifty!$A$14:$I$4860,2,FALSE),All_curves!R92)</f>
        <v>0</v>
      </c>
      <c r="S93">
        <f>IFERROR(VLOOKUP($A93,Nifty!$A$14:$I$4860,3,FALSE),All_curves!S92)</f>
        <v>0</v>
      </c>
      <c r="T93">
        <f>IFERROR(VLOOKUP($A93,Nifty!$A$14:$I$4860,4,FALSE),All_curves!T92)</f>
        <v>0</v>
      </c>
      <c r="U93">
        <f>IFERROR(VLOOKUP($A93,Nifty!$A$14:$I$4860,5,FALSE),All_curves!U92)</f>
        <v>0</v>
      </c>
      <c r="V93">
        <f>IFERROR(VLOOKUP($A93,Nifty!$A$14:$I$4860,6,FALSE),All_curves!V92)</f>
        <v>0</v>
      </c>
      <c r="W93">
        <f>IFERROR(VLOOKUP($A93,Nifty!$A$14:$I$4860,7,FALSE),All_curves!W92)</f>
        <v>0</v>
      </c>
      <c r="X93">
        <f>IFERROR(VLOOKUP($A93,Nifty!$A$14:$I$4860,8,FALSE),All_curves!X92)</f>
        <v>0</v>
      </c>
      <c r="Y93">
        <f>IFERROR(VLOOKUP($A93,Nifty!$A$14:$I$4860,9,FALSE),All_curves!Y92)</f>
        <v>0</v>
      </c>
      <c r="AA93" s="5">
        <f t="shared" si="73"/>
        <v>0</v>
      </c>
      <c r="AB93" s="5">
        <f t="shared" si="49"/>
        <v>0</v>
      </c>
      <c r="AC93" s="5">
        <f t="shared" si="50"/>
        <v>0</v>
      </c>
      <c r="AD93" s="5">
        <f t="shared" si="51"/>
        <v>0</v>
      </c>
      <c r="AE93" s="5">
        <f t="shared" si="52"/>
        <v>0</v>
      </c>
      <c r="AF93" s="5">
        <f t="shared" si="53"/>
        <v>0</v>
      </c>
      <c r="AG93" s="5">
        <f t="shared" si="54"/>
        <v>0</v>
      </c>
      <c r="AH93" s="5">
        <f t="shared" si="55"/>
        <v>0</v>
      </c>
      <c r="AI93" s="5">
        <f t="shared" si="56"/>
        <v>2.5395800945411384E-3</v>
      </c>
      <c r="AJ93" s="5">
        <f t="shared" si="57"/>
        <v>4.1415819809209609E-4</v>
      </c>
      <c r="AK93" s="5">
        <f t="shared" si="58"/>
        <v>1.0741555547097992E-3</v>
      </c>
      <c r="AL93" s="5">
        <f t="shared" si="59"/>
        <v>0</v>
      </c>
      <c r="AM93" s="5">
        <f t="shared" si="60"/>
        <v>-5.7007426022936958E-3</v>
      </c>
      <c r="AN93" s="5">
        <f t="shared" si="61"/>
        <v>-1.3091480690642365E-3</v>
      </c>
      <c r="AO93" s="5">
        <f t="shared" si="62"/>
        <v>-1.3091480690642365E-3</v>
      </c>
      <c r="AP93" s="5">
        <f t="shared" si="63"/>
        <v>-1.9350286948235373E-3</v>
      </c>
      <c r="AQ93" s="5">
        <f t="shared" si="64"/>
        <v>0</v>
      </c>
      <c r="AR93" s="5">
        <f t="shared" si="65"/>
        <v>0</v>
      </c>
      <c r="AS93" s="5">
        <f t="shared" si="66"/>
        <v>0</v>
      </c>
      <c r="AT93" s="5">
        <f t="shared" si="67"/>
        <v>0</v>
      </c>
      <c r="AU93" s="5">
        <f t="shared" si="68"/>
        <v>0</v>
      </c>
      <c r="AV93" s="5">
        <f t="shared" si="69"/>
        <v>0</v>
      </c>
      <c r="AW93" s="5">
        <f t="shared" si="70"/>
        <v>0</v>
      </c>
      <c r="AX93" s="5">
        <f t="shared" si="71"/>
        <v>0</v>
      </c>
      <c r="AZ93" s="7">
        <f t="shared" si="74"/>
        <v>100.50028362105481</v>
      </c>
      <c r="BA93" s="4">
        <f t="shared" si="72"/>
        <v>-2.5942389949594474E-4</v>
      </c>
      <c r="BB93" s="5">
        <f>AZ93/MAX($AZ$16:AZ93)-1</f>
        <v>-4.7421662931892428E-3</v>
      </c>
      <c r="BH93" s="3"/>
    </row>
    <row r="94" spans="1:60" x14ac:dyDescent="0.25">
      <c r="A94" s="3">
        <v>42639</v>
      </c>
      <c r="B94">
        <f>IFERROR(VLOOKUP($A94,Finnifty!$A$14:$I$486,B$15+1,FALSE),All_curves!B93)</f>
        <v>0</v>
      </c>
      <c r="C94">
        <f>IFERROR(VLOOKUP($A94,Finnifty!$A$14:$I$486,C$15+1,FALSE),All_curves!C93)</f>
        <v>0</v>
      </c>
      <c r="D94">
        <f>IFERROR(VLOOKUP($A94,Finnifty!$A$14:$I$486,D$15+1,FALSE),All_curves!D93)</f>
        <v>0</v>
      </c>
      <c r="E94">
        <f>IFERROR(VLOOKUP($A94,Finnifty!$A$14:$I$486,E$15+1,FALSE),All_curves!E93)</f>
        <v>0</v>
      </c>
      <c r="F94">
        <f>IFERROR(VLOOKUP($A94,Finnifty!$A$14:$I$486,F$15+1,FALSE),All_curves!F93)</f>
        <v>0</v>
      </c>
      <c r="G94">
        <f>IFERROR(VLOOKUP($A94,Finnifty!$A$14:$I$486,G$15+1,FALSE),All_curves!G93)</f>
        <v>0</v>
      </c>
      <c r="H94">
        <f>IFERROR(VLOOKUP($A94,Finnifty!$A$14:$I$486,H$15+1,FALSE),All_curves!H93)</f>
        <v>0</v>
      </c>
      <c r="I94">
        <f>IFERROR(VLOOKUP($A94,Finnifty!$A$14:$I$486,I$15+1,FALSE),All_curves!I93)</f>
        <v>0</v>
      </c>
      <c r="J94">
        <f>IFERROR(VLOOKUP($A94,Banknifty!$A$14:$I$4860,2,FALSE),All_curves!J93)</f>
        <v>10564695</v>
      </c>
      <c r="K94">
        <f>IFERROR(VLOOKUP($A94,Banknifty!$A$14:$I$4860,3,FALSE),All_curves!K93)</f>
        <v>10506338</v>
      </c>
      <c r="L94">
        <f>IFERROR(VLOOKUP($A94,Banknifty!$A$14:$I$4860,4,FALSE),All_curves!L93)</f>
        <v>10500666</v>
      </c>
      <c r="M94">
        <f>IFERROR(VLOOKUP($A94,Banknifty!$A$14:$I$4860,5,FALSE),All_curves!M93)</f>
        <v>10376483</v>
      </c>
      <c r="N94">
        <f>IFERROR(VLOOKUP($A94,Banknifty!$A$14:$I$4860,6,FALSE),All_curves!N93)</f>
        <v>9664120</v>
      </c>
      <c r="O94">
        <f>IFERROR(VLOOKUP($A94,Banknifty!$A$14:$I$4860,7,FALSE),All_curves!O93)</f>
        <v>9994425</v>
      </c>
      <c r="P94">
        <f>IFERROR(VLOOKUP($A94,Banknifty!$A$14:$I$4860,8,FALSE),All_curves!P93)</f>
        <v>9994425</v>
      </c>
      <c r="Q94">
        <f>IFERROR(VLOOKUP($A94,Banknifty!$A$14:$I$4860,9,FALSE),All_curves!Q93)</f>
        <v>10221927</v>
      </c>
      <c r="R94">
        <f>IFERROR(VLOOKUP($A94,Nifty!$A$14:$I$4860,2,FALSE),All_curves!R93)</f>
        <v>0</v>
      </c>
      <c r="S94">
        <f>IFERROR(VLOOKUP($A94,Nifty!$A$14:$I$4860,3,FALSE),All_curves!S93)</f>
        <v>0</v>
      </c>
      <c r="T94">
        <f>IFERROR(VLOOKUP($A94,Nifty!$A$14:$I$4860,4,FALSE),All_curves!T93)</f>
        <v>0</v>
      </c>
      <c r="U94">
        <f>IFERROR(VLOOKUP($A94,Nifty!$A$14:$I$4860,5,FALSE),All_curves!U93)</f>
        <v>0</v>
      </c>
      <c r="V94">
        <f>IFERROR(VLOOKUP($A94,Nifty!$A$14:$I$4860,6,FALSE),All_curves!V93)</f>
        <v>0</v>
      </c>
      <c r="W94">
        <f>IFERROR(VLOOKUP($A94,Nifty!$A$14:$I$4860,7,FALSE),All_curves!W93)</f>
        <v>0</v>
      </c>
      <c r="X94">
        <f>IFERROR(VLOOKUP($A94,Nifty!$A$14:$I$4860,8,FALSE),All_curves!X93)</f>
        <v>0</v>
      </c>
      <c r="Y94">
        <f>IFERROR(VLOOKUP($A94,Nifty!$A$14:$I$4860,9,FALSE),All_curves!Y93)</f>
        <v>0</v>
      </c>
      <c r="AA94" s="5">
        <f t="shared" si="73"/>
        <v>0</v>
      </c>
      <c r="AB94" s="5">
        <f t="shared" si="49"/>
        <v>0</v>
      </c>
      <c r="AC94" s="5">
        <f t="shared" si="50"/>
        <v>0</v>
      </c>
      <c r="AD94" s="5">
        <f t="shared" si="51"/>
        <v>0</v>
      </c>
      <c r="AE94" s="5">
        <f t="shared" si="52"/>
        <v>0</v>
      </c>
      <c r="AF94" s="5">
        <f t="shared" si="53"/>
        <v>0</v>
      </c>
      <c r="AG94" s="5">
        <f t="shared" si="54"/>
        <v>0</v>
      </c>
      <c r="AH94" s="5">
        <f t="shared" si="55"/>
        <v>0</v>
      </c>
      <c r="AI94" s="5">
        <f t="shared" si="56"/>
        <v>9.0843133625340133E-3</v>
      </c>
      <c r="AJ94" s="5">
        <f t="shared" si="57"/>
        <v>5.428719349334532E-3</v>
      </c>
      <c r="AK94" s="5">
        <f t="shared" si="58"/>
        <v>5.4654593292515763E-3</v>
      </c>
      <c r="AL94" s="5">
        <f t="shared" si="59"/>
        <v>7.9666496370700557E-4</v>
      </c>
      <c r="AM94" s="5">
        <f t="shared" si="60"/>
        <v>1.727087073092104E-3</v>
      </c>
      <c r="AN94" s="5">
        <f t="shared" si="61"/>
        <v>2.4740818709860779E-3</v>
      </c>
      <c r="AO94" s="5">
        <f t="shared" si="62"/>
        <v>2.4740818709860779E-3</v>
      </c>
      <c r="AP94" s="5">
        <f t="shared" si="63"/>
        <v>1.7727643265210702E-3</v>
      </c>
      <c r="AQ94" s="5">
        <f t="shared" si="64"/>
        <v>0</v>
      </c>
      <c r="AR94" s="5">
        <f t="shared" si="65"/>
        <v>0</v>
      </c>
      <c r="AS94" s="5">
        <f t="shared" si="66"/>
        <v>0</v>
      </c>
      <c r="AT94" s="5">
        <f t="shared" si="67"/>
        <v>0</v>
      </c>
      <c r="AU94" s="5">
        <f t="shared" si="68"/>
        <v>0</v>
      </c>
      <c r="AV94" s="5">
        <f t="shared" si="69"/>
        <v>0</v>
      </c>
      <c r="AW94" s="5">
        <f t="shared" si="70"/>
        <v>0</v>
      </c>
      <c r="AX94" s="5">
        <f t="shared" si="71"/>
        <v>0</v>
      </c>
      <c r="AZ94" s="7">
        <f t="shared" si="74"/>
        <v>100.62265599976404</v>
      </c>
      <c r="BA94" s="4">
        <f t="shared" si="72"/>
        <v>1.2176321727671859E-3</v>
      </c>
      <c r="BB94" s="5">
        <f>AZ94/MAX($AZ$16:AZ94)-1</f>
        <v>-3.5303083346691633E-3</v>
      </c>
      <c r="BH94" s="3"/>
    </row>
    <row r="95" spans="1:60" x14ac:dyDescent="0.25">
      <c r="A95" s="3">
        <v>42640</v>
      </c>
      <c r="B95">
        <f>IFERROR(VLOOKUP($A95,Finnifty!$A$14:$I$486,B$15+1,FALSE),All_curves!B94)</f>
        <v>0</v>
      </c>
      <c r="C95">
        <f>IFERROR(VLOOKUP($A95,Finnifty!$A$14:$I$486,C$15+1,FALSE),All_curves!C94)</f>
        <v>0</v>
      </c>
      <c r="D95">
        <f>IFERROR(VLOOKUP($A95,Finnifty!$A$14:$I$486,D$15+1,FALSE),All_curves!D94)</f>
        <v>0</v>
      </c>
      <c r="E95">
        <f>IFERROR(VLOOKUP($A95,Finnifty!$A$14:$I$486,E$15+1,FALSE),All_curves!E94)</f>
        <v>0</v>
      </c>
      <c r="F95">
        <f>IFERROR(VLOOKUP($A95,Finnifty!$A$14:$I$486,F$15+1,FALSE),All_curves!F94)</f>
        <v>0</v>
      </c>
      <c r="G95">
        <f>IFERROR(VLOOKUP($A95,Finnifty!$A$14:$I$486,G$15+1,FALSE),All_curves!G94)</f>
        <v>0</v>
      </c>
      <c r="H95">
        <f>IFERROR(VLOOKUP($A95,Finnifty!$A$14:$I$486,H$15+1,FALSE),All_curves!H94)</f>
        <v>0</v>
      </c>
      <c r="I95">
        <f>IFERROR(VLOOKUP($A95,Finnifty!$A$14:$I$486,I$15+1,FALSE),All_curves!I94)</f>
        <v>0</v>
      </c>
      <c r="J95">
        <f>IFERROR(VLOOKUP($A95,Banknifty!$A$14:$I$4860,2,FALSE),All_curves!J94)</f>
        <v>10531630</v>
      </c>
      <c r="K95">
        <f>IFERROR(VLOOKUP($A95,Banknifty!$A$14:$I$4860,3,FALSE),All_curves!K94)</f>
        <v>10460238</v>
      </c>
      <c r="L95">
        <f>IFERROR(VLOOKUP($A95,Banknifty!$A$14:$I$4860,4,FALSE),All_curves!L94)</f>
        <v>10462613</v>
      </c>
      <c r="M95">
        <f>IFERROR(VLOOKUP($A95,Banknifty!$A$14:$I$4860,5,FALSE),All_curves!M94)</f>
        <v>10348524</v>
      </c>
      <c r="N95">
        <f>IFERROR(VLOOKUP($A95,Banknifty!$A$14:$I$4860,6,FALSE),All_curves!N94)</f>
        <v>9751911</v>
      </c>
      <c r="O95">
        <f>IFERROR(VLOOKUP($A95,Banknifty!$A$14:$I$4860,7,FALSE),All_curves!O94)</f>
        <v>10048681</v>
      </c>
      <c r="P95">
        <f>IFERROR(VLOOKUP($A95,Banknifty!$A$14:$I$4860,8,FALSE),All_curves!P94)</f>
        <v>10048681</v>
      </c>
      <c r="Q95">
        <f>IFERROR(VLOOKUP($A95,Banknifty!$A$14:$I$4860,9,FALSE),All_curves!Q94)</f>
        <v>10230070</v>
      </c>
      <c r="R95">
        <f>IFERROR(VLOOKUP($A95,Nifty!$A$14:$I$4860,2,FALSE),All_curves!R94)</f>
        <v>0</v>
      </c>
      <c r="S95">
        <f>IFERROR(VLOOKUP($A95,Nifty!$A$14:$I$4860,3,FALSE),All_curves!S94)</f>
        <v>0</v>
      </c>
      <c r="T95">
        <f>IFERROR(VLOOKUP($A95,Nifty!$A$14:$I$4860,4,FALSE),All_curves!T94)</f>
        <v>0</v>
      </c>
      <c r="U95">
        <f>IFERROR(VLOOKUP($A95,Nifty!$A$14:$I$4860,5,FALSE),All_curves!U94)</f>
        <v>0</v>
      </c>
      <c r="V95">
        <f>IFERROR(VLOOKUP($A95,Nifty!$A$14:$I$4860,6,FALSE),All_curves!V94)</f>
        <v>0</v>
      </c>
      <c r="W95">
        <f>IFERROR(VLOOKUP($A95,Nifty!$A$14:$I$4860,7,FALSE),All_curves!W94)</f>
        <v>0</v>
      </c>
      <c r="X95">
        <f>IFERROR(VLOOKUP($A95,Nifty!$A$14:$I$4860,8,FALSE),All_curves!X94)</f>
        <v>0</v>
      </c>
      <c r="Y95">
        <f>IFERROR(VLOOKUP($A95,Nifty!$A$14:$I$4860,9,FALSE),All_curves!Y94)</f>
        <v>0</v>
      </c>
      <c r="AA95" s="5">
        <f t="shared" si="73"/>
        <v>0</v>
      </c>
      <c r="AB95" s="5">
        <f t="shared" si="49"/>
        <v>0</v>
      </c>
      <c r="AC95" s="5">
        <f t="shared" si="50"/>
        <v>0</v>
      </c>
      <c r="AD95" s="5">
        <f t="shared" si="51"/>
        <v>0</v>
      </c>
      <c r="AE95" s="5">
        <f t="shared" si="52"/>
        <v>0</v>
      </c>
      <c r="AF95" s="5">
        <f t="shared" si="53"/>
        <v>0</v>
      </c>
      <c r="AG95" s="5">
        <f t="shared" si="54"/>
        <v>0</v>
      </c>
      <c r="AH95" s="5">
        <f t="shared" si="55"/>
        <v>0</v>
      </c>
      <c r="AI95" s="5">
        <f t="shared" si="56"/>
        <v>-3.1297638029303965E-3</v>
      </c>
      <c r="AJ95" s="5">
        <f t="shared" si="57"/>
        <v>-4.3878276141505745E-3</v>
      </c>
      <c r="AK95" s="5">
        <f t="shared" si="58"/>
        <v>-3.6238653814910649E-3</v>
      </c>
      <c r="AL95" s="5">
        <f t="shared" si="59"/>
        <v>-2.694458228284069E-3</v>
      </c>
      <c r="AM95" s="5">
        <f t="shared" si="60"/>
        <v>9.0842208085164522E-3</v>
      </c>
      <c r="AN95" s="5">
        <f t="shared" si="61"/>
        <v>5.4286264592511291E-3</v>
      </c>
      <c r="AO95" s="5">
        <f t="shared" si="62"/>
        <v>5.4286264592511291E-3</v>
      </c>
      <c r="AP95" s="5">
        <f t="shared" si="63"/>
        <v>7.9662083284293139E-4</v>
      </c>
      <c r="AQ95" s="5">
        <f t="shared" si="64"/>
        <v>0</v>
      </c>
      <c r="AR95" s="5">
        <f t="shared" si="65"/>
        <v>0</v>
      </c>
      <c r="AS95" s="5">
        <f t="shared" si="66"/>
        <v>0</v>
      </c>
      <c r="AT95" s="5">
        <f t="shared" si="67"/>
        <v>0</v>
      </c>
      <c r="AU95" s="5">
        <f t="shared" si="68"/>
        <v>0</v>
      </c>
      <c r="AV95" s="5">
        <f t="shared" si="69"/>
        <v>0</v>
      </c>
      <c r="AW95" s="5">
        <f t="shared" si="70"/>
        <v>0</v>
      </c>
      <c r="AX95" s="5">
        <f t="shared" si="71"/>
        <v>0</v>
      </c>
      <c r="AZ95" s="7">
        <f t="shared" si="74"/>
        <v>100.6515941512973</v>
      </c>
      <c r="BA95" s="4">
        <f t="shared" si="72"/>
        <v>2.8759081387523061E-4</v>
      </c>
      <c r="BB95" s="5">
        <f>AZ95/MAX($AZ$16:AZ95)-1</f>
        <v>-3.2437328050409775E-3</v>
      </c>
      <c r="BH95" s="3"/>
    </row>
    <row r="96" spans="1:60" x14ac:dyDescent="0.25">
      <c r="A96" s="3">
        <v>42641</v>
      </c>
      <c r="B96">
        <f>IFERROR(VLOOKUP($A96,Finnifty!$A$14:$I$486,B$15+1,FALSE),All_curves!B95)</f>
        <v>0</v>
      </c>
      <c r="C96">
        <f>IFERROR(VLOOKUP($A96,Finnifty!$A$14:$I$486,C$15+1,FALSE),All_curves!C95)</f>
        <v>0</v>
      </c>
      <c r="D96">
        <f>IFERROR(VLOOKUP($A96,Finnifty!$A$14:$I$486,D$15+1,FALSE),All_curves!D95)</f>
        <v>0</v>
      </c>
      <c r="E96">
        <f>IFERROR(VLOOKUP($A96,Finnifty!$A$14:$I$486,E$15+1,FALSE),All_curves!E95)</f>
        <v>0</v>
      </c>
      <c r="F96">
        <f>IFERROR(VLOOKUP($A96,Finnifty!$A$14:$I$486,F$15+1,FALSE),All_curves!F95)</f>
        <v>0</v>
      </c>
      <c r="G96">
        <f>IFERROR(VLOOKUP($A96,Finnifty!$A$14:$I$486,G$15+1,FALSE),All_curves!G95)</f>
        <v>0</v>
      </c>
      <c r="H96">
        <f>IFERROR(VLOOKUP($A96,Finnifty!$A$14:$I$486,H$15+1,FALSE),All_curves!H95)</f>
        <v>0</v>
      </c>
      <c r="I96">
        <f>IFERROR(VLOOKUP($A96,Finnifty!$A$14:$I$486,I$15+1,FALSE),All_curves!I95)</f>
        <v>0</v>
      </c>
      <c r="J96">
        <f>IFERROR(VLOOKUP($A96,Banknifty!$A$14:$I$4860,2,FALSE),All_curves!J95)</f>
        <v>10560408</v>
      </c>
      <c r="K96">
        <f>IFERROR(VLOOKUP($A96,Banknifty!$A$14:$I$4860,3,FALSE),All_curves!K95)</f>
        <v>10480776</v>
      </c>
      <c r="L96">
        <f>IFERROR(VLOOKUP($A96,Banknifty!$A$14:$I$4860,4,FALSE),All_curves!L95)</f>
        <v>10482065</v>
      </c>
      <c r="M96">
        <f>IFERROR(VLOOKUP($A96,Banknifty!$A$14:$I$4860,5,FALSE),All_curves!M95)</f>
        <v>10354108</v>
      </c>
      <c r="N96">
        <f>IFERROR(VLOOKUP($A96,Banknifty!$A$14:$I$4860,6,FALSE),All_curves!N95)</f>
        <v>9721390</v>
      </c>
      <c r="O96">
        <f>IFERROR(VLOOKUP($A96,Banknifty!$A$14:$I$4860,7,FALSE),All_curves!O95)</f>
        <v>10004589</v>
      </c>
      <c r="P96">
        <f>IFERROR(VLOOKUP($A96,Banknifty!$A$14:$I$4860,8,FALSE),All_curves!P95)</f>
        <v>10004589</v>
      </c>
      <c r="Q96">
        <f>IFERROR(VLOOKUP($A96,Banknifty!$A$14:$I$4860,9,FALSE),All_curves!Q95)</f>
        <v>10202506</v>
      </c>
      <c r="R96">
        <f>IFERROR(VLOOKUP($A96,Nifty!$A$14:$I$4860,2,FALSE),All_curves!R95)</f>
        <v>0</v>
      </c>
      <c r="S96">
        <f>IFERROR(VLOOKUP($A96,Nifty!$A$14:$I$4860,3,FALSE),All_curves!S95)</f>
        <v>0</v>
      </c>
      <c r="T96">
        <f>IFERROR(VLOOKUP($A96,Nifty!$A$14:$I$4860,4,FALSE),All_curves!T95)</f>
        <v>0</v>
      </c>
      <c r="U96">
        <f>IFERROR(VLOOKUP($A96,Nifty!$A$14:$I$4860,5,FALSE),All_curves!U95)</f>
        <v>0</v>
      </c>
      <c r="V96">
        <f>IFERROR(VLOOKUP($A96,Nifty!$A$14:$I$4860,6,FALSE),All_curves!V95)</f>
        <v>0</v>
      </c>
      <c r="W96">
        <f>IFERROR(VLOOKUP($A96,Nifty!$A$14:$I$4860,7,FALSE),All_curves!W95)</f>
        <v>0</v>
      </c>
      <c r="X96">
        <f>IFERROR(VLOOKUP($A96,Nifty!$A$14:$I$4860,8,FALSE),All_curves!X95)</f>
        <v>0</v>
      </c>
      <c r="Y96">
        <f>IFERROR(VLOOKUP($A96,Nifty!$A$14:$I$4860,9,FALSE),All_curves!Y95)</f>
        <v>0</v>
      </c>
      <c r="AA96" s="5">
        <f t="shared" si="73"/>
        <v>0</v>
      </c>
      <c r="AB96" s="5">
        <f t="shared" si="49"/>
        <v>0</v>
      </c>
      <c r="AC96" s="5">
        <f t="shared" si="50"/>
        <v>0</v>
      </c>
      <c r="AD96" s="5">
        <f t="shared" si="51"/>
        <v>0</v>
      </c>
      <c r="AE96" s="5">
        <f t="shared" si="52"/>
        <v>0</v>
      </c>
      <c r="AF96" s="5">
        <f t="shared" si="53"/>
        <v>0</v>
      </c>
      <c r="AG96" s="5">
        <f t="shared" si="54"/>
        <v>0</v>
      </c>
      <c r="AH96" s="5">
        <f t="shared" si="55"/>
        <v>0</v>
      </c>
      <c r="AI96" s="5">
        <f t="shared" si="56"/>
        <v>2.732530481986073E-3</v>
      </c>
      <c r="AJ96" s="5">
        <f t="shared" si="57"/>
        <v>1.9634352487964968E-3</v>
      </c>
      <c r="AK96" s="5">
        <f t="shared" si="58"/>
        <v>1.8591913893786227E-3</v>
      </c>
      <c r="AL96" s="5">
        <f t="shared" si="59"/>
        <v>5.3959385898894041E-4</v>
      </c>
      <c r="AM96" s="5">
        <f t="shared" si="60"/>
        <v>-3.1297455442322875E-3</v>
      </c>
      <c r="AN96" s="5">
        <f t="shared" si="61"/>
        <v>-4.3878395582465091E-3</v>
      </c>
      <c r="AO96" s="5">
        <f t="shared" si="62"/>
        <v>-4.3878395582465091E-3</v>
      </c>
      <c r="AP96" s="5">
        <f t="shared" si="63"/>
        <v>-2.6944097156715863E-3</v>
      </c>
      <c r="AQ96" s="5">
        <f t="shared" si="64"/>
        <v>0</v>
      </c>
      <c r="AR96" s="5">
        <f t="shared" si="65"/>
        <v>0</v>
      </c>
      <c r="AS96" s="5">
        <f t="shared" si="66"/>
        <v>0</v>
      </c>
      <c r="AT96" s="5">
        <f t="shared" si="67"/>
        <v>0</v>
      </c>
      <c r="AU96" s="5">
        <f t="shared" si="68"/>
        <v>0</v>
      </c>
      <c r="AV96" s="5">
        <f t="shared" si="69"/>
        <v>0</v>
      </c>
      <c r="AW96" s="5">
        <f t="shared" si="70"/>
        <v>0</v>
      </c>
      <c r="AX96" s="5">
        <f t="shared" si="71"/>
        <v>0</v>
      </c>
      <c r="AZ96" s="7">
        <f t="shared" si="74"/>
        <v>100.62011920929017</v>
      </c>
      <c r="BA96" s="4">
        <f t="shared" si="72"/>
        <v>-3.1271180821861494E-4</v>
      </c>
      <c r="BB96" s="5">
        <f>AZ96/MAX($AZ$16:AZ96)-1</f>
        <v>-3.5554302597088361E-3</v>
      </c>
      <c r="BH96" s="3"/>
    </row>
    <row r="97" spans="1:60" x14ac:dyDescent="0.25">
      <c r="A97" s="3">
        <v>42642</v>
      </c>
      <c r="B97">
        <f>IFERROR(VLOOKUP($A97,Finnifty!$A$14:$I$486,B$15+1,FALSE),All_curves!B96)</f>
        <v>0</v>
      </c>
      <c r="C97">
        <f>IFERROR(VLOOKUP($A97,Finnifty!$A$14:$I$486,C$15+1,FALSE),All_curves!C96)</f>
        <v>0</v>
      </c>
      <c r="D97">
        <f>IFERROR(VLOOKUP($A97,Finnifty!$A$14:$I$486,D$15+1,FALSE),All_curves!D96)</f>
        <v>0</v>
      </c>
      <c r="E97">
        <f>IFERROR(VLOOKUP($A97,Finnifty!$A$14:$I$486,E$15+1,FALSE),All_curves!E96)</f>
        <v>0</v>
      </c>
      <c r="F97">
        <f>IFERROR(VLOOKUP($A97,Finnifty!$A$14:$I$486,F$15+1,FALSE),All_curves!F96)</f>
        <v>0</v>
      </c>
      <c r="G97">
        <f>IFERROR(VLOOKUP($A97,Finnifty!$A$14:$I$486,G$15+1,FALSE),All_curves!G96)</f>
        <v>0</v>
      </c>
      <c r="H97">
        <f>IFERROR(VLOOKUP($A97,Finnifty!$A$14:$I$486,H$15+1,FALSE),All_curves!H96)</f>
        <v>0</v>
      </c>
      <c r="I97">
        <f>IFERROR(VLOOKUP($A97,Finnifty!$A$14:$I$486,I$15+1,FALSE),All_curves!I96)</f>
        <v>0</v>
      </c>
      <c r="J97">
        <f>IFERROR(VLOOKUP($A97,Banknifty!$A$14:$I$4860,2,FALSE),All_curves!J96)</f>
        <v>11962473</v>
      </c>
      <c r="K97">
        <f>IFERROR(VLOOKUP($A97,Banknifty!$A$14:$I$4860,3,FALSE),All_curves!K96)</f>
        <v>11908344</v>
      </c>
      <c r="L97">
        <f>IFERROR(VLOOKUP($A97,Banknifty!$A$14:$I$4860,4,FALSE),All_curves!L96)</f>
        <v>11699730</v>
      </c>
      <c r="M97">
        <f>IFERROR(VLOOKUP($A97,Banknifty!$A$14:$I$4860,5,FALSE),All_curves!M96)</f>
        <v>10544213</v>
      </c>
      <c r="N97">
        <f>IFERROR(VLOOKUP($A97,Banknifty!$A$14:$I$4860,6,FALSE),All_curves!N96)</f>
        <v>9747954</v>
      </c>
      <c r="O97">
        <f>IFERROR(VLOOKUP($A97,Banknifty!$A$14:$I$4860,7,FALSE),All_curves!O96)</f>
        <v>10024233</v>
      </c>
      <c r="P97">
        <f>IFERROR(VLOOKUP($A97,Banknifty!$A$14:$I$4860,8,FALSE),All_curves!P96)</f>
        <v>10024233</v>
      </c>
      <c r="Q97">
        <f>IFERROR(VLOOKUP($A97,Banknifty!$A$14:$I$4860,9,FALSE),All_curves!Q96)</f>
        <v>10208011</v>
      </c>
      <c r="R97">
        <f>IFERROR(VLOOKUP($A97,Nifty!$A$14:$I$4860,2,FALSE),All_curves!R96)</f>
        <v>0</v>
      </c>
      <c r="S97">
        <f>IFERROR(VLOOKUP($A97,Nifty!$A$14:$I$4860,3,FALSE),All_curves!S96)</f>
        <v>0</v>
      </c>
      <c r="T97">
        <f>IFERROR(VLOOKUP($A97,Nifty!$A$14:$I$4860,4,FALSE),All_curves!T96)</f>
        <v>0</v>
      </c>
      <c r="U97">
        <f>IFERROR(VLOOKUP($A97,Nifty!$A$14:$I$4860,5,FALSE),All_curves!U96)</f>
        <v>0</v>
      </c>
      <c r="V97">
        <f>IFERROR(VLOOKUP($A97,Nifty!$A$14:$I$4860,6,FALSE),All_curves!V96)</f>
        <v>0</v>
      </c>
      <c r="W97">
        <f>IFERROR(VLOOKUP($A97,Nifty!$A$14:$I$4860,7,FALSE),All_curves!W96)</f>
        <v>0</v>
      </c>
      <c r="X97">
        <f>IFERROR(VLOOKUP($A97,Nifty!$A$14:$I$4860,8,FALSE),All_curves!X96)</f>
        <v>0</v>
      </c>
      <c r="Y97">
        <f>IFERROR(VLOOKUP($A97,Nifty!$A$14:$I$4860,9,FALSE),All_curves!Y96)</f>
        <v>0</v>
      </c>
      <c r="AA97" s="5">
        <f t="shared" si="73"/>
        <v>0</v>
      </c>
      <c r="AB97" s="5">
        <f t="shared" si="49"/>
        <v>0</v>
      </c>
      <c r="AC97" s="5">
        <f t="shared" si="50"/>
        <v>0</v>
      </c>
      <c r="AD97" s="5">
        <f t="shared" si="51"/>
        <v>0</v>
      </c>
      <c r="AE97" s="5">
        <f t="shared" si="52"/>
        <v>0</v>
      </c>
      <c r="AF97" s="5">
        <f t="shared" si="53"/>
        <v>0</v>
      </c>
      <c r="AG97" s="5">
        <f t="shared" si="54"/>
        <v>0</v>
      </c>
      <c r="AH97" s="5">
        <f t="shared" si="55"/>
        <v>0</v>
      </c>
      <c r="AI97" s="5">
        <f t="shared" si="56"/>
        <v>0.13276617721588035</v>
      </c>
      <c r="AJ97" s="5">
        <f t="shared" si="57"/>
        <v>0.13620823496275469</v>
      </c>
      <c r="AK97" s="5">
        <f t="shared" si="58"/>
        <v>0.1161665187155394</v>
      </c>
      <c r="AL97" s="5">
        <f t="shared" si="59"/>
        <v>1.8360345478335649E-2</v>
      </c>
      <c r="AM97" s="5">
        <f t="shared" si="60"/>
        <v>2.7325310475148079E-3</v>
      </c>
      <c r="AN97" s="5">
        <f t="shared" si="61"/>
        <v>1.9634989503316547E-3</v>
      </c>
      <c r="AO97" s="5">
        <f t="shared" si="62"/>
        <v>1.9634989503316547E-3</v>
      </c>
      <c r="AP97" s="5">
        <f t="shared" si="63"/>
        <v>5.3957331659493235E-4</v>
      </c>
      <c r="AQ97" s="5">
        <f t="shared" si="64"/>
        <v>0</v>
      </c>
      <c r="AR97" s="5">
        <f t="shared" si="65"/>
        <v>0</v>
      </c>
      <c r="AS97" s="5">
        <f t="shared" si="66"/>
        <v>0</v>
      </c>
      <c r="AT97" s="5">
        <f t="shared" si="67"/>
        <v>0</v>
      </c>
      <c r="AU97" s="5">
        <f t="shared" si="68"/>
        <v>0</v>
      </c>
      <c r="AV97" s="5">
        <f t="shared" si="69"/>
        <v>0</v>
      </c>
      <c r="AW97" s="5">
        <f t="shared" si="70"/>
        <v>0</v>
      </c>
      <c r="AX97" s="5">
        <f t="shared" si="71"/>
        <v>0</v>
      </c>
      <c r="AZ97" s="7">
        <f t="shared" si="74"/>
        <v>102.34198258669784</v>
      </c>
      <c r="BA97" s="4">
        <f t="shared" si="72"/>
        <v>1.7112515776553469E-2</v>
      </c>
      <c r="BB97" s="5">
        <f>AZ97/MAX($AZ$16:AZ97)-1</f>
        <v>0</v>
      </c>
      <c r="BH97" s="3"/>
    </row>
    <row r="98" spans="1:60" x14ac:dyDescent="0.25">
      <c r="A98" s="3">
        <v>42643</v>
      </c>
      <c r="B98">
        <f>IFERROR(VLOOKUP($A98,Finnifty!$A$14:$I$486,B$15+1,FALSE),All_curves!B97)</f>
        <v>0</v>
      </c>
      <c r="C98">
        <f>IFERROR(VLOOKUP($A98,Finnifty!$A$14:$I$486,C$15+1,FALSE),All_curves!C97)</f>
        <v>0</v>
      </c>
      <c r="D98">
        <f>IFERROR(VLOOKUP($A98,Finnifty!$A$14:$I$486,D$15+1,FALSE),All_curves!D97)</f>
        <v>0</v>
      </c>
      <c r="E98">
        <f>IFERROR(VLOOKUP($A98,Finnifty!$A$14:$I$486,E$15+1,FALSE),All_curves!E97)</f>
        <v>0</v>
      </c>
      <c r="F98">
        <f>IFERROR(VLOOKUP($A98,Finnifty!$A$14:$I$486,F$15+1,FALSE),All_curves!F97)</f>
        <v>0</v>
      </c>
      <c r="G98">
        <f>IFERROR(VLOOKUP($A98,Finnifty!$A$14:$I$486,G$15+1,FALSE),All_curves!G97)</f>
        <v>0</v>
      </c>
      <c r="H98">
        <f>IFERROR(VLOOKUP($A98,Finnifty!$A$14:$I$486,H$15+1,FALSE),All_curves!H97)</f>
        <v>0</v>
      </c>
      <c r="I98">
        <f>IFERROR(VLOOKUP($A98,Finnifty!$A$14:$I$486,I$15+1,FALSE),All_curves!I97)</f>
        <v>0</v>
      </c>
      <c r="J98">
        <f>IFERROR(VLOOKUP($A98,Banknifty!$A$14:$I$4860,2,FALSE),All_curves!J97)</f>
        <v>11960747</v>
      </c>
      <c r="K98">
        <f>IFERROR(VLOOKUP($A98,Banknifty!$A$14:$I$4860,3,FALSE),All_curves!K97)</f>
        <v>11908344</v>
      </c>
      <c r="L98">
        <f>IFERROR(VLOOKUP($A98,Banknifty!$A$14:$I$4860,4,FALSE),All_curves!L97)</f>
        <v>11697907</v>
      </c>
      <c r="M98">
        <f>IFERROR(VLOOKUP($A98,Banknifty!$A$14:$I$4860,5,FALSE),All_curves!M97)</f>
        <v>10544213</v>
      </c>
      <c r="N98">
        <f>IFERROR(VLOOKUP($A98,Banknifty!$A$14:$I$4860,6,FALSE),All_curves!N97)</f>
        <v>9934866</v>
      </c>
      <c r="O98">
        <f>IFERROR(VLOOKUP($A98,Banknifty!$A$14:$I$4860,7,FALSE),All_curves!O97)</f>
        <v>10216346</v>
      </c>
      <c r="P98">
        <f>IFERROR(VLOOKUP($A98,Banknifty!$A$14:$I$4860,8,FALSE),All_curves!P97)</f>
        <v>10216346</v>
      </c>
      <c r="Q98">
        <f>IFERROR(VLOOKUP($A98,Banknifty!$A$14:$I$4860,9,FALSE),All_curves!Q97)</f>
        <v>10265545</v>
      </c>
      <c r="R98">
        <f>IFERROR(VLOOKUP($A98,Nifty!$A$14:$I$4860,2,FALSE),All_curves!R97)</f>
        <v>0</v>
      </c>
      <c r="S98">
        <f>IFERROR(VLOOKUP($A98,Nifty!$A$14:$I$4860,3,FALSE),All_curves!S97)</f>
        <v>0</v>
      </c>
      <c r="T98">
        <f>IFERROR(VLOOKUP($A98,Nifty!$A$14:$I$4860,4,FALSE),All_curves!T97)</f>
        <v>0</v>
      </c>
      <c r="U98">
        <f>IFERROR(VLOOKUP($A98,Nifty!$A$14:$I$4860,5,FALSE),All_curves!U97)</f>
        <v>0</v>
      </c>
      <c r="V98">
        <f>IFERROR(VLOOKUP($A98,Nifty!$A$14:$I$4860,6,FALSE),All_curves!V97)</f>
        <v>0</v>
      </c>
      <c r="W98">
        <f>IFERROR(VLOOKUP($A98,Nifty!$A$14:$I$4860,7,FALSE),All_curves!W97)</f>
        <v>0</v>
      </c>
      <c r="X98">
        <f>IFERROR(VLOOKUP($A98,Nifty!$A$14:$I$4860,8,FALSE),All_curves!X97)</f>
        <v>0</v>
      </c>
      <c r="Y98">
        <f>IFERROR(VLOOKUP($A98,Nifty!$A$14:$I$4860,9,FALSE),All_curves!Y97)</f>
        <v>0</v>
      </c>
      <c r="AA98" s="5">
        <f t="shared" si="73"/>
        <v>0</v>
      </c>
      <c r="AB98" s="5">
        <f t="shared" si="49"/>
        <v>0</v>
      </c>
      <c r="AC98" s="5">
        <f t="shared" si="50"/>
        <v>0</v>
      </c>
      <c r="AD98" s="5">
        <f t="shared" si="51"/>
        <v>0</v>
      </c>
      <c r="AE98" s="5">
        <f t="shared" si="52"/>
        <v>0</v>
      </c>
      <c r="AF98" s="5">
        <f t="shared" si="53"/>
        <v>0</v>
      </c>
      <c r="AG98" s="5">
        <f t="shared" si="54"/>
        <v>0</v>
      </c>
      <c r="AH98" s="5">
        <f t="shared" si="55"/>
        <v>0</v>
      </c>
      <c r="AI98" s="5">
        <f t="shared" si="56"/>
        <v>-1.4428454718351524E-4</v>
      </c>
      <c r="AJ98" s="5">
        <f t="shared" si="57"/>
        <v>0</v>
      </c>
      <c r="AK98" s="5">
        <f t="shared" si="58"/>
        <v>-1.5581556155563892E-4</v>
      </c>
      <c r="AL98" s="5">
        <f t="shared" si="59"/>
        <v>0</v>
      </c>
      <c r="AM98" s="5">
        <f t="shared" si="60"/>
        <v>1.9174485230439187E-2</v>
      </c>
      <c r="AN98" s="5">
        <f t="shared" si="61"/>
        <v>1.9164857800093138E-2</v>
      </c>
      <c r="AO98" s="5">
        <f t="shared" si="62"/>
        <v>1.9164857800093138E-2</v>
      </c>
      <c r="AP98" s="5">
        <f t="shared" si="63"/>
        <v>5.6361616381486179E-3</v>
      </c>
      <c r="AQ98" s="5">
        <f t="shared" si="64"/>
        <v>0</v>
      </c>
      <c r="AR98" s="5">
        <f t="shared" si="65"/>
        <v>0</v>
      </c>
      <c r="AS98" s="5">
        <f t="shared" si="66"/>
        <v>0</v>
      </c>
      <c r="AT98" s="5">
        <f t="shared" si="67"/>
        <v>0</v>
      </c>
      <c r="AU98" s="5">
        <f t="shared" si="68"/>
        <v>0</v>
      </c>
      <c r="AV98" s="5">
        <f t="shared" si="69"/>
        <v>0</v>
      </c>
      <c r="AW98" s="5">
        <f t="shared" si="70"/>
        <v>0</v>
      </c>
      <c r="AX98" s="5">
        <f t="shared" si="71"/>
        <v>0</v>
      </c>
      <c r="AZ98" s="7">
        <f t="shared" si="74"/>
        <v>102.60994912987259</v>
      </c>
      <c r="BA98" s="4">
        <f t="shared" si="72"/>
        <v>2.6183442650014556E-3</v>
      </c>
      <c r="BB98" s="5">
        <f>AZ98/MAX($AZ$16:AZ98)-1</f>
        <v>0</v>
      </c>
      <c r="BH98" s="3"/>
    </row>
    <row r="99" spans="1:60" x14ac:dyDescent="0.25">
      <c r="A99" s="3">
        <v>42646</v>
      </c>
      <c r="B99">
        <f>IFERROR(VLOOKUP($A99,Finnifty!$A$14:$I$486,B$15+1,FALSE),All_curves!B98)</f>
        <v>0</v>
      </c>
      <c r="C99">
        <f>IFERROR(VLOOKUP($A99,Finnifty!$A$14:$I$486,C$15+1,FALSE),All_curves!C98)</f>
        <v>0</v>
      </c>
      <c r="D99">
        <f>IFERROR(VLOOKUP($A99,Finnifty!$A$14:$I$486,D$15+1,FALSE),All_curves!D98)</f>
        <v>0</v>
      </c>
      <c r="E99">
        <f>IFERROR(VLOOKUP($A99,Finnifty!$A$14:$I$486,E$15+1,FALSE),All_curves!E98)</f>
        <v>0</v>
      </c>
      <c r="F99">
        <f>IFERROR(VLOOKUP($A99,Finnifty!$A$14:$I$486,F$15+1,FALSE),All_curves!F98)</f>
        <v>0</v>
      </c>
      <c r="G99">
        <f>IFERROR(VLOOKUP($A99,Finnifty!$A$14:$I$486,G$15+1,FALSE),All_curves!G98)</f>
        <v>0</v>
      </c>
      <c r="H99">
        <f>IFERROR(VLOOKUP($A99,Finnifty!$A$14:$I$486,H$15+1,FALSE),All_curves!H98)</f>
        <v>0</v>
      </c>
      <c r="I99">
        <f>IFERROR(VLOOKUP($A99,Finnifty!$A$14:$I$486,I$15+1,FALSE),All_curves!I98)</f>
        <v>0</v>
      </c>
      <c r="J99">
        <f>IFERROR(VLOOKUP($A99,Banknifty!$A$14:$I$4860,2,FALSE),All_curves!J98)</f>
        <v>11973761</v>
      </c>
      <c r="K99">
        <f>IFERROR(VLOOKUP($A99,Banknifty!$A$14:$I$4860,3,FALSE),All_curves!K98)</f>
        <v>11910438</v>
      </c>
      <c r="L99">
        <f>IFERROR(VLOOKUP($A99,Banknifty!$A$14:$I$4860,4,FALSE),All_curves!L98)</f>
        <v>11698635</v>
      </c>
      <c r="M99">
        <f>IFERROR(VLOOKUP($A99,Banknifty!$A$14:$I$4860,5,FALSE),All_curves!M98)</f>
        <v>10544859</v>
      </c>
      <c r="N99">
        <f>IFERROR(VLOOKUP($A99,Banknifty!$A$14:$I$4860,6,FALSE),All_curves!N98)</f>
        <v>9990990</v>
      </c>
      <c r="O99">
        <f>IFERROR(VLOOKUP($A99,Banknifty!$A$14:$I$4860,7,FALSE),All_curves!O98)</f>
        <v>10289618</v>
      </c>
      <c r="P99">
        <f>IFERROR(VLOOKUP($A99,Banknifty!$A$14:$I$4860,8,FALSE),All_curves!P98)</f>
        <v>10289618</v>
      </c>
      <c r="Q99">
        <f>IFERROR(VLOOKUP($A99,Banknifty!$A$14:$I$4860,9,FALSE),All_curves!Q98)</f>
        <v>10298050</v>
      </c>
      <c r="R99">
        <f>IFERROR(VLOOKUP($A99,Nifty!$A$14:$I$4860,2,FALSE),All_curves!R98)</f>
        <v>0</v>
      </c>
      <c r="S99">
        <f>IFERROR(VLOOKUP($A99,Nifty!$A$14:$I$4860,3,FALSE),All_curves!S98)</f>
        <v>0</v>
      </c>
      <c r="T99">
        <f>IFERROR(VLOOKUP($A99,Nifty!$A$14:$I$4860,4,FALSE),All_curves!T98)</f>
        <v>0</v>
      </c>
      <c r="U99">
        <f>IFERROR(VLOOKUP($A99,Nifty!$A$14:$I$4860,5,FALSE),All_curves!U98)</f>
        <v>0</v>
      </c>
      <c r="V99">
        <f>IFERROR(VLOOKUP($A99,Nifty!$A$14:$I$4860,6,FALSE),All_curves!V98)</f>
        <v>0</v>
      </c>
      <c r="W99">
        <f>IFERROR(VLOOKUP($A99,Nifty!$A$14:$I$4860,7,FALSE),All_curves!W98)</f>
        <v>0</v>
      </c>
      <c r="X99">
        <f>IFERROR(VLOOKUP($A99,Nifty!$A$14:$I$4860,8,FALSE),All_curves!X98)</f>
        <v>0</v>
      </c>
      <c r="Y99">
        <f>IFERROR(VLOOKUP($A99,Nifty!$A$14:$I$4860,9,FALSE),All_curves!Y98)</f>
        <v>0</v>
      </c>
      <c r="AA99" s="5">
        <f t="shared" si="73"/>
        <v>0</v>
      </c>
      <c r="AB99" s="5">
        <f t="shared" si="49"/>
        <v>0</v>
      </c>
      <c r="AC99" s="5">
        <f t="shared" si="50"/>
        <v>0</v>
      </c>
      <c r="AD99" s="5">
        <f t="shared" si="51"/>
        <v>0</v>
      </c>
      <c r="AE99" s="5">
        <f t="shared" si="52"/>
        <v>0</v>
      </c>
      <c r="AF99" s="5">
        <f t="shared" si="53"/>
        <v>0</v>
      </c>
      <c r="AG99" s="5">
        <f t="shared" si="54"/>
        <v>0</v>
      </c>
      <c r="AH99" s="5">
        <f t="shared" si="55"/>
        <v>0</v>
      </c>
      <c r="AI99" s="5">
        <f t="shared" si="56"/>
        <v>1.0880591320927557E-3</v>
      </c>
      <c r="AJ99" s="5">
        <f t="shared" si="57"/>
        <v>1.7584308951779093E-4</v>
      </c>
      <c r="AK99" s="5">
        <f t="shared" si="58"/>
        <v>6.2233355077934149E-5</v>
      </c>
      <c r="AL99" s="5">
        <f t="shared" si="59"/>
        <v>6.1265833685153481E-5</v>
      </c>
      <c r="AM99" s="5">
        <f t="shared" si="60"/>
        <v>5.6491954697728275E-3</v>
      </c>
      <c r="AN99" s="5">
        <f t="shared" si="61"/>
        <v>7.1720358727083156E-3</v>
      </c>
      <c r="AO99" s="5">
        <f t="shared" si="62"/>
        <v>7.1720358727083156E-3</v>
      </c>
      <c r="AP99" s="5">
        <f t="shared" si="63"/>
        <v>3.1664173699497145E-3</v>
      </c>
      <c r="AQ99" s="5">
        <f t="shared" si="64"/>
        <v>0</v>
      </c>
      <c r="AR99" s="5">
        <f t="shared" si="65"/>
        <v>0</v>
      </c>
      <c r="AS99" s="5">
        <f t="shared" si="66"/>
        <v>0</v>
      </c>
      <c r="AT99" s="5">
        <f t="shared" si="67"/>
        <v>0</v>
      </c>
      <c r="AU99" s="5">
        <f t="shared" si="68"/>
        <v>0</v>
      </c>
      <c r="AV99" s="5">
        <f t="shared" si="69"/>
        <v>0</v>
      </c>
      <c r="AW99" s="5">
        <f t="shared" si="70"/>
        <v>0</v>
      </c>
      <c r="AX99" s="5">
        <f t="shared" si="71"/>
        <v>0</v>
      </c>
      <c r="AZ99" s="7">
        <f t="shared" si="74"/>
        <v>102.71489809842618</v>
      </c>
      <c r="BA99" s="4">
        <f t="shared" si="72"/>
        <v>1.0227952498130337E-3</v>
      </c>
      <c r="BB99" s="5">
        <f>AZ99/MAX($AZ$16:AZ99)-1</f>
        <v>0</v>
      </c>
      <c r="BH99" s="3"/>
    </row>
    <row r="100" spans="1:60" x14ac:dyDescent="0.25">
      <c r="A100" s="3">
        <v>42647</v>
      </c>
      <c r="B100">
        <f>IFERROR(VLOOKUP($A100,Finnifty!$A$14:$I$486,B$15+1,FALSE),All_curves!B99)</f>
        <v>0</v>
      </c>
      <c r="C100">
        <f>IFERROR(VLOOKUP($A100,Finnifty!$A$14:$I$486,C$15+1,FALSE),All_curves!C99)</f>
        <v>0</v>
      </c>
      <c r="D100">
        <f>IFERROR(VLOOKUP($A100,Finnifty!$A$14:$I$486,D$15+1,FALSE),All_curves!D99)</f>
        <v>0</v>
      </c>
      <c r="E100">
        <f>IFERROR(VLOOKUP($A100,Finnifty!$A$14:$I$486,E$15+1,FALSE),All_curves!E99)</f>
        <v>0</v>
      </c>
      <c r="F100">
        <f>IFERROR(VLOOKUP($A100,Finnifty!$A$14:$I$486,F$15+1,FALSE),All_curves!F99)</f>
        <v>0</v>
      </c>
      <c r="G100">
        <f>IFERROR(VLOOKUP($A100,Finnifty!$A$14:$I$486,G$15+1,FALSE),All_curves!G99)</f>
        <v>0</v>
      </c>
      <c r="H100">
        <f>IFERROR(VLOOKUP($A100,Finnifty!$A$14:$I$486,H$15+1,FALSE),All_curves!H99)</f>
        <v>0</v>
      </c>
      <c r="I100">
        <f>IFERROR(VLOOKUP($A100,Finnifty!$A$14:$I$486,I$15+1,FALSE),All_curves!I99)</f>
        <v>0</v>
      </c>
      <c r="J100">
        <f>IFERROR(VLOOKUP($A100,Banknifty!$A$14:$I$4860,2,FALSE),All_curves!J99)</f>
        <v>11877249</v>
      </c>
      <c r="K100">
        <f>IFERROR(VLOOKUP($A100,Banknifty!$A$14:$I$4860,3,FALSE),All_curves!K99)</f>
        <v>11911576</v>
      </c>
      <c r="L100">
        <f>IFERROR(VLOOKUP($A100,Banknifty!$A$14:$I$4860,4,FALSE),All_curves!L99)</f>
        <v>11610391</v>
      </c>
      <c r="M100">
        <f>IFERROR(VLOOKUP($A100,Banknifty!$A$14:$I$4860,5,FALSE),All_curves!M99)</f>
        <v>10542798</v>
      </c>
      <c r="N100">
        <f>IFERROR(VLOOKUP($A100,Banknifty!$A$14:$I$4860,6,FALSE),All_curves!N99)</f>
        <v>10001861</v>
      </c>
      <c r="O100">
        <f>IFERROR(VLOOKUP($A100,Banknifty!$A$14:$I$4860,7,FALSE),All_curves!O99)</f>
        <v>10291427</v>
      </c>
      <c r="P100">
        <f>IFERROR(VLOOKUP($A100,Banknifty!$A$14:$I$4860,8,FALSE),All_curves!P99)</f>
        <v>10291427</v>
      </c>
      <c r="Q100">
        <f>IFERROR(VLOOKUP($A100,Banknifty!$A$14:$I$4860,9,FALSE),All_curves!Q99)</f>
        <v>10298681</v>
      </c>
      <c r="R100">
        <f>IFERROR(VLOOKUP($A100,Nifty!$A$14:$I$4860,2,FALSE),All_curves!R99)</f>
        <v>0</v>
      </c>
      <c r="S100">
        <f>IFERROR(VLOOKUP($A100,Nifty!$A$14:$I$4860,3,FALSE),All_curves!S99)</f>
        <v>0</v>
      </c>
      <c r="T100">
        <f>IFERROR(VLOOKUP($A100,Nifty!$A$14:$I$4860,4,FALSE),All_curves!T99)</f>
        <v>0</v>
      </c>
      <c r="U100">
        <f>IFERROR(VLOOKUP($A100,Nifty!$A$14:$I$4860,5,FALSE),All_curves!U99)</f>
        <v>0</v>
      </c>
      <c r="V100">
        <f>IFERROR(VLOOKUP($A100,Nifty!$A$14:$I$4860,6,FALSE),All_curves!V99)</f>
        <v>0</v>
      </c>
      <c r="W100">
        <f>IFERROR(VLOOKUP($A100,Nifty!$A$14:$I$4860,7,FALSE),All_curves!W99)</f>
        <v>0</v>
      </c>
      <c r="X100">
        <f>IFERROR(VLOOKUP($A100,Nifty!$A$14:$I$4860,8,FALSE),All_curves!X99)</f>
        <v>0</v>
      </c>
      <c r="Y100">
        <f>IFERROR(VLOOKUP($A100,Nifty!$A$14:$I$4860,9,FALSE),All_curves!Y99)</f>
        <v>0</v>
      </c>
      <c r="AA100" s="5">
        <f t="shared" si="73"/>
        <v>0</v>
      </c>
      <c r="AB100" s="5">
        <f t="shared" si="49"/>
        <v>0</v>
      </c>
      <c r="AC100" s="5">
        <f t="shared" si="50"/>
        <v>0</v>
      </c>
      <c r="AD100" s="5">
        <f t="shared" si="51"/>
        <v>0</v>
      </c>
      <c r="AE100" s="5">
        <f t="shared" si="52"/>
        <v>0</v>
      </c>
      <c r="AF100" s="5">
        <f t="shared" si="53"/>
        <v>0</v>
      </c>
      <c r="AG100" s="5">
        <f t="shared" si="54"/>
        <v>0</v>
      </c>
      <c r="AH100" s="5">
        <f t="shared" si="55"/>
        <v>0</v>
      </c>
      <c r="AI100" s="5">
        <f t="shared" si="56"/>
        <v>-8.0602911649898523E-3</v>
      </c>
      <c r="AJ100" s="5">
        <f t="shared" si="57"/>
        <v>9.5546444219829496E-5</v>
      </c>
      <c r="AK100" s="5">
        <f t="shared" si="58"/>
        <v>-7.5431022508181123E-3</v>
      </c>
      <c r="AL100" s="5">
        <f t="shared" si="59"/>
        <v>-1.9545069308180008E-4</v>
      </c>
      <c r="AM100" s="5">
        <f t="shared" si="60"/>
        <v>1.0880803604047529E-3</v>
      </c>
      <c r="AN100" s="5">
        <f t="shared" si="61"/>
        <v>1.7580827587582171E-4</v>
      </c>
      <c r="AO100" s="5">
        <f t="shared" si="62"/>
        <v>1.7580827587582171E-4</v>
      </c>
      <c r="AP100" s="5">
        <f t="shared" si="63"/>
        <v>6.1273736289946257E-5</v>
      </c>
      <c r="AQ100" s="5">
        <f t="shared" si="64"/>
        <v>0</v>
      </c>
      <c r="AR100" s="5">
        <f t="shared" si="65"/>
        <v>0</v>
      </c>
      <c r="AS100" s="5">
        <f t="shared" si="66"/>
        <v>0</v>
      </c>
      <c r="AT100" s="5">
        <f t="shared" si="67"/>
        <v>0</v>
      </c>
      <c r="AU100" s="5">
        <f t="shared" si="68"/>
        <v>0</v>
      </c>
      <c r="AV100" s="5">
        <f t="shared" si="69"/>
        <v>0</v>
      </c>
      <c r="AW100" s="5">
        <f t="shared" si="70"/>
        <v>0</v>
      </c>
      <c r="AX100" s="5">
        <f t="shared" si="71"/>
        <v>0</v>
      </c>
      <c r="AZ100" s="7">
        <f t="shared" si="74"/>
        <v>102.65411515791651</v>
      </c>
      <c r="BA100" s="4">
        <f t="shared" si="72"/>
        <v>-5.9176362567598295E-4</v>
      </c>
      <c r="BB100" s="5">
        <f>AZ100/MAX($AZ$16:AZ100)-1</f>
        <v>-5.9176362567603391E-4</v>
      </c>
      <c r="BH100" s="3"/>
    </row>
    <row r="101" spans="1:60" x14ac:dyDescent="0.25">
      <c r="A101" s="3">
        <v>42648</v>
      </c>
      <c r="B101">
        <f>IFERROR(VLOOKUP($A101,Finnifty!$A$14:$I$486,B$15+1,FALSE),All_curves!B100)</f>
        <v>0</v>
      </c>
      <c r="C101">
        <f>IFERROR(VLOOKUP($A101,Finnifty!$A$14:$I$486,C$15+1,FALSE),All_curves!C100)</f>
        <v>0</v>
      </c>
      <c r="D101">
        <f>IFERROR(VLOOKUP($A101,Finnifty!$A$14:$I$486,D$15+1,FALSE),All_curves!D100)</f>
        <v>0</v>
      </c>
      <c r="E101">
        <f>IFERROR(VLOOKUP($A101,Finnifty!$A$14:$I$486,E$15+1,FALSE),All_curves!E100)</f>
        <v>0</v>
      </c>
      <c r="F101">
        <f>IFERROR(VLOOKUP($A101,Finnifty!$A$14:$I$486,F$15+1,FALSE),All_curves!F100)</f>
        <v>0</v>
      </c>
      <c r="G101">
        <f>IFERROR(VLOOKUP($A101,Finnifty!$A$14:$I$486,G$15+1,FALSE),All_curves!G100)</f>
        <v>0</v>
      </c>
      <c r="H101">
        <f>IFERROR(VLOOKUP($A101,Finnifty!$A$14:$I$486,H$15+1,FALSE),All_curves!H100)</f>
        <v>0</v>
      </c>
      <c r="I101">
        <f>IFERROR(VLOOKUP($A101,Finnifty!$A$14:$I$486,I$15+1,FALSE),All_curves!I100)</f>
        <v>0</v>
      </c>
      <c r="J101">
        <f>IFERROR(VLOOKUP($A101,Banknifty!$A$14:$I$4860,2,FALSE),All_curves!J100)</f>
        <v>11991341</v>
      </c>
      <c r="K101">
        <f>IFERROR(VLOOKUP($A101,Banknifty!$A$14:$I$4860,3,FALSE),All_curves!K100)</f>
        <v>11940628</v>
      </c>
      <c r="L101">
        <f>IFERROR(VLOOKUP($A101,Banknifty!$A$14:$I$4860,4,FALSE),All_curves!L100)</f>
        <v>11645780</v>
      </c>
      <c r="M101">
        <f>IFERROR(VLOOKUP($A101,Banknifty!$A$14:$I$4860,5,FALSE),All_curves!M100)</f>
        <v>10575204</v>
      </c>
      <c r="N101">
        <f>IFERROR(VLOOKUP($A101,Banknifty!$A$14:$I$4860,6,FALSE),All_curves!N100)</f>
        <v>9921243</v>
      </c>
      <c r="O101">
        <f>IFERROR(VLOOKUP($A101,Banknifty!$A$14:$I$4860,7,FALSE),All_curves!O100)</f>
        <v>10292410</v>
      </c>
      <c r="P101">
        <f>IFERROR(VLOOKUP($A101,Banknifty!$A$14:$I$4860,8,FALSE),All_curves!P100)</f>
        <v>10292410</v>
      </c>
      <c r="Q101">
        <f>IFERROR(VLOOKUP($A101,Banknifty!$A$14:$I$4860,9,FALSE),All_curves!Q100)</f>
        <v>10296668</v>
      </c>
      <c r="R101">
        <f>IFERROR(VLOOKUP($A101,Nifty!$A$14:$I$4860,2,FALSE),All_curves!R100)</f>
        <v>0</v>
      </c>
      <c r="S101">
        <f>IFERROR(VLOOKUP($A101,Nifty!$A$14:$I$4860,3,FALSE),All_curves!S100)</f>
        <v>0</v>
      </c>
      <c r="T101">
        <f>IFERROR(VLOOKUP($A101,Nifty!$A$14:$I$4860,4,FALSE),All_curves!T100)</f>
        <v>0</v>
      </c>
      <c r="U101">
        <f>IFERROR(VLOOKUP($A101,Nifty!$A$14:$I$4860,5,FALSE),All_curves!U100)</f>
        <v>0</v>
      </c>
      <c r="V101">
        <f>IFERROR(VLOOKUP($A101,Nifty!$A$14:$I$4860,6,FALSE),All_curves!V100)</f>
        <v>0</v>
      </c>
      <c r="W101">
        <f>IFERROR(VLOOKUP($A101,Nifty!$A$14:$I$4860,7,FALSE),All_curves!W100)</f>
        <v>0</v>
      </c>
      <c r="X101">
        <f>IFERROR(VLOOKUP($A101,Nifty!$A$14:$I$4860,8,FALSE),All_curves!X100)</f>
        <v>0</v>
      </c>
      <c r="Y101">
        <f>IFERROR(VLOOKUP($A101,Nifty!$A$14:$I$4860,9,FALSE),All_curves!Y100)</f>
        <v>0</v>
      </c>
      <c r="AA101" s="5">
        <f t="shared" si="73"/>
        <v>0</v>
      </c>
      <c r="AB101" s="5">
        <f t="shared" si="49"/>
        <v>0</v>
      </c>
      <c r="AC101" s="5">
        <f t="shared" si="50"/>
        <v>0</v>
      </c>
      <c r="AD101" s="5">
        <f t="shared" si="51"/>
        <v>0</v>
      </c>
      <c r="AE101" s="5">
        <f t="shared" si="52"/>
        <v>0</v>
      </c>
      <c r="AF101" s="5">
        <f t="shared" si="53"/>
        <v>0</v>
      </c>
      <c r="AG101" s="5">
        <f t="shared" si="54"/>
        <v>0</v>
      </c>
      <c r="AH101" s="5">
        <f t="shared" si="55"/>
        <v>0</v>
      </c>
      <c r="AI101" s="5">
        <f t="shared" si="56"/>
        <v>9.6059281067526481E-3</v>
      </c>
      <c r="AJ101" s="5">
        <f t="shared" si="57"/>
        <v>2.4389719714670299E-3</v>
      </c>
      <c r="AK101" s="5">
        <f t="shared" si="58"/>
        <v>3.0480454964867398E-3</v>
      </c>
      <c r="AL101" s="5">
        <f t="shared" si="59"/>
        <v>3.0737570804257874E-3</v>
      </c>
      <c r="AM101" s="5">
        <f t="shared" si="60"/>
        <v>-8.0602999781740348E-3</v>
      </c>
      <c r="AN101" s="5">
        <f t="shared" si="61"/>
        <v>9.551639437366255E-5</v>
      </c>
      <c r="AO101" s="5">
        <f t="shared" si="62"/>
        <v>9.551639437366255E-5</v>
      </c>
      <c r="AP101" s="5">
        <f t="shared" si="63"/>
        <v>-1.9546192371622251E-4</v>
      </c>
      <c r="AQ101" s="5">
        <f t="shared" si="64"/>
        <v>0</v>
      </c>
      <c r="AR101" s="5">
        <f t="shared" si="65"/>
        <v>0</v>
      </c>
      <c r="AS101" s="5">
        <f t="shared" si="66"/>
        <v>0</v>
      </c>
      <c r="AT101" s="5">
        <f t="shared" si="67"/>
        <v>0</v>
      </c>
      <c r="AU101" s="5">
        <f t="shared" si="68"/>
        <v>0</v>
      </c>
      <c r="AV101" s="5">
        <f t="shared" si="69"/>
        <v>0</v>
      </c>
      <c r="AW101" s="5">
        <f t="shared" si="70"/>
        <v>0</v>
      </c>
      <c r="AX101" s="5">
        <f t="shared" si="71"/>
        <v>0</v>
      </c>
      <c r="AZ101" s="7">
        <f t="shared" si="74"/>
        <v>102.69732387272074</v>
      </c>
      <c r="BA101" s="4">
        <f t="shared" si="72"/>
        <v>4.2091556424955306E-4</v>
      </c>
      <c r="BB101" s="5">
        <f>AZ101/MAX($AZ$16:AZ101)-1</f>
        <v>-1.7109714394680786E-4</v>
      </c>
      <c r="BH101" s="3"/>
    </row>
    <row r="102" spans="1:60" x14ac:dyDescent="0.25">
      <c r="A102" s="3">
        <v>42649</v>
      </c>
      <c r="B102">
        <f>IFERROR(VLOOKUP($A102,Finnifty!$A$14:$I$486,B$15+1,FALSE),All_curves!B101)</f>
        <v>0</v>
      </c>
      <c r="C102">
        <f>IFERROR(VLOOKUP($A102,Finnifty!$A$14:$I$486,C$15+1,FALSE),All_curves!C101)</f>
        <v>0</v>
      </c>
      <c r="D102">
        <f>IFERROR(VLOOKUP($A102,Finnifty!$A$14:$I$486,D$15+1,FALSE),All_curves!D101)</f>
        <v>0</v>
      </c>
      <c r="E102">
        <f>IFERROR(VLOOKUP($A102,Finnifty!$A$14:$I$486,E$15+1,FALSE),All_curves!E101)</f>
        <v>0</v>
      </c>
      <c r="F102">
        <f>IFERROR(VLOOKUP($A102,Finnifty!$A$14:$I$486,F$15+1,FALSE),All_curves!F101)</f>
        <v>0</v>
      </c>
      <c r="G102">
        <f>IFERROR(VLOOKUP($A102,Finnifty!$A$14:$I$486,G$15+1,FALSE),All_curves!G101)</f>
        <v>0</v>
      </c>
      <c r="H102">
        <f>IFERROR(VLOOKUP($A102,Finnifty!$A$14:$I$486,H$15+1,FALSE),All_curves!H101)</f>
        <v>0</v>
      </c>
      <c r="I102">
        <f>IFERROR(VLOOKUP($A102,Finnifty!$A$14:$I$486,I$15+1,FALSE),All_curves!I101)</f>
        <v>0</v>
      </c>
      <c r="J102">
        <f>IFERROR(VLOOKUP($A102,Banknifty!$A$14:$I$4860,2,FALSE),All_curves!J101)</f>
        <v>12037928</v>
      </c>
      <c r="K102">
        <f>IFERROR(VLOOKUP($A102,Banknifty!$A$14:$I$4860,3,FALSE),All_curves!K101)</f>
        <v>11849238</v>
      </c>
      <c r="L102">
        <f>IFERROR(VLOOKUP($A102,Banknifty!$A$14:$I$4860,4,FALSE),All_curves!L101)</f>
        <v>11632310</v>
      </c>
      <c r="M102">
        <f>IFERROR(VLOOKUP($A102,Banknifty!$A$14:$I$4860,5,FALSE),All_curves!M101)</f>
        <v>10485897</v>
      </c>
      <c r="N102">
        <f>IFERROR(VLOOKUP($A102,Banknifty!$A$14:$I$4860,6,FALSE),All_curves!N101)</f>
        <v>10016545</v>
      </c>
      <c r="O102">
        <f>IFERROR(VLOOKUP($A102,Banknifty!$A$14:$I$4860,7,FALSE),All_curves!O101)</f>
        <v>10317513</v>
      </c>
      <c r="P102">
        <f>IFERROR(VLOOKUP($A102,Banknifty!$A$14:$I$4860,8,FALSE),All_curves!P101)</f>
        <v>10317513</v>
      </c>
      <c r="Q102">
        <f>IFERROR(VLOOKUP($A102,Banknifty!$A$14:$I$4860,9,FALSE),All_curves!Q101)</f>
        <v>10328318</v>
      </c>
      <c r="R102">
        <f>IFERROR(VLOOKUP($A102,Nifty!$A$14:$I$4860,2,FALSE),All_curves!R101)</f>
        <v>0</v>
      </c>
      <c r="S102">
        <f>IFERROR(VLOOKUP($A102,Nifty!$A$14:$I$4860,3,FALSE),All_curves!S101)</f>
        <v>0</v>
      </c>
      <c r="T102">
        <f>IFERROR(VLOOKUP($A102,Nifty!$A$14:$I$4860,4,FALSE),All_curves!T101)</f>
        <v>0</v>
      </c>
      <c r="U102">
        <f>IFERROR(VLOOKUP($A102,Nifty!$A$14:$I$4860,5,FALSE),All_curves!U101)</f>
        <v>0</v>
      </c>
      <c r="V102">
        <f>IFERROR(VLOOKUP($A102,Nifty!$A$14:$I$4860,6,FALSE),All_curves!V101)</f>
        <v>0</v>
      </c>
      <c r="W102">
        <f>IFERROR(VLOOKUP($A102,Nifty!$A$14:$I$4860,7,FALSE),All_curves!W101)</f>
        <v>0</v>
      </c>
      <c r="X102">
        <f>IFERROR(VLOOKUP($A102,Nifty!$A$14:$I$4860,8,FALSE),All_curves!X101)</f>
        <v>0</v>
      </c>
      <c r="Y102">
        <f>IFERROR(VLOOKUP($A102,Nifty!$A$14:$I$4860,9,FALSE),All_curves!Y101)</f>
        <v>0</v>
      </c>
      <c r="AA102" s="5">
        <f t="shared" si="73"/>
        <v>0</v>
      </c>
      <c r="AB102" s="5">
        <f t="shared" si="49"/>
        <v>0</v>
      </c>
      <c r="AC102" s="5">
        <f t="shared" si="50"/>
        <v>0</v>
      </c>
      <c r="AD102" s="5">
        <f t="shared" si="51"/>
        <v>0</v>
      </c>
      <c r="AE102" s="5">
        <f t="shared" si="52"/>
        <v>0</v>
      </c>
      <c r="AF102" s="5">
        <f t="shared" si="53"/>
        <v>0</v>
      </c>
      <c r="AG102" s="5">
        <f t="shared" si="54"/>
        <v>0</v>
      </c>
      <c r="AH102" s="5">
        <f t="shared" si="55"/>
        <v>0</v>
      </c>
      <c r="AI102" s="5">
        <f t="shared" si="56"/>
        <v>3.8850533897751838E-3</v>
      </c>
      <c r="AJ102" s="5">
        <f t="shared" si="57"/>
        <v>-7.6537012961127582E-3</v>
      </c>
      <c r="AK102" s="5">
        <f t="shared" si="58"/>
        <v>-1.1566421484864309E-3</v>
      </c>
      <c r="AL102" s="5">
        <f t="shared" si="59"/>
        <v>-8.4449434734308326E-3</v>
      </c>
      <c r="AM102" s="5">
        <f t="shared" si="60"/>
        <v>9.6058528150151368E-3</v>
      </c>
      <c r="AN102" s="5">
        <f t="shared" si="61"/>
        <v>2.4389817350845E-3</v>
      </c>
      <c r="AO102" s="5">
        <f t="shared" si="62"/>
        <v>2.4389817350845E-3</v>
      </c>
      <c r="AP102" s="5">
        <f t="shared" si="63"/>
        <v>3.0738098965608085E-3</v>
      </c>
      <c r="AQ102" s="5">
        <f t="shared" si="64"/>
        <v>0</v>
      </c>
      <c r="AR102" s="5">
        <f t="shared" si="65"/>
        <v>0</v>
      </c>
      <c r="AS102" s="5">
        <f t="shared" si="66"/>
        <v>0</v>
      </c>
      <c r="AT102" s="5">
        <f t="shared" si="67"/>
        <v>0</v>
      </c>
      <c r="AU102" s="5">
        <f t="shared" si="68"/>
        <v>0</v>
      </c>
      <c r="AV102" s="5">
        <f t="shared" si="69"/>
        <v>0</v>
      </c>
      <c r="AW102" s="5">
        <f t="shared" si="70"/>
        <v>0</v>
      </c>
      <c r="AX102" s="5">
        <f t="shared" si="71"/>
        <v>0</v>
      </c>
      <c r="AZ102" s="7">
        <f t="shared" si="74"/>
        <v>102.71524195686732</v>
      </c>
      <c r="BA102" s="4">
        <f t="shared" si="72"/>
        <v>1.7447469389542114E-4</v>
      </c>
      <c r="BB102" s="5">
        <f>AZ102/MAX($AZ$16:AZ102)-1</f>
        <v>0</v>
      </c>
      <c r="BH102" s="3"/>
    </row>
    <row r="103" spans="1:60" x14ac:dyDescent="0.25">
      <c r="A103" s="3">
        <v>42650</v>
      </c>
      <c r="B103">
        <f>IFERROR(VLOOKUP($A103,Finnifty!$A$14:$I$486,B$15+1,FALSE),All_curves!B102)</f>
        <v>0</v>
      </c>
      <c r="C103">
        <f>IFERROR(VLOOKUP($A103,Finnifty!$A$14:$I$486,C$15+1,FALSE),All_curves!C102)</f>
        <v>0</v>
      </c>
      <c r="D103">
        <f>IFERROR(VLOOKUP($A103,Finnifty!$A$14:$I$486,D$15+1,FALSE),All_curves!D102)</f>
        <v>0</v>
      </c>
      <c r="E103">
        <f>IFERROR(VLOOKUP($A103,Finnifty!$A$14:$I$486,E$15+1,FALSE),All_curves!E102)</f>
        <v>0</v>
      </c>
      <c r="F103">
        <f>IFERROR(VLOOKUP($A103,Finnifty!$A$14:$I$486,F$15+1,FALSE),All_curves!F102)</f>
        <v>0</v>
      </c>
      <c r="G103">
        <f>IFERROR(VLOOKUP($A103,Finnifty!$A$14:$I$486,G$15+1,FALSE),All_curves!G102)</f>
        <v>0</v>
      </c>
      <c r="H103">
        <f>IFERROR(VLOOKUP($A103,Finnifty!$A$14:$I$486,H$15+1,FALSE),All_curves!H102)</f>
        <v>0</v>
      </c>
      <c r="I103">
        <f>IFERROR(VLOOKUP($A103,Finnifty!$A$14:$I$486,I$15+1,FALSE),All_curves!I102)</f>
        <v>0</v>
      </c>
      <c r="J103">
        <f>IFERROR(VLOOKUP($A103,Banknifty!$A$14:$I$4860,2,FALSE),All_curves!J102)</f>
        <v>12037928</v>
      </c>
      <c r="K103">
        <f>IFERROR(VLOOKUP($A103,Banknifty!$A$14:$I$4860,3,FALSE),All_curves!K102)</f>
        <v>11849238</v>
      </c>
      <c r="L103">
        <f>IFERROR(VLOOKUP($A103,Banknifty!$A$14:$I$4860,4,FALSE),All_curves!L102)</f>
        <v>11632310</v>
      </c>
      <c r="M103">
        <f>IFERROR(VLOOKUP($A103,Banknifty!$A$14:$I$4860,5,FALSE),All_curves!M102)</f>
        <v>10485897</v>
      </c>
      <c r="N103">
        <f>IFERROR(VLOOKUP($A103,Banknifty!$A$14:$I$4860,6,FALSE),All_curves!N102)</f>
        <v>10066106</v>
      </c>
      <c r="O103">
        <f>IFERROR(VLOOKUP($A103,Banknifty!$A$14:$I$4860,7,FALSE),All_curves!O102)</f>
        <v>10342463</v>
      </c>
      <c r="P103">
        <f>IFERROR(VLOOKUP($A103,Banknifty!$A$14:$I$4860,8,FALSE),All_curves!P102)</f>
        <v>10342463</v>
      </c>
      <c r="Q103">
        <f>IFERROR(VLOOKUP($A103,Banknifty!$A$14:$I$4860,9,FALSE),All_curves!Q102)</f>
        <v>10345391</v>
      </c>
      <c r="R103">
        <f>IFERROR(VLOOKUP($A103,Nifty!$A$14:$I$4860,2,FALSE),All_curves!R102)</f>
        <v>0</v>
      </c>
      <c r="S103">
        <f>IFERROR(VLOOKUP($A103,Nifty!$A$14:$I$4860,3,FALSE),All_curves!S102)</f>
        <v>0</v>
      </c>
      <c r="T103">
        <f>IFERROR(VLOOKUP($A103,Nifty!$A$14:$I$4860,4,FALSE),All_curves!T102)</f>
        <v>0</v>
      </c>
      <c r="U103">
        <f>IFERROR(VLOOKUP($A103,Nifty!$A$14:$I$4860,5,FALSE),All_curves!U102)</f>
        <v>0</v>
      </c>
      <c r="V103">
        <f>IFERROR(VLOOKUP($A103,Nifty!$A$14:$I$4860,6,FALSE),All_curves!V102)</f>
        <v>0</v>
      </c>
      <c r="W103">
        <f>IFERROR(VLOOKUP($A103,Nifty!$A$14:$I$4860,7,FALSE),All_curves!W102)</f>
        <v>0</v>
      </c>
      <c r="X103">
        <f>IFERROR(VLOOKUP($A103,Nifty!$A$14:$I$4860,8,FALSE),All_curves!X102)</f>
        <v>0</v>
      </c>
      <c r="Y103">
        <f>IFERROR(VLOOKUP($A103,Nifty!$A$14:$I$4860,9,FALSE),All_curves!Y102)</f>
        <v>0</v>
      </c>
      <c r="AA103" s="5">
        <f t="shared" si="73"/>
        <v>0</v>
      </c>
      <c r="AB103" s="5">
        <f t="shared" si="49"/>
        <v>0</v>
      </c>
      <c r="AC103" s="5">
        <f t="shared" si="50"/>
        <v>0</v>
      </c>
      <c r="AD103" s="5">
        <f t="shared" si="51"/>
        <v>0</v>
      </c>
      <c r="AE103" s="5">
        <f t="shared" si="52"/>
        <v>0</v>
      </c>
      <c r="AF103" s="5">
        <f t="shared" si="53"/>
        <v>0</v>
      </c>
      <c r="AG103" s="5">
        <f t="shared" si="54"/>
        <v>0</v>
      </c>
      <c r="AH103" s="5">
        <f t="shared" si="55"/>
        <v>0</v>
      </c>
      <c r="AI103" s="5">
        <f t="shared" si="56"/>
        <v>0</v>
      </c>
      <c r="AJ103" s="5">
        <f t="shared" si="57"/>
        <v>0</v>
      </c>
      <c r="AK103" s="5">
        <f t="shared" si="58"/>
        <v>0</v>
      </c>
      <c r="AL103" s="5">
        <f t="shared" si="59"/>
        <v>0</v>
      </c>
      <c r="AM103" s="5">
        <f t="shared" si="60"/>
        <v>4.9479136768217913E-3</v>
      </c>
      <c r="AN103" s="5">
        <f t="shared" si="61"/>
        <v>2.4182184214354141E-3</v>
      </c>
      <c r="AO103" s="5">
        <f t="shared" si="62"/>
        <v>2.4182184214354141E-3</v>
      </c>
      <c r="AP103" s="5">
        <f t="shared" si="63"/>
        <v>1.6530281116440282E-3</v>
      </c>
      <c r="AQ103" s="5">
        <f t="shared" si="64"/>
        <v>0</v>
      </c>
      <c r="AR103" s="5">
        <f t="shared" si="65"/>
        <v>0</v>
      </c>
      <c r="AS103" s="5">
        <f t="shared" si="66"/>
        <v>0</v>
      </c>
      <c r="AT103" s="5">
        <f t="shared" si="67"/>
        <v>0</v>
      </c>
      <c r="AU103" s="5">
        <f t="shared" si="68"/>
        <v>0</v>
      </c>
      <c r="AV103" s="5">
        <f t="shared" si="69"/>
        <v>0</v>
      </c>
      <c r="AW103" s="5">
        <f t="shared" si="70"/>
        <v>0</v>
      </c>
      <c r="AX103" s="5">
        <f t="shared" si="71"/>
        <v>0</v>
      </c>
      <c r="AZ103" s="7">
        <f t="shared" si="74"/>
        <v>102.76419166992856</v>
      </c>
      <c r="BA103" s="4">
        <f t="shared" si="72"/>
        <v>4.7655744297236036E-4</v>
      </c>
      <c r="BB103" s="5">
        <f>AZ103/MAX($AZ$16:AZ103)-1</f>
        <v>0</v>
      </c>
      <c r="BH103" s="3"/>
    </row>
    <row r="104" spans="1:60" x14ac:dyDescent="0.25">
      <c r="A104" s="3">
        <v>42653</v>
      </c>
      <c r="B104">
        <f>IFERROR(VLOOKUP($A104,Finnifty!$A$14:$I$486,B$15+1,FALSE),All_curves!B103)</f>
        <v>0</v>
      </c>
      <c r="C104">
        <f>IFERROR(VLOOKUP($A104,Finnifty!$A$14:$I$486,C$15+1,FALSE),All_curves!C103)</f>
        <v>0</v>
      </c>
      <c r="D104">
        <f>IFERROR(VLOOKUP($A104,Finnifty!$A$14:$I$486,D$15+1,FALSE),All_curves!D103)</f>
        <v>0</v>
      </c>
      <c r="E104">
        <f>IFERROR(VLOOKUP($A104,Finnifty!$A$14:$I$486,E$15+1,FALSE),All_curves!E103)</f>
        <v>0</v>
      </c>
      <c r="F104">
        <f>IFERROR(VLOOKUP($A104,Finnifty!$A$14:$I$486,F$15+1,FALSE),All_curves!F103)</f>
        <v>0</v>
      </c>
      <c r="G104">
        <f>IFERROR(VLOOKUP($A104,Finnifty!$A$14:$I$486,G$15+1,FALSE),All_curves!G103)</f>
        <v>0</v>
      </c>
      <c r="H104">
        <f>IFERROR(VLOOKUP($A104,Finnifty!$A$14:$I$486,H$15+1,FALSE),All_curves!H103)</f>
        <v>0</v>
      </c>
      <c r="I104">
        <f>IFERROR(VLOOKUP($A104,Finnifty!$A$14:$I$486,I$15+1,FALSE),All_curves!I103)</f>
        <v>0</v>
      </c>
      <c r="J104">
        <f>IFERROR(VLOOKUP($A104,Banknifty!$A$14:$I$4860,2,FALSE),All_curves!J103)</f>
        <v>12023482</v>
      </c>
      <c r="K104">
        <f>IFERROR(VLOOKUP($A104,Banknifty!$A$14:$I$4860,3,FALSE),All_curves!K103)</f>
        <v>11849238</v>
      </c>
      <c r="L104">
        <f>IFERROR(VLOOKUP($A104,Banknifty!$A$14:$I$4860,4,FALSE),All_curves!L103)</f>
        <v>11632310</v>
      </c>
      <c r="M104">
        <f>IFERROR(VLOOKUP($A104,Banknifty!$A$14:$I$4860,5,FALSE),All_curves!M103)</f>
        <v>10485897</v>
      </c>
      <c r="N104">
        <f>IFERROR(VLOOKUP($A104,Banknifty!$A$14:$I$4860,6,FALSE),All_curves!N103)</f>
        <v>10066106</v>
      </c>
      <c r="O104">
        <f>IFERROR(VLOOKUP($A104,Banknifty!$A$14:$I$4860,7,FALSE),All_curves!O103)</f>
        <v>10342463</v>
      </c>
      <c r="P104">
        <f>IFERROR(VLOOKUP($A104,Banknifty!$A$14:$I$4860,8,FALSE),All_curves!P103)</f>
        <v>10342463</v>
      </c>
      <c r="Q104">
        <f>IFERROR(VLOOKUP($A104,Banknifty!$A$14:$I$4860,9,FALSE),All_curves!Q103)</f>
        <v>10345391</v>
      </c>
      <c r="R104">
        <f>IFERROR(VLOOKUP($A104,Nifty!$A$14:$I$4860,2,FALSE),All_curves!R103)</f>
        <v>0</v>
      </c>
      <c r="S104">
        <f>IFERROR(VLOOKUP($A104,Nifty!$A$14:$I$4860,3,FALSE),All_curves!S103)</f>
        <v>0</v>
      </c>
      <c r="T104">
        <f>IFERROR(VLOOKUP($A104,Nifty!$A$14:$I$4860,4,FALSE),All_curves!T103)</f>
        <v>0</v>
      </c>
      <c r="U104">
        <f>IFERROR(VLOOKUP($A104,Nifty!$A$14:$I$4860,5,FALSE),All_curves!U103)</f>
        <v>0</v>
      </c>
      <c r="V104">
        <f>IFERROR(VLOOKUP($A104,Nifty!$A$14:$I$4860,6,FALSE),All_curves!V103)</f>
        <v>0</v>
      </c>
      <c r="W104">
        <f>IFERROR(VLOOKUP($A104,Nifty!$A$14:$I$4860,7,FALSE),All_curves!W103)</f>
        <v>0</v>
      </c>
      <c r="X104">
        <f>IFERROR(VLOOKUP($A104,Nifty!$A$14:$I$4860,8,FALSE),All_curves!X103)</f>
        <v>0</v>
      </c>
      <c r="Y104">
        <f>IFERROR(VLOOKUP($A104,Nifty!$A$14:$I$4860,9,FALSE),All_curves!Y103)</f>
        <v>0</v>
      </c>
      <c r="AA104" s="5">
        <f t="shared" si="73"/>
        <v>0</v>
      </c>
      <c r="AB104" s="5">
        <f t="shared" si="49"/>
        <v>0</v>
      </c>
      <c r="AC104" s="5">
        <f t="shared" si="50"/>
        <v>0</v>
      </c>
      <c r="AD104" s="5">
        <f t="shared" si="51"/>
        <v>0</v>
      </c>
      <c r="AE104" s="5">
        <f t="shared" si="52"/>
        <v>0</v>
      </c>
      <c r="AF104" s="5">
        <f t="shared" si="53"/>
        <v>0</v>
      </c>
      <c r="AG104" s="5">
        <f t="shared" si="54"/>
        <v>0</v>
      </c>
      <c r="AH104" s="5">
        <f t="shared" si="55"/>
        <v>0</v>
      </c>
      <c r="AI104" s="5">
        <f t="shared" si="56"/>
        <v>-1.2000404056246028E-3</v>
      </c>
      <c r="AJ104" s="5">
        <f t="shared" si="57"/>
        <v>0</v>
      </c>
      <c r="AK104" s="5">
        <f t="shared" si="58"/>
        <v>0</v>
      </c>
      <c r="AL104" s="5">
        <f t="shared" si="59"/>
        <v>0</v>
      </c>
      <c r="AM104" s="5">
        <f t="shared" si="60"/>
        <v>0</v>
      </c>
      <c r="AN104" s="5">
        <f t="shared" si="61"/>
        <v>0</v>
      </c>
      <c r="AO104" s="5">
        <f t="shared" si="62"/>
        <v>0</v>
      </c>
      <c r="AP104" s="5">
        <f t="shared" si="63"/>
        <v>0</v>
      </c>
      <c r="AQ104" s="5">
        <f t="shared" si="64"/>
        <v>0</v>
      </c>
      <c r="AR104" s="5">
        <f t="shared" si="65"/>
        <v>0</v>
      </c>
      <c r="AS104" s="5">
        <f t="shared" si="66"/>
        <v>0</v>
      </c>
      <c r="AT104" s="5">
        <f t="shared" si="67"/>
        <v>0</v>
      </c>
      <c r="AU104" s="5">
        <f t="shared" si="68"/>
        <v>0</v>
      </c>
      <c r="AV104" s="5">
        <f t="shared" si="69"/>
        <v>0</v>
      </c>
      <c r="AW104" s="5">
        <f t="shared" si="70"/>
        <v>0</v>
      </c>
      <c r="AX104" s="5">
        <f t="shared" si="71"/>
        <v>0</v>
      </c>
      <c r="AZ104" s="7">
        <f t="shared" si="74"/>
        <v>102.75905328733459</v>
      </c>
      <c r="BA104" s="4">
        <f t="shared" si="72"/>
        <v>-5.0001683567691787E-5</v>
      </c>
      <c r="BB104" s="5">
        <f>AZ104/MAX($AZ$16:AZ104)-1</f>
        <v>-5.0001683567724164E-5</v>
      </c>
      <c r="BH104" s="3"/>
    </row>
    <row r="105" spans="1:60" x14ac:dyDescent="0.25">
      <c r="A105" s="3">
        <v>42656</v>
      </c>
      <c r="B105">
        <f>IFERROR(VLOOKUP($A105,Finnifty!$A$14:$I$486,B$15+1,FALSE),All_curves!B104)</f>
        <v>0</v>
      </c>
      <c r="C105">
        <f>IFERROR(VLOOKUP($A105,Finnifty!$A$14:$I$486,C$15+1,FALSE),All_curves!C104)</f>
        <v>0</v>
      </c>
      <c r="D105">
        <f>IFERROR(VLOOKUP($A105,Finnifty!$A$14:$I$486,D$15+1,FALSE),All_curves!D104)</f>
        <v>0</v>
      </c>
      <c r="E105">
        <f>IFERROR(VLOOKUP($A105,Finnifty!$A$14:$I$486,E$15+1,FALSE),All_curves!E104)</f>
        <v>0</v>
      </c>
      <c r="F105">
        <f>IFERROR(VLOOKUP($A105,Finnifty!$A$14:$I$486,F$15+1,FALSE),All_curves!F104)</f>
        <v>0</v>
      </c>
      <c r="G105">
        <f>IFERROR(VLOOKUP($A105,Finnifty!$A$14:$I$486,G$15+1,FALSE),All_curves!G104)</f>
        <v>0</v>
      </c>
      <c r="H105">
        <f>IFERROR(VLOOKUP($A105,Finnifty!$A$14:$I$486,H$15+1,FALSE),All_curves!H104)</f>
        <v>0</v>
      </c>
      <c r="I105">
        <f>IFERROR(VLOOKUP($A105,Finnifty!$A$14:$I$486,I$15+1,FALSE),All_curves!I104)</f>
        <v>0</v>
      </c>
      <c r="J105">
        <f>IFERROR(VLOOKUP($A105,Banknifty!$A$14:$I$4860,2,FALSE),All_curves!J104)</f>
        <v>12508040</v>
      </c>
      <c r="K105">
        <f>IFERROR(VLOOKUP($A105,Banknifty!$A$14:$I$4860,3,FALSE),All_curves!K104)</f>
        <v>12034969</v>
      </c>
      <c r="L105">
        <f>IFERROR(VLOOKUP($A105,Banknifty!$A$14:$I$4860,4,FALSE),All_curves!L104)</f>
        <v>11678988</v>
      </c>
      <c r="M105">
        <f>IFERROR(VLOOKUP($A105,Banknifty!$A$14:$I$4860,5,FALSE),All_curves!M104)</f>
        <v>10532000</v>
      </c>
      <c r="N105">
        <f>IFERROR(VLOOKUP($A105,Banknifty!$A$14:$I$4860,6,FALSE),All_curves!N104)</f>
        <v>10054027</v>
      </c>
      <c r="O105">
        <f>IFERROR(VLOOKUP($A105,Banknifty!$A$14:$I$4860,7,FALSE),All_curves!O104)</f>
        <v>10342463</v>
      </c>
      <c r="P105">
        <f>IFERROR(VLOOKUP($A105,Banknifty!$A$14:$I$4860,8,FALSE),All_curves!P104)</f>
        <v>10342463</v>
      </c>
      <c r="Q105">
        <f>IFERROR(VLOOKUP($A105,Banknifty!$A$14:$I$4860,9,FALSE),All_curves!Q104)</f>
        <v>10345391</v>
      </c>
      <c r="R105">
        <f>IFERROR(VLOOKUP($A105,Nifty!$A$14:$I$4860,2,FALSE),All_curves!R104)</f>
        <v>0</v>
      </c>
      <c r="S105">
        <f>IFERROR(VLOOKUP($A105,Nifty!$A$14:$I$4860,3,FALSE),All_curves!S104)</f>
        <v>0</v>
      </c>
      <c r="T105">
        <f>IFERROR(VLOOKUP($A105,Nifty!$A$14:$I$4860,4,FALSE),All_curves!T104)</f>
        <v>0</v>
      </c>
      <c r="U105">
        <f>IFERROR(VLOOKUP($A105,Nifty!$A$14:$I$4860,5,FALSE),All_curves!U104)</f>
        <v>0</v>
      </c>
      <c r="V105">
        <f>IFERROR(VLOOKUP($A105,Nifty!$A$14:$I$4860,6,FALSE),All_curves!V104)</f>
        <v>0</v>
      </c>
      <c r="W105">
        <f>IFERROR(VLOOKUP($A105,Nifty!$A$14:$I$4860,7,FALSE),All_curves!W104)</f>
        <v>0</v>
      </c>
      <c r="X105">
        <f>IFERROR(VLOOKUP($A105,Nifty!$A$14:$I$4860,8,FALSE),All_curves!X104)</f>
        <v>0</v>
      </c>
      <c r="Y105">
        <f>IFERROR(VLOOKUP($A105,Nifty!$A$14:$I$4860,9,FALSE),All_curves!Y104)</f>
        <v>0</v>
      </c>
      <c r="AA105" s="5">
        <f t="shared" si="73"/>
        <v>0</v>
      </c>
      <c r="AB105" s="5">
        <f t="shared" si="49"/>
        <v>0</v>
      </c>
      <c r="AC105" s="5">
        <f t="shared" si="50"/>
        <v>0</v>
      </c>
      <c r="AD105" s="5">
        <f t="shared" si="51"/>
        <v>0</v>
      </c>
      <c r="AE105" s="5">
        <f t="shared" si="52"/>
        <v>0</v>
      </c>
      <c r="AF105" s="5">
        <f t="shared" si="53"/>
        <v>0</v>
      </c>
      <c r="AG105" s="5">
        <f t="shared" si="54"/>
        <v>0</v>
      </c>
      <c r="AH105" s="5">
        <f t="shared" si="55"/>
        <v>0</v>
      </c>
      <c r="AI105" s="5">
        <f t="shared" si="56"/>
        <v>4.0300971049817447E-2</v>
      </c>
      <c r="AJ105" s="5">
        <f t="shared" si="57"/>
        <v>1.5674510040223577E-2</v>
      </c>
      <c r="AK105" s="5">
        <f t="shared" si="58"/>
        <v>4.0127885174998656E-3</v>
      </c>
      <c r="AL105" s="5">
        <f t="shared" si="59"/>
        <v>4.3966672569832888E-3</v>
      </c>
      <c r="AM105" s="5">
        <f t="shared" si="60"/>
        <v>-1.1999674948783845E-3</v>
      </c>
      <c r="AN105" s="5">
        <f t="shared" si="61"/>
        <v>0</v>
      </c>
      <c r="AO105" s="5">
        <f t="shared" si="62"/>
        <v>0</v>
      </c>
      <c r="AP105" s="5">
        <f t="shared" si="63"/>
        <v>0</v>
      </c>
      <c r="AQ105" s="5">
        <f t="shared" si="64"/>
        <v>0</v>
      </c>
      <c r="AR105" s="5">
        <f t="shared" si="65"/>
        <v>0</v>
      </c>
      <c r="AS105" s="5">
        <f t="shared" si="66"/>
        <v>0</v>
      </c>
      <c r="AT105" s="5">
        <f t="shared" si="67"/>
        <v>0</v>
      </c>
      <c r="AU105" s="5">
        <f t="shared" si="68"/>
        <v>0</v>
      </c>
      <c r="AV105" s="5">
        <f t="shared" si="69"/>
        <v>0</v>
      </c>
      <c r="AW105" s="5">
        <f t="shared" si="70"/>
        <v>0</v>
      </c>
      <c r="AX105" s="5">
        <f t="shared" si="71"/>
        <v>0</v>
      </c>
      <c r="AZ105" s="7">
        <f t="shared" si="74"/>
        <v>103.02958777210185</v>
      </c>
      <c r="BA105" s="4">
        <f t="shared" si="72"/>
        <v>2.6327070570685749E-3</v>
      </c>
      <c r="BB105" s="5">
        <f>AZ105/MAX($AZ$16:AZ105)-1</f>
        <v>0</v>
      </c>
      <c r="BH105" s="3"/>
    </row>
    <row r="106" spans="1:60" x14ac:dyDescent="0.25">
      <c r="A106" s="3">
        <v>42657</v>
      </c>
      <c r="B106">
        <f>IFERROR(VLOOKUP($A106,Finnifty!$A$14:$I$486,B$15+1,FALSE),All_curves!B105)</f>
        <v>0</v>
      </c>
      <c r="C106">
        <f>IFERROR(VLOOKUP($A106,Finnifty!$A$14:$I$486,C$15+1,FALSE),All_curves!C105)</f>
        <v>0</v>
      </c>
      <c r="D106">
        <f>IFERROR(VLOOKUP($A106,Finnifty!$A$14:$I$486,D$15+1,FALSE),All_curves!D105)</f>
        <v>0</v>
      </c>
      <c r="E106">
        <f>IFERROR(VLOOKUP($A106,Finnifty!$A$14:$I$486,E$15+1,FALSE),All_curves!E105)</f>
        <v>0</v>
      </c>
      <c r="F106">
        <f>IFERROR(VLOOKUP($A106,Finnifty!$A$14:$I$486,F$15+1,FALSE),All_curves!F105)</f>
        <v>0</v>
      </c>
      <c r="G106">
        <f>IFERROR(VLOOKUP($A106,Finnifty!$A$14:$I$486,G$15+1,FALSE),All_curves!G105)</f>
        <v>0</v>
      </c>
      <c r="H106">
        <f>IFERROR(VLOOKUP($A106,Finnifty!$A$14:$I$486,H$15+1,FALSE),All_curves!H105)</f>
        <v>0</v>
      </c>
      <c r="I106">
        <f>IFERROR(VLOOKUP($A106,Finnifty!$A$14:$I$486,I$15+1,FALSE),All_curves!I105)</f>
        <v>0</v>
      </c>
      <c r="J106">
        <f>IFERROR(VLOOKUP($A106,Banknifty!$A$14:$I$4860,2,FALSE),All_curves!J105)</f>
        <v>12508040</v>
      </c>
      <c r="K106">
        <f>IFERROR(VLOOKUP($A106,Banknifty!$A$14:$I$4860,3,FALSE),All_curves!K105)</f>
        <v>12034969</v>
      </c>
      <c r="L106">
        <f>IFERROR(VLOOKUP($A106,Banknifty!$A$14:$I$4860,4,FALSE),All_curves!L105)</f>
        <v>11678988</v>
      </c>
      <c r="M106">
        <f>IFERROR(VLOOKUP($A106,Banknifty!$A$14:$I$4860,5,FALSE),All_curves!M105)</f>
        <v>10532000</v>
      </c>
      <c r="N106">
        <f>IFERROR(VLOOKUP($A106,Banknifty!$A$14:$I$4860,6,FALSE),All_curves!N105)</f>
        <v>10163915</v>
      </c>
      <c r="O106">
        <f>IFERROR(VLOOKUP($A106,Banknifty!$A$14:$I$4860,7,FALSE),All_curves!O105)</f>
        <v>10362293</v>
      </c>
      <c r="P106">
        <f>IFERROR(VLOOKUP($A106,Banknifty!$A$14:$I$4860,8,FALSE),All_curves!P105)</f>
        <v>10362293</v>
      </c>
      <c r="Q106">
        <f>IFERROR(VLOOKUP($A106,Banknifty!$A$14:$I$4860,9,FALSE),All_curves!Q105)</f>
        <v>10351621</v>
      </c>
      <c r="R106">
        <f>IFERROR(VLOOKUP($A106,Nifty!$A$14:$I$4860,2,FALSE),All_curves!R105)</f>
        <v>0</v>
      </c>
      <c r="S106">
        <f>IFERROR(VLOOKUP($A106,Nifty!$A$14:$I$4860,3,FALSE),All_curves!S105)</f>
        <v>0</v>
      </c>
      <c r="T106">
        <f>IFERROR(VLOOKUP($A106,Nifty!$A$14:$I$4860,4,FALSE),All_curves!T105)</f>
        <v>0</v>
      </c>
      <c r="U106">
        <f>IFERROR(VLOOKUP($A106,Nifty!$A$14:$I$4860,5,FALSE),All_curves!U105)</f>
        <v>0</v>
      </c>
      <c r="V106">
        <f>IFERROR(VLOOKUP($A106,Nifty!$A$14:$I$4860,6,FALSE),All_curves!V105)</f>
        <v>0</v>
      </c>
      <c r="W106">
        <f>IFERROR(VLOOKUP($A106,Nifty!$A$14:$I$4860,7,FALSE),All_curves!W105)</f>
        <v>0</v>
      </c>
      <c r="X106">
        <f>IFERROR(VLOOKUP($A106,Nifty!$A$14:$I$4860,8,FALSE),All_curves!X105)</f>
        <v>0</v>
      </c>
      <c r="Y106">
        <f>IFERROR(VLOOKUP($A106,Nifty!$A$14:$I$4860,9,FALSE),All_curves!Y105)</f>
        <v>0</v>
      </c>
      <c r="AA106" s="5">
        <f t="shared" si="73"/>
        <v>0</v>
      </c>
      <c r="AB106" s="5">
        <f t="shared" si="49"/>
        <v>0</v>
      </c>
      <c r="AC106" s="5">
        <f t="shared" si="50"/>
        <v>0</v>
      </c>
      <c r="AD106" s="5">
        <f t="shared" si="51"/>
        <v>0</v>
      </c>
      <c r="AE106" s="5">
        <f t="shared" si="52"/>
        <v>0</v>
      </c>
      <c r="AF106" s="5">
        <f t="shared" si="53"/>
        <v>0</v>
      </c>
      <c r="AG106" s="5">
        <f t="shared" si="54"/>
        <v>0</v>
      </c>
      <c r="AH106" s="5">
        <f t="shared" si="55"/>
        <v>0</v>
      </c>
      <c r="AI106" s="5">
        <f t="shared" si="56"/>
        <v>0</v>
      </c>
      <c r="AJ106" s="5">
        <f t="shared" si="57"/>
        <v>0</v>
      </c>
      <c r="AK106" s="5">
        <f t="shared" si="58"/>
        <v>0</v>
      </c>
      <c r="AL106" s="5">
        <f t="shared" si="59"/>
        <v>0</v>
      </c>
      <c r="AM106" s="5">
        <f t="shared" si="60"/>
        <v>1.0929749840536518E-2</v>
      </c>
      <c r="AN106" s="5">
        <f t="shared" si="61"/>
        <v>1.9173382587880372E-3</v>
      </c>
      <c r="AO106" s="5">
        <f t="shared" si="62"/>
        <v>1.9173382587880372E-3</v>
      </c>
      <c r="AP106" s="5">
        <f t="shared" si="63"/>
        <v>6.0220053548487584E-4</v>
      </c>
      <c r="AQ106" s="5">
        <f t="shared" si="64"/>
        <v>0</v>
      </c>
      <c r="AR106" s="5">
        <f t="shared" si="65"/>
        <v>0</v>
      </c>
      <c r="AS106" s="5">
        <f t="shared" si="66"/>
        <v>0</v>
      </c>
      <c r="AT106" s="5">
        <f t="shared" si="67"/>
        <v>0</v>
      </c>
      <c r="AU106" s="5">
        <f t="shared" si="68"/>
        <v>0</v>
      </c>
      <c r="AV106" s="5">
        <f t="shared" si="69"/>
        <v>0</v>
      </c>
      <c r="AW106" s="5">
        <f t="shared" si="70"/>
        <v>0</v>
      </c>
      <c r="AX106" s="5">
        <f t="shared" si="71"/>
        <v>0</v>
      </c>
      <c r="AZ106" s="7">
        <f t="shared" si="74"/>
        <v>103.09555515686415</v>
      </c>
      <c r="BA106" s="4">
        <f t="shared" si="72"/>
        <v>6.4027612056656124E-4</v>
      </c>
      <c r="BB106" s="5">
        <f>AZ106/MAX($AZ$16:AZ106)-1</f>
        <v>0</v>
      </c>
      <c r="BH106" s="3"/>
    </row>
    <row r="107" spans="1:60" x14ac:dyDescent="0.25">
      <c r="A107" s="3">
        <v>42660</v>
      </c>
      <c r="B107">
        <f>IFERROR(VLOOKUP($A107,Finnifty!$A$14:$I$486,B$15+1,FALSE),All_curves!B106)</f>
        <v>0</v>
      </c>
      <c r="C107">
        <f>IFERROR(VLOOKUP($A107,Finnifty!$A$14:$I$486,C$15+1,FALSE),All_curves!C106)</f>
        <v>0</v>
      </c>
      <c r="D107">
        <f>IFERROR(VLOOKUP($A107,Finnifty!$A$14:$I$486,D$15+1,FALSE),All_curves!D106)</f>
        <v>0</v>
      </c>
      <c r="E107">
        <f>IFERROR(VLOOKUP($A107,Finnifty!$A$14:$I$486,E$15+1,FALSE),All_curves!E106)</f>
        <v>0</v>
      </c>
      <c r="F107">
        <f>IFERROR(VLOOKUP($A107,Finnifty!$A$14:$I$486,F$15+1,FALSE),All_curves!F106)</f>
        <v>0</v>
      </c>
      <c r="G107">
        <f>IFERROR(VLOOKUP($A107,Finnifty!$A$14:$I$486,G$15+1,FALSE),All_curves!G106)</f>
        <v>0</v>
      </c>
      <c r="H107">
        <f>IFERROR(VLOOKUP($A107,Finnifty!$A$14:$I$486,H$15+1,FALSE),All_curves!H106)</f>
        <v>0</v>
      </c>
      <c r="I107">
        <f>IFERROR(VLOOKUP($A107,Finnifty!$A$14:$I$486,I$15+1,FALSE),All_curves!I106)</f>
        <v>0</v>
      </c>
      <c r="J107">
        <f>IFERROR(VLOOKUP($A107,Banknifty!$A$14:$I$4860,2,FALSE),All_curves!J106)</f>
        <v>12469228</v>
      </c>
      <c r="K107">
        <f>IFERROR(VLOOKUP($A107,Banknifty!$A$14:$I$4860,3,FALSE),All_curves!K106)</f>
        <v>12010326</v>
      </c>
      <c r="L107">
        <f>IFERROR(VLOOKUP($A107,Banknifty!$A$14:$I$4860,4,FALSE),All_curves!L106)</f>
        <v>11678988</v>
      </c>
      <c r="M107">
        <f>IFERROR(VLOOKUP($A107,Banknifty!$A$14:$I$4860,5,FALSE),All_curves!M106)</f>
        <v>10532000</v>
      </c>
      <c r="N107">
        <f>IFERROR(VLOOKUP($A107,Banknifty!$A$14:$I$4860,6,FALSE),All_curves!N106)</f>
        <v>10165164</v>
      </c>
      <c r="O107">
        <f>IFERROR(VLOOKUP($A107,Banknifty!$A$14:$I$4860,7,FALSE),All_curves!O106)</f>
        <v>10356279</v>
      </c>
      <c r="P107">
        <f>IFERROR(VLOOKUP($A107,Banknifty!$A$14:$I$4860,8,FALSE),All_curves!P106)</f>
        <v>10356279</v>
      </c>
      <c r="Q107">
        <f>IFERROR(VLOOKUP($A107,Banknifty!$A$14:$I$4860,9,FALSE),All_curves!Q106)</f>
        <v>10352080</v>
      </c>
      <c r="R107">
        <f>IFERROR(VLOOKUP($A107,Nifty!$A$14:$I$4860,2,FALSE),All_curves!R106)</f>
        <v>0</v>
      </c>
      <c r="S107">
        <f>IFERROR(VLOOKUP($A107,Nifty!$A$14:$I$4860,3,FALSE),All_curves!S106)</f>
        <v>0</v>
      </c>
      <c r="T107">
        <f>IFERROR(VLOOKUP($A107,Nifty!$A$14:$I$4860,4,FALSE),All_curves!T106)</f>
        <v>0</v>
      </c>
      <c r="U107">
        <f>IFERROR(VLOOKUP($A107,Nifty!$A$14:$I$4860,5,FALSE),All_curves!U106)</f>
        <v>0</v>
      </c>
      <c r="V107">
        <f>IFERROR(VLOOKUP($A107,Nifty!$A$14:$I$4860,6,FALSE),All_curves!V106)</f>
        <v>0</v>
      </c>
      <c r="W107">
        <f>IFERROR(VLOOKUP($A107,Nifty!$A$14:$I$4860,7,FALSE),All_curves!W106)</f>
        <v>0</v>
      </c>
      <c r="X107">
        <f>IFERROR(VLOOKUP($A107,Nifty!$A$14:$I$4860,8,FALSE),All_curves!X106)</f>
        <v>0</v>
      </c>
      <c r="Y107">
        <f>IFERROR(VLOOKUP($A107,Nifty!$A$14:$I$4860,9,FALSE),All_curves!Y106)</f>
        <v>0</v>
      </c>
      <c r="AA107" s="5">
        <f t="shared" si="73"/>
        <v>0</v>
      </c>
      <c r="AB107" s="5">
        <f t="shared" si="49"/>
        <v>0</v>
      </c>
      <c r="AC107" s="5">
        <f t="shared" si="50"/>
        <v>0</v>
      </c>
      <c r="AD107" s="5">
        <f t="shared" si="51"/>
        <v>0</v>
      </c>
      <c r="AE107" s="5">
        <f t="shared" si="52"/>
        <v>0</v>
      </c>
      <c r="AF107" s="5">
        <f t="shared" si="53"/>
        <v>0</v>
      </c>
      <c r="AG107" s="5">
        <f t="shared" si="54"/>
        <v>0</v>
      </c>
      <c r="AH107" s="5">
        <f t="shared" si="55"/>
        <v>0</v>
      </c>
      <c r="AI107" s="5">
        <f t="shared" si="56"/>
        <v>-3.1029641734436897E-3</v>
      </c>
      <c r="AJ107" s="5">
        <f t="shared" si="57"/>
        <v>-2.0476164084842763E-3</v>
      </c>
      <c r="AK107" s="5">
        <f t="shared" si="58"/>
        <v>0</v>
      </c>
      <c r="AL107" s="5">
        <f t="shared" si="59"/>
        <v>0</v>
      </c>
      <c r="AM107" s="5">
        <f t="shared" si="60"/>
        <v>1.2288571874119469E-4</v>
      </c>
      <c r="AN107" s="5">
        <f t="shared" si="61"/>
        <v>-5.8037347525297101E-4</v>
      </c>
      <c r="AO107" s="5">
        <f t="shared" si="62"/>
        <v>-5.8037347525297101E-4</v>
      </c>
      <c r="AP107" s="5">
        <f t="shared" si="63"/>
        <v>4.4340881490967377E-5</v>
      </c>
      <c r="AQ107" s="5">
        <f t="shared" si="64"/>
        <v>0</v>
      </c>
      <c r="AR107" s="5">
        <f t="shared" si="65"/>
        <v>0</v>
      </c>
      <c r="AS107" s="5">
        <f t="shared" si="66"/>
        <v>0</v>
      </c>
      <c r="AT107" s="5">
        <f t="shared" si="67"/>
        <v>0</v>
      </c>
      <c r="AU107" s="5">
        <f t="shared" si="68"/>
        <v>0</v>
      </c>
      <c r="AV107" s="5">
        <f t="shared" si="69"/>
        <v>0</v>
      </c>
      <c r="AW107" s="5">
        <f t="shared" si="70"/>
        <v>0</v>
      </c>
      <c r="AX107" s="5">
        <f t="shared" si="71"/>
        <v>0</v>
      </c>
      <c r="AZ107" s="7">
        <f t="shared" si="74"/>
        <v>103.06916226117477</v>
      </c>
      <c r="BA107" s="4">
        <f t="shared" si="72"/>
        <v>-2.5600420550840613E-4</v>
      </c>
      <c r="BB107" s="5">
        <f>AZ107/MAX($AZ$16:AZ107)-1</f>
        <v>-2.5600420550841996E-4</v>
      </c>
      <c r="BH107" s="3"/>
    </row>
    <row r="108" spans="1:60" x14ac:dyDescent="0.25">
      <c r="A108" s="3">
        <v>42661</v>
      </c>
      <c r="B108">
        <f>IFERROR(VLOOKUP($A108,Finnifty!$A$14:$I$486,B$15+1,FALSE),All_curves!B107)</f>
        <v>0</v>
      </c>
      <c r="C108">
        <f>IFERROR(VLOOKUP($A108,Finnifty!$A$14:$I$486,C$15+1,FALSE),All_curves!C107)</f>
        <v>0</v>
      </c>
      <c r="D108">
        <f>IFERROR(VLOOKUP($A108,Finnifty!$A$14:$I$486,D$15+1,FALSE),All_curves!D107)</f>
        <v>0</v>
      </c>
      <c r="E108">
        <f>IFERROR(VLOOKUP($A108,Finnifty!$A$14:$I$486,E$15+1,FALSE),All_curves!E107)</f>
        <v>0</v>
      </c>
      <c r="F108">
        <f>IFERROR(VLOOKUP($A108,Finnifty!$A$14:$I$486,F$15+1,FALSE),All_curves!F107)</f>
        <v>0</v>
      </c>
      <c r="G108">
        <f>IFERROR(VLOOKUP($A108,Finnifty!$A$14:$I$486,G$15+1,FALSE),All_curves!G107)</f>
        <v>0</v>
      </c>
      <c r="H108">
        <f>IFERROR(VLOOKUP($A108,Finnifty!$A$14:$I$486,H$15+1,FALSE),All_curves!H107)</f>
        <v>0</v>
      </c>
      <c r="I108">
        <f>IFERROR(VLOOKUP($A108,Finnifty!$A$14:$I$486,I$15+1,FALSE),All_curves!I107)</f>
        <v>0</v>
      </c>
      <c r="J108">
        <f>IFERROR(VLOOKUP($A108,Banknifty!$A$14:$I$4860,2,FALSE),All_curves!J107)</f>
        <v>12605307</v>
      </c>
      <c r="K108">
        <f>IFERROR(VLOOKUP($A108,Banknifty!$A$14:$I$4860,3,FALSE),All_curves!K107)</f>
        <v>12105730</v>
      </c>
      <c r="L108">
        <f>IFERROR(VLOOKUP($A108,Banknifty!$A$14:$I$4860,4,FALSE),All_curves!L107)</f>
        <v>11766659</v>
      </c>
      <c r="M108">
        <f>IFERROR(VLOOKUP($A108,Banknifty!$A$14:$I$4860,5,FALSE),All_curves!M107)</f>
        <v>10566258</v>
      </c>
      <c r="N108">
        <f>IFERROR(VLOOKUP($A108,Banknifty!$A$14:$I$4860,6,FALSE),All_curves!N107)</f>
        <v>10133622</v>
      </c>
      <c r="O108">
        <f>IFERROR(VLOOKUP($A108,Banknifty!$A$14:$I$4860,7,FALSE),All_curves!O107)</f>
        <v>10335073</v>
      </c>
      <c r="P108">
        <f>IFERROR(VLOOKUP($A108,Banknifty!$A$14:$I$4860,8,FALSE),All_curves!P107)</f>
        <v>10335073</v>
      </c>
      <c r="Q108">
        <f>IFERROR(VLOOKUP($A108,Banknifty!$A$14:$I$4860,9,FALSE),All_curves!Q107)</f>
        <v>10352080</v>
      </c>
      <c r="R108">
        <f>IFERROR(VLOOKUP($A108,Nifty!$A$14:$I$4860,2,FALSE),All_curves!R107)</f>
        <v>0</v>
      </c>
      <c r="S108">
        <f>IFERROR(VLOOKUP($A108,Nifty!$A$14:$I$4860,3,FALSE),All_curves!S107)</f>
        <v>0</v>
      </c>
      <c r="T108">
        <f>IFERROR(VLOOKUP($A108,Nifty!$A$14:$I$4860,4,FALSE),All_curves!T107)</f>
        <v>0</v>
      </c>
      <c r="U108">
        <f>IFERROR(VLOOKUP($A108,Nifty!$A$14:$I$4860,5,FALSE),All_curves!U107)</f>
        <v>0</v>
      </c>
      <c r="V108">
        <f>IFERROR(VLOOKUP($A108,Nifty!$A$14:$I$4860,6,FALSE),All_curves!V107)</f>
        <v>0</v>
      </c>
      <c r="W108">
        <f>IFERROR(VLOOKUP($A108,Nifty!$A$14:$I$4860,7,FALSE),All_curves!W107)</f>
        <v>0</v>
      </c>
      <c r="X108">
        <f>IFERROR(VLOOKUP($A108,Nifty!$A$14:$I$4860,8,FALSE),All_curves!X107)</f>
        <v>0</v>
      </c>
      <c r="Y108">
        <f>IFERROR(VLOOKUP($A108,Nifty!$A$14:$I$4860,9,FALSE),All_curves!Y107)</f>
        <v>0</v>
      </c>
      <c r="AA108" s="5">
        <f t="shared" si="73"/>
        <v>0</v>
      </c>
      <c r="AB108" s="5">
        <f t="shared" si="49"/>
        <v>0</v>
      </c>
      <c r="AC108" s="5">
        <f t="shared" si="50"/>
        <v>0</v>
      </c>
      <c r="AD108" s="5">
        <f t="shared" si="51"/>
        <v>0</v>
      </c>
      <c r="AE108" s="5">
        <f t="shared" si="52"/>
        <v>0</v>
      </c>
      <c r="AF108" s="5">
        <f t="shared" si="53"/>
        <v>0</v>
      </c>
      <c r="AG108" s="5">
        <f t="shared" si="54"/>
        <v>0</v>
      </c>
      <c r="AH108" s="5">
        <f t="shared" si="55"/>
        <v>0</v>
      </c>
      <c r="AI108" s="5">
        <f t="shared" si="56"/>
        <v>1.0913185643890655E-2</v>
      </c>
      <c r="AJ108" s="5">
        <f t="shared" si="57"/>
        <v>7.9434979533443695E-3</v>
      </c>
      <c r="AK108" s="5">
        <f t="shared" si="58"/>
        <v>7.5067291789323587E-3</v>
      </c>
      <c r="AL108" s="5">
        <f t="shared" si="59"/>
        <v>3.2527535131028351E-3</v>
      </c>
      <c r="AM108" s="5">
        <f t="shared" si="60"/>
        <v>-3.102950429525797E-3</v>
      </c>
      <c r="AN108" s="5">
        <f t="shared" si="61"/>
        <v>-2.0476466499212975E-3</v>
      </c>
      <c r="AO108" s="5">
        <f t="shared" si="62"/>
        <v>-2.0476466499212975E-3</v>
      </c>
      <c r="AP108" s="5">
        <f t="shared" si="63"/>
        <v>0</v>
      </c>
      <c r="AQ108" s="5">
        <f t="shared" si="64"/>
        <v>0</v>
      </c>
      <c r="AR108" s="5">
        <f t="shared" si="65"/>
        <v>0</v>
      </c>
      <c r="AS108" s="5">
        <f t="shared" si="66"/>
        <v>0</v>
      </c>
      <c r="AT108" s="5">
        <f t="shared" si="67"/>
        <v>0</v>
      </c>
      <c r="AU108" s="5">
        <f t="shared" si="68"/>
        <v>0</v>
      </c>
      <c r="AV108" s="5">
        <f t="shared" si="69"/>
        <v>0</v>
      </c>
      <c r="AW108" s="5">
        <f t="shared" si="70"/>
        <v>0</v>
      </c>
      <c r="AX108" s="5">
        <f t="shared" si="71"/>
        <v>0</v>
      </c>
      <c r="AZ108" s="7">
        <f t="shared" si="74"/>
        <v>103.16543711525331</v>
      </c>
      <c r="BA108" s="4">
        <f t="shared" si="72"/>
        <v>9.3408010666257645E-4</v>
      </c>
      <c r="BB108" s="5">
        <f>AZ108/MAX($AZ$16:AZ108)-1</f>
        <v>0</v>
      </c>
      <c r="BH108" s="3"/>
    </row>
    <row r="109" spans="1:60" x14ac:dyDescent="0.25">
      <c r="A109" s="3">
        <v>42662</v>
      </c>
      <c r="B109">
        <f>IFERROR(VLOOKUP($A109,Finnifty!$A$14:$I$486,B$15+1,FALSE),All_curves!B108)</f>
        <v>0</v>
      </c>
      <c r="C109">
        <f>IFERROR(VLOOKUP($A109,Finnifty!$A$14:$I$486,C$15+1,FALSE),All_curves!C108)</f>
        <v>0</v>
      </c>
      <c r="D109">
        <f>IFERROR(VLOOKUP($A109,Finnifty!$A$14:$I$486,D$15+1,FALSE),All_curves!D108)</f>
        <v>0</v>
      </c>
      <c r="E109">
        <f>IFERROR(VLOOKUP($A109,Finnifty!$A$14:$I$486,E$15+1,FALSE),All_curves!E108)</f>
        <v>0</v>
      </c>
      <c r="F109">
        <f>IFERROR(VLOOKUP($A109,Finnifty!$A$14:$I$486,F$15+1,FALSE),All_curves!F108)</f>
        <v>0</v>
      </c>
      <c r="G109">
        <f>IFERROR(VLOOKUP($A109,Finnifty!$A$14:$I$486,G$15+1,FALSE),All_curves!G108)</f>
        <v>0</v>
      </c>
      <c r="H109">
        <f>IFERROR(VLOOKUP($A109,Finnifty!$A$14:$I$486,H$15+1,FALSE),All_curves!H108)</f>
        <v>0</v>
      </c>
      <c r="I109">
        <f>IFERROR(VLOOKUP($A109,Finnifty!$A$14:$I$486,I$15+1,FALSE),All_curves!I108)</f>
        <v>0</v>
      </c>
      <c r="J109">
        <f>IFERROR(VLOOKUP($A109,Banknifty!$A$14:$I$4860,2,FALSE),All_curves!J108)</f>
        <v>12594899</v>
      </c>
      <c r="K109">
        <f>IFERROR(VLOOKUP($A109,Banknifty!$A$14:$I$4860,3,FALSE),All_curves!K108)</f>
        <v>12034178</v>
      </c>
      <c r="L109">
        <f>IFERROR(VLOOKUP($A109,Banknifty!$A$14:$I$4860,4,FALSE),All_curves!L108)</f>
        <v>11688859</v>
      </c>
      <c r="M109">
        <f>IFERROR(VLOOKUP($A109,Banknifty!$A$14:$I$4860,5,FALSE),All_curves!M108)</f>
        <v>10491099</v>
      </c>
      <c r="N109">
        <f>IFERROR(VLOOKUP($A109,Banknifty!$A$14:$I$4860,6,FALSE),All_curves!N108)</f>
        <v>10244212</v>
      </c>
      <c r="O109">
        <f>IFERROR(VLOOKUP($A109,Banknifty!$A$14:$I$4860,7,FALSE),All_curves!O108)</f>
        <v>10417170</v>
      </c>
      <c r="P109">
        <f>IFERROR(VLOOKUP($A109,Banknifty!$A$14:$I$4860,8,FALSE),All_curves!P108)</f>
        <v>10417170</v>
      </c>
      <c r="Q109">
        <f>IFERROR(VLOOKUP($A109,Banknifty!$A$14:$I$4860,9,FALSE),All_curves!Q108)</f>
        <v>10385752</v>
      </c>
      <c r="R109">
        <f>IFERROR(VLOOKUP($A109,Nifty!$A$14:$I$4860,2,FALSE),All_curves!R108)</f>
        <v>0</v>
      </c>
      <c r="S109">
        <f>IFERROR(VLOOKUP($A109,Nifty!$A$14:$I$4860,3,FALSE),All_curves!S108)</f>
        <v>0</v>
      </c>
      <c r="T109">
        <f>IFERROR(VLOOKUP($A109,Nifty!$A$14:$I$4860,4,FALSE),All_curves!T108)</f>
        <v>0</v>
      </c>
      <c r="U109">
        <f>IFERROR(VLOOKUP($A109,Nifty!$A$14:$I$4860,5,FALSE),All_curves!U108)</f>
        <v>0</v>
      </c>
      <c r="V109">
        <f>IFERROR(VLOOKUP($A109,Nifty!$A$14:$I$4860,6,FALSE),All_curves!V108)</f>
        <v>0</v>
      </c>
      <c r="W109">
        <f>IFERROR(VLOOKUP($A109,Nifty!$A$14:$I$4860,7,FALSE),All_curves!W108)</f>
        <v>0</v>
      </c>
      <c r="X109">
        <f>IFERROR(VLOOKUP($A109,Nifty!$A$14:$I$4860,8,FALSE),All_curves!X108)</f>
        <v>0</v>
      </c>
      <c r="Y109">
        <f>IFERROR(VLOOKUP($A109,Nifty!$A$14:$I$4860,9,FALSE),All_curves!Y108)</f>
        <v>0</v>
      </c>
      <c r="AA109" s="5">
        <f t="shared" si="73"/>
        <v>0</v>
      </c>
      <c r="AB109" s="5">
        <f t="shared" si="49"/>
        <v>0</v>
      </c>
      <c r="AC109" s="5">
        <f t="shared" si="50"/>
        <v>0</v>
      </c>
      <c r="AD109" s="5">
        <f t="shared" si="51"/>
        <v>0</v>
      </c>
      <c r="AE109" s="5">
        <f t="shared" si="52"/>
        <v>0</v>
      </c>
      <c r="AF109" s="5">
        <f t="shared" si="53"/>
        <v>0</v>
      </c>
      <c r="AG109" s="5">
        <f t="shared" si="54"/>
        <v>0</v>
      </c>
      <c r="AH109" s="5">
        <f t="shared" si="55"/>
        <v>0</v>
      </c>
      <c r="AI109" s="5">
        <f t="shared" si="56"/>
        <v>-8.2568397580484731E-4</v>
      </c>
      <c r="AJ109" s="5">
        <f t="shared" si="57"/>
        <v>-5.9105894481373822E-3</v>
      </c>
      <c r="AK109" s="5">
        <f t="shared" si="58"/>
        <v>-6.6119023250355013E-3</v>
      </c>
      <c r="AL109" s="5">
        <f t="shared" si="59"/>
        <v>-7.1131142169725825E-3</v>
      </c>
      <c r="AM109" s="5">
        <f t="shared" si="60"/>
        <v>1.0913175960184818E-2</v>
      </c>
      <c r="AN109" s="5">
        <f t="shared" si="61"/>
        <v>7.9435336354178876E-3</v>
      </c>
      <c r="AO109" s="5">
        <f t="shared" si="62"/>
        <v>7.9435336354178876E-3</v>
      </c>
      <c r="AP109" s="5">
        <f t="shared" si="63"/>
        <v>3.2526796547167613E-3</v>
      </c>
      <c r="AQ109" s="5">
        <f t="shared" si="64"/>
        <v>0</v>
      </c>
      <c r="AR109" s="5">
        <f t="shared" si="65"/>
        <v>0</v>
      </c>
      <c r="AS109" s="5">
        <f t="shared" si="66"/>
        <v>0</v>
      </c>
      <c r="AT109" s="5">
        <f t="shared" si="67"/>
        <v>0</v>
      </c>
      <c r="AU109" s="5">
        <f t="shared" si="68"/>
        <v>0</v>
      </c>
      <c r="AV109" s="5">
        <f t="shared" si="69"/>
        <v>0</v>
      </c>
      <c r="AW109" s="5">
        <f t="shared" si="70"/>
        <v>0</v>
      </c>
      <c r="AX109" s="5">
        <f t="shared" si="71"/>
        <v>0</v>
      </c>
      <c r="AZ109" s="7">
        <f t="shared" si="74"/>
        <v>103.2066673237041</v>
      </c>
      <c r="BA109" s="4">
        <f t="shared" si="72"/>
        <v>3.996513716577933E-4</v>
      </c>
      <c r="BB109" s="5">
        <f>AZ109/MAX($AZ$16:AZ109)-1</f>
        <v>0</v>
      </c>
      <c r="BH109" s="3"/>
    </row>
    <row r="110" spans="1:60" x14ac:dyDescent="0.25">
      <c r="A110" s="3">
        <v>42663</v>
      </c>
      <c r="B110">
        <f>IFERROR(VLOOKUP($A110,Finnifty!$A$14:$I$486,B$15+1,FALSE),All_curves!B109)</f>
        <v>0</v>
      </c>
      <c r="C110">
        <f>IFERROR(VLOOKUP($A110,Finnifty!$A$14:$I$486,C$15+1,FALSE),All_curves!C109)</f>
        <v>0</v>
      </c>
      <c r="D110">
        <f>IFERROR(VLOOKUP($A110,Finnifty!$A$14:$I$486,D$15+1,FALSE),All_curves!D109)</f>
        <v>0</v>
      </c>
      <c r="E110">
        <f>IFERROR(VLOOKUP($A110,Finnifty!$A$14:$I$486,E$15+1,FALSE),All_curves!E109)</f>
        <v>0</v>
      </c>
      <c r="F110">
        <f>IFERROR(VLOOKUP($A110,Finnifty!$A$14:$I$486,F$15+1,FALSE),All_curves!F109)</f>
        <v>0</v>
      </c>
      <c r="G110">
        <f>IFERROR(VLOOKUP($A110,Finnifty!$A$14:$I$486,G$15+1,FALSE),All_curves!G109)</f>
        <v>0</v>
      </c>
      <c r="H110">
        <f>IFERROR(VLOOKUP($A110,Finnifty!$A$14:$I$486,H$15+1,FALSE),All_curves!H109)</f>
        <v>0</v>
      </c>
      <c r="I110">
        <f>IFERROR(VLOOKUP($A110,Finnifty!$A$14:$I$486,I$15+1,FALSE),All_curves!I109)</f>
        <v>0</v>
      </c>
      <c r="J110">
        <f>IFERROR(VLOOKUP($A110,Banknifty!$A$14:$I$4860,2,FALSE),All_curves!J109)</f>
        <v>12458007</v>
      </c>
      <c r="K110">
        <f>IFERROR(VLOOKUP($A110,Banknifty!$A$14:$I$4860,3,FALSE),All_curves!K109)</f>
        <v>11875316</v>
      </c>
      <c r="L110">
        <f>IFERROR(VLOOKUP($A110,Banknifty!$A$14:$I$4860,4,FALSE),All_curves!L109)</f>
        <v>11547173</v>
      </c>
      <c r="M110">
        <f>IFERROR(VLOOKUP($A110,Banknifty!$A$14:$I$4860,5,FALSE),All_curves!M109)</f>
        <v>10367191</v>
      </c>
      <c r="N110">
        <f>IFERROR(VLOOKUP($A110,Banknifty!$A$14:$I$4860,6,FALSE),All_curves!N109)</f>
        <v>10235753</v>
      </c>
      <c r="O110">
        <f>IFERROR(VLOOKUP($A110,Banknifty!$A$14:$I$4860,7,FALSE),All_curves!O109)</f>
        <v>10355598</v>
      </c>
      <c r="P110">
        <f>IFERROR(VLOOKUP($A110,Banknifty!$A$14:$I$4860,8,FALSE),All_curves!P109)</f>
        <v>10355598</v>
      </c>
      <c r="Q110">
        <f>IFERROR(VLOOKUP($A110,Banknifty!$A$14:$I$4860,9,FALSE),All_curves!Q109)</f>
        <v>10311878</v>
      </c>
      <c r="R110">
        <f>IFERROR(VLOOKUP($A110,Nifty!$A$14:$I$4860,2,FALSE),All_curves!R109)</f>
        <v>0</v>
      </c>
      <c r="S110">
        <f>IFERROR(VLOOKUP($A110,Nifty!$A$14:$I$4860,3,FALSE),All_curves!S109)</f>
        <v>0</v>
      </c>
      <c r="T110">
        <f>IFERROR(VLOOKUP($A110,Nifty!$A$14:$I$4860,4,FALSE),All_curves!T109)</f>
        <v>0</v>
      </c>
      <c r="U110">
        <f>IFERROR(VLOOKUP($A110,Nifty!$A$14:$I$4860,5,FALSE),All_curves!U109)</f>
        <v>0</v>
      </c>
      <c r="V110">
        <f>IFERROR(VLOOKUP($A110,Nifty!$A$14:$I$4860,6,FALSE),All_curves!V109)</f>
        <v>0</v>
      </c>
      <c r="W110">
        <f>IFERROR(VLOOKUP($A110,Nifty!$A$14:$I$4860,7,FALSE),All_curves!W109)</f>
        <v>0</v>
      </c>
      <c r="X110">
        <f>IFERROR(VLOOKUP($A110,Nifty!$A$14:$I$4860,8,FALSE),All_curves!X109)</f>
        <v>0</v>
      </c>
      <c r="Y110">
        <f>IFERROR(VLOOKUP($A110,Nifty!$A$14:$I$4860,9,FALSE),All_curves!Y109)</f>
        <v>0</v>
      </c>
      <c r="AA110" s="5">
        <f t="shared" si="73"/>
        <v>0</v>
      </c>
      <c r="AB110" s="5">
        <f t="shared" si="49"/>
        <v>0</v>
      </c>
      <c r="AC110" s="5">
        <f t="shared" si="50"/>
        <v>0</v>
      </c>
      <c r="AD110" s="5">
        <f t="shared" si="51"/>
        <v>0</v>
      </c>
      <c r="AE110" s="5">
        <f t="shared" si="52"/>
        <v>0</v>
      </c>
      <c r="AF110" s="5">
        <f t="shared" si="53"/>
        <v>0</v>
      </c>
      <c r="AG110" s="5">
        <f t="shared" si="54"/>
        <v>0</v>
      </c>
      <c r="AH110" s="5">
        <f t="shared" si="55"/>
        <v>0</v>
      </c>
      <c r="AI110" s="5">
        <f t="shared" si="56"/>
        <v>-1.0868844601294558E-2</v>
      </c>
      <c r="AJ110" s="5">
        <f t="shared" si="57"/>
        <v>-1.3200901632001827E-2</v>
      </c>
      <c r="AK110" s="5">
        <f t="shared" si="58"/>
        <v>-1.2121456850493262E-2</v>
      </c>
      <c r="AL110" s="5">
        <f t="shared" si="59"/>
        <v>-1.1810774066663532E-2</v>
      </c>
      <c r="AM110" s="5">
        <f t="shared" si="60"/>
        <v>-8.2573457089718527E-4</v>
      </c>
      <c r="AN110" s="5">
        <f t="shared" si="61"/>
        <v>-5.9106263985324592E-3</v>
      </c>
      <c r="AO110" s="5">
        <f t="shared" si="62"/>
        <v>-5.9106263985324592E-3</v>
      </c>
      <c r="AP110" s="5">
        <f t="shared" si="63"/>
        <v>-7.1130140600315084E-3</v>
      </c>
      <c r="AQ110" s="5">
        <f t="shared" si="64"/>
        <v>0</v>
      </c>
      <c r="AR110" s="5">
        <f t="shared" si="65"/>
        <v>0</v>
      </c>
      <c r="AS110" s="5">
        <f t="shared" si="66"/>
        <v>0</v>
      </c>
      <c r="AT110" s="5">
        <f t="shared" si="67"/>
        <v>0</v>
      </c>
      <c r="AU110" s="5">
        <f t="shared" si="68"/>
        <v>0</v>
      </c>
      <c r="AV110" s="5">
        <f t="shared" si="69"/>
        <v>0</v>
      </c>
      <c r="AW110" s="5">
        <f t="shared" si="70"/>
        <v>0</v>
      </c>
      <c r="AX110" s="5">
        <f t="shared" si="71"/>
        <v>0</v>
      </c>
      <c r="AZ110" s="7">
        <f t="shared" si="74"/>
        <v>102.91527199118985</v>
      </c>
      <c r="BA110" s="4">
        <f t="shared" si="72"/>
        <v>-2.8234157741019498E-3</v>
      </c>
      <c r="BB110" s="5">
        <f>AZ110/MAX($AZ$16:AZ110)-1</f>
        <v>-2.823415774101945E-3</v>
      </c>
      <c r="BH110" s="3"/>
    </row>
    <row r="111" spans="1:60" x14ac:dyDescent="0.25">
      <c r="A111" s="3">
        <v>42664</v>
      </c>
      <c r="B111">
        <f>IFERROR(VLOOKUP($A111,Finnifty!$A$14:$I$486,B$15+1,FALSE),All_curves!B110)</f>
        <v>0</v>
      </c>
      <c r="C111">
        <f>IFERROR(VLOOKUP($A111,Finnifty!$A$14:$I$486,C$15+1,FALSE),All_curves!C110)</f>
        <v>0</v>
      </c>
      <c r="D111">
        <f>IFERROR(VLOOKUP($A111,Finnifty!$A$14:$I$486,D$15+1,FALSE),All_curves!D110)</f>
        <v>0</v>
      </c>
      <c r="E111">
        <f>IFERROR(VLOOKUP($A111,Finnifty!$A$14:$I$486,E$15+1,FALSE),All_curves!E110)</f>
        <v>0</v>
      </c>
      <c r="F111">
        <f>IFERROR(VLOOKUP($A111,Finnifty!$A$14:$I$486,F$15+1,FALSE),All_curves!F110)</f>
        <v>0</v>
      </c>
      <c r="G111">
        <f>IFERROR(VLOOKUP($A111,Finnifty!$A$14:$I$486,G$15+1,FALSE),All_curves!G110)</f>
        <v>0</v>
      </c>
      <c r="H111">
        <f>IFERROR(VLOOKUP($A111,Finnifty!$A$14:$I$486,H$15+1,FALSE),All_curves!H110)</f>
        <v>0</v>
      </c>
      <c r="I111">
        <f>IFERROR(VLOOKUP($A111,Finnifty!$A$14:$I$486,I$15+1,FALSE),All_curves!I110)</f>
        <v>0</v>
      </c>
      <c r="J111">
        <f>IFERROR(VLOOKUP($A111,Banknifty!$A$14:$I$4860,2,FALSE),All_curves!J110)</f>
        <v>12429538</v>
      </c>
      <c r="K111">
        <f>IFERROR(VLOOKUP($A111,Banknifty!$A$14:$I$4860,3,FALSE),All_curves!K110)</f>
        <v>11873374</v>
      </c>
      <c r="L111">
        <f>IFERROR(VLOOKUP($A111,Banknifty!$A$14:$I$4860,4,FALSE),All_curves!L110)</f>
        <v>11547173</v>
      </c>
      <c r="M111">
        <f>IFERROR(VLOOKUP($A111,Banknifty!$A$14:$I$4860,5,FALSE),All_curves!M110)</f>
        <v>10367191</v>
      </c>
      <c r="N111">
        <f>IFERROR(VLOOKUP($A111,Banknifty!$A$14:$I$4860,6,FALSE),All_curves!N110)</f>
        <v>10171103</v>
      </c>
      <c r="O111">
        <f>IFERROR(VLOOKUP($A111,Banknifty!$A$14:$I$4860,7,FALSE),All_curves!O110)</f>
        <v>10300597</v>
      </c>
      <c r="P111">
        <f>IFERROR(VLOOKUP($A111,Banknifty!$A$14:$I$4860,8,FALSE),All_curves!P110)</f>
        <v>10300597</v>
      </c>
      <c r="Q111">
        <f>IFERROR(VLOOKUP($A111,Banknifty!$A$14:$I$4860,9,FALSE),All_curves!Q110)</f>
        <v>10255312</v>
      </c>
      <c r="R111">
        <f>IFERROR(VLOOKUP($A111,Nifty!$A$14:$I$4860,2,FALSE),All_curves!R110)</f>
        <v>0</v>
      </c>
      <c r="S111">
        <f>IFERROR(VLOOKUP($A111,Nifty!$A$14:$I$4860,3,FALSE),All_curves!S110)</f>
        <v>0</v>
      </c>
      <c r="T111">
        <f>IFERROR(VLOOKUP($A111,Nifty!$A$14:$I$4860,4,FALSE),All_curves!T110)</f>
        <v>0</v>
      </c>
      <c r="U111">
        <f>IFERROR(VLOOKUP($A111,Nifty!$A$14:$I$4860,5,FALSE),All_curves!U110)</f>
        <v>0</v>
      </c>
      <c r="V111">
        <f>IFERROR(VLOOKUP($A111,Nifty!$A$14:$I$4860,6,FALSE),All_curves!V110)</f>
        <v>0</v>
      </c>
      <c r="W111">
        <f>IFERROR(VLOOKUP($A111,Nifty!$A$14:$I$4860,7,FALSE),All_curves!W110)</f>
        <v>0</v>
      </c>
      <c r="X111">
        <f>IFERROR(VLOOKUP($A111,Nifty!$A$14:$I$4860,8,FALSE),All_curves!X110)</f>
        <v>0</v>
      </c>
      <c r="Y111">
        <f>IFERROR(VLOOKUP($A111,Nifty!$A$14:$I$4860,9,FALSE),All_curves!Y110)</f>
        <v>0</v>
      </c>
      <c r="AA111" s="5">
        <f t="shared" si="73"/>
        <v>0</v>
      </c>
      <c r="AB111" s="5">
        <f t="shared" si="49"/>
        <v>0</v>
      </c>
      <c r="AC111" s="5">
        <f t="shared" si="50"/>
        <v>0</v>
      </c>
      <c r="AD111" s="5">
        <f t="shared" si="51"/>
        <v>0</v>
      </c>
      <c r="AE111" s="5">
        <f t="shared" si="52"/>
        <v>0</v>
      </c>
      <c r="AF111" s="5">
        <f t="shared" si="53"/>
        <v>0</v>
      </c>
      <c r="AG111" s="5">
        <f t="shared" si="54"/>
        <v>0</v>
      </c>
      <c r="AH111" s="5">
        <f t="shared" si="55"/>
        <v>0</v>
      </c>
      <c r="AI111" s="5">
        <f t="shared" si="56"/>
        <v>-2.2851969821496843E-3</v>
      </c>
      <c r="AJ111" s="5">
        <f t="shared" si="57"/>
        <v>-1.6353249041967111E-4</v>
      </c>
      <c r="AK111" s="5">
        <f t="shared" si="58"/>
        <v>0</v>
      </c>
      <c r="AL111" s="5">
        <f t="shared" si="59"/>
        <v>0</v>
      </c>
      <c r="AM111" s="5">
        <f t="shared" si="60"/>
        <v>-6.3160961387013215E-3</v>
      </c>
      <c r="AN111" s="5">
        <f t="shared" si="61"/>
        <v>-5.3112335955876055E-3</v>
      </c>
      <c r="AO111" s="5">
        <f t="shared" si="62"/>
        <v>-5.3112335955876055E-3</v>
      </c>
      <c r="AP111" s="5">
        <f t="shared" si="63"/>
        <v>-5.4855187386817494E-3</v>
      </c>
      <c r="AQ111" s="5">
        <f t="shared" si="64"/>
        <v>0</v>
      </c>
      <c r="AR111" s="5">
        <f t="shared" si="65"/>
        <v>0</v>
      </c>
      <c r="AS111" s="5">
        <f t="shared" si="66"/>
        <v>0</v>
      </c>
      <c r="AT111" s="5">
        <f t="shared" si="67"/>
        <v>0</v>
      </c>
      <c r="AU111" s="5">
        <f t="shared" si="68"/>
        <v>0</v>
      </c>
      <c r="AV111" s="5">
        <f t="shared" si="69"/>
        <v>0</v>
      </c>
      <c r="AW111" s="5">
        <f t="shared" si="70"/>
        <v>0</v>
      </c>
      <c r="AX111" s="5">
        <f t="shared" si="71"/>
        <v>0</v>
      </c>
      <c r="AZ111" s="7">
        <f t="shared" si="74"/>
        <v>102.80861398431733</v>
      </c>
      <c r="BA111" s="4">
        <f t="shared" si="72"/>
        <v>-1.0363671475469851E-3</v>
      </c>
      <c r="BB111" s="5">
        <f>AZ111/MAX($AZ$16:AZ111)-1</f>
        <v>-3.8568568262967728E-3</v>
      </c>
      <c r="BH111" s="3"/>
    </row>
    <row r="112" spans="1:60" x14ac:dyDescent="0.25">
      <c r="A112" s="3">
        <v>42667</v>
      </c>
      <c r="B112">
        <f>IFERROR(VLOOKUP($A112,Finnifty!$A$14:$I$486,B$15+1,FALSE),All_curves!B111)</f>
        <v>0</v>
      </c>
      <c r="C112">
        <f>IFERROR(VLOOKUP($A112,Finnifty!$A$14:$I$486,C$15+1,FALSE),All_curves!C111)</f>
        <v>0</v>
      </c>
      <c r="D112">
        <f>IFERROR(VLOOKUP($A112,Finnifty!$A$14:$I$486,D$15+1,FALSE),All_curves!D111)</f>
        <v>0</v>
      </c>
      <c r="E112">
        <f>IFERROR(VLOOKUP($A112,Finnifty!$A$14:$I$486,E$15+1,FALSE),All_curves!E111)</f>
        <v>0</v>
      </c>
      <c r="F112">
        <f>IFERROR(VLOOKUP($A112,Finnifty!$A$14:$I$486,F$15+1,FALSE),All_curves!F111)</f>
        <v>0</v>
      </c>
      <c r="G112">
        <f>IFERROR(VLOOKUP($A112,Finnifty!$A$14:$I$486,G$15+1,FALSE),All_curves!G111)</f>
        <v>0</v>
      </c>
      <c r="H112">
        <f>IFERROR(VLOOKUP($A112,Finnifty!$A$14:$I$486,H$15+1,FALSE),All_curves!H111)</f>
        <v>0</v>
      </c>
      <c r="I112">
        <f>IFERROR(VLOOKUP($A112,Finnifty!$A$14:$I$486,I$15+1,FALSE),All_curves!I111)</f>
        <v>0</v>
      </c>
      <c r="J112">
        <f>IFERROR(VLOOKUP($A112,Banknifty!$A$14:$I$4860,2,FALSE),All_curves!J111)</f>
        <v>12399292</v>
      </c>
      <c r="K112">
        <f>IFERROR(VLOOKUP($A112,Banknifty!$A$14:$I$4860,3,FALSE),All_curves!K111)</f>
        <v>11893161</v>
      </c>
      <c r="L112">
        <f>IFERROR(VLOOKUP($A112,Banknifty!$A$14:$I$4860,4,FALSE),All_curves!L111)</f>
        <v>11533612</v>
      </c>
      <c r="M112">
        <f>IFERROR(VLOOKUP($A112,Banknifty!$A$14:$I$4860,5,FALSE),All_curves!M111)</f>
        <v>10367191</v>
      </c>
      <c r="N112">
        <f>IFERROR(VLOOKUP($A112,Banknifty!$A$14:$I$4860,6,FALSE),All_curves!N111)</f>
        <v>10124103</v>
      </c>
      <c r="O112">
        <f>IFERROR(VLOOKUP($A112,Banknifty!$A$14:$I$4860,7,FALSE),All_curves!O111)</f>
        <v>10274764</v>
      </c>
      <c r="P112">
        <f>IFERROR(VLOOKUP($A112,Banknifty!$A$14:$I$4860,8,FALSE),All_curves!P111)</f>
        <v>10274764</v>
      </c>
      <c r="Q112">
        <f>IFERROR(VLOOKUP($A112,Banknifty!$A$14:$I$4860,9,FALSE),All_curves!Q111)</f>
        <v>10240658</v>
      </c>
      <c r="R112">
        <f>IFERROR(VLOOKUP($A112,Nifty!$A$14:$I$4860,2,FALSE),All_curves!R111)</f>
        <v>0</v>
      </c>
      <c r="S112">
        <f>IFERROR(VLOOKUP($A112,Nifty!$A$14:$I$4860,3,FALSE),All_curves!S111)</f>
        <v>0</v>
      </c>
      <c r="T112">
        <f>IFERROR(VLOOKUP($A112,Nifty!$A$14:$I$4860,4,FALSE),All_curves!T111)</f>
        <v>0</v>
      </c>
      <c r="U112">
        <f>IFERROR(VLOOKUP($A112,Nifty!$A$14:$I$4860,5,FALSE),All_curves!U111)</f>
        <v>0</v>
      </c>
      <c r="V112">
        <f>IFERROR(VLOOKUP($A112,Nifty!$A$14:$I$4860,6,FALSE),All_curves!V111)</f>
        <v>0</v>
      </c>
      <c r="W112">
        <f>IFERROR(VLOOKUP($A112,Nifty!$A$14:$I$4860,7,FALSE),All_curves!W111)</f>
        <v>0</v>
      </c>
      <c r="X112">
        <f>IFERROR(VLOOKUP($A112,Nifty!$A$14:$I$4860,8,FALSE),All_curves!X111)</f>
        <v>0</v>
      </c>
      <c r="Y112">
        <f>IFERROR(VLOOKUP($A112,Nifty!$A$14:$I$4860,9,FALSE),All_curves!Y111)</f>
        <v>0</v>
      </c>
      <c r="AA112" s="5">
        <f t="shared" si="73"/>
        <v>0</v>
      </c>
      <c r="AB112" s="5">
        <f t="shared" si="49"/>
        <v>0</v>
      </c>
      <c r="AC112" s="5">
        <f t="shared" si="50"/>
        <v>0</v>
      </c>
      <c r="AD112" s="5">
        <f t="shared" si="51"/>
        <v>0</v>
      </c>
      <c r="AE112" s="5">
        <f t="shared" si="52"/>
        <v>0</v>
      </c>
      <c r="AF112" s="5">
        <f t="shared" si="53"/>
        <v>0</v>
      </c>
      <c r="AG112" s="5">
        <f t="shared" si="54"/>
        <v>0</v>
      </c>
      <c r="AH112" s="5">
        <f t="shared" si="55"/>
        <v>0</v>
      </c>
      <c r="AI112" s="5">
        <f t="shared" si="56"/>
        <v>-2.4333969613351547E-3</v>
      </c>
      <c r="AJ112" s="5">
        <f t="shared" si="57"/>
        <v>1.6665018721722102E-3</v>
      </c>
      <c r="AK112" s="5">
        <f t="shared" si="58"/>
        <v>-1.1744000024941359E-3</v>
      </c>
      <c r="AL112" s="5">
        <f t="shared" si="59"/>
        <v>0</v>
      </c>
      <c r="AM112" s="5">
        <f t="shared" si="60"/>
        <v>-4.6209344256959994E-3</v>
      </c>
      <c r="AN112" s="5">
        <f t="shared" si="61"/>
        <v>-2.5079128908741533E-3</v>
      </c>
      <c r="AO112" s="5">
        <f t="shared" si="62"/>
        <v>-2.5079128908741533E-3</v>
      </c>
      <c r="AP112" s="5">
        <f t="shared" si="63"/>
        <v>-1.4289180085403919E-3</v>
      </c>
      <c r="AQ112" s="5">
        <f t="shared" si="64"/>
        <v>0</v>
      </c>
      <c r="AR112" s="5">
        <f t="shared" si="65"/>
        <v>0</v>
      </c>
      <c r="AS112" s="5">
        <f t="shared" si="66"/>
        <v>0</v>
      </c>
      <c r="AT112" s="5">
        <f t="shared" si="67"/>
        <v>0</v>
      </c>
      <c r="AU112" s="5">
        <f t="shared" si="68"/>
        <v>0</v>
      </c>
      <c r="AV112" s="5">
        <f t="shared" si="69"/>
        <v>0</v>
      </c>
      <c r="AW112" s="5">
        <f t="shared" si="70"/>
        <v>0</v>
      </c>
      <c r="AX112" s="5">
        <f t="shared" si="71"/>
        <v>0</v>
      </c>
      <c r="AZ112" s="7">
        <f t="shared" si="74"/>
        <v>102.75289611357194</v>
      </c>
      <c r="BA112" s="4">
        <f t="shared" si="72"/>
        <v>-5.4195722115174083E-4</v>
      </c>
      <c r="BB112" s="5">
        <f>AZ112/MAX($AZ$16:AZ112)-1</f>
        <v>-4.3967237960405026E-3</v>
      </c>
      <c r="BH112" s="3"/>
    </row>
    <row r="113" spans="1:60" x14ac:dyDescent="0.25">
      <c r="A113" s="3">
        <v>42668</v>
      </c>
      <c r="B113">
        <f>IFERROR(VLOOKUP($A113,Finnifty!$A$14:$I$486,B$15+1,FALSE),All_curves!B112)</f>
        <v>0</v>
      </c>
      <c r="C113">
        <f>IFERROR(VLOOKUP($A113,Finnifty!$A$14:$I$486,C$15+1,FALSE),All_curves!C112)</f>
        <v>0</v>
      </c>
      <c r="D113">
        <f>IFERROR(VLOOKUP($A113,Finnifty!$A$14:$I$486,D$15+1,FALSE),All_curves!D112)</f>
        <v>0</v>
      </c>
      <c r="E113">
        <f>IFERROR(VLOOKUP($A113,Finnifty!$A$14:$I$486,E$15+1,FALSE),All_curves!E112)</f>
        <v>0</v>
      </c>
      <c r="F113">
        <f>IFERROR(VLOOKUP($A113,Finnifty!$A$14:$I$486,F$15+1,FALSE),All_curves!F112)</f>
        <v>0</v>
      </c>
      <c r="G113">
        <f>IFERROR(VLOOKUP($A113,Finnifty!$A$14:$I$486,G$15+1,FALSE),All_curves!G112)</f>
        <v>0</v>
      </c>
      <c r="H113">
        <f>IFERROR(VLOOKUP($A113,Finnifty!$A$14:$I$486,H$15+1,FALSE),All_curves!H112)</f>
        <v>0</v>
      </c>
      <c r="I113">
        <f>IFERROR(VLOOKUP($A113,Finnifty!$A$14:$I$486,I$15+1,FALSE),All_curves!I112)</f>
        <v>0</v>
      </c>
      <c r="J113">
        <f>IFERROR(VLOOKUP($A113,Banknifty!$A$14:$I$4860,2,FALSE),All_curves!J112)</f>
        <v>12340724</v>
      </c>
      <c r="K113">
        <f>IFERROR(VLOOKUP($A113,Banknifty!$A$14:$I$4860,3,FALSE),All_curves!K112)</f>
        <v>11828235</v>
      </c>
      <c r="L113">
        <f>IFERROR(VLOOKUP($A113,Banknifty!$A$14:$I$4860,4,FALSE),All_curves!L112)</f>
        <v>11502987</v>
      </c>
      <c r="M113">
        <f>IFERROR(VLOOKUP($A113,Banknifty!$A$14:$I$4860,5,FALSE),All_curves!M112)</f>
        <v>10367191</v>
      </c>
      <c r="N113">
        <f>IFERROR(VLOOKUP($A113,Banknifty!$A$14:$I$4860,6,FALSE),All_curves!N112)</f>
        <v>10099468</v>
      </c>
      <c r="O113">
        <f>IFERROR(VLOOKUP($A113,Banknifty!$A$14:$I$4860,7,FALSE),All_curves!O112)</f>
        <v>10291887</v>
      </c>
      <c r="P113">
        <f>IFERROR(VLOOKUP($A113,Banknifty!$A$14:$I$4860,8,FALSE),All_curves!P112)</f>
        <v>10291887</v>
      </c>
      <c r="Q113">
        <f>IFERROR(VLOOKUP($A113,Banknifty!$A$14:$I$4860,9,FALSE),All_curves!Q112)</f>
        <v>10240658</v>
      </c>
      <c r="R113">
        <f>IFERROR(VLOOKUP($A113,Nifty!$A$14:$I$4860,2,FALSE),All_curves!R112)</f>
        <v>0</v>
      </c>
      <c r="S113">
        <f>IFERROR(VLOOKUP($A113,Nifty!$A$14:$I$4860,3,FALSE),All_curves!S112)</f>
        <v>0</v>
      </c>
      <c r="T113">
        <f>IFERROR(VLOOKUP($A113,Nifty!$A$14:$I$4860,4,FALSE),All_curves!T112)</f>
        <v>0</v>
      </c>
      <c r="U113">
        <f>IFERROR(VLOOKUP($A113,Nifty!$A$14:$I$4860,5,FALSE),All_curves!U112)</f>
        <v>0</v>
      </c>
      <c r="V113">
        <f>IFERROR(VLOOKUP($A113,Nifty!$A$14:$I$4860,6,FALSE),All_curves!V112)</f>
        <v>0</v>
      </c>
      <c r="W113">
        <f>IFERROR(VLOOKUP($A113,Nifty!$A$14:$I$4860,7,FALSE),All_curves!W112)</f>
        <v>0</v>
      </c>
      <c r="X113">
        <f>IFERROR(VLOOKUP($A113,Nifty!$A$14:$I$4860,8,FALSE),All_curves!X112)</f>
        <v>0</v>
      </c>
      <c r="Y113">
        <f>IFERROR(VLOOKUP($A113,Nifty!$A$14:$I$4860,9,FALSE),All_curves!Y112)</f>
        <v>0</v>
      </c>
      <c r="AA113" s="5">
        <f t="shared" si="73"/>
        <v>0</v>
      </c>
      <c r="AB113" s="5">
        <f t="shared" si="49"/>
        <v>0</v>
      </c>
      <c r="AC113" s="5">
        <f t="shared" si="50"/>
        <v>0</v>
      </c>
      <c r="AD113" s="5">
        <f t="shared" si="51"/>
        <v>0</v>
      </c>
      <c r="AE113" s="5">
        <f t="shared" si="52"/>
        <v>0</v>
      </c>
      <c r="AF113" s="5">
        <f t="shared" si="53"/>
        <v>0</v>
      </c>
      <c r="AG113" s="5">
        <f t="shared" si="54"/>
        <v>0</v>
      </c>
      <c r="AH113" s="5">
        <f t="shared" si="55"/>
        <v>0</v>
      </c>
      <c r="AI113" s="5">
        <f t="shared" si="56"/>
        <v>-4.7234955028077064E-3</v>
      </c>
      <c r="AJ113" s="5">
        <f t="shared" si="57"/>
        <v>-5.4591037656011032E-3</v>
      </c>
      <c r="AK113" s="5">
        <f t="shared" si="58"/>
        <v>-2.6552826642686211E-3</v>
      </c>
      <c r="AL113" s="5">
        <f t="shared" si="59"/>
        <v>0</v>
      </c>
      <c r="AM113" s="5">
        <f t="shared" si="60"/>
        <v>-2.4333019922851973E-3</v>
      </c>
      <c r="AN113" s="5">
        <f t="shared" si="61"/>
        <v>1.666510296489454E-3</v>
      </c>
      <c r="AO113" s="5">
        <f t="shared" si="62"/>
        <v>1.666510296489454E-3</v>
      </c>
      <c r="AP113" s="5">
        <f t="shared" si="63"/>
        <v>0</v>
      </c>
      <c r="AQ113" s="5">
        <f t="shared" si="64"/>
        <v>0</v>
      </c>
      <c r="AR113" s="5">
        <f t="shared" si="65"/>
        <v>0</v>
      </c>
      <c r="AS113" s="5">
        <f t="shared" si="66"/>
        <v>0</v>
      </c>
      <c r="AT113" s="5">
        <f t="shared" si="67"/>
        <v>0</v>
      </c>
      <c r="AU113" s="5">
        <f t="shared" si="68"/>
        <v>0</v>
      </c>
      <c r="AV113" s="5">
        <f t="shared" si="69"/>
        <v>0</v>
      </c>
      <c r="AW113" s="5">
        <f t="shared" si="70"/>
        <v>0</v>
      </c>
      <c r="AX113" s="5">
        <f t="shared" si="71"/>
        <v>0</v>
      </c>
      <c r="AZ113" s="7">
        <f t="shared" si="74"/>
        <v>102.70178441121202</v>
      </c>
      <c r="BA113" s="4">
        <f t="shared" si="72"/>
        <v>-4.9742347216598847E-4</v>
      </c>
      <c r="BB113" s="5">
        <f>AZ113/MAX($AZ$16:AZ113)-1</f>
        <v>-4.8919602345895985E-3</v>
      </c>
      <c r="BH113" s="3"/>
    </row>
    <row r="114" spans="1:60" x14ac:dyDescent="0.25">
      <c r="A114" s="3">
        <v>42669</v>
      </c>
      <c r="B114">
        <f>IFERROR(VLOOKUP($A114,Finnifty!$A$14:$I$486,B$15+1,FALSE),All_curves!B113)</f>
        <v>0</v>
      </c>
      <c r="C114">
        <f>IFERROR(VLOOKUP($A114,Finnifty!$A$14:$I$486,C$15+1,FALSE),All_curves!C113)</f>
        <v>0</v>
      </c>
      <c r="D114">
        <f>IFERROR(VLOOKUP($A114,Finnifty!$A$14:$I$486,D$15+1,FALSE),All_curves!D113)</f>
        <v>0</v>
      </c>
      <c r="E114">
        <f>IFERROR(VLOOKUP($A114,Finnifty!$A$14:$I$486,E$15+1,FALSE),All_curves!E113)</f>
        <v>0</v>
      </c>
      <c r="F114">
        <f>IFERROR(VLOOKUP($A114,Finnifty!$A$14:$I$486,F$15+1,FALSE),All_curves!F113)</f>
        <v>0</v>
      </c>
      <c r="G114">
        <f>IFERROR(VLOOKUP($A114,Finnifty!$A$14:$I$486,G$15+1,FALSE),All_curves!G113)</f>
        <v>0</v>
      </c>
      <c r="H114">
        <f>IFERROR(VLOOKUP($A114,Finnifty!$A$14:$I$486,H$15+1,FALSE),All_curves!H113)</f>
        <v>0</v>
      </c>
      <c r="I114">
        <f>IFERROR(VLOOKUP($A114,Finnifty!$A$14:$I$486,I$15+1,FALSE),All_curves!I113)</f>
        <v>0</v>
      </c>
      <c r="J114">
        <f>IFERROR(VLOOKUP($A114,Banknifty!$A$14:$I$4860,2,FALSE),All_curves!J113)</f>
        <v>12433334</v>
      </c>
      <c r="K114">
        <f>IFERROR(VLOOKUP($A114,Banknifty!$A$14:$I$4860,3,FALSE),All_curves!K113)</f>
        <v>11930157</v>
      </c>
      <c r="L114">
        <f>IFERROR(VLOOKUP($A114,Banknifty!$A$14:$I$4860,4,FALSE),All_curves!L113)</f>
        <v>11539348</v>
      </c>
      <c r="M114">
        <f>IFERROR(VLOOKUP($A114,Banknifty!$A$14:$I$4860,5,FALSE),All_curves!M113)</f>
        <v>10382156</v>
      </c>
      <c r="N114">
        <f>IFERROR(VLOOKUP($A114,Banknifty!$A$14:$I$4860,6,FALSE),All_curves!N113)</f>
        <v>10051762</v>
      </c>
      <c r="O114">
        <f>IFERROR(VLOOKUP($A114,Banknifty!$A$14:$I$4860,7,FALSE),All_curves!O113)</f>
        <v>10235703</v>
      </c>
      <c r="P114">
        <f>IFERROR(VLOOKUP($A114,Banknifty!$A$14:$I$4860,8,FALSE),All_curves!P113)</f>
        <v>10235703</v>
      </c>
      <c r="Q114">
        <f>IFERROR(VLOOKUP($A114,Banknifty!$A$14:$I$4860,9,FALSE),All_curves!Q113)</f>
        <v>10240658</v>
      </c>
      <c r="R114">
        <f>IFERROR(VLOOKUP($A114,Nifty!$A$14:$I$4860,2,FALSE),All_curves!R113)</f>
        <v>0</v>
      </c>
      <c r="S114">
        <f>IFERROR(VLOOKUP($A114,Nifty!$A$14:$I$4860,3,FALSE),All_curves!S113)</f>
        <v>0</v>
      </c>
      <c r="T114">
        <f>IFERROR(VLOOKUP($A114,Nifty!$A$14:$I$4860,4,FALSE),All_curves!T113)</f>
        <v>0</v>
      </c>
      <c r="U114">
        <f>IFERROR(VLOOKUP($A114,Nifty!$A$14:$I$4860,5,FALSE),All_curves!U113)</f>
        <v>0</v>
      </c>
      <c r="V114">
        <f>IFERROR(VLOOKUP($A114,Nifty!$A$14:$I$4860,6,FALSE),All_curves!V113)</f>
        <v>0</v>
      </c>
      <c r="W114">
        <f>IFERROR(VLOOKUP($A114,Nifty!$A$14:$I$4860,7,FALSE),All_curves!W113)</f>
        <v>0</v>
      </c>
      <c r="X114">
        <f>IFERROR(VLOOKUP($A114,Nifty!$A$14:$I$4860,8,FALSE),All_curves!X113)</f>
        <v>0</v>
      </c>
      <c r="Y114">
        <f>IFERROR(VLOOKUP($A114,Nifty!$A$14:$I$4860,9,FALSE),All_curves!Y113)</f>
        <v>0</v>
      </c>
      <c r="AA114" s="5">
        <f t="shared" si="73"/>
        <v>0</v>
      </c>
      <c r="AB114" s="5">
        <f t="shared" si="49"/>
        <v>0</v>
      </c>
      <c r="AC114" s="5">
        <f t="shared" si="50"/>
        <v>0</v>
      </c>
      <c r="AD114" s="5">
        <f t="shared" si="51"/>
        <v>0</v>
      </c>
      <c r="AE114" s="5">
        <f t="shared" si="52"/>
        <v>0</v>
      </c>
      <c r="AF114" s="5">
        <f t="shared" si="53"/>
        <v>0</v>
      </c>
      <c r="AG114" s="5">
        <f t="shared" si="54"/>
        <v>0</v>
      </c>
      <c r="AH114" s="5">
        <f t="shared" si="55"/>
        <v>0</v>
      </c>
      <c r="AI114" s="5">
        <f t="shared" si="56"/>
        <v>7.5044219447739646E-3</v>
      </c>
      <c r="AJ114" s="5">
        <f t="shared" si="57"/>
        <v>8.6168392832912666E-3</v>
      </c>
      <c r="AK114" s="5">
        <f t="shared" si="58"/>
        <v>3.1610050502535181E-3</v>
      </c>
      <c r="AL114" s="5">
        <f t="shared" si="59"/>
        <v>1.4434961215628039E-3</v>
      </c>
      <c r="AM114" s="5">
        <f t="shared" si="60"/>
        <v>-4.7236151448769581E-3</v>
      </c>
      <c r="AN114" s="5">
        <f t="shared" si="61"/>
        <v>-5.4590572166212104E-3</v>
      </c>
      <c r="AO114" s="5">
        <f t="shared" si="62"/>
        <v>-5.4590572166212104E-3</v>
      </c>
      <c r="AP114" s="5">
        <f t="shared" si="63"/>
        <v>0</v>
      </c>
      <c r="AQ114" s="5">
        <f t="shared" si="64"/>
        <v>0</v>
      </c>
      <c r="AR114" s="5">
        <f t="shared" si="65"/>
        <v>0</v>
      </c>
      <c r="AS114" s="5">
        <f t="shared" si="66"/>
        <v>0</v>
      </c>
      <c r="AT114" s="5">
        <f t="shared" si="67"/>
        <v>0</v>
      </c>
      <c r="AU114" s="5">
        <f t="shared" si="68"/>
        <v>0</v>
      </c>
      <c r="AV114" s="5">
        <f t="shared" si="69"/>
        <v>0</v>
      </c>
      <c r="AW114" s="5">
        <f t="shared" si="70"/>
        <v>0</v>
      </c>
      <c r="AX114" s="5">
        <f t="shared" si="71"/>
        <v>0</v>
      </c>
      <c r="AZ114" s="7">
        <f t="shared" si="74"/>
        <v>102.72354021299536</v>
      </c>
      <c r="BA114" s="4">
        <f t="shared" si="72"/>
        <v>2.1183470090675727E-4</v>
      </c>
      <c r="BB114" s="5">
        <f>AZ114/MAX($AZ$16:AZ114)-1</f>
        <v>-4.6811618206159533E-3</v>
      </c>
      <c r="BH114" s="3"/>
    </row>
    <row r="115" spans="1:60" x14ac:dyDescent="0.25">
      <c r="A115" s="3">
        <v>42670</v>
      </c>
      <c r="B115">
        <f>IFERROR(VLOOKUP($A115,Finnifty!$A$14:$I$486,B$15+1,FALSE),All_curves!B114)</f>
        <v>0</v>
      </c>
      <c r="C115">
        <f>IFERROR(VLOOKUP($A115,Finnifty!$A$14:$I$486,C$15+1,FALSE),All_curves!C114)</f>
        <v>0</v>
      </c>
      <c r="D115">
        <f>IFERROR(VLOOKUP($A115,Finnifty!$A$14:$I$486,D$15+1,FALSE),All_curves!D114)</f>
        <v>0</v>
      </c>
      <c r="E115">
        <f>IFERROR(VLOOKUP($A115,Finnifty!$A$14:$I$486,E$15+1,FALSE),All_curves!E114)</f>
        <v>0</v>
      </c>
      <c r="F115">
        <f>IFERROR(VLOOKUP($A115,Finnifty!$A$14:$I$486,F$15+1,FALSE),All_curves!F114)</f>
        <v>0</v>
      </c>
      <c r="G115">
        <f>IFERROR(VLOOKUP($A115,Finnifty!$A$14:$I$486,G$15+1,FALSE),All_curves!G114)</f>
        <v>0</v>
      </c>
      <c r="H115">
        <f>IFERROR(VLOOKUP($A115,Finnifty!$A$14:$I$486,H$15+1,FALSE),All_curves!H114)</f>
        <v>0</v>
      </c>
      <c r="I115">
        <f>IFERROR(VLOOKUP($A115,Finnifty!$A$14:$I$486,I$15+1,FALSE),All_curves!I114)</f>
        <v>0</v>
      </c>
      <c r="J115">
        <f>IFERROR(VLOOKUP($A115,Banknifty!$A$14:$I$4860,2,FALSE),All_curves!J114)</f>
        <v>12431328</v>
      </c>
      <c r="K115">
        <f>IFERROR(VLOOKUP($A115,Banknifty!$A$14:$I$4860,3,FALSE),All_curves!K114)</f>
        <v>11944411</v>
      </c>
      <c r="L115">
        <f>IFERROR(VLOOKUP($A115,Banknifty!$A$14:$I$4860,4,FALSE),All_curves!L114)</f>
        <v>11503258</v>
      </c>
      <c r="M115">
        <f>IFERROR(VLOOKUP($A115,Banknifty!$A$14:$I$4860,5,FALSE),All_curves!M114)</f>
        <v>10424407</v>
      </c>
      <c r="N115">
        <f>IFERROR(VLOOKUP($A115,Banknifty!$A$14:$I$4860,6,FALSE),All_curves!N114)</f>
        <v>10127195</v>
      </c>
      <c r="O115">
        <f>IFERROR(VLOOKUP($A115,Banknifty!$A$14:$I$4860,7,FALSE),All_curves!O114)</f>
        <v>10323902</v>
      </c>
      <c r="P115">
        <f>IFERROR(VLOOKUP($A115,Banknifty!$A$14:$I$4860,8,FALSE),All_curves!P114)</f>
        <v>10323902</v>
      </c>
      <c r="Q115">
        <f>IFERROR(VLOOKUP($A115,Banknifty!$A$14:$I$4860,9,FALSE),All_curves!Q114)</f>
        <v>10255440</v>
      </c>
      <c r="R115">
        <f>IFERROR(VLOOKUP($A115,Nifty!$A$14:$I$4860,2,FALSE),All_curves!R114)</f>
        <v>0</v>
      </c>
      <c r="S115">
        <f>IFERROR(VLOOKUP($A115,Nifty!$A$14:$I$4860,3,FALSE),All_curves!S114)</f>
        <v>0</v>
      </c>
      <c r="T115">
        <f>IFERROR(VLOOKUP($A115,Nifty!$A$14:$I$4860,4,FALSE),All_curves!T114)</f>
        <v>0</v>
      </c>
      <c r="U115">
        <f>IFERROR(VLOOKUP($A115,Nifty!$A$14:$I$4860,5,FALSE),All_curves!U114)</f>
        <v>0</v>
      </c>
      <c r="V115">
        <f>IFERROR(VLOOKUP($A115,Nifty!$A$14:$I$4860,6,FALSE),All_curves!V114)</f>
        <v>0</v>
      </c>
      <c r="W115">
        <f>IFERROR(VLOOKUP($A115,Nifty!$A$14:$I$4860,7,FALSE),All_curves!W114)</f>
        <v>0</v>
      </c>
      <c r="X115">
        <f>IFERROR(VLOOKUP($A115,Nifty!$A$14:$I$4860,8,FALSE),All_curves!X114)</f>
        <v>0</v>
      </c>
      <c r="Y115">
        <f>IFERROR(VLOOKUP($A115,Nifty!$A$14:$I$4860,9,FALSE),All_curves!Y114)</f>
        <v>0</v>
      </c>
      <c r="AA115" s="5">
        <f t="shared" si="73"/>
        <v>0</v>
      </c>
      <c r="AB115" s="5">
        <f t="shared" si="49"/>
        <v>0</v>
      </c>
      <c r="AC115" s="5">
        <f t="shared" si="50"/>
        <v>0</v>
      </c>
      <c r="AD115" s="5">
        <f t="shared" si="51"/>
        <v>0</v>
      </c>
      <c r="AE115" s="5">
        <f t="shared" si="52"/>
        <v>0</v>
      </c>
      <c r="AF115" s="5">
        <f t="shared" si="53"/>
        <v>0</v>
      </c>
      <c r="AG115" s="5">
        <f t="shared" si="54"/>
        <v>0</v>
      </c>
      <c r="AH115" s="5">
        <f t="shared" si="55"/>
        <v>0</v>
      </c>
      <c r="AI115" s="5">
        <f t="shared" si="56"/>
        <v>-1.6134047392279971E-4</v>
      </c>
      <c r="AJ115" s="5">
        <f t="shared" si="57"/>
        <v>1.1947872940816229E-3</v>
      </c>
      <c r="AK115" s="5">
        <f t="shared" si="58"/>
        <v>-3.1275597200118854E-3</v>
      </c>
      <c r="AL115" s="5">
        <f t="shared" si="59"/>
        <v>4.0695786116100585E-3</v>
      </c>
      <c r="AM115" s="5">
        <f t="shared" si="60"/>
        <v>7.5044554377630135E-3</v>
      </c>
      <c r="AN115" s="5">
        <f t="shared" si="61"/>
        <v>8.6167994518793201E-3</v>
      </c>
      <c r="AO115" s="5">
        <f t="shared" si="62"/>
        <v>8.6167994518793201E-3</v>
      </c>
      <c r="AP115" s="5">
        <f t="shared" si="63"/>
        <v>1.4434619337937438E-3</v>
      </c>
      <c r="AQ115" s="5">
        <f t="shared" si="64"/>
        <v>0</v>
      </c>
      <c r="AR115" s="5">
        <f t="shared" si="65"/>
        <v>0</v>
      </c>
      <c r="AS115" s="5">
        <f t="shared" si="66"/>
        <v>0</v>
      </c>
      <c r="AT115" s="5">
        <f t="shared" si="67"/>
        <v>0</v>
      </c>
      <c r="AU115" s="5">
        <f t="shared" si="68"/>
        <v>0</v>
      </c>
      <c r="AV115" s="5">
        <f t="shared" si="69"/>
        <v>0</v>
      </c>
      <c r="AW115" s="5">
        <f t="shared" si="70"/>
        <v>0</v>
      </c>
      <c r="AX115" s="5">
        <f t="shared" si="71"/>
        <v>0</v>
      </c>
      <c r="AZ115" s="7">
        <f t="shared" si="74"/>
        <v>102.84405624930476</v>
      </c>
      <c r="BA115" s="4">
        <f t="shared" si="72"/>
        <v>1.1732075827946833E-3</v>
      </c>
      <c r="BB115" s="5">
        <f>AZ115/MAX($AZ$16:AZ115)-1</f>
        <v>-3.5134462123656007E-3</v>
      </c>
      <c r="BH115" s="3"/>
    </row>
    <row r="116" spans="1:60" x14ac:dyDescent="0.25">
      <c r="A116" s="3">
        <v>42671</v>
      </c>
      <c r="B116">
        <f>IFERROR(VLOOKUP($A116,Finnifty!$A$14:$I$486,B$15+1,FALSE),All_curves!B115)</f>
        <v>0</v>
      </c>
      <c r="C116">
        <f>IFERROR(VLOOKUP($A116,Finnifty!$A$14:$I$486,C$15+1,FALSE),All_curves!C115)</f>
        <v>0</v>
      </c>
      <c r="D116">
        <f>IFERROR(VLOOKUP($A116,Finnifty!$A$14:$I$486,D$15+1,FALSE),All_curves!D115)</f>
        <v>0</v>
      </c>
      <c r="E116">
        <f>IFERROR(VLOOKUP($A116,Finnifty!$A$14:$I$486,E$15+1,FALSE),All_curves!E115)</f>
        <v>0</v>
      </c>
      <c r="F116">
        <f>IFERROR(VLOOKUP($A116,Finnifty!$A$14:$I$486,F$15+1,FALSE),All_curves!F115)</f>
        <v>0</v>
      </c>
      <c r="G116">
        <f>IFERROR(VLOOKUP($A116,Finnifty!$A$14:$I$486,G$15+1,FALSE),All_curves!G115)</f>
        <v>0</v>
      </c>
      <c r="H116">
        <f>IFERROR(VLOOKUP($A116,Finnifty!$A$14:$I$486,H$15+1,FALSE),All_curves!H115)</f>
        <v>0</v>
      </c>
      <c r="I116">
        <f>IFERROR(VLOOKUP($A116,Finnifty!$A$14:$I$486,I$15+1,FALSE),All_curves!I115)</f>
        <v>0</v>
      </c>
      <c r="J116">
        <f>IFERROR(VLOOKUP($A116,Banknifty!$A$14:$I$4860,2,FALSE),All_curves!J115)</f>
        <v>12369506</v>
      </c>
      <c r="K116">
        <f>IFERROR(VLOOKUP($A116,Banknifty!$A$14:$I$4860,3,FALSE),All_curves!K115)</f>
        <v>11931013</v>
      </c>
      <c r="L116">
        <f>IFERROR(VLOOKUP($A116,Banknifty!$A$14:$I$4860,4,FALSE),All_curves!L115)</f>
        <v>11497282</v>
      </c>
      <c r="M116">
        <f>IFERROR(VLOOKUP($A116,Banknifty!$A$14:$I$4860,5,FALSE),All_curves!M115)</f>
        <v>10421965</v>
      </c>
      <c r="N116">
        <f>IFERROR(VLOOKUP($A116,Banknifty!$A$14:$I$4860,6,FALSE),All_curves!N115)</f>
        <v>10154876</v>
      </c>
      <c r="O116">
        <f>IFERROR(VLOOKUP($A116,Banknifty!$A$14:$I$4860,7,FALSE),All_curves!O115)</f>
        <v>10352201</v>
      </c>
      <c r="P116">
        <f>IFERROR(VLOOKUP($A116,Banknifty!$A$14:$I$4860,8,FALSE),All_curves!P115)</f>
        <v>10352201</v>
      </c>
      <c r="Q116">
        <f>IFERROR(VLOOKUP($A116,Banknifty!$A$14:$I$4860,9,FALSE),All_curves!Q115)</f>
        <v>10349321</v>
      </c>
      <c r="R116">
        <f>IFERROR(VLOOKUP($A116,Nifty!$A$14:$I$4860,2,FALSE),All_curves!R115)</f>
        <v>0</v>
      </c>
      <c r="S116">
        <f>IFERROR(VLOOKUP($A116,Nifty!$A$14:$I$4860,3,FALSE),All_curves!S115)</f>
        <v>0</v>
      </c>
      <c r="T116">
        <f>IFERROR(VLOOKUP($A116,Nifty!$A$14:$I$4860,4,FALSE),All_curves!T115)</f>
        <v>0</v>
      </c>
      <c r="U116">
        <f>IFERROR(VLOOKUP($A116,Nifty!$A$14:$I$4860,5,FALSE),All_curves!U115)</f>
        <v>0</v>
      </c>
      <c r="V116">
        <f>IFERROR(VLOOKUP($A116,Nifty!$A$14:$I$4860,6,FALSE),All_curves!V115)</f>
        <v>0</v>
      </c>
      <c r="W116">
        <f>IFERROR(VLOOKUP($A116,Nifty!$A$14:$I$4860,7,FALSE),All_curves!W115)</f>
        <v>0</v>
      </c>
      <c r="X116">
        <f>IFERROR(VLOOKUP($A116,Nifty!$A$14:$I$4860,8,FALSE),All_curves!X115)</f>
        <v>0</v>
      </c>
      <c r="Y116">
        <f>IFERROR(VLOOKUP($A116,Nifty!$A$14:$I$4860,9,FALSE),All_curves!Y115)</f>
        <v>0</v>
      </c>
      <c r="AA116" s="5">
        <f t="shared" si="73"/>
        <v>0</v>
      </c>
      <c r="AB116" s="5">
        <f t="shared" si="49"/>
        <v>0</v>
      </c>
      <c r="AC116" s="5">
        <f t="shared" si="50"/>
        <v>0</v>
      </c>
      <c r="AD116" s="5">
        <f t="shared" si="51"/>
        <v>0</v>
      </c>
      <c r="AE116" s="5">
        <f t="shared" si="52"/>
        <v>0</v>
      </c>
      <c r="AF116" s="5">
        <f t="shared" si="53"/>
        <v>0</v>
      </c>
      <c r="AG116" s="5">
        <f t="shared" si="54"/>
        <v>0</v>
      </c>
      <c r="AH116" s="5">
        <f t="shared" si="55"/>
        <v>0</v>
      </c>
      <c r="AI116" s="5">
        <f t="shared" si="56"/>
        <v>-4.9730809129965303E-3</v>
      </c>
      <c r="AJ116" s="5">
        <f t="shared" si="57"/>
        <v>-1.1216961640050371E-3</v>
      </c>
      <c r="AK116" s="5">
        <f t="shared" si="58"/>
        <v>-5.1950499588904187E-4</v>
      </c>
      <c r="AL116" s="5">
        <f t="shared" si="59"/>
        <v>-2.3425792949183233E-4</v>
      </c>
      <c r="AM116" s="5">
        <f t="shared" si="60"/>
        <v>2.7333333662480364E-3</v>
      </c>
      <c r="AN116" s="5">
        <f t="shared" si="61"/>
        <v>2.7411147451805729E-3</v>
      </c>
      <c r="AO116" s="5">
        <f t="shared" si="62"/>
        <v>2.7411147451805729E-3</v>
      </c>
      <c r="AP116" s="5">
        <f t="shared" si="63"/>
        <v>9.1542634933263756E-3</v>
      </c>
      <c r="AQ116" s="5">
        <f t="shared" si="64"/>
        <v>0</v>
      </c>
      <c r="AR116" s="5">
        <f t="shared" si="65"/>
        <v>0</v>
      </c>
      <c r="AS116" s="5">
        <f t="shared" si="66"/>
        <v>0</v>
      </c>
      <c r="AT116" s="5">
        <f t="shared" si="67"/>
        <v>0</v>
      </c>
      <c r="AU116" s="5">
        <f t="shared" si="68"/>
        <v>0</v>
      </c>
      <c r="AV116" s="5">
        <f t="shared" si="69"/>
        <v>0</v>
      </c>
      <c r="AW116" s="5">
        <f t="shared" si="70"/>
        <v>0</v>
      </c>
      <c r="AX116" s="5">
        <f t="shared" si="71"/>
        <v>0</v>
      </c>
      <c r="AZ116" s="7">
        <f t="shared" si="74"/>
        <v>102.88914173951069</v>
      </c>
      <c r="BA116" s="4">
        <f t="shared" si="72"/>
        <v>4.3838693114804661E-4</v>
      </c>
      <c r="BB116" s="5">
        <f>AZ116/MAX($AZ$16:AZ116)-1</f>
        <v>-3.0765995301204052E-3</v>
      </c>
      <c r="BH116" s="3"/>
    </row>
    <row r="117" spans="1:60" x14ac:dyDescent="0.25">
      <c r="A117" s="3">
        <v>42675</v>
      </c>
      <c r="B117">
        <f>IFERROR(VLOOKUP($A117,Finnifty!$A$14:$I$486,B$15+1,FALSE),All_curves!B116)</f>
        <v>0</v>
      </c>
      <c r="C117">
        <f>IFERROR(VLOOKUP($A117,Finnifty!$A$14:$I$486,C$15+1,FALSE),All_curves!C116)</f>
        <v>0</v>
      </c>
      <c r="D117">
        <f>IFERROR(VLOOKUP($A117,Finnifty!$A$14:$I$486,D$15+1,FALSE),All_curves!D116)</f>
        <v>0</v>
      </c>
      <c r="E117">
        <f>IFERROR(VLOOKUP($A117,Finnifty!$A$14:$I$486,E$15+1,FALSE),All_curves!E116)</f>
        <v>0</v>
      </c>
      <c r="F117">
        <f>IFERROR(VLOOKUP($A117,Finnifty!$A$14:$I$486,F$15+1,FALSE),All_curves!F116)</f>
        <v>0</v>
      </c>
      <c r="G117">
        <f>IFERROR(VLOOKUP($A117,Finnifty!$A$14:$I$486,G$15+1,FALSE),All_curves!G116)</f>
        <v>0</v>
      </c>
      <c r="H117">
        <f>IFERROR(VLOOKUP($A117,Finnifty!$A$14:$I$486,H$15+1,FALSE),All_curves!H116)</f>
        <v>0</v>
      </c>
      <c r="I117">
        <f>IFERROR(VLOOKUP($A117,Finnifty!$A$14:$I$486,I$15+1,FALSE),All_curves!I116)</f>
        <v>0</v>
      </c>
      <c r="J117">
        <f>IFERROR(VLOOKUP($A117,Banknifty!$A$14:$I$4860,2,FALSE),All_curves!J116)</f>
        <v>12374436</v>
      </c>
      <c r="K117">
        <f>IFERROR(VLOOKUP($A117,Banknifty!$A$14:$I$4860,3,FALSE),All_curves!K116)</f>
        <v>11889318</v>
      </c>
      <c r="L117">
        <f>IFERROR(VLOOKUP($A117,Banknifty!$A$14:$I$4860,4,FALSE),All_curves!L116)</f>
        <v>11484253</v>
      </c>
      <c r="M117">
        <f>IFERROR(VLOOKUP($A117,Banknifty!$A$14:$I$4860,5,FALSE),All_curves!M116)</f>
        <v>10398946</v>
      </c>
      <c r="N117">
        <f>IFERROR(VLOOKUP($A117,Banknifty!$A$14:$I$4860,6,FALSE),All_curves!N116)</f>
        <v>10120985</v>
      </c>
      <c r="O117">
        <f>IFERROR(VLOOKUP($A117,Banknifty!$A$14:$I$4860,7,FALSE),All_curves!O116)</f>
        <v>10355851</v>
      </c>
      <c r="P117">
        <f>IFERROR(VLOOKUP($A117,Banknifty!$A$14:$I$4860,8,FALSE),All_curves!P116)</f>
        <v>10355851</v>
      </c>
      <c r="Q117">
        <f>IFERROR(VLOOKUP($A117,Banknifty!$A$14:$I$4860,9,FALSE),All_curves!Q116)</f>
        <v>10346896</v>
      </c>
      <c r="R117">
        <f>IFERROR(VLOOKUP($A117,Nifty!$A$14:$I$4860,2,FALSE),All_curves!R116)</f>
        <v>0</v>
      </c>
      <c r="S117">
        <f>IFERROR(VLOOKUP($A117,Nifty!$A$14:$I$4860,3,FALSE),All_curves!S116)</f>
        <v>0</v>
      </c>
      <c r="T117">
        <f>IFERROR(VLOOKUP($A117,Nifty!$A$14:$I$4860,4,FALSE),All_curves!T116)</f>
        <v>0</v>
      </c>
      <c r="U117">
        <f>IFERROR(VLOOKUP($A117,Nifty!$A$14:$I$4860,5,FALSE),All_curves!U116)</f>
        <v>0</v>
      </c>
      <c r="V117">
        <f>IFERROR(VLOOKUP($A117,Nifty!$A$14:$I$4860,6,FALSE),All_curves!V116)</f>
        <v>0</v>
      </c>
      <c r="W117">
        <f>IFERROR(VLOOKUP($A117,Nifty!$A$14:$I$4860,7,FALSE),All_curves!W116)</f>
        <v>0</v>
      </c>
      <c r="X117">
        <f>IFERROR(VLOOKUP($A117,Nifty!$A$14:$I$4860,8,FALSE),All_curves!X116)</f>
        <v>0</v>
      </c>
      <c r="Y117">
        <f>IFERROR(VLOOKUP($A117,Nifty!$A$14:$I$4860,9,FALSE),All_curves!Y116)</f>
        <v>0</v>
      </c>
      <c r="AA117" s="5">
        <f t="shared" si="73"/>
        <v>0</v>
      </c>
      <c r="AB117" s="5">
        <f t="shared" si="49"/>
        <v>0</v>
      </c>
      <c r="AC117" s="5">
        <f t="shared" si="50"/>
        <v>0</v>
      </c>
      <c r="AD117" s="5">
        <f t="shared" si="51"/>
        <v>0</v>
      </c>
      <c r="AE117" s="5">
        <f t="shared" si="52"/>
        <v>0</v>
      </c>
      <c r="AF117" s="5">
        <f t="shared" si="53"/>
        <v>0</v>
      </c>
      <c r="AG117" s="5">
        <f t="shared" si="54"/>
        <v>0</v>
      </c>
      <c r="AH117" s="5">
        <f t="shared" si="55"/>
        <v>0</v>
      </c>
      <c r="AI117" s="5">
        <f t="shared" si="56"/>
        <v>3.985607832681648E-4</v>
      </c>
      <c r="AJ117" s="5">
        <f t="shared" si="57"/>
        <v>-3.4946739224909207E-3</v>
      </c>
      <c r="AK117" s="5">
        <f t="shared" si="58"/>
        <v>-1.1332243568523692E-3</v>
      </c>
      <c r="AL117" s="5">
        <f t="shared" si="59"/>
        <v>-2.2087005665438753E-3</v>
      </c>
      <c r="AM117" s="5">
        <f t="shared" si="60"/>
        <v>-3.3374115055664344E-3</v>
      </c>
      <c r="AN117" s="5">
        <f t="shared" si="61"/>
        <v>3.525820257932466E-4</v>
      </c>
      <c r="AO117" s="5">
        <f t="shared" si="62"/>
        <v>3.525820257932466E-4</v>
      </c>
      <c r="AP117" s="5">
        <f t="shared" si="63"/>
        <v>-2.3431488887049046E-4</v>
      </c>
      <c r="AQ117" s="5">
        <f t="shared" si="64"/>
        <v>0</v>
      </c>
      <c r="AR117" s="5">
        <f t="shared" si="65"/>
        <v>0</v>
      </c>
      <c r="AS117" s="5">
        <f t="shared" si="66"/>
        <v>0</v>
      </c>
      <c r="AT117" s="5">
        <f t="shared" si="67"/>
        <v>0</v>
      </c>
      <c r="AU117" s="5">
        <f t="shared" si="68"/>
        <v>0</v>
      </c>
      <c r="AV117" s="5">
        <f t="shared" si="69"/>
        <v>0</v>
      </c>
      <c r="AW117" s="5">
        <f t="shared" si="70"/>
        <v>0</v>
      </c>
      <c r="AX117" s="5">
        <f t="shared" si="71"/>
        <v>0</v>
      </c>
      <c r="AZ117" s="7">
        <f t="shared" si="74"/>
        <v>102.84925247492953</v>
      </c>
      <c r="BA117" s="4">
        <f t="shared" si="72"/>
        <v>-3.8769168356122646E-4</v>
      </c>
      <c r="BB117" s="5">
        <f>AZ117/MAX($AZ$16:AZ117)-1</f>
        <v>-3.4630984416301747E-3</v>
      </c>
      <c r="BH117" s="3"/>
    </row>
    <row r="118" spans="1:60" x14ac:dyDescent="0.25">
      <c r="A118" s="3">
        <v>42676</v>
      </c>
      <c r="B118">
        <f>IFERROR(VLOOKUP($A118,Finnifty!$A$14:$I$486,B$15+1,FALSE),All_curves!B117)</f>
        <v>0</v>
      </c>
      <c r="C118">
        <f>IFERROR(VLOOKUP($A118,Finnifty!$A$14:$I$486,C$15+1,FALSE),All_curves!C117)</f>
        <v>0</v>
      </c>
      <c r="D118">
        <f>IFERROR(VLOOKUP($A118,Finnifty!$A$14:$I$486,D$15+1,FALSE),All_curves!D117)</f>
        <v>0</v>
      </c>
      <c r="E118">
        <f>IFERROR(VLOOKUP($A118,Finnifty!$A$14:$I$486,E$15+1,FALSE),All_curves!E117)</f>
        <v>0</v>
      </c>
      <c r="F118">
        <f>IFERROR(VLOOKUP($A118,Finnifty!$A$14:$I$486,F$15+1,FALSE),All_curves!F117)</f>
        <v>0</v>
      </c>
      <c r="G118">
        <f>IFERROR(VLOOKUP($A118,Finnifty!$A$14:$I$486,G$15+1,FALSE),All_curves!G117)</f>
        <v>0</v>
      </c>
      <c r="H118">
        <f>IFERROR(VLOOKUP($A118,Finnifty!$A$14:$I$486,H$15+1,FALSE),All_curves!H117)</f>
        <v>0</v>
      </c>
      <c r="I118">
        <f>IFERROR(VLOOKUP($A118,Finnifty!$A$14:$I$486,I$15+1,FALSE),All_curves!I117)</f>
        <v>0</v>
      </c>
      <c r="J118">
        <f>IFERROR(VLOOKUP($A118,Banknifty!$A$14:$I$4860,2,FALSE),All_curves!J117)</f>
        <v>12455455</v>
      </c>
      <c r="K118">
        <f>IFERROR(VLOOKUP($A118,Banknifty!$A$14:$I$4860,3,FALSE),All_curves!K117)</f>
        <v>11971136</v>
      </c>
      <c r="L118">
        <f>IFERROR(VLOOKUP($A118,Banknifty!$A$14:$I$4860,4,FALSE),All_curves!L117)</f>
        <v>11484253</v>
      </c>
      <c r="M118">
        <f>IFERROR(VLOOKUP($A118,Banknifty!$A$14:$I$4860,5,FALSE),All_curves!M117)</f>
        <v>10398946</v>
      </c>
      <c r="N118">
        <f>IFERROR(VLOOKUP($A118,Banknifty!$A$14:$I$4860,6,FALSE),All_curves!N117)</f>
        <v>10125019</v>
      </c>
      <c r="O118">
        <f>IFERROR(VLOOKUP($A118,Banknifty!$A$14:$I$4860,7,FALSE),All_curves!O117)</f>
        <v>10319661</v>
      </c>
      <c r="P118">
        <f>IFERROR(VLOOKUP($A118,Banknifty!$A$14:$I$4860,8,FALSE),All_curves!P117)</f>
        <v>10319661</v>
      </c>
      <c r="Q118">
        <f>IFERROR(VLOOKUP($A118,Banknifty!$A$14:$I$4860,9,FALSE),All_curves!Q117)</f>
        <v>10324043</v>
      </c>
      <c r="R118">
        <f>IFERROR(VLOOKUP($A118,Nifty!$A$14:$I$4860,2,FALSE),All_curves!R117)</f>
        <v>0</v>
      </c>
      <c r="S118">
        <f>IFERROR(VLOOKUP($A118,Nifty!$A$14:$I$4860,3,FALSE),All_curves!S117)</f>
        <v>0</v>
      </c>
      <c r="T118">
        <f>IFERROR(VLOOKUP($A118,Nifty!$A$14:$I$4860,4,FALSE),All_curves!T117)</f>
        <v>0</v>
      </c>
      <c r="U118">
        <f>IFERROR(VLOOKUP($A118,Nifty!$A$14:$I$4860,5,FALSE),All_curves!U117)</f>
        <v>0</v>
      </c>
      <c r="V118">
        <f>IFERROR(VLOOKUP($A118,Nifty!$A$14:$I$4860,6,FALSE),All_curves!V117)</f>
        <v>0</v>
      </c>
      <c r="W118">
        <f>IFERROR(VLOOKUP($A118,Nifty!$A$14:$I$4860,7,FALSE),All_curves!W117)</f>
        <v>0</v>
      </c>
      <c r="X118">
        <f>IFERROR(VLOOKUP($A118,Nifty!$A$14:$I$4860,8,FALSE),All_curves!X117)</f>
        <v>0</v>
      </c>
      <c r="Y118">
        <f>IFERROR(VLOOKUP($A118,Nifty!$A$14:$I$4860,9,FALSE),All_curves!Y117)</f>
        <v>0</v>
      </c>
      <c r="AA118" s="5">
        <f t="shared" si="73"/>
        <v>0</v>
      </c>
      <c r="AB118" s="5">
        <f t="shared" si="49"/>
        <v>0</v>
      </c>
      <c r="AC118" s="5">
        <f t="shared" si="50"/>
        <v>0</v>
      </c>
      <c r="AD118" s="5">
        <f t="shared" si="51"/>
        <v>0</v>
      </c>
      <c r="AE118" s="5">
        <f t="shared" si="52"/>
        <v>0</v>
      </c>
      <c r="AF118" s="5">
        <f t="shared" si="53"/>
        <v>0</v>
      </c>
      <c r="AG118" s="5">
        <f t="shared" si="54"/>
        <v>0</v>
      </c>
      <c r="AH118" s="5">
        <f t="shared" si="55"/>
        <v>0</v>
      </c>
      <c r="AI118" s="5">
        <f t="shared" si="56"/>
        <v>6.5472882966139956E-3</v>
      </c>
      <c r="AJ118" s="5">
        <f t="shared" si="57"/>
        <v>6.8816394683024473E-3</v>
      </c>
      <c r="AK118" s="5">
        <f t="shared" si="58"/>
        <v>0</v>
      </c>
      <c r="AL118" s="5">
        <f t="shared" si="59"/>
        <v>0</v>
      </c>
      <c r="AM118" s="5">
        <f t="shared" si="60"/>
        <v>3.9857780640906171E-4</v>
      </c>
      <c r="AN118" s="5">
        <f t="shared" si="61"/>
        <v>-3.4946427869616548E-3</v>
      </c>
      <c r="AO118" s="5">
        <f t="shared" si="62"/>
        <v>-3.4946427869616548E-3</v>
      </c>
      <c r="AP118" s="5">
        <f t="shared" si="63"/>
        <v>-2.2086817147867199E-3</v>
      </c>
      <c r="AQ118" s="5">
        <f t="shared" si="64"/>
        <v>0</v>
      </c>
      <c r="AR118" s="5">
        <f t="shared" si="65"/>
        <v>0</v>
      </c>
      <c r="AS118" s="5">
        <f t="shared" si="66"/>
        <v>0</v>
      </c>
      <c r="AT118" s="5">
        <f t="shared" si="67"/>
        <v>0</v>
      </c>
      <c r="AU118" s="5">
        <f t="shared" si="68"/>
        <v>0</v>
      </c>
      <c r="AV118" s="5">
        <f t="shared" si="69"/>
        <v>0</v>
      </c>
      <c r="AW118" s="5">
        <f t="shared" si="70"/>
        <v>0</v>
      </c>
      <c r="AX118" s="5">
        <f t="shared" si="71"/>
        <v>0</v>
      </c>
      <c r="AZ118" s="7">
        <f t="shared" si="74"/>
        <v>102.86909183124916</v>
      </c>
      <c r="BA118" s="4">
        <f t="shared" si="72"/>
        <v>1.9289742844231145E-4</v>
      </c>
      <c r="BB118" s="5">
        <f>AZ118/MAX($AZ$16:AZ118)-1</f>
        <v>-3.2708690359716242E-3</v>
      </c>
      <c r="BH118" s="3"/>
    </row>
    <row r="119" spans="1:60" x14ac:dyDescent="0.25">
      <c r="A119" s="3">
        <v>42677</v>
      </c>
      <c r="B119">
        <f>IFERROR(VLOOKUP($A119,Finnifty!$A$14:$I$486,B$15+1,FALSE),All_curves!B118)</f>
        <v>0</v>
      </c>
      <c r="C119">
        <f>IFERROR(VLOOKUP($A119,Finnifty!$A$14:$I$486,C$15+1,FALSE),All_curves!C118)</f>
        <v>0</v>
      </c>
      <c r="D119">
        <f>IFERROR(VLOOKUP($A119,Finnifty!$A$14:$I$486,D$15+1,FALSE),All_curves!D118)</f>
        <v>0</v>
      </c>
      <c r="E119">
        <f>IFERROR(VLOOKUP($A119,Finnifty!$A$14:$I$486,E$15+1,FALSE),All_curves!E118)</f>
        <v>0</v>
      </c>
      <c r="F119">
        <f>IFERROR(VLOOKUP($A119,Finnifty!$A$14:$I$486,F$15+1,FALSE),All_curves!F118)</f>
        <v>0</v>
      </c>
      <c r="G119">
        <f>IFERROR(VLOOKUP($A119,Finnifty!$A$14:$I$486,G$15+1,FALSE),All_curves!G118)</f>
        <v>0</v>
      </c>
      <c r="H119">
        <f>IFERROR(VLOOKUP($A119,Finnifty!$A$14:$I$486,H$15+1,FALSE),All_curves!H118)</f>
        <v>0</v>
      </c>
      <c r="I119">
        <f>IFERROR(VLOOKUP($A119,Finnifty!$A$14:$I$486,I$15+1,FALSE),All_curves!I118)</f>
        <v>0</v>
      </c>
      <c r="J119">
        <f>IFERROR(VLOOKUP($A119,Banknifty!$A$14:$I$4860,2,FALSE),All_curves!J118)</f>
        <v>12370431</v>
      </c>
      <c r="K119">
        <f>IFERROR(VLOOKUP($A119,Banknifty!$A$14:$I$4860,3,FALSE),All_curves!K118)</f>
        <v>11971136</v>
      </c>
      <c r="L119">
        <f>IFERROR(VLOOKUP($A119,Banknifty!$A$14:$I$4860,4,FALSE),All_curves!L118)</f>
        <v>11427029</v>
      </c>
      <c r="M119">
        <f>IFERROR(VLOOKUP($A119,Banknifty!$A$14:$I$4860,5,FALSE),All_curves!M118)</f>
        <v>10398946</v>
      </c>
      <c r="N119">
        <f>IFERROR(VLOOKUP($A119,Banknifty!$A$14:$I$4860,6,FALSE),All_curves!N118)</f>
        <v>10191311</v>
      </c>
      <c r="O119">
        <f>IFERROR(VLOOKUP($A119,Banknifty!$A$14:$I$4860,7,FALSE),All_curves!O118)</f>
        <v>10390677</v>
      </c>
      <c r="P119">
        <f>IFERROR(VLOOKUP($A119,Banknifty!$A$14:$I$4860,8,FALSE),All_curves!P118)</f>
        <v>10390677</v>
      </c>
      <c r="Q119">
        <f>IFERROR(VLOOKUP($A119,Banknifty!$A$14:$I$4860,9,FALSE),All_curves!Q118)</f>
        <v>10324043</v>
      </c>
      <c r="R119">
        <f>IFERROR(VLOOKUP($A119,Nifty!$A$14:$I$4860,2,FALSE),All_curves!R118)</f>
        <v>0</v>
      </c>
      <c r="S119">
        <f>IFERROR(VLOOKUP($A119,Nifty!$A$14:$I$4860,3,FALSE),All_curves!S118)</f>
        <v>0</v>
      </c>
      <c r="T119">
        <f>IFERROR(VLOOKUP($A119,Nifty!$A$14:$I$4860,4,FALSE),All_curves!T118)</f>
        <v>0</v>
      </c>
      <c r="U119">
        <f>IFERROR(VLOOKUP($A119,Nifty!$A$14:$I$4860,5,FALSE),All_curves!U118)</f>
        <v>0</v>
      </c>
      <c r="V119">
        <f>IFERROR(VLOOKUP($A119,Nifty!$A$14:$I$4860,6,FALSE),All_curves!V118)</f>
        <v>0</v>
      </c>
      <c r="W119">
        <f>IFERROR(VLOOKUP($A119,Nifty!$A$14:$I$4860,7,FALSE),All_curves!W118)</f>
        <v>0</v>
      </c>
      <c r="X119">
        <f>IFERROR(VLOOKUP($A119,Nifty!$A$14:$I$4860,8,FALSE),All_curves!X118)</f>
        <v>0</v>
      </c>
      <c r="Y119">
        <f>IFERROR(VLOOKUP($A119,Nifty!$A$14:$I$4860,9,FALSE),All_curves!Y118)</f>
        <v>0</v>
      </c>
      <c r="AA119" s="5">
        <f t="shared" si="73"/>
        <v>0</v>
      </c>
      <c r="AB119" s="5">
        <f t="shared" si="49"/>
        <v>0</v>
      </c>
      <c r="AC119" s="5">
        <f t="shared" si="50"/>
        <v>0</v>
      </c>
      <c r="AD119" s="5">
        <f t="shared" si="51"/>
        <v>0</v>
      </c>
      <c r="AE119" s="5">
        <f t="shared" si="52"/>
        <v>0</v>
      </c>
      <c r="AF119" s="5">
        <f t="shared" si="53"/>
        <v>0</v>
      </c>
      <c r="AG119" s="5">
        <f t="shared" si="54"/>
        <v>0</v>
      </c>
      <c r="AH119" s="5">
        <f t="shared" si="55"/>
        <v>0</v>
      </c>
      <c r="AI119" s="5">
        <f t="shared" si="56"/>
        <v>-6.8262460102822553E-3</v>
      </c>
      <c r="AJ119" s="5">
        <f t="shared" si="57"/>
        <v>0</v>
      </c>
      <c r="AK119" s="5">
        <f t="shared" si="58"/>
        <v>-4.9828230012000096E-3</v>
      </c>
      <c r="AL119" s="5">
        <f t="shared" si="59"/>
        <v>0</v>
      </c>
      <c r="AM119" s="5">
        <f t="shared" si="60"/>
        <v>6.5473457383142808E-3</v>
      </c>
      <c r="AN119" s="5">
        <f t="shared" si="61"/>
        <v>6.881621402098359E-3</v>
      </c>
      <c r="AO119" s="5">
        <f t="shared" si="62"/>
        <v>6.881621402098359E-3</v>
      </c>
      <c r="AP119" s="5">
        <f t="shared" si="63"/>
        <v>0</v>
      </c>
      <c r="AQ119" s="5">
        <f t="shared" si="64"/>
        <v>0</v>
      </c>
      <c r="AR119" s="5">
        <f t="shared" si="65"/>
        <v>0</v>
      </c>
      <c r="AS119" s="5">
        <f t="shared" si="66"/>
        <v>0</v>
      </c>
      <c r="AT119" s="5">
        <f t="shared" si="67"/>
        <v>0</v>
      </c>
      <c r="AU119" s="5">
        <f t="shared" si="68"/>
        <v>0</v>
      </c>
      <c r="AV119" s="5">
        <f t="shared" si="69"/>
        <v>0</v>
      </c>
      <c r="AW119" s="5">
        <f t="shared" si="70"/>
        <v>0</v>
      </c>
      <c r="AX119" s="5">
        <f t="shared" si="71"/>
        <v>0</v>
      </c>
      <c r="AZ119" s="7">
        <f t="shared" si="74"/>
        <v>102.90553114763844</v>
      </c>
      <c r="BA119" s="4">
        <f t="shared" si="72"/>
        <v>3.5422998045953069E-4</v>
      </c>
      <c r="BB119" s="5">
        <f>AZ119/MAX($AZ$16:AZ119)-1</f>
        <v>-2.9177976953868034E-3</v>
      </c>
      <c r="BH119" s="3"/>
    </row>
    <row r="120" spans="1:60" x14ac:dyDescent="0.25">
      <c r="A120" s="3">
        <v>42678</v>
      </c>
      <c r="B120">
        <f>IFERROR(VLOOKUP($A120,Finnifty!$A$14:$I$486,B$15+1,FALSE),All_curves!B119)</f>
        <v>0</v>
      </c>
      <c r="C120">
        <f>IFERROR(VLOOKUP($A120,Finnifty!$A$14:$I$486,C$15+1,FALSE),All_curves!C119)</f>
        <v>0</v>
      </c>
      <c r="D120">
        <f>IFERROR(VLOOKUP($A120,Finnifty!$A$14:$I$486,D$15+1,FALSE),All_curves!D119)</f>
        <v>0</v>
      </c>
      <c r="E120">
        <f>IFERROR(VLOOKUP($A120,Finnifty!$A$14:$I$486,E$15+1,FALSE),All_curves!E119)</f>
        <v>0</v>
      </c>
      <c r="F120">
        <f>IFERROR(VLOOKUP($A120,Finnifty!$A$14:$I$486,F$15+1,FALSE),All_curves!F119)</f>
        <v>0</v>
      </c>
      <c r="G120">
        <f>IFERROR(VLOOKUP($A120,Finnifty!$A$14:$I$486,G$15+1,FALSE),All_curves!G119)</f>
        <v>0</v>
      </c>
      <c r="H120">
        <f>IFERROR(VLOOKUP($A120,Finnifty!$A$14:$I$486,H$15+1,FALSE),All_curves!H119)</f>
        <v>0</v>
      </c>
      <c r="I120">
        <f>IFERROR(VLOOKUP($A120,Finnifty!$A$14:$I$486,I$15+1,FALSE),All_curves!I119)</f>
        <v>0</v>
      </c>
      <c r="J120">
        <f>IFERROR(VLOOKUP($A120,Banknifty!$A$14:$I$4860,2,FALSE),All_curves!J119)</f>
        <v>12372247</v>
      </c>
      <c r="K120">
        <f>IFERROR(VLOOKUP($A120,Banknifty!$A$14:$I$4860,3,FALSE),All_curves!K119)</f>
        <v>11972893</v>
      </c>
      <c r="L120">
        <f>IFERROR(VLOOKUP($A120,Banknifty!$A$14:$I$4860,4,FALSE),All_curves!L119)</f>
        <v>11424991</v>
      </c>
      <c r="M120">
        <f>IFERROR(VLOOKUP($A120,Banknifty!$A$14:$I$4860,5,FALSE),All_curves!M119)</f>
        <v>10395555</v>
      </c>
      <c r="N120">
        <f>IFERROR(VLOOKUP($A120,Banknifty!$A$14:$I$4860,6,FALSE),All_curves!N119)</f>
        <v>10178475</v>
      </c>
      <c r="O120">
        <f>IFERROR(VLOOKUP($A120,Banknifty!$A$14:$I$4860,7,FALSE),All_curves!O119)</f>
        <v>10390677</v>
      </c>
      <c r="P120">
        <f>IFERROR(VLOOKUP($A120,Banknifty!$A$14:$I$4860,8,FALSE),All_curves!P119)</f>
        <v>10390677</v>
      </c>
      <c r="Q120">
        <f>IFERROR(VLOOKUP($A120,Banknifty!$A$14:$I$4860,9,FALSE),All_curves!Q119)</f>
        <v>10324043</v>
      </c>
      <c r="R120">
        <f>IFERROR(VLOOKUP($A120,Nifty!$A$14:$I$4860,2,FALSE),All_curves!R119)</f>
        <v>0</v>
      </c>
      <c r="S120">
        <f>IFERROR(VLOOKUP($A120,Nifty!$A$14:$I$4860,3,FALSE),All_curves!S119)</f>
        <v>0</v>
      </c>
      <c r="T120">
        <f>IFERROR(VLOOKUP($A120,Nifty!$A$14:$I$4860,4,FALSE),All_curves!T119)</f>
        <v>0</v>
      </c>
      <c r="U120">
        <f>IFERROR(VLOOKUP($A120,Nifty!$A$14:$I$4860,5,FALSE),All_curves!U119)</f>
        <v>0</v>
      </c>
      <c r="V120">
        <f>IFERROR(VLOOKUP($A120,Nifty!$A$14:$I$4860,6,FALSE),All_curves!V119)</f>
        <v>0</v>
      </c>
      <c r="W120">
        <f>IFERROR(VLOOKUP($A120,Nifty!$A$14:$I$4860,7,FALSE),All_curves!W119)</f>
        <v>0</v>
      </c>
      <c r="X120">
        <f>IFERROR(VLOOKUP($A120,Nifty!$A$14:$I$4860,8,FALSE),All_curves!X119)</f>
        <v>0</v>
      </c>
      <c r="Y120">
        <f>IFERROR(VLOOKUP($A120,Nifty!$A$14:$I$4860,9,FALSE),All_curves!Y119)</f>
        <v>0</v>
      </c>
      <c r="AA120" s="5">
        <f t="shared" si="73"/>
        <v>0</v>
      </c>
      <c r="AB120" s="5">
        <f t="shared" si="49"/>
        <v>0</v>
      </c>
      <c r="AC120" s="5">
        <f t="shared" si="50"/>
        <v>0</v>
      </c>
      <c r="AD120" s="5">
        <f t="shared" si="51"/>
        <v>0</v>
      </c>
      <c r="AE120" s="5">
        <f t="shared" si="52"/>
        <v>0</v>
      </c>
      <c r="AF120" s="5">
        <f t="shared" si="53"/>
        <v>0</v>
      </c>
      <c r="AG120" s="5">
        <f t="shared" si="54"/>
        <v>0</v>
      </c>
      <c r="AH120" s="5">
        <f t="shared" si="55"/>
        <v>0</v>
      </c>
      <c r="AI120" s="5">
        <f t="shared" si="56"/>
        <v>1.4680167570557678E-4</v>
      </c>
      <c r="AJ120" s="5">
        <f t="shared" si="57"/>
        <v>1.4676969671056916E-4</v>
      </c>
      <c r="AK120" s="5">
        <f t="shared" si="58"/>
        <v>-1.7834907043645654E-4</v>
      </c>
      <c r="AL120" s="5">
        <f t="shared" si="59"/>
        <v>-3.2609074035006014E-4</v>
      </c>
      <c r="AM120" s="5">
        <f t="shared" si="60"/>
        <v>-1.2595042973372328E-3</v>
      </c>
      <c r="AN120" s="5">
        <f t="shared" si="61"/>
        <v>0</v>
      </c>
      <c r="AO120" s="5">
        <f t="shared" si="62"/>
        <v>0</v>
      </c>
      <c r="AP120" s="5">
        <f t="shared" si="63"/>
        <v>0</v>
      </c>
      <c r="AQ120" s="5">
        <f t="shared" si="64"/>
        <v>0</v>
      </c>
      <c r="AR120" s="5">
        <f t="shared" si="65"/>
        <v>0</v>
      </c>
      <c r="AS120" s="5">
        <f t="shared" si="66"/>
        <v>0</v>
      </c>
      <c r="AT120" s="5">
        <f t="shared" si="67"/>
        <v>0</v>
      </c>
      <c r="AU120" s="5">
        <f t="shared" si="68"/>
        <v>0</v>
      </c>
      <c r="AV120" s="5">
        <f t="shared" si="69"/>
        <v>0</v>
      </c>
      <c r="AW120" s="5">
        <f t="shared" si="70"/>
        <v>0</v>
      </c>
      <c r="AX120" s="5">
        <f t="shared" si="71"/>
        <v>0</v>
      </c>
      <c r="AZ120" s="7">
        <f t="shared" si="74"/>
        <v>102.8992265856654</v>
      </c>
      <c r="BA120" s="4">
        <f t="shared" si="72"/>
        <v>-6.126553065448348E-5</v>
      </c>
      <c r="BB120" s="5">
        <f>AZ120/MAX($AZ$16:AZ120)-1</f>
        <v>-2.9788844656171154E-3</v>
      </c>
      <c r="BH120" s="3"/>
    </row>
    <row r="121" spans="1:60" x14ac:dyDescent="0.25">
      <c r="A121" s="3">
        <v>42681</v>
      </c>
      <c r="B121">
        <f>IFERROR(VLOOKUP($A121,Finnifty!$A$14:$I$486,B$15+1,FALSE),All_curves!B120)</f>
        <v>0</v>
      </c>
      <c r="C121">
        <f>IFERROR(VLOOKUP($A121,Finnifty!$A$14:$I$486,C$15+1,FALSE),All_curves!C120)</f>
        <v>0</v>
      </c>
      <c r="D121">
        <f>IFERROR(VLOOKUP($A121,Finnifty!$A$14:$I$486,D$15+1,FALSE),All_curves!D120)</f>
        <v>0</v>
      </c>
      <c r="E121">
        <f>IFERROR(VLOOKUP($A121,Finnifty!$A$14:$I$486,E$15+1,FALSE),All_curves!E120)</f>
        <v>0</v>
      </c>
      <c r="F121">
        <f>IFERROR(VLOOKUP($A121,Finnifty!$A$14:$I$486,F$15+1,FALSE),All_curves!F120)</f>
        <v>0</v>
      </c>
      <c r="G121">
        <f>IFERROR(VLOOKUP($A121,Finnifty!$A$14:$I$486,G$15+1,FALSE),All_curves!G120)</f>
        <v>0</v>
      </c>
      <c r="H121">
        <f>IFERROR(VLOOKUP($A121,Finnifty!$A$14:$I$486,H$15+1,FALSE),All_curves!H120)</f>
        <v>0</v>
      </c>
      <c r="I121">
        <f>IFERROR(VLOOKUP($A121,Finnifty!$A$14:$I$486,I$15+1,FALSE),All_curves!I120)</f>
        <v>0</v>
      </c>
      <c r="J121">
        <f>IFERROR(VLOOKUP($A121,Banknifty!$A$14:$I$4860,2,FALSE),All_curves!J120)</f>
        <v>12310717</v>
      </c>
      <c r="K121">
        <f>IFERROR(VLOOKUP($A121,Banknifty!$A$14:$I$4860,3,FALSE),All_curves!K120)</f>
        <v>11915795</v>
      </c>
      <c r="L121">
        <f>IFERROR(VLOOKUP($A121,Banknifty!$A$14:$I$4860,4,FALSE),All_curves!L120)</f>
        <v>11395228</v>
      </c>
      <c r="M121">
        <f>IFERROR(VLOOKUP($A121,Banknifty!$A$14:$I$4860,5,FALSE),All_curves!M120)</f>
        <v>10350131</v>
      </c>
      <c r="N121">
        <f>IFERROR(VLOOKUP($A121,Banknifty!$A$14:$I$4860,6,FALSE),All_curves!N120)</f>
        <v>10178833</v>
      </c>
      <c r="O121">
        <f>IFERROR(VLOOKUP($A121,Banknifty!$A$14:$I$4860,7,FALSE),All_curves!O120)</f>
        <v>10392203</v>
      </c>
      <c r="P121">
        <f>IFERROR(VLOOKUP($A121,Banknifty!$A$14:$I$4860,8,FALSE),All_curves!P120)</f>
        <v>10392203</v>
      </c>
      <c r="Q121">
        <f>IFERROR(VLOOKUP($A121,Banknifty!$A$14:$I$4860,9,FALSE),All_curves!Q120)</f>
        <v>10320676</v>
      </c>
      <c r="R121">
        <f>IFERROR(VLOOKUP($A121,Nifty!$A$14:$I$4860,2,FALSE),All_curves!R120)</f>
        <v>0</v>
      </c>
      <c r="S121">
        <f>IFERROR(VLOOKUP($A121,Nifty!$A$14:$I$4860,3,FALSE),All_curves!S120)</f>
        <v>0</v>
      </c>
      <c r="T121">
        <f>IFERROR(VLOOKUP($A121,Nifty!$A$14:$I$4860,4,FALSE),All_curves!T120)</f>
        <v>0</v>
      </c>
      <c r="U121">
        <f>IFERROR(VLOOKUP($A121,Nifty!$A$14:$I$4860,5,FALSE),All_curves!U120)</f>
        <v>0</v>
      </c>
      <c r="V121">
        <f>IFERROR(VLOOKUP($A121,Nifty!$A$14:$I$4860,6,FALSE),All_curves!V120)</f>
        <v>0</v>
      </c>
      <c r="W121">
        <f>IFERROR(VLOOKUP($A121,Nifty!$A$14:$I$4860,7,FALSE),All_curves!W120)</f>
        <v>0</v>
      </c>
      <c r="X121">
        <f>IFERROR(VLOOKUP($A121,Nifty!$A$14:$I$4860,8,FALSE),All_curves!X120)</f>
        <v>0</v>
      </c>
      <c r="Y121">
        <f>IFERROR(VLOOKUP($A121,Nifty!$A$14:$I$4860,9,FALSE),All_curves!Y120)</f>
        <v>0</v>
      </c>
      <c r="AA121" s="5">
        <f t="shared" si="73"/>
        <v>0</v>
      </c>
      <c r="AB121" s="5">
        <f t="shared" si="49"/>
        <v>0</v>
      </c>
      <c r="AC121" s="5">
        <f t="shared" si="50"/>
        <v>0</v>
      </c>
      <c r="AD121" s="5">
        <f t="shared" si="51"/>
        <v>0</v>
      </c>
      <c r="AE121" s="5">
        <f t="shared" si="52"/>
        <v>0</v>
      </c>
      <c r="AF121" s="5">
        <f t="shared" si="53"/>
        <v>0</v>
      </c>
      <c r="AG121" s="5">
        <f t="shared" si="54"/>
        <v>0</v>
      </c>
      <c r="AH121" s="5">
        <f t="shared" si="55"/>
        <v>0</v>
      </c>
      <c r="AI121" s="5">
        <f t="shared" si="56"/>
        <v>-4.9732275794364122E-3</v>
      </c>
      <c r="AJ121" s="5">
        <f t="shared" si="57"/>
        <v>-4.7689393031408178E-3</v>
      </c>
      <c r="AK121" s="5">
        <f t="shared" si="58"/>
        <v>-2.6050786385739544E-3</v>
      </c>
      <c r="AL121" s="5">
        <f t="shared" si="59"/>
        <v>-4.3695598743885844E-3</v>
      </c>
      <c r="AM121" s="5">
        <f t="shared" si="60"/>
        <v>3.5172263035398998E-5</v>
      </c>
      <c r="AN121" s="5">
        <f t="shared" si="61"/>
        <v>1.4686242292016871E-4</v>
      </c>
      <c r="AO121" s="5">
        <f t="shared" si="62"/>
        <v>1.4686242292016871E-4</v>
      </c>
      <c r="AP121" s="5">
        <f t="shared" si="63"/>
        <v>-3.2613192331720775E-4</v>
      </c>
      <c r="AQ121" s="5">
        <f t="shared" si="64"/>
        <v>0</v>
      </c>
      <c r="AR121" s="5">
        <f t="shared" si="65"/>
        <v>0</v>
      </c>
      <c r="AS121" s="5">
        <f t="shared" si="66"/>
        <v>0</v>
      </c>
      <c r="AT121" s="5">
        <f t="shared" si="67"/>
        <v>0</v>
      </c>
      <c r="AU121" s="5">
        <f t="shared" si="68"/>
        <v>0</v>
      </c>
      <c r="AV121" s="5">
        <f t="shared" si="69"/>
        <v>0</v>
      </c>
      <c r="AW121" s="5">
        <f t="shared" si="70"/>
        <v>0</v>
      </c>
      <c r="AX121" s="5">
        <f t="shared" si="71"/>
        <v>0</v>
      </c>
      <c r="AZ121" s="7">
        <f t="shared" si="74"/>
        <v>102.82756567688503</v>
      </c>
      <c r="BA121" s="4">
        <f t="shared" si="72"/>
        <v>-6.9641834208255182E-4</v>
      </c>
      <c r="BB121" s="5">
        <f>AZ121/MAX($AZ$16:AZ121)-1</f>
        <v>-3.6732282579189368E-3</v>
      </c>
      <c r="BH121" s="3"/>
    </row>
    <row r="122" spans="1:60" x14ac:dyDescent="0.25">
      <c r="A122" s="3">
        <v>42682</v>
      </c>
      <c r="B122">
        <f>IFERROR(VLOOKUP($A122,Finnifty!$A$14:$I$486,B$15+1,FALSE),All_curves!B121)</f>
        <v>0</v>
      </c>
      <c r="C122">
        <f>IFERROR(VLOOKUP($A122,Finnifty!$A$14:$I$486,C$15+1,FALSE),All_curves!C121)</f>
        <v>0</v>
      </c>
      <c r="D122">
        <f>IFERROR(VLOOKUP($A122,Finnifty!$A$14:$I$486,D$15+1,FALSE),All_curves!D121)</f>
        <v>0</v>
      </c>
      <c r="E122">
        <f>IFERROR(VLOOKUP($A122,Finnifty!$A$14:$I$486,E$15+1,FALSE),All_curves!E121)</f>
        <v>0</v>
      </c>
      <c r="F122">
        <f>IFERROR(VLOOKUP($A122,Finnifty!$A$14:$I$486,F$15+1,FALSE),All_curves!F121)</f>
        <v>0</v>
      </c>
      <c r="G122">
        <f>IFERROR(VLOOKUP($A122,Finnifty!$A$14:$I$486,G$15+1,FALSE),All_curves!G121)</f>
        <v>0</v>
      </c>
      <c r="H122">
        <f>IFERROR(VLOOKUP($A122,Finnifty!$A$14:$I$486,H$15+1,FALSE),All_curves!H121)</f>
        <v>0</v>
      </c>
      <c r="I122">
        <f>IFERROR(VLOOKUP($A122,Finnifty!$A$14:$I$486,I$15+1,FALSE),All_curves!I121)</f>
        <v>0</v>
      </c>
      <c r="J122">
        <f>IFERROR(VLOOKUP($A122,Banknifty!$A$14:$I$4860,2,FALSE),All_curves!J121)</f>
        <v>12305434</v>
      </c>
      <c r="K122">
        <f>IFERROR(VLOOKUP($A122,Banknifty!$A$14:$I$4860,3,FALSE),All_curves!K121)</f>
        <v>11925791</v>
      </c>
      <c r="L122">
        <f>IFERROR(VLOOKUP($A122,Banknifty!$A$14:$I$4860,4,FALSE),All_curves!L121)</f>
        <v>11406531</v>
      </c>
      <c r="M122">
        <f>IFERROR(VLOOKUP($A122,Banknifty!$A$14:$I$4860,5,FALSE),All_curves!M121)</f>
        <v>10352928</v>
      </c>
      <c r="N122">
        <f>IFERROR(VLOOKUP($A122,Banknifty!$A$14:$I$4860,6,FALSE),All_curves!N121)</f>
        <v>10128211</v>
      </c>
      <c r="O122">
        <f>IFERROR(VLOOKUP($A122,Banknifty!$A$14:$I$4860,7,FALSE),All_curves!O121)</f>
        <v>10342642</v>
      </c>
      <c r="P122">
        <f>IFERROR(VLOOKUP($A122,Banknifty!$A$14:$I$4860,8,FALSE),All_curves!P121)</f>
        <v>10342642</v>
      </c>
      <c r="Q122">
        <f>IFERROR(VLOOKUP($A122,Banknifty!$A$14:$I$4860,9,FALSE),All_curves!Q121)</f>
        <v>10275579</v>
      </c>
      <c r="R122">
        <f>IFERROR(VLOOKUP($A122,Nifty!$A$14:$I$4860,2,FALSE),All_curves!R121)</f>
        <v>0</v>
      </c>
      <c r="S122">
        <f>IFERROR(VLOOKUP($A122,Nifty!$A$14:$I$4860,3,FALSE),All_curves!S121)</f>
        <v>0</v>
      </c>
      <c r="T122">
        <f>IFERROR(VLOOKUP($A122,Nifty!$A$14:$I$4860,4,FALSE),All_curves!T121)</f>
        <v>0</v>
      </c>
      <c r="U122">
        <f>IFERROR(VLOOKUP($A122,Nifty!$A$14:$I$4860,5,FALSE),All_curves!U121)</f>
        <v>0</v>
      </c>
      <c r="V122">
        <f>IFERROR(VLOOKUP($A122,Nifty!$A$14:$I$4860,6,FALSE),All_curves!V121)</f>
        <v>0</v>
      </c>
      <c r="W122">
        <f>IFERROR(VLOOKUP($A122,Nifty!$A$14:$I$4860,7,FALSE),All_curves!W121)</f>
        <v>0</v>
      </c>
      <c r="X122">
        <f>IFERROR(VLOOKUP($A122,Nifty!$A$14:$I$4860,8,FALSE),All_curves!X121)</f>
        <v>0</v>
      </c>
      <c r="Y122">
        <f>IFERROR(VLOOKUP($A122,Nifty!$A$14:$I$4860,9,FALSE),All_curves!Y121)</f>
        <v>0</v>
      </c>
      <c r="AA122" s="5">
        <f t="shared" si="73"/>
        <v>0</v>
      </c>
      <c r="AB122" s="5">
        <f t="shared" si="49"/>
        <v>0</v>
      </c>
      <c r="AC122" s="5">
        <f t="shared" si="50"/>
        <v>0</v>
      </c>
      <c r="AD122" s="5">
        <f t="shared" si="51"/>
        <v>0</v>
      </c>
      <c r="AE122" s="5">
        <f t="shared" si="52"/>
        <v>0</v>
      </c>
      <c r="AF122" s="5">
        <f t="shared" si="53"/>
        <v>0</v>
      </c>
      <c r="AG122" s="5">
        <f t="shared" si="54"/>
        <v>0</v>
      </c>
      <c r="AH122" s="5">
        <f t="shared" si="55"/>
        <v>0</v>
      </c>
      <c r="AI122" s="5">
        <f t="shared" si="56"/>
        <v>-4.2913828658397435E-4</v>
      </c>
      <c r="AJ122" s="5">
        <f t="shared" si="57"/>
        <v>8.3888653673547253E-4</v>
      </c>
      <c r="AK122" s="5">
        <f t="shared" si="58"/>
        <v>9.9190643662416811E-4</v>
      </c>
      <c r="AL122" s="5">
        <f t="shared" si="59"/>
        <v>2.7023812548843118E-4</v>
      </c>
      <c r="AM122" s="5">
        <f t="shared" si="60"/>
        <v>-4.973261669584339E-3</v>
      </c>
      <c r="AN122" s="5">
        <f t="shared" si="61"/>
        <v>-4.7690561856807978E-3</v>
      </c>
      <c r="AO122" s="5">
        <f t="shared" si="62"/>
        <v>-4.7690561856807978E-3</v>
      </c>
      <c r="AP122" s="5">
        <f t="shared" si="63"/>
        <v>-4.3695781167822911E-3</v>
      </c>
      <c r="AQ122" s="5">
        <f t="shared" si="64"/>
        <v>0</v>
      </c>
      <c r="AR122" s="5">
        <f t="shared" si="65"/>
        <v>0</v>
      </c>
      <c r="AS122" s="5">
        <f t="shared" si="66"/>
        <v>0</v>
      </c>
      <c r="AT122" s="5">
        <f t="shared" si="67"/>
        <v>0</v>
      </c>
      <c r="AU122" s="5">
        <f t="shared" si="68"/>
        <v>0</v>
      </c>
      <c r="AV122" s="5">
        <f t="shared" si="69"/>
        <v>0</v>
      </c>
      <c r="AW122" s="5">
        <f t="shared" si="70"/>
        <v>0</v>
      </c>
      <c r="AX122" s="5">
        <f t="shared" si="71"/>
        <v>0</v>
      </c>
      <c r="AZ122" s="7">
        <f t="shared" si="74"/>
        <v>102.75383377354824</v>
      </c>
      <c r="BA122" s="4">
        <f t="shared" si="72"/>
        <v>-7.1704413939433875E-4</v>
      </c>
      <c r="BB122" s="5">
        <f>AZ122/MAX($AZ$16:AZ122)-1</f>
        <v>-4.3876385305181564E-3</v>
      </c>
      <c r="BH122" s="3"/>
    </row>
    <row r="123" spans="1:60" x14ac:dyDescent="0.25">
      <c r="A123" s="3">
        <v>42683</v>
      </c>
      <c r="B123">
        <f>IFERROR(VLOOKUP($A123,Finnifty!$A$14:$I$486,B$15+1,FALSE),All_curves!B122)</f>
        <v>0</v>
      </c>
      <c r="C123">
        <f>IFERROR(VLOOKUP($A123,Finnifty!$A$14:$I$486,C$15+1,FALSE),All_curves!C122)</f>
        <v>0</v>
      </c>
      <c r="D123">
        <f>IFERROR(VLOOKUP($A123,Finnifty!$A$14:$I$486,D$15+1,FALSE),All_curves!D122)</f>
        <v>0</v>
      </c>
      <c r="E123">
        <f>IFERROR(VLOOKUP($A123,Finnifty!$A$14:$I$486,E$15+1,FALSE),All_curves!E122)</f>
        <v>0</v>
      </c>
      <c r="F123">
        <f>IFERROR(VLOOKUP($A123,Finnifty!$A$14:$I$486,F$15+1,FALSE),All_curves!F122)</f>
        <v>0</v>
      </c>
      <c r="G123">
        <f>IFERROR(VLOOKUP($A123,Finnifty!$A$14:$I$486,G$15+1,FALSE),All_curves!G122)</f>
        <v>0</v>
      </c>
      <c r="H123">
        <f>IFERROR(VLOOKUP($A123,Finnifty!$A$14:$I$486,H$15+1,FALSE),All_curves!H122)</f>
        <v>0</v>
      </c>
      <c r="I123">
        <f>IFERROR(VLOOKUP($A123,Finnifty!$A$14:$I$486,I$15+1,FALSE),All_curves!I122)</f>
        <v>0</v>
      </c>
      <c r="J123">
        <f>IFERROR(VLOOKUP($A123,Banknifty!$A$14:$I$4860,2,FALSE),All_curves!J122)</f>
        <v>12545026</v>
      </c>
      <c r="K123">
        <f>IFERROR(VLOOKUP($A123,Banknifty!$A$14:$I$4860,3,FALSE),All_curves!K122)</f>
        <v>11945385</v>
      </c>
      <c r="L123">
        <f>IFERROR(VLOOKUP($A123,Banknifty!$A$14:$I$4860,4,FALSE),All_curves!L122)</f>
        <v>11426993</v>
      </c>
      <c r="M123">
        <f>IFERROR(VLOOKUP($A123,Banknifty!$A$14:$I$4860,5,FALSE),All_curves!M122)</f>
        <v>10557639</v>
      </c>
      <c r="N123">
        <f>IFERROR(VLOOKUP($A123,Banknifty!$A$14:$I$4860,6,FALSE),All_curves!N122)</f>
        <v>10123864</v>
      </c>
      <c r="O123">
        <f>IFERROR(VLOOKUP($A123,Banknifty!$A$14:$I$4860,7,FALSE),All_curves!O122)</f>
        <v>10351319</v>
      </c>
      <c r="P123">
        <f>IFERROR(VLOOKUP($A123,Banknifty!$A$14:$I$4860,8,FALSE),All_curves!P122)</f>
        <v>10351319</v>
      </c>
      <c r="Q123">
        <f>IFERROR(VLOOKUP($A123,Banknifty!$A$14:$I$4860,9,FALSE),All_curves!Q122)</f>
        <v>10278357</v>
      </c>
      <c r="R123">
        <f>IFERROR(VLOOKUP($A123,Nifty!$A$14:$I$4860,2,FALSE),All_curves!R122)</f>
        <v>0</v>
      </c>
      <c r="S123">
        <f>IFERROR(VLOOKUP($A123,Nifty!$A$14:$I$4860,3,FALSE),All_curves!S122)</f>
        <v>0</v>
      </c>
      <c r="T123">
        <f>IFERROR(VLOOKUP($A123,Nifty!$A$14:$I$4860,4,FALSE),All_curves!T122)</f>
        <v>0</v>
      </c>
      <c r="U123">
        <f>IFERROR(VLOOKUP($A123,Nifty!$A$14:$I$4860,5,FALSE),All_curves!U122)</f>
        <v>0</v>
      </c>
      <c r="V123">
        <f>IFERROR(VLOOKUP($A123,Nifty!$A$14:$I$4860,6,FALSE),All_curves!V122)</f>
        <v>0</v>
      </c>
      <c r="W123">
        <f>IFERROR(VLOOKUP($A123,Nifty!$A$14:$I$4860,7,FALSE),All_curves!W122)</f>
        <v>0</v>
      </c>
      <c r="X123">
        <f>IFERROR(VLOOKUP($A123,Nifty!$A$14:$I$4860,8,FALSE),All_curves!X122)</f>
        <v>0</v>
      </c>
      <c r="Y123">
        <f>IFERROR(VLOOKUP($A123,Nifty!$A$14:$I$4860,9,FALSE),All_curves!Y122)</f>
        <v>0</v>
      </c>
      <c r="AA123" s="5">
        <f t="shared" si="73"/>
        <v>0</v>
      </c>
      <c r="AB123" s="5">
        <f t="shared" si="49"/>
        <v>0</v>
      </c>
      <c r="AC123" s="5">
        <f t="shared" si="50"/>
        <v>0</v>
      </c>
      <c r="AD123" s="5">
        <f t="shared" si="51"/>
        <v>0</v>
      </c>
      <c r="AE123" s="5">
        <f t="shared" si="52"/>
        <v>0</v>
      </c>
      <c r="AF123" s="5">
        <f t="shared" si="53"/>
        <v>0</v>
      </c>
      <c r="AG123" s="5">
        <f t="shared" si="54"/>
        <v>0</v>
      </c>
      <c r="AH123" s="5">
        <f t="shared" si="55"/>
        <v>0</v>
      </c>
      <c r="AI123" s="5">
        <f t="shared" si="56"/>
        <v>1.9470422579163094E-2</v>
      </c>
      <c r="AJ123" s="5">
        <f t="shared" si="57"/>
        <v>1.6429937435595843E-3</v>
      </c>
      <c r="AK123" s="5">
        <f t="shared" si="58"/>
        <v>1.7938845736709119E-3</v>
      </c>
      <c r="AL123" s="5">
        <f t="shared" si="59"/>
        <v>1.9773246756859431E-2</v>
      </c>
      <c r="AM123" s="5">
        <f t="shared" si="60"/>
        <v>-4.2919721952872081E-4</v>
      </c>
      <c r="AN123" s="5">
        <f t="shared" si="61"/>
        <v>8.3895391525690144E-4</v>
      </c>
      <c r="AO123" s="5">
        <f t="shared" si="62"/>
        <v>8.3895391525690144E-4</v>
      </c>
      <c r="AP123" s="5">
        <f t="shared" si="63"/>
        <v>2.703497291978163E-4</v>
      </c>
      <c r="AQ123" s="5">
        <f t="shared" si="64"/>
        <v>0</v>
      </c>
      <c r="AR123" s="5">
        <f t="shared" si="65"/>
        <v>0</v>
      </c>
      <c r="AS123" s="5">
        <f t="shared" si="66"/>
        <v>0</v>
      </c>
      <c r="AT123" s="5">
        <f t="shared" si="67"/>
        <v>0</v>
      </c>
      <c r="AU123" s="5">
        <f t="shared" si="68"/>
        <v>0</v>
      </c>
      <c r="AV123" s="5">
        <f t="shared" si="69"/>
        <v>0</v>
      </c>
      <c r="AW123" s="5">
        <f t="shared" si="70"/>
        <v>0</v>
      </c>
      <c r="AX123" s="5">
        <f t="shared" si="71"/>
        <v>0</v>
      </c>
      <c r="AZ123" s="7">
        <f t="shared" si="74"/>
        <v>102.94307040574047</v>
      </c>
      <c r="BA123" s="4">
        <f t="shared" si="72"/>
        <v>1.8416503330598302E-3</v>
      </c>
      <c r="BB123" s="5">
        <f>AZ123/MAX($AZ$16:AZ123)-1</f>
        <v>-2.5540686934194534E-3</v>
      </c>
      <c r="BH123" s="3"/>
    </row>
    <row r="124" spans="1:60" x14ac:dyDescent="0.25">
      <c r="A124" s="3">
        <v>42684</v>
      </c>
      <c r="B124">
        <f>IFERROR(VLOOKUP($A124,Finnifty!$A$14:$I$486,B$15+1,FALSE),All_curves!B123)</f>
        <v>0</v>
      </c>
      <c r="C124">
        <f>IFERROR(VLOOKUP($A124,Finnifty!$A$14:$I$486,C$15+1,FALSE),All_curves!C123)</f>
        <v>0</v>
      </c>
      <c r="D124">
        <f>IFERROR(VLOOKUP($A124,Finnifty!$A$14:$I$486,D$15+1,FALSE),All_curves!D123)</f>
        <v>0</v>
      </c>
      <c r="E124">
        <f>IFERROR(VLOOKUP($A124,Finnifty!$A$14:$I$486,E$15+1,FALSE),All_curves!E123)</f>
        <v>0</v>
      </c>
      <c r="F124">
        <f>IFERROR(VLOOKUP($A124,Finnifty!$A$14:$I$486,F$15+1,FALSE),All_curves!F123)</f>
        <v>0</v>
      </c>
      <c r="G124">
        <f>IFERROR(VLOOKUP($A124,Finnifty!$A$14:$I$486,G$15+1,FALSE),All_curves!G123)</f>
        <v>0</v>
      </c>
      <c r="H124">
        <f>IFERROR(VLOOKUP($A124,Finnifty!$A$14:$I$486,H$15+1,FALSE),All_curves!H123)</f>
        <v>0</v>
      </c>
      <c r="I124">
        <f>IFERROR(VLOOKUP($A124,Finnifty!$A$14:$I$486,I$15+1,FALSE),All_curves!I123)</f>
        <v>0</v>
      </c>
      <c r="J124">
        <f>IFERROR(VLOOKUP($A124,Banknifty!$A$14:$I$4860,2,FALSE),All_curves!J123)</f>
        <v>13079272</v>
      </c>
      <c r="K124">
        <f>IFERROR(VLOOKUP($A124,Banknifty!$A$14:$I$4860,3,FALSE),All_curves!K123)</f>
        <v>12202587</v>
      </c>
      <c r="L124">
        <f>IFERROR(VLOOKUP($A124,Banknifty!$A$14:$I$4860,4,FALSE),All_curves!L123)</f>
        <v>11384793</v>
      </c>
      <c r="M124">
        <f>IFERROR(VLOOKUP($A124,Banknifty!$A$14:$I$4860,5,FALSE),All_curves!M123)</f>
        <v>10622629</v>
      </c>
      <c r="N124">
        <f>IFERROR(VLOOKUP($A124,Banknifty!$A$14:$I$4860,6,FALSE),All_curves!N123)</f>
        <v>10320980</v>
      </c>
      <c r="O124">
        <f>IFERROR(VLOOKUP($A124,Banknifty!$A$14:$I$4860,7,FALSE),All_curves!O123)</f>
        <v>10368326</v>
      </c>
      <c r="P124">
        <f>IFERROR(VLOOKUP($A124,Banknifty!$A$14:$I$4860,8,FALSE),All_curves!P123)</f>
        <v>10368326</v>
      </c>
      <c r="Q124">
        <f>IFERROR(VLOOKUP($A124,Banknifty!$A$14:$I$4860,9,FALSE),All_curves!Q123)</f>
        <v>10481593</v>
      </c>
      <c r="R124">
        <f>IFERROR(VLOOKUP($A124,Nifty!$A$14:$I$4860,2,FALSE),All_curves!R123)</f>
        <v>0</v>
      </c>
      <c r="S124">
        <f>IFERROR(VLOOKUP($A124,Nifty!$A$14:$I$4860,3,FALSE),All_curves!S123)</f>
        <v>0</v>
      </c>
      <c r="T124">
        <f>IFERROR(VLOOKUP($A124,Nifty!$A$14:$I$4860,4,FALSE),All_curves!T123)</f>
        <v>0</v>
      </c>
      <c r="U124">
        <f>IFERROR(VLOOKUP($A124,Nifty!$A$14:$I$4860,5,FALSE),All_curves!U123)</f>
        <v>0</v>
      </c>
      <c r="V124">
        <f>IFERROR(VLOOKUP($A124,Nifty!$A$14:$I$4860,6,FALSE),All_curves!V123)</f>
        <v>0</v>
      </c>
      <c r="W124">
        <f>IFERROR(VLOOKUP($A124,Nifty!$A$14:$I$4860,7,FALSE),All_curves!W123)</f>
        <v>0</v>
      </c>
      <c r="X124">
        <f>IFERROR(VLOOKUP($A124,Nifty!$A$14:$I$4860,8,FALSE),All_curves!X123)</f>
        <v>0</v>
      </c>
      <c r="Y124">
        <f>IFERROR(VLOOKUP($A124,Nifty!$A$14:$I$4860,9,FALSE),All_curves!Y123)</f>
        <v>0</v>
      </c>
      <c r="AA124" s="5">
        <f t="shared" si="73"/>
        <v>0</v>
      </c>
      <c r="AB124" s="5">
        <f t="shared" si="49"/>
        <v>0</v>
      </c>
      <c r="AC124" s="5">
        <f t="shared" si="50"/>
        <v>0</v>
      </c>
      <c r="AD124" s="5">
        <f t="shared" si="51"/>
        <v>0</v>
      </c>
      <c r="AE124" s="5">
        <f t="shared" si="52"/>
        <v>0</v>
      </c>
      <c r="AF124" s="5">
        <f t="shared" si="53"/>
        <v>0</v>
      </c>
      <c r="AG124" s="5">
        <f t="shared" si="54"/>
        <v>0</v>
      </c>
      <c r="AH124" s="5">
        <f t="shared" si="55"/>
        <v>0</v>
      </c>
      <c r="AI124" s="5">
        <f t="shared" si="56"/>
        <v>4.2586280809621346E-2</v>
      </c>
      <c r="AJ124" s="5">
        <f t="shared" si="57"/>
        <v>2.1531495217609109E-2</v>
      </c>
      <c r="AK124" s="5">
        <f t="shared" si="58"/>
        <v>-3.6930100508506536E-3</v>
      </c>
      <c r="AL124" s="5">
        <f t="shared" si="59"/>
        <v>6.1557323564482846E-3</v>
      </c>
      <c r="AM124" s="5">
        <f t="shared" si="60"/>
        <v>1.9470431447913494E-2</v>
      </c>
      <c r="AN124" s="5">
        <f t="shared" si="61"/>
        <v>1.6429790251850651E-3</v>
      </c>
      <c r="AO124" s="5">
        <f t="shared" si="62"/>
        <v>1.6429790251850651E-3</v>
      </c>
      <c r="AP124" s="5">
        <f t="shared" si="63"/>
        <v>1.97731991601382E-2</v>
      </c>
      <c r="AQ124" s="5">
        <f t="shared" si="64"/>
        <v>0</v>
      </c>
      <c r="AR124" s="5">
        <f t="shared" si="65"/>
        <v>0</v>
      </c>
      <c r="AS124" s="5">
        <f t="shared" si="66"/>
        <v>0</v>
      </c>
      <c r="AT124" s="5">
        <f t="shared" si="67"/>
        <v>0</v>
      </c>
      <c r="AU124" s="5">
        <f t="shared" si="68"/>
        <v>0</v>
      </c>
      <c r="AV124" s="5">
        <f t="shared" si="69"/>
        <v>0</v>
      </c>
      <c r="AW124" s="5">
        <f t="shared" si="70"/>
        <v>0</v>
      </c>
      <c r="AX124" s="5">
        <f t="shared" si="71"/>
        <v>0</v>
      </c>
      <c r="AZ124" s="7">
        <f t="shared" si="74"/>
        <v>103.41107571270368</v>
      </c>
      <c r="BA124" s="4">
        <f t="shared" si="72"/>
        <v>4.5462536246354138E-3</v>
      </c>
      <c r="BB124" s="5">
        <f>AZ124/MAX($AZ$16:AZ124)-1</f>
        <v>0</v>
      </c>
      <c r="BH124" s="3"/>
    </row>
    <row r="125" spans="1:60" x14ac:dyDescent="0.25">
      <c r="A125" s="3">
        <v>42685</v>
      </c>
      <c r="B125">
        <f>IFERROR(VLOOKUP($A125,Finnifty!$A$14:$I$486,B$15+1,FALSE),All_curves!B124)</f>
        <v>0</v>
      </c>
      <c r="C125">
        <f>IFERROR(VLOOKUP($A125,Finnifty!$A$14:$I$486,C$15+1,FALSE),All_curves!C124)</f>
        <v>0</v>
      </c>
      <c r="D125">
        <f>IFERROR(VLOOKUP($A125,Finnifty!$A$14:$I$486,D$15+1,FALSE),All_curves!D124)</f>
        <v>0</v>
      </c>
      <c r="E125">
        <f>IFERROR(VLOOKUP($A125,Finnifty!$A$14:$I$486,E$15+1,FALSE),All_curves!E124)</f>
        <v>0</v>
      </c>
      <c r="F125">
        <f>IFERROR(VLOOKUP($A125,Finnifty!$A$14:$I$486,F$15+1,FALSE),All_curves!F124)</f>
        <v>0</v>
      </c>
      <c r="G125">
        <f>IFERROR(VLOOKUP($A125,Finnifty!$A$14:$I$486,G$15+1,FALSE),All_curves!G124)</f>
        <v>0</v>
      </c>
      <c r="H125">
        <f>IFERROR(VLOOKUP($A125,Finnifty!$A$14:$I$486,H$15+1,FALSE),All_curves!H124)</f>
        <v>0</v>
      </c>
      <c r="I125">
        <f>IFERROR(VLOOKUP($A125,Finnifty!$A$14:$I$486,I$15+1,FALSE),All_curves!I124)</f>
        <v>0</v>
      </c>
      <c r="J125">
        <f>IFERROR(VLOOKUP($A125,Banknifty!$A$14:$I$4860,2,FALSE),All_curves!J124)</f>
        <v>13003593</v>
      </c>
      <c r="K125">
        <f>IFERROR(VLOOKUP($A125,Banknifty!$A$14:$I$4860,3,FALSE),All_curves!K124)</f>
        <v>12210580</v>
      </c>
      <c r="L125">
        <f>IFERROR(VLOOKUP($A125,Banknifty!$A$14:$I$4860,4,FALSE),All_curves!L124)</f>
        <v>11384807</v>
      </c>
      <c r="M125">
        <f>IFERROR(VLOOKUP($A125,Banknifty!$A$14:$I$4860,5,FALSE),All_curves!M124)</f>
        <v>10615080</v>
      </c>
      <c r="N125">
        <f>IFERROR(VLOOKUP($A125,Banknifty!$A$14:$I$4860,6,FALSE),All_curves!N124)</f>
        <v>10518205</v>
      </c>
      <c r="O125">
        <f>IFERROR(VLOOKUP($A125,Banknifty!$A$14:$I$4860,7,FALSE),All_curves!O124)</f>
        <v>10497390</v>
      </c>
      <c r="P125">
        <f>IFERROR(VLOOKUP($A125,Banknifty!$A$14:$I$4860,8,FALSE),All_curves!P124)</f>
        <v>10497390</v>
      </c>
      <c r="Q125">
        <f>IFERROR(VLOOKUP($A125,Banknifty!$A$14:$I$4860,9,FALSE),All_curves!Q124)</f>
        <v>10649694</v>
      </c>
      <c r="R125">
        <f>IFERROR(VLOOKUP($A125,Nifty!$A$14:$I$4860,2,FALSE),All_curves!R124)</f>
        <v>0</v>
      </c>
      <c r="S125">
        <f>IFERROR(VLOOKUP($A125,Nifty!$A$14:$I$4860,3,FALSE),All_curves!S124)</f>
        <v>0</v>
      </c>
      <c r="T125">
        <f>IFERROR(VLOOKUP($A125,Nifty!$A$14:$I$4860,4,FALSE),All_curves!T124)</f>
        <v>0</v>
      </c>
      <c r="U125">
        <f>IFERROR(VLOOKUP($A125,Nifty!$A$14:$I$4860,5,FALSE),All_curves!U124)</f>
        <v>0</v>
      </c>
      <c r="V125">
        <f>IFERROR(VLOOKUP($A125,Nifty!$A$14:$I$4860,6,FALSE),All_curves!V124)</f>
        <v>0</v>
      </c>
      <c r="W125">
        <f>IFERROR(VLOOKUP($A125,Nifty!$A$14:$I$4860,7,FALSE),All_curves!W124)</f>
        <v>0</v>
      </c>
      <c r="X125">
        <f>IFERROR(VLOOKUP($A125,Nifty!$A$14:$I$4860,8,FALSE),All_curves!X124)</f>
        <v>0</v>
      </c>
      <c r="Y125">
        <f>IFERROR(VLOOKUP($A125,Nifty!$A$14:$I$4860,9,FALSE),All_curves!Y124)</f>
        <v>0</v>
      </c>
      <c r="AA125" s="5">
        <f t="shared" si="73"/>
        <v>0</v>
      </c>
      <c r="AB125" s="5">
        <f t="shared" si="49"/>
        <v>0</v>
      </c>
      <c r="AC125" s="5">
        <f t="shared" si="50"/>
        <v>0</v>
      </c>
      <c r="AD125" s="5">
        <f t="shared" si="51"/>
        <v>0</v>
      </c>
      <c r="AE125" s="5">
        <f t="shared" si="52"/>
        <v>0</v>
      </c>
      <c r="AF125" s="5">
        <f t="shared" si="53"/>
        <v>0</v>
      </c>
      <c r="AG125" s="5">
        <f t="shared" si="54"/>
        <v>0</v>
      </c>
      <c r="AH125" s="5">
        <f t="shared" si="55"/>
        <v>0</v>
      </c>
      <c r="AI125" s="5">
        <f t="shared" si="56"/>
        <v>-5.7861783132884259E-3</v>
      </c>
      <c r="AJ125" s="5">
        <f t="shared" si="57"/>
        <v>6.5502503690395564E-4</v>
      </c>
      <c r="AK125" s="5">
        <f t="shared" si="58"/>
        <v>1.2297105445036038E-6</v>
      </c>
      <c r="AL125" s="5">
        <f t="shared" si="59"/>
        <v>-7.1065270188763741E-4</v>
      </c>
      <c r="AM125" s="5">
        <f t="shared" si="60"/>
        <v>1.9109134985243692E-2</v>
      </c>
      <c r="AN125" s="5">
        <f t="shared" si="61"/>
        <v>1.2447911070697426E-2</v>
      </c>
      <c r="AO125" s="5">
        <f t="shared" si="62"/>
        <v>1.2447911070697426E-2</v>
      </c>
      <c r="AP125" s="5">
        <f t="shared" si="63"/>
        <v>1.6037733958950806E-2</v>
      </c>
      <c r="AQ125" s="5">
        <f t="shared" si="64"/>
        <v>0</v>
      </c>
      <c r="AR125" s="5">
        <f t="shared" si="65"/>
        <v>0</v>
      </c>
      <c r="AS125" s="5">
        <f t="shared" si="66"/>
        <v>0</v>
      </c>
      <c r="AT125" s="5">
        <f t="shared" si="67"/>
        <v>0</v>
      </c>
      <c r="AU125" s="5">
        <f t="shared" si="68"/>
        <v>0</v>
      </c>
      <c r="AV125" s="5">
        <f t="shared" si="69"/>
        <v>0</v>
      </c>
      <c r="AW125" s="5">
        <f t="shared" si="70"/>
        <v>0</v>
      </c>
      <c r="AX125" s="5">
        <f t="shared" si="71"/>
        <v>0</v>
      </c>
      <c r="AZ125" s="7">
        <f t="shared" si="74"/>
        <v>103.64462150433778</v>
      </c>
      <c r="BA125" s="4">
        <f t="shared" si="72"/>
        <v>2.2584214507442397E-3</v>
      </c>
      <c r="BB125" s="5">
        <f>AZ125/MAX($AZ$16:AZ125)-1</f>
        <v>0</v>
      </c>
      <c r="BH125" s="3"/>
    </row>
    <row r="126" spans="1:60" x14ac:dyDescent="0.25">
      <c r="A126" s="3">
        <v>42689</v>
      </c>
      <c r="B126">
        <f>IFERROR(VLOOKUP($A126,Finnifty!$A$14:$I$486,B$15+1,FALSE),All_curves!B125)</f>
        <v>0</v>
      </c>
      <c r="C126">
        <f>IFERROR(VLOOKUP($A126,Finnifty!$A$14:$I$486,C$15+1,FALSE),All_curves!C125)</f>
        <v>0</v>
      </c>
      <c r="D126">
        <f>IFERROR(VLOOKUP($A126,Finnifty!$A$14:$I$486,D$15+1,FALSE),All_curves!D125)</f>
        <v>0</v>
      </c>
      <c r="E126">
        <f>IFERROR(VLOOKUP($A126,Finnifty!$A$14:$I$486,E$15+1,FALSE),All_curves!E125)</f>
        <v>0</v>
      </c>
      <c r="F126">
        <f>IFERROR(VLOOKUP($A126,Finnifty!$A$14:$I$486,F$15+1,FALSE),All_curves!F125)</f>
        <v>0</v>
      </c>
      <c r="G126">
        <f>IFERROR(VLOOKUP($A126,Finnifty!$A$14:$I$486,G$15+1,FALSE),All_curves!G125)</f>
        <v>0</v>
      </c>
      <c r="H126">
        <f>IFERROR(VLOOKUP($A126,Finnifty!$A$14:$I$486,H$15+1,FALSE),All_curves!H125)</f>
        <v>0</v>
      </c>
      <c r="I126">
        <f>IFERROR(VLOOKUP($A126,Finnifty!$A$14:$I$486,I$15+1,FALSE),All_curves!I125)</f>
        <v>0</v>
      </c>
      <c r="J126">
        <f>IFERROR(VLOOKUP($A126,Banknifty!$A$14:$I$4860,2,FALSE),All_curves!J125)</f>
        <v>12891826</v>
      </c>
      <c r="K126">
        <f>IFERROR(VLOOKUP($A126,Banknifty!$A$14:$I$4860,3,FALSE),All_curves!K125)</f>
        <v>12312320</v>
      </c>
      <c r="L126">
        <f>IFERROR(VLOOKUP($A126,Banknifty!$A$14:$I$4860,4,FALSE),All_curves!L125)</f>
        <v>11399030</v>
      </c>
      <c r="M126">
        <f>IFERROR(VLOOKUP($A126,Banknifty!$A$14:$I$4860,5,FALSE),All_curves!M125)</f>
        <v>10611260</v>
      </c>
      <c r="N126">
        <f>IFERROR(VLOOKUP($A126,Banknifty!$A$14:$I$4860,6,FALSE),All_curves!N125)</f>
        <v>10420991</v>
      </c>
      <c r="O126">
        <f>IFERROR(VLOOKUP($A126,Banknifty!$A$14:$I$4860,7,FALSE),All_curves!O125)</f>
        <v>10526720</v>
      </c>
      <c r="P126">
        <f>IFERROR(VLOOKUP($A126,Banknifty!$A$14:$I$4860,8,FALSE),All_curves!P125)</f>
        <v>10526720</v>
      </c>
      <c r="Q126">
        <f>IFERROR(VLOOKUP($A126,Banknifty!$A$14:$I$4860,9,FALSE),All_curves!Q125)</f>
        <v>10639449</v>
      </c>
      <c r="R126">
        <f>IFERROR(VLOOKUP($A126,Nifty!$A$14:$I$4860,2,FALSE),All_curves!R125)</f>
        <v>0</v>
      </c>
      <c r="S126">
        <f>IFERROR(VLOOKUP($A126,Nifty!$A$14:$I$4860,3,FALSE),All_curves!S125)</f>
        <v>0</v>
      </c>
      <c r="T126">
        <f>IFERROR(VLOOKUP($A126,Nifty!$A$14:$I$4860,4,FALSE),All_curves!T125)</f>
        <v>0</v>
      </c>
      <c r="U126">
        <f>IFERROR(VLOOKUP($A126,Nifty!$A$14:$I$4860,5,FALSE),All_curves!U125)</f>
        <v>0</v>
      </c>
      <c r="V126">
        <f>IFERROR(VLOOKUP($A126,Nifty!$A$14:$I$4860,6,FALSE),All_curves!V125)</f>
        <v>0</v>
      </c>
      <c r="W126">
        <f>IFERROR(VLOOKUP($A126,Nifty!$A$14:$I$4860,7,FALSE),All_curves!W125)</f>
        <v>0</v>
      </c>
      <c r="X126">
        <f>IFERROR(VLOOKUP($A126,Nifty!$A$14:$I$4860,8,FALSE),All_curves!X125)</f>
        <v>0</v>
      </c>
      <c r="Y126">
        <f>IFERROR(VLOOKUP($A126,Nifty!$A$14:$I$4860,9,FALSE),All_curves!Y125)</f>
        <v>0</v>
      </c>
      <c r="AA126" s="5">
        <f t="shared" si="73"/>
        <v>0</v>
      </c>
      <c r="AB126" s="5">
        <f t="shared" si="49"/>
        <v>0</v>
      </c>
      <c r="AC126" s="5">
        <f t="shared" si="50"/>
        <v>0</v>
      </c>
      <c r="AD126" s="5">
        <f t="shared" si="51"/>
        <v>0</v>
      </c>
      <c r="AE126" s="5">
        <f t="shared" si="52"/>
        <v>0</v>
      </c>
      <c r="AF126" s="5">
        <f t="shared" si="53"/>
        <v>0</v>
      </c>
      <c r="AG126" s="5">
        <f t="shared" si="54"/>
        <v>0</v>
      </c>
      <c r="AH126" s="5">
        <f t="shared" si="55"/>
        <v>0</v>
      </c>
      <c r="AI126" s="5">
        <f t="shared" si="56"/>
        <v>-8.595085988926332E-3</v>
      </c>
      <c r="AJ126" s="5">
        <f t="shared" si="57"/>
        <v>8.3321185398237407E-3</v>
      </c>
      <c r="AK126" s="5">
        <f t="shared" si="58"/>
        <v>1.2492965405561662E-3</v>
      </c>
      <c r="AL126" s="5">
        <f t="shared" si="59"/>
        <v>-3.5986539903609671E-4</v>
      </c>
      <c r="AM126" s="5">
        <f t="shared" si="60"/>
        <v>-9.2424515399728291E-3</v>
      </c>
      <c r="AN126" s="5">
        <f t="shared" si="61"/>
        <v>2.7940278488272074E-3</v>
      </c>
      <c r="AO126" s="5">
        <f t="shared" si="62"/>
        <v>2.7940278488272074E-3</v>
      </c>
      <c r="AP126" s="5">
        <f t="shared" si="63"/>
        <v>-9.6199947153408072E-4</v>
      </c>
      <c r="AQ126" s="5">
        <f t="shared" si="64"/>
        <v>0</v>
      </c>
      <c r="AR126" s="5">
        <f t="shared" si="65"/>
        <v>0</v>
      </c>
      <c r="AS126" s="5">
        <f t="shared" si="66"/>
        <v>0</v>
      </c>
      <c r="AT126" s="5">
        <f t="shared" si="67"/>
        <v>0</v>
      </c>
      <c r="AU126" s="5">
        <f t="shared" si="68"/>
        <v>0</v>
      </c>
      <c r="AV126" s="5">
        <f t="shared" si="69"/>
        <v>0</v>
      </c>
      <c r="AW126" s="5">
        <f t="shared" si="70"/>
        <v>0</v>
      </c>
      <c r="AX126" s="5">
        <f t="shared" si="71"/>
        <v>0</v>
      </c>
      <c r="AZ126" s="7">
        <f t="shared" si="74"/>
        <v>103.62739088130729</v>
      </c>
      <c r="BA126" s="4">
        <f t="shared" si="72"/>
        <v>-1.6624715089312572E-4</v>
      </c>
      <c r="BB126" s="5">
        <f>AZ126/MAX($AZ$16:AZ126)-1</f>
        <v>-1.6624715089308406E-4</v>
      </c>
      <c r="BH126" s="3"/>
    </row>
    <row r="127" spans="1:60" x14ac:dyDescent="0.25">
      <c r="A127" s="3">
        <v>42690</v>
      </c>
      <c r="B127">
        <f>IFERROR(VLOOKUP($A127,Finnifty!$A$14:$I$486,B$15+1,FALSE),All_curves!B126)</f>
        <v>0</v>
      </c>
      <c r="C127">
        <f>IFERROR(VLOOKUP($A127,Finnifty!$A$14:$I$486,C$15+1,FALSE),All_curves!C126)</f>
        <v>0</v>
      </c>
      <c r="D127">
        <f>IFERROR(VLOOKUP($A127,Finnifty!$A$14:$I$486,D$15+1,FALSE),All_curves!D126)</f>
        <v>0</v>
      </c>
      <c r="E127">
        <f>IFERROR(VLOOKUP($A127,Finnifty!$A$14:$I$486,E$15+1,FALSE),All_curves!E126)</f>
        <v>0</v>
      </c>
      <c r="F127">
        <f>IFERROR(VLOOKUP($A127,Finnifty!$A$14:$I$486,F$15+1,FALSE),All_curves!F126)</f>
        <v>0</v>
      </c>
      <c r="G127">
        <f>IFERROR(VLOOKUP($A127,Finnifty!$A$14:$I$486,G$15+1,FALSE),All_curves!G126)</f>
        <v>0</v>
      </c>
      <c r="H127">
        <f>IFERROR(VLOOKUP($A127,Finnifty!$A$14:$I$486,H$15+1,FALSE),All_curves!H126)</f>
        <v>0</v>
      </c>
      <c r="I127">
        <f>IFERROR(VLOOKUP($A127,Finnifty!$A$14:$I$486,I$15+1,FALSE),All_curves!I126)</f>
        <v>0</v>
      </c>
      <c r="J127">
        <f>IFERROR(VLOOKUP($A127,Banknifty!$A$14:$I$4860,2,FALSE),All_curves!J126)</f>
        <v>12959598</v>
      </c>
      <c r="K127">
        <f>IFERROR(VLOOKUP($A127,Banknifty!$A$14:$I$4860,3,FALSE),All_curves!K126)</f>
        <v>12286672</v>
      </c>
      <c r="L127">
        <f>IFERROR(VLOOKUP($A127,Banknifty!$A$14:$I$4860,4,FALSE),All_curves!L126)</f>
        <v>11412826</v>
      </c>
      <c r="M127">
        <f>IFERROR(VLOOKUP($A127,Banknifty!$A$14:$I$4860,5,FALSE),All_curves!M126)</f>
        <v>10595149</v>
      </c>
      <c r="N127">
        <f>IFERROR(VLOOKUP($A127,Banknifty!$A$14:$I$4860,6,FALSE),All_curves!N126)</f>
        <v>10331421</v>
      </c>
      <c r="O127">
        <f>IFERROR(VLOOKUP($A127,Banknifty!$A$14:$I$4860,7,FALSE),All_curves!O126)</f>
        <v>10614429</v>
      </c>
      <c r="P127">
        <f>IFERROR(VLOOKUP($A127,Banknifty!$A$14:$I$4860,8,FALSE),All_curves!P126)</f>
        <v>10614429</v>
      </c>
      <c r="Q127">
        <f>IFERROR(VLOOKUP($A127,Banknifty!$A$14:$I$4860,9,FALSE),All_curves!Q126)</f>
        <v>10635621</v>
      </c>
      <c r="R127">
        <f>IFERROR(VLOOKUP($A127,Nifty!$A$14:$I$4860,2,FALSE),All_curves!R126)</f>
        <v>0</v>
      </c>
      <c r="S127">
        <f>IFERROR(VLOOKUP($A127,Nifty!$A$14:$I$4860,3,FALSE),All_curves!S126)</f>
        <v>0</v>
      </c>
      <c r="T127">
        <f>IFERROR(VLOOKUP($A127,Nifty!$A$14:$I$4860,4,FALSE),All_curves!T126)</f>
        <v>0</v>
      </c>
      <c r="U127">
        <f>IFERROR(VLOOKUP($A127,Nifty!$A$14:$I$4860,5,FALSE),All_curves!U126)</f>
        <v>0</v>
      </c>
      <c r="V127">
        <f>IFERROR(VLOOKUP($A127,Nifty!$A$14:$I$4860,6,FALSE),All_curves!V126)</f>
        <v>0</v>
      </c>
      <c r="W127">
        <f>IFERROR(VLOOKUP($A127,Nifty!$A$14:$I$4860,7,FALSE),All_curves!W126)</f>
        <v>0</v>
      </c>
      <c r="X127">
        <f>IFERROR(VLOOKUP($A127,Nifty!$A$14:$I$4860,8,FALSE),All_curves!X126)</f>
        <v>0</v>
      </c>
      <c r="Y127">
        <f>IFERROR(VLOOKUP($A127,Nifty!$A$14:$I$4860,9,FALSE),All_curves!Y126)</f>
        <v>0</v>
      </c>
      <c r="AA127" s="5">
        <f t="shared" si="73"/>
        <v>0</v>
      </c>
      <c r="AB127" s="5">
        <f t="shared" si="49"/>
        <v>0</v>
      </c>
      <c r="AC127" s="5">
        <f t="shared" si="50"/>
        <v>0</v>
      </c>
      <c r="AD127" s="5">
        <f t="shared" si="51"/>
        <v>0</v>
      </c>
      <c r="AE127" s="5">
        <f t="shared" si="52"/>
        <v>0</v>
      </c>
      <c r="AF127" s="5">
        <f t="shared" si="53"/>
        <v>0</v>
      </c>
      <c r="AG127" s="5">
        <f t="shared" si="54"/>
        <v>0</v>
      </c>
      <c r="AH127" s="5">
        <f t="shared" si="55"/>
        <v>0</v>
      </c>
      <c r="AI127" s="5">
        <f t="shared" si="56"/>
        <v>5.2569744580790445E-3</v>
      </c>
      <c r="AJ127" s="5">
        <f t="shared" si="57"/>
        <v>-2.0831167481026869E-3</v>
      </c>
      <c r="AK127" s="5">
        <f t="shared" si="58"/>
        <v>1.2102784184269133E-3</v>
      </c>
      <c r="AL127" s="5">
        <f t="shared" si="59"/>
        <v>-1.5182928323309586E-3</v>
      </c>
      <c r="AM127" s="5">
        <f t="shared" si="60"/>
        <v>-8.5951518430444906E-3</v>
      </c>
      <c r="AN127" s="5">
        <f t="shared" si="61"/>
        <v>8.3320350498541362E-3</v>
      </c>
      <c r="AO127" s="5">
        <f t="shared" si="62"/>
        <v>8.3320350498541362E-3</v>
      </c>
      <c r="AP127" s="5">
        <f t="shared" si="63"/>
        <v>-3.5979306823130663E-4</v>
      </c>
      <c r="AQ127" s="5">
        <f t="shared" si="64"/>
        <v>0</v>
      </c>
      <c r="AR127" s="5">
        <f t="shared" si="65"/>
        <v>0</v>
      </c>
      <c r="AS127" s="5">
        <f t="shared" si="66"/>
        <v>0</v>
      </c>
      <c r="AT127" s="5">
        <f t="shared" si="67"/>
        <v>0</v>
      </c>
      <c r="AU127" s="5">
        <f t="shared" si="68"/>
        <v>0</v>
      </c>
      <c r="AV127" s="5">
        <f t="shared" si="69"/>
        <v>0</v>
      </c>
      <c r="AW127" s="5">
        <f t="shared" si="70"/>
        <v>0</v>
      </c>
      <c r="AX127" s="5">
        <f t="shared" si="71"/>
        <v>0</v>
      </c>
      <c r="AZ127" s="7">
        <f t="shared" si="74"/>
        <v>103.67305156433652</v>
      </c>
      <c r="BA127" s="4">
        <f t="shared" si="72"/>
        <v>4.4062368685436615E-4</v>
      </c>
      <c r="BB127" s="5">
        <f>AZ127/MAX($AZ$16:AZ127)-1</f>
        <v>0</v>
      </c>
      <c r="BH127" s="3"/>
    </row>
    <row r="128" spans="1:60" x14ac:dyDescent="0.25">
      <c r="A128" s="3">
        <v>42691</v>
      </c>
      <c r="B128">
        <f>IFERROR(VLOOKUP($A128,Finnifty!$A$14:$I$486,B$15+1,FALSE),All_curves!B127)</f>
        <v>0</v>
      </c>
      <c r="C128">
        <f>IFERROR(VLOOKUP($A128,Finnifty!$A$14:$I$486,C$15+1,FALSE),All_curves!C127)</f>
        <v>0</v>
      </c>
      <c r="D128">
        <f>IFERROR(VLOOKUP($A128,Finnifty!$A$14:$I$486,D$15+1,FALSE),All_curves!D127)</f>
        <v>0</v>
      </c>
      <c r="E128">
        <f>IFERROR(VLOOKUP($A128,Finnifty!$A$14:$I$486,E$15+1,FALSE),All_curves!E127)</f>
        <v>0</v>
      </c>
      <c r="F128">
        <f>IFERROR(VLOOKUP($A128,Finnifty!$A$14:$I$486,F$15+1,FALSE),All_curves!F127)</f>
        <v>0</v>
      </c>
      <c r="G128">
        <f>IFERROR(VLOOKUP($A128,Finnifty!$A$14:$I$486,G$15+1,FALSE),All_curves!G127)</f>
        <v>0</v>
      </c>
      <c r="H128">
        <f>IFERROR(VLOOKUP($A128,Finnifty!$A$14:$I$486,H$15+1,FALSE),All_curves!H127)</f>
        <v>0</v>
      </c>
      <c r="I128">
        <f>IFERROR(VLOOKUP($A128,Finnifty!$A$14:$I$486,I$15+1,FALSE),All_curves!I127)</f>
        <v>0</v>
      </c>
      <c r="J128">
        <f>IFERROR(VLOOKUP($A128,Banknifty!$A$14:$I$4860,2,FALSE),All_curves!J127)</f>
        <v>12771259</v>
      </c>
      <c r="K128">
        <f>IFERROR(VLOOKUP($A128,Banknifty!$A$14:$I$4860,3,FALSE),All_curves!K127)</f>
        <v>12208861</v>
      </c>
      <c r="L128">
        <f>IFERROR(VLOOKUP($A128,Banknifty!$A$14:$I$4860,4,FALSE),All_curves!L127)</f>
        <v>11308913</v>
      </c>
      <c r="M128">
        <f>IFERROR(VLOOKUP($A128,Banknifty!$A$14:$I$4860,5,FALSE),All_curves!M127)</f>
        <v>10510317</v>
      </c>
      <c r="N128">
        <f>IFERROR(VLOOKUP($A128,Banknifty!$A$14:$I$4860,6,FALSE),All_curves!N127)</f>
        <v>10385733</v>
      </c>
      <c r="O128">
        <f>IFERROR(VLOOKUP($A128,Banknifty!$A$14:$I$4860,7,FALSE),All_curves!O127)</f>
        <v>10592319</v>
      </c>
      <c r="P128">
        <f>IFERROR(VLOOKUP($A128,Banknifty!$A$14:$I$4860,8,FALSE),All_curves!P127)</f>
        <v>10592319</v>
      </c>
      <c r="Q128">
        <f>IFERROR(VLOOKUP($A128,Banknifty!$A$14:$I$4860,9,FALSE),All_curves!Q127)</f>
        <v>10619472</v>
      </c>
      <c r="R128">
        <f>IFERROR(VLOOKUP($A128,Nifty!$A$14:$I$4860,2,FALSE),All_curves!R127)</f>
        <v>0</v>
      </c>
      <c r="S128">
        <f>IFERROR(VLOOKUP($A128,Nifty!$A$14:$I$4860,3,FALSE),All_curves!S127)</f>
        <v>0</v>
      </c>
      <c r="T128">
        <f>IFERROR(VLOOKUP($A128,Nifty!$A$14:$I$4860,4,FALSE),All_curves!T127)</f>
        <v>0</v>
      </c>
      <c r="U128">
        <f>IFERROR(VLOOKUP($A128,Nifty!$A$14:$I$4860,5,FALSE),All_curves!U127)</f>
        <v>0</v>
      </c>
      <c r="V128">
        <f>IFERROR(VLOOKUP($A128,Nifty!$A$14:$I$4860,6,FALSE),All_curves!V127)</f>
        <v>0</v>
      </c>
      <c r="W128">
        <f>IFERROR(VLOOKUP($A128,Nifty!$A$14:$I$4860,7,FALSE),All_curves!W127)</f>
        <v>0</v>
      </c>
      <c r="X128">
        <f>IFERROR(VLOOKUP($A128,Nifty!$A$14:$I$4860,8,FALSE),All_curves!X127)</f>
        <v>0</v>
      </c>
      <c r="Y128">
        <f>IFERROR(VLOOKUP($A128,Nifty!$A$14:$I$4860,9,FALSE),All_curves!Y127)</f>
        <v>0</v>
      </c>
      <c r="AA128" s="5">
        <f t="shared" si="73"/>
        <v>0</v>
      </c>
      <c r="AB128" s="5">
        <f t="shared" si="49"/>
        <v>0</v>
      </c>
      <c r="AC128" s="5">
        <f t="shared" si="50"/>
        <v>0</v>
      </c>
      <c r="AD128" s="5">
        <f t="shared" si="51"/>
        <v>0</v>
      </c>
      <c r="AE128" s="5">
        <f t="shared" si="52"/>
        <v>0</v>
      </c>
      <c r="AF128" s="5">
        <f t="shared" si="53"/>
        <v>0</v>
      </c>
      <c r="AG128" s="5">
        <f t="shared" si="54"/>
        <v>0</v>
      </c>
      <c r="AH128" s="5">
        <f t="shared" si="55"/>
        <v>0</v>
      </c>
      <c r="AI128" s="5">
        <f t="shared" si="56"/>
        <v>-1.4532781032251196E-2</v>
      </c>
      <c r="AJ128" s="5">
        <f t="shared" si="57"/>
        <v>-6.3329598120630548E-3</v>
      </c>
      <c r="AK128" s="5">
        <f t="shared" si="58"/>
        <v>-9.1049315918774187E-3</v>
      </c>
      <c r="AL128" s="5">
        <f t="shared" si="59"/>
        <v>-8.0066830584449855E-3</v>
      </c>
      <c r="AM128" s="5">
        <f t="shared" si="60"/>
        <v>5.2569728791422854E-3</v>
      </c>
      <c r="AN128" s="5">
        <f t="shared" si="61"/>
        <v>-2.0830136034637459E-3</v>
      </c>
      <c r="AO128" s="5">
        <f t="shared" si="62"/>
        <v>-2.0830136034637459E-3</v>
      </c>
      <c r="AP128" s="5">
        <f t="shared" si="63"/>
        <v>-1.5183880659154214E-3</v>
      </c>
      <c r="AQ128" s="5">
        <f t="shared" si="64"/>
        <v>0</v>
      </c>
      <c r="AR128" s="5">
        <f t="shared" si="65"/>
        <v>0</v>
      </c>
      <c r="AS128" s="5">
        <f t="shared" si="66"/>
        <v>0</v>
      </c>
      <c r="AT128" s="5">
        <f t="shared" si="67"/>
        <v>0</v>
      </c>
      <c r="AU128" s="5">
        <f t="shared" si="68"/>
        <v>0</v>
      </c>
      <c r="AV128" s="5">
        <f t="shared" si="69"/>
        <v>0</v>
      </c>
      <c r="AW128" s="5">
        <f t="shared" si="70"/>
        <v>0</v>
      </c>
      <c r="AX128" s="5">
        <f t="shared" si="71"/>
        <v>0</v>
      </c>
      <c r="AZ128" s="7">
        <f t="shared" si="74"/>
        <v>103.50715395634504</v>
      </c>
      <c r="BA128" s="4">
        <f t="shared" si="72"/>
        <v>-1.6001999120140538E-3</v>
      </c>
      <c r="BB128" s="5">
        <f>AZ128/MAX($AZ$16:AZ128)-1</f>
        <v>-1.6001999120140997E-3</v>
      </c>
      <c r="BH128" s="3"/>
    </row>
    <row r="129" spans="1:60" x14ac:dyDescent="0.25">
      <c r="A129" s="3">
        <v>42692</v>
      </c>
      <c r="B129">
        <f>IFERROR(VLOOKUP($A129,Finnifty!$A$14:$I$486,B$15+1,FALSE),All_curves!B128)</f>
        <v>0</v>
      </c>
      <c r="C129">
        <f>IFERROR(VLOOKUP($A129,Finnifty!$A$14:$I$486,C$15+1,FALSE),All_curves!C128)</f>
        <v>0</v>
      </c>
      <c r="D129">
        <f>IFERROR(VLOOKUP($A129,Finnifty!$A$14:$I$486,D$15+1,FALSE),All_curves!D128)</f>
        <v>0</v>
      </c>
      <c r="E129">
        <f>IFERROR(VLOOKUP($A129,Finnifty!$A$14:$I$486,E$15+1,FALSE),All_curves!E128)</f>
        <v>0</v>
      </c>
      <c r="F129">
        <f>IFERROR(VLOOKUP($A129,Finnifty!$A$14:$I$486,F$15+1,FALSE),All_curves!F128)</f>
        <v>0</v>
      </c>
      <c r="G129">
        <f>IFERROR(VLOOKUP($A129,Finnifty!$A$14:$I$486,G$15+1,FALSE),All_curves!G128)</f>
        <v>0</v>
      </c>
      <c r="H129">
        <f>IFERROR(VLOOKUP($A129,Finnifty!$A$14:$I$486,H$15+1,FALSE),All_curves!H128)</f>
        <v>0</v>
      </c>
      <c r="I129">
        <f>IFERROR(VLOOKUP($A129,Finnifty!$A$14:$I$486,I$15+1,FALSE),All_curves!I128)</f>
        <v>0</v>
      </c>
      <c r="J129">
        <f>IFERROR(VLOOKUP($A129,Banknifty!$A$14:$I$4860,2,FALSE),All_curves!J128)</f>
        <v>12772774</v>
      </c>
      <c r="K129">
        <f>IFERROR(VLOOKUP($A129,Banknifty!$A$14:$I$4860,3,FALSE),All_curves!K128)</f>
        <v>12207222</v>
      </c>
      <c r="L129">
        <f>IFERROR(VLOOKUP($A129,Banknifty!$A$14:$I$4860,4,FALSE),All_curves!L128)</f>
        <v>11307157</v>
      </c>
      <c r="M129">
        <f>IFERROR(VLOOKUP($A129,Banknifty!$A$14:$I$4860,5,FALSE),All_curves!M128)</f>
        <v>10510317</v>
      </c>
      <c r="N129">
        <f>IFERROR(VLOOKUP($A129,Banknifty!$A$14:$I$4860,6,FALSE),All_curves!N128)</f>
        <v>10318324</v>
      </c>
      <c r="O129">
        <f>IFERROR(VLOOKUP($A129,Banknifty!$A$14:$I$4860,7,FALSE),All_curves!O128)</f>
        <v>10525238</v>
      </c>
      <c r="P129">
        <f>IFERROR(VLOOKUP($A129,Banknifty!$A$14:$I$4860,8,FALSE),All_curves!P128)</f>
        <v>10525238</v>
      </c>
      <c r="Q129">
        <f>IFERROR(VLOOKUP($A129,Banknifty!$A$14:$I$4860,9,FALSE),All_curves!Q128)</f>
        <v>10534445</v>
      </c>
      <c r="R129">
        <f>IFERROR(VLOOKUP($A129,Nifty!$A$14:$I$4860,2,FALSE),All_curves!R128)</f>
        <v>0</v>
      </c>
      <c r="S129">
        <f>IFERROR(VLOOKUP($A129,Nifty!$A$14:$I$4860,3,FALSE),All_curves!S128)</f>
        <v>0</v>
      </c>
      <c r="T129">
        <f>IFERROR(VLOOKUP($A129,Nifty!$A$14:$I$4860,4,FALSE),All_curves!T128)</f>
        <v>0</v>
      </c>
      <c r="U129">
        <f>IFERROR(VLOOKUP($A129,Nifty!$A$14:$I$4860,5,FALSE),All_curves!U128)</f>
        <v>0</v>
      </c>
      <c r="V129">
        <f>IFERROR(VLOOKUP($A129,Nifty!$A$14:$I$4860,6,FALSE),All_curves!V128)</f>
        <v>0</v>
      </c>
      <c r="W129">
        <f>IFERROR(VLOOKUP($A129,Nifty!$A$14:$I$4860,7,FALSE),All_curves!W128)</f>
        <v>0</v>
      </c>
      <c r="X129">
        <f>IFERROR(VLOOKUP($A129,Nifty!$A$14:$I$4860,8,FALSE),All_curves!X128)</f>
        <v>0</v>
      </c>
      <c r="Y129">
        <f>IFERROR(VLOOKUP($A129,Nifty!$A$14:$I$4860,9,FALSE),All_curves!Y128)</f>
        <v>0</v>
      </c>
      <c r="AA129" s="5">
        <f t="shared" si="73"/>
        <v>0</v>
      </c>
      <c r="AB129" s="5">
        <f t="shared" si="49"/>
        <v>0</v>
      </c>
      <c r="AC129" s="5">
        <f t="shared" si="50"/>
        <v>0</v>
      </c>
      <c r="AD129" s="5">
        <f t="shared" si="51"/>
        <v>0</v>
      </c>
      <c r="AE129" s="5">
        <f t="shared" si="52"/>
        <v>0</v>
      </c>
      <c r="AF129" s="5">
        <f t="shared" si="53"/>
        <v>0</v>
      </c>
      <c r="AG129" s="5">
        <f t="shared" si="54"/>
        <v>0</v>
      </c>
      <c r="AH129" s="5">
        <f t="shared" si="55"/>
        <v>0</v>
      </c>
      <c r="AI129" s="5">
        <f t="shared" si="56"/>
        <v>1.1862573611565175E-4</v>
      </c>
      <c r="AJ129" s="5">
        <f t="shared" si="57"/>
        <v>-1.3424675733464397E-4</v>
      </c>
      <c r="AK129" s="5">
        <f t="shared" si="58"/>
        <v>-1.5527575461937726E-4</v>
      </c>
      <c r="AL129" s="5">
        <f t="shared" si="59"/>
        <v>0</v>
      </c>
      <c r="AM129" s="5">
        <f t="shared" si="60"/>
        <v>-6.4905385108591229E-3</v>
      </c>
      <c r="AN129" s="5">
        <f t="shared" si="61"/>
        <v>-6.3329852509163009E-3</v>
      </c>
      <c r="AO129" s="5">
        <f t="shared" si="62"/>
        <v>-6.3329852509163009E-3</v>
      </c>
      <c r="AP129" s="5">
        <f t="shared" si="63"/>
        <v>-8.0067069247887757E-3</v>
      </c>
      <c r="AQ129" s="5">
        <f t="shared" si="64"/>
        <v>0</v>
      </c>
      <c r="AR129" s="5">
        <f t="shared" si="65"/>
        <v>0</v>
      </c>
      <c r="AS129" s="5">
        <f t="shared" si="66"/>
        <v>0</v>
      </c>
      <c r="AT129" s="5">
        <f t="shared" si="67"/>
        <v>0</v>
      </c>
      <c r="AU129" s="5">
        <f t="shared" si="68"/>
        <v>0</v>
      </c>
      <c r="AV129" s="5">
        <f t="shared" si="69"/>
        <v>0</v>
      </c>
      <c r="AW129" s="5">
        <f t="shared" si="70"/>
        <v>0</v>
      </c>
      <c r="AX129" s="5">
        <f t="shared" si="71"/>
        <v>0</v>
      </c>
      <c r="AZ129" s="7">
        <f t="shared" si="74"/>
        <v>103.38926744747513</v>
      </c>
      <c r="BA129" s="4">
        <f t="shared" si="72"/>
        <v>-1.1389213630549531E-3</v>
      </c>
      <c r="BB129" s="5">
        <f>AZ129/MAX($AZ$16:AZ129)-1</f>
        <v>-2.7372987732040555E-3</v>
      </c>
      <c r="BH129" s="3"/>
    </row>
    <row r="130" spans="1:60" x14ac:dyDescent="0.25">
      <c r="A130" s="3">
        <v>42695</v>
      </c>
      <c r="B130">
        <f>IFERROR(VLOOKUP($A130,Finnifty!$A$14:$I$486,B$15+1,FALSE),All_curves!B129)</f>
        <v>0</v>
      </c>
      <c r="C130">
        <f>IFERROR(VLOOKUP($A130,Finnifty!$A$14:$I$486,C$15+1,FALSE),All_curves!C129)</f>
        <v>0</v>
      </c>
      <c r="D130">
        <f>IFERROR(VLOOKUP($A130,Finnifty!$A$14:$I$486,D$15+1,FALSE),All_curves!D129)</f>
        <v>0</v>
      </c>
      <c r="E130">
        <f>IFERROR(VLOOKUP($A130,Finnifty!$A$14:$I$486,E$15+1,FALSE),All_curves!E129)</f>
        <v>0</v>
      </c>
      <c r="F130">
        <f>IFERROR(VLOOKUP($A130,Finnifty!$A$14:$I$486,F$15+1,FALSE),All_curves!F129)</f>
        <v>0</v>
      </c>
      <c r="G130">
        <f>IFERROR(VLOOKUP($A130,Finnifty!$A$14:$I$486,G$15+1,FALSE),All_curves!G129)</f>
        <v>0</v>
      </c>
      <c r="H130">
        <f>IFERROR(VLOOKUP($A130,Finnifty!$A$14:$I$486,H$15+1,FALSE),All_curves!H129)</f>
        <v>0</v>
      </c>
      <c r="I130">
        <f>IFERROR(VLOOKUP($A130,Finnifty!$A$14:$I$486,I$15+1,FALSE),All_curves!I129)</f>
        <v>0</v>
      </c>
      <c r="J130">
        <f>IFERROR(VLOOKUP($A130,Banknifty!$A$14:$I$4860,2,FALSE),All_curves!J129)</f>
        <v>12894576</v>
      </c>
      <c r="K130">
        <f>IFERROR(VLOOKUP($A130,Banknifty!$A$14:$I$4860,3,FALSE),All_curves!K129)</f>
        <v>12242211</v>
      </c>
      <c r="L130">
        <f>IFERROR(VLOOKUP($A130,Banknifty!$A$14:$I$4860,4,FALSE),All_curves!L129)</f>
        <v>11302721</v>
      </c>
      <c r="M130">
        <f>IFERROR(VLOOKUP($A130,Banknifty!$A$14:$I$4860,5,FALSE),All_curves!M129)</f>
        <v>10488189</v>
      </c>
      <c r="N130">
        <f>IFERROR(VLOOKUP($A130,Banknifty!$A$14:$I$4860,6,FALSE),All_curves!N129)</f>
        <v>10313693</v>
      </c>
      <c r="O130">
        <f>IFERROR(VLOOKUP($A130,Banknifty!$A$14:$I$4860,7,FALSE),All_curves!O129)</f>
        <v>10523825</v>
      </c>
      <c r="P130">
        <f>IFERROR(VLOOKUP($A130,Banknifty!$A$14:$I$4860,8,FALSE),All_curves!P129)</f>
        <v>10523825</v>
      </c>
      <c r="Q130">
        <f>IFERROR(VLOOKUP($A130,Banknifty!$A$14:$I$4860,9,FALSE),All_curves!Q129)</f>
        <v>10534445</v>
      </c>
      <c r="R130">
        <f>IFERROR(VLOOKUP($A130,Nifty!$A$14:$I$4860,2,FALSE),All_curves!R129)</f>
        <v>0</v>
      </c>
      <c r="S130">
        <f>IFERROR(VLOOKUP($A130,Nifty!$A$14:$I$4860,3,FALSE),All_curves!S129)</f>
        <v>0</v>
      </c>
      <c r="T130">
        <f>IFERROR(VLOOKUP($A130,Nifty!$A$14:$I$4860,4,FALSE),All_curves!T129)</f>
        <v>0</v>
      </c>
      <c r="U130">
        <f>IFERROR(VLOOKUP($A130,Nifty!$A$14:$I$4860,5,FALSE),All_curves!U129)</f>
        <v>0</v>
      </c>
      <c r="V130">
        <f>IFERROR(VLOOKUP($A130,Nifty!$A$14:$I$4860,6,FALSE),All_curves!V129)</f>
        <v>0</v>
      </c>
      <c r="W130">
        <f>IFERROR(VLOOKUP($A130,Nifty!$A$14:$I$4860,7,FALSE),All_curves!W129)</f>
        <v>0</v>
      </c>
      <c r="X130">
        <f>IFERROR(VLOOKUP($A130,Nifty!$A$14:$I$4860,8,FALSE),All_curves!X129)</f>
        <v>0</v>
      </c>
      <c r="Y130">
        <f>IFERROR(VLOOKUP($A130,Nifty!$A$14:$I$4860,9,FALSE),All_curves!Y129)</f>
        <v>0</v>
      </c>
      <c r="AA130" s="5">
        <f t="shared" si="73"/>
        <v>0</v>
      </c>
      <c r="AB130" s="5">
        <f t="shared" si="49"/>
        <v>0</v>
      </c>
      <c r="AC130" s="5">
        <f t="shared" si="50"/>
        <v>0</v>
      </c>
      <c r="AD130" s="5">
        <f t="shared" si="51"/>
        <v>0</v>
      </c>
      <c r="AE130" s="5">
        <f t="shared" si="52"/>
        <v>0</v>
      </c>
      <c r="AF130" s="5">
        <f t="shared" si="53"/>
        <v>0</v>
      </c>
      <c r="AG130" s="5">
        <f t="shared" si="54"/>
        <v>0</v>
      </c>
      <c r="AH130" s="5">
        <f t="shared" si="55"/>
        <v>0</v>
      </c>
      <c r="AI130" s="5">
        <f t="shared" si="56"/>
        <v>9.5360647577418245E-3</v>
      </c>
      <c r="AJ130" s="5">
        <f t="shared" si="57"/>
        <v>2.8662540912256507E-3</v>
      </c>
      <c r="AK130" s="5">
        <f t="shared" si="58"/>
        <v>-3.9231789211024992E-4</v>
      </c>
      <c r="AL130" s="5">
        <f t="shared" si="59"/>
        <v>-2.105359904939097E-3</v>
      </c>
      <c r="AM130" s="5">
        <f t="shared" si="60"/>
        <v>-4.4881319873268932E-4</v>
      </c>
      <c r="AN130" s="5">
        <f t="shared" si="61"/>
        <v>-1.3424874572909307E-4</v>
      </c>
      <c r="AO130" s="5">
        <f t="shared" si="62"/>
        <v>-1.3424874572909307E-4</v>
      </c>
      <c r="AP130" s="5">
        <f t="shared" si="63"/>
        <v>0</v>
      </c>
      <c r="AQ130" s="5">
        <f t="shared" si="64"/>
        <v>0</v>
      </c>
      <c r="AR130" s="5">
        <f t="shared" si="65"/>
        <v>0</v>
      </c>
      <c r="AS130" s="5">
        <f t="shared" si="66"/>
        <v>0</v>
      </c>
      <c r="AT130" s="5">
        <f t="shared" si="67"/>
        <v>0</v>
      </c>
      <c r="AU130" s="5">
        <f t="shared" si="68"/>
        <v>0</v>
      </c>
      <c r="AV130" s="5">
        <f t="shared" si="69"/>
        <v>0</v>
      </c>
      <c r="AW130" s="5">
        <f t="shared" si="70"/>
        <v>0</v>
      </c>
      <c r="AX130" s="5">
        <f t="shared" si="71"/>
        <v>0</v>
      </c>
      <c r="AZ130" s="7">
        <f t="shared" si="74"/>
        <v>103.42884542063751</v>
      </c>
      <c r="BA130" s="4">
        <f t="shared" si="72"/>
        <v>3.8280543173863557E-4</v>
      </c>
      <c r="BB130" s="5">
        <f>AZ130/MAX($AZ$16:AZ130)-1</f>
        <v>-2.3555411943040339E-3</v>
      </c>
      <c r="BH130" s="3"/>
    </row>
    <row r="131" spans="1:60" x14ac:dyDescent="0.25">
      <c r="A131" s="3">
        <v>42696</v>
      </c>
      <c r="B131">
        <f>IFERROR(VLOOKUP($A131,Finnifty!$A$14:$I$486,B$15+1,FALSE),All_curves!B130)</f>
        <v>0</v>
      </c>
      <c r="C131">
        <f>IFERROR(VLOOKUP($A131,Finnifty!$A$14:$I$486,C$15+1,FALSE),All_curves!C130)</f>
        <v>0</v>
      </c>
      <c r="D131">
        <f>IFERROR(VLOOKUP($A131,Finnifty!$A$14:$I$486,D$15+1,FALSE),All_curves!D130)</f>
        <v>0</v>
      </c>
      <c r="E131">
        <f>IFERROR(VLOOKUP($A131,Finnifty!$A$14:$I$486,E$15+1,FALSE),All_curves!E130)</f>
        <v>0</v>
      </c>
      <c r="F131">
        <f>IFERROR(VLOOKUP($A131,Finnifty!$A$14:$I$486,F$15+1,FALSE),All_curves!F130)</f>
        <v>0</v>
      </c>
      <c r="G131">
        <f>IFERROR(VLOOKUP($A131,Finnifty!$A$14:$I$486,G$15+1,FALSE),All_curves!G130)</f>
        <v>0</v>
      </c>
      <c r="H131">
        <f>IFERROR(VLOOKUP($A131,Finnifty!$A$14:$I$486,H$15+1,FALSE),All_curves!H130)</f>
        <v>0</v>
      </c>
      <c r="I131">
        <f>IFERROR(VLOOKUP($A131,Finnifty!$A$14:$I$486,I$15+1,FALSE),All_curves!I130)</f>
        <v>0</v>
      </c>
      <c r="J131">
        <f>IFERROR(VLOOKUP($A131,Banknifty!$A$14:$I$4860,2,FALSE),All_curves!J130)</f>
        <v>12820418</v>
      </c>
      <c r="K131">
        <f>IFERROR(VLOOKUP($A131,Banknifty!$A$14:$I$4860,3,FALSE),All_curves!K130)</f>
        <v>12141729</v>
      </c>
      <c r="L131">
        <f>IFERROR(VLOOKUP($A131,Banknifty!$A$14:$I$4860,4,FALSE),All_curves!L130)</f>
        <v>11205474</v>
      </c>
      <c r="M131">
        <f>IFERROR(VLOOKUP($A131,Banknifty!$A$14:$I$4860,5,FALSE),All_curves!M130)</f>
        <v>10459208</v>
      </c>
      <c r="N131">
        <f>IFERROR(VLOOKUP($A131,Banknifty!$A$14:$I$4860,6,FALSE),All_curves!N130)</f>
        <v>10412045</v>
      </c>
      <c r="O131">
        <f>IFERROR(VLOOKUP($A131,Banknifty!$A$14:$I$4860,7,FALSE),All_curves!O130)</f>
        <v>10553989</v>
      </c>
      <c r="P131">
        <f>IFERROR(VLOOKUP($A131,Banknifty!$A$14:$I$4860,8,FALSE),All_curves!P130)</f>
        <v>10553989</v>
      </c>
      <c r="Q131">
        <f>IFERROR(VLOOKUP($A131,Banknifty!$A$14:$I$4860,9,FALSE),All_curves!Q130)</f>
        <v>10512267</v>
      </c>
      <c r="R131">
        <f>IFERROR(VLOOKUP($A131,Nifty!$A$14:$I$4860,2,FALSE),All_curves!R130)</f>
        <v>0</v>
      </c>
      <c r="S131">
        <f>IFERROR(VLOOKUP($A131,Nifty!$A$14:$I$4860,3,FALSE),All_curves!S130)</f>
        <v>0</v>
      </c>
      <c r="T131">
        <f>IFERROR(VLOOKUP($A131,Nifty!$A$14:$I$4860,4,FALSE),All_curves!T130)</f>
        <v>0</v>
      </c>
      <c r="U131">
        <f>IFERROR(VLOOKUP($A131,Nifty!$A$14:$I$4860,5,FALSE),All_curves!U130)</f>
        <v>0</v>
      </c>
      <c r="V131">
        <f>IFERROR(VLOOKUP($A131,Nifty!$A$14:$I$4860,6,FALSE),All_curves!V130)</f>
        <v>0</v>
      </c>
      <c r="W131">
        <f>IFERROR(VLOOKUP($A131,Nifty!$A$14:$I$4860,7,FALSE),All_curves!W130)</f>
        <v>0</v>
      </c>
      <c r="X131">
        <f>IFERROR(VLOOKUP($A131,Nifty!$A$14:$I$4860,8,FALSE),All_curves!X130)</f>
        <v>0</v>
      </c>
      <c r="Y131">
        <f>IFERROR(VLOOKUP($A131,Nifty!$A$14:$I$4860,9,FALSE),All_curves!Y130)</f>
        <v>0</v>
      </c>
      <c r="AA131" s="5">
        <f t="shared" si="73"/>
        <v>0</v>
      </c>
      <c r="AB131" s="5">
        <f t="shared" si="49"/>
        <v>0</v>
      </c>
      <c r="AC131" s="5">
        <f t="shared" si="50"/>
        <v>0</v>
      </c>
      <c r="AD131" s="5">
        <f t="shared" si="51"/>
        <v>0</v>
      </c>
      <c r="AE131" s="5">
        <f t="shared" si="52"/>
        <v>0</v>
      </c>
      <c r="AF131" s="5">
        <f t="shared" si="53"/>
        <v>0</v>
      </c>
      <c r="AG131" s="5">
        <f t="shared" si="54"/>
        <v>0</v>
      </c>
      <c r="AH131" s="5">
        <f t="shared" si="55"/>
        <v>0</v>
      </c>
      <c r="AI131" s="5">
        <f t="shared" si="56"/>
        <v>-5.7511003076021749E-3</v>
      </c>
      <c r="AJ131" s="5">
        <f t="shared" si="57"/>
        <v>-8.20783108541423E-3</v>
      </c>
      <c r="AK131" s="5">
        <f t="shared" si="58"/>
        <v>-8.6038574251280364E-3</v>
      </c>
      <c r="AL131" s="5">
        <f t="shared" si="59"/>
        <v>-2.7632034472300226E-3</v>
      </c>
      <c r="AM131" s="5">
        <f t="shared" si="60"/>
        <v>9.5360604586542941E-3</v>
      </c>
      <c r="AN131" s="5">
        <f t="shared" si="61"/>
        <v>2.8662582283531801E-3</v>
      </c>
      <c r="AO131" s="5">
        <f t="shared" si="62"/>
        <v>2.8662582283531801E-3</v>
      </c>
      <c r="AP131" s="5">
        <f t="shared" si="63"/>
        <v>-2.105284141689423E-3</v>
      </c>
      <c r="AQ131" s="5">
        <f t="shared" si="64"/>
        <v>0</v>
      </c>
      <c r="AR131" s="5">
        <f t="shared" si="65"/>
        <v>0</v>
      </c>
      <c r="AS131" s="5">
        <f t="shared" si="66"/>
        <v>0</v>
      </c>
      <c r="AT131" s="5">
        <f t="shared" si="67"/>
        <v>0</v>
      </c>
      <c r="AU131" s="5">
        <f t="shared" si="68"/>
        <v>0</v>
      </c>
      <c r="AV131" s="5">
        <f t="shared" si="69"/>
        <v>0</v>
      </c>
      <c r="AW131" s="5">
        <f t="shared" si="70"/>
        <v>0</v>
      </c>
      <c r="AX131" s="5">
        <f t="shared" si="71"/>
        <v>0</v>
      </c>
      <c r="AZ131" s="7">
        <f t="shared" si="74"/>
        <v>103.37642983873647</v>
      </c>
      <c r="BA131" s="4">
        <f t="shared" si="72"/>
        <v>-5.0677914548763459E-4</v>
      </c>
      <c r="BB131" s="5">
        <f>AZ131/MAX($AZ$16:AZ131)-1</f>
        <v>-2.8611266006380864E-3</v>
      </c>
      <c r="BH131" s="3"/>
    </row>
    <row r="132" spans="1:60" x14ac:dyDescent="0.25">
      <c r="A132" s="3">
        <v>42697</v>
      </c>
      <c r="B132">
        <f>IFERROR(VLOOKUP($A132,Finnifty!$A$14:$I$486,B$15+1,FALSE),All_curves!B131)</f>
        <v>0</v>
      </c>
      <c r="C132">
        <f>IFERROR(VLOOKUP($A132,Finnifty!$A$14:$I$486,C$15+1,FALSE),All_curves!C131)</f>
        <v>0</v>
      </c>
      <c r="D132">
        <f>IFERROR(VLOOKUP($A132,Finnifty!$A$14:$I$486,D$15+1,FALSE),All_curves!D131)</f>
        <v>0</v>
      </c>
      <c r="E132">
        <f>IFERROR(VLOOKUP($A132,Finnifty!$A$14:$I$486,E$15+1,FALSE),All_curves!E131)</f>
        <v>0</v>
      </c>
      <c r="F132">
        <f>IFERROR(VLOOKUP($A132,Finnifty!$A$14:$I$486,F$15+1,FALSE),All_curves!F131)</f>
        <v>0</v>
      </c>
      <c r="G132">
        <f>IFERROR(VLOOKUP($A132,Finnifty!$A$14:$I$486,G$15+1,FALSE),All_curves!G131)</f>
        <v>0</v>
      </c>
      <c r="H132">
        <f>IFERROR(VLOOKUP($A132,Finnifty!$A$14:$I$486,H$15+1,FALSE),All_curves!H131)</f>
        <v>0</v>
      </c>
      <c r="I132">
        <f>IFERROR(VLOOKUP($A132,Finnifty!$A$14:$I$486,I$15+1,FALSE),All_curves!I131)</f>
        <v>0</v>
      </c>
      <c r="J132">
        <f>IFERROR(VLOOKUP($A132,Banknifty!$A$14:$I$4860,2,FALSE),All_curves!J131)</f>
        <v>12827712</v>
      </c>
      <c r="K132">
        <f>IFERROR(VLOOKUP($A132,Banknifty!$A$14:$I$4860,3,FALSE),All_curves!K131)</f>
        <v>12152471</v>
      </c>
      <c r="L132">
        <f>IFERROR(VLOOKUP($A132,Banknifty!$A$14:$I$4860,4,FALSE),All_curves!L131)</f>
        <v>11193532</v>
      </c>
      <c r="M132">
        <f>IFERROR(VLOOKUP($A132,Banknifty!$A$14:$I$4860,5,FALSE),All_curves!M131)</f>
        <v>10459208</v>
      </c>
      <c r="N132">
        <f>IFERROR(VLOOKUP($A132,Banknifty!$A$14:$I$4860,6,FALSE),All_curves!N131)</f>
        <v>10352165</v>
      </c>
      <c r="O132">
        <f>IFERROR(VLOOKUP($A132,Banknifty!$A$14:$I$4860,7,FALSE),All_curves!O131)</f>
        <v>10467364</v>
      </c>
      <c r="P132">
        <f>IFERROR(VLOOKUP($A132,Banknifty!$A$14:$I$4860,8,FALSE),All_curves!P131)</f>
        <v>10467364</v>
      </c>
      <c r="Q132">
        <f>IFERROR(VLOOKUP($A132,Banknifty!$A$14:$I$4860,9,FALSE),All_curves!Q131)</f>
        <v>10483219</v>
      </c>
      <c r="R132">
        <f>IFERROR(VLOOKUP($A132,Nifty!$A$14:$I$4860,2,FALSE),All_curves!R131)</f>
        <v>0</v>
      </c>
      <c r="S132">
        <f>IFERROR(VLOOKUP($A132,Nifty!$A$14:$I$4860,3,FALSE),All_curves!S131)</f>
        <v>0</v>
      </c>
      <c r="T132">
        <f>IFERROR(VLOOKUP($A132,Nifty!$A$14:$I$4860,4,FALSE),All_curves!T131)</f>
        <v>0</v>
      </c>
      <c r="U132">
        <f>IFERROR(VLOOKUP($A132,Nifty!$A$14:$I$4860,5,FALSE),All_curves!U131)</f>
        <v>0</v>
      </c>
      <c r="V132">
        <f>IFERROR(VLOOKUP($A132,Nifty!$A$14:$I$4860,6,FALSE),All_curves!V131)</f>
        <v>0</v>
      </c>
      <c r="W132">
        <f>IFERROR(VLOOKUP($A132,Nifty!$A$14:$I$4860,7,FALSE),All_curves!W131)</f>
        <v>0</v>
      </c>
      <c r="X132">
        <f>IFERROR(VLOOKUP($A132,Nifty!$A$14:$I$4860,8,FALSE),All_curves!X131)</f>
        <v>0</v>
      </c>
      <c r="Y132">
        <f>IFERROR(VLOOKUP($A132,Nifty!$A$14:$I$4860,9,FALSE),All_curves!Y131)</f>
        <v>0</v>
      </c>
      <c r="AA132" s="5">
        <f t="shared" si="73"/>
        <v>0</v>
      </c>
      <c r="AB132" s="5">
        <f t="shared" si="49"/>
        <v>0</v>
      </c>
      <c r="AC132" s="5">
        <f t="shared" si="50"/>
        <v>0</v>
      </c>
      <c r="AD132" s="5">
        <f t="shared" si="51"/>
        <v>0</v>
      </c>
      <c r="AE132" s="5">
        <f t="shared" si="52"/>
        <v>0</v>
      </c>
      <c r="AF132" s="5">
        <f t="shared" si="53"/>
        <v>0</v>
      </c>
      <c r="AG132" s="5">
        <f t="shared" si="54"/>
        <v>0</v>
      </c>
      <c r="AH132" s="5">
        <f t="shared" si="55"/>
        <v>0</v>
      </c>
      <c r="AI132" s="5">
        <f t="shared" si="56"/>
        <v>5.6893620785225529E-4</v>
      </c>
      <c r="AJ132" s="5">
        <f t="shared" si="57"/>
        <v>8.8471748957674734E-4</v>
      </c>
      <c r="AK132" s="5">
        <f t="shared" si="58"/>
        <v>-1.0657291248902245E-3</v>
      </c>
      <c r="AL132" s="5">
        <f t="shared" si="59"/>
        <v>0</v>
      </c>
      <c r="AM132" s="5">
        <f t="shared" si="60"/>
        <v>-5.7510316177081799E-3</v>
      </c>
      <c r="AN132" s="5">
        <f t="shared" si="61"/>
        <v>-8.207797070851619E-3</v>
      </c>
      <c r="AO132" s="5">
        <f t="shared" si="62"/>
        <v>-8.207797070851619E-3</v>
      </c>
      <c r="AP132" s="5">
        <f t="shared" si="63"/>
        <v>-2.7632479273975719E-3</v>
      </c>
      <c r="AQ132" s="5">
        <f t="shared" si="64"/>
        <v>0</v>
      </c>
      <c r="AR132" s="5">
        <f t="shared" si="65"/>
        <v>0</v>
      </c>
      <c r="AS132" s="5">
        <f t="shared" si="66"/>
        <v>0</v>
      </c>
      <c r="AT132" s="5">
        <f t="shared" si="67"/>
        <v>0</v>
      </c>
      <c r="AU132" s="5">
        <f t="shared" si="68"/>
        <v>0</v>
      </c>
      <c r="AV132" s="5">
        <f t="shared" si="69"/>
        <v>0</v>
      </c>
      <c r="AW132" s="5">
        <f t="shared" si="70"/>
        <v>0</v>
      </c>
      <c r="AX132" s="5">
        <f t="shared" si="71"/>
        <v>0</v>
      </c>
      <c r="AZ132" s="7">
        <f t="shared" si="74"/>
        <v>103.27071904370658</v>
      </c>
      <c r="BA132" s="4">
        <f t="shared" si="72"/>
        <v>-1.0225812130945922E-3</v>
      </c>
      <c r="BB132" s="5">
        <f>AZ132/MAX($AZ$16:AZ132)-1</f>
        <v>-3.8807820794226622E-3</v>
      </c>
      <c r="BH132" s="3"/>
    </row>
    <row r="133" spans="1:60" x14ac:dyDescent="0.25">
      <c r="A133" s="3">
        <v>42698</v>
      </c>
      <c r="B133">
        <f>IFERROR(VLOOKUP($A133,Finnifty!$A$14:$I$486,B$15+1,FALSE),All_curves!B132)</f>
        <v>0</v>
      </c>
      <c r="C133">
        <f>IFERROR(VLOOKUP($A133,Finnifty!$A$14:$I$486,C$15+1,FALSE),All_curves!C132)</f>
        <v>0</v>
      </c>
      <c r="D133">
        <f>IFERROR(VLOOKUP($A133,Finnifty!$A$14:$I$486,D$15+1,FALSE),All_curves!D132)</f>
        <v>0</v>
      </c>
      <c r="E133">
        <f>IFERROR(VLOOKUP($A133,Finnifty!$A$14:$I$486,E$15+1,FALSE),All_curves!E132)</f>
        <v>0</v>
      </c>
      <c r="F133">
        <f>IFERROR(VLOOKUP($A133,Finnifty!$A$14:$I$486,F$15+1,FALSE),All_curves!F132)</f>
        <v>0</v>
      </c>
      <c r="G133">
        <f>IFERROR(VLOOKUP($A133,Finnifty!$A$14:$I$486,G$15+1,FALSE),All_curves!G132)</f>
        <v>0</v>
      </c>
      <c r="H133">
        <f>IFERROR(VLOOKUP($A133,Finnifty!$A$14:$I$486,H$15+1,FALSE),All_curves!H132)</f>
        <v>0</v>
      </c>
      <c r="I133">
        <f>IFERROR(VLOOKUP($A133,Finnifty!$A$14:$I$486,I$15+1,FALSE),All_curves!I132)</f>
        <v>0</v>
      </c>
      <c r="J133">
        <f>IFERROR(VLOOKUP($A133,Banknifty!$A$14:$I$4860,2,FALSE),All_curves!J132)</f>
        <v>12750858</v>
      </c>
      <c r="K133">
        <f>IFERROR(VLOOKUP($A133,Banknifty!$A$14:$I$4860,3,FALSE),All_curves!K132)</f>
        <v>12105984</v>
      </c>
      <c r="L133">
        <f>IFERROR(VLOOKUP($A133,Banknifty!$A$14:$I$4860,4,FALSE),All_curves!L132)</f>
        <v>11190425</v>
      </c>
      <c r="M133">
        <f>IFERROR(VLOOKUP($A133,Banknifty!$A$14:$I$4860,5,FALSE),All_curves!M132)</f>
        <v>10437743</v>
      </c>
      <c r="N133">
        <f>IFERROR(VLOOKUP($A133,Banknifty!$A$14:$I$4860,6,FALSE),All_curves!N132)</f>
        <v>10358054</v>
      </c>
      <c r="O133">
        <f>IFERROR(VLOOKUP($A133,Banknifty!$A$14:$I$4860,7,FALSE),All_curves!O132)</f>
        <v>10476624</v>
      </c>
      <c r="P133">
        <f>IFERROR(VLOOKUP($A133,Banknifty!$A$14:$I$4860,8,FALSE),All_curves!P132)</f>
        <v>10476624</v>
      </c>
      <c r="Q133">
        <f>IFERROR(VLOOKUP($A133,Banknifty!$A$14:$I$4860,9,FALSE),All_curves!Q132)</f>
        <v>10483219</v>
      </c>
      <c r="R133">
        <f>IFERROR(VLOOKUP($A133,Nifty!$A$14:$I$4860,2,FALSE),All_curves!R132)</f>
        <v>0</v>
      </c>
      <c r="S133">
        <f>IFERROR(VLOOKUP($A133,Nifty!$A$14:$I$4860,3,FALSE),All_curves!S132)</f>
        <v>0</v>
      </c>
      <c r="T133">
        <f>IFERROR(VLOOKUP($A133,Nifty!$A$14:$I$4860,4,FALSE),All_curves!T132)</f>
        <v>0</v>
      </c>
      <c r="U133">
        <f>IFERROR(VLOOKUP($A133,Nifty!$A$14:$I$4860,5,FALSE),All_curves!U132)</f>
        <v>0</v>
      </c>
      <c r="V133">
        <f>IFERROR(VLOOKUP($A133,Nifty!$A$14:$I$4860,6,FALSE),All_curves!V132)</f>
        <v>0</v>
      </c>
      <c r="W133">
        <f>IFERROR(VLOOKUP($A133,Nifty!$A$14:$I$4860,7,FALSE),All_curves!W132)</f>
        <v>0</v>
      </c>
      <c r="X133">
        <f>IFERROR(VLOOKUP($A133,Nifty!$A$14:$I$4860,8,FALSE),All_curves!X132)</f>
        <v>0</v>
      </c>
      <c r="Y133">
        <f>IFERROR(VLOOKUP($A133,Nifty!$A$14:$I$4860,9,FALSE),All_curves!Y132)</f>
        <v>0</v>
      </c>
      <c r="AA133" s="5">
        <f t="shared" si="73"/>
        <v>0</v>
      </c>
      <c r="AB133" s="5">
        <f t="shared" si="49"/>
        <v>0</v>
      </c>
      <c r="AC133" s="5">
        <f t="shared" si="50"/>
        <v>0</v>
      </c>
      <c r="AD133" s="5">
        <f t="shared" si="51"/>
        <v>0</v>
      </c>
      <c r="AE133" s="5">
        <f t="shared" si="52"/>
        <v>0</v>
      </c>
      <c r="AF133" s="5">
        <f t="shared" si="53"/>
        <v>0</v>
      </c>
      <c r="AG133" s="5">
        <f t="shared" si="54"/>
        <v>0</v>
      </c>
      <c r="AH133" s="5">
        <f t="shared" si="55"/>
        <v>0</v>
      </c>
      <c r="AI133" s="5">
        <f t="shared" si="56"/>
        <v>-5.9912476987322716E-3</v>
      </c>
      <c r="AJ133" s="5">
        <f t="shared" si="57"/>
        <v>-3.8253125640044239E-3</v>
      </c>
      <c r="AK133" s="5">
        <f t="shared" si="58"/>
        <v>-2.7757101154490815E-4</v>
      </c>
      <c r="AL133" s="5">
        <f t="shared" si="59"/>
        <v>-2.0522586413809218E-3</v>
      </c>
      <c r="AM133" s="5">
        <f t="shared" si="60"/>
        <v>5.6886651246390585E-4</v>
      </c>
      <c r="AN133" s="5">
        <f t="shared" si="61"/>
        <v>8.846544363987352E-4</v>
      </c>
      <c r="AO133" s="5">
        <f t="shared" si="62"/>
        <v>8.846544363987352E-4</v>
      </c>
      <c r="AP133" s="5">
        <f t="shared" si="63"/>
        <v>0</v>
      </c>
      <c r="AQ133" s="5">
        <f t="shared" si="64"/>
        <v>0</v>
      </c>
      <c r="AR133" s="5">
        <f t="shared" si="65"/>
        <v>0</v>
      </c>
      <c r="AS133" s="5">
        <f t="shared" si="66"/>
        <v>0</v>
      </c>
      <c r="AT133" s="5">
        <f t="shared" si="67"/>
        <v>0</v>
      </c>
      <c r="AU133" s="5">
        <f t="shared" si="68"/>
        <v>0</v>
      </c>
      <c r="AV133" s="5">
        <f t="shared" si="69"/>
        <v>0</v>
      </c>
      <c r="AW133" s="5">
        <f t="shared" si="70"/>
        <v>0</v>
      </c>
      <c r="AX133" s="5">
        <f t="shared" si="71"/>
        <v>0</v>
      </c>
      <c r="AZ133" s="7">
        <f t="shared" si="74"/>
        <v>103.22851482007785</v>
      </c>
      <c r="BA133" s="4">
        <f t="shared" si="72"/>
        <v>-4.0867560543338133E-4</v>
      </c>
      <c r="BB133" s="5">
        <f>AZ133/MAX($AZ$16:AZ133)-1</f>
        <v>-4.2878717038902225E-3</v>
      </c>
      <c r="BH133" s="3"/>
    </row>
    <row r="134" spans="1:60" x14ac:dyDescent="0.25">
      <c r="A134" s="3">
        <v>42699</v>
      </c>
      <c r="B134">
        <f>IFERROR(VLOOKUP($A134,Finnifty!$A$14:$I$486,B$15+1,FALSE),All_curves!B133)</f>
        <v>0</v>
      </c>
      <c r="C134">
        <f>IFERROR(VLOOKUP($A134,Finnifty!$A$14:$I$486,C$15+1,FALSE),All_curves!C133)</f>
        <v>0</v>
      </c>
      <c r="D134">
        <f>IFERROR(VLOOKUP($A134,Finnifty!$A$14:$I$486,D$15+1,FALSE),All_curves!D133)</f>
        <v>0</v>
      </c>
      <c r="E134">
        <f>IFERROR(VLOOKUP($A134,Finnifty!$A$14:$I$486,E$15+1,FALSE),All_curves!E133)</f>
        <v>0</v>
      </c>
      <c r="F134">
        <f>IFERROR(VLOOKUP($A134,Finnifty!$A$14:$I$486,F$15+1,FALSE),All_curves!F133)</f>
        <v>0</v>
      </c>
      <c r="G134">
        <f>IFERROR(VLOOKUP($A134,Finnifty!$A$14:$I$486,G$15+1,FALSE),All_curves!G133)</f>
        <v>0</v>
      </c>
      <c r="H134">
        <f>IFERROR(VLOOKUP($A134,Finnifty!$A$14:$I$486,H$15+1,FALSE),All_curves!H133)</f>
        <v>0</v>
      </c>
      <c r="I134">
        <f>IFERROR(VLOOKUP($A134,Finnifty!$A$14:$I$486,I$15+1,FALSE),All_curves!I133)</f>
        <v>0</v>
      </c>
      <c r="J134">
        <f>IFERROR(VLOOKUP($A134,Banknifty!$A$14:$I$4860,2,FALSE),All_curves!J133)</f>
        <v>12723779</v>
      </c>
      <c r="K134">
        <f>IFERROR(VLOOKUP($A134,Banknifty!$A$14:$I$4860,3,FALSE),All_curves!K133)</f>
        <v>12104080</v>
      </c>
      <c r="L134">
        <f>IFERROR(VLOOKUP($A134,Banknifty!$A$14:$I$4860,4,FALSE),All_curves!L133)</f>
        <v>11183132</v>
      </c>
      <c r="M134">
        <f>IFERROR(VLOOKUP($A134,Banknifty!$A$14:$I$4860,5,FALSE),All_curves!M133)</f>
        <v>10430941</v>
      </c>
      <c r="N134">
        <f>IFERROR(VLOOKUP($A134,Banknifty!$A$14:$I$4860,6,FALSE),All_curves!N133)</f>
        <v>10369786</v>
      </c>
      <c r="O134">
        <f>IFERROR(VLOOKUP($A134,Banknifty!$A$14:$I$4860,7,FALSE),All_curves!O133)</f>
        <v>10467824</v>
      </c>
      <c r="P134">
        <f>IFERROR(VLOOKUP($A134,Banknifty!$A$14:$I$4860,8,FALSE),All_curves!P133)</f>
        <v>10467824</v>
      </c>
      <c r="Q134">
        <f>IFERROR(VLOOKUP($A134,Banknifty!$A$14:$I$4860,9,FALSE),All_curves!Q133)</f>
        <v>10483219</v>
      </c>
      <c r="R134">
        <f>IFERROR(VLOOKUP($A134,Nifty!$A$14:$I$4860,2,FALSE),All_curves!R133)</f>
        <v>0</v>
      </c>
      <c r="S134">
        <f>IFERROR(VLOOKUP($A134,Nifty!$A$14:$I$4860,3,FALSE),All_curves!S133)</f>
        <v>0</v>
      </c>
      <c r="T134">
        <f>IFERROR(VLOOKUP($A134,Nifty!$A$14:$I$4860,4,FALSE),All_curves!T133)</f>
        <v>0</v>
      </c>
      <c r="U134">
        <f>IFERROR(VLOOKUP($A134,Nifty!$A$14:$I$4860,5,FALSE),All_curves!U133)</f>
        <v>0</v>
      </c>
      <c r="V134">
        <f>IFERROR(VLOOKUP($A134,Nifty!$A$14:$I$4860,6,FALSE),All_curves!V133)</f>
        <v>0</v>
      </c>
      <c r="W134">
        <f>IFERROR(VLOOKUP($A134,Nifty!$A$14:$I$4860,7,FALSE),All_curves!W133)</f>
        <v>0</v>
      </c>
      <c r="X134">
        <f>IFERROR(VLOOKUP($A134,Nifty!$A$14:$I$4860,8,FALSE),All_curves!X133)</f>
        <v>0</v>
      </c>
      <c r="Y134">
        <f>IFERROR(VLOOKUP($A134,Nifty!$A$14:$I$4860,9,FALSE),All_curves!Y133)</f>
        <v>0</v>
      </c>
      <c r="AA134" s="5">
        <f t="shared" si="73"/>
        <v>0</v>
      </c>
      <c r="AB134" s="5">
        <f t="shared" si="49"/>
        <v>0</v>
      </c>
      <c r="AC134" s="5">
        <f t="shared" si="50"/>
        <v>0</v>
      </c>
      <c r="AD134" s="5">
        <f t="shared" si="51"/>
        <v>0</v>
      </c>
      <c r="AE134" s="5">
        <f t="shared" si="52"/>
        <v>0</v>
      </c>
      <c r="AF134" s="5">
        <f t="shared" si="53"/>
        <v>0</v>
      </c>
      <c r="AG134" s="5">
        <f t="shared" si="54"/>
        <v>0</v>
      </c>
      <c r="AH134" s="5">
        <f t="shared" si="55"/>
        <v>0</v>
      </c>
      <c r="AI134" s="5">
        <f t="shared" si="56"/>
        <v>-2.1237002247220804E-3</v>
      </c>
      <c r="AJ134" s="5">
        <f t="shared" si="57"/>
        <v>-1.572775909830515E-4</v>
      </c>
      <c r="AK134" s="5">
        <f t="shared" si="58"/>
        <v>-6.517178748796093E-4</v>
      </c>
      <c r="AL134" s="5">
        <f t="shared" si="59"/>
        <v>-6.5167345086003525E-4</v>
      </c>
      <c r="AM134" s="5">
        <f t="shared" si="60"/>
        <v>1.132645186055159E-3</v>
      </c>
      <c r="AN134" s="5">
        <f t="shared" si="61"/>
        <v>-8.3996524071117129E-4</v>
      </c>
      <c r="AO134" s="5">
        <f t="shared" si="62"/>
        <v>-8.3996524071117129E-4</v>
      </c>
      <c r="AP134" s="5">
        <f t="shared" si="63"/>
        <v>0</v>
      </c>
      <c r="AQ134" s="5">
        <f t="shared" si="64"/>
        <v>0</v>
      </c>
      <c r="AR134" s="5">
        <f t="shared" si="65"/>
        <v>0</v>
      </c>
      <c r="AS134" s="5">
        <f t="shared" si="66"/>
        <v>0</v>
      </c>
      <c r="AT134" s="5">
        <f t="shared" si="67"/>
        <v>0</v>
      </c>
      <c r="AU134" s="5">
        <f t="shared" si="68"/>
        <v>0</v>
      </c>
      <c r="AV134" s="5">
        <f t="shared" si="69"/>
        <v>0</v>
      </c>
      <c r="AW134" s="5">
        <f t="shared" si="70"/>
        <v>0</v>
      </c>
      <c r="AX134" s="5">
        <f t="shared" si="71"/>
        <v>0</v>
      </c>
      <c r="AZ134" s="7">
        <f t="shared" si="74"/>
        <v>103.21074379710859</v>
      </c>
      <c r="BA134" s="4">
        <f t="shared" si="72"/>
        <v>-1.7215226820049834E-4</v>
      </c>
      <c r="BB134" s="5">
        <f>AZ134/MAX($AZ$16:AZ134)-1</f>
        <v>-4.4592858052512341E-3</v>
      </c>
      <c r="BH134" s="3"/>
    </row>
    <row r="135" spans="1:60" x14ac:dyDescent="0.25">
      <c r="A135" s="3">
        <v>42702</v>
      </c>
      <c r="B135">
        <f>IFERROR(VLOOKUP($A135,Finnifty!$A$14:$I$486,B$15+1,FALSE),All_curves!B134)</f>
        <v>0</v>
      </c>
      <c r="C135">
        <f>IFERROR(VLOOKUP($A135,Finnifty!$A$14:$I$486,C$15+1,FALSE),All_curves!C134)</f>
        <v>0</v>
      </c>
      <c r="D135">
        <f>IFERROR(VLOOKUP($A135,Finnifty!$A$14:$I$486,D$15+1,FALSE),All_curves!D134)</f>
        <v>0</v>
      </c>
      <c r="E135">
        <f>IFERROR(VLOOKUP($A135,Finnifty!$A$14:$I$486,E$15+1,FALSE),All_curves!E134)</f>
        <v>0</v>
      </c>
      <c r="F135">
        <f>IFERROR(VLOOKUP($A135,Finnifty!$A$14:$I$486,F$15+1,FALSE),All_curves!F134)</f>
        <v>0</v>
      </c>
      <c r="G135">
        <f>IFERROR(VLOOKUP($A135,Finnifty!$A$14:$I$486,G$15+1,FALSE),All_curves!G134)</f>
        <v>0</v>
      </c>
      <c r="H135">
        <f>IFERROR(VLOOKUP($A135,Finnifty!$A$14:$I$486,H$15+1,FALSE),All_curves!H134)</f>
        <v>0</v>
      </c>
      <c r="I135">
        <f>IFERROR(VLOOKUP($A135,Finnifty!$A$14:$I$486,I$15+1,FALSE),All_curves!I134)</f>
        <v>0</v>
      </c>
      <c r="J135">
        <f>IFERROR(VLOOKUP($A135,Banknifty!$A$14:$I$4860,2,FALSE),All_curves!J134)</f>
        <v>12719496</v>
      </c>
      <c r="K135">
        <f>IFERROR(VLOOKUP($A135,Banknifty!$A$14:$I$4860,3,FALSE),All_curves!K134)</f>
        <v>12035608</v>
      </c>
      <c r="L135">
        <f>IFERROR(VLOOKUP($A135,Banknifty!$A$14:$I$4860,4,FALSE),All_curves!L134)</f>
        <v>11138509</v>
      </c>
      <c r="M135">
        <f>IFERROR(VLOOKUP($A135,Banknifty!$A$14:$I$4860,5,FALSE),All_curves!M134)</f>
        <v>10391818</v>
      </c>
      <c r="N135">
        <f>IFERROR(VLOOKUP($A135,Banknifty!$A$14:$I$4860,6,FALSE),All_curves!N134)</f>
        <v>10351239</v>
      </c>
      <c r="O135">
        <f>IFERROR(VLOOKUP($A135,Banknifty!$A$14:$I$4860,7,FALSE),All_curves!O134)</f>
        <v>10472684</v>
      </c>
      <c r="P135">
        <f>IFERROR(VLOOKUP($A135,Banknifty!$A$14:$I$4860,8,FALSE),All_curves!P134)</f>
        <v>10472684</v>
      </c>
      <c r="Q135">
        <f>IFERROR(VLOOKUP($A135,Banknifty!$A$14:$I$4860,9,FALSE),All_curves!Q134)</f>
        <v>10476387</v>
      </c>
      <c r="R135">
        <f>IFERROR(VLOOKUP($A135,Nifty!$A$14:$I$4860,2,FALSE),All_curves!R134)</f>
        <v>0</v>
      </c>
      <c r="S135">
        <f>IFERROR(VLOOKUP($A135,Nifty!$A$14:$I$4860,3,FALSE),All_curves!S134)</f>
        <v>0</v>
      </c>
      <c r="T135">
        <f>IFERROR(VLOOKUP($A135,Nifty!$A$14:$I$4860,4,FALSE),All_curves!T134)</f>
        <v>0</v>
      </c>
      <c r="U135">
        <f>IFERROR(VLOOKUP($A135,Nifty!$A$14:$I$4860,5,FALSE),All_curves!U134)</f>
        <v>0</v>
      </c>
      <c r="V135">
        <f>IFERROR(VLOOKUP($A135,Nifty!$A$14:$I$4860,6,FALSE),All_curves!V134)</f>
        <v>0</v>
      </c>
      <c r="W135">
        <f>IFERROR(VLOOKUP($A135,Nifty!$A$14:$I$4860,7,FALSE),All_curves!W134)</f>
        <v>0</v>
      </c>
      <c r="X135">
        <f>IFERROR(VLOOKUP($A135,Nifty!$A$14:$I$4860,8,FALSE),All_curves!X134)</f>
        <v>0</v>
      </c>
      <c r="Y135">
        <f>IFERROR(VLOOKUP($A135,Nifty!$A$14:$I$4860,9,FALSE),All_curves!Y134)</f>
        <v>0</v>
      </c>
      <c r="AA135" s="5">
        <f t="shared" si="73"/>
        <v>0</v>
      </c>
      <c r="AB135" s="5">
        <f t="shared" si="49"/>
        <v>0</v>
      </c>
      <c r="AC135" s="5">
        <f t="shared" si="50"/>
        <v>0</v>
      </c>
      <c r="AD135" s="5">
        <f t="shared" si="51"/>
        <v>0</v>
      </c>
      <c r="AE135" s="5">
        <f t="shared" si="52"/>
        <v>0</v>
      </c>
      <c r="AF135" s="5">
        <f t="shared" si="53"/>
        <v>0</v>
      </c>
      <c r="AG135" s="5">
        <f t="shared" si="54"/>
        <v>0</v>
      </c>
      <c r="AH135" s="5">
        <f t="shared" si="55"/>
        <v>0</v>
      </c>
      <c r="AI135" s="5">
        <f t="shared" si="56"/>
        <v>-3.3661383147254309E-4</v>
      </c>
      <c r="AJ135" s="5">
        <f t="shared" si="57"/>
        <v>-5.6569355126535603E-3</v>
      </c>
      <c r="AK135" s="5">
        <f t="shared" si="58"/>
        <v>-3.9902059637675347E-3</v>
      </c>
      <c r="AL135" s="5">
        <f t="shared" si="59"/>
        <v>-3.750668324171369E-3</v>
      </c>
      <c r="AM135" s="5">
        <f t="shared" si="60"/>
        <v>-1.7885614997261712E-3</v>
      </c>
      <c r="AN135" s="5">
        <f t="shared" si="61"/>
        <v>4.6427987325725617E-4</v>
      </c>
      <c r="AO135" s="5">
        <f t="shared" si="62"/>
        <v>4.6427987325725617E-4</v>
      </c>
      <c r="AP135" s="5">
        <f t="shared" si="63"/>
        <v>-6.5170822053794986E-4</v>
      </c>
      <c r="AQ135" s="5">
        <f t="shared" si="64"/>
        <v>0</v>
      </c>
      <c r="AR135" s="5">
        <f t="shared" si="65"/>
        <v>0</v>
      </c>
      <c r="AS135" s="5">
        <f t="shared" si="66"/>
        <v>0</v>
      </c>
      <c r="AT135" s="5">
        <f t="shared" si="67"/>
        <v>0</v>
      </c>
      <c r="AU135" s="5">
        <f t="shared" si="68"/>
        <v>0</v>
      </c>
      <c r="AV135" s="5">
        <f t="shared" si="69"/>
        <v>0</v>
      </c>
      <c r="AW135" s="5">
        <f t="shared" si="70"/>
        <v>0</v>
      </c>
      <c r="AX135" s="5">
        <f t="shared" si="71"/>
        <v>0</v>
      </c>
      <c r="AZ135" s="7">
        <f t="shared" si="74"/>
        <v>103.14517859754667</v>
      </c>
      <c r="BA135" s="4">
        <f t="shared" si="72"/>
        <v>-6.3525556690894236E-4</v>
      </c>
      <c r="BB135" s="5">
        <f>AZ135/MAX($AZ$16:AZ135)-1</f>
        <v>-5.091708586027921E-3</v>
      </c>
      <c r="BH135" s="3"/>
    </row>
    <row r="136" spans="1:60" x14ac:dyDescent="0.25">
      <c r="A136" s="3">
        <v>42703</v>
      </c>
      <c r="B136">
        <f>IFERROR(VLOOKUP($A136,Finnifty!$A$14:$I$486,B$15+1,FALSE),All_curves!B135)</f>
        <v>0</v>
      </c>
      <c r="C136">
        <f>IFERROR(VLOOKUP($A136,Finnifty!$A$14:$I$486,C$15+1,FALSE),All_curves!C135)</f>
        <v>0</v>
      </c>
      <c r="D136">
        <f>IFERROR(VLOOKUP($A136,Finnifty!$A$14:$I$486,D$15+1,FALSE),All_curves!D135)</f>
        <v>0</v>
      </c>
      <c r="E136">
        <f>IFERROR(VLOOKUP($A136,Finnifty!$A$14:$I$486,E$15+1,FALSE),All_curves!E135)</f>
        <v>0</v>
      </c>
      <c r="F136">
        <f>IFERROR(VLOOKUP($A136,Finnifty!$A$14:$I$486,F$15+1,FALSE),All_curves!F135)</f>
        <v>0</v>
      </c>
      <c r="G136">
        <f>IFERROR(VLOOKUP($A136,Finnifty!$A$14:$I$486,G$15+1,FALSE),All_curves!G135)</f>
        <v>0</v>
      </c>
      <c r="H136">
        <f>IFERROR(VLOOKUP($A136,Finnifty!$A$14:$I$486,H$15+1,FALSE),All_curves!H135)</f>
        <v>0</v>
      </c>
      <c r="I136">
        <f>IFERROR(VLOOKUP($A136,Finnifty!$A$14:$I$486,I$15+1,FALSE),All_curves!I135)</f>
        <v>0</v>
      </c>
      <c r="J136">
        <f>IFERROR(VLOOKUP($A136,Banknifty!$A$14:$I$4860,2,FALSE),All_curves!J135)</f>
        <v>12679069</v>
      </c>
      <c r="K136">
        <f>IFERROR(VLOOKUP($A136,Banknifty!$A$14:$I$4860,3,FALSE),All_curves!K135)</f>
        <v>12020402</v>
      </c>
      <c r="L136">
        <f>IFERROR(VLOOKUP($A136,Banknifty!$A$14:$I$4860,4,FALSE),All_curves!L135)</f>
        <v>11131070</v>
      </c>
      <c r="M136">
        <f>IFERROR(VLOOKUP($A136,Banknifty!$A$14:$I$4860,5,FALSE),All_curves!M135)</f>
        <v>10395798</v>
      </c>
      <c r="N136">
        <f>IFERROR(VLOOKUP($A136,Banknifty!$A$14:$I$4860,6,FALSE),All_curves!N135)</f>
        <v>10347755</v>
      </c>
      <c r="O136">
        <f>IFERROR(VLOOKUP($A136,Banknifty!$A$14:$I$4860,7,FALSE),All_curves!O135)</f>
        <v>10413442</v>
      </c>
      <c r="P136">
        <f>IFERROR(VLOOKUP($A136,Banknifty!$A$14:$I$4860,8,FALSE),All_curves!P135)</f>
        <v>10413442</v>
      </c>
      <c r="Q136">
        <f>IFERROR(VLOOKUP($A136,Banknifty!$A$14:$I$4860,9,FALSE),All_curves!Q135)</f>
        <v>10437093</v>
      </c>
      <c r="R136">
        <f>IFERROR(VLOOKUP($A136,Nifty!$A$14:$I$4860,2,FALSE),All_curves!R135)</f>
        <v>0</v>
      </c>
      <c r="S136">
        <f>IFERROR(VLOOKUP($A136,Nifty!$A$14:$I$4860,3,FALSE),All_curves!S135)</f>
        <v>0</v>
      </c>
      <c r="T136">
        <f>IFERROR(VLOOKUP($A136,Nifty!$A$14:$I$4860,4,FALSE),All_curves!T135)</f>
        <v>0</v>
      </c>
      <c r="U136">
        <f>IFERROR(VLOOKUP($A136,Nifty!$A$14:$I$4860,5,FALSE),All_curves!U135)</f>
        <v>0</v>
      </c>
      <c r="V136">
        <f>IFERROR(VLOOKUP($A136,Nifty!$A$14:$I$4860,6,FALSE),All_curves!V135)</f>
        <v>0</v>
      </c>
      <c r="W136">
        <f>IFERROR(VLOOKUP($A136,Nifty!$A$14:$I$4860,7,FALSE),All_curves!W135)</f>
        <v>0</v>
      </c>
      <c r="X136">
        <f>IFERROR(VLOOKUP($A136,Nifty!$A$14:$I$4860,8,FALSE),All_curves!X135)</f>
        <v>0</v>
      </c>
      <c r="Y136">
        <f>IFERROR(VLOOKUP($A136,Nifty!$A$14:$I$4860,9,FALSE),All_curves!Y135)</f>
        <v>0</v>
      </c>
      <c r="AA136" s="5">
        <f t="shared" si="73"/>
        <v>0</v>
      </c>
      <c r="AB136" s="5">
        <f t="shared" si="49"/>
        <v>0</v>
      </c>
      <c r="AC136" s="5">
        <f t="shared" si="50"/>
        <v>0</v>
      </c>
      <c r="AD136" s="5">
        <f t="shared" si="51"/>
        <v>0</v>
      </c>
      <c r="AE136" s="5">
        <f t="shared" si="52"/>
        <v>0</v>
      </c>
      <c r="AF136" s="5">
        <f t="shared" si="53"/>
        <v>0</v>
      </c>
      <c r="AG136" s="5">
        <f t="shared" si="54"/>
        <v>0</v>
      </c>
      <c r="AH136" s="5">
        <f t="shared" si="55"/>
        <v>0</v>
      </c>
      <c r="AI136" s="5">
        <f t="shared" si="56"/>
        <v>-3.17834920503135E-3</v>
      </c>
      <c r="AJ136" s="5">
        <f t="shared" si="57"/>
        <v>-1.2634176852552859E-3</v>
      </c>
      <c r="AK136" s="5">
        <f t="shared" si="58"/>
        <v>-6.6786317630129766E-4</v>
      </c>
      <c r="AL136" s="5">
        <f t="shared" si="59"/>
        <v>3.8299362055793651E-4</v>
      </c>
      <c r="AM136" s="5">
        <f t="shared" si="60"/>
        <v>-3.3657806567888304E-4</v>
      </c>
      <c r="AN136" s="5">
        <f t="shared" si="61"/>
        <v>-5.6568115680756259E-3</v>
      </c>
      <c r="AO136" s="5">
        <f t="shared" si="62"/>
        <v>-5.6568115680756259E-3</v>
      </c>
      <c r="AP136" s="5">
        <f t="shared" si="63"/>
        <v>-3.7507205489831774E-3</v>
      </c>
      <c r="AQ136" s="5">
        <f t="shared" si="64"/>
        <v>0</v>
      </c>
      <c r="AR136" s="5">
        <f t="shared" si="65"/>
        <v>0</v>
      </c>
      <c r="AS136" s="5">
        <f t="shared" si="66"/>
        <v>0</v>
      </c>
      <c r="AT136" s="5">
        <f t="shared" si="67"/>
        <v>0</v>
      </c>
      <c r="AU136" s="5">
        <f t="shared" si="68"/>
        <v>0</v>
      </c>
      <c r="AV136" s="5">
        <f t="shared" si="69"/>
        <v>0</v>
      </c>
      <c r="AW136" s="5">
        <f t="shared" si="70"/>
        <v>0</v>
      </c>
      <c r="AX136" s="5">
        <f t="shared" si="71"/>
        <v>0</v>
      </c>
      <c r="AZ136" s="7">
        <f t="shared" si="74"/>
        <v>103.05867607317393</v>
      </c>
      <c r="BA136" s="4">
        <f t="shared" si="72"/>
        <v>-8.3864825820180466E-4</v>
      </c>
      <c r="BB136" s="5">
        <f>AZ136/MAX($AZ$16:AZ136)-1</f>
        <v>-5.9260866916927002E-3</v>
      </c>
      <c r="BH136" s="3"/>
    </row>
    <row r="137" spans="1:60" x14ac:dyDescent="0.25">
      <c r="A137" s="3">
        <v>42704</v>
      </c>
      <c r="B137">
        <f>IFERROR(VLOOKUP($A137,Finnifty!$A$14:$I$486,B$15+1,FALSE),All_curves!B136)</f>
        <v>0</v>
      </c>
      <c r="C137">
        <f>IFERROR(VLOOKUP($A137,Finnifty!$A$14:$I$486,C$15+1,FALSE),All_curves!C136)</f>
        <v>0</v>
      </c>
      <c r="D137">
        <f>IFERROR(VLOOKUP($A137,Finnifty!$A$14:$I$486,D$15+1,FALSE),All_curves!D136)</f>
        <v>0</v>
      </c>
      <c r="E137">
        <f>IFERROR(VLOOKUP($A137,Finnifty!$A$14:$I$486,E$15+1,FALSE),All_curves!E136)</f>
        <v>0</v>
      </c>
      <c r="F137">
        <f>IFERROR(VLOOKUP($A137,Finnifty!$A$14:$I$486,F$15+1,FALSE),All_curves!F136)</f>
        <v>0</v>
      </c>
      <c r="G137">
        <f>IFERROR(VLOOKUP($A137,Finnifty!$A$14:$I$486,G$15+1,FALSE),All_curves!G136)</f>
        <v>0</v>
      </c>
      <c r="H137">
        <f>IFERROR(VLOOKUP($A137,Finnifty!$A$14:$I$486,H$15+1,FALSE),All_curves!H136)</f>
        <v>0</v>
      </c>
      <c r="I137">
        <f>IFERROR(VLOOKUP($A137,Finnifty!$A$14:$I$486,I$15+1,FALSE),All_curves!I136)</f>
        <v>0</v>
      </c>
      <c r="J137">
        <f>IFERROR(VLOOKUP($A137,Banknifty!$A$14:$I$4860,2,FALSE),All_curves!J136)</f>
        <v>12805765</v>
      </c>
      <c r="K137">
        <f>IFERROR(VLOOKUP($A137,Banknifty!$A$14:$I$4860,3,FALSE),All_curves!K136)</f>
        <v>12144614</v>
      </c>
      <c r="L137">
        <f>IFERROR(VLOOKUP($A137,Banknifty!$A$14:$I$4860,4,FALSE),All_curves!L136)</f>
        <v>11220671</v>
      </c>
      <c r="M137">
        <f>IFERROR(VLOOKUP($A137,Banknifty!$A$14:$I$4860,5,FALSE),All_curves!M136)</f>
        <v>10513010</v>
      </c>
      <c r="N137">
        <f>IFERROR(VLOOKUP($A137,Banknifty!$A$14:$I$4860,6,FALSE),All_curves!N136)</f>
        <v>10314866</v>
      </c>
      <c r="O137">
        <f>IFERROR(VLOOKUP($A137,Banknifty!$A$14:$I$4860,7,FALSE),All_curves!O136)</f>
        <v>10400284</v>
      </c>
      <c r="P137">
        <f>IFERROR(VLOOKUP($A137,Banknifty!$A$14:$I$4860,8,FALSE),All_curves!P136)</f>
        <v>10400284</v>
      </c>
      <c r="Q137">
        <f>IFERROR(VLOOKUP($A137,Banknifty!$A$14:$I$4860,9,FALSE),All_curves!Q136)</f>
        <v>10441092</v>
      </c>
      <c r="R137">
        <f>IFERROR(VLOOKUP($A137,Nifty!$A$14:$I$4860,2,FALSE),All_curves!R136)</f>
        <v>0</v>
      </c>
      <c r="S137">
        <f>IFERROR(VLOOKUP($A137,Nifty!$A$14:$I$4860,3,FALSE),All_curves!S136)</f>
        <v>0</v>
      </c>
      <c r="T137">
        <f>IFERROR(VLOOKUP($A137,Nifty!$A$14:$I$4860,4,FALSE),All_curves!T136)</f>
        <v>0</v>
      </c>
      <c r="U137">
        <f>IFERROR(VLOOKUP($A137,Nifty!$A$14:$I$4860,5,FALSE),All_curves!U136)</f>
        <v>0</v>
      </c>
      <c r="V137">
        <f>IFERROR(VLOOKUP($A137,Nifty!$A$14:$I$4860,6,FALSE),All_curves!V136)</f>
        <v>0</v>
      </c>
      <c r="W137">
        <f>IFERROR(VLOOKUP($A137,Nifty!$A$14:$I$4860,7,FALSE),All_curves!W136)</f>
        <v>0</v>
      </c>
      <c r="X137">
        <f>IFERROR(VLOOKUP($A137,Nifty!$A$14:$I$4860,8,FALSE),All_curves!X136)</f>
        <v>0</v>
      </c>
      <c r="Y137">
        <f>IFERROR(VLOOKUP($A137,Nifty!$A$14:$I$4860,9,FALSE),All_curves!Y136)</f>
        <v>0</v>
      </c>
      <c r="AA137" s="5">
        <f t="shared" si="73"/>
        <v>0</v>
      </c>
      <c r="AB137" s="5">
        <f t="shared" si="49"/>
        <v>0</v>
      </c>
      <c r="AC137" s="5">
        <f t="shared" si="50"/>
        <v>0</v>
      </c>
      <c r="AD137" s="5">
        <f t="shared" si="51"/>
        <v>0</v>
      </c>
      <c r="AE137" s="5">
        <f t="shared" si="52"/>
        <v>0</v>
      </c>
      <c r="AF137" s="5">
        <f t="shared" si="53"/>
        <v>0</v>
      </c>
      <c r="AG137" s="5">
        <f t="shared" si="54"/>
        <v>0</v>
      </c>
      <c r="AH137" s="5">
        <f t="shared" si="55"/>
        <v>0</v>
      </c>
      <c r="AI137" s="5">
        <f t="shared" si="56"/>
        <v>9.9925317860483087E-3</v>
      </c>
      <c r="AJ137" s="5">
        <f t="shared" si="57"/>
        <v>1.0333431444306207E-2</v>
      </c>
      <c r="AK137" s="5">
        <f t="shared" si="58"/>
        <v>8.0496304488246739E-3</v>
      </c>
      <c r="AL137" s="5">
        <f t="shared" si="59"/>
        <v>1.1274940124846644E-2</v>
      </c>
      <c r="AM137" s="5">
        <f t="shared" si="60"/>
        <v>-3.1783705741004198E-3</v>
      </c>
      <c r="AN137" s="5">
        <f t="shared" si="61"/>
        <v>-1.2635591574812199E-3</v>
      </c>
      <c r="AO137" s="5">
        <f t="shared" si="62"/>
        <v>-1.2635591574812199E-3</v>
      </c>
      <c r="AP137" s="5">
        <f t="shared" si="63"/>
        <v>3.8315266521049551E-4</v>
      </c>
      <c r="AQ137" s="5">
        <f t="shared" si="64"/>
        <v>0</v>
      </c>
      <c r="AR137" s="5">
        <f t="shared" si="65"/>
        <v>0</v>
      </c>
      <c r="AS137" s="5">
        <f t="shared" si="66"/>
        <v>0</v>
      </c>
      <c r="AT137" s="5">
        <f t="shared" si="67"/>
        <v>0</v>
      </c>
      <c r="AU137" s="5">
        <f t="shared" si="68"/>
        <v>0</v>
      </c>
      <c r="AV137" s="5">
        <f t="shared" si="69"/>
        <v>0</v>
      </c>
      <c r="AW137" s="5">
        <f t="shared" si="70"/>
        <v>0</v>
      </c>
      <c r="AX137" s="5">
        <f t="shared" si="71"/>
        <v>0</v>
      </c>
      <c r="AZ137" s="7">
        <f t="shared" si="74"/>
        <v>103.20608518128188</v>
      </c>
      <c r="BA137" s="4">
        <f t="shared" si="72"/>
        <v>1.4303415658405614E-3</v>
      </c>
      <c r="BB137" s="5">
        <f>AZ137/MAX($AZ$16:AZ137)-1</f>
        <v>-4.5042214539701142E-3</v>
      </c>
      <c r="BH137" s="3"/>
    </row>
    <row r="138" spans="1:60" x14ac:dyDescent="0.25">
      <c r="A138" s="3">
        <v>42705</v>
      </c>
      <c r="B138">
        <f>IFERROR(VLOOKUP($A138,Finnifty!$A$14:$I$486,B$15+1,FALSE),All_curves!B137)</f>
        <v>0</v>
      </c>
      <c r="C138">
        <f>IFERROR(VLOOKUP($A138,Finnifty!$A$14:$I$486,C$15+1,FALSE),All_curves!C137)</f>
        <v>0</v>
      </c>
      <c r="D138">
        <f>IFERROR(VLOOKUP($A138,Finnifty!$A$14:$I$486,D$15+1,FALSE),All_curves!D137)</f>
        <v>0</v>
      </c>
      <c r="E138">
        <f>IFERROR(VLOOKUP($A138,Finnifty!$A$14:$I$486,E$15+1,FALSE),All_curves!E137)</f>
        <v>0</v>
      </c>
      <c r="F138">
        <f>IFERROR(VLOOKUP($A138,Finnifty!$A$14:$I$486,F$15+1,FALSE),All_curves!F137)</f>
        <v>0</v>
      </c>
      <c r="G138">
        <f>IFERROR(VLOOKUP($A138,Finnifty!$A$14:$I$486,G$15+1,FALSE),All_curves!G137)</f>
        <v>0</v>
      </c>
      <c r="H138">
        <f>IFERROR(VLOOKUP($A138,Finnifty!$A$14:$I$486,H$15+1,FALSE),All_curves!H137)</f>
        <v>0</v>
      </c>
      <c r="I138">
        <f>IFERROR(VLOOKUP($A138,Finnifty!$A$14:$I$486,I$15+1,FALSE),All_curves!I137)</f>
        <v>0</v>
      </c>
      <c r="J138">
        <f>IFERROR(VLOOKUP($A138,Banknifty!$A$14:$I$4860,2,FALSE),All_curves!J137)</f>
        <v>12947608</v>
      </c>
      <c r="K138">
        <f>IFERROR(VLOOKUP($A138,Banknifty!$A$14:$I$4860,3,FALSE),All_curves!K137)</f>
        <v>12278384</v>
      </c>
      <c r="L138">
        <f>IFERROR(VLOOKUP($A138,Banknifty!$A$14:$I$4860,4,FALSE),All_curves!L137)</f>
        <v>11221717</v>
      </c>
      <c r="M138">
        <f>IFERROR(VLOOKUP($A138,Banknifty!$A$14:$I$4860,5,FALSE),All_curves!M137)</f>
        <v>10448762</v>
      </c>
      <c r="N138">
        <f>IFERROR(VLOOKUP($A138,Banknifty!$A$14:$I$4860,6,FALSE),All_curves!N137)</f>
        <v>10417937</v>
      </c>
      <c r="O138">
        <f>IFERROR(VLOOKUP($A138,Banknifty!$A$14:$I$4860,7,FALSE),All_curves!O137)</f>
        <v>10507756</v>
      </c>
      <c r="P138">
        <f>IFERROR(VLOOKUP($A138,Banknifty!$A$14:$I$4860,8,FALSE),All_curves!P137)</f>
        <v>10507756</v>
      </c>
      <c r="Q138">
        <f>IFERROR(VLOOKUP($A138,Banknifty!$A$14:$I$4860,9,FALSE),All_curves!Q137)</f>
        <v>10558814</v>
      </c>
      <c r="R138">
        <f>IFERROR(VLOOKUP($A138,Nifty!$A$14:$I$4860,2,FALSE),All_curves!R137)</f>
        <v>0</v>
      </c>
      <c r="S138">
        <f>IFERROR(VLOOKUP($A138,Nifty!$A$14:$I$4860,3,FALSE),All_curves!S137)</f>
        <v>0</v>
      </c>
      <c r="T138">
        <f>IFERROR(VLOOKUP($A138,Nifty!$A$14:$I$4860,4,FALSE),All_curves!T137)</f>
        <v>0</v>
      </c>
      <c r="U138">
        <f>IFERROR(VLOOKUP($A138,Nifty!$A$14:$I$4860,5,FALSE),All_curves!U137)</f>
        <v>0</v>
      </c>
      <c r="V138">
        <f>IFERROR(VLOOKUP($A138,Nifty!$A$14:$I$4860,6,FALSE),All_curves!V137)</f>
        <v>0</v>
      </c>
      <c r="W138">
        <f>IFERROR(VLOOKUP($A138,Nifty!$A$14:$I$4860,7,FALSE),All_curves!W137)</f>
        <v>0</v>
      </c>
      <c r="X138">
        <f>IFERROR(VLOOKUP($A138,Nifty!$A$14:$I$4860,8,FALSE),All_curves!X137)</f>
        <v>0</v>
      </c>
      <c r="Y138">
        <f>IFERROR(VLOOKUP($A138,Nifty!$A$14:$I$4860,9,FALSE),All_curves!Y137)</f>
        <v>0</v>
      </c>
      <c r="AA138" s="5">
        <f t="shared" si="73"/>
        <v>0</v>
      </c>
      <c r="AB138" s="5">
        <f t="shared" si="49"/>
        <v>0</v>
      </c>
      <c r="AC138" s="5">
        <f t="shared" si="50"/>
        <v>0</v>
      </c>
      <c r="AD138" s="5">
        <f t="shared" si="51"/>
        <v>0</v>
      </c>
      <c r="AE138" s="5">
        <f t="shared" si="52"/>
        <v>0</v>
      </c>
      <c r="AF138" s="5">
        <f t="shared" si="53"/>
        <v>0</v>
      </c>
      <c r="AG138" s="5">
        <f t="shared" si="54"/>
        <v>0</v>
      </c>
      <c r="AH138" s="5">
        <f t="shared" si="55"/>
        <v>0</v>
      </c>
      <c r="AI138" s="5">
        <f t="shared" si="56"/>
        <v>1.1076495625212512E-2</v>
      </c>
      <c r="AJ138" s="5">
        <f t="shared" si="57"/>
        <v>1.1014759299883936E-2</v>
      </c>
      <c r="AK138" s="5">
        <f t="shared" si="58"/>
        <v>9.322080649187825E-5</v>
      </c>
      <c r="AL138" s="5">
        <f t="shared" si="59"/>
        <v>-6.1112849697659843E-3</v>
      </c>
      <c r="AM138" s="5">
        <f t="shared" si="60"/>
        <v>9.9924710607002254E-3</v>
      </c>
      <c r="AN138" s="5">
        <f t="shared" si="61"/>
        <v>1.0333563968060844E-2</v>
      </c>
      <c r="AO138" s="5">
        <f t="shared" si="62"/>
        <v>1.0333563968060844E-2</v>
      </c>
      <c r="AP138" s="5">
        <f t="shared" si="63"/>
        <v>1.127487431391283E-2</v>
      </c>
      <c r="AQ138" s="5">
        <f t="shared" si="64"/>
        <v>0</v>
      </c>
      <c r="AR138" s="5">
        <f t="shared" si="65"/>
        <v>0</v>
      </c>
      <c r="AS138" s="5">
        <f t="shared" si="66"/>
        <v>0</v>
      </c>
      <c r="AT138" s="5">
        <f t="shared" si="67"/>
        <v>0</v>
      </c>
      <c r="AU138" s="5">
        <f t="shared" si="68"/>
        <v>0</v>
      </c>
      <c r="AV138" s="5">
        <f t="shared" si="69"/>
        <v>0</v>
      </c>
      <c r="AW138" s="5">
        <f t="shared" si="70"/>
        <v>0</v>
      </c>
      <c r="AX138" s="5">
        <f t="shared" si="71"/>
        <v>0</v>
      </c>
      <c r="AZ138" s="7">
        <f t="shared" si="74"/>
        <v>103.45553284459186</v>
      </c>
      <c r="BA138" s="4">
        <f t="shared" si="72"/>
        <v>2.4169860030232122E-3</v>
      </c>
      <c r="BB138" s="5">
        <f>AZ138/MAX($AZ$16:AZ138)-1</f>
        <v>-2.0981220911556742E-3</v>
      </c>
      <c r="BH138" s="3"/>
    </row>
    <row r="139" spans="1:60" x14ac:dyDescent="0.25">
      <c r="A139" s="3">
        <v>42706</v>
      </c>
      <c r="B139">
        <f>IFERROR(VLOOKUP($A139,Finnifty!$A$14:$I$486,B$15+1,FALSE),All_curves!B138)</f>
        <v>0</v>
      </c>
      <c r="C139">
        <f>IFERROR(VLOOKUP($A139,Finnifty!$A$14:$I$486,C$15+1,FALSE),All_curves!C138)</f>
        <v>0</v>
      </c>
      <c r="D139">
        <f>IFERROR(VLOOKUP($A139,Finnifty!$A$14:$I$486,D$15+1,FALSE),All_curves!D138)</f>
        <v>0</v>
      </c>
      <c r="E139">
        <f>IFERROR(VLOOKUP($A139,Finnifty!$A$14:$I$486,E$15+1,FALSE),All_curves!E138)</f>
        <v>0</v>
      </c>
      <c r="F139">
        <f>IFERROR(VLOOKUP($A139,Finnifty!$A$14:$I$486,F$15+1,FALSE),All_curves!F138)</f>
        <v>0</v>
      </c>
      <c r="G139">
        <f>IFERROR(VLOOKUP($A139,Finnifty!$A$14:$I$486,G$15+1,FALSE),All_curves!G138)</f>
        <v>0</v>
      </c>
      <c r="H139">
        <f>IFERROR(VLOOKUP($A139,Finnifty!$A$14:$I$486,H$15+1,FALSE),All_curves!H138)</f>
        <v>0</v>
      </c>
      <c r="I139">
        <f>IFERROR(VLOOKUP($A139,Finnifty!$A$14:$I$486,I$15+1,FALSE),All_curves!I138)</f>
        <v>0</v>
      </c>
      <c r="J139">
        <f>IFERROR(VLOOKUP($A139,Banknifty!$A$14:$I$4860,2,FALSE),All_curves!J138)</f>
        <v>12907621</v>
      </c>
      <c r="K139">
        <f>IFERROR(VLOOKUP($A139,Banknifty!$A$14:$I$4860,3,FALSE),All_curves!K138)</f>
        <v>12234065</v>
      </c>
      <c r="L139">
        <f>IFERROR(VLOOKUP($A139,Banknifty!$A$14:$I$4860,4,FALSE),All_curves!L138)</f>
        <v>11198305</v>
      </c>
      <c r="M139">
        <f>IFERROR(VLOOKUP($A139,Banknifty!$A$14:$I$4860,5,FALSE),All_curves!M138)</f>
        <v>10407612</v>
      </c>
      <c r="N139">
        <f>IFERROR(VLOOKUP($A139,Banknifty!$A$14:$I$4860,6,FALSE),All_curves!N138)</f>
        <v>10466183</v>
      </c>
      <c r="O139">
        <f>IFERROR(VLOOKUP($A139,Banknifty!$A$14:$I$4860,7,FALSE),All_curves!O138)</f>
        <v>10586482</v>
      </c>
      <c r="P139">
        <f>IFERROR(VLOOKUP($A139,Banknifty!$A$14:$I$4860,8,FALSE),All_curves!P138)</f>
        <v>10586482</v>
      </c>
      <c r="Q139">
        <f>IFERROR(VLOOKUP($A139,Banknifty!$A$14:$I$4860,9,FALSE),All_curves!Q138)</f>
        <v>10542475</v>
      </c>
      <c r="R139">
        <f>IFERROR(VLOOKUP($A139,Nifty!$A$14:$I$4860,2,FALSE),All_curves!R138)</f>
        <v>0</v>
      </c>
      <c r="S139">
        <f>IFERROR(VLOOKUP($A139,Nifty!$A$14:$I$4860,3,FALSE),All_curves!S138)</f>
        <v>0</v>
      </c>
      <c r="T139">
        <f>IFERROR(VLOOKUP($A139,Nifty!$A$14:$I$4860,4,FALSE),All_curves!T138)</f>
        <v>0</v>
      </c>
      <c r="U139">
        <f>IFERROR(VLOOKUP($A139,Nifty!$A$14:$I$4860,5,FALSE),All_curves!U138)</f>
        <v>0</v>
      </c>
      <c r="V139">
        <f>IFERROR(VLOOKUP($A139,Nifty!$A$14:$I$4860,6,FALSE),All_curves!V138)</f>
        <v>0</v>
      </c>
      <c r="W139">
        <f>IFERROR(VLOOKUP($A139,Nifty!$A$14:$I$4860,7,FALSE),All_curves!W138)</f>
        <v>0</v>
      </c>
      <c r="X139">
        <f>IFERROR(VLOOKUP($A139,Nifty!$A$14:$I$4860,8,FALSE),All_curves!X138)</f>
        <v>0</v>
      </c>
      <c r="Y139">
        <f>IFERROR(VLOOKUP($A139,Nifty!$A$14:$I$4860,9,FALSE),All_curves!Y138)</f>
        <v>0</v>
      </c>
      <c r="AA139" s="5">
        <f t="shared" si="73"/>
        <v>0</v>
      </c>
      <c r="AB139" s="5">
        <f t="shared" si="49"/>
        <v>0</v>
      </c>
      <c r="AC139" s="5">
        <f t="shared" si="50"/>
        <v>0</v>
      </c>
      <c r="AD139" s="5">
        <f t="shared" si="51"/>
        <v>0</v>
      </c>
      <c r="AE139" s="5">
        <f t="shared" si="52"/>
        <v>0</v>
      </c>
      <c r="AF139" s="5">
        <f t="shared" si="53"/>
        <v>0</v>
      </c>
      <c r="AG139" s="5">
        <f t="shared" si="54"/>
        <v>0</v>
      </c>
      <c r="AH139" s="5">
        <f t="shared" si="55"/>
        <v>0</v>
      </c>
      <c r="AI139" s="5">
        <f t="shared" si="56"/>
        <v>-3.0883696818748696E-3</v>
      </c>
      <c r="AJ139" s="5">
        <f t="shared" si="57"/>
        <v>-3.6095140858927177E-3</v>
      </c>
      <c r="AK139" s="5">
        <f t="shared" si="58"/>
        <v>-2.0863117471239256E-3</v>
      </c>
      <c r="AL139" s="5">
        <f t="shared" si="59"/>
        <v>-3.9382656050545028E-3</v>
      </c>
      <c r="AM139" s="5">
        <f t="shared" si="60"/>
        <v>4.6310512340399512E-3</v>
      </c>
      <c r="AN139" s="5">
        <f t="shared" si="61"/>
        <v>7.4921800620417756E-3</v>
      </c>
      <c r="AO139" s="5">
        <f t="shared" si="62"/>
        <v>7.4921800620417756E-3</v>
      </c>
      <c r="AP139" s="5">
        <f t="shared" si="63"/>
        <v>-1.5474275804081561E-3</v>
      </c>
      <c r="AQ139" s="5">
        <f t="shared" si="64"/>
        <v>0</v>
      </c>
      <c r="AR139" s="5">
        <f t="shared" si="65"/>
        <v>0</v>
      </c>
      <c r="AS139" s="5">
        <f t="shared" si="66"/>
        <v>0</v>
      </c>
      <c r="AT139" s="5">
        <f t="shared" si="67"/>
        <v>0</v>
      </c>
      <c r="AU139" s="5">
        <f t="shared" si="68"/>
        <v>0</v>
      </c>
      <c r="AV139" s="5">
        <f t="shared" si="69"/>
        <v>0</v>
      </c>
      <c r="AW139" s="5">
        <f t="shared" si="70"/>
        <v>0</v>
      </c>
      <c r="AX139" s="5">
        <f t="shared" si="71"/>
        <v>0</v>
      </c>
      <c r="AZ139" s="7">
        <f t="shared" si="74"/>
        <v>103.47857550687905</v>
      </c>
      <c r="BA139" s="4">
        <f t="shared" si="72"/>
        <v>2.2273011074038884E-4</v>
      </c>
      <c r="BB139" s="5">
        <f>AZ139/MAX($AZ$16:AZ139)-1</f>
        <v>-1.8758592953809217E-3</v>
      </c>
      <c r="BH139" s="3"/>
    </row>
    <row r="140" spans="1:60" x14ac:dyDescent="0.25">
      <c r="A140" s="3">
        <v>42709</v>
      </c>
      <c r="B140">
        <f>IFERROR(VLOOKUP($A140,Finnifty!$A$14:$I$486,B$15+1,FALSE),All_curves!B139)</f>
        <v>0</v>
      </c>
      <c r="C140">
        <f>IFERROR(VLOOKUP($A140,Finnifty!$A$14:$I$486,C$15+1,FALSE),All_curves!C139)</f>
        <v>0</v>
      </c>
      <c r="D140">
        <f>IFERROR(VLOOKUP($A140,Finnifty!$A$14:$I$486,D$15+1,FALSE),All_curves!D139)</f>
        <v>0</v>
      </c>
      <c r="E140">
        <f>IFERROR(VLOOKUP($A140,Finnifty!$A$14:$I$486,E$15+1,FALSE),All_curves!E139)</f>
        <v>0</v>
      </c>
      <c r="F140">
        <f>IFERROR(VLOOKUP($A140,Finnifty!$A$14:$I$486,F$15+1,FALSE),All_curves!F139)</f>
        <v>0</v>
      </c>
      <c r="G140">
        <f>IFERROR(VLOOKUP($A140,Finnifty!$A$14:$I$486,G$15+1,FALSE),All_curves!G139)</f>
        <v>0</v>
      </c>
      <c r="H140">
        <f>IFERROR(VLOOKUP($A140,Finnifty!$A$14:$I$486,H$15+1,FALSE),All_curves!H139)</f>
        <v>0</v>
      </c>
      <c r="I140">
        <f>IFERROR(VLOOKUP($A140,Finnifty!$A$14:$I$486,I$15+1,FALSE),All_curves!I139)</f>
        <v>0</v>
      </c>
      <c r="J140">
        <f>IFERROR(VLOOKUP($A140,Banknifty!$A$14:$I$4860,2,FALSE),All_curves!J139)</f>
        <v>12927805</v>
      </c>
      <c r="K140">
        <f>IFERROR(VLOOKUP($A140,Banknifty!$A$14:$I$4860,3,FALSE),All_curves!K139)</f>
        <v>12228196</v>
      </c>
      <c r="L140">
        <f>IFERROR(VLOOKUP($A140,Banknifty!$A$14:$I$4860,4,FALSE),All_curves!L139)</f>
        <v>11199835</v>
      </c>
      <c r="M140">
        <f>IFERROR(VLOOKUP($A140,Banknifty!$A$14:$I$4860,5,FALSE),All_curves!M139)</f>
        <v>10403835</v>
      </c>
      <c r="N140">
        <f>IFERROR(VLOOKUP($A140,Banknifty!$A$14:$I$4860,6,FALSE),All_curves!N139)</f>
        <v>10469589</v>
      </c>
      <c r="O140">
        <f>IFERROR(VLOOKUP($A140,Banknifty!$A$14:$I$4860,7,FALSE),All_curves!O139)</f>
        <v>10593731</v>
      </c>
      <c r="P140">
        <f>IFERROR(VLOOKUP($A140,Banknifty!$A$14:$I$4860,8,FALSE),All_curves!P139)</f>
        <v>10593731</v>
      </c>
      <c r="Q140">
        <f>IFERROR(VLOOKUP($A140,Banknifty!$A$14:$I$4860,9,FALSE),All_curves!Q139)</f>
        <v>10522644</v>
      </c>
      <c r="R140">
        <f>IFERROR(VLOOKUP($A140,Nifty!$A$14:$I$4860,2,FALSE),All_curves!R139)</f>
        <v>0</v>
      </c>
      <c r="S140">
        <f>IFERROR(VLOOKUP($A140,Nifty!$A$14:$I$4860,3,FALSE),All_curves!S139)</f>
        <v>0</v>
      </c>
      <c r="T140">
        <f>IFERROR(VLOOKUP($A140,Nifty!$A$14:$I$4860,4,FALSE),All_curves!T139)</f>
        <v>0</v>
      </c>
      <c r="U140">
        <f>IFERROR(VLOOKUP($A140,Nifty!$A$14:$I$4860,5,FALSE),All_curves!U139)</f>
        <v>0</v>
      </c>
      <c r="V140">
        <f>IFERROR(VLOOKUP($A140,Nifty!$A$14:$I$4860,6,FALSE),All_curves!V139)</f>
        <v>0</v>
      </c>
      <c r="W140">
        <f>IFERROR(VLOOKUP($A140,Nifty!$A$14:$I$4860,7,FALSE),All_curves!W139)</f>
        <v>0</v>
      </c>
      <c r="X140">
        <f>IFERROR(VLOOKUP($A140,Nifty!$A$14:$I$4860,8,FALSE),All_curves!X139)</f>
        <v>0</v>
      </c>
      <c r="Y140">
        <f>IFERROR(VLOOKUP($A140,Nifty!$A$14:$I$4860,9,FALSE),All_curves!Y139)</f>
        <v>0</v>
      </c>
      <c r="AA140" s="5">
        <f t="shared" si="73"/>
        <v>0</v>
      </c>
      <c r="AB140" s="5">
        <f t="shared" si="49"/>
        <v>0</v>
      </c>
      <c r="AC140" s="5">
        <f t="shared" si="50"/>
        <v>0</v>
      </c>
      <c r="AD140" s="5">
        <f t="shared" si="51"/>
        <v>0</v>
      </c>
      <c r="AE140" s="5">
        <f t="shared" si="52"/>
        <v>0</v>
      </c>
      <c r="AF140" s="5">
        <f t="shared" si="53"/>
        <v>0</v>
      </c>
      <c r="AG140" s="5">
        <f t="shared" si="54"/>
        <v>0</v>
      </c>
      <c r="AH140" s="5">
        <f t="shared" si="55"/>
        <v>0</v>
      </c>
      <c r="AI140" s="5">
        <f t="shared" si="56"/>
        <v>1.5637273514614858E-3</v>
      </c>
      <c r="AJ140" s="5">
        <f t="shared" si="57"/>
        <v>-4.7972607632862374E-4</v>
      </c>
      <c r="AK140" s="5">
        <f t="shared" si="58"/>
        <v>1.366278200138904E-4</v>
      </c>
      <c r="AL140" s="5">
        <f t="shared" si="59"/>
        <v>-3.6290745658085211E-4</v>
      </c>
      <c r="AM140" s="5">
        <f t="shared" si="60"/>
        <v>3.2542905087740159E-4</v>
      </c>
      <c r="AN140" s="5">
        <f t="shared" si="61"/>
        <v>6.8474116330619061E-4</v>
      </c>
      <c r="AO140" s="5">
        <f t="shared" si="62"/>
        <v>6.8474116330619061E-4</v>
      </c>
      <c r="AP140" s="5">
        <f t="shared" si="63"/>
        <v>-1.8810573418480692E-3</v>
      </c>
      <c r="AQ140" s="5">
        <f t="shared" si="64"/>
        <v>0</v>
      </c>
      <c r="AR140" s="5">
        <f t="shared" si="65"/>
        <v>0</v>
      </c>
      <c r="AS140" s="5">
        <f t="shared" si="66"/>
        <v>0</v>
      </c>
      <c r="AT140" s="5">
        <f t="shared" si="67"/>
        <v>0</v>
      </c>
      <c r="AU140" s="5">
        <f t="shared" si="68"/>
        <v>0</v>
      </c>
      <c r="AV140" s="5">
        <f t="shared" si="69"/>
        <v>0</v>
      </c>
      <c r="AW140" s="5">
        <f t="shared" si="70"/>
        <v>0</v>
      </c>
      <c r="AX140" s="5">
        <f t="shared" si="71"/>
        <v>0</v>
      </c>
      <c r="AZ140" s="7">
        <f t="shared" si="74"/>
        <v>103.48147107746706</v>
      </c>
      <c r="BA140" s="4">
        <f t="shared" si="72"/>
        <v>2.7982319758650579E-5</v>
      </c>
      <c r="BB140" s="5">
        <f>AZ140/MAX($AZ$16:AZ140)-1</f>
        <v>-1.8479294665167956E-3</v>
      </c>
      <c r="BH140" s="3"/>
    </row>
    <row r="141" spans="1:60" x14ac:dyDescent="0.25">
      <c r="A141" s="3">
        <v>42710</v>
      </c>
      <c r="B141">
        <f>IFERROR(VLOOKUP($A141,Finnifty!$A$14:$I$486,B$15+1,FALSE),All_curves!B140)</f>
        <v>0</v>
      </c>
      <c r="C141">
        <f>IFERROR(VLOOKUP($A141,Finnifty!$A$14:$I$486,C$15+1,FALSE),All_curves!C140)</f>
        <v>0</v>
      </c>
      <c r="D141">
        <f>IFERROR(VLOOKUP($A141,Finnifty!$A$14:$I$486,D$15+1,FALSE),All_curves!D140)</f>
        <v>0</v>
      </c>
      <c r="E141">
        <f>IFERROR(VLOOKUP($A141,Finnifty!$A$14:$I$486,E$15+1,FALSE),All_curves!E140)</f>
        <v>0</v>
      </c>
      <c r="F141">
        <f>IFERROR(VLOOKUP($A141,Finnifty!$A$14:$I$486,F$15+1,FALSE),All_curves!F140)</f>
        <v>0</v>
      </c>
      <c r="G141">
        <f>IFERROR(VLOOKUP($A141,Finnifty!$A$14:$I$486,G$15+1,FALSE),All_curves!G140)</f>
        <v>0</v>
      </c>
      <c r="H141">
        <f>IFERROR(VLOOKUP($A141,Finnifty!$A$14:$I$486,H$15+1,FALSE),All_curves!H140)</f>
        <v>0</v>
      </c>
      <c r="I141">
        <f>IFERROR(VLOOKUP($A141,Finnifty!$A$14:$I$486,I$15+1,FALSE),All_curves!I140)</f>
        <v>0</v>
      </c>
      <c r="J141">
        <f>IFERROR(VLOOKUP($A141,Banknifty!$A$14:$I$4860,2,FALSE),All_curves!J140)</f>
        <v>12925811</v>
      </c>
      <c r="K141">
        <f>IFERROR(VLOOKUP($A141,Banknifty!$A$14:$I$4860,3,FALSE),All_curves!K140)</f>
        <v>12228171</v>
      </c>
      <c r="L141">
        <f>IFERROR(VLOOKUP($A141,Banknifty!$A$14:$I$4860,4,FALSE),All_curves!L140)</f>
        <v>11196757</v>
      </c>
      <c r="M141">
        <f>IFERROR(VLOOKUP($A141,Banknifty!$A$14:$I$4860,5,FALSE),All_curves!M140)</f>
        <v>10403835</v>
      </c>
      <c r="N141">
        <f>IFERROR(VLOOKUP($A141,Banknifty!$A$14:$I$4860,6,FALSE),All_curves!N140)</f>
        <v>10485960</v>
      </c>
      <c r="O141">
        <f>IFERROR(VLOOKUP($A141,Banknifty!$A$14:$I$4860,7,FALSE),All_curves!O140)</f>
        <v>10588650</v>
      </c>
      <c r="P141">
        <f>IFERROR(VLOOKUP($A141,Banknifty!$A$14:$I$4860,8,FALSE),All_curves!P140)</f>
        <v>10588650</v>
      </c>
      <c r="Q141">
        <f>IFERROR(VLOOKUP($A141,Banknifty!$A$14:$I$4860,9,FALSE),All_curves!Q140)</f>
        <v>10518825</v>
      </c>
      <c r="R141">
        <f>IFERROR(VLOOKUP($A141,Nifty!$A$14:$I$4860,2,FALSE),All_curves!R140)</f>
        <v>0</v>
      </c>
      <c r="S141">
        <f>IFERROR(VLOOKUP($A141,Nifty!$A$14:$I$4860,3,FALSE),All_curves!S140)</f>
        <v>0</v>
      </c>
      <c r="T141">
        <f>IFERROR(VLOOKUP($A141,Nifty!$A$14:$I$4860,4,FALSE),All_curves!T140)</f>
        <v>0</v>
      </c>
      <c r="U141">
        <f>IFERROR(VLOOKUP($A141,Nifty!$A$14:$I$4860,5,FALSE),All_curves!U140)</f>
        <v>0</v>
      </c>
      <c r="V141">
        <f>IFERROR(VLOOKUP($A141,Nifty!$A$14:$I$4860,6,FALSE),All_curves!V140)</f>
        <v>0</v>
      </c>
      <c r="W141">
        <f>IFERROR(VLOOKUP($A141,Nifty!$A$14:$I$4860,7,FALSE),All_curves!W140)</f>
        <v>0</v>
      </c>
      <c r="X141">
        <f>IFERROR(VLOOKUP($A141,Nifty!$A$14:$I$4860,8,FALSE),All_curves!X140)</f>
        <v>0</v>
      </c>
      <c r="Y141">
        <f>IFERROR(VLOOKUP($A141,Nifty!$A$14:$I$4860,9,FALSE),All_curves!Y140)</f>
        <v>0</v>
      </c>
      <c r="AA141" s="5">
        <f t="shared" si="73"/>
        <v>0</v>
      </c>
      <c r="AB141" s="5">
        <f t="shared" si="49"/>
        <v>0</v>
      </c>
      <c r="AC141" s="5">
        <f t="shared" si="50"/>
        <v>0</v>
      </c>
      <c r="AD141" s="5">
        <f t="shared" si="51"/>
        <v>0</v>
      </c>
      <c r="AE141" s="5">
        <f t="shared" si="52"/>
        <v>0</v>
      </c>
      <c r="AF141" s="5">
        <f t="shared" si="53"/>
        <v>0</v>
      </c>
      <c r="AG141" s="5">
        <f t="shared" si="54"/>
        <v>0</v>
      </c>
      <c r="AH141" s="5">
        <f t="shared" si="55"/>
        <v>0</v>
      </c>
      <c r="AI141" s="5">
        <f t="shared" si="56"/>
        <v>-1.542411878892036E-4</v>
      </c>
      <c r="AJ141" s="5">
        <f t="shared" si="57"/>
        <v>-2.0444552900622526E-6</v>
      </c>
      <c r="AK141" s="5">
        <f t="shared" si="58"/>
        <v>-2.7482547733959084E-4</v>
      </c>
      <c r="AL141" s="5">
        <f t="shared" si="59"/>
        <v>0</v>
      </c>
      <c r="AM141" s="5">
        <f t="shared" si="60"/>
        <v>1.5636716971412223E-3</v>
      </c>
      <c r="AN141" s="5">
        <f t="shared" si="61"/>
        <v>-4.7962327908834812E-4</v>
      </c>
      <c r="AO141" s="5">
        <f t="shared" si="62"/>
        <v>-4.7962327908834812E-4</v>
      </c>
      <c r="AP141" s="5">
        <f t="shared" si="63"/>
        <v>-3.6293159779998696E-4</v>
      </c>
      <c r="AQ141" s="5">
        <f t="shared" si="64"/>
        <v>0</v>
      </c>
      <c r="AR141" s="5">
        <f t="shared" si="65"/>
        <v>0</v>
      </c>
      <c r="AS141" s="5">
        <f t="shared" si="66"/>
        <v>0</v>
      </c>
      <c r="AT141" s="5">
        <f t="shared" si="67"/>
        <v>0</v>
      </c>
      <c r="AU141" s="5">
        <f t="shared" si="68"/>
        <v>0</v>
      </c>
      <c r="AV141" s="5">
        <f t="shared" si="69"/>
        <v>0</v>
      </c>
      <c r="AW141" s="5">
        <f t="shared" si="70"/>
        <v>0</v>
      </c>
      <c r="AX141" s="5">
        <f t="shared" si="71"/>
        <v>0</v>
      </c>
      <c r="AZ141" s="7">
        <f t="shared" si="74"/>
        <v>103.48065349804816</v>
      </c>
      <c r="BA141" s="4">
        <f t="shared" si="72"/>
        <v>-7.9007324730965626E-6</v>
      </c>
      <c r="BB141" s="5">
        <f>AZ141/MAX($AZ$16:AZ141)-1</f>
        <v>-1.8558155989936154E-3</v>
      </c>
      <c r="BH141" s="3"/>
    </row>
    <row r="142" spans="1:60" x14ac:dyDescent="0.25">
      <c r="A142" s="3">
        <v>42711</v>
      </c>
      <c r="B142">
        <f>IFERROR(VLOOKUP($A142,Finnifty!$A$14:$I$486,B$15+1,FALSE),All_curves!B141)</f>
        <v>0</v>
      </c>
      <c r="C142">
        <f>IFERROR(VLOOKUP($A142,Finnifty!$A$14:$I$486,C$15+1,FALSE),All_curves!C141)</f>
        <v>0</v>
      </c>
      <c r="D142">
        <f>IFERROR(VLOOKUP($A142,Finnifty!$A$14:$I$486,D$15+1,FALSE),All_curves!D141)</f>
        <v>0</v>
      </c>
      <c r="E142">
        <f>IFERROR(VLOOKUP($A142,Finnifty!$A$14:$I$486,E$15+1,FALSE),All_curves!E141)</f>
        <v>0</v>
      </c>
      <c r="F142">
        <f>IFERROR(VLOOKUP($A142,Finnifty!$A$14:$I$486,F$15+1,FALSE),All_curves!F141)</f>
        <v>0</v>
      </c>
      <c r="G142">
        <f>IFERROR(VLOOKUP($A142,Finnifty!$A$14:$I$486,G$15+1,FALSE),All_curves!G141)</f>
        <v>0</v>
      </c>
      <c r="H142">
        <f>IFERROR(VLOOKUP($A142,Finnifty!$A$14:$I$486,H$15+1,FALSE),All_curves!H141)</f>
        <v>0</v>
      </c>
      <c r="I142">
        <f>IFERROR(VLOOKUP($A142,Finnifty!$A$14:$I$486,I$15+1,FALSE),All_curves!I141)</f>
        <v>0</v>
      </c>
      <c r="J142">
        <f>IFERROR(VLOOKUP($A142,Banknifty!$A$14:$I$4860,2,FALSE),All_curves!J141)</f>
        <v>12838465</v>
      </c>
      <c r="K142">
        <f>IFERROR(VLOOKUP($A142,Banknifty!$A$14:$I$4860,3,FALSE),All_curves!K141)</f>
        <v>12197085</v>
      </c>
      <c r="L142">
        <f>IFERROR(VLOOKUP($A142,Banknifty!$A$14:$I$4860,4,FALSE),All_curves!L141)</f>
        <v>11168293</v>
      </c>
      <c r="M142">
        <f>IFERROR(VLOOKUP($A142,Banknifty!$A$14:$I$4860,5,FALSE),All_curves!M141)</f>
        <v>10384277</v>
      </c>
      <c r="N142">
        <f>IFERROR(VLOOKUP($A142,Banknifty!$A$14:$I$4860,6,FALSE),All_curves!N141)</f>
        <v>10484342</v>
      </c>
      <c r="O142">
        <f>IFERROR(VLOOKUP($A142,Banknifty!$A$14:$I$4860,7,FALSE),All_curves!O141)</f>
        <v>10588627</v>
      </c>
      <c r="P142">
        <f>IFERROR(VLOOKUP($A142,Banknifty!$A$14:$I$4860,8,FALSE),All_curves!P141)</f>
        <v>10588627</v>
      </c>
      <c r="Q142">
        <f>IFERROR(VLOOKUP($A142,Banknifty!$A$14:$I$4860,9,FALSE),All_curves!Q141)</f>
        <v>10518825</v>
      </c>
      <c r="R142">
        <f>IFERROR(VLOOKUP($A142,Nifty!$A$14:$I$4860,2,FALSE),All_curves!R141)</f>
        <v>0</v>
      </c>
      <c r="S142">
        <f>IFERROR(VLOOKUP($A142,Nifty!$A$14:$I$4860,3,FALSE),All_curves!S141)</f>
        <v>0</v>
      </c>
      <c r="T142">
        <f>IFERROR(VLOOKUP($A142,Nifty!$A$14:$I$4860,4,FALSE),All_curves!T141)</f>
        <v>0</v>
      </c>
      <c r="U142">
        <f>IFERROR(VLOOKUP($A142,Nifty!$A$14:$I$4860,5,FALSE),All_curves!U141)</f>
        <v>0</v>
      </c>
      <c r="V142">
        <f>IFERROR(VLOOKUP($A142,Nifty!$A$14:$I$4860,6,FALSE),All_curves!V141)</f>
        <v>0</v>
      </c>
      <c r="W142">
        <f>IFERROR(VLOOKUP($A142,Nifty!$A$14:$I$4860,7,FALSE),All_curves!W141)</f>
        <v>0</v>
      </c>
      <c r="X142">
        <f>IFERROR(VLOOKUP($A142,Nifty!$A$14:$I$4860,8,FALSE),All_curves!X141)</f>
        <v>0</v>
      </c>
      <c r="Y142">
        <f>IFERROR(VLOOKUP($A142,Nifty!$A$14:$I$4860,9,FALSE),All_curves!Y141)</f>
        <v>0</v>
      </c>
      <c r="AA142" s="5">
        <f t="shared" si="73"/>
        <v>0</v>
      </c>
      <c r="AB142" s="5">
        <f t="shared" si="49"/>
        <v>0</v>
      </c>
      <c r="AC142" s="5">
        <f t="shared" si="50"/>
        <v>0</v>
      </c>
      <c r="AD142" s="5">
        <f t="shared" si="51"/>
        <v>0</v>
      </c>
      <c r="AE142" s="5">
        <f t="shared" si="52"/>
        <v>0</v>
      </c>
      <c r="AF142" s="5">
        <f t="shared" si="53"/>
        <v>0</v>
      </c>
      <c r="AG142" s="5">
        <f t="shared" si="54"/>
        <v>0</v>
      </c>
      <c r="AH142" s="5">
        <f t="shared" si="55"/>
        <v>0</v>
      </c>
      <c r="AI142" s="5">
        <f t="shared" si="56"/>
        <v>-6.75748701570833E-3</v>
      </c>
      <c r="AJ142" s="5">
        <f t="shared" si="57"/>
        <v>-2.5421626832009547E-3</v>
      </c>
      <c r="AK142" s="5">
        <f t="shared" si="58"/>
        <v>-2.5421646642862505E-3</v>
      </c>
      <c r="AL142" s="5">
        <f t="shared" si="59"/>
        <v>-1.8798837159567094E-3</v>
      </c>
      <c r="AM142" s="5">
        <f t="shared" si="60"/>
        <v>-1.5430156132578698E-4</v>
      </c>
      <c r="AN142" s="5">
        <f t="shared" si="61"/>
        <v>-2.1721371468164108E-6</v>
      </c>
      <c r="AO142" s="5">
        <f t="shared" si="62"/>
        <v>-2.1721371468164108E-6</v>
      </c>
      <c r="AP142" s="5">
        <f t="shared" si="63"/>
        <v>0</v>
      </c>
      <c r="AQ142" s="5">
        <f t="shared" si="64"/>
        <v>0</v>
      </c>
      <c r="AR142" s="5">
        <f t="shared" si="65"/>
        <v>0</v>
      </c>
      <c r="AS142" s="5">
        <f t="shared" si="66"/>
        <v>0</v>
      </c>
      <c r="AT142" s="5">
        <f t="shared" si="67"/>
        <v>0</v>
      </c>
      <c r="AU142" s="5">
        <f t="shared" si="68"/>
        <v>0</v>
      </c>
      <c r="AV142" s="5">
        <f t="shared" si="69"/>
        <v>0</v>
      </c>
      <c r="AW142" s="5">
        <f t="shared" si="70"/>
        <v>0</v>
      </c>
      <c r="AX142" s="5">
        <f t="shared" si="71"/>
        <v>0</v>
      </c>
      <c r="AZ142" s="7">
        <f t="shared" si="74"/>
        <v>103.4208057039199</v>
      </c>
      <c r="BA142" s="4">
        <f t="shared" si="72"/>
        <v>-5.7834766311548613E-4</v>
      </c>
      <c r="BB142" s="5">
        <f>AZ142/MAX($AZ$16:AZ142)-1</f>
        <v>-2.4330899554941832E-3</v>
      </c>
      <c r="BH142" s="3"/>
    </row>
    <row r="143" spans="1:60" x14ac:dyDescent="0.25">
      <c r="A143" s="3">
        <v>42712</v>
      </c>
      <c r="B143">
        <f>IFERROR(VLOOKUP($A143,Finnifty!$A$14:$I$486,B$15+1,FALSE),All_curves!B142)</f>
        <v>0</v>
      </c>
      <c r="C143">
        <f>IFERROR(VLOOKUP($A143,Finnifty!$A$14:$I$486,C$15+1,FALSE),All_curves!C142)</f>
        <v>0</v>
      </c>
      <c r="D143">
        <f>IFERROR(VLOOKUP($A143,Finnifty!$A$14:$I$486,D$15+1,FALSE),All_curves!D142)</f>
        <v>0</v>
      </c>
      <c r="E143">
        <f>IFERROR(VLOOKUP($A143,Finnifty!$A$14:$I$486,E$15+1,FALSE),All_curves!E142)</f>
        <v>0</v>
      </c>
      <c r="F143">
        <f>IFERROR(VLOOKUP($A143,Finnifty!$A$14:$I$486,F$15+1,FALSE),All_curves!F142)</f>
        <v>0</v>
      </c>
      <c r="G143">
        <f>IFERROR(VLOOKUP($A143,Finnifty!$A$14:$I$486,G$15+1,FALSE),All_curves!G142)</f>
        <v>0</v>
      </c>
      <c r="H143">
        <f>IFERROR(VLOOKUP($A143,Finnifty!$A$14:$I$486,H$15+1,FALSE),All_curves!H142)</f>
        <v>0</v>
      </c>
      <c r="I143">
        <f>IFERROR(VLOOKUP($A143,Finnifty!$A$14:$I$486,I$15+1,FALSE),All_curves!I142)</f>
        <v>0</v>
      </c>
      <c r="J143">
        <f>IFERROR(VLOOKUP($A143,Banknifty!$A$14:$I$4860,2,FALSE),All_curves!J142)</f>
        <v>12791293</v>
      </c>
      <c r="K143">
        <f>IFERROR(VLOOKUP($A143,Banknifty!$A$14:$I$4860,3,FALSE),All_curves!K142)</f>
        <v>12088229</v>
      </c>
      <c r="L143">
        <f>IFERROR(VLOOKUP($A143,Banknifty!$A$14:$I$4860,4,FALSE),All_curves!L142)</f>
        <v>11093595</v>
      </c>
      <c r="M143">
        <f>IFERROR(VLOOKUP($A143,Banknifty!$A$14:$I$4860,5,FALSE),All_curves!M142)</f>
        <v>10313628</v>
      </c>
      <c r="N143">
        <f>IFERROR(VLOOKUP($A143,Banknifty!$A$14:$I$4860,6,FALSE),All_curves!N142)</f>
        <v>10413495</v>
      </c>
      <c r="O143">
        <f>IFERROR(VLOOKUP($A143,Banknifty!$A$14:$I$4860,7,FALSE),All_curves!O142)</f>
        <v>10561710</v>
      </c>
      <c r="P143">
        <f>IFERROR(VLOOKUP($A143,Banknifty!$A$14:$I$4860,8,FALSE),All_curves!P142)</f>
        <v>10561710</v>
      </c>
      <c r="Q143">
        <f>IFERROR(VLOOKUP($A143,Banknifty!$A$14:$I$4860,9,FALSE),All_curves!Q142)</f>
        <v>10499051</v>
      </c>
      <c r="R143">
        <f>IFERROR(VLOOKUP($A143,Nifty!$A$14:$I$4860,2,FALSE),All_curves!R142)</f>
        <v>0</v>
      </c>
      <c r="S143">
        <f>IFERROR(VLOOKUP($A143,Nifty!$A$14:$I$4860,3,FALSE),All_curves!S142)</f>
        <v>0</v>
      </c>
      <c r="T143">
        <f>IFERROR(VLOOKUP($A143,Nifty!$A$14:$I$4860,4,FALSE),All_curves!T142)</f>
        <v>0</v>
      </c>
      <c r="U143">
        <f>IFERROR(VLOOKUP($A143,Nifty!$A$14:$I$4860,5,FALSE),All_curves!U142)</f>
        <v>0</v>
      </c>
      <c r="V143">
        <f>IFERROR(VLOOKUP($A143,Nifty!$A$14:$I$4860,6,FALSE),All_curves!V142)</f>
        <v>0</v>
      </c>
      <c r="W143">
        <f>IFERROR(VLOOKUP($A143,Nifty!$A$14:$I$4860,7,FALSE),All_curves!W142)</f>
        <v>0</v>
      </c>
      <c r="X143">
        <f>IFERROR(VLOOKUP($A143,Nifty!$A$14:$I$4860,8,FALSE),All_curves!X142)</f>
        <v>0</v>
      </c>
      <c r="Y143">
        <f>IFERROR(VLOOKUP($A143,Nifty!$A$14:$I$4860,9,FALSE),All_curves!Y142)</f>
        <v>0</v>
      </c>
      <c r="AA143" s="5">
        <f t="shared" si="73"/>
        <v>0</v>
      </c>
      <c r="AB143" s="5">
        <f t="shared" si="49"/>
        <v>0</v>
      </c>
      <c r="AC143" s="5">
        <f t="shared" si="50"/>
        <v>0</v>
      </c>
      <c r="AD143" s="5">
        <f t="shared" si="51"/>
        <v>0</v>
      </c>
      <c r="AE143" s="5">
        <f t="shared" si="52"/>
        <v>0</v>
      </c>
      <c r="AF143" s="5">
        <f t="shared" si="53"/>
        <v>0</v>
      </c>
      <c r="AG143" s="5">
        <f t="shared" si="54"/>
        <v>0</v>
      </c>
      <c r="AH143" s="5">
        <f t="shared" si="55"/>
        <v>0</v>
      </c>
      <c r="AI143" s="5">
        <f t="shared" si="56"/>
        <v>-3.6742710285069258E-3</v>
      </c>
      <c r="AJ143" s="5">
        <f t="shared" si="57"/>
        <v>-8.924755382126115E-3</v>
      </c>
      <c r="AK143" s="5">
        <f t="shared" si="58"/>
        <v>-6.6883990239152702E-3</v>
      </c>
      <c r="AL143" s="5">
        <f t="shared" si="59"/>
        <v>-6.8034587289995674E-3</v>
      </c>
      <c r="AM143" s="5">
        <f t="shared" si="60"/>
        <v>-6.7574102409097003E-3</v>
      </c>
      <c r="AN143" s="5">
        <f t="shared" si="61"/>
        <v>-2.5420670687521518E-3</v>
      </c>
      <c r="AO143" s="5">
        <f t="shared" si="62"/>
        <v>-2.5420670687521518E-3</v>
      </c>
      <c r="AP143" s="5">
        <f t="shared" si="63"/>
        <v>-1.8798677608953263E-3</v>
      </c>
      <c r="AQ143" s="5">
        <f t="shared" si="64"/>
        <v>0</v>
      </c>
      <c r="AR143" s="5">
        <f t="shared" si="65"/>
        <v>0</v>
      </c>
      <c r="AS143" s="5">
        <f t="shared" si="66"/>
        <v>0</v>
      </c>
      <c r="AT143" s="5">
        <f t="shared" si="67"/>
        <v>0</v>
      </c>
      <c r="AU143" s="5">
        <f t="shared" si="68"/>
        <v>0</v>
      </c>
      <c r="AV143" s="5">
        <f t="shared" si="69"/>
        <v>0</v>
      </c>
      <c r="AW143" s="5">
        <f t="shared" si="70"/>
        <v>0</v>
      </c>
      <c r="AX143" s="5">
        <f t="shared" si="71"/>
        <v>0</v>
      </c>
      <c r="AZ143" s="7">
        <f t="shared" si="74"/>
        <v>103.2492465472297</v>
      </c>
      <c r="BA143" s="4">
        <f t="shared" si="72"/>
        <v>-1.6588456792857172E-3</v>
      </c>
      <c r="BB143" s="5">
        <f>AZ143/MAX($AZ$16:AZ143)-1</f>
        <v>-4.0878995140198882E-3</v>
      </c>
      <c r="BH143" s="3"/>
    </row>
    <row r="144" spans="1:60" x14ac:dyDescent="0.25">
      <c r="A144" s="3">
        <v>42713</v>
      </c>
      <c r="B144">
        <f>IFERROR(VLOOKUP($A144,Finnifty!$A$14:$I$486,B$15+1,FALSE),All_curves!B143)</f>
        <v>0</v>
      </c>
      <c r="C144">
        <f>IFERROR(VLOOKUP($A144,Finnifty!$A$14:$I$486,C$15+1,FALSE),All_curves!C143)</f>
        <v>0</v>
      </c>
      <c r="D144">
        <f>IFERROR(VLOOKUP($A144,Finnifty!$A$14:$I$486,D$15+1,FALSE),All_curves!D143)</f>
        <v>0</v>
      </c>
      <c r="E144">
        <f>IFERROR(VLOOKUP($A144,Finnifty!$A$14:$I$486,E$15+1,FALSE),All_curves!E143)</f>
        <v>0</v>
      </c>
      <c r="F144">
        <f>IFERROR(VLOOKUP($A144,Finnifty!$A$14:$I$486,F$15+1,FALSE),All_curves!F143)</f>
        <v>0</v>
      </c>
      <c r="G144">
        <f>IFERROR(VLOOKUP($A144,Finnifty!$A$14:$I$486,G$15+1,FALSE),All_curves!G143)</f>
        <v>0</v>
      </c>
      <c r="H144">
        <f>IFERROR(VLOOKUP($A144,Finnifty!$A$14:$I$486,H$15+1,FALSE),All_curves!H143)</f>
        <v>0</v>
      </c>
      <c r="I144">
        <f>IFERROR(VLOOKUP($A144,Finnifty!$A$14:$I$486,I$15+1,FALSE),All_curves!I143)</f>
        <v>0</v>
      </c>
      <c r="J144">
        <f>IFERROR(VLOOKUP($A144,Banknifty!$A$14:$I$4860,2,FALSE),All_curves!J143)</f>
        <v>12759821</v>
      </c>
      <c r="K144">
        <f>IFERROR(VLOOKUP($A144,Banknifty!$A$14:$I$4860,3,FALSE),All_curves!K143)</f>
        <v>12083221</v>
      </c>
      <c r="L144">
        <f>IFERROR(VLOOKUP($A144,Banknifty!$A$14:$I$4860,4,FALSE),All_curves!L143)</f>
        <v>11085774</v>
      </c>
      <c r="M144">
        <f>IFERROR(VLOOKUP($A144,Banknifty!$A$14:$I$4860,5,FALSE),All_curves!M143)</f>
        <v>10309273</v>
      </c>
      <c r="N144">
        <f>IFERROR(VLOOKUP($A144,Banknifty!$A$14:$I$4860,6,FALSE),All_curves!N143)</f>
        <v>10380821</v>
      </c>
      <c r="O144">
        <f>IFERROR(VLOOKUP($A144,Banknifty!$A$14:$I$4860,7,FALSE),All_curves!O143)</f>
        <v>10493042</v>
      </c>
      <c r="P144">
        <f>IFERROR(VLOOKUP($A144,Banknifty!$A$14:$I$4860,8,FALSE),All_curves!P143)</f>
        <v>10493042</v>
      </c>
      <c r="Q144">
        <f>IFERROR(VLOOKUP($A144,Banknifty!$A$14:$I$4860,9,FALSE),All_curves!Q143)</f>
        <v>10468127</v>
      </c>
      <c r="R144">
        <f>IFERROR(VLOOKUP($A144,Nifty!$A$14:$I$4860,2,FALSE),All_curves!R143)</f>
        <v>0</v>
      </c>
      <c r="S144">
        <f>IFERROR(VLOOKUP($A144,Nifty!$A$14:$I$4860,3,FALSE),All_curves!S143)</f>
        <v>0</v>
      </c>
      <c r="T144">
        <f>IFERROR(VLOOKUP($A144,Nifty!$A$14:$I$4860,4,FALSE),All_curves!T143)</f>
        <v>0</v>
      </c>
      <c r="U144">
        <f>IFERROR(VLOOKUP($A144,Nifty!$A$14:$I$4860,5,FALSE),All_curves!U143)</f>
        <v>0</v>
      </c>
      <c r="V144">
        <f>IFERROR(VLOOKUP($A144,Nifty!$A$14:$I$4860,6,FALSE),All_curves!V143)</f>
        <v>0</v>
      </c>
      <c r="W144">
        <f>IFERROR(VLOOKUP($A144,Nifty!$A$14:$I$4860,7,FALSE),All_curves!W143)</f>
        <v>0</v>
      </c>
      <c r="X144">
        <f>IFERROR(VLOOKUP($A144,Nifty!$A$14:$I$4860,8,FALSE),All_curves!X143)</f>
        <v>0</v>
      </c>
      <c r="Y144">
        <f>IFERROR(VLOOKUP($A144,Nifty!$A$14:$I$4860,9,FALSE),All_curves!Y143)</f>
        <v>0</v>
      </c>
      <c r="AA144" s="5">
        <f t="shared" si="73"/>
        <v>0</v>
      </c>
      <c r="AB144" s="5">
        <f t="shared" si="49"/>
        <v>0</v>
      </c>
      <c r="AC144" s="5">
        <f t="shared" si="50"/>
        <v>0</v>
      </c>
      <c r="AD144" s="5">
        <f t="shared" si="51"/>
        <v>0</v>
      </c>
      <c r="AE144" s="5">
        <f t="shared" si="52"/>
        <v>0</v>
      </c>
      <c r="AF144" s="5">
        <f t="shared" si="53"/>
        <v>0</v>
      </c>
      <c r="AG144" s="5">
        <f t="shared" si="54"/>
        <v>0</v>
      </c>
      <c r="AH144" s="5">
        <f t="shared" si="55"/>
        <v>0</v>
      </c>
      <c r="AI144" s="5">
        <f t="shared" si="56"/>
        <v>-2.4604236647538524E-3</v>
      </c>
      <c r="AJ144" s="5">
        <f t="shared" si="57"/>
        <v>-4.1428732033454985E-4</v>
      </c>
      <c r="AK144" s="5">
        <f t="shared" si="58"/>
        <v>-7.0500139945617324E-4</v>
      </c>
      <c r="AL144" s="5">
        <f t="shared" si="59"/>
        <v>-4.2225684308183631E-4</v>
      </c>
      <c r="AM144" s="5">
        <f t="shared" si="60"/>
        <v>-3.1376593545202613E-3</v>
      </c>
      <c r="AN144" s="5">
        <f t="shared" si="61"/>
        <v>-6.5015986994529928E-3</v>
      </c>
      <c r="AO144" s="5">
        <f t="shared" si="62"/>
        <v>-6.5015986994529928E-3</v>
      </c>
      <c r="AP144" s="5">
        <f t="shared" si="63"/>
        <v>-2.9454090660193666E-3</v>
      </c>
      <c r="AQ144" s="5">
        <f t="shared" si="64"/>
        <v>0</v>
      </c>
      <c r="AR144" s="5">
        <f t="shared" si="65"/>
        <v>0</v>
      </c>
      <c r="AS144" s="5">
        <f t="shared" si="66"/>
        <v>0</v>
      </c>
      <c r="AT144" s="5">
        <f t="shared" si="67"/>
        <v>0</v>
      </c>
      <c r="AU144" s="5">
        <f t="shared" si="68"/>
        <v>0</v>
      </c>
      <c r="AV144" s="5">
        <f t="shared" si="69"/>
        <v>0</v>
      </c>
      <c r="AW144" s="5">
        <f t="shared" si="70"/>
        <v>0</v>
      </c>
      <c r="AX144" s="5">
        <f t="shared" si="71"/>
        <v>0</v>
      </c>
      <c r="AZ144" s="7">
        <f t="shared" si="74"/>
        <v>103.14991976086655</v>
      </c>
      <c r="BA144" s="4">
        <f t="shared" si="72"/>
        <v>-9.6200979362800121E-4</v>
      </c>
      <c r="BB144" s="5">
        <f>AZ144/MAX($AZ$16:AZ144)-1</f>
        <v>-5.0459767082801088E-3</v>
      </c>
      <c r="BH144" s="3"/>
    </row>
    <row r="145" spans="1:60" x14ac:dyDescent="0.25">
      <c r="A145" s="3">
        <v>42716</v>
      </c>
      <c r="B145">
        <f>IFERROR(VLOOKUP($A145,Finnifty!$A$14:$I$486,B$15+1,FALSE),All_curves!B144)</f>
        <v>0</v>
      </c>
      <c r="C145">
        <f>IFERROR(VLOOKUP($A145,Finnifty!$A$14:$I$486,C$15+1,FALSE),All_curves!C144)</f>
        <v>0</v>
      </c>
      <c r="D145">
        <f>IFERROR(VLOOKUP($A145,Finnifty!$A$14:$I$486,D$15+1,FALSE),All_curves!D144)</f>
        <v>0</v>
      </c>
      <c r="E145">
        <f>IFERROR(VLOOKUP($A145,Finnifty!$A$14:$I$486,E$15+1,FALSE),All_curves!E144)</f>
        <v>0</v>
      </c>
      <c r="F145">
        <f>IFERROR(VLOOKUP($A145,Finnifty!$A$14:$I$486,F$15+1,FALSE),All_curves!F144)</f>
        <v>0</v>
      </c>
      <c r="G145">
        <f>IFERROR(VLOOKUP($A145,Finnifty!$A$14:$I$486,G$15+1,FALSE),All_curves!G144)</f>
        <v>0</v>
      </c>
      <c r="H145">
        <f>IFERROR(VLOOKUP($A145,Finnifty!$A$14:$I$486,H$15+1,FALSE),All_curves!H144)</f>
        <v>0</v>
      </c>
      <c r="I145">
        <f>IFERROR(VLOOKUP($A145,Finnifty!$A$14:$I$486,I$15+1,FALSE),All_curves!I144)</f>
        <v>0</v>
      </c>
      <c r="J145">
        <f>IFERROR(VLOOKUP($A145,Banknifty!$A$14:$I$4860,2,FALSE),All_curves!J144)</f>
        <v>12801725</v>
      </c>
      <c r="K145">
        <f>IFERROR(VLOOKUP($A145,Banknifty!$A$14:$I$4860,3,FALSE),All_curves!K144)</f>
        <v>12051631</v>
      </c>
      <c r="L145">
        <f>IFERROR(VLOOKUP($A145,Banknifty!$A$14:$I$4860,4,FALSE),All_curves!L144)</f>
        <v>11087289</v>
      </c>
      <c r="M145">
        <f>IFERROR(VLOOKUP($A145,Banknifty!$A$14:$I$4860,5,FALSE),All_curves!M144)</f>
        <v>10289271</v>
      </c>
      <c r="N145">
        <f>IFERROR(VLOOKUP($A145,Banknifty!$A$14:$I$4860,6,FALSE),All_curves!N144)</f>
        <v>10357307</v>
      </c>
      <c r="O145">
        <f>IFERROR(VLOOKUP($A145,Banknifty!$A$14:$I$4860,7,FALSE),All_curves!O144)</f>
        <v>10488695</v>
      </c>
      <c r="P145">
        <f>IFERROR(VLOOKUP($A145,Banknifty!$A$14:$I$4860,8,FALSE),All_curves!P144)</f>
        <v>10488695</v>
      </c>
      <c r="Q145">
        <f>IFERROR(VLOOKUP($A145,Banknifty!$A$14:$I$4860,9,FALSE),All_curves!Q144)</f>
        <v>10463707</v>
      </c>
      <c r="R145">
        <f>IFERROR(VLOOKUP($A145,Nifty!$A$14:$I$4860,2,FALSE),All_curves!R144)</f>
        <v>0</v>
      </c>
      <c r="S145">
        <f>IFERROR(VLOOKUP($A145,Nifty!$A$14:$I$4860,3,FALSE),All_curves!S144)</f>
        <v>0</v>
      </c>
      <c r="T145">
        <f>IFERROR(VLOOKUP($A145,Nifty!$A$14:$I$4860,4,FALSE),All_curves!T144)</f>
        <v>0</v>
      </c>
      <c r="U145">
        <f>IFERROR(VLOOKUP($A145,Nifty!$A$14:$I$4860,5,FALSE),All_curves!U144)</f>
        <v>0</v>
      </c>
      <c r="V145">
        <f>IFERROR(VLOOKUP($A145,Nifty!$A$14:$I$4860,6,FALSE),All_curves!V144)</f>
        <v>0</v>
      </c>
      <c r="W145">
        <f>IFERROR(VLOOKUP($A145,Nifty!$A$14:$I$4860,7,FALSE),All_curves!W144)</f>
        <v>0</v>
      </c>
      <c r="X145">
        <f>IFERROR(VLOOKUP($A145,Nifty!$A$14:$I$4860,8,FALSE),All_curves!X144)</f>
        <v>0</v>
      </c>
      <c r="Y145">
        <f>IFERROR(VLOOKUP($A145,Nifty!$A$14:$I$4860,9,FALSE),All_curves!Y144)</f>
        <v>0</v>
      </c>
      <c r="AA145" s="5">
        <f t="shared" si="73"/>
        <v>0</v>
      </c>
      <c r="AB145" s="5">
        <f t="shared" ref="AB145:AB208" si="75">IFERROR(C145/C144-1,0)</f>
        <v>0</v>
      </c>
      <c r="AC145" s="5">
        <f t="shared" ref="AC145:AC208" si="76">IFERROR(D145/D144-1,0)</f>
        <v>0</v>
      </c>
      <c r="AD145" s="5">
        <f t="shared" ref="AD145:AD208" si="77">IFERROR(E145/E144-1,0)</f>
        <v>0</v>
      </c>
      <c r="AE145" s="5">
        <f t="shared" ref="AE145:AE208" si="78">IFERROR(F145/F144-1,0)</f>
        <v>0</v>
      </c>
      <c r="AF145" s="5">
        <f t="shared" ref="AF145:AF208" si="79">IFERROR(G145/G144-1,0)</f>
        <v>0</v>
      </c>
      <c r="AG145" s="5">
        <f t="shared" ref="AG145:AG208" si="80">IFERROR(H145/H144-1,0)</f>
        <v>0</v>
      </c>
      <c r="AH145" s="5">
        <f t="shared" ref="AH145:AH208" si="81">IFERROR(I145/I144-1,0)</f>
        <v>0</v>
      </c>
      <c r="AI145" s="5">
        <f t="shared" ref="AI145:AI208" si="82">IFERROR(J145/J144-1,0)</f>
        <v>3.2840586086591017E-3</v>
      </c>
      <c r="AJ145" s="5">
        <f t="shared" ref="AJ145:AJ208" si="83">IFERROR(K145/K144-1,0)</f>
        <v>-2.6143691322040308E-3</v>
      </c>
      <c r="AK145" s="5">
        <f t="shared" ref="AK145:AK208" si="84">IFERROR(L145/L144-1,0)</f>
        <v>1.3666163499270745E-4</v>
      </c>
      <c r="AL145" s="5">
        <f t="shared" ref="AL145:AL208" si="85">IFERROR(M145/M144-1,0)</f>
        <v>-1.9401950069611873E-3</v>
      </c>
      <c r="AM145" s="5">
        <f t="shared" ref="AM145:AM208" si="86">IFERROR(N145/N144-1,0)</f>
        <v>-2.2651387592561578E-3</v>
      </c>
      <c r="AN145" s="5">
        <f t="shared" ref="AN145:AN208" si="87">IFERROR(O145/O144-1,0)</f>
        <v>-4.1427452591913383E-4</v>
      </c>
      <c r="AO145" s="5">
        <f t="shared" ref="AO145:AO208" si="88">IFERROR(P145/P144-1,0)</f>
        <v>-4.1427452591913383E-4</v>
      </c>
      <c r="AP145" s="5">
        <f t="shared" ref="AP145:AP208" si="89">IFERROR(Q145/Q144-1,0)</f>
        <v>-4.2223408256314432E-4</v>
      </c>
      <c r="AQ145" s="5">
        <f t="shared" ref="AQ145:AQ208" si="90">IFERROR(R145/R144-1,0)</f>
        <v>0</v>
      </c>
      <c r="AR145" s="5">
        <f t="shared" ref="AR145:AR208" si="91">IFERROR(S145/S144-1,0)</f>
        <v>0</v>
      </c>
      <c r="AS145" s="5">
        <f t="shared" ref="AS145:AS208" si="92">IFERROR(T145/T144-1,0)</f>
        <v>0</v>
      </c>
      <c r="AT145" s="5">
        <f t="shared" ref="AT145:AT208" si="93">IFERROR(U145/U144-1,0)</f>
        <v>0</v>
      </c>
      <c r="AU145" s="5">
        <f t="shared" ref="AU145:AU208" si="94">IFERROR(V145/V144-1,0)</f>
        <v>0</v>
      </c>
      <c r="AV145" s="5">
        <f t="shared" ref="AV145:AV208" si="95">IFERROR(W145/W144-1,0)</f>
        <v>0</v>
      </c>
      <c r="AW145" s="5">
        <f t="shared" ref="AW145:AW208" si="96">IFERROR(X145/X144-1,0)</f>
        <v>0</v>
      </c>
      <c r="AX145" s="5">
        <f t="shared" ref="AX145:AX208" si="97">IFERROR(Y145/Y144-1,0)</f>
        <v>0</v>
      </c>
      <c r="AZ145" s="7">
        <f t="shared" si="74"/>
        <v>103.12993547053073</v>
      </c>
      <c r="BA145" s="4">
        <f t="shared" ref="BA145:BA208" si="98">(AA145*$AA$14%)+(AB145*$AB$14%)+(AC145*$AC$14%)+(AD145*$AD$14%)+(AE145*$AE$14%)+(AF145*$AF$14%)+(AG145*$AG$14%)+(AH145*$AH$14%)+(AI145*$AI$14%)+(AJ145*$AJ$14%)+(AK145*$AK$14%)+(AL145*$AL$14%)+(AM145*$AM$14%)+(AN145*$AN$14%)+(AO145*$AO$14%)+(AP145*$AP$14%)+(AQ145*$AQ$14%)+(AR145*$AR$14%)+(AS145*$AS$14%)+(AT145*$AT$14%)+(AU145*$AU$14%)+(AV145*$AV$14%)+(AW145*$AW$14%)+(AX145*$AX$14%)</f>
        <v>-1.9374024121545746E-4</v>
      </c>
      <c r="BB145" s="5">
        <f>AZ145/MAX($AZ$16:AZ145)-1</f>
        <v>-5.2387393407509197E-3</v>
      </c>
      <c r="BH145" s="3"/>
    </row>
    <row r="146" spans="1:60" x14ac:dyDescent="0.25">
      <c r="A146" s="3">
        <v>42717</v>
      </c>
      <c r="B146">
        <f>IFERROR(VLOOKUP($A146,Finnifty!$A$14:$I$486,B$15+1,FALSE),All_curves!B145)</f>
        <v>0</v>
      </c>
      <c r="C146">
        <f>IFERROR(VLOOKUP($A146,Finnifty!$A$14:$I$486,C$15+1,FALSE),All_curves!C145)</f>
        <v>0</v>
      </c>
      <c r="D146">
        <f>IFERROR(VLOOKUP($A146,Finnifty!$A$14:$I$486,D$15+1,FALSE),All_curves!D145)</f>
        <v>0</v>
      </c>
      <c r="E146">
        <f>IFERROR(VLOOKUP($A146,Finnifty!$A$14:$I$486,E$15+1,FALSE),All_curves!E145)</f>
        <v>0</v>
      </c>
      <c r="F146">
        <f>IFERROR(VLOOKUP($A146,Finnifty!$A$14:$I$486,F$15+1,FALSE),All_curves!F145)</f>
        <v>0</v>
      </c>
      <c r="G146">
        <f>IFERROR(VLOOKUP($A146,Finnifty!$A$14:$I$486,G$15+1,FALSE),All_curves!G145)</f>
        <v>0</v>
      </c>
      <c r="H146">
        <f>IFERROR(VLOOKUP($A146,Finnifty!$A$14:$I$486,H$15+1,FALSE),All_curves!H145)</f>
        <v>0</v>
      </c>
      <c r="I146">
        <f>IFERROR(VLOOKUP($A146,Finnifty!$A$14:$I$486,I$15+1,FALSE),All_curves!I145)</f>
        <v>0</v>
      </c>
      <c r="J146">
        <f>IFERROR(VLOOKUP($A146,Banknifty!$A$14:$I$4860,2,FALSE),All_curves!J145)</f>
        <v>12821587</v>
      </c>
      <c r="K146">
        <f>IFERROR(VLOOKUP($A146,Banknifty!$A$14:$I$4860,3,FALSE),All_curves!K145)</f>
        <v>12057490</v>
      </c>
      <c r="L146">
        <f>IFERROR(VLOOKUP($A146,Banknifty!$A$14:$I$4860,4,FALSE),All_curves!L145)</f>
        <v>11100069</v>
      </c>
      <c r="M146">
        <f>IFERROR(VLOOKUP($A146,Banknifty!$A$14:$I$4860,5,FALSE),All_curves!M145)</f>
        <v>10296971</v>
      </c>
      <c r="N146">
        <f>IFERROR(VLOOKUP($A146,Banknifty!$A$14:$I$4860,6,FALSE),All_curves!N145)</f>
        <v>10391322</v>
      </c>
      <c r="O146">
        <f>IFERROR(VLOOKUP($A146,Banknifty!$A$14:$I$4860,7,FALSE),All_curves!O145)</f>
        <v>10461274</v>
      </c>
      <c r="P146">
        <f>IFERROR(VLOOKUP($A146,Banknifty!$A$14:$I$4860,8,FALSE),All_curves!P145)</f>
        <v>10461274</v>
      </c>
      <c r="Q146">
        <f>IFERROR(VLOOKUP($A146,Banknifty!$A$14:$I$4860,9,FALSE),All_curves!Q145)</f>
        <v>10443405</v>
      </c>
      <c r="R146">
        <f>IFERROR(VLOOKUP($A146,Nifty!$A$14:$I$4860,2,FALSE),All_curves!R145)</f>
        <v>0</v>
      </c>
      <c r="S146">
        <f>IFERROR(VLOOKUP($A146,Nifty!$A$14:$I$4860,3,FALSE),All_curves!S145)</f>
        <v>0</v>
      </c>
      <c r="T146">
        <f>IFERROR(VLOOKUP($A146,Nifty!$A$14:$I$4860,4,FALSE),All_curves!T145)</f>
        <v>0</v>
      </c>
      <c r="U146">
        <f>IFERROR(VLOOKUP($A146,Nifty!$A$14:$I$4860,5,FALSE),All_curves!U145)</f>
        <v>0</v>
      </c>
      <c r="V146">
        <f>IFERROR(VLOOKUP($A146,Nifty!$A$14:$I$4860,6,FALSE),All_curves!V145)</f>
        <v>0</v>
      </c>
      <c r="W146">
        <f>IFERROR(VLOOKUP($A146,Nifty!$A$14:$I$4860,7,FALSE),All_curves!W145)</f>
        <v>0</v>
      </c>
      <c r="X146">
        <f>IFERROR(VLOOKUP($A146,Nifty!$A$14:$I$4860,8,FALSE),All_curves!X145)</f>
        <v>0</v>
      </c>
      <c r="Y146">
        <f>IFERROR(VLOOKUP($A146,Nifty!$A$14:$I$4860,9,FALSE),All_curves!Y145)</f>
        <v>0</v>
      </c>
      <c r="AA146" s="5">
        <f t="shared" ref="AA146:AA209" si="99">IFERROR(B146/B145-1,0)</f>
        <v>0</v>
      </c>
      <c r="AB146" s="5">
        <f t="shared" si="75"/>
        <v>0</v>
      </c>
      <c r="AC146" s="5">
        <f t="shared" si="76"/>
        <v>0</v>
      </c>
      <c r="AD146" s="5">
        <f t="shared" si="77"/>
        <v>0</v>
      </c>
      <c r="AE146" s="5">
        <f t="shared" si="78"/>
        <v>0</v>
      </c>
      <c r="AF146" s="5">
        <f t="shared" si="79"/>
        <v>0</v>
      </c>
      <c r="AG146" s="5">
        <f t="shared" si="80"/>
        <v>0</v>
      </c>
      <c r="AH146" s="5">
        <f t="shared" si="81"/>
        <v>0</v>
      </c>
      <c r="AI146" s="5">
        <f t="shared" si="82"/>
        <v>1.5515096598310851E-3</v>
      </c>
      <c r="AJ146" s="5">
        <f t="shared" si="83"/>
        <v>4.8615826355780101E-4</v>
      </c>
      <c r="AK146" s="5">
        <f t="shared" si="84"/>
        <v>1.1526713157743451E-3</v>
      </c>
      <c r="AL146" s="5">
        <f t="shared" si="85"/>
        <v>7.483523371092371E-4</v>
      </c>
      <c r="AM146" s="5">
        <f t="shared" si="86"/>
        <v>3.2841548483597549E-3</v>
      </c>
      <c r="AN146" s="5">
        <f t="shared" si="87"/>
        <v>-2.6143385807290143E-3</v>
      </c>
      <c r="AO146" s="5">
        <f t="shared" si="88"/>
        <v>-2.6143385807290143E-3</v>
      </c>
      <c r="AP146" s="5">
        <f t="shared" si="89"/>
        <v>-1.9402301689066537E-3</v>
      </c>
      <c r="AQ146" s="5">
        <f t="shared" si="90"/>
        <v>0</v>
      </c>
      <c r="AR146" s="5">
        <f t="shared" si="91"/>
        <v>0</v>
      </c>
      <c r="AS146" s="5">
        <f t="shared" si="92"/>
        <v>0</v>
      </c>
      <c r="AT146" s="5">
        <f t="shared" si="93"/>
        <v>0</v>
      </c>
      <c r="AU146" s="5">
        <f t="shared" si="94"/>
        <v>0</v>
      </c>
      <c r="AV146" s="5">
        <f t="shared" si="95"/>
        <v>0</v>
      </c>
      <c r="AW146" s="5">
        <f t="shared" si="96"/>
        <v>0</v>
      </c>
      <c r="AX146" s="5">
        <f t="shared" si="97"/>
        <v>0</v>
      </c>
      <c r="AZ146" s="7">
        <f t="shared" si="74"/>
        <v>103.1301672511687</v>
      </c>
      <c r="BA146" s="4">
        <f t="shared" si="98"/>
        <v>2.247462261147567E-6</v>
      </c>
      <c r="BB146" s="5">
        <f>AZ146/MAX($AZ$16:AZ146)-1</f>
        <v>-5.2365036523587261E-3</v>
      </c>
      <c r="BH146" s="3"/>
    </row>
    <row r="147" spans="1:60" x14ac:dyDescent="0.25">
      <c r="A147" s="3">
        <v>42718</v>
      </c>
      <c r="B147">
        <f>IFERROR(VLOOKUP($A147,Finnifty!$A$14:$I$486,B$15+1,FALSE),All_curves!B146)</f>
        <v>0</v>
      </c>
      <c r="C147">
        <f>IFERROR(VLOOKUP($A147,Finnifty!$A$14:$I$486,C$15+1,FALSE),All_curves!C146)</f>
        <v>0</v>
      </c>
      <c r="D147">
        <f>IFERROR(VLOOKUP($A147,Finnifty!$A$14:$I$486,D$15+1,FALSE),All_curves!D146)</f>
        <v>0</v>
      </c>
      <c r="E147">
        <f>IFERROR(VLOOKUP($A147,Finnifty!$A$14:$I$486,E$15+1,FALSE),All_curves!E146)</f>
        <v>0</v>
      </c>
      <c r="F147">
        <f>IFERROR(VLOOKUP($A147,Finnifty!$A$14:$I$486,F$15+1,FALSE),All_curves!F146)</f>
        <v>0</v>
      </c>
      <c r="G147">
        <f>IFERROR(VLOOKUP($A147,Finnifty!$A$14:$I$486,G$15+1,FALSE),All_curves!G146)</f>
        <v>0</v>
      </c>
      <c r="H147">
        <f>IFERROR(VLOOKUP($A147,Finnifty!$A$14:$I$486,H$15+1,FALSE),All_curves!H146)</f>
        <v>0</v>
      </c>
      <c r="I147">
        <f>IFERROR(VLOOKUP($A147,Finnifty!$A$14:$I$486,I$15+1,FALSE),All_curves!I146)</f>
        <v>0</v>
      </c>
      <c r="J147">
        <f>IFERROR(VLOOKUP($A147,Banknifty!$A$14:$I$4860,2,FALSE),All_curves!J146)</f>
        <v>12808904</v>
      </c>
      <c r="K147">
        <f>IFERROR(VLOOKUP($A147,Banknifty!$A$14:$I$4860,3,FALSE),All_curves!K146)</f>
        <v>12027773</v>
      </c>
      <c r="L147">
        <f>IFERROR(VLOOKUP($A147,Banknifty!$A$14:$I$4860,4,FALSE),All_curves!L146)</f>
        <v>11098081</v>
      </c>
      <c r="M147">
        <f>IFERROR(VLOOKUP($A147,Banknifty!$A$14:$I$4860,5,FALSE),All_curves!M146)</f>
        <v>10291382</v>
      </c>
      <c r="N147">
        <f>IFERROR(VLOOKUP($A147,Banknifty!$A$14:$I$4860,6,FALSE),All_curves!N146)</f>
        <v>10407444</v>
      </c>
      <c r="O147">
        <f>IFERROR(VLOOKUP($A147,Banknifty!$A$14:$I$4860,7,FALSE),All_curves!O146)</f>
        <v>10466359</v>
      </c>
      <c r="P147">
        <f>IFERROR(VLOOKUP($A147,Banknifty!$A$14:$I$4860,8,FALSE),All_curves!P146)</f>
        <v>10466359</v>
      </c>
      <c r="Q147">
        <f>IFERROR(VLOOKUP($A147,Banknifty!$A$14:$I$4860,9,FALSE),All_curves!Q146)</f>
        <v>10451221</v>
      </c>
      <c r="R147">
        <f>IFERROR(VLOOKUP($A147,Nifty!$A$14:$I$4860,2,FALSE),All_curves!R146)</f>
        <v>0</v>
      </c>
      <c r="S147">
        <f>IFERROR(VLOOKUP($A147,Nifty!$A$14:$I$4860,3,FALSE),All_curves!S146)</f>
        <v>0</v>
      </c>
      <c r="T147">
        <f>IFERROR(VLOOKUP($A147,Nifty!$A$14:$I$4860,4,FALSE),All_curves!T146)</f>
        <v>0</v>
      </c>
      <c r="U147">
        <f>IFERROR(VLOOKUP($A147,Nifty!$A$14:$I$4860,5,FALSE),All_curves!U146)</f>
        <v>0</v>
      </c>
      <c r="V147">
        <f>IFERROR(VLOOKUP($A147,Nifty!$A$14:$I$4860,6,FALSE),All_curves!V146)</f>
        <v>0</v>
      </c>
      <c r="W147">
        <f>IFERROR(VLOOKUP($A147,Nifty!$A$14:$I$4860,7,FALSE),All_curves!W146)</f>
        <v>0</v>
      </c>
      <c r="X147">
        <f>IFERROR(VLOOKUP($A147,Nifty!$A$14:$I$4860,8,FALSE),All_curves!X146)</f>
        <v>0</v>
      </c>
      <c r="Y147">
        <f>IFERROR(VLOOKUP($A147,Nifty!$A$14:$I$4860,9,FALSE),All_curves!Y146)</f>
        <v>0</v>
      </c>
      <c r="AA147" s="5">
        <f t="shared" si="99"/>
        <v>0</v>
      </c>
      <c r="AB147" s="5">
        <f t="shared" si="75"/>
        <v>0</v>
      </c>
      <c r="AC147" s="5">
        <f t="shared" si="76"/>
        <v>0</v>
      </c>
      <c r="AD147" s="5">
        <f t="shared" si="77"/>
        <v>0</v>
      </c>
      <c r="AE147" s="5">
        <f t="shared" si="78"/>
        <v>0</v>
      </c>
      <c r="AF147" s="5">
        <f t="shared" si="79"/>
        <v>0</v>
      </c>
      <c r="AG147" s="5">
        <f t="shared" si="80"/>
        <v>0</v>
      </c>
      <c r="AH147" s="5">
        <f t="shared" si="81"/>
        <v>0</v>
      </c>
      <c r="AI147" s="5">
        <f t="shared" si="82"/>
        <v>-9.8919111963280404E-4</v>
      </c>
      <c r="AJ147" s="5">
        <f t="shared" si="83"/>
        <v>-2.4646091350687405E-3</v>
      </c>
      <c r="AK147" s="5">
        <f t="shared" si="84"/>
        <v>-1.7909798578730207E-4</v>
      </c>
      <c r="AL147" s="5">
        <f t="shared" si="85"/>
        <v>-5.4278097898885491E-4</v>
      </c>
      <c r="AM147" s="5">
        <f t="shared" si="86"/>
        <v>1.5514869041686197E-3</v>
      </c>
      <c r="AN147" s="5">
        <f t="shared" si="87"/>
        <v>4.8607846424819634E-4</v>
      </c>
      <c r="AO147" s="5">
        <f t="shared" si="88"/>
        <v>4.8607846424819634E-4</v>
      </c>
      <c r="AP147" s="5">
        <f t="shared" si="89"/>
        <v>7.4841490873911454E-4</v>
      </c>
      <c r="AQ147" s="5">
        <f t="shared" si="90"/>
        <v>0</v>
      </c>
      <c r="AR147" s="5">
        <f t="shared" si="91"/>
        <v>0</v>
      </c>
      <c r="AS147" s="5">
        <f t="shared" si="92"/>
        <v>0</v>
      </c>
      <c r="AT147" s="5">
        <f t="shared" si="93"/>
        <v>0</v>
      </c>
      <c r="AU147" s="5">
        <f t="shared" si="94"/>
        <v>0</v>
      </c>
      <c r="AV147" s="5">
        <f t="shared" si="95"/>
        <v>0</v>
      </c>
      <c r="AW147" s="5">
        <f t="shared" si="96"/>
        <v>0</v>
      </c>
      <c r="AX147" s="5">
        <f t="shared" si="97"/>
        <v>0</v>
      </c>
      <c r="AZ147" s="7">
        <f t="shared" si="74"/>
        <v>103.12628431237556</v>
      </c>
      <c r="BA147" s="4">
        <f t="shared" si="98"/>
        <v>-3.7650853253065615E-5</v>
      </c>
      <c r="BB147" s="5">
        <f>AZ147/MAX($AZ$16:AZ147)-1</f>
        <v>-5.2739573467811551E-3</v>
      </c>
      <c r="BH147" s="3"/>
    </row>
    <row r="148" spans="1:60" x14ac:dyDescent="0.25">
      <c r="A148" s="3">
        <v>42719</v>
      </c>
      <c r="B148">
        <f>IFERROR(VLOOKUP($A148,Finnifty!$A$14:$I$486,B$15+1,FALSE),All_curves!B147)</f>
        <v>0</v>
      </c>
      <c r="C148">
        <f>IFERROR(VLOOKUP($A148,Finnifty!$A$14:$I$486,C$15+1,FALSE),All_curves!C147)</f>
        <v>0</v>
      </c>
      <c r="D148">
        <f>IFERROR(VLOOKUP($A148,Finnifty!$A$14:$I$486,D$15+1,FALSE),All_curves!D147)</f>
        <v>0</v>
      </c>
      <c r="E148">
        <f>IFERROR(VLOOKUP($A148,Finnifty!$A$14:$I$486,E$15+1,FALSE),All_curves!E147)</f>
        <v>0</v>
      </c>
      <c r="F148">
        <f>IFERROR(VLOOKUP($A148,Finnifty!$A$14:$I$486,F$15+1,FALSE),All_curves!F147)</f>
        <v>0</v>
      </c>
      <c r="G148">
        <f>IFERROR(VLOOKUP($A148,Finnifty!$A$14:$I$486,G$15+1,FALSE),All_curves!G147)</f>
        <v>0</v>
      </c>
      <c r="H148">
        <f>IFERROR(VLOOKUP($A148,Finnifty!$A$14:$I$486,H$15+1,FALSE),All_curves!H147)</f>
        <v>0</v>
      </c>
      <c r="I148">
        <f>IFERROR(VLOOKUP($A148,Finnifty!$A$14:$I$486,I$15+1,FALSE),All_curves!I147)</f>
        <v>0</v>
      </c>
      <c r="J148">
        <f>IFERROR(VLOOKUP($A148,Banknifty!$A$14:$I$4860,2,FALSE),All_curves!J147)</f>
        <v>12683006</v>
      </c>
      <c r="K148">
        <f>IFERROR(VLOOKUP($A148,Banknifty!$A$14:$I$4860,3,FALSE),All_curves!K147)</f>
        <v>11889435</v>
      </c>
      <c r="L148">
        <f>IFERROR(VLOOKUP($A148,Banknifty!$A$14:$I$4860,4,FALSE),All_curves!L147)</f>
        <v>11086324</v>
      </c>
      <c r="M148">
        <f>IFERROR(VLOOKUP($A148,Banknifty!$A$14:$I$4860,5,FALSE),All_curves!M147)</f>
        <v>10209609</v>
      </c>
      <c r="N148">
        <f>IFERROR(VLOOKUP($A148,Banknifty!$A$14:$I$4860,6,FALSE),All_curves!N147)</f>
        <v>10397149</v>
      </c>
      <c r="O148">
        <f>IFERROR(VLOOKUP($A148,Banknifty!$A$14:$I$4860,7,FALSE),All_curves!O147)</f>
        <v>10440563</v>
      </c>
      <c r="P148">
        <f>IFERROR(VLOOKUP($A148,Banknifty!$A$14:$I$4860,8,FALSE),All_curves!P147)</f>
        <v>10440563</v>
      </c>
      <c r="Q148">
        <f>IFERROR(VLOOKUP($A148,Banknifty!$A$14:$I$4860,9,FALSE),All_curves!Q147)</f>
        <v>10445548</v>
      </c>
      <c r="R148">
        <f>IFERROR(VLOOKUP($A148,Nifty!$A$14:$I$4860,2,FALSE),All_curves!R147)</f>
        <v>0</v>
      </c>
      <c r="S148">
        <f>IFERROR(VLOOKUP($A148,Nifty!$A$14:$I$4860,3,FALSE),All_curves!S147)</f>
        <v>0</v>
      </c>
      <c r="T148">
        <f>IFERROR(VLOOKUP($A148,Nifty!$A$14:$I$4860,4,FALSE),All_curves!T147)</f>
        <v>0</v>
      </c>
      <c r="U148">
        <f>IFERROR(VLOOKUP($A148,Nifty!$A$14:$I$4860,5,FALSE),All_curves!U147)</f>
        <v>0</v>
      </c>
      <c r="V148">
        <f>IFERROR(VLOOKUP($A148,Nifty!$A$14:$I$4860,6,FALSE),All_curves!V147)</f>
        <v>0</v>
      </c>
      <c r="W148">
        <f>IFERROR(VLOOKUP($A148,Nifty!$A$14:$I$4860,7,FALSE),All_curves!W147)</f>
        <v>0</v>
      </c>
      <c r="X148">
        <f>IFERROR(VLOOKUP($A148,Nifty!$A$14:$I$4860,8,FALSE),All_curves!X147)</f>
        <v>0</v>
      </c>
      <c r="Y148">
        <f>IFERROR(VLOOKUP($A148,Nifty!$A$14:$I$4860,9,FALSE),All_curves!Y147)</f>
        <v>0</v>
      </c>
      <c r="AA148" s="5">
        <f t="shared" si="99"/>
        <v>0</v>
      </c>
      <c r="AB148" s="5">
        <f t="shared" si="75"/>
        <v>0</v>
      </c>
      <c r="AC148" s="5">
        <f t="shared" si="76"/>
        <v>0</v>
      </c>
      <c r="AD148" s="5">
        <f t="shared" si="77"/>
        <v>0</v>
      </c>
      <c r="AE148" s="5">
        <f t="shared" si="78"/>
        <v>0</v>
      </c>
      <c r="AF148" s="5">
        <f t="shared" si="79"/>
        <v>0</v>
      </c>
      <c r="AG148" s="5">
        <f t="shared" si="80"/>
        <v>0</v>
      </c>
      <c r="AH148" s="5">
        <f t="shared" si="81"/>
        <v>0</v>
      </c>
      <c r="AI148" s="5">
        <f t="shared" si="82"/>
        <v>-9.8289439908363363E-3</v>
      </c>
      <c r="AJ148" s="5">
        <f t="shared" si="83"/>
        <v>-1.1501547293917169E-2</v>
      </c>
      <c r="AK148" s="5">
        <f t="shared" si="84"/>
        <v>-1.059372336532749E-3</v>
      </c>
      <c r="AL148" s="5">
        <f t="shared" si="85"/>
        <v>-7.9457744353479409E-3</v>
      </c>
      <c r="AM148" s="5">
        <f t="shared" si="86"/>
        <v>-9.8919581022971492E-4</v>
      </c>
      <c r="AN148" s="5">
        <f t="shared" si="87"/>
        <v>-2.4646584356603496E-3</v>
      </c>
      <c r="AO148" s="5">
        <f t="shared" si="88"/>
        <v>-2.4646584356603496E-3</v>
      </c>
      <c r="AP148" s="5">
        <f t="shared" si="89"/>
        <v>-5.428073906388331E-4</v>
      </c>
      <c r="AQ148" s="5">
        <f t="shared" si="90"/>
        <v>0</v>
      </c>
      <c r="AR148" s="5">
        <f t="shared" si="91"/>
        <v>0</v>
      </c>
      <c r="AS148" s="5">
        <f t="shared" si="92"/>
        <v>0</v>
      </c>
      <c r="AT148" s="5">
        <f t="shared" si="93"/>
        <v>0</v>
      </c>
      <c r="AU148" s="5">
        <f t="shared" si="94"/>
        <v>0</v>
      </c>
      <c r="AV148" s="5">
        <f t="shared" si="95"/>
        <v>0</v>
      </c>
      <c r="AW148" s="5">
        <f t="shared" si="96"/>
        <v>0</v>
      </c>
      <c r="AX148" s="5">
        <f t="shared" si="97"/>
        <v>0</v>
      </c>
      <c r="AZ148" s="7">
        <f t="shared" si="74"/>
        <v>102.96817041379958</v>
      </c>
      <c r="BA148" s="4">
        <f t="shared" si="98"/>
        <v>-1.5332065887009769E-3</v>
      </c>
      <c r="BB148" s="5">
        <f>AZ148/MAX($AZ$16:AZ148)-1</f>
        <v>-6.7990778693294285E-3</v>
      </c>
      <c r="BH148" s="3"/>
    </row>
    <row r="149" spans="1:60" x14ac:dyDescent="0.25">
      <c r="A149" s="3">
        <v>42720</v>
      </c>
      <c r="B149">
        <f>IFERROR(VLOOKUP($A149,Finnifty!$A$14:$I$486,B$15+1,FALSE),All_curves!B148)</f>
        <v>0</v>
      </c>
      <c r="C149">
        <f>IFERROR(VLOOKUP($A149,Finnifty!$A$14:$I$486,C$15+1,FALSE),All_curves!C148)</f>
        <v>0</v>
      </c>
      <c r="D149">
        <f>IFERROR(VLOOKUP($A149,Finnifty!$A$14:$I$486,D$15+1,FALSE),All_curves!D148)</f>
        <v>0</v>
      </c>
      <c r="E149">
        <f>IFERROR(VLOOKUP($A149,Finnifty!$A$14:$I$486,E$15+1,FALSE),All_curves!E148)</f>
        <v>0</v>
      </c>
      <c r="F149">
        <f>IFERROR(VLOOKUP($A149,Finnifty!$A$14:$I$486,F$15+1,FALSE),All_curves!F148)</f>
        <v>0</v>
      </c>
      <c r="G149">
        <f>IFERROR(VLOOKUP($A149,Finnifty!$A$14:$I$486,G$15+1,FALSE),All_curves!G148)</f>
        <v>0</v>
      </c>
      <c r="H149">
        <f>IFERROR(VLOOKUP($A149,Finnifty!$A$14:$I$486,H$15+1,FALSE),All_curves!H148)</f>
        <v>0</v>
      </c>
      <c r="I149">
        <f>IFERROR(VLOOKUP($A149,Finnifty!$A$14:$I$486,I$15+1,FALSE),All_curves!I148)</f>
        <v>0</v>
      </c>
      <c r="J149">
        <f>IFERROR(VLOOKUP($A149,Banknifty!$A$14:$I$4860,2,FALSE),All_curves!J148)</f>
        <v>12672039</v>
      </c>
      <c r="K149">
        <f>IFERROR(VLOOKUP($A149,Banknifty!$A$14:$I$4860,3,FALSE),All_curves!K148)</f>
        <v>11889435</v>
      </c>
      <c r="L149">
        <f>IFERROR(VLOOKUP($A149,Banknifty!$A$14:$I$4860,4,FALSE),All_curves!L148)</f>
        <v>11071312</v>
      </c>
      <c r="M149">
        <f>IFERROR(VLOOKUP($A149,Banknifty!$A$14:$I$4860,5,FALSE),All_curves!M148)</f>
        <v>10209609</v>
      </c>
      <c r="N149">
        <f>IFERROR(VLOOKUP($A149,Banknifty!$A$14:$I$4860,6,FALSE),All_curves!N148)</f>
        <v>10374017</v>
      </c>
      <c r="O149">
        <f>IFERROR(VLOOKUP($A149,Banknifty!$A$14:$I$4860,7,FALSE),All_curves!O148)</f>
        <v>10398027</v>
      </c>
      <c r="P149">
        <f>IFERROR(VLOOKUP($A149,Banknifty!$A$14:$I$4860,8,FALSE),All_curves!P148)</f>
        <v>10398027</v>
      </c>
      <c r="Q149">
        <f>IFERROR(VLOOKUP($A149,Banknifty!$A$14:$I$4860,9,FALSE),All_curves!Q148)</f>
        <v>10413757</v>
      </c>
      <c r="R149">
        <f>IFERROR(VLOOKUP($A149,Nifty!$A$14:$I$4860,2,FALSE),All_curves!R148)</f>
        <v>0</v>
      </c>
      <c r="S149">
        <f>IFERROR(VLOOKUP($A149,Nifty!$A$14:$I$4860,3,FALSE),All_curves!S148)</f>
        <v>0</v>
      </c>
      <c r="T149">
        <f>IFERROR(VLOOKUP($A149,Nifty!$A$14:$I$4860,4,FALSE),All_curves!T148)</f>
        <v>0</v>
      </c>
      <c r="U149">
        <f>IFERROR(VLOOKUP($A149,Nifty!$A$14:$I$4860,5,FALSE),All_curves!U148)</f>
        <v>0</v>
      </c>
      <c r="V149">
        <f>IFERROR(VLOOKUP($A149,Nifty!$A$14:$I$4860,6,FALSE),All_curves!V148)</f>
        <v>0</v>
      </c>
      <c r="W149">
        <f>IFERROR(VLOOKUP($A149,Nifty!$A$14:$I$4860,7,FALSE),All_curves!W148)</f>
        <v>0</v>
      </c>
      <c r="X149">
        <f>IFERROR(VLOOKUP($A149,Nifty!$A$14:$I$4860,8,FALSE),All_curves!X148)</f>
        <v>0</v>
      </c>
      <c r="Y149">
        <f>IFERROR(VLOOKUP($A149,Nifty!$A$14:$I$4860,9,FALSE),All_curves!Y148)</f>
        <v>0</v>
      </c>
      <c r="AA149" s="5">
        <f t="shared" si="99"/>
        <v>0</v>
      </c>
      <c r="AB149" s="5">
        <f t="shared" si="75"/>
        <v>0</v>
      </c>
      <c r="AC149" s="5">
        <f t="shared" si="76"/>
        <v>0</v>
      </c>
      <c r="AD149" s="5">
        <f t="shared" si="77"/>
        <v>0</v>
      </c>
      <c r="AE149" s="5">
        <f t="shared" si="78"/>
        <v>0</v>
      </c>
      <c r="AF149" s="5">
        <f t="shared" si="79"/>
        <v>0</v>
      </c>
      <c r="AG149" s="5">
        <f t="shared" si="80"/>
        <v>0</v>
      </c>
      <c r="AH149" s="5">
        <f t="shared" si="81"/>
        <v>0</v>
      </c>
      <c r="AI149" s="5">
        <f t="shared" si="82"/>
        <v>-8.6470037150498946E-4</v>
      </c>
      <c r="AJ149" s="5">
        <f t="shared" si="83"/>
        <v>0</v>
      </c>
      <c r="AK149" s="5">
        <f t="shared" si="84"/>
        <v>-1.354100782188894E-3</v>
      </c>
      <c r="AL149" s="5">
        <f t="shared" si="85"/>
        <v>0</v>
      </c>
      <c r="AM149" s="5">
        <f t="shared" si="86"/>
        <v>-2.2248406750735583E-3</v>
      </c>
      <c r="AN149" s="5">
        <f t="shared" si="87"/>
        <v>-4.074109796569414E-3</v>
      </c>
      <c r="AO149" s="5">
        <f t="shared" si="88"/>
        <v>-4.074109796569414E-3</v>
      </c>
      <c r="AP149" s="5">
        <f t="shared" si="89"/>
        <v>-3.0434975742775761E-3</v>
      </c>
      <c r="AQ149" s="5">
        <f t="shared" si="90"/>
        <v>0</v>
      </c>
      <c r="AR149" s="5">
        <f t="shared" si="91"/>
        <v>0</v>
      </c>
      <c r="AS149" s="5">
        <f t="shared" si="92"/>
        <v>0</v>
      </c>
      <c r="AT149" s="5">
        <f t="shared" si="93"/>
        <v>0</v>
      </c>
      <c r="AU149" s="5">
        <f t="shared" si="94"/>
        <v>0</v>
      </c>
      <c r="AV149" s="5">
        <f t="shared" si="95"/>
        <v>0</v>
      </c>
      <c r="AW149" s="5">
        <f t="shared" si="96"/>
        <v>0</v>
      </c>
      <c r="AX149" s="5">
        <f t="shared" si="97"/>
        <v>0</v>
      </c>
      <c r="AZ149" s="7">
        <f t="shared" ref="AZ149:AZ212" si="100">AZ148*(1+BA149)</f>
        <v>102.90108940089959</v>
      </c>
      <c r="BA149" s="4">
        <f t="shared" si="98"/>
        <v>-6.5147329150766031E-4</v>
      </c>
      <c r="BB149" s="5">
        <f>AZ149/MAX($AZ$16:AZ149)-1</f>
        <v>-7.4461217431982529E-3</v>
      </c>
      <c r="BH149" s="3"/>
    </row>
    <row r="150" spans="1:60" x14ac:dyDescent="0.25">
      <c r="A150" s="3">
        <v>42723</v>
      </c>
      <c r="B150">
        <f>IFERROR(VLOOKUP($A150,Finnifty!$A$14:$I$486,B$15+1,FALSE),All_curves!B149)</f>
        <v>0</v>
      </c>
      <c r="C150">
        <f>IFERROR(VLOOKUP($A150,Finnifty!$A$14:$I$486,C$15+1,FALSE),All_curves!C149)</f>
        <v>0</v>
      </c>
      <c r="D150">
        <f>IFERROR(VLOOKUP($A150,Finnifty!$A$14:$I$486,D$15+1,FALSE),All_curves!D149)</f>
        <v>0</v>
      </c>
      <c r="E150">
        <f>IFERROR(VLOOKUP($A150,Finnifty!$A$14:$I$486,E$15+1,FALSE),All_curves!E149)</f>
        <v>0</v>
      </c>
      <c r="F150">
        <f>IFERROR(VLOOKUP($A150,Finnifty!$A$14:$I$486,F$15+1,FALSE),All_curves!F149)</f>
        <v>0</v>
      </c>
      <c r="G150">
        <f>IFERROR(VLOOKUP($A150,Finnifty!$A$14:$I$486,G$15+1,FALSE),All_curves!G149)</f>
        <v>0</v>
      </c>
      <c r="H150">
        <f>IFERROR(VLOOKUP($A150,Finnifty!$A$14:$I$486,H$15+1,FALSE),All_curves!H149)</f>
        <v>0</v>
      </c>
      <c r="I150">
        <f>IFERROR(VLOOKUP($A150,Finnifty!$A$14:$I$486,I$15+1,FALSE),All_curves!I149)</f>
        <v>0</v>
      </c>
      <c r="J150">
        <f>IFERROR(VLOOKUP($A150,Banknifty!$A$14:$I$4860,2,FALSE),All_curves!J149)</f>
        <v>12690999</v>
      </c>
      <c r="K150">
        <f>IFERROR(VLOOKUP($A150,Banknifty!$A$14:$I$4860,3,FALSE),All_curves!K149)</f>
        <v>11889435</v>
      </c>
      <c r="L150">
        <f>IFERROR(VLOOKUP($A150,Banknifty!$A$14:$I$4860,4,FALSE),All_curves!L149)</f>
        <v>11078043</v>
      </c>
      <c r="M150">
        <f>IFERROR(VLOOKUP($A150,Banknifty!$A$14:$I$4860,5,FALSE),All_curves!M149)</f>
        <v>10209609</v>
      </c>
      <c r="N150">
        <f>IFERROR(VLOOKUP($A150,Banknifty!$A$14:$I$4860,6,FALSE),All_curves!N149)</f>
        <v>10346431</v>
      </c>
      <c r="O150">
        <f>IFERROR(VLOOKUP($A150,Banknifty!$A$14:$I$4860,7,FALSE),All_curves!O149)</f>
        <v>10380813</v>
      </c>
      <c r="P150">
        <f>IFERROR(VLOOKUP($A150,Banknifty!$A$14:$I$4860,8,FALSE),All_curves!P149)</f>
        <v>10380813</v>
      </c>
      <c r="Q150">
        <f>IFERROR(VLOOKUP($A150,Banknifty!$A$14:$I$4860,9,FALSE),All_curves!Q149)</f>
        <v>10413757</v>
      </c>
      <c r="R150">
        <f>IFERROR(VLOOKUP($A150,Nifty!$A$14:$I$4860,2,FALSE),All_curves!R149)</f>
        <v>0</v>
      </c>
      <c r="S150">
        <f>IFERROR(VLOOKUP($A150,Nifty!$A$14:$I$4860,3,FALSE),All_curves!S149)</f>
        <v>0</v>
      </c>
      <c r="T150">
        <f>IFERROR(VLOOKUP($A150,Nifty!$A$14:$I$4860,4,FALSE),All_curves!T149)</f>
        <v>0</v>
      </c>
      <c r="U150">
        <f>IFERROR(VLOOKUP($A150,Nifty!$A$14:$I$4860,5,FALSE),All_curves!U149)</f>
        <v>0</v>
      </c>
      <c r="V150">
        <f>IFERROR(VLOOKUP($A150,Nifty!$A$14:$I$4860,6,FALSE),All_curves!V149)</f>
        <v>0</v>
      </c>
      <c r="W150">
        <f>IFERROR(VLOOKUP($A150,Nifty!$A$14:$I$4860,7,FALSE),All_curves!W149)</f>
        <v>0</v>
      </c>
      <c r="X150">
        <f>IFERROR(VLOOKUP($A150,Nifty!$A$14:$I$4860,8,FALSE),All_curves!X149)</f>
        <v>0</v>
      </c>
      <c r="Y150">
        <f>IFERROR(VLOOKUP($A150,Nifty!$A$14:$I$4860,9,FALSE),All_curves!Y149)</f>
        <v>0</v>
      </c>
      <c r="AA150" s="5">
        <f t="shared" si="99"/>
        <v>0</v>
      </c>
      <c r="AB150" s="5">
        <f t="shared" si="75"/>
        <v>0</v>
      </c>
      <c r="AC150" s="5">
        <f t="shared" si="76"/>
        <v>0</v>
      </c>
      <c r="AD150" s="5">
        <f t="shared" si="77"/>
        <v>0</v>
      </c>
      <c r="AE150" s="5">
        <f t="shared" si="78"/>
        <v>0</v>
      </c>
      <c r="AF150" s="5">
        <f t="shared" si="79"/>
        <v>0</v>
      </c>
      <c r="AG150" s="5">
        <f t="shared" si="80"/>
        <v>0</v>
      </c>
      <c r="AH150" s="5">
        <f t="shared" si="81"/>
        <v>0</v>
      </c>
      <c r="AI150" s="5">
        <f t="shared" si="82"/>
        <v>1.4962075164068889E-3</v>
      </c>
      <c r="AJ150" s="5">
        <f t="shared" si="83"/>
        <v>0</v>
      </c>
      <c r="AK150" s="5">
        <f t="shared" si="84"/>
        <v>6.0796769163395936E-4</v>
      </c>
      <c r="AL150" s="5">
        <f t="shared" si="85"/>
        <v>0</v>
      </c>
      <c r="AM150" s="5">
        <f t="shared" si="86"/>
        <v>-2.6591435121033902E-3</v>
      </c>
      <c r="AN150" s="5">
        <f t="shared" si="87"/>
        <v>-1.6555063763539213E-3</v>
      </c>
      <c r="AO150" s="5">
        <f t="shared" si="88"/>
        <v>-1.6555063763539213E-3</v>
      </c>
      <c r="AP150" s="5">
        <f t="shared" si="89"/>
        <v>0</v>
      </c>
      <c r="AQ150" s="5">
        <f t="shared" si="90"/>
        <v>0</v>
      </c>
      <c r="AR150" s="5">
        <f t="shared" si="91"/>
        <v>0</v>
      </c>
      <c r="AS150" s="5">
        <f t="shared" si="92"/>
        <v>0</v>
      </c>
      <c r="AT150" s="5">
        <f t="shared" si="93"/>
        <v>0</v>
      </c>
      <c r="AU150" s="5">
        <f t="shared" si="94"/>
        <v>0</v>
      </c>
      <c r="AV150" s="5">
        <f t="shared" si="95"/>
        <v>0</v>
      </c>
      <c r="AW150" s="5">
        <f t="shared" si="96"/>
        <v>0</v>
      </c>
      <c r="AX150" s="5">
        <f t="shared" si="97"/>
        <v>0</v>
      </c>
      <c r="AZ150" s="7">
        <f t="shared" si="100"/>
        <v>102.88451383163522</v>
      </c>
      <c r="BA150" s="4">
        <f t="shared" si="98"/>
        <v>-1.6108254403209937E-4</v>
      </c>
      <c r="BB150" s="5">
        <f>AZ150/MAX($AZ$16:AZ150)-1</f>
        <v>-7.6060048469969166E-3</v>
      </c>
      <c r="BH150" s="3"/>
    </row>
    <row r="151" spans="1:60" x14ac:dyDescent="0.25">
      <c r="A151" s="3">
        <v>42724</v>
      </c>
      <c r="B151">
        <f>IFERROR(VLOOKUP($A151,Finnifty!$A$14:$I$486,B$15+1,FALSE),All_curves!B150)</f>
        <v>0</v>
      </c>
      <c r="C151">
        <f>IFERROR(VLOOKUP($A151,Finnifty!$A$14:$I$486,C$15+1,FALSE),All_curves!C150)</f>
        <v>0</v>
      </c>
      <c r="D151">
        <f>IFERROR(VLOOKUP($A151,Finnifty!$A$14:$I$486,D$15+1,FALSE),All_curves!D150)</f>
        <v>0</v>
      </c>
      <c r="E151">
        <f>IFERROR(VLOOKUP($A151,Finnifty!$A$14:$I$486,E$15+1,FALSE),All_curves!E150)</f>
        <v>0</v>
      </c>
      <c r="F151">
        <f>IFERROR(VLOOKUP($A151,Finnifty!$A$14:$I$486,F$15+1,FALSE),All_curves!F150)</f>
        <v>0</v>
      </c>
      <c r="G151">
        <f>IFERROR(VLOOKUP($A151,Finnifty!$A$14:$I$486,G$15+1,FALSE),All_curves!G150)</f>
        <v>0</v>
      </c>
      <c r="H151">
        <f>IFERROR(VLOOKUP($A151,Finnifty!$A$14:$I$486,H$15+1,FALSE),All_curves!H150)</f>
        <v>0</v>
      </c>
      <c r="I151">
        <f>IFERROR(VLOOKUP($A151,Finnifty!$A$14:$I$486,I$15+1,FALSE),All_curves!I150)</f>
        <v>0</v>
      </c>
      <c r="J151">
        <f>IFERROR(VLOOKUP($A151,Banknifty!$A$14:$I$4860,2,FALSE),All_curves!J150)</f>
        <v>12718500</v>
      </c>
      <c r="K151">
        <f>IFERROR(VLOOKUP($A151,Banknifty!$A$14:$I$4860,3,FALSE),All_curves!K150)</f>
        <v>11914793</v>
      </c>
      <c r="L151">
        <f>IFERROR(VLOOKUP($A151,Banknifty!$A$14:$I$4860,4,FALSE),All_curves!L150)</f>
        <v>11041509</v>
      </c>
      <c r="M151">
        <f>IFERROR(VLOOKUP($A151,Banknifty!$A$14:$I$4860,5,FALSE),All_curves!M150)</f>
        <v>10180161</v>
      </c>
      <c r="N151">
        <f>IFERROR(VLOOKUP($A151,Banknifty!$A$14:$I$4860,6,FALSE),All_curves!N150)</f>
        <v>10361911</v>
      </c>
      <c r="O151">
        <f>IFERROR(VLOOKUP($A151,Banknifty!$A$14:$I$4860,7,FALSE),All_curves!O150)</f>
        <v>10380813</v>
      </c>
      <c r="P151">
        <f>IFERROR(VLOOKUP($A151,Banknifty!$A$14:$I$4860,8,FALSE),All_curves!P150)</f>
        <v>10380813</v>
      </c>
      <c r="Q151">
        <f>IFERROR(VLOOKUP($A151,Banknifty!$A$14:$I$4860,9,FALSE),All_curves!Q150)</f>
        <v>10413757</v>
      </c>
      <c r="R151">
        <f>IFERROR(VLOOKUP($A151,Nifty!$A$14:$I$4860,2,FALSE),All_curves!R150)</f>
        <v>0</v>
      </c>
      <c r="S151">
        <f>IFERROR(VLOOKUP($A151,Nifty!$A$14:$I$4860,3,FALSE),All_curves!S150)</f>
        <v>0</v>
      </c>
      <c r="T151">
        <f>IFERROR(VLOOKUP($A151,Nifty!$A$14:$I$4860,4,FALSE),All_curves!T150)</f>
        <v>0</v>
      </c>
      <c r="U151">
        <f>IFERROR(VLOOKUP($A151,Nifty!$A$14:$I$4860,5,FALSE),All_curves!U150)</f>
        <v>0</v>
      </c>
      <c r="V151">
        <f>IFERROR(VLOOKUP($A151,Nifty!$A$14:$I$4860,6,FALSE),All_curves!V150)</f>
        <v>0</v>
      </c>
      <c r="W151">
        <f>IFERROR(VLOOKUP($A151,Nifty!$A$14:$I$4860,7,FALSE),All_curves!W150)</f>
        <v>0</v>
      </c>
      <c r="X151">
        <f>IFERROR(VLOOKUP($A151,Nifty!$A$14:$I$4860,8,FALSE),All_curves!X150)</f>
        <v>0</v>
      </c>
      <c r="Y151">
        <f>IFERROR(VLOOKUP($A151,Nifty!$A$14:$I$4860,9,FALSE),All_curves!Y150)</f>
        <v>0</v>
      </c>
      <c r="AA151" s="5">
        <f t="shared" si="99"/>
        <v>0</v>
      </c>
      <c r="AB151" s="5">
        <f t="shared" si="75"/>
        <v>0</v>
      </c>
      <c r="AC151" s="5">
        <f t="shared" si="76"/>
        <v>0</v>
      </c>
      <c r="AD151" s="5">
        <f t="shared" si="77"/>
        <v>0</v>
      </c>
      <c r="AE151" s="5">
        <f t="shared" si="78"/>
        <v>0</v>
      </c>
      <c r="AF151" s="5">
        <f t="shared" si="79"/>
        <v>0</v>
      </c>
      <c r="AG151" s="5">
        <f t="shared" si="80"/>
        <v>0</v>
      </c>
      <c r="AH151" s="5">
        <f t="shared" si="81"/>
        <v>0</v>
      </c>
      <c r="AI151" s="5">
        <f t="shared" si="82"/>
        <v>2.1669688887375749E-3</v>
      </c>
      <c r="AJ151" s="5">
        <f t="shared" si="83"/>
        <v>2.1328179177564355E-3</v>
      </c>
      <c r="AK151" s="5">
        <f t="shared" si="84"/>
        <v>-3.2978749044393352E-3</v>
      </c>
      <c r="AL151" s="5">
        <f t="shared" si="85"/>
        <v>-2.88434160407125E-3</v>
      </c>
      <c r="AM151" s="5">
        <f t="shared" si="86"/>
        <v>1.4961680989318271E-3</v>
      </c>
      <c r="AN151" s="5">
        <f t="shared" si="87"/>
        <v>0</v>
      </c>
      <c r="AO151" s="5">
        <f t="shared" si="88"/>
        <v>0</v>
      </c>
      <c r="AP151" s="5">
        <f t="shared" si="89"/>
        <v>0</v>
      </c>
      <c r="AQ151" s="5">
        <f t="shared" si="90"/>
        <v>0</v>
      </c>
      <c r="AR151" s="5">
        <f t="shared" si="91"/>
        <v>0</v>
      </c>
      <c r="AS151" s="5">
        <f t="shared" si="92"/>
        <v>0</v>
      </c>
      <c r="AT151" s="5">
        <f t="shared" si="93"/>
        <v>0</v>
      </c>
      <c r="AU151" s="5">
        <f t="shared" si="94"/>
        <v>0</v>
      </c>
      <c r="AV151" s="5">
        <f t="shared" si="95"/>
        <v>0</v>
      </c>
      <c r="AW151" s="5">
        <f t="shared" si="96"/>
        <v>0</v>
      </c>
      <c r="AX151" s="5">
        <f t="shared" si="97"/>
        <v>0</v>
      </c>
      <c r="AZ151" s="7">
        <f t="shared" si="100"/>
        <v>102.88285798425001</v>
      </c>
      <c r="BA151" s="4">
        <f t="shared" si="98"/>
        <v>-1.6094233461864477E-5</v>
      </c>
      <c r="BB151" s="5">
        <f>AZ151/MAX($AZ$16:AZ151)-1</f>
        <v>-7.6219766676409728E-3</v>
      </c>
      <c r="BH151" s="3"/>
    </row>
    <row r="152" spans="1:60" x14ac:dyDescent="0.25">
      <c r="A152" s="3">
        <v>42725</v>
      </c>
      <c r="B152">
        <f>IFERROR(VLOOKUP($A152,Finnifty!$A$14:$I$486,B$15+1,FALSE),All_curves!B151)</f>
        <v>0</v>
      </c>
      <c r="C152">
        <f>IFERROR(VLOOKUP($A152,Finnifty!$A$14:$I$486,C$15+1,FALSE),All_curves!C151)</f>
        <v>0</v>
      </c>
      <c r="D152">
        <f>IFERROR(VLOOKUP($A152,Finnifty!$A$14:$I$486,D$15+1,FALSE),All_curves!D151)</f>
        <v>0</v>
      </c>
      <c r="E152">
        <f>IFERROR(VLOOKUP($A152,Finnifty!$A$14:$I$486,E$15+1,FALSE),All_curves!E151)</f>
        <v>0</v>
      </c>
      <c r="F152">
        <f>IFERROR(VLOOKUP($A152,Finnifty!$A$14:$I$486,F$15+1,FALSE),All_curves!F151)</f>
        <v>0</v>
      </c>
      <c r="G152">
        <f>IFERROR(VLOOKUP($A152,Finnifty!$A$14:$I$486,G$15+1,FALSE),All_curves!G151)</f>
        <v>0</v>
      </c>
      <c r="H152">
        <f>IFERROR(VLOOKUP($A152,Finnifty!$A$14:$I$486,H$15+1,FALSE),All_curves!H151)</f>
        <v>0</v>
      </c>
      <c r="I152">
        <f>IFERROR(VLOOKUP($A152,Finnifty!$A$14:$I$486,I$15+1,FALSE),All_curves!I151)</f>
        <v>0</v>
      </c>
      <c r="J152">
        <f>IFERROR(VLOOKUP($A152,Banknifty!$A$14:$I$4860,2,FALSE),All_curves!J151)</f>
        <v>12680862</v>
      </c>
      <c r="K152">
        <f>IFERROR(VLOOKUP($A152,Banknifty!$A$14:$I$4860,3,FALSE),All_curves!K151)</f>
        <v>11889338</v>
      </c>
      <c r="L152">
        <f>IFERROR(VLOOKUP($A152,Banknifty!$A$14:$I$4860,4,FALSE),All_curves!L151)</f>
        <v>11047713</v>
      </c>
      <c r="M152">
        <f>IFERROR(VLOOKUP($A152,Banknifty!$A$14:$I$4860,5,FALSE),All_curves!M151)</f>
        <v>10170176</v>
      </c>
      <c r="N152">
        <f>IFERROR(VLOOKUP($A152,Banknifty!$A$14:$I$4860,6,FALSE),All_curves!N151)</f>
        <v>10384365</v>
      </c>
      <c r="O152">
        <f>IFERROR(VLOOKUP($A152,Banknifty!$A$14:$I$4860,7,FALSE),All_curves!O151)</f>
        <v>10402954</v>
      </c>
      <c r="P152">
        <f>IFERROR(VLOOKUP($A152,Banknifty!$A$14:$I$4860,8,FALSE),All_curves!P151)</f>
        <v>10402954</v>
      </c>
      <c r="Q152">
        <f>IFERROR(VLOOKUP($A152,Banknifty!$A$14:$I$4860,9,FALSE),All_curves!Q151)</f>
        <v>10383720</v>
      </c>
      <c r="R152">
        <f>IFERROR(VLOOKUP($A152,Nifty!$A$14:$I$4860,2,FALSE),All_curves!R151)</f>
        <v>0</v>
      </c>
      <c r="S152">
        <f>IFERROR(VLOOKUP($A152,Nifty!$A$14:$I$4860,3,FALSE),All_curves!S151)</f>
        <v>0</v>
      </c>
      <c r="T152">
        <f>IFERROR(VLOOKUP($A152,Nifty!$A$14:$I$4860,4,FALSE),All_curves!T151)</f>
        <v>0</v>
      </c>
      <c r="U152">
        <f>IFERROR(VLOOKUP($A152,Nifty!$A$14:$I$4860,5,FALSE),All_curves!U151)</f>
        <v>0</v>
      </c>
      <c r="V152">
        <f>IFERROR(VLOOKUP($A152,Nifty!$A$14:$I$4860,6,FALSE),All_curves!V151)</f>
        <v>0</v>
      </c>
      <c r="W152">
        <f>IFERROR(VLOOKUP($A152,Nifty!$A$14:$I$4860,7,FALSE),All_curves!W151)</f>
        <v>0</v>
      </c>
      <c r="X152">
        <f>IFERROR(VLOOKUP($A152,Nifty!$A$14:$I$4860,8,FALSE),All_curves!X151)</f>
        <v>0</v>
      </c>
      <c r="Y152">
        <f>IFERROR(VLOOKUP($A152,Nifty!$A$14:$I$4860,9,FALSE),All_curves!Y151)</f>
        <v>0</v>
      </c>
      <c r="AA152" s="5">
        <f t="shared" si="99"/>
        <v>0</v>
      </c>
      <c r="AB152" s="5">
        <f t="shared" si="75"/>
        <v>0</v>
      </c>
      <c r="AC152" s="5">
        <f t="shared" si="76"/>
        <v>0</v>
      </c>
      <c r="AD152" s="5">
        <f t="shared" si="77"/>
        <v>0</v>
      </c>
      <c r="AE152" s="5">
        <f t="shared" si="78"/>
        <v>0</v>
      </c>
      <c r="AF152" s="5">
        <f t="shared" si="79"/>
        <v>0</v>
      </c>
      <c r="AG152" s="5">
        <f t="shared" si="80"/>
        <v>0</v>
      </c>
      <c r="AH152" s="5">
        <f t="shared" si="81"/>
        <v>0</v>
      </c>
      <c r="AI152" s="5">
        <f t="shared" si="82"/>
        <v>-2.959311239532969E-3</v>
      </c>
      <c r="AJ152" s="5">
        <f t="shared" si="83"/>
        <v>-2.1364198270167334E-3</v>
      </c>
      <c r="AK152" s="5">
        <f t="shared" si="84"/>
        <v>5.6187972133159292E-4</v>
      </c>
      <c r="AL152" s="5">
        <f t="shared" si="85"/>
        <v>-9.8082928158016447E-4</v>
      </c>
      <c r="AM152" s="5">
        <f t="shared" si="86"/>
        <v>2.1669747983745768E-3</v>
      </c>
      <c r="AN152" s="5">
        <f t="shared" si="87"/>
        <v>2.132877261154853E-3</v>
      </c>
      <c r="AO152" s="5">
        <f t="shared" si="88"/>
        <v>2.132877261154853E-3</v>
      </c>
      <c r="AP152" s="5">
        <f t="shared" si="89"/>
        <v>-2.8843576818625705E-3</v>
      </c>
      <c r="AQ152" s="5">
        <f t="shared" si="90"/>
        <v>0</v>
      </c>
      <c r="AR152" s="5">
        <f t="shared" si="91"/>
        <v>0</v>
      </c>
      <c r="AS152" s="5">
        <f t="shared" si="92"/>
        <v>0</v>
      </c>
      <c r="AT152" s="5">
        <f t="shared" si="93"/>
        <v>0</v>
      </c>
      <c r="AU152" s="5">
        <f t="shared" si="94"/>
        <v>0</v>
      </c>
      <c r="AV152" s="5">
        <f t="shared" si="95"/>
        <v>0</v>
      </c>
      <c r="AW152" s="5">
        <f t="shared" si="96"/>
        <v>0</v>
      </c>
      <c r="AX152" s="5">
        <f t="shared" si="97"/>
        <v>0</v>
      </c>
      <c r="AZ152" s="7">
        <f t="shared" si="100"/>
        <v>102.87442883890154</v>
      </c>
      <c r="BA152" s="4">
        <f t="shared" si="98"/>
        <v>-8.1929541165690108E-5</v>
      </c>
      <c r="BB152" s="5">
        <f>AZ152/MAX($AZ$16:AZ152)-1</f>
        <v>-7.7032817437555634E-3</v>
      </c>
      <c r="BH152" s="3"/>
    </row>
    <row r="153" spans="1:60" x14ac:dyDescent="0.25">
      <c r="A153" s="3">
        <v>42726</v>
      </c>
      <c r="B153">
        <f>IFERROR(VLOOKUP($A153,Finnifty!$A$14:$I$486,B$15+1,FALSE),All_curves!B152)</f>
        <v>0</v>
      </c>
      <c r="C153">
        <f>IFERROR(VLOOKUP($A153,Finnifty!$A$14:$I$486,C$15+1,FALSE),All_curves!C152)</f>
        <v>0</v>
      </c>
      <c r="D153">
        <f>IFERROR(VLOOKUP($A153,Finnifty!$A$14:$I$486,D$15+1,FALSE),All_curves!D152)</f>
        <v>0</v>
      </c>
      <c r="E153">
        <f>IFERROR(VLOOKUP($A153,Finnifty!$A$14:$I$486,E$15+1,FALSE),All_curves!E152)</f>
        <v>0</v>
      </c>
      <c r="F153">
        <f>IFERROR(VLOOKUP($A153,Finnifty!$A$14:$I$486,F$15+1,FALSE),All_curves!F152)</f>
        <v>0</v>
      </c>
      <c r="G153">
        <f>IFERROR(VLOOKUP($A153,Finnifty!$A$14:$I$486,G$15+1,FALSE),All_curves!G152)</f>
        <v>0</v>
      </c>
      <c r="H153">
        <f>IFERROR(VLOOKUP($A153,Finnifty!$A$14:$I$486,H$15+1,FALSE),All_curves!H152)</f>
        <v>0</v>
      </c>
      <c r="I153">
        <f>IFERROR(VLOOKUP($A153,Finnifty!$A$14:$I$486,I$15+1,FALSE),All_curves!I152)</f>
        <v>0</v>
      </c>
      <c r="J153">
        <f>IFERROR(VLOOKUP($A153,Banknifty!$A$14:$I$4860,2,FALSE),All_curves!J152)</f>
        <v>12659400</v>
      </c>
      <c r="K153">
        <f>IFERROR(VLOOKUP($A153,Banknifty!$A$14:$I$4860,3,FALSE),All_curves!K152)</f>
        <v>11778750</v>
      </c>
      <c r="L153">
        <f>IFERROR(VLOOKUP($A153,Banknifty!$A$14:$I$4860,4,FALSE),All_curves!L152)</f>
        <v>11007005</v>
      </c>
      <c r="M153">
        <f>IFERROR(VLOOKUP($A153,Banknifty!$A$14:$I$4860,5,FALSE),All_curves!M152)</f>
        <v>10072384</v>
      </c>
      <c r="N153">
        <f>IFERROR(VLOOKUP($A153,Banknifty!$A$14:$I$4860,6,FALSE),All_curves!N152)</f>
        <v>10353634</v>
      </c>
      <c r="O153">
        <f>IFERROR(VLOOKUP($A153,Banknifty!$A$14:$I$4860,7,FALSE),All_curves!O152)</f>
        <v>10380728</v>
      </c>
      <c r="P153">
        <f>IFERROR(VLOOKUP($A153,Banknifty!$A$14:$I$4860,8,FALSE),All_curves!P152)</f>
        <v>10380728</v>
      </c>
      <c r="Q153">
        <f>IFERROR(VLOOKUP($A153,Banknifty!$A$14:$I$4860,9,FALSE),All_curves!Q152)</f>
        <v>10373536</v>
      </c>
      <c r="R153">
        <f>IFERROR(VLOOKUP($A153,Nifty!$A$14:$I$4860,2,FALSE),All_curves!R152)</f>
        <v>0</v>
      </c>
      <c r="S153">
        <f>IFERROR(VLOOKUP($A153,Nifty!$A$14:$I$4860,3,FALSE),All_curves!S152)</f>
        <v>0</v>
      </c>
      <c r="T153">
        <f>IFERROR(VLOOKUP($A153,Nifty!$A$14:$I$4860,4,FALSE),All_curves!T152)</f>
        <v>0</v>
      </c>
      <c r="U153">
        <f>IFERROR(VLOOKUP($A153,Nifty!$A$14:$I$4860,5,FALSE),All_curves!U152)</f>
        <v>0</v>
      </c>
      <c r="V153">
        <f>IFERROR(VLOOKUP($A153,Nifty!$A$14:$I$4860,6,FALSE),All_curves!V152)</f>
        <v>0</v>
      </c>
      <c r="W153">
        <f>IFERROR(VLOOKUP($A153,Nifty!$A$14:$I$4860,7,FALSE),All_curves!W152)</f>
        <v>0</v>
      </c>
      <c r="X153">
        <f>IFERROR(VLOOKUP($A153,Nifty!$A$14:$I$4860,8,FALSE),All_curves!X152)</f>
        <v>0</v>
      </c>
      <c r="Y153">
        <f>IFERROR(VLOOKUP($A153,Nifty!$A$14:$I$4860,9,FALSE),All_curves!Y152)</f>
        <v>0</v>
      </c>
      <c r="AA153" s="5">
        <f t="shared" si="99"/>
        <v>0</v>
      </c>
      <c r="AB153" s="5">
        <f t="shared" si="75"/>
        <v>0</v>
      </c>
      <c r="AC153" s="5">
        <f t="shared" si="76"/>
        <v>0</v>
      </c>
      <c r="AD153" s="5">
        <f t="shared" si="77"/>
        <v>0</v>
      </c>
      <c r="AE153" s="5">
        <f t="shared" si="78"/>
        <v>0</v>
      </c>
      <c r="AF153" s="5">
        <f t="shared" si="79"/>
        <v>0</v>
      </c>
      <c r="AG153" s="5">
        <f t="shared" si="80"/>
        <v>0</v>
      </c>
      <c r="AH153" s="5">
        <f t="shared" si="81"/>
        <v>0</v>
      </c>
      <c r="AI153" s="5">
        <f t="shared" si="82"/>
        <v>-1.6924716947475105E-3</v>
      </c>
      <c r="AJ153" s="5">
        <f t="shared" si="83"/>
        <v>-9.3014430239933832E-3</v>
      </c>
      <c r="AK153" s="5">
        <f t="shared" si="84"/>
        <v>-3.6847445258579858E-3</v>
      </c>
      <c r="AL153" s="5">
        <f t="shared" si="85"/>
        <v>-9.6155661416281735E-3</v>
      </c>
      <c r="AM153" s="5">
        <f t="shared" si="86"/>
        <v>-2.9593528347664488E-3</v>
      </c>
      <c r="AN153" s="5">
        <f t="shared" si="87"/>
        <v>-2.1365085340183665E-3</v>
      </c>
      <c r="AO153" s="5">
        <f t="shared" si="88"/>
        <v>-2.1365085340183665E-3</v>
      </c>
      <c r="AP153" s="5">
        <f t="shared" si="89"/>
        <v>-9.8076604530938916E-4</v>
      </c>
      <c r="AQ153" s="5">
        <f t="shared" si="90"/>
        <v>0</v>
      </c>
      <c r="AR153" s="5">
        <f t="shared" si="91"/>
        <v>0</v>
      </c>
      <c r="AS153" s="5">
        <f t="shared" si="92"/>
        <v>0</v>
      </c>
      <c r="AT153" s="5">
        <f t="shared" si="93"/>
        <v>0</v>
      </c>
      <c r="AU153" s="5">
        <f t="shared" si="94"/>
        <v>0</v>
      </c>
      <c r="AV153" s="5">
        <f t="shared" si="95"/>
        <v>0</v>
      </c>
      <c r="AW153" s="5">
        <f t="shared" si="96"/>
        <v>0</v>
      </c>
      <c r="AX153" s="5">
        <f t="shared" si="97"/>
        <v>0</v>
      </c>
      <c r="AZ153" s="7">
        <f t="shared" si="100"/>
        <v>102.73508816263779</v>
      </c>
      <c r="BA153" s="4">
        <f t="shared" si="98"/>
        <v>-1.3544733889308176E-3</v>
      </c>
      <c r="BB153" s="5">
        <f>AZ153/MAX($AZ$16:AZ153)-1</f>
        <v>-9.0473212425569161E-3</v>
      </c>
      <c r="BH153" s="3"/>
    </row>
    <row r="154" spans="1:60" x14ac:dyDescent="0.25">
      <c r="A154" s="3">
        <v>42727</v>
      </c>
      <c r="B154">
        <f>IFERROR(VLOOKUP($A154,Finnifty!$A$14:$I$486,B$15+1,FALSE),All_curves!B153)</f>
        <v>0</v>
      </c>
      <c r="C154">
        <f>IFERROR(VLOOKUP($A154,Finnifty!$A$14:$I$486,C$15+1,FALSE),All_curves!C153)</f>
        <v>0</v>
      </c>
      <c r="D154">
        <f>IFERROR(VLOOKUP($A154,Finnifty!$A$14:$I$486,D$15+1,FALSE),All_curves!D153)</f>
        <v>0</v>
      </c>
      <c r="E154">
        <f>IFERROR(VLOOKUP($A154,Finnifty!$A$14:$I$486,E$15+1,FALSE),All_curves!E153)</f>
        <v>0</v>
      </c>
      <c r="F154">
        <f>IFERROR(VLOOKUP($A154,Finnifty!$A$14:$I$486,F$15+1,FALSE),All_curves!F153)</f>
        <v>0</v>
      </c>
      <c r="G154">
        <f>IFERROR(VLOOKUP($A154,Finnifty!$A$14:$I$486,G$15+1,FALSE),All_curves!G153)</f>
        <v>0</v>
      </c>
      <c r="H154">
        <f>IFERROR(VLOOKUP($A154,Finnifty!$A$14:$I$486,H$15+1,FALSE),All_curves!H153)</f>
        <v>0</v>
      </c>
      <c r="I154">
        <f>IFERROR(VLOOKUP($A154,Finnifty!$A$14:$I$486,I$15+1,FALSE),All_curves!I153)</f>
        <v>0</v>
      </c>
      <c r="J154">
        <f>IFERROR(VLOOKUP($A154,Banknifty!$A$14:$I$4860,2,FALSE),All_curves!J153)</f>
        <v>12640073</v>
      </c>
      <c r="K154">
        <f>IFERROR(VLOOKUP($A154,Banknifty!$A$14:$I$4860,3,FALSE),All_curves!K153)</f>
        <v>11778750</v>
      </c>
      <c r="L154">
        <f>IFERROR(VLOOKUP($A154,Banknifty!$A$14:$I$4860,4,FALSE),All_curves!L153)</f>
        <v>10990201</v>
      </c>
      <c r="M154">
        <f>IFERROR(VLOOKUP($A154,Banknifty!$A$14:$I$4860,5,FALSE),All_curves!M153)</f>
        <v>10072384</v>
      </c>
      <c r="N154">
        <f>IFERROR(VLOOKUP($A154,Banknifty!$A$14:$I$4860,6,FALSE),All_curves!N153)</f>
        <v>10349455</v>
      </c>
      <c r="O154">
        <f>IFERROR(VLOOKUP($A154,Banknifty!$A$14:$I$4860,7,FALSE),All_curves!O153)</f>
        <v>10349107</v>
      </c>
      <c r="P154">
        <f>IFERROR(VLOOKUP($A154,Banknifty!$A$14:$I$4860,8,FALSE),All_curves!P153)</f>
        <v>10349107</v>
      </c>
      <c r="Q154">
        <f>IFERROR(VLOOKUP($A154,Banknifty!$A$14:$I$4860,9,FALSE),All_curves!Q153)</f>
        <v>10353140</v>
      </c>
      <c r="R154">
        <f>IFERROR(VLOOKUP($A154,Nifty!$A$14:$I$4860,2,FALSE),All_curves!R153)</f>
        <v>0</v>
      </c>
      <c r="S154">
        <f>IFERROR(VLOOKUP($A154,Nifty!$A$14:$I$4860,3,FALSE),All_curves!S153)</f>
        <v>0</v>
      </c>
      <c r="T154">
        <f>IFERROR(VLOOKUP($A154,Nifty!$A$14:$I$4860,4,FALSE),All_curves!T153)</f>
        <v>0</v>
      </c>
      <c r="U154">
        <f>IFERROR(VLOOKUP($A154,Nifty!$A$14:$I$4860,5,FALSE),All_curves!U153)</f>
        <v>0</v>
      </c>
      <c r="V154">
        <f>IFERROR(VLOOKUP($A154,Nifty!$A$14:$I$4860,6,FALSE),All_curves!V153)</f>
        <v>0</v>
      </c>
      <c r="W154">
        <f>IFERROR(VLOOKUP($A154,Nifty!$A$14:$I$4860,7,FALSE),All_curves!W153)</f>
        <v>0</v>
      </c>
      <c r="X154">
        <f>IFERROR(VLOOKUP($A154,Nifty!$A$14:$I$4860,8,FALSE),All_curves!X153)</f>
        <v>0</v>
      </c>
      <c r="Y154">
        <f>IFERROR(VLOOKUP($A154,Nifty!$A$14:$I$4860,9,FALSE),All_curves!Y153)</f>
        <v>0</v>
      </c>
      <c r="AA154" s="5">
        <f t="shared" si="99"/>
        <v>0</v>
      </c>
      <c r="AB154" s="5">
        <f t="shared" si="75"/>
        <v>0</v>
      </c>
      <c r="AC154" s="5">
        <f t="shared" si="76"/>
        <v>0</v>
      </c>
      <c r="AD154" s="5">
        <f t="shared" si="77"/>
        <v>0</v>
      </c>
      <c r="AE154" s="5">
        <f t="shared" si="78"/>
        <v>0</v>
      </c>
      <c r="AF154" s="5">
        <f t="shared" si="79"/>
        <v>0</v>
      </c>
      <c r="AG154" s="5">
        <f t="shared" si="80"/>
        <v>0</v>
      </c>
      <c r="AH154" s="5">
        <f t="shared" si="81"/>
        <v>0</v>
      </c>
      <c r="AI154" s="5">
        <f t="shared" si="82"/>
        <v>-1.5266916283551701E-3</v>
      </c>
      <c r="AJ154" s="5">
        <f t="shared" si="83"/>
        <v>0</v>
      </c>
      <c r="AK154" s="5">
        <f t="shared" si="84"/>
        <v>-1.5266641561442196E-3</v>
      </c>
      <c r="AL154" s="5">
        <f t="shared" si="85"/>
        <v>0</v>
      </c>
      <c r="AM154" s="5">
        <f t="shared" si="86"/>
        <v>-4.0362639822888458E-4</v>
      </c>
      <c r="AN154" s="5">
        <f t="shared" si="87"/>
        <v>-3.0461254740514754E-3</v>
      </c>
      <c r="AO154" s="5">
        <f t="shared" si="88"/>
        <v>-3.0461254740514754E-3</v>
      </c>
      <c r="AP154" s="5">
        <f t="shared" si="89"/>
        <v>-1.9661569594012773E-3</v>
      </c>
      <c r="AQ154" s="5">
        <f t="shared" si="90"/>
        <v>0</v>
      </c>
      <c r="AR154" s="5">
        <f t="shared" si="91"/>
        <v>0</v>
      </c>
      <c r="AS154" s="5">
        <f t="shared" si="92"/>
        <v>0</v>
      </c>
      <c r="AT154" s="5">
        <f t="shared" si="93"/>
        <v>0</v>
      </c>
      <c r="AU154" s="5">
        <f t="shared" si="94"/>
        <v>0</v>
      </c>
      <c r="AV154" s="5">
        <f t="shared" si="95"/>
        <v>0</v>
      </c>
      <c r="AW154" s="5">
        <f t="shared" si="96"/>
        <v>0</v>
      </c>
      <c r="AX154" s="5">
        <f t="shared" si="97"/>
        <v>0</v>
      </c>
      <c r="AZ154" s="7">
        <f t="shared" si="100"/>
        <v>102.68579505363167</v>
      </c>
      <c r="BA154" s="4">
        <f t="shared" si="98"/>
        <v>-4.7980792042635434E-4</v>
      </c>
      <c r="BB154" s="5">
        <f>AZ154/MAX($AZ$16:AZ154)-1</f>
        <v>-9.522788186592468E-3</v>
      </c>
      <c r="BH154" s="3"/>
    </row>
    <row r="155" spans="1:60" x14ac:dyDescent="0.25">
      <c r="A155" s="3">
        <v>42730</v>
      </c>
      <c r="B155">
        <f>IFERROR(VLOOKUP($A155,Finnifty!$A$14:$I$486,B$15+1,FALSE),All_curves!B154)</f>
        <v>0</v>
      </c>
      <c r="C155">
        <f>IFERROR(VLOOKUP($A155,Finnifty!$A$14:$I$486,C$15+1,FALSE),All_curves!C154)</f>
        <v>0</v>
      </c>
      <c r="D155">
        <f>IFERROR(VLOOKUP($A155,Finnifty!$A$14:$I$486,D$15+1,FALSE),All_curves!D154)</f>
        <v>0</v>
      </c>
      <c r="E155">
        <f>IFERROR(VLOOKUP($A155,Finnifty!$A$14:$I$486,E$15+1,FALSE),All_curves!E154)</f>
        <v>0</v>
      </c>
      <c r="F155">
        <f>IFERROR(VLOOKUP($A155,Finnifty!$A$14:$I$486,F$15+1,FALSE),All_curves!F154)</f>
        <v>0</v>
      </c>
      <c r="G155">
        <f>IFERROR(VLOOKUP($A155,Finnifty!$A$14:$I$486,G$15+1,FALSE),All_curves!G154)</f>
        <v>0</v>
      </c>
      <c r="H155">
        <f>IFERROR(VLOOKUP($A155,Finnifty!$A$14:$I$486,H$15+1,FALSE),All_curves!H154)</f>
        <v>0</v>
      </c>
      <c r="I155">
        <f>IFERROR(VLOOKUP($A155,Finnifty!$A$14:$I$486,I$15+1,FALSE),All_curves!I154)</f>
        <v>0</v>
      </c>
      <c r="J155">
        <f>IFERROR(VLOOKUP($A155,Banknifty!$A$14:$I$4860,2,FALSE),All_curves!J154)</f>
        <v>12590068</v>
      </c>
      <c r="K155">
        <f>IFERROR(VLOOKUP($A155,Banknifty!$A$14:$I$4860,3,FALSE),All_curves!K154)</f>
        <v>11762525</v>
      </c>
      <c r="L155">
        <f>IFERROR(VLOOKUP($A155,Banknifty!$A$14:$I$4860,4,FALSE),All_curves!L154)</f>
        <v>10946625</v>
      </c>
      <c r="M155">
        <f>IFERROR(VLOOKUP($A155,Banknifty!$A$14:$I$4860,5,FALSE),All_curves!M154)</f>
        <v>10067020</v>
      </c>
      <c r="N155">
        <f>IFERROR(VLOOKUP($A155,Banknifty!$A$14:$I$4860,6,FALSE),All_curves!N154)</f>
        <v>10354829</v>
      </c>
      <c r="O155">
        <f>IFERROR(VLOOKUP($A155,Banknifty!$A$14:$I$4860,7,FALSE),All_curves!O154)</f>
        <v>10352423</v>
      </c>
      <c r="P155">
        <f>IFERROR(VLOOKUP($A155,Banknifty!$A$14:$I$4860,8,FALSE),All_curves!P154)</f>
        <v>10352423</v>
      </c>
      <c r="Q155">
        <f>IFERROR(VLOOKUP($A155,Banknifty!$A$14:$I$4860,9,FALSE),All_curves!Q154)</f>
        <v>10355973</v>
      </c>
      <c r="R155">
        <f>IFERROR(VLOOKUP($A155,Nifty!$A$14:$I$4860,2,FALSE),All_curves!R154)</f>
        <v>0</v>
      </c>
      <c r="S155">
        <f>IFERROR(VLOOKUP($A155,Nifty!$A$14:$I$4860,3,FALSE),All_curves!S154)</f>
        <v>0</v>
      </c>
      <c r="T155">
        <f>IFERROR(VLOOKUP($A155,Nifty!$A$14:$I$4860,4,FALSE),All_curves!T154)</f>
        <v>0</v>
      </c>
      <c r="U155">
        <f>IFERROR(VLOOKUP($A155,Nifty!$A$14:$I$4860,5,FALSE),All_curves!U154)</f>
        <v>0</v>
      </c>
      <c r="V155">
        <f>IFERROR(VLOOKUP($A155,Nifty!$A$14:$I$4860,6,FALSE),All_curves!V154)</f>
        <v>0</v>
      </c>
      <c r="W155">
        <f>IFERROR(VLOOKUP($A155,Nifty!$A$14:$I$4860,7,FALSE),All_curves!W154)</f>
        <v>0</v>
      </c>
      <c r="X155">
        <f>IFERROR(VLOOKUP($A155,Nifty!$A$14:$I$4860,8,FALSE),All_curves!X154)</f>
        <v>0</v>
      </c>
      <c r="Y155">
        <f>IFERROR(VLOOKUP($A155,Nifty!$A$14:$I$4860,9,FALSE),All_curves!Y154)</f>
        <v>0</v>
      </c>
      <c r="AA155" s="5">
        <f t="shared" si="99"/>
        <v>0</v>
      </c>
      <c r="AB155" s="5">
        <f t="shared" si="75"/>
        <v>0</v>
      </c>
      <c r="AC155" s="5">
        <f t="shared" si="76"/>
        <v>0</v>
      </c>
      <c r="AD155" s="5">
        <f t="shared" si="77"/>
        <v>0</v>
      </c>
      <c r="AE155" s="5">
        <f t="shared" si="78"/>
        <v>0</v>
      </c>
      <c r="AF155" s="5">
        <f t="shared" si="79"/>
        <v>0</v>
      </c>
      <c r="AG155" s="5">
        <f t="shared" si="80"/>
        <v>0</v>
      </c>
      <c r="AH155" s="5">
        <f t="shared" si="81"/>
        <v>0</v>
      </c>
      <c r="AI155" s="5">
        <f t="shared" si="82"/>
        <v>-3.9560689246019853E-3</v>
      </c>
      <c r="AJ155" s="5">
        <f t="shared" si="83"/>
        <v>-1.3774806324949873E-3</v>
      </c>
      <c r="AK155" s="5">
        <f t="shared" si="84"/>
        <v>-3.9649866276331158E-3</v>
      </c>
      <c r="AL155" s="5">
        <f t="shared" si="85"/>
        <v>-5.3254522464596388E-4</v>
      </c>
      <c r="AM155" s="5">
        <f t="shared" si="86"/>
        <v>5.1925439552125141E-4</v>
      </c>
      <c r="AN155" s="5">
        <f t="shared" si="87"/>
        <v>3.2041411882199888E-4</v>
      </c>
      <c r="AO155" s="5">
        <f t="shared" si="88"/>
        <v>3.2041411882199888E-4</v>
      </c>
      <c r="AP155" s="5">
        <f t="shared" si="89"/>
        <v>2.7363679038439059E-4</v>
      </c>
      <c r="AQ155" s="5">
        <f t="shared" si="90"/>
        <v>0</v>
      </c>
      <c r="AR155" s="5">
        <f t="shared" si="91"/>
        <v>0</v>
      </c>
      <c r="AS155" s="5">
        <f t="shared" si="92"/>
        <v>0</v>
      </c>
      <c r="AT155" s="5">
        <f t="shared" si="93"/>
        <v>0</v>
      </c>
      <c r="AU155" s="5">
        <f t="shared" si="94"/>
        <v>0</v>
      </c>
      <c r="AV155" s="5">
        <f t="shared" si="95"/>
        <v>0</v>
      </c>
      <c r="AW155" s="5">
        <f t="shared" si="96"/>
        <v>0</v>
      </c>
      <c r="AX155" s="5">
        <f t="shared" si="97"/>
        <v>0</v>
      </c>
      <c r="AZ155" s="7">
        <f t="shared" si="100"/>
        <v>102.64986631230384</v>
      </c>
      <c r="BA155" s="4">
        <f t="shared" si="98"/>
        <v>-3.4989008274276723E-4</v>
      </c>
      <c r="BB155" s="5">
        <f>AZ155/MAX($AZ$16:AZ155)-1</f>
        <v>-9.8693463401886561E-3</v>
      </c>
      <c r="BH155" s="3"/>
    </row>
    <row r="156" spans="1:60" x14ac:dyDescent="0.25">
      <c r="A156" s="3">
        <v>42731</v>
      </c>
      <c r="B156">
        <f>IFERROR(VLOOKUP($A156,Finnifty!$A$14:$I$486,B$15+1,FALSE),All_curves!B155)</f>
        <v>0</v>
      </c>
      <c r="C156">
        <f>IFERROR(VLOOKUP($A156,Finnifty!$A$14:$I$486,C$15+1,FALSE),All_curves!C155)</f>
        <v>0</v>
      </c>
      <c r="D156">
        <f>IFERROR(VLOOKUP($A156,Finnifty!$A$14:$I$486,D$15+1,FALSE),All_curves!D155)</f>
        <v>0</v>
      </c>
      <c r="E156">
        <f>IFERROR(VLOOKUP($A156,Finnifty!$A$14:$I$486,E$15+1,FALSE),All_curves!E155)</f>
        <v>0</v>
      </c>
      <c r="F156">
        <f>IFERROR(VLOOKUP($A156,Finnifty!$A$14:$I$486,F$15+1,FALSE),All_curves!F155)</f>
        <v>0</v>
      </c>
      <c r="G156">
        <f>IFERROR(VLOOKUP($A156,Finnifty!$A$14:$I$486,G$15+1,FALSE),All_curves!G155)</f>
        <v>0</v>
      </c>
      <c r="H156">
        <f>IFERROR(VLOOKUP($A156,Finnifty!$A$14:$I$486,H$15+1,FALSE),All_curves!H155)</f>
        <v>0</v>
      </c>
      <c r="I156">
        <f>IFERROR(VLOOKUP($A156,Finnifty!$A$14:$I$486,I$15+1,FALSE),All_curves!I155)</f>
        <v>0</v>
      </c>
      <c r="J156">
        <f>IFERROR(VLOOKUP($A156,Banknifty!$A$14:$I$4860,2,FALSE),All_curves!J155)</f>
        <v>12660896</v>
      </c>
      <c r="K156">
        <f>IFERROR(VLOOKUP($A156,Banknifty!$A$14:$I$4860,3,FALSE),All_curves!K155)</f>
        <v>11832587</v>
      </c>
      <c r="L156">
        <f>IFERROR(VLOOKUP($A156,Banknifty!$A$14:$I$4860,4,FALSE),All_curves!L155)</f>
        <v>10969203</v>
      </c>
      <c r="M156">
        <f>IFERROR(VLOOKUP($A156,Banknifty!$A$14:$I$4860,5,FALSE),All_curves!M155)</f>
        <v>10094468</v>
      </c>
      <c r="N156">
        <f>IFERROR(VLOOKUP($A156,Banknifty!$A$14:$I$4860,6,FALSE),All_curves!N155)</f>
        <v>10313864</v>
      </c>
      <c r="O156">
        <f>IFERROR(VLOOKUP($A156,Banknifty!$A$14:$I$4860,7,FALSE),All_curves!O155)</f>
        <v>10338163</v>
      </c>
      <c r="P156">
        <f>IFERROR(VLOOKUP($A156,Banknifty!$A$14:$I$4860,8,FALSE),All_curves!P155)</f>
        <v>10338163</v>
      </c>
      <c r="Q156">
        <f>IFERROR(VLOOKUP($A156,Banknifty!$A$14:$I$4860,9,FALSE),All_curves!Q155)</f>
        <v>10350457</v>
      </c>
      <c r="R156">
        <f>IFERROR(VLOOKUP($A156,Nifty!$A$14:$I$4860,2,FALSE),All_curves!R155)</f>
        <v>0</v>
      </c>
      <c r="S156">
        <f>IFERROR(VLOOKUP($A156,Nifty!$A$14:$I$4860,3,FALSE),All_curves!S155)</f>
        <v>0</v>
      </c>
      <c r="T156">
        <f>IFERROR(VLOOKUP($A156,Nifty!$A$14:$I$4860,4,FALSE),All_curves!T155)</f>
        <v>0</v>
      </c>
      <c r="U156">
        <f>IFERROR(VLOOKUP($A156,Nifty!$A$14:$I$4860,5,FALSE),All_curves!U155)</f>
        <v>0</v>
      </c>
      <c r="V156">
        <f>IFERROR(VLOOKUP($A156,Nifty!$A$14:$I$4860,6,FALSE),All_curves!V155)</f>
        <v>0</v>
      </c>
      <c r="W156">
        <f>IFERROR(VLOOKUP($A156,Nifty!$A$14:$I$4860,7,FALSE),All_curves!W155)</f>
        <v>0</v>
      </c>
      <c r="X156">
        <f>IFERROR(VLOOKUP($A156,Nifty!$A$14:$I$4860,8,FALSE),All_curves!X155)</f>
        <v>0</v>
      </c>
      <c r="Y156">
        <f>IFERROR(VLOOKUP($A156,Nifty!$A$14:$I$4860,9,FALSE),All_curves!Y155)</f>
        <v>0</v>
      </c>
      <c r="AA156" s="5">
        <f t="shared" si="99"/>
        <v>0</v>
      </c>
      <c r="AB156" s="5">
        <f t="shared" si="75"/>
        <v>0</v>
      </c>
      <c r="AC156" s="5">
        <f t="shared" si="76"/>
        <v>0</v>
      </c>
      <c r="AD156" s="5">
        <f t="shared" si="77"/>
        <v>0</v>
      </c>
      <c r="AE156" s="5">
        <f t="shared" si="78"/>
        <v>0</v>
      </c>
      <c r="AF156" s="5">
        <f t="shared" si="79"/>
        <v>0</v>
      </c>
      <c r="AG156" s="5">
        <f t="shared" si="80"/>
        <v>0</v>
      </c>
      <c r="AH156" s="5">
        <f t="shared" si="81"/>
        <v>0</v>
      </c>
      <c r="AI156" s="5">
        <f t="shared" si="82"/>
        <v>5.6257043250282912E-3</v>
      </c>
      <c r="AJ156" s="5">
        <f t="shared" si="83"/>
        <v>5.9563741628605449E-3</v>
      </c>
      <c r="AK156" s="5">
        <f t="shared" si="84"/>
        <v>2.0625535267719819E-3</v>
      </c>
      <c r="AL156" s="5">
        <f t="shared" si="85"/>
        <v>2.7265268172707025E-3</v>
      </c>
      <c r="AM156" s="5">
        <f t="shared" si="86"/>
        <v>-3.9561252049647999E-3</v>
      </c>
      <c r="AN156" s="5">
        <f t="shared" si="87"/>
        <v>-1.3774553068397477E-3</v>
      </c>
      <c r="AO156" s="5">
        <f t="shared" si="88"/>
        <v>-1.3774553068397477E-3</v>
      </c>
      <c r="AP156" s="5">
        <f t="shared" si="89"/>
        <v>-5.3263947289161617E-4</v>
      </c>
      <c r="AQ156" s="5">
        <f t="shared" si="90"/>
        <v>0</v>
      </c>
      <c r="AR156" s="5">
        <f t="shared" si="91"/>
        <v>0</v>
      </c>
      <c r="AS156" s="5">
        <f t="shared" si="92"/>
        <v>0</v>
      </c>
      <c r="AT156" s="5">
        <f t="shared" si="93"/>
        <v>0</v>
      </c>
      <c r="AU156" s="5">
        <f t="shared" si="94"/>
        <v>0</v>
      </c>
      <c r="AV156" s="5">
        <f t="shared" si="95"/>
        <v>0</v>
      </c>
      <c r="AW156" s="5">
        <f t="shared" si="96"/>
        <v>0</v>
      </c>
      <c r="AX156" s="5">
        <f t="shared" si="97"/>
        <v>0</v>
      </c>
      <c r="AZ156" s="7">
        <f t="shared" si="100"/>
        <v>102.68890526918673</v>
      </c>
      <c r="BA156" s="4">
        <f t="shared" si="98"/>
        <v>3.8031181418315046E-4</v>
      </c>
      <c r="BB156" s="5">
        <f>AZ156/MAX($AZ$16:AZ156)-1</f>
        <v>-9.4927879550169569E-3</v>
      </c>
      <c r="BH156" s="3"/>
    </row>
    <row r="157" spans="1:60" x14ac:dyDescent="0.25">
      <c r="A157" s="3">
        <v>42732</v>
      </c>
      <c r="B157">
        <f>IFERROR(VLOOKUP($A157,Finnifty!$A$14:$I$486,B$15+1,FALSE),All_curves!B156)</f>
        <v>0</v>
      </c>
      <c r="C157">
        <f>IFERROR(VLOOKUP($A157,Finnifty!$A$14:$I$486,C$15+1,FALSE),All_curves!C156)</f>
        <v>0</v>
      </c>
      <c r="D157">
        <f>IFERROR(VLOOKUP($A157,Finnifty!$A$14:$I$486,D$15+1,FALSE),All_curves!D156)</f>
        <v>0</v>
      </c>
      <c r="E157">
        <f>IFERROR(VLOOKUP($A157,Finnifty!$A$14:$I$486,E$15+1,FALSE),All_curves!E156)</f>
        <v>0</v>
      </c>
      <c r="F157">
        <f>IFERROR(VLOOKUP($A157,Finnifty!$A$14:$I$486,F$15+1,FALSE),All_curves!F156)</f>
        <v>0</v>
      </c>
      <c r="G157">
        <f>IFERROR(VLOOKUP($A157,Finnifty!$A$14:$I$486,G$15+1,FALSE),All_curves!G156)</f>
        <v>0</v>
      </c>
      <c r="H157">
        <f>IFERROR(VLOOKUP($A157,Finnifty!$A$14:$I$486,H$15+1,FALSE),All_curves!H156)</f>
        <v>0</v>
      </c>
      <c r="I157">
        <f>IFERROR(VLOOKUP($A157,Finnifty!$A$14:$I$486,I$15+1,FALSE),All_curves!I156)</f>
        <v>0</v>
      </c>
      <c r="J157">
        <f>IFERROR(VLOOKUP($A157,Banknifty!$A$14:$I$4860,2,FALSE),All_curves!J156)</f>
        <v>12607208</v>
      </c>
      <c r="K157">
        <f>IFERROR(VLOOKUP($A157,Banknifty!$A$14:$I$4860,3,FALSE),All_curves!K156)</f>
        <v>11759385</v>
      </c>
      <c r="L157">
        <f>IFERROR(VLOOKUP($A157,Banknifty!$A$14:$I$4860,4,FALSE),All_curves!L156)</f>
        <v>10911781</v>
      </c>
      <c r="M157">
        <f>IFERROR(VLOOKUP($A157,Banknifty!$A$14:$I$4860,5,FALSE),All_curves!M156)</f>
        <v>10026952</v>
      </c>
      <c r="N157">
        <f>IFERROR(VLOOKUP($A157,Banknifty!$A$14:$I$4860,6,FALSE),All_curves!N156)</f>
        <v>10371887</v>
      </c>
      <c r="O157">
        <f>IFERROR(VLOOKUP($A157,Banknifty!$A$14:$I$4860,7,FALSE),All_curves!O156)</f>
        <v>10399741</v>
      </c>
      <c r="P157">
        <f>IFERROR(VLOOKUP($A157,Banknifty!$A$14:$I$4860,8,FALSE),All_curves!P156)</f>
        <v>10399741</v>
      </c>
      <c r="Q157">
        <f>IFERROR(VLOOKUP($A157,Banknifty!$A$14:$I$4860,9,FALSE),All_curves!Q156)</f>
        <v>10378679</v>
      </c>
      <c r="R157">
        <f>IFERROR(VLOOKUP($A157,Nifty!$A$14:$I$4860,2,FALSE),All_curves!R156)</f>
        <v>0</v>
      </c>
      <c r="S157">
        <f>IFERROR(VLOOKUP($A157,Nifty!$A$14:$I$4860,3,FALSE),All_curves!S156)</f>
        <v>0</v>
      </c>
      <c r="T157">
        <f>IFERROR(VLOOKUP($A157,Nifty!$A$14:$I$4860,4,FALSE),All_curves!T156)</f>
        <v>0</v>
      </c>
      <c r="U157">
        <f>IFERROR(VLOOKUP($A157,Nifty!$A$14:$I$4860,5,FALSE),All_curves!U156)</f>
        <v>0</v>
      </c>
      <c r="V157">
        <f>IFERROR(VLOOKUP($A157,Nifty!$A$14:$I$4860,6,FALSE),All_curves!V156)</f>
        <v>0</v>
      </c>
      <c r="W157">
        <f>IFERROR(VLOOKUP($A157,Nifty!$A$14:$I$4860,7,FALSE),All_curves!W156)</f>
        <v>0</v>
      </c>
      <c r="X157">
        <f>IFERROR(VLOOKUP($A157,Nifty!$A$14:$I$4860,8,FALSE),All_curves!X156)</f>
        <v>0</v>
      </c>
      <c r="Y157">
        <f>IFERROR(VLOOKUP($A157,Nifty!$A$14:$I$4860,9,FALSE),All_curves!Y156)</f>
        <v>0</v>
      </c>
      <c r="AA157" s="5">
        <f t="shared" si="99"/>
        <v>0</v>
      </c>
      <c r="AB157" s="5">
        <f t="shared" si="75"/>
        <v>0</v>
      </c>
      <c r="AC157" s="5">
        <f t="shared" si="76"/>
        <v>0</v>
      </c>
      <c r="AD157" s="5">
        <f t="shared" si="77"/>
        <v>0</v>
      </c>
      <c r="AE157" s="5">
        <f t="shared" si="78"/>
        <v>0</v>
      </c>
      <c r="AF157" s="5">
        <f t="shared" si="79"/>
        <v>0</v>
      </c>
      <c r="AG157" s="5">
        <f t="shared" si="80"/>
        <v>0</v>
      </c>
      <c r="AH157" s="5">
        <f t="shared" si="81"/>
        <v>0</v>
      </c>
      <c r="AI157" s="5">
        <f t="shared" si="82"/>
        <v>-4.2404581792631069E-3</v>
      </c>
      <c r="AJ157" s="5">
        <f t="shared" si="83"/>
        <v>-6.1864746906149515E-3</v>
      </c>
      <c r="AK157" s="5">
        <f t="shared" si="84"/>
        <v>-5.2348379367215259E-3</v>
      </c>
      <c r="AL157" s="5">
        <f t="shared" si="85"/>
        <v>-6.6884158729315635E-3</v>
      </c>
      <c r="AM157" s="5">
        <f t="shared" si="86"/>
        <v>5.6257286308991628E-3</v>
      </c>
      <c r="AN157" s="5">
        <f t="shared" si="87"/>
        <v>5.9563773564026423E-3</v>
      </c>
      <c r="AO157" s="5">
        <f t="shared" si="88"/>
        <v>5.9563773564026423E-3</v>
      </c>
      <c r="AP157" s="5">
        <f t="shared" si="89"/>
        <v>2.7266428912269269E-3</v>
      </c>
      <c r="AQ157" s="5">
        <f t="shared" si="90"/>
        <v>0</v>
      </c>
      <c r="AR157" s="5">
        <f t="shared" si="91"/>
        <v>0</v>
      </c>
      <c r="AS157" s="5">
        <f t="shared" si="92"/>
        <v>0</v>
      </c>
      <c r="AT157" s="5">
        <f t="shared" si="93"/>
        <v>0</v>
      </c>
      <c r="AU157" s="5">
        <f t="shared" si="94"/>
        <v>0</v>
      </c>
      <c r="AV157" s="5">
        <f t="shared" si="95"/>
        <v>0</v>
      </c>
      <c r="AW157" s="5">
        <f t="shared" si="96"/>
        <v>0</v>
      </c>
      <c r="AX157" s="5">
        <f t="shared" si="97"/>
        <v>0</v>
      </c>
      <c r="AZ157" s="7">
        <f t="shared" si="100"/>
        <v>102.67998391191689</v>
      </c>
      <c r="BA157" s="4">
        <f t="shared" si="98"/>
        <v>-8.6877518524990579E-5</v>
      </c>
      <c r="BB157" s="5">
        <f>AZ157/MAX($AZ$16:AZ157)-1</f>
        <v>-9.5788407636805406E-3</v>
      </c>
      <c r="BH157" s="3"/>
    </row>
    <row r="158" spans="1:60" x14ac:dyDescent="0.25">
      <c r="A158" s="3">
        <v>42733</v>
      </c>
      <c r="B158">
        <f>IFERROR(VLOOKUP($A158,Finnifty!$A$14:$I$486,B$15+1,FALSE),All_curves!B157)</f>
        <v>0</v>
      </c>
      <c r="C158">
        <f>IFERROR(VLOOKUP($A158,Finnifty!$A$14:$I$486,C$15+1,FALSE),All_curves!C157)</f>
        <v>0</v>
      </c>
      <c r="D158">
        <f>IFERROR(VLOOKUP($A158,Finnifty!$A$14:$I$486,D$15+1,FALSE),All_curves!D157)</f>
        <v>0</v>
      </c>
      <c r="E158">
        <f>IFERROR(VLOOKUP($A158,Finnifty!$A$14:$I$486,E$15+1,FALSE),All_curves!E157)</f>
        <v>0</v>
      </c>
      <c r="F158">
        <f>IFERROR(VLOOKUP($A158,Finnifty!$A$14:$I$486,F$15+1,FALSE),All_curves!F157)</f>
        <v>0</v>
      </c>
      <c r="G158">
        <f>IFERROR(VLOOKUP($A158,Finnifty!$A$14:$I$486,G$15+1,FALSE),All_curves!G157)</f>
        <v>0</v>
      </c>
      <c r="H158">
        <f>IFERROR(VLOOKUP($A158,Finnifty!$A$14:$I$486,H$15+1,FALSE),All_curves!H157)</f>
        <v>0</v>
      </c>
      <c r="I158">
        <f>IFERROR(VLOOKUP($A158,Finnifty!$A$14:$I$486,I$15+1,FALSE),All_curves!I157)</f>
        <v>0</v>
      </c>
      <c r="J158">
        <f>IFERROR(VLOOKUP($A158,Banknifty!$A$14:$I$4860,2,FALSE),All_curves!J157)</f>
        <v>12555271</v>
      </c>
      <c r="K158">
        <f>IFERROR(VLOOKUP($A158,Banknifty!$A$14:$I$4860,3,FALSE),All_curves!K157)</f>
        <v>11754088</v>
      </c>
      <c r="L158">
        <f>IFERROR(VLOOKUP($A158,Banknifty!$A$14:$I$4860,4,FALSE),All_curves!L157)</f>
        <v>10911069</v>
      </c>
      <c r="M158">
        <f>IFERROR(VLOOKUP($A158,Banknifty!$A$14:$I$4860,5,FALSE),All_curves!M157)</f>
        <v>10023892</v>
      </c>
      <c r="N158">
        <f>IFERROR(VLOOKUP($A158,Banknifty!$A$14:$I$4860,6,FALSE),All_curves!N157)</f>
        <v>10327906</v>
      </c>
      <c r="O158">
        <f>IFERROR(VLOOKUP($A158,Banknifty!$A$14:$I$4860,7,FALSE),All_curves!O157)</f>
        <v>10335403</v>
      </c>
      <c r="P158">
        <f>IFERROR(VLOOKUP($A158,Banknifty!$A$14:$I$4860,8,FALSE),All_curves!P157)</f>
        <v>10335403</v>
      </c>
      <c r="Q158">
        <f>IFERROR(VLOOKUP($A158,Banknifty!$A$14:$I$4860,9,FALSE),All_curves!Q157)</f>
        <v>10309262</v>
      </c>
      <c r="R158">
        <f>IFERROR(VLOOKUP($A158,Nifty!$A$14:$I$4860,2,FALSE),All_curves!R157)</f>
        <v>0</v>
      </c>
      <c r="S158">
        <f>IFERROR(VLOOKUP($A158,Nifty!$A$14:$I$4860,3,FALSE),All_curves!S157)</f>
        <v>0</v>
      </c>
      <c r="T158">
        <f>IFERROR(VLOOKUP($A158,Nifty!$A$14:$I$4860,4,FALSE),All_curves!T157)</f>
        <v>0</v>
      </c>
      <c r="U158">
        <f>IFERROR(VLOOKUP($A158,Nifty!$A$14:$I$4860,5,FALSE),All_curves!U157)</f>
        <v>0</v>
      </c>
      <c r="V158">
        <f>IFERROR(VLOOKUP($A158,Nifty!$A$14:$I$4860,6,FALSE),All_curves!V157)</f>
        <v>0</v>
      </c>
      <c r="W158">
        <f>IFERROR(VLOOKUP($A158,Nifty!$A$14:$I$4860,7,FALSE),All_curves!W157)</f>
        <v>0</v>
      </c>
      <c r="X158">
        <f>IFERROR(VLOOKUP($A158,Nifty!$A$14:$I$4860,8,FALSE),All_curves!X157)</f>
        <v>0</v>
      </c>
      <c r="Y158">
        <f>IFERROR(VLOOKUP($A158,Nifty!$A$14:$I$4860,9,FALSE),All_curves!Y157)</f>
        <v>0</v>
      </c>
      <c r="AA158" s="5">
        <f t="shared" si="99"/>
        <v>0</v>
      </c>
      <c r="AB158" s="5">
        <f t="shared" si="75"/>
        <v>0</v>
      </c>
      <c r="AC158" s="5">
        <f t="shared" si="76"/>
        <v>0</v>
      </c>
      <c r="AD158" s="5">
        <f t="shared" si="77"/>
        <v>0</v>
      </c>
      <c r="AE158" s="5">
        <f t="shared" si="78"/>
        <v>0</v>
      </c>
      <c r="AF158" s="5">
        <f t="shared" si="79"/>
        <v>0</v>
      </c>
      <c r="AG158" s="5">
        <f t="shared" si="80"/>
        <v>0</v>
      </c>
      <c r="AH158" s="5">
        <f t="shared" si="81"/>
        <v>0</v>
      </c>
      <c r="AI158" s="5">
        <f t="shared" si="82"/>
        <v>-4.1196274385256748E-3</v>
      </c>
      <c r="AJ158" s="5">
        <f t="shared" si="83"/>
        <v>-4.5044872669786074E-4</v>
      </c>
      <c r="AK158" s="5">
        <f t="shared" si="84"/>
        <v>-6.5250576418263151E-5</v>
      </c>
      <c r="AL158" s="5">
        <f t="shared" si="85"/>
        <v>-3.0517748564073965E-4</v>
      </c>
      <c r="AM158" s="5">
        <f t="shared" si="86"/>
        <v>-4.2404048559341323E-3</v>
      </c>
      <c r="AN158" s="5">
        <f t="shared" si="87"/>
        <v>-6.1865002214959164E-3</v>
      </c>
      <c r="AO158" s="5">
        <f t="shared" si="88"/>
        <v>-6.1865002214959164E-3</v>
      </c>
      <c r="AP158" s="5">
        <f t="shared" si="89"/>
        <v>-6.6884234496509265E-3</v>
      </c>
      <c r="AQ158" s="5">
        <f t="shared" si="90"/>
        <v>0</v>
      </c>
      <c r="AR158" s="5">
        <f t="shared" si="91"/>
        <v>0</v>
      </c>
      <c r="AS158" s="5">
        <f t="shared" si="92"/>
        <v>0</v>
      </c>
      <c r="AT158" s="5">
        <f t="shared" si="93"/>
        <v>0</v>
      </c>
      <c r="AU158" s="5">
        <f t="shared" si="94"/>
        <v>0</v>
      </c>
      <c r="AV158" s="5">
        <f t="shared" si="95"/>
        <v>0</v>
      </c>
      <c r="AW158" s="5">
        <f t="shared" si="96"/>
        <v>0</v>
      </c>
      <c r="AX158" s="5">
        <f t="shared" si="97"/>
        <v>0</v>
      </c>
      <c r="AZ158" s="7">
        <f t="shared" si="100"/>
        <v>102.55915381626706</v>
      </c>
      <c r="BA158" s="4">
        <f t="shared" si="98"/>
        <v>-1.1767638739941431E-3</v>
      </c>
      <c r="BB158" s="5">
        <f>AZ158/MAX($AZ$16:AZ158)-1</f>
        <v>-1.0744332603909168E-2</v>
      </c>
      <c r="BH158" s="3"/>
    </row>
    <row r="159" spans="1:60" x14ac:dyDescent="0.25">
      <c r="A159" s="3">
        <v>42734</v>
      </c>
      <c r="B159">
        <f>IFERROR(VLOOKUP($A159,Finnifty!$A$14:$I$486,B$15+1,FALSE),All_curves!B158)</f>
        <v>0</v>
      </c>
      <c r="C159">
        <f>IFERROR(VLOOKUP($A159,Finnifty!$A$14:$I$486,C$15+1,FALSE),All_curves!C158)</f>
        <v>0</v>
      </c>
      <c r="D159">
        <f>IFERROR(VLOOKUP($A159,Finnifty!$A$14:$I$486,D$15+1,FALSE),All_curves!D158)</f>
        <v>0</v>
      </c>
      <c r="E159">
        <f>IFERROR(VLOOKUP($A159,Finnifty!$A$14:$I$486,E$15+1,FALSE),All_curves!E158)</f>
        <v>0</v>
      </c>
      <c r="F159">
        <f>IFERROR(VLOOKUP($A159,Finnifty!$A$14:$I$486,F$15+1,FALSE),All_curves!F158)</f>
        <v>0</v>
      </c>
      <c r="G159">
        <f>IFERROR(VLOOKUP($A159,Finnifty!$A$14:$I$486,G$15+1,FALSE),All_curves!G158)</f>
        <v>0</v>
      </c>
      <c r="H159">
        <f>IFERROR(VLOOKUP($A159,Finnifty!$A$14:$I$486,H$15+1,FALSE),All_curves!H158)</f>
        <v>0</v>
      </c>
      <c r="I159">
        <f>IFERROR(VLOOKUP($A159,Finnifty!$A$14:$I$486,I$15+1,FALSE),All_curves!I158)</f>
        <v>0</v>
      </c>
      <c r="J159">
        <f>IFERROR(VLOOKUP($A159,Banknifty!$A$14:$I$4860,2,FALSE),All_curves!J158)</f>
        <v>12541714</v>
      </c>
      <c r="K159">
        <f>IFERROR(VLOOKUP($A159,Banknifty!$A$14:$I$4860,3,FALSE),All_curves!K158)</f>
        <v>11741276</v>
      </c>
      <c r="L159">
        <f>IFERROR(VLOOKUP($A159,Banknifty!$A$14:$I$4860,4,FALSE),All_curves!L158)</f>
        <v>10899397</v>
      </c>
      <c r="M159">
        <f>IFERROR(VLOOKUP($A159,Banknifty!$A$14:$I$4860,5,FALSE),All_curves!M158)</f>
        <v>10023892</v>
      </c>
      <c r="N159">
        <f>IFERROR(VLOOKUP($A159,Banknifty!$A$14:$I$4860,6,FALSE),All_curves!N158)</f>
        <v>10330281</v>
      </c>
      <c r="O159">
        <f>IFERROR(VLOOKUP($A159,Banknifty!$A$14:$I$4860,7,FALSE),All_curves!O158)</f>
        <v>10330747</v>
      </c>
      <c r="P159">
        <f>IFERROR(VLOOKUP($A159,Banknifty!$A$14:$I$4860,8,FALSE),All_curves!P158)</f>
        <v>10330747</v>
      </c>
      <c r="Q159">
        <f>IFERROR(VLOOKUP($A159,Banknifty!$A$14:$I$4860,9,FALSE),All_curves!Q158)</f>
        <v>10306116</v>
      </c>
      <c r="R159">
        <f>IFERROR(VLOOKUP($A159,Nifty!$A$14:$I$4860,2,FALSE),All_curves!R158)</f>
        <v>0</v>
      </c>
      <c r="S159">
        <f>IFERROR(VLOOKUP($A159,Nifty!$A$14:$I$4860,3,FALSE),All_curves!S158)</f>
        <v>0</v>
      </c>
      <c r="T159">
        <f>IFERROR(VLOOKUP($A159,Nifty!$A$14:$I$4860,4,FALSE),All_curves!T158)</f>
        <v>0</v>
      </c>
      <c r="U159">
        <f>IFERROR(VLOOKUP($A159,Nifty!$A$14:$I$4860,5,FALSE),All_curves!U158)</f>
        <v>0</v>
      </c>
      <c r="V159">
        <f>IFERROR(VLOOKUP($A159,Nifty!$A$14:$I$4860,6,FALSE),All_curves!V158)</f>
        <v>0</v>
      </c>
      <c r="W159">
        <f>IFERROR(VLOOKUP($A159,Nifty!$A$14:$I$4860,7,FALSE),All_curves!W158)</f>
        <v>0</v>
      </c>
      <c r="X159">
        <f>IFERROR(VLOOKUP($A159,Nifty!$A$14:$I$4860,8,FALSE),All_curves!X158)</f>
        <v>0</v>
      </c>
      <c r="Y159">
        <f>IFERROR(VLOOKUP($A159,Nifty!$A$14:$I$4860,9,FALSE),All_curves!Y158)</f>
        <v>0</v>
      </c>
      <c r="AA159" s="5">
        <f t="shared" si="99"/>
        <v>0</v>
      </c>
      <c r="AB159" s="5">
        <f t="shared" si="75"/>
        <v>0</v>
      </c>
      <c r="AC159" s="5">
        <f t="shared" si="76"/>
        <v>0</v>
      </c>
      <c r="AD159" s="5">
        <f t="shared" si="77"/>
        <v>0</v>
      </c>
      <c r="AE159" s="5">
        <f t="shared" si="78"/>
        <v>0</v>
      </c>
      <c r="AF159" s="5">
        <f t="shared" si="79"/>
        <v>0</v>
      </c>
      <c r="AG159" s="5">
        <f t="shared" si="80"/>
        <v>0</v>
      </c>
      <c r="AH159" s="5">
        <f t="shared" si="81"/>
        <v>0</v>
      </c>
      <c r="AI159" s="5">
        <f t="shared" si="82"/>
        <v>-1.0797855339004236E-3</v>
      </c>
      <c r="AJ159" s="5">
        <f t="shared" si="83"/>
        <v>-1.0900037501846427E-3</v>
      </c>
      <c r="AK159" s="5">
        <f t="shared" si="84"/>
        <v>-1.0697393628433804E-3</v>
      </c>
      <c r="AL159" s="5">
        <f t="shared" si="85"/>
        <v>0</v>
      </c>
      <c r="AM159" s="5">
        <f t="shared" si="86"/>
        <v>2.2995949033610685E-4</v>
      </c>
      <c r="AN159" s="5">
        <f t="shared" si="87"/>
        <v>-4.5049041629052766E-4</v>
      </c>
      <c r="AO159" s="5">
        <f t="shared" si="88"/>
        <v>-4.5049041629052766E-4</v>
      </c>
      <c r="AP159" s="5">
        <f t="shared" si="89"/>
        <v>-3.0516248398770873E-4</v>
      </c>
      <c r="AQ159" s="5">
        <f t="shared" si="90"/>
        <v>0</v>
      </c>
      <c r="AR159" s="5">
        <f t="shared" si="91"/>
        <v>0</v>
      </c>
      <c r="AS159" s="5">
        <f t="shared" si="92"/>
        <v>0</v>
      </c>
      <c r="AT159" s="5">
        <f t="shared" si="93"/>
        <v>0</v>
      </c>
      <c r="AU159" s="5">
        <f t="shared" si="94"/>
        <v>0</v>
      </c>
      <c r="AV159" s="5">
        <f t="shared" si="95"/>
        <v>0</v>
      </c>
      <c r="AW159" s="5">
        <f t="shared" si="96"/>
        <v>0</v>
      </c>
      <c r="AX159" s="5">
        <f t="shared" si="97"/>
        <v>0</v>
      </c>
      <c r="AZ159" s="7">
        <f t="shared" si="100"/>
        <v>102.54113882026789</v>
      </c>
      <c r="BA159" s="4">
        <f t="shared" si="98"/>
        <v>-1.7565468638171272E-4</v>
      </c>
      <c r="BB159" s="5">
        <f>AZ159/MAX($AZ$16:AZ159)-1</f>
        <v>-1.091809999791693E-2</v>
      </c>
      <c r="BH159" s="3"/>
    </row>
    <row r="160" spans="1:60" x14ac:dyDescent="0.25">
      <c r="A160" s="3">
        <v>42737</v>
      </c>
      <c r="B160">
        <f>IFERROR(VLOOKUP($A160,Finnifty!$A$14:$I$486,B$15+1,FALSE),All_curves!B159)</f>
        <v>0</v>
      </c>
      <c r="C160">
        <f>IFERROR(VLOOKUP($A160,Finnifty!$A$14:$I$486,C$15+1,FALSE),All_curves!C159)</f>
        <v>0</v>
      </c>
      <c r="D160">
        <f>IFERROR(VLOOKUP($A160,Finnifty!$A$14:$I$486,D$15+1,FALSE),All_curves!D159)</f>
        <v>0</v>
      </c>
      <c r="E160">
        <f>IFERROR(VLOOKUP($A160,Finnifty!$A$14:$I$486,E$15+1,FALSE),All_curves!E159)</f>
        <v>0</v>
      </c>
      <c r="F160">
        <f>IFERROR(VLOOKUP($A160,Finnifty!$A$14:$I$486,F$15+1,FALSE),All_curves!F159)</f>
        <v>0</v>
      </c>
      <c r="G160">
        <f>IFERROR(VLOOKUP($A160,Finnifty!$A$14:$I$486,G$15+1,FALSE),All_curves!G159)</f>
        <v>0</v>
      </c>
      <c r="H160">
        <f>IFERROR(VLOOKUP($A160,Finnifty!$A$14:$I$486,H$15+1,FALSE),All_curves!H159)</f>
        <v>0</v>
      </c>
      <c r="I160">
        <f>IFERROR(VLOOKUP($A160,Finnifty!$A$14:$I$486,I$15+1,FALSE),All_curves!I159)</f>
        <v>0</v>
      </c>
      <c r="J160">
        <f>IFERROR(VLOOKUP($A160,Banknifty!$A$14:$I$4860,2,FALSE),All_curves!J159)</f>
        <v>12505046</v>
      </c>
      <c r="K160">
        <f>IFERROR(VLOOKUP($A160,Banknifty!$A$14:$I$4860,3,FALSE),All_curves!K159)</f>
        <v>11700601</v>
      </c>
      <c r="L160">
        <f>IFERROR(VLOOKUP($A160,Banknifty!$A$14:$I$4860,4,FALSE),All_curves!L159)</f>
        <v>10848381</v>
      </c>
      <c r="M160">
        <f>IFERROR(VLOOKUP($A160,Banknifty!$A$14:$I$4860,5,FALSE),All_curves!M159)</f>
        <v>9993537</v>
      </c>
      <c r="N160">
        <f>IFERROR(VLOOKUP($A160,Banknifty!$A$14:$I$4860,6,FALSE),All_curves!N159)</f>
        <v>10333494</v>
      </c>
      <c r="O160">
        <f>IFERROR(VLOOKUP($A160,Banknifty!$A$14:$I$4860,7,FALSE),All_curves!O159)</f>
        <v>10319487</v>
      </c>
      <c r="P160">
        <f>IFERROR(VLOOKUP($A160,Banknifty!$A$14:$I$4860,8,FALSE),All_curves!P159)</f>
        <v>10319487</v>
      </c>
      <c r="Q160">
        <f>IFERROR(VLOOKUP($A160,Banknifty!$A$14:$I$4860,9,FALSE),All_curves!Q159)</f>
        <v>10306116</v>
      </c>
      <c r="R160">
        <f>IFERROR(VLOOKUP($A160,Nifty!$A$14:$I$4860,2,FALSE),All_curves!R159)</f>
        <v>0</v>
      </c>
      <c r="S160">
        <f>IFERROR(VLOOKUP($A160,Nifty!$A$14:$I$4860,3,FALSE),All_curves!S159)</f>
        <v>0</v>
      </c>
      <c r="T160">
        <f>IFERROR(VLOOKUP($A160,Nifty!$A$14:$I$4860,4,FALSE),All_curves!T159)</f>
        <v>0</v>
      </c>
      <c r="U160">
        <f>IFERROR(VLOOKUP($A160,Nifty!$A$14:$I$4860,5,FALSE),All_curves!U159)</f>
        <v>0</v>
      </c>
      <c r="V160">
        <f>IFERROR(VLOOKUP($A160,Nifty!$A$14:$I$4860,6,FALSE),All_curves!V159)</f>
        <v>0</v>
      </c>
      <c r="W160">
        <f>IFERROR(VLOOKUP($A160,Nifty!$A$14:$I$4860,7,FALSE),All_curves!W159)</f>
        <v>0</v>
      </c>
      <c r="X160">
        <f>IFERROR(VLOOKUP($A160,Nifty!$A$14:$I$4860,8,FALSE),All_curves!X159)</f>
        <v>0</v>
      </c>
      <c r="Y160">
        <f>IFERROR(VLOOKUP($A160,Nifty!$A$14:$I$4860,9,FALSE),All_curves!Y159)</f>
        <v>0</v>
      </c>
      <c r="AA160" s="5">
        <f t="shared" si="99"/>
        <v>0</v>
      </c>
      <c r="AB160" s="5">
        <f t="shared" si="75"/>
        <v>0</v>
      </c>
      <c r="AC160" s="5">
        <f t="shared" si="76"/>
        <v>0</v>
      </c>
      <c r="AD160" s="5">
        <f t="shared" si="77"/>
        <v>0</v>
      </c>
      <c r="AE160" s="5">
        <f t="shared" si="78"/>
        <v>0</v>
      </c>
      <c r="AF160" s="5">
        <f t="shared" si="79"/>
        <v>0</v>
      </c>
      <c r="AG160" s="5">
        <f t="shared" si="80"/>
        <v>0</v>
      </c>
      <c r="AH160" s="5">
        <f t="shared" si="81"/>
        <v>0</v>
      </c>
      <c r="AI160" s="5">
        <f t="shared" si="82"/>
        <v>-2.9236833179260291E-3</v>
      </c>
      <c r="AJ160" s="5">
        <f t="shared" si="83"/>
        <v>-3.4642742407213767E-3</v>
      </c>
      <c r="AK160" s="5">
        <f t="shared" si="84"/>
        <v>-4.6806259098554071E-3</v>
      </c>
      <c r="AL160" s="5">
        <f t="shared" si="85"/>
        <v>-3.0282648695736381E-3</v>
      </c>
      <c r="AM160" s="5">
        <f t="shared" si="86"/>
        <v>3.1102735733901099E-4</v>
      </c>
      <c r="AN160" s="5">
        <f t="shared" si="87"/>
        <v>-1.0899502233477909E-3</v>
      </c>
      <c r="AO160" s="5">
        <f t="shared" si="88"/>
        <v>-1.0899502233477909E-3</v>
      </c>
      <c r="AP160" s="5">
        <f t="shared" si="89"/>
        <v>0</v>
      </c>
      <c r="AQ160" s="5">
        <f t="shared" si="90"/>
        <v>0</v>
      </c>
      <c r="AR160" s="5">
        <f t="shared" si="91"/>
        <v>0</v>
      </c>
      <c r="AS160" s="5">
        <f t="shared" si="92"/>
        <v>0</v>
      </c>
      <c r="AT160" s="5">
        <f t="shared" si="93"/>
        <v>0</v>
      </c>
      <c r="AU160" s="5">
        <f t="shared" si="94"/>
        <v>0</v>
      </c>
      <c r="AV160" s="5">
        <f t="shared" si="95"/>
        <v>0</v>
      </c>
      <c r="AW160" s="5">
        <f t="shared" si="96"/>
        <v>0</v>
      </c>
      <c r="AX160" s="5">
        <f t="shared" si="97"/>
        <v>0</v>
      </c>
      <c r="AZ160" s="7">
        <f t="shared" si="100"/>
        <v>102.47292451788222</v>
      </c>
      <c r="BA160" s="4">
        <f t="shared" si="98"/>
        <v>-6.6523839280970942E-4</v>
      </c>
      <c r="BB160" s="5">
        <f>AZ160/MAX($AZ$16:AZ160)-1</f>
        <v>-1.1576075251431561E-2</v>
      </c>
      <c r="BH160" s="3"/>
    </row>
    <row r="161" spans="1:60" x14ac:dyDescent="0.25">
      <c r="A161" s="3">
        <v>42738</v>
      </c>
      <c r="B161">
        <f>IFERROR(VLOOKUP($A161,Finnifty!$A$14:$I$486,B$15+1,FALSE),All_curves!B160)</f>
        <v>0</v>
      </c>
      <c r="C161">
        <f>IFERROR(VLOOKUP($A161,Finnifty!$A$14:$I$486,C$15+1,FALSE),All_curves!C160)</f>
        <v>0</v>
      </c>
      <c r="D161">
        <f>IFERROR(VLOOKUP($A161,Finnifty!$A$14:$I$486,D$15+1,FALSE),All_curves!D160)</f>
        <v>0</v>
      </c>
      <c r="E161">
        <f>IFERROR(VLOOKUP($A161,Finnifty!$A$14:$I$486,E$15+1,FALSE),All_curves!E160)</f>
        <v>0</v>
      </c>
      <c r="F161">
        <f>IFERROR(VLOOKUP($A161,Finnifty!$A$14:$I$486,F$15+1,FALSE),All_curves!F160)</f>
        <v>0</v>
      </c>
      <c r="G161">
        <f>IFERROR(VLOOKUP($A161,Finnifty!$A$14:$I$486,G$15+1,FALSE),All_curves!G160)</f>
        <v>0</v>
      </c>
      <c r="H161">
        <f>IFERROR(VLOOKUP($A161,Finnifty!$A$14:$I$486,H$15+1,FALSE),All_curves!H160)</f>
        <v>0</v>
      </c>
      <c r="I161">
        <f>IFERROR(VLOOKUP($A161,Finnifty!$A$14:$I$486,I$15+1,FALSE),All_curves!I160)</f>
        <v>0</v>
      </c>
      <c r="J161">
        <f>IFERROR(VLOOKUP($A161,Banknifty!$A$14:$I$4860,2,FALSE),All_curves!J160)</f>
        <v>12503940</v>
      </c>
      <c r="K161">
        <f>IFERROR(VLOOKUP($A161,Banknifty!$A$14:$I$4860,3,FALSE),All_curves!K160)</f>
        <v>11742769</v>
      </c>
      <c r="L161">
        <f>IFERROR(VLOOKUP($A161,Banknifty!$A$14:$I$4860,4,FALSE),All_curves!L160)</f>
        <v>10901533</v>
      </c>
      <c r="M161">
        <f>IFERROR(VLOOKUP($A161,Banknifty!$A$14:$I$4860,5,FALSE),All_curves!M160)</f>
        <v>10033332</v>
      </c>
      <c r="N161">
        <f>IFERROR(VLOOKUP($A161,Banknifty!$A$14:$I$4860,6,FALSE),All_curves!N160)</f>
        <v>10303282</v>
      </c>
      <c r="O161">
        <f>IFERROR(VLOOKUP($A161,Banknifty!$A$14:$I$4860,7,FALSE),All_curves!O160)</f>
        <v>10283737</v>
      </c>
      <c r="P161">
        <f>IFERROR(VLOOKUP($A161,Banknifty!$A$14:$I$4860,8,FALSE),All_curves!P160)</f>
        <v>10283737</v>
      </c>
      <c r="Q161">
        <f>IFERROR(VLOOKUP($A161,Banknifty!$A$14:$I$4860,9,FALSE),All_curves!Q160)</f>
        <v>10274906</v>
      </c>
      <c r="R161">
        <f>IFERROR(VLOOKUP($A161,Nifty!$A$14:$I$4860,2,FALSE),All_curves!R160)</f>
        <v>0</v>
      </c>
      <c r="S161">
        <f>IFERROR(VLOOKUP($A161,Nifty!$A$14:$I$4860,3,FALSE),All_curves!S160)</f>
        <v>0</v>
      </c>
      <c r="T161">
        <f>IFERROR(VLOOKUP($A161,Nifty!$A$14:$I$4860,4,FALSE),All_curves!T160)</f>
        <v>0</v>
      </c>
      <c r="U161">
        <f>IFERROR(VLOOKUP($A161,Nifty!$A$14:$I$4860,5,FALSE),All_curves!U160)</f>
        <v>0</v>
      </c>
      <c r="V161">
        <f>IFERROR(VLOOKUP($A161,Nifty!$A$14:$I$4860,6,FALSE),All_curves!V160)</f>
        <v>0</v>
      </c>
      <c r="W161">
        <f>IFERROR(VLOOKUP($A161,Nifty!$A$14:$I$4860,7,FALSE),All_curves!W160)</f>
        <v>0</v>
      </c>
      <c r="X161">
        <f>IFERROR(VLOOKUP($A161,Nifty!$A$14:$I$4860,8,FALSE),All_curves!X160)</f>
        <v>0</v>
      </c>
      <c r="Y161">
        <f>IFERROR(VLOOKUP($A161,Nifty!$A$14:$I$4860,9,FALSE),All_curves!Y160)</f>
        <v>0</v>
      </c>
      <c r="AA161" s="5">
        <f t="shared" si="99"/>
        <v>0</v>
      </c>
      <c r="AB161" s="5">
        <f t="shared" si="75"/>
        <v>0</v>
      </c>
      <c r="AC161" s="5">
        <f t="shared" si="76"/>
        <v>0</v>
      </c>
      <c r="AD161" s="5">
        <f t="shared" si="77"/>
        <v>0</v>
      </c>
      <c r="AE161" s="5">
        <f t="shared" si="78"/>
        <v>0</v>
      </c>
      <c r="AF161" s="5">
        <f t="shared" si="79"/>
        <v>0</v>
      </c>
      <c r="AG161" s="5">
        <f t="shared" si="80"/>
        <v>0</v>
      </c>
      <c r="AH161" s="5">
        <f t="shared" si="81"/>
        <v>0</v>
      </c>
      <c r="AI161" s="5">
        <f t="shared" si="82"/>
        <v>-8.8444296806211575E-5</v>
      </c>
      <c r="AJ161" s="5">
        <f t="shared" si="83"/>
        <v>3.603917439796378E-3</v>
      </c>
      <c r="AK161" s="5">
        <f t="shared" si="84"/>
        <v>4.8995329349144079E-3</v>
      </c>
      <c r="AL161" s="5">
        <f t="shared" si="85"/>
        <v>3.9820736141769064E-3</v>
      </c>
      <c r="AM161" s="5">
        <f t="shared" si="86"/>
        <v>-2.9236964767193063E-3</v>
      </c>
      <c r="AN161" s="5">
        <f t="shared" si="87"/>
        <v>-3.4643194957268975E-3</v>
      </c>
      <c r="AO161" s="5">
        <f t="shared" si="88"/>
        <v>-3.4643194957268975E-3</v>
      </c>
      <c r="AP161" s="5">
        <f t="shared" si="89"/>
        <v>-3.0282989246385172E-3</v>
      </c>
      <c r="AQ161" s="5">
        <f t="shared" si="90"/>
        <v>0</v>
      </c>
      <c r="AR161" s="5">
        <f t="shared" si="91"/>
        <v>0</v>
      </c>
      <c r="AS161" s="5">
        <f t="shared" si="92"/>
        <v>0</v>
      </c>
      <c r="AT161" s="5">
        <f t="shared" si="93"/>
        <v>0</v>
      </c>
      <c r="AU161" s="5">
        <f t="shared" si="94"/>
        <v>0</v>
      </c>
      <c r="AV161" s="5">
        <f t="shared" si="95"/>
        <v>0</v>
      </c>
      <c r="AW161" s="5">
        <f t="shared" si="96"/>
        <v>0</v>
      </c>
      <c r="AX161" s="5">
        <f t="shared" si="97"/>
        <v>0</v>
      </c>
      <c r="AZ161" s="7">
        <f t="shared" si="100"/>
        <v>102.47085988186771</v>
      </c>
      <c r="BA161" s="4">
        <f t="shared" si="98"/>
        <v>-2.0148112530422396E-5</v>
      </c>
      <c r="BB161" s="5">
        <f>AZ161/MAX($AZ$16:AZ161)-1</f>
        <v>-1.1595990127895139E-2</v>
      </c>
      <c r="BH161" s="3"/>
    </row>
    <row r="162" spans="1:60" x14ac:dyDescent="0.25">
      <c r="A162" s="3">
        <v>42739</v>
      </c>
      <c r="B162">
        <f>IFERROR(VLOOKUP($A162,Finnifty!$A$14:$I$486,B$15+1,FALSE),All_curves!B161)</f>
        <v>0</v>
      </c>
      <c r="C162">
        <f>IFERROR(VLOOKUP($A162,Finnifty!$A$14:$I$486,C$15+1,FALSE),All_curves!C161)</f>
        <v>0</v>
      </c>
      <c r="D162">
        <f>IFERROR(VLOOKUP($A162,Finnifty!$A$14:$I$486,D$15+1,FALSE),All_curves!D161)</f>
        <v>0</v>
      </c>
      <c r="E162">
        <f>IFERROR(VLOOKUP($A162,Finnifty!$A$14:$I$486,E$15+1,FALSE),All_curves!E161)</f>
        <v>0</v>
      </c>
      <c r="F162">
        <f>IFERROR(VLOOKUP($A162,Finnifty!$A$14:$I$486,F$15+1,FALSE),All_curves!F161)</f>
        <v>0</v>
      </c>
      <c r="G162">
        <f>IFERROR(VLOOKUP($A162,Finnifty!$A$14:$I$486,G$15+1,FALSE),All_curves!G161)</f>
        <v>0</v>
      </c>
      <c r="H162">
        <f>IFERROR(VLOOKUP($A162,Finnifty!$A$14:$I$486,H$15+1,FALSE),All_curves!H161)</f>
        <v>0</v>
      </c>
      <c r="I162">
        <f>IFERROR(VLOOKUP($A162,Finnifty!$A$14:$I$486,I$15+1,FALSE),All_curves!I161)</f>
        <v>0</v>
      </c>
      <c r="J162">
        <f>IFERROR(VLOOKUP($A162,Banknifty!$A$14:$I$4860,2,FALSE),All_curves!J161)</f>
        <v>12513195</v>
      </c>
      <c r="K162">
        <f>IFERROR(VLOOKUP($A162,Banknifty!$A$14:$I$4860,3,FALSE),All_curves!K161)</f>
        <v>11757069</v>
      </c>
      <c r="L162">
        <f>IFERROR(VLOOKUP($A162,Banknifty!$A$14:$I$4860,4,FALSE),All_curves!L161)</f>
        <v>10901533</v>
      </c>
      <c r="M162">
        <f>IFERROR(VLOOKUP($A162,Banknifty!$A$14:$I$4860,5,FALSE),All_curves!M161)</f>
        <v>10038716</v>
      </c>
      <c r="N162">
        <f>IFERROR(VLOOKUP($A162,Banknifty!$A$14:$I$4860,6,FALSE),All_curves!N161)</f>
        <v>10302371</v>
      </c>
      <c r="O162">
        <f>IFERROR(VLOOKUP($A162,Banknifty!$A$14:$I$4860,7,FALSE),All_curves!O161)</f>
        <v>10320799</v>
      </c>
      <c r="P162">
        <f>IFERROR(VLOOKUP($A162,Banknifty!$A$14:$I$4860,8,FALSE),All_curves!P161)</f>
        <v>10320799</v>
      </c>
      <c r="Q162">
        <f>IFERROR(VLOOKUP($A162,Banknifty!$A$14:$I$4860,9,FALSE),All_curves!Q161)</f>
        <v>10315821</v>
      </c>
      <c r="R162">
        <f>IFERROR(VLOOKUP($A162,Nifty!$A$14:$I$4860,2,FALSE),All_curves!R161)</f>
        <v>0</v>
      </c>
      <c r="S162">
        <f>IFERROR(VLOOKUP($A162,Nifty!$A$14:$I$4860,3,FALSE),All_curves!S161)</f>
        <v>0</v>
      </c>
      <c r="T162">
        <f>IFERROR(VLOOKUP($A162,Nifty!$A$14:$I$4860,4,FALSE),All_curves!T161)</f>
        <v>0</v>
      </c>
      <c r="U162">
        <f>IFERROR(VLOOKUP($A162,Nifty!$A$14:$I$4860,5,FALSE),All_curves!U161)</f>
        <v>0</v>
      </c>
      <c r="V162">
        <f>IFERROR(VLOOKUP($A162,Nifty!$A$14:$I$4860,6,FALSE),All_curves!V161)</f>
        <v>0</v>
      </c>
      <c r="W162">
        <f>IFERROR(VLOOKUP($A162,Nifty!$A$14:$I$4860,7,FALSE),All_curves!W161)</f>
        <v>0</v>
      </c>
      <c r="X162">
        <f>IFERROR(VLOOKUP($A162,Nifty!$A$14:$I$4860,8,FALSE),All_curves!X161)</f>
        <v>0</v>
      </c>
      <c r="Y162">
        <f>IFERROR(VLOOKUP($A162,Nifty!$A$14:$I$4860,9,FALSE),All_curves!Y161)</f>
        <v>0</v>
      </c>
      <c r="AA162" s="5">
        <f t="shared" si="99"/>
        <v>0</v>
      </c>
      <c r="AB162" s="5">
        <f t="shared" si="75"/>
        <v>0</v>
      </c>
      <c r="AC162" s="5">
        <f t="shared" si="76"/>
        <v>0</v>
      </c>
      <c r="AD162" s="5">
        <f t="shared" si="77"/>
        <v>0</v>
      </c>
      <c r="AE162" s="5">
        <f t="shared" si="78"/>
        <v>0</v>
      </c>
      <c r="AF162" s="5">
        <f t="shared" si="79"/>
        <v>0</v>
      </c>
      <c r="AG162" s="5">
        <f t="shared" si="80"/>
        <v>0</v>
      </c>
      <c r="AH162" s="5">
        <f t="shared" si="81"/>
        <v>0</v>
      </c>
      <c r="AI162" s="5">
        <f t="shared" si="82"/>
        <v>7.4016669945642377E-4</v>
      </c>
      <c r="AJ162" s="5">
        <f t="shared" si="83"/>
        <v>1.2177706978651059E-3</v>
      </c>
      <c r="AK162" s="5">
        <f t="shared" si="84"/>
        <v>0</v>
      </c>
      <c r="AL162" s="5">
        <f t="shared" si="85"/>
        <v>5.3661136699156842E-4</v>
      </c>
      <c r="AM162" s="5">
        <f t="shared" si="86"/>
        <v>-8.8418428225156553E-5</v>
      </c>
      <c r="AN162" s="5">
        <f t="shared" si="87"/>
        <v>3.6039428079501779E-3</v>
      </c>
      <c r="AO162" s="5">
        <f t="shared" si="88"/>
        <v>3.6039428079501779E-3</v>
      </c>
      <c r="AP162" s="5">
        <f t="shared" si="89"/>
        <v>3.9820315631111658E-3</v>
      </c>
      <c r="AQ162" s="5">
        <f t="shared" si="90"/>
        <v>0</v>
      </c>
      <c r="AR162" s="5">
        <f t="shared" si="91"/>
        <v>0</v>
      </c>
      <c r="AS162" s="5">
        <f t="shared" si="92"/>
        <v>0</v>
      </c>
      <c r="AT162" s="5">
        <f t="shared" si="93"/>
        <v>0</v>
      </c>
      <c r="AU162" s="5">
        <f t="shared" si="94"/>
        <v>0</v>
      </c>
      <c r="AV162" s="5">
        <f t="shared" si="95"/>
        <v>0</v>
      </c>
      <c r="AW162" s="5">
        <f t="shared" si="96"/>
        <v>0</v>
      </c>
      <c r="AX162" s="5">
        <f t="shared" si="97"/>
        <v>0</v>
      </c>
      <c r="AZ162" s="7">
        <f t="shared" si="100"/>
        <v>102.52890982686216</v>
      </c>
      <c r="BA162" s="4">
        <f t="shared" si="98"/>
        <v>5.6650197979581096E-4</v>
      </c>
      <c r="BB162" s="5">
        <f>AZ162/MAX($AZ$16:AZ162)-1</f>
        <v>-1.1036057299464552E-2</v>
      </c>
      <c r="BH162" s="3"/>
    </row>
    <row r="163" spans="1:60" x14ac:dyDescent="0.25">
      <c r="A163" s="3">
        <v>42740</v>
      </c>
      <c r="B163">
        <f>IFERROR(VLOOKUP($A163,Finnifty!$A$14:$I$486,B$15+1,FALSE),All_curves!B162)</f>
        <v>0</v>
      </c>
      <c r="C163">
        <f>IFERROR(VLOOKUP($A163,Finnifty!$A$14:$I$486,C$15+1,FALSE),All_curves!C162)</f>
        <v>0</v>
      </c>
      <c r="D163">
        <f>IFERROR(VLOOKUP($A163,Finnifty!$A$14:$I$486,D$15+1,FALSE),All_curves!D162)</f>
        <v>0</v>
      </c>
      <c r="E163">
        <f>IFERROR(VLOOKUP($A163,Finnifty!$A$14:$I$486,E$15+1,FALSE),All_curves!E162)</f>
        <v>0</v>
      </c>
      <c r="F163">
        <f>IFERROR(VLOOKUP($A163,Finnifty!$A$14:$I$486,F$15+1,FALSE),All_curves!F162)</f>
        <v>0</v>
      </c>
      <c r="G163">
        <f>IFERROR(VLOOKUP($A163,Finnifty!$A$14:$I$486,G$15+1,FALSE),All_curves!G162)</f>
        <v>0</v>
      </c>
      <c r="H163">
        <f>IFERROR(VLOOKUP($A163,Finnifty!$A$14:$I$486,H$15+1,FALSE),All_curves!H162)</f>
        <v>0</v>
      </c>
      <c r="I163">
        <f>IFERROR(VLOOKUP($A163,Finnifty!$A$14:$I$486,I$15+1,FALSE),All_curves!I162)</f>
        <v>0</v>
      </c>
      <c r="J163">
        <f>IFERROR(VLOOKUP($A163,Banknifty!$A$14:$I$4860,2,FALSE),All_curves!J162)</f>
        <v>12440403</v>
      </c>
      <c r="K163">
        <f>IFERROR(VLOOKUP($A163,Banknifty!$A$14:$I$4860,3,FALSE),All_curves!K162)</f>
        <v>11679498</v>
      </c>
      <c r="L163">
        <f>IFERROR(VLOOKUP($A163,Banknifty!$A$14:$I$4860,4,FALSE),All_curves!L162)</f>
        <v>10873754</v>
      </c>
      <c r="M163">
        <f>IFERROR(VLOOKUP($A163,Banknifty!$A$14:$I$4860,5,FALSE),All_curves!M162)</f>
        <v>9911653</v>
      </c>
      <c r="N163">
        <f>IFERROR(VLOOKUP($A163,Banknifty!$A$14:$I$4860,6,FALSE),All_curves!N162)</f>
        <v>10309996</v>
      </c>
      <c r="O163">
        <f>IFERROR(VLOOKUP($A163,Banknifty!$A$14:$I$4860,7,FALSE),All_curves!O162)</f>
        <v>10333368</v>
      </c>
      <c r="P163">
        <f>IFERROR(VLOOKUP($A163,Banknifty!$A$14:$I$4860,8,FALSE),All_curves!P162)</f>
        <v>10333368</v>
      </c>
      <c r="Q163">
        <f>IFERROR(VLOOKUP($A163,Banknifty!$A$14:$I$4860,9,FALSE),All_curves!Q162)</f>
        <v>10321357</v>
      </c>
      <c r="R163">
        <f>IFERROR(VLOOKUP($A163,Nifty!$A$14:$I$4860,2,FALSE),All_curves!R162)</f>
        <v>0</v>
      </c>
      <c r="S163">
        <f>IFERROR(VLOOKUP($A163,Nifty!$A$14:$I$4860,3,FALSE),All_curves!S162)</f>
        <v>0</v>
      </c>
      <c r="T163">
        <f>IFERROR(VLOOKUP($A163,Nifty!$A$14:$I$4860,4,FALSE),All_curves!T162)</f>
        <v>0</v>
      </c>
      <c r="U163">
        <f>IFERROR(VLOOKUP($A163,Nifty!$A$14:$I$4860,5,FALSE),All_curves!U162)</f>
        <v>0</v>
      </c>
      <c r="V163">
        <f>IFERROR(VLOOKUP($A163,Nifty!$A$14:$I$4860,6,FALSE),All_curves!V162)</f>
        <v>0</v>
      </c>
      <c r="W163">
        <f>IFERROR(VLOOKUP($A163,Nifty!$A$14:$I$4860,7,FALSE),All_curves!W162)</f>
        <v>0</v>
      </c>
      <c r="X163">
        <f>IFERROR(VLOOKUP($A163,Nifty!$A$14:$I$4860,8,FALSE),All_curves!X162)</f>
        <v>0</v>
      </c>
      <c r="Y163">
        <f>IFERROR(VLOOKUP($A163,Nifty!$A$14:$I$4860,9,FALSE),All_curves!Y162)</f>
        <v>0</v>
      </c>
      <c r="AA163" s="5">
        <f t="shared" si="99"/>
        <v>0</v>
      </c>
      <c r="AB163" s="5">
        <f t="shared" si="75"/>
        <v>0</v>
      </c>
      <c r="AC163" s="5">
        <f t="shared" si="76"/>
        <v>0</v>
      </c>
      <c r="AD163" s="5">
        <f t="shared" si="77"/>
        <v>0</v>
      </c>
      <c r="AE163" s="5">
        <f t="shared" si="78"/>
        <v>0</v>
      </c>
      <c r="AF163" s="5">
        <f t="shared" si="79"/>
        <v>0</v>
      </c>
      <c r="AG163" s="5">
        <f t="shared" si="80"/>
        <v>0</v>
      </c>
      <c r="AH163" s="5">
        <f t="shared" si="81"/>
        <v>0</v>
      </c>
      <c r="AI163" s="5">
        <f t="shared" si="82"/>
        <v>-5.8172193432612929E-3</v>
      </c>
      <c r="AJ163" s="5">
        <f t="shared" si="83"/>
        <v>-6.5978178745059735E-3</v>
      </c>
      <c r="AK163" s="5">
        <f t="shared" si="84"/>
        <v>-2.5481737293278073E-3</v>
      </c>
      <c r="AL163" s="5">
        <f t="shared" si="85"/>
        <v>-1.2657296012757002E-2</v>
      </c>
      <c r="AM163" s="5">
        <f t="shared" si="86"/>
        <v>7.4012089061836761E-4</v>
      </c>
      <c r="AN163" s="5">
        <f t="shared" si="87"/>
        <v>1.2178320690094946E-3</v>
      </c>
      <c r="AO163" s="5">
        <f t="shared" si="88"/>
        <v>1.2178320690094946E-3</v>
      </c>
      <c r="AP163" s="5">
        <f t="shared" si="89"/>
        <v>5.3665142115200126E-4</v>
      </c>
      <c r="AQ163" s="5">
        <f t="shared" si="90"/>
        <v>0</v>
      </c>
      <c r="AR163" s="5">
        <f t="shared" si="91"/>
        <v>0</v>
      </c>
      <c r="AS163" s="5">
        <f t="shared" si="92"/>
        <v>0</v>
      </c>
      <c r="AT163" s="5">
        <f t="shared" si="93"/>
        <v>0</v>
      </c>
      <c r="AU163" s="5">
        <f t="shared" si="94"/>
        <v>0</v>
      </c>
      <c r="AV163" s="5">
        <f t="shared" si="95"/>
        <v>0</v>
      </c>
      <c r="AW163" s="5">
        <f t="shared" si="96"/>
        <v>0</v>
      </c>
      <c r="AX163" s="5">
        <f t="shared" si="97"/>
        <v>0</v>
      </c>
      <c r="AZ163" s="7">
        <f t="shared" si="100"/>
        <v>102.42677364330132</v>
      </c>
      <c r="BA163" s="4">
        <f t="shared" si="98"/>
        <v>-9.9616960458594672E-4</v>
      </c>
      <c r="BB163" s="5">
        <f>AZ163/MAX($AZ$16:AZ163)-1</f>
        <v>-1.2021233119214214E-2</v>
      </c>
      <c r="BH163" s="3"/>
    </row>
    <row r="164" spans="1:60" x14ac:dyDescent="0.25">
      <c r="A164" s="3">
        <v>42741</v>
      </c>
      <c r="B164">
        <f>IFERROR(VLOOKUP($A164,Finnifty!$A$14:$I$486,B$15+1,FALSE),All_curves!B163)</f>
        <v>0</v>
      </c>
      <c r="C164">
        <f>IFERROR(VLOOKUP($A164,Finnifty!$A$14:$I$486,C$15+1,FALSE),All_curves!C163)</f>
        <v>0</v>
      </c>
      <c r="D164">
        <f>IFERROR(VLOOKUP($A164,Finnifty!$A$14:$I$486,D$15+1,FALSE),All_curves!D163)</f>
        <v>0</v>
      </c>
      <c r="E164">
        <f>IFERROR(VLOOKUP($A164,Finnifty!$A$14:$I$486,E$15+1,FALSE),All_curves!E163)</f>
        <v>0</v>
      </c>
      <c r="F164">
        <f>IFERROR(VLOOKUP($A164,Finnifty!$A$14:$I$486,F$15+1,FALSE),All_curves!F163)</f>
        <v>0</v>
      </c>
      <c r="G164">
        <f>IFERROR(VLOOKUP($A164,Finnifty!$A$14:$I$486,G$15+1,FALSE),All_curves!G163)</f>
        <v>0</v>
      </c>
      <c r="H164">
        <f>IFERROR(VLOOKUP($A164,Finnifty!$A$14:$I$486,H$15+1,FALSE),All_curves!H163)</f>
        <v>0</v>
      </c>
      <c r="I164">
        <f>IFERROR(VLOOKUP($A164,Finnifty!$A$14:$I$486,I$15+1,FALSE),All_curves!I163)</f>
        <v>0</v>
      </c>
      <c r="J164">
        <f>IFERROR(VLOOKUP($A164,Banknifty!$A$14:$I$4860,2,FALSE),All_curves!J163)</f>
        <v>12438101</v>
      </c>
      <c r="K164">
        <f>IFERROR(VLOOKUP($A164,Banknifty!$A$14:$I$4860,3,FALSE),All_curves!K163)</f>
        <v>11667858</v>
      </c>
      <c r="L164">
        <f>IFERROR(VLOOKUP($A164,Banknifty!$A$14:$I$4860,4,FALSE),All_curves!L163)</f>
        <v>10868785</v>
      </c>
      <c r="M164">
        <f>IFERROR(VLOOKUP($A164,Banknifty!$A$14:$I$4860,5,FALSE),All_curves!M163)</f>
        <v>9903262</v>
      </c>
      <c r="N164">
        <f>IFERROR(VLOOKUP($A164,Banknifty!$A$14:$I$4860,6,FALSE),All_curves!N163)</f>
        <v>10232919</v>
      </c>
      <c r="O164">
        <f>IFERROR(VLOOKUP($A164,Banknifty!$A$14:$I$4860,7,FALSE),All_curves!O163)</f>
        <v>10255712</v>
      </c>
      <c r="P164">
        <f>IFERROR(VLOOKUP($A164,Banknifty!$A$14:$I$4860,8,FALSE),All_curves!P163)</f>
        <v>10255712</v>
      </c>
      <c r="Q164">
        <f>IFERROR(VLOOKUP($A164,Banknifty!$A$14:$I$4860,9,FALSE),All_curves!Q163)</f>
        <v>10228427</v>
      </c>
      <c r="R164">
        <f>IFERROR(VLOOKUP($A164,Nifty!$A$14:$I$4860,2,FALSE),All_curves!R163)</f>
        <v>0</v>
      </c>
      <c r="S164">
        <f>IFERROR(VLOOKUP($A164,Nifty!$A$14:$I$4860,3,FALSE),All_curves!S163)</f>
        <v>0</v>
      </c>
      <c r="T164">
        <f>IFERROR(VLOOKUP($A164,Nifty!$A$14:$I$4860,4,FALSE),All_curves!T163)</f>
        <v>0</v>
      </c>
      <c r="U164">
        <f>IFERROR(VLOOKUP($A164,Nifty!$A$14:$I$4860,5,FALSE),All_curves!U163)</f>
        <v>0</v>
      </c>
      <c r="V164">
        <f>IFERROR(VLOOKUP($A164,Nifty!$A$14:$I$4860,6,FALSE),All_curves!V163)</f>
        <v>0</v>
      </c>
      <c r="W164">
        <f>IFERROR(VLOOKUP($A164,Nifty!$A$14:$I$4860,7,FALSE),All_curves!W163)</f>
        <v>0</v>
      </c>
      <c r="X164">
        <f>IFERROR(VLOOKUP($A164,Nifty!$A$14:$I$4860,8,FALSE),All_curves!X163)</f>
        <v>0</v>
      </c>
      <c r="Y164">
        <f>IFERROR(VLOOKUP($A164,Nifty!$A$14:$I$4860,9,FALSE),All_curves!Y163)</f>
        <v>0</v>
      </c>
      <c r="AA164" s="5">
        <f t="shared" si="99"/>
        <v>0</v>
      </c>
      <c r="AB164" s="5">
        <f t="shared" si="75"/>
        <v>0</v>
      </c>
      <c r="AC164" s="5">
        <f t="shared" si="76"/>
        <v>0</v>
      </c>
      <c r="AD164" s="5">
        <f t="shared" si="77"/>
        <v>0</v>
      </c>
      <c r="AE164" s="5">
        <f t="shared" si="78"/>
        <v>0</v>
      </c>
      <c r="AF164" s="5">
        <f t="shared" si="79"/>
        <v>0</v>
      </c>
      <c r="AG164" s="5">
        <f t="shared" si="80"/>
        <v>0</v>
      </c>
      <c r="AH164" s="5">
        <f t="shared" si="81"/>
        <v>0</v>
      </c>
      <c r="AI164" s="5">
        <f t="shared" si="82"/>
        <v>-1.8504223697579647E-4</v>
      </c>
      <c r="AJ164" s="5">
        <f t="shared" si="83"/>
        <v>-9.9661817656893081E-4</v>
      </c>
      <c r="AK164" s="5">
        <f t="shared" si="84"/>
        <v>-4.5697189765370183E-4</v>
      </c>
      <c r="AL164" s="5">
        <f t="shared" si="85"/>
        <v>-8.4657927391118548E-4</v>
      </c>
      <c r="AM164" s="5">
        <f t="shared" si="86"/>
        <v>-7.4759485842671447E-3</v>
      </c>
      <c r="AN164" s="5">
        <f t="shared" si="87"/>
        <v>-7.5150715623405473E-3</v>
      </c>
      <c r="AO164" s="5">
        <f t="shared" si="88"/>
        <v>-7.5150715623405473E-3</v>
      </c>
      <c r="AP164" s="5">
        <f t="shared" si="89"/>
        <v>-9.0036610496081471E-3</v>
      </c>
      <c r="AQ164" s="5">
        <f t="shared" si="90"/>
        <v>0</v>
      </c>
      <c r="AR164" s="5">
        <f t="shared" si="91"/>
        <v>0</v>
      </c>
      <c r="AS164" s="5">
        <f t="shared" si="92"/>
        <v>0</v>
      </c>
      <c r="AT164" s="5">
        <f t="shared" si="93"/>
        <v>0</v>
      </c>
      <c r="AU164" s="5">
        <f t="shared" si="94"/>
        <v>0</v>
      </c>
      <c r="AV164" s="5">
        <f t="shared" si="95"/>
        <v>0</v>
      </c>
      <c r="AW164" s="5">
        <f t="shared" si="96"/>
        <v>0</v>
      </c>
      <c r="AX164" s="5">
        <f t="shared" si="97"/>
        <v>0</v>
      </c>
      <c r="AZ164" s="7">
        <f t="shared" si="100"/>
        <v>102.28169053839127</v>
      </c>
      <c r="BA164" s="4">
        <f t="shared" si="98"/>
        <v>-1.4164568476527503E-3</v>
      </c>
      <c r="BB164" s="5">
        <f>AZ164/MAX($AZ$16:AZ164)-1</f>
        <v>-1.3420662408898054E-2</v>
      </c>
      <c r="BH164" s="3"/>
    </row>
    <row r="165" spans="1:60" x14ac:dyDescent="0.25">
      <c r="A165" s="3">
        <v>42744</v>
      </c>
      <c r="B165">
        <f>IFERROR(VLOOKUP($A165,Finnifty!$A$14:$I$486,B$15+1,FALSE),All_curves!B164)</f>
        <v>0</v>
      </c>
      <c r="C165">
        <f>IFERROR(VLOOKUP($A165,Finnifty!$A$14:$I$486,C$15+1,FALSE),All_curves!C164)</f>
        <v>0</v>
      </c>
      <c r="D165">
        <f>IFERROR(VLOOKUP($A165,Finnifty!$A$14:$I$486,D$15+1,FALSE),All_curves!D164)</f>
        <v>0</v>
      </c>
      <c r="E165">
        <f>IFERROR(VLOOKUP($A165,Finnifty!$A$14:$I$486,E$15+1,FALSE),All_curves!E164)</f>
        <v>0</v>
      </c>
      <c r="F165">
        <f>IFERROR(VLOOKUP($A165,Finnifty!$A$14:$I$486,F$15+1,FALSE),All_curves!F164)</f>
        <v>0</v>
      </c>
      <c r="G165">
        <f>IFERROR(VLOOKUP($A165,Finnifty!$A$14:$I$486,G$15+1,FALSE),All_curves!G164)</f>
        <v>0</v>
      </c>
      <c r="H165">
        <f>IFERROR(VLOOKUP($A165,Finnifty!$A$14:$I$486,H$15+1,FALSE),All_curves!H164)</f>
        <v>0</v>
      </c>
      <c r="I165">
        <f>IFERROR(VLOOKUP($A165,Finnifty!$A$14:$I$486,I$15+1,FALSE),All_curves!I164)</f>
        <v>0</v>
      </c>
      <c r="J165">
        <f>IFERROR(VLOOKUP($A165,Banknifty!$A$14:$I$4860,2,FALSE),All_curves!J164)</f>
        <v>12430560</v>
      </c>
      <c r="K165">
        <f>IFERROR(VLOOKUP($A165,Banknifty!$A$14:$I$4860,3,FALSE),All_curves!K164)</f>
        <v>11675978</v>
      </c>
      <c r="L165">
        <f>IFERROR(VLOOKUP($A165,Banknifty!$A$14:$I$4860,4,FALSE),All_curves!L164)</f>
        <v>10883339</v>
      </c>
      <c r="M165">
        <f>IFERROR(VLOOKUP($A165,Banknifty!$A$14:$I$4860,5,FALSE),All_curves!M164)</f>
        <v>9911375</v>
      </c>
      <c r="N165">
        <f>IFERROR(VLOOKUP($A165,Banknifty!$A$14:$I$4860,6,FALSE),All_curves!N164)</f>
        <v>10240161</v>
      </c>
      <c r="O165">
        <f>IFERROR(VLOOKUP($A165,Banknifty!$A$14:$I$4860,7,FALSE),All_curves!O164)</f>
        <v>10245491</v>
      </c>
      <c r="P165">
        <f>IFERROR(VLOOKUP($A165,Banknifty!$A$14:$I$4860,8,FALSE),All_curves!P164)</f>
        <v>10245491</v>
      </c>
      <c r="Q165">
        <f>IFERROR(VLOOKUP($A165,Banknifty!$A$14:$I$4860,9,FALSE),All_curves!Q164)</f>
        <v>10219768</v>
      </c>
      <c r="R165">
        <f>IFERROR(VLOOKUP($A165,Nifty!$A$14:$I$4860,2,FALSE),All_curves!R164)</f>
        <v>0</v>
      </c>
      <c r="S165">
        <f>IFERROR(VLOOKUP($A165,Nifty!$A$14:$I$4860,3,FALSE),All_curves!S164)</f>
        <v>0</v>
      </c>
      <c r="T165">
        <f>IFERROR(VLOOKUP($A165,Nifty!$A$14:$I$4860,4,FALSE),All_curves!T164)</f>
        <v>0</v>
      </c>
      <c r="U165">
        <f>IFERROR(VLOOKUP($A165,Nifty!$A$14:$I$4860,5,FALSE),All_curves!U164)</f>
        <v>0</v>
      </c>
      <c r="V165">
        <f>IFERROR(VLOOKUP($A165,Nifty!$A$14:$I$4860,6,FALSE),All_curves!V164)</f>
        <v>0</v>
      </c>
      <c r="W165">
        <f>IFERROR(VLOOKUP($A165,Nifty!$A$14:$I$4860,7,FALSE),All_curves!W164)</f>
        <v>0</v>
      </c>
      <c r="X165">
        <f>IFERROR(VLOOKUP($A165,Nifty!$A$14:$I$4860,8,FALSE),All_curves!X164)</f>
        <v>0</v>
      </c>
      <c r="Y165">
        <f>IFERROR(VLOOKUP($A165,Nifty!$A$14:$I$4860,9,FALSE),All_curves!Y164)</f>
        <v>0</v>
      </c>
      <c r="AA165" s="5">
        <f t="shared" si="99"/>
        <v>0</v>
      </c>
      <c r="AB165" s="5">
        <f t="shared" si="75"/>
        <v>0</v>
      </c>
      <c r="AC165" s="5">
        <f t="shared" si="76"/>
        <v>0</v>
      </c>
      <c r="AD165" s="5">
        <f t="shared" si="77"/>
        <v>0</v>
      </c>
      <c r="AE165" s="5">
        <f t="shared" si="78"/>
        <v>0</v>
      </c>
      <c r="AF165" s="5">
        <f t="shared" si="79"/>
        <v>0</v>
      </c>
      <c r="AG165" s="5">
        <f t="shared" si="80"/>
        <v>0</v>
      </c>
      <c r="AH165" s="5">
        <f t="shared" si="81"/>
        <v>0</v>
      </c>
      <c r="AI165" s="5">
        <f t="shared" si="82"/>
        <v>-6.0628226125514217E-4</v>
      </c>
      <c r="AJ165" s="5">
        <f t="shared" si="83"/>
        <v>6.9592893571379655E-4</v>
      </c>
      <c r="AK165" s="5">
        <f t="shared" si="84"/>
        <v>1.3390641180224261E-3</v>
      </c>
      <c r="AL165" s="5">
        <f t="shared" si="85"/>
        <v>8.192250189886785E-4</v>
      </c>
      <c r="AM165" s="5">
        <f t="shared" si="86"/>
        <v>7.0771595084462291E-4</v>
      </c>
      <c r="AN165" s="5">
        <f t="shared" si="87"/>
        <v>-9.9661534957296016E-4</v>
      </c>
      <c r="AO165" s="5">
        <f t="shared" si="88"/>
        <v>-9.9661534957296016E-4</v>
      </c>
      <c r="AP165" s="5">
        <f t="shared" si="89"/>
        <v>-8.4656223288293031E-4</v>
      </c>
      <c r="AQ165" s="5">
        <f t="shared" si="90"/>
        <v>0</v>
      </c>
      <c r="AR165" s="5">
        <f t="shared" si="91"/>
        <v>0</v>
      </c>
      <c r="AS165" s="5">
        <f t="shared" si="92"/>
        <v>0</v>
      </c>
      <c r="AT165" s="5">
        <f t="shared" si="93"/>
        <v>0</v>
      </c>
      <c r="AU165" s="5">
        <f t="shared" si="94"/>
        <v>0</v>
      </c>
      <c r="AV165" s="5">
        <f t="shared" si="95"/>
        <v>0</v>
      </c>
      <c r="AW165" s="5">
        <f t="shared" si="96"/>
        <v>0</v>
      </c>
      <c r="AX165" s="5">
        <f t="shared" si="97"/>
        <v>0</v>
      </c>
      <c r="AZ165" s="7">
        <f t="shared" si="100"/>
        <v>102.28218429826732</v>
      </c>
      <c r="BA165" s="4">
        <f t="shared" si="98"/>
        <v>4.8274512618971392E-6</v>
      </c>
      <c r="BB165" s="5">
        <f>AZ165/MAX($AZ$16:AZ165)-1</f>
        <v>-1.3415899745229942E-2</v>
      </c>
      <c r="BH165" s="3"/>
    </row>
    <row r="166" spans="1:60" x14ac:dyDescent="0.25">
      <c r="A166" s="3">
        <v>42745</v>
      </c>
      <c r="B166">
        <f>IFERROR(VLOOKUP($A166,Finnifty!$A$14:$I$486,B$15+1,FALSE),All_curves!B165)</f>
        <v>0</v>
      </c>
      <c r="C166">
        <f>IFERROR(VLOOKUP($A166,Finnifty!$A$14:$I$486,C$15+1,FALSE),All_curves!C165)</f>
        <v>0</v>
      </c>
      <c r="D166">
        <f>IFERROR(VLOOKUP($A166,Finnifty!$A$14:$I$486,D$15+1,FALSE),All_curves!D165)</f>
        <v>0</v>
      </c>
      <c r="E166">
        <f>IFERROR(VLOOKUP($A166,Finnifty!$A$14:$I$486,E$15+1,FALSE),All_curves!E165)</f>
        <v>0</v>
      </c>
      <c r="F166">
        <f>IFERROR(VLOOKUP($A166,Finnifty!$A$14:$I$486,F$15+1,FALSE),All_curves!F165)</f>
        <v>0</v>
      </c>
      <c r="G166">
        <f>IFERROR(VLOOKUP($A166,Finnifty!$A$14:$I$486,G$15+1,FALSE),All_curves!G165)</f>
        <v>0</v>
      </c>
      <c r="H166">
        <f>IFERROR(VLOOKUP($A166,Finnifty!$A$14:$I$486,H$15+1,FALSE),All_curves!H165)</f>
        <v>0</v>
      </c>
      <c r="I166">
        <f>IFERROR(VLOOKUP($A166,Finnifty!$A$14:$I$486,I$15+1,FALSE),All_curves!I165)</f>
        <v>0</v>
      </c>
      <c r="J166">
        <f>IFERROR(VLOOKUP($A166,Banknifty!$A$14:$I$4860,2,FALSE),All_curves!J165)</f>
        <v>12430560</v>
      </c>
      <c r="K166">
        <f>IFERROR(VLOOKUP($A166,Banknifty!$A$14:$I$4860,3,FALSE),All_curves!K165)</f>
        <v>11664277</v>
      </c>
      <c r="L166">
        <f>IFERROR(VLOOKUP($A166,Banknifty!$A$14:$I$4860,4,FALSE),All_curves!L165)</f>
        <v>10883339</v>
      </c>
      <c r="M166">
        <f>IFERROR(VLOOKUP($A166,Banknifty!$A$14:$I$4860,5,FALSE),All_curves!M165)</f>
        <v>9911375</v>
      </c>
      <c r="N166">
        <f>IFERROR(VLOOKUP($A166,Banknifty!$A$14:$I$4860,6,FALSE),All_curves!N165)</f>
        <v>10233953</v>
      </c>
      <c r="O166">
        <f>IFERROR(VLOOKUP($A166,Banknifty!$A$14:$I$4860,7,FALSE),All_curves!O165)</f>
        <v>10252621</v>
      </c>
      <c r="P166">
        <f>IFERROR(VLOOKUP($A166,Banknifty!$A$14:$I$4860,8,FALSE),All_curves!P165)</f>
        <v>10252621</v>
      </c>
      <c r="Q166">
        <f>IFERROR(VLOOKUP($A166,Banknifty!$A$14:$I$4860,9,FALSE),All_curves!Q165)</f>
        <v>10228140</v>
      </c>
      <c r="R166">
        <f>IFERROR(VLOOKUP($A166,Nifty!$A$14:$I$4860,2,FALSE),All_curves!R165)</f>
        <v>0</v>
      </c>
      <c r="S166">
        <f>IFERROR(VLOOKUP($A166,Nifty!$A$14:$I$4860,3,FALSE),All_curves!S165)</f>
        <v>0</v>
      </c>
      <c r="T166">
        <f>IFERROR(VLOOKUP($A166,Nifty!$A$14:$I$4860,4,FALSE),All_curves!T165)</f>
        <v>0</v>
      </c>
      <c r="U166">
        <f>IFERROR(VLOOKUP($A166,Nifty!$A$14:$I$4860,5,FALSE),All_curves!U165)</f>
        <v>0</v>
      </c>
      <c r="V166">
        <f>IFERROR(VLOOKUP($A166,Nifty!$A$14:$I$4860,6,FALSE),All_curves!V165)</f>
        <v>0</v>
      </c>
      <c r="W166">
        <f>IFERROR(VLOOKUP($A166,Nifty!$A$14:$I$4860,7,FALSE),All_curves!W165)</f>
        <v>0</v>
      </c>
      <c r="X166">
        <f>IFERROR(VLOOKUP($A166,Nifty!$A$14:$I$4860,8,FALSE),All_curves!X165)</f>
        <v>0</v>
      </c>
      <c r="Y166">
        <f>IFERROR(VLOOKUP($A166,Nifty!$A$14:$I$4860,9,FALSE),All_curves!Y165)</f>
        <v>0</v>
      </c>
      <c r="AA166" s="5">
        <f t="shared" si="99"/>
        <v>0</v>
      </c>
      <c r="AB166" s="5">
        <f t="shared" si="75"/>
        <v>0</v>
      </c>
      <c r="AC166" s="5">
        <f t="shared" si="76"/>
        <v>0</v>
      </c>
      <c r="AD166" s="5">
        <f t="shared" si="77"/>
        <v>0</v>
      </c>
      <c r="AE166" s="5">
        <f t="shared" si="78"/>
        <v>0</v>
      </c>
      <c r="AF166" s="5">
        <f t="shared" si="79"/>
        <v>0</v>
      </c>
      <c r="AG166" s="5">
        <f t="shared" si="80"/>
        <v>0</v>
      </c>
      <c r="AH166" s="5">
        <f t="shared" si="81"/>
        <v>0</v>
      </c>
      <c r="AI166" s="5">
        <f t="shared" si="82"/>
        <v>0</v>
      </c>
      <c r="AJ166" s="5">
        <f t="shared" si="83"/>
        <v>-1.002143032472258E-3</v>
      </c>
      <c r="AK166" s="5">
        <f t="shared" si="84"/>
        <v>0</v>
      </c>
      <c r="AL166" s="5">
        <f t="shared" si="85"/>
        <v>0</v>
      </c>
      <c r="AM166" s="5">
        <f t="shared" si="86"/>
        <v>-6.062404682894984E-4</v>
      </c>
      <c r="AN166" s="5">
        <f t="shared" si="87"/>
        <v>6.9591589119544217E-4</v>
      </c>
      <c r="AO166" s="5">
        <f t="shared" si="88"/>
        <v>6.9591589119544217E-4</v>
      </c>
      <c r="AP166" s="5">
        <f t="shared" si="89"/>
        <v>8.1919667843721733E-4</v>
      </c>
      <c r="AQ166" s="5">
        <f t="shared" si="90"/>
        <v>0</v>
      </c>
      <c r="AR166" s="5">
        <f t="shared" si="91"/>
        <v>0</v>
      </c>
      <c r="AS166" s="5">
        <f t="shared" si="92"/>
        <v>0</v>
      </c>
      <c r="AT166" s="5">
        <f t="shared" si="93"/>
        <v>0</v>
      </c>
      <c r="AU166" s="5">
        <f t="shared" si="94"/>
        <v>0</v>
      </c>
      <c r="AV166" s="5">
        <f t="shared" si="95"/>
        <v>0</v>
      </c>
      <c r="AW166" s="5">
        <f t="shared" si="96"/>
        <v>0</v>
      </c>
      <c r="AX166" s="5">
        <f t="shared" si="97"/>
        <v>0</v>
      </c>
      <c r="AZ166" s="7">
        <f t="shared" si="100"/>
        <v>102.28475262505366</v>
      </c>
      <c r="BA166" s="4">
        <f t="shared" si="98"/>
        <v>2.5110206669431059E-5</v>
      </c>
      <c r="BB166" s="5">
        <f>AZ166/MAX($AZ$16:AZ166)-1</f>
        <v>-1.3391126414575738E-2</v>
      </c>
      <c r="BH166" s="3"/>
    </row>
    <row r="167" spans="1:60" x14ac:dyDescent="0.25">
      <c r="A167" s="3">
        <v>42746</v>
      </c>
      <c r="B167">
        <f>IFERROR(VLOOKUP($A167,Finnifty!$A$14:$I$486,B$15+1,FALSE),All_curves!B166)</f>
        <v>0</v>
      </c>
      <c r="C167">
        <f>IFERROR(VLOOKUP($A167,Finnifty!$A$14:$I$486,C$15+1,FALSE),All_curves!C166)</f>
        <v>0</v>
      </c>
      <c r="D167">
        <f>IFERROR(VLOOKUP($A167,Finnifty!$A$14:$I$486,D$15+1,FALSE),All_curves!D166)</f>
        <v>0</v>
      </c>
      <c r="E167">
        <f>IFERROR(VLOOKUP($A167,Finnifty!$A$14:$I$486,E$15+1,FALSE),All_curves!E166)</f>
        <v>0</v>
      </c>
      <c r="F167">
        <f>IFERROR(VLOOKUP($A167,Finnifty!$A$14:$I$486,F$15+1,FALSE),All_curves!F166)</f>
        <v>0</v>
      </c>
      <c r="G167">
        <f>IFERROR(VLOOKUP($A167,Finnifty!$A$14:$I$486,G$15+1,FALSE),All_curves!G166)</f>
        <v>0</v>
      </c>
      <c r="H167">
        <f>IFERROR(VLOOKUP($A167,Finnifty!$A$14:$I$486,H$15+1,FALSE),All_curves!H166)</f>
        <v>0</v>
      </c>
      <c r="I167">
        <f>IFERROR(VLOOKUP($A167,Finnifty!$A$14:$I$486,I$15+1,FALSE),All_curves!I166)</f>
        <v>0</v>
      </c>
      <c r="J167">
        <f>IFERROR(VLOOKUP($A167,Banknifty!$A$14:$I$4860,2,FALSE),All_curves!J166)</f>
        <v>12776631</v>
      </c>
      <c r="K167">
        <f>IFERROR(VLOOKUP($A167,Banknifty!$A$14:$I$4860,3,FALSE),All_curves!K166)</f>
        <v>11894066</v>
      </c>
      <c r="L167">
        <f>IFERROR(VLOOKUP($A167,Banknifty!$A$14:$I$4860,4,FALSE),All_curves!L166)</f>
        <v>10998014</v>
      </c>
      <c r="M167">
        <f>IFERROR(VLOOKUP($A167,Banknifty!$A$14:$I$4860,5,FALSE),All_curves!M166)</f>
        <v>9987764</v>
      </c>
      <c r="N167">
        <f>IFERROR(VLOOKUP($A167,Banknifty!$A$14:$I$4860,6,FALSE),All_curves!N166)</f>
        <v>10233953</v>
      </c>
      <c r="O167">
        <f>IFERROR(VLOOKUP($A167,Banknifty!$A$14:$I$4860,7,FALSE),All_curves!O166)</f>
        <v>10242346</v>
      </c>
      <c r="P167">
        <f>IFERROR(VLOOKUP($A167,Banknifty!$A$14:$I$4860,8,FALSE),All_curves!P166)</f>
        <v>10242346</v>
      </c>
      <c r="Q167">
        <f>IFERROR(VLOOKUP($A167,Banknifty!$A$14:$I$4860,9,FALSE),All_curves!Q166)</f>
        <v>10228140</v>
      </c>
      <c r="R167">
        <f>IFERROR(VLOOKUP($A167,Nifty!$A$14:$I$4860,2,FALSE),All_curves!R166)</f>
        <v>0</v>
      </c>
      <c r="S167">
        <f>IFERROR(VLOOKUP($A167,Nifty!$A$14:$I$4860,3,FALSE),All_curves!S166)</f>
        <v>0</v>
      </c>
      <c r="T167">
        <f>IFERROR(VLOOKUP($A167,Nifty!$A$14:$I$4860,4,FALSE),All_curves!T166)</f>
        <v>0</v>
      </c>
      <c r="U167">
        <f>IFERROR(VLOOKUP($A167,Nifty!$A$14:$I$4860,5,FALSE),All_curves!U166)</f>
        <v>0</v>
      </c>
      <c r="V167">
        <f>IFERROR(VLOOKUP($A167,Nifty!$A$14:$I$4860,6,FALSE),All_curves!V166)</f>
        <v>0</v>
      </c>
      <c r="W167">
        <f>IFERROR(VLOOKUP($A167,Nifty!$A$14:$I$4860,7,FALSE),All_curves!W166)</f>
        <v>0</v>
      </c>
      <c r="X167">
        <f>IFERROR(VLOOKUP($A167,Nifty!$A$14:$I$4860,8,FALSE),All_curves!X166)</f>
        <v>0</v>
      </c>
      <c r="Y167">
        <f>IFERROR(VLOOKUP($A167,Nifty!$A$14:$I$4860,9,FALSE),All_curves!Y166)</f>
        <v>0</v>
      </c>
      <c r="AA167" s="5">
        <f t="shared" si="99"/>
        <v>0</v>
      </c>
      <c r="AB167" s="5">
        <f t="shared" si="75"/>
        <v>0</v>
      </c>
      <c r="AC167" s="5">
        <f t="shared" si="76"/>
        <v>0</v>
      </c>
      <c r="AD167" s="5">
        <f t="shared" si="77"/>
        <v>0</v>
      </c>
      <c r="AE167" s="5">
        <f t="shared" si="78"/>
        <v>0</v>
      </c>
      <c r="AF167" s="5">
        <f t="shared" si="79"/>
        <v>0</v>
      </c>
      <c r="AG167" s="5">
        <f t="shared" si="80"/>
        <v>0</v>
      </c>
      <c r="AH167" s="5">
        <f t="shared" si="81"/>
        <v>0</v>
      </c>
      <c r="AI167" s="5">
        <f t="shared" si="82"/>
        <v>2.7840338649264496E-2</v>
      </c>
      <c r="AJ167" s="5">
        <f t="shared" si="83"/>
        <v>1.9700235171026925E-2</v>
      </c>
      <c r="AK167" s="5">
        <f t="shared" si="84"/>
        <v>1.0536747959426718E-2</v>
      </c>
      <c r="AL167" s="5">
        <f t="shared" si="85"/>
        <v>7.7072051052451407E-3</v>
      </c>
      <c r="AM167" s="5">
        <f t="shared" si="86"/>
        <v>0</v>
      </c>
      <c r="AN167" s="5">
        <f t="shared" si="87"/>
        <v>-1.0021827589257182E-3</v>
      </c>
      <c r="AO167" s="5">
        <f t="shared" si="88"/>
        <v>-1.0021827589257182E-3</v>
      </c>
      <c r="AP167" s="5">
        <f t="shared" si="89"/>
        <v>0</v>
      </c>
      <c r="AQ167" s="5">
        <f t="shared" si="90"/>
        <v>0</v>
      </c>
      <c r="AR167" s="5">
        <f t="shared" si="91"/>
        <v>0</v>
      </c>
      <c r="AS167" s="5">
        <f t="shared" si="92"/>
        <v>0</v>
      </c>
      <c r="AT167" s="5">
        <f t="shared" si="93"/>
        <v>0</v>
      </c>
      <c r="AU167" s="5">
        <f t="shared" si="94"/>
        <v>0</v>
      </c>
      <c r="AV167" s="5">
        <f t="shared" si="95"/>
        <v>0</v>
      </c>
      <c r="AW167" s="5">
        <f t="shared" si="96"/>
        <v>0</v>
      </c>
      <c r="AX167" s="5">
        <f t="shared" si="97"/>
        <v>0</v>
      </c>
      <c r="AZ167" s="7">
        <f t="shared" si="100"/>
        <v>102.55657504287953</v>
      </c>
      <c r="BA167" s="4">
        <f t="shared" si="98"/>
        <v>2.657506723629661E-3</v>
      </c>
      <c r="BB167" s="5">
        <f>AZ167/MAX($AZ$16:AZ167)-1</f>
        <v>-1.0769206699429823E-2</v>
      </c>
      <c r="BH167" s="3"/>
    </row>
    <row r="168" spans="1:60" x14ac:dyDescent="0.25">
      <c r="A168" s="3">
        <v>42747</v>
      </c>
      <c r="B168">
        <f>IFERROR(VLOOKUP($A168,Finnifty!$A$14:$I$486,B$15+1,FALSE),All_curves!B167)</f>
        <v>0</v>
      </c>
      <c r="C168">
        <f>IFERROR(VLOOKUP($A168,Finnifty!$A$14:$I$486,C$15+1,FALSE),All_curves!C167)</f>
        <v>0</v>
      </c>
      <c r="D168">
        <f>IFERROR(VLOOKUP($A168,Finnifty!$A$14:$I$486,D$15+1,FALSE),All_curves!D167)</f>
        <v>0</v>
      </c>
      <c r="E168">
        <f>IFERROR(VLOOKUP($A168,Finnifty!$A$14:$I$486,E$15+1,FALSE),All_curves!E167)</f>
        <v>0</v>
      </c>
      <c r="F168">
        <f>IFERROR(VLOOKUP($A168,Finnifty!$A$14:$I$486,F$15+1,FALSE),All_curves!F167)</f>
        <v>0</v>
      </c>
      <c r="G168">
        <f>IFERROR(VLOOKUP($A168,Finnifty!$A$14:$I$486,G$15+1,FALSE),All_curves!G167)</f>
        <v>0</v>
      </c>
      <c r="H168">
        <f>IFERROR(VLOOKUP($A168,Finnifty!$A$14:$I$486,H$15+1,FALSE),All_curves!H167)</f>
        <v>0</v>
      </c>
      <c r="I168">
        <f>IFERROR(VLOOKUP($A168,Finnifty!$A$14:$I$486,I$15+1,FALSE),All_curves!I167)</f>
        <v>0</v>
      </c>
      <c r="J168">
        <f>IFERROR(VLOOKUP($A168,Banknifty!$A$14:$I$4860,2,FALSE),All_curves!J167)</f>
        <v>12737446</v>
      </c>
      <c r="K168">
        <f>IFERROR(VLOOKUP($A168,Banknifty!$A$14:$I$4860,3,FALSE),All_curves!K167)</f>
        <v>12075892</v>
      </c>
      <c r="L168">
        <f>IFERROR(VLOOKUP($A168,Banknifty!$A$14:$I$4860,4,FALSE),All_curves!L167)</f>
        <v>11176313</v>
      </c>
      <c r="M168">
        <f>IFERROR(VLOOKUP($A168,Banknifty!$A$14:$I$4860,5,FALSE),All_curves!M167)</f>
        <v>10153524</v>
      </c>
      <c r="N168">
        <f>IFERROR(VLOOKUP($A168,Banknifty!$A$14:$I$4860,6,FALSE),All_curves!N167)</f>
        <v>10518869</v>
      </c>
      <c r="O168">
        <f>IFERROR(VLOOKUP($A168,Banknifty!$A$14:$I$4860,7,FALSE),All_curves!O167)</f>
        <v>10444123</v>
      </c>
      <c r="P168">
        <f>IFERROR(VLOOKUP($A168,Banknifty!$A$14:$I$4860,8,FALSE),All_curves!P167)</f>
        <v>10444123</v>
      </c>
      <c r="Q168">
        <f>IFERROR(VLOOKUP($A168,Banknifty!$A$14:$I$4860,9,FALSE),All_curves!Q167)</f>
        <v>10306971</v>
      </c>
      <c r="R168">
        <f>IFERROR(VLOOKUP($A168,Nifty!$A$14:$I$4860,2,FALSE),All_curves!R167)</f>
        <v>0</v>
      </c>
      <c r="S168">
        <f>IFERROR(VLOOKUP($A168,Nifty!$A$14:$I$4860,3,FALSE),All_curves!S167)</f>
        <v>0</v>
      </c>
      <c r="T168">
        <f>IFERROR(VLOOKUP($A168,Nifty!$A$14:$I$4860,4,FALSE),All_curves!T167)</f>
        <v>0</v>
      </c>
      <c r="U168">
        <f>IFERROR(VLOOKUP($A168,Nifty!$A$14:$I$4860,5,FALSE),All_curves!U167)</f>
        <v>0</v>
      </c>
      <c r="V168">
        <f>IFERROR(VLOOKUP($A168,Nifty!$A$14:$I$4860,6,FALSE),All_curves!V167)</f>
        <v>0</v>
      </c>
      <c r="W168">
        <f>IFERROR(VLOOKUP($A168,Nifty!$A$14:$I$4860,7,FALSE),All_curves!W167)</f>
        <v>0</v>
      </c>
      <c r="X168">
        <f>IFERROR(VLOOKUP($A168,Nifty!$A$14:$I$4860,8,FALSE),All_curves!X167)</f>
        <v>0</v>
      </c>
      <c r="Y168">
        <f>IFERROR(VLOOKUP($A168,Nifty!$A$14:$I$4860,9,FALSE),All_curves!Y167)</f>
        <v>0</v>
      </c>
      <c r="AA168" s="5">
        <f t="shared" si="99"/>
        <v>0</v>
      </c>
      <c r="AB168" s="5">
        <f t="shared" si="75"/>
        <v>0</v>
      </c>
      <c r="AC168" s="5">
        <f t="shared" si="76"/>
        <v>0</v>
      </c>
      <c r="AD168" s="5">
        <f t="shared" si="77"/>
        <v>0</v>
      </c>
      <c r="AE168" s="5">
        <f t="shared" si="78"/>
        <v>0</v>
      </c>
      <c r="AF168" s="5">
        <f t="shared" si="79"/>
        <v>0</v>
      </c>
      <c r="AG168" s="5">
        <f t="shared" si="80"/>
        <v>0</v>
      </c>
      <c r="AH168" s="5">
        <f t="shared" si="81"/>
        <v>0</v>
      </c>
      <c r="AI168" s="5">
        <f t="shared" si="82"/>
        <v>-3.0669274239820687E-3</v>
      </c>
      <c r="AJ168" s="5">
        <f t="shared" si="83"/>
        <v>1.5287118803611888E-2</v>
      </c>
      <c r="AK168" s="5">
        <f t="shared" si="84"/>
        <v>1.6211926989727399E-2</v>
      </c>
      <c r="AL168" s="5">
        <f t="shared" si="85"/>
        <v>1.6596307241540709E-2</v>
      </c>
      <c r="AM168" s="5">
        <f t="shared" si="86"/>
        <v>2.7840268564844894E-2</v>
      </c>
      <c r="AN168" s="5">
        <f t="shared" si="87"/>
        <v>1.9700271793200441E-2</v>
      </c>
      <c r="AO168" s="5">
        <f t="shared" si="88"/>
        <v>1.9700271793200441E-2</v>
      </c>
      <c r="AP168" s="5">
        <f t="shared" si="89"/>
        <v>7.7072664238073685E-3</v>
      </c>
      <c r="AQ168" s="5">
        <f t="shared" si="90"/>
        <v>0</v>
      </c>
      <c r="AR168" s="5">
        <f t="shared" si="91"/>
        <v>0</v>
      </c>
      <c r="AS168" s="5">
        <f t="shared" si="92"/>
        <v>0</v>
      </c>
      <c r="AT168" s="5">
        <f t="shared" si="93"/>
        <v>0</v>
      </c>
      <c r="AU168" s="5">
        <f t="shared" si="94"/>
        <v>0</v>
      </c>
      <c r="AV168" s="5">
        <f t="shared" si="95"/>
        <v>0</v>
      </c>
      <c r="AW168" s="5">
        <f t="shared" si="96"/>
        <v>0</v>
      </c>
      <c r="AX168" s="5">
        <f t="shared" si="97"/>
        <v>0</v>
      </c>
      <c r="AZ168" s="7">
        <f t="shared" si="100"/>
        <v>103.06925751600157</v>
      </c>
      <c r="BA168" s="4">
        <f t="shared" si="98"/>
        <v>4.9990210077479622E-3</v>
      </c>
      <c r="BB168" s="5">
        <f>AZ168/MAX($AZ$16:AZ168)-1</f>
        <v>-5.8240211822090382E-3</v>
      </c>
      <c r="BH168" s="3"/>
    </row>
    <row r="169" spans="1:60" x14ac:dyDescent="0.25">
      <c r="A169" s="3">
        <v>42748</v>
      </c>
      <c r="B169">
        <f>IFERROR(VLOOKUP($A169,Finnifty!$A$14:$I$486,B$15+1,FALSE),All_curves!B168)</f>
        <v>0</v>
      </c>
      <c r="C169">
        <f>IFERROR(VLOOKUP($A169,Finnifty!$A$14:$I$486,C$15+1,FALSE),All_curves!C168)</f>
        <v>0</v>
      </c>
      <c r="D169">
        <f>IFERROR(VLOOKUP($A169,Finnifty!$A$14:$I$486,D$15+1,FALSE),All_curves!D168)</f>
        <v>0</v>
      </c>
      <c r="E169">
        <f>IFERROR(VLOOKUP($A169,Finnifty!$A$14:$I$486,E$15+1,FALSE),All_curves!E168)</f>
        <v>0</v>
      </c>
      <c r="F169">
        <f>IFERROR(VLOOKUP($A169,Finnifty!$A$14:$I$486,F$15+1,FALSE),All_curves!F168)</f>
        <v>0</v>
      </c>
      <c r="G169">
        <f>IFERROR(VLOOKUP($A169,Finnifty!$A$14:$I$486,G$15+1,FALSE),All_curves!G168)</f>
        <v>0</v>
      </c>
      <c r="H169">
        <f>IFERROR(VLOOKUP($A169,Finnifty!$A$14:$I$486,H$15+1,FALSE),All_curves!H168)</f>
        <v>0</v>
      </c>
      <c r="I169">
        <f>IFERROR(VLOOKUP($A169,Finnifty!$A$14:$I$486,I$15+1,FALSE),All_curves!I168)</f>
        <v>0</v>
      </c>
      <c r="J169">
        <f>IFERROR(VLOOKUP($A169,Banknifty!$A$14:$I$4860,2,FALSE),All_curves!J168)</f>
        <v>12686159</v>
      </c>
      <c r="K169">
        <f>IFERROR(VLOOKUP($A169,Banknifty!$A$14:$I$4860,3,FALSE),All_curves!K168)</f>
        <v>12050095</v>
      </c>
      <c r="L169">
        <f>IFERROR(VLOOKUP($A169,Banknifty!$A$14:$I$4860,4,FALSE),All_curves!L168)</f>
        <v>11176313</v>
      </c>
      <c r="M169">
        <f>IFERROR(VLOOKUP($A169,Banknifty!$A$14:$I$4860,5,FALSE),All_curves!M168)</f>
        <v>10153524</v>
      </c>
      <c r="N169">
        <f>IFERROR(VLOOKUP($A169,Banknifty!$A$14:$I$4860,6,FALSE),All_curves!N168)</f>
        <v>10555627</v>
      </c>
      <c r="O169">
        <f>IFERROR(VLOOKUP($A169,Banknifty!$A$14:$I$4860,7,FALSE),All_curves!O168)</f>
        <v>10603784</v>
      </c>
      <c r="P169">
        <f>IFERROR(VLOOKUP($A169,Banknifty!$A$14:$I$4860,8,FALSE),All_curves!P168)</f>
        <v>10603784</v>
      </c>
      <c r="Q169">
        <f>IFERROR(VLOOKUP($A169,Banknifty!$A$14:$I$4860,9,FALSE),All_curves!Q168)</f>
        <v>10478029</v>
      </c>
      <c r="R169">
        <f>IFERROR(VLOOKUP($A169,Nifty!$A$14:$I$4860,2,FALSE),All_curves!R168)</f>
        <v>0</v>
      </c>
      <c r="S169">
        <f>IFERROR(VLOOKUP($A169,Nifty!$A$14:$I$4860,3,FALSE),All_curves!S168)</f>
        <v>0</v>
      </c>
      <c r="T169">
        <f>IFERROR(VLOOKUP($A169,Nifty!$A$14:$I$4860,4,FALSE),All_curves!T168)</f>
        <v>0</v>
      </c>
      <c r="U169">
        <f>IFERROR(VLOOKUP($A169,Nifty!$A$14:$I$4860,5,FALSE),All_curves!U168)</f>
        <v>0</v>
      </c>
      <c r="V169">
        <f>IFERROR(VLOOKUP($A169,Nifty!$A$14:$I$4860,6,FALSE),All_curves!V168)</f>
        <v>0</v>
      </c>
      <c r="W169">
        <f>IFERROR(VLOOKUP($A169,Nifty!$A$14:$I$4860,7,FALSE),All_curves!W168)</f>
        <v>0</v>
      </c>
      <c r="X169">
        <f>IFERROR(VLOOKUP($A169,Nifty!$A$14:$I$4860,8,FALSE),All_curves!X168)</f>
        <v>0</v>
      </c>
      <c r="Y169">
        <f>IFERROR(VLOOKUP($A169,Nifty!$A$14:$I$4860,9,FALSE),All_curves!Y168)</f>
        <v>0</v>
      </c>
      <c r="AA169" s="5">
        <f t="shared" si="99"/>
        <v>0</v>
      </c>
      <c r="AB169" s="5">
        <f t="shared" si="75"/>
        <v>0</v>
      </c>
      <c r="AC169" s="5">
        <f t="shared" si="76"/>
        <v>0</v>
      </c>
      <c r="AD169" s="5">
        <f t="shared" si="77"/>
        <v>0</v>
      </c>
      <c r="AE169" s="5">
        <f t="shared" si="78"/>
        <v>0</v>
      </c>
      <c r="AF169" s="5">
        <f t="shared" si="79"/>
        <v>0</v>
      </c>
      <c r="AG169" s="5">
        <f t="shared" si="80"/>
        <v>0</v>
      </c>
      <c r="AH169" s="5">
        <f t="shared" si="81"/>
        <v>0</v>
      </c>
      <c r="AI169" s="5">
        <f t="shared" si="82"/>
        <v>-4.0264743811279091E-3</v>
      </c>
      <c r="AJ169" s="5">
        <f t="shared" si="83"/>
        <v>-2.136239708006693E-3</v>
      </c>
      <c r="AK169" s="5">
        <f t="shared" si="84"/>
        <v>0</v>
      </c>
      <c r="AL169" s="5">
        <f t="shared" si="85"/>
        <v>0</v>
      </c>
      <c r="AM169" s="5">
        <f t="shared" si="86"/>
        <v>3.4944821539273363E-3</v>
      </c>
      <c r="AN169" s="5">
        <f t="shared" si="87"/>
        <v>1.5287161976165864E-2</v>
      </c>
      <c r="AO169" s="5">
        <f t="shared" si="88"/>
        <v>1.5287161976165864E-2</v>
      </c>
      <c r="AP169" s="5">
        <f t="shared" si="89"/>
        <v>1.659634047675107E-2</v>
      </c>
      <c r="AQ169" s="5">
        <f t="shared" si="90"/>
        <v>0</v>
      </c>
      <c r="AR169" s="5">
        <f t="shared" si="91"/>
        <v>0</v>
      </c>
      <c r="AS169" s="5">
        <f t="shared" si="92"/>
        <v>0</v>
      </c>
      <c r="AT169" s="5">
        <f t="shared" si="93"/>
        <v>0</v>
      </c>
      <c r="AU169" s="5">
        <f t="shared" si="94"/>
        <v>0</v>
      </c>
      <c r="AV169" s="5">
        <f t="shared" si="95"/>
        <v>0</v>
      </c>
      <c r="AW169" s="5">
        <f t="shared" si="96"/>
        <v>0</v>
      </c>
      <c r="AX169" s="5">
        <f t="shared" si="97"/>
        <v>0</v>
      </c>
      <c r="AZ169" s="7">
        <f t="shared" si="100"/>
        <v>103.26037554411823</v>
      </c>
      <c r="BA169" s="4">
        <f t="shared" si="98"/>
        <v>1.8542680205781473E-3</v>
      </c>
      <c r="BB169" s="5">
        <f>AZ169/MAX($AZ$16:AZ169)-1</f>
        <v>-3.9805524578602203E-3</v>
      </c>
      <c r="BH169" s="3"/>
    </row>
    <row r="170" spans="1:60" x14ac:dyDescent="0.25">
      <c r="A170" s="3">
        <v>42751</v>
      </c>
      <c r="B170">
        <f>IFERROR(VLOOKUP($A170,Finnifty!$A$14:$I$486,B$15+1,FALSE),All_curves!B169)</f>
        <v>0</v>
      </c>
      <c r="C170">
        <f>IFERROR(VLOOKUP($A170,Finnifty!$A$14:$I$486,C$15+1,FALSE),All_curves!C169)</f>
        <v>0</v>
      </c>
      <c r="D170">
        <f>IFERROR(VLOOKUP($A170,Finnifty!$A$14:$I$486,D$15+1,FALSE),All_curves!D169)</f>
        <v>0</v>
      </c>
      <c r="E170">
        <f>IFERROR(VLOOKUP($A170,Finnifty!$A$14:$I$486,E$15+1,FALSE),All_curves!E169)</f>
        <v>0</v>
      </c>
      <c r="F170">
        <f>IFERROR(VLOOKUP($A170,Finnifty!$A$14:$I$486,F$15+1,FALSE),All_curves!F169)</f>
        <v>0</v>
      </c>
      <c r="G170">
        <f>IFERROR(VLOOKUP($A170,Finnifty!$A$14:$I$486,G$15+1,FALSE),All_curves!G169)</f>
        <v>0</v>
      </c>
      <c r="H170">
        <f>IFERROR(VLOOKUP($A170,Finnifty!$A$14:$I$486,H$15+1,FALSE),All_curves!H169)</f>
        <v>0</v>
      </c>
      <c r="I170">
        <f>IFERROR(VLOOKUP($A170,Finnifty!$A$14:$I$486,I$15+1,FALSE),All_curves!I169)</f>
        <v>0</v>
      </c>
      <c r="J170">
        <f>IFERROR(VLOOKUP($A170,Banknifty!$A$14:$I$4860,2,FALSE),All_curves!J169)</f>
        <v>12800123</v>
      </c>
      <c r="K170">
        <f>IFERROR(VLOOKUP($A170,Banknifty!$A$14:$I$4860,3,FALSE),All_curves!K169)</f>
        <v>12104793</v>
      </c>
      <c r="L170">
        <f>IFERROR(VLOOKUP($A170,Banknifty!$A$14:$I$4860,4,FALSE),All_curves!L169)</f>
        <v>11219551</v>
      </c>
      <c r="M170">
        <f>IFERROR(VLOOKUP($A170,Banknifty!$A$14:$I$4860,5,FALSE),All_curves!M169)</f>
        <v>10189528</v>
      </c>
      <c r="N170">
        <f>IFERROR(VLOOKUP($A170,Banknifty!$A$14:$I$4860,6,FALSE),All_curves!N169)</f>
        <v>10553318</v>
      </c>
      <c r="O170">
        <f>IFERROR(VLOOKUP($A170,Banknifty!$A$14:$I$4860,7,FALSE),All_curves!O169)</f>
        <v>10581132</v>
      </c>
      <c r="P170">
        <f>IFERROR(VLOOKUP($A170,Banknifty!$A$14:$I$4860,8,FALSE),All_curves!P169)</f>
        <v>10581132</v>
      </c>
      <c r="Q170">
        <f>IFERROR(VLOOKUP($A170,Banknifty!$A$14:$I$4860,9,FALSE),All_curves!Q169)</f>
        <v>10478029</v>
      </c>
      <c r="R170">
        <f>IFERROR(VLOOKUP($A170,Nifty!$A$14:$I$4860,2,FALSE),All_curves!R169)</f>
        <v>0</v>
      </c>
      <c r="S170">
        <f>IFERROR(VLOOKUP($A170,Nifty!$A$14:$I$4860,3,FALSE),All_curves!S169)</f>
        <v>0</v>
      </c>
      <c r="T170">
        <f>IFERROR(VLOOKUP($A170,Nifty!$A$14:$I$4860,4,FALSE),All_curves!T169)</f>
        <v>0</v>
      </c>
      <c r="U170">
        <f>IFERROR(VLOOKUP($A170,Nifty!$A$14:$I$4860,5,FALSE),All_curves!U169)</f>
        <v>0</v>
      </c>
      <c r="V170">
        <f>IFERROR(VLOOKUP($A170,Nifty!$A$14:$I$4860,6,FALSE),All_curves!V169)</f>
        <v>0</v>
      </c>
      <c r="W170">
        <f>IFERROR(VLOOKUP($A170,Nifty!$A$14:$I$4860,7,FALSE),All_curves!W169)</f>
        <v>0</v>
      </c>
      <c r="X170">
        <f>IFERROR(VLOOKUP($A170,Nifty!$A$14:$I$4860,8,FALSE),All_curves!X169)</f>
        <v>0</v>
      </c>
      <c r="Y170">
        <f>IFERROR(VLOOKUP($A170,Nifty!$A$14:$I$4860,9,FALSE),All_curves!Y169)</f>
        <v>0</v>
      </c>
      <c r="AA170" s="5">
        <f t="shared" si="99"/>
        <v>0</v>
      </c>
      <c r="AB170" s="5">
        <f t="shared" si="75"/>
        <v>0</v>
      </c>
      <c r="AC170" s="5">
        <f t="shared" si="76"/>
        <v>0</v>
      </c>
      <c r="AD170" s="5">
        <f t="shared" si="77"/>
        <v>0</v>
      </c>
      <c r="AE170" s="5">
        <f t="shared" si="78"/>
        <v>0</v>
      </c>
      <c r="AF170" s="5">
        <f t="shared" si="79"/>
        <v>0</v>
      </c>
      <c r="AG170" s="5">
        <f t="shared" si="80"/>
        <v>0</v>
      </c>
      <c r="AH170" s="5">
        <f t="shared" si="81"/>
        <v>0</v>
      </c>
      <c r="AI170" s="5">
        <f t="shared" si="82"/>
        <v>8.9833337261497892E-3</v>
      </c>
      <c r="AJ170" s="5">
        <f t="shared" si="83"/>
        <v>4.5392173256726398E-3</v>
      </c>
      <c r="AK170" s="5">
        <f t="shared" si="84"/>
        <v>3.8687177068144063E-3</v>
      </c>
      <c r="AL170" s="5">
        <f t="shared" si="85"/>
        <v>3.5459609885197807E-3</v>
      </c>
      <c r="AM170" s="5">
        <f t="shared" si="86"/>
        <v>-2.1874588785675275E-4</v>
      </c>
      <c r="AN170" s="5">
        <f t="shared" si="87"/>
        <v>-2.1362185423619007E-3</v>
      </c>
      <c r="AO170" s="5">
        <f t="shared" si="88"/>
        <v>-2.1362185423619007E-3</v>
      </c>
      <c r="AP170" s="5">
        <f t="shared" si="89"/>
        <v>0</v>
      </c>
      <c r="AQ170" s="5">
        <f t="shared" si="90"/>
        <v>0</v>
      </c>
      <c r="AR170" s="5">
        <f t="shared" si="91"/>
        <v>0</v>
      </c>
      <c r="AS170" s="5">
        <f t="shared" si="92"/>
        <v>0</v>
      </c>
      <c r="AT170" s="5">
        <f t="shared" si="93"/>
        <v>0</v>
      </c>
      <c r="AU170" s="5">
        <f t="shared" si="94"/>
        <v>0</v>
      </c>
      <c r="AV170" s="5">
        <f t="shared" si="95"/>
        <v>0</v>
      </c>
      <c r="AW170" s="5">
        <f t="shared" si="96"/>
        <v>0</v>
      </c>
      <c r="AX170" s="5">
        <f t="shared" si="97"/>
        <v>0</v>
      </c>
      <c r="AZ170" s="7">
        <f t="shared" si="100"/>
        <v>103.33113491770818</v>
      </c>
      <c r="BA170" s="4">
        <f t="shared" si="98"/>
        <v>6.8525194894066932E-4</v>
      </c>
      <c r="BB170" s="5">
        <f>AZ170/MAX($AZ$16:AZ170)-1</f>
        <v>-3.2980281902491582E-3</v>
      </c>
      <c r="BH170" s="3"/>
    </row>
    <row r="171" spans="1:60" x14ac:dyDescent="0.25">
      <c r="A171" s="3">
        <v>42752</v>
      </c>
      <c r="B171">
        <f>IFERROR(VLOOKUP($A171,Finnifty!$A$14:$I$486,B$15+1,FALSE),All_curves!B170)</f>
        <v>0</v>
      </c>
      <c r="C171">
        <f>IFERROR(VLOOKUP($A171,Finnifty!$A$14:$I$486,C$15+1,FALSE),All_curves!C170)</f>
        <v>0</v>
      </c>
      <c r="D171">
        <f>IFERROR(VLOOKUP($A171,Finnifty!$A$14:$I$486,D$15+1,FALSE),All_curves!D170)</f>
        <v>0</v>
      </c>
      <c r="E171">
        <f>IFERROR(VLOOKUP($A171,Finnifty!$A$14:$I$486,E$15+1,FALSE),All_curves!E170)</f>
        <v>0</v>
      </c>
      <c r="F171">
        <f>IFERROR(VLOOKUP($A171,Finnifty!$A$14:$I$486,F$15+1,FALSE),All_curves!F170)</f>
        <v>0</v>
      </c>
      <c r="G171">
        <f>IFERROR(VLOOKUP($A171,Finnifty!$A$14:$I$486,G$15+1,FALSE),All_curves!G170)</f>
        <v>0</v>
      </c>
      <c r="H171">
        <f>IFERROR(VLOOKUP($A171,Finnifty!$A$14:$I$486,H$15+1,FALSE),All_curves!H170)</f>
        <v>0</v>
      </c>
      <c r="I171">
        <f>IFERROR(VLOOKUP($A171,Finnifty!$A$14:$I$486,I$15+1,FALSE),All_curves!I170)</f>
        <v>0</v>
      </c>
      <c r="J171">
        <f>IFERROR(VLOOKUP($A171,Banknifty!$A$14:$I$4860,2,FALSE),All_curves!J170)</f>
        <v>12784655</v>
      </c>
      <c r="K171">
        <f>IFERROR(VLOOKUP($A171,Banknifty!$A$14:$I$4860,3,FALSE),All_curves!K170)</f>
        <v>12132548</v>
      </c>
      <c r="L171">
        <f>IFERROR(VLOOKUP($A171,Banknifty!$A$14:$I$4860,4,FALSE),All_curves!L170)</f>
        <v>11236200</v>
      </c>
      <c r="M171">
        <f>IFERROR(VLOOKUP($A171,Banknifty!$A$14:$I$4860,5,FALSE),All_curves!M170)</f>
        <v>10194460</v>
      </c>
      <c r="N171">
        <f>IFERROR(VLOOKUP($A171,Banknifty!$A$14:$I$4860,6,FALSE),All_curves!N170)</f>
        <v>10648122</v>
      </c>
      <c r="O171">
        <f>IFERROR(VLOOKUP($A171,Banknifty!$A$14:$I$4860,7,FALSE),All_curves!O170)</f>
        <v>10629162</v>
      </c>
      <c r="P171">
        <f>IFERROR(VLOOKUP($A171,Banknifty!$A$14:$I$4860,8,FALSE),All_curves!P170)</f>
        <v>10629162</v>
      </c>
      <c r="Q171">
        <f>IFERROR(VLOOKUP($A171,Banknifty!$A$14:$I$4860,9,FALSE),All_curves!Q170)</f>
        <v>10515183</v>
      </c>
      <c r="R171">
        <f>IFERROR(VLOOKUP($A171,Nifty!$A$14:$I$4860,2,FALSE),All_curves!R170)</f>
        <v>0</v>
      </c>
      <c r="S171">
        <f>IFERROR(VLOOKUP($A171,Nifty!$A$14:$I$4860,3,FALSE),All_curves!S170)</f>
        <v>0</v>
      </c>
      <c r="T171">
        <f>IFERROR(VLOOKUP($A171,Nifty!$A$14:$I$4860,4,FALSE),All_curves!T170)</f>
        <v>0</v>
      </c>
      <c r="U171">
        <f>IFERROR(VLOOKUP($A171,Nifty!$A$14:$I$4860,5,FALSE),All_curves!U170)</f>
        <v>0</v>
      </c>
      <c r="V171">
        <f>IFERROR(VLOOKUP($A171,Nifty!$A$14:$I$4860,6,FALSE),All_curves!V170)</f>
        <v>0</v>
      </c>
      <c r="W171">
        <f>IFERROR(VLOOKUP($A171,Nifty!$A$14:$I$4860,7,FALSE),All_curves!W170)</f>
        <v>0</v>
      </c>
      <c r="X171">
        <f>IFERROR(VLOOKUP($A171,Nifty!$A$14:$I$4860,8,FALSE),All_curves!X170)</f>
        <v>0</v>
      </c>
      <c r="Y171">
        <f>IFERROR(VLOOKUP($A171,Nifty!$A$14:$I$4860,9,FALSE),All_curves!Y170)</f>
        <v>0</v>
      </c>
      <c r="AA171" s="5">
        <f t="shared" si="99"/>
        <v>0</v>
      </c>
      <c r="AB171" s="5">
        <f t="shared" si="75"/>
        <v>0</v>
      </c>
      <c r="AC171" s="5">
        <f t="shared" si="76"/>
        <v>0</v>
      </c>
      <c r="AD171" s="5">
        <f t="shared" si="77"/>
        <v>0</v>
      </c>
      <c r="AE171" s="5">
        <f t="shared" si="78"/>
        <v>0</v>
      </c>
      <c r="AF171" s="5">
        <f t="shared" si="79"/>
        <v>0</v>
      </c>
      <c r="AG171" s="5">
        <f t="shared" si="80"/>
        <v>0</v>
      </c>
      <c r="AH171" s="5">
        <f t="shared" si="81"/>
        <v>0</v>
      </c>
      <c r="AI171" s="5">
        <f t="shared" si="82"/>
        <v>-1.2084258877824716E-3</v>
      </c>
      <c r="AJ171" s="5">
        <f t="shared" si="83"/>
        <v>2.2928934018120462E-3</v>
      </c>
      <c r="AK171" s="5">
        <f t="shared" si="84"/>
        <v>1.4839274762421528E-3</v>
      </c>
      <c r="AL171" s="5">
        <f t="shared" si="85"/>
        <v>4.8402634547950463E-4</v>
      </c>
      <c r="AM171" s="5">
        <f t="shared" si="86"/>
        <v>8.9833358570261534E-3</v>
      </c>
      <c r="AN171" s="5">
        <f t="shared" si="87"/>
        <v>4.5392118726048647E-3</v>
      </c>
      <c r="AO171" s="5">
        <f t="shared" si="88"/>
        <v>4.5392118726048647E-3</v>
      </c>
      <c r="AP171" s="5">
        <f t="shared" si="89"/>
        <v>3.5458958932066409E-3</v>
      </c>
      <c r="AQ171" s="5">
        <f t="shared" si="90"/>
        <v>0</v>
      </c>
      <c r="AR171" s="5">
        <f t="shared" si="91"/>
        <v>0</v>
      </c>
      <c r="AS171" s="5">
        <f t="shared" si="92"/>
        <v>0</v>
      </c>
      <c r="AT171" s="5">
        <f t="shared" si="93"/>
        <v>0</v>
      </c>
      <c r="AU171" s="5">
        <f t="shared" si="94"/>
        <v>0</v>
      </c>
      <c r="AV171" s="5">
        <f t="shared" si="95"/>
        <v>0</v>
      </c>
      <c r="AW171" s="5">
        <f t="shared" si="96"/>
        <v>0</v>
      </c>
      <c r="AX171" s="5">
        <f t="shared" si="97"/>
        <v>0</v>
      </c>
      <c r="AZ171" s="7">
        <f t="shared" si="100"/>
        <v>103.43730798963007</v>
      </c>
      <c r="BA171" s="4">
        <f t="shared" si="98"/>
        <v>1.0275032012997398E-3</v>
      </c>
      <c r="BB171" s="5">
        <f>AZ171/MAX($AZ$16:AZ171)-1</f>
        <v>-2.2739137234727425E-3</v>
      </c>
      <c r="BH171" s="3"/>
    </row>
    <row r="172" spans="1:60" x14ac:dyDescent="0.25">
      <c r="A172" s="3">
        <v>42753</v>
      </c>
      <c r="B172">
        <f>IFERROR(VLOOKUP($A172,Finnifty!$A$14:$I$486,B$15+1,FALSE),All_curves!B171)</f>
        <v>0</v>
      </c>
      <c r="C172">
        <f>IFERROR(VLOOKUP($A172,Finnifty!$A$14:$I$486,C$15+1,FALSE),All_curves!C171)</f>
        <v>0</v>
      </c>
      <c r="D172">
        <f>IFERROR(VLOOKUP($A172,Finnifty!$A$14:$I$486,D$15+1,FALSE),All_curves!D171)</f>
        <v>0</v>
      </c>
      <c r="E172">
        <f>IFERROR(VLOOKUP($A172,Finnifty!$A$14:$I$486,E$15+1,FALSE),All_curves!E171)</f>
        <v>0</v>
      </c>
      <c r="F172">
        <f>IFERROR(VLOOKUP($A172,Finnifty!$A$14:$I$486,F$15+1,FALSE),All_curves!F171)</f>
        <v>0</v>
      </c>
      <c r="G172">
        <f>IFERROR(VLOOKUP($A172,Finnifty!$A$14:$I$486,G$15+1,FALSE),All_curves!G171)</f>
        <v>0</v>
      </c>
      <c r="H172">
        <f>IFERROR(VLOOKUP($A172,Finnifty!$A$14:$I$486,H$15+1,FALSE),All_curves!H171)</f>
        <v>0</v>
      </c>
      <c r="I172">
        <f>IFERROR(VLOOKUP($A172,Finnifty!$A$14:$I$486,I$15+1,FALSE),All_curves!I171)</f>
        <v>0</v>
      </c>
      <c r="J172">
        <f>IFERROR(VLOOKUP($A172,Banknifty!$A$14:$I$4860,2,FALSE),All_curves!J171)</f>
        <v>12712586</v>
      </c>
      <c r="K172">
        <f>IFERROR(VLOOKUP($A172,Banknifty!$A$14:$I$4860,3,FALSE),All_curves!K171)</f>
        <v>12003737</v>
      </c>
      <c r="L172">
        <f>IFERROR(VLOOKUP($A172,Banknifty!$A$14:$I$4860,4,FALSE),All_curves!L171)</f>
        <v>11151098</v>
      </c>
      <c r="M172">
        <f>IFERROR(VLOOKUP($A172,Banknifty!$A$14:$I$4860,5,FALSE),All_curves!M171)</f>
        <v>10165706</v>
      </c>
      <c r="N172">
        <f>IFERROR(VLOOKUP($A172,Banknifty!$A$14:$I$4860,6,FALSE),All_curves!N171)</f>
        <v>10635255</v>
      </c>
      <c r="O172">
        <f>IFERROR(VLOOKUP($A172,Banknifty!$A$14:$I$4860,7,FALSE),All_curves!O171)</f>
        <v>10653533</v>
      </c>
      <c r="P172">
        <f>IFERROR(VLOOKUP($A172,Banknifty!$A$14:$I$4860,8,FALSE),All_curves!P171)</f>
        <v>10653533</v>
      </c>
      <c r="Q172">
        <f>IFERROR(VLOOKUP($A172,Banknifty!$A$14:$I$4860,9,FALSE),All_curves!Q171)</f>
        <v>10520272</v>
      </c>
      <c r="R172">
        <f>IFERROR(VLOOKUP($A172,Nifty!$A$14:$I$4860,2,FALSE),All_curves!R171)</f>
        <v>0</v>
      </c>
      <c r="S172">
        <f>IFERROR(VLOOKUP($A172,Nifty!$A$14:$I$4860,3,FALSE),All_curves!S171)</f>
        <v>0</v>
      </c>
      <c r="T172">
        <f>IFERROR(VLOOKUP($A172,Nifty!$A$14:$I$4860,4,FALSE),All_curves!T171)</f>
        <v>0</v>
      </c>
      <c r="U172">
        <f>IFERROR(VLOOKUP($A172,Nifty!$A$14:$I$4860,5,FALSE),All_curves!U171)</f>
        <v>0</v>
      </c>
      <c r="V172">
        <f>IFERROR(VLOOKUP($A172,Nifty!$A$14:$I$4860,6,FALSE),All_curves!V171)</f>
        <v>0</v>
      </c>
      <c r="W172">
        <f>IFERROR(VLOOKUP($A172,Nifty!$A$14:$I$4860,7,FALSE),All_curves!W171)</f>
        <v>0</v>
      </c>
      <c r="X172">
        <f>IFERROR(VLOOKUP($A172,Nifty!$A$14:$I$4860,8,FALSE),All_curves!X171)</f>
        <v>0</v>
      </c>
      <c r="Y172">
        <f>IFERROR(VLOOKUP($A172,Nifty!$A$14:$I$4860,9,FALSE),All_curves!Y171)</f>
        <v>0</v>
      </c>
      <c r="AA172" s="5">
        <f t="shared" si="99"/>
        <v>0</v>
      </c>
      <c r="AB172" s="5">
        <f t="shared" si="75"/>
        <v>0</v>
      </c>
      <c r="AC172" s="5">
        <f t="shared" si="76"/>
        <v>0</v>
      </c>
      <c r="AD172" s="5">
        <f t="shared" si="77"/>
        <v>0</v>
      </c>
      <c r="AE172" s="5">
        <f t="shared" si="78"/>
        <v>0</v>
      </c>
      <c r="AF172" s="5">
        <f t="shared" si="79"/>
        <v>0</v>
      </c>
      <c r="AG172" s="5">
        <f t="shared" si="80"/>
        <v>0</v>
      </c>
      <c r="AH172" s="5">
        <f t="shared" si="81"/>
        <v>0</v>
      </c>
      <c r="AI172" s="5">
        <f t="shared" si="82"/>
        <v>-5.6371485972832591E-3</v>
      </c>
      <c r="AJ172" s="5">
        <f t="shared" si="83"/>
        <v>-1.061697839563458E-2</v>
      </c>
      <c r="AK172" s="5">
        <f t="shared" si="84"/>
        <v>-7.5739128886990192E-3</v>
      </c>
      <c r="AL172" s="5">
        <f t="shared" si="85"/>
        <v>-2.8205515544716953E-3</v>
      </c>
      <c r="AM172" s="5">
        <f t="shared" si="86"/>
        <v>-1.2083820978009419E-3</v>
      </c>
      <c r="AN172" s="5">
        <f t="shared" si="87"/>
        <v>2.2928430293940316E-3</v>
      </c>
      <c r="AO172" s="5">
        <f t="shared" si="88"/>
        <v>2.2928430293940316E-3</v>
      </c>
      <c r="AP172" s="5">
        <f t="shared" si="89"/>
        <v>4.8396685060070332E-4</v>
      </c>
      <c r="AQ172" s="5">
        <f t="shared" si="90"/>
        <v>0</v>
      </c>
      <c r="AR172" s="5">
        <f t="shared" si="91"/>
        <v>0</v>
      </c>
      <c r="AS172" s="5">
        <f t="shared" si="92"/>
        <v>0</v>
      </c>
      <c r="AT172" s="5">
        <f t="shared" si="93"/>
        <v>0</v>
      </c>
      <c r="AU172" s="5">
        <f t="shared" si="94"/>
        <v>0</v>
      </c>
      <c r="AV172" s="5">
        <f t="shared" si="95"/>
        <v>0</v>
      </c>
      <c r="AW172" s="5">
        <f t="shared" si="96"/>
        <v>0</v>
      </c>
      <c r="AX172" s="5">
        <f t="shared" si="97"/>
        <v>0</v>
      </c>
      <c r="AZ172" s="7">
        <f t="shared" si="100"/>
        <v>103.33909719372612</v>
      </c>
      <c r="BA172" s="4">
        <f t="shared" si="98"/>
        <v>-9.4947169268753051E-4</v>
      </c>
      <c r="BB172" s="5">
        <f>AZ172/MAX($AZ$16:AZ172)-1</f>
        <v>-3.2212263994482182E-3</v>
      </c>
      <c r="BH172" s="3"/>
    </row>
    <row r="173" spans="1:60" x14ac:dyDescent="0.25">
      <c r="A173" s="3">
        <v>42754</v>
      </c>
      <c r="B173">
        <f>IFERROR(VLOOKUP($A173,Finnifty!$A$14:$I$486,B$15+1,FALSE),All_curves!B172)</f>
        <v>0</v>
      </c>
      <c r="C173">
        <f>IFERROR(VLOOKUP($A173,Finnifty!$A$14:$I$486,C$15+1,FALSE),All_curves!C172)</f>
        <v>0</v>
      </c>
      <c r="D173">
        <f>IFERROR(VLOOKUP($A173,Finnifty!$A$14:$I$486,D$15+1,FALSE),All_curves!D172)</f>
        <v>0</v>
      </c>
      <c r="E173">
        <f>IFERROR(VLOOKUP($A173,Finnifty!$A$14:$I$486,E$15+1,FALSE),All_curves!E172)</f>
        <v>0</v>
      </c>
      <c r="F173">
        <f>IFERROR(VLOOKUP($A173,Finnifty!$A$14:$I$486,F$15+1,FALSE),All_curves!F172)</f>
        <v>0</v>
      </c>
      <c r="G173">
        <f>IFERROR(VLOOKUP($A173,Finnifty!$A$14:$I$486,G$15+1,FALSE),All_curves!G172)</f>
        <v>0</v>
      </c>
      <c r="H173">
        <f>IFERROR(VLOOKUP($A173,Finnifty!$A$14:$I$486,H$15+1,FALSE),All_curves!H172)</f>
        <v>0</v>
      </c>
      <c r="I173">
        <f>IFERROR(VLOOKUP($A173,Finnifty!$A$14:$I$486,I$15+1,FALSE),All_curves!I172)</f>
        <v>0</v>
      </c>
      <c r="J173">
        <f>IFERROR(VLOOKUP($A173,Banknifty!$A$14:$I$4860,2,FALSE),All_curves!J172)</f>
        <v>12601631</v>
      </c>
      <c r="K173">
        <f>IFERROR(VLOOKUP($A173,Banknifty!$A$14:$I$4860,3,FALSE),All_curves!K172)</f>
        <v>11969440</v>
      </c>
      <c r="L173">
        <f>IFERROR(VLOOKUP($A173,Banknifty!$A$14:$I$4860,4,FALSE),All_curves!L172)</f>
        <v>11114955</v>
      </c>
      <c r="M173">
        <f>IFERROR(VLOOKUP($A173,Banknifty!$A$14:$I$4860,5,FALSE),All_curves!M172)</f>
        <v>10165706</v>
      </c>
      <c r="N173">
        <f>IFERROR(VLOOKUP($A173,Banknifty!$A$14:$I$4860,6,FALSE),All_curves!N172)</f>
        <v>10575302</v>
      </c>
      <c r="O173">
        <f>IFERROR(VLOOKUP($A173,Banknifty!$A$14:$I$4860,7,FALSE),All_curves!O172)</f>
        <v>10540424</v>
      </c>
      <c r="P173">
        <f>IFERROR(VLOOKUP($A173,Banknifty!$A$14:$I$4860,8,FALSE),All_curves!P172)</f>
        <v>10540424</v>
      </c>
      <c r="Q173">
        <f>IFERROR(VLOOKUP($A173,Banknifty!$A$14:$I$4860,9,FALSE),All_curves!Q172)</f>
        <v>10490600</v>
      </c>
      <c r="R173">
        <f>IFERROR(VLOOKUP($A173,Nifty!$A$14:$I$4860,2,FALSE),All_curves!R172)</f>
        <v>0</v>
      </c>
      <c r="S173">
        <f>IFERROR(VLOOKUP($A173,Nifty!$A$14:$I$4860,3,FALSE),All_curves!S172)</f>
        <v>0</v>
      </c>
      <c r="T173">
        <f>IFERROR(VLOOKUP($A173,Nifty!$A$14:$I$4860,4,FALSE),All_curves!T172)</f>
        <v>0</v>
      </c>
      <c r="U173">
        <f>IFERROR(VLOOKUP($A173,Nifty!$A$14:$I$4860,5,FALSE),All_curves!U172)</f>
        <v>0</v>
      </c>
      <c r="V173">
        <f>IFERROR(VLOOKUP($A173,Nifty!$A$14:$I$4860,6,FALSE),All_curves!V172)</f>
        <v>0</v>
      </c>
      <c r="W173">
        <f>IFERROR(VLOOKUP($A173,Nifty!$A$14:$I$4860,7,FALSE),All_curves!W172)</f>
        <v>0</v>
      </c>
      <c r="X173">
        <f>IFERROR(VLOOKUP($A173,Nifty!$A$14:$I$4860,8,FALSE),All_curves!X172)</f>
        <v>0</v>
      </c>
      <c r="Y173">
        <f>IFERROR(VLOOKUP($A173,Nifty!$A$14:$I$4860,9,FALSE),All_curves!Y172)</f>
        <v>0</v>
      </c>
      <c r="AA173" s="5">
        <f t="shared" si="99"/>
        <v>0</v>
      </c>
      <c r="AB173" s="5">
        <f t="shared" si="75"/>
        <v>0</v>
      </c>
      <c r="AC173" s="5">
        <f t="shared" si="76"/>
        <v>0</v>
      </c>
      <c r="AD173" s="5">
        <f t="shared" si="77"/>
        <v>0</v>
      </c>
      <c r="AE173" s="5">
        <f t="shared" si="78"/>
        <v>0</v>
      </c>
      <c r="AF173" s="5">
        <f t="shared" si="79"/>
        <v>0</v>
      </c>
      <c r="AG173" s="5">
        <f t="shared" si="80"/>
        <v>0</v>
      </c>
      <c r="AH173" s="5">
        <f t="shared" si="81"/>
        <v>0</v>
      </c>
      <c r="AI173" s="5">
        <f t="shared" si="82"/>
        <v>-8.7279645541827877E-3</v>
      </c>
      <c r="AJ173" s="5">
        <f t="shared" si="83"/>
        <v>-2.8571935556401806E-3</v>
      </c>
      <c r="AK173" s="5">
        <f t="shared" si="84"/>
        <v>-3.2412054848769412E-3</v>
      </c>
      <c r="AL173" s="5">
        <f t="shared" si="85"/>
        <v>0</v>
      </c>
      <c r="AM173" s="5">
        <f t="shared" si="86"/>
        <v>-5.6371944067161728E-3</v>
      </c>
      <c r="AN173" s="5">
        <f t="shared" si="87"/>
        <v>-1.0617041313900288E-2</v>
      </c>
      <c r="AO173" s="5">
        <f t="shared" si="88"/>
        <v>-1.0617041313900288E-2</v>
      </c>
      <c r="AP173" s="5">
        <f t="shared" si="89"/>
        <v>-2.8204593949662238E-3</v>
      </c>
      <c r="AQ173" s="5">
        <f t="shared" si="90"/>
        <v>0</v>
      </c>
      <c r="AR173" s="5">
        <f t="shared" si="91"/>
        <v>0</v>
      </c>
      <c r="AS173" s="5">
        <f t="shared" si="92"/>
        <v>0</v>
      </c>
      <c r="AT173" s="5">
        <f t="shared" si="93"/>
        <v>0</v>
      </c>
      <c r="AU173" s="5">
        <f t="shared" si="94"/>
        <v>0</v>
      </c>
      <c r="AV173" s="5">
        <f t="shared" si="95"/>
        <v>0</v>
      </c>
      <c r="AW173" s="5">
        <f t="shared" si="96"/>
        <v>0</v>
      </c>
      <c r="AX173" s="5">
        <f t="shared" si="97"/>
        <v>0</v>
      </c>
      <c r="AZ173" s="7">
        <f t="shared" si="100"/>
        <v>103.14741134933949</v>
      </c>
      <c r="BA173" s="4">
        <f t="shared" si="98"/>
        <v>-1.8549208343409539E-3</v>
      </c>
      <c r="BB173" s="5">
        <f>AZ173/MAX($AZ$16:AZ173)-1</f>
        <v>-5.0701721138287636E-3</v>
      </c>
      <c r="BH173" s="3"/>
    </row>
    <row r="174" spans="1:60" x14ac:dyDescent="0.25">
      <c r="A174" s="3">
        <v>42755</v>
      </c>
      <c r="B174">
        <f>IFERROR(VLOOKUP($A174,Finnifty!$A$14:$I$486,B$15+1,FALSE),All_curves!B173)</f>
        <v>0</v>
      </c>
      <c r="C174">
        <f>IFERROR(VLOOKUP($A174,Finnifty!$A$14:$I$486,C$15+1,FALSE),All_curves!C173)</f>
        <v>0</v>
      </c>
      <c r="D174">
        <f>IFERROR(VLOOKUP($A174,Finnifty!$A$14:$I$486,D$15+1,FALSE),All_curves!D173)</f>
        <v>0</v>
      </c>
      <c r="E174">
        <f>IFERROR(VLOOKUP($A174,Finnifty!$A$14:$I$486,E$15+1,FALSE),All_curves!E173)</f>
        <v>0</v>
      </c>
      <c r="F174">
        <f>IFERROR(VLOOKUP($A174,Finnifty!$A$14:$I$486,F$15+1,FALSE),All_curves!F173)</f>
        <v>0</v>
      </c>
      <c r="G174">
        <f>IFERROR(VLOOKUP($A174,Finnifty!$A$14:$I$486,G$15+1,FALSE),All_curves!G173)</f>
        <v>0</v>
      </c>
      <c r="H174">
        <f>IFERROR(VLOOKUP($A174,Finnifty!$A$14:$I$486,H$15+1,FALSE),All_curves!H173)</f>
        <v>0</v>
      </c>
      <c r="I174">
        <f>IFERROR(VLOOKUP($A174,Finnifty!$A$14:$I$486,I$15+1,FALSE),All_curves!I173)</f>
        <v>0</v>
      </c>
      <c r="J174">
        <f>IFERROR(VLOOKUP($A174,Banknifty!$A$14:$I$4860,2,FALSE),All_curves!J173)</f>
        <v>12656994</v>
      </c>
      <c r="K174">
        <f>IFERROR(VLOOKUP($A174,Banknifty!$A$14:$I$4860,3,FALSE),All_curves!K173)</f>
        <v>11985942</v>
      </c>
      <c r="L174">
        <f>IFERROR(VLOOKUP($A174,Banknifty!$A$14:$I$4860,4,FALSE),All_curves!L173)</f>
        <v>11123416</v>
      </c>
      <c r="M174">
        <f>IFERROR(VLOOKUP($A174,Banknifty!$A$14:$I$4860,5,FALSE),All_curves!M173)</f>
        <v>10179722</v>
      </c>
      <c r="N174">
        <f>IFERROR(VLOOKUP($A174,Banknifty!$A$14:$I$4860,6,FALSE),All_curves!N173)</f>
        <v>10525097</v>
      </c>
      <c r="O174">
        <f>IFERROR(VLOOKUP($A174,Banknifty!$A$14:$I$4860,7,FALSE),All_curves!O173)</f>
        <v>10510309</v>
      </c>
      <c r="P174">
        <f>IFERROR(VLOOKUP($A174,Banknifty!$A$14:$I$4860,8,FALSE),All_curves!P173)</f>
        <v>10510309</v>
      </c>
      <c r="Q174">
        <f>IFERROR(VLOOKUP($A174,Banknifty!$A$14:$I$4860,9,FALSE),All_curves!Q173)</f>
        <v>10490600</v>
      </c>
      <c r="R174">
        <f>IFERROR(VLOOKUP($A174,Nifty!$A$14:$I$4860,2,FALSE),All_curves!R173)</f>
        <v>0</v>
      </c>
      <c r="S174">
        <f>IFERROR(VLOOKUP($A174,Nifty!$A$14:$I$4860,3,FALSE),All_curves!S173)</f>
        <v>0</v>
      </c>
      <c r="T174">
        <f>IFERROR(VLOOKUP($A174,Nifty!$A$14:$I$4860,4,FALSE),All_curves!T173)</f>
        <v>0</v>
      </c>
      <c r="U174">
        <f>IFERROR(VLOOKUP($A174,Nifty!$A$14:$I$4860,5,FALSE),All_curves!U173)</f>
        <v>0</v>
      </c>
      <c r="V174">
        <f>IFERROR(VLOOKUP($A174,Nifty!$A$14:$I$4860,6,FALSE),All_curves!V173)</f>
        <v>0</v>
      </c>
      <c r="W174">
        <f>IFERROR(VLOOKUP($A174,Nifty!$A$14:$I$4860,7,FALSE),All_curves!W173)</f>
        <v>0</v>
      </c>
      <c r="X174">
        <f>IFERROR(VLOOKUP($A174,Nifty!$A$14:$I$4860,8,FALSE),All_curves!X173)</f>
        <v>0</v>
      </c>
      <c r="Y174">
        <f>IFERROR(VLOOKUP($A174,Nifty!$A$14:$I$4860,9,FALSE),All_curves!Y173)</f>
        <v>0</v>
      </c>
      <c r="AA174" s="5">
        <f t="shared" si="99"/>
        <v>0</v>
      </c>
      <c r="AB174" s="5">
        <f t="shared" si="75"/>
        <v>0</v>
      </c>
      <c r="AC174" s="5">
        <f t="shared" si="76"/>
        <v>0</v>
      </c>
      <c r="AD174" s="5">
        <f t="shared" si="77"/>
        <v>0</v>
      </c>
      <c r="AE174" s="5">
        <f t="shared" si="78"/>
        <v>0</v>
      </c>
      <c r="AF174" s="5">
        <f t="shared" si="79"/>
        <v>0</v>
      </c>
      <c r="AG174" s="5">
        <f t="shared" si="80"/>
        <v>0</v>
      </c>
      <c r="AH174" s="5">
        <f t="shared" si="81"/>
        <v>0</v>
      </c>
      <c r="AI174" s="5">
        <f t="shared" si="82"/>
        <v>4.393320197996653E-3</v>
      </c>
      <c r="AJ174" s="5">
        <f t="shared" si="83"/>
        <v>1.378677699207298E-3</v>
      </c>
      <c r="AK174" s="5">
        <f t="shared" si="84"/>
        <v>7.6122665363920206E-4</v>
      </c>
      <c r="AL174" s="5">
        <f t="shared" si="85"/>
        <v>1.3787532316988926E-3</v>
      </c>
      <c r="AM174" s="5">
        <f t="shared" si="86"/>
        <v>-4.7473821551384798E-3</v>
      </c>
      <c r="AN174" s="5">
        <f t="shared" si="87"/>
        <v>-2.8570956917861601E-3</v>
      </c>
      <c r="AO174" s="5">
        <f t="shared" si="88"/>
        <v>-2.8570956917861601E-3</v>
      </c>
      <c r="AP174" s="5">
        <f t="shared" si="89"/>
        <v>0</v>
      </c>
      <c r="AQ174" s="5">
        <f t="shared" si="90"/>
        <v>0</v>
      </c>
      <c r="AR174" s="5">
        <f t="shared" si="91"/>
        <v>0</v>
      </c>
      <c r="AS174" s="5">
        <f t="shared" si="92"/>
        <v>0</v>
      </c>
      <c r="AT174" s="5">
        <f t="shared" si="93"/>
        <v>0</v>
      </c>
      <c r="AU174" s="5">
        <f t="shared" si="94"/>
        <v>0</v>
      </c>
      <c r="AV174" s="5">
        <f t="shared" si="95"/>
        <v>0</v>
      </c>
      <c r="AW174" s="5">
        <f t="shared" si="96"/>
        <v>0</v>
      </c>
      <c r="AX174" s="5">
        <f t="shared" si="97"/>
        <v>0</v>
      </c>
      <c r="AZ174" s="7">
        <f t="shared" si="100"/>
        <v>103.13645367424633</v>
      </c>
      <c r="BA174" s="4">
        <f t="shared" si="98"/>
        <v>-1.0623315650703144E-4</v>
      </c>
      <c r="BB174" s="5">
        <f>AZ174/MAX($AZ$16:AZ174)-1</f>
        <v>-5.1758666499480688E-3</v>
      </c>
      <c r="BH174" s="3"/>
    </row>
    <row r="175" spans="1:60" x14ac:dyDescent="0.25">
      <c r="A175" s="3">
        <v>42758</v>
      </c>
      <c r="B175">
        <f>IFERROR(VLOOKUP($A175,Finnifty!$A$14:$I$486,B$15+1,FALSE),All_curves!B174)</f>
        <v>0</v>
      </c>
      <c r="C175">
        <f>IFERROR(VLOOKUP($A175,Finnifty!$A$14:$I$486,C$15+1,FALSE),All_curves!C174)</f>
        <v>0</v>
      </c>
      <c r="D175">
        <f>IFERROR(VLOOKUP($A175,Finnifty!$A$14:$I$486,D$15+1,FALSE),All_curves!D174)</f>
        <v>0</v>
      </c>
      <c r="E175">
        <f>IFERROR(VLOOKUP($A175,Finnifty!$A$14:$I$486,E$15+1,FALSE),All_curves!E174)</f>
        <v>0</v>
      </c>
      <c r="F175">
        <f>IFERROR(VLOOKUP($A175,Finnifty!$A$14:$I$486,F$15+1,FALSE),All_curves!F174)</f>
        <v>0</v>
      </c>
      <c r="G175">
        <f>IFERROR(VLOOKUP($A175,Finnifty!$A$14:$I$486,G$15+1,FALSE),All_curves!G174)</f>
        <v>0</v>
      </c>
      <c r="H175">
        <f>IFERROR(VLOOKUP($A175,Finnifty!$A$14:$I$486,H$15+1,FALSE),All_curves!H174)</f>
        <v>0</v>
      </c>
      <c r="I175">
        <f>IFERROR(VLOOKUP($A175,Finnifty!$A$14:$I$486,I$15+1,FALSE),All_curves!I174)</f>
        <v>0</v>
      </c>
      <c r="J175">
        <f>IFERROR(VLOOKUP($A175,Banknifty!$A$14:$I$4860,2,FALSE),All_curves!J174)</f>
        <v>12683020</v>
      </c>
      <c r="K175">
        <f>IFERROR(VLOOKUP($A175,Banknifty!$A$14:$I$4860,3,FALSE),All_curves!K174)</f>
        <v>12014139</v>
      </c>
      <c r="L175">
        <f>IFERROR(VLOOKUP($A175,Banknifty!$A$14:$I$4860,4,FALSE),All_curves!L174)</f>
        <v>11145213</v>
      </c>
      <c r="M175">
        <f>IFERROR(VLOOKUP($A175,Banknifty!$A$14:$I$4860,5,FALSE),All_curves!M174)</f>
        <v>10167272</v>
      </c>
      <c r="N175">
        <f>IFERROR(VLOOKUP($A175,Banknifty!$A$14:$I$4860,6,FALSE),All_curves!N174)</f>
        <v>10571337</v>
      </c>
      <c r="O175">
        <f>IFERROR(VLOOKUP($A175,Banknifty!$A$14:$I$4860,7,FALSE),All_curves!O174)</f>
        <v>10524800</v>
      </c>
      <c r="P175">
        <f>IFERROR(VLOOKUP($A175,Banknifty!$A$14:$I$4860,8,FALSE),All_curves!P174)</f>
        <v>10524800</v>
      </c>
      <c r="Q175">
        <f>IFERROR(VLOOKUP($A175,Banknifty!$A$14:$I$4860,9,FALSE),All_curves!Q174)</f>
        <v>10505064</v>
      </c>
      <c r="R175">
        <f>IFERROR(VLOOKUP($A175,Nifty!$A$14:$I$4860,2,FALSE),All_curves!R174)</f>
        <v>0</v>
      </c>
      <c r="S175">
        <f>IFERROR(VLOOKUP($A175,Nifty!$A$14:$I$4860,3,FALSE),All_curves!S174)</f>
        <v>0</v>
      </c>
      <c r="T175">
        <f>IFERROR(VLOOKUP($A175,Nifty!$A$14:$I$4860,4,FALSE),All_curves!T174)</f>
        <v>0</v>
      </c>
      <c r="U175">
        <f>IFERROR(VLOOKUP($A175,Nifty!$A$14:$I$4860,5,FALSE),All_curves!U174)</f>
        <v>0</v>
      </c>
      <c r="V175">
        <f>IFERROR(VLOOKUP($A175,Nifty!$A$14:$I$4860,6,FALSE),All_curves!V174)</f>
        <v>0</v>
      </c>
      <c r="W175">
        <f>IFERROR(VLOOKUP($A175,Nifty!$A$14:$I$4860,7,FALSE),All_curves!W174)</f>
        <v>0</v>
      </c>
      <c r="X175">
        <f>IFERROR(VLOOKUP($A175,Nifty!$A$14:$I$4860,8,FALSE),All_curves!X174)</f>
        <v>0</v>
      </c>
      <c r="Y175">
        <f>IFERROR(VLOOKUP($A175,Nifty!$A$14:$I$4860,9,FALSE),All_curves!Y174)</f>
        <v>0</v>
      </c>
      <c r="AA175" s="5">
        <f t="shared" si="99"/>
        <v>0</v>
      </c>
      <c r="AB175" s="5">
        <f t="shared" si="75"/>
        <v>0</v>
      </c>
      <c r="AC175" s="5">
        <f t="shared" si="76"/>
        <v>0</v>
      </c>
      <c r="AD175" s="5">
        <f t="shared" si="77"/>
        <v>0</v>
      </c>
      <c r="AE175" s="5">
        <f t="shared" si="78"/>
        <v>0</v>
      </c>
      <c r="AF175" s="5">
        <f t="shared" si="79"/>
        <v>0</v>
      </c>
      <c r="AG175" s="5">
        <f t="shared" si="80"/>
        <v>0</v>
      </c>
      <c r="AH175" s="5">
        <f t="shared" si="81"/>
        <v>0</v>
      </c>
      <c r="AI175" s="5">
        <f t="shared" si="82"/>
        <v>2.0562544313444953E-3</v>
      </c>
      <c r="AJ175" s="5">
        <f t="shared" si="83"/>
        <v>2.3525059607329979E-3</v>
      </c>
      <c r="AK175" s="5">
        <f t="shared" si="84"/>
        <v>1.9595599049788692E-3</v>
      </c>
      <c r="AL175" s="5">
        <f t="shared" si="85"/>
        <v>-1.2230196463125509E-3</v>
      </c>
      <c r="AM175" s="5">
        <f t="shared" si="86"/>
        <v>4.3933086792453668E-3</v>
      </c>
      <c r="AN175" s="5">
        <f t="shared" si="87"/>
        <v>1.3787415764845434E-3</v>
      </c>
      <c r="AO175" s="5">
        <f t="shared" si="88"/>
        <v>1.3787415764845434E-3</v>
      </c>
      <c r="AP175" s="5">
        <f t="shared" si="89"/>
        <v>1.37875812632271E-3</v>
      </c>
      <c r="AQ175" s="5">
        <f t="shared" si="90"/>
        <v>0</v>
      </c>
      <c r="AR175" s="5">
        <f t="shared" si="91"/>
        <v>0</v>
      </c>
      <c r="AS175" s="5">
        <f t="shared" si="92"/>
        <v>0</v>
      </c>
      <c r="AT175" s="5">
        <f t="shared" si="93"/>
        <v>0</v>
      </c>
      <c r="AU175" s="5">
        <f t="shared" si="94"/>
        <v>0</v>
      </c>
      <c r="AV175" s="5">
        <f t="shared" si="95"/>
        <v>0</v>
      </c>
      <c r="AW175" s="5">
        <f t="shared" si="96"/>
        <v>0</v>
      </c>
      <c r="AX175" s="5">
        <f t="shared" si="97"/>
        <v>0</v>
      </c>
      <c r="AZ175" s="7">
        <f t="shared" si="100"/>
        <v>103.19521932409494</v>
      </c>
      <c r="BA175" s="4">
        <f t="shared" si="98"/>
        <v>5.69785442053374E-4</v>
      </c>
      <c r="BB175" s="5">
        <f>AZ175/MAX($AZ$16:AZ175)-1</f>
        <v>-4.6090303413617306E-3</v>
      </c>
      <c r="BH175" s="3"/>
    </row>
    <row r="176" spans="1:60" x14ac:dyDescent="0.25">
      <c r="A176" s="3">
        <v>42759</v>
      </c>
      <c r="B176">
        <f>IFERROR(VLOOKUP($A176,Finnifty!$A$14:$I$486,B$15+1,FALSE),All_curves!B175)</f>
        <v>0</v>
      </c>
      <c r="C176">
        <f>IFERROR(VLOOKUP($A176,Finnifty!$A$14:$I$486,C$15+1,FALSE),All_curves!C175)</f>
        <v>0</v>
      </c>
      <c r="D176">
        <f>IFERROR(VLOOKUP($A176,Finnifty!$A$14:$I$486,D$15+1,FALSE),All_curves!D175)</f>
        <v>0</v>
      </c>
      <c r="E176">
        <f>IFERROR(VLOOKUP($A176,Finnifty!$A$14:$I$486,E$15+1,FALSE),All_curves!E175)</f>
        <v>0</v>
      </c>
      <c r="F176">
        <f>IFERROR(VLOOKUP($A176,Finnifty!$A$14:$I$486,F$15+1,FALSE),All_curves!F175)</f>
        <v>0</v>
      </c>
      <c r="G176">
        <f>IFERROR(VLOOKUP($A176,Finnifty!$A$14:$I$486,G$15+1,FALSE),All_curves!G175)</f>
        <v>0</v>
      </c>
      <c r="H176">
        <f>IFERROR(VLOOKUP($A176,Finnifty!$A$14:$I$486,H$15+1,FALSE),All_curves!H175)</f>
        <v>0</v>
      </c>
      <c r="I176">
        <f>IFERROR(VLOOKUP($A176,Finnifty!$A$14:$I$486,I$15+1,FALSE),All_curves!I175)</f>
        <v>0</v>
      </c>
      <c r="J176">
        <f>IFERROR(VLOOKUP($A176,Banknifty!$A$14:$I$4860,2,FALSE),All_curves!J175)</f>
        <v>12748210</v>
      </c>
      <c r="K176">
        <f>IFERROR(VLOOKUP($A176,Banknifty!$A$14:$I$4860,3,FALSE),All_curves!K175)</f>
        <v>12067963</v>
      </c>
      <c r="L176">
        <f>IFERROR(VLOOKUP($A176,Banknifty!$A$14:$I$4860,4,FALSE),All_curves!L175)</f>
        <v>11145213</v>
      </c>
      <c r="M176">
        <f>IFERROR(VLOOKUP($A176,Banknifty!$A$14:$I$4860,5,FALSE),All_curves!M175)</f>
        <v>10167272</v>
      </c>
      <c r="N176">
        <f>IFERROR(VLOOKUP($A176,Banknifty!$A$14:$I$4860,6,FALSE),All_curves!N175)</f>
        <v>10593074</v>
      </c>
      <c r="O176">
        <f>IFERROR(VLOOKUP($A176,Banknifty!$A$14:$I$4860,7,FALSE),All_curves!O175)</f>
        <v>10549559</v>
      </c>
      <c r="P176">
        <f>IFERROR(VLOOKUP($A176,Banknifty!$A$14:$I$4860,8,FALSE),All_curves!P175)</f>
        <v>10549559</v>
      </c>
      <c r="Q176">
        <f>IFERROR(VLOOKUP($A176,Banknifty!$A$14:$I$4860,9,FALSE),All_curves!Q175)</f>
        <v>10492216</v>
      </c>
      <c r="R176">
        <f>IFERROR(VLOOKUP($A176,Nifty!$A$14:$I$4860,2,FALSE),All_curves!R175)</f>
        <v>0</v>
      </c>
      <c r="S176">
        <f>IFERROR(VLOOKUP($A176,Nifty!$A$14:$I$4860,3,FALSE),All_curves!S175)</f>
        <v>0</v>
      </c>
      <c r="T176">
        <f>IFERROR(VLOOKUP($A176,Nifty!$A$14:$I$4860,4,FALSE),All_curves!T175)</f>
        <v>0</v>
      </c>
      <c r="U176">
        <f>IFERROR(VLOOKUP($A176,Nifty!$A$14:$I$4860,5,FALSE),All_curves!U175)</f>
        <v>0</v>
      </c>
      <c r="V176">
        <f>IFERROR(VLOOKUP($A176,Nifty!$A$14:$I$4860,6,FALSE),All_curves!V175)</f>
        <v>0</v>
      </c>
      <c r="W176">
        <f>IFERROR(VLOOKUP($A176,Nifty!$A$14:$I$4860,7,FALSE),All_curves!W175)</f>
        <v>0</v>
      </c>
      <c r="X176">
        <f>IFERROR(VLOOKUP($A176,Nifty!$A$14:$I$4860,8,FALSE),All_curves!X175)</f>
        <v>0</v>
      </c>
      <c r="Y176">
        <f>IFERROR(VLOOKUP($A176,Nifty!$A$14:$I$4860,9,FALSE),All_curves!Y175)</f>
        <v>0</v>
      </c>
      <c r="AA176" s="5">
        <f t="shared" si="99"/>
        <v>0</v>
      </c>
      <c r="AB176" s="5">
        <f t="shared" si="75"/>
        <v>0</v>
      </c>
      <c r="AC176" s="5">
        <f t="shared" si="76"/>
        <v>0</v>
      </c>
      <c r="AD176" s="5">
        <f t="shared" si="77"/>
        <v>0</v>
      </c>
      <c r="AE176" s="5">
        <f t="shared" si="78"/>
        <v>0</v>
      </c>
      <c r="AF176" s="5">
        <f t="shared" si="79"/>
        <v>0</v>
      </c>
      <c r="AG176" s="5">
        <f t="shared" si="80"/>
        <v>0</v>
      </c>
      <c r="AH176" s="5">
        <f t="shared" si="81"/>
        <v>0</v>
      </c>
      <c r="AI176" s="5">
        <f t="shared" si="82"/>
        <v>5.1399430104186461E-3</v>
      </c>
      <c r="AJ176" s="5">
        <f t="shared" si="83"/>
        <v>4.4800547088725828E-3</v>
      </c>
      <c r="AK176" s="5">
        <f t="shared" si="84"/>
        <v>0</v>
      </c>
      <c r="AL176" s="5">
        <f t="shared" si="85"/>
        <v>0</v>
      </c>
      <c r="AM176" s="5">
        <f t="shared" si="86"/>
        <v>2.0562205140182144E-3</v>
      </c>
      <c r="AN176" s="5">
        <f t="shared" si="87"/>
        <v>2.3524437519002461E-3</v>
      </c>
      <c r="AO176" s="5">
        <f t="shared" si="88"/>
        <v>2.3524437519002461E-3</v>
      </c>
      <c r="AP176" s="5">
        <f t="shared" si="89"/>
        <v>-1.2230291981086827E-3</v>
      </c>
      <c r="AQ176" s="5">
        <f t="shared" si="90"/>
        <v>0</v>
      </c>
      <c r="AR176" s="5">
        <f t="shared" si="91"/>
        <v>0</v>
      </c>
      <c r="AS176" s="5">
        <f t="shared" si="92"/>
        <v>0</v>
      </c>
      <c r="AT176" s="5">
        <f t="shared" si="93"/>
        <v>0</v>
      </c>
      <c r="AU176" s="5">
        <f t="shared" si="94"/>
        <v>0</v>
      </c>
      <c r="AV176" s="5">
        <f t="shared" si="95"/>
        <v>0</v>
      </c>
      <c r="AW176" s="5">
        <f t="shared" si="96"/>
        <v>0</v>
      </c>
      <c r="AX176" s="5">
        <f t="shared" si="97"/>
        <v>0</v>
      </c>
      <c r="AZ176" s="7">
        <f t="shared" si="100"/>
        <v>103.26039603380218</v>
      </c>
      <c r="BA176" s="4">
        <f t="shared" si="98"/>
        <v>6.3158652245838564E-4</v>
      </c>
      <c r="BB176" s="5">
        <f>AZ176/MAX($AZ$16:AZ176)-1</f>
        <v>-3.9803548203484196E-3</v>
      </c>
      <c r="BH176" s="3"/>
    </row>
    <row r="177" spans="1:60" x14ac:dyDescent="0.25">
      <c r="A177" s="3">
        <v>42760</v>
      </c>
      <c r="B177">
        <f>IFERROR(VLOOKUP($A177,Finnifty!$A$14:$I$486,B$15+1,FALSE),All_curves!B176)</f>
        <v>0</v>
      </c>
      <c r="C177">
        <f>IFERROR(VLOOKUP($A177,Finnifty!$A$14:$I$486,C$15+1,FALSE),All_curves!C176)</f>
        <v>0</v>
      </c>
      <c r="D177">
        <f>IFERROR(VLOOKUP($A177,Finnifty!$A$14:$I$486,D$15+1,FALSE),All_curves!D176)</f>
        <v>0</v>
      </c>
      <c r="E177">
        <f>IFERROR(VLOOKUP($A177,Finnifty!$A$14:$I$486,E$15+1,FALSE),All_curves!E176)</f>
        <v>0</v>
      </c>
      <c r="F177">
        <f>IFERROR(VLOOKUP($A177,Finnifty!$A$14:$I$486,F$15+1,FALSE),All_curves!F176)</f>
        <v>0</v>
      </c>
      <c r="G177">
        <f>IFERROR(VLOOKUP($A177,Finnifty!$A$14:$I$486,G$15+1,FALSE),All_curves!G176)</f>
        <v>0</v>
      </c>
      <c r="H177">
        <f>IFERROR(VLOOKUP($A177,Finnifty!$A$14:$I$486,H$15+1,FALSE),All_curves!H176)</f>
        <v>0</v>
      </c>
      <c r="I177">
        <f>IFERROR(VLOOKUP($A177,Finnifty!$A$14:$I$486,I$15+1,FALSE),All_curves!I176)</f>
        <v>0</v>
      </c>
      <c r="J177">
        <f>IFERROR(VLOOKUP($A177,Banknifty!$A$14:$I$4860,2,FALSE),All_curves!J176)</f>
        <v>12787980</v>
      </c>
      <c r="K177">
        <f>IFERROR(VLOOKUP($A177,Banknifty!$A$14:$I$4860,3,FALSE),All_curves!K176)</f>
        <v>12067963</v>
      </c>
      <c r="L177">
        <f>IFERROR(VLOOKUP($A177,Banknifty!$A$14:$I$4860,4,FALSE),All_curves!L176)</f>
        <v>11145213</v>
      </c>
      <c r="M177">
        <f>IFERROR(VLOOKUP($A177,Banknifty!$A$14:$I$4860,5,FALSE),All_curves!M176)</f>
        <v>10167272</v>
      </c>
      <c r="N177">
        <f>IFERROR(VLOOKUP($A177,Banknifty!$A$14:$I$4860,6,FALSE),All_curves!N176)</f>
        <v>10647522</v>
      </c>
      <c r="O177">
        <f>IFERROR(VLOOKUP($A177,Banknifty!$A$14:$I$4860,7,FALSE),All_curves!O176)</f>
        <v>10596822</v>
      </c>
      <c r="P177">
        <f>IFERROR(VLOOKUP($A177,Banknifty!$A$14:$I$4860,8,FALSE),All_curves!P176)</f>
        <v>10596822</v>
      </c>
      <c r="Q177">
        <f>IFERROR(VLOOKUP($A177,Banknifty!$A$14:$I$4860,9,FALSE),All_curves!Q176)</f>
        <v>10492216</v>
      </c>
      <c r="R177">
        <f>IFERROR(VLOOKUP($A177,Nifty!$A$14:$I$4860,2,FALSE),All_curves!R176)</f>
        <v>0</v>
      </c>
      <c r="S177">
        <f>IFERROR(VLOOKUP($A177,Nifty!$A$14:$I$4860,3,FALSE),All_curves!S176)</f>
        <v>0</v>
      </c>
      <c r="T177">
        <f>IFERROR(VLOOKUP($A177,Nifty!$A$14:$I$4860,4,FALSE),All_curves!T176)</f>
        <v>0</v>
      </c>
      <c r="U177">
        <f>IFERROR(VLOOKUP($A177,Nifty!$A$14:$I$4860,5,FALSE),All_curves!U176)</f>
        <v>0</v>
      </c>
      <c r="V177">
        <f>IFERROR(VLOOKUP($A177,Nifty!$A$14:$I$4860,6,FALSE),All_curves!V176)</f>
        <v>0</v>
      </c>
      <c r="W177">
        <f>IFERROR(VLOOKUP($A177,Nifty!$A$14:$I$4860,7,FALSE),All_curves!W176)</f>
        <v>0</v>
      </c>
      <c r="X177">
        <f>IFERROR(VLOOKUP($A177,Nifty!$A$14:$I$4860,8,FALSE),All_curves!X176)</f>
        <v>0</v>
      </c>
      <c r="Y177">
        <f>IFERROR(VLOOKUP($A177,Nifty!$A$14:$I$4860,9,FALSE),All_curves!Y176)</f>
        <v>0</v>
      </c>
      <c r="AA177" s="5">
        <f t="shared" si="99"/>
        <v>0</v>
      </c>
      <c r="AB177" s="5">
        <f t="shared" si="75"/>
        <v>0</v>
      </c>
      <c r="AC177" s="5">
        <f t="shared" si="76"/>
        <v>0</v>
      </c>
      <c r="AD177" s="5">
        <f t="shared" si="77"/>
        <v>0</v>
      </c>
      <c r="AE177" s="5">
        <f t="shared" si="78"/>
        <v>0</v>
      </c>
      <c r="AF177" s="5">
        <f t="shared" si="79"/>
        <v>0</v>
      </c>
      <c r="AG177" s="5">
        <f t="shared" si="80"/>
        <v>0</v>
      </c>
      <c r="AH177" s="5">
        <f t="shared" si="81"/>
        <v>0</v>
      </c>
      <c r="AI177" s="5">
        <f t="shared" si="82"/>
        <v>3.1196536611806103E-3</v>
      </c>
      <c r="AJ177" s="5">
        <f t="shared" si="83"/>
        <v>0</v>
      </c>
      <c r="AK177" s="5">
        <f t="shared" si="84"/>
        <v>0</v>
      </c>
      <c r="AL177" s="5">
        <f t="shared" si="85"/>
        <v>0</v>
      </c>
      <c r="AM177" s="5">
        <f t="shared" si="86"/>
        <v>5.1399622054939531E-3</v>
      </c>
      <c r="AN177" s="5">
        <f t="shared" si="87"/>
        <v>4.480092485382503E-3</v>
      </c>
      <c r="AO177" s="5">
        <f t="shared" si="88"/>
        <v>4.480092485382503E-3</v>
      </c>
      <c r="AP177" s="5">
        <f t="shared" si="89"/>
        <v>0</v>
      </c>
      <c r="AQ177" s="5">
        <f t="shared" si="90"/>
        <v>0</v>
      </c>
      <c r="AR177" s="5">
        <f t="shared" si="91"/>
        <v>0</v>
      </c>
      <c r="AS177" s="5">
        <f t="shared" si="92"/>
        <v>0</v>
      </c>
      <c r="AT177" s="5">
        <f t="shared" si="93"/>
        <v>0</v>
      </c>
      <c r="AU177" s="5">
        <f t="shared" si="94"/>
        <v>0</v>
      </c>
      <c r="AV177" s="5">
        <f t="shared" si="95"/>
        <v>0</v>
      </c>
      <c r="AW177" s="5">
        <f t="shared" si="96"/>
        <v>0</v>
      </c>
      <c r="AX177" s="5">
        <f t="shared" si="97"/>
        <v>0</v>
      </c>
      <c r="AZ177" s="7">
        <f t="shared" si="100"/>
        <v>103.33448451105623</v>
      </c>
      <c r="BA177" s="4">
        <f t="shared" si="98"/>
        <v>7.1749170155998221E-4</v>
      </c>
      <c r="BB177" s="5">
        <f>AZ177/MAX($AZ$16:AZ177)-1</f>
        <v>-3.2657189903413375E-3</v>
      </c>
      <c r="BH177" s="3"/>
    </row>
    <row r="178" spans="1:60" x14ac:dyDescent="0.25">
      <c r="A178" s="3">
        <v>42762</v>
      </c>
      <c r="B178">
        <f>IFERROR(VLOOKUP($A178,Finnifty!$A$14:$I$486,B$15+1,FALSE),All_curves!B177)</f>
        <v>0</v>
      </c>
      <c r="C178">
        <f>IFERROR(VLOOKUP($A178,Finnifty!$A$14:$I$486,C$15+1,FALSE),All_curves!C177)</f>
        <v>0</v>
      </c>
      <c r="D178">
        <f>IFERROR(VLOOKUP($A178,Finnifty!$A$14:$I$486,D$15+1,FALSE),All_curves!D177)</f>
        <v>0</v>
      </c>
      <c r="E178">
        <f>IFERROR(VLOOKUP($A178,Finnifty!$A$14:$I$486,E$15+1,FALSE),All_curves!E177)</f>
        <v>0</v>
      </c>
      <c r="F178">
        <f>IFERROR(VLOOKUP($A178,Finnifty!$A$14:$I$486,F$15+1,FALSE),All_curves!F177)</f>
        <v>0</v>
      </c>
      <c r="G178">
        <f>IFERROR(VLOOKUP($A178,Finnifty!$A$14:$I$486,G$15+1,FALSE),All_curves!G177)</f>
        <v>0</v>
      </c>
      <c r="H178">
        <f>IFERROR(VLOOKUP($A178,Finnifty!$A$14:$I$486,H$15+1,FALSE),All_curves!H177)</f>
        <v>0</v>
      </c>
      <c r="I178">
        <f>IFERROR(VLOOKUP($A178,Finnifty!$A$14:$I$486,I$15+1,FALSE),All_curves!I177)</f>
        <v>0</v>
      </c>
      <c r="J178">
        <f>IFERROR(VLOOKUP($A178,Banknifty!$A$14:$I$4860,2,FALSE),All_curves!J177)</f>
        <v>12811702</v>
      </c>
      <c r="K178">
        <f>IFERROR(VLOOKUP($A178,Banknifty!$A$14:$I$4860,3,FALSE),All_curves!K177)</f>
        <v>12056059</v>
      </c>
      <c r="L178">
        <f>IFERROR(VLOOKUP($A178,Banknifty!$A$14:$I$4860,4,FALSE),All_curves!L177)</f>
        <v>11148157</v>
      </c>
      <c r="M178">
        <f>IFERROR(VLOOKUP($A178,Banknifty!$A$14:$I$4860,5,FALSE),All_curves!M177)</f>
        <v>10150562</v>
      </c>
      <c r="N178">
        <f>IFERROR(VLOOKUP($A178,Banknifty!$A$14:$I$4860,6,FALSE),All_curves!N177)</f>
        <v>10680739</v>
      </c>
      <c r="O178">
        <f>IFERROR(VLOOKUP($A178,Banknifty!$A$14:$I$4860,7,FALSE),All_curves!O177)</f>
        <v>10596822</v>
      </c>
      <c r="P178">
        <f>IFERROR(VLOOKUP($A178,Banknifty!$A$14:$I$4860,8,FALSE),All_curves!P177)</f>
        <v>10596822</v>
      </c>
      <c r="Q178">
        <f>IFERROR(VLOOKUP($A178,Banknifty!$A$14:$I$4860,9,FALSE),All_curves!Q177)</f>
        <v>10492216</v>
      </c>
      <c r="R178">
        <f>IFERROR(VLOOKUP($A178,Nifty!$A$14:$I$4860,2,FALSE),All_curves!R177)</f>
        <v>0</v>
      </c>
      <c r="S178">
        <f>IFERROR(VLOOKUP($A178,Nifty!$A$14:$I$4860,3,FALSE),All_curves!S177)</f>
        <v>0</v>
      </c>
      <c r="T178">
        <f>IFERROR(VLOOKUP($A178,Nifty!$A$14:$I$4860,4,FALSE),All_curves!T177)</f>
        <v>0</v>
      </c>
      <c r="U178">
        <f>IFERROR(VLOOKUP($A178,Nifty!$A$14:$I$4860,5,FALSE),All_curves!U177)</f>
        <v>0</v>
      </c>
      <c r="V178">
        <f>IFERROR(VLOOKUP($A178,Nifty!$A$14:$I$4860,6,FALSE),All_curves!V177)</f>
        <v>0</v>
      </c>
      <c r="W178">
        <f>IFERROR(VLOOKUP($A178,Nifty!$A$14:$I$4860,7,FALSE),All_curves!W177)</f>
        <v>0</v>
      </c>
      <c r="X178">
        <f>IFERROR(VLOOKUP($A178,Nifty!$A$14:$I$4860,8,FALSE),All_curves!X177)</f>
        <v>0</v>
      </c>
      <c r="Y178">
        <f>IFERROR(VLOOKUP($A178,Nifty!$A$14:$I$4860,9,FALSE),All_curves!Y177)</f>
        <v>0</v>
      </c>
      <c r="AA178" s="5">
        <f t="shared" si="99"/>
        <v>0</v>
      </c>
      <c r="AB178" s="5">
        <f t="shared" si="75"/>
        <v>0</v>
      </c>
      <c r="AC178" s="5">
        <f t="shared" si="76"/>
        <v>0</v>
      </c>
      <c r="AD178" s="5">
        <f t="shared" si="77"/>
        <v>0</v>
      </c>
      <c r="AE178" s="5">
        <f t="shared" si="78"/>
        <v>0</v>
      </c>
      <c r="AF178" s="5">
        <f t="shared" si="79"/>
        <v>0</v>
      </c>
      <c r="AG178" s="5">
        <f t="shared" si="80"/>
        <v>0</v>
      </c>
      <c r="AH178" s="5">
        <f t="shared" si="81"/>
        <v>0</v>
      </c>
      <c r="AI178" s="5">
        <f t="shared" si="82"/>
        <v>1.8550232327545491E-3</v>
      </c>
      <c r="AJ178" s="5">
        <f t="shared" si="83"/>
        <v>-9.8641336570226557E-4</v>
      </c>
      <c r="AK178" s="5">
        <f t="shared" si="84"/>
        <v>2.641492809514201E-4</v>
      </c>
      <c r="AL178" s="5">
        <f t="shared" si="85"/>
        <v>-1.6435087012524052E-3</v>
      </c>
      <c r="AM178" s="5">
        <f t="shared" si="86"/>
        <v>3.1196930140178214E-3</v>
      </c>
      <c r="AN178" s="5">
        <f t="shared" si="87"/>
        <v>0</v>
      </c>
      <c r="AO178" s="5">
        <f t="shared" si="88"/>
        <v>0</v>
      </c>
      <c r="AP178" s="5">
        <f t="shared" si="89"/>
        <v>0</v>
      </c>
      <c r="AQ178" s="5">
        <f t="shared" si="90"/>
        <v>0</v>
      </c>
      <c r="AR178" s="5">
        <f t="shared" si="91"/>
        <v>0</v>
      </c>
      <c r="AS178" s="5">
        <f t="shared" si="92"/>
        <v>0</v>
      </c>
      <c r="AT178" s="5">
        <f t="shared" si="93"/>
        <v>0</v>
      </c>
      <c r="AU178" s="5">
        <f t="shared" si="94"/>
        <v>0</v>
      </c>
      <c r="AV178" s="5">
        <f t="shared" si="95"/>
        <v>0</v>
      </c>
      <c r="AW178" s="5">
        <f t="shared" si="96"/>
        <v>0</v>
      </c>
      <c r="AX178" s="5">
        <f t="shared" si="97"/>
        <v>0</v>
      </c>
      <c r="AZ178" s="7">
        <f t="shared" si="100"/>
        <v>103.34571758720777</v>
      </c>
      <c r="BA178" s="4">
        <f t="shared" si="98"/>
        <v>1.0870597753204668E-4</v>
      </c>
      <c r="BB178" s="5">
        <f>AZ178/MAX($AZ$16:AZ178)-1</f>
        <v>-3.1573680159844297E-3</v>
      </c>
      <c r="BH178" s="3"/>
    </row>
    <row r="179" spans="1:60" x14ac:dyDescent="0.25">
      <c r="A179" s="3">
        <v>42765</v>
      </c>
      <c r="B179">
        <f>IFERROR(VLOOKUP($A179,Finnifty!$A$14:$I$486,B$15+1,FALSE),All_curves!B178)</f>
        <v>0</v>
      </c>
      <c r="C179">
        <f>IFERROR(VLOOKUP($A179,Finnifty!$A$14:$I$486,C$15+1,FALSE),All_curves!C178)</f>
        <v>0</v>
      </c>
      <c r="D179">
        <f>IFERROR(VLOOKUP($A179,Finnifty!$A$14:$I$486,D$15+1,FALSE),All_curves!D178)</f>
        <v>0</v>
      </c>
      <c r="E179">
        <f>IFERROR(VLOOKUP($A179,Finnifty!$A$14:$I$486,E$15+1,FALSE),All_curves!E178)</f>
        <v>0</v>
      </c>
      <c r="F179">
        <f>IFERROR(VLOOKUP($A179,Finnifty!$A$14:$I$486,F$15+1,FALSE),All_curves!F178)</f>
        <v>0</v>
      </c>
      <c r="G179">
        <f>IFERROR(VLOOKUP($A179,Finnifty!$A$14:$I$486,G$15+1,FALSE),All_curves!G178)</f>
        <v>0</v>
      </c>
      <c r="H179">
        <f>IFERROR(VLOOKUP($A179,Finnifty!$A$14:$I$486,H$15+1,FALSE),All_curves!H178)</f>
        <v>0</v>
      </c>
      <c r="I179">
        <f>IFERROR(VLOOKUP($A179,Finnifty!$A$14:$I$486,I$15+1,FALSE),All_curves!I178)</f>
        <v>0</v>
      </c>
      <c r="J179">
        <f>IFERROR(VLOOKUP($A179,Banknifty!$A$14:$I$4860,2,FALSE),All_curves!J178)</f>
        <v>12805466</v>
      </c>
      <c r="K179">
        <f>IFERROR(VLOOKUP($A179,Banknifty!$A$14:$I$4860,3,FALSE),All_curves!K178)</f>
        <v>12067620</v>
      </c>
      <c r="L179">
        <f>IFERROR(VLOOKUP($A179,Banknifty!$A$14:$I$4860,4,FALSE),All_curves!L178)</f>
        <v>11155537</v>
      </c>
      <c r="M179">
        <f>IFERROR(VLOOKUP($A179,Banknifty!$A$14:$I$4860,5,FALSE),All_curves!M178)</f>
        <v>10158177</v>
      </c>
      <c r="N179">
        <f>IFERROR(VLOOKUP($A179,Banknifty!$A$14:$I$4860,6,FALSE),All_curves!N178)</f>
        <v>10700552</v>
      </c>
      <c r="O179">
        <f>IFERROR(VLOOKUP($A179,Banknifty!$A$14:$I$4860,7,FALSE),All_curves!O178)</f>
        <v>10586368</v>
      </c>
      <c r="P179">
        <f>IFERROR(VLOOKUP($A179,Banknifty!$A$14:$I$4860,8,FALSE),All_curves!P178)</f>
        <v>10586368</v>
      </c>
      <c r="Q179">
        <f>IFERROR(VLOOKUP($A179,Banknifty!$A$14:$I$4860,9,FALSE),All_curves!Q178)</f>
        <v>10474971</v>
      </c>
      <c r="R179">
        <f>IFERROR(VLOOKUP($A179,Nifty!$A$14:$I$4860,2,FALSE),All_curves!R178)</f>
        <v>0</v>
      </c>
      <c r="S179">
        <f>IFERROR(VLOOKUP($A179,Nifty!$A$14:$I$4860,3,FALSE),All_curves!S178)</f>
        <v>0</v>
      </c>
      <c r="T179">
        <f>IFERROR(VLOOKUP($A179,Nifty!$A$14:$I$4860,4,FALSE),All_curves!T178)</f>
        <v>0</v>
      </c>
      <c r="U179">
        <f>IFERROR(VLOOKUP($A179,Nifty!$A$14:$I$4860,5,FALSE),All_curves!U178)</f>
        <v>0</v>
      </c>
      <c r="V179">
        <f>IFERROR(VLOOKUP($A179,Nifty!$A$14:$I$4860,6,FALSE),All_curves!V178)</f>
        <v>0</v>
      </c>
      <c r="W179">
        <f>IFERROR(VLOOKUP($A179,Nifty!$A$14:$I$4860,7,FALSE),All_curves!W178)</f>
        <v>0</v>
      </c>
      <c r="X179">
        <f>IFERROR(VLOOKUP($A179,Nifty!$A$14:$I$4860,8,FALSE),All_curves!X178)</f>
        <v>0</v>
      </c>
      <c r="Y179">
        <f>IFERROR(VLOOKUP($A179,Nifty!$A$14:$I$4860,9,FALSE),All_curves!Y178)</f>
        <v>0</v>
      </c>
      <c r="AA179" s="5">
        <f t="shared" si="99"/>
        <v>0</v>
      </c>
      <c r="AB179" s="5">
        <f t="shared" si="75"/>
        <v>0</v>
      </c>
      <c r="AC179" s="5">
        <f t="shared" si="76"/>
        <v>0</v>
      </c>
      <c r="AD179" s="5">
        <f t="shared" si="77"/>
        <v>0</v>
      </c>
      <c r="AE179" s="5">
        <f t="shared" si="78"/>
        <v>0</v>
      </c>
      <c r="AF179" s="5">
        <f t="shared" si="79"/>
        <v>0</v>
      </c>
      <c r="AG179" s="5">
        <f t="shared" si="80"/>
        <v>0</v>
      </c>
      <c r="AH179" s="5">
        <f t="shared" si="81"/>
        <v>0</v>
      </c>
      <c r="AI179" s="5">
        <f t="shared" si="82"/>
        <v>-4.8674251087010845E-4</v>
      </c>
      <c r="AJ179" s="5">
        <f t="shared" si="83"/>
        <v>9.5893691296633499E-4</v>
      </c>
      <c r="AK179" s="5">
        <f t="shared" si="84"/>
        <v>6.6199282984613639E-4</v>
      </c>
      <c r="AL179" s="5">
        <f t="shared" si="85"/>
        <v>7.5020476698739458E-4</v>
      </c>
      <c r="AM179" s="5">
        <f t="shared" si="86"/>
        <v>1.8550214549761801E-3</v>
      </c>
      <c r="AN179" s="5">
        <f t="shared" si="87"/>
        <v>-9.8652218561379179E-4</v>
      </c>
      <c r="AO179" s="5">
        <f t="shared" si="88"/>
        <v>-9.8652218561379179E-4</v>
      </c>
      <c r="AP179" s="5">
        <f t="shared" si="89"/>
        <v>-1.6435994074083249E-3</v>
      </c>
      <c r="AQ179" s="5">
        <f t="shared" si="90"/>
        <v>0</v>
      </c>
      <c r="AR179" s="5">
        <f t="shared" si="91"/>
        <v>0</v>
      </c>
      <c r="AS179" s="5">
        <f t="shared" si="92"/>
        <v>0</v>
      </c>
      <c r="AT179" s="5">
        <f t="shared" si="93"/>
        <v>0</v>
      </c>
      <c r="AU179" s="5">
        <f t="shared" si="94"/>
        <v>0</v>
      </c>
      <c r="AV179" s="5">
        <f t="shared" si="95"/>
        <v>0</v>
      </c>
      <c r="AW179" s="5">
        <f t="shared" si="96"/>
        <v>0</v>
      </c>
      <c r="AX179" s="5">
        <f t="shared" si="97"/>
        <v>0</v>
      </c>
      <c r="AZ179" s="7">
        <f t="shared" si="100"/>
        <v>103.34624624221563</v>
      </c>
      <c r="BA179" s="4">
        <f t="shared" si="98"/>
        <v>5.1154031362511958E-6</v>
      </c>
      <c r="BB179" s="5">
        <f>AZ179/MAX($AZ$16:AZ179)-1</f>
        <v>-3.1522687640586078E-3</v>
      </c>
      <c r="BH179" s="3"/>
    </row>
    <row r="180" spans="1:60" x14ac:dyDescent="0.25">
      <c r="A180" s="3">
        <v>42766</v>
      </c>
      <c r="B180">
        <f>IFERROR(VLOOKUP($A180,Finnifty!$A$14:$I$486,B$15+1,FALSE),All_curves!B179)</f>
        <v>0</v>
      </c>
      <c r="C180">
        <f>IFERROR(VLOOKUP($A180,Finnifty!$A$14:$I$486,C$15+1,FALSE),All_curves!C179)</f>
        <v>0</v>
      </c>
      <c r="D180">
        <f>IFERROR(VLOOKUP($A180,Finnifty!$A$14:$I$486,D$15+1,FALSE),All_curves!D179)</f>
        <v>0</v>
      </c>
      <c r="E180">
        <f>IFERROR(VLOOKUP($A180,Finnifty!$A$14:$I$486,E$15+1,FALSE),All_curves!E179)</f>
        <v>0</v>
      </c>
      <c r="F180">
        <f>IFERROR(VLOOKUP($A180,Finnifty!$A$14:$I$486,F$15+1,FALSE),All_curves!F179)</f>
        <v>0</v>
      </c>
      <c r="G180">
        <f>IFERROR(VLOOKUP($A180,Finnifty!$A$14:$I$486,G$15+1,FALSE),All_curves!G179)</f>
        <v>0</v>
      </c>
      <c r="H180">
        <f>IFERROR(VLOOKUP($A180,Finnifty!$A$14:$I$486,H$15+1,FALSE),All_curves!H179)</f>
        <v>0</v>
      </c>
      <c r="I180">
        <f>IFERROR(VLOOKUP($A180,Finnifty!$A$14:$I$486,I$15+1,FALSE),All_curves!I179)</f>
        <v>0</v>
      </c>
      <c r="J180">
        <f>IFERROR(VLOOKUP($A180,Banknifty!$A$14:$I$4860,2,FALSE),All_curves!J179)</f>
        <v>12781638</v>
      </c>
      <c r="K180">
        <f>IFERROR(VLOOKUP($A180,Banknifty!$A$14:$I$4860,3,FALSE),All_curves!K179)</f>
        <v>12067620</v>
      </c>
      <c r="L180">
        <f>IFERROR(VLOOKUP($A180,Banknifty!$A$14:$I$4860,4,FALSE),All_curves!L179)</f>
        <v>11155537</v>
      </c>
      <c r="M180">
        <f>IFERROR(VLOOKUP($A180,Banknifty!$A$14:$I$4860,5,FALSE),All_curves!M179)</f>
        <v>10158177</v>
      </c>
      <c r="N180">
        <f>IFERROR(VLOOKUP($A180,Banknifty!$A$14:$I$4860,6,FALSE),All_curves!N179)</f>
        <v>10695344</v>
      </c>
      <c r="O180">
        <f>IFERROR(VLOOKUP($A180,Banknifty!$A$14:$I$4860,7,FALSE),All_curves!O179)</f>
        <v>10596520</v>
      </c>
      <c r="P180">
        <f>IFERROR(VLOOKUP($A180,Banknifty!$A$14:$I$4860,8,FALSE),All_curves!P179)</f>
        <v>10596520</v>
      </c>
      <c r="Q180">
        <f>IFERROR(VLOOKUP($A180,Banknifty!$A$14:$I$4860,9,FALSE),All_curves!Q179)</f>
        <v>10482830</v>
      </c>
      <c r="R180">
        <f>IFERROR(VLOOKUP($A180,Nifty!$A$14:$I$4860,2,FALSE),All_curves!R179)</f>
        <v>0</v>
      </c>
      <c r="S180">
        <f>IFERROR(VLOOKUP($A180,Nifty!$A$14:$I$4860,3,FALSE),All_curves!S179)</f>
        <v>0</v>
      </c>
      <c r="T180">
        <f>IFERROR(VLOOKUP($A180,Nifty!$A$14:$I$4860,4,FALSE),All_curves!T179)</f>
        <v>0</v>
      </c>
      <c r="U180">
        <f>IFERROR(VLOOKUP($A180,Nifty!$A$14:$I$4860,5,FALSE),All_curves!U179)</f>
        <v>0</v>
      </c>
      <c r="V180">
        <f>IFERROR(VLOOKUP($A180,Nifty!$A$14:$I$4860,6,FALSE),All_curves!V179)</f>
        <v>0</v>
      </c>
      <c r="W180">
        <f>IFERROR(VLOOKUP($A180,Nifty!$A$14:$I$4860,7,FALSE),All_curves!W179)</f>
        <v>0</v>
      </c>
      <c r="X180">
        <f>IFERROR(VLOOKUP($A180,Nifty!$A$14:$I$4860,8,FALSE),All_curves!X179)</f>
        <v>0</v>
      </c>
      <c r="Y180">
        <f>IFERROR(VLOOKUP($A180,Nifty!$A$14:$I$4860,9,FALSE),All_curves!Y179)</f>
        <v>0</v>
      </c>
      <c r="AA180" s="5">
        <f t="shared" si="99"/>
        <v>0</v>
      </c>
      <c r="AB180" s="5">
        <f t="shared" si="75"/>
        <v>0</v>
      </c>
      <c r="AC180" s="5">
        <f t="shared" si="76"/>
        <v>0</v>
      </c>
      <c r="AD180" s="5">
        <f t="shared" si="77"/>
        <v>0</v>
      </c>
      <c r="AE180" s="5">
        <f t="shared" si="78"/>
        <v>0</v>
      </c>
      <c r="AF180" s="5">
        <f t="shared" si="79"/>
        <v>0</v>
      </c>
      <c r="AG180" s="5">
        <f t="shared" si="80"/>
        <v>0</v>
      </c>
      <c r="AH180" s="5">
        <f t="shared" si="81"/>
        <v>0</v>
      </c>
      <c r="AI180" s="5">
        <f t="shared" si="82"/>
        <v>-1.8607678939602801E-3</v>
      </c>
      <c r="AJ180" s="5">
        <f t="shared" si="83"/>
        <v>0</v>
      </c>
      <c r="AK180" s="5">
        <f t="shared" si="84"/>
        <v>0</v>
      </c>
      <c r="AL180" s="5">
        <f t="shared" si="85"/>
        <v>0</v>
      </c>
      <c r="AM180" s="5">
        <f t="shared" si="86"/>
        <v>-4.8670386350158079E-4</v>
      </c>
      <c r="AN180" s="5">
        <f t="shared" si="87"/>
        <v>9.5896911953174957E-4</v>
      </c>
      <c r="AO180" s="5">
        <f t="shared" si="88"/>
        <v>9.5896911953174957E-4</v>
      </c>
      <c r="AP180" s="5">
        <f t="shared" si="89"/>
        <v>7.5026460693772279E-4</v>
      </c>
      <c r="AQ180" s="5">
        <f t="shared" si="90"/>
        <v>0</v>
      </c>
      <c r="AR180" s="5">
        <f t="shared" si="91"/>
        <v>0</v>
      </c>
      <c r="AS180" s="5">
        <f t="shared" si="92"/>
        <v>0</v>
      </c>
      <c r="AT180" s="5">
        <f t="shared" si="93"/>
        <v>0</v>
      </c>
      <c r="AU180" s="5">
        <f t="shared" si="94"/>
        <v>0</v>
      </c>
      <c r="AV180" s="5">
        <f t="shared" si="95"/>
        <v>0</v>
      </c>
      <c r="AW180" s="5">
        <f t="shared" si="96"/>
        <v>0</v>
      </c>
      <c r="AX180" s="5">
        <f t="shared" si="97"/>
        <v>0</v>
      </c>
      <c r="AZ180" s="7">
        <f t="shared" si="100"/>
        <v>103.3476273403012</v>
      </c>
      <c r="BA180" s="4">
        <f t="shared" si="98"/>
        <v>1.3363795355806708E-5</v>
      </c>
      <c r="BB180" s="5">
        <f>AZ180/MAX($AZ$16:AZ180)-1</f>
        <v>-3.1389470949774179E-3</v>
      </c>
      <c r="BH180" s="3"/>
    </row>
    <row r="181" spans="1:60" x14ac:dyDescent="0.25">
      <c r="A181" s="3">
        <v>42767</v>
      </c>
      <c r="B181">
        <f>IFERROR(VLOOKUP($A181,Finnifty!$A$14:$I$486,B$15+1,FALSE),All_curves!B180)</f>
        <v>0</v>
      </c>
      <c r="C181">
        <f>IFERROR(VLOOKUP($A181,Finnifty!$A$14:$I$486,C$15+1,FALSE),All_curves!C180)</f>
        <v>0</v>
      </c>
      <c r="D181">
        <f>IFERROR(VLOOKUP($A181,Finnifty!$A$14:$I$486,D$15+1,FALSE),All_curves!D180)</f>
        <v>0</v>
      </c>
      <c r="E181">
        <f>IFERROR(VLOOKUP($A181,Finnifty!$A$14:$I$486,E$15+1,FALSE),All_curves!E180)</f>
        <v>0</v>
      </c>
      <c r="F181">
        <f>IFERROR(VLOOKUP($A181,Finnifty!$A$14:$I$486,F$15+1,FALSE),All_curves!F180)</f>
        <v>0</v>
      </c>
      <c r="G181">
        <f>IFERROR(VLOOKUP($A181,Finnifty!$A$14:$I$486,G$15+1,FALSE),All_curves!G180)</f>
        <v>0</v>
      </c>
      <c r="H181">
        <f>IFERROR(VLOOKUP($A181,Finnifty!$A$14:$I$486,H$15+1,FALSE),All_curves!H180)</f>
        <v>0</v>
      </c>
      <c r="I181">
        <f>IFERROR(VLOOKUP($A181,Finnifty!$A$14:$I$486,I$15+1,FALSE),All_curves!I180)</f>
        <v>0</v>
      </c>
      <c r="J181">
        <f>IFERROR(VLOOKUP($A181,Banknifty!$A$14:$I$4860,2,FALSE),All_curves!J180)</f>
        <v>12922912</v>
      </c>
      <c r="K181">
        <f>IFERROR(VLOOKUP($A181,Banknifty!$A$14:$I$4860,3,FALSE),All_curves!K180)</f>
        <v>12103081</v>
      </c>
      <c r="L181">
        <f>IFERROR(VLOOKUP($A181,Banknifty!$A$14:$I$4860,4,FALSE),All_curves!L180)</f>
        <v>11239644</v>
      </c>
      <c r="M181">
        <f>IFERROR(VLOOKUP($A181,Banknifty!$A$14:$I$4860,5,FALSE),All_curves!M180)</f>
        <v>10158440</v>
      </c>
      <c r="N181">
        <f>IFERROR(VLOOKUP($A181,Banknifty!$A$14:$I$4860,6,FALSE),All_curves!N180)</f>
        <v>10675442</v>
      </c>
      <c r="O181">
        <f>IFERROR(VLOOKUP($A181,Banknifty!$A$14:$I$4860,7,FALSE),All_curves!O180)</f>
        <v>10596520</v>
      </c>
      <c r="P181">
        <f>IFERROR(VLOOKUP($A181,Banknifty!$A$14:$I$4860,8,FALSE),All_curves!P180)</f>
        <v>10596520</v>
      </c>
      <c r="Q181">
        <f>IFERROR(VLOOKUP($A181,Banknifty!$A$14:$I$4860,9,FALSE),All_curves!Q180)</f>
        <v>10482830</v>
      </c>
      <c r="R181">
        <f>IFERROR(VLOOKUP($A181,Nifty!$A$14:$I$4860,2,FALSE),All_curves!R180)</f>
        <v>0</v>
      </c>
      <c r="S181">
        <f>IFERROR(VLOOKUP($A181,Nifty!$A$14:$I$4860,3,FALSE),All_curves!S180)</f>
        <v>0</v>
      </c>
      <c r="T181">
        <f>IFERROR(VLOOKUP($A181,Nifty!$A$14:$I$4860,4,FALSE),All_curves!T180)</f>
        <v>0</v>
      </c>
      <c r="U181">
        <f>IFERROR(VLOOKUP($A181,Nifty!$A$14:$I$4860,5,FALSE),All_curves!U180)</f>
        <v>0</v>
      </c>
      <c r="V181">
        <f>IFERROR(VLOOKUP($A181,Nifty!$A$14:$I$4860,6,FALSE),All_curves!V180)</f>
        <v>0</v>
      </c>
      <c r="W181">
        <f>IFERROR(VLOOKUP($A181,Nifty!$A$14:$I$4860,7,FALSE),All_curves!W180)</f>
        <v>0</v>
      </c>
      <c r="X181">
        <f>IFERROR(VLOOKUP($A181,Nifty!$A$14:$I$4860,8,FALSE),All_curves!X180)</f>
        <v>0</v>
      </c>
      <c r="Y181">
        <f>IFERROR(VLOOKUP($A181,Nifty!$A$14:$I$4860,9,FALSE),All_curves!Y180)</f>
        <v>0</v>
      </c>
      <c r="AA181" s="5">
        <f t="shared" si="99"/>
        <v>0</v>
      </c>
      <c r="AB181" s="5">
        <f t="shared" si="75"/>
        <v>0</v>
      </c>
      <c r="AC181" s="5">
        <f t="shared" si="76"/>
        <v>0</v>
      </c>
      <c r="AD181" s="5">
        <f t="shared" si="77"/>
        <v>0</v>
      </c>
      <c r="AE181" s="5">
        <f t="shared" si="78"/>
        <v>0</v>
      </c>
      <c r="AF181" s="5">
        <f t="shared" si="79"/>
        <v>0</v>
      </c>
      <c r="AG181" s="5">
        <f t="shared" si="80"/>
        <v>0</v>
      </c>
      <c r="AH181" s="5">
        <f t="shared" si="81"/>
        <v>0</v>
      </c>
      <c r="AI181" s="5">
        <f t="shared" si="82"/>
        <v>1.1052886961749442E-2</v>
      </c>
      <c r="AJ181" s="5">
        <f t="shared" si="83"/>
        <v>2.9385247463873387E-3</v>
      </c>
      <c r="AK181" s="5">
        <f t="shared" si="84"/>
        <v>7.5394846523300085E-3</v>
      </c>
      <c r="AL181" s="5">
        <f t="shared" si="85"/>
        <v>2.5890472276746124E-5</v>
      </c>
      <c r="AM181" s="5">
        <f t="shared" si="86"/>
        <v>-1.860809713086331E-3</v>
      </c>
      <c r="AN181" s="5">
        <f t="shared" si="87"/>
        <v>0</v>
      </c>
      <c r="AO181" s="5">
        <f t="shared" si="88"/>
        <v>0</v>
      </c>
      <c r="AP181" s="5">
        <f t="shared" si="89"/>
        <v>0</v>
      </c>
      <c r="AQ181" s="5">
        <f t="shared" si="90"/>
        <v>0</v>
      </c>
      <c r="AR181" s="5">
        <f t="shared" si="91"/>
        <v>0</v>
      </c>
      <c r="AS181" s="5">
        <f t="shared" si="92"/>
        <v>0</v>
      </c>
      <c r="AT181" s="5">
        <f t="shared" si="93"/>
        <v>0</v>
      </c>
      <c r="AU181" s="5">
        <f t="shared" si="94"/>
        <v>0</v>
      </c>
      <c r="AV181" s="5">
        <f t="shared" si="95"/>
        <v>0</v>
      </c>
      <c r="AW181" s="5">
        <f t="shared" si="96"/>
        <v>0</v>
      </c>
      <c r="AX181" s="5">
        <f t="shared" si="97"/>
        <v>0</v>
      </c>
      <c r="AZ181" s="7">
        <f t="shared" si="100"/>
        <v>103.43244119461225</v>
      </c>
      <c r="BA181" s="4">
        <f t="shared" si="98"/>
        <v>8.2066571331905036E-4</v>
      </c>
      <c r="BB181" s="5">
        <f>AZ181/MAX($AZ$16:AZ181)-1</f>
        <v>-2.3208574079152111E-3</v>
      </c>
      <c r="BH181" s="3"/>
    </row>
    <row r="182" spans="1:60" x14ac:dyDescent="0.25">
      <c r="A182" s="3">
        <v>42768</v>
      </c>
      <c r="B182">
        <f>IFERROR(VLOOKUP($A182,Finnifty!$A$14:$I$486,B$15+1,FALSE),All_curves!B181)</f>
        <v>0</v>
      </c>
      <c r="C182">
        <f>IFERROR(VLOOKUP($A182,Finnifty!$A$14:$I$486,C$15+1,FALSE),All_curves!C181)</f>
        <v>0</v>
      </c>
      <c r="D182">
        <f>IFERROR(VLOOKUP($A182,Finnifty!$A$14:$I$486,D$15+1,FALSE),All_curves!D181)</f>
        <v>0</v>
      </c>
      <c r="E182">
        <f>IFERROR(VLOOKUP($A182,Finnifty!$A$14:$I$486,E$15+1,FALSE),All_curves!E181)</f>
        <v>0</v>
      </c>
      <c r="F182">
        <f>IFERROR(VLOOKUP($A182,Finnifty!$A$14:$I$486,F$15+1,FALSE),All_curves!F181)</f>
        <v>0</v>
      </c>
      <c r="G182">
        <f>IFERROR(VLOOKUP($A182,Finnifty!$A$14:$I$486,G$15+1,FALSE),All_curves!G181)</f>
        <v>0</v>
      </c>
      <c r="H182">
        <f>IFERROR(VLOOKUP($A182,Finnifty!$A$14:$I$486,H$15+1,FALSE),All_curves!H181)</f>
        <v>0</v>
      </c>
      <c r="I182">
        <f>IFERROR(VLOOKUP($A182,Finnifty!$A$14:$I$486,I$15+1,FALSE),All_curves!I181)</f>
        <v>0</v>
      </c>
      <c r="J182">
        <f>IFERROR(VLOOKUP($A182,Banknifty!$A$14:$I$4860,2,FALSE),All_curves!J181)</f>
        <v>12772691</v>
      </c>
      <c r="K182">
        <f>IFERROR(VLOOKUP($A182,Banknifty!$A$14:$I$4860,3,FALSE),All_curves!K181)</f>
        <v>11927349</v>
      </c>
      <c r="L182">
        <f>IFERROR(VLOOKUP($A182,Banknifty!$A$14:$I$4860,4,FALSE),All_curves!L181)</f>
        <v>11186716</v>
      </c>
      <c r="M182">
        <f>IFERROR(VLOOKUP($A182,Banknifty!$A$14:$I$4860,5,FALSE),All_curves!M181)</f>
        <v>10125565</v>
      </c>
      <c r="N182">
        <f>IFERROR(VLOOKUP($A182,Banknifty!$A$14:$I$4860,6,FALSE),All_curves!N181)</f>
        <v>10793437</v>
      </c>
      <c r="O182">
        <f>IFERROR(VLOOKUP($A182,Banknifty!$A$14:$I$4860,7,FALSE),All_curves!O181)</f>
        <v>10627658</v>
      </c>
      <c r="P182">
        <f>IFERROR(VLOOKUP($A182,Banknifty!$A$14:$I$4860,8,FALSE),All_curves!P181)</f>
        <v>10627658</v>
      </c>
      <c r="Q182">
        <f>IFERROR(VLOOKUP($A182,Banknifty!$A$14:$I$4860,9,FALSE),All_curves!Q181)</f>
        <v>10483102</v>
      </c>
      <c r="R182">
        <f>IFERROR(VLOOKUP($A182,Nifty!$A$14:$I$4860,2,FALSE),All_curves!R181)</f>
        <v>0</v>
      </c>
      <c r="S182">
        <f>IFERROR(VLOOKUP($A182,Nifty!$A$14:$I$4860,3,FALSE),All_curves!S181)</f>
        <v>0</v>
      </c>
      <c r="T182">
        <f>IFERROR(VLOOKUP($A182,Nifty!$A$14:$I$4860,4,FALSE),All_curves!T181)</f>
        <v>0</v>
      </c>
      <c r="U182">
        <f>IFERROR(VLOOKUP($A182,Nifty!$A$14:$I$4860,5,FALSE),All_curves!U181)</f>
        <v>0</v>
      </c>
      <c r="V182">
        <f>IFERROR(VLOOKUP($A182,Nifty!$A$14:$I$4860,6,FALSE),All_curves!V181)</f>
        <v>0</v>
      </c>
      <c r="W182">
        <f>IFERROR(VLOOKUP($A182,Nifty!$A$14:$I$4860,7,FALSE),All_curves!W181)</f>
        <v>0</v>
      </c>
      <c r="X182">
        <f>IFERROR(VLOOKUP($A182,Nifty!$A$14:$I$4860,8,FALSE),All_curves!X181)</f>
        <v>0</v>
      </c>
      <c r="Y182">
        <f>IFERROR(VLOOKUP($A182,Nifty!$A$14:$I$4860,9,FALSE),All_curves!Y181)</f>
        <v>0</v>
      </c>
      <c r="AA182" s="5">
        <f t="shared" si="99"/>
        <v>0</v>
      </c>
      <c r="AB182" s="5">
        <f t="shared" si="75"/>
        <v>0</v>
      </c>
      <c r="AC182" s="5">
        <f t="shared" si="76"/>
        <v>0</v>
      </c>
      <c r="AD182" s="5">
        <f t="shared" si="77"/>
        <v>0</v>
      </c>
      <c r="AE182" s="5">
        <f t="shared" si="78"/>
        <v>0</v>
      </c>
      <c r="AF182" s="5">
        <f t="shared" si="79"/>
        <v>0</v>
      </c>
      <c r="AG182" s="5">
        <f t="shared" si="80"/>
        <v>0</v>
      </c>
      <c r="AH182" s="5">
        <f t="shared" si="81"/>
        <v>0</v>
      </c>
      <c r="AI182" s="5">
        <f t="shared" si="82"/>
        <v>-1.1624392397007743E-2</v>
      </c>
      <c r="AJ182" s="5">
        <f t="shared" si="83"/>
        <v>-1.4519608684763874E-2</v>
      </c>
      <c r="AK182" s="5">
        <f t="shared" si="84"/>
        <v>-4.7090459448715372E-3</v>
      </c>
      <c r="AL182" s="5">
        <f t="shared" si="85"/>
        <v>-3.2362252471835884E-3</v>
      </c>
      <c r="AM182" s="5">
        <f t="shared" si="86"/>
        <v>1.1052938135957202E-2</v>
      </c>
      <c r="AN182" s="5">
        <f t="shared" si="87"/>
        <v>2.9385118888087813E-3</v>
      </c>
      <c r="AO182" s="5">
        <f t="shared" si="88"/>
        <v>2.9385118888087813E-3</v>
      </c>
      <c r="AP182" s="5">
        <f t="shared" si="89"/>
        <v>2.5947191741204634E-5</v>
      </c>
      <c r="AQ182" s="5">
        <f t="shared" si="90"/>
        <v>0</v>
      </c>
      <c r="AR182" s="5">
        <f t="shared" si="91"/>
        <v>0</v>
      </c>
      <c r="AS182" s="5">
        <f t="shared" si="92"/>
        <v>0</v>
      </c>
      <c r="AT182" s="5">
        <f t="shared" si="93"/>
        <v>0</v>
      </c>
      <c r="AU182" s="5">
        <f t="shared" si="94"/>
        <v>0</v>
      </c>
      <c r="AV182" s="5">
        <f t="shared" si="95"/>
        <v>0</v>
      </c>
      <c r="AW182" s="5">
        <f t="shared" si="96"/>
        <v>0</v>
      </c>
      <c r="AX182" s="5">
        <f t="shared" si="97"/>
        <v>0</v>
      </c>
      <c r="AZ182" s="7">
        <f t="shared" si="100"/>
        <v>103.35860179551254</v>
      </c>
      <c r="BA182" s="4">
        <f t="shared" si="98"/>
        <v>-7.1389013202128216E-4</v>
      </c>
      <c r="BB182" s="5">
        <f>AZ182/MAX($AZ$16:AZ182)-1</f>
        <v>-3.0330907027351639E-3</v>
      </c>
      <c r="BH182" s="3"/>
    </row>
    <row r="183" spans="1:60" x14ac:dyDescent="0.25">
      <c r="A183" s="3">
        <v>42769</v>
      </c>
      <c r="B183">
        <f>IFERROR(VLOOKUP($A183,Finnifty!$A$14:$I$486,B$15+1,FALSE),All_curves!B182)</f>
        <v>0</v>
      </c>
      <c r="C183">
        <f>IFERROR(VLOOKUP($A183,Finnifty!$A$14:$I$486,C$15+1,FALSE),All_curves!C182)</f>
        <v>0</v>
      </c>
      <c r="D183">
        <f>IFERROR(VLOOKUP($A183,Finnifty!$A$14:$I$486,D$15+1,FALSE),All_curves!D182)</f>
        <v>0</v>
      </c>
      <c r="E183">
        <f>IFERROR(VLOOKUP($A183,Finnifty!$A$14:$I$486,E$15+1,FALSE),All_curves!E182)</f>
        <v>0</v>
      </c>
      <c r="F183">
        <f>IFERROR(VLOOKUP($A183,Finnifty!$A$14:$I$486,F$15+1,FALSE),All_curves!F182)</f>
        <v>0</v>
      </c>
      <c r="G183">
        <f>IFERROR(VLOOKUP($A183,Finnifty!$A$14:$I$486,G$15+1,FALSE),All_curves!G182)</f>
        <v>0</v>
      </c>
      <c r="H183">
        <f>IFERROR(VLOOKUP($A183,Finnifty!$A$14:$I$486,H$15+1,FALSE),All_curves!H182)</f>
        <v>0</v>
      </c>
      <c r="I183">
        <f>IFERROR(VLOOKUP($A183,Finnifty!$A$14:$I$486,I$15+1,FALSE),All_curves!I182)</f>
        <v>0</v>
      </c>
      <c r="J183">
        <f>IFERROR(VLOOKUP($A183,Banknifty!$A$14:$I$4860,2,FALSE),All_curves!J182)</f>
        <v>12781436</v>
      </c>
      <c r="K183">
        <f>IFERROR(VLOOKUP($A183,Banknifty!$A$14:$I$4860,3,FALSE),All_curves!K182)</f>
        <v>11925239</v>
      </c>
      <c r="L183">
        <f>IFERROR(VLOOKUP($A183,Banknifty!$A$14:$I$4860,4,FALSE),All_curves!L182)</f>
        <v>11186452</v>
      </c>
      <c r="M183">
        <f>IFERROR(VLOOKUP($A183,Banknifty!$A$14:$I$4860,5,FALSE),All_curves!M182)</f>
        <v>10125565</v>
      </c>
      <c r="N183">
        <f>IFERROR(VLOOKUP($A183,Banknifty!$A$14:$I$4860,6,FALSE),All_curves!N182)</f>
        <v>10775774</v>
      </c>
      <c r="O183">
        <f>IFERROR(VLOOKUP($A183,Banknifty!$A$14:$I$4860,7,FALSE),All_curves!O182)</f>
        <v>10563805</v>
      </c>
      <c r="P183">
        <f>IFERROR(VLOOKUP($A183,Banknifty!$A$14:$I$4860,8,FALSE),All_curves!P182)</f>
        <v>10563805</v>
      </c>
      <c r="Q183">
        <f>IFERROR(VLOOKUP($A183,Banknifty!$A$14:$I$4860,9,FALSE),All_curves!Q182)</f>
        <v>10449175</v>
      </c>
      <c r="R183">
        <f>IFERROR(VLOOKUP($A183,Nifty!$A$14:$I$4860,2,FALSE),All_curves!R182)</f>
        <v>0</v>
      </c>
      <c r="S183">
        <f>IFERROR(VLOOKUP($A183,Nifty!$A$14:$I$4860,3,FALSE),All_curves!S182)</f>
        <v>0</v>
      </c>
      <c r="T183">
        <f>IFERROR(VLOOKUP($A183,Nifty!$A$14:$I$4860,4,FALSE),All_curves!T182)</f>
        <v>0</v>
      </c>
      <c r="U183">
        <f>IFERROR(VLOOKUP($A183,Nifty!$A$14:$I$4860,5,FALSE),All_curves!U182)</f>
        <v>0</v>
      </c>
      <c r="V183">
        <f>IFERROR(VLOOKUP($A183,Nifty!$A$14:$I$4860,6,FALSE),All_curves!V182)</f>
        <v>0</v>
      </c>
      <c r="W183">
        <f>IFERROR(VLOOKUP($A183,Nifty!$A$14:$I$4860,7,FALSE),All_curves!W182)</f>
        <v>0</v>
      </c>
      <c r="X183">
        <f>IFERROR(VLOOKUP($A183,Nifty!$A$14:$I$4860,8,FALSE),All_curves!X182)</f>
        <v>0</v>
      </c>
      <c r="Y183">
        <f>IFERROR(VLOOKUP($A183,Nifty!$A$14:$I$4860,9,FALSE),All_curves!Y182)</f>
        <v>0</v>
      </c>
      <c r="AA183" s="5">
        <f t="shared" si="99"/>
        <v>0</v>
      </c>
      <c r="AB183" s="5">
        <f t="shared" si="75"/>
        <v>0</v>
      </c>
      <c r="AC183" s="5">
        <f t="shared" si="76"/>
        <v>0</v>
      </c>
      <c r="AD183" s="5">
        <f t="shared" si="77"/>
        <v>0</v>
      </c>
      <c r="AE183" s="5">
        <f t="shared" si="78"/>
        <v>0</v>
      </c>
      <c r="AF183" s="5">
        <f t="shared" si="79"/>
        <v>0</v>
      </c>
      <c r="AG183" s="5">
        <f t="shared" si="80"/>
        <v>0</v>
      </c>
      <c r="AH183" s="5">
        <f t="shared" si="81"/>
        <v>0</v>
      </c>
      <c r="AI183" s="5">
        <f t="shared" si="82"/>
        <v>6.8466386605603446E-4</v>
      </c>
      <c r="AJ183" s="5">
        <f t="shared" si="83"/>
        <v>-1.7690435653383574E-4</v>
      </c>
      <c r="AK183" s="5">
        <f t="shared" si="84"/>
        <v>-2.359941916818542E-5</v>
      </c>
      <c r="AL183" s="5">
        <f t="shared" si="85"/>
        <v>0</v>
      </c>
      <c r="AM183" s="5">
        <f t="shared" si="86"/>
        <v>-1.6364574138896248E-3</v>
      </c>
      <c r="AN183" s="5">
        <f t="shared" si="87"/>
        <v>-6.008191080292602E-3</v>
      </c>
      <c r="AO183" s="5">
        <f t="shared" si="88"/>
        <v>-6.008191080292602E-3</v>
      </c>
      <c r="AP183" s="5">
        <f t="shared" si="89"/>
        <v>-3.2363512250477289E-3</v>
      </c>
      <c r="AQ183" s="5">
        <f t="shared" si="90"/>
        <v>0</v>
      </c>
      <c r="AR183" s="5">
        <f t="shared" si="91"/>
        <v>0</v>
      </c>
      <c r="AS183" s="5">
        <f t="shared" si="92"/>
        <v>0</v>
      </c>
      <c r="AT183" s="5">
        <f t="shared" si="93"/>
        <v>0</v>
      </c>
      <c r="AU183" s="5">
        <f t="shared" si="94"/>
        <v>0</v>
      </c>
      <c r="AV183" s="5">
        <f t="shared" si="95"/>
        <v>0</v>
      </c>
      <c r="AW183" s="5">
        <f t="shared" si="96"/>
        <v>0</v>
      </c>
      <c r="AX183" s="5">
        <f t="shared" si="97"/>
        <v>0</v>
      </c>
      <c r="AZ183" s="7">
        <f t="shared" si="100"/>
        <v>103.28795175232455</v>
      </c>
      <c r="BA183" s="4">
        <f t="shared" si="98"/>
        <v>-6.8354294621535605E-4</v>
      </c>
      <c r="BB183" s="5">
        <f>AZ183/MAX($AZ$16:AZ183)-1</f>
        <v>-3.7145604011954436E-3</v>
      </c>
      <c r="BH183" s="3"/>
    </row>
    <row r="184" spans="1:60" x14ac:dyDescent="0.25">
      <c r="A184" s="3">
        <v>42772</v>
      </c>
      <c r="B184">
        <f>IFERROR(VLOOKUP($A184,Finnifty!$A$14:$I$486,B$15+1,FALSE),All_curves!B183)</f>
        <v>0</v>
      </c>
      <c r="C184">
        <f>IFERROR(VLOOKUP($A184,Finnifty!$A$14:$I$486,C$15+1,FALSE),All_curves!C183)</f>
        <v>0</v>
      </c>
      <c r="D184">
        <f>IFERROR(VLOOKUP($A184,Finnifty!$A$14:$I$486,D$15+1,FALSE),All_curves!D183)</f>
        <v>0</v>
      </c>
      <c r="E184">
        <f>IFERROR(VLOOKUP($A184,Finnifty!$A$14:$I$486,E$15+1,FALSE),All_curves!E183)</f>
        <v>0</v>
      </c>
      <c r="F184">
        <f>IFERROR(VLOOKUP($A184,Finnifty!$A$14:$I$486,F$15+1,FALSE),All_curves!F183)</f>
        <v>0</v>
      </c>
      <c r="G184">
        <f>IFERROR(VLOOKUP($A184,Finnifty!$A$14:$I$486,G$15+1,FALSE),All_curves!G183)</f>
        <v>0</v>
      </c>
      <c r="H184">
        <f>IFERROR(VLOOKUP($A184,Finnifty!$A$14:$I$486,H$15+1,FALSE),All_curves!H183)</f>
        <v>0</v>
      </c>
      <c r="I184">
        <f>IFERROR(VLOOKUP($A184,Finnifty!$A$14:$I$486,I$15+1,FALSE),All_curves!I183)</f>
        <v>0</v>
      </c>
      <c r="J184">
        <f>IFERROR(VLOOKUP($A184,Banknifty!$A$14:$I$4860,2,FALSE),All_curves!J183)</f>
        <v>12826053</v>
      </c>
      <c r="K184">
        <f>IFERROR(VLOOKUP($A184,Banknifty!$A$14:$I$4860,3,FALSE),All_curves!K183)</f>
        <v>11966439</v>
      </c>
      <c r="L184">
        <f>IFERROR(VLOOKUP($A184,Banknifty!$A$14:$I$4860,4,FALSE),All_curves!L183)</f>
        <v>11247953</v>
      </c>
      <c r="M184">
        <f>IFERROR(VLOOKUP($A184,Banknifty!$A$14:$I$4860,5,FALSE),All_curves!M183)</f>
        <v>10125565</v>
      </c>
      <c r="N184">
        <f>IFERROR(VLOOKUP($A184,Banknifty!$A$14:$I$4860,6,FALSE),All_curves!N183)</f>
        <v>10783152</v>
      </c>
      <c r="O184">
        <f>IFERROR(VLOOKUP($A184,Banknifty!$A$14:$I$4860,7,FALSE),All_curves!O183)</f>
        <v>10561937</v>
      </c>
      <c r="P184">
        <f>IFERROR(VLOOKUP($A184,Banknifty!$A$14:$I$4860,8,FALSE),All_curves!P183)</f>
        <v>10561937</v>
      </c>
      <c r="Q184">
        <f>IFERROR(VLOOKUP($A184,Banknifty!$A$14:$I$4860,9,FALSE),All_curves!Q183)</f>
        <v>10449175</v>
      </c>
      <c r="R184">
        <f>IFERROR(VLOOKUP($A184,Nifty!$A$14:$I$4860,2,FALSE),All_curves!R183)</f>
        <v>0</v>
      </c>
      <c r="S184">
        <f>IFERROR(VLOOKUP($A184,Nifty!$A$14:$I$4860,3,FALSE),All_curves!S183)</f>
        <v>0</v>
      </c>
      <c r="T184">
        <f>IFERROR(VLOOKUP($A184,Nifty!$A$14:$I$4860,4,FALSE),All_curves!T183)</f>
        <v>0</v>
      </c>
      <c r="U184">
        <f>IFERROR(VLOOKUP($A184,Nifty!$A$14:$I$4860,5,FALSE),All_curves!U183)</f>
        <v>0</v>
      </c>
      <c r="V184">
        <f>IFERROR(VLOOKUP($A184,Nifty!$A$14:$I$4860,6,FALSE),All_curves!V183)</f>
        <v>0</v>
      </c>
      <c r="W184">
        <f>IFERROR(VLOOKUP($A184,Nifty!$A$14:$I$4860,7,FALSE),All_curves!W183)</f>
        <v>0</v>
      </c>
      <c r="X184">
        <f>IFERROR(VLOOKUP($A184,Nifty!$A$14:$I$4860,8,FALSE),All_curves!X183)</f>
        <v>0</v>
      </c>
      <c r="Y184">
        <f>IFERROR(VLOOKUP($A184,Nifty!$A$14:$I$4860,9,FALSE),All_curves!Y183)</f>
        <v>0</v>
      </c>
      <c r="AA184" s="5">
        <f t="shared" si="99"/>
        <v>0</v>
      </c>
      <c r="AB184" s="5">
        <f t="shared" si="75"/>
        <v>0</v>
      </c>
      <c r="AC184" s="5">
        <f t="shared" si="76"/>
        <v>0</v>
      </c>
      <c r="AD184" s="5">
        <f t="shared" si="77"/>
        <v>0</v>
      </c>
      <c r="AE184" s="5">
        <f t="shared" si="78"/>
        <v>0</v>
      </c>
      <c r="AF184" s="5">
        <f t="shared" si="79"/>
        <v>0</v>
      </c>
      <c r="AG184" s="5">
        <f t="shared" si="80"/>
        <v>0</v>
      </c>
      <c r="AH184" s="5">
        <f t="shared" si="81"/>
        <v>0</v>
      </c>
      <c r="AI184" s="5">
        <f t="shared" si="82"/>
        <v>3.4907658263125807E-3</v>
      </c>
      <c r="AJ184" s="5">
        <f t="shared" si="83"/>
        <v>3.4548573827324347E-3</v>
      </c>
      <c r="AK184" s="5">
        <f t="shared" si="84"/>
        <v>5.4978111022154774E-3</v>
      </c>
      <c r="AL184" s="5">
        <f t="shared" si="85"/>
        <v>0</v>
      </c>
      <c r="AM184" s="5">
        <f t="shared" si="86"/>
        <v>6.846839957852513E-4</v>
      </c>
      <c r="AN184" s="5">
        <f t="shared" si="87"/>
        <v>-1.7683022357950495E-4</v>
      </c>
      <c r="AO184" s="5">
        <f t="shared" si="88"/>
        <v>-1.7683022357950495E-4</v>
      </c>
      <c r="AP184" s="5">
        <f t="shared" si="89"/>
        <v>0</v>
      </c>
      <c r="AQ184" s="5">
        <f t="shared" si="90"/>
        <v>0</v>
      </c>
      <c r="AR184" s="5">
        <f t="shared" si="91"/>
        <v>0</v>
      </c>
      <c r="AS184" s="5">
        <f t="shared" si="92"/>
        <v>0</v>
      </c>
      <c r="AT184" s="5">
        <f t="shared" si="93"/>
        <v>0</v>
      </c>
      <c r="AU184" s="5">
        <f t="shared" si="94"/>
        <v>0</v>
      </c>
      <c r="AV184" s="5">
        <f t="shared" si="95"/>
        <v>0</v>
      </c>
      <c r="AW184" s="5">
        <f t="shared" si="96"/>
        <v>0</v>
      </c>
      <c r="AX184" s="5">
        <f t="shared" si="97"/>
        <v>0</v>
      </c>
      <c r="AZ184" s="7">
        <f t="shared" si="100"/>
        <v>103.34292873512014</v>
      </c>
      <c r="BA184" s="4">
        <f t="shared" si="98"/>
        <v>5.3226907749528063E-4</v>
      </c>
      <c r="BB184" s="5">
        <f>AZ184/MAX($AZ$16:AZ184)-1</f>
        <v>-3.1842684693380585E-3</v>
      </c>
      <c r="BH184" s="3"/>
    </row>
    <row r="185" spans="1:60" x14ac:dyDescent="0.25">
      <c r="A185" s="3">
        <v>42773</v>
      </c>
      <c r="B185">
        <f>IFERROR(VLOOKUP($A185,Finnifty!$A$14:$I$486,B$15+1,FALSE),All_curves!B184)</f>
        <v>0</v>
      </c>
      <c r="C185">
        <f>IFERROR(VLOOKUP($A185,Finnifty!$A$14:$I$486,C$15+1,FALSE),All_curves!C184)</f>
        <v>0</v>
      </c>
      <c r="D185">
        <f>IFERROR(VLOOKUP($A185,Finnifty!$A$14:$I$486,D$15+1,FALSE),All_curves!D184)</f>
        <v>0</v>
      </c>
      <c r="E185">
        <f>IFERROR(VLOOKUP($A185,Finnifty!$A$14:$I$486,E$15+1,FALSE),All_curves!E184)</f>
        <v>0</v>
      </c>
      <c r="F185">
        <f>IFERROR(VLOOKUP($A185,Finnifty!$A$14:$I$486,F$15+1,FALSE),All_curves!F184)</f>
        <v>0</v>
      </c>
      <c r="G185">
        <f>IFERROR(VLOOKUP($A185,Finnifty!$A$14:$I$486,G$15+1,FALSE),All_curves!G184)</f>
        <v>0</v>
      </c>
      <c r="H185">
        <f>IFERROR(VLOOKUP($A185,Finnifty!$A$14:$I$486,H$15+1,FALSE),All_curves!H184)</f>
        <v>0</v>
      </c>
      <c r="I185">
        <f>IFERROR(VLOOKUP($A185,Finnifty!$A$14:$I$486,I$15+1,FALSE),All_curves!I184)</f>
        <v>0</v>
      </c>
      <c r="J185">
        <f>IFERROR(VLOOKUP($A185,Banknifty!$A$14:$I$4860,2,FALSE),All_curves!J184)</f>
        <v>12797070</v>
      </c>
      <c r="K185">
        <f>IFERROR(VLOOKUP($A185,Banknifty!$A$14:$I$4860,3,FALSE),All_curves!K184)</f>
        <v>11966439</v>
      </c>
      <c r="L185">
        <f>IFERROR(VLOOKUP($A185,Banknifty!$A$14:$I$4860,4,FALSE),All_curves!L184)</f>
        <v>11240880</v>
      </c>
      <c r="M185">
        <f>IFERROR(VLOOKUP($A185,Banknifty!$A$14:$I$4860,5,FALSE),All_curves!M184)</f>
        <v>10125565</v>
      </c>
      <c r="N185">
        <f>IFERROR(VLOOKUP($A185,Banknifty!$A$14:$I$4860,6,FALSE),All_curves!N184)</f>
        <v>10820794</v>
      </c>
      <c r="O185">
        <f>IFERROR(VLOOKUP($A185,Banknifty!$A$14:$I$4860,7,FALSE),All_curves!O184)</f>
        <v>10598427</v>
      </c>
      <c r="P185">
        <f>IFERROR(VLOOKUP($A185,Banknifty!$A$14:$I$4860,8,FALSE),All_curves!P184)</f>
        <v>10598427</v>
      </c>
      <c r="Q185">
        <f>IFERROR(VLOOKUP($A185,Banknifty!$A$14:$I$4860,9,FALSE),All_curves!Q184)</f>
        <v>10449175</v>
      </c>
      <c r="R185">
        <f>IFERROR(VLOOKUP($A185,Nifty!$A$14:$I$4860,2,FALSE),All_curves!R184)</f>
        <v>0</v>
      </c>
      <c r="S185">
        <f>IFERROR(VLOOKUP($A185,Nifty!$A$14:$I$4860,3,FALSE),All_curves!S184)</f>
        <v>0</v>
      </c>
      <c r="T185">
        <f>IFERROR(VLOOKUP($A185,Nifty!$A$14:$I$4860,4,FALSE),All_curves!T184)</f>
        <v>0</v>
      </c>
      <c r="U185">
        <f>IFERROR(VLOOKUP($A185,Nifty!$A$14:$I$4860,5,FALSE),All_curves!U184)</f>
        <v>0</v>
      </c>
      <c r="V185">
        <f>IFERROR(VLOOKUP($A185,Nifty!$A$14:$I$4860,6,FALSE),All_curves!V184)</f>
        <v>0</v>
      </c>
      <c r="W185">
        <f>IFERROR(VLOOKUP($A185,Nifty!$A$14:$I$4860,7,FALSE),All_curves!W184)</f>
        <v>0</v>
      </c>
      <c r="X185">
        <f>IFERROR(VLOOKUP($A185,Nifty!$A$14:$I$4860,8,FALSE),All_curves!X184)</f>
        <v>0</v>
      </c>
      <c r="Y185">
        <f>IFERROR(VLOOKUP($A185,Nifty!$A$14:$I$4860,9,FALSE),All_curves!Y184)</f>
        <v>0</v>
      </c>
      <c r="AA185" s="5">
        <f t="shared" si="99"/>
        <v>0</v>
      </c>
      <c r="AB185" s="5">
        <f t="shared" si="75"/>
        <v>0</v>
      </c>
      <c r="AC185" s="5">
        <f t="shared" si="76"/>
        <v>0</v>
      </c>
      <c r="AD185" s="5">
        <f t="shared" si="77"/>
        <v>0</v>
      </c>
      <c r="AE185" s="5">
        <f t="shared" si="78"/>
        <v>0</v>
      </c>
      <c r="AF185" s="5">
        <f t="shared" si="79"/>
        <v>0</v>
      </c>
      <c r="AG185" s="5">
        <f t="shared" si="80"/>
        <v>0</v>
      </c>
      <c r="AH185" s="5">
        <f t="shared" si="81"/>
        <v>0</v>
      </c>
      <c r="AI185" s="5">
        <f t="shared" si="82"/>
        <v>-2.2596975078771342E-3</v>
      </c>
      <c r="AJ185" s="5">
        <f t="shared" si="83"/>
        <v>0</v>
      </c>
      <c r="AK185" s="5">
        <f t="shared" si="84"/>
        <v>-6.2882552940968228E-4</v>
      </c>
      <c r="AL185" s="5">
        <f t="shared" si="85"/>
        <v>0</v>
      </c>
      <c r="AM185" s="5">
        <f t="shared" si="86"/>
        <v>3.4908160433981816E-3</v>
      </c>
      <c r="AN185" s="5">
        <f t="shared" si="87"/>
        <v>3.4548587063150116E-3</v>
      </c>
      <c r="AO185" s="5">
        <f t="shared" si="88"/>
        <v>3.4548587063150116E-3</v>
      </c>
      <c r="AP185" s="5">
        <f t="shared" si="89"/>
        <v>0</v>
      </c>
      <c r="AQ185" s="5">
        <f t="shared" si="90"/>
        <v>0</v>
      </c>
      <c r="AR185" s="5">
        <f t="shared" si="91"/>
        <v>0</v>
      </c>
      <c r="AS185" s="5">
        <f t="shared" si="92"/>
        <v>0</v>
      </c>
      <c r="AT185" s="5">
        <f t="shared" si="93"/>
        <v>0</v>
      </c>
      <c r="AU185" s="5">
        <f t="shared" si="94"/>
        <v>0</v>
      </c>
      <c r="AV185" s="5">
        <f t="shared" si="95"/>
        <v>0</v>
      </c>
      <c r="AW185" s="5">
        <f t="shared" si="96"/>
        <v>0</v>
      </c>
      <c r="AX185" s="5">
        <f t="shared" si="97"/>
        <v>0</v>
      </c>
      <c r="AZ185" s="7">
        <f t="shared" si="100"/>
        <v>103.37527511667687</v>
      </c>
      <c r="BA185" s="4">
        <f t="shared" si="98"/>
        <v>3.1300043411422451E-4</v>
      </c>
      <c r="BB185" s="5">
        <f>AZ185/MAX($AZ$16:AZ185)-1</f>
        <v>-2.8722647126370182E-3</v>
      </c>
      <c r="BH185" s="3"/>
    </row>
    <row r="186" spans="1:60" x14ac:dyDescent="0.25">
      <c r="A186" s="3">
        <v>42774</v>
      </c>
      <c r="B186">
        <f>IFERROR(VLOOKUP($A186,Finnifty!$A$14:$I$486,B$15+1,FALSE),All_curves!B185)</f>
        <v>0</v>
      </c>
      <c r="C186">
        <f>IFERROR(VLOOKUP($A186,Finnifty!$A$14:$I$486,C$15+1,FALSE),All_curves!C185)</f>
        <v>0</v>
      </c>
      <c r="D186">
        <f>IFERROR(VLOOKUP($A186,Finnifty!$A$14:$I$486,D$15+1,FALSE),All_curves!D185)</f>
        <v>0</v>
      </c>
      <c r="E186">
        <f>IFERROR(VLOOKUP($A186,Finnifty!$A$14:$I$486,E$15+1,FALSE),All_curves!E185)</f>
        <v>0</v>
      </c>
      <c r="F186">
        <f>IFERROR(VLOOKUP($A186,Finnifty!$A$14:$I$486,F$15+1,FALSE),All_curves!F185)</f>
        <v>0</v>
      </c>
      <c r="G186">
        <f>IFERROR(VLOOKUP($A186,Finnifty!$A$14:$I$486,G$15+1,FALSE),All_curves!G185)</f>
        <v>0</v>
      </c>
      <c r="H186">
        <f>IFERROR(VLOOKUP($A186,Finnifty!$A$14:$I$486,H$15+1,FALSE),All_curves!H185)</f>
        <v>0</v>
      </c>
      <c r="I186">
        <f>IFERROR(VLOOKUP($A186,Finnifty!$A$14:$I$486,I$15+1,FALSE),All_curves!I185)</f>
        <v>0</v>
      </c>
      <c r="J186">
        <f>IFERROR(VLOOKUP($A186,Banknifty!$A$14:$I$4860,2,FALSE),All_curves!J185)</f>
        <v>12705371</v>
      </c>
      <c r="K186">
        <f>IFERROR(VLOOKUP($A186,Banknifty!$A$14:$I$4860,3,FALSE),All_curves!K185)</f>
        <v>11865520</v>
      </c>
      <c r="L186">
        <f>IFERROR(VLOOKUP($A186,Banknifty!$A$14:$I$4860,4,FALSE),All_curves!L185)</f>
        <v>11146080</v>
      </c>
      <c r="M186">
        <f>IFERROR(VLOOKUP($A186,Banknifty!$A$14:$I$4860,5,FALSE),All_curves!M185)</f>
        <v>10080692</v>
      </c>
      <c r="N186">
        <f>IFERROR(VLOOKUP($A186,Banknifty!$A$14:$I$4860,6,FALSE),All_curves!N185)</f>
        <v>10796342</v>
      </c>
      <c r="O186">
        <f>IFERROR(VLOOKUP($A186,Banknifty!$A$14:$I$4860,7,FALSE),All_curves!O185)</f>
        <v>10598427</v>
      </c>
      <c r="P186">
        <f>IFERROR(VLOOKUP($A186,Banknifty!$A$14:$I$4860,8,FALSE),All_curves!P185)</f>
        <v>10598427</v>
      </c>
      <c r="Q186">
        <f>IFERROR(VLOOKUP($A186,Banknifty!$A$14:$I$4860,9,FALSE),All_curves!Q185)</f>
        <v>10449175</v>
      </c>
      <c r="R186">
        <f>IFERROR(VLOOKUP($A186,Nifty!$A$14:$I$4860,2,FALSE),All_curves!R185)</f>
        <v>0</v>
      </c>
      <c r="S186">
        <f>IFERROR(VLOOKUP($A186,Nifty!$A$14:$I$4860,3,FALSE),All_curves!S185)</f>
        <v>0</v>
      </c>
      <c r="T186">
        <f>IFERROR(VLOOKUP($A186,Nifty!$A$14:$I$4860,4,FALSE),All_curves!T185)</f>
        <v>0</v>
      </c>
      <c r="U186">
        <f>IFERROR(VLOOKUP($A186,Nifty!$A$14:$I$4860,5,FALSE),All_curves!U185)</f>
        <v>0</v>
      </c>
      <c r="V186">
        <f>IFERROR(VLOOKUP($A186,Nifty!$A$14:$I$4860,6,FALSE),All_curves!V185)</f>
        <v>0</v>
      </c>
      <c r="W186">
        <f>IFERROR(VLOOKUP($A186,Nifty!$A$14:$I$4860,7,FALSE),All_curves!W185)</f>
        <v>0</v>
      </c>
      <c r="X186">
        <f>IFERROR(VLOOKUP($A186,Nifty!$A$14:$I$4860,8,FALSE),All_curves!X185)</f>
        <v>0</v>
      </c>
      <c r="Y186">
        <f>IFERROR(VLOOKUP($A186,Nifty!$A$14:$I$4860,9,FALSE),All_curves!Y185)</f>
        <v>0</v>
      </c>
      <c r="AA186" s="5">
        <f t="shared" si="99"/>
        <v>0</v>
      </c>
      <c r="AB186" s="5">
        <f t="shared" si="75"/>
        <v>0</v>
      </c>
      <c r="AC186" s="5">
        <f t="shared" si="76"/>
        <v>0</v>
      </c>
      <c r="AD186" s="5">
        <f t="shared" si="77"/>
        <v>0</v>
      </c>
      <c r="AE186" s="5">
        <f t="shared" si="78"/>
        <v>0</v>
      </c>
      <c r="AF186" s="5">
        <f t="shared" si="79"/>
        <v>0</v>
      </c>
      <c r="AG186" s="5">
        <f t="shared" si="80"/>
        <v>0</v>
      </c>
      <c r="AH186" s="5">
        <f t="shared" si="81"/>
        <v>0</v>
      </c>
      <c r="AI186" s="5">
        <f t="shared" si="82"/>
        <v>-7.1656246312632454E-3</v>
      </c>
      <c r="AJ186" s="5">
        <f t="shared" si="83"/>
        <v>-8.4335030663674759E-3</v>
      </c>
      <c r="AK186" s="5">
        <f t="shared" si="84"/>
        <v>-8.4335034267779552E-3</v>
      </c>
      <c r="AL186" s="5">
        <f t="shared" si="85"/>
        <v>-4.4316539373357999E-3</v>
      </c>
      <c r="AM186" s="5">
        <f t="shared" si="86"/>
        <v>-2.2597232698450265E-3</v>
      </c>
      <c r="AN186" s="5">
        <f t="shared" si="87"/>
        <v>0</v>
      </c>
      <c r="AO186" s="5">
        <f t="shared" si="88"/>
        <v>0</v>
      </c>
      <c r="AP186" s="5">
        <f t="shared" si="89"/>
        <v>0</v>
      </c>
      <c r="AQ186" s="5">
        <f t="shared" si="90"/>
        <v>0</v>
      </c>
      <c r="AR186" s="5">
        <f t="shared" si="91"/>
        <v>0</v>
      </c>
      <c r="AS186" s="5">
        <f t="shared" si="92"/>
        <v>0</v>
      </c>
      <c r="AT186" s="5">
        <f t="shared" si="93"/>
        <v>0</v>
      </c>
      <c r="AU186" s="5">
        <f t="shared" si="94"/>
        <v>0</v>
      </c>
      <c r="AV186" s="5">
        <f t="shared" si="95"/>
        <v>0</v>
      </c>
      <c r="AW186" s="5">
        <f t="shared" si="96"/>
        <v>0</v>
      </c>
      <c r="AX186" s="5">
        <f t="shared" si="97"/>
        <v>0</v>
      </c>
      <c r="AZ186" s="7">
        <f t="shared" si="100"/>
        <v>103.24293749942832</v>
      </c>
      <c r="BA186" s="4">
        <f t="shared" si="98"/>
        <v>-1.2801670138162294E-3</v>
      </c>
      <c r="BB186" s="5">
        <f>AZ186/MAX($AZ$16:AZ186)-1</f>
        <v>-4.1487547479132081E-3</v>
      </c>
      <c r="BH186" s="3"/>
    </row>
    <row r="187" spans="1:60" x14ac:dyDescent="0.25">
      <c r="A187" s="3">
        <v>42775</v>
      </c>
      <c r="B187">
        <f>IFERROR(VLOOKUP($A187,Finnifty!$A$14:$I$486,B$15+1,FALSE),All_curves!B186)</f>
        <v>0</v>
      </c>
      <c r="C187">
        <f>IFERROR(VLOOKUP($A187,Finnifty!$A$14:$I$486,C$15+1,FALSE),All_curves!C186)</f>
        <v>0</v>
      </c>
      <c r="D187">
        <f>IFERROR(VLOOKUP($A187,Finnifty!$A$14:$I$486,D$15+1,FALSE),All_curves!D186)</f>
        <v>0</v>
      </c>
      <c r="E187">
        <f>IFERROR(VLOOKUP($A187,Finnifty!$A$14:$I$486,E$15+1,FALSE),All_curves!E186)</f>
        <v>0</v>
      </c>
      <c r="F187">
        <f>IFERROR(VLOOKUP($A187,Finnifty!$A$14:$I$486,F$15+1,FALSE),All_curves!F186)</f>
        <v>0</v>
      </c>
      <c r="G187">
        <f>IFERROR(VLOOKUP($A187,Finnifty!$A$14:$I$486,G$15+1,FALSE),All_curves!G186)</f>
        <v>0</v>
      </c>
      <c r="H187">
        <f>IFERROR(VLOOKUP($A187,Finnifty!$A$14:$I$486,H$15+1,FALSE),All_curves!H186)</f>
        <v>0</v>
      </c>
      <c r="I187">
        <f>IFERROR(VLOOKUP($A187,Finnifty!$A$14:$I$486,I$15+1,FALSE),All_curves!I186)</f>
        <v>0</v>
      </c>
      <c r="J187">
        <f>IFERROR(VLOOKUP($A187,Banknifty!$A$14:$I$4860,2,FALSE),All_curves!J186)</f>
        <v>12709117</v>
      </c>
      <c r="K187">
        <f>IFERROR(VLOOKUP($A187,Banknifty!$A$14:$I$4860,3,FALSE),All_curves!K186)</f>
        <v>11732308</v>
      </c>
      <c r="L187">
        <f>IFERROR(VLOOKUP($A187,Banknifty!$A$14:$I$4860,4,FALSE),All_curves!L186)</f>
        <v>11019051</v>
      </c>
      <c r="M187">
        <f>IFERROR(VLOOKUP($A187,Banknifty!$A$14:$I$4860,5,FALSE),All_curves!M186)</f>
        <v>10043519</v>
      </c>
      <c r="N187">
        <f>IFERROR(VLOOKUP($A187,Banknifty!$A$14:$I$4860,6,FALSE),All_curves!N186)</f>
        <v>10718979</v>
      </c>
      <c r="O187">
        <f>IFERROR(VLOOKUP($A187,Banknifty!$A$14:$I$4860,7,FALSE),All_curves!O186)</f>
        <v>10509045</v>
      </c>
      <c r="P187">
        <f>IFERROR(VLOOKUP($A187,Banknifty!$A$14:$I$4860,8,FALSE),All_curves!P186)</f>
        <v>10509045</v>
      </c>
      <c r="Q187">
        <f>IFERROR(VLOOKUP($A187,Banknifty!$A$14:$I$4860,9,FALSE),All_curves!Q186)</f>
        <v>10402869</v>
      </c>
      <c r="R187">
        <f>IFERROR(VLOOKUP($A187,Nifty!$A$14:$I$4860,2,FALSE),All_curves!R186)</f>
        <v>0</v>
      </c>
      <c r="S187">
        <f>IFERROR(VLOOKUP($A187,Nifty!$A$14:$I$4860,3,FALSE),All_curves!S186)</f>
        <v>0</v>
      </c>
      <c r="T187">
        <f>IFERROR(VLOOKUP($A187,Nifty!$A$14:$I$4860,4,FALSE),All_curves!T186)</f>
        <v>0</v>
      </c>
      <c r="U187">
        <f>IFERROR(VLOOKUP($A187,Nifty!$A$14:$I$4860,5,FALSE),All_curves!U186)</f>
        <v>0</v>
      </c>
      <c r="V187">
        <f>IFERROR(VLOOKUP($A187,Nifty!$A$14:$I$4860,6,FALSE),All_curves!V186)</f>
        <v>0</v>
      </c>
      <c r="W187">
        <f>IFERROR(VLOOKUP($A187,Nifty!$A$14:$I$4860,7,FALSE),All_curves!W186)</f>
        <v>0</v>
      </c>
      <c r="X187">
        <f>IFERROR(VLOOKUP($A187,Nifty!$A$14:$I$4860,8,FALSE),All_curves!X186)</f>
        <v>0</v>
      </c>
      <c r="Y187">
        <f>IFERROR(VLOOKUP($A187,Nifty!$A$14:$I$4860,9,FALSE),All_curves!Y186)</f>
        <v>0</v>
      </c>
      <c r="AA187" s="5">
        <f t="shared" si="99"/>
        <v>0</v>
      </c>
      <c r="AB187" s="5">
        <f t="shared" si="75"/>
        <v>0</v>
      </c>
      <c r="AC187" s="5">
        <f t="shared" si="76"/>
        <v>0</v>
      </c>
      <c r="AD187" s="5">
        <f t="shared" si="77"/>
        <v>0</v>
      </c>
      <c r="AE187" s="5">
        <f t="shared" si="78"/>
        <v>0</v>
      </c>
      <c r="AF187" s="5">
        <f t="shared" si="79"/>
        <v>0</v>
      </c>
      <c r="AG187" s="5">
        <f t="shared" si="80"/>
        <v>0</v>
      </c>
      <c r="AH187" s="5">
        <f t="shared" si="81"/>
        <v>0</v>
      </c>
      <c r="AI187" s="5">
        <f t="shared" si="82"/>
        <v>2.9483593985557555E-4</v>
      </c>
      <c r="AJ187" s="5">
        <f t="shared" si="83"/>
        <v>-1.1226815175398919E-2</v>
      </c>
      <c r="AK187" s="5">
        <f t="shared" si="84"/>
        <v>-1.1396742173032992E-2</v>
      </c>
      <c r="AL187" s="5">
        <f t="shared" si="85"/>
        <v>-3.6875444661933487E-3</v>
      </c>
      <c r="AM187" s="5">
        <f t="shared" si="86"/>
        <v>-7.1656677789569967E-3</v>
      </c>
      <c r="AN187" s="5">
        <f t="shared" si="87"/>
        <v>-8.4335156528416721E-3</v>
      </c>
      <c r="AO187" s="5">
        <f t="shared" si="88"/>
        <v>-8.4335156528416721E-3</v>
      </c>
      <c r="AP187" s="5">
        <f t="shared" si="89"/>
        <v>-4.4315460311460386E-3</v>
      </c>
      <c r="AQ187" s="5">
        <f t="shared" si="90"/>
        <v>0</v>
      </c>
      <c r="AR187" s="5">
        <f t="shared" si="91"/>
        <v>0</v>
      </c>
      <c r="AS187" s="5">
        <f t="shared" si="92"/>
        <v>0</v>
      </c>
      <c r="AT187" s="5">
        <f t="shared" si="93"/>
        <v>0</v>
      </c>
      <c r="AU187" s="5">
        <f t="shared" si="94"/>
        <v>0</v>
      </c>
      <c r="AV187" s="5">
        <f t="shared" si="95"/>
        <v>0</v>
      </c>
      <c r="AW187" s="5">
        <f t="shared" si="96"/>
        <v>0</v>
      </c>
      <c r="AX187" s="5">
        <f t="shared" si="97"/>
        <v>0</v>
      </c>
      <c r="AZ187" s="7">
        <f t="shared" si="100"/>
        <v>103.00857383313104</v>
      </c>
      <c r="BA187" s="4">
        <f t="shared" si="98"/>
        <v>-2.2700212912731693E-3</v>
      </c>
      <c r="BB187" s="5">
        <f>AZ187/MAX($AZ$16:AZ187)-1</f>
        <v>-6.4093582775763824E-3</v>
      </c>
      <c r="BH187" s="3"/>
    </row>
    <row r="188" spans="1:60" x14ac:dyDescent="0.25">
      <c r="A188" s="3">
        <v>42776</v>
      </c>
      <c r="B188">
        <f>IFERROR(VLOOKUP($A188,Finnifty!$A$14:$I$486,B$15+1,FALSE),All_curves!B187)</f>
        <v>0</v>
      </c>
      <c r="C188">
        <f>IFERROR(VLOOKUP($A188,Finnifty!$A$14:$I$486,C$15+1,FALSE),All_curves!C187)</f>
        <v>0</v>
      </c>
      <c r="D188">
        <f>IFERROR(VLOOKUP($A188,Finnifty!$A$14:$I$486,D$15+1,FALSE),All_curves!D187)</f>
        <v>0</v>
      </c>
      <c r="E188">
        <f>IFERROR(VLOOKUP($A188,Finnifty!$A$14:$I$486,E$15+1,FALSE),All_curves!E187)</f>
        <v>0</v>
      </c>
      <c r="F188">
        <f>IFERROR(VLOOKUP($A188,Finnifty!$A$14:$I$486,F$15+1,FALSE),All_curves!F187)</f>
        <v>0</v>
      </c>
      <c r="G188">
        <f>IFERROR(VLOOKUP($A188,Finnifty!$A$14:$I$486,G$15+1,FALSE),All_curves!G187)</f>
        <v>0</v>
      </c>
      <c r="H188">
        <f>IFERROR(VLOOKUP($A188,Finnifty!$A$14:$I$486,H$15+1,FALSE),All_curves!H187)</f>
        <v>0</v>
      </c>
      <c r="I188">
        <f>IFERROR(VLOOKUP($A188,Finnifty!$A$14:$I$486,I$15+1,FALSE),All_curves!I187)</f>
        <v>0</v>
      </c>
      <c r="J188">
        <f>IFERROR(VLOOKUP($A188,Banknifty!$A$14:$I$4860,2,FALSE),All_curves!J187)</f>
        <v>12709117</v>
      </c>
      <c r="K188">
        <f>IFERROR(VLOOKUP($A188,Banknifty!$A$14:$I$4860,3,FALSE),All_curves!K187)</f>
        <v>11732308</v>
      </c>
      <c r="L188">
        <f>IFERROR(VLOOKUP($A188,Banknifty!$A$14:$I$4860,4,FALSE),All_curves!L187)</f>
        <v>11019051</v>
      </c>
      <c r="M188">
        <f>IFERROR(VLOOKUP($A188,Banknifty!$A$14:$I$4860,5,FALSE),All_curves!M187)</f>
        <v>10043519</v>
      </c>
      <c r="N188">
        <f>IFERROR(VLOOKUP($A188,Banknifty!$A$14:$I$4860,6,FALSE),All_curves!N187)</f>
        <v>10699101</v>
      </c>
      <c r="O188">
        <f>IFERROR(VLOOKUP($A188,Banknifty!$A$14:$I$4860,7,FALSE),All_curves!O187)</f>
        <v>10447917</v>
      </c>
      <c r="P188">
        <f>IFERROR(VLOOKUP($A188,Banknifty!$A$14:$I$4860,8,FALSE),All_curves!P187)</f>
        <v>10447917</v>
      </c>
      <c r="Q188">
        <f>IFERROR(VLOOKUP($A188,Banknifty!$A$14:$I$4860,9,FALSE),All_curves!Q187)</f>
        <v>10378189</v>
      </c>
      <c r="R188">
        <f>IFERROR(VLOOKUP($A188,Nifty!$A$14:$I$4860,2,FALSE),All_curves!R187)</f>
        <v>0</v>
      </c>
      <c r="S188">
        <f>IFERROR(VLOOKUP($A188,Nifty!$A$14:$I$4860,3,FALSE),All_curves!S187)</f>
        <v>0</v>
      </c>
      <c r="T188">
        <f>IFERROR(VLOOKUP($A188,Nifty!$A$14:$I$4860,4,FALSE),All_curves!T187)</f>
        <v>0</v>
      </c>
      <c r="U188">
        <f>IFERROR(VLOOKUP($A188,Nifty!$A$14:$I$4860,5,FALSE),All_curves!U187)</f>
        <v>0</v>
      </c>
      <c r="V188">
        <f>IFERROR(VLOOKUP($A188,Nifty!$A$14:$I$4860,6,FALSE),All_curves!V187)</f>
        <v>0</v>
      </c>
      <c r="W188">
        <f>IFERROR(VLOOKUP($A188,Nifty!$A$14:$I$4860,7,FALSE),All_curves!W187)</f>
        <v>0</v>
      </c>
      <c r="X188">
        <f>IFERROR(VLOOKUP($A188,Nifty!$A$14:$I$4860,8,FALSE),All_curves!X187)</f>
        <v>0</v>
      </c>
      <c r="Y188">
        <f>IFERROR(VLOOKUP($A188,Nifty!$A$14:$I$4860,9,FALSE),All_curves!Y187)</f>
        <v>0</v>
      </c>
      <c r="AA188" s="5">
        <f t="shared" si="99"/>
        <v>0</v>
      </c>
      <c r="AB188" s="5">
        <f t="shared" si="75"/>
        <v>0</v>
      </c>
      <c r="AC188" s="5">
        <f t="shared" si="76"/>
        <v>0</v>
      </c>
      <c r="AD188" s="5">
        <f t="shared" si="77"/>
        <v>0</v>
      </c>
      <c r="AE188" s="5">
        <f t="shared" si="78"/>
        <v>0</v>
      </c>
      <c r="AF188" s="5">
        <f t="shared" si="79"/>
        <v>0</v>
      </c>
      <c r="AG188" s="5">
        <f t="shared" si="80"/>
        <v>0</v>
      </c>
      <c r="AH188" s="5">
        <f t="shared" si="81"/>
        <v>0</v>
      </c>
      <c r="AI188" s="5">
        <f t="shared" si="82"/>
        <v>0</v>
      </c>
      <c r="AJ188" s="5">
        <f t="shared" si="83"/>
        <v>0</v>
      </c>
      <c r="AK188" s="5">
        <f t="shared" si="84"/>
        <v>0</v>
      </c>
      <c r="AL188" s="5">
        <f t="shared" si="85"/>
        <v>0</v>
      </c>
      <c r="AM188" s="5">
        <f t="shared" si="86"/>
        <v>-1.8544676689822293E-3</v>
      </c>
      <c r="AN188" s="5">
        <f t="shared" si="87"/>
        <v>-5.816703611032259E-3</v>
      </c>
      <c r="AO188" s="5">
        <f t="shared" si="88"/>
        <v>-5.816703611032259E-3</v>
      </c>
      <c r="AP188" s="5">
        <f t="shared" si="89"/>
        <v>-2.3724224538441696E-3</v>
      </c>
      <c r="AQ188" s="5">
        <f t="shared" si="90"/>
        <v>0</v>
      </c>
      <c r="AR188" s="5">
        <f t="shared" si="91"/>
        <v>0</v>
      </c>
      <c r="AS188" s="5">
        <f t="shared" si="92"/>
        <v>0</v>
      </c>
      <c r="AT188" s="5">
        <f t="shared" si="93"/>
        <v>0</v>
      </c>
      <c r="AU188" s="5">
        <f t="shared" si="94"/>
        <v>0</v>
      </c>
      <c r="AV188" s="5">
        <f t="shared" si="95"/>
        <v>0</v>
      </c>
      <c r="AW188" s="5">
        <f t="shared" si="96"/>
        <v>0</v>
      </c>
      <c r="AX188" s="5">
        <f t="shared" si="97"/>
        <v>0</v>
      </c>
      <c r="AZ188" s="7">
        <f t="shared" si="100"/>
        <v>102.9405010577116</v>
      </c>
      <c r="BA188" s="4">
        <f t="shared" si="98"/>
        <v>-6.6084572270378827E-4</v>
      </c>
      <c r="BB188" s="5">
        <f>AZ188/MAX($AZ$16:AZ188)-1</f>
        <v>-7.065968403277112E-3</v>
      </c>
      <c r="BH188" s="3"/>
    </row>
    <row r="189" spans="1:60" x14ac:dyDescent="0.25">
      <c r="A189" s="3">
        <v>42779</v>
      </c>
      <c r="B189">
        <f>IFERROR(VLOOKUP($A189,Finnifty!$A$14:$I$486,B$15+1,FALSE),All_curves!B188)</f>
        <v>0</v>
      </c>
      <c r="C189">
        <f>IFERROR(VLOOKUP($A189,Finnifty!$A$14:$I$486,C$15+1,FALSE),All_curves!C188)</f>
        <v>0</v>
      </c>
      <c r="D189">
        <f>IFERROR(VLOOKUP($A189,Finnifty!$A$14:$I$486,D$15+1,FALSE),All_curves!D188)</f>
        <v>0</v>
      </c>
      <c r="E189">
        <f>IFERROR(VLOOKUP($A189,Finnifty!$A$14:$I$486,E$15+1,FALSE),All_curves!E188)</f>
        <v>0</v>
      </c>
      <c r="F189">
        <f>IFERROR(VLOOKUP($A189,Finnifty!$A$14:$I$486,F$15+1,FALSE),All_curves!F188)</f>
        <v>0</v>
      </c>
      <c r="G189">
        <f>IFERROR(VLOOKUP($A189,Finnifty!$A$14:$I$486,G$15+1,FALSE),All_curves!G188)</f>
        <v>0</v>
      </c>
      <c r="H189">
        <f>IFERROR(VLOOKUP($A189,Finnifty!$A$14:$I$486,H$15+1,FALSE),All_curves!H188)</f>
        <v>0</v>
      </c>
      <c r="I189">
        <f>IFERROR(VLOOKUP($A189,Finnifty!$A$14:$I$486,I$15+1,FALSE),All_curves!I188)</f>
        <v>0</v>
      </c>
      <c r="J189">
        <f>IFERROR(VLOOKUP($A189,Banknifty!$A$14:$I$4860,2,FALSE),All_curves!J188)</f>
        <v>12664628</v>
      </c>
      <c r="K189">
        <f>IFERROR(VLOOKUP($A189,Banknifty!$A$14:$I$4860,3,FALSE),All_curves!K188)</f>
        <v>11682557</v>
      </c>
      <c r="L189">
        <f>IFERROR(VLOOKUP($A189,Banknifty!$A$14:$I$4860,4,FALSE),All_curves!L188)</f>
        <v>10972325</v>
      </c>
      <c r="M189">
        <f>IFERROR(VLOOKUP($A189,Banknifty!$A$14:$I$4860,5,FALSE),All_curves!M188)</f>
        <v>10018507</v>
      </c>
      <c r="N189">
        <f>IFERROR(VLOOKUP($A189,Banknifty!$A$14:$I$4860,6,FALSE),All_curves!N188)</f>
        <v>10679787</v>
      </c>
      <c r="O189">
        <f>IFERROR(VLOOKUP($A189,Banknifty!$A$14:$I$4860,7,FALSE),All_curves!O188)</f>
        <v>10429436</v>
      </c>
      <c r="P189">
        <f>IFERROR(VLOOKUP($A189,Banknifty!$A$14:$I$4860,8,FALSE),All_curves!P188)</f>
        <v>10429436</v>
      </c>
      <c r="Q189">
        <f>IFERROR(VLOOKUP($A189,Banknifty!$A$14:$I$4860,9,FALSE),All_curves!Q188)</f>
        <v>10351565</v>
      </c>
      <c r="R189">
        <f>IFERROR(VLOOKUP($A189,Nifty!$A$14:$I$4860,2,FALSE),All_curves!R188)</f>
        <v>0</v>
      </c>
      <c r="S189">
        <f>IFERROR(VLOOKUP($A189,Nifty!$A$14:$I$4860,3,FALSE),All_curves!S188)</f>
        <v>0</v>
      </c>
      <c r="T189">
        <f>IFERROR(VLOOKUP($A189,Nifty!$A$14:$I$4860,4,FALSE),All_curves!T188)</f>
        <v>0</v>
      </c>
      <c r="U189">
        <f>IFERROR(VLOOKUP($A189,Nifty!$A$14:$I$4860,5,FALSE),All_curves!U188)</f>
        <v>0</v>
      </c>
      <c r="V189">
        <f>IFERROR(VLOOKUP($A189,Nifty!$A$14:$I$4860,6,FALSE),All_curves!V188)</f>
        <v>0</v>
      </c>
      <c r="W189">
        <f>IFERROR(VLOOKUP($A189,Nifty!$A$14:$I$4860,7,FALSE),All_curves!W188)</f>
        <v>0</v>
      </c>
      <c r="X189">
        <f>IFERROR(VLOOKUP($A189,Nifty!$A$14:$I$4860,8,FALSE),All_curves!X188)</f>
        <v>0</v>
      </c>
      <c r="Y189">
        <f>IFERROR(VLOOKUP($A189,Nifty!$A$14:$I$4860,9,FALSE),All_curves!Y188)</f>
        <v>0</v>
      </c>
      <c r="AA189" s="5">
        <f t="shared" si="99"/>
        <v>0</v>
      </c>
      <c r="AB189" s="5">
        <f t="shared" si="75"/>
        <v>0</v>
      </c>
      <c r="AC189" s="5">
        <f t="shared" si="76"/>
        <v>0</v>
      </c>
      <c r="AD189" s="5">
        <f t="shared" si="77"/>
        <v>0</v>
      </c>
      <c r="AE189" s="5">
        <f t="shared" si="78"/>
        <v>0</v>
      </c>
      <c r="AF189" s="5">
        <f t="shared" si="79"/>
        <v>0</v>
      </c>
      <c r="AG189" s="5">
        <f t="shared" si="80"/>
        <v>0</v>
      </c>
      <c r="AH189" s="5">
        <f t="shared" si="81"/>
        <v>0</v>
      </c>
      <c r="AI189" s="5">
        <f t="shared" si="82"/>
        <v>-3.500557906579993E-3</v>
      </c>
      <c r="AJ189" s="5">
        <f t="shared" si="83"/>
        <v>-4.2405126084313904E-3</v>
      </c>
      <c r="AK189" s="5">
        <f t="shared" si="84"/>
        <v>-4.2404740662330687E-3</v>
      </c>
      <c r="AL189" s="5">
        <f t="shared" si="85"/>
        <v>-2.490362192773321E-3</v>
      </c>
      <c r="AM189" s="5">
        <f t="shared" si="86"/>
        <v>-1.8051983993795373E-3</v>
      </c>
      <c r="AN189" s="5">
        <f t="shared" si="87"/>
        <v>-1.7688693353899998E-3</v>
      </c>
      <c r="AO189" s="5">
        <f t="shared" si="88"/>
        <v>-1.7688693353899998E-3</v>
      </c>
      <c r="AP189" s="5">
        <f t="shared" si="89"/>
        <v>-2.5653801448403124E-3</v>
      </c>
      <c r="AQ189" s="5">
        <f t="shared" si="90"/>
        <v>0</v>
      </c>
      <c r="AR189" s="5">
        <f t="shared" si="91"/>
        <v>0</v>
      </c>
      <c r="AS189" s="5">
        <f t="shared" si="92"/>
        <v>0</v>
      </c>
      <c r="AT189" s="5">
        <f t="shared" si="93"/>
        <v>0</v>
      </c>
      <c r="AU189" s="5">
        <f t="shared" si="94"/>
        <v>0</v>
      </c>
      <c r="AV189" s="5">
        <f t="shared" si="95"/>
        <v>0</v>
      </c>
      <c r="AW189" s="5">
        <f t="shared" si="96"/>
        <v>0</v>
      </c>
      <c r="AX189" s="5">
        <f t="shared" si="97"/>
        <v>0</v>
      </c>
      <c r="AZ189" s="7">
        <f t="shared" si="100"/>
        <v>102.84450807974439</v>
      </c>
      <c r="BA189" s="4">
        <f t="shared" si="98"/>
        <v>-9.3250933287573434E-4</v>
      </c>
      <c r="BB189" s="5">
        <f>AZ189/MAX($AZ$16:AZ189)-1</f>
        <v>-7.9918886546709311E-3</v>
      </c>
      <c r="BH189" s="3"/>
    </row>
    <row r="190" spans="1:60" x14ac:dyDescent="0.25">
      <c r="A190" s="3">
        <v>42780</v>
      </c>
      <c r="B190">
        <f>IFERROR(VLOOKUP($A190,Finnifty!$A$14:$I$486,B$15+1,FALSE),All_curves!B189)</f>
        <v>0</v>
      </c>
      <c r="C190">
        <f>IFERROR(VLOOKUP($A190,Finnifty!$A$14:$I$486,C$15+1,FALSE),All_curves!C189)</f>
        <v>0</v>
      </c>
      <c r="D190">
        <f>IFERROR(VLOOKUP($A190,Finnifty!$A$14:$I$486,D$15+1,FALSE),All_curves!D189)</f>
        <v>0</v>
      </c>
      <c r="E190">
        <f>IFERROR(VLOOKUP($A190,Finnifty!$A$14:$I$486,E$15+1,FALSE),All_curves!E189)</f>
        <v>0</v>
      </c>
      <c r="F190">
        <f>IFERROR(VLOOKUP($A190,Finnifty!$A$14:$I$486,F$15+1,FALSE),All_curves!F189)</f>
        <v>0</v>
      </c>
      <c r="G190">
        <f>IFERROR(VLOOKUP($A190,Finnifty!$A$14:$I$486,G$15+1,FALSE),All_curves!G189)</f>
        <v>0</v>
      </c>
      <c r="H190">
        <f>IFERROR(VLOOKUP($A190,Finnifty!$A$14:$I$486,H$15+1,FALSE),All_curves!H189)</f>
        <v>0</v>
      </c>
      <c r="I190">
        <f>IFERROR(VLOOKUP($A190,Finnifty!$A$14:$I$486,I$15+1,FALSE),All_curves!I189)</f>
        <v>0</v>
      </c>
      <c r="J190">
        <f>IFERROR(VLOOKUP($A190,Banknifty!$A$14:$I$4860,2,FALSE),All_curves!J189)</f>
        <v>12643562</v>
      </c>
      <c r="K190">
        <f>IFERROR(VLOOKUP($A190,Banknifty!$A$14:$I$4860,3,FALSE),All_curves!K189)</f>
        <v>11695885</v>
      </c>
      <c r="L190">
        <f>IFERROR(VLOOKUP($A190,Banknifty!$A$14:$I$4860,4,FALSE),All_curves!L189)</f>
        <v>10964278</v>
      </c>
      <c r="M190">
        <f>IFERROR(VLOOKUP($A190,Banknifty!$A$14:$I$4860,5,FALSE),All_curves!M189)</f>
        <v>10022267</v>
      </c>
      <c r="N190">
        <f>IFERROR(VLOOKUP($A190,Banknifty!$A$14:$I$4860,6,FALSE),All_curves!N189)</f>
        <v>10642402</v>
      </c>
      <c r="O190">
        <f>IFERROR(VLOOKUP($A190,Banknifty!$A$14:$I$4860,7,FALSE),All_curves!O189)</f>
        <v>10385209</v>
      </c>
      <c r="P190">
        <f>IFERROR(VLOOKUP($A190,Banknifty!$A$14:$I$4860,8,FALSE),All_curves!P189)</f>
        <v>10385209</v>
      </c>
      <c r="Q190">
        <f>IFERROR(VLOOKUP($A190,Banknifty!$A$14:$I$4860,9,FALSE),All_curves!Q189)</f>
        <v>10325786</v>
      </c>
      <c r="R190">
        <f>IFERROR(VLOOKUP($A190,Nifty!$A$14:$I$4860,2,FALSE),All_curves!R189)</f>
        <v>0</v>
      </c>
      <c r="S190">
        <f>IFERROR(VLOOKUP($A190,Nifty!$A$14:$I$4860,3,FALSE),All_curves!S189)</f>
        <v>0</v>
      </c>
      <c r="T190">
        <f>IFERROR(VLOOKUP($A190,Nifty!$A$14:$I$4860,4,FALSE),All_curves!T189)</f>
        <v>0</v>
      </c>
      <c r="U190">
        <f>IFERROR(VLOOKUP($A190,Nifty!$A$14:$I$4860,5,FALSE),All_curves!U189)</f>
        <v>0</v>
      </c>
      <c r="V190">
        <f>IFERROR(VLOOKUP($A190,Nifty!$A$14:$I$4860,6,FALSE),All_curves!V189)</f>
        <v>0</v>
      </c>
      <c r="W190">
        <f>IFERROR(VLOOKUP($A190,Nifty!$A$14:$I$4860,7,FALSE),All_curves!W189)</f>
        <v>0</v>
      </c>
      <c r="X190">
        <f>IFERROR(VLOOKUP($A190,Nifty!$A$14:$I$4860,8,FALSE),All_curves!X189)</f>
        <v>0</v>
      </c>
      <c r="Y190">
        <f>IFERROR(VLOOKUP($A190,Nifty!$A$14:$I$4860,9,FALSE),All_curves!Y189)</f>
        <v>0</v>
      </c>
      <c r="AA190" s="5">
        <f t="shared" si="99"/>
        <v>0</v>
      </c>
      <c r="AB190" s="5">
        <f t="shared" si="75"/>
        <v>0</v>
      </c>
      <c r="AC190" s="5">
        <f t="shared" si="76"/>
        <v>0</v>
      </c>
      <c r="AD190" s="5">
        <f t="shared" si="77"/>
        <v>0</v>
      </c>
      <c r="AE190" s="5">
        <f t="shared" si="78"/>
        <v>0</v>
      </c>
      <c r="AF190" s="5">
        <f t="shared" si="79"/>
        <v>0</v>
      </c>
      <c r="AG190" s="5">
        <f t="shared" si="80"/>
        <v>0</v>
      </c>
      <c r="AH190" s="5">
        <f t="shared" si="81"/>
        <v>0</v>
      </c>
      <c r="AI190" s="5">
        <f t="shared" si="82"/>
        <v>-1.6633729786614815E-3</v>
      </c>
      <c r="AJ190" s="5">
        <f t="shared" si="83"/>
        <v>1.140846134968676E-3</v>
      </c>
      <c r="AK190" s="5">
        <f t="shared" si="84"/>
        <v>-7.3339059861965428E-4</v>
      </c>
      <c r="AL190" s="5">
        <f t="shared" si="85"/>
        <v>3.753054222550567E-4</v>
      </c>
      <c r="AM190" s="5">
        <f t="shared" si="86"/>
        <v>-3.5005379788941582E-3</v>
      </c>
      <c r="AN190" s="5">
        <f t="shared" si="87"/>
        <v>-4.240593642839352E-3</v>
      </c>
      <c r="AO190" s="5">
        <f t="shared" si="88"/>
        <v>-4.240593642839352E-3</v>
      </c>
      <c r="AP190" s="5">
        <f t="shared" si="89"/>
        <v>-2.4903480778026843E-3</v>
      </c>
      <c r="AQ190" s="5">
        <f t="shared" si="90"/>
        <v>0</v>
      </c>
      <c r="AR190" s="5">
        <f t="shared" si="91"/>
        <v>0</v>
      </c>
      <c r="AS190" s="5">
        <f t="shared" si="92"/>
        <v>0</v>
      </c>
      <c r="AT190" s="5">
        <f t="shared" si="93"/>
        <v>0</v>
      </c>
      <c r="AU190" s="5">
        <f t="shared" si="94"/>
        <v>0</v>
      </c>
      <c r="AV190" s="5">
        <f t="shared" si="95"/>
        <v>0</v>
      </c>
      <c r="AW190" s="5">
        <f t="shared" si="96"/>
        <v>0</v>
      </c>
      <c r="AX190" s="5">
        <f t="shared" si="97"/>
        <v>0</v>
      </c>
      <c r="AZ190" s="7">
        <f t="shared" si="100"/>
        <v>102.77871893916928</v>
      </c>
      <c r="BA190" s="4">
        <f t="shared" si="98"/>
        <v>-6.396952234347063E-4</v>
      </c>
      <c r="BB190" s="5">
        <f>AZ190/MAX($AZ$16:AZ190)-1</f>
        <v>-8.6264715051069807E-3</v>
      </c>
      <c r="BH190" s="3"/>
    </row>
    <row r="191" spans="1:60" x14ac:dyDescent="0.25">
      <c r="A191" s="3">
        <v>42781</v>
      </c>
      <c r="B191">
        <f>IFERROR(VLOOKUP($A191,Finnifty!$A$14:$I$486,B$15+1,FALSE),All_curves!B190)</f>
        <v>0</v>
      </c>
      <c r="C191">
        <f>IFERROR(VLOOKUP($A191,Finnifty!$A$14:$I$486,C$15+1,FALSE),All_curves!C190)</f>
        <v>0</v>
      </c>
      <c r="D191">
        <f>IFERROR(VLOOKUP($A191,Finnifty!$A$14:$I$486,D$15+1,FALSE),All_curves!D190)</f>
        <v>0</v>
      </c>
      <c r="E191">
        <f>IFERROR(VLOOKUP($A191,Finnifty!$A$14:$I$486,E$15+1,FALSE),All_curves!E190)</f>
        <v>0</v>
      </c>
      <c r="F191">
        <f>IFERROR(VLOOKUP($A191,Finnifty!$A$14:$I$486,F$15+1,FALSE),All_curves!F190)</f>
        <v>0</v>
      </c>
      <c r="G191">
        <f>IFERROR(VLOOKUP($A191,Finnifty!$A$14:$I$486,G$15+1,FALSE),All_curves!G190)</f>
        <v>0</v>
      </c>
      <c r="H191">
        <f>IFERROR(VLOOKUP($A191,Finnifty!$A$14:$I$486,H$15+1,FALSE),All_curves!H190)</f>
        <v>0</v>
      </c>
      <c r="I191">
        <f>IFERROR(VLOOKUP($A191,Finnifty!$A$14:$I$486,I$15+1,FALSE),All_curves!I190)</f>
        <v>0</v>
      </c>
      <c r="J191">
        <f>IFERROR(VLOOKUP($A191,Banknifty!$A$14:$I$4860,2,FALSE),All_curves!J190)</f>
        <v>12602773</v>
      </c>
      <c r="K191">
        <f>IFERROR(VLOOKUP($A191,Banknifty!$A$14:$I$4860,3,FALSE),All_curves!K190)</f>
        <v>11678828</v>
      </c>
      <c r="L191">
        <f>IFERROR(VLOOKUP($A191,Banknifty!$A$14:$I$4860,4,FALSE),All_curves!L190)</f>
        <v>10918237</v>
      </c>
      <c r="M191">
        <f>IFERROR(VLOOKUP($A191,Banknifty!$A$14:$I$4860,5,FALSE),All_curves!M190)</f>
        <v>9986078</v>
      </c>
      <c r="N191">
        <f>IFERROR(VLOOKUP($A191,Banknifty!$A$14:$I$4860,6,FALSE),All_curves!N190)</f>
        <v>10624700</v>
      </c>
      <c r="O191">
        <f>IFERROR(VLOOKUP($A191,Banknifty!$A$14:$I$4860,7,FALSE),All_curves!O190)</f>
        <v>10397057</v>
      </c>
      <c r="P191">
        <f>IFERROR(VLOOKUP($A191,Banknifty!$A$14:$I$4860,8,FALSE),All_curves!P190)</f>
        <v>10397057</v>
      </c>
      <c r="Q191">
        <f>IFERROR(VLOOKUP($A191,Banknifty!$A$14:$I$4860,9,FALSE),All_curves!Q190)</f>
        <v>10329662</v>
      </c>
      <c r="R191">
        <f>IFERROR(VLOOKUP($A191,Nifty!$A$14:$I$4860,2,FALSE),All_curves!R190)</f>
        <v>0</v>
      </c>
      <c r="S191">
        <f>IFERROR(VLOOKUP($A191,Nifty!$A$14:$I$4860,3,FALSE),All_curves!S190)</f>
        <v>0</v>
      </c>
      <c r="T191">
        <f>IFERROR(VLOOKUP($A191,Nifty!$A$14:$I$4860,4,FALSE),All_curves!T190)</f>
        <v>0</v>
      </c>
      <c r="U191">
        <f>IFERROR(VLOOKUP($A191,Nifty!$A$14:$I$4860,5,FALSE),All_curves!U190)</f>
        <v>0</v>
      </c>
      <c r="V191">
        <f>IFERROR(VLOOKUP($A191,Nifty!$A$14:$I$4860,6,FALSE),All_curves!V190)</f>
        <v>0</v>
      </c>
      <c r="W191">
        <f>IFERROR(VLOOKUP($A191,Nifty!$A$14:$I$4860,7,FALSE),All_curves!W190)</f>
        <v>0</v>
      </c>
      <c r="X191">
        <f>IFERROR(VLOOKUP($A191,Nifty!$A$14:$I$4860,8,FALSE),All_curves!X190)</f>
        <v>0</v>
      </c>
      <c r="Y191">
        <f>IFERROR(VLOOKUP($A191,Nifty!$A$14:$I$4860,9,FALSE),All_curves!Y190)</f>
        <v>0</v>
      </c>
      <c r="AA191" s="5">
        <f t="shared" si="99"/>
        <v>0</v>
      </c>
      <c r="AB191" s="5">
        <f t="shared" si="75"/>
        <v>0</v>
      </c>
      <c r="AC191" s="5">
        <f t="shared" si="76"/>
        <v>0</v>
      </c>
      <c r="AD191" s="5">
        <f t="shared" si="77"/>
        <v>0</v>
      </c>
      <c r="AE191" s="5">
        <f t="shared" si="78"/>
        <v>0</v>
      </c>
      <c r="AF191" s="5">
        <f t="shared" si="79"/>
        <v>0</v>
      </c>
      <c r="AG191" s="5">
        <f t="shared" si="80"/>
        <v>0</v>
      </c>
      <c r="AH191" s="5">
        <f t="shared" si="81"/>
        <v>0</v>
      </c>
      <c r="AI191" s="5">
        <f t="shared" si="82"/>
        <v>-3.2260687296823409E-3</v>
      </c>
      <c r="AJ191" s="5">
        <f t="shared" si="83"/>
        <v>-1.4583761724743516E-3</v>
      </c>
      <c r="AK191" s="5">
        <f t="shared" si="84"/>
        <v>-4.199182107567867E-3</v>
      </c>
      <c r="AL191" s="5">
        <f t="shared" si="85"/>
        <v>-3.6108596987088903E-3</v>
      </c>
      <c r="AM191" s="5">
        <f t="shared" si="86"/>
        <v>-1.6633463009572136E-3</v>
      </c>
      <c r="AN191" s="5">
        <f t="shared" si="87"/>
        <v>1.1408533039634072E-3</v>
      </c>
      <c r="AO191" s="5">
        <f t="shared" si="88"/>
        <v>1.1408533039634072E-3</v>
      </c>
      <c r="AP191" s="5">
        <f t="shared" si="89"/>
        <v>3.75370940284947E-4</v>
      </c>
      <c r="AQ191" s="5">
        <f t="shared" si="90"/>
        <v>0</v>
      </c>
      <c r="AR191" s="5">
        <f t="shared" si="91"/>
        <v>0</v>
      </c>
      <c r="AS191" s="5">
        <f t="shared" si="92"/>
        <v>0</v>
      </c>
      <c r="AT191" s="5">
        <f t="shared" si="93"/>
        <v>0</v>
      </c>
      <c r="AU191" s="5">
        <f t="shared" si="94"/>
        <v>0</v>
      </c>
      <c r="AV191" s="5">
        <f t="shared" si="95"/>
        <v>0</v>
      </c>
      <c r="AW191" s="5">
        <f t="shared" si="96"/>
        <v>0</v>
      </c>
      <c r="AX191" s="5">
        <f t="shared" si="97"/>
        <v>0</v>
      </c>
      <c r="AZ191" s="7">
        <f t="shared" si="100"/>
        <v>102.72946756778875</v>
      </c>
      <c r="BA191" s="4">
        <f t="shared" si="98"/>
        <v>-4.7919814421578755E-4</v>
      </c>
      <c r="BB191" s="5">
        <f>AZ191/MAX($AZ$16:AZ191)-1</f>
        <v>-9.1015358601864715E-3</v>
      </c>
      <c r="BH191" s="3"/>
    </row>
    <row r="192" spans="1:60" x14ac:dyDescent="0.25">
      <c r="A192" s="3">
        <v>42782</v>
      </c>
      <c r="B192">
        <f>IFERROR(VLOOKUP($A192,Finnifty!$A$14:$I$486,B$15+1,FALSE),All_curves!B191)</f>
        <v>0</v>
      </c>
      <c r="C192">
        <f>IFERROR(VLOOKUP($A192,Finnifty!$A$14:$I$486,C$15+1,FALSE),All_curves!C191)</f>
        <v>0</v>
      </c>
      <c r="D192">
        <f>IFERROR(VLOOKUP($A192,Finnifty!$A$14:$I$486,D$15+1,FALSE),All_curves!D191)</f>
        <v>0</v>
      </c>
      <c r="E192">
        <f>IFERROR(VLOOKUP($A192,Finnifty!$A$14:$I$486,E$15+1,FALSE),All_curves!E191)</f>
        <v>0</v>
      </c>
      <c r="F192">
        <f>IFERROR(VLOOKUP($A192,Finnifty!$A$14:$I$486,F$15+1,FALSE),All_curves!F191)</f>
        <v>0</v>
      </c>
      <c r="G192">
        <f>IFERROR(VLOOKUP($A192,Finnifty!$A$14:$I$486,G$15+1,FALSE),All_curves!G191)</f>
        <v>0</v>
      </c>
      <c r="H192">
        <f>IFERROR(VLOOKUP($A192,Finnifty!$A$14:$I$486,H$15+1,FALSE),All_curves!H191)</f>
        <v>0</v>
      </c>
      <c r="I192">
        <f>IFERROR(VLOOKUP($A192,Finnifty!$A$14:$I$486,I$15+1,FALSE),All_curves!I191)</f>
        <v>0</v>
      </c>
      <c r="J192">
        <f>IFERROR(VLOOKUP($A192,Banknifty!$A$14:$I$4860,2,FALSE),All_curves!J191)</f>
        <v>12463953</v>
      </c>
      <c r="K192">
        <f>IFERROR(VLOOKUP($A192,Banknifty!$A$14:$I$4860,3,FALSE),All_curves!K191)</f>
        <v>11594755</v>
      </c>
      <c r="L192">
        <f>IFERROR(VLOOKUP($A192,Banknifty!$A$14:$I$4860,4,FALSE),All_curves!L191)</f>
        <v>10917884</v>
      </c>
      <c r="M192">
        <f>IFERROR(VLOOKUP($A192,Banknifty!$A$14:$I$4860,5,FALSE),All_curves!M191)</f>
        <v>9998199</v>
      </c>
      <c r="N192">
        <f>IFERROR(VLOOKUP($A192,Banknifty!$A$14:$I$4860,6,FALSE),All_curves!N191)</f>
        <v>10590424</v>
      </c>
      <c r="O192">
        <f>IFERROR(VLOOKUP($A192,Banknifty!$A$14:$I$4860,7,FALSE),All_curves!O191)</f>
        <v>10381894</v>
      </c>
      <c r="P192">
        <f>IFERROR(VLOOKUP($A192,Banknifty!$A$14:$I$4860,8,FALSE),All_curves!P191)</f>
        <v>10381894</v>
      </c>
      <c r="Q192">
        <f>IFERROR(VLOOKUP($A192,Banknifty!$A$14:$I$4860,9,FALSE),All_curves!Q191)</f>
        <v>10292363</v>
      </c>
      <c r="R192">
        <f>IFERROR(VLOOKUP($A192,Nifty!$A$14:$I$4860,2,FALSE),All_curves!R191)</f>
        <v>0</v>
      </c>
      <c r="S192">
        <f>IFERROR(VLOOKUP($A192,Nifty!$A$14:$I$4860,3,FALSE),All_curves!S191)</f>
        <v>0</v>
      </c>
      <c r="T192">
        <f>IFERROR(VLOOKUP($A192,Nifty!$A$14:$I$4860,4,FALSE),All_curves!T191)</f>
        <v>0</v>
      </c>
      <c r="U192">
        <f>IFERROR(VLOOKUP($A192,Nifty!$A$14:$I$4860,5,FALSE),All_curves!U191)</f>
        <v>0</v>
      </c>
      <c r="V192">
        <f>IFERROR(VLOOKUP($A192,Nifty!$A$14:$I$4860,6,FALSE),All_curves!V191)</f>
        <v>0</v>
      </c>
      <c r="W192">
        <f>IFERROR(VLOOKUP($A192,Nifty!$A$14:$I$4860,7,FALSE),All_curves!W191)</f>
        <v>0</v>
      </c>
      <c r="X192">
        <f>IFERROR(VLOOKUP($A192,Nifty!$A$14:$I$4860,8,FALSE),All_curves!X191)</f>
        <v>0</v>
      </c>
      <c r="Y192">
        <f>IFERROR(VLOOKUP($A192,Nifty!$A$14:$I$4860,9,FALSE),All_curves!Y191)</f>
        <v>0</v>
      </c>
      <c r="AA192" s="5">
        <f t="shared" si="99"/>
        <v>0</v>
      </c>
      <c r="AB192" s="5">
        <f t="shared" si="75"/>
        <v>0</v>
      </c>
      <c r="AC192" s="5">
        <f t="shared" si="76"/>
        <v>0</v>
      </c>
      <c r="AD192" s="5">
        <f t="shared" si="77"/>
        <v>0</v>
      </c>
      <c r="AE192" s="5">
        <f t="shared" si="78"/>
        <v>0</v>
      </c>
      <c r="AF192" s="5">
        <f t="shared" si="79"/>
        <v>0</v>
      </c>
      <c r="AG192" s="5">
        <f t="shared" si="80"/>
        <v>0</v>
      </c>
      <c r="AH192" s="5">
        <f t="shared" si="81"/>
        <v>0</v>
      </c>
      <c r="AI192" s="5">
        <f t="shared" si="82"/>
        <v>-1.1015036135301304E-2</v>
      </c>
      <c r="AJ192" s="5">
        <f t="shared" si="83"/>
        <v>-7.1987531625604673E-3</v>
      </c>
      <c r="AK192" s="5">
        <f t="shared" si="84"/>
        <v>-3.2331227102000426E-5</v>
      </c>
      <c r="AL192" s="5">
        <f t="shared" si="85"/>
        <v>1.2137898382127421E-3</v>
      </c>
      <c r="AM192" s="5">
        <f t="shared" si="86"/>
        <v>-3.2260675595545685E-3</v>
      </c>
      <c r="AN192" s="5">
        <f t="shared" si="87"/>
        <v>-1.4583934665357567E-3</v>
      </c>
      <c r="AO192" s="5">
        <f t="shared" si="88"/>
        <v>-1.4583934665357567E-3</v>
      </c>
      <c r="AP192" s="5">
        <f t="shared" si="89"/>
        <v>-3.6108635500368136E-3</v>
      </c>
      <c r="AQ192" s="5">
        <f t="shared" si="90"/>
        <v>0</v>
      </c>
      <c r="AR192" s="5">
        <f t="shared" si="91"/>
        <v>0</v>
      </c>
      <c r="AS192" s="5">
        <f t="shared" si="92"/>
        <v>0</v>
      </c>
      <c r="AT192" s="5">
        <f t="shared" si="93"/>
        <v>0</v>
      </c>
      <c r="AU192" s="5">
        <f t="shared" si="94"/>
        <v>0</v>
      </c>
      <c r="AV192" s="5">
        <f t="shared" si="95"/>
        <v>0</v>
      </c>
      <c r="AW192" s="5">
        <f t="shared" si="96"/>
        <v>0</v>
      </c>
      <c r="AX192" s="5">
        <f t="shared" si="97"/>
        <v>0</v>
      </c>
      <c r="AZ192" s="7">
        <f t="shared" si="100"/>
        <v>102.61481271261302</v>
      </c>
      <c r="BA192" s="4">
        <f t="shared" si="98"/>
        <v>-1.1160853637255804E-3</v>
      </c>
      <c r="BB192" s="5">
        <f>AZ192/MAX($AZ$16:AZ192)-1</f>
        <v>-1.0207463132951067E-2</v>
      </c>
      <c r="BH192" s="3"/>
    </row>
    <row r="193" spans="1:60" x14ac:dyDescent="0.25">
      <c r="A193" s="3">
        <v>42783</v>
      </c>
      <c r="B193">
        <f>IFERROR(VLOOKUP($A193,Finnifty!$A$14:$I$486,B$15+1,FALSE),All_curves!B192)</f>
        <v>0</v>
      </c>
      <c r="C193">
        <f>IFERROR(VLOOKUP($A193,Finnifty!$A$14:$I$486,C$15+1,FALSE),All_curves!C192)</f>
        <v>0</v>
      </c>
      <c r="D193">
        <f>IFERROR(VLOOKUP($A193,Finnifty!$A$14:$I$486,D$15+1,FALSE),All_curves!D192)</f>
        <v>0</v>
      </c>
      <c r="E193">
        <f>IFERROR(VLOOKUP($A193,Finnifty!$A$14:$I$486,E$15+1,FALSE),All_curves!E192)</f>
        <v>0</v>
      </c>
      <c r="F193">
        <f>IFERROR(VLOOKUP($A193,Finnifty!$A$14:$I$486,F$15+1,FALSE),All_curves!F192)</f>
        <v>0</v>
      </c>
      <c r="G193">
        <f>IFERROR(VLOOKUP($A193,Finnifty!$A$14:$I$486,G$15+1,FALSE),All_curves!G192)</f>
        <v>0</v>
      </c>
      <c r="H193">
        <f>IFERROR(VLOOKUP($A193,Finnifty!$A$14:$I$486,H$15+1,FALSE),All_curves!H192)</f>
        <v>0</v>
      </c>
      <c r="I193">
        <f>IFERROR(VLOOKUP($A193,Finnifty!$A$14:$I$486,I$15+1,FALSE),All_curves!I192)</f>
        <v>0</v>
      </c>
      <c r="J193">
        <f>IFERROR(VLOOKUP($A193,Banknifty!$A$14:$I$4860,2,FALSE),All_curves!J192)</f>
        <v>12446310</v>
      </c>
      <c r="K193">
        <f>IFERROR(VLOOKUP($A193,Banknifty!$A$14:$I$4860,3,FALSE),All_curves!K192)</f>
        <v>11545798</v>
      </c>
      <c r="L193">
        <f>IFERROR(VLOOKUP($A193,Banknifty!$A$14:$I$4860,4,FALSE),All_curves!L192)</f>
        <v>10917813</v>
      </c>
      <c r="M193">
        <f>IFERROR(VLOOKUP($A193,Banknifty!$A$14:$I$4860,5,FALSE),All_curves!M192)</f>
        <v>9951186</v>
      </c>
      <c r="N193">
        <f>IFERROR(VLOOKUP($A193,Banknifty!$A$14:$I$4860,6,FALSE),All_curves!N192)</f>
        <v>10552995</v>
      </c>
      <c r="O193">
        <f>IFERROR(VLOOKUP($A193,Banknifty!$A$14:$I$4860,7,FALSE),All_curves!O192)</f>
        <v>10372716</v>
      </c>
      <c r="P193">
        <f>IFERROR(VLOOKUP($A193,Banknifty!$A$14:$I$4860,8,FALSE),All_curves!P192)</f>
        <v>10372716</v>
      </c>
      <c r="Q193">
        <f>IFERROR(VLOOKUP($A193,Banknifty!$A$14:$I$4860,9,FALSE),All_curves!Q192)</f>
        <v>10304855</v>
      </c>
      <c r="R193">
        <f>IFERROR(VLOOKUP($A193,Nifty!$A$14:$I$4860,2,FALSE),All_curves!R192)</f>
        <v>0</v>
      </c>
      <c r="S193">
        <f>IFERROR(VLOOKUP($A193,Nifty!$A$14:$I$4860,3,FALSE),All_curves!S192)</f>
        <v>0</v>
      </c>
      <c r="T193">
        <f>IFERROR(VLOOKUP($A193,Nifty!$A$14:$I$4860,4,FALSE),All_curves!T192)</f>
        <v>0</v>
      </c>
      <c r="U193">
        <f>IFERROR(VLOOKUP($A193,Nifty!$A$14:$I$4860,5,FALSE),All_curves!U192)</f>
        <v>0</v>
      </c>
      <c r="V193">
        <f>IFERROR(VLOOKUP($A193,Nifty!$A$14:$I$4860,6,FALSE),All_curves!V192)</f>
        <v>0</v>
      </c>
      <c r="W193">
        <f>IFERROR(VLOOKUP($A193,Nifty!$A$14:$I$4860,7,FALSE),All_curves!W192)</f>
        <v>0</v>
      </c>
      <c r="X193">
        <f>IFERROR(VLOOKUP($A193,Nifty!$A$14:$I$4860,8,FALSE),All_curves!X192)</f>
        <v>0</v>
      </c>
      <c r="Y193">
        <f>IFERROR(VLOOKUP($A193,Nifty!$A$14:$I$4860,9,FALSE),All_curves!Y192)</f>
        <v>0</v>
      </c>
      <c r="AA193" s="5">
        <f t="shared" si="99"/>
        <v>0</v>
      </c>
      <c r="AB193" s="5">
        <f t="shared" si="75"/>
        <v>0</v>
      </c>
      <c r="AC193" s="5">
        <f t="shared" si="76"/>
        <v>0</v>
      </c>
      <c r="AD193" s="5">
        <f t="shared" si="77"/>
        <v>0</v>
      </c>
      <c r="AE193" s="5">
        <f t="shared" si="78"/>
        <v>0</v>
      </c>
      <c r="AF193" s="5">
        <f t="shared" si="79"/>
        <v>0</v>
      </c>
      <c r="AG193" s="5">
        <f t="shared" si="80"/>
        <v>0</v>
      </c>
      <c r="AH193" s="5">
        <f t="shared" si="81"/>
        <v>0</v>
      </c>
      <c r="AI193" s="5">
        <f t="shared" si="82"/>
        <v>-1.4155220257970891E-3</v>
      </c>
      <c r="AJ193" s="5">
        <f t="shared" si="83"/>
        <v>-4.2223401874381672E-3</v>
      </c>
      <c r="AK193" s="5">
        <f t="shared" si="84"/>
        <v>-6.5030916247543757E-6</v>
      </c>
      <c r="AL193" s="5">
        <f t="shared" si="85"/>
        <v>-4.7021468566489366E-3</v>
      </c>
      <c r="AM193" s="5">
        <f t="shared" si="86"/>
        <v>-3.5342305463879065E-3</v>
      </c>
      <c r="AN193" s="5">
        <f t="shared" si="87"/>
        <v>-8.8403907803336068E-4</v>
      </c>
      <c r="AO193" s="5">
        <f t="shared" si="88"/>
        <v>-8.8403907803336068E-4</v>
      </c>
      <c r="AP193" s="5">
        <f t="shared" si="89"/>
        <v>1.2137154509610504E-3</v>
      </c>
      <c r="AQ193" s="5">
        <f t="shared" si="90"/>
        <v>0</v>
      </c>
      <c r="AR193" s="5">
        <f t="shared" si="91"/>
        <v>0</v>
      </c>
      <c r="AS193" s="5">
        <f t="shared" si="92"/>
        <v>0</v>
      </c>
      <c r="AT193" s="5">
        <f t="shared" si="93"/>
        <v>0</v>
      </c>
      <c r="AU193" s="5">
        <f t="shared" si="94"/>
        <v>0</v>
      </c>
      <c r="AV193" s="5">
        <f t="shared" si="95"/>
        <v>0</v>
      </c>
      <c r="AW193" s="5">
        <f t="shared" si="96"/>
        <v>0</v>
      </c>
      <c r="AX193" s="5">
        <f t="shared" si="97"/>
        <v>0</v>
      </c>
      <c r="AZ193" s="7">
        <f t="shared" si="100"/>
        <v>102.55309372767793</v>
      </c>
      <c r="BA193" s="4">
        <f t="shared" si="98"/>
        <v>-6.0146272554177183E-4</v>
      </c>
      <c r="BB193" s="5">
        <f>AZ193/MAX($AZ$16:AZ193)-1</f>
        <v>-1.0802786449895962E-2</v>
      </c>
      <c r="BH193" s="3"/>
    </row>
    <row r="194" spans="1:60" x14ac:dyDescent="0.25">
      <c r="A194" s="3">
        <v>42786</v>
      </c>
      <c r="B194">
        <f>IFERROR(VLOOKUP($A194,Finnifty!$A$14:$I$486,B$15+1,FALSE),All_curves!B193)</f>
        <v>0</v>
      </c>
      <c r="C194">
        <f>IFERROR(VLOOKUP($A194,Finnifty!$A$14:$I$486,C$15+1,FALSE),All_curves!C193)</f>
        <v>0</v>
      </c>
      <c r="D194">
        <f>IFERROR(VLOOKUP($A194,Finnifty!$A$14:$I$486,D$15+1,FALSE),All_curves!D193)</f>
        <v>0</v>
      </c>
      <c r="E194">
        <f>IFERROR(VLOOKUP($A194,Finnifty!$A$14:$I$486,E$15+1,FALSE),All_curves!E193)</f>
        <v>0</v>
      </c>
      <c r="F194">
        <f>IFERROR(VLOOKUP($A194,Finnifty!$A$14:$I$486,F$15+1,FALSE),All_curves!F193)</f>
        <v>0</v>
      </c>
      <c r="G194">
        <f>IFERROR(VLOOKUP($A194,Finnifty!$A$14:$I$486,G$15+1,FALSE),All_curves!G193)</f>
        <v>0</v>
      </c>
      <c r="H194">
        <f>IFERROR(VLOOKUP($A194,Finnifty!$A$14:$I$486,H$15+1,FALSE),All_curves!H193)</f>
        <v>0</v>
      </c>
      <c r="I194">
        <f>IFERROR(VLOOKUP($A194,Finnifty!$A$14:$I$486,I$15+1,FALSE),All_curves!I193)</f>
        <v>0</v>
      </c>
      <c r="J194">
        <f>IFERROR(VLOOKUP($A194,Banknifty!$A$14:$I$4860,2,FALSE),All_curves!J193)</f>
        <v>12460898</v>
      </c>
      <c r="K194">
        <f>IFERROR(VLOOKUP($A194,Banknifty!$A$14:$I$4860,3,FALSE),All_curves!K193)</f>
        <v>11532298</v>
      </c>
      <c r="L194">
        <f>IFERROR(VLOOKUP($A194,Banknifty!$A$14:$I$4860,4,FALSE),All_curves!L193)</f>
        <v>10922508</v>
      </c>
      <c r="M194">
        <f>IFERROR(VLOOKUP($A194,Banknifty!$A$14:$I$4860,5,FALSE),All_curves!M193)</f>
        <v>9936377</v>
      </c>
      <c r="N194">
        <f>IFERROR(VLOOKUP($A194,Banknifty!$A$14:$I$4860,6,FALSE),All_curves!N193)</f>
        <v>10528475</v>
      </c>
      <c r="O194">
        <f>IFERROR(VLOOKUP($A194,Banknifty!$A$14:$I$4860,7,FALSE),All_curves!O193)</f>
        <v>10328919</v>
      </c>
      <c r="P194">
        <f>IFERROR(VLOOKUP($A194,Banknifty!$A$14:$I$4860,8,FALSE),All_curves!P193)</f>
        <v>10328919</v>
      </c>
      <c r="Q194">
        <f>IFERROR(VLOOKUP($A194,Banknifty!$A$14:$I$4860,9,FALSE),All_curves!Q193)</f>
        <v>10256400</v>
      </c>
      <c r="R194">
        <f>IFERROR(VLOOKUP($A194,Nifty!$A$14:$I$4860,2,FALSE),All_curves!R193)</f>
        <v>0</v>
      </c>
      <c r="S194">
        <f>IFERROR(VLOOKUP($A194,Nifty!$A$14:$I$4860,3,FALSE),All_curves!S193)</f>
        <v>0</v>
      </c>
      <c r="T194">
        <f>IFERROR(VLOOKUP($A194,Nifty!$A$14:$I$4860,4,FALSE),All_curves!T193)</f>
        <v>0</v>
      </c>
      <c r="U194">
        <f>IFERROR(VLOOKUP($A194,Nifty!$A$14:$I$4860,5,FALSE),All_curves!U193)</f>
        <v>0</v>
      </c>
      <c r="V194">
        <f>IFERROR(VLOOKUP($A194,Nifty!$A$14:$I$4860,6,FALSE),All_curves!V193)</f>
        <v>0</v>
      </c>
      <c r="W194">
        <f>IFERROR(VLOOKUP($A194,Nifty!$A$14:$I$4860,7,FALSE),All_curves!W193)</f>
        <v>0</v>
      </c>
      <c r="X194">
        <f>IFERROR(VLOOKUP($A194,Nifty!$A$14:$I$4860,8,FALSE),All_curves!X193)</f>
        <v>0</v>
      </c>
      <c r="Y194">
        <f>IFERROR(VLOOKUP($A194,Nifty!$A$14:$I$4860,9,FALSE),All_curves!Y193)</f>
        <v>0</v>
      </c>
      <c r="AA194" s="5">
        <f t="shared" si="99"/>
        <v>0</v>
      </c>
      <c r="AB194" s="5">
        <f t="shared" si="75"/>
        <v>0</v>
      </c>
      <c r="AC194" s="5">
        <f t="shared" si="76"/>
        <v>0</v>
      </c>
      <c r="AD194" s="5">
        <f t="shared" si="77"/>
        <v>0</v>
      </c>
      <c r="AE194" s="5">
        <f t="shared" si="78"/>
        <v>0</v>
      </c>
      <c r="AF194" s="5">
        <f t="shared" si="79"/>
        <v>0</v>
      </c>
      <c r="AG194" s="5">
        <f t="shared" si="80"/>
        <v>0</v>
      </c>
      <c r="AH194" s="5">
        <f t="shared" si="81"/>
        <v>0</v>
      </c>
      <c r="AI194" s="5">
        <f t="shared" si="82"/>
        <v>1.1720742935055206E-3</v>
      </c>
      <c r="AJ194" s="5">
        <f t="shared" si="83"/>
        <v>-1.1692565555018186E-3</v>
      </c>
      <c r="AK194" s="5">
        <f t="shared" si="84"/>
        <v>4.3003117932127743E-4</v>
      </c>
      <c r="AL194" s="5">
        <f t="shared" si="85"/>
        <v>-1.4881643253377153E-3</v>
      </c>
      <c r="AM194" s="5">
        <f t="shared" si="86"/>
        <v>-2.3235110032744366E-3</v>
      </c>
      <c r="AN194" s="5">
        <f t="shared" si="87"/>
        <v>-4.2223271127831419E-3</v>
      </c>
      <c r="AO194" s="5">
        <f t="shared" si="88"/>
        <v>-4.2223271127831419E-3</v>
      </c>
      <c r="AP194" s="5">
        <f t="shared" si="89"/>
        <v>-4.70215252907491E-3</v>
      </c>
      <c r="AQ194" s="5">
        <f t="shared" si="90"/>
        <v>0</v>
      </c>
      <c r="AR194" s="5">
        <f t="shared" si="91"/>
        <v>0</v>
      </c>
      <c r="AS194" s="5">
        <f t="shared" si="92"/>
        <v>0</v>
      </c>
      <c r="AT194" s="5">
        <f t="shared" si="93"/>
        <v>0</v>
      </c>
      <c r="AU194" s="5">
        <f t="shared" si="94"/>
        <v>0</v>
      </c>
      <c r="AV194" s="5">
        <f t="shared" si="95"/>
        <v>0</v>
      </c>
      <c r="AW194" s="5">
        <f t="shared" si="96"/>
        <v>0</v>
      </c>
      <c r="AX194" s="5">
        <f t="shared" si="97"/>
        <v>0</v>
      </c>
      <c r="AZ194" s="7">
        <f t="shared" si="100"/>
        <v>102.48247894405399</v>
      </c>
      <c r="BA194" s="4">
        <f t="shared" si="98"/>
        <v>-6.885680485803487E-4</v>
      </c>
      <c r="BB194" s="5">
        <f>AZ194/MAX($AZ$16:AZ194)-1</f>
        <v>-1.1483916044891296E-2</v>
      </c>
      <c r="BH194" s="3"/>
    </row>
    <row r="195" spans="1:60" x14ac:dyDescent="0.25">
      <c r="A195" s="3">
        <v>42787</v>
      </c>
      <c r="B195">
        <f>IFERROR(VLOOKUP($A195,Finnifty!$A$14:$I$486,B$15+1,FALSE),All_curves!B194)</f>
        <v>0</v>
      </c>
      <c r="C195">
        <f>IFERROR(VLOOKUP($A195,Finnifty!$A$14:$I$486,C$15+1,FALSE),All_curves!C194)</f>
        <v>0</v>
      </c>
      <c r="D195">
        <f>IFERROR(VLOOKUP($A195,Finnifty!$A$14:$I$486,D$15+1,FALSE),All_curves!D194)</f>
        <v>0</v>
      </c>
      <c r="E195">
        <f>IFERROR(VLOOKUP($A195,Finnifty!$A$14:$I$486,E$15+1,FALSE),All_curves!E194)</f>
        <v>0</v>
      </c>
      <c r="F195">
        <f>IFERROR(VLOOKUP($A195,Finnifty!$A$14:$I$486,F$15+1,FALSE),All_curves!F194)</f>
        <v>0</v>
      </c>
      <c r="G195">
        <f>IFERROR(VLOOKUP($A195,Finnifty!$A$14:$I$486,G$15+1,FALSE),All_curves!G194)</f>
        <v>0</v>
      </c>
      <c r="H195">
        <f>IFERROR(VLOOKUP($A195,Finnifty!$A$14:$I$486,H$15+1,FALSE),All_curves!H194)</f>
        <v>0</v>
      </c>
      <c r="I195">
        <f>IFERROR(VLOOKUP($A195,Finnifty!$A$14:$I$486,I$15+1,FALSE),All_curves!I194)</f>
        <v>0</v>
      </c>
      <c r="J195">
        <f>IFERROR(VLOOKUP($A195,Banknifty!$A$14:$I$4860,2,FALSE),All_curves!J194)</f>
        <v>12539154</v>
      </c>
      <c r="K195">
        <f>IFERROR(VLOOKUP($A195,Banknifty!$A$14:$I$4860,3,FALSE),All_curves!K194)</f>
        <v>11591385</v>
      </c>
      <c r="L195">
        <f>IFERROR(VLOOKUP($A195,Banknifty!$A$14:$I$4860,4,FALSE),All_curves!L194)</f>
        <v>10935106</v>
      </c>
      <c r="M195">
        <f>IFERROR(VLOOKUP($A195,Banknifty!$A$14:$I$4860,5,FALSE),All_curves!M194)</f>
        <v>9973677</v>
      </c>
      <c r="N195">
        <f>IFERROR(VLOOKUP($A195,Banknifty!$A$14:$I$4860,6,FALSE),All_curves!N194)</f>
        <v>10540815</v>
      </c>
      <c r="O195">
        <f>IFERROR(VLOOKUP($A195,Banknifty!$A$14:$I$4860,7,FALSE),All_curves!O194)</f>
        <v>10316841</v>
      </c>
      <c r="P195">
        <f>IFERROR(VLOOKUP($A195,Banknifty!$A$14:$I$4860,8,FALSE),All_curves!P194)</f>
        <v>10316841</v>
      </c>
      <c r="Q195">
        <f>IFERROR(VLOOKUP($A195,Banknifty!$A$14:$I$4860,9,FALSE),All_curves!Q194)</f>
        <v>10241137</v>
      </c>
      <c r="R195">
        <f>IFERROR(VLOOKUP($A195,Nifty!$A$14:$I$4860,2,FALSE),All_curves!R194)</f>
        <v>0</v>
      </c>
      <c r="S195">
        <f>IFERROR(VLOOKUP($A195,Nifty!$A$14:$I$4860,3,FALSE),All_curves!S194)</f>
        <v>0</v>
      </c>
      <c r="T195">
        <f>IFERROR(VLOOKUP($A195,Nifty!$A$14:$I$4860,4,FALSE),All_curves!T194)</f>
        <v>0</v>
      </c>
      <c r="U195">
        <f>IFERROR(VLOOKUP($A195,Nifty!$A$14:$I$4860,5,FALSE),All_curves!U194)</f>
        <v>0</v>
      </c>
      <c r="V195">
        <f>IFERROR(VLOOKUP($A195,Nifty!$A$14:$I$4860,6,FALSE),All_curves!V194)</f>
        <v>0</v>
      </c>
      <c r="W195">
        <f>IFERROR(VLOOKUP($A195,Nifty!$A$14:$I$4860,7,FALSE),All_curves!W194)</f>
        <v>0</v>
      </c>
      <c r="X195">
        <f>IFERROR(VLOOKUP($A195,Nifty!$A$14:$I$4860,8,FALSE),All_curves!X194)</f>
        <v>0</v>
      </c>
      <c r="Y195">
        <f>IFERROR(VLOOKUP($A195,Nifty!$A$14:$I$4860,9,FALSE),All_curves!Y194)</f>
        <v>0</v>
      </c>
      <c r="AA195" s="5">
        <f t="shared" si="99"/>
        <v>0</v>
      </c>
      <c r="AB195" s="5">
        <f t="shared" si="75"/>
        <v>0</v>
      </c>
      <c r="AC195" s="5">
        <f t="shared" si="76"/>
        <v>0</v>
      </c>
      <c r="AD195" s="5">
        <f t="shared" si="77"/>
        <v>0</v>
      </c>
      <c r="AE195" s="5">
        <f t="shared" si="78"/>
        <v>0</v>
      </c>
      <c r="AF195" s="5">
        <f t="shared" si="79"/>
        <v>0</v>
      </c>
      <c r="AG195" s="5">
        <f t="shared" si="80"/>
        <v>0</v>
      </c>
      <c r="AH195" s="5">
        <f t="shared" si="81"/>
        <v>0</v>
      </c>
      <c r="AI195" s="5">
        <f t="shared" si="82"/>
        <v>6.2801252365600746E-3</v>
      </c>
      <c r="AJ195" s="5">
        <f t="shared" si="83"/>
        <v>5.1236102292882002E-3</v>
      </c>
      <c r="AK195" s="5">
        <f t="shared" si="84"/>
        <v>1.1533981023406081E-3</v>
      </c>
      <c r="AL195" s="5">
        <f t="shared" si="85"/>
        <v>3.7538833319226139E-3</v>
      </c>
      <c r="AM195" s="5">
        <f t="shared" si="86"/>
        <v>1.1720595812783063E-3</v>
      </c>
      <c r="AN195" s="5">
        <f t="shared" si="87"/>
        <v>-1.1693382434309063E-3</v>
      </c>
      <c r="AO195" s="5">
        <f t="shared" si="88"/>
        <v>-1.1693382434309063E-3</v>
      </c>
      <c r="AP195" s="5">
        <f t="shared" si="89"/>
        <v>-1.4881439881440084E-3</v>
      </c>
      <c r="AQ195" s="5">
        <f t="shared" si="90"/>
        <v>0</v>
      </c>
      <c r="AR195" s="5">
        <f t="shared" si="91"/>
        <v>0</v>
      </c>
      <c r="AS195" s="5">
        <f t="shared" si="92"/>
        <v>0</v>
      </c>
      <c r="AT195" s="5">
        <f t="shared" si="93"/>
        <v>0</v>
      </c>
      <c r="AU195" s="5">
        <f t="shared" si="94"/>
        <v>0</v>
      </c>
      <c r="AV195" s="5">
        <f t="shared" si="95"/>
        <v>0</v>
      </c>
      <c r="AW195" s="5">
        <f t="shared" si="96"/>
        <v>0</v>
      </c>
      <c r="AX195" s="5">
        <f t="shared" si="97"/>
        <v>0</v>
      </c>
      <c r="AZ195" s="7">
        <f t="shared" si="100"/>
        <v>102.54079256774686</v>
      </c>
      <c r="BA195" s="4">
        <f t="shared" si="98"/>
        <v>5.6901066693266589E-4</v>
      </c>
      <c r="BB195" s="5">
        <f>AZ195/MAX($AZ$16:AZ195)-1</f>
        <v>-1.0921439848686321E-2</v>
      </c>
      <c r="BH195" s="3"/>
    </row>
    <row r="196" spans="1:60" x14ac:dyDescent="0.25">
      <c r="A196" s="3">
        <v>42788</v>
      </c>
      <c r="B196">
        <f>IFERROR(VLOOKUP($A196,Finnifty!$A$14:$I$486,B$15+1,FALSE),All_curves!B195)</f>
        <v>0</v>
      </c>
      <c r="C196">
        <f>IFERROR(VLOOKUP($A196,Finnifty!$A$14:$I$486,C$15+1,FALSE),All_curves!C195)</f>
        <v>0</v>
      </c>
      <c r="D196">
        <f>IFERROR(VLOOKUP($A196,Finnifty!$A$14:$I$486,D$15+1,FALSE),All_curves!D195)</f>
        <v>0</v>
      </c>
      <c r="E196">
        <f>IFERROR(VLOOKUP($A196,Finnifty!$A$14:$I$486,E$15+1,FALSE),All_curves!E195)</f>
        <v>0</v>
      </c>
      <c r="F196">
        <f>IFERROR(VLOOKUP($A196,Finnifty!$A$14:$I$486,F$15+1,FALSE),All_curves!F195)</f>
        <v>0</v>
      </c>
      <c r="G196">
        <f>IFERROR(VLOOKUP($A196,Finnifty!$A$14:$I$486,G$15+1,FALSE),All_curves!G195)</f>
        <v>0</v>
      </c>
      <c r="H196">
        <f>IFERROR(VLOOKUP($A196,Finnifty!$A$14:$I$486,H$15+1,FALSE),All_curves!H195)</f>
        <v>0</v>
      </c>
      <c r="I196">
        <f>IFERROR(VLOOKUP($A196,Finnifty!$A$14:$I$486,I$15+1,FALSE),All_curves!I195)</f>
        <v>0</v>
      </c>
      <c r="J196">
        <f>IFERROR(VLOOKUP($A196,Banknifty!$A$14:$I$4860,2,FALSE),All_curves!J195)</f>
        <v>12545342</v>
      </c>
      <c r="K196">
        <f>IFERROR(VLOOKUP($A196,Banknifty!$A$14:$I$4860,3,FALSE),All_curves!K195)</f>
        <v>11612126</v>
      </c>
      <c r="L196">
        <f>IFERROR(VLOOKUP($A196,Banknifty!$A$14:$I$4860,4,FALSE),All_curves!L195)</f>
        <v>10974153</v>
      </c>
      <c r="M196">
        <f>IFERROR(VLOOKUP($A196,Banknifty!$A$14:$I$4860,5,FALSE),All_curves!M195)</f>
        <v>9994857</v>
      </c>
      <c r="N196">
        <f>IFERROR(VLOOKUP($A196,Banknifty!$A$14:$I$4860,6,FALSE),All_curves!N195)</f>
        <v>10607013</v>
      </c>
      <c r="O196">
        <f>IFERROR(VLOOKUP($A196,Banknifty!$A$14:$I$4860,7,FALSE),All_curves!O195)</f>
        <v>10369700</v>
      </c>
      <c r="P196">
        <f>IFERROR(VLOOKUP($A196,Banknifty!$A$14:$I$4860,8,FALSE),All_curves!P195)</f>
        <v>10369700</v>
      </c>
      <c r="Q196">
        <f>IFERROR(VLOOKUP($A196,Banknifty!$A$14:$I$4860,9,FALSE),All_curves!Q195)</f>
        <v>10279582</v>
      </c>
      <c r="R196">
        <f>IFERROR(VLOOKUP($A196,Nifty!$A$14:$I$4860,2,FALSE),All_curves!R195)</f>
        <v>0</v>
      </c>
      <c r="S196">
        <f>IFERROR(VLOOKUP($A196,Nifty!$A$14:$I$4860,3,FALSE),All_curves!S195)</f>
        <v>0</v>
      </c>
      <c r="T196">
        <f>IFERROR(VLOOKUP($A196,Nifty!$A$14:$I$4860,4,FALSE),All_curves!T195)</f>
        <v>0</v>
      </c>
      <c r="U196">
        <f>IFERROR(VLOOKUP($A196,Nifty!$A$14:$I$4860,5,FALSE),All_curves!U195)</f>
        <v>0</v>
      </c>
      <c r="V196">
        <f>IFERROR(VLOOKUP($A196,Nifty!$A$14:$I$4860,6,FALSE),All_curves!V195)</f>
        <v>0</v>
      </c>
      <c r="W196">
        <f>IFERROR(VLOOKUP($A196,Nifty!$A$14:$I$4860,7,FALSE),All_curves!W195)</f>
        <v>0</v>
      </c>
      <c r="X196">
        <f>IFERROR(VLOOKUP($A196,Nifty!$A$14:$I$4860,8,FALSE),All_curves!X195)</f>
        <v>0</v>
      </c>
      <c r="Y196">
        <f>IFERROR(VLOOKUP($A196,Nifty!$A$14:$I$4860,9,FALSE),All_curves!Y195)</f>
        <v>0</v>
      </c>
      <c r="AA196" s="5">
        <f t="shared" si="99"/>
        <v>0</v>
      </c>
      <c r="AB196" s="5">
        <f t="shared" si="75"/>
        <v>0</v>
      </c>
      <c r="AC196" s="5">
        <f t="shared" si="76"/>
        <v>0</v>
      </c>
      <c r="AD196" s="5">
        <f t="shared" si="77"/>
        <v>0</v>
      </c>
      <c r="AE196" s="5">
        <f t="shared" si="78"/>
        <v>0</v>
      </c>
      <c r="AF196" s="5">
        <f t="shared" si="79"/>
        <v>0</v>
      </c>
      <c r="AG196" s="5">
        <f t="shared" si="80"/>
        <v>0</v>
      </c>
      <c r="AH196" s="5">
        <f t="shared" si="81"/>
        <v>0</v>
      </c>
      <c r="AI196" s="5">
        <f t="shared" si="82"/>
        <v>4.9349421819044892E-4</v>
      </c>
      <c r="AJ196" s="5">
        <f t="shared" si="83"/>
        <v>1.7893461393958532E-3</v>
      </c>
      <c r="AK196" s="5">
        <f t="shared" si="84"/>
        <v>3.5707930037440772E-3</v>
      </c>
      <c r="AL196" s="5">
        <f t="shared" si="85"/>
        <v>2.1235899257616708E-3</v>
      </c>
      <c r="AM196" s="5">
        <f t="shared" si="86"/>
        <v>6.280159551230069E-3</v>
      </c>
      <c r="AN196" s="5">
        <f t="shared" si="87"/>
        <v>5.1235644709461958E-3</v>
      </c>
      <c r="AO196" s="5">
        <f t="shared" si="88"/>
        <v>5.1235644709461958E-3</v>
      </c>
      <c r="AP196" s="5">
        <f t="shared" si="89"/>
        <v>3.7539777077486569E-3</v>
      </c>
      <c r="AQ196" s="5">
        <f t="shared" si="90"/>
        <v>0</v>
      </c>
      <c r="AR196" s="5">
        <f t="shared" si="91"/>
        <v>0</v>
      </c>
      <c r="AS196" s="5">
        <f t="shared" si="92"/>
        <v>0</v>
      </c>
      <c r="AT196" s="5">
        <f t="shared" si="93"/>
        <v>0</v>
      </c>
      <c r="AU196" s="5">
        <f t="shared" si="94"/>
        <v>0</v>
      </c>
      <c r="AV196" s="5">
        <f t="shared" si="95"/>
        <v>0</v>
      </c>
      <c r="AW196" s="5">
        <f t="shared" si="96"/>
        <v>0</v>
      </c>
      <c r="AX196" s="5">
        <f t="shared" si="97"/>
        <v>0</v>
      </c>
      <c r="AZ196" s="7">
        <f t="shared" si="100"/>
        <v>102.66152789728284</v>
      </c>
      <c r="BA196" s="4">
        <f t="shared" si="98"/>
        <v>1.1774370619984655E-3</v>
      </c>
      <c r="BB196" s="5">
        <f>AZ196/MAX($AZ$16:AZ196)-1</f>
        <v>-9.7568620947359186E-3</v>
      </c>
      <c r="BH196" s="3"/>
    </row>
    <row r="197" spans="1:60" x14ac:dyDescent="0.25">
      <c r="A197" s="3">
        <v>42789</v>
      </c>
      <c r="B197">
        <f>IFERROR(VLOOKUP($A197,Finnifty!$A$14:$I$486,B$15+1,FALSE),All_curves!B196)</f>
        <v>0</v>
      </c>
      <c r="C197">
        <f>IFERROR(VLOOKUP($A197,Finnifty!$A$14:$I$486,C$15+1,FALSE),All_curves!C196)</f>
        <v>0</v>
      </c>
      <c r="D197">
        <f>IFERROR(VLOOKUP($A197,Finnifty!$A$14:$I$486,D$15+1,FALSE),All_curves!D196)</f>
        <v>0</v>
      </c>
      <c r="E197">
        <f>IFERROR(VLOOKUP($A197,Finnifty!$A$14:$I$486,E$15+1,FALSE),All_curves!E196)</f>
        <v>0</v>
      </c>
      <c r="F197">
        <f>IFERROR(VLOOKUP($A197,Finnifty!$A$14:$I$486,F$15+1,FALSE),All_curves!F196)</f>
        <v>0</v>
      </c>
      <c r="G197">
        <f>IFERROR(VLOOKUP($A197,Finnifty!$A$14:$I$486,G$15+1,FALSE),All_curves!G196)</f>
        <v>0</v>
      </c>
      <c r="H197">
        <f>IFERROR(VLOOKUP($A197,Finnifty!$A$14:$I$486,H$15+1,FALSE),All_curves!H196)</f>
        <v>0</v>
      </c>
      <c r="I197">
        <f>IFERROR(VLOOKUP($A197,Finnifty!$A$14:$I$486,I$15+1,FALSE),All_curves!I196)</f>
        <v>0</v>
      </c>
      <c r="J197">
        <f>IFERROR(VLOOKUP($A197,Banknifty!$A$14:$I$4860,2,FALSE),All_curves!J196)</f>
        <v>12520597</v>
      </c>
      <c r="K197">
        <f>IFERROR(VLOOKUP($A197,Banknifty!$A$14:$I$4860,3,FALSE),All_curves!K196)</f>
        <v>11510042</v>
      </c>
      <c r="L197">
        <f>IFERROR(VLOOKUP($A197,Banknifty!$A$14:$I$4860,4,FALSE),All_curves!L196)</f>
        <v>10864023</v>
      </c>
      <c r="M197">
        <f>IFERROR(VLOOKUP($A197,Banknifty!$A$14:$I$4860,5,FALSE),All_curves!M196)</f>
        <v>9944437</v>
      </c>
      <c r="N197">
        <f>IFERROR(VLOOKUP($A197,Banknifty!$A$14:$I$4860,6,FALSE),All_curves!N196)</f>
        <v>10612248</v>
      </c>
      <c r="O197">
        <f>IFERROR(VLOOKUP($A197,Banknifty!$A$14:$I$4860,7,FALSE),All_curves!O196)</f>
        <v>10388256</v>
      </c>
      <c r="P197">
        <f>IFERROR(VLOOKUP($A197,Banknifty!$A$14:$I$4860,8,FALSE),All_curves!P196)</f>
        <v>10388256</v>
      </c>
      <c r="Q197">
        <f>IFERROR(VLOOKUP($A197,Banknifty!$A$14:$I$4860,9,FALSE),All_curves!Q196)</f>
        <v>10301412</v>
      </c>
      <c r="R197">
        <f>IFERROR(VLOOKUP($A197,Nifty!$A$14:$I$4860,2,FALSE),All_curves!R196)</f>
        <v>0</v>
      </c>
      <c r="S197">
        <f>IFERROR(VLOOKUP($A197,Nifty!$A$14:$I$4860,3,FALSE),All_curves!S196)</f>
        <v>0</v>
      </c>
      <c r="T197">
        <f>IFERROR(VLOOKUP($A197,Nifty!$A$14:$I$4860,4,FALSE),All_curves!T196)</f>
        <v>0</v>
      </c>
      <c r="U197">
        <f>IFERROR(VLOOKUP($A197,Nifty!$A$14:$I$4860,5,FALSE),All_curves!U196)</f>
        <v>0</v>
      </c>
      <c r="V197">
        <f>IFERROR(VLOOKUP($A197,Nifty!$A$14:$I$4860,6,FALSE),All_curves!V196)</f>
        <v>0</v>
      </c>
      <c r="W197">
        <f>IFERROR(VLOOKUP($A197,Nifty!$A$14:$I$4860,7,FALSE),All_curves!W196)</f>
        <v>0</v>
      </c>
      <c r="X197">
        <f>IFERROR(VLOOKUP($A197,Nifty!$A$14:$I$4860,8,FALSE),All_curves!X196)</f>
        <v>0</v>
      </c>
      <c r="Y197">
        <f>IFERROR(VLOOKUP($A197,Nifty!$A$14:$I$4860,9,FALSE),All_curves!Y196)</f>
        <v>0</v>
      </c>
      <c r="AA197" s="5">
        <f t="shared" si="99"/>
        <v>0</v>
      </c>
      <c r="AB197" s="5">
        <f t="shared" si="75"/>
        <v>0</v>
      </c>
      <c r="AC197" s="5">
        <f t="shared" si="76"/>
        <v>0</v>
      </c>
      <c r="AD197" s="5">
        <f t="shared" si="77"/>
        <v>0</v>
      </c>
      <c r="AE197" s="5">
        <f t="shared" si="78"/>
        <v>0</v>
      </c>
      <c r="AF197" s="5">
        <f t="shared" si="79"/>
        <v>0</v>
      </c>
      <c r="AG197" s="5">
        <f t="shared" si="80"/>
        <v>0</v>
      </c>
      <c r="AH197" s="5">
        <f t="shared" si="81"/>
        <v>0</v>
      </c>
      <c r="AI197" s="5">
        <f t="shared" si="82"/>
        <v>-1.9724452310666551E-3</v>
      </c>
      <c r="AJ197" s="5">
        <f t="shared" si="83"/>
        <v>-8.7911550391375215E-3</v>
      </c>
      <c r="AK197" s="5">
        <f t="shared" si="84"/>
        <v>-1.0035398631675685E-2</v>
      </c>
      <c r="AL197" s="5">
        <f t="shared" si="85"/>
        <v>-5.0445944349178928E-3</v>
      </c>
      <c r="AM197" s="5">
        <f t="shared" si="86"/>
        <v>4.9354139567858724E-4</v>
      </c>
      <c r="AN197" s="5">
        <f t="shared" si="87"/>
        <v>1.7894442462174087E-3</v>
      </c>
      <c r="AO197" s="5">
        <f t="shared" si="88"/>
        <v>1.7894442462174087E-3</v>
      </c>
      <c r="AP197" s="5">
        <f t="shared" si="89"/>
        <v>2.1236272058533512E-3</v>
      </c>
      <c r="AQ197" s="5">
        <f t="shared" si="90"/>
        <v>0</v>
      </c>
      <c r="AR197" s="5">
        <f t="shared" si="91"/>
        <v>0</v>
      </c>
      <c r="AS197" s="5">
        <f t="shared" si="92"/>
        <v>0</v>
      </c>
      <c r="AT197" s="5">
        <f t="shared" si="93"/>
        <v>0</v>
      </c>
      <c r="AU197" s="5">
        <f t="shared" si="94"/>
        <v>0</v>
      </c>
      <c r="AV197" s="5">
        <f t="shared" si="95"/>
        <v>0</v>
      </c>
      <c r="AW197" s="5">
        <f t="shared" si="96"/>
        <v>0</v>
      </c>
      <c r="AX197" s="5">
        <f t="shared" si="97"/>
        <v>0</v>
      </c>
      <c r="AZ197" s="7">
        <f t="shared" si="100"/>
        <v>102.57748431019508</v>
      </c>
      <c r="BA197" s="4">
        <f t="shared" si="98"/>
        <v>-8.1864734345129164E-4</v>
      </c>
      <c r="BB197" s="5">
        <f>AZ197/MAX($AZ$16:AZ197)-1</f>
        <v>-1.0567522008952945E-2</v>
      </c>
      <c r="BH197" s="3"/>
    </row>
    <row r="198" spans="1:60" x14ac:dyDescent="0.25">
      <c r="A198" s="3">
        <v>42793</v>
      </c>
      <c r="B198">
        <f>IFERROR(VLOOKUP($A198,Finnifty!$A$14:$I$486,B$15+1,FALSE),All_curves!B197)</f>
        <v>0</v>
      </c>
      <c r="C198">
        <f>IFERROR(VLOOKUP($A198,Finnifty!$A$14:$I$486,C$15+1,FALSE),All_curves!C197)</f>
        <v>0</v>
      </c>
      <c r="D198">
        <f>IFERROR(VLOOKUP($A198,Finnifty!$A$14:$I$486,D$15+1,FALSE),All_curves!D197)</f>
        <v>0</v>
      </c>
      <c r="E198">
        <f>IFERROR(VLOOKUP($A198,Finnifty!$A$14:$I$486,E$15+1,FALSE),All_curves!E197)</f>
        <v>0</v>
      </c>
      <c r="F198">
        <f>IFERROR(VLOOKUP($A198,Finnifty!$A$14:$I$486,F$15+1,FALSE),All_curves!F197)</f>
        <v>0</v>
      </c>
      <c r="G198">
        <f>IFERROR(VLOOKUP($A198,Finnifty!$A$14:$I$486,G$15+1,FALSE),All_curves!G197)</f>
        <v>0</v>
      </c>
      <c r="H198">
        <f>IFERROR(VLOOKUP($A198,Finnifty!$A$14:$I$486,H$15+1,FALSE),All_curves!H197)</f>
        <v>0</v>
      </c>
      <c r="I198">
        <f>IFERROR(VLOOKUP($A198,Finnifty!$A$14:$I$486,I$15+1,FALSE),All_curves!I197)</f>
        <v>0</v>
      </c>
      <c r="J198">
        <f>IFERROR(VLOOKUP($A198,Banknifty!$A$14:$I$4860,2,FALSE),All_curves!J197)</f>
        <v>12554530</v>
      </c>
      <c r="K198">
        <f>IFERROR(VLOOKUP($A198,Banknifty!$A$14:$I$4860,3,FALSE),All_curves!K197)</f>
        <v>11519942</v>
      </c>
      <c r="L198">
        <f>IFERROR(VLOOKUP($A198,Banknifty!$A$14:$I$4860,4,FALSE),All_curves!L197)</f>
        <v>10873831</v>
      </c>
      <c r="M198">
        <f>IFERROR(VLOOKUP($A198,Banknifty!$A$14:$I$4860,5,FALSE),All_curves!M197)</f>
        <v>9946364</v>
      </c>
      <c r="N198">
        <f>IFERROR(VLOOKUP($A198,Banknifty!$A$14:$I$4860,6,FALSE),All_curves!N197)</f>
        <v>10608861</v>
      </c>
      <c r="O198">
        <f>IFERROR(VLOOKUP($A198,Banknifty!$A$14:$I$4860,7,FALSE),All_curves!O197)</f>
        <v>10389494</v>
      </c>
      <c r="P198">
        <f>IFERROR(VLOOKUP($A198,Banknifty!$A$14:$I$4860,8,FALSE),All_curves!P197)</f>
        <v>10389494</v>
      </c>
      <c r="Q198">
        <f>IFERROR(VLOOKUP($A198,Banknifty!$A$14:$I$4860,9,FALSE),All_curves!Q197)</f>
        <v>10301412</v>
      </c>
      <c r="R198">
        <f>IFERROR(VLOOKUP($A198,Nifty!$A$14:$I$4860,2,FALSE),All_curves!R197)</f>
        <v>0</v>
      </c>
      <c r="S198">
        <f>IFERROR(VLOOKUP($A198,Nifty!$A$14:$I$4860,3,FALSE),All_curves!S197)</f>
        <v>0</v>
      </c>
      <c r="T198">
        <f>IFERROR(VLOOKUP($A198,Nifty!$A$14:$I$4860,4,FALSE),All_curves!T197)</f>
        <v>0</v>
      </c>
      <c r="U198">
        <f>IFERROR(VLOOKUP($A198,Nifty!$A$14:$I$4860,5,FALSE),All_curves!U197)</f>
        <v>0</v>
      </c>
      <c r="V198">
        <f>IFERROR(VLOOKUP($A198,Nifty!$A$14:$I$4860,6,FALSE),All_curves!V197)</f>
        <v>0</v>
      </c>
      <c r="W198">
        <f>IFERROR(VLOOKUP($A198,Nifty!$A$14:$I$4860,7,FALSE),All_curves!W197)</f>
        <v>0</v>
      </c>
      <c r="X198">
        <f>IFERROR(VLOOKUP($A198,Nifty!$A$14:$I$4860,8,FALSE),All_curves!X197)</f>
        <v>0</v>
      </c>
      <c r="Y198">
        <f>IFERROR(VLOOKUP($A198,Nifty!$A$14:$I$4860,9,FALSE),All_curves!Y197)</f>
        <v>0</v>
      </c>
      <c r="AA198" s="5">
        <f t="shared" si="99"/>
        <v>0</v>
      </c>
      <c r="AB198" s="5">
        <f t="shared" si="75"/>
        <v>0</v>
      </c>
      <c r="AC198" s="5">
        <f t="shared" si="76"/>
        <v>0</v>
      </c>
      <c r="AD198" s="5">
        <f t="shared" si="77"/>
        <v>0</v>
      </c>
      <c r="AE198" s="5">
        <f t="shared" si="78"/>
        <v>0</v>
      </c>
      <c r="AF198" s="5">
        <f t="shared" si="79"/>
        <v>0</v>
      </c>
      <c r="AG198" s="5">
        <f t="shared" si="80"/>
        <v>0</v>
      </c>
      <c r="AH198" s="5">
        <f t="shared" si="81"/>
        <v>0</v>
      </c>
      <c r="AI198" s="5">
        <f t="shared" si="82"/>
        <v>2.7101742832231768E-3</v>
      </c>
      <c r="AJ198" s="5">
        <f t="shared" si="83"/>
        <v>8.601184947891749E-4</v>
      </c>
      <c r="AK198" s="5">
        <f t="shared" si="84"/>
        <v>9.027963213994461E-4</v>
      </c>
      <c r="AL198" s="5">
        <f t="shared" si="85"/>
        <v>1.9377668137465776E-4</v>
      </c>
      <c r="AM198" s="5">
        <f t="shared" si="86"/>
        <v>-3.1915952209182752E-4</v>
      </c>
      <c r="AN198" s="5">
        <f t="shared" si="87"/>
        <v>1.1917303539688007E-4</v>
      </c>
      <c r="AO198" s="5">
        <f t="shared" si="88"/>
        <v>1.1917303539688007E-4</v>
      </c>
      <c r="AP198" s="5">
        <f t="shared" si="89"/>
        <v>0</v>
      </c>
      <c r="AQ198" s="5">
        <f t="shared" si="90"/>
        <v>0</v>
      </c>
      <c r="AR198" s="5">
        <f t="shared" si="91"/>
        <v>0</v>
      </c>
      <c r="AS198" s="5">
        <f t="shared" si="92"/>
        <v>0</v>
      </c>
      <c r="AT198" s="5">
        <f t="shared" si="93"/>
        <v>0</v>
      </c>
      <c r="AU198" s="5">
        <f t="shared" si="94"/>
        <v>0</v>
      </c>
      <c r="AV198" s="5">
        <f t="shared" si="95"/>
        <v>0</v>
      </c>
      <c r="AW198" s="5">
        <f t="shared" si="96"/>
        <v>0</v>
      </c>
      <c r="AX198" s="5">
        <f t="shared" si="97"/>
        <v>0</v>
      </c>
      <c r="AZ198" s="7">
        <f t="shared" si="100"/>
        <v>102.59708538148148</v>
      </c>
      <c r="BA198" s="4">
        <f t="shared" si="98"/>
        <v>1.9108551372868288E-4</v>
      </c>
      <c r="BB198" s="5">
        <f>AZ198/MAX($AZ$16:AZ198)-1</f>
        <v>-1.0378455795596264E-2</v>
      </c>
      <c r="BH198" s="3"/>
    </row>
    <row r="199" spans="1:60" x14ac:dyDescent="0.25">
      <c r="A199" s="3">
        <v>42794</v>
      </c>
      <c r="B199">
        <f>IFERROR(VLOOKUP($A199,Finnifty!$A$14:$I$486,B$15+1,FALSE),All_curves!B198)</f>
        <v>0</v>
      </c>
      <c r="C199">
        <f>IFERROR(VLOOKUP($A199,Finnifty!$A$14:$I$486,C$15+1,FALSE),All_curves!C198)</f>
        <v>0</v>
      </c>
      <c r="D199">
        <f>IFERROR(VLOOKUP($A199,Finnifty!$A$14:$I$486,D$15+1,FALSE),All_curves!D198)</f>
        <v>0</v>
      </c>
      <c r="E199">
        <f>IFERROR(VLOOKUP($A199,Finnifty!$A$14:$I$486,E$15+1,FALSE),All_curves!E198)</f>
        <v>0</v>
      </c>
      <c r="F199">
        <f>IFERROR(VLOOKUP($A199,Finnifty!$A$14:$I$486,F$15+1,FALSE),All_curves!F198)</f>
        <v>0</v>
      </c>
      <c r="G199">
        <f>IFERROR(VLOOKUP($A199,Finnifty!$A$14:$I$486,G$15+1,FALSE),All_curves!G198)</f>
        <v>0</v>
      </c>
      <c r="H199">
        <f>IFERROR(VLOOKUP($A199,Finnifty!$A$14:$I$486,H$15+1,FALSE),All_curves!H198)</f>
        <v>0</v>
      </c>
      <c r="I199">
        <f>IFERROR(VLOOKUP($A199,Finnifty!$A$14:$I$486,I$15+1,FALSE),All_curves!I198)</f>
        <v>0</v>
      </c>
      <c r="J199">
        <f>IFERROR(VLOOKUP($A199,Banknifty!$A$14:$I$4860,2,FALSE),All_curves!J198)</f>
        <v>12554773</v>
      </c>
      <c r="K199">
        <f>IFERROR(VLOOKUP($A199,Banknifty!$A$14:$I$4860,3,FALSE),All_curves!K198)</f>
        <v>11514525</v>
      </c>
      <c r="L199">
        <f>IFERROR(VLOOKUP($A199,Banknifty!$A$14:$I$4860,4,FALSE),All_curves!L198)</f>
        <v>10870830</v>
      </c>
      <c r="M199">
        <f>IFERROR(VLOOKUP($A199,Banknifty!$A$14:$I$4860,5,FALSE),All_curves!M198)</f>
        <v>9943811</v>
      </c>
      <c r="N199">
        <f>IFERROR(VLOOKUP($A199,Banknifty!$A$14:$I$4860,6,FALSE),All_curves!N198)</f>
        <v>10637612</v>
      </c>
      <c r="O199">
        <f>IFERROR(VLOOKUP($A199,Banknifty!$A$14:$I$4860,7,FALSE),All_curves!O198)</f>
        <v>10398430</v>
      </c>
      <c r="P199">
        <f>IFERROR(VLOOKUP($A199,Banknifty!$A$14:$I$4860,8,FALSE),All_curves!P198)</f>
        <v>10398430</v>
      </c>
      <c r="Q199">
        <f>IFERROR(VLOOKUP($A199,Banknifty!$A$14:$I$4860,9,FALSE),All_curves!Q198)</f>
        <v>10303408</v>
      </c>
      <c r="R199">
        <f>IFERROR(VLOOKUP($A199,Nifty!$A$14:$I$4860,2,FALSE),All_curves!R198)</f>
        <v>0</v>
      </c>
      <c r="S199">
        <f>IFERROR(VLOOKUP($A199,Nifty!$A$14:$I$4860,3,FALSE),All_curves!S198)</f>
        <v>0</v>
      </c>
      <c r="T199">
        <f>IFERROR(VLOOKUP($A199,Nifty!$A$14:$I$4860,4,FALSE),All_curves!T198)</f>
        <v>0</v>
      </c>
      <c r="U199">
        <f>IFERROR(VLOOKUP($A199,Nifty!$A$14:$I$4860,5,FALSE),All_curves!U198)</f>
        <v>0</v>
      </c>
      <c r="V199">
        <f>IFERROR(VLOOKUP($A199,Nifty!$A$14:$I$4860,6,FALSE),All_curves!V198)</f>
        <v>0</v>
      </c>
      <c r="W199">
        <f>IFERROR(VLOOKUP($A199,Nifty!$A$14:$I$4860,7,FALSE),All_curves!W198)</f>
        <v>0</v>
      </c>
      <c r="X199">
        <f>IFERROR(VLOOKUP($A199,Nifty!$A$14:$I$4860,8,FALSE),All_curves!X198)</f>
        <v>0</v>
      </c>
      <c r="Y199">
        <f>IFERROR(VLOOKUP($A199,Nifty!$A$14:$I$4860,9,FALSE),All_curves!Y198)</f>
        <v>0</v>
      </c>
      <c r="AA199" s="5">
        <f t="shared" si="99"/>
        <v>0</v>
      </c>
      <c r="AB199" s="5">
        <f t="shared" si="75"/>
        <v>0</v>
      </c>
      <c r="AC199" s="5">
        <f t="shared" si="76"/>
        <v>0</v>
      </c>
      <c r="AD199" s="5">
        <f t="shared" si="77"/>
        <v>0</v>
      </c>
      <c r="AE199" s="5">
        <f t="shared" si="78"/>
        <v>0</v>
      </c>
      <c r="AF199" s="5">
        <f t="shared" si="79"/>
        <v>0</v>
      </c>
      <c r="AG199" s="5">
        <f t="shared" si="80"/>
        <v>0</v>
      </c>
      <c r="AH199" s="5">
        <f t="shared" si="81"/>
        <v>0</v>
      </c>
      <c r="AI199" s="5">
        <f t="shared" si="82"/>
        <v>1.935556329080157E-5</v>
      </c>
      <c r="AJ199" s="5">
        <f t="shared" si="83"/>
        <v>-4.7022806191210353E-4</v>
      </c>
      <c r="AK199" s="5">
        <f t="shared" si="84"/>
        <v>-2.7598368964898423E-4</v>
      </c>
      <c r="AL199" s="5">
        <f t="shared" si="85"/>
        <v>-2.5667671120821467E-4</v>
      </c>
      <c r="AM199" s="5">
        <f t="shared" si="86"/>
        <v>2.7100930062142758E-3</v>
      </c>
      <c r="AN199" s="5">
        <f t="shared" si="87"/>
        <v>8.6009963526612054E-4</v>
      </c>
      <c r="AO199" s="5">
        <f t="shared" si="88"/>
        <v>8.6009963526612054E-4</v>
      </c>
      <c r="AP199" s="5">
        <f t="shared" si="89"/>
        <v>1.9375984573755112E-4</v>
      </c>
      <c r="AQ199" s="5">
        <f t="shared" si="90"/>
        <v>0</v>
      </c>
      <c r="AR199" s="5">
        <f t="shared" si="91"/>
        <v>0</v>
      </c>
      <c r="AS199" s="5">
        <f t="shared" si="92"/>
        <v>0</v>
      </c>
      <c r="AT199" s="5">
        <f t="shared" si="93"/>
        <v>0</v>
      </c>
      <c r="AU199" s="5">
        <f t="shared" si="94"/>
        <v>0</v>
      </c>
      <c r="AV199" s="5">
        <f t="shared" si="95"/>
        <v>0</v>
      </c>
      <c r="AW199" s="5">
        <f t="shared" si="96"/>
        <v>0</v>
      </c>
      <c r="AX199" s="5">
        <f t="shared" si="97"/>
        <v>0</v>
      </c>
      <c r="AZ199" s="7">
        <f t="shared" si="100"/>
        <v>102.61264815904629</v>
      </c>
      <c r="BA199" s="4">
        <f t="shared" si="98"/>
        <v>1.5168830095856531E-4</v>
      </c>
      <c r="BB199" s="5">
        <f>AZ199/MAX($AZ$16:AZ199)-1</f>
        <v>-1.0228341784964012E-2</v>
      </c>
      <c r="BH199" s="3"/>
    </row>
    <row r="200" spans="1:60" x14ac:dyDescent="0.25">
      <c r="A200" s="3">
        <v>42795</v>
      </c>
      <c r="B200">
        <f>IFERROR(VLOOKUP($A200,Finnifty!$A$14:$I$486,B$15+1,FALSE),All_curves!B199)</f>
        <v>0</v>
      </c>
      <c r="C200">
        <f>IFERROR(VLOOKUP($A200,Finnifty!$A$14:$I$486,C$15+1,FALSE),All_curves!C199)</f>
        <v>0</v>
      </c>
      <c r="D200">
        <f>IFERROR(VLOOKUP($A200,Finnifty!$A$14:$I$486,D$15+1,FALSE),All_curves!D199)</f>
        <v>0</v>
      </c>
      <c r="E200">
        <f>IFERROR(VLOOKUP($A200,Finnifty!$A$14:$I$486,E$15+1,FALSE),All_curves!E199)</f>
        <v>0</v>
      </c>
      <c r="F200">
        <f>IFERROR(VLOOKUP($A200,Finnifty!$A$14:$I$486,F$15+1,FALSE),All_curves!F199)</f>
        <v>0</v>
      </c>
      <c r="G200">
        <f>IFERROR(VLOOKUP($A200,Finnifty!$A$14:$I$486,G$15+1,FALSE),All_curves!G199)</f>
        <v>0</v>
      </c>
      <c r="H200">
        <f>IFERROR(VLOOKUP($A200,Finnifty!$A$14:$I$486,H$15+1,FALSE),All_curves!H199)</f>
        <v>0</v>
      </c>
      <c r="I200">
        <f>IFERROR(VLOOKUP($A200,Finnifty!$A$14:$I$486,I$15+1,FALSE),All_curves!I199)</f>
        <v>0</v>
      </c>
      <c r="J200">
        <f>IFERROR(VLOOKUP($A200,Banknifty!$A$14:$I$4860,2,FALSE),All_curves!J199)</f>
        <v>12528699</v>
      </c>
      <c r="K200">
        <f>IFERROR(VLOOKUP($A200,Banknifty!$A$14:$I$4860,3,FALSE),All_curves!K199)</f>
        <v>11496608</v>
      </c>
      <c r="L200">
        <f>IFERROR(VLOOKUP($A200,Banknifty!$A$14:$I$4860,4,FALSE),All_curves!L199)</f>
        <v>10852058</v>
      </c>
      <c r="M200">
        <f>IFERROR(VLOOKUP($A200,Banknifty!$A$14:$I$4860,5,FALSE),All_curves!M199)</f>
        <v>9933348</v>
      </c>
      <c r="N200">
        <f>IFERROR(VLOOKUP($A200,Banknifty!$A$14:$I$4860,6,FALSE),All_curves!N199)</f>
        <v>10637818</v>
      </c>
      <c r="O200">
        <f>IFERROR(VLOOKUP($A200,Banknifty!$A$14:$I$4860,7,FALSE),All_curves!O199)</f>
        <v>10393540</v>
      </c>
      <c r="P200">
        <f>IFERROR(VLOOKUP($A200,Banknifty!$A$14:$I$4860,8,FALSE),All_curves!P199)</f>
        <v>10393540</v>
      </c>
      <c r="Q200">
        <f>IFERROR(VLOOKUP($A200,Banknifty!$A$14:$I$4860,9,FALSE),All_curves!Q199)</f>
        <v>10300763</v>
      </c>
      <c r="R200">
        <f>IFERROR(VLOOKUP($A200,Nifty!$A$14:$I$4860,2,FALSE),All_curves!R199)</f>
        <v>0</v>
      </c>
      <c r="S200">
        <f>IFERROR(VLOOKUP($A200,Nifty!$A$14:$I$4860,3,FALSE),All_curves!S199)</f>
        <v>0</v>
      </c>
      <c r="T200">
        <f>IFERROR(VLOOKUP($A200,Nifty!$A$14:$I$4860,4,FALSE),All_curves!T199)</f>
        <v>0</v>
      </c>
      <c r="U200">
        <f>IFERROR(VLOOKUP($A200,Nifty!$A$14:$I$4860,5,FALSE),All_curves!U199)</f>
        <v>0</v>
      </c>
      <c r="V200">
        <f>IFERROR(VLOOKUP($A200,Nifty!$A$14:$I$4860,6,FALSE),All_curves!V199)</f>
        <v>0</v>
      </c>
      <c r="W200">
        <f>IFERROR(VLOOKUP($A200,Nifty!$A$14:$I$4860,7,FALSE),All_curves!W199)</f>
        <v>0</v>
      </c>
      <c r="X200">
        <f>IFERROR(VLOOKUP($A200,Nifty!$A$14:$I$4860,8,FALSE),All_curves!X199)</f>
        <v>0</v>
      </c>
      <c r="Y200">
        <f>IFERROR(VLOOKUP($A200,Nifty!$A$14:$I$4860,9,FALSE),All_curves!Y199)</f>
        <v>0</v>
      </c>
      <c r="AA200" s="5">
        <f t="shared" si="99"/>
        <v>0</v>
      </c>
      <c r="AB200" s="5">
        <f t="shared" si="75"/>
        <v>0</v>
      </c>
      <c r="AC200" s="5">
        <f t="shared" si="76"/>
        <v>0</v>
      </c>
      <c r="AD200" s="5">
        <f t="shared" si="77"/>
        <v>0</v>
      </c>
      <c r="AE200" s="5">
        <f t="shared" si="78"/>
        <v>0</v>
      </c>
      <c r="AF200" s="5">
        <f t="shared" si="79"/>
        <v>0</v>
      </c>
      <c r="AG200" s="5">
        <f t="shared" si="80"/>
        <v>0</v>
      </c>
      <c r="AH200" s="5">
        <f t="shared" si="81"/>
        <v>0</v>
      </c>
      <c r="AI200" s="5">
        <f t="shared" si="82"/>
        <v>-2.0768197083292916E-3</v>
      </c>
      <c r="AJ200" s="5">
        <f t="shared" si="83"/>
        <v>-1.5560346605699715E-3</v>
      </c>
      <c r="AK200" s="5">
        <f t="shared" si="84"/>
        <v>-1.7268230668678886E-3</v>
      </c>
      <c r="AL200" s="5">
        <f t="shared" si="85"/>
        <v>-1.0522122755550756E-3</v>
      </c>
      <c r="AM200" s="5">
        <f t="shared" si="86"/>
        <v>1.936524851631205E-5</v>
      </c>
      <c r="AN200" s="5">
        <f t="shared" si="87"/>
        <v>-4.7026329936350475E-4</v>
      </c>
      <c r="AO200" s="5">
        <f t="shared" si="88"/>
        <v>-4.7026329936350475E-4</v>
      </c>
      <c r="AP200" s="5">
        <f t="shared" si="89"/>
        <v>-2.5671117750558636E-4</v>
      </c>
      <c r="AQ200" s="5">
        <f t="shared" si="90"/>
        <v>0</v>
      </c>
      <c r="AR200" s="5">
        <f t="shared" si="91"/>
        <v>0</v>
      </c>
      <c r="AS200" s="5">
        <f t="shared" si="92"/>
        <v>0</v>
      </c>
      <c r="AT200" s="5">
        <f t="shared" si="93"/>
        <v>0</v>
      </c>
      <c r="AU200" s="5">
        <f t="shared" si="94"/>
        <v>0</v>
      </c>
      <c r="AV200" s="5">
        <f t="shared" si="95"/>
        <v>0</v>
      </c>
      <c r="AW200" s="5">
        <f t="shared" si="96"/>
        <v>0</v>
      </c>
      <c r="AX200" s="5">
        <f t="shared" si="97"/>
        <v>0</v>
      </c>
      <c r="AZ200" s="7">
        <f t="shared" si="100"/>
        <v>102.5801979256194</v>
      </c>
      <c r="BA200" s="4">
        <f t="shared" si="98"/>
        <v>-3.162400932932713E-4</v>
      </c>
      <c r="BB200" s="5">
        <f>AZ200/MAX($AZ$16:AZ200)-1</f>
        <v>-1.0541347266496914E-2</v>
      </c>
      <c r="BH200" s="3"/>
    </row>
    <row r="201" spans="1:60" x14ac:dyDescent="0.25">
      <c r="A201" s="3">
        <v>42796</v>
      </c>
      <c r="B201">
        <f>IFERROR(VLOOKUP($A201,Finnifty!$A$14:$I$486,B$15+1,FALSE),All_curves!B200)</f>
        <v>0</v>
      </c>
      <c r="C201">
        <f>IFERROR(VLOOKUP($A201,Finnifty!$A$14:$I$486,C$15+1,FALSE),All_curves!C200)</f>
        <v>0</v>
      </c>
      <c r="D201">
        <f>IFERROR(VLOOKUP($A201,Finnifty!$A$14:$I$486,D$15+1,FALSE),All_curves!D200)</f>
        <v>0</v>
      </c>
      <c r="E201">
        <f>IFERROR(VLOOKUP($A201,Finnifty!$A$14:$I$486,E$15+1,FALSE),All_curves!E200)</f>
        <v>0</v>
      </c>
      <c r="F201">
        <f>IFERROR(VLOOKUP($A201,Finnifty!$A$14:$I$486,F$15+1,FALSE),All_curves!F200)</f>
        <v>0</v>
      </c>
      <c r="G201">
        <f>IFERROR(VLOOKUP($A201,Finnifty!$A$14:$I$486,G$15+1,FALSE),All_curves!G200)</f>
        <v>0</v>
      </c>
      <c r="H201">
        <f>IFERROR(VLOOKUP($A201,Finnifty!$A$14:$I$486,H$15+1,FALSE),All_curves!H200)</f>
        <v>0</v>
      </c>
      <c r="I201">
        <f>IFERROR(VLOOKUP($A201,Finnifty!$A$14:$I$486,I$15+1,FALSE),All_curves!I200)</f>
        <v>0</v>
      </c>
      <c r="J201">
        <f>IFERROR(VLOOKUP($A201,Banknifty!$A$14:$I$4860,2,FALSE),All_curves!J200)</f>
        <v>12846358</v>
      </c>
      <c r="K201">
        <f>IFERROR(VLOOKUP($A201,Banknifty!$A$14:$I$4860,3,FALSE),All_curves!K200)</f>
        <v>11994725</v>
      </c>
      <c r="L201">
        <f>IFERROR(VLOOKUP($A201,Banknifty!$A$14:$I$4860,4,FALSE),All_curves!L200)</f>
        <v>11114304</v>
      </c>
      <c r="M201">
        <f>IFERROR(VLOOKUP($A201,Banknifty!$A$14:$I$4860,5,FALSE),All_curves!M200)</f>
        <v>10518612</v>
      </c>
      <c r="N201">
        <f>IFERROR(VLOOKUP($A201,Banknifty!$A$14:$I$4860,6,FALSE),All_curves!N200)</f>
        <v>10615726</v>
      </c>
      <c r="O201">
        <f>IFERROR(VLOOKUP($A201,Banknifty!$A$14:$I$4860,7,FALSE),All_curves!O200)</f>
        <v>10377368</v>
      </c>
      <c r="P201">
        <f>IFERROR(VLOOKUP($A201,Banknifty!$A$14:$I$4860,8,FALSE),All_curves!P200)</f>
        <v>10377368</v>
      </c>
      <c r="Q201">
        <f>IFERROR(VLOOKUP($A201,Banknifty!$A$14:$I$4860,9,FALSE),All_curves!Q200)</f>
        <v>10289925</v>
      </c>
      <c r="R201">
        <f>IFERROR(VLOOKUP($A201,Nifty!$A$14:$I$4860,2,FALSE),All_curves!R200)</f>
        <v>0</v>
      </c>
      <c r="S201">
        <f>IFERROR(VLOOKUP($A201,Nifty!$A$14:$I$4860,3,FALSE),All_curves!S200)</f>
        <v>0</v>
      </c>
      <c r="T201">
        <f>IFERROR(VLOOKUP($A201,Nifty!$A$14:$I$4860,4,FALSE),All_curves!T200)</f>
        <v>0</v>
      </c>
      <c r="U201">
        <f>IFERROR(VLOOKUP($A201,Nifty!$A$14:$I$4860,5,FALSE),All_curves!U200)</f>
        <v>0</v>
      </c>
      <c r="V201">
        <f>IFERROR(VLOOKUP($A201,Nifty!$A$14:$I$4860,6,FALSE),All_curves!V200)</f>
        <v>0</v>
      </c>
      <c r="W201">
        <f>IFERROR(VLOOKUP($A201,Nifty!$A$14:$I$4860,7,FALSE),All_curves!W200)</f>
        <v>0</v>
      </c>
      <c r="X201">
        <f>IFERROR(VLOOKUP($A201,Nifty!$A$14:$I$4860,8,FALSE),All_curves!X200)</f>
        <v>0</v>
      </c>
      <c r="Y201">
        <f>IFERROR(VLOOKUP($A201,Nifty!$A$14:$I$4860,9,FALSE),All_curves!Y200)</f>
        <v>0</v>
      </c>
      <c r="AA201" s="5">
        <f t="shared" si="99"/>
        <v>0</v>
      </c>
      <c r="AB201" s="5">
        <f t="shared" si="75"/>
        <v>0</v>
      </c>
      <c r="AC201" s="5">
        <f t="shared" si="76"/>
        <v>0</v>
      </c>
      <c r="AD201" s="5">
        <f t="shared" si="77"/>
        <v>0</v>
      </c>
      <c r="AE201" s="5">
        <f t="shared" si="78"/>
        <v>0</v>
      </c>
      <c r="AF201" s="5">
        <f t="shared" si="79"/>
        <v>0</v>
      </c>
      <c r="AG201" s="5">
        <f t="shared" si="80"/>
        <v>0</v>
      </c>
      <c r="AH201" s="5">
        <f t="shared" si="81"/>
        <v>0</v>
      </c>
      <c r="AI201" s="5">
        <f t="shared" si="82"/>
        <v>2.535450807781392E-2</v>
      </c>
      <c r="AJ201" s="5">
        <f t="shared" si="83"/>
        <v>4.3327301409250341E-2</v>
      </c>
      <c r="AK201" s="5">
        <f t="shared" si="84"/>
        <v>2.4165554588816196E-2</v>
      </c>
      <c r="AL201" s="5">
        <f t="shared" si="85"/>
        <v>5.8919107636216994E-2</v>
      </c>
      <c r="AM201" s="5">
        <f t="shared" si="86"/>
        <v>-2.076741677663585E-3</v>
      </c>
      <c r="AN201" s="5">
        <f t="shared" si="87"/>
        <v>-1.5559664945725693E-3</v>
      </c>
      <c r="AO201" s="5">
        <f t="shared" si="88"/>
        <v>-1.5559664945725693E-3</v>
      </c>
      <c r="AP201" s="5">
        <f t="shared" si="89"/>
        <v>-1.0521550685128611E-3</v>
      </c>
      <c r="AQ201" s="5">
        <f t="shared" si="90"/>
        <v>0</v>
      </c>
      <c r="AR201" s="5">
        <f t="shared" si="91"/>
        <v>0</v>
      </c>
      <c r="AS201" s="5">
        <f t="shared" si="92"/>
        <v>0</v>
      </c>
      <c r="AT201" s="5">
        <f t="shared" si="93"/>
        <v>0</v>
      </c>
      <c r="AU201" s="5">
        <f t="shared" si="94"/>
        <v>0</v>
      </c>
      <c r="AV201" s="5">
        <f t="shared" si="95"/>
        <v>0</v>
      </c>
      <c r="AW201" s="5">
        <f t="shared" si="96"/>
        <v>0</v>
      </c>
      <c r="AX201" s="5">
        <f t="shared" si="97"/>
        <v>0</v>
      </c>
      <c r="AZ201" s="7">
        <f t="shared" si="100"/>
        <v>103.20219997383735</v>
      </c>
      <c r="BA201" s="4">
        <f t="shared" si="98"/>
        <v>6.0635684156989953E-3</v>
      </c>
      <c r="BB201" s="5">
        <f>AZ201/MAX($AZ$16:AZ201)-1</f>
        <v>-4.5416970311418225E-3</v>
      </c>
      <c r="BH201" s="3"/>
    </row>
    <row r="202" spans="1:60" x14ac:dyDescent="0.25">
      <c r="A202" s="3">
        <v>42797</v>
      </c>
      <c r="B202">
        <f>IFERROR(VLOOKUP($A202,Finnifty!$A$14:$I$486,B$15+1,FALSE),All_curves!B201)</f>
        <v>0</v>
      </c>
      <c r="C202">
        <f>IFERROR(VLOOKUP($A202,Finnifty!$A$14:$I$486,C$15+1,FALSE),All_curves!C201)</f>
        <v>0</v>
      </c>
      <c r="D202">
        <f>IFERROR(VLOOKUP($A202,Finnifty!$A$14:$I$486,D$15+1,FALSE),All_curves!D201)</f>
        <v>0</v>
      </c>
      <c r="E202">
        <f>IFERROR(VLOOKUP($A202,Finnifty!$A$14:$I$486,E$15+1,FALSE),All_curves!E201)</f>
        <v>0</v>
      </c>
      <c r="F202">
        <f>IFERROR(VLOOKUP($A202,Finnifty!$A$14:$I$486,F$15+1,FALSE),All_curves!F201)</f>
        <v>0</v>
      </c>
      <c r="G202">
        <f>IFERROR(VLOOKUP($A202,Finnifty!$A$14:$I$486,G$15+1,FALSE),All_curves!G201)</f>
        <v>0</v>
      </c>
      <c r="H202">
        <f>IFERROR(VLOOKUP($A202,Finnifty!$A$14:$I$486,H$15+1,FALSE),All_curves!H201)</f>
        <v>0</v>
      </c>
      <c r="I202">
        <f>IFERROR(VLOOKUP($A202,Finnifty!$A$14:$I$486,I$15+1,FALSE),All_curves!I201)</f>
        <v>0</v>
      </c>
      <c r="J202">
        <f>IFERROR(VLOOKUP($A202,Banknifty!$A$14:$I$4860,2,FALSE),All_curves!J201)</f>
        <v>12828623</v>
      </c>
      <c r="K202">
        <f>IFERROR(VLOOKUP($A202,Banknifty!$A$14:$I$4860,3,FALSE),All_curves!K201)</f>
        <v>11994725</v>
      </c>
      <c r="L202">
        <f>IFERROR(VLOOKUP($A202,Banknifty!$A$14:$I$4860,4,FALSE),All_curves!L201)</f>
        <v>11114304</v>
      </c>
      <c r="M202">
        <f>IFERROR(VLOOKUP($A202,Banknifty!$A$14:$I$4860,5,FALSE),All_curves!M201)</f>
        <v>10518612</v>
      </c>
      <c r="N202">
        <f>IFERROR(VLOOKUP($A202,Banknifty!$A$14:$I$4860,6,FALSE),All_curves!N201)</f>
        <v>10710087</v>
      </c>
      <c r="O202">
        <f>IFERROR(VLOOKUP($A202,Banknifty!$A$14:$I$4860,7,FALSE),All_curves!O201)</f>
        <v>10441333</v>
      </c>
      <c r="P202">
        <f>IFERROR(VLOOKUP($A202,Banknifty!$A$14:$I$4860,8,FALSE),All_curves!P201)</f>
        <v>10441333</v>
      </c>
      <c r="Q202">
        <f>IFERROR(VLOOKUP($A202,Banknifty!$A$14:$I$4860,9,FALSE),All_curves!Q201)</f>
        <v>10326304</v>
      </c>
      <c r="R202">
        <f>IFERROR(VLOOKUP($A202,Nifty!$A$14:$I$4860,2,FALSE),All_curves!R201)</f>
        <v>0</v>
      </c>
      <c r="S202">
        <f>IFERROR(VLOOKUP($A202,Nifty!$A$14:$I$4860,3,FALSE),All_curves!S201)</f>
        <v>0</v>
      </c>
      <c r="T202">
        <f>IFERROR(VLOOKUP($A202,Nifty!$A$14:$I$4860,4,FALSE),All_curves!T201)</f>
        <v>0</v>
      </c>
      <c r="U202">
        <f>IFERROR(VLOOKUP($A202,Nifty!$A$14:$I$4860,5,FALSE),All_curves!U201)</f>
        <v>0</v>
      </c>
      <c r="V202">
        <f>IFERROR(VLOOKUP($A202,Nifty!$A$14:$I$4860,6,FALSE),All_curves!V201)</f>
        <v>0</v>
      </c>
      <c r="W202">
        <f>IFERROR(VLOOKUP($A202,Nifty!$A$14:$I$4860,7,FALSE),All_curves!W201)</f>
        <v>0</v>
      </c>
      <c r="X202">
        <f>IFERROR(VLOOKUP($A202,Nifty!$A$14:$I$4860,8,FALSE),All_curves!X201)</f>
        <v>0</v>
      </c>
      <c r="Y202">
        <f>IFERROR(VLOOKUP($A202,Nifty!$A$14:$I$4860,9,FALSE),All_curves!Y201)</f>
        <v>0</v>
      </c>
      <c r="AA202" s="5">
        <f t="shared" si="99"/>
        <v>0</v>
      </c>
      <c r="AB202" s="5">
        <f t="shared" si="75"/>
        <v>0</v>
      </c>
      <c r="AC202" s="5">
        <f t="shared" si="76"/>
        <v>0</v>
      </c>
      <c r="AD202" s="5">
        <f t="shared" si="77"/>
        <v>0</v>
      </c>
      <c r="AE202" s="5">
        <f t="shared" si="78"/>
        <v>0</v>
      </c>
      <c r="AF202" s="5">
        <f t="shared" si="79"/>
        <v>0</v>
      </c>
      <c r="AG202" s="5">
        <f t="shared" si="80"/>
        <v>0</v>
      </c>
      <c r="AH202" s="5">
        <f t="shared" si="81"/>
        <v>0</v>
      </c>
      <c r="AI202" s="5">
        <f t="shared" si="82"/>
        <v>-1.3805469223261424E-3</v>
      </c>
      <c r="AJ202" s="5">
        <f t="shared" si="83"/>
        <v>0</v>
      </c>
      <c r="AK202" s="5">
        <f t="shared" si="84"/>
        <v>0</v>
      </c>
      <c r="AL202" s="5">
        <f t="shared" si="85"/>
        <v>0</v>
      </c>
      <c r="AM202" s="5">
        <f t="shared" si="86"/>
        <v>8.8887938516875042E-3</v>
      </c>
      <c r="AN202" s="5">
        <f t="shared" si="87"/>
        <v>6.1638943516313383E-3</v>
      </c>
      <c r="AO202" s="5">
        <f t="shared" si="88"/>
        <v>6.1638943516313383E-3</v>
      </c>
      <c r="AP202" s="5">
        <f t="shared" si="89"/>
        <v>3.535399917880877E-3</v>
      </c>
      <c r="AQ202" s="5">
        <f t="shared" si="90"/>
        <v>0</v>
      </c>
      <c r="AR202" s="5">
        <f t="shared" si="91"/>
        <v>0</v>
      </c>
      <c r="AS202" s="5">
        <f t="shared" si="92"/>
        <v>0</v>
      </c>
      <c r="AT202" s="5">
        <f t="shared" si="93"/>
        <v>0</v>
      </c>
      <c r="AU202" s="5">
        <f t="shared" si="94"/>
        <v>0</v>
      </c>
      <c r="AV202" s="5">
        <f t="shared" si="95"/>
        <v>0</v>
      </c>
      <c r="AW202" s="5">
        <f t="shared" si="96"/>
        <v>0</v>
      </c>
      <c r="AX202" s="5">
        <f t="shared" si="97"/>
        <v>0</v>
      </c>
      <c r="AZ202" s="7">
        <f t="shared" si="100"/>
        <v>103.30269928906064</v>
      </c>
      <c r="BA202" s="4">
        <f t="shared" si="98"/>
        <v>9.7380981460437155E-4</v>
      </c>
      <c r="BB202" s="5">
        <f>AZ202/MAX($AZ$16:AZ202)-1</f>
        <v>-3.5723099656813639E-3</v>
      </c>
      <c r="BH202" s="3"/>
    </row>
    <row r="203" spans="1:60" x14ac:dyDescent="0.25">
      <c r="A203" s="3">
        <v>42800</v>
      </c>
      <c r="B203">
        <f>IFERROR(VLOOKUP($A203,Finnifty!$A$14:$I$486,B$15+1,FALSE),All_curves!B202)</f>
        <v>0</v>
      </c>
      <c r="C203">
        <f>IFERROR(VLOOKUP($A203,Finnifty!$A$14:$I$486,C$15+1,FALSE),All_curves!C202)</f>
        <v>0</v>
      </c>
      <c r="D203">
        <f>IFERROR(VLOOKUP($A203,Finnifty!$A$14:$I$486,D$15+1,FALSE),All_curves!D202)</f>
        <v>0</v>
      </c>
      <c r="E203">
        <f>IFERROR(VLOOKUP($A203,Finnifty!$A$14:$I$486,E$15+1,FALSE),All_curves!E202)</f>
        <v>0</v>
      </c>
      <c r="F203">
        <f>IFERROR(VLOOKUP($A203,Finnifty!$A$14:$I$486,F$15+1,FALSE),All_curves!F202)</f>
        <v>0</v>
      </c>
      <c r="G203">
        <f>IFERROR(VLOOKUP($A203,Finnifty!$A$14:$I$486,G$15+1,FALSE),All_curves!G202)</f>
        <v>0</v>
      </c>
      <c r="H203">
        <f>IFERROR(VLOOKUP($A203,Finnifty!$A$14:$I$486,H$15+1,FALSE),All_curves!H202)</f>
        <v>0</v>
      </c>
      <c r="I203">
        <f>IFERROR(VLOOKUP($A203,Finnifty!$A$14:$I$486,I$15+1,FALSE),All_curves!I202)</f>
        <v>0</v>
      </c>
      <c r="J203">
        <f>IFERROR(VLOOKUP($A203,Banknifty!$A$14:$I$4860,2,FALSE),All_curves!J202)</f>
        <v>12810877</v>
      </c>
      <c r="K203">
        <f>IFERROR(VLOOKUP($A203,Banknifty!$A$14:$I$4860,3,FALSE),All_curves!K202)</f>
        <v>11986090</v>
      </c>
      <c r="L203">
        <f>IFERROR(VLOOKUP($A203,Banknifty!$A$14:$I$4860,4,FALSE),All_curves!L202)</f>
        <v>11111845</v>
      </c>
      <c r="M203">
        <f>IFERROR(VLOOKUP($A203,Banknifty!$A$14:$I$4860,5,FALSE),All_curves!M202)</f>
        <v>10518612</v>
      </c>
      <c r="N203">
        <f>IFERROR(VLOOKUP($A203,Banknifty!$A$14:$I$4860,6,FALSE),All_curves!N202)</f>
        <v>10736759</v>
      </c>
      <c r="O203">
        <f>IFERROR(VLOOKUP($A203,Banknifty!$A$14:$I$4860,7,FALSE),All_curves!O202)</f>
        <v>10463469</v>
      </c>
      <c r="P203">
        <f>IFERROR(VLOOKUP($A203,Banknifty!$A$14:$I$4860,8,FALSE),All_curves!P202)</f>
        <v>10463469</v>
      </c>
      <c r="Q203">
        <f>IFERROR(VLOOKUP($A203,Banknifty!$A$14:$I$4860,9,FALSE),All_curves!Q202)</f>
        <v>10351441</v>
      </c>
      <c r="R203">
        <f>IFERROR(VLOOKUP($A203,Nifty!$A$14:$I$4860,2,FALSE),All_curves!R202)</f>
        <v>0</v>
      </c>
      <c r="S203">
        <f>IFERROR(VLOOKUP($A203,Nifty!$A$14:$I$4860,3,FALSE),All_curves!S202)</f>
        <v>0</v>
      </c>
      <c r="T203">
        <f>IFERROR(VLOOKUP($A203,Nifty!$A$14:$I$4860,4,FALSE),All_curves!T202)</f>
        <v>0</v>
      </c>
      <c r="U203">
        <f>IFERROR(VLOOKUP($A203,Nifty!$A$14:$I$4860,5,FALSE),All_curves!U202)</f>
        <v>0</v>
      </c>
      <c r="V203">
        <f>IFERROR(VLOOKUP($A203,Nifty!$A$14:$I$4860,6,FALSE),All_curves!V202)</f>
        <v>0</v>
      </c>
      <c r="W203">
        <f>IFERROR(VLOOKUP($A203,Nifty!$A$14:$I$4860,7,FALSE),All_curves!W202)</f>
        <v>0</v>
      </c>
      <c r="X203">
        <f>IFERROR(VLOOKUP($A203,Nifty!$A$14:$I$4860,8,FALSE),All_curves!X202)</f>
        <v>0</v>
      </c>
      <c r="Y203">
        <f>IFERROR(VLOOKUP($A203,Nifty!$A$14:$I$4860,9,FALSE),All_curves!Y202)</f>
        <v>0</v>
      </c>
      <c r="AA203" s="5">
        <f t="shared" si="99"/>
        <v>0</v>
      </c>
      <c r="AB203" s="5">
        <f t="shared" si="75"/>
        <v>0</v>
      </c>
      <c r="AC203" s="5">
        <f t="shared" si="76"/>
        <v>0</v>
      </c>
      <c r="AD203" s="5">
        <f t="shared" si="77"/>
        <v>0</v>
      </c>
      <c r="AE203" s="5">
        <f t="shared" si="78"/>
        <v>0</v>
      </c>
      <c r="AF203" s="5">
        <f t="shared" si="79"/>
        <v>0</v>
      </c>
      <c r="AG203" s="5">
        <f t="shared" si="80"/>
        <v>0</v>
      </c>
      <c r="AH203" s="5">
        <f t="shared" si="81"/>
        <v>0</v>
      </c>
      <c r="AI203" s="5">
        <f t="shared" si="82"/>
        <v>-1.3833129245438558E-3</v>
      </c>
      <c r="AJ203" s="5">
        <f t="shared" si="83"/>
        <v>-7.1989978928233E-4</v>
      </c>
      <c r="AK203" s="5">
        <f t="shared" si="84"/>
        <v>-2.2124642262799643E-4</v>
      </c>
      <c r="AL203" s="5">
        <f t="shared" si="85"/>
        <v>0</v>
      </c>
      <c r="AM203" s="5">
        <f t="shared" si="86"/>
        <v>2.4903625899583837E-3</v>
      </c>
      <c r="AN203" s="5">
        <f t="shared" si="87"/>
        <v>2.120035823012234E-3</v>
      </c>
      <c r="AO203" s="5">
        <f t="shared" si="88"/>
        <v>2.120035823012234E-3</v>
      </c>
      <c r="AP203" s="5">
        <f t="shared" si="89"/>
        <v>2.4342688342315899E-3</v>
      </c>
      <c r="AQ203" s="5">
        <f t="shared" si="90"/>
        <v>0</v>
      </c>
      <c r="AR203" s="5">
        <f t="shared" si="91"/>
        <v>0</v>
      </c>
      <c r="AS203" s="5">
        <f t="shared" si="92"/>
        <v>0</v>
      </c>
      <c r="AT203" s="5">
        <f t="shared" si="93"/>
        <v>0</v>
      </c>
      <c r="AU203" s="5">
        <f t="shared" si="94"/>
        <v>0</v>
      </c>
      <c r="AV203" s="5">
        <f t="shared" si="95"/>
        <v>0</v>
      </c>
      <c r="AW203" s="5">
        <f t="shared" si="96"/>
        <v>0</v>
      </c>
      <c r="AX203" s="5">
        <f t="shared" si="97"/>
        <v>0</v>
      </c>
      <c r="AZ203" s="7">
        <f t="shared" si="100"/>
        <v>103.33214160831702</v>
      </c>
      <c r="BA203" s="4">
        <f t="shared" si="98"/>
        <v>2.8501016390667749E-4</v>
      </c>
      <c r="BB203" s="5">
        <f>AZ203/MAX($AZ$16:AZ203)-1</f>
        <v>-3.2883179464235912E-3</v>
      </c>
      <c r="BH203" s="3"/>
    </row>
    <row r="204" spans="1:60" x14ac:dyDescent="0.25">
      <c r="A204" s="3">
        <v>42801</v>
      </c>
      <c r="B204">
        <f>IFERROR(VLOOKUP($A204,Finnifty!$A$14:$I$486,B$15+1,FALSE),All_curves!B203)</f>
        <v>0</v>
      </c>
      <c r="C204">
        <f>IFERROR(VLOOKUP($A204,Finnifty!$A$14:$I$486,C$15+1,FALSE),All_curves!C203)</f>
        <v>0</v>
      </c>
      <c r="D204">
        <f>IFERROR(VLOOKUP($A204,Finnifty!$A$14:$I$486,D$15+1,FALSE),All_curves!D203)</f>
        <v>0</v>
      </c>
      <c r="E204">
        <f>IFERROR(VLOOKUP($A204,Finnifty!$A$14:$I$486,E$15+1,FALSE),All_curves!E203)</f>
        <v>0</v>
      </c>
      <c r="F204">
        <f>IFERROR(VLOOKUP($A204,Finnifty!$A$14:$I$486,F$15+1,FALSE),All_curves!F203)</f>
        <v>0</v>
      </c>
      <c r="G204">
        <f>IFERROR(VLOOKUP($A204,Finnifty!$A$14:$I$486,G$15+1,FALSE),All_curves!G203)</f>
        <v>0</v>
      </c>
      <c r="H204">
        <f>IFERROR(VLOOKUP($A204,Finnifty!$A$14:$I$486,H$15+1,FALSE),All_curves!H203)</f>
        <v>0</v>
      </c>
      <c r="I204">
        <f>IFERROR(VLOOKUP($A204,Finnifty!$A$14:$I$486,I$15+1,FALSE),All_curves!I203)</f>
        <v>0</v>
      </c>
      <c r="J204">
        <f>IFERROR(VLOOKUP($A204,Banknifty!$A$14:$I$4860,2,FALSE),All_curves!J203)</f>
        <v>12783281</v>
      </c>
      <c r="K204">
        <f>IFERROR(VLOOKUP($A204,Banknifty!$A$14:$I$4860,3,FALSE),All_curves!K203)</f>
        <v>11976389</v>
      </c>
      <c r="L204">
        <f>IFERROR(VLOOKUP($A204,Banknifty!$A$14:$I$4860,4,FALSE),All_curves!L203)</f>
        <v>11104114</v>
      </c>
      <c r="M204">
        <f>IFERROR(VLOOKUP($A204,Banknifty!$A$14:$I$4860,5,FALSE),All_curves!M203)</f>
        <v>10518612</v>
      </c>
      <c r="N204">
        <f>IFERROR(VLOOKUP($A204,Banknifty!$A$14:$I$4860,6,FALSE),All_curves!N203)</f>
        <v>10721908</v>
      </c>
      <c r="O204">
        <f>IFERROR(VLOOKUP($A204,Banknifty!$A$14:$I$4860,7,FALSE),All_curves!O203)</f>
        <v>10455936</v>
      </c>
      <c r="P204">
        <f>IFERROR(VLOOKUP($A204,Banknifty!$A$14:$I$4860,8,FALSE),All_curves!P203)</f>
        <v>10455936</v>
      </c>
      <c r="Q204">
        <f>IFERROR(VLOOKUP($A204,Banknifty!$A$14:$I$4860,9,FALSE),All_curves!Q203)</f>
        <v>10351441</v>
      </c>
      <c r="R204">
        <f>IFERROR(VLOOKUP($A204,Nifty!$A$14:$I$4860,2,FALSE),All_curves!R203)</f>
        <v>0</v>
      </c>
      <c r="S204">
        <f>IFERROR(VLOOKUP($A204,Nifty!$A$14:$I$4860,3,FALSE),All_curves!S203)</f>
        <v>0</v>
      </c>
      <c r="T204">
        <f>IFERROR(VLOOKUP($A204,Nifty!$A$14:$I$4860,4,FALSE),All_curves!T203)</f>
        <v>0</v>
      </c>
      <c r="U204">
        <f>IFERROR(VLOOKUP($A204,Nifty!$A$14:$I$4860,5,FALSE),All_curves!U203)</f>
        <v>0</v>
      </c>
      <c r="V204">
        <f>IFERROR(VLOOKUP($A204,Nifty!$A$14:$I$4860,6,FALSE),All_curves!V203)</f>
        <v>0</v>
      </c>
      <c r="W204">
        <f>IFERROR(VLOOKUP($A204,Nifty!$A$14:$I$4860,7,FALSE),All_curves!W203)</f>
        <v>0</v>
      </c>
      <c r="X204">
        <f>IFERROR(VLOOKUP($A204,Nifty!$A$14:$I$4860,8,FALSE),All_curves!X203)</f>
        <v>0</v>
      </c>
      <c r="Y204">
        <f>IFERROR(VLOOKUP($A204,Nifty!$A$14:$I$4860,9,FALSE),All_curves!Y203)</f>
        <v>0</v>
      </c>
      <c r="AA204" s="5">
        <f t="shared" si="99"/>
        <v>0</v>
      </c>
      <c r="AB204" s="5">
        <f t="shared" si="75"/>
        <v>0</v>
      </c>
      <c r="AC204" s="5">
        <f t="shared" si="76"/>
        <v>0</v>
      </c>
      <c r="AD204" s="5">
        <f t="shared" si="77"/>
        <v>0</v>
      </c>
      <c r="AE204" s="5">
        <f t="shared" si="78"/>
        <v>0</v>
      </c>
      <c r="AF204" s="5">
        <f t="shared" si="79"/>
        <v>0</v>
      </c>
      <c r="AG204" s="5">
        <f t="shared" si="80"/>
        <v>0</v>
      </c>
      <c r="AH204" s="5">
        <f t="shared" si="81"/>
        <v>0</v>
      </c>
      <c r="AI204" s="5">
        <f t="shared" si="82"/>
        <v>-2.1541070139070584E-3</v>
      </c>
      <c r="AJ204" s="5">
        <f t="shared" si="83"/>
        <v>-8.0935484382316236E-4</v>
      </c>
      <c r="AK204" s="5">
        <f t="shared" si="84"/>
        <v>-6.9574404610572849E-4</v>
      </c>
      <c r="AL204" s="5">
        <f t="shared" si="85"/>
        <v>0</v>
      </c>
      <c r="AM204" s="5">
        <f t="shared" si="86"/>
        <v>-1.3831920787269469E-3</v>
      </c>
      <c r="AN204" s="5">
        <f t="shared" si="87"/>
        <v>-7.1993332230446683E-4</v>
      </c>
      <c r="AO204" s="5">
        <f t="shared" si="88"/>
        <v>-7.1993332230446683E-4</v>
      </c>
      <c r="AP204" s="5">
        <f t="shared" si="89"/>
        <v>0</v>
      </c>
      <c r="AQ204" s="5">
        <f t="shared" si="90"/>
        <v>0</v>
      </c>
      <c r="AR204" s="5">
        <f t="shared" si="91"/>
        <v>0</v>
      </c>
      <c r="AS204" s="5">
        <f t="shared" si="92"/>
        <v>0</v>
      </c>
      <c r="AT204" s="5">
        <f t="shared" si="93"/>
        <v>0</v>
      </c>
      <c r="AU204" s="5">
        <f t="shared" si="94"/>
        <v>0</v>
      </c>
      <c r="AV204" s="5">
        <f t="shared" si="95"/>
        <v>0</v>
      </c>
      <c r="AW204" s="5">
        <f t="shared" si="96"/>
        <v>0</v>
      </c>
      <c r="AX204" s="5">
        <f t="shared" si="97"/>
        <v>0</v>
      </c>
      <c r="AZ204" s="7">
        <f t="shared" si="100"/>
        <v>103.30423217971712</v>
      </c>
      <c r="BA204" s="4">
        <f t="shared" si="98"/>
        <v>-2.7009435946549298E-4</v>
      </c>
      <c r="BB204" s="5">
        <f>AZ204/MAX($AZ$16:AZ204)-1</f>
        <v>-3.5575241497596277E-3</v>
      </c>
      <c r="BH204" s="3"/>
    </row>
    <row r="205" spans="1:60" x14ac:dyDescent="0.25">
      <c r="A205" s="3">
        <v>42802</v>
      </c>
      <c r="B205">
        <f>IFERROR(VLOOKUP($A205,Finnifty!$A$14:$I$486,B$15+1,FALSE),All_curves!B204)</f>
        <v>0</v>
      </c>
      <c r="C205">
        <f>IFERROR(VLOOKUP($A205,Finnifty!$A$14:$I$486,C$15+1,FALSE),All_curves!C204)</f>
        <v>0</v>
      </c>
      <c r="D205">
        <f>IFERROR(VLOOKUP($A205,Finnifty!$A$14:$I$486,D$15+1,FALSE),All_curves!D204)</f>
        <v>0</v>
      </c>
      <c r="E205">
        <f>IFERROR(VLOOKUP($A205,Finnifty!$A$14:$I$486,E$15+1,FALSE),All_curves!E204)</f>
        <v>0</v>
      </c>
      <c r="F205">
        <f>IFERROR(VLOOKUP($A205,Finnifty!$A$14:$I$486,F$15+1,FALSE),All_curves!F204)</f>
        <v>0</v>
      </c>
      <c r="G205">
        <f>IFERROR(VLOOKUP($A205,Finnifty!$A$14:$I$486,G$15+1,FALSE),All_curves!G204)</f>
        <v>0</v>
      </c>
      <c r="H205">
        <f>IFERROR(VLOOKUP($A205,Finnifty!$A$14:$I$486,H$15+1,FALSE),All_curves!H204)</f>
        <v>0</v>
      </c>
      <c r="I205">
        <f>IFERROR(VLOOKUP($A205,Finnifty!$A$14:$I$486,I$15+1,FALSE),All_curves!I204)</f>
        <v>0</v>
      </c>
      <c r="J205">
        <f>IFERROR(VLOOKUP($A205,Banknifty!$A$14:$I$4860,2,FALSE),All_curves!J204)</f>
        <v>12729097</v>
      </c>
      <c r="K205">
        <f>IFERROR(VLOOKUP($A205,Banknifty!$A$14:$I$4860,3,FALSE),All_curves!K204)</f>
        <v>11887474</v>
      </c>
      <c r="L205">
        <f>IFERROR(VLOOKUP($A205,Banknifty!$A$14:$I$4860,4,FALSE),All_curves!L204)</f>
        <v>11018935</v>
      </c>
      <c r="M205">
        <f>IFERROR(VLOOKUP($A205,Banknifty!$A$14:$I$4860,5,FALSE),All_curves!M204)</f>
        <v>10481101</v>
      </c>
      <c r="N205">
        <f>IFERROR(VLOOKUP($A205,Banknifty!$A$14:$I$4860,6,FALSE),All_curves!N204)</f>
        <v>10698811</v>
      </c>
      <c r="O205">
        <f>IFERROR(VLOOKUP($A205,Banknifty!$A$14:$I$4860,7,FALSE),All_curves!O204)</f>
        <v>10447473</v>
      </c>
      <c r="P205">
        <f>IFERROR(VLOOKUP($A205,Banknifty!$A$14:$I$4860,8,FALSE),All_curves!P204)</f>
        <v>10447473</v>
      </c>
      <c r="Q205">
        <f>IFERROR(VLOOKUP($A205,Banknifty!$A$14:$I$4860,9,FALSE),All_curves!Q204)</f>
        <v>10351441</v>
      </c>
      <c r="R205">
        <f>IFERROR(VLOOKUP($A205,Nifty!$A$14:$I$4860,2,FALSE),All_curves!R204)</f>
        <v>0</v>
      </c>
      <c r="S205">
        <f>IFERROR(VLOOKUP($A205,Nifty!$A$14:$I$4860,3,FALSE),All_curves!S204)</f>
        <v>0</v>
      </c>
      <c r="T205">
        <f>IFERROR(VLOOKUP($A205,Nifty!$A$14:$I$4860,4,FALSE),All_curves!T204)</f>
        <v>0</v>
      </c>
      <c r="U205">
        <f>IFERROR(VLOOKUP($A205,Nifty!$A$14:$I$4860,5,FALSE),All_curves!U204)</f>
        <v>0</v>
      </c>
      <c r="V205">
        <f>IFERROR(VLOOKUP($A205,Nifty!$A$14:$I$4860,6,FALSE),All_curves!V204)</f>
        <v>0</v>
      </c>
      <c r="W205">
        <f>IFERROR(VLOOKUP($A205,Nifty!$A$14:$I$4860,7,FALSE),All_curves!W204)</f>
        <v>0</v>
      </c>
      <c r="X205">
        <f>IFERROR(VLOOKUP($A205,Nifty!$A$14:$I$4860,8,FALSE),All_curves!X204)</f>
        <v>0</v>
      </c>
      <c r="Y205">
        <f>IFERROR(VLOOKUP($A205,Nifty!$A$14:$I$4860,9,FALSE),All_curves!Y204)</f>
        <v>0</v>
      </c>
      <c r="AA205" s="5">
        <f t="shared" si="99"/>
        <v>0</v>
      </c>
      <c r="AB205" s="5">
        <f t="shared" si="75"/>
        <v>0</v>
      </c>
      <c r="AC205" s="5">
        <f t="shared" si="76"/>
        <v>0</v>
      </c>
      <c r="AD205" s="5">
        <f t="shared" si="77"/>
        <v>0</v>
      </c>
      <c r="AE205" s="5">
        <f t="shared" si="78"/>
        <v>0</v>
      </c>
      <c r="AF205" s="5">
        <f t="shared" si="79"/>
        <v>0</v>
      </c>
      <c r="AG205" s="5">
        <f t="shared" si="80"/>
        <v>0</v>
      </c>
      <c r="AH205" s="5">
        <f t="shared" si="81"/>
        <v>0</v>
      </c>
      <c r="AI205" s="5">
        <f t="shared" si="82"/>
        <v>-4.2386614203349104E-3</v>
      </c>
      <c r="AJ205" s="5">
        <f t="shared" si="83"/>
        <v>-7.4241910479027062E-3</v>
      </c>
      <c r="AK205" s="5">
        <f t="shared" si="84"/>
        <v>-7.6709406981952943E-3</v>
      </c>
      <c r="AL205" s="5">
        <f t="shared" si="85"/>
        <v>-3.5661549261442049E-3</v>
      </c>
      <c r="AM205" s="5">
        <f t="shared" si="86"/>
        <v>-2.1541874823025609E-3</v>
      </c>
      <c r="AN205" s="5">
        <f t="shared" si="87"/>
        <v>-8.0939669102797485E-4</v>
      </c>
      <c r="AO205" s="5">
        <f t="shared" si="88"/>
        <v>-8.0939669102797485E-4</v>
      </c>
      <c r="AP205" s="5">
        <f t="shared" si="89"/>
        <v>0</v>
      </c>
      <c r="AQ205" s="5">
        <f t="shared" si="90"/>
        <v>0</v>
      </c>
      <c r="AR205" s="5">
        <f t="shared" si="91"/>
        <v>0</v>
      </c>
      <c r="AS205" s="5">
        <f t="shared" si="92"/>
        <v>0</v>
      </c>
      <c r="AT205" s="5">
        <f t="shared" si="93"/>
        <v>0</v>
      </c>
      <c r="AU205" s="5">
        <f t="shared" si="94"/>
        <v>0</v>
      </c>
      <c r="AV205" s="5">
        <f t="shared" si="95"/>
        <v>0</v>
      </c>
      <c r="AW205" s="5">
        <f t="shared" si="96"/>
        <v>0</v>
      </c>
      <c r="AX205" s="5">
        <f t="shared" si="97"/>
        <v>0</v>
      </c>
      <c r="AZ205" s="7">
        <f t="shared" si="100"/>
        <v>103.1894227444721</v>
      </c>
      <c r="BA205" s="4">
        <f t="shared" si="98"/>
        <v>-1.1113720398723177E-3</v>
      </c>
      <c r="BB205" s="5">
        <f>AZ205/MAX($AZ$16:AZ205)-1</f>
        <v>-4.6649424567607456E-3</v>
      </c>
      <c r="BH205" s="3"/>
    </row>
    <row r="206" spans="1:60" x14ac:dyDescent="0.25">
      <c r="A206" s="3">
        <v>42803</v>
      </c>
      <c r="B206">
        <f>IFERROR(VLOOKUP($A206,Finnifty!$A$14:$I$486,B$15+1,FALSE),All_curves!B205)</f>
        <v>0</v>
      </c>
      <c r="C206">
        <f>IFERROR(VLOOKUP($A206,Finnifty!$A$14:$I$486,C$15+1,FALSE),All_curves!C205)</f>
        <v>0</v>
      </c>
      <c r="D206">
        <f>IFERROR(VLOOKUP($A206,Finnifty!$A$14:$I$486,D$15+1,FALSE),All_curves!D205)</f>
        <v>0</v>
      </c>
      <c r="E206">
        <f>IFERROR(VLOOKUP($A206,Finnifty!$A$14:$I$486,E$15+1,FALSE),All_curves!E205)</f>
        <v>0</v>
      </c>
      <c r="F206">
        <f>IFERROR(VLOOKUP($A206,Finnifty!$A$14:$I$486,F$15+1,FALSE),All_curves!F205)</f>
        <v>0</v>
      </c>
      <c r="G206">
        <f>IFERROR(VLOOKUP($A206,Finnifty!$A$14:$I$486,G$15+1,FALSE),All_curves!G205)</f>
        <v>0</v>
      </c>
      <c r="H206">
        <f>IFERROR(VLOOKUP($A206,Finnifty!$A$14:$I$486,H$15+1,FALSE),All_curves!H205)</f>
        <v>0</v>
      </c>
      <c r="I206">
        <f>IFERROR(VLOOKUP($A206,Finnifty!$A$14:$I$486,I$15+1,FALSE),All_curves!I205)</f>
        <v>0</v>
      </c>
      <c r="J206">
        <f>IFERROR(VLOOKUP($A206,Banknifty!$A$14:$I$4860,2,FALSE),All_curves!J205)</f>
        <v>12675670</v>
      </c>
      <c r="K206">
        <f>IFERROR(VLOOKUP($A206,Banknifty!$A$14:$I$4860,3,FALSE),All_curves!K205)</f>
        <v>11862325</v>
      </c>
      <c r="L206">
        <f>IFERROR(VLOOKUP($A206,Banknifty!$A$14:$I$4860,4,FALSE),All_curves!L205)</f>
        <v>10989290</v>
      </c>
      <c r="M206">
        <f>IFERROR(VLOOKUP($A206,Banknifty!$A$14:$I$4860,5,FALSE),All_curves!M205)</f>
        <v>10487408</v>
      </c>
      <c r="N206">
        <f>IFERROR(VLOOKUP($A206,Banknifty!$A$14:$I$4860,6,FALSE),All_curves!N205)</f>
        <v>10653462</v>
      </c>
      <c r="O206">
        <f>IFERROR(VLOOKUP($A206,Banknifty!$A$14:$I$4860,7,FALSE),All_curves!O205)</f>
        <v>10369910</v>
      </c>
      <c r="P206">
        <f>IFERROR(VLOOKUP($A206,Banknifty!$A$14:$I$4860,8,FALSE),All_curves!P205)</f>
        <v>10369910</v>
      </c>
      <c r="Q206">
        <f>IFERROR(VLOOKUP($A206,Banknifty!$A$14:$I$4860,9,FALSE),All_curves!Q205)</f>
        <v>10314527</v>
      </c>
      <c r="R206">
        <f>IFERROR(VLOOKUP($A206,Nifty!$A$14:$I$4860,2,FALSE),All_curves!R205)</f>
        <v>0</v>
      </c>
      <c r="S206">
        <f>IFERROR(VLOOKUP($A206,Nifty!$A$14:$I$4860,3,FALSE),All_curves!S205)</f>
        <v>0</v>
      </c>
      <c r="T206">
        <f>IFERROR(VLOOKUP($A206,Nifty!$A$14:$I$4860,4,FALSE),All_curves!T205)</f>
        <v>0</v>
      </c>
      <c r="U206">
        <f>IFERROR(VLOOKUP($A206,Nifty!$A$14:$I$4860,5,FALSE),All_curves!U205)</f>
        <v>0</v>
      </c>
      <c r="V206">
        <f>IFERROR(VLOOKUP($A206,Nifty!$A$14:$I$4860,6,FALSE),All_curves!V205)</f>
        <v>0</v>
      </c>
      <c r="W206">
        <f>IFERROR(VLOOKUP($A206,Nifty!$A$14:$I$4860,7,FALSE),All_curves!W205)</f>
        <v>0</v>
      </c>
      <c r="X206">
        <f>IFERROR(VLOOKUP($A206,Nifty!$A$14:$I$4860,8,FALSE),All_curves!X205)</f>
        <v>0</v>
      </c>
      <c r="Y206">
        <f>IFERROR(VLOOKUP($A206,Nifty!$A$14:$I$4860,9,FALSE),All_curves!Y205)</f>
        <v>0</v>
      </c>
      <c r="AA206" s="5">
        <f t="shared" si="99"/>
        <v>0</v>
      </c>
      <c r="AB206" s="5">
        <f t="shared" si="75"/>
        <v>0</v>
      </c>
      <c r="AC206" s="5">
        <f t="shared" si="76"/>
        <v>0</v>
      </c>
      <c r="AD206" s="5">
        <f t="shared" si="77"/>
        <v>0</v>
      </c>
      <c r="AE206" s="5">
        <f t="shared" si="78"/>
        <v>0</v>
      </c>
      <c r="AF206" s="5">
        <f t="shared" si="79"/>
        <v>0</v>
      </c>
      <c r="AG206" s="5">
        <f t="shared" si="80"/>
        <v>0</v>
      </c>
      <c r="AH206" s="5">
        <f t="shared" si="81"/>
        <v>0</v>
      </c>
      <c r="AI206" s="5">
        <f t="shared" si="82"/>
        <v>-4.1972341007379121E-3</v>
      </c>
      <c r="AJ206" s="5">
        <f t="shared" si="83"/>
        <v>-2.1155882233685475E-3</v>
      </c>
      <c r="AK206" s="5">
        <f t="shared" si="84"/>
        <v>-2.6903688968126227E-3</v>
      </c>
      <c r="AL206" s="5">
        <f t="shared" si="85"/>
        <v>6.0174975892324234E-4</v>
      </c>
      <c r="AM206" s="5">
        <f t="shared" si="86"/>
        <v>-4.2386953092263813E-3</v>
      </c>
      <c r="AN206" s="5">
        <f t="shared" si="87"/>
        <v>-7.424091931130139E-3</v>
      </c>
      <c r="AO206" s="5">
        <f t="shared" si="88"/>
        <v>-7.424091931130139E-3</v>
      </c>
      <c r="AP206" s="5">
        <f t="shared" si="89"/>
        <v>-3.5660735543968647E-3</v>
      </c>
      <c r="AQ206" s="5">
        <f t="shared" si="90"/>
        <v>0</v>
      </c>
      <c r="AR206" s="5">
        <f t="shared" si="91"/>
        <v>0</v>
      </c>
      <c r="AS206" s="5">
        <f t="shared" si="92"/>
        <v>0</v>
      </c>
      <c r="AT206" s="5">
        <f t="shared" si="93"/>
        <v>0</v>
      </c>
      <c r="AU206" s="5">
        <f t="shared" si="94"/>
        <v>0</v>
      </c>
      <c r="AV206" s="5">
        <f t="shared" si="95"/>
        <v>0</v>
      </c>
      <c r="AW206" s="5">
        <f t="shared" si="96"/>
        <v>0</v>
      </c>
      <c r="AX206" s="5">
        <f t="shared" si="97"/>
        <v>0</v>
      </c>
      <c r="AZ206" s="7">
        <f t="shared" si="100"/>
        <v>103.05590253572515</v>
      </c>
      <c r="BA206" s="4">
        <f t="shared" si="98"/>
        <v>-1.2939330911616402E-3</v>
      </c>
      <c r="BB206" s="5">
        <f>AZ206/MAX($AZ$16:AZ206)-1</f>
        <v>-5.9528394245093041E-3</v>
      </c>
      <c r="BH206" s="3"/>
    </row>
    <row r="207" spans="1:60" x14ac:dyDescent="0.25">
      <c r="A207" s="3">
        <v>42804</v>
      </c>
      <c r="B207">
        <f>IFERROR(VLOOKUP($A207,Finnifty!$A$14:$I$486,B$15+1,FALSE),All_curves!B206)</f>
        <v>0</v>
      </c>
      <c r="C207">
        <f>IFERROR(VLOOKUP($A207,Finnifty!$A$14:$I$486,C$15+1,FALSE),All_curves!C206)</f>
        <v>0</v>
      </c>
      <c r="D207">
        <f>IFERROR(VLOOKUP($A207,Finnifty!$A$14:$I$486,D$15+1,FALSE),All_curves!D206)</f>
        <v>0</v>
      </c>
      <c r="E207">
        <f>IFERROR(VLOOKUP($A207,Finnifty!$A$14:$I$486,E$15+1,FALSE),All_curves!E206)</f>
        <v>0</v>
      </c>
      <c r="F207">
        <f>IFERROR(VLOOKUP($A207,Finnifty!$A$14:$I$486,F$15+1,FALSE),All_curves!F206)</f>
        <v>0</v>
      </c>
      <c r="G207">
        <f>IFERROR(VLOOKUP($A207,Finnifty!$A$14:$I$486,G$15+1,FALSE),All_curves!G206)</f>
        <v>0</v>
      </c>
      <c r="H207">
        <f>IFERROR(VLOOKUP($A207,Finnifty!$A$14:$I$486,H$15+1,FALSE),All_curves!H206)</f>
        <v>0</v>
      </c>
      <c r="I207">
        <f>IFERROR(VLOOKUP($A207,Finnifty!$A$14:$I$486,I$15+1,FALSE),All_curves!I206)</f>
        <v>0</v>
      </c>
      <c r="J207">
        <f>IFERROR(VLOOKUP($A207,Banknifty!$A$14:$I$4860,2,FALSE),All_curves!J206)</f>
        <v>12673987</v>
      </c>
      <c r="K207">
        <f>IFERROR(VLOOKUP($A207,Banknifty!$A$14:$I$4860,3,FALSE),All_curves!K206)</f>
        <v>11858673</v>
      </c>
      <c r="L207">
        <f>IFERROR(VLOOKUP($A207,Banknifty!$A$14:$I$4860,4,FALSE),All_curves!L206)</f>
        <v>10981501</v>
      </c>
      <c r="M207">
        <f>IFERROR(VLOOKUP($A207,Banknifty!$A$14:$I$4860,5,FALSE),All_curves!M206)</f>
        <v>10487408</v>
      </c>
      <c r="N207">
        <f>IFERROR(VLOOKUP($A207,Banknifty!$A$14:$I$4860,6,FALSE),All_curves!N206)</f>
        <v>10632699</v>
      </c>
      <c r="O207">
        <f>IFERROR(VLOOKUP($A207,Banknifty!$A$14:$I$4860,7,FALSE),All_curves!O206)</f>
        <v>10381664</v>
      </c>
      <c r="P207">
        <f>IFERROR(VLOOKUP($A207,Banknifty!$A$14:$I$4860,8,FALSE),All_curves!P206)</f>
        <v>10381664</v>
      </c>
      <c r="Q207">
        <f>IFERROR(VLOOKUP($A207,Banknifty!$A$14:$I$4860,9,FALSE),All_curves!Q206)</f>
        <v>10320733</v>
      </c>
      <c r="R207">
        <f>IFERROR(VLOOKUP($A207,Nifty!$A$14:$I$4860,2,FALSE),All_curves!R206)</f>
        <v>0</v>
      </c>
      <c r="S207">
        <f>IFERROR(VLOOKUP($A207,Nifty!$A$14:$I$4860,3,FALSE),All_curves!S206)</f>
        <v>0</v>
      </c>
      <c r="T207">
        <f>IFERROR(VLOOKUP($A207,Nifty!$A$14:$I$4860,4,FALSE),All_curves!T206)</f>
        <v>0</v>
      </c>
      <c r="U207">
        <f>IFERROR(VLOOKUP($A207,Nifty!$A$14:$I$4860,5,FALSE),All_curves!U206)</f>
        <v>0</v>
      </c>
      <c r="V207">
        <f>IFERROR(VLOOKUP($A207,Nifty!$A$14:$I$4860,6,FALSE),All_curves!V206)</f>
        <v>0</v>
      </c>
      <c r="W207">
        <f>IFERROR(VLOOKUP($A207,Nifty!$A$14:$I$4860,7,FALSE),All_curves!W206)</f>
        <v>0</v>
      </c>
      <c r="X207">
        <f>IFERROR(VLOOKUP($A207,Nifty!$A$14:$I$4860,8,FALSE),All_curves!X206)</f>
        <v>0</v>
      </c>
      <c r="Y207">
        <f>IFERROR(VLOOKUP($A207,Nifty!$A$14:$I$4860,9,FALSE),All_curves!Y206)</f>
        <v>0</v>
      </c>
      <c r="AA207" s="5">
        <f t="shared" si="99"/>
        <v>0</v>
      </c>
      <c r="AB207" s="5">
        <f t="shared" si="75"/>
        <v>0</v>
      </c>
      <c r="AC207" s="5">
        <f t="shared" si="76"/>
        <v>0</v>
      </c>
      <c r="AD207" s="5">
        <f t="shared" si="77"/>
        <v>0</v>
      </c>
      <c r="AE207" s="5">
        <f t="shared" si="78"/>
        <v>0</v>
      </c>
      <c r="AF207" s="5">
        <f t="shared" si="79"/>
        <v>0</v>
      </c>
      <c r="AG207" s="5">
        <f t="shared" si="80"/>
        <v>0</v>
      </c>
      <c r="AH207" s="5">
        <f t="shared" si="81"/>
        <v>0</v>
      </c>
      <c r="AI207" s="5">
        <f t="shared" si="82"/>
        <v>-1.3277404665790193E-4</v>
      </c>
      <c r="AJ207" s="5">
        <f t="shared" si="83"/>
        <v>-3.0786544796235216E-4</v>
      </c>
      <c r="AK207" s="5">
        <f t="shared" si="84"/>
        <v>-7.0878100405025179E-4</v>
      </c>
      <c r="AL207" s="5">
        <f t="shared" si="85"/>
        <v>0</v>
      </c>
      <c r="AM207" s="5">
        <f t="shared" si="86"/>
        <v>-1.948943920764945E-3</v>
      </c>
      <c r="AN207" s="5">
        <f t="shared" si="87"/>
        <v>1.1334717466207067E-3</v>
      </c>
      <c r="AO207" s="5">
        <f t="shared" si="88"/>
        <v>1.1334717466207067E-3</v>
      </c>
      <c r="AP207" s="5">
        <f t="shared" si="89"/>
        <v>6.0167567548186085E-4</v>
      </c>
      <c r="AQ207" s="5">
        <f t="shared" si="90"/>
        <v>0</v>
      </c>
      <c r="AR207" s="5">
        <f t="shared" si="91"/>
        <v>0</v>
      </c>
      <c r="AS207" s="5">
        <f t="shared" si="92"/>
        <v>0</v>
      </c>
      <c r="AT207" s="5">
        <f t="shared" si="93"/>
        <v>0</v>
      </c>
      <c r="AU207" s="5">
        <f t="shared" si="94"/>
        <v>0</v>
      </c>
      <c r="AV207" s="5">
        <f t="shared" si="95"/>
        <v>0</v>
      </c>
      <c r="AW207" s="5">
        <f t="shared" si="96"/>
        <v>0</v>
      </c>
      <c r="AX207" s="5">
        <f t="shared" si="97"/>
        <v>0</v>
      </c>
      <c r="AZ207" s="7">
        <f t="shared" si="100"/>
        <v>103.05491601055159</v>
      </c>
      <c r="BA207" s="4">
        <f t="shared" si="98"/>
        <v>-9.5727187796740242E-6</v>
      </c>
      <c r="BB207" s="5">
        <f>AZ207/MAX($AZ$16:AZ207)-1</f>
        <v>-5.9623551584311318E-3</v>
      </c>
      <c r="BH207" s="3"/>
    </row>
    <row r="208" spans="1:60" x14ac:dyDescent="0.25">
      <c r="A208" s="3">
        <v>42808</v>
      </c>
      <c r="B208">
        <f>IFERROR(VLOOKUP($A208,Finnifty!$A$14:$I$486,B$15+1,FALSE),All_curves!B207)</f>
        <v>0</v>
      </c>
      <c r="C208">
        <f>IFERROR(VLOOKUP($A208,Finnifty!$A$14:$I$486,C$15+1,FALSE),All_curves!C207)</f>
        <v>0</v>
      </c>
      <c r="D208">
        <f>IFERROR(VLOOKUP($A208,Finnifty!$A$14:$I$486,D$15+1,FALSE),All_curves!D207)</f>
        <v>0</v>
      </c>
      <c r="E208">
        <f>IFERROR(VLOOKUP($A208,Finnifty!$A$14:$I$486,E$15+1,FALSE),All_curves!E207)</f>
        <v>0</v>
      </c>
      <c r="F208">
        <f>IFERROR(VLOOKUP($A208,Finnifty!$A$14:$I$486,F$15+1,FALSE),All_curves!F207)</f>
        <v>0</v>
      </c>
      <c r="G208">
        <f>IFERROR(VLOOKUP($A208,Finnifty!$A$14:$I$486,G$15+1,FALSE),All_curves!G207)</f>
        <v>0</v>
      </c>
      <c r="H208">
        <f>IFERROR(VLOOKUP($A208,Finnifty!$A$14:$I$486,H$15+1,FALSE),All_curves!H207)</f>
        <v>0</v>
      </c>
      <c r="I208">
        <f>IFERROR(VLOOKUP($A208,Finnifty!$A$14:$I$486,I$15+1,FALSE),All_curves!I207)</f>
        <v>0</v>
      </c>
      <c r="J208">
        <f>IFERROR(VLOOKUP($A208,Banknifty!$A$14:$I$4860,2,FALSE),All_curves!J207)</f>
        <v>12608000</v>
      </c>
      <c r="K208">
        <f>IFERROR(VLOOKUP($A208,Banknifty!$A$14:$I$4860,3,FALSE),All_curves!K207)</f>
        <v>11807366</v>
      </c>
      <c r="L208">
        <f>IFERROR(VLOOKUP($A208,Banknifty!$A$14:$I$4860,4,FALSE),All_curves!L207)</f>
        <v>10939603</v>
      </c>
      <c r="M208">
        <f>IFERROR(VLOOKUP($A208,Banknifty!$A$14:$I$4860,5,FALSE),All_curves!M207)</f>
        <v>10487408</v>
      </c>
      <c r="N208">
        <f>IFERROR(VLOOKUP($A208,Banknifty!$A$14:$I$4860,6,FALSE),All_curves!N207)</f>
        <v>10642670</v>
      </c>
      <c r="O208">
        <f>IFERROR(VLOOKUP($A208,Banknifty!$A$14:$I$4860,7,FALSE),All_curves!O207)</f>
        <v>10378468</v>
      </c>
      <c r="P208">
        <f>IFERROR(VLOOKUP($A208,Banknifty!$A$14:$I$4860,8,FALSE),All_curves!P207)</f>
        <v>10378468</v>
      </c>
      <c r="Q208">
        <f>IFERROR(VLOOKUP($A208,Banknifty!$A$14:$I$4860,9,FALSE),All_curves!Q207)</f>
        <v>10320733</v>
      </c>
      <c r="R208">
        <f>IFERROR(VLOOKUP($A208,Nifty!$A$14:$I$4860,2,FALSE),All_curves!R207)</f>
        <v>0</v>
      </c>
      <c r="S208">
        <f>IFERROR(VLOOKUP($A208,Nifty!$A$14:$I$4860,3,FALSE),All_curves!S207)</f>
        <v>0</v>
      </c>
      <c r="T208">
        <f>IFERROR(VLOOKUP($A208,Nifty!$A$14:$I$4860,4,FALSE),All_curves!T207)</f>
        <v>0</v>
      </c>
      <c r="U208">
        <f>IFERROR(VLOOKUP($A208,Nifty!$A$14:$I$4860,5,FALSE),All_curves!U207)</f>
        <v>0</v>
      </c>
      <c r="V208">
        <f>IFERROR(VLOOKUP($A208,Nifty!$A$14:$I$4860,6,FALSE),All_curves!V207)</f>
        <v>0</v>
      </c>
      <c r="W208">
        <f>IFERROR(VLOOKUP($A208,Nifty!$A$14:$I$4860,7,FALSE),All_curves!W207)</f>
        <v>0</v>
      </c>
      <c r="X208">
        <f>IFERROR(VLOOKUP($A208,Nifty!$A$14:$I$4860,8,FALSE),All_curves!X207)</f>
        <v>0</v>
      </c>
      <c r="Y208">
        <f>IFERROR(VLOOKUP($A208,Nifty!$A$14:$I$4860,9,FALSE),All_curves!Y207)</f>
        <v>0</v>
      </c>
      <c r="AA208" s="5">
        <f t="shared" si="99"/>
        <v>0</v>
      </c>
      <c r="AB208" s="5">
        <f t="shared" si="75"/>
        <v>0</v>
      </c>
      <c r="AC208" s="5">
        <f t="shared" si="76"/>
        <v>0</v>
      </c>
      <c r="AD208" s="5">
        <f t="shared" si="77"/>
        <v>0</v>
      </c>
      <c r="AE208" s="5">
        <f t="shared" si="78"/>
        <v>0</v>
      </c>
      <c r="AF208" s="5">
        <f t="shared" si="79"/>
        <v>0</v>
      </c>
      <c r="AG208" s="5">
        <f t="shared" si="80"/>
        <v>0</v>
      </c>
      <c r="AH208" s="5">
        <f t="shared" si="81"/>
        <v>0</v>
      </c>
      <c r="AI208" s="5">
        <f t="shared" si="82"/>
        <v>-5.2064910592065639E-3</v>
      </c>
      <c r="AJ208" s="5">
        <f t="shared" si="83"/>
        <v>-4.3265380536253728E-3</v>
      </c>
      <c r="AK208" s="5">
        <f t="shared" si="84"/>
        <v>-3.8153254277352167E-3</v>
      </c>
      <c r="AL208" s="5">
        <f t="shared" si="85"/>
        <v>0</v>
      </c>
      <c r="AM208" s="5">
        <f t="shared" si="86"/>
        <v>9.3776754143037877E-4</v>
      </c>
      <c r="AN208" s="5">
        <f t="shared" si="87"/>
        <v>-3.0785045634307284E-4</v>
      </c>
      <c r="AO208" s="5">
        <f t="shared" si="88"/>
        <v>-3.0785045634307284E-4</v>
      </c>
      <c r="AP208" s="5">
        <f t="shared" si="89"/>
        <v>0</v>
      </c>
      <c r="AQ208" s="5">
        <f t="shared" si="90"/>
        <v>0</v>
      </c>
      <c r="AR208" s="5">
        <f t="shared" si="91"/>
        <v>0</v>
      </c>
      <c r="AS208" s="5">
        <f t="shared" si="92"/>
        <v>0</v>
      </c>
      <c r="AT208" s="5">
        <f t="shared" si="93"/>
        <v>0</v>
      </c>
      <c r="AU208" s="5">
        <f t="shared" si="94"/>
        <v>0</v>
      </c>
      <c r="AV208" s="5">
        <f t="shared" si="95"/>
        <v>0</v>
      </c>
      <c r="AW208" s="5">
        <f t="shared" si="96"/>
        <v>0</v>
      </c>
      <c r="AX208" s="5">
        <f t="shared" si="97"/>
        <v>0</v>
      </c>
      <c r="AZ208" s="7">
        <f t="shared" si="100"/>
        <v>102.9989817186065</v>
      </c>
      <c r="BA208" s="4">
        <f t="shared" si="98"/>
        <v>-5.4276199632595523E-4</v>
      </c>
      <c r="BB208" s="5">
        <f>AZ208/MAX($AZ$16:AZ208)-1</f>
        <v>-6.5018810149685136E-3</v>
      </c>
      <c r="BH208" s="3"/>
    </row>
    <row r="209" spans="1:60" x14ac:dyDescent="0.25">
      <c r="A209" s="3">
        <v>42809</v>
      </c>
      <c r="B209">
        <f>IFERROR(VLOOKUP($A209,Finnifty!$A$14:$I$486,B$15+1,FALSE),All_curves!B208)</f>
        <v>0</v>
      </c>
      <c r="C209">
        <f>IFERROR(VLOOKUP($A209,Finnifty!$A$14:$I$486,C$15+1,FALSE),All_curves!C208)</f>
        <v>0</v>
      </c>
      <c r="D209">
        <f>IFERROR(VLOOKUP($A209,Finnifty!$A$14:$I$486,D$15+1,FALSE),All_curves!D208)</f>
        <v>0</v>
      </c>
      <c r="E209">
        <f>IFERROR(VLOOKUP($A209,Finnifty!$A$14:$I$486,E$15+1,FALSE),All_curves!E208)</f>
        <v>0</v>
      </c>
      <c r="F209">
        <f>IFERROR(VLOOKUP($A209,Finnifty!$A$14:$I$486,F$15+1,FALSE),All_curves!F208)</f>
        <v>0</v>
      </c>
      <c r="G209">
        <f>IFERROR(VLOOKUP($A209,Finnifty!$A$14:$I$486,G$15+1,FALSE),All_curves!G208)</f>
        <v>0</v>
      </c>
      <c r="H209">
        <f>IFERROR(VLOOKUP($A209,Finnifty!$A$14:$I$486,H$15+1,FALSE),All_curves!H208)</f>
        <v>0</v>
      </c>
      <c r="I209">
        <f>IFERROR(VLOOKUP($A209,Finnifty!$A$14:$I$486,I$15+1,FALSE),All_curves!I208)</f>
        <v>0</v>
      </c>
      <c r="J209">
        <f>IFERROR(VLOOKUP($A209,Banknifty!$A$14:$I$4860,2,FALSE),All_curves!J208)</f>
        <v>12594305</v>
      </c>
      <c r="K209">
        <f>IFERROR(VLOOKUP($A209,Banknifty!$A$14:$I$4860,3,FALSE),All_curves!K208)</f>
        <v>11797080</v>
      </c>
      <c r="L209">
        <f>IFERROR(VLOOKUP($A209,Banknifty!$A$14:$I$4860,4,FALSE),All_curves!L208)</f>
        <v>10930377</v>
      </c>
      <c r="M209">
        <f>IFERROR(VLOOKUP($A209,Banknifty!$A$14:$I$4860,5,FALSE),All_curves!M208)</f>
        <v>10479654</v>
      </c>
      <c r="N209">
        <f>IFERROR(VLOOKUP($A209,Banknifty!$A$14:$I$4860,6,FALSE),All_curves!N208)</f>
        <v>10587259</v>
      </c>
      <c r="O209">
        <f>IFERROR(VLOOKUP($A209,Banknifty!$A$14:$I$4860,7,FALSE),All_curves!O208)</f>
        <v>10333566</v>
      </c>
      <c r="P209">
        <f>IFERROR(VLOOKUP($A209,Banknifty!$A$14:$I$4860,8,FALSE),All_curves!P208)</f>
        <v>10333566</v>
      </c>
      <c r="Q209">
        <f>IFERROR(VLOOKUP($A209,Banknifty!$A$14:$I$4860,9,FALSE),All_curves!Q208)</f>
        <v>10320733</v>
      </c>
      <c r="R209">
        <f>IFERROR(VLOOKUP($A209,Nifty!$A$14:$I$4860,2,FALSE),All_curves!R208)</f>
        <v>0</v>
      </c>
      <c r="S209">
        <f>IFERROR(VLOOKUP($A209,Nifty!$A$14:$I$4860,3,FALSE),All_curves!S208)</f>
        <v>0</v>
      </c>
      <c r="T209">
        <f>IFERROR(VLOOKUP($A209,Nifty!$A$14:$I$4860,4,FALSE),All_curves!T208)</f>
        <v>0</v>
      </c>
      <c r="U209">
        <f>IFERROR(VLOOKUP($A209,Nifty!$A$14:$I$4860,5,FALSE),All_curves!U208)</f>
        <v>0</v>
      </c>
      <c r="V209">
        <f>IFERROR(VLOOKUP($A209,Nifty!$A$14:$I$4860,6,FALSE),All_curves!V208)</f>
        <v>0</v>
      </c>
      <c r="W209">
        <f>IFERROR(VLOOKUP($A209,Nifty!$A$14:$I$4860,7,FALSE),All_curves!W208)</f>
        <v>0</v>
      </c>
      <c r="X209">
        <f>IFERROR(VLOOKUP($A209,Nifty!$A$14:$I$4860,8,FALSE),All_curves!X208)</f>
        <v>0</v>
      </c>
      <c r="Y209">
        <f>IFERROR(VLOOKUP($A209,Nifty!$A$14:$I$4860,9,FALSE),All_curves!Y208)</f>
        <v>0</v>
      </c>
      <c r="AA209" s="5">
        <f t="shared" si="99"/>
        <v>0</v>
      </c>
      <c r="AB209" s="5">
        <f t="shared" ref="AB209:AB272" si="101">IFERROR(C209/C208-1,0)</f>
        <v>0</v>
      </c>
      <c r="AC209" s="5">
        <f t="shared" ref="AC209:AC272" si="102">IFERROR(D209/D208-1,0)</f>
        <v>0</v>
      </c>
      <c r="AD209" s="5">
        <f t="shared" ref="AD209:AD272" si="103">IFERROR(E209/E208-1,0)</f>
        <v>0</v>
      </c>
      <c r="AE209" s="5">
        <f t="shared" ref="AE209:AE272" si="104">IFERROR(F209/F208-1,0)</f>
        <v>0</v>
      </c>
      <c r="AF209" s="5">
        <f t="shared" ref="AF209:AF272" si="105">IFERROR(G209/G208-1,0)</f>
        <v>0</v>
      </c>
      <c r="AG209" s="5">
        <f t="shared" ref="AG209:AG272" si="106">IFERROR(H209/H208-1,0)</f>
        <v>0</v>
      </c>
      <c r="AH209" s="5">
        <f t="shared" ref="AH209:AH272" si="107">IFERROR(I209/I208-1,0)</f>
        <v>0</v>
      </c>
      <c r="AI209" s="5">
        <f t="shared" ref="AI209:AI272" si="108">IFERROR(J209/J208-1,0)</f>
        <v>-1.0862151015228472E-3</v>
      </c>
      <c r="AJ209" s="5">
        <f t="shared" ref="AJ209:AJ272" si="109">IFERROR(K209/K208-1,0)</f>
        <v>-8.7115111024760328E-4</v>
      </c>
      <c r="AK209" s="5">
        <f t="shared" ref="AK209:AK272" si="110">IFERROR(L209/L208-1,0)</f>
        <v>-8.4335784397293612E-4</v>
      </c>
      <c r="AL209" s="5">
        <f t="shared" ref="AL209:AL272" si="111">IFERROR(M209/M208-1,0)</f>
        <v>-7.3936286258724504E-4</v>
      </c>
      <c r="AM209" s="5">
        <f t="shared" ref="AM209:AM272" si="112">IFERROR(N209/N208-1,0)</f>
        <v>-5.2064942349993037E-3</v>
      </c>
      <c r="AN209" s="5">
        <f t="shared" ref="AN209:AN272" si="113">IFERROR(O209/O208-1,0)</f>
        <v>-4.326457430904096E-3</v>
      </c>
      <c r="AO209" s="5">
        <f t="shared" ref="AO209:AO272" si="114">IFERROR(P209/P208-1,0)</f>
        <v>-4.326457430904096E-3</v>
      </c>
      <c r="AP209" s="5">
        <f t="shared" ref="AP209:AP272" si="115">IFERROR(Q209/Q208-1,0)</f>
        <v>0</v>
      </c>
      <c r="AQ209" s="5">
        <f t="shared" ref="AQ209:AQ272" si="116">IFERROR(R209/R208-1,0)</f>
        <v>0</v>
      </c>
      <c r="AR209" s="5">
        <f t="shared" ref="AR209:AR272" si="117">IFERROR(S209/S208-1,0)</f>
        <v>0</v>
      </c>
      <c r="AS209" s="5">
        <f t="shared" ref="AS209:AS272" si="118">IFERROR(T209/T208-1,0)</f>
        <v>0</v>
      </c>
      <c r="AT209" s="5">
        <f t="shared" ref="AT209:AT272" si="119">IFERROR(U209/U208-1,0)</f>
        <v>0</v>
      </c>
      <c r="AU209" s="5">
        <f t="shared" ref="AU209:AU272" si="120">IFERROR(V209/V208-1,0)</f>
        <v>0</v>
      </c>
      <c r="AV209" s="5">
        <f t="shared" ref="AV209:AV272" si="121">IFERROR(W209/W208-1,0)</f>
        <v>0</v>
      </c>
      <c r="AW209" s="5">
        <f t="shared" ref="AW209:AW272" si="122">IFERROR(X209/X208-1,0)</f>
        <v>0</v>
      </c>
      <c r="AX209" s="5">
        <f t="shared" ref="AX209:AX272" si="123">IFERROR(Y209/Y208-1,0)</f>
        <v>0</v>
      </c>
      <c r="AZ209" s="7">
        <f t="shared" si="100"/>
        <v>102.92430961977416</v>
      </c>
      <c r="BA209" s="4">
        <f t="shared" ref="BA209:BA272" si="124">(AA209*$AA$14%)+(AB209*$AB$14%)+(AC209*$AC$14%)+(AD209*$AD$14%)+(AE209*$AE$14%)+(AF209*$AF$14%)+(AG209*$AG$14%)+(AH209*$AH$14%)+(AI209*$AI$14%)+(AJ209*$AJ$14%)+(AK209*$AK$14%)+(AL209*$AL$14%)+(AM209*$AM$14%)+(AN209*$AN$14%)+(AO209*$AO$14%)+(AP209*$AP$14%)+(AQ209*$AQ$14%)+(AR209*$AR$14%)+(AS209*$AS$14%)+(AT209*$AT$14%)+(AU209*$AU$14%)+(AV209*$AV$14%)+(AW209*$AW$14%)+(AX209*$AX$14%)</f>
        <v>-7.2497900063075538E-4</v>
      </c>
      <c r="BB209" s="5">
        <f>AZ209/MAX($AZ$16:AZ209)-1</f>
        <v>-7.2221462883987897E-3</v>
      </c>
      <c r="BH209" s="3"/>
    </row>
    <row r="210" spans="1:60" x14ac:dyDescent="0.25">
      <c r="A210" s="3">
        <v>42810</v>
      </c>
      <c r="B210">
        <f>IFERROR(VLOOKUP($A210,Finnifty!$A$14:$I$486,B$15+1,FALSE),All_curves!B209)</f>
        <v>0</v>
      </c>
      <c r="C210">
        <f>IFERROR(VLOOKUP($A210,Finnifty!$A$14:$I$486,C$15+1,FALSE),All_curves!C209)</f>
        <v>0</v>
      </c>
      <c r="D210">
        <f>IFERROR(VLOOKUP($A210,Finnifty!$A$14:$I$486,D$15+1,FALSE),All_curves!D209)</f>
        <v>0</v>
      </c>
      <c r="E210">
        <f>IFERROR(VLOOKUP($A210,Finnifty!$A$14:$I$486,E$15+1,FALSE),All_curves!E209)</f>
        <v>0</v>
      </c>
      <c r="F210">
        <f>IFERROR(VLOOKUP($A210,Finnifty!$A$14:$I$486,F$15+1,FALSE),All_curves!F209)</f>
        <v>0</v>
      </c>
      <c r="G210">
        <f>IFERROR(VLOOKUP($A210,Finnifty!$A$14:$I$486,G$15+1,FALSE),All_curves!G209)</f>
        <v>0</v>
      </c>
      <c r="H210">
        <f>IFERROR(VLOOKUP($A210,Finnifty!$A$14:$I$486,H$15+1,FALSE),All_curves!H209)</f>
        <v>0</v>
      </c>
      <c r="I210">
        <f>IFERROR(VLOOKUP($A210,Finnifty!$A$14:$I$486,I$15+1,FALSE),All_curves!I209)</f>
        <v>0</v>
      </c>
      <c r="J210">
        <f>IFERROR(VLOOKUP($A210,Banknifty!$A$14:$I$4860,2,FALSE),All_curves!J209)</f>
        <v>12634028</v>
      </c>
      <c r="K210">
        <f>IFERROR(VLOOKUP($A210,Banknifty!$A$14:$I$4860,3,FALSE),All_curves!K209)</f>
        <v>11813819</v>
      </c>
      <c r="L210">
        <f>IFERROR(VLOOKUP($A210,Banknifty!$A$14:$I$4860,4,FALSE),All_curves!L209)</f>
        <v>10947719</v>
      </c>
      <c r="M210">
        <f>IFERROR(VLOOKUP($A210,Banknifty!$A$14:$I$4860,5,FALSE),All_curves!M209)</f>
        <v>10489857</v>
      </c>
      <c r="N210">
        <f>IFERROR(VLOOKUP($A210,Banknifty!$A$14:$I$4860,6,FALSE),All_curves!N209)</f>
        <v>10575759</v>
      </c>
      <c r="O210">
        <f>IFERROR(VLOOKUP($A210,Banknifty!$A$14:$I$4860,7,FALSE),All_curves!O209)</f>
        <v>10324564</v>
      </c>
      <c r="P210">
        <f>IFERROR(VLOOKUP($A210,Banknifty!$A$14:$I$4860,8,FALSE),All_curves!P209)</f>
        <v>10324564</v>
      </c>
      <c r="Q210">
        <f>IFERROR(VLOOKUP($A210,Banknifty!$A$14:$I$4860,9,FALSE),All_curves!Q209)</f>
        <v>10313102</v>
      </c>
      <c r="R210">
        <f>IFERROR(VLOOKUP($A210,Nifty!$A$14:$I$4860,2,FALSE),All_curves!R209)</f>
        <v>0</v>
      </c>
      <c r="S210">
        <f>IFERROR(VLOOKUP($A210,Nifty!$A$14:$I$4860,3,FALSE),All_curves!S209)</f>
        <v>0</v>
      </c>
      <c r="T210">
        <f>IFERROR(VLOOKUP($A210,Nifty!$A$14:$I$4860,4,FALSE),All_curves!T209)</f>
        <v>0</v>
      </c>
      <c r="U210">
        <f>IFERROR(VLOOKUP($A210,Nifty!$A$14:$I$4860,5,FALSE),All_curves!U209)</f>
        <v>0</v>
      </c>
      <c r="V210">
        <f>IFERROR(VLOOKUP($A210,Nifty!$A$14:$I$4860,6,FALSE),All_curves!V209)</f>
        <v>0</v>
      </c>
      <c r="W210">
        <f>IFERROR(VLOOKUP($A210,Nifty!$A$14:$I$4860,7,FALSE),All_curves!W209)</f>
        <v>0</v>
      </c>
      <c r="X210">
        <f>IFERROR(VLOOKUP($A210,Nifty!$A$14:$I$4860,8,FALSE),All_curves!X209)</f>
        <v>0</v>
      </c>
      <c r="Y210">
        <f>IFERROR(VLOOKUP($A210,Nifty!$A$14:$I$4860,9,FALSE),All_curves!Y209)</f>
        <v>0</v>
      </c>
      <c r="AA210" s="5">
        <f t="shared" ref="AA210:AA273" si="125">IFERROR(B210/B209-1,0)</f>
        <v>0</v>
      </c>
      <c r="AB210" s="5">
        <f t="shared" si="101"/>
        <v>0</v>
      </c>
      <c r="AC210" s="5">
        <f t="shared" si="102"/>
        <v>0</v>
      </c>
      <c r="AD210" s="5">
        <f t="shared" si="103"/>
        <v>0</v>
      </c>
      <c r="AE210" s="5">
        <f t="shared" si="104"/>
        <v>0</v>
      </c>
      <c r="AF210" s="5">
        <f t="shared" si="105"/>
        <v>0</v>
      </c>
      <c r="AG210" s="5">
        <f t="shared" si="106"/>
        <v>0</v>
      </c>
      <c r="AH210" s="5">
        <f t="shared" si="107"/>
        <v>0</v>
      </c>
      <c r="AI210" s="5">
        <f t="shared" si="108"/>
        <v>3.1540446257256605E-3</v>
      </c>
      <c r="AJ210" s="5">
        <f t="shared" si="109"/>
        <v>1.4189104422450693E-3</v>
      </c>
      <c r="AK210" s="5">
        <f t="shared" si="110"/>
        <v>1.5865875440526089E-3</v>
      </c>
      <c r="AL210" s="5">
        <f t="shared" si="111"/>
        <v>9.736008459821921E-4</v>
      </c>
      <c r="AM210" s="5">
        <f t="shared" si="112"/>
        <v>-1.0862112658243106E-3</v>
      </c>
      <c r="AN210" s="5">
        <f t="shared" si="113"/>
        <v>-8.711416755842194E-4</v>
      </c>
      <c r="AO210" s="5">
        <f t="shared" si="114"/>
        <v>-8.711416755842194E-4</v>
      </c>
      <c r="AP210" s="5">
        <f t="shared" si="115"/>
        <v>-7.393854680670664E-4</v>
      </c>
      <c r="AQ210" s="5">
        <f t="shared" si="116"/>
        <v>0</v>
      </c>
      <c r="AR210" s="5">
        <f t="shared" si="117"/>
        <v>0</v>
      </c>
      <c r="AS210" s="5">
        <f t="shared" si="118"/>
        <v>0</v>
      </c>
      <c r="AT210" s="5">
        <f t="shared" si="119"/>
        <v>0</v>
      </c>
      <c r="AU210" s="5">
        <f t="shared" si="120"/>
        <v>0</v>
      </c>
      <c r="AV210" s="5">
        <f t="shared" si="121"/>
        <v>0</v>
      </c>
      <c r="AW210" s="5">
        <f t="shared" si="122"/>
        <v>0</v>
      </c>
      <c r="AX210" s="5">
        <f t="shared" si="123"/>
        <v>0</v>
      </c>
      <c r="AZ210" s="7">
        <f t="shared" si="100"/>
        <v>102.93959929774387</v>
      </c>
      <c r="BA210" s="4">
        <f t="shared" si="124"/>
        <v>1.4855264053940476E-4</v>
      </c>
      <c r="BB210" s="5">
        <f>AZ210/MAX($AZ$16:AZ210)-1</f>
        <v>-7.0746665167610301E-3</v>
      </c>
      <c r="BH210" s="3"/>
    </row>
    <row r="211" spans="1:60" x14ac:dyDescent="0.25">
      <c r="A211" s="3">
        <v>42811</v>
      </c>
      <c r="B211">
        <f>IFERROR(VLOOKUP($A211,Finnifty!$A$14:$I$486,B$15+1,FALSE),All_curves!B210)</f>
        <v>0</v>
      </c>
      <c r="C211">
        <f>IFERROR(VLOOKUP($A211,Finnifty!$A$14:$I$486,C$15+1,FALSE),All_curves!C210)</f>
        <v>0</v>
      </c>
      <c r="D211">
        <f>IFERROR(VLOOKUP($A211,Finnifty!$A$14:$I$486,D$15+1,FALSE),All_curves!D210)</f>
        <v>0</v>
      </c>
      <c r="E211">
        <f>IFERROR(VLOOKUP($A211,Finnifty!$A$14:$I$486,E$15+1,FALSE),All_curves!E210)</f>
        <v>0</v>
      </c>
      <c r="F211">
        <f>IFERROR(VLOOKUP($A211,Finnifty!$A$14:$I$486,F$15+1,FALSE),All_curves!F210)</f>
        <v>0</v>
      </c>
      <c r="G211">
        <f>IFERROR(VLOOKUP($A211,Finnifty!$A$14:$I$486,G$15+1,FALSE),All_curves!G210)</f>
        <v>0</v>
      </c>
      <c r="H211">
        <f>IFERROR(VLOOKUP($A211,Finnifty!$A$14:$I$486,H$15+1,FALSE),All_curves!H210)</f>
        <v>0</v>
      </c>
      <c r="I211">
        <f>IFERROR(VLOOKUP($A211,Finnifty!$A$14:$I$486,I$15+1,FALSE),All_curves!I210)</f>
        <v>0</v>
      </c>
      <c r="J211">
        <f>IFERROR(VLOOKUP($A211,Banknifty!$A$14:$I$4860,2,FALSE),All_curves!J210)</f>
        <v>12625664</v>
      </c>
      <c r="K211">
        <f>IFERROR(VLOOKUP($A211,Banknifty!$A$14:$I$4860,3,FALSE),All_curves!K210)</f>
        <v>11813819</v>
      </c>
      <c r="L211">
        <f>IFERROR(VLOOKUP($A211,Banknifty!$A$14:$I$4860,4,FALSE),All_curves!L210)</f>
        <v>10931625</v>
      </c>
      <c r="M211">
        <f>IFERROR(VLOOKUP($A211,Banknifty!$A$14:$I$4860,5,FALSE),All_curves!M210)</f>
        <v>10489857</v>
      </c>
      <c r="N211">
        <f>IFERROR(VLOOKUP($A211,Banknifty!$A$14:$I$4860,6,FALSE),All_curves!N210)</f>
        <v>10609115</v>
      </c>
      <c r="O211">
        <f>IFERROR(VLOOKUP($A211,Banknifty!$A$14:$I$4860,7,FALSE),All_curves!O210)</f>
        <v>10339214</v>
      </c>
      <c r="P211">
        <f>IFERROR(VLOOKUP($A211,Banknifty!$A$14:$I$4860,8,FALSE),All_curves!P210)</f>
        <v>10339214</v>
      </c>
      <c r="Q211">
        <f>IFERROR(VLOOKUP($A211,Banknifty!$A$14:$I$4860,9,FALSE),All_curves!Q210)</f>
        <v>10323143</v>
      </c>
      <c r="R211">
        <f>IFERROR(VLOOKUP($A211,Nifty!$A$14:$I$4860,2,FALSE),All_curves!R210)</f>
        <v>0</v>
      </c>
      <c r="S211">
        <f>IFERROR(VLOOKUP($A211,Nifty!$A$14:$I$4860,3,FALSE),All_curves!S210)</f>
        <v>0</v>
      </c>
      <c r="T211">
        <f>IFERROR(VLOOKUP($A211,Nifty!$A$14:$I$4860,4,FALSE),All_curves!T210)</f>
        <v>0</v>
      </c>
      <c r="U211">
        <f>IFERROR(VLOOKUP($A211,Nifty!$A$14:$I$4860,5,FALSE),All_curves!U210)</f>
        <v>0</v>
      </c>
      <c r="V211">
        <f>IFERROR(VLOOKUP($A211,Nifty!$A$14:$I$4860,6,FALSE),All_curves!V210)</f>
        <v>0</v>
      </c>
      <c r="W211">
        <f>IFERROR(VLOOKUP($A211,Nifty!$A$14:$I$4860,7,FALSE),All_curves!W210)</f>
        <v>0</v>
      </c>
      <c r="X211">
        <f>IFERROR(VLOOKUP($A211,Nifty!$A$14:$I$4860,8,FALSE),All_curves!X210)</f>
        <v>0</v>
      </c>
      <c r="Y211">
        <f>IFERROR(VLOOKUP($A211,Nifty!$A$14:$I$4860,9,FALSE),All_curves!Y210)</f>
        <v>0</v>
      </c>
      <c r="AA211" s="5">
        <f t="shared" si="125"/>
        <v>0</v>
      </c>
      <c r="AB211" s="5">
        <f t="shared" si="101"/>
        <v>0</v>
      </c>
      <c r="AC211" s="5">
        <f t="shared" si="102"/>
        <v>0</v>
      </c>
      <c r="AD211" s="5">
        <f t="shared" si="103"/>
        <v>0</v>
      </c>
      <c r="AE211" s="5">
        <f t="shared" si="104"/>
        <v>0</v>
      </c>
      <c r="AF211" s="5">
        <f t="shared" si="105"/>
        <v>0</v>
      </c>
      <c r="AG211" s="5">
        <f t="shared" si="106"/>
        <v>0</v>
      </c>
      <c r="AH211" s="5">
        <f t="shared" si="107"/>
        <v>0</v>
      </c>
      <c r="AI211" s="5">
        <f t="shared" si="108"/>
        <v>-6.6202164503670335E-4</v>
      </c>
      <c r="AJ211" s="5">
        <f t="shared" si="109"/>
        <v>0</v>
      </c>
      <c r="AK211" s="5">
        <f t="shared" si="110"/>
        <v>-1.4700779221681337E-3</v>
      </c>
      <c r="AL211" s="5">
        <f t="shared" si="111"/>
        <v>0</v>
      </c>
      <c r="AM211" s="5">
        <f t="shared" si="112"/>
        <v>3.1540053059075923E-3</v>
      </c>
      <c r="AN211" s="5">
        <f t="shared" si="113"/>
        <v>1.4189461172404716E-3</v>
      </c>
      <c r="AO211" s="5">
        <f t="shared" si="114"/>
        <v>1.4189461172404716E-3</v>
      </c>
      <c r="AP211" s="5">
        <f t="shared" si="115"/>
        <v>9.7361589170752438E-4</v>
      </c>
      <c r="AQ211" s="5">
        <f t="shared" si="116"/>
        <v>0</v>
      </c>
      <c r="AR211" s="5">
        <f t="shared" si="117"/>
        <v>0</v>
      </c>
      <c r="AS211" s="5">
        <f t="shared" si="118"/>
        <v>0</v>
      </c>
      <c r="AT211" s="5">
        <f t="shared" si="119"/>
        <v>0</v>
      </c>
      <c r="AU211" s="5">
        <f t="shared" si="120"/>
        <v>0</v>
      </c>
      <c r="AV211" s="5">
        <f t="shared" si="121"/>
        <v>0</v>
      </c>
      <c r="AW211" s="5">
        <f t="shared" si="122"/>
        <v>0</v>
      </c>
      <c r="AX211" s="5">
        <f t="shared" si="123"/>
        <v>0</v>
      </c>
      <c r="AZ211" s="7">
        <f t="shared" si="100"/>
        <v>102.96033053468103</v>
      </c>
      <c r="BA211" s="4">
        <f t="shared" si="124"/>
        <v>2.0139224437046765E-4</v>
      </c>
      <c r="BB211" s="5">
        <f>AZ211/MAX($AZ$16:AZ211)-1</f>
        <v>-6.8746990553585352E-3</v>
      </c>
      <c r="BH211" s="3"/>
    </row>
    <row r="212" spans="1:60" x14ac:dyDescent="0.25">
      <c r="A212" s="3">
        <v>42814</v>
      </c>
      <c r="B212">
        <f>IFERROR(VLOOKUP($A212,Finnifty!$A$14:$I$486,B$15+1,FALSE),All_curves!B211)</f>
        <v>0</v>
      </c>
      <c r="C212">
        <f>IFERROR(VLOOKUP($A212,Finnifty!$A$14:$I$486,C$15+1,FALSE),All_curves!C211)</f>
        <v>0</v>
      </c>
      <c r="D212">
        <f>IFERROR(VLOOKUP($A212,Finnifty!$A$14:$I$486,D$15+1,FALSE),All_curves!D211)</f>
        <v>0</v>
      </c>
      <c r="E212">
        <f>IFERROR(VLOOKUP($A212,Finnifty!$A$14:$I$486,E$15+1,FALSE),All_curves!E211)</f>
        <v>0</v>
      </c>
      <c r="F212">
        <f>IFERROR(VLOOKUP($A212,Finnifty!$A$14:$I$486,F$15+1,FALSE),All_curves!F211)</f>
        <v>0</v>
      </c>
      <c r="G212">
        <f>IFERROR(VLOOKUP($A212,Finnifty!$A$14:$I$486,G$15+1,FALSE),All_curves!G211)</f>
        <v>0</v>
      </c>
      <c r="H212">
        <f>IFERROR(VLOOKUP($A212,Finnifty!$A$14:$I$486,H$15+1,FALSE),All_curves!H211)</f>
        <v>0</v>
      </c>
      <c r="I212">
        <f>IFERROR(VLOOKUP($A212,Finnifty!$A$14:$I$486,I$15+1,FALSE),All_curves!I211)</f>
        <v>0</v>
      </c>
      <c r="J212">
        <f>IFERROR(VLOOKUP($A212,Banknifty!$A$14:$I$4860,2,FALSE),All_curves!J211)</f>
        <v>12624798</v>
      </c>
      <c r="K212">
        <f>IFERROR(VLOOKUP($A212,Banknifty!$A$14:$I$4860,3,FALSE),All_curves!K211)</f>
        <v>11813819</v>
      </c>
      <c r="L212">
        <f>IFERROR(VLOOKUP($A212,Banknifty!$A$14:$I$4860,4,FALSE),All_curves!L211)</f>
        <v>10955758</v>
      </c>
      <c r="M212">
        <f>IFERROR(VLOOKUP($A212,Banknifty!$A$14:$I$4860,5,FALSE),All_curves!M211)</f>
        <v>10489857</v>
      </c>
      <c r="N212">
        <f>IFERROR(VLOOKUP($A212,Banknifty!$A$14:$I$4860,6,FALSE),All_curves!N211)</f>
        <v>10602092</v>
      </c>
      <c r="O212">
        <f>IFERROR(VLOOKUP($A212,Banknifty!$A$14:$I$4860,7,FALSE),All_curves!O211)</f>
        <v>10339214</v>
      </c>
      <c r="P212">
        <f>IFERROR(VLOOKUP($A212,Banknifty!$A$14:$I$4860,8,FALSE),All_curves!P211)</f>
        <v>10339214</v>
      </c>
      <c r="Q212">
        <f>IFERROR(VLOOKUP($A212,Banknifty!$A$14:$I$4860,9,FALSE),All_curves!Q211)</f>
        <v>10323143</v>
      </c>
      <c r="R212">
        <f>IFERROR(VLOOKUP($A212,Nifty!$A$14:$I$4860,2,FALSE),All_curves!R211)</f>
        <v>0</v>
      </c>
      <c r="S212">
        <f>IFERROR(VLOOKUP($A212,Nifty!$A$14:$I$4860,3,FALSE),All_curves!S211)</f>
        <v>0</v>
      </c>
      <c r="T212">
        <f>IFERROR(VLOOKUP($A212,Nifty!$A$14:$I$4860,4,FALSE),All_curves!T211)</f>
        <v>0</v>
      </c>
      <c r="U212">
        <f>IFERROR(VLOOKUP($A212,Nifty!$A$14:$I$4860,5,FALSE),All_curves!U211)</f>
        <v>0</v>
      </c>
      <c r="V212">
        <f>IFERROR(VLOOKUP($A212,Nifty!$A$14:$I$4860,6,FALSE),All_curves!V211)</f>
        <v>0</v>
      </c>
      <c r="W212">
        <f>IFERROR(VLOOKUP($A212,Nifty!$A$14:$I$4860,7,FALSE),All_curves!W211)</f>
        <v>0</v>
      </c>
      <c r="X212">
        <f>IFERROR(VLOOKUP($A212,Nifty!$A$14:$I$4860,8,FALSE),All_curves!X211)</f>
        <v>0</v>
      </c>
      <c r="Y212">
        <f>IFERROR(VLOOKUP($A212,Nifty!$A$14:$I$4860,9,FALSE),All_curves!Y211)</f>
        <v>0</v>
      </c>
      <c r="AA212" s="5">
        <f t="shared" si="125"/>
        <v>0</v>
      </c>
      <c r="AB212" s="5">
        <f t="shared" si="101"/>
        <v>0</v>
      </c>
      <c r="AC212" s="5">
        <f t="shared" si="102"/>
        <v>0</v>
      </c>
      <c r="AD212" s="5">
        <f t="shared" si="103"/>
        <v>0</v>
      </c>
      <c r="AE212" s="5">
        <f t="shared" si="104"/>
        <v>0</v>
      </c>
      <c r="AF212" s="5">
        <f t="shared" si="105"/>
        <v>0</v>
      </c>
      <c r="AG212" s="5">
        <f t="shared" si="106"/>
        <v>0</v>
      </c>
      <c r="AH212" s="5">
        <f t="shared" si="107"/>
        <v>0</v>
      </c>
      <c r="AI212" s="5">
        <f t="shared" si="108"/>
        <v>-6.8590451955619081E-5</v>
      </c>
      <c r="AJ212" s="5">
        <f t="shared" si="109"/>
        <v>0</v>
      </c>
      <c r="AK212" s="5">
        <f t="shared" si="110"/>
        <v>2.207631527792131E-3</v>
      </c>
      <c r="AL212" s="5">
        <f t="shared" si="111"/>
        <v>0</v>
      </c>
      <c r="AM212" s="5">
        <f t="shared" si="112"/>
        <v>-6.6197793124123105E-4</v>
      </c>
      <c r="AN212" s="5">
        <f t="shared" si="113"/>
        <v>0</v>
      </c>
      <c r="AO212" s="5">
        <f t="shared" si="114"/>
        <v>0</v>
      </c>
      <c r="AP212" s="5">
        <f t="shared" si="115"/>
        <v>0</v>
      </c>
      <c r="AQ212" s="5">
        <f t="shared" si="116"/>
        <v>0</v>
      </c>
      <c r="AR212" s="5">
        <f t="shared" si="117"/>
        <v>0</v>
      </c>
      <c r="AS212" s="5">
        <f t="shared" si="118"/>
        <v>0</v>
      </c>
      <c r="AT212" s="5">
        <f t="shared" si="119"/>
        <v>0</v>
      </c>
      <c r="AU212" s="5">
        <f t="shared" si="120"/>
        <v>0</v>
      </c>
      <c r="AV212" s="5">
        <f t="shared" si="121"/>
        <v>0</v>
      </c>
      <c r="AW212" s="5">
        <f t="shared" si="122"/>
        <v>0</v>
      </c>
      <c r="AX212" s="5">
        <f t="shared" si="123"/>
        <v>0</v>
      </c>
      <c r="AZ212" s="7">
        <f t="shared" si="100"/>
        <v>102.96666715591387</v>
      </c>
      <c r="BA212" s="4">
        <f t="shared" si="124"/>
        <v>6.1544297691470045E-5</v>
      </c>
      <c r="BB212" s="5">
        <f>AZ212/MAX($AZ$16:AZ212)-1</f>
        <v>-6.8135778561922988E-3</v>
      </c>
      <c r="BH212" s="3"/>
    </row>
    <row r="213" spans="1:60" x14ac:dyDescent="0.25">
      <c r="A213" s="3">
        <v>42815</v>
      </c>
      <c r="B213">
        <f>IFERROR(VLOOKUP($A213,Finnifty!$A$14:$I$486,B$15+1,FALSE),All_curves!B212)</f>
        <v>0</v>
      </c>
      <c r="C213">
        <f>IFERROR(VLOOKUP($A213,Finnifty!$A$14:$I$486,C$15+1,FALSE),All_curves!C212)</f>
        <v>0</v>
      </c>
      <c r="D213">
        <f>IFERROR(VLOOKUP($A213,Finnifty!$A$14:$I$486,D$15+1,FALSE),All_curves!D212)</f>
        <v>0</v>
      </c>
      <c r="E213">
        <f>IFERROR(VLOOKUP($A213,Finnifty!$A$14:$I$486,E$15+1,FALSE),All_curves!E212)</f>
        <v>0</v>
      </c>
      <c r="F213">
        <f>IFERROR(VLOOKUP($A213,Finnifty!$A$14:$I$486,F$15+1,FALSE),All_curves!F212)</f>
        <v>0</v>
      </c>
      <c r="G213">
        <f>IFERROR(VLOOKUP($A213,Finnifty!$A$14:$I$486,G$15+1,FALSE),All_curves!G212)</f>
        <v>0</v>
      </c>
      <c r="H213">
        <f>IFERROR(VLOOKUP($A213,Finnifty!$A$14:$I$486,H$15+1,FALSE),All_curves!H212)</f>
        <v>0</v>
      </c>
      <c r="I213">
        <f>IFERROR(VLOOKUP($A213,Finnifty!$A$14:$I$486,I$15+1,FALSE),All_curves!I212)</f>
        <v>0</v>
      </c>
      <c r="J213">
        <f>IFERROR(VLOOKUP($A213,Banknifty!$A$14:$I$4860,2,FALSE),All_curves!J212)</f>
        <v>12603555</v>
      </c>
      <c r="K213">
        <f>IFERROR(VLOOKUP($A213,Banknifty!$A$14:$I$4860,3,FALSE),All_curves!K212)</f>
        <v>11794878</v>
      </c>
      <c r="L213">
        <f>IFERROR(VLOOKUP($A213,Banknifty!$A$14:$I$4860,4,FALSE),All_curves!L212)</f>
        <v>10942323</v>
      </c>
      <c r="M213">
        <f>IFERROR(VLOOKUP($A213,Banknifty!$A$14:$I$4860,5,FALSE),All_curves!M212)</f>
        <v>10469360</v>
      </c>
      <c r="N213">
        <f>IFERROR(VLOOKUP($A213,Banknifty!$A$14:$I$4860,6,FALSE),All_curves!N212)</f>
        <v>10601365</v>
      </c>
      <c r="O213">
        <f>IFERROR(VLOOKUP($A213,Banknifty!$A$14:$I$4860,7,FALSE),All_curves!O212)</f>
        <v>10339214</v>
      </c>
      <c r="P213">
        <f>IFERROR(VLOOKUP($A213,Banknifty!$A$14:$I$4860,8,FALSE),All_curves!P212)</f>
        <v>10339214</v>
      </c>
      <c r="Q213">
        <f>IFERROR(VLOOKUP($A213,Banknifty!$A$14:$I$4860,9,FALSE),All_curves!Q212)</f>
        <v>10323143</v>
      </c>
      <c r="R213">
        <f>IFERROR(VLOOKUP($A213,Nifty!$A$14:$I$4860,2,FALSE),All_curves!R212)</f>
        <v>0</v>
      </c>
      <c r="S213">
        <f>IFERROR(VLOOKUP($A213,Nifty!$A$14:$I$4860,3,FALSE),All_curves!S212)</f>
        <v>0</v>
      </c>
      <c r="T213">
        <f>IFERROR(VLOOKUP($A213,Nifty!$A$14:$I$4860,4,FALSE),All_curves!T212)</f>
        <v>0</v>
      </c>
      <c r="U213">
        <f>IFERROR(VLOOKUP($A213,Nifty!$A$14:$I$4860,5,FALSE),All_curves!U212)</f>
        <v>0</v>
      </c>
      <c r="V213">
        <f>IFERROR(VLOOKUP($A213,Nifty!$A$14:$I$4860,6,FALSE),All_curves!V212)</f>
        <v>0</v>
      </c>
      <c r="W213">
        <f>IFERROR(VLOOKUP($A213,Nifty!$A$14:$I$4860,7,FALSE),All_curves!W212)</f>
        <v>0</v>
      </c>
      <c r="X213">
        <f>IFERROR(VLOOKUP($A213,Nifty!$A$14:$I$4860,8,FALSE),All_curves!X212)</f>
        <v>0</v>
      </c>
      <c r="Y213">
        <f>IFERROR(VLOOKUP($A213,Nifty!$A$14:$I$4860,9,FALSE),All_curves!Y212)</f>
        <v>0</v>
      </c>
      <c r="AA213" s="5">
        <f t="shared" si="125"/>
        <v>0</v>
      </c>
      <c r="AB213" s="5">
        <f t="shared" si="101"/>
        <v>0</v>
      </c>
      <c r="AC213" s="5">
        <f t="shared" si="102"/>
        <v>0</v>
      </c>
      <c r="AD213" s="5">
        <f t="shared" si="103"/>
        <v>0</v>
      </c>
      <c r="AE213" s="5">
        <f t="shared" si="104"/>
        <v>0</v>
      </c>
      <c r="AF213" s="5">
        <f t="shared" si="105"/>
        <v>0</v>
      </c>
      <c r="AG213" s="5">
        <f t="shared" si="106"/>
        <v>0</v>
      </c>
      <c r="AH213" s="5">
        <f t="shared" si="107"/>
        <v>0</v>
      </c>
      <c r="AI213" s="5">
        <f t="shared" si="108"/>
        <v>-1.682640783638667E-3</v>
      </c>
      <c r="AJ213" s="5">
        <f t="shared" si="109"/>
        <v>-1.6032918736946788E-3</v>
      </c>
      <c r="AK213" s="5">
        <f t="shared" si="110"/>
        <v>-1.226295798063437E-3</v>
      </c>
      <c r="AL213" s="5">
        <f t="shared" si="111"/>
        <v>-1.9539827854659908E-3</v>
      </c>
      <c r="AM213" s="5">
        <f t="shared" si="112"/>
        <v>-6.8571372517811646E-5</v>
      </c>
      <c r="AN213" s="5">
        <f t="shared" si="113"/>
        <v>0</v>
      </c>
      <c r="AO213" s="5">
        <f t="shared" si="114"/>
        <v>0</v>
      </c>
      <c r="AP213" s="5">
        <f t="shared" si="115"/>
        <v>0</v>
      </c>
      <c r="AQ213" s="5">
        <f t="shared" si="116"/>
        <v>0</v>
      </c>
      <c r="AR213" s="5">
        <f t="shared" si="117"/>
        <v>0</v>
      </c>
      <c r="AS213" s="5">
        <f t="shared" si="118"/>
        <v>0</v>
      </c>
      <c r="AT213" s="5">
        <f t="shared" si="119"/>
        <v>0</v>
      </c>
      <c r="AU213" s="5">
        <f t="shared" si="120"/>
        <v>0</v>
      </c>
      <c r="AV213" s="5">
        <f t="shared" si="121"/>
        <v>0</v>
      </c>
      <c r="AW213" s="5">
        <f t="shared" si="122"/>
        <v>0</v>
      </c>
      <c r="AX213" s="5">
        <f t="shared" si="123"/>
        <v>0</v>
      </c>
      <c r="AZ213" s="7">
        <f t="shared" ref="AZ213:AZ276" si="126">AZ212*(1+BA213)</f>
        <v>102.93863112315185</v>
      </c>
      <c r="BA213" s="4">
        <f t="shared" si="124"/>
        <v>-2.7228260889085776E-4</v>
      </c>
      <c r="BB213" s="5">
        <f>AZ213/MAX($AZ$16:AZ213)-1</f>
        <v>-7.084005246328684E-3</v>
      </c>
      <c r="BH213" s="3"/>
    </row>
    <row r="214" spans="1:60" x14ac:dyDescent="0.25">
      <c r="A214" s="3">
        <v>42816</v>
      </c>
      <c r="B214">
        <f>IFERROR(VLOOKUP($A214,Finnifty!$A$14:$I$486,B$15+1,FALSE),All_curves!B213)</f>
        <v>0</v>
      </c>
      <c r="C214">
        <f>IFERROR(VLOOKUP($A214,Finnifty!$A$14:$I$486,C$15+1,FALSE),All_curves!C213)</f>
        <v>0</v>
      </c>
      <c r="D214">
        <f>IFERROR(VLOOKUP($A214,Finnifty!$A$14:$I$486,D$15+1,FALSE),All_curves!D213)</f>
        <v>0</v>
      </c>
      <c r="E214">
        <f>IFERROR(VLOOKUP($A214,Finnifty!$A$14:$I$486,E$15+1,FALSE),All_curves!E213)</f>
        <v>0</v>
      </c>
      <c r="F214">
        <f>IFERROR(VLOOKUP($A214,Finnifty!$A$14:$I$486,F$15+1,FALSE),All_curves!F213)</f>
        <v>0</v>
      </c>
      <c r="G214">
        <f>IFERROR(VLOOKUP($A214,Finnifty!$A$14:$I$486,G$15+1,FALSE),All_curves!G213)</f>
        <v>0</v>
      </c>
      <c r="H214">
        <f>IFERROR(VLOOKUP($A214,Finnifty!$A$14:$I$486,H$15+1,FALSE),All_curves!H213)</f>
        <v>0</v>
      </c>
      <c r="I214">
        <f>IFERROR(VLOOKUP($A214,Finnifty!$A$14:$I$486,I$15+1,FALSE),All_curves!I213)</f>
        <v>0</v>
      </c>
      <c r="J214">
        <f>IFERROR(VLOOKUP($A214,Banknifty!$A$14:$I$4860,2,FALSE),All_curves!J213)</f>
        <v>12832615</v>
      </c>
      <c r="K214">
        <f>IFERROR(VLOOKUP($A214,Banknifty!$A$14:$I$4860,3,FALSE),All_curves!K213)</f>
        <v>11989510</v>
      </c>
      <c r="L214">
        <f>IFERROR(VLOOKUP($A214,Banknifty!$A$14:$I$4860,4,FALSE),All_curves!L213)</f>
        <v>11031522</v>
      </c>
      <c r="M214">
        <f>IFERROR(VLOOKUP($A214,Banknifty!$A$14:$I$4860,5,FALSE),All_curves!M213)</f>
        <v>10540575</v>
      </c>
      <c r="N214">
        <f>IFERROR(VLOOKUP($A214,Banknifty!$A$14:$I$4860,6,FALSE),All_curves!N213)</f>
        <v>10583526</v>
      </c>
      <c r="O214">
        <f>IFERROR(VLOOKUP($A214,Banknifty!$A$14:$I$4860,7,FALSE),All_curves!O213)</f>
        <v>10322637</v>
      </c>
      <c r="P214">
        <f>IFERROR(VLOOKUP($A214,Banknifty!$A$14:$I$4860,8,FALSE),All_curves!P213)</f>
        <v>10322637</v>
      </c>
      <c r="Q214">
        <f>IFERROR(VLOOKUP($A214,Banknifty!$A$14:$I$4860,9,FALSE),All_curves!Q213)</f>
        <v>10302973</v>
      </c>
      <c r="R214">
        <f>IFERROR(VLOOKUP($A214,Nifty!$A$14:$I$4860,2,FALSE),All_curves!R213)</f>
        <v>0</v>
      </c>
      <c r="S214">
        <f>IFERROR(VLOOKUP($A214,Nifty!$A$14:$I$4860,3,FALSE),All_curves!S213)</f>
        <v>0</v>
      </c>
      <c r="T214">
        <f>IFERROR(VLOOKUP($A214,Nifty!$A$14:$I$4860,4,FALSE),All_curves!T213)</f>
        <v>0</v>
      </c>
      <c r="U214">
        <f>IFERROR(VLOOKUP($A214,Nifty!$A$14:$I$4860,5,FALSE),All_curves!U213)</f>
        <v>0</v>
      </c>
      <c r="V214">
        <f>IFERROR(VLOOKUP($A214,Nifty!$A$14:$I$4860,6,FALSE),All_curves!V213)</f>
        <v>0</v>
      </c>
      <c r="W214">
        <f>IFERROR(VLOOKUP($A214,Nifty!$A$14:$I$4860,7,FALSE),All_curves!W213)</f>
        <v>0</v>
      </c>
      <c r="X214">
        <f>IFERROR(VLOOKUP($A214,Nifty!$A$14:$I$4860,8,FALSE),All_curves!X213)</f>
        <v>0</v>
      </c>
      <c r="Y214">
        <f>IFERROR(VLOOKUP($A214,Nifty!$A$14:$I$4860,9,FALSE),All_curves!Y213)</f>
        <v>0</v>
      </c>
      <c r="AA214" s="5">
        <f t="shared" si="125"/>
        <v>0</v>
      </c>
      <c r="AB214" s="5">
        <f t="shared" si="101"/>
        <v>0</v>
      </c>
      <c r="AC214" s="5">
        <f t="shared" si="102"/>
        <v>0</v>
      </c>
      <c r="AD214" s="5">
        <f t="shared" si="103"/>
        <v>0</v>
      </c>
      <c r="AE214" s="5">
        <f t="shared" si="104"/>
        <v>0</v>
      </c>
      <c r="AF214" s="5">
        <f t="shared" si="105"/>
        <v>0</v>
      </c>
      <c r="AG214" s="5">
        <f t="shared" si="106"/>
        <v>0</v>
      </c>
      <c r="AH214" s="5">
        <f t="shared" si="107"/>
        <v>0</v>
      </c>
      <c r="AI214" s="5">
        <f t="shared" si="108"/>
        <v>1.8174237348113298E-2</v>
      </c>
      <c r="AJ214" s="5">
        <f t="shared" si="109"/>
        <v>1.6501400014480971E-2</v>
      </c>
      <c r="AK214" s="5">
        <f t="shared" si="110"/>
        <v>8.1517425504620267E-3</v>
      </c>
      <c r="AL214" s="5">
        <f t="shared" si="111"/>
        <v>6.8022305088373258E-3</v>
      </c>
      <c r="AM214" s="5">
        <f t="shared" si="112"/>
        <v>-1.6827078399810347E-3</v>
      </c>
      <c r="AN214" s="5">
        <f t="shared" si="113"/>
        <v>-1.6033133659869581E-3</v>
      </c>
      <c r="AO214" s="5">
        <f t="shared" si="114"/>
        <v>-1.6033133659869581E-3</v>
      </c>
      <c r="AP214" s="5">
        <f t="shared" si="115"/>
        <v>-1.9538623072450356E-3</v>
      </c>
      <c r="AQ214" s="5">
        <f t="shared" si="116"/>
        <v>0</v>
      </c>
      <c r="AR214" s="5">
        <f t="shared" si="117"/>
        <v>0</v>
      </c>
      <c r="AS214" s="5">
        <f t="shared" si="118"/>
        <v>0</v>
      </c>
      <c r="AT214" s="5">
        <f t="shared" si="119"/>
        <v>0</v>
      </c>
      <c r="AU214" s="5">
        <f t="shared" si="120"/>
        <v>0</v>
      </c>
      <c r="AV214" s="5">
        <f t="shared" si="121"/>
        <v>0</v>
      </c>
      <c r="AW214" s="5">
        <f t="shared" si="122"/>
        <v>0</v>
      </c>
      <c r="AX214" s="5">
        <f t="shared" si="123"/>
        <v>0</v>
      </c>
      <c r="AZ214" s="7">
        <f t="shared" si="126"/>
        <v>103.1221467415166</v>
      </c>
      <c r="BA214" s="4">
        <f t="shared" si="124"/>
        <v>1.7827672309455678E-3</v>
      </c>
      <c r="BB214" s="5">
        <f>AZ214/MAX($AZ$16:AZ214)-1</f>
        <v>-5.3138671478001331E-3</v>
      </c>
      <c r="BH214" s="3"/>
    </row>
    <row r="215" spans="1:60" x14ac:dyDescent="0.25">
      <c r="A215" s="3">
        <v>42817</v>
      </c>
      <c r="B215">
        <f>IFERROR(VLOOKUP($A215,Finnifty!$A$14:$I$486,B$15+1,FALSE),All_curves!B214)</f>
        <v>0</v>
      </c>
      <c r="C215">
        <f>IFERROR(VLOOKUP($A215,Finnifty!$A$14:$I$486,C$15+1,FALSE),All_curves!C214)</f>
        <v>0</v>
      </c>
      <c r="D215">
        <f>IFERROR(VLOOKUP($A215,Finnifty!$A$14:$I$486,D$15+1,FALSE),All_curves!D214)</f>
        <v>0</v>
      </c>
      <c r="E215">
        <f>IFERROR(VLOOKUP($A215,Finnifty!$A$14:$I$486,E$15+1,FALSE),All_curves!E214)</f>
        <v>0</v>
      </c>
      <c r="F215">
        <f>IFERROR(VLOOKUP($A215,Finnifty!$A$14:$I$486,F$15+1,FALSE),All_curves!F214)</f>
        <v>0</v>
      </c>
      <c r="G215">
        <f>IFERROR(VLOOKUP($A215,Finnifty!$A$14:$I$486,G$15+1,FALSE),All_curves!G214)</f>
        <v>0</v>
      </c>
      <c r="H215">
        <f>IFERROR(VLOOKUP($A215,Finnifty!$A$14:$I$486,H$15+1,FALSE),All_curves!H214)</f>
        <v>0</v>
      </c>
      <c r="I215">
        <f>IFERROR(VLOOKUP($A215,Finnifty!$A$14:$I$486,I$15+1,FALSE),All_curves!I214)</f>
        <v>0</v>
      </c>
      <c r="J215">
        <f>IFERROR(VLOOKUP($A215,Banknifty!$A$14:$I$4860,2,FALSE),All_curves!J214)</f>
        <v>12794270</v>
      </c>
      <c r="K215">
        <f>IFERROR(VLOOKUP($A215,Banknifty!$A$14:$I$4860,3,FALSE),All_curves!K214)</f>
        <v>11961377</v>
      </c>
      <c r="L215">
        <f>IFERROR(VLOOKUP($A215,Banknifty!$A$14:$I$4860,4,FALSE),All_curves!L214)</f>
        <v>11002106</v>
      </c>
      <c r="M215">
        <f>IFERROR(VLOOKUP($A215,Banknifty!$A$14:$I$4860,5,FALSE),All_curves!M214)</f>
        <v>10540575</v>
      </c>
      <c r="N215">
        <f>IFERROR(VLOOKUP($A215,Banknifty!$A$14:$I$4860,6,FALSE),All_curves!N214)</f>
        <v>10775874</v>
      </c>
      <c r="O215">
        <f>IFERROR(VLOOKUP($A215,Banknifty!$A$14:$I$4860,7,FALSE),All_curves!O214)</f>
        <v>10492975</v>
      </c>
      <c r="P215">
        <f>IFERROR(VLOOKUP($A215,Banknifty!$A$14:$I$4860,8,FALSE),All_curves!P214)</f>
        <v>10492975</v>
      </c>
      <c r="Q215">
        <f>IFERROR(VLOOKUP($A215,Banknifty!$A$14:$I$4860,9,FALSE),All_curves!Q214)</f>
        <v>10373055</v>
      </c>
      <c r="R215">
        <f>IFERROR(VLOOKUP($A215,Nifty!$A$14:$I$4860,2,FALSE),All_curves!R214)</f>
        <v>0</v>
      </c>
      <c r="S215">
        <f>IFERROR(VLOOKUP($A215,Nifty!$A$14:$I$4860,3,FALSE),All_curves!S214)</f>
        <v>0</v>
      </c>
      <c r="T215">
        <f>IFERROR(VLOOKUP($A215,Nifty!$A$14:$I$4860,4,FALSE),All_curves!T214)</f>
        <v>0</v>
      </c>
      <c r="U215">
        <f>IFERROR(VLOOKUP($A215,Nifty!$A$14:$I$4860,5,FALSE),All_curves!U214)</f>
        <v>0</v>
      </c>
      <c r="V215">
        <f>IFERROR(VLOOKUP($A215,Nifty!$A$14:$I$4860,6,FALSE),All_curves!V214)</f>
        <v>0</v>
      </c>
      <c r="W215">
        <f>IFERROR(VLOOKUP($A215,Nifty!$A$14:$I$4860,7,FALSE),All_curves!W214)</f>
        <v>0</v>
      </c>
      <c r="X215">
        <f>IFERROR(VLOOKUP($A215,Nifty!$A$14:$I$4860,8,FALSE),All_curves!X214)</f>
        <v>0</v>
      </c>
      <c r="Y215">
        <f>IFERROR(VLOOKUP($A215,Nifty!$A$14:$I$4860,9,FALSE),All_curves!Y214)</f>
        <v>0</v>
      </c>
      <c r="AA215" s="5">
        <f t="shared" si="125"/>
        <v>0</v>
      </c>
      <c r="AB215" s="5">
        <f t="shared" si="101"/>
        <v>0</v>
      </c>
      <c r="AC215" s="5">
        <f t="shared" si="102"/>
        <v>0</v>
      </c>
      <c r="AD215" s="5">
        <f t="shared" si="103"/>
        <v>0</v>
      </c>
      <c r="AE215" s="5">
        <f t="shared" si="104"/>
        <v>0</v>
      </c>
      <c r="AF215" s="5">
        <f t="shared" si="105"/>
        <v>0</v>
      </c>
      <c r="AG215" s="5">
        <f t="shared" si="106"/>
        <v>0</v>
      </c>
      <c r="AH215" s="5">
        <f t="shared" si="107"/>
        <v>0</v>
      </c>
      <c r="AI215" s="5">
        <f t="shared" si="108"/>
        <v>-2.9880893333120717E-3</v>
      </c>
      <c r="AJ215" s="5">
        <f t="shared" si="109"/>
        <v>-2.3464678706636155E-3</v>
      </c>
      <c r="AK215" s="5">
        <f t="shared" si="110"/>
        <v>-2.666540482809121E-3</v>
      </c>
      <c r="AL215" s="5">
        <f t="shared" si="111"/>
        <v>0</v>
      </c>
      <c r="AM215" s="5">
        <f t="shared" si="112"/>
        <v>1.8174283315409268E-2</v>
      </c>
      <c r="AN215" s="5">
        <f t="shared" si="113"/>
        <v>1.6501403662649405E-2</v>
      </c>
      <c r="AO215" s="5">
        <f t="shared" si="114"/>
        <v>1.6501403662649405E-2</v>
      </c>
      <c r="AP215" s="5">
        <f t="shared" si="115"/>
        <v>6.8021143023475616E-3</v>
      </c>
      <c r="AQ215" s="5">
        <f t="shared" si="116"/>
        <v>0</v>
      </c>
      <c r="AR215" s="5">
        <f t="shared" si="117"/>
        <v>0</v>
      </c>
      <c r="AS215" s="5">
        <f t="shared" si="118"/>
        <v>0</v>
      </c>
      <c r="AT215" s="5">
        <f t="shared" si="119"/>
        <v>0</v>
      </c>
      <c r="AU215" s="5">
        <f t="shared" si="120"/>
        <v>0</v>
      </c>
      <c r="AV215" s="5">
        <f t="shared" si="121"/>
        <v>0</v>
      </c>
      <c r="AW215" s="5">
        <f t="shared" si="122"/>
        <v>0</v>
      </c>
      <c r="AX215" s="5">
        <f t="shared" si="123"/>
        <v>0</v>
      </c>
      <c r="AZ215" s="7">
        <f t="shared" si="126"/>
        <v>103.33689047944763</v>
      </c>
      <c r="BA215" s="4">
        <f t="shared" si="124"/>
        <v>2.0824211356779516E-3</v>
      </c>
      <c r="BB215" s="5">
        <f>AZ215/MAX($AZ$16:AZ215)-1</f>
        <v>-3.2425117213827903E-3</v>
      </c>
      <c r="BH215" s="3"/>
    </row>
    <row r="216" spans="1:60" x14ac:dyDescent="0.25">
      <c r="A216" s="3">
        <v>42818</v>
      </c>
      <c r="B216">
        <f>IFERROR(VLOOKUP($A216,Finnifty!$A$14:$I$486,B$15+1,FALSE),All_curves!B215)</f>
        <v>0</v>
      </c>
      <c r="C216">
        <f>IFERROR(VLOOKUP($A216,Finnifty!$A$14:$I$486,C$15+1,FALSE),All_curves!C215)</f>
        <v>0</v>
      </c>
      <c r="D216">
        <f>IFERROR(VLOOKUP($A216,Finnifty!$A$14:$I$486,D$15+1,FALSE),All_curves!D215)</f>
        <v>0</v>
      </c>
      <c r="E216">
        <f>IFERROR(VLOOKUP($A216,Finnifty!$A$14:$I$486,E$15+1,FALSE),All_curves!E215)</f>
        <v>0</v>
      </c>
      <c r="F216">
        <f>IFERROR(VLOOKUP($A216,Finnifty!$A$14:$I$486,F$15+1,FALSE),All_curves!F215)</f>
        <v>0</v>
      </c>
      <c r="G216">
        <f>IFERROR(VLOOKUP($A216,Finnifty!$A$14:$I$486,G$15+1,FALSE),All_curves!G215)</f>
        <v>0</v>
      </c>
      <c r="H216">
        <f>IFERROR(VLOOKUP($A216,Finnifty!$A$14:$I$486,H$15+1,FALSE),All_curves!H215)</f>
        <v>0</v>
      </c>
      <c r="I216">
        <f>IFERROR(VLOOKUP($A216,Finnifty!$A$14:$I$486,I$15+1,FALSE),All_curves!I215)</f>
        <v>0</v>
      </c>
      <c r="J216">
        <f>IFERROR(VLOOKUP($A216,Banknifty!$A$14:$I$4860,2,FALSE),All_curves!J215)</f>
        <v>12785825</v>
      </c>
      <c r="K216">
        <f>IFERROR(VLOOKUP($A216,Banknifty!$A$14:$I$4860,3,FALSE),All_curves!K215)</f>
        <v>11945684</v>
      </c>
      <c r="L216">
        <f>IFERROR(VLOOKUP($A216,Banknifty!$A$14:$I$4860,4,FALSE),All_curves!L215)</f>
        <v>10989989</v>
      </c>
      <c r="M216">
        <f>IFERROR(VLOOKUP($A216,Banknifty!$A$14:$I$4860,5,FALSE),All_curves!M215)</f>
        <v>10526876</v>
      </c>
      <c r="N216">
        <f>IFERROR(VLOOKUP($A216,Banknifty!$A$14:$I$4860,6,FALSE),All_curves!N215)</f>
        <v>10743674</v>
      </c>
      <c r="O216">
        <f>IFERROR(VLOOKUP($A216,Banknifty!$A$14:$I$4860,7,FALSE),All_curves!O215)</f>
        <v>10468353</v>
      </c>
      <c r="P216">
        <f>IFERROR(VLOOKUP($A216,Banknifty!$A$14:$I$4860,8,FALSE),All_curves!P215)</f>
        <v>10468353</v>
      </c>
      <c r="Q216">
        <f>IFERROR(VLOOKUP($A216,Banknifty!$A$14:$I$4860,9,FALSE),All_curves!Q215)</f>
        <v>10373055</v>
      </c>
      <c r="R216">
        <f>IFERROR(VLOOKUP($A216,Nifty!$A$14:$I$4860,2,FALSE),All_curves!R215)</f>
        <v>0</v>
      </c>
      <c r="S216">
        <f>IFERROR(VLOOKUP($A216,Nifty!$A$14:$I$4860,3,FALSE),All_curves!S215)</f>
        <v>0</v>
      </c>
      <c r="T216">
        <f>IFERROR(VLOOKUP($A216,Nifty!$A$14:$I$4860,4,FALSE),All_curves!T215)</f>
        <v>0</v>
      </c>
      <c r="U216">
        <f>IFERROR(VLOOKUP($A216,Nifty!$A$14:$I$4860,5,FALSE),All_curves!U215)</f>
        <v>0</v>
      </c>
      <c r="V216">
        <f>IFERROR(VLOOKUP($A216,Nifty!$A$14:$I$4860,6,FALSE),All_curves!V215)</f>
        <v>0</v>
      </c>
      <c r="W216">
        <f>IFERROR(VLOOKUP($A216,Nifty!$A$14:$I$4860,7,FALSE),All_curves!W215)</f>
        <v>0</v>
      </c>
      <c r="X216">
        <f>IFERROR(VLOOKUP($A216,Nifty!$A$14:$I$4860,8,FALSE),All_curves!X215)</f>
        <v>0</v>
      </c>
      <c r="Y216">
        <f>IFERROR(VLOOKUP($A216,Nifty!$A$14:$I$4860,9,FALSE),All_curves!Y215)</f>
        <v>0</v>
      </c>
      <c r="AA216" s="5">
        <f t="shared" si="125"/>
        <v>0</v>
      </c>
      <c r="AB216" s="5">
        <f t="shared" si="101"/>
        <v>0</v>
      </c>
      <c r="AC216" s="5">
        <f t="shared" si="102"/>
        <v>0</v>
      </c>
      <c r="AD216" s="5">
        <f t="shared" si="103"/>
        <v>0</v>
      </c>
      <c r="AE216" s="5">
        <f t="shared" si="104"/>
        <v>0</v>
      </c>
      <c r="AF216" s="5">
        <f t="shared" si="105"/>
        <v>0</v>
      </c>
      <c r="AG216" s="5">
        <f t="shared" si="106"/>
        <v>0</v>
      </c>
      <c r="AH216" s="5">
        <f t="shared" si="107"/>
        <v>0</v>
      </c>
      <c r="AI216" s="5">
        <f t="shared" si="108"/>
        <v>-6.6006110547922603E-4</v>
      </c>
      <c r="AJ216" s="5">
        <f t="shared" si="109"/>
        <v>-1.3119726934449627E-3</v>
      </c>
      <c r="AK216" s="5">
        <f t="shared" si="110"/>
        <v>-1.1013345990303902E-3</v>
      </c>
      <c r="AL216" s="5">
        <f t="shared" si="111"/>
        <v>-1.2996444691110165E-3</v>
      </c>
      <c r="AM216" s="5">
        <f t="shared" si="112"/>
        <v>-2.9881566915128666E-3</v>
      </c>
      <c r="AN216" s="5">
        <f t="shared" si="113"/>
        <v>-2.3465223161209803E-3</v>
      </c>
      <c r="AO216" s="5">
        <f t="shared" si="114"/>
        <v>-2.3465223161209803E-3</v>
      </c>
      <c r="AP216" s="5">
        <f t="shared" si="115"/>
        <v>0</v>
      </c>
      <c r="AQ216" s="5">
        <f t="shared" si="116"/>
        <v>0</v>
      </c>
      <c r="AR216" s="5">
        <f t="shared" si="117"/>
        <v>0</v>
      </c>
      <c r="AS216" s="5">
        <f t="shared" si="118"/>
        <v>0</v>
      </c>
      <c r="AT216" s="5">
        <f t="shared" si="119"/>
        <v>0</v>
      </c>
      <c r="AU216" s="5">
        <f t="shared" si="120"/>
        <v>0</v>
      </c>
      <c r="AV216" s="5">
        <f t="shared" si="121"/>
        <v>0</v>
      </c>
      <c r="AW216" s="5">
        <f t="shared" si="122"/>
        <v>0</v>
      </c>
      <c r="AX216" s="5">
        <f t="shared" si="123"/>
        <v>0</v>
      </c>
      <c r="AZ216" s="7">
        <f t="shared" si="126"/>
        <v>103.28498860396211</v>
      </c>
      <c r="BA216" s="4">
        <f t="shared" si="124"/>
        <v>-5.0225892461751775E-4</v>
      </c>
      <c r="BB216" s="5">
        <f>AZ216/MAX($AZ$16:AZ216)-1</f>
        <v>-3.7431420655501535E-3</v>
      </c>
      <c r="BH216" s="3"/>
    </row>
    <row r="217" spans="1:60" x14ac:dyDescent="0.25">
      <c r="A217" s="3">
        <v>42821</v>
      </c>
      <c r="B217">
        <f>IFERROR(VLOOKUP($A217,Finnifty!$A$14:$I$486,B$15+1,FALSE),All_curves!B216)</f>
        <v>0</v>
      </c>
      <c r="C217">
        <f>IFERROR(VLOOKUP($A217,Finnifty!$A$14:$I$486,C$15+1,FALSE),All_curves!C216)</f>
        <v>0</v>
      </c>
      <c r="D217">
        <f>IFERROR(VLOOKUP($A217,Finnifty!$A$14:$I$486,D$15+1,FALSE),All_curves!D216)</f>
        <v>0</v>
      </c>
      <c r="E217">
        <f>IFERROR(VLOOKUP($A217,Finnifty!$A$14:$I$486,E$15+1,FALSE),All_curves!E216)</f>
        <v>0</v>
      </c>
      <c r="F217">
        <f>IFERROR(VLOOKUP($A217,Finnifty!$A$14:$I$486,F$15+1,FALSE),All_curves!F216)</f>
        <v>0</v>
      </c>
      <c r="G217">
        <f>IFERROR(VLOOKUP($A217,Finnifty!$A$14:$I$486,G$15+1,FALSE),All_curves!G216)</f>
        <v>0</v>
      </c>
      <c r="H217">
        <f>IFERROR(VLOOKUP($A217,Finnifty!$A$14:$I$486,H$15+1,FALSE),All_curves!H216)</f>
        <v>0</v>
      </c>
      <c r="I217">
        <f>IFERROR(VLOOKUP($A217,Finnifty!$A$14:$I$486,I$15+1,FALSE),All_curves!I216)</f>
        <v>0</v>
      </c>
      <c r="J217">
        <f>IFERROR(VLOOKUP($A217,Banknifty!$A$14:$I$4860,2,FALSE),All_curves!J216)</f>
        <v>12739284</v>
      </c>
      <c r="K217">
        <f>IFERROR(VLOOKUP($A217,Banknifty!$A$14:$I$4860,3,FALSE),All_curves!K216)</f>
        <v>11906327</v>
      </c>
      <c r="L217">
        <f>IFERROR(VLOOKUP($A217,Banknifty!$A$14:$I$4860,4,FALSE),All_curves!L216)</f>
        <v>10958936</v>
      </c>
      <c r="M217">
        <f>IFERROR(VLOOKUP($A217,Banknifty!$A$14:$I$4860,5,FALSE),All_curves!M216)</f>
        <v>10518819</v>
      </c>
      <c r="N217">
        <f>IFERROR(VLOOKUP($A217,Banknifty!$A$14:$I$4860,6,FALSE),All_curves!N216)</f>
        <v>10736583</v>
      </c>
      <c r="O217">
        <f>IFERROR(VLOOKUP($A217,Banknifty!$A$14:$I$4860,7,FALSE),All_curves!O216)</f>
        <v>10454619</v>
      </c>
      <c r="P217">
        <f>IFERROR(VLOOKUP($A217,Banknifty!$A$14:$I$4860,8,FALSE),All_curves!P216)</f>
        <v>10454619</v>
      </c>
      <c r="Q217">
        <f>IFERROR(VLOOKUP($A217,Banknifty!$A$14:$I$4860,9,FALSE),All_curves!Q216)</f>
        <v>10359574</v>
      </c>
      <c r="R217">
        <f>IFERROR(VLOOKUP($A217,Nifty!$A$14:$I$4860,2,FALSE),All_curves!R216)</f>
        <v>0</v>
      </c>
      <c r="S217">
        <f>IFERROR(VLOOKUP($A217,Nifty!$A$14:$I$4860,3,FALSE),All_curves!S216)</f>
        <v>0</v>
      </c>
      <c r="T217">
        <f>IFERROR(VLOOKUP($A217,Nifty!$A$14:$I$4860,4,FALSE),All_curves!T216)</f>
        <v>0</v>
      </c>
      <c r="U217">
        <f>IFERROR(VLOOKUP($A217,Nifty!$A$14:$I$4860,5,FALSE),All_curves!U216)</f>
        <v>0</v>
      </c>
      <c r="V217">
        <f>IFERROR(VLOOKUP($A217,Nifty!$A$14:$I$4860,6,FALSE),All_curves!V216)</f>
        <v>0</v>
      </c>
      <c r="W217">
        <f>IFERROR(VLOOKUP($A217,Nifty!$A$14:$I$4860,7,FALSE),All_curves!W216)</f>
        <v>0</v>
      </c>
      <c r="X217">
        <f>IFERROR(VLOOKUP($A217,Nifty!$A$14:$I$4860,8,FALSE),All_curves!X216)</f>
        <v>0</v>
      </c>
      <c r="Y217">
        <f>IFERROR(VLOOKUP($A217,Nifty!$A$14:$I$4860,9,FALSE),All_curves!Y216)</f>
        <v>0</v>
      </c>
      <c r="AA217" s="5">
        <f t="shared" si="125"/>
        <v>0</v>
      </c>
      <c r="AB217" s="5">
        <f t="shared" si="101"/>
        <v>0</v>
      </c>
      <c r="AC217" s="5">
        <f t="shared" si="102"/>
        <v>0</v>
      </c>
      <c r="AD217" s="5">
        <f t="shared" si="103"/>
        <v>0</v>
      </c>
      <c r="AE217" s="5">
        <f t="shared" si="104"/>
        <v>0</v>
      </c>
      <c r="AF217" s="5">
        <f t="shared" si="105"/>
        <v>0</v>
      </c>
      <c r="AG217" s="5">
        <f t="shared" si="106"/>
        <v>0</v>
      </c>
      <c r="AH217" s="5">
        <f t="shared" si="107"/>
        <v>0</v>
      </c>
      <c r="AI217" s="5">
        <f t="shared" si="108"/>
        <v>-3.6400466923330876E-3</v>
      </c>
      <c r="AJ217" s="5">
        <f t="shared" si="109"/>
        <v>-3.2946627417902441E-3</v>
      </c>
      <c r="AK217" s="5">
        <f t="shared" si="110"/>
        <v>-2.8255715269597248E-3</v>
      </c>
      <c r="AL217" s="5">
        <f t="shared" si="111"/>
        <v>-7.6537426678147114E-4</v>
      </c>
      <c r="AM217" s="5">
        <f t="shared" si="112"/>
        <v>-6.6001630354750596E-4</v>
      </c>
      <c r="AN217" s="5">
        <f t="shared" si="113"/>
        <v>-1.3119542300493725E-3</v>
      </c>
      <c r="AO217" s="5">
        <f t="shared" si="114"/>
        <v>-1.3119542300493725E-3</v>
      </c>
      <c r="AP217" s="5">
        <f t="shared" si="115"/>
        <v>-1.2996171330432738E-3</v>
      </c>
      <c r="AQ217" s="5">
        <f t="shared" si="116"/>
        <v>0</v>
      </c>
      <c r="AR217" s="5">
        <f t="shared" si="117"/>
        <v>0</v>
      </c>
      <c r="AS217" s="5">
        <f t="shared" si="118"/>
        <v>0</v>
      </c>
      <c r="AT217" s="5">
        <f t="shared" si="119"/>
        <v>0</v>
      </c>
      <c r="AU217" s="5">
        <f t="shared" si="120"/>
        <v>0</v>
      </c>
      <c r="AV217" s="5">
        <f t="shared" si="121"/>
        <v>0</v>
      </c>
      <c r="AW217" s="5">
        <f t="shared" si="122"/>
        <v>0</v>
      </c>
      <c r="AX217" s="5">
        <f t="shared" si="123"/>
        <v>0</v>
      </c>
      <c r="AZ217" s="7">
        <f t="shared" si="126"/>
        <v>103.21996555176109</v>
      </c>
      <c r="BA217" s="4">
        <f t="shared" si="124"/>
        <v>-6.2954988018975233E-4</v>
      </c>
      <c r="BB217" s="5">
        <f>AZ217/MAX($AZ$16:AZ217)-1</f>
        <v>-4.3703354511008818E-3</v>
      </c>
      <c r="BH217" s="3"/>
    </row>
    <row r="218" spans="1:60" x14ac:dyDescent="0.25">
      <c r="A218" s="3">
        <v>42822</v>
      </c>
      <c r="B218">
        <f>IFERROR(VLOOKUP($A218,Finnifty!$A$14:$I$486,B$15+1,FALSE),All_curves!B217)</f>
        <v>0</v>
      </c>
      <c r="C218">
        <f>IFERROR(VLOOKUP($A218,Finnifty!$A$14:$I$486,C$15+1,FALSE),All_curves!C217)</f>
        <v>0</v>
      </c>
      <c r="D218">
        <f>IFERROR(VLOOKUP($A218,Finnifty!$A$14:$I$486,D$15+1,FALSE),All_curves!D217)</f>
        <v>0</v>
      </c>
      <c r="E218">
        <f>IFERROR(VLOOKUP($A218,Finnifty!$A$14:$I$486,E$15+1,FALSE),All_curves!E217)</f>
        <v>0</v>
      </c>
      <c r="F218">
        <f>IFERROR(VLOOKUP($A218,Finnifty!$A$14:$I$486,F$15+1,FALSE),All_curves!F217)</f>
        <v>0</v>
      </c>
      <c r="G218">
        <f>IFERROR(VLOOKUP($A218,Finnifty!$A$14:$I$486,G$15+1,FALSE),All_curves!G217)</f>
        <v>0</v>
      </c>
      <c r="H218">
        <f>IFERROR(VLOOKUP($A218,Finnifty!$A$14:$I$486,H$15+1,FALSE),All_curves!H217)</f>
        <v>0</v>
      </c>
      <c r="I218">
        <f>IFERROR(VLOOKUP($A218,Finnifty!$A$14:$I$486,I$15+1,FALSE),All_curves!I217)</f>
        <v>0</v>
      </c>
      <c r="J218">
        <f>IFERROR(VLOOKUP($A218,Banknifty!$A$14:$I$4860,2,FALSE),All_curves!J217)</f>
        <v>12661233</v>
      </c>
      <c r="K218">
        <f>IFERROR(VLOOKUP($A218,Banknifty!$A$14:$I$4860,3,FALSE),All_curves!K217)</f>
        <v>11869102</v>
      </c>
      <c r="L218">
        <f>IFERROR(VLOOKUP($A218,Banknifty!$A$14:$I$4860,4,FALSE),All_curves!L217)</f>
        <v>10940802</v>
      </c>
      <c r="M218">
        <f>IFERROR(VLOOKUP($A218,Banknifty!$A$14:$I$4860,5,FALSE),All_curves!M217)</f>
        <v>10518819</v>
      </c>
      <c r="N218">
        <f>IFERROR(VLOOKUP($A218,Banknifty!$A$14:$I$4860,6,FALSE),All_curves!N217)</f>
        <v>10697501</v>
      </c>
      <c r="O218">
        <f>IFERROR(VLOOKUP($A218,Banknifty!$A$14:$I$4860,7,FALSE),All_curves!O217)</f>
        <v>10420175</v>
      </c>
      <c r="P218">
        <f>IFERROR(VLOOKUP($A218,Banknifty!$A$14:$I$4860,8,FALSE),All_curves!P217)</f>
        <v>10420175</v>
      </c>
      <c r="Q218">
        <f>IFERROR(VLOOKUP($A218,Banknifty!$A$14:$I$4860,9,FALSE),All_curves!Q217)</f>
        <v>10351645</v>
      </c>
      <c r="R218">
        <f>IFERROR(VLOOKUP($A218,Nifty!$A$14:$I$4860,2,FALSE),All_curves!R217)</f>
        <v>0</v>
      </c>
      <c r="S218">
        <f>IFERROR(VLOOKUP($A218,Nifty!$A$14:$I$4860,3,FALSE),All_curves!S217)</f>
        <v>0</v>
      </c>
      <c r="T218">
        <f>IFERROR(VLOOKUP($A218,Nifty!$A$14:$I$4860,4,FALSE),All_curves!T217)</f>
        <v>0</v>
      </c>
      <c r="U218">
        <f>IFERROR(VLOOKUP($A218,Nifty!$A$14:$I$4860,5,FALSE),All_curves!U217)</f>
        <v>0</v>
      </c>
      <c r="V218">
        <f>IFERROR(VLOOKUP($A218,Nifty!$A$14:$I$4860,6,FALSE),All_curves!V217)</f>
        <v>0</v>
      </c>
      <c r="W218">
        <f>IFERROR(VLOOKUP($A218,Nifty!$A$14:$I$4860,7,FALSE),All_curves!W217)</f>
        <v>0</v>
      </c>
      <c r="X218">
        <f>IFERROR(VLOOKUP($A218,Nifty!$A$14:$I$4860,8,FALSE),All_curves!X217)</f>
        <v>0</v>
      </c>
      <c r="Y218">
        <f>IFERROR(VLOOKUP($A218,Nifty!$A$14:$I$4860,9,FALSE),All_curves!Y217)</f>
        <v>0</v>
      </c>
      <c r="AA218" s="5">
        <f t="shared" si="125"/>
        <v>0</v>
      </c>
      <c r="AB218" s="5">
        <f t="shared" si="101"/>
        <v>0</v>
      </c>
      <c r="AC218" s="5">
        <f t="shared" si="102"/>
        <v>0</v>
      </c>
      <c r="AD218" s="5">
        <f t="shared" si="103"/>
        <v>0</v>
      </c>
      <c r="AE218" s="5">
        <f t="shared" si="104"/>
        <v>0</v>
      </c>
      <c r="AF218" s="5">
        <f t="shared" si="105"/>
        <v>0</v>
      </c>
      <c r="AG218" s="5">
        <f t="shared" si="106"/>
        <v>0</v>
      </c>
      <c r="AH218" s="5">
        <f t="shared" si="107"/>
        <v>0</v>
      </c>
      <c r="AI218" s="5">
        <f t="shared" si="108"/>
        <v>-6.1267964510407502E-3</v>
      </c>
      <c r="AJ218" s="5">
        <f t="shared" si="109"/>
        <v>-3.1264889667484974E-3</v>
      </c>
      <c r="AK218" s="5">
        <f t="shared" si="110"/>
        <v>-1.6547226847569707E-3</v>
      </c>
      <c r="AL218" s="5">
        <f t="shared" si="111"/>
        <v>0</v>
      </c>
      <c r="AM218" s="5">
        <f t="shared" si="112"/>
        <v>-3.6400780397264354E-3</v>
      </c>
      <c r="AN218" s="5">
        <f t="shared" si="113"/>
        <v>-3.2946203013233255E-3</v>
      </c>
      <c r="AO218" s="5">
        <f t="shared" si="114"/>
        <v>-3.2946203013233255E-3</v>
      </c>
      <c r="AP218" s="5">
        <f t="shared" si="115"/>
        <v>-7.6537896249406767E-4</v>
      </c>
      <c r="AQ218" s="5">
        <f t="shared" si="116"/>
        <v>0</v>
      </c>
      <c r="AR218" s="5">
        <f t="shared" si="117"/>
        <v>0</v>
      </c>
      <c r="AS218" s="5">
        <f t="shared" si="118"/>
        <v>0</v>
      </c>
      <c r="AT218" s="5">
        <f t="shared" si="119"/>
        <v>0</v>
      </c>
      <c r="AU218" s="5">
        <f t="shared" si="120"/>
        <v>0</v>
      </c>
      <c r="AV218" s="5">
        <f t="shared" si="121"/>
        <v>0</v>
      </c>
      <c r="AW218" s="5">
        <f t="shared" si="122"/>
        <v>0</v>
      </c>
      <c r="AX218" s="5">
        <f t="shared" si="123"/>
        <v>0</v>
      </c>
      <c r="AZ218" s="7">
        <f t="shared" si="126"/>
        <v>103.12576569640237</v>
      </c>
      <c r="BA218" s="4">
        <f t="shared" si="124"/>
        <v>-9.1261273780889073E-4</v>
      </c>
      <c r="BB218" s="5">
        <f>AZ218/MAX($AZ$16:AZ218)-1</f>
        <v>-5.2789597651085041E-3</v>
      </c>
      <c r="BH218" s="3"/>
    </row>
    <row r="219" spans="1:60" x14ac:dyDescent="0.25">
      <c r="A219" s="3">
        <v>42823</v>
      </c>
      <c r="B219">
        <f>IFERROR(VLOOKUP($A219,Finnifty!$A$14:$I$486,B$15+1,FALSE),All_curves!B218)</f>
        <v>0</v>
      </c>
      <c r="C219">
        <f>IFERROR(VLOOKUP($A219,Finnifty!$A$14:$I$486,C$15+1,FALSE),All_curves!C218)</f>
        <v>0</v>
      </c>
      <c r="D219">
        <f>IFERROR(VLOOKUP($A219,Finnifty!$A$14:$I$486,D$15+1,FALSE),All_curves!D218)</f>
        <v>0</v>
      </c>
      <c r="E219">
        <f>IFERROR(VLOOKUP($A219,Finnifty!$A$14:$I$486,E$15+1,FALSE),All_curves!E218)</f>
        <v>0</v>
      </c>
      <c r="F219">
        <f>IFERROR(VLOOKUP($A219,Finnifty!$A$14:$I$486,F$15+1,FALSE),All_curves!F218)</f>
        <v>0</v>
      </c>
      <c r="G219">
        <f>IFERROR(VLOOKUP($A219,Finnifty!$A$14:$I$486,G$15+1,FALSE),All_curves!G218)</f>
        <v>0</v>
      </c>
      <c r="H219">
        <f>IFERROR(VLOOKUP($A219,Finnifty!$A$14:$I$486,H$15+1,FALSE),All_curves!H218)</f>
        <v>0</v>
      </c>
      <c r="I219">
        <f>IFERROR(VLOOKUP($A219,Finnifty!$A$14:$I$486,I$15+1,FALSE),All_curves!I218)</f>
        <v>0</v>
      </c>
      <c r="J219">
        <f>IFERROR(VLOOKUP($A219,Banknifty!$A$14:$I$4860,2,FALSE),All_curves!J218)</f>
        <v>12698457</v>
      </c>
      <c r="K219">
        <f>IFERROR(VLOOKUP($A219,Banknifty!$A$14:$I$4860,3,FALSE),All_curves!K218)</f>
        <v>11907967</v>
      </c>
      <c r="L219">
        <f>IFERROR(VLOOKUP($A219,Banknifty!$A$14:$I$4860,4,FALSE),All_curves!L218)</f>
        <v>10940908</v>
      </c>
      <c r="M219">
        <f>IFERROR(VLOOKUP($A219,Banknifty!$A$14:$I$4860,5,FALSE),All_curves!M218)</f>
        <v>10517114</v>
      </c>
      <c r="N219">
        <f>IFERROR(VLOOKUP($A219,Banknifty!$A$14:$I$4860,6,FALSE),All_curves!N218)</f>
        <v>10631960</v>
      </c>
      <c r="O219">
        <f>IFERROR(VLOOKUP($A219,Banknifty!$A$14:$I$4860,7,FALSE),All_curves!O218)</f>
        <v>10387596</v>
      </c>
      <c r="P219">
        <f>IFERROR(VLOOKUP($A219,Banknifty!$A$14:$I$4860,8,FALSE),All_curves!P218)</f>
        <v>10387596</v>
      </c>
      <c r="Q219">
        <f>IFERROR(VLOOKUP($A219,Banknifty!$A$14:$I$4860,9,FALSE),All_curves!Q218)</f>
        <v>10351645</v>
      </c>
      <c r="R219">
        <f>IFERROR(VLOOKUP($A219,Nifty!$A$14:$I$4860,2,FALSE),All_curves!R218)</f>
        <v>0</v>
      </c>
      <c r="S219">
        <f>IFERROR(VLOOKUP($A219,Nifty!$A$14:$I$4860,3,FALSE),All_curves!S218)</f>
        <v>0</v>
      </c>
      <c r="T219">
        <f>IFERROR(VLOOKUP($A219,Nifty!$A$14:$I$4860,4,FALSE),All_curves!T218)</f>
        <v>0</v>
      </c>
      <c r="U219">
        <f>IFERROR(VLOOKUP($A219,Nifty!$A$14:$I$4860,5,FALSE),All_curves!U218)</f>
        <v>0</v>
      </c>
      <c r="V219">
        <f>IFERROR(VLOOKUP($A219,Nifty!$A$14:$I$4860,6,FALSE),All_curves!V218)</f>
        <v>0</v>
      </c>
      <c r="W219">
        <f>IFERROR(VLOOKUP($A219,Nifty!$A$14:$I$4860,7,FALSE),All_curves!W218)</f>
        <v>0</v>
      </c>
      <c r="X219">
        <f>IFERROR(VLOOKUP($A219,Nifty!$A$14:$I$4860,8,FALSE),All_curves!X218)</f>
        <v>0</v>
      </c>
      <c r="Y219">
        <f>IFERROR(VLOOKUP($A219,Nifty!$A$14:$I$4860,9,FALSE),All_curves!Y218)</f>
        <v>0</v>
      </c>
      <c r="AA219" s="5">
        <f t="shared" si="125"/>
        <v>0</v>
      </c>
      <c r="AB219" s="5">
        <f t="shared" si="101"/>
        <v>0</v>
      </c>
      <c r="AC219" s="5">
        <f t="shared" si="102"/>
        <v>0</v>
      </c>
      <c r="AD219" s="5">
        <f t="shared" si="103"/>
        <v>0</v>
      </c>
      <c r="AE219" s="5">
        <f t="shared" si="104"/>
        <v>0</v>
      </c>
      <c r="AF219" s="5">
        <f t="shared" si="105"/>
        <v>0</v>
      </c>
      <c r="AG219" s="5">
        <f t="shared" si="106"/>
        <v>0</v>
      </c>
      <c r="AH219" s="5">
        <f t="shared" si="107"/>
        <v>0</v>
      </c>
      <c r="AI219" s="5">
        <f t="shared" si="108"/>
        <v>2.9399980238891121E-3</v>
      </c>
      <c r="AJ219" s="5">
        <f t="shared" si="109"/>
        <v>3.2744684475707331E-3</v>
      </c>
      <c r="AK219" s="5">
        <f t="shared" si="110"/>
        <v>9.6885036398042246E-6</v>
      </c>
      <c r="AL219" s="5">
        <f t="shared" si="111"/>
        <v>-1.620904400009282E-4</v>
      </c>
      <c r="AM219" s="5">
        <f t="shared" si="112"/>
        <v>-6.1267580157272628E-3</v>
      </c>
      <c r="AN219" s="5">
        <f t="shared" si="113"/>
        <v>-3.1265309843644395E-3</v>
      </c>
      <c r="AO219" s="5">
        <f t="shared" si="114"/>
        <v>-3.1265309843644395E-3</v>
      </c>
      <c r="AP219" s="5">
        <f t="shared" si="115"/>
        <v>0</v>
      </c>
      <c r="AQ219" s="5">
        <f t="shared" si="116"/>
        <v>0</v>
      </c>
      <c r="AR219" s="5">
        <f t="shared" si="117"/>
        <v>0</v>
      </c>
      <c r="AS219" s="5">
        <f t="shared" si="118"/>
        <v>0</v>
      </c>
      <c r="AT219" s="5">
        <f t="shared" si="119"/>
        <v>0</v>
      </c>
      <c r="AU219" s="5">
        <f t="shared" si="120"/>
        <v>0</v>
      </c>
      <c r="AV219" s="5">
        <f t="shared" si="121"/>
        <v>0</v>
      </c>
      <c r="AW219" s="5">
        <f t="shared" si="122"/>
        <v>0</v>
      </c>
      <c r="AX219" s="5">
        <f t="shared" si="123"/>
        <v>0</v>
      </c>
      <c r="AZ219" s="7">
        <f t="shared" si="126"/>
        <v>103.09861888939413</v>
      </c>
      <c r="BA219" s="4">
        <f t="shared" si="124"/>
        <v>-2.6323981038989258E-4</v>
      </c>
      <c r="BB219" s="5">
        <f>AZ219/MAX($AZ$16:AZ219)-1</f>
        <v>-5.5408099431307756E-3</v>
      </c>
      <c r="BH219" s="3"/>
    </row>
    <row r="220" spans="1:60" x14ac:dyDescent="0.25">
      <c r="A220" s="3">
        <v>42824</v>
      </c>
      <c r="B220">
        <f>IFERROR(VLOOKUP($A220,Finnifty!$A$14:$I$486,B$15+1,FALSE),All_curves!B219)</f>
        <v>0</v>
      </c>
      <c r="C220">
        <f>IFERROR(VLOOKUP($A220,Finnifty!$A$14:$I$486,C$15+1,FALSE),All_curves!C219)</f>
        <v>0</v>
      </c>
      <c r="D220">
        <f>IFERROR(VLOOKUP($A220,Finnifty!$A$14:$I$486,D$15+1,FALSE),All_curves!D219)</f>
        <v>0</v>
      </c>
      <c r="E220">
        <f>IFERROR(VLOOKUP($A220,Finnifty!$A$14:$I$486,E$15+1,FALSE),All_curves!E219)</f>
        <v>0</v>
      </c>
      <c r="F220">
        <f>IFERROR(VLOOKUP($A220,Finnifty!$A$14:$I$486,F$15+1,FALSE),All_curves!F219)</f>
        <v>0</v>
      </c>
      <c r="G220">
        <f>IFERROR(VLOOKUP($A220,Finnifty!$A$14:$I$486,G$15+1,FALSE),All_curves!G219)</f>
        <v>0</v>
      </c>
      <c r="H220">
        <f>IFERROR(VLOOKUP($A220,Finnifty!$A$14:$I$486,H$15+1,FALSE),All_curves!H219)</f>
        <v>0</v>
      </c>
      <c r="I220">
        <f>IFERROR(VLOOKUP($A220,Finnifty!$A$14:$I$486,I$15+1,FALSE),All_curves!I219)</f>
        <v>0</v>
      </c>
      <c r="J220">
        <f>IFERROR(VLOOKUP($A220,Banknifty!$A$14:$I$4860,2,FALSE),All_curves!J219)</f>
        <v>12673947</v>
      </c>
      <c r="K220">
        <f>IFERROR(VLOOKUP($A220,Banknifty!$A$14:$I$4860,3,FALSE),All_curves!K219)</f>
        <v>12075587</v>
      </c>
      <c r="L220">
        <f>IFERROR(VLOOKUP($A220,Banknifty!$A$14:$I$4860,4,FALSE),All_curves!L219)</f>
        <v>10986747</v>
      </c>
      <c r="M220">
        <f>IFERROR(VLOOKUP($A220,Banknifty!$A$14:$I$4860,5,FALSE),All_curves!M219)</f>
        <v>10595713</v>
      </c>
      <c r="N220">
        <f>IFERROR(VLOOKUP($A220,Banknifty!$A$14:$I$4860,6,FALSE),All_curves!N219)</f>
        <v>10663218</v>
      </c>
      <c r="O220">
        <f>IFERROR(VLOOKUP($A220,Banknifty!$A$14:$I$4860,7,FALSE),All_curves!O219)</f>
        <v>10421610</v>
      </c>
      <c r="P220">
        <f>IFERROR(VLOOKUP($A220,Banknifty!$A$14:$I$4860,8,FALSE),All_curves!P219)</f>
        <v>10421610</v>
      </c>
      <c r="Q220">
        <f>IFERROR(VLOOKUP($A220,Banknifty!$A$14:$I$4860,9,FALSE),All_curves!Q219)</f>
        <v>10349967</v>
      </c>
      <c r="R220">
        <f>IFERROR(VLOOKUP($A220,Nifty!$A$14:$I$4860,2,FALSE),All_curves!R219)</f>
        <v>0</v>
      </c>
      <c r="S220">
        <f>IFERROR(VLOOKUP($A220,Nifty!$A$14:$I$4860,3,FALSE),All_curves!S219)</f>
        <v>0</v>
      </c>
      <c r="T220">
        <f>IFERROR(VLOOKUP($A220,Nifty!$A$14:$I$4860,4,FALSE),All_curves!T219)</f>
        <v>0</v>
      </c>
      <c r="U220">
        <f>IFERROR(VLOOKUP($A220,Nifty!$A$14:$I$4860,5,FALSE),All_curves!U219)</f>
        <v>0</v>
      </c>
      <c r="V220">
        <f>IFERROR(VLOOKUP($A220,Nifty!$A$14:$I$4860,6,FALSE),All_curves!V219)</f>
        <v>0</v>
      </c>
      <c r="W220">
        <f>IFERROR(VLOOKUP($A220,Nifty!$A$14:$I$4860,7,FALSE),All_curves!W219)</f>
        <v>0</v>
      </c>
      <c r="X220">
        <f>IFERROR(VLOOKUP($A220,Nifty!$A$14:$I$4860,8,FALSE),All_curves!X219)</f>
        <v>0</v>
      </c>
      <c r="Y220">
        <f>IFERROR(VLOOKUP($A220,Nifty!$A$14:$I$4860,9,FALSE),All_curves!Y219)</f>
        <v>0</v>
      </c>
      <c r="AA220" s="5">
        <f t="shared" si="125"/>
        <v>0</v>
      </c>
      <c r="AB220" s="5">
        <f t="shared" si="101"/>
        <v>0</v>
      </c>
      <c r="AC220" s="5">
        <f t="shared" si="102"/>
        <v>0</v>
      </c>
      <c r="AD220" s="5">
        <f t="shared" si="103"/>
        <v>0</v>
      </c>
      <c r="AE220" s="5">
        <f t="shared" si="104"/>
        <v>0</v>
      </c>
      <c r="AF220" s="5">
        <f t="shared" si="105"/>
        <v>0</v>
      </c>
      <c r="AG220" s="5">
        <f t="shared" si="106"/>
        <v>0</v>
      </c>
      <c r="AH220" s="5">
        <f t="shared" si="107"/>
        <v>0</v>
      </c>
      <c r="AI220" s="5">
        <f t="shared" si="108"/>
        <v>-1.9301557661690616E-3</v>
      </c>
      <c r="AJ220" s="5">
        <f t="shared" si="109"/>
        <v>1.4076290268523639E-2</v>
      </c>
      <c r="AK220" s="5">
        <f t="shared" si="110"/>
        <v>4.1896888265580134E-3</v>
      </c>
      <c r="AL220" s="5">
        <f t="shared" si="111"/>
        <v>7.4734380553449498E-3</v>
      </c>
      <c r="AM220" s="5">
        <f t="shared" si="112"/>
        <v>2.9400035365068078E-3</v>
      </c>
      <c r="AN220" s="5">
        <f t="shared" si="113"/>
        <v>3.2744823730148642E-3</v>
      </c>
      <c r="AO220" s="5">
        <f t="shared" si="114"/>
        <v>3.2744823730148642E-3</v>
      </c>
      <c r="AP220" s="5">
        <f t="shared" si="115"/>
        <v>-1.6209984017034884E-4</v>
      </c>
      <c r="AQ220" s="5">
        <f t="shared" si="116"/>
        <v>0</v>
      </c>
      <c r="AR220" s="5">
        <f t="shared" si="117"/>
        <v>0</v>
      </c>
      <c r="AS220" s="5">
        <f t="shared" si="118"/>
        <v>0</v>
      </c>
      <c r="AT220" s="5">
        <f t="shared" si="119"/>
        <v>0</v>
      </c>
      <c r="AU220" s="5">
        <f t="shared" si="120"/>
        <v>0</v>
      </c>
      <c r="AV220" s="5">
        <f t="shared" si="121"/>
        <v>0</v>
      </c>
      <c r="AW220" s="5">
        <f t="shared" si="122"/>
        <v>0</v>
      </c>
      <c r="AX220" s="5">
        <f t="shared" si="123"/>
        <v>0</v>
      </c>
      <c r="AZ220" s="7">
        <f t="shared" si="126"/>
        <v>103.24096427358016</v>
      </c>
      <c r="BA220" s="4">
        <f t="shared" si="124"/>
        <v>1.3806720761093221E-3</v>
      </c>
      <c r="BB220" s="5">
        <f>AZ220/MAX($AZ$16:AZ220)-1</f>
        <v>-4.1677879085889602E-3</v>
      </c>
      <c r="BH220" s="3"/>
    </row>
    <row r="221" spans="1:60" x14ac:dyDescent="0.25">
      <c r="A221" s="3">
        <v>42825</v>
      </c>
      <c r="B221">
        <f>IFERROR(VLOOKUP($A221,Finnifty!$A$14:$I$486,B$15+1,FALSE),All_curves!B220)</f>
        <v>0</v>
      </c>
      <c r="C221">
        <f>IFERROR(VLOOKUP($A221,Finnifty!$A$14:$I$486,C$15+1,FALSE),All_curves!C220)</f>
        <v>0</v>
      </c>
      <c r="D221">
        <f>IFERROR(VLOOKUP($A221,Finnifty!$A$14:$I$486,D$15+1,FALSE),All_curves!D220)</f>
        <v>0</v>
      </c>
      <c r="E221">
        <f>IFERROR(VLOOKUP($A221,Finnifty!$A$14:$I$486,E$15+1,FALSE),All_curves!E220)</f>
        <v>0</v>
      </c>
      <c r="F221">
        <f>IFERROR(VLOOKUP($A221,Finnifty!$A$14:$I$486,F$15+1,FALSE),All_curves!F220)</f>
        <v>0</v>
      </c>
      <c r="G221">
        <f>IFERROR(VLOOKUP($A221,Finnifty!$A$14:$I$486,G$15+1,FALSE),All_curves!G220)</f>
        <v>0</v>
      </c>
      <c r="H221">
        <f>IFERROR(VLOOKUP($A221,Finnifty!$A$14:$I$486,H$15+1,FALSE),All_curves!H220)</f>
        <v>0</v>
      </c>
      <c r="I221">
        <f>IFERROR(VLOOKUP($A221,Finnifty!$A$14:$I$486,I$15+1,FALSE),All_curves!I220)</f>
        <v>0</v>
      </c>
      <c r="J221">
        <f>IFERROR(VLOOKUP($A221,Banknifty!$A$14:$I$4860,2,FALSE),All_curves!J220)</f>
        <v>12635427</v>
      </c>
      <c r="K221">
        <f>IFERROR(VLOOKUP($A221,Banknifty!$A$14:$I$4860,3,FALSE),All_curves!K220)</f>
        <v>12075587</v>
      </c>
      <c r="L221">
        <f>IFERROR(VLOOKUP($A221,Banknifty!$A$14:$I$4860,4,FALSE),All_curves!L220)</f>
        <v>10986747</v>
      </c>
      <c r="M221">
        <f>IFERROR(VLOOKUP($A221,Banknifty!$A$14:$I$4860,5,FALSE),All_curves!M220)</f>
        <v>10595713</v>
      </c>
      <c r="N221">
        <f>IFERROR(VLOOKUP($A221,Banknifty!$A$14:$I$4860,6,FALSE),All_curves!N220)</f>
        <v>10658801</v>
      </c>
      <c r="O221">
        <f>IFERROR(VLOOKUP($A221,Banknifty!$A$14:$I$4860,7,FALSE),All_curves!O220)</f>
        <v>10435829</v>
      </c>
      <c r="P221">
        <f>IFERROR(VLOOKUP($A221,Banknifty!$A$14:$I$4860,8,FALSE),All_curves!P220)</f>
        <v>10435829</v>
      </c>
      <c r="Q221">
        <f>IFERROR(VLOOKUP($A221,Banknifty!$A$14:$I$4860,9,FALSE),All_curves!Q220)</f>
        <v>10339977</v>
      </c>
      <c r="R221">
        <f>IFERROR(VLOOKUP($A221,Nifty!$A$14:$I$4860,2,FALSE),All_curves!R220)</f>
        <v>0</v>
      </c>
      <c r="S221">
        <f>IFERROR(VLOOKUP($A221,Nifty!$A$14:$I$4860,3,FALSE),All_curves!S220)</f>
        <v>0</v>
      </c>
      <c r="T221">
        <f>IFERROR(VLOOKUP($A221,Nifty!$A$14:$I$4860,4,FALSE),All_curves!T220)</f>
        <v>0</v>
      </c>
      <c r="U221">
        <f>IFERROR(VLOOKUP($A221,Nifty!$A$14:$I$4860,5,FALSE),All_curves!U220)</f>
        <v>0</v>
      </c>
      <c r="V221">
        <f>IFERROR(VLOOKUP($A221,Nifty!$A$14:$I$4860,6,FALSE),All_curves!V220)</f>
        <v>0</v>
      </c>
      <c r="W221">
        <f>IFERROR(VLOOKUP($A221,Nifty!$A$14:$I$4860,7,FALSE),All_curves!W220)</f>
        <v>0</v>
      </c>
      <c r="X221">
        <f>IFERROR(VLOOKUP($A221,Nifty!$A$14:$I$4860,8,FALSE),All_curves!X220)</f>
        <v>0</v>
      </c>
      <c r="Y221">
        <f>IFERROR(VLOOKUP($A221,Nifty!$A$14:$I$4860,9,FALSE),All_curves!Y220)</f>
        <v>0</v>
      </c>
      <c r="AA221" s="5">
        <f t="shared" si="125"/>
        <v>0</v>
      </c>
      <c r="AB221" s="5">
        <f t="shared" si="101"/>
        <v>0</v>
      </c>
      <c r="AC221" s="5">
        <f t="shared" si="102"/>
        <v>0</v>
      </c>
      <c r="AD221" s="5">
        <f t="shared" si="103"/>
        <v>0</v>
      </c>
      <c r="AE221" s="5">
        <f t="shared" si="104"/>
        <v>0</v>
      </c>
      <c r="AF221" s="5">
        <f t="shared" si="105"/>
        <v>0</v>
      </c>
      <c r="AG221" s="5">
        <f t="shared" si="106"/>
        <v>0</v>
      </c>
      <c r="AH221" s="5">
        <f t="shared" si="107"/>
        <v>0</v>
      </c>
      <c r="AI221" s="5">
        <f t="shared" si="108"/>
        <v>-3.0393057506079568E-3</v>
      </c>
      <c r="AJ221" s="5">
        <f t="shared" si="109"/>
        <v>0</v>
      </c>
      <c r="AK221" s="5">
        <f t="shared" si="110"/>
        <v>0</v>
      </c>
      <c r="AL221" s="5">
        <f t="shared" si="111"/>
        <v>0</v>
      </c>
      <c r="AM221" s="5">
        <f t="shared" si="112"/>
        <v>-4.1422767498522362E-4</v>
      </c>
      <c r="AN221" s="5">
        <f t="shared" si="113"/>
        <v>1.3643765214779169E-3</v>
      </c>
      <c r="AO221" s="5">
        <f t="shared" si="114"/>
        <v>1.3643765214779169E-3</v>
      </c>
      <c r="AP221" s="5">
        <f t="shared" si="115"/>
        <v>-9.6522046881886148E-4</v>
      </c>
      <c r="AQ221" s="5">
        <f t="shared" si="116"/>
        <v>0</v>
      </c>
      <c r="AR221" s="5">
        <f t="shared" si="117"/>
        <v>0</v>
      </c>
      <c r="AS221" s="5">
        <f t="shared" si="118"/>
        <v>0</v>
      </c>
      <c r="AT221" s="5">
        <f t="shared" si="119"/>
        <v>0</v>
      </c>
      <c r="AU221" s="5">
        <f t="shared" si="120"/>
        <v>0</v>
      </c>
      <c r="AV221" s="5">
        <f t="shared" si="121"/>
        <v>0</v>
      </c>
      <c r="AW221" s="5">
        <f t="shared" si="122"/>
        <v>0</v>
      </c>
      <c r="AX221" s="5">
        <f t="shared" si="123"/>
        <v>0</v>
      </c>
      <c r="AZ221" s="7">
        <f t="shared" si="126"/>
        <v>103.23369438534985</v>
      </c>
      <c r="BA221" s="4">
        <f t="shared" si="124"/>
        <v>-7.0416702144008691E-5</v>
      </c>
      <c r="BB221" s="5">
        <f>AZ221/MAX($AZ$16:AZ221)-1</f>
        <v>-4.237911128853189E-3</v>
      </c>
      <c r="BH221" s="3"/>
    </row>
    <row r="222" spans="1:60" x14ac:dyDescent="0.25">
      <c r="A222" s="3">
        <v>42828</v>
      </c>
      <c r="B222">
        <f>IFERROR(VLOOKUP($A222,Finnifty!$A$14:$I$486,B$15+1,FALSE),All_curves!B221)</f>
        <v>0</v>
      </c>
      <c r="C222">
        <f>IFERROR(VLOOKUP($A222,Finnifty!$A$14:$I$486,C$15+1,FALSE),All_curves!C221)</f>
        <v>0</v>
      </c>
      <c r="D222">
        <f>IFERROR(VLOOKUP($A222,Finnifty!$A$14:$I$486,D$15+1,FALSE),All_curves!D221)</f>
        <v>0</v>
      </c>
      <c r="E222">
        <f>IFERROR(VLOOKUP($A222,Finnifty!$A$14:$I$486,E$15+1,FALSE),All_curves!E221)</f>
        <v>0</v>
      </c>
      <c r="F222">
        <f>IFERROR(VLOOKUP($A222,Finnifty!$A$14:$I$486,F$15+1,FALSE),All_curves!F221)</f>
        <v>0</v>
      </c>
      <c r="G222">
        <f>IFERROR(VLOOKUP($A222,Finnifty!$A$14:$I$486,G$15+1,FALSE),All_curves!G221)</f>
        <v>0</v>
      </c>
      <c r="H222">
        <f>IFERROR(VLOOKUP($A222,Finnifty!$A$14:$I$486,H$15+1,FALSE),All_curves!H221)</f>
        <v>0</v>
      </c>
      <c r="I222">
        <f>IFERROR(VLOOKUP($A222,Finnifty!$A$14:$I$486,I$15+1,FALSE),All_curves!I221)</f>
        <v>0</v>
      </c>
      <c r="J222">
        <f>IFERROR(VLOOKUP($A222,Banknifty!$A$14:$I$4860,2,FALSE),All_curves!J221)</f>
        <v>12637091</v>
      </c>
      <c r="K222">
        <f>IFERROR(VLOOKUP($A222,Banknifty!$A$14:$I$4860,3,FALSE),All_curves!K221)</f>
        <v>12075587</v>
      </c>
      <c r="L222">
        <f>IFERROR(VLOOKUP($A222,Banknifty!$A$14:$I$4860,4,FALSE),All_curves!L221)</f>
        <v>10986747</v>
      </c>
      <c r="M222">
        <f>IFERROR(VLOOKUP($A222,Banknifty!$A$14:$I$4860,5,FALSE),All_curves!M221)</f>
        <v>10595713</v>
      </c>
      <c r="N222">
        <f>IFERROR(VLOOKUP($A222,Banknifty!$A$14:$I$4860,6,FALSE),All_curves!N221)</f>
        <v>10623047</v>
      </c>
      <c r="O222">
        <f>IFERROR(VLOOKUP($A222,Banknifty!$A$14:$I$4860,7,FALSE),All_curves!O221)</f>
        <v>10435829</v>
      </c>
      <c r="P222">
        <f>IFERROR(VLOOKUP($A222,Banknifty!$A$14:$I$4860,8,FALSE),All_curves!P221)</f>
        <v>10435829</v>
      </c>
      <c r="Q222">
        <f>IFERROR(VLOOKUP($A222,Banknifty!$A$14:$I$4860,9,FALSE),All_curves!Q221)</f>
        <v>10344664</v>
      </c>
      <c r="R222">
        <f>IFERROR(VLOOKUP($A222,Nifty!$A$14:$I$4860,2,FALSE),All_curves!R221)</f>
        <v>0</v>
      </c>
      <c r="S222">
        <f>IFERROR(VLOOKUP($A222,Nifty!$A$14:$I$4860,3,FALSE),All_curves!S221)</f>
        <v>0</v>
      </c>
      <c r="T222">
        <f>IFERROR(VLOOKUP($A222,Nifty!$A$14:$I$4860,4,FALSE),All_curves!T221)</f>
        <v>0</v>
      </c>
      <c r="U222">
        <f>IFERROR(VLOOKUP($A222,Nifty!$A$14:$I$4860,5,FALSE),All_curves!U221)</f>
        <v>0</v>
      </c>
      <c r="V222">
        <f>IFERROR(VLOOKUP($A222,Nifty!$A$14:$I$4860,6,FALSE),All_curves!V221)</f>
        <v>0</v>
      </c>
      <c r="W222">
        <f>IFERROR(VLOOKUP($A222,Nifty!$A$14:$I$4860,7,FALSE),All_curves!W221)</f>
        <v>0</v>
      </c>
      <c r="X222">
        <f>IFERROR(VLOOKUP($A222,Nifty!$A$14:$I$4860,8,FALSE),All_curves!X221)</f>
        <v>0</v>
      </c>
      <c r="Y222">
        <f>IFERROR(VLOOKUP($A222,Nifty!$A$14:$I$4860,9,FALSE),All_curves!Y221)</f>
        <v>0</v>
      </c>
      <c r="AA222" s="5">
        <f t="shared" si="125"/>
        <v>0</v>
      </c>
      <c r="AB222" s="5">
        <f t="shared" si="101"/>
        <v>0</v>
      </c>
      <c r="AC222" s="5">
        <f t="shared" si="102"/>
        <v>0</v>
      </c>
      <c r="AD222" s="5">
        <f t="shared" si="103"/>
        <v>0</v>
      </c>
      <c r="AE222" s="5">
        <f t="shared" si="104"/>
        <v>0</v>
      </c>
      <c r="AF222" s="5">
        <f t="shared" si="105"/>
        <v>0</v>
      </c>
      <c r="AG222" s="5">
        <f t="shared" si="106"/>
        <v>0</v>
      </c>
      <c r="AH222" s="5">
        <f t="shared" si="107"/>
        <v>0</v>
      </c>
      <c r="AI222" s="5">
        <f t="shared" si="108"/>
        <v>1.3169321464157058E-4</v>
      </c>
      <c r="AJ222" s="5">
        <f t="shared" si="109"/>
        <v>0</v>
      </c>
      <c r="AK222" s="5">
        <f t="shared" si="110"/>
        <v>0</v>
      </c>
      <c r="AL222" s="5">
        <f t="shared" si="111"/>
        <v>0</v>
      </c>
      <c r="AM222" s="5">
        <f t="shared" si="112"/>
        <v>-3.3544110636833935E-3</v>
      </c>
      <c r="AN222" s="5">
        <f t="shared" si="113"/>
        <v>0</v>
      </c>
      <c r="AO222" s="5">
        <f t="shared" si="114"/>
        <v>0</v>
      </c>
      <c r="AP222" s="5">
        <f t="shared" si="115"/>
        <v>4.5328920944398554E-4</v>
      </c>
      <c r="AQ222" s="5">
        <f t="shared" si="116"/>
        <v>0</v>
      </c>
      <c r="AR222" s="5">
        <f t="shared" si="117"/>
        <v>0</v>
      </c>
      <c r="AS222" s="5">
        <f t="shared" si="118"/>
        <v>0</v>
      </c>
      <c r="AT222" s="5">
        <f t="shared" si="119"/>
        <v>0</v>
      </c>
      <c r="AU222" s="5">
        <f t="shared" si="120"/>
        <v>0</v>
      </c>
      <c r="AV222" s="5">
        <f t="shared" si="121"/>
        <v>0</v>
      </c>
      <c r="AW222" s="5">
        <f t="shared" si="122"/>
        <v>0</v>
      </c>
      <c r="AX222" s="5">
        <f t="shared" si="123"/>
        <v>0</v>
      </c>
      <c r="AZ222" s="7">
        <f t="shared" si="126"/>
        <v>103.22178195410808</v>
      </c>
      <c r="BA222" s="4">
        <f t="shared" si="124"/>
        <v>-1.1539285998324324E-4</v>
      </c>
      <c r="BB222" s="5">
        <f>AZ222/MAX($AZ$16:AZ222)-1</f>
        <v>-4.3528149641509639E-3</v>
      </c>
      <c r="BH222" s="3"/>
    </row>
    <row r="223" spans="1:60" x14ac:dyDescent="0.25">
      <c r="A223" s="3">
        <v>42830</v>
      </c>
      <c r="B223">
        <f>IFERROR(VLOOKUP($A223,Finnifty!$A$14:$I$486,B$15+1,FALSE),All_curves!B222)</f>
        <v>0</v>
      </c>
      <c r="C223">
        <f>IFERROR(VLOOKUP($A223,Finnifty!$A$14:$I$486,C$15+1,FALSE),All_curves!C222)</f>
        <v>0</v>
      </c>
      <c r="D223">
        <f>IFERROR(VLOOKUP($A223,Finnifty!$A$14:$I$486,D$15+1,FALSE),All_curves!D222)</f>
        <v>0</v>
      </c>
      <c r="E223">
        <f>IFERROR(VLOOKUP($A223,Finnifty!$A$14:$I$486,E$15+1,FALSE),All_curves!E222)</f>
        <v>0</v>
      </c>
      <c r="F223">
        <f>IFERROR(VLOOKUP($A223,Finnifty!$A$14:$I$486,F$15+1,FALSE),All_curves!F222)</f>
        <v>0</v>
      </c>
      <c r="G223">
        <f>IFERROR(VLOOKUP($A223,Finnifty!$A$14:$I$486,G$15+1,FALSE),All_curves!G222)</f>
        <v>0</v>
      </c>
      <c r="H223">
        <f>IFERROR(VLOOKUP($A223,Finnifty!$A$14:$I$486,H$15+1,FALSE),All_curves!H222)</f>
        <v>0</v>
      </c>
      <c r="I223">
        <f>IFERROR(VLOOKUP($A223,Finnifty!$A$14:$I$486,I$15+1,FALSE),All_curves!I222)</f>
        <v>0</v>
      </c>
      <c r="J223">
        <f>IFERROR(VLOOKUP($A223,Banknifty!$A$14:$I$4860,2,FALSE),All_curves!J222)</f>
        <v>12590428</v>
      </c>
      <c r="K223">
        <f>IFERROR(VLOOKUP($A223,Banknifty!$A$14:$I$4860,3,FALSE),All_curves!K222)</f>
        <v>12073747</v>
      </c>
      <c r="L223">
        <f>IFERROR(VLOOKUP($A223,Banknifty!$A$14:$I$4860,4,FALSE),All_curves!L222)</f>
        <v>10970748</v>
      </c>
      <c r="M223">
        <f>IFERROR(VLOOKUP($A223,Banknifty!$A$14:$I$4860,5,FALSE),All_curves!M222)</f>
        <v>10579899</v>
      </c>
      <c r="N223">
        <f>IFERROR(VLOOKUP($A223,Banknifty!$A$14:$I$4860,6,FALSE),All_curves!N222)</f>
        <v>10624446</v>
      </c>
      <c r="O223">
        <f>IFERROR(VLOOKUP($A223,Banknifty!$A$14:$I$4860,7,FALSE),All_curves!O222)</f>
        <v>10435829</v>
      </c>
      <c r="P223">
        <f>IFERROR(VLOOKUP($A223,Banknifty!$A$14:$I$4860,8,FALSE),All_curves!P222)</f>
        <v>10435829</v>
      </c>
      <c r="Q223">
        <f>IFERROR(VLOOKUP($A223,Banknifty!$A$14:$I$4860,9,FALSE),All_curves!Q222)</f>
        <v>10344664</v>
      </c>
      <c r="R223">
        <f>IFERROR(VLOOKUP($A223,Nifty!$A$14:$I$4860,2,FALSE),All_curves!R222)</f>
        <v>0</v>
      </c>
      <c r="S223">
        <f>IFERROR(VLOOKUP($A223,Nifty!$A$14:$I$4860,3,FALSE),All_curves!S222)</f>
        <v>0</v>
      </c>
      <c r="T223">
        <f>IFERROR(VLOOKUP($A223,Nifty!$A$14:$I$4860,4,FALSE),All_curves!T222)</f>
        <v>0</v>
      </c>
      <c r="U223">
        <f>IFERROR(VLOOKUP($A223,Nifty!$A$14:$I$4860,5,FALSE),All_curves!U222)</f>
        <v>0</v>
      </c>
      <c r="V223">
        <f>IFERROR(VLOOKUP($A223,Nifty!$A$14:$I$4860,6,FALSE),All_curves!V222)</f>
        <v>0</v>
      </c>
      <c r="W223">
        <f>IFERROR(VLOOKUP($A223,Nifty!$A$14:$I$4860,7,FALSE),All_curves!W222)</f>
        <v>0</v>
      </c>
      <c r="X223">
        <f>IFERROR(VLOOKUP($A223,Nifty!$A$14:$I$4860,8,FALSE),All_curves!X222)</f>
        <v>0</v>
      </c>
      <c r="Y223">
        <f>IFERROR(VLOOKUP($A223,Nifty!$A$14:$I$4860,9,FALSE),All_curves!Y222)</f>
        <v>0</v>
      </c>
      <c r="AA223" s="5">
        <f t="shared" si="125"/>
        <v>0</v>
      </c>
      <c r="AB223" s="5">
        <f t="shared" si="101"/>
        <v>0</v>
      </c>
      <c r="AC223" s="5">
        <f t="shared" si="102"/>
        <v>0</v>
      </c>
      <c r="AD223" s="5">
        <f t="shared" si="103"/>
        <v>0</v>
      </c>
      <c r="AE223" s="5">
        <f t="shared" si="104"/>
        <v>0</v>
      </c>
      <c r="AF223" s="5">
        <f t="shared" si="105"/>
        <v>0</v>
      </c>
      <c r="AG223" s="5">
        <f t="shared" si="106"/>
        <v>0</v>
      </c>
      <c r="AH223" s="5">
        <f t="shared" si="107"/>
        <v>0</v>
      </c>
      <c r="AI223" s="5">
        <f t="shared" si="108"/>
        <v>-3.6925428486667133E-3</v>
      </c>
      <c r="AJ223" s="5">
        <f t="shared" si="109"/>
        <v>-1.5237354507069423E-4</v>
      </c>
      <c r="AK223" s="5">
        <f t="shared" si="110"/>
        <v>-1.4562090125493921E-3</v>
      </c>
      <c r="AL223" s="5">
        <f t="shared" si="111"/>
        <v>-1.4924904062614264E-3</v>
      </c>
      <c r="AM223" s="5">
        <f t="shared" si="112"/>
        <v>1.3169479528807315E-4</v>
      </c>
      <c r="AN223" s="5">
        <f t="shared" si="113"/>
        <v>0</v>
      </c>
      <c r="AO223" s="5">
        <f t="shared" si="114"/>
        <v>0</v>
      </c>
      <c r="AP223" s="5">
        <f t="shared" si="115"/>
        <v>0</v>
      </c>
      <c r="AQ223" s="5">
        <f t="shared" si="116"/>
        <v>0</v>
      </c>
      <c r="AR223" s="5">
        <f t="shared" si="117"/>
        <v>0</v>
      </c>
      <c r="AS223" s="5">
        <f t="shared" si="118"/>
        <v>0</v>
      </c>
      <c r="AT223" s="5">
        <f t="shared" si="119"/>
        <v>0</v>
      </c>
      <c r="AU223" s="5">
        <f t="shared" si="120"/>
        <v>0</v>
      </c>
      <c r="AV223" s="5">
        <f t="shared" si="121"/>
        <v>0</v>
      </c>
      <c r="AW223" s="5">
        <f t="shared" si="122"/>
        <v>0</v>
      </c>
      <c r="AX223" s="5">
        <f t="shared" si="123"/>
        <v>0</v>
      </c>
      <c r="AZ223" s="7">
        <f t="shared" si="126"/>
        <v>103.19312964749811</v>
      </c>
      <c r="BA223" s="4">
        <f t="shared" si="124"/>
        <v>-2.7758004238583972E-4</v>
      </c>
      <c r="BB223" s="5">
        <f>AZ223/MAX($AZ$16:AZ223)-1</f>
        <v>-4.6291867519746566E-3</v>
      </c>
      <c r="BH223" s="3"/>
    </row>
    <row r="224" spans="1:60" x14ac:dyDescent="0.25">
      <c r="A224" s="3">
        <v>42831</v>
      </c>
      <c r="B224">
        <f>IFERROR(VLOOKUP($A224,Finnifty!$A$14:$I$486,B$15+1,FALSE),All_curves!B223)</f>
        <v>0</v>
      </c>
      <c r="C224">
        <f>IFERROR(VLOOKUP($A224,Finnifty!$A$14:$I$486,C$15+1,FALSE),All_curves!C223)</f>
        <v>0</v>
      </c>
      <c r="D224">
        <f>IFERROR(VLOOKUP($A224,Finnifty!$A$14:$I$486,D$15+1,FALSE),All_curves!D223)</f>
        <v>0</v>
      </c>
      <c r="E224">
        <f>IFERROR(VLOOKUP($A224,Finnifty!$A$14:$I$486,E$15+1,FALSE),All_curves!E223)</f>
        <v>0</v>
      </c>
      <c r="F224">
        <f>IFERROR(VLOOKUP($A224,Finnifty!$A$14:$I$486,F$15+1,FALSE),All_curves!F223)</f>
        <v>0</v>
      </c>
      <c r="G224">
        <f>IFERROR(VLOOKUP($A224,Finnifty!$A$14:$I$486,G$15+1,FALSE),All_curves!G223)</f>
        <v>0</v>
      </c>
      <c r="H224">
        <f>IFERROR(VLOOKUP($A224,Finnifty!$A$14:$I$486,H$15+1,FALSE),All_curves!H223)</f>
        <v>0</v>
      </c>
      <c r="I224">
        <f>IFERROR(VLOOKUP($A224,Finnifty!$A$14:$I$486,I$15+1,FALSE),All_curves!I223)</f>
        <v>0</v>
      </c>
      <c r="J224">
        <f>IFERROR(VLOOKUP($A224,Banknifty!$A$14:$I$4860,2,FALSE),All_curves!J223)</f>
        <v>12491023</v>
      </c>
      <c r="K224">
        <f>IFERROR(VLOOKUP($A224,Banknifty!$A$14:$I$4860,3,FALSE),All_curves!K223)</f>
        <v>12015930</v>
      </c>
      <c r="L224">
        <f>IFERROR(VLOOKUP($A224,Banknifty!$A$14:$I$4860,4,FALSE),All_curves!L223)</f>
        <v>10918460</v>
      </c>
      <c r="M224">
        <f>IFERROR(VLOOKUP($A224,Banknifty!$A$14:$I$4860,5,FALSE),All_curves!M223)</f>
        <v>10538497</v>
      </c>
      <c r="N224">
        <f>IFERROR(VLOOKUP($A224,Banknifty!$A$14:$I$4860,6,FALSE),All_curves!N223)</f>
        <v>10585214</v>
      </c>
      <c r="O224">
        <f>IFERROR(VLOOKUP($A224,Banknifty!$A$14:$I$4860,7,FALSE),All_curves!O223)</f>
        <v>10434239</v>
      </c>
      <c r="P224">
        <f>IFERROR(VLOOKUP($A224,Banknifty!$A$14:$I$4860,8,FALSE),All_curves!P223)</f>
        <v>10434239</v>
      </c>
      <c r="Q224">
        <f>IFERROR(VLOOKUP($A224,Banknifty!$A$14:$I$4860,9,FALSE),All_curves!Q223)</f>
        <v>10329225</v>
      </c>
      <c r="R224">
        <f>IFERROR(VLOOKUP($A224,Nifty!$A$14:$I$4860,2,FALSE),All_curves!R223)</f>
        <v>0</v>
      </c>
      <c r="S224">
        <f>IFERROR(VLOOKUP($A224,Nifty!$A$14:$I$4860,3,FALSE),All_curves!S223)</f>
        <v>0</v>
      </c>
      <c r="T224">
        <f>IFERROR(VLOOKUP($A224,Nifty!$A$14:$I$4860,4,FALSE),All_curves!T223)</f>
        <v>0</v>
      </c>
      <c r="U224">
        <f>IFERROR(VLOOKUP($A224,Nifty!$A$14:$I$4860,5,FALSE),All_curves!U223)</f>
        <v>0</v>
      </c>
      <c r="V224">
        <f>IFERROR(VLOOKUP($A224,Nifty!$A$14:$I$4860,6,FALSE),All_curves!V223)</f>
        <v>0</v>
      </c>
      <c r="W224">
        <f>IFERROR(VLOOKUP($A224,Nifty!$A$14:$I$4860,7,FALSE),All_curves!W223)</f>
        <v>0</v>
      </c>
      <c r="X224">
        <f>IFERROR(VLOOKUP($A224,Nifty!$A$14:$I$4860,8,FALSE),All_curves!X223)</f>
        <v>0</v>
      </c>
      <c r="Y224">
        <f>IFERROR(VLOOKUP($A224,Nifty!$A$14:$I$4860,9,FALSE),All_curves!Y223)</f>
        <v>0</v>
      </c>
      <c r="AA224" s="5">
        <f t="shared" si="125"/>
        <v>0</v>
      </c>
      <c r="AB224" s="5">
        <f t="shared" si="101"/>
        <v>0</v>
      </c>
      <c r="AC224" s="5">
        <f t="shared" si="102"/>
        <v>0</v>
      </c>
      <c r="AD224" s="5">
        <f t="shared" si="103"/>
        <v>0</v>
      </c>
      <c r="AE224" s="5">
        <f t="shared" si="104"/>
        <v>0</v>
      </c>
      <c r="AF224" s="5">
        <f t="shared" si="105"/>
        <v>0</v>
      </c>
      <c r="AG224" s="5">
        <f t="shared" si="106"/>
        <v>0</v>
      </c>
      <c r="AH224" s="5">
        <f t="shared" si="107"/>
        <v>0</v>
      </c>
      <c r="AI224" s="5">
        <f t="shared" si="108"/>
        <v>-7.8952836234003065E-3</v>
      </c>
      <c r="AJ224" s="5">
        <f t="shared" si="109"/>
        <v>-4.7886542595269033E-3</v>
      </c>
      <c r="AK224" s="5">
        <f t="shared" si="110"/>
        <v>-4.7661289822718E-3</v>
      </c>
      <c r="AL224" s="5">
        <f t="shared" si="111"/>
        <v>-3.9132698714798853E-3</v>
      </c>
      <c r="AM224" s="5">
        <f t="shared" si="112"/>
        <v>-3.6926160667577479E-3</v>
      </c>
      <c r="AN224" s="5">
        <f t="shared" si="113"/>
        <v>-1.523597214940775E-4</v>
      </c>
      <c r="AO224" s="5">
        <f t="shared" si="114"/>
        <v>-1.523597214940775E-4</v>
      </c>
      <c r="AP224" s="5">
        <f t="shared" si="115"/>
        <v>-1.4924602674383225E-3</v>
      </c>
      <c r="AQ224" s="5">
        <f t="shared" si="116"/>
        <v>0</v>
      </c>
      <c r="AR224" s="5">
        <f t="shared" si="117"/>
        <v>0</v>
      </c>
      <c r="AS224" s="5">
        <f t="shared" si="118"/>
        <v>0</v>
      </c>
      <c r="AT224" s="5">
        <f t="shared" si="119"/>
        <v>0</v>
      </c>
      <c r="AU224" s="5">
        <f t="shared" si="120"/>
        <v>0</v>
      </c>
      <c r="AV224" s="5">
        <f t="shared" si="121"/>
        <v>0</v>
      </c>
      <c r="AW224" s="5">
        <f t="shared" si="122"/>
        <v>0</v>
      </c>
      <c r="AX224" s="5">
        <f t="shared" si="123"/>
        <v>0</v>
      </c>
      <c r="AZ224" s="7">
        <f t="shared" si="126"/>
        <v>103.07766886479209</v>
      </c>
      <c r="BA224" s="4">
        <f t="shared" si="124"/>
        <v>-1.1188805214109635E-3</v>
      </c>
      <c r="BB224" s="5">
        <f>AZ224/MAX($AZ$16:AZ224)-1</f>
        <v>-5.7428877664987832E-3</v>
      </c>
      <c r="BH224" s="3"/>
    </row>
    <row r="225" spans="1:60" x14ac:dyDescent="0.25">
      <c r="A225" s="3">
        <v>42832</v>
      </c>
      <c r="B225">
        <f>IFERROR(VLOOKUP($A225,Finnifty!$A$14:$I$486,B$15+1,FALSE),All_curves!B224)</f>
        <v>0</v>
      </c>
      <c r="C225">
        <f>IFERROR(VLOOKUP($A225,Finnifty!$A$14:$I$486,C$15+1,FALSE),All_curves!C224)</f>
        <v>0</v>
      </c>
      <c r="D225">
        <f>IFERROR(VLOOKUP($A225,Finnifty!$A$14:$I$486,D$15+1,FALSE),All_curves!D224)</f>
        <v>0</v>
      </c>
      <c r="E225">
        <f>IFERROR(VLOOKUP($A225,Finnifty!$A$14:$I$486,E$15+1,FALSE),All_curves!E224)</f>
        <v>0</v>
      </c>
      <c r="F225">
        <f>IFERROR(VLOOKUP($A225,Finnifty!$A$14:$I$486,F$15+1,FALSE),All_curves!F224)</f>
        <v>0</v>
      </c>
      <c r="G225">
        <f>IFERROR(VLOOKUP($A225,Finnifty!$A$14:$I$486,G$15+1,FALSE),All_curves!G224)</f>
        <v>0</v>
      </c>
      <c r="H225">
        <f>IFERROR(VLOOKUP($A225,Finnifty!$A$14:$I$486,H$15+1,FALSE),All_curves!H224)</f>
        <v>0</v>
      </c>
      <c r="I225">
        <f>IFERROR(VLOOKUP($A225,Finnifty!$A$14:$I$486,I$15+1,FALSE),All_curves!I224)</f>
        <v>0</v>
      </c>
      <c r="J225">
        <f>IFERROR(VLOOKUP($A225,Banknifty!$A$14:$I$4860,2,FALSE),All_curves!J224)</f>
        <v>12508297</v>
      </c>
      <c r="K225">
        <f>IFERROR(VLOOKUP($A225,Banknifty!$A$14:$I$4860,3,FALSE),All_curves!K224)</f>
        <v>12032547</v>
      </c>
      <c r="L225">
        <f>IFERROR(VLOOKUP($A225,Banknifty!$A$14:$I$4860,4,FALSE),All_curves!L224)</f>
        <v>10920470</v>
      </c>
      <c r="M225">
        <f>IFERROR(VLOOKUP($A225,Banknifty!$A$14:$I$4860,5,FALSE),All_curves!M224)</f>
        <v>10542776</v>
      </c>
      <c r="N225">
        <f>IFERROR(VLOOKUP($A225,Banknifty!$A$14:$I$4860,6,FALSE),All_curves!N224)</f>
        <v>10553979</v>
      </c>
      <c r="O225">
        <f>IFERROR(VLOOKUP($A225,Banknifty!$A$14:$I$4860,7,FALSE),All_curves!O224)</f>
        <v>10384273</v>
      </c>
      <c r="P225">
        <f>IFERROR(VLOOKUP($A225,Banknifty!$A$14:$I$4860,8,FALSE),All_curves!P224)</f>
        <v>10384273</v>
      </c>
      <c r="Q225">
        <f>IFERROR(VLOOKUP($A225,Banknifty!$A$14:$I$4860,9,FALSE),All_curves!Q224)</f>
        <v>10288804</v>
      </c>
      <c r="R225">
        <f>IFERROR(VLOOKUP($A225,Nifty!$A$14:$I$4860,2,FALSE),All_curves!R224)</f>
        <v>0</v>
      </c>
      <c r="S225">
        <f>IFERROR(VLOOKUP($A225,Nifty!$A$14:$I$4860,3,FALSE),All_curves!S224)</f>
        <v>0</v>
      </c>
      <c r="T225">
        <f>IFERROR(VLOOKUP($A225,Nifty!$A$14:$I$4860,4,FALSE),All_curves!T224)</f>
        <v>0</v>
      </c>
      <c r="U225">
        <f>IFERROR(VLOOKUP($A225,Nifty!$A$14:$I$4860,5,FALSE),All_curves!U224)</f>
        <v>0</v>
      </c>
      <c r="V225">
        <f>IFERROR(VLOOKUP($A225,Nifty!$A$14:$I$4860,6,FALSE),All_curves!V224)</f>
        <v>0</v>
      </c>
      <c r="W225">
        <f>IFERROR(VLOOKUP($A225,Nifty!$A$14:$I$4860,7,FALSE),All_curves!W224)</f>
        <v>0</v>
      </c>
      <c r="X225">
        <f>IFERROR(VLOOKUP($A225,Nifty!$A$14:$I$4860,8,FALSE),All_curves!X224)</f>
        <v>0</v>
      </c>
      <c r="Y225">
        <f>IFERROR(VLOOKUP($A225,Nifty!$A$14:$I$4860,9,FALSE),All_curves!Y224)</f>
        <v>0</v>
      </c>
      <c r="AA225" s="5">
        <f t="shared" si="125"/>
        <v>0</v>
      </c>
      <c r="AB225" s="5">
        <f t="shared" si="101"/>
        <v>0</v>
      </c>
      <c r="AC225" s="5">
        <f t="shared" si="102"/>
        <v>0</v>
      </c>
      <c r="AD225" s="5">
        <f t="shared" si="103"/>
        <v>0</v>
      </c>
      <c r="AE225" s="5">
        <f t="shared" si="104"/>
        <v>0</v>
      </c>
      <c r="AF225" s="5">
        <f t="shared" si="105"/>
        <v>0</v>
      </c>
      <c r="AG225" s="5">
        <f t="shared" si="106"/>
        <v>0</v>
      </c>
      <c r="AH225" s="5">
        <f t="shared" si="107"/>
        <v>0</v>
      </c>
      <c r="AI225" s="5">
        <f t="shared" si="108"/>
        <v>1.3829131529099481E-3</v>
      </c>
      <c r="AJ225" s="5">
        <f t="shared" si="109"/>
        <v>1.3829141814241108E-3</v>
      </c>
      <c r="AK225" s="5">
        <f t="shared" si="110"/>
        <v>1.8409189574364326E-4</v>
      </c>
      <c r="AL225" s="5">
        <f t="shared" si="111"/>
        <v>4.0603513005699199E-4</v>
      </c>
      <c r="AM225" s="5">
        <f t="shared" si="112"/>
        <v>-2.9508142206666754E-3</v>
      </c>
      <c r="AN225" s="5">
        <f t="shared" si="113"/>
        <v>-4.7886578024520787E-3</v>
      </c>
      <c r="AO225" s="5">
        <f t="shared" si="114"/>
        <v>-4.7886578024520787E-3</v>
      </c>
      <c r="AP225" s="5">
        <f t="shared" si="115"/>
        <v>-3.9132655160478702E-3</v>
      </c>
      <c r="AQ225" s="5">
        <f t="shared" si="116"/>
        <v>0</v>
      </c>
      <c r="AR225" s="5">
        <f t="shared" si="117"/>
        <v>0</v>
      </c>
      <c r="AS225" s="5">
        <f t="shared" si="118"/>
        <v>0</v>
      </c>
      <c r="AT225" s="5">
        <f t="shared" si="119"/>
        <v>0</v>
      </c>
      <c r="AU225" s="5">
        <f t="shared" si="120"/>
        <v>0</v>
      </c>
      <c r="AV225" s="5">
        <f t="shared" si="121"/>
        <v>0</v>
      </c>
      <c r="AW225" s="5">
        <f t="shared" si="122"/>
        <v>0</v>
      </c>
      <c r="AX225" s="5">
        <f t="shared" si="123"/>
        <v>0</v>
      </c>
      <c r="AZ225" s="7">
        <f t="shared" si="126"/>
        <v>103.02146816677379</v>
      </c>
      <c r="BA225" s="4">
        <f t="shared" si="124"/>
        <v>-5.4522670756183378E-4</v>
      </c>
      <c r="BB225" s="5">
        <f>AZ225/MAX($AZ$16:AZ225)-1</f>
        <v>-6.2849832982718734E-3</v>
      </c>
      <c r="BH225" s="3"/>
    </row>
    <row r="226" spans="1:60" x14ac:dyDescent="0.25">
      <c r="A226" s="3">
        <v>42835</v>
      </c>
      <c r="B226">
        <f>IFERROR(VLOOKUP($A226,Finnifty!$A$14:$I$486,B$15+1,FALSE),All_curves!B225)</f>
        <v>0</v>
      </c>
      <c r="C226">
        <f>IFERROR(VLOOKUP($A226,Finnifty!$A$14:$I$486,C$15+1,FALSE),All_curves!C225)</f>
        <v>0</v>
      </c>
      <c r="D226">
        <f>IFERROR(VLOOKUP($A226,Finnifty!$A$14:$I$486,D$15+1,FALSE),All_curves!D225)</f>
        <v>0</v>
      </c>
      <c r="E226">
        <f>IFERROR(VLOOKUP($A226,Finnifty!$A$14:$I$486,E$15+1,FALSE),All_curves!E225)</f>
        <v>0</v>
      </c>
      <c r="F226">
        <f>IFERROR(VLOOKUP($A226,Finnifty!$A$14:$I$486,F$15+1,FALSE),All_curves!F225)</f>
        <v>0</v>
      </c>
      <c r="G226">
        <f>IFERROR(VLOOKUP($A226,Finnifty!$A$14:$I$486,G$15+1,FALSE),All_curves!G225)</f>
        <v>0</v>
      </c>
      <c r="H226">
        <f>IFERROR(VLOOKUP($A226,Finnifty!$A$14:$I$486,H$15+1,FALSE),All_curves!H225)</f>
        <v>0</v>
      </c>
      <c r="I226">
        <f>IFERROR(VLOOKUP($A226,Finnifty!$A$14:$I$486,I$15+1,FALSE),All_curves!I225)</f>
        <v>0</v>
      </c>
      <c r="J226">
        <f>IFERROR(VLOOKUP($A226,Banknifty!$A$14:$I$4860,2,FALSE),All_curves!J225)</f>
        <v>12490815</v>
      </c>
      <c r="K226">
        <f>IFERROR(VLOOKUP($A226,Banknifty!$A$14:$I$4860,3,FALSE),All_curves!K225)</f>
        <v>12027850</v>
      </c>
      <c r="L226">
        <f>IFERROR(VLOOKUP($A226,Banknifty!$A$14:$I$4860,4,FALSE),All_curves!L225)</f>
        <v>10911474</v>
      </c>
      <c r="M226">
        <f>IFERROR(VLOOKUP($A226,Banknifty!$A$14:$I$4860,5,FALSE),All_curves!M225)</f>
        <v>10538901</v>
      </c>
      <c r="N226">
        <f>IFERROR(VLOOKUP($A226,Banknifty!$A$14:$I$4860,6,FALSE),All_curves!N225)</f>
        <v>10572512</v>
      </c>
      <c r="O226">
        <f>IFERROR(VLOOKUP($A226,Banknifty!$A$14:$I$4860,7,FALSE),All_curves!O225)</f>
        <v>10398634</v>
      </c>
      <c r="P226">
        <f>IFERROR(VLOOKUP($A226,Banknifty!$A$14:$I$4860,8,FALSE),All_curves!P225)</f>
        <v>10398634</v>
      </c>
      <c r="Q226">
        <f>IFERROR(VLOOKUP($A226,Banknifty!$A$14:$I$4860,9,FALSE),All_curves!Q225)</f>
        <v>10292981</v>
      </c>
      <c r="R226">
        <f>IFERROR(VLOOKUP($A226,Nifty!$A$14:$I$4860,2,FALSE),All_curves!R225)</f>
        <v>0</v>
      </c>
      <c r="S226">
        <f>IFERROR(VLOOKUP($A226,Nifty!$A$14:$I$4860,3,FALSE),All_curves!S225)</f>
        <v>0</v>
      </c>
      <c r="T226">
        <f>IFERROR(VLOOKUP($A226,Nifty!$A$14:$I$4860,4,FALSE),All_curves!T225)</f>
        <v>0</v>
      </c>
      <c r="U226">
        <f>IFERROR(VLOOKUP($A226,Nifty!$A$14:$I$4860,5,FALSE),All_curves!U225)</f>
        <v>0</v>
      </c>
      <c r="V226">
        <f>IFERROR(VLOOKUP($A226,Nifty!$A$14:$I$4860,6,FALSE),All_curves!V225)</f>
        <v>0</v>
      </c>
      <c r="W226">
        <f>IFERROR(VLOOKUP($A226,Nifty!$A$14:$I$4860,7,FALSE),All_curves!W225)</f>
        <v>0</v>
      </c>
      <c r="X226">
        <f>IFERROR(VLOOKUP($A226,Nifty!$A$14:$I$4860,8,FALSE),All_curves!X225)</f>
        <v>0</v>
      </c>
      <c r="Y226">
        <f>IFERROR(VLOOKUP($A226,Nifty!$A$14:$I$4860,9,FALSE),All_curves!Y225)</f>
        <v>0</v>
      </c>
      <c r="AA226" s="5">
        <f t="shared" si="125"/>
        <v>0</v>
      </c>
      <c r="AB226" s="5">
        <f t="shared" si="101"/>
        <v>0</v>
      </c>
      <c r="AC226" s="5">
        <f t="shared" si="102"/>
        <v>0</v>
      </c>
      <c r="AD226" s="5">
        <f t="shared" si="103"/>
        <v>0</v>
      </c>
      <c r="AE226" s="5">
        <f t="shared" si="104"/>
        <v>0</v>
      </c>
      <c r="AF226" s="5">
        <f t="shared" si="105"/>
        <v>0</v>
      </c>
      <c r="AG226" s="5">
        <f t="shared" si="106"/>
        <v>0</v>
      </c>
      <c r="AH226" s="5">
        <f t="shared" si="107"/>
        <v>0</v>
      </c>
      <c r="AI226" s="5">
        <f t="shared" si="108"/>
        <v>-1.3976323075794994E-3</v>
      </c>
      <c r="AJ226" s="5">
        <f t="shared" si="109"/>
        <v>-3.9035791840247303E-4</v>
      </c>
      <c r="AK226" s="5">
        <f t="shared" si="110"/>
        <v>-8.237740683322281E-4</v>
      </c>
      <c r="AL226" s="5">
        <f t="shared" si="111"/>
        <v>-3.6755025431634003E-4</v>
      </c>
      <c r="AM226" s="5">
        <f t="shared" si="112"/>
        <v>1.75602017021248E-3</v>
      </c>
      <c r="AN226" s="5">
        <f t="shared" si="113"/>
        <v>1.3829567077059401E-3</v>
      </c>
      <c r="AO226" s="5">
        <f t="shared" si="114"/>
        <v>1.3829567077059401E-3</v>
      </c>
      <c r="AP226" s="5">
        <f t="shared" si="115"/>
        <v>4.0597527176133852E-4</v>
      </c>
      <c r="AQ226" s="5">
        <f t="shared" si="116"/>
        <v>0</v>
      </c>
      <c r="AR226" s="5">
        <f t="shared" si="117"/>
        <v>0</v>
      </c>
      <c r="AS226" s="5">
        <f t="shared" si="118"/>
        <v>0</v>
      </c>
      <c r="AT226" s="5">
        <f t="shared" si="119"/>
        <v>0</v>
      </c>
      <c r="AU226" s="5">
        <f t="shared" si="120"/>
        <v>0</v>
      </c>
      <c r="AV226" s="5">
        <f t="shared" si="121"/>
        <v>0</v>
      </c>
      <c r="AW226" s="5">
        <f t="shared" si="122"/>
        <v>0</v>
      </c>
      <c r="AX226" s="5">
        <f t="shared" si="123"/>
        <v>0</v>
      </c>
      <c r="AZ226" s="7">
        <f t="shared" si="126"/>
        <v>103.02983262704669</v>
      </c>
      <c r="BA226" s="4">
        <f t="shared" si="124"/>
        <v>8.119142953146495E-5</v>
      </c>
      <c r="BB226" s="5">
        <f>AZ226/MAX($AZ$16:AZ226)-1</f>
        <v>-6.2043021555188149E-3</v>
      </c>
      <c r="BH226" s="3"/>
    </row>
    <row r="227" spans="1:60" x14ac:dyDescent="0.25">
      <c r="A227" s="3">
        <v>42836</v>
      </c>
      <c r="B227">
        <f>IFERROR(VLOOKUP($A227,Finnifty!$A$14:$I$486,B$15+1,FALSE),All_curves!B226)</f>
        <v>0</v>
      </c>
      <c r="C227">
        <f>IFERROR(VLOOKUP($A227,Finnifty!$A$14:$I$486,C$15+1,FALSE),All_curves!C226)</f>
        <v>0</v>
      </c>
      <c r="D227">
        <f>IFERROR(VLOOKUP($A227,Finnifty!$A$14:$I$486,D$15+1,FALSE),All_curves!D226)</f>
        <v>0</v>
      </c>
      <c r="E227">
        <f>IFERROR(VLOOKUP($A227,Finnifty!$A$14:$I$486,E$15+1,FALSE),All_curves!E226)</f>
        <v>0</v>
      </c>
      <c r="F227">
        <f>IFERROR(VLOOKUP($A227,Finnifty!$A$14:$I$486,F$15+1,FALSE),All_curves!F226)</f>
        <v>0</v>
      </c>
      <c r="G227">
        <f>IFERROR(VLOOKUP($A227,Finnifty!$A$14:$I$486,G$15+1,FALSE),All_curves!G226)</f>
        <v>0</v>
      </c>
      <c r="H227">
        <f>IFERROR(VLOOKUP($A227,Finnifty!$A$14:$I$486,H$15+1,FALSE),All_curves!H226)</f>
        <v>0</v>
      </c>
      <c r="I227">
        <f>IFERROR(VLOOKUP($A227,Finnifty!$A$14:$I$486,I$15+1,FALSE),All_curves!I226)</f>
        <v>0</v>
      </c>
      <c r="J227">
        <f>IFERROR(VLOOKUP($A227,Banknifty!$A$14:$I$4860,2,FALSE),All_curves!J226)</f>
        <v>12593462</v>
      </c>
      <c r="K227">
        <f>IFERROR(VLOOKUP($A227,Banknifty!$A$14:$I$4860,3,FALSE),All_curves!K226)</f>
        <v>12073546</v>
      </c>
      <c r="L227">
        <f>IFERROR(VLOOKUP($A227,Banknifty!$A$14:$I$4860,4,FALSE),All_curves!L226)</f>
        <v>10968083</v>
      </c>
      <c r="M227">
        <f>IFERROR(VLOOKUP($A227,Banknifty!$A$14:$I$4860,5,FALSE),All_curves!M226)</f>
        <v>10583297</v>
      </c>
      <c r="N227">
        <f>IFERROR(VLOOKUP($A227,Banknifty!$A$14:$I$4860,6,FALSE),All_curves!N226)</f>
        <v>10557735</v>
      </c>
      <c r="O227">
        <f>IFERROR(VLOOKUP($A227,Banknifty!$A$14:$I$4860,7,FALSE),All_curves!O226)</f>
        <v>10394574</v>
      </c>
      <c r="P227">
        <f>IFERROR(VLOOKUP($A227,Banknifty!$A$14:$I$4860,8,FALSE),All_curves!P226)</f>
        <v>10394574</v>
      </c>
      <c r="Q227">
        <f>IFERROR(VLOOKUP($A227,Banknifty!$A$14:$I$4860,9,FALSE),All_curves!Q226)</f>
        <v>10289198</v>
      </c>
      <c r="R227">
        <f>IFERROR(VLOOKUP($A227,Nifty!$A$14:$I$4860,2,FALSE),All_curves!R226)</f>
        <v>0</v>
      </c>
      <c r="S227">
        <f>IFERROR(VLOOKUP($A227,Nifty!$A$14:$I$4860,3,FALSE),All_curves!S226)</f>
        <v>0</v>
      </c>
      <c r="T227">
        <f>IFERROR(VLOOKUP($A227,Nifty!$A$14:$I$4860,4,FALSE),All_curves!T226)</f>
        <v>0</v>
      </c>
      <c r="U227">
        <f>IFERROR(VLOOKUP($A227,Nifty!$A$14:$I$4860,5,FALSE),All_curves!U226)</f>
        <v>0</v>
      </c>
      <c r="V227">
        <f>IFERROR(VLOOKUP($A227,Nifty!$A$14:$I$4860,6,FALSE),All_curves!V226)</f>
        <v>0</v>
      </c>
      <c r="W227">
        <f>IFERROR(VLOOKUP($A227,Nifty!$A$14:$I$4860,7,FALSE),All_curves!W226)</f>
        <v>0</v>
      </c>
      <c r="X227">
        <f>IFERROR(VLOOKUP($A227,Nifty!$A$14:$I$4860,8,FALSE),All_curves!X226)</f>
        <v>0</v>
      </c>
      <c r="Y227">
        <f>IFERROR(VLOOKUP($A227,Nifty!$A$14:$I$4860,9,FALSE),All_curves!Y226)</f>
        <v>0</v>
      </c>
      <c r="AA227" s="5">
        <f t="shared" si="125"/>
        <v>0</v>
      </c>
      <c r="AB227" s="5">
        <f t="shared" si="101"/>
        <v>0</v>
      </c>
      <c r="AC227" s="5">
        <f t="shared" si="102"/>
        <v>0</v>
      </c>
      <c r="AD227" s="5">
        <f t="shared" si="103"/>
        <v>0</v>
      </c>
      <c r="AE227" s="5">
        <f t="shared" si="104"/>
        <v>0</v>
      </c>
      <c r="AF227" s="5">
        <f t="shared" si="105"/>
        <v>0</v>
      </c>
      <c r="AG227" s="5">
        <f t="shared" si="106"/>
        <v>0</v>
      </c>
      <c r="AH227" s="5">
        <f t="shared" si="107"/>
        <v>0</v>
      </c>
      <c r="AI227" s="5">
        <f t="shared" si="108"/>
        <v>8.2177984382925118E-3</v>
      </c>
      <c r="AJ227" s="5">
        <f t="shared" si="109"/>
        <v>3.7991827300805081E-3</v>
      </c>
      <c r="AK227" s="5">
        <f t="shared" si="110"/>
        <v>5.1880250092699587E-3</v>
      </c>
      <c r="AL227" s="5">
        <f t="shared" si="111"/>
        <v>4.2125834562825037E-3</v>
      </c>
      <c r="AM227" s="5">
        <f t="shared" si="112"/>
        <v>-1.3976810809011031E-3</v>
      </c>
      <c r="AN227" s="5">
        <f t="shared" si="113"/>
        <v>-3.9043589763809727E-4</v>
      </c>
      <c r="AO227" s="5">
        <f t="shared" si="114"/>
        <v>-3.9043589763809727E-4</v>
      </c>
      <c r="AP227" s="5">
        <f t="shared" si="115"/>
        <v>-3.6753201040595762E-4</v>
      </c>
      <c r="AQ227" s="5">
        <f t="shared" si="116"/>
        <v>0</v>
      </c>
      <c r="AR227" s="5">
        <f t="shared" si="117"/>
        <v>0</v>
      </c>
      <c r="AS227" s="5">
        <f t="shared" si="118"/>
        <v>0</v>
      </c>
      <c r="AT227" s="5">
        <f t="shared" si="119"/>
        <v>0</v>
      </c>
      <c r="AU227" s="5">
        <f t="shared" si="120"/>
        <v>0</v>
      </c>
      <c r="AV227" s="5">
        <f t="shared" si="121"/>
        <v>0</v>
      </c>
      <c r="AW227" s="5">
        <f t="shared" si="122"/>
        <v>0</v>
      </c>
      <c r="AX227" s="5">
        <f t="shared" si="123"/>
        <v>0</v>
      </c>
      <c r="AZ227" s="7">
        <f t="shared" si="126"/>
        <v>103.11084629269415</v>
      </c>
      <c r="BA227" s="4">
        <f t="shared" si="124"/>
        <v>7.8631269780592638E-4</v>
      </c>
      <c r="BB227" s="5">
        <f>AZ227/MAX($AZ$16:AZ227)-1</f>
        <v>-5.4228679792789336E-3</v>
      </c>
      <c r="BH227" s="3"/>
    </row>
    <row r="228" spans="1:60" x14ac:dyDescent="0.25">
      <c r="A228" s="3">
        <v>42837</v>
      </c>
      <c r="B228">
        <f>IFERROR(VLOOKUP($A228,Finnifty!$A$14:$I$486,B$15+1,FALSE),All_curves!B227)</f>
        <v>0</v>
      </c>
      <c r="C228">
        <f>IFERROR(VLOOKUP($A228,Finnifty!$A$14:$I$486,C$15+1,FALSE),All_curves!C227)</f>
        <v>0</v>
      </c>
      <c r="D228">
        <f>IFERROR(VLOOKUP($A228,Finnifty!$A$14:$I$486,D$15+1,FALSE),All_curves!D227)</f>
        <v>0</v>
      </c>
      <c r="E228">
        <f>IFERROR(VLOOKUP($A228,Finnifty!$A$14:$I$486,E$15+1,FALSE),All_curves!E227)</f>
        <v>0</v>
      </c>
      <c r="F228">
        <f>IFERROR(VLOOKUP($A228,Finnifty!$A$14:$I$486,F$15+1,FALSE),All_curves!F227)</f>
        <v>0</v>
      </c>
      <c r="G228">
        <f>IFERROR(VLOOKUP($A228,Finnifty!$A$14:$I$486,G$15+1,FALSE),All_curves!G227)</f>
        <v>0</v>
      </c>
      <c r="H228">
        <f>IFERROR(VLOOKUP($A228,Finnifty!$A$14:$I$486,H$15+1,FALSE),All_curves!H227)</f>
        <v>0</v>
      </c>
      <c r="I228">
        <f>IFERROR(VLOOKUP($A228,Finnifty!$A$14:$I$486,I$15+1,FALSE),All_curves!I227)</f>
        <v>0</v>
      </c>
      <c r="J228">
        <f>IFERROR(VLOOKUP($A228,Banknifty!$A$14:$I$4860,2,FALSE),All_curves!J227)</f>
        <v>12557558</v>
      </c>
      <c r="K228">
        <f>IFERROR(VLOOKUP($A228,Banknifty!$A$14:$I$4860,3,FALSE),All_curves!K227)</f>
        <v>12013514</v>
      </c>
      <c r="L228">
        <f>IFERROR(VLOOKUP($A228,Banknifty!$A$14:$I$4860,4,FALSE),All_curves!L227)</f>
        <v>10924872</v>
      </c>
      <c r="M228">
        <f>IFERROR(VLOOKUP($A228,Banknifty!$A$14:$I$4860,5,FALSE),All_curves!M227)</f>
        <v>10575312</v>
      </c>
      <c r="N228">
        <f>IFERROR(VLOOKUP($A228,Banknifty!$A$14:$I$4860,6,FALSE),All_curves!N227)</f>
        <v>10644496</v>
      </c>
      <c r="O228">
        <f>IFERROR(VLOOKUP($A228,Banknifty!$A$14:$I$4860,7,FALSE),All_curves!O227)</f>
        <v>10434065</v>
      </c>
      <c r="P228">
        <f>IFERROR(VLOOKUP($A228,Banknifty!$A$14:$I$4860,8,FALSE),All_curves!P227)</f>
        <v>10434065</v>
      </c>
      <c r="Q228">
        <f>IFERROR(VLOOKUP($A228,Banknifty!$A$14:$I$4860,9,FALSE),All_curves!Q227)</f>
        <v>10332542</v>
      </c>
      <c r="R228">
        <f>IFERROR(VLOOKUP($A228,Nifty!$A$14:$I$4860,2,FALSE),All_curves!R227)</f>
        <v>0</v>
      </c>
      <c r="S228">
        <f>IFERROR(VLOOKUP($A228,Nifty!$A$14:$I$4860,3,FALSE),All_curves!S227)</f>
        <v>0</v>
      </c>
      <c r="T228">
        <f>IFERROR(VLOOKUP($A228,Nifty!$A$14:$I$4860,4,FALSE),All_curves!T227)</f>
        <v>0</v>
      </c>
      <c r="U228">
        <f>IFERROR(VLOOKUP($A228,Nifty!$A$14:$I$4860,5,FALSE),All_curves!U227)</f>
        <v>0</v>
      </c>
      <c r="V228">
        <f>IFERROR(VLOOKUP($A228,Nifty!$A$14:$I$4860,6,FALSE),All_curves!V227)</f>
        <v>0</v>
      </c>
      <c r="W228">
        <f>IFERROR(VLOOKUP($A228,Nifty!$A$14:$I$4860,7,FALSE),All_curves!W227)</f>
        <v>0</v>
      </c>
      <c r="X228">
        <f>IFERROR(VLOOKUP($A228,Nifty!$A$14:$I$4860,8,FALSE),All_curves!X227)</f>
        <v>0</v>
      </c>
      <c r="Y228">
        <f>IFERROR(VLOOKUP($A228,Nifty!$A$14:$I$4860,9,FALSE),All_curves!Y227)</f>
        <v>0</v>
      </c>
      <c r="AA228" s="5">
        <f t="shared" si="125"/>
        <v>0</v>
      </c>
      <c r="AB228" s="5">
        <f t="shared" si="101"/>
        <v>0</v>
      </c>
      <c r="AC228" s="5">
        <f t="shared" si="102"/>
        <v>0</v>
      </c>
      <c r="AD228" s="5">
        <f t="shared" si="103"/>
        <v>0</v>
      </c>
      <c r="AE228" s="5">
        <f t="shared" si="104"/>
        <v>0</v>
      </c>
      <c r="AF228" s="5">
        <f t="shared" si="105"/>
        <v>0</v>
      </c>
      <c r="AG228" s="5">
        <f t="shared" si="106"/>
        <v>0</v>
      </c>
      <c r="AH228" s="5">
        <f t="shared" si="107"/>
        <v>0</v>
      </c>
      <c r="AI228" s="5">
        <f t="shared" si="108"/>
        <v>-2.8510031633874888E-3</v>
      </c>
      <c r="AJ228" s="5">
        <f t="shared" si="109"/>
        <v>-4.9721929249285646E-3</v>
      </c>
      <c r="AK228" s="5">
        <f t="shared" si="110"/>
        <v>-3.9397039573825232E-3</v>
      </c>
      <c r="AL228" s="5">
        <f t="shared" si="111"/>
        <v>-7.544907791966482E-4</v>
      </c>
      <c r="AM228" s="5">
        <f t="shared" si="112"/>
        <v>8.2177664053890709E-3</v>
      </c>
      <c r="AN228" s="5">
        <f t="shared" si="113"/>
        <v>3.7991936947103788E-3</v>
      </c>
      <c r="AO228" s="5">
        <f t="shared" si="114"/>
        <v>3.7991936947103788E-3</v>
      </c>
      <c r="AP228" s="5">
        <f t="shared" si="115"/>
        <v>4.2125732248519121E-3</v>
      </c>
      <c r="AQ228" s="5">
        <f t="shared" si="116"/>
        <v>0</v>
      </c>
      <c r="AR228" s="5">
        <f t="shared" si="117"/>
        <v>0</v>
      </c>
      <c r="AS228" s="5">
        <f t="shared" si="118"/>
        <v>0</v>
      </c>
      <c r="AT228" s="5">
        <f t="shared" si="119"/>
        <v>0</v>
      </c>
      <c r="AU228" s="5">
        <f t="shared" si="120"/>
        <v>0</v>
      </c>
      <c r="AV228" s="5">
        <f t="shared" si="121"/>
        <v>0</v>
      </c>
      <c r="AW228" s="5">
        <f t="shared" si="122"/>
        <v>0</v>
      </c>
      <c r="AX228" s="5">
        <f t="shared" si="123"/>
        <v>0</v>
      </c>
      <c r="AZ228" s="7">
        <f t="shared" si="126"/>
        <v>103.14311713568712</v>
      </c>
      <c r="BA228" s="4">
        <f t="shared" si="124"/>
        <v>3.1297234144860486E-4</v>
      </c>
      <c r="BB228" s="5">
        <f>AZ228/MAX($AZ$16:AZ228)-1</f>
        <v>-5.1115928455190973E-3</v>
      </c>
      <c r="BH228" s="3"/>
    </row>
    <row r="229" spans="1:60" x14ac:dyDescent="0.25">
      <c r="A229" s="3">
        <v>42838</v>
      </c>
      <c r="B229">
        <f>IFERROR(VLOOKUP($A229,Finnifty!$A$14:$I$486,B$15+1,FALSE),All_curves!B228)</f>
        <v>0</v>
      </c>
      <c r="C229">
        <f>IFERROR(VLOOKUP($A229,Finnifty!$A$14:$I$486,C$15+1,FALSE),All_curves!C228)</f>
        <v>0</v>
      </c>
      <c r="D229">
        <f>IFERROR(VLOOKUP($A229,Finnifty!$A$14:$I$486,D$15+1,FALSE),All_curves!D228)</f>
        <v>0</v>
      </c>
      <c r="E229">
        <f>IFERROR(VLOOKUP($A229,Finnifty!$A$14:$I$486,E$15+1,FALSE),All_curves!E228)</f>
        <v>0</v>
      </c>
      <c r="F229">
        <f>IFERROR(VLOOKUP($A229,Finnifty!$A$14:$I$486,F$15+1,FALSE),All_curves!F228)</f>
        <v>0</v>
      </c>
      <c r="G229">
        <f>IFERROR(VLOOKUP($A229,Finnifty!$A$14:$I$486,G$15+1,FALSE),All_curves!G228)</f>
        <v>0</v>
      </c>
      <c r="H229">
        <f>IFERROR(VLOOKUP($A229,Finnifty!$A$14:$I$486,H$15+1,FALSE),All_curves!H228)</f>
        <v>0</v>
      </c>
      <c r="I229">
        <f>IFERROR(VLOOKUP($A229,Finnifty!$A$14:$I$486,I$15+1,FALSE),All_curves!I228)</f>
        <v>0</v>
      </c>
      <c r="J229">
        <f>IFERROR(VLOOKUP($A229,Banknifty!$A$14:$I$4860,2,FALSE),All_curves!J228)</f>
        <v>12454291</v>
      </c>
      <c r="K229">
        <f>IFERROR(VLOOKUP($A229,Banknifty!$A$14:$I$4860,3,FALSE),All_curves!K228)</f>
        <v>11897848</v>
      </c>
      <c r="L229">
        <f>IFERROR(VLOOKUP($A229,Banknifty!$A$14:$I$4860,4,FALSE),All_curves!L228)</f>
        <v>10820071</v>
      </c>
      <c r="M229">
        <f>IFERROR(VLOOKUP($A229,Banknifty!$A$14:$I$4860,5,FALSE),All_curves!M228)</f>
        <v>10577421</v>
      </c>
      <c r="N229">
        <f>IFERROR(VLOOKUP($A229,Banknifty!$A$14:$I$4860,6,FALSE),All_curves!N228)</f>
        <v>10614149</v>
      </c>
      <c r="O229">
        <f>IFERROR(VLOOKUP($A229,Banknifty!$A$14:$I$4860,7,FALSE),All_curves!O228)</f>
        <v>10382185</v>
      </c>
      <c r="P229">
        <f>IFERROR(VLOOKUP($A229,Banknifty!$A$14:$I$4860,8,FALSE),All_curves!P228)</f>
        <v>10382185</v>
      </c>
      <c r="Q229">
        <f>IFERROR(VLOOKUP($A229,Banknifty!$A$14:$I$4860,9,FALSE),All_curves!Q228)</f>
        <v>10324746</v>
      </c>
      <c r="R229">
        <f>IFERROR(VLOOKUP($A229,Nifty!$A$14:$I$4860,2,FALSE),All_curves!R228)</f>
        <v>0</v>
      </c>
      <c r="S229">
        <f>IFERROR(VLOOKUP($A229,Nifty!$A$14:$I$4860,3,FALSE),All_curves!S228)</f>
        <v>0</v>
      </c>
      <c r="T229">
        <f>IFERROR(VLOOKUP($A229,Nifty!$A$14:$I$4860,4,FALSE),All_curves!T228)</f>
        <v>0</v>
      </c>
      <c r="U229">
        <f>IFERROR(VLOOKUP($A229,Nifty!$A$14:$I$4860,5,FALSE),All_curves!U228)</f>
        <v>0</v>
      </c>
      <c r="V229">
        <f>IFERROR(VLOOKUP($A229,Nifty!$A$14:$I$4860,6,FALSE),All_curves!V228)</f>
        <v>0</v>
      </c>
      <c r="W229">
        <f>IFERROR(VLOOKUP($A229,Nifty!$A$14:$I$4860,7,FALSE),All_curves!W228)</f>
        <v>0</v>
      </c>
      <c r="X229">
        <f>IFERROR(VLOOKUP($A229,Nifty!$A$14:$I$4860,8,FALSE),All_curves!X228)</f>
        <v>0</v>
      </c>
      <c r="Y229">
        <f>IFERROR(VLOOKUP($A229,Nifty!$A$14:$I$4860,9,FALSE),All_curves!Y228)</f>
        <v>0</v>
      </c>
      <c r="AA229" s="5">
        <f t="shared" si="125"/>
        <v>0</v>
      </c>
      <c r="AB229" s="5">
        <f t="shared" si="101"/>
        <v>0</v>
      </c>
      <c r="AC229" s="5">
        <f t="shared" si="102"/>
        <v>0</v>
      </c>
      <c r="AD229" s="5">
        <f t="shared" si="103"/>
        <v>0</v>
      </c>
      <c r="AE229" s="5">
        <f t="shared" si="104"/>
        <v>0</v>
      </c>
      <c r="AF229" s="5">
        <f t="shared" si="105"/>
        <v>0</v>
      </c>
      <c r="AG229" s="5">
        <f t="shared" si="106"/>
        <v>0</v>
      </c>
      <c r="AH229" s="5">
        <f t="shared" si="107"/>
        <v>0</v>
      </c>
      <c r="AI229" s="5">
        <f t="shared" si="108"/>
        <v>-8.2234937716393341E-3</v>
      </c>
      <c r="AJ229" s="5">
        <f t="shared" si="109"/>
        <v>-9.6279906112399782E-3</v>
      </c>
      <c r="AK229" s="5">
        <f t="shared" si="110"/>
        <v>-9.5928812712863243E-3</v>
      </c>
      <c r="AL229" s="5">
        <f t="shared" si="111"/>
        <v>1.9942674031736551E-4</v>
      </c>
      <c r="AM229" s="5">
        <f t="shared" si="112"/>
        <v>-2.8509569640498E-3</v>
      </c>
      <c r="AN229" s="5">
        <f t="shared" si="113"/>
        <v>-4.972175273970425E-3</v>
      </c>
      <c r="AO229" s="5">
        <f t="shared" si="114"/>
        <v>-4.972175273970425E-3</v>
      </c>
      <c r="AP229" s="5">
        <f t="shared" si="115"/>
        <v>-7.5450939371934922E-4</v>
      </c>
      <c r="AQ229" s="5">
        <f t="shared" si="116"/>
        <v>0</v>
      </c>
      <c r="AR229" s="5">
        <f t="shared" si="117"/>
        <v>0</v>
      </c>
      <c r="AS229" s="5">
        <f t="shared" si="118"/>
        <v>0</v>
      </c>
      <c r="AT229" s="5">
        <f t="shared" si="119"/>
        <v>0</v>
      </c>
      <c r="AU229" s="5">
        <f t="shared" si="120"/>
        <v>0</v>
      </c>
      <c r="AV229" s="5">
        <f t="shared" si="121"/>
        <v>0</v>
      </c>
      <c r="AW229" s="5">
        <f t="shared" si="122"/>
        <v>0</v>
      </c>
      <c r="AX229" s="5">
        <f t="shared" si="123"/>
        <v>0</v>
      </c>
      <c r="AZ229" s="7">
        <f t="shared" si="126"/>
        <v>102.96779637410302</v>
      </c>
      <c r="BA229" s="4">
        <f t="shared" si="124"/>
        <v>-1.6997814924815948E-3</v>
      </c>
      <c r="BB229" s="5">
        <f>AZ229/MAX($AZ$16:AZ229)-1</f>
        <v>-6.802685747084869E-3</v>
      </c>
      <c r="BH229" s="3"/>
    </row>
    <row r="230" spans="1:60" x14ac:dyDescent="0.25">
      <c r="A230" s="3">
        <v>42842</v>
      </c>
      <c r="B230">
        <f>IFERROR(VLOOKUP($A230,Finnifty!$A$14:$I$486,B$15+1,FALSE),All_curves!B229)</f>
        <v>0</v>
      </c>
      <c r="C230">
        <f>IFERROR(VLOOKUP($A230,Finnifty!$A$14:$I$486,C$15+1,FALSE),All_curves!C229)</f>
        <v>0</v>
      </c>
      <c r="D230">
        <f>IFERROR(VLOOKUP($A230,Finnifty!$A$14:$I$486,D$15+1,FALSE),All_curves!D229)</f>
        <v>0</v>
      </c>
      <c r="E230">
        <f>IFERROR(VLOOKUP($A230,Finnifty!$A$14:$I$486,E$15+1,FALSE),All_curves!E229)</f>
        <v>0</v>
      </c>
      <c r="F230">
        <f>IFERROR(VLOOKUP($A230,Finnifty!$A$14:$I$486,F$15+1,FALSE),All_curves!F229)</f>
        <v>0</v>
      </c>
      <c r="G230">
        <f>IFERROR(VLOOKUP($A230,Finnifty!$A$14:$I$486,G$15+1,FALSE),All_curves!G229)</f>
        <v>0</v>
      </c>
      <c r="H230">
        <f>IFERROR(VLOOKUP($A230,Finnifty!$A$14:$I$486,H$15+1,FALSE),All_curves!H229)</f>
        <v>0</v>
      </c>
      <c r="I230">
        <f>IFERROR(VLOOKUP($A230,Finnifty!$A$14:$I$486,I$15+1,FALSE),All_curves!I229)</f>
        <v>0</v>
      </c>
      <c r="J230">
        <f>IFERROR(VLOOKUP($A230,Banknifty!$A$14:$I$4860,2,FALSE),All_curves!J229)</f>
        <v>12427999</v>
      </c>
      <c r="K230">
        <f>IFERROR(VLOOKUP($A230,Banknifty!$A$14:$I$4860,3,FALSE),All_curves!K229)</f>
        <v>11877828</v>
      </c>
      <c r="L230">
        <f>IFERROR(VLOOKUP($A230,Banknifty!$A$14:$I$4860,4,FALSE),All_curves!L229)</f>
        <v>10820071</v>
      </c>
      <c r="M230">
        <f>IFERROR(VLOOKUP($A230,Banknifty!$A$14:$I$4860,5,FALSE),All_curves!M229)</f>
        <v>10577421</v>
      </c>
      <c r="N230">
        <f>IFERROR(VLOOKUP($A230,Banknifty!$A$14:$I$4860,6,FALSE),All_curves!N229)</f>
        <v>10609511</v>
      </c>
      <c r="O230">
        <f>IFERROR(VLOOKUP($A230,Banknifty!$A$14:$I$4860,7,FALSE),All_curves!O229)</f>
        <v>10380360</v>
      </c>
      <c r="P230">
        <f>IFERROR(VLOOKUP($A230,Banknifty!$A$14:$I$4860,8,FALSE),All_curves!P229)</f>
        <v>10380360</v>
      </c>
      <c r="Q230">
        <f>IFERROR(VLOOKUP($A230,Banknifty!$A$14:$I$4860,9,FALSE),All_curves!Q229)</f>
        <v>10326806</v>
      </c>
      <c r="R230">
        <f>IFERROR(VLOOKUP($A230,Nifty!$A$14:$I$4860,2,FALSE),All_curves!R229)</f>
        <v>0</v>
      </c>
      <c r="S230">
        <f>IFERROR(VLOOKUP($A230,Nifty!$A$14:$I$4860,3,FALSE),All_curves!S229)</f>
        <v>0</v>
      </c>
      <c r="T230">
        <f>IFERROR(VLOOKUP($A230,Nifty!$A$14:$I$4860,4,FALSE),All_curves!T229)</f>
        <v>0</v>
      </c>
      <c r="U230">
        <f>IFERROR(VLOOKUP($A230,Nifty!$A$14:$I$4860,5,FALSE),All_curves!U229)</f>
        <v>0</v>
      </c>
      <c r="V230">
        <f>IFERROR(VLOOKUP($A230,Nifty!$A$14:$I$4860,6,FALSE),All_curves!V229)</f>
        <v>0</v>
      </c>
      <c r="W230">
        <f>IFERROR(VLOOKUP($A230,Nifty!$A$14:$I$4860,7,FALSE),All_curves!W229)</f>
        <v>0</v>
      </c>
      <c r="X230">
        <f>IFERROR(VLOOKUP($A230,Nifty!$A$14:$I$4860,8,FALSE),All_curves!X229)</f>
        <v>0</v>
      </c>
      <c r="Y230">
        <f>IFERROR(VLOOKUP($A230,Nifty!$A$14:$I$4860,9,FALSE),All_curves!Y229)</f>
        <v>0</v>
      </c>
      <c r="AA230" s="5">
        <f t="shared" si="125"/>
        <v>0</v>
      </c>
      <c r="AB230" s="5">
        <f t="shared" si="101"/>
        <v>0</v>
      </c>
      <c r="AC230" s="5">
        <f t="shared" si="102"/>
        <v>0</v>
      </c>
      <c r="AD230" s="5">
        <f t="shared" si="103"/>
        <v>0</v>
      </c>
      <c r="AE230" s="5">
        <f t="shared" si="104"/>
        <v>0</v>
      </c>
      <c r="AF230" s="5">
        <f t="shared" si="105"/>
        <v>0</v>
      </c>
      <c r="AG230" s="5">
        <f t="shared" si="106"/>
        <v>0</v>
      </c>
      <c r="AH230" s="5">
        <f t="shared" si="107"/>
        <v>0</v>
      </c>
      <c r="AI230" s="5">
        <f t="shared" si="108"/>
        <v>-2.1110796270940035E-3</v>
      </c>
      <c r="AJ230" s="5">
        <f t="shared" si="109"/>
        <v>-1.6826572334761591E-3</v>
      </c>
      <c r="AK230" s="5">
        <f t="shared" si="110"/>
        <v>0</v>
      </c>
      <c r="AL230" s="5">
        <f t="shared" si="111"/>
        <v>0</v>
      </c>
      <c r="AM230" s="5">
        <f t="shared" si="112"/>
        <v>-4.3696390544356589E-4</v>
      </c>
      <c r="AN230" s="5">
        <f t="shared" si="113"/>
        <v>-1.757818802111677E-4</v>
      </c>
      <c r="AO230" s="5">
        <f t="shared" si="114"/>
        <v>-1.757818802111677E-4</v>
      </c>
      <c r="AP230" s="5">
        <f t="shared" si="115"/>
        <v>1.9952064680328618E-4</v>
      </c>
      <c r="AQ230" s="5">
        <f t="shared" si="116"/>
        <v>0</v>
      </c>
      <c r="AR230" s="5">
        <f t="shared" si="117"/>
        <v>0</v>
      </c>
      <c r="AS230" s="5">
        <f t="shared" si="118"/>
        <v>0</v>
      </c>
      <c r="AT230" s="5">
        <f t="shared" si="119"/>
        <v>0</v>
      </c>
      <c r="AU230" s="5">
        <f t="shared" si="120"/>
        <v>0</v>
      </c>
      <c r="AV230" s="5">
        <f t="shared" si="121"/>
        <v>0</v>
      </c>
      <c r="AW230" s="5">
        <f t="shared" si="122"/>
        <v>0</v>
      </c>
      <c r="AX230" s="5">
        <f t="shared" si="123"/>
        <v>0</v>
      </c>
      <c r="AZ230" s="7">
        <f t="shared" si="126"/>
        <v>102.94899297912977</v>
      </c>
      <c r="BA230" s="4">
        <f t="shared" si="124"/>
        <v>-1.8261432831803243E-4</v>
      </c>
      <c r="BB230" s="5">
        <f>AZ230/MAX($AZ$16:AZ230)-1</f>
        <v>-6.9840578075144322E-3</v>
      </c>
      <c r="BH230" s="3"/>
    </row>
    <row r="231" spans="1:60" x14ac:dyDescent="0.25">
      <c r="A231" s="3">
        <v>42843</v>
      </c>
      <c r="B231">
        <f>IFERROR(VLOOKUP($A231,Finnifty!$A$14:$I$486,B$15+1,FALSE),All_curves!B230)</f>
        <v>0</v>
      </c>
      <c r="C231">
        <f>IFERROR(VLOOKUP($A231,Finnifty!$A$14:$I$486,C$15+1,FALSE),All_curves!C230)</f>
        <v>0</v>
      </c>
      <c r="D231">
        <f>IFERROR(VLOOKUP($A231,Finnifty!$A$14:$I$486,D$15+1,FALSE),All_curves!D230)</f>
        <v>0</v>
      </c>
      <c r="E231">
        <f>IFERROR(VLOOKUP($A231,Finnifty!$A$14:$I$486,E$15+1,FALSE),All_curves!E230)</f>
        <v>0</v>
      </c>
      <c r="F231">
        <f>IFERROR(VLOOKUP($A231,Finnifty!$A$14:$I$486,F$15+1,FALSE),All_curves!F230)</f>
        <v>0</v>
      </c>
      <c r="G231">
        <f>IFERROR(VLOOKUP($A231,Finnifty!$A$14:$I$486,G$15+1,FALSE),All_curves!G230)</f>
        <v>0</v>
      </c>
      <c r="H231">
        <f>IFERROR(VLOOKUP($A231,Finnifty!$A$14:$I$486,H$15+1,FALSE),All_curves!H230)</f>
        <v>0</v>
      </c>
      <c r="I231">
        <f>IFERROR(VLOOKUP($A231,Finnifty!$A$14:$I$486,I$15+1,FALSE),All_curves!I230)</f>
        <v>0</v>
      </c>
      <c r="J231">
        <f>IFERROR(VLOOKUP($A231,Banknifty!$A$14:$I$4860,2,FALSE),All_curves!J230)</f>
        <v>12327254</v>
      </c>
      <c r="K231">
        <f>IFERROR(VLOOKUP($A231,Banknifty!$A$14:$I$4860,3,FALSE),All_curves!K230)</f>
        <v>11772004</v>
      </c>
      <c r="L231">
        <f>IFERROR(VLOOKUP($A231,Banknifty!$A$14:$I$4860,4,FALSE),All_curves!L230)</f>
        <v>10735049</v>
      </c>
      <c r="M231">
        <f>IFERROR(VLOOKUP($A231,Banknifty!$A$14:$I$4860,5,FALSE),All_curves!M230)</f>
        <v>10494571</v>
      </c>
      <c r="N231">
        <f>IFERROR(VLOOKUP($A231,Banknifty!$A$14:$I$4860,6,FALSE),All_curves!N230)</f>
        <v>10587113</v>
      </c>
      <c r="O231">
        <f>IFERROR(VLOOKUP($A231,Banknifty!$A$14:$I$4860,7,FALSE),All_curves!O230)</f>
        <v>10362893</v>
      </c>
      <c r="P231">
        <f>IFERROR(VLOOKUP($A231,Banknifty!$A$14:$I$4860,8,FALSE),All_curves!P230)</f>
        <v>10362893</v>
      </c>
      <c r="Q231">
        <f>IFERROR(VLOOKUP($A231,Banknifty!$A$14:$I$4860,9,FALSE),All_curves!Q230)</f>
        <v>10326806</v>
      </c>
      <c r="R231">
        <f>IFERROR(VLOOKUP($A231,Nifty!$A$14:$I$4860,2,FALSE),All_curves!R230)</f>
        <v>0</v>
      </c>
      <c r="S231">
        <f>IFERROR(VLOOKUP($A231,Nifty!$A$14:$I$4860,3,FALSE),All_curves!S230)</f>
        <v>0</v>
      </c>
      <c r="T231">
        <f>IFERROR(VLOOKUP($A231,Nifty!$A$14:$I$4860,4,FALSE),All_curves!T230)</f>
        <v>0</v>
      </c>
      <c r="U231">
        <f>IFERROR(VLOOKUP($A231,Nifty!$A$14:$I$4860,5,FALSE),All_curves!U230)</f>
        <v>0</v>
      </c>
      <c r="V231">
        <f>IFERROR(VLOOKUP($A231,Nifty!$A$14:$I$4860,6,FALSE),All_curves!V230)</f>
        <v>0</v>
      </c>
      <c r="W231">
        <f>IFERROR(VLOOKUP($A231,Nifty!$A$14:$I$4860,7,FALSE),All_curves!W230)</f>
        <v>0</v>
      </c>
      <c r="X231">
        <f>IFERROR(VLOOKUP($A231,Nifty!$A$14:$I$4860,8,FALSE),All_curves!X230)</f>
        <v>0</v>
      </c>
      <c r="Y231">
        <f>IFERROR(VLOOKUP($A231,Nifty!$A$14:$I$4860,9,FALSE),All_curves!Y230)</f>
        <v>0</v>
      </c>
      <c r="AA231" s="5">
        <f t="shared" si="125"/>
        <v>0</v>
      </c>
      <c r="AB231" s="5">
        <f t="shared" si="101"/>
        <v>0</v>
      </c>
      <c r="AC231" s="5">
        <f t="shared" si="102"/>
        <v>0</v>
      </c>
      <c r="AD231" s="5">
        <f t="shared" si="103"/>
        <v>0</v>
      </c>
      <c r="AE231" s="5">
        <f t="shared" si="104"/>
        <v>0</v>
      </c>
      <c r="AF231" s="5">
        <f t="shared" si="105"/>
        <v>0</v>
      </c>
      <c r="AG231" s="5">
        <f t="shared" si="106"/>
        <v>0</v>
      </c>
      <c r="AH231" s="5">
        <f t="shared" si="107"/>
        <v>0</v>
      </c>
      <c r="AI231" s="5">
        <f t="shared" si="108"/>
        <v>-8.1062928955819569E-3</v>
      </c>
      <c r="AJ231" s="5">
        <f t="shared" si="109"/>
        <v>-8.9093729931095655E-3</v>
      </c>
      <c r="AK231" s="5">
        <f t="shared" si="110"/>
        <v>-7.8578042602492904E-3</v>
      </c>
      <c r="AL231" s="5">
        <f t="shared" si="111"/>
        <v>-7.8327221730136731E-3</v>
      </c>
      <c r="AM231" s="5">
        <f t="shared" si="112"/>
        <v>-2.1111246314745591E-3</v>
      </c>
      <c r="AN231" s="5">
        <f t="shared" si="113"/>
        <v>-1.6826969392198521E-3</v>
      </c>
      <c r="AO231" s="5">
        <f t="shared" si="114"/>
        <v>-1.6826969392198521E-3</v>
      </c>
      <c r="AP231" s="5">
        <f t="shared" si="115"/>
        <v>0</v>
      </c>
      <c r="AQ231" s="5">
        <f t="shared" si="116"/>
        <v>0</v>
      </c>
      <c r="AR231" s="5">
        <f t="shared" si="117"/>
        <v>0</v>
      </c>
      <c r="AS231" s="5">
        <f t="shared" si="118"/>
        <v>0</v>
      </c>
      <c r="AT231" s="5">
        <f t="shared" si="119"/>
        <v>0</v>
      </c>
      <c r="AU231" s="5">
        <f t="shared" si="120"/>
        <v>0</v>
      </c>
      <c r="AV231" s="5">
        <f t="shared" si="121"/>
        <v>0</v>
      </c>
      <c r="AW231" s="5">
        <f t="shared" si="122"/>
        <v>0</v>
      </c>
      <c r="AX231" s="5">
        <f t="shared" si="123"/>
        <v>0</v>
      </c>
      <c r="AZ231" s="7">
        <f t="shared" si="126"/>
        <v>102.78520666124001</v>
      </c>
      <c r="BA231" s="4">
        <f t="shared" si="124"/>
        <v>-1.590946284661198E-3</v>
      </c>
      <c r="BB231" s="5">
        <f>AZ231/MAX($AZ$16:AZ231)-1</f>
        <v>-8.5638928313548357E-3</v>
      </c>
      <c r="BH231" s="3"/>
    </row>
    <row r="232" spans="1:60" x14ac:dyDescent="0.25">
      <c r="A232" s="3">
        <v>42844</v>
      </c>
      <c r="B232">
        <f>IFERROR(VLOOKUP($A232,Finnifty!$A$14:$I$486,B$15+1,FALSE),All_curves!B231)</f>
        <v>0</v>
      </c>
      <c r="C232">
        <f>IFERROR(VLOOKUP($A232,Finnifty!$A$14:$I$486,C$15+1,FALSE),All_curves!C231)</f>
        <v>0</v>
      </c>
      <c r="D232">
        <f>IFERROR(VLOOKUP($A232,Finnifty!$A$14:$I$486,D$15+1,FALSE),All_curves!D231)</f>
        <v>0</v>
      </c>
      <c r="E232">
        <f>IFERROR(VLOOKUP($A232,Finnifty!$A$14:$I$486,E$15+1,FALSE),All_curves!E231)</f>
        <v>0</v>
      </c>
      <c r="F232">
        <f>IFERROR(VLOOKUP($A232,Finnifty!$A$14:$I$486,F$15+1,FALSE),All_curves!F231)</f>
        <v>0</v>
      </c>
      <c r="G232">
        <f>IFERROR(VLOOKUP($A232,Finnifty!$A$14:$I$486,G$15+1,FALSE),All_curves!G231)</f>
        <v>0</v>
      </c>
      <c r="H232">
        <f>IFERROR(VLOOKUP($A232,Finnifty!$A$14:$I$486,H$15+1,FALSE),All_curves!H231)</f>
        <v>0</v>
      </c>
      <c r="I232">
        <f>IFERROR(VLOOKUP($A232,Finnifty!$A$14:$I$486,I$15+1,FALSE),All_curves!I231)</f>
        <v>0</v>
      </c>
      <c r="J232">
        <f>IFERROR(VLOOKUP($A232,Banknifty!$A$14:$I$4860,2,FALSE),All_curves!J231)</f>
        <v>12258477</v>
      </c>
      <c r="K232">
        <f>IFERROR(VLOOKUP($A232,Banknifty!$A$14:$I$4860,3,FALSE),All_curves!K231)</f>
        <v>11696533</v>
      </c>
      <c r="L232">
        <f>IFERROR(VLOOKUP($A232,Banknifty!$A$14:$I$4860,4,FALSE),All_curves!L231)</f>
        <v>10656832</v>
      </c>
      <c r="M232">
        <f>IFERROR(VLOOKUP($A232,Banknifty!$A$14:$I$4860,5,FALSE),All_curves!M231)</f>
        <v>10427512</v>
      </c>
      <c r="N232">
        <f>IFERROR(VLOOKUP($A232,Banknifty!$A$14:$I$4860,6,FALSE),All_curves!N231)</f>
        <v>10501291</v>
      </c>
      <c r="O232">
        <f>IFERROR(VLOOKUP($A232,Banknifty!$A$14:$I$4860,7,FALSE),All_curves!O231)</f>
        <v>10270567</v>
      </c>
      <c r="P232">
        <f>IFERROR(VLOOKUP($A232,Banknifty!$A$14:$I$4860,8,FALSE),All_curves!P231)</f>
        <v>10270567</v>
      </c>
      <c r="Q232">
        <f>IFERROR(VLOOKUP($A232,Banknifty!$A$14:$I$4860,9,FALSE),All_curves!Q231)</f>
        <v>10245918</v>
      </c>
      <c r="R232">
        <f>IFERROR(VLOOKUP($A232,Nifty!$A$14:$I$4860,2,FALSE),All_curves!R231)</f>
        <v>0</v>
      </c>
      <c r="S232">
        <f>IFERROR(VLOOKUP($A232,Nifty!$A$14:$I$4860,3,FALSE),All_curves!S231)</f>
        <v>0</v>
      </c>
      <c r="T232">
        <f>IFERROR(VLOOKUP($A232,Nifty!$A$14:$I$4860,4,FALSE),All_curves!T231)</f>
        <v>0</v>
      </c>
      <c r="U232">
        <f>IFERROR(VLOOKUP($A232,Nifty!$A$14:$I$4860,5,FALSE),All_curves!U231)</f>
        <v>0</v>
      </c>
      <c r="V232">
        <f>IFERROR(VLOOKUP($A232,Nifty!$A$14:$I$4860,6,FALSE),All_curves!V231)</f>
        <v>0</v>
      </c>
      <c r="W232">
        <f>IFERROR(VLOOKUP($A232,Nifty!$A$14:$I$4860,7,FALSE),All_curves!W231)</f>
        <v>0</v>
      </c>
      <c r="X232">
        <f>IFERROR(VLOOKUP($A232,Nifty!$A$14:$I$4860,8,FALSE),All_curves!X231)</f>
        <v>0</v>
      </c>
      <c r="Y232">
        <f>IFERROR(VLOOKUP($A232,Nifty!$A$14:$I$4860,9,FALSE),All_curves!Y231)</f>
        <v>0</v>
      </c>
      <c r="AA232" s="5">
        <f t="shared" si="125"/>
        <v>0</v>
      </c>
      <c r="AB232" s="5">
        <f t="shared" si="101"/>
        <v>0</v>
      </c>
      <c r="AC232" s="5">
        <f t="shared" si="102"/>
        <v>0</v>
      </c>
      <c r="AD232" s="5">
        <f t="shared" si="103"/>
        <v>0</v>
      </c>
      <c r="AE232" s="5">
        <f t="shared" si="104"/>
        <v>0</v>
      </c>
      <c r="AF232" s="5">
        <f t="shared" si="105"/>
        <v>0</v>
      </c>
      <c r="AG232" s="5">
        <f t="shared" si="106"/>
        <v>0</v>
      </c>
      <c r="AH232" s="5">
        <f t="shared" si="107"/>
        <v>0</v>
      </c>
      <c r="AI232" s="5">
        <f t="shared" si="108"/>
        <v>-5.5792636381143401E-3</v>
      </c>
      <c r="AJ232" s="5">
        <f t="shared" si="109"/>
        <v>-6.4110579643024135E-3</v>
      </c>
      <c r="AK232" s="5">
        <f t="shared" si="110"/>
        <v>-7.2861334866752836E-3</v>
      </c>
      <c r="AL232" s="5">
        <f t="shared" si="111"/>
        <v>-6.3898752983804208E-3</v>
      </c>
      <c r="AM232" s="5">
        <f t="shared" si="112"/>
        <v>-8.1062703307313022E-3</v>
      </c>
      <c r="AN232" s="5">
        <f t="shared" si="113"/>
        <v>-8.9092881688540571E-3</v>
      </c>
      <c r="AO232" s="5">
        <f t="shared" si="114"/>
        <v>-8.9092881688540571E-3</v>
      </c>
      <c r="AP232" s="5">
        <f t="shared" si="115"/>
        <v>-7.8328187824967532E-3</v>
      </c>
      <c r="AQ232" s="5">
        <f t="shared" si="116"/>
        <v>0</v>
      </c>
      <c r="AR232" s="5">
        <f t="shared" si="117"/>
        <v>0</v>
      </c>
      <c r="AS232" s="5">
        <f t="shared" si="118"/>
        <v>0</v>
      </c>
      <c r="AT232" s="5">
        <f t="shared" si="119"/>
        <v>0</v>
      </c>
      <c r="AU232" s="5">
        <f t="shared" si="120"/>
        <v>0</v>
      </c>
      <c r="AV232" s="5">
        <f t="shared" si="121"/>
        <v>0</v>
      </c>
      <c r="AW232" s="5">
        <f t="shared" si="122"/>
        <v>0</v>
      </c>
      <c r="AX232" s="5">
        <f t="shared" si="123"/>
        <v>0</v>
      </c>
      <c r="AZ232" s="7">
        <f t="shared" si="126"/>
        <v>102.53071050736969</v>
      </c>
      <c r="BA232" s="4">
        <f t="shared" si="124"/>
        <v>-2.4759998266003598E-3</v>
      </c>
      <c r="BB232" s="5">
        <f>AZ232/MAX($AZ$16:AZ232)-1</f>
        <v>-1.1018688460789905E-2</v>
      </c>
      <c r="BH232" s="3"/>
    </row>
    <row r="233" spans="1:60" x14ac:dyDescent="0.25">
      <c r="A233" s="3">
        <v>42845</v>
      </c>
      <c r="B233">
        <f>IFERROR(VLOOKUP($A233,Finnifty!$A$14:$I$486,B$15+1,FALSE),All_curves!B232)</f>
        <v>0</v>
      </c>
      <c r="C233">
        <f>IFERROR(VLOOKUP($A233,Finnifty!$A$14:$I$486,C$15+1,FALSE),All_curves!C232)</f>
        <v>0</v>
      </c>
      <c r="D233">
        <f>IFERROR(VLOOKUP($A233,Finnifty!$A$14:$I$486,D$15+1,FALSE),All_curves!D232)</f>
        <v>0</v>
      </c>
      <c r="E233">
        <f>IFERROR(VLOOKUP($A233,Finnifty!$A$14:$I$486,E$15+1,FALSE),All_curves!E232)</f>
        <v>0</v>
      </c>
      <c r="F233">
        <f>IFERROR(VLOOKUP($A233,Finnifty!$A$14:$I$486,F$15+1,FALSE),All_curves!F232)</f>
        <v>0</v>
      </c>
      <c r="G233">
        <f>IFERROR(VLOOKUP($A233,Finnifty!$A$14:$I$486,G$15+1,FALSE),All_curves!G232)</f>
        <v>0</v>
      </c>
      <c r="H233">
        <f>IFERROR(VLOOKUP($A233,Finnifty!$A$14:$I$486,H$15+1,FALSE),All_curves!H232)</f>
        <v>0</v>
      </c>
      <c r="I233">
        <f>IFERROR(VLOOKUP($A233,Finnifty!$A$14:$I$486,I$15+1,FALSE),All_curves!I232)</f>
        <v>0</v>
      </c>
      <c r="J233">
        <f>IFERROR(VLOOKUP($A233,Banknifty!$A$14:$I$4860,2,FALSE),All_curves!J232)</f>
        <v>12283017</v>
      </c>
      <c r="K233">
        <f>IFERROR(VLOOKUP($A233,Banknifty!$A$14:$I$4860,3,FALSE),All_curves!K232)</f>
        <v>11702509</v>
      </c>
      <c r="L233">
        <f>IFERROR(VLOOKUP($A233,Banknifty!$A$14:$I$4860,4,FALSE),All_curves!L232)</f>
        <v>10693889</v>
      </c>
      <c r="M233">
        <f>IFERROR(VLOOKUP($A233,Banknifty!$A$14:$I$4860,5,FALSE),All_curves!M232)</f>
        <v>10499152</v>
      </c>
      <c r="N233">
        <f>IFERROR(VLOOKUP($A233,Banknifty!$A$14:$I$4860,6,FALSE),All_curves!N232)</f>
        <v>10442701</v>
      </c>
      <c r="O233">
        <f>IFERROR(VLOOKUP($A233,Banknifty!$A$14:$I$4860,7,FALSE),All_curves!O232)</f>
        <v>10204722</v>
      </c>
      <c r="P233">
        <f>IFERROR(VLOOKUP($A233,Banknifty!$A$14:$I$4860,8,FALSE),All_curves!P232)</f>
        <v>10204722</v>
      </c>
      <c r="Q233">
        <f>IFERROR(VLOOKUP($A233,Banknifty!$A$14:$I$4860,9,FALSE),All_curves!Q232)</f>
        <v>10180448</v>
      </c>
      <c r="R233">
        <f>IFERROR(VLOOKUP($A233,Nifty!$A$14:$I$4860,2,FALSE),All_curves!R232)</f>
        <v>0</v>
      </c>
      <c r="S233">
        <f>IFERROR(VLOOKUP($A233,Nifty!$A$14:$I$4860,3,FALSE),All_curves!S232)</f>
        <v>0</v>
      </c>
      <c r="T233">
        <f>IFERROR(VLOOKUP($A233,Nifty!$A$14:$I$4860,4,FALSE),All_curves!T232)</f>
        <v>0</v>
      </c>
      <c r="U233">
        <f>IFERROR(VLOOKUP($A233,Nifty!$A$14:$I$4860,5,FALSE),All_curves!U232)</f>
        <v>0</v>
      </c>
      <c r="V233">
        <f>IFERROR(VLOOKUP($A233,Nifty!$A$14:$I$4860,6,FALSE),All_curves!V232)</f>
        <v>0</v>
      </c>
      <c r="W233">
        <f>IFERROR(VLOOKUP($A233,Nifty!$A$14:$I$4860,7,FALSE),All_curves!W232)</f>
        <v>0</v>
      </c>
      <c r="X233">
        <f>IFERROR(VLOOKUP($A233,Nifty!$A$14:$I$4860,8,FALSE),All_curves!X232)</f>
        <v>0</v>
      </c>
      <c r="Y233">
        <f>IFERROR(VLOOKUP($A233,Nifty!$A$14:$I$4860,9,FALSE),All_curves!Y232)</f>
        <v>0</v>
      </c>
      <c r="AA233" s="5">
        <f t="shared" si="125"/>
        <v>0</v>
      </c>
      <c r="AB233" s="5">
        <f t="shared" si="101"/>
        <v>0</v>
      </c>
      <c r="AC233" s="5">
        <f t="shared" si="102"/>
        <v>0</v>
      </c>
      <c r="AD233" s="5">
        <f t="shared" si="103"/>
        <v>0</v>
      </c>
      <c r="AE233" s="5">
        <f t="shared" si="104"/>
        <v>0</v>
      </c>
      <c r="AF233" s="5">
        <f t="shared" si="105"/>
        <v>0</v>
      </c>
      <c r="AG233" s="5">
        <f t="shared" si="106"/>
        <v>0</v>
      </c>
      <c r="AH233" s="5">
        <f t="shared" si="107"/>
        <v>0</v>
      </c>
      <c r="AI233" s="5">
        <f t="shared" si="108"/>
        <v>2.0018800051588848E-3</v>
      </c>
      <c r="AJ233" s="5">
        <f t="shared" si="109"/>
        <v>5.1092062921553882E-4</v>
      </c>
      <c r="AK233" s="5">
        <f t="shared" si="110"/>
        <v>3.4772998204344319E-3</v>
      </c>
      <c r="AL233" s="5">
        <f t="shared" si="111"/>
        <v>6.8702869869630145E-3</v>
      </c>
      <c r="AM233" s="5">
        <f t="shared" si="112"/>
        <v>-5.5793140100584004E-3</v>
      </c>
      <c r="AN233" s="5">
        <f t="shared" si="113"/>
        <v>-6.4110384558125899E-3</v>
      </c>
      <c r="AO233" s="5">
        <f t="shared" si="114"/>
        <v>-6.4110384558125899E-3</v>
      </c>
      <c r="AP233" s="5">
        <f t="shared" si="115"/>
        <v>-6.3898617966686722E-3</v>
      </c>
      <c r="AQ233" s="5">
        <f t="shared" si="116"/>
        <v>0</v>
      </c>
      <c r="AR233" s="5">
        <f t="shared" si="117"/>
        <v>0</v>
      </c>
      <c r="AS233" s="5">
        <f t="shared" si="118"/>
        <v>0</v>
      </c>
      <c r="AT233" s="5">
        <f t="shared" si="119"/>
        <v>0</v>
      </c>
      <c r="AU233" s="5">
        <f t="shared" si="120"/>
        <v>0</v>
      </c>
      <c r="AV233" s="5">
        <f t="shared" si="121"/>
        <v>0</v>
      </c>
      <c r="AW233" s="5">
        <f t="shared" si="122"/>
        <v>0</v>
      </c>
      <c r="AX233" s="5">
        <f t="shared" si="123"/>
        <v>0</v>
      </c>
      <c r="AZ233" s="7">
        <f t="shared" si="126"/>
        <v>102.47974050346238</v>
      </c>
      <c r="BA233" s="4">
        <f t="shared" si="124"/>
        <v>-4.9711938652418253E-4</v>
      </c>
      <c r="BB233" s="5">
        <f>AZ233/MAX($AZ$16:AZ233)-1</f>
        <v>-1.15103302436661E-2</v>
      </c>
      <c r="BH233" s="3"/>
    </row>
    <row r="234" spans="1:60" x14ac:dyDescent="0.25">
      <c r="A234" s="3">
        <v>42846</v>
      </c>
      <c r="B234">
        <f>IFERROR(VLOOKUP($A234,Finnifty!$A$14:$I$486,B$15+1,FALSE),All_curves!B233)</f>
        <v>0</v>
      </c>
      <c r="C234">
        <f>IFERROR(VLOOKUP($A234,Finnifty!$A$14:$I$486,C$15+1,FALSE),All_curves!C233)</f>
        <v>0</v>
      </c>
      <c r="D234">
        <f>IFERROR(VLOOKUP($A234,Finnifty!$A$14:$I$486,D$15+1,FALSE),All_curves!D233)</f>
        <v>0</v>
      </c>
      <c r="E234">
        <f>IFERROR(VLOOKUP($A234,Finnifty!$A$14:$I$486,E$15+1,FALSE),All_curves!E233)</f>
        <v>0</v>
      </c>
      <c r="F234">
        <f>IFERROR(VLOOKUP($A234,Finnifty!$A$14:$I$486,F$15+1,FALSE),All_curves!F233)</f>
        <v>0</v>
      </c>
      <c r="G234">
        <f>IFERROR(VLOOKUP($A234,Finnifty!$A$14:$I$486,G$15+1,FALSE),All_curves!G233)</f>
        <v>0</v>
      </c>
      <c r="H234">
        <f>IFERROR(VLOOKUP($A234,Finnifty!$A$14:$I$486,H$15+1,FALSE),All_curves!H233)</f>
        <v>0</v>
      </c>
      <c r="I234">
        <f>IFERROR(VLOOKUP($A234,Finnifty!$A$14:$I$486,I$15+1,FALSE),All_curves!I233)</f>
        <v>0</v>
      </c>
      <c r="J234">
        <f>IFERROR(VLOOKUP($A234,Banknifty!$A$14:$I$4860,2,FALSE),All_curves!J233)</f>
        <v>12255369</v>
      </c>
      <c r="K234">
        <f>IFERROR(VLOOKUP($A234,Banknifty!$A$14:$I$4860,3,FALSE),All_curves!K233)</f>
        <v>11672034</v>
      </c>
      <c r="L234">
        <f>IFERROR(VLOOKUP($A234,Banknifty!$A$14:$I$4860,4,FALSE),All_curves!L233)</f>
        <v>10663627</v>
      </c>
      <c r="M234">
        <f>IFERROR(VLOOKUP($A234,Banknifty!$A$14:$I$4860,5,FALSE),All_curves!M233)</f>
        <v>10461239</v>
      </c>
      <c r="N234">
        <f>IFERROR(VLOOKUP($A234,Banknifty!$A$14:$I$4860,6,FALSE),All_curves!N233)</f>
        <v>10463606</v>
      </c>
      <c r="O234">
        <f>IFERROR(VLOOKUP($A234,Banknifty!$A$14:$I$4860,7,FALSE),All_curves!O233)</f>
        <v>10243847</v>
      </c>
      <c r="P234">
        <f>IFERROR(VLOOKUP($A234,Banknifty!$A$14:$I$4860,8,FALSE),All_curves!P233)</f>
        <v>10243847</v>
      </c>
      <c r="Q234">
        <f>IFERROR(VLOOKUP($A234,Banknifty!$A$14:$I$4860,9,FALSE),All_curves!Q233)</f>
        <v>10250390</v>
      </c>
      <c r="R234">
        <f>IFERROR(VLOOKUP($A234,Nifty!$A$14:$I$4860,2,FALSE),All_curves!R233)</f>
        <v>0</v>
      </c>
      <c r="S234">
        <f>IFERROR(VLOOKUP($A234,Nifty!$A$14:$I$4860,3,FALSE),All_curves!S233)</f>
        <v>0</v>
      </c>
      <c r="T234">
        <f>IFERROR(VLOOKUP($A234,Nifty!$A$14:$I$4860,4,FALSE),All_curves!T233)</f>
        <v>0</v>
      </c>
      <c r="U234">
        <f>IFERROR(VLOOKUP($A234,Nifty!$A$14:$I$4860,5,FALSE),All_curves!U233)</f>
        <v>0</v>
      </c>
      <c r="V234">
        <f>IFERROR(VLOOKUP($A234,Nifty!$A$14:$I$4860,6,FALSE),All_curves!V233)</f>
        <v>0</v>
      </c>
      <c r="W234">
        <f>IFERROR(VLOOKUP($A234,Nifty!$A$14:$I$4860,7,FALSE),All_curves!W233)</f>
        <v>0</v>
      </c>
      <c r="X234">
        <f>IFERROR(VLOOKUP($A234,Nifty!$A$14:$I$4860,8,FALSE),All_curves!X233)</f>
        <v>0</v>
      </c>
      <c r="Y234">
        <f>IFERROR(VLOOKUP($A234,Nifty!$A$14:$I$4860,9,FALSE),All_curves!Y233)</f>
        <v>0</v>
      </c>
      <c r="AA234" s="5">
        <f t="shared" si="125"/>
        <v>0</v>
      </c>
      <c r="AB234" s="5">
        <f t="shared" si="101"/>
        <v>0</v>
      </c>
      <c r="AC234" s="5">
        <f t="shared" si="102"/>
        <v>0</v>
      </c>
      <c r="AD234" s="5">
        <f t="shared" si="103"/>
        <v>0</v>
      </c>
      <c r="AE234" s="5">
        <f t="shared" si="104"/>
        <v>0</v>
      </c>
      <c r="AF234" s="5">
        <f t="shared" si="105"/>
        <v>0</v>
      </c>
      <c r="AG234" s="5">
        <f t="shared" si="106"/>
        <v>0</v>
      </c>
      <c r="AH234" s="5">
        <f t="shared" si="107"/>
        <v>0</v>
      </c>
      <c r="AI234" s="5">
        <f t="shared" si="108"/>
        <v>-2.2509127847010202E-3</v>
      </c>
      <c r="AJ234" s="5">
        <f t="shared" si="109"/>
        <v>-2.6041424108282918E-3</v>
      </c>
      <c r="AK234" s="5">
        <f t="shared" si="110"/>
        <v>-2.8298404817929113E-3</v>
      </c>
      <c r="AL234" s="5">
        <f t="shared" si="111"/>
        <v>-3.611053540323983E-3</v>
      </c>
      <c r="AM234" s="5">
        <f t="shared" si="112"/>
        <v>2.0018767175273844E-3</v>
      </c>
      <c r="AN234" s="5">
        <f t="shared" si="113"/>
        <v>3.8340093929065677E-3</v>
      </c>
      <c r="AO234" s="5">
        <f t="shared" si="114"/>
        <v>3.8340093929065677E-3</v>
      </c>
      <c r="AP234" s="5">
        <f t="shared" si="115"/>
        <v>6.8702281078396599E-3</v>
      </c>
      <c r="AQ234" s="5">
        <f t="shared" si="116"/>
        <v>0</v>
      </c>
      <c r="AR234" s="5">
        <f t="shared" si="117"/>
        <v>0</v>
      </c>
      <c r="AS234" s="5">
        <f t="shared" si="118"/>
        <v>0</v>
      </c>
      <c r="AT234" s="5">
        <f t="shared" si="119"/>
        <v>0</v>
      </c>
      <c r="AU234" s="5">
        <f t="shared" si="120"/>
        <v>0</v>
      </c>
      <c r="AV234" s="5">
        <f t="shared" si="121"/>
        <v>0</v>
      </c>
      <c r="AW234" s="5">
        <f t="shared" si="122"/>
        <v>0</v>
      </c>
      <c r="AX234" s="5">
        <f t="shared" si="123"/>
        <v>0</v>
      </c>
      <c r="AZ234" s="7">
        <f t="shared" si="126"/>
        <v>102.50213307142089</v>
      </c>
      <c r="BA234" s="4">
        <f t="shared" si="124"/>
        <v>2.1850726639724888E-4</v>
      </c>
      <c r="BB234" s="5">
        <f>AZ234/MAX($AZ$16:AZ234)-1</f>
        <v>-1.129433806806579E-2</v>
      </c>
      <c r="BH234" s="3"/>
    </row>
    <row r="235" spans="1:60" x14ac:dyDescent="0.25">
      <c r="A235" s="3">
        <v>42849</v>
      </c>
      <c r="B235">
        <f>IFERROR(VLOOKUP($A235,Finnifty!$A$14:$I$486,B$15+1,FALSE),All_curves!B234)</f>
        <v>0</v>
      </c>
      <c r="C235">
        <f>IFERROR(VLOOKUP($A235,Finnifty!$A$14:$I$486,C$15+1,FALSE),All_curves!C234)</f>
        <v>0</v>
      </c>
      <c r="D235">
        <f>IFERROR(VLOOKUP($A235,Finnifty!$A$14:$I$486,D$15+1,FALSE),All_curves!D234)</f>
        <v>0</v>
      </c>
      <c r="E235">
        <f>IFERROR(VLOOKUP($A235,Finnifty!$A$14:$I$486,E$15+1,FALSE),All_curves!E234)</f>
        <v>0</v>
      </c>
      <c r="F235">
        <f>IFERROR(VLOOKUP($A235,Finnifty!$A$14:$I$486,F$15+1,FALSE),All_curves!F234)</f>
        <v>0</v>
      </c>
      <c r="G235">
        <f>IFERROR(VLOOKUP($A235,Finnifty!$A$14:$I$486,G$15+1,FALSE),All_curves!G234)</f>
        <v>0</v>
      </c>
      <c r="H235">
        <f>IFERROR(VLOOKUP($A235,Finnifty!$A$14:$I$486,H$15+1,FALSE),All_curves!H234)</f>
        <v>0</v>
      </c>
      <c r="I235">
        <f>IFERROR(VLOOKUP($A235,Finnifty!$A$14:$I$486,I$15+1,FALSE),All_curves!I234)</f>
        <v>0</v>
      </c>
      <c r="J235">
        <f>IFERROR(VLOOKUP($A235,Banknifty!$A$14:$I$4860,2,FALSE),All_curves!J234)</f>
        <v>12324302</v>
      </c>
      <c r="K235">
        <f>IFERROR(VLOOKUP($A235,Banknifty!$A$14:$I$4860,3,FALSE),All_curves!K234)</f>
        <v>11691872</v>
      </c>
      <c r="L235">
        <f>IFERROR(VLOOKUP($A235,Banknifty!$A$14:$I$4860,4,FALSE),All_curves!L234)</f>
        <v>10722443</v>
      </c>
      <c r="M235">
        <f>IFERROR(VLOOKUP($A235,Banknifty!$A$14:$I$4860,5,FALSE),All_curves!M234)</f>
        <v>10461046</v>
      </c>
      <c r="N235">
        <f>IFERROR(VLOOKUP($A235,Banknifty!$A$14:$I$4860,6,FALSE),All_curves!N234)</f>
        <v>10440054</v>
      </c>
      <c r="O235">
        <f>IFERROR(VLOOKUP($A235,Banknifty!$A$14:$I$4860,7,FALSE),All_curves!O234)</f>
        <v>10217171</v>
      </c>
      <c r="P235">
        <f>IFERROR(VLOOKUP($A235,Banknifty!$A$14:$I$4860,8,FALSE),All_curves!P234)</f>
        <v>10217171</v>
      </c>
      <c r="Q235">
        <f>IFERROR(VLOOKUP($A235,Banknifty!$A$14:$I$4860,9,FALSE),All_curves!Q234)</f>
        <v>10213376</v>
      </c>
      <c r="R235">
        <f>IFERROR(VLOOKUP($A235,Nifty!$A$14:$I$4860,2,FALSE),All_curves!R234)</f>
        <v>0</v>
      </c>
      <c r="S235">
        <f>IFERROR(VLOOKUP($A235,Nifty!$A$14:$I$4860,3,FALSE),All_curves!S234)</f>
        <v>0</v>
      </c>
      <c r="T235">
        <f>IFERROR(VLOOKUP($A235,Nifty!$A$14:$I$4860,4,FALSE),All_curves!T234)</f>
        <v>0</v>
      </c>
      <c r="U235">
        <f>IFERROR(VLOOKUP($A235,Nifty!$A$14:$I$4860,5,FALSE),All_curves!U234)</f>
        <v>0</v>
      </c>
      <c r="V235">
        <f>IFERROR(VLOOKUP($A235,Nifty!$A$14:$I$4860,6,FALSE),All_curves!V234)</f>
        <v>0</v>
      </c>
      <c r="W235">
        <f>IFERROR(VLOOKUP($A235,Nifty!$A$14:$I$4860,7,FALSE),All_curves!W234)</f>
        <v>0</v>
      </c>
      <c r="X235">
        <f>IFERROR(VLOOKUP($A235,Nifty!$A$14:$I$4860,8,FALSE),All_curves!X234)</f>
        <v>0</v>
      </c>
      <c r="Y235">
        <f>IFERROR(VLOOKUP($A235,Nifty!$A$14:$I$4860,9,FALSE),All_curves!Y234)</f>
        <v>0</v>
      </c>
      <c r="AA235" s="5">
        <f t="shared" si="125"/>
        <v>0</v>
      </c>
      <c r="AB235" s="5">
        <f t="shared" si="101"/>
        <v>0</v>
      </c>
      <c r="AC235" s="5">
        <f t="shared" si="102"/>
        <v>0</v>
      </c>
      <c r="AD235" s="5">
        <f t="shared" si="103"/>
        <v>0</v>
      </c>
      <c r="AE235" s="5">
        <f t="shared" si="104"/>
        <v>0</v>
      </c>
      <c r="AF235" s="5">
        <f t="shared" si="105"/>
        <v>0</v>
      </c>
      <c r="AG235" s="5">
        <f t="shared" si="106"/>
        <v>0</v>
      </c>
      <c r="AH235" s="5">
        <f t="shared" si="107"/>
        <v>0</v>
      </c>
      <c r="AI235" s="5">
        <f t="shared" si="108"/>
        <v>5.6247184397304473E-3</v>
      </c>
      <c r="AJ235" s="5">
        <f t="shared" si="109"/>
        <v>1.6996180785628923E-3</v>
      </c>
      <c r="AK235" s="5">
        <f t="shared" si="110"/>
        <v>5.515571765591476E-3</v>
      </c>
      <c r="AL235" s="5">
        <f t="shared" si="111"/>
        <v>-1.8449057516023437E-5</v>
      </c>
      <c r="AM235" s="5">
        <f t="shared" si="112"/>
        <v>-2.2508492770083599E-3</v>
      </c>
      <c r="AN235" s="5">
        <f t="shared" si="113"/>
        <v>-2.6040998074258193E-3</v>
      </c>
      <c r="AO235" s="5">
        <f t="shared" si="114"/>
        <v>-2.6040998074258193E-3</v>
      </c>
      <c r="AP235" s="5">
        <f t="shared" si="115"/>
        <v>-3.6109845576607347E-3</v>
      </c>
      <c r="AQ235" s="5">
        <f t="shared" si="116"/>
        <v>0</v>
      </c>
      <c r="AR235" s="5">
        <f t="shared" si="117"/>
        <v>0</v>
      </c>
      <c r="AS235" s="5">
        <f t="shared" si="118"/>
        <v>0</v>
      </c>
      <c r="AT235" s="5">
        <f t="shared" si="119"/>
        <v>0</v>
      </c>
      <c r="AU235" s="5">
        <f t="shared" si="120"/>
        <v>0</v>
      </c>
      <c r="AV235" s="5">
        <f t="shared" si="121"/>
        <v>0</v>
      </c>
      <c r="AW235" s="5">
        <f t="shared" si="122"/>
        <v>0</v>
      </c>
      <c r="AX235" s="5">
        <f t="shared" si="123"/>
        <v>0</v>
      </c>
      <c r="AZ235" s="7">
        <f t="shared" si="126"/>
        <v>102.50961327467267</v>
      </c>
      <c r="BA235" s="4">
        <f t="shared" si="124"/>
        <v>7.297607403533571E-5</v>
      </c>
      <c r="BB235" s="5">
        <f>AZ235/MAX($AZ$16:AZ235)-1</f>
        <v>-1.1222186210481544E-2</v>
      </c>
      <c r="BH235" s="3"/>
    </row>
    <row r="236" spans="1:60" x14ac:dyDescent="0.25">
      <c r="A236" s="3">
        <v>42850</v>
      </c>
      <c r="B236">
        <f>IFERROR(VLOOKUP($A236,Finnifty!$A$14:$I$486,B$15+1,FALSE),All_curves!B235)</f>
        <v>0</v>
      </c>
      <c r="C236">
        <f>IFERROR(VLOOKUP($A236,Finnifty!$A$14:$I$486,C$15+1,FALSE),All_curves!C235)</f>
        <v>0</v>
      </c>
      <c r="D236">
        <f>IFERROR(VLOOKUP($A236,Finnifty!$A$14:$I$486,D$15+1,FALSE),All_curves!D235)</f>
        <v>0</v>
      </c>
      <c r="E236">
        <f>IFERROR(VLOOKUP($A236,Finnifty!$A$14:$I$486,E$15+1,FALSE),All_curves!E235)</f>
        <v>0</v>
      </c>
      <c r="F236">
        <f>IFERROR(VLOOKUP($A236,Finnifty!$A$14:$I$486,F$15+1,FALSE),All_curves!F235)</f>
        <v>0</v>
      </c>
      <c r="G236">
        <f>IFERROR(VLOOKUP($A236,Finnifty!$A$14:$I$486,G$15+1,FALSE),All_curves!G235)</f>
        <v>0</v>
      </c>
      <c r="H236">
        <f>IFERROR(VLOOKUP($A236,Finnifty!$A$14:$I$486,H$15+1,FALSE),All_curves!H235)</f>
        <v>0</v>
      </c>
      <c r="I236">
        <f>IFERROR(VLOOKUP($A236,Finnifty!$A$14:$I$486,I$15+1,FALSE),All_curves!I235)</f>
        <v>0</v>
      </c>
      <c r="J236">
        <f>IFERROR(VLOOKUP($A236,Banknifty!$A$14:$I$4860,2,FALSE),All_curves!J235)</f>
        <v>12344010</v>
      </c>
      <c r="K236">
        <f>IFERROR(VLOOKUP($A236,Banknifty!$A$14:$I$4860,3,FALSE),All_curves!K235)</f>
        <v>11734570</v>
      </c>
      <c r="L236">
        <f>IFERROR(VLOOKUP($A236,Banknifty!$A$14:$I$4860,4,FALSE),All_curves!L235)</f>
        <v>10757922</v>
      </c>
      <c r="M236">
        <f>IFERROR(VLOOKUP($A236,Banknifty!$A$14:$I$4860,5,FALSE),All_curves!M235)</f>
        <v>10464006</v>
      </c>
      <c r="N236">
        <f>IFERROR(VLOOKUP($A236,Banknifty!$A$14:$I$4860,6,FALSE),All_curves!N235)</f>
        <v>10498776</v>
      </c>
      <c r="O236">
        <f>IFERROR(VLOOKUP($A236,Banknifty!$A$14:$I$4860,7,FALSE),All_curves!O235)</f>
        <v>10234536</v>
      </c>
      <c r="P236">
        <f>IFERROR(VLOOKUP($A236,Banknifty!$A$14:$I$4860,8,FALSE),All_curves!P235)</f>
        <v>10234536</v>
      </c>
      <c r="Q236">
        <f>IFERROR(VLOOKUP($A236,Banknifty!$A$14:$I$4860,9,FALSE),All_curves!Q235)</f>
        <v>10213188</v>
      </c>
      <c r="R236">
        <f>IFERROR(VLOOKUP($A236,Nifty!$A$14:$I$4860,2,FALSE),All_curves!R235)</f>
        <v>0</v>
      </c>
      <c r="S236">
        <f>IFERROR(VLOOKUP($A236,Nifty!$A$14:$I$4860,3,FALSE),All_curves!S235)</f>
        <v>0</v>
      </c>
      <c r="T236">
        <f>IFERROR(VLOOKUP($A236,Nifty!$A$14:$I$4860,4,FALSE),All_curves!T235)</f>
        <v>0</v>
      </c>
      <c r="U236">
        <f>IFERROR(VLOOKUP($A236,Nifty!$A$14:$I$4860,5,FALSE),All_curves!U235)</f>
        <v>0</v>
      </c>
      <c r="V236">
        <f>IFERROR(VLOOKUP($A236,Nifty!$A$14:$I$4860,6,FALSE),All_curves!V235)</f>
        <v>0</v>
      </c>
      <c r="W236">
        <f>IFERROR(VLOOKUP($A236,Nifty!$A$14:$I$4860,7,FALSE),All_curves!W235)</f>
        <v>0</v>
      </c>
      <c r="X236">
        <f>IFERROR(VLOOKUP($A236,Nifty!$A$14:$I$4860,8,FALSE),All_curves!X235)</f>
        <v>0</v>
      </c>
      <c r="Y236">
        <f>IFERROR(VLOOKUP($A236,Nifty!$A$14:$I$4860,9,FALSE),All_curves!Y235)</f>
        <v>0</v>
      </c>
      <c r="AA236" s="5">
        <f t="shared" si="125"/>
        <v>0</v>
      </c>
      <c r="AB236" s="5">
        <f t="shared" si="101"/>
        <v>0</v>
      </c>
      <c r="AC236" s="5">
        <f t="shared" si="102"/>
        <v>0</v>
      </c>
      <c r="AD236" s="5">
        <f t="shared" si="103"/>
        <v>0</v>
      </c>
      <c r="AE236" s="5">
        <f t="shared" si="104"/>
        <v>0</v>
      </c>
      <c r="AF236" s="5">
        <f t="shared" si="105"/>
        <v>0</v>
      </c>
      <c r="AG236" s="5">
        <f t="shared" si="106"/>
        <v>0</v>
      </c>
      <c r="AH236" s="5">
        <f t="shared" si="107"/>
        <v>0</v>
      </c>
      <c r="AI236" s="5">
        <f t="shared" si="108"/>
        <v>1.5991169317337572E-3</v>
      </c>
      <c r="AJ236" s="5">
        <f t="shared" si="109"/>
        <v>3.6519387143478799E-3</v>
      </c>
      <c r="AK236" s="5">
        <f t="shared" si="110"/>
        <v>3.308854148257101E-3</v>
      </c>
      <c r="AL236" s="5">
        <f t="shared" si="111"/>
        <v>2.8295449613735535E-4</v>
      </c>
      <c r="AM236" s="5">
        <f t="shared" si="112"/>
        <v>5.6246835504873971E-3</v>
      </c>
      <c r="AN236" s="5">
        <f t="shared" si="113"/>
        <v>1.6995898375391505E-3</v>
      </c>
      <c r="AO236" s="5">
        <f t="shared" si="114"/>
        <v>1.6995898375391505E-3</v>
      </c>
      <c r="AP236" s="5">
        <f t="shared" si="115"/>
        <v>-1.8407233807860024E-5</v>
      </c>
      <c r="AQ236" s="5">
        <f t="shared" si="116"/>
        <v>0</v>
      </c>
      <c r="AR236" s="5">
        <f t="shared" si="117"/>
        <v>0</v>
      </c>
      <c r="AS236" s="5">
        <f t="shared" si="118"/>
        <v>0</v>
      </c>
      <c r="AT236" s="5">
        <f t="shared" si="119"/>
        <v>0</v>
      </c>
      <c r="AU236" s="5">
        <f t="shared" si="120"/>
        <v>0</v>
      </c>
      <c r="AV236" s="5">
        <f t="shared" si="121"/>
        <v>0</v>
      </c>
      <c r="AW236" s="5">
        <f t="shared" si="122"/>
        <v>0</v>
      </c>
      <c r="AX236" s="5">
        <f t="shared" si="123"/>
        <v>0</v>
      </c>
      <c r="AZ236" s="7">
        <f t="shared" si="126"/>
        <v>102.58584762507827</v>
      </c>
      <c r="BA236" s="4">
        <f t="shared" si="124"/>
        <v>7.4368001175974729E-4</v>
      </c>
      <c r="BB236" s="5">
        <f>AZ236/MAX($AZ$16:AZ236)-1</f>
        <v>-1.048685191429477E-2</v>
      </c>
      <c r="BH236" s="3"/>
    </row>
    <row r="237" spans="1:60" x14ac:dyDescent="0.25">
      <c r="A237" s="3">
        <v>42851</v>
      </c>
      <c r="B237">
        <f>IFERROR(VLOOKUP($A237,Finnifty!$A$14:$I$486,B$15+1,FALSE),All_curves!B236)</f>
        <v>0</v>
      </c>
      <c r="C237">
        <f>IFERROR(VLOOKUP($A237,Finnifty!$A$14:$I$486,C$15+1,FALSE),All_curves!C236)</f>
        <v>0</v>
      </c>
      <c r="D237">
        <f>IFERROR(VLOOKUP($A237,Finnifty!$A$14:$I$486,D$15+1,FALSE),All_curves!D236)</f>
        <v>0</v>
      </c>
      <c r="E237">
        <f>IFERROR(VLOOKUP($A237,Finnifty!$A$14:$I$486,E$15+1,FALSE),All_curves!E236)</f>
        <v>0</v>
      </c>
      <c r="F237">
        <f>IFERROR(VLOOKUP($A237,Finnifty!$A$14:$I$486,F$15+1,FALSE),All_curves!F236)</f>
        <v>0</v>
      </c>
      <c r="G237">
        <f>IFERROR(VLOOKUP($A237,Finnifty!$A$14:$I$486,G$15+1,FALSE),All_curves!G236)</f>
        <v>0</v>
      </c>
      <c r="H237">
        <f>IFERROR(VLOOKUP($A237,Finnifty!$A$14:$I$486,H$15+1,FALSE),All_curves!H236)</f>
        <v>0</v>
      </c>
      <c r="I237">
        <f>IFERROR(VLOOKUP($A237,Finnifty!$A$14:$I$486,I$15+1,FALSE),All_curves!I236)</f>
        <v>0</v>
      </c>
      <c r="J237">
        <f>IFERROR(VLOOKUP($A237,Banknifty!$A$14:$I$4860,2,FALSE),All_curves!J236)</f>
        <v>12378111</v>
      </c>
      <c r="K237">
        <f>IFERROR(VLOOKUP($A237,Banknifty!$A$14:$I$4860,3,FALSE),All_curves!K236)</f>
        <v>11752469</v>
      </c>
      <c r="L237">
        <f>IFERROR(VLOOKUP($A237,Banknifty!$A$14:$I$4860,4,FALSE),All_curves!L236)</f>
        <v>10747679</v>
      </c>
      <c r="M237">
        <f>IFERROR(VLOOKUP($A237,Banknifty!$A$14:$I$4860,5,FALSE),All_curves!M236)</f>
        <v>10455401</v>
      </c>
      <c r="N237">
        <f>IFERROR(VLOOKUP($A237,Banknifty!$A$14:$I$4860,6,FALSE),All_curves!N236)</f>
        <v>10515565</v>
      </c>
      <c r="O237">
        <f>IFERROR(VLOOKUP($A237,Banknifty!$A$14:$I$4860,7,FALSE),All_curves!O236)</f>
        <v>10271912</v>
      </c>
      <c r="P237">
        <f>IFERROR(VLOOKUP($A237,Banknifty!$A$14:$I$4860,8,FALSE),All_curves!P236)</f>
        <v>10271912</v>
      </c>
      <c r="Q237">
        <f>IFERROR(VLOOKUP($A237,Banknifty!$A$14:$I$4860,9,FALSE),All_curves!Q236)</f>
        <v>10216078</v>
      </c>
      <c r="R237">
        <f>IFERROR(VLOOKUP($A237,Nifty!$A$14:$I$4860,2,FALSE),All_curves!R236)</f>
        <v>0</v>
      </c>
      <c r="S237">
        <f>IFERROR(VLOOKUP($A237,Nifty!$A$14:$I$4860,3,FALSE),All_curves!S236)</f>
        <v>0</v>
      </c>
      <c r="T237">
        <f>IFERROR(VLOOKUP($A237,Nifty!$A$14:$I$4860,4,FALSE),All_curves!T236)</f>
        <v>0</v>
      </c>
      <c r="U237">
        <f>IFERROR(VLOOKUP($A237,Nifty!$A$14:$I$4860,5,FALSE),All_curves!U236)</f>
        <v>0</v>
      </c>
      <c r="V237">
        <f>IFERROR(VLOOKUP($A237,Nifty!$A$14:$I$4860,6,FALSE),All_curves!V236)</f>
        <v>0</v>
      </c>
      <c r="W237">
        <f>IFERROR(VLOOKUP($A237,Nifty!$A$14:$I$4860,7,FALSE),All_curves!W236)</f>
        <v>0</v>
      </c>
      <c r="X237">
        <f>IFERROR(VLOOKUP($A237,Nifty!$A$14:$I$4860,8,FALSE),All_curves!X236)</f>
        <v>0</v>
      </c>
      <c r="Y237">
        <f>IFERROR(VLOOKUP($A237,Nifty!$A$14:$I$4860,9,FALSE),All_curves!Y236)</f>
        <v>0</v>
      </c>
      <c r="AA237" s="5">
        <f t="shared" si="125"/>
        <v>0</v>
      </c>
      <c r="AB237" s="5">
        <f t="shared" si="101"/>
        <v>0</v>
      </c>
      <c r="AC237" s="5">
        <f t="shared" si="102"/>
        <v>0</v>
      </c>
      <c r="AD237" s="5">
        <f t="shared" si="103"/>
        <v>0</v>
      </c>
      <c r="AE237" s="5">
        <f t="shared" si="104"/>
        <v>0</v>
      </c>
      <c r="AF237" s="5">
        <f t="shared" si="105"/>
        <v>0</v>
      </c>
      <c r="AG237" s="5">
        <f t="shared" si="106"/>
        <v>0</v>
      </c>
      <c r="AH237" s="5">
        <f t="shared" si="107"/>
        <v>0</v>
      </c>
      <c r="AI237" s="5">
        <f t="shared" si="108"/>
        <v>2.7625544697387205E-3</v>
      </c>
      <c r="AJ237" s="5">
        <f t="shared" si="109"/>
        <v>1.5253221890534352E-3</v>
      </c>
      <c r="AK237" s="5">
        <f t="shared" si="110"/>
        <v>-9.5213555182871445E-4</v>
      </c>
      <c r="AL237" s="5">
        <f t="shared" si="111"/>
        <v>-8.2234280064441556E-4</v>
      </c>
      <c r="AM237" s="5">
        <f t="shared" si="112"/>
        <v>1.5991387948461888E-3</v>
      </c>
      <c r="AN237" s="5">
        <f t="shared" si="113"/>
        <v>3.6519486569785986E-3</v>
      </c>
      <c r="AO237" s="5">
        <f t="shared" si="114"/>
        <v>3.6519486569785986E-3</v>
      </c>
      <c r="AP237" s="5">
        <f t="shared" si="115"/>
        <v>2.8296747303580005E-4</v>
      </c>
      <c r="AQ237" s="5">
        <f t="shared" si="116"/>
        <v>0</v>
      </c>
      <c r="AR237" s="5">
        <f t="shared" si="117"/>
        <v>0</v>
      </c>
      <c r="AS237" s="5">
        <f t="shared" si="118"/>
        <v>0</v>
      </c>
      <c r="AT237" s="5">
        <f t="shared" si="119"/>
        <v>0</v>
      </c>
      <c r="AU237" s="5">
        <f t="shared" si="120"/>
        <v>0</v>
      </c>
      <c r="AV237" s="5">
        <f t="shared" si="121"/>
        <v>0</v>
      </c>
      <c r="AW237" s="5">
        <f t="shared" si="122"/>
        <v>0</v>
      </c>
      <c r="AX237" s="5">
        <f t="shared" si="123"/>
        <v>0</v>
      </c>
      <c r="AZ237" s="7">
        <f t="shared" si="126"/>
        <v>102.63585566922006</v>
      </c>
      <c r="BA237" s="4">
        <f t="shared" si="124"/>
        <v>4.8747507867325884E-4</v>
      </c>
      <c r="BB237" s="5">
        <f>AZ237/MAX($AZ$16:AZ237)-1</f>
        <v>-1.0004488914583609E-2</v>
      </c>
      <c r="BH237" s="3"/>
    </row>
    <row r="238" spans="1:60" x14ac:dyDescent="0.25">
      <c r="A238" s="3">
        <v>42852</v>
      </c>
      <c r="B238">
        <f>IFERROR(VLOOKUP($A238,Finnifty!$A$14:$I$486,B$15+1,FALSE),All_curves!B237)</f>
        <v>0</v>
      </c>
      <c r="C238">
        <f>IFERROR(VLOOKUP($A238,Finnifty!$A$14:$I$486,C$15+1,FALSE),All_curves!C237)</f>
        <v>0</v>
      </c>
      <c r="D238">
        <f>IFERROR(VLOOKUP($A238,Finnifty!$A$14:$I$486,D$15+1,FALSE),All_curves!D237)</f>
        <v>0</v>
      </c>
      <c r="E238">
        <f>IFERROR(VLOOKUP($A238,Finnifty!$A$14:$I$486,E$15+1,FALSE),All_curves!E237)</f>
        <v>0</v>
      </c>
      <c r="F238">
        <f>IFERROR(VLOOKUP($A238,Finnifty!$A$14:$I$486,F$15+1,FALSE),All_curves!F237)</f>
        <v>0</v>
      </c>
      <c r="G238">
        <f>IFERROR(VLOOKUP($A238,Finnifty!$A$14:$I$486,G$15+1,FALSE),All_curves!G237)</f>
        <v>0</v>
      </c>
      <c r="H238">
        <f>IFERROR(VLOOKUP($A238,Finnifty!$A$14:$I$486,H$15+1,FALSE),All_curves!H237)</f>
        <v>0</v>
      </c>
      <c r="I238">
        <f>IFERROR(VLOOKUP($A238,Finnifty!$A$14:$I$486,I$15+1,FALSE),All_curves!I237)</f>
        <v>0</v>
      </c>
      <c r="J238">
        <f>IFERROR(VLOOKUP($A238,Banknifty!$A$14:$I$4860,2,FALSE),All_curves!J237)</f>
        <v>12324982</v>
      </c>
      <c r="K238">
        <f>IFERROR(VLOOKUP($A238,Banknifty!$A$14:$I$4860,3,FALSE),All_curves!K237)</f>
        <v>11654343</v>
      </c>
      <c r="L238">
        <f>IFERROR(VLOOKUP($A238,Banknifty!$A$14:$I$4860,4,FALSE),All_curves!L237)</f>
        <v>10704562</v>
      </c>
      <c r="M238">
        <f>IFERROR(VLOOKUP($A238,Banknifty!$A$14:$I$4860,5,FALSE),All_curves!M237)</f>
        <v>10330996</v>
      </c>
      <c r="N238">
        <f>IFERROR(VLOOKUP($A238,Banknifty!$A$14:$I$4860,6,FALSE),All_curves!N237)</f>
        <v>10544615</v>
      </c>
      <c r="O238">
        <f>IFERROR(VLOOKUP($A238,Banknifty!$A$14:$I$4860,7,FALSE),All_curves!O237)</f>
        <v>10287581</v>
      </c>
      <c r="P238">
        <f>IFERROR(VLOOKUP($A238,Banknifty!$A$14:$I$4860,8,FALSE),All_curves!P237)</f>
        <v>10287581</v>
      </c>
      <c r="Q238">
        <f>IFERROR(VLOOKUP($A238,Banknifty!$A$14:$I$4860,9,FALSE),All_curves!Q237)</f>
        <v>10207676</v>
      </c>
      <c r="R238">
        <f>IFERROR(VLOOKUP($A238,Nifty!$A$14:$I$4860,2,FALSE),All_curves!R237)</f>
        <v>0</v>
      </c>
      <c r="S238">
        <f>IFERROR(VLOOKUP($A238,Nifty!$A$14:$I$4860,3,FALSE),All_curves!S237)</f>
        <v>0</v>
      </c>
      <c r="T238">
        <f>IFERROR(VLOOKUP($A238,Nifty!$A$14:$I$4860,4,FALSE),All_curves!T237)</f>
        <v>0</v>
      </c>
      <c r="U238">
        <f>IFERROR(VLOOKUP($A238,Nifty!$A$14:$I$4860,5,FALSE),All_curves!U237)</f>
        <v>0</v>
      </c>
      <c r="V238">
        <f>IFERROR(VLOOKUP($A238,Nifty!$A$14:$I$4860,6,FALSE),All_curves!V237)</f>
        <v>0</v>
      </c>
      <c r="W238">
        <f>IFERROR(VLOOKUP($A238,Nifty!$A$14:$I$4860,7,FALSE),All_curves!W237)</f>
        <v>0</v>
      </c>
      <c r="X238">
        <f>IFERROR(VLOOKUP($A238,Nifty!$A$14:$I$4860,8,FALSE),All_curves!X237)</f>
        <v>0</v>
      </c>
      <c r="Y238">
        <f>IFERROR(VLOOKUP($A238,Nifty!$A$14:$I$4860,9,FALSE),All_curves!Y237)</f>
        <v>0</v>
      </c>
      <c r="AA238" s="5">
        <f t="shared" si="125"/>
        <v>0</v>
      </c>
      <c r="AB238" s="5">
        <f t="shared" si="101"/>
        <v>0</v>
      </c>
      <c r="AC238" s="5">
        <f t="shared" si="102"/>
        <v>0</v>
      </c>
      <c r="AD238" s="5">
        <f t="shared" si="103"/>
        <v>0</v>
      </c>
      <c r="AE238" s="5">
        <f t="shared" si="104"/>
        <v>0</v>
      </c>
      <c r="AF238" s="5">
        <f t="shared" si="105"/>
        <v>0</v>
      </c>
      <c r="AG238" s="5">
        <f t="shared" si="106"/>
        <v>0</v>
      </c>
      <c r="AH238" s="5">
        <f t="shared" si="107"/>
        <v>0</v>
      </c>
      <c r="AI238" s="5">
        <f t="shared" si="108"/>
        <v>-4.2921734988481397E-3</v>
      </c>
      <c r="AJ238" s="5">
        <f t="shared" si="109"/>
        <v>-8.3493944974456502E-3</v>
      </c>
      <c r="AK238" s="5">
        <f t="shared" si="110"/>
        <v>-4.0117498857195066E-3</v>
      </c>
      <c r="AL238" s="5">
        <f t="shared" si="111"/>
        <v>-1.1898634973445787E-2</v>
      </c>
      <c r="AM238" s="5">
        <f t="shared" si="112"/>
        <v>2.7625714833201531E-3</v>
      </c>
      <c r="AN238" s="5">
        <f t="shared" si="113"/>
        <v>1.5254219467613073E-3</v>
      </c>
      <c r="AO238" s="5">
        <f t="shared" si="114"/>
        <v>1.5254219467613073E-3</v>
      </c>
      <c r="AP238" s="5">
        <f t="shared" si="115"/>
        <v>-8.2242911614416325E-4</v>
      </c>
      <c r="AQ238" s="5">
        <f t="shared" si="116"/>
        <v>0</v>
      </c>
      <c r="AR238" s="5">
        <f t="shared" si="117"/>
        <v>0</v>
      </c>
      <c r="AS238" s="5">
        <f t="shared" si="118"/>
        <v>0</v>
      </c>
      <c r="AT238" s="5">
        <f t="shared" si="119"/>
        <v>0</v>
      </c>
      <c r="AU238" s="5">
        <f t="shared" si="120"/>
        <v>0</v>
      </c>
      <c r="AV238" s="5">
        <f t="shared" si="121"/>
        <v>0</v>
      </c>
      <c r="AW238" s="5">
        <f t="shared" si="122"/>
        <v>0</v>
      </c>
      <c r="AX238" s="5">
        <f t="shared" si="123"/>
        <v>0</v>
      </c>
      <c r="AZ238" s="7">
        <f t="shared" si="126"/>
        <v>102.5350973372681</v>
      </c>
      <c r="BA238" s="4">
        <f t="shared" si="124"/>
        <v>-9.8170694144835346E-4</v>
      </c>
      <c r="BB238" s="5">
        <f>AZ238/MAX($AZ$16:AZ238)-1</f>
        <v>-1.0976374379818798E-2</v>
      </c>
      <c r="BH238" s="3"/>
    </row>
    <row r="239" spans="1:60" x14ac:dyDescent="0.25">
      <c r="A239" s="3">
        <v>42853</v>
      </c>
      <c r="B239">
        <f>IFERROR(VLOOKUP($A239,Finnifty!$A$14:$I$486,B$15+1,FALSE),All_curves!B238)</f>
        <v>0</v>
      </c>
      <c r="C239">
        <f>IFERROR(VLOOKUP($A239,Finnifty!$A$14:$I$486,C$15+1,FALSE),All_curves!C238)</f>
        <v>0</v>
      </c>
      <c r="D239">
        <f>IFERROR(VLOOKUP($A239,Finnifty!$A$14:$I$486,D$15+1,FALSE),All_curves!D238)</f>
        <v>0</v>
      </c>
      <c r="E239">
        <f>IFERROR(VLOOKUP($A239,Finnifty!$A$14:$I$486,E$15+1,FALSE),All_curves!E238)</f>
        <v>0</v>
      </c>
      <c r="F239">
        <f>IFERROR(VLOOKUP($A239,Finnifty!$A$14:$I$486,F$15+1,FALSE),All_curves!F238)</f>
        <v>0</v>
      </c>
      <c r="G239">
        <f>IFERROR(VLOOKUP($A239,Finnifty!$A$14:$I$486,G$15+1,FALSE),All_curves!G238)</f>
        <v>0</v>
      </c>
      <c r="H239">
        <f>IFERROR(VLOOKUP($A239,Finnifty!$A$14:$I$486,H$15+1,FALSE),All_curves!H238)</f>
        <v>0</v>
      </c>
      <c r="I239">
        <f>IFERROR(VLOOKUP($A239,Finnifty!$A$14:$I$486,I$15+1,FALSE),All_curves!I238)</f>
        <v>0</v>
      </c>
      <c r="J239">
        <f>IFERROR(VLOOKUP($A239,Banknifty!$A$14:$I$4860,2,FALSE),All_curves!J238)</f>
        <v>12286838</v>
      </c>
      <c r="K239">
        <f>IFERROR(VLOOKUP($A239,Banknifty!$A$14:$I$4860,3,FALSE),All_curves!K238)</f>
        <v>11654343</v>
      </c>
      <c r="L239">
        <f>IFERROR(VLOOKUP($A239,Banknifty!$A$14:$I$4860,4,FALSE),All_curves!L238)</f>
        <v>10704562</v>
      </c>
      <c r="M239">
        <f>IFERROR(VLOOKUP($A239,Banknifty!$A$14:$I$4860,5,FALSE),All_curves!M238)</f>
        <v>10330996</v>
      </c>
      <c r="N239">
        <f>IFERROR(VLOOKUP($A239,Banknifty!$A$14:$I$4860,6,FALSE),All_curves!N238)</f>
        <v>10473447</v>
      </c>
      <c r="O239">
        <f>IFERROR(VLOOKUP($A239,Banknifty!$A$14:$I$4860,7,FALSE),All_curves!O238)</f>
        <v>10238448</v>
      </c>
      <c r="P239">
        <f>IFERROR(VLOOKUP($A239,Banknifty!$A$14:$I$4860,8,FALSE),All_curves!P238)</f>
        <v>10238448</v>
      </c>
      <c r="Q239">
        <f>IFERROR(VLOOKUP($A239,Banknifty!$A$14:$I$4860,9,FALSE),All_curves!Q238)</f>
        <v>10136109</v>
      </c>
      <c r="R239">
        <f>IFERROR(VLOOKUP($A239,Nifty!$A$14:$I$4860,2,FALSE),All_curves!R238)</f>
        <v>0</v>
      </c>
      <c r="S239">
        <f>IFERROR(VLOOKUP($A239,Nifty!$A$14:$I$4860,3,FALSE),All_curves!S238)</f>
        <v>0</v>
      </c>
      <c r="T239">
        <f>IFERROR(VLOOKUP($A239,Nifty!$A$14:$I$4860,4,FALSE),All_curves!T238)</f>
        <v>0</v>
      </c>
      <c r="U239">
        <f>IFERROR(VLOOKUP($A239,Nifty!$A$14:$I$4860,5,FALSE),All_curves!U238)</f>
        <v>0</v>
      </c>
      <c r="V239">
        <f>IFERROR(VLOOKUP($A239,Nifty!$A$14:$I$4860,6,FALSE),All_curves!V238)</f>
        <v>0</v>
      </c>
      <c r="W239">
        <f>IFERROR(VLOOKUP($A239,Nifty!$A$14:$I$4860,7,FALSE),All_curves!W238)</f>
        <v>0</v>
      </c>
      <c r="X239">
        <f>IFERROR(VLOOKUP($A239,Nifty!$A$14:$I$4860,8,FALSE),All_curves!X238)</f>
        <v>0</v>
      </c>
      <c r="Y239">
        <f>IFERROR(VLOOKUP($A239,Nifty!$A$14:$I$4860,9,FALSE),All_curves!Y238)</f>
        <v>0</v>
      </c>
      <c r="AA239" s="5">
        <f t="shared" si="125"/>
        <v>0</v>
      </c>
      <c r="AB239" s="5">
        <f t="shared" si="101"/>
        <v>0</v>
      </c>
      <c r="AC239" s="5">
        <f t="shared" si="102"/>
        <v>0</v>
      </c>
      <c r="AD239" s="5">
        <f t="shared" si="103"/>
        <v>0</v>
      </c>
      <c r="AE239" s="5">
        <f t="shared" si="104"/>
        <v>0</v>
      </c>
      <c r="AF239" s="5">
        <f t="shared" si="105"/>
        <v>0</v>
      </c>
      <c r="AG239" s="5">
        <f t="shared" si="106"/>
        <v>0</v>
      </c>
      <c r="AH239" s="5">
        <f t="shared" si="107"/>
        <v>0</v>
      </c>
      <c r="AI239" s="5">
        <f t="shared" si="108"/>
        <v>-3.0948523900481417E-3</v>
      </c>
      <c r="AJ239" s="5">
        <f t="shared" si="109"/>
        <v>0</v>
      </c>
      <c r="AK239" s="5">
        <f t="shared" si="110"/>
        <v>0</v>
      </c>
      <c r="AL239" s="5">
        <f t="shared" si="111"/>
        <v>0</v>
      </c>
      <c r="AM239" s="5">
        <f t="shared" si="112"/>
        <v>-6.7492269750958345E-3</v>
      </c>
      <c r="AN239" s="5">
        <f t="shared" si="113"/>
        <v>-4.7759526753665682E-3</v>
      </c>
      <c r="AO239" s="5">
        <f t="shared" si="114"/>
        <v>-4.7759526753665682E-3</v>
      </c>
      <c r="AP239" s="5">
        <f t="shared" si="115"/>
        <v>-7.0110963553310368E-3</v>
      </c>
      <c r="AQ239" s="5">
        <f t="shared" si="116"/>
        <v>0</v>
      </c>
      <c r="AR239" s="5">
        <f t="shared" si="117"/>
        <v>0</v>
      </c>
      <c r="AS239" s="5">
        <f t="shared" si="118"/>
        <v>0</v>
      </c>
      <c r="AT239" s="5">
        <f t="shared" si="119"/>
        <v>0</v>
      </c>
      <c r="AU239" s="5">
        <f t="shared" si="120"/>
        <v>0</v>
      </c>
      <c r="AV239" s="5">
        <f t="shared" si="121"/>
        <v>0</v>
      </c>
      <c r="AW239" s="5">
        <f t="shared" si="122"/>
        <v>0</v>
      </c>
      <c r="AX239" s="5">
        <f t="shared" si="123"/>
        <v>0</v>
      </c>
      <c r="AZ239" s="7">
        <f t="shared" si="126"/>
        <v>102.42227847776687</v>
      </c>
      <c r="BA239" s="4">
        <f t="shared" si="124"/>
        <v>-1.1002950446336729E-3</v>
      </c>
      <c r="BB239" s="5">
        <f>AZ239/MAX($AZ$16:AZ239)-1</f>
        <v>-1.2064592174114375E-2</v>
      </c>
      <c r="BH239" s="3"/>
    </row>
    <row r="240" spans="1:60" x14ac:dyDescent="0.25">
      <c r="A240" s="3">
        <v>42857</v>
      </c>
      <c r="B240">
        <f>IFERROR(VLOOKUP($A240,Finnifty!$A$14:$I$486,B$15+1,FALSE),All_curves!B239)</f>
        <v>0</v>
      </c>
      <c r="C240">
        <f>IFERROR(VLOOKUP($A240,Finnifty!$A$14:$I$486,C$15+1,FALSE),All_curves!C239)</f>
        <v>0</v>
      </c>
      <c r="D240">
        <f>IFERROR(VLOOKUP($A240,Finnifty!$A$14:$I$486,D$15+1,FALSE),All_curves!D239)</f>
        <v>0</v>
      </c>
      <c r="E240">
        <f>IFERROR(VLOOKUP($A240,Finnifty!$A$14:$I$486,E$15+1,FALSE),All_curves!E239)</f>
        <v>0</v>
      </c>
      <c r="F240">
        <f>IFERROR(VLOOKUP($A240,Finnifty!$A$14:$I$486,F$15+1,FALSE),All_curves!F239)</f>
        <v>0</v>
      </c>
      <c r="G240">
        <f>IFERROR(VLOOKUP($A240,Finnifty!$A$14:$I$486,G$15+1,FALSE),All_curves!G239)</f>
        <v>0</v>
      </c>
      <c r="H240">
        <f>IFERROR(VLOOKUP($A240,Finnifty!$A$14:$I$486,H$15+1,FALSE),All_curves!H239)</f>
        <v>0</v>
      </c>
      <c r="I240">
        <f>IFERROR(VLOOKUP($A240,Finnifty!$A$14:$I$486,I$15+1,FALSE),All_curves!I239)</f>
        <v>0</v>
      </c>
      <c r="J240">
        <f>IFERROR(VLOOKUP($A240,Banknifty!$A$14:$I$4860,2,FALSE),All_curves!J239)</f>
        <v>12244788</v>
      </c>
      <c r="K240">
        <f>IFERROR(VLOOKUP($A240,Banknifty!$A$14:$I$4860,3,FALSE),All_curves!K239)</f>
        <v>11634515</v>
      </c>
      <c r="L240">
        <f>IFERROR(VLOOKUP($A240,Banknifty!$A$14:$I$4860,4,FALSE),All_curves!L239)</f>
        <v>10683586</v>
      </c>
      <c r="M240">
        <f>IFERROR(VLOOKUP($A240,Banknifty!$A$14:$I$4860,5,FALSE),All_curves!M239)</f>
        <v>10330996</v>
      </c>
      <c r="N240">
        <f>IFERROR(VLOOKUP($A240,Banknifty!$A$14:$I$4860,6,FALSE),All_curves!N239)</f>
        <v>10439006</v>
      </c>
      <c r="O240">
        <f>IFERROR(VLOOKUP($A240,Banknifty!$A$14:$I$4860,7,FALSE),All_curves!O239)</f>
        <v>10233647</v>
      </c>
      <c r="P240">
        <f>IFERROR(VLOOKUP($A240,Banknifty!$A$14:$I$4860,8,FALSE),All_curves!P239)</f>
        <v>10233647</v>
      </c>
      <c r="Q240">
        <f>IFERROR(VLOOKUP($A240,Banknifty!$A$14:$I$4860,9,FALSE),All_curves!Q239)</f>
        <v>10136090</v>
      </c>
      <c r="R240">
        <f>IFERROR(VLOOKUP($A240,Nifty!$A$14:$I$4860,2,FALSE),All_curves!R239)</f>
        <v>0</v>
      </c>
      <c r="S240">
        <f>IFERROR(VLOOKUP($A240,Nifty!$A$14:$I$4860,3,FALSE),All_curves!S239)</f>
        <v>0</v>
      </c>
      <c r="T240">
        <f>IFERROR(VLOOKUP($A240,Nifty!$A$14:$I$4860,4,FALSE),All_curves!T239)</f>
        <v>0</v>
      </c>
      <c r="U240">
        <f>IFERROR(VLOOKUP($A240,Nifty!$A$14:$I$4860,5,FALSE),All_curves!U239)</f>
        <v>0</v>
      </c>
      <c r="V240">
        <f>IFERROR(VLOOKUP($A240,Nifty!$A$14:$I$4860,6,FALSE),All_curves!V239)</f>
        <v>0</v>
      </c>
      <c r="W240">
        <f>IFERROR(VLOOKUP($A240,Nifty!$A$14:$I$4860,7,FALSE),All_curves!W239)</f>
        <v>0</v>
      </c>
      <c r="X240">
        <f>IFERROR(VLOOKUP($A240,Nifty!$A$14:$I$4860,8,FALSE),All_curves!X239)</f>
        <v>0</v>
      </c>
      <c r="Y240">
        <f>IFERROR(VLOOKUP($A240,Nifty!$A$14:$I$4860,9,FALSE),All_curves!Y239)</f>
        <v>0</v>
      </c>
      <c r="AA240" s="5">
        <f t="shared" si="125"/>
        <v>0</v>
      </c>
      <c r="AB240" s="5">
        <f t="shared" si="101"/>
        <v>0</v>
      </c>
      <c r="AC240" s="5">
        <f t="shared" si="102"/>
        <v>0</v>
      </c>
      <c r="AD240" s="5">
        <f t="shared" si="103"/>
        <v>0</v>
      </c>
      <c r="AE240" s="5">
        <f t="shared" si="104"/>
        <v>0</v>
      </c>
      <c r="AF240" s="5">
        <f t="shared" si="105"/>
        <v>0</v>
      </c>
      <c r="AG240" s="5">
        <f t="shared" si="106"/>
        <v>0</v>
      </c>
      <c r="AH240" s="5">
        <f t="shared" si="107"/>
        <v>0</v>
      </c>
      <c r="AI240" s="5">
        <f t="shared" si="108"/>
        <v>-3.4223613919219797E-3</v>
      </c>
      <c r="AJ240" s="5">
        <f t="shared" si="109"/>
        <v>-1.7013400068970341E-3</v>
      </c>
      <c r="AK240" s="5">
        <f t="shared" si="110"/>
        <v>-1.9595383725181659E-3</v>
      </c>
      <c r="AL240" s="5">
        <f t="shared" si="111"/>
        <v>0</v>
      </c>
      <c r="AM240" s="5">
        <f t="shared" si="112"/>
        <v>-3.2884111601462207E-3</v>
      </c>
      <c r="AN240" s="5">
        <f t="shared" si="113"/>
        <v>-4.6891872674448276E-4</v>
      </c>
      <c r="AO240" s="5">
        <f t="shared" si="114"/>
        <v>-4.6891872674448276E-4</v>
      </c>
      <c r="AP240" s="5">
        <f t="shared" si="115"/>
        <v>-1.8744865509789932E-6</v>
      </c>
      <c r="AQ240" s="5">
        <f t="shared" si="116"/>
        <v>0</v>
      </c>
      <c r="AR240" s="5">
        <f t="shared" si="117"/>
        <v>0</v>
      </c>
      <c r="AS240" s="5">
        <f t="shared" si="118"/>
        <v>0</v>
      </c>
      <c r="AT240" s="5">
        <f t="shared" si="119"/>
        <v>0</v>
      </c>
      <c r="AU240" s="5">
        <f t="shared" si="120"/>
        <v>0</v>
      </c>
      <c r="AV240" s="5">
        <f t="shared" si="121"/>
        <v>0</v>
      </c>
      <c r="AW240" s="5">
        <f t="shared" si="122"/>
        <v>0</v>
      </c>
      <c r="AX240" s="5">
        <f t="shared" si="123"/>
        <v>0</v>
      </c>
      <c r="AZ240" s="7">
        <f t="shared" si="126"/>
        <v>102.37400616285061</v>
      </c>
      <c r="BA240" s="4">
        <f t="shared" si="124"/>
        <v>-4.7130678631347278E-4</v>
      </c>
      <c r="BB240" s="5">
        <f>AZ240/MAX($AZ$16:AZ240)-1</f>
        <v>-1.25302128362621E-2</v>
      </c>
      <c r="BH240" s="3"/>
    </row>
    <row r="241" spans="1:60" x14ac:dyDescent="0.25">
      <c r="A241" s="3">
        <v>42858</v>
      </c>
      <c r="B241">
        <f>IFERROR(VLOOKUP($A241,Finnifty!$A$14:$I$486,B$15+1,FALSE),All_curves!B240)</f>
        <v>0</v>
      </c>
      <c r="C241">
        <f>IFERROR(VLOOKUP($A241,Finnifty!$A$14:$I$486,C$15+1,FALSE),All_curves!C240)</f>
        <v>0</v>
      </c>
      <c r="D241">
        <f>IFERROR(VLOOKUP($A241,Finnifty!$A$14:$I$486,D$15+1,FALSE),All_curves!D240)</f>
        <v>0</v>
      </c>
      <c r="E241">
        <f>IFERROR(VLOOKUP($A241,Finnifty!$A$14:$I$486,E$15+1,FALSE),All_curves!E240)</f>
        <v>0</v>
      </c>
      <c r="F241">
        <f>IFERROR(VLOOKUP($A241,Finnifty!$A$14:$I$486,F$15+1,FALSE),All_curves!F240)</f>
        <v>0</v>
      </c>
      <c r="G241">
        <f>IFERROR(VLOOKUP($A241,Finnifty!$A$14:$I$486,G$15+1,FALSE),All_curves!G240)</f>
        <v>0</v>
      </c>
      <c r="H241">
        <f>IFERROR(VLOOKUP($A241,Finnifty!$A$14:$I$486,H$15+1,FALSE),All_curves!H240)</f>
        <v>0</v>
      </c>
      <c r="I241">
        <f>IFERROR(VLOOKUP($A241,Finnifty!$A$14:$I$486,I$15+1,FALSE),All_curves!I240)</f>
        <v>0</v>
      </c>
      <c r="J241">
        <f>IFERROR(VLOOKUP($A241,Banknifty!$A$14:$I$4860,2,FALSE),All_curves!J240)</f>
        <v>12246450</v>
      </c>
      <c r="K241">
        <f>IFERROR(VLOOKUP($A241,Banknifty!$A$14:$I$4860,3,FALSE),All_curves!K240)</f>
        <v>11628219</v>
      </c>
      <c r="L241">
        <f>IFERROR(VLOOKUP($A241,Banknifty!$A$14:$I$4860,4,FALSE),All_curves!L240)</f>
        <v>10671652</v>
      </c>
      <c r="M241">
        <f>IFERROR(VLOOKUP($A241,Banknifty!$A$14:$I$4860,5,FALSE),All_curves!M240)</f>
        <v>10319543</v>
      </c>
      <c r="N241">
        <f>IFERROR(VLOOKUP($A241,Banknifty!$A$14:$I$4860,6,FALSE),All_curves!N240)</f>
        <v>10403281</v>
      </c>
      <c r="O241">
        <f>IFERROR(VLOOKUP($A241,Banknifty!$A$14:$I$4860,7,FALSE),All_curves!O240)</f>
        <v>10216236</v>
      </c>
      <c r="P241">
        <f>IFERROR(VLOOKUP($A241,Banknifty!$A$14:$I$4860,8,FALSE),All_curves!P240)</f>
        <v>10216236</v>
      </c>
      <c r="Q241">
        <f>IFERROR(VLOOKUP($A241,Banknifty!$A$14:$I$4860,9,FALSE),All_curves!Q240)</f>
        <v>10136090</v>
      </c>
      <c r="R241">
        <f>IFERROR(VLOOKUP($A241,Nifty!$A$14:$I$4860,2,FALSE),All_curves!R240)</f>
        <v>0</v>
      </c>
      <c r="S241">
        <f>IFERROR(VLOOKUP($A241,Nifty!$A$14:$I$4860,3,FALSE),All_curves!S240)</f>
        <v>0</v>
      </c>
      <c r="T241">
        <f>IFERROR(VLOOKUP($A241,Nifty!$A$14:$I$4860,4,FALSE),All_curves!T240)</f>
        <v>0</v>
      </c>
      <c r="U241">
        <f>IFERROR(VLOOKUP($A241,Nifty!$A$14:$I$4860,5,FALSE),All_curves!U240)</f>
        <v>0</v>
      </c>
      <c r="V241">
        <f>IFERROR(VLOOKUP($A241,Nifty!$A$14:$I$4860,6,FALSE),All_curves!V240)</f>
        <v>0</v>
      </c>
      <c r="W241">
        <f>IFERROR(VLOOKUP($A241,Nifty!$A$14:$I$4860,7,FALSE),All_curves!W240)</f>
        <v>0</v>
      </c>
      <c r="X241">
        <f>IFERROR(VLOOKUP($A241,Nifty!$A$14:$I$4860,8,FALSE),All_curves!X240)</f>
        <v>0</v>
      </c>
      <c r="Y241">
        <f>IFERROR(VLOOKUP($A241,Nifty!$A$14:$I$4860,9,FALSE),All_curves!Y240)</f>
        <v>0</v>
      </c>
      <c r="AA241" s="5">
        <f t="shared" si="125"/>
        <v>0</v>
      </c>
      <c r="AB241" s="5">
        <f t="shared" si="101"/>
        <v>0</v>
      </c>
      <c r="AC241" s="5">
        <f t="shared" si="102"/>
        <v>0</v>
      </c>
      <c r="AD241" s="5">
        <f t="shared" si="103"/>
        <v>0</v>
      </c>
      <c r="AE241" s="5">
        <f t="shared" si="104"/>
        <v>0</v>
      </c>
      <c r="AF241" s="5">
        <f t="shared" si="105"/>
        <v>0</v>
      </c>
      <c r="AG241" s="5">
        <f t="shared" si="106"/>
        <v>0</v>
      </c>
      <c r="AH241" s="5">
        <f t="shared" si="107"/>
        <v>0</v>
      </c>
      <c r="AI241" s="5">
        <f t="shared" si="108"/>
        <v>1.3573121886634176E-4</v>
      </c>
      <c r="AJ241" s="5">
        <f t="shared" si="109"/>
        <v>-5.4114847073560846E-4</v>
      </c>
      <c r="AK241" s="5">
        <f t="shared" si="110"/>
        <v>-1.1170406640617081E-3</v>
      </c>
      <c r="AL241" s="5">
        <f t="shared" si="111"/>
        <v>-1.1086055981436305E-3</v>
      </c>
      <c r="AM241" s="5">
        <f t="shared" si="112"/>
        <v>-3.4222607018331574E-3</v>
      </c>
      <c r="AN241" s="5">
        <f t="shared" si="113"/>
        <v>-1.7013485026403652E-3</v>
      </c>
      <c r="AO241" s="5">
        <f t="shared" si="114"/>
        <v>-1.7013485026403652E-3</v>
      </c>
      <c r="AP241" s="5">
        <f t="shared" si="115"/>
        <v>0</v>
      </c>
      <c r="AQ241" s="5">
        <f t="shared" si="116"/>
        <v>0</v>
      </c>
      <c r="AR241" s="5">
        <f t="shared" si="117"/>
        <v>0</v>
      </c>
      <c r="AS241" s="5">
        <f t="shared" si="118"/>
        <v>0</v>
      </c>
      <c r="AT241" s="5">
        <f t="shared" si="119"/>
        <v>0</v>
      </c>
      <c r="AU241" s="5">
        <f t="shared" si="120"/>
        <v>0</v>
      </c>
      <c r="AV241" s="5">
        <f t="shared" si="121"/>
        <v>0</v>
      </c>
      <c r="AW241" s="5">
        <f t="shared" si="122"/>
        <v>0</v>
      </c>
      <c r="AX241" s="5">
        <f t="shared" si="123"/>
        <v>0</v>
      </c>
      <c r="AZ241" s="7">
        <f t="shared" si="126"/>
        <v>102.3336707139017</v>
      </c>
      <c r="BA241" s="4">
        <f t="shared" si="124"/>
        <v>-3.9400088421618728E-4</v>
      </c>
      <c r="BB241" s="5">
        <f>AZ241/MAX($AZ$16:AZ241)-1</f>
        <v>-1.291927680554128E-2</v>
      </c>
      <c r="BH241" s="3"/>
    </row>
    <row r="242" spans="1:60" x14ac:dyDescent="0.25">
      <c r="A242" s="3">
        <v>42859</v>
      </c>
      <c r="B242">
        <f>IFERROR(VLOOKUP($A242,Finnifty!$A$14:$I$486,B$15+1,FALSE),All_curves!B241)</f>
        <v>0</v>
      </c>
      <c r="C242">
        <f>IFERROR(VLOOKUP($A242,Finnifty!$A$14:$I$486,C$15+1,FALSE),All_curves!C241)</f>
        <v>0</v>
      </c>
      <c r="D242">
        <f>IFERROR(VLOOKUP($A242,Finnifty!$A$14:$I$486,D$15+1,FALSE),All_curves!D241)</f>
        <v>0</v>
      </c>
      <c r="E242">
        <f>IFERROR(VLOOKUP($A242,Finnifty!$A$14:$I$486,E$15+1,FALSE),All_curves!E241)</f>
        <v>0</v>
      </c>
      <c r="F242">
        <f>IFERROR(VLOOKUP($A242,Finnifty!$A$14:$I$486,F$15+1,FALSE),All_curves!F241)</f>
        <v>0</v>
      </c>
      <c r="G242">
        <f>IFERROR(VLOOKUP($A242,Finnifty!$A$14:$I$486,G$15+1,FALSE),All_curves!G241)</f>
        <v>0</v>
      </c>
      <c r="H242">
        <f>IFERROR(VLOOKUP($A242,Finnifty!$A$14:$I$486,H$15+1,FALSE),All_curves!H241)</f>
        <v>0</v>
      </c>
      <c r="I242">
        <f>IFERROR(VLOOKUP($A242,Finnifty!$A$14:$I$486,I$15+1,FALSE),All_curves!I241)</f>
        <v>0</v>
      </c>
      <c r="J242">
        <f>IFERROR(VLOOKUP($A242,Banknifty!$A$14:$I$4860,2,FALSE),All_curves!J241)</f>
        <v>12442508</v>
      </c>
      <c r="K242">
        <f>IFERROR(VLOOKUP($A242,Banknifty!$A$14:$I$4860,3,FALSE),All_curves!K241)</f>
        <v>11834401</v>
      </c>
      <c r="L242">
        <f>IFERROR(VLOOKUP($A242,Banknifty!$A$14:$I$4860,4,FALSE),All_curves!L241)</f>
        <v>10698225</v>
      </c>
      <c r="M242">
        <f>IFERROR(VLOOKUP($A242,Banknifty!$A$14:$I$4860,5,FALSE),All_curves!M241)</f>
        <v>10522366</v>
      </c>
      <c r="N242">
        <f>IFERROR(VLOOKUP($A242,Banknifty!$A$14:$I$4860,6,FALSE),All_curves!N241)</f>
        <v>10404692</v>
      </c>
      <c r="O242">
        <f>IFERROR(VLOOKUP($A242,Banknifty!$A$14:$I$4860,7,FALSE),All_curves!O241)</f>
        <v>10210708</v>
      </c>
      <c r="P242">
        <f>IFERROR(VLOOKUP($A242,Banknifty!$A$14:$I$4860,8,FALSE),All_curves!P241)</f>
        <v>10210708</v>
      </c>
      <c r="Q242">
        <f>IFERROR(VLOOKUP($A242,Banknifty!$A$14:$I$4860,9,FALSE),All_curves!Q241)</f>
        <v>10124854</v>
      </c>
      <c r="R242">
        <f>IFERROR(VLOOKUP($A242,Nifty!$A$14:$I$4860,2,FALSE),All_curves!R241)</f>
        <v>0</v>
      </c>
      <c r="S242">
        <f>IFERROR(VLOOKUP($A242,Nifty!$A$14:$I$4860,3,FALSE),All_curves!S241)</f>
        <v>0</v>
      </c>
      <c r="T242">
        <f>IFERROR(VLOOKUP($A242,Nifty!$A$14:$I$4860,4,FALSE),All_curves!T241)</f>
        <v>0</v>
      </c>
      <c r="U242">
        <f>IFERROR(VLOOKUP($A242,Nifty!$A$14:$I$4860,5,FALSE),All_curves!U241)</f>
        <v>0</v>
      </c>
      <c r="V242">
        <f>IFERROR(VLOOKUP($A242,Nifty!$A$14:$I$4860,6,FALSE),All_curves!V241)</f>
        <v>0</v>
      </c>
      <c r="W242">
        <f>IFERROR(VLOOKUP($A242,Nifty!$A$14:$I$4860,7,FALSE),All_curves!W241)</f>
        <v>0</v>
      </c>
      <c r="X242">
        <f>IFERROR(VLOOKUP($A242,Nifty!$A$14:$I$4860,8,FALSE),All_curves!X241)</f>
        <v>0</v>
      </c>
      <c r="Y242">
        <f>IFERROR(VLOOKUP($A242,Nifty!$A$14:$I$4860,9,FALSE),All_curves!Y241)</f>
        <v>0</v>
      </c>
      <c r="AA242" s="5">
        <f t="shared" si="125"/>
        <v>0</v>
      </c>
      <c r="AB242" s="5">
        <f t="shared" si="101"/>
        <v>0</v>
      </c>
      <c r="AC242" s="5">
        <f t="shared" si="102"/>
        <v>0</v>
      </c>
      <c r="AD242" s="5">
        <f t="shared" si="103"/>
        <v>0</v>
      </c>
      <c r="AE242" s="5">
        <f t="shared" si="104"/>
        <v>0</v>
      </c>
      <c r="AF242" s="5">
        <f t="shared" si="105"/>
        <v>0</v>
      </c>
      <c r="AG242" s="5">
        <f t="shared" si="106"/>
        <v>0</v>
      </c>
      <c r="AH242" s="5">
        <f t="shared" si="107"/>
        <v>0</v>
      </c>
      <c r="AI242" s="5">
        <f t="shared" si="108"/>
        <v>1.6009374145160349E-2</v>
      </c>
      <c r="AJ242" s="5">
        <f t="shared" si="109"/>
        <v>1.7731176201617904E-2</v>
      </c>
      <c r="AK242" s="5">
        <f t="shared" si="110"/>
        <v>2.4900549605628708E-3</v>
      </c>
      <c r="AL242" s="5">
        <f t="shared" si="111"/>
        <v>1.9654261821477892E-2</v>
      </c>
      <c r="AM242" s="5">
        <f t="shared" si="112"/>
        <v>1.3563028817542566E-4</v>
      </c>
      <c r="AN242" s="5">
        <f t="shared" si="113"/>
        <v>-5.4109948125713458E-4</v>
      </c>
      <c r="AO242" s="5">
        <f t="shared" si="114"/>
        <v>-5.4109948125713458E-4</v>
      </c>
      <c r="AP242" s="5">
        <f t="shared" si="115"/>
        <v>-1.108514229846036E-3</v>
      </c>
      <c r="AQ242" s="5">
        <f t="shared" si="116"/>
        <v>0</v>
      </c>
      <c r="AR242" s="5">
        <f t="shared" si="117"/>
        <v>0</v>
      </c>
      <c r="AS242" s="5">
        <f t="shared" si="118"/>
        <v>0</v>
      </c>
      <c r="AT242" s="5">
        <f t="shared" si="119"/>
        <v>0</v>
      </c>
      <c r="AU242" s="5">
        <f t="shared" si="120"/>
        <v>0</v>
      </c>
      <c r="AV242" s="5">
        <f t="shared" si="121"/>
        <v>0</v>
      </c>
      <c r="AW242" s="5">
        <f t="shared" si="122"/>
        <v>0</v>
      </c>
      <c r="AX242" s="5">
        <f t="shared" si="123"/>
        <v>0</v>
      </c>
      <c r="AZ242" s="7">
        <f t="shared" si="126"/>
        <v>102.56319568946186</v>
      </c>
      <c r="BA242" s="4">
        <f t="shared" si="124"/>
        <v>2.2429076760264229E-3</v>
      </c>
      <c r="BB242" s="5">
        <f>AZ242/MAX($AZ$16:AZ242)-1</f>
        <v>-1.0705345874630789E-2</v>
      </c>
      <c r="BH242" s="3"/>
    </row>
    <row r="243" spans="1:60" x14ac:dyDescent="0.25">
      <c r="A243" s="3">
        <v>42860</v>
      </c>
      <c r="B243">
        <f>IFERROR(VLOOKUP($A243,Finnifty!$A$14:$I$486,B$15+1,FALSE),All_curves!B242)</f>
        <v>0</v>
      </c>
      <c r="C243">
        <f>IFERROR(VLOOKUP($A243,Finnifty!$A$14:$I$486,C$15+1,FALSE),All_curves!C242)</f>
        <v>0</v>
      </c>
      <c r="D243">
        <f>IFERROR(VLOOKUP($A243,Finnifty!$A$14:$I$486,D$15+1,FALSE),All_curves!D242)</f>
        <v>0</v>
      </c>
      <c r="E243">
        <f>IFERROR(VLOOKUP($A243,Finnifty!$A$14:$I$486,E$15+1,FALSE),All_curves!E242)</f>
        <v>0</v>
      </c>
      <c r="F243">
        <f>IFERROR(VLOOKUP($A243,Finnifty!$A$14:$I$486,F$15+1,FALSE),All_curves!F242)</f>
        <v>0</v>
      </c>
      <c r="G243">
        <f>IFERROR(VLOOKUP($A243,Finnifty!$A$14:$I$486,G$15+1,FALSE),All_curves!G242)</f>
        <v>0</v>
      </c>
      <c r="H243">
        <f>IFERROR(VLOOKUP($A243,Finnifty!$A$14:$I$486,H$15+1,FALSE),All_curves!H242)</f>
        <v>0</v>
      </c>
      <c r="I243">
        <f>IFERROR(VLOOKUP($A243,Finnifty!$A$14:$I$486,I$15+1,FALSE),All_curves!I242)</f>
        <v>0</v>
      </c>
      <c r="J243">
        <f>IFERROR(VLOOKUP($A243,Banknifty!$A$14:$I$4860,2,FALSE),All_curves!J242)</f>
        <v>12429422</v>
      </c>
      <c r="K243">
        <f>IFERROR(VLOOKUP($A243,Banknifty!$A$14:$I$4860,3,FALSE),All_curves!K242)</f>
        <v>11797049</v>
      </c>
      <c r="L243">
        <f>IFERROR(VLOOKUP($A243,Banknifty!$A$14:$I$4860,4,FALSE),All_curves!L242)</f>
        <v>10682217</v>
      </c>
      <c r="M243">
        <f>IFERROR(VLOOKUP($A243,Banknifty!$A$14:$I$4860,5,FALSE),All_curves!M242)</f>
        <v>10502109</v>
      </c>
      <c r="N243">
        <f>IFERROR(VLOOKUP($A243,Banknifty!$A$14:$I$4860,6,FALSE),All_curves!N242)</f>
        <v>10389446</v>
      </c>
      <c r="O243">
        <f>IFERROR(VLOOKUP($A243,Banknifty!$A$14:$I$4860,7,FALSE),All_curves!O242)</f>
        <v>10247254</v>
      </c>
      <c r="P243">
        <f>IFERROR(VLOOKUP($A243,Banknifty!$A$14:$I$4860,8,FALSE),All_curves!P242)</f>
        <v>10247254</v>
      </c>
      <c r="Q243">
        <f>IFERROR(VLOOKUP($A243,Banknifty!$A$14:$I$4860,9,FALSE),All_curves!Q242)</f>
        <v>10149758</v>
      </c>
      <c r="R243">
        <f>IFERROR(VLOOKUP($A243,Nifty!$A$14:$I$4860,2,FALSE),All_curves!R242)</f>
        <v>0</v>
      </c>
      <c r="S243">
        <f>IFERROR(VLOOKUP($A243,Nifty!$A$14:$I$4860,3,FALSE),All_curves!S242)</f>
        <v>0</v>
      </c>
      <c r="T243">
        <f>IFERROR(VLOOKUP($A243,Nifty!$A$14:$I$4860,4,FALSE),All_curves!T242)</f>
        <v>0</v>
      </c>
      <c r="U243">
        <f>IFERROR(VLOOKUP($A243,Nifty!$A$14:$I$4860,5,FALSE),All_curves!U242)</f>
        <v>0</v>
      </c>
      <c r="V243">
        <f>IFERROR(VLOOKUP($A243,Nifty!$A$14:$I$4860,6,FALSE),All_curves!V242)</f>
        <v>0</v>
      </c>
      <c r="W243">
        <f>IFERROR(VLOOKUP($A243,Nifty!$A$14:$I$4860,7,FALSE),All_curves!W242)</f>
        <v>0</v>
      </c>
      <c r="X243">
        <f>IFERROR(VLOOKUP($A243,Nifty!$A$14:$I$4860,8,FALSE),All_curves!X242)</f>
        <v>0</v>
      </c>
      <c r="Y243">
        <f>IFERROR(VLOOKUP($A243,Nifty!$A$14:$I$4860,9,FALSE),All_curves!Y242)</f>
        <v>0</v>
      </c>
      <c r="AA243" s="5">
        <f t="shared" si="125"/>
        <v>0</v>
      </c>
      <c r="AB243" s="5">
        <f t="shared" si="101"/>
        <v>0</v>
      </c>
      <c r="AC243" s="5">
        <f t="shared" si="102"/>
        <v>0</v>
      </c>
      <c r="AD243" s="5">
        <f t="shared" si="103"/>
        <v>0</v>
      </c>
      <c r="AE243" s="5">
        <f t="shared" si="104"/>
        <v>0</v>
      </c>
      <c r="AF243" s="5">
        <f t="shared" si="105"/>
        <v>0</v>
      </c>
      <c r="AG243" s="5">
        <f t="shared" si="106"/>
        <v>0</v>
      </c>
      <c r="AH243" s="5">
        <f t="shared" si="107"/>
        <v>0</v>
      </c>
      <c r="AI243" s="5">
        <f t="shared" si="108"/>
        <v>-1.0517172261412799E-3</v>
      </c>
      <c r="AJ243" s="5">
        <f t="shared" si="109"/>
        <v>-3.1562222709877741E-3</v>
      </c>
      <c r="AK243" s="5">
        <f t="shared" si="110"/>
        <v>-1.496322988159271E-3</v>
      </c>
      <c r="AL243" s="5">
        <f t="shared" si="111"/>
        <v>-1.9251373692951157E-3</v>
      </c>
      <c r="AM243" s="5">
        <f t="shared" si="112"/>
        <v>-1.4653004625221344E-3</v>
      </c>
      <c r="AN243" s="5">
        <f t="shared" si="113"/>
        <v>3.5791837353491562E-3</v>
      </c>
      <c r="AO243" s="5">
        <f t="shared" si="114"/>
        <v>3.5791837353491562E-3</v>
      </c>
      <c r="AP243" s="5">
        <f t="shared" si="115"/>
        <v>2.4596897891071556E-3</v>
      </c>
      <c r="AQ243" s="5">
        <f t="shared" si="116"/>
        <v>0</v>
      </c>
      <c r="AR243" s="5">
        <f t="shared" si="117"/>
        <v>0</v>
      </c>
      <c r="AS243" s="5">
        <f t="shared" si="118"/>
        <v>0</v>
      </c>
      <c r="AT243" s="5">
        <f t="shared" si="119"/>
        <v>0</v>
      </c>
      <c r="AU243" s="5">
        <f t="shared" si="120"/>
        <v>0</v>
      </c>
      <c r="AV243" s="5">
        <f t="shared" si="121"/>
        <v>0</v>
      </c>
      <c r="AW243" s="5">
        <f t="shared" si="122"/>
        <v>0</v>
      </c>
      <c r="AX243" s="5">
        <f t="shared" si="123"/>
        <v>0</v>
      </c>
      <c r="AZ243" s="7">
        <f t="shared" si="126"/>
        <v>102.56543223781726</v>
      </c>
      <c r="BA243" s="4">
        <f t="shared" si="124"/>
        <v>2.1806539279162221E-5</v>
      </c>
      <c r="BB243" s="5">
        <f>AZ243/MAX($AZ$16:AZ243)-1</f>
        <v>-1.0683772781896916E-2</v>
      </c>
      <c r="BH243" s="3"/>
    </row>
    <row r="244" spans="1:60" x14ac:dyDescent="0.25">
      <c r="A244" s="3">
        <v>42863</v>
      </c>
      <c r="B244">
        <f>IFERROR(VLOOKUP($A244,Finnifty!$A$14:$I$486,B$15+1,FALSE),All_curves!B243)</f>
        <v>0</v>
      </c>
      <c r="C244">
        <f>IFERROR(VLOOKUP($A244,Finnifty!$A$14:$I$486,C$15+1,FALSE),All_curves!C243)</f>
        <v>0</v>
      </c>
      <c r="D244">
        <f>IFERROR(VLOOKUP($A244,Finnifty!$A$14:$I$486,D$15+1,FALSE),All_curves!D243)</f>
        <v>0</v>
      </c>
      <c r="E244">
        <f>IFERROR(VLOOKUP($A244,Finnifty!$A$14:$I$486,E$15+1,FALSE),All_curves!E243)</f>
        <v>0</v>
      </c>
      <c r="F244">
        <f>IFERROR(VLOOKUP($A244,Finnifty!$A$14:$I$486,F$15+1,FALSE),All_curves!F243)</f>
        <v>0</v>
      </c>
      <c r="G244">
        <f>IFERROR(VLOOKUP($A244,Finnifty!$A$14:$I$486,G$15+1,FALSE),All_curves!G243)</f>
        <v>0</v>
      </c>
      <c r="H244">
        <f>IFERROR(VLOOKUP($A244,Finnifty!$A$14:$I$486,H$15+1,FALSE),All_curves!H243)</f>
        <v>0</v>
      </c>
      <c r="I244">
        <f>IFERROR(VLOOKUP($A244,Finnifty!$A$14:$I$486,I$15+1,FALSE),All_curves!I243)</f>
        <v>0</v>
      </c>
      <c r="J244">
        <f>IFERROR(VLOOKUP($A244,Banknifty!$A$14:$I$4860,2,FALSE),All_curves!J243)</f>
        <v>12399771</v>
      </c>
      <c r="K244">
        <f>IFERROR(VLOOKUP($A244,Banknifty!$A$14:$I$4860,3,FALSE),All_curves!K243)</f>
        <v>11782218</v>
      </c>
      <c r="L244">
        <f>IFERROR(VLOOKUP($A244,Banknifty!$A$14:$I$4860,4,FALSE),All_curves!L243)</f>
        <v>10672758</v>
      </c>
      <c r="M244">
        <f>IFERROR(VLOOKUP($A244,Banknifty!$A$14:$I$4860,5,FALSE),All_curves!M243)</f>
        <v>10492109</v>
      </c>
      <c r="N244">
        <f>IFERROR(VLOOKUP($A244,Banknifty!$A$14:$I$4860,6,FALSE),All_curves!N243)</f>
        <v>10343093</v>
      </c>
      <c r="O244">
        <f>IFERROR(VLOOKUP($A244,Banknifty!$A$14:$I$4860,7,FALSE),All_curves!O243)</f>
        <v>10171913</v>
      </c>
      <c r="P244">
        <f>IFERROR(VLOOKUP($A244,Banknifty!$A$14:$I$4860,8,FALSE),All_curves!P243)</f>
        <v>10171913</v>
      </c>
      <c r="Q244">
        <f>IFERROR(VLOOKUP($A244,Banknifty!$A$14:$I$4860,9,FALSE),All_curves!Q243)</f>
        <v>10104730</v>
      </c>
      <c r="R244">
        <f>IFERROR(VLOOKUP($A244,Nifty!$A$14:$I$4860,2,FALSE),All_curves!R243)</f>
        <v>0</v>
      </c>
      <c r="S244">
        <f>IFERROR(VLOOKUP($A244,Nifty!$A$14:$I$4860,3,FALSE),All_curves!S243)</f>
        <v>0</v>
      </c>
      <c r="T244">
        <f>IFERROR(VLOOKUP($A244,Nifty!$A$14:$I$4860,4,FALSE),All_curves!T243)</f>
        <v>0</v>
      </c>
      <c r="U244">
        <f>IFERROR(VLOOKUP($A244,Nifty!$A$14:$I$4860,5,FALSE),All_curves!U243)</f>
        <v>0</v>
      </c>
      <c r="V244">
        <f>IFERROR(VLOOKUP($A244,Nifty!$A$14:$I$4860,6,FALSE),All_curves!V243)</f>
        <v>0</v>
      </c>
      <c r="W244">
        <f>IFERROR(VLOOKUP($A244,Nifty!$A$14:$I$4860,7,FALSE),All_curves!W243)</f>
        <v>0</v>
      </c>
      <c r="X244">
        <f>IFERROR(VLOOKUP($A244,Nifty!$A$14:$I$4860,8,FALSE),All_curves!X243)</f>
        <v>0</v>
      </c>
      <c r="Y244">
        <f>IFERROR(VLOOKUP($A244,Nifty!$A$14:$I$4860,9,FALSE),All_curves!Y243)</f>
        <v>0</v>
      </c>
      <c r="AA244" s="5">
        <f t="shared" si="125"/>
        <v>0</v>
      </c>
      <c r="AB244" s="5">
        <f t="shared" si="101"/>
        <v>0</v>
      </c>
      <c r="AC244" s="5">
        <f t="shared" si="102"/>
        <v>0</v>
      </c>
      <c r="AD244" s="5">
        <f t="shared" si="103"/>
        <v>0</v>
      </c>
      <c r="AE244" s="5">
        <f t="shared" si="104"/>
        <v>0</v>
      </c>
      <c r="AF244" s="5">
        <f t="shared" si="105"/>
        <v>0</v>
      </c>
      <c r="AG244" s="5">
        <f t="shared" si="106"/>
        <v>0</v>
      </c>
      <c r="AH244" s="5">
        <f t="shared" si="107"/>
        <v>0</v>
      </c>
      <c r="AI244" s="5">
        <f t="shared" si="108"/>
        <v>-2.3855493843559783E-3</v>
      </c>
      <c r="AJ244" s="5">
        <f t="shared" si="109"/>
        <v>-1.2571788080222301E-3</v>
      </c>
      <c r="AK244" s="5">
        <f t="shared" si="110"/>
        <v>-8.8549034343710087E-4</v>
      </c>
      <c r="AL244" s="5">
        <f t="shared" si="111"/>
        <v>-9.5218969827870481E-4</v>
      </c>
      <c r="AM244" s="5">
        <f t="shared" si="112"/>
        <v>-4.4615468428249594E-3</v>
      </c>
      <c r="AN244" s="5">
        <f t="shared" si="113"/>
        <v>-7.352311165508385E-3</v>
      </c>
      <c r="AO244" s="5">
        <f t="shared" si="114"/>
        <v>-7.352311165508385E-3</v>
      </c>
      <c r="AP244" s="5">
        <f t="shared" si="115"/>
        <v>-4.4363619309938374E-3</v>
      </c>
      <c r="AQ244" s="5">
        <f t="shared" si="116"/>
        <v>0</v>
      </c>
      <c r="AR244" s="5">
        <f t="shared" si="117"/>
        <v>0</v>
      </c>
      <c r="AS244" s="5">
        <f t="shared" si="118"/>
        <v>0</v>
      </c>
      <c r="AT244" s="5">
        <f t="shared" si="119"/>
        <v>0</v>
      </c>
      <c r="AU244" s="5">
        <f t="shared" si="120"/>
        <v>0</v>
      </c>
      <c r="AV244" s="5">
        <f t="shared" si="121"/>
        <v>0</v>
      </c>
      <c r="AW244" s="5">
        <f t="shared" si="122"/>
        <v>0</v>
      </c>
      <c r="AX244" s="5">
        <f t="shared" si="123"/>
        <v>0</v>
      </c>
      <c r="AZ244" s="7">
        <f t="shared" si="126"/>
        <v>102.44114456098211</v>
      </c>
      <c r="BA244" s="4">
        <f t="shared" si="124"/>
        <v>-1.2117891391220659E-3</v>
      </c>
      <c r="BB244" s="5">
        <f>AZ244/MAX($AZ$16:AZ244)-1</f>
        <v>-1.1882615441197064E-2</v>
      </c>
      <c r="BH244" s="3"/>
    </row>
    <row r="245" spans="1:60" x14ac:dyDescent="0.25">
      <c r="A245" s="3">
        <v>42864</v>
      </c>
      <c r="B245">
        <f>IFERROR(VLOOKUP($A245,Finnifty!$A$14:$I$486,B$15+1,FALSE),All_curves!B244)</f>
        <v>0</v>
      </c>
      <c r="C245">
        <f>IFERROR(VLOOKUP($A245,Finnifty!$A$14:$I$486,C$15+1,FALSE),All_curves!C244)</f>
        <v>0</v>
      </c>
      <c r="D245">
        <f>IFERROR(VLOOKUP($A245,Finnifty!$A$14:$I$486,D$15+1,FALSE),All_curves!D244)</f>
        <v>0</v>
      </c>
      <c r="E245">
        <f>IFERROR(VLOOKUP($A245,Finnifty!$A$14:$I$486,E$15+1,FALSE),All_curves!E244)</f>
        <v>0</v>
      </c>
      <c r="F245">
        <f>IFERROR(VLOOKUP($A245,Finnifty!$A$14:$I$486,F$15+1,FALSE),All_curves!F244)</f>
        <v>0</v>
      </c>
      <c r="G245">
        <f>IFERROR(VLOOKUP($A245,Finnifty!$A$14:$I$486,G$15+1,FALSE),All_curves!G244)</f>
        <v>0</v>
      </c>
      <c r="H245">
        <f>IFERROR(VLOOKUP($A245,Finnifty!$A$14:$I$486,H$15+1,FALSE),All_curves!H244)</f>
        <v>0</v>
      </c>
      <c r="I245">
        <f>IFERROR(VLOOKUP($A245,Finnifty!$A$14:$I$486,I$15+1,FALSE),All_curves!I244)</f>
        <v>0</v>
      </c>
      <c r="J245">
        <f>IFERROR(VLOOKUP($A245,Banknifty!$A$14:$I$4860,2,FALSE),All_curves!J244)</f>
        <v>12383093</v>
      </c>
      <c r="K245">
        <f>IFERROR(VLOOKUP($A245,Banknifty!$A$14:$I$4860,3,FALSE),All_curves!K244)</f>
        <v>11775523</v>
      </c>
      <c r="L245">
        <f>IFERROR(VLOOKUP($A245,Banknifty!$A$14:$I$4860,4,FALSE),All_curves!L244)</f>
        <v>10672758</v>
      </c>
      <c r="M245">
        <f>IFERROR(VLOOKUP($A245,Banknifty!$A$14:$I$4860,5,FALSE),All_curves!M244)</f>
        <v>10492941</v>
      </c>
      <c r="N245">
        <f>IFERROR(VLOOKUP($A245,Banknifty!$A$14:$I$4860,6,FALSE),All_curves!N244)</f>
        <v>10318419</v>
      </c>
      <c r="O245">
        <f>IFERROR(VLOOKUP($A245,Banknifty!$A$14:$I$4860,7,FALSE),All_curves!O244)</f>
        <v>10159125</v>
      </c>
      <c r="P245">
        <f>IFERROR(VLOOKUP($A245,Banknifty!$A$14:$I$4860,8,FALSE),All_curves!P244)</f>
        <v>10159125</v>
      </c>
      <c r="Q245">
        <f>IFERROR(VLOOKUP($A245,Banknifty!$A$14:$I$4860,9,FALSE),All_curves!Q244)</f>
        <v>10095107</v>
      </c>
      <c r="R245">
        <f>IFERROR(VLOOKUP($A245,Nifty!$A$14:$I$4860,2,FALSE),All_curves!R244)</f>
        <v>0</v>
      </c>
      <c r="S245">
        <f>IFERROR(VLOOKUP($A245,Nifty!$A$14:$I$4860,3,FALSE),All_curves!S244)</f>
        <v>0</v>
      </c>
      <c r="T245">
        <f>IFERROR(VLOOKUP($A245,Nifty!$A$14:$I$4860,4,FALSE),All_curves!T244)</f>
        <v>0</v>
      </c>
      <c r="U245">
        <f>IFERROR(VLOOKUP($A245,Nifty!$A$14:$I$4860,5,FALSE),All_curves!U244)</f>
        <v>0</v>
      </c>
      <c r="V245">
        <f>IFERROR(VLOOKUP($A245,Nifty!$A$14:$I$4860,6,FALSE),All_curves!V244)</f>
        <v>0</v>
      </c>
      <c r="W245">
        <f>IFERROR(VLOOKUP($A245,Nifty!$A$14:$I$4860,7,FALSE),All_curves!W244)</f>
        <v>0</v>
      </c>
      <c r="X245">
        <f>IFERROR(VLOOKUP($A245,Nifty!$A$14:$I$4860,8,FALSE),All_curves!X244)</f>
        <v>0</v>
      </c>
      <c r="Y245">
        <f>IFERROR(VLOOKUP($A245,Nifty!$A$14:$I$4860,9,FALSE),All_curves!Y244)</f>
        <v>0</v>
      </c>
      <c r="AA245" s="5">
        <f t="shared" si="125"/>
        <v>0</v>
      </c>
      <c r="AB245" s="5">
        <f t="shared" si="101"/>
        <v>0</v>
      </c>
      <c r="AC245" s="5">
        <f t="shared" si="102"/>
        <v>0</v>
      </c>
      <c r="AD245" s="5">
        <f t="shared" si="103"/>
        <v>0</v>
      </c>
      <c r="AE245" s="5">
        <f t="shared" si="104"/>
        <v>0</v>
      </c>
      <c r="AF245" s="5">
        <f t="shared" si="105"/>
        <v>0</v>
      </c>
      <c r="AG245" s="5">
        <f t="shared" si="106"/>
        <v>0</v>
      </c>
      <c r="AH245" s="5">
        <f t="shared" si="107"/>
        <v>0</v>
      </c>
      <c r="AI245" s="5">
        <f t="shared" si="108"/>
        <v>-1.3450248395716624E-3</v>
      </c>
      <c r="AJ245" s="5">
        <f t="shared" si="109"/>
        <v>-5.682291738279277E-4</v>
      </c>
      <c r="AK245" s="5">
        <f t="shared" si="110"/>
        <v>0</v>
      </c>
      <c r="AL245" s="5">
        <f t="shared" si="111"/>
        <v>7.9297689339563604E-5</v>
      </c>
      <c r="AM245" s="5">
        <f t="shared" si="112"/>
        <v>-2.3855533349647073E-3</v>
      </c>
      <c r="AN245" s="5">
        <f t="shared" si="113"/>
        <v>-1.2571873156995705E-3</v>
      </c>
      <c r="AO245" s="5">
        <f t="shared" si="114"/>
        <v>-1.2571873156995705E-3</v>
      </c>
      <c r="AP245" s="5">
        <f t="shared" si="115"/>
        <v>-9.5232628679831066E-4</v>
      </c>
      <c r="AQ245" s="5">
        <f t="shared" si="116"/>
        <v>0</v>
      </c>
      <c r="AR245" s="5">
        <f t="shared" si="117"/>
        <v>0</v>
      </c>
      <c r="AS245" s="5">
        <f t="shared" si="118"/>
        <v>0</v>
      </c>
      <c r="AT245" s="5">
        <f t="shared" si="119"/>
        <v>0</v>
      </c>
      <c r="AU245" s="5">
        <f t="shared" si="120"/>
        <v>0</v>
      </c>
      <c r="AV245" s="5">
        <f t="shared" si="121"/>
        <v>0</v>
      </c>
      <c r="AW245" s="5">
        <f t="shared" si="122"/>
        <v>0</v>
      </c>
      <c r="AX245" s="5">
        <f t="shared" si="123"/>
        <v>0</v>
      </c>
      <c r="AZ245" s="7">
        <f t="shared" si="126"/>
        <v>102.40833688561263</v>
      </c>
      <c r="BA245" s="4">
        <f t="shared" si="124"/>
        <v>-3.2025877405092445E-4</v>
      </c>
      <c r="BB245" s="5">
        <f>AZ245/MAX($AZ$16:AZ245)-1</f>
        <v>-1.2199068703394378E-2</v>
      </c>
      <c r="BH245" s="3"/>
    </row>
    <row r="246" spans="1:60" x14ac:dyDescent="0.25">
      <c r="A246" s="3">
        <v>42865</v>
      </c>
      <c r="B246">
        <f>IFERROR(VLOOKUP($A246,Finnifty!$A$14:$I$486,B$15+1,FALSE),All_curves!B245)</f>
        <v>0</v>
      </c>
      <c r="C246">
        <f>IFERROR(VLOOKUP($A246,Finnifty!$A$14:$I$486,C$15+1,FALSE),All_curves!C245)</f>
        <v>0</v>
      </c>
      <c r="D246">
        <f>IFERROR(VLOOKUP($A246,Finnifty!$A$14:$I$486,D$15+1,FALSE),All_curves!D245)</f>
        <v>0</v>
      </c>
      <c r="E246">
        <f>IFERROR(VLOOKUP($A246,Finnifty!$A$14:$I$486,E$15+1,FALSE),All_curves!E245)</f>
        <v>0</v>
      </c>
      <c r="F246">
        <f>IFERROR(VLOOKUP($A246,Finnifty!$A$14:$I$486,F$15+1,FALSE),All_curves!F245)</f>
        <v>0</v>
      </c>
      <c r="G246">
        <f>IFERROR(VLOOKUP($A246,Finnifty!$A$14:$I$486,G$15+1,FALSE),All_curves!G245)</f>
        <v>0</v>
      </c>
      <c r="H246">
        <f>IFERROR(VLOOKUP($A246,Finnifty!$A$14:$I$486,H$15+1,FALSE),All_curves!H245)</f>
        <v>0</v>
      </c>
      <c r="I246">
        <f>IFERROR(VLOOKUP($A246,Finnifty!$A$14:$I$486,I$15+1,FALSE),All_curves!I245)</f>
        <v>0</v>
      </c>
      <c r="J246">
        <f>IFERROR(VLOOKUP($A246,Banknifty!$A$14:$I$4860,2,FALSE),All_curves!J245)</f>
        <v>12359666</v>
      </c>
      <c r="K246">
        <f>IFERROR(VLOOKUP($A246,Banknifty!$A$14:$I$4860,3,FALSE),All_curves!K245)</f>
        <v>11763669</v>
      </c>
      <c r="L246">
        <f>IFERROR(VLOOKUP($A246,Banknifty!$A$14:$I$4860,4,FALSE),All_curves!L245)</f>
        <v>10672758</v>
      </c>
      <c r="M246">
        <f>IFERROR(VLOOKUP($A246,Banknifty!$A$14:$I$4860,5,FALSE),All_curves!M245)</f>
        <v>10492941</v>
      </c>
      <c r="N246">
        <f>IFERROR(VLOOKUP($A246,Banknifty!$A$14:$I$4860,6,FALSE),All_curves!N245)</f>
        <v>10304541</v>
      </c>
      <c r="O246">
        <f>IFERROR(VLOOKUP($A246,Banknifty!$A$14:$I$4860,7,FALSE),All_curves!O245)</f>
        <v>10153353</v>
      </c>
      <c r="P246">
        <f>IFERROR(VLOOKUP($A246,Banknifty!$A$14:$I$4860,8,FALSE),All_curves!P245)</f>
        <v>10153353</v>
      </c>
      <c r="Q246">
        <f>IFERROR(VLOOKUP($A246,Banknifty!$A$14:$I$4860,9,FALSE),All_curves!Q245)</f>
        <v>10095908</v>
      </c>
      <c r="R246">
        <f>IFERROR(VLOOKUP($A246,Nifty!$A$14:$I$4860,2,FALSE),All_curves!R245)</f>
        <v>0</v>
      </c>
      <c r="S246">
        <f>IFERROR(VLOOKUP($A246,Nifty!$A$14:$I$4860,3,FALSE),All_curves!S245)</f>
        <v>0</v>
      </c>
      <c r="T246">
        <f>IFERROR(VLOOKUP($A246,Nifty!$A$14:$I$4860,4,FALSE),All_curves!T245)</f>
        <v>0</v>
      </c>
      <c r="U246">
        <f>IFERROR(VLOOKUP($A246,Nifty!$A$14:$I$4860,5,FALSE),All_curves!U245)</f>
        <v>0</v>
      </c>
      <c r="V246">
        <f>IFERROR(VLOOKUP($A246,Nifty!$A$14:$I$4860,6,FALSE),All_curves!V245)</f>
        <v>0</v>
      </c>
      <c r="W246">
        <f>IFERROR(VLOOKUP($A246,Nifty!$A$14:$I$4860,7,FALSE),All_curves!W245)</f>
        <v>0</v>
      </c>
      <c r="X246">
        <f>IFERROR(VLOOKUP($A246,Nifty!$A$14:$I$4860,8,FALSE),All_curves!X245)</f>
        <v>0</v>
      </c>
      <c r="Y246">
        <f>IFERROR(VLOOKUP($A246,Nifty!$A$14:$I$4860,9,FALSE),All_curves!Y245)</f>
        <v>0</v>
      </c>
      <c r="AA246" s="5">
        <f t="shared" si="125"/>
        <v>0</v>
      </c>
      <c r="AB246" s="5">
        <f t="shared" si="101"/>
        <v>0</v>
      </c>
      <c r="AC246" s="5">
        <f t="shared" si="102"/>
        <v>0</v>
      </c>
      <c r="AD246" s="5">
        <f t="shared" si="103"/>
        <v>0</v>
      </c>
      <c r="AE246" s="5">
        <f t="shared" si="104"/>
        <v>0</v>
      </c>
      <c r="AF246" s="5">
        <f t="shared" si="105"/>
        <v>0</v>
      </c>
      <c r="AG246" s="5">
        <f t="shared" si="106"/>
        <v>0</v>
      </c>
      <c r="AH246" s="5">
        <f t="shared" si="107"/>
        <v>0</v>
      </c>
      <c r="AI246" s="5">
        <f t="shared" si="108"/>
        <v>-1.8918536750067716E-3</v>
      </c>
      <c r="AJ246" s="5">
        <f t="shared" si="109"/>
        <v>-1.006664417368075E-3</v>
      </c>
      <c r="AK246" s="5">
        <f t="shared" si="110"/>
        <v>0</v>
      </c>
      <c r="AL246" s="5">
        <f t="shared" si="111"/>
        <v>0</v>
      </c>
      <c r="AM246" s="5">
        <f t="shared" si="112"/>
        <v>-1.3449734886711306E-3</v>
      </c>
      <c r="AN246" s="5">
        <f t="shared" si="113"/>
        <v>-5.6815916725116988E-4</v>
      </c>
      <c r="AO246" s="5">
        <f t="shared" si="114"/>
        <v>-5.6815916725116988E-4</v>
      </c>
      <c r="AP246" s="5">
        <f t="shared" si="115"/>
        <v>7.9345369989658465E-5</v>
      </c>
      <c r="AQ246" s="5">
        <f t="shared" si="116"/>
        <v>0</v>
      </c>
      <c r="AR246" s="5">
        <f t="shared" si="117"/>
        <v>0</v>
      </c>
      <c r="AS246" s="5">
        <f t="shared" si="118"/>
        <v>0</v>
      </c>
      <c r="AT246" s="5">
        <f t="shared" si="119"/>
        <v>0</v>
      </c>
      <c r="AU246" s="5">
        <f t="shared" si="120"/>
        <v>0</v>
      </c>
      <c r="AV246" s="5">
        <f t="shared" si="121"/>
        <v>0</v>
      </c>
      <c r="AW246" s="5">
        <f t="shared" si="122"/>
        <v>0</v>
      </c>
      <c r="AX246" s="5">
        <f t="shared" si="123"/>
        <v>0</v>
      </c>
      <c r="AZ246" s="7">
        <f t="shared" si="126"/>
        <v>102.38571972899463</v>
      </c>
      <c r="BA246" s="4">
        <f t="shared" si="124"/>
        <v>-2.2085268939827746E-4</v>
      </c>
      <c r="BB246" s="5">
        <f>AZ246/MAX($AZ$16:AZ246)-1</f>
        <v>-1.2417227195661407E-2</v>
      </c>
      <c r="BH246" s="3"/>
    </row>
    <row r="247" spans="1:60" x14ac:dyDescent="0.25">
      <c r="A247" s="3">
        <v>42866</v>
      </c>
      <c r="B247">
        <f>IFERROR(VLOOKUP($A247,Finnifty!$A$14:$I$486,B$15+1,FALSE),All_curves!B246)</f>
        <v>0</v>
      </c>
      <c r="C247">
        <f>IFERROR(VLOOKUP($A247,Finnifty!$A$14:$I$486,C$15+1,FALSE),All_curves!C246)</f>
        <v>0</v>
      </c>
      <c r="D247">
        <f>IFERROR(VLOOKUP($A247,Finnifty!$A$14:$I$486,D$15+1,FALSE),All_curves!D246)</f>
        <v>0</v>
      </c>
      <c r="E247">
        <f>IFERROR(VLOOKUP($A247,Finnifty!$A$14:$I$486,E$15+1,FALSE),All_curves!E246)</f>
        <v>0</v>
      </c>
      <c r="F247">
        <f>IFERROR(VLOOKUP($A247,Finnifty!$A$14:$I$486,F$15+1,FALSE),All_curves!F246)</f>
        <v>0</v>
      </c>
      <c r="G247">
        <f>IFERROR(VLOOKUP($A247,Finnifty!$A$14:$I$486,G$15+1,FALSE),All_curves!G246)</f>
        <v>0</v>
      </c>
      <c r="H247">
        <f>IFERROR(VLOOKUP($A247,Finnifty!$A$14:$I$486,H$15+1,FALSE),All_curves!H246)</f>
        <v>0</v>
      </c>
      <c r="I247">
        <f>IFERROR(VLOOKUP($A247,Finnifty!$A$14:$I$486,I$15+1,FALSE),All_curves!I246)</f>
        <v>0</v>
      </c>
      <c r="J247">
        <f>IFERROR(VLOOKUP($A247,Banknifty!$A$14:$I$4860,2,FALSE),All_curves!J246)</f>
        <v>12376987</v>
      </c>
      <c r="K247">
        <f>IFERROR(VLOOKUP($A247,Banknifty!$A$14:$I$4860,3,FALSE),All_curves!K246)</f>
        <v>11763669</v>
      </c>
      <c r="L247">
        <f>IFERROR(VLOOKUP($A247,Banknifty!$A$14:$I$4860,4,FALSE),All_curves!L246)</f>
        <v>10672758</v>
      </c>
      <c r="M247">
        <f>IFERROR(VLOOKUP($A247,Banknifty!$A$14:$I$4860,5,FALSE),All_curves!M246)</f>
        <v>10492941</v>
      </c>
      <c r="N247">
        <f>IFERROR(VLOOKUP($A247,Banknifty!$A$14:$I$4860,6,FALSE),All_curves!N246)</f>
        <v>10285047</v>
      </c>
      <c r="O247">
        <f>IFERROR(VLOOKUP($A247,Banknifty!$A$14:$I$4860,7,FALSE),All_curves!O246)</f>
        <v>10143132</v>
      </c>
      <c r="P247">
        <f>IFERROR(VLOOKUP($A247,Banknifty!$A$14:$I$4860,8,FALSE),All_curves!P246)</f>
        <v>10143132</v>
      </c>
      <c r="Q247">
        <f>IFERROR(VLOOKUP($A247,Banknifty!$A$14:$I$4860,9,FALSE),All_curves!Q246)</f>
        <v>10095908</v>
      </c>
      <c r="R247">
        <f>IFERROR(VLOOKUP($A247,Nifty!$A$14:$I$4860,2,FALSE),All_curves!R246)</f>
        <v>0</v>
      </c>
      <c r="S247">
        <f>IFERROR(VLOOKUP($A247,Nifty!$A$14:$I$4860,3,FALSE),All_curves!S246)</f>
        <v>0</v>
      </c>
      <c r="T247">
        <f>IFERROR(VLOOKUP($A247,Nifty!$A$14:$I$4860,4,FALSE),All_curves!T246)</f>
        <v>0</v>
      </c>
      <c r="U247">
        <f>IFERROR(VLOOKUP($A247,Nifty!$A$14:$I$4860,5,FALSE),All_curves!U246)</f>
        <v>0</v>
      </c>
      <c r="V247">
        <f>IFERROR(VLOOKUP($A247,Nifty!$A$14:$I$4860,6,FALSE),All_curves!V246)</f>
        <v>0</v>
      </c>
      <c r="W247">
        <f>IFERROR(VLOOKUP($A247,Nifty!$A$14:$I$4860,7,FALSE),All_curves!W246)</f>
        <v>0</v>
      </c>
      <c r="X247">
        <f>IFERROR(VLOOKUP($A247,Nifty!$A$14:$I$4860,8,FALSE),All_curves!X246)</f>
        <v>0</v>
      </c>
      <c r="Y247">
        <f>IFERROR(VLOOKUP($A247,Nifty!$A$14:$I$4860,9,FALSE),All_curves!Y246)</f>
        <v>0</v>
      </c>
      <c r="AA247" s="5">
        <f t="shared" si="125"/>
        <v>0</v>
      </c>
      <c r="AB247" s="5">
        <f t="shared" si="101"/>
        <v>0</v>
      </c>
      <c r="AC247" s="5">
        <f t="shared" si="102"/>
        <v>0</v>
      </c>
      <c r="AD247" s="5">
        <f t="shared" si="103"/>
        <v>0</v>
      </c>
      <c r="AE247" s="5">
        <f t="shared" si="104"/>
        <v>0</v>
      </c>
      <c r="AF247" s="5">
        <f t="shared" si="105"/>
        <v>0</v>
      </c>
      <c r="AG247" s="5">
        <f t="shared" si="106"/>
        <v>0</v>
      </c>
      <c r="AH247" s="5">
        <f t="shared" si="107"/>
        <v>0</v>
      </c>
      <c r="AI247" s="5">
        <f t="shared" si="108"/>
        <v>1.401413274436436E-3</v>
      </c>
      <c r="AJ247" s="5">
        <f t="shared" si="109"/>
        <v>0</v>
      </c>
      <c r="AK247" s="5">
        <f t="shared" si="110"/>
        <v>0</v>
      </c>
      <c r="AL247" s="5">
        <f t="shared" si="111"/>
        <v>0</v>
      </c>
      <c r="AM247" s="5">
        <f t="shared" si="112"/>
        <v>-1.8917873197845658E-3</v>
      </c>
      <c r="AN247" s="5">
        <f t="shared" si="113"/>
        <v>-1.0066625281323072E-3</v>
      </c>
      <c r="AO247" s="5">
        <f t="shared" si="114"/>
        <v>-1.0066625281323072E-3</v>
      </c>
      <c r="AP247" s="5">
        <f t="shared" si="115"/>
        <v>0</v>
      </c>
      <c r="AQ247" s="5">
        <f t="shared" si="116"/>
        <v>0</v>
      </c>
      <c r="AR247" s="5">
        <f t="shared" si="117"/>
        <v>0</v>
      </c>
      <c r="AS247" s="5">
        <f t="shared" si="118"/>
        <v>0</v>
      </c>
      <c r="AT247" s="5">
        <f t="shared" si="119"/>
        <v>0</v>
      </c>
      <c r="AU247" s="5">
        <f t="shared" si="120"/>
        <v>0</v>
      </c>
      <c r="AV247" s="5">
        <f t="shared" si="121"/>
        <v>0</v>
      </c>
      <c r="AW247" s="5">
        <f t="shared" si="122"/>
        <v>0</v>
      </c>
      <c r="AX247" s="5">
        <f t="shared" si="123"/>
        <v>0</v>
      </c>
      <c r="AZ247" s="7">
        <f t="shared" si="126"/>
        <v>102.37503876922365</v>
      </c>
      <c r="BA247" s="4">
        <f t="shared" si="124"/>
        <v>-1.0432079590053102E-4</v>
      </c>
      <c r="BB247" s="5">
        <f>AZ247/MAX($AZ$16:AZ247)-1</f>
        <v>-1.2520252616537997E-2</v>
      </c>
      <c r="BH247" s="3"/>
    </row>
    <row r="248" spans="1:60" x14ac:dyDescent="0.25">
      <c r="A248" s="3">
        <v>42867</v>
      </c>
      <c r="B248">
        <f>IFERROR(VLOOKUP($A248,Finnifty!$A$14:$I$486,B$15+1,FALSE),All_curves!B247)</f>
        <v>0</v>
      </c>
      <c r="C248">
        <f>IFERROR(VLOOKUP($A248,Finnifty!$A$14:$I$486,C$15+1,FALSE),All_curves!C247)</f>
        <v>0</v>
      </c>
      <c r="D248">
        <f>IFERROR(VLOOKUP($A248,Finnifty!$A$14:$I$486,D$15+1,FALSE),All_curves!D247)</f>
        <v>0</v>
      </c>
      <c r="E248">
        <f>IFERROR(VLOOKUP($A248,Finnifty!$A$14:$I$486,E$15+1,FALSE),All_curves!E247)</f>
        <v>0</v>
      </c>
      <c r="F248">
        <f>IFERROR(VLOOKUP($A248,Finnifty!$A$14:$I$486,F$15+1,FALSE),All_curves!F247)</f>
        <v>0</v>
      </c>
      <c r="G248">
        <f>IFERROR(VLOOKUP($A248,Finnifty!$A$14:$I$486,G$15+1,FALSE),All_curves!G247)</f>
        <v>0</v>
      </c>
      <c r="H248">
        <f>IFERROR(VLOOKUP($A248,Finnifty!$A$14:$I$486,H$15+1,FALSE),All_curves!H247)</f>
        <v>0</v>
      </c>
      <c r="I248">
        <f>IFERROR(VLOOKUP($A248,Finnifty!$A$14:$I$486,I$15+1,FALSE),All_curves!I247)</f>
        <v>0</v>
      </c>
      <c r="J248">
        <f>IFERROR(VLOOKUP($A248,Banknifty!$A$14:$I$4860,2,FALSE),All_curves!J247)</f>
        <v>12400684</v>
      </c>
      <c r="K248">
        <f>IFERROR(VLOOKUP($A248,Banknifty!$A$14:$I$4860,3,FALSE),All_curves!K247)</f>
        <v>11759821</v>
      </c>
      <c r="L248">
        <f>IFERROR(VLOOKUP($A248,Banknifty!$A$14:$I$4860,4,FALSE),All_curves!L247)</f>
        <v>10656233</v>
      </c>
      <c r="M248">
        <f>IFERROR(VLOOKUP($A248,Banknifty!$A$14:$I$4860,5,FALSE),All_curves!M247)</f>
        <v>10476694</v>
      </c>
      <c r="N248">
        <f>IFERROR(VLOOKUP($A248,Banknifty!$A$14:$I$4860,6,FALSE),All_curves!N247)</f>
        <v>10299460</v>
      </c>
      <c r="O248">
        <f>IFERROR(VLOOKUP($A248,Banknifty!$A$14:$I$4860,7,FALSE),All_curves!O247)</f>
        <v>10143132</v>
      </c>
      <c r="P248">
        <f>IFERROR(VLOOKUP($A248,Banknifty!$A$14:$I$4860,8,FALSE),All_curves!P247)</f>
        <v>10143132</v>
      </c>
      <c r="Q248">
        <f>IFERROR(VLOOKUP($A248,Banknifty!$A$14:$I$4860,9,FALSE),All_curves!Q247)</f>
        <v>10095908</v>
      </c>
      <c r="R248">
        <f>IFERROR(VLOOKUP($A248,Nifty!$A$14:$I$4860,2,FALSE),All_curves!R247)</f>
        <v>0</v>
      </c>
      <c r="S248">
        <f>IFERROR(VLOOKUP($A248,Nifty!$A$14:$I$4860,3,FALSE),All_curves!S247)</f>
        <v>0</v>
      </c>
      <c r="T248">
        <f>IFERROR(VLOOKUP($A248,Nifty!$A$14:$I$4860,4,FALSE),All_curves!T247)</f>
        <v>0</v>
      </c>
      <c r="U248">
        <f>IFERROR(VLOOKUP($A248,Nifty!$A$14:$I$4860,5,FALSE),All_curves!U247)</f>
        <v>0</v>
      </c>
      <c r="V248">
        <f>IFERROR(VLOOKUP($A248,Nifty!$A$14:$I$4860,6,FALSE),All_curves!V247)</f>
        <v>0</v>
      </c>
      <c r="W248">
        <f>IFERROR(VLOOKUP($A248,Nifty!$A$14:$I$4860,7,FALSE),All_curves!W247)</f>
        <v>0</v>
      </c>
      <c r="X248">
        <f>IFERROR(VLOOKUP($A248,Nifty!$A$14:$I$4860,8,FALSE),All_curves!X247)</f>
        <v>0</v>
      </c>
      <c r="Y248">
        <f>IFERROR(VLOOKUP($A248,Nifty!$A$14:$I$4860,9,FALSE),All_curves!Y247)</f>
        <v>0</v>
      </c>
      <c r="AA248" s="5">
        <f t="shared" si="125"/>
        <v>0</v>
      </c>
      <c r="AB248" s="5">
        <f t="shared" si="101"/>
        <v>0</v>
      </c>
      <c r="AC248" s="5">
        <f t="shared" si="102"/>
        <v>0</v>
      </c>
      <c r="AD248" s="5">
        <f t="shared" si="103"/>
        <v>0</v>
      </c>
      <c r="AE248" s="5">
        <f t="shared" si="104"/>
        <v>0</v>
      </c>
      <c r="AF248" s="5">
        <f t="shared" si="105"/>
        <v>0</v>
      </c>
      <c r="AG248" s="5">
        <f t="shared" si="106"/>
        <v>0</v>
      </c>
      <c r="AH248" s="5">
        <f t="shared" si="107"/>
        <v>0</v>
      </c>
      <c r="AI248" s="5">
        <f t="shared" si="108"/>
        <v>1.9146016716347081E-3</v>
      </c>
      <c r="AJ248" s="5">
        <f t="shared" si="109"/>
        <v>-3.2710882973674416E-4</v>
      </c>
      <c r="AK248" s="5">
        <f t="shared" si="110"/>
        <v>-1.5483345541986715E-3</v>
      </c>
      <c r="AL248" s="5">
        <f t="shared" si="111"/>
        <v>-1.5483742832442804E-3</v>
      </c>
      <c r="AM248" s="5">
        <f t="shared" si="112"/>
        <v>1.4013548017817179E-3</v>
      </c>
      <c r="AN248" s="5">
        <f t="shared" si="113"/>
        <v>0</v>
      </c>
      <c r="AO248" s="5">
        <f t="shared" si="114"/>
        <v>0</v>
      </c>
      <c r="AP248" s="5">
        <f t="shared" si="115"/>
        <v>0</v>
      </c>
      <c r="AQ248" s="5">
        <f t="shared" si="116"/>
        <v>0</v>
      </c>
      <c r="AR248" s="5">
        <f t="shared" si="117"/>
        <v>0</v>
      </c>
      <c r="AS248" s="5">
        <f t="shared" si="118"/>
        <v>0</v>
      </c>
      <c r="AT248" s="5">
        <f t="shared" si="119"/>
        <v>0</v>
      </c>
      <c r="AU248" s="5">
        <f t="shared" si="120"/>
        <v>0</v>
      </c>
      <c r="AV248" s="5">
        <f t="shared" si="121"/>
        <v>0</v>
      </c>
      <c r="AW248" s="5">
        <f t="shared" si="122"/>
        <v>0</v>
      </c>
      <c r="AX248" s="5">
        <f t="shared" si="123"/>
        <v>0</v>
      </c>
      <c r="AZ248" s="7">
        <f t="shared" si="126"/>
        <v>102.37457867364476</v>
      </c>
      <c r="BA248" s="4">
        <f t="shared" si="124"/>
        <v>-4.4942164068029336E-6</v>
      </c>
      <c r="BB248" s="5">
        <f>AZ248/MAX($AZ$16:AZ248)-1</f>
        <v>-1.252469056422012E-2</v>
      </c>
      <c r="BH248" s="3"/>
    </row>
    <row r="249" spans="1:60" x14ac:dyDescent="0.25">
      <c r="A249" s="3">
        <v>42870</v>
      </c>
      <c r="B249">
        <f>IFERROR(VLOOKUP($A249,Finnifty!$A$14:$I$486,B$15+1,FALSE),All_curves!B248)</f>
        <v>0</v>
      </c>
      <c r="C249">
        <f>IFERROR(VLOOKUP($A249,Finnifty!$A$14:$I$486,C$15+1,FALSE),All_curves!C248)</f>
        <v>0</v>
      </c>
      <c r="D249">
        <f>IFERROR(VLOOKUP($A249,Finnifty!$A$14:$I$486,D$15+1,FALSE),All_curves!D248)</f>
        <v>0</v>
      </c>
      <c r="E249">
        <f>IFERROR(VLOOKUP($A249,Finnifty!$A$14:$I$486,E$15+1,FALSE),All_curves!E248)</f>
        <v>0</v>
      </c>
      <c r="F249">
        <f>IFERROR(VLOOKUP($A249,Finnifty!$A$14:$I$486,F$15+1,FALSE),All_curves!F248)</f>
        <v>0</v>
      </c>
      <c r="G249">
        <f>IFERROR(VLOOKUP($A249,Finnifty!$A$14:$I$486,G$15+1,FALSE),All_curves!G248)</f>
        <v>0</v>
      </c>
      <c r="H249">
        <f>IFERROR(VLOOKUP($A249,Finnifty!$A$14:$I$486,H$15+1,FALSE),All_curves!H248)</f>
        <v>0</v>
      </c>
      <c r="I249">
        <f>IFERROR(VLOOKUP($A249,Finnifty!$A$14:$I$486,I$15+1,FALSE),All_curves!I248)</f>
        <v>0</v>
      </c>
      <c r="J249">
        <f>IFERROR(VLOOKUP($A249,Banknifty!$A$14:$I$4860,2,FALSE),All_curves!J248)</f>
        <v>12346655</v>
      </c>
      <c r="K249">
        <f>IFERROR(VLOOKUP($A249,Banknifty!$A$14:$I$4860,3,FALSE),All_curves!K248)</f>
        <v>11702659</v>
      </c>
      <c r="L249">
        <f>IFERROR(VLOOKUP($A249,Banknifty!$A$14:$I$4860,4,FALSE),All_curves!L248)</f>
        <v>10605297</v>
      </c>
      <c r="M249">
        <f>IFERROR(VLOOKUP($A249,Banknifty!$A$14:$I$4860,5,FALSE),All_curves!M248)</f>
        <v>10435319</v>
      </c>
      <c r="N249">
        <f>IFERROR(VLOOKUP($A249,Banknifty!$A$14:$I$4860,6,FALSE),All_curves!N248)</f>
        <v>10319179</v>
      </c>
      <c r="O249">
        <f>IFERROR(VLOOKUP($A249,Banknifty!$A$14:$I$4860,7,FALSE),All_curves!O248)</f>
        <v>10139813</v>
      </c>
      <c r="P249">
        <f>IFERROR(VLOOKUP($A249,Banknifty!$A$14:$I$4860,8,FALSE),All_curves!P248)</f>
        <v>10139813</v>
      </c>
      <c r="Q249">
        <f>IFERROR(VLOOKUP($A249,Banknifty!$A$14:$I$4860,9,FALSE),All_curves!Q248)</f>
        <v>10080276</v>
      </c>
      <c r="R249">
        <f>IFERROR(VLOOKUP($A249,Nifty!$A$14:$I$4860,2,FALSE),All_curves!R248)</f>
        <v>0</v>
      </c>
      <c r="S249">
        <f>IFERROR(VLOOKUP($A249,Nifty!$A$14:$I$4860,3,FALSE),All_curves!S248)</f>
        <v>0</v>
      </c>
      <c r="T249">
        <f>IFERROR(VLOOKUP($A249,Nifty!$A$14:$I$4860,4,FALSE),All_curves!T248)</f>
        <v>0</v>
      </c>
      <c r="U249">
        <f>IFERROR(VLOOKUP($A249,Nifty!$A$14:$I$4860,5,FALSE),All_curves!U248)</f>
        <v>0</v>
      </c>
      <c r="V249">
        <f>IFERROR(VLOOKUP($A249,Nifty!$A$14:$I$4860,6,FALSE),All_curves!V248)</f>
        <v>0</v>
      </c>
      <c r="W249">
        <f>IFERROR(VLOOKUP($A249,Nifty!$A$14:$I$4860,7,FALSE),All_curves!W248)</f>
        <v>0</v>
      </c>
      <c r="X249">
        <f>IFERROR(VLOOKUP($A249,Nifty!$A$14:$I$4860,8,FALSE),All_curves!X248)</f>
        <v>0</v>
      </c>
      <c r="Y249">
        <f>IFERROR(VLOOKUP($A249,Nifty!$A$14:$I$4860,9,FALSE),All_curves!Y248)</f>
        <v>0</v>
      </c>
      <c r="AA249" s="5">
        <f t="shared" si="125"/>
        <v>0</v>
      </c>
      <c r="AB249" s="5">
        <f t="shared" si="101"/>
        <v>0</v>
      </c>
      <c r="AC249" s="5">
        <f t="shared" si="102"/>
        <v>0</v>
      </c>
      <c r="AD249" s="5">
        <f t="shared" si="103"/>
        <v>0</v>
      </c>
      <c r="AE249" s="5">
        <f t="shared" si="104"/>
        <v>0</v>
      </c>
      <c r="AF249" s="5">
        <f t="shared" si="105"/>
        <v>0</v>
      </c>
      <c r="AG249" s="5">
        <f t="shared" si="106"/>
        <v>0</v>
      </c>
      <c r="AH249" s="5">
        <f t="shared" si="107"/>
        <v>0</v>
      </c>
      <c r="AI249" s="5">
        <f t="shared" si="108"/>
        <v>-4.3569370850833344E-3</v>
      </c>
      <c r="AJ249" s="5">
        <f t="shared" si="109"/>
        <v>-4.8607882722024875E-3</v>
      </c>
      <c r="AK249" s="5">
        <f t="shared" si="110"/>
        <v>-4.7799255140160701E-3</v>
      </c>
      <c r="AL249" s="5">
        <f t="shared" si="111"/>
        <v>-3.9492420032503084E-3</v>
      </c>
      <c r="AM249" s="5">
        <f t="shared" si="112"/>
        <v>1.914566394743078E-3</v>
      </c>
      <c r="AN249" s="5">
        <f t="shared" si="113"/>
        <v>-3.2721648500677603E-4</v>
      </c>
      <c r="AO249" s="5">
        <f t="shared" si="114"/>
        <v>-3.2721648500677603E-4</v>
      </c>
      <c r="AP249" s="5">
        <f t="shared" si="115"/>
        <v>-1.5483500840142161E-3</v>
      </c>
      <c r="AQ249" s="5">
        <f t="shared" si="116"/>
        <v>0</v>
      </c>
      <c r="AR249" s="5">
        <f t="shared" si="117"/>
        <v>0</v>
      </c>
      <c r="AS249" s="5">
        <f t="shared" si="118"/>
        <v>0</v>
      </c>
      <c r="AT249" s="5">
        <f t="shared" si="119"/>
        <v>0</v>
      </c>
      <c r="AU249" s="5">
        <f t="shared" si="120"/>
        <v>0</v>
      </c>
      <c r="AV249" s="5">
        <f t="shared" si="121"/>
        <v>0</v>
      </c>
      <c r="AW249" s="5">
        <f t="shared" si="122"/>
        <v>0</v>
      </c>
      <c r="AX249" s="5">
        <f t="shared" si="123"/>
        <v>0</v>
      </c>
      <c r="AZ249" s="7">
        <f t="shared" si="126"/>
        <v>102.29679485466167</v>
      </c>
      <c r="BA249" s="4">
        <f t="shared" si="124"/>
        <v>-7.5979623057653722E-4</v>
      </c>
      <c r="BB249" s="5">
        <f>AZ249/MAX($AZ$16:AZ249)-1</f>
        <v>-1.3274970582116796E-2</v>
      </c>
      <c r="BH249" s="3"/>
    </row>
    <row r="250" spans="1:60" x14ac:dyDescent="0.25">
      <c r="A250" s="3">
        <v>42871</v>
      </c>
      <c r="B250">
        <f>IFERROR(VLOOKUP($A250,Finnifty!$A$14:$I$486,B$15+1,FALSE),All_curves!B249)</f>
        <v>0</v>
      </c>
      <c r="C250">
        <f>IFERROR(VLOOKUP($A250,Finnifty!$A$14:$I$486,C$15+1,FALSE),All_curves!C249)</f>
        <v>0</v>
      </c>
      <c r="D250">
        <f>IFERROR(VLOOKUP($A250,Finnifty!$A$14:$I$486,D$15+1,FALSE),All_curves!D249)</f>
        <v>0</v>
      </c>
      <c r="E250">
        <f>IFERROR(VLOOKUP($A250,Finnifty!$A$14:$I$486,E$15+1,FALSE),All_curves!E249)</f>
        <v>0</v>
      </c>
      <c r="F250">
        <f>IFERROR(VLOOKUP($A250,Finnifty!$A$14:$I$486,F$15+1,FALSE),All_curves!F249)</f>
        <v>0</v>
      </c>
      <c r="G250">
        <f>IFERROR(VLOOKUP($A250,Finnifty!$A$14:$I$486,G$15+1,FALSE),All_curves!G249)</f>
        <v>0</v>
      </c>
      <c r="H250">
        <f>IFERROR(VLOOKUP($A250,Finnifty!$A$14:$I$486,H$15+1,FALSE),All_curves!H249)</f>
        <v>0</v>
      </c>
      <c r="I250">
        <f>IFERROR(VLOOKUP($A250,Finnifty!$A$14:$I$486,I$15+1,FALSE),All_curves!I249)</f>
        <v>0</v>
      </c>
      <c r="J250">
        <f>IFERROR(VLOOKUP($A250,Banknifty!$A$14:$I$4860,2,FALSE),All_curves!J249)</f>
        <v>12295342</v>
      </c>
      <c r="K250">
        <f>IFERROR(VLOOKUP($A250,Banknifty!$A$14:$I$4860,3,FALSE),All_curves!K249)</f>
        <v>11715208</v>
      </c>
      <c r="L250">
        <f>IFERROR(VLOOKUP($A250,Banknifty!$A$14:$I$4860,4,FALSE),All_curves!L249)</f>
        <v>10609665</v>
      </c>
      <c r="M250">
        <f>IFERROR(VLOOKUP($A250,Banknifty!$A$14:$I$4860,5,FALSE),All_curves!M249)</f>
        <v>10437520</v>
      </c>
      <c r="N250">
        <f>IFERROR(VLOOKUP($A250,Banknifty!$A$14:$I$4860,6,FALSE),All_curves!N249)</f>
        <v>10274219</v>
      </c>
      <c r="O250">
        <f>IFERROR(VLOOKUP($A250,Banknifty!$A$14:$I$4860,7,FALSE),All_curves!O249)</f>
        <v>10090526</v>
      </c>
      <c r="P250">
        <f>IFERROR(VLOOKUP($A250,Banknifty!$A$14:$I$4860,8,FALSE),All_curves!P249)</f>
        <v>10090526</v>
      </c>
      <c r="Q250">
        <f>IFERROR(VLOOKUP($A250,Banknifty!$A$14:$I$4860,9,FALSE),All_curves!Q249)</f>
        <v>10040467</v>
      </c>
      <c r="R250">
        <f>IFERROR(VLOOKUP($A250,Nifty!$A$14:$I$4860,2,FALSE),All_curves!R249)</f>
        <v>0</v>
      </c>
      <c r="S250">
        <f>IFERROR(VLOOKUP($A250,Nifty!$A$14:$I$4860,3,FALSE),All_curves!S249)</f>
        <v>0</v>
      </c>
      <c r="T250">
        <f>IFERROR(VLOOKUP($A250,Nifty!$A$14:$I$4860,4,FALSE),All_curves!T249)</f>
        <v>0</v>
      </c>
      <c r="U250">
        <f>IFERROR(VLOOKUP($A250,Nifty!$A$14:$I$4860,5,FALSE),All_curves!U249)</f>
        <v>0</v>
      </c>
      <c r="V250">
        <f>IFERROR(VLOOKUP($A250,Nifty!$A$14:$I$4860,6,FALSE),All_curves!V249)</f>
        <v>0</v>
      </c>
      <c r="W250">
        <f>IFERROR(VLOOKUP($A250,Nifty!$A$14:$I$4860,7,FALSE),All_curves!W249)</f>
        <v>0</v>
      </c>
      <c r="X250">
        <f>IFERROR(VLOOKUP($A250,Nifty!$A$14:$I$4860,8,FALSE),All_curves!X249)</f>
        <v>0</v>
      </c>
      <c r="Y250">
        <f>IFERROR(VLOOKUP($A250,Nifty!$A$14:$I$4860,9,FALSE),All_curves!Y249)</f>
        <v>0</v>
      </c>
      <c r="AA250" s="5">
        <f t="shared" si="125"/>
        <v>0</v>
      </c>
      <c r="AB250" s="5">
        <f t="shared" si="101"/>
        <v>0</v>
      </c>
      <c r="AC250" s="5">
        <f t="shared" si="102"/>
        <v>0</v>
      </c>
      <c r="AD250" s="5">
        <f t="shared" si="103"/>
        <v>0</v>
      </c>
      <c r="AE250" s="5">
        <f t="shared" si="104"/>
        <v>0</v>
      </c>
      <c r="AF250" s="5">
        <f t="shared" si="105"/>
        <v>0</v>
      </c>
      <c r="AG250" s="5">
        <f t="shared" si="106"/>
        <v>0</v>
      </c>
      <c r="AH250" s="5">
        <f t="shared" si="107"/>
        <v>0</v>
      </c>
      <c r="AI250" s="5">
        <f t="shared" si="108"/>
        <v>-4.1560244454874606E-3</v>
      </c>
      <c r="AJ250" s="5">
        <f t="shared" si="109"/>
        <v>1.0723204017137888E-3</v>
      </c>
      <c r="AK250" s="5">
        <f t="shared" si="110"/>
        <v>4.1186965343831261E-4</v>
      </c>
      <c r="AL250" s="5">
        <f t="shared" si="111"/>
        <v>2.1091832458597359E-4</v>
      </c>
      <c r="AM250" s="5">
        <f t="shared" si="112"/>
        <v>-4.3569357601026537E-3</v>
      </c>
      <c r="AN250" s="5">
        <f t="shared" si="113"/>
        <v>-4.8607405284495364E-3</v>
      </c>
      <c r="AO250" s="5">
        <f t="shared" si="114"/>
        <v>-4.8607405284495364E-3</v>
      </c>
      <c r="AP250" s="5">
        <f t="shared" si="115"/>
        <v>-3.9491974227690019E-3</v>
      </c>
      <c r="AQ250" s="5">
        <f t="shared" si="116"/>
        <v>0</v>
      </c>
      <c r="AR250" s="5">
        <f t="shared" si="117"/>
        <v>0</v>
      </c>
      <c r="AS250" s="5">
        <f t="shared" si="118"/>
        <v>0</v>
      </c>
      <c r="AT250" s="5">
        <f t="shared" si="119"/>
        <v>0</v>
      </c>
      <c r="AU250" s="5">
        <f t="shared" si="120"/>
        <v>0</v>
      </c>
      <c r="AV250" s="5">
        <f t="shared" si="121"/>
        <v>0</v>
      </c>
      <c r="AW250" s="5">
        <f t="shared" si="122"/>
        <v>0</v>
      </c>
      <c r="AX250" s="5">
        <f t="shared" si="123"/>
        <v>0</v>
      </c>
      <c r="AZ250" s="7">
        <f t="shared" si="126"/>
        <v>102.20946523043095</v>
      </c>
      <c r="BA250" s="4">
        <f t="shared" si="124"/>
        <v>-8.5368876273000482E-4</v>
      </c>
      <c r="BB250" s="5">
        <f>AZ250/MAX($AZ$16:AZ250)-1</f>
        <v>-1.4117326651635342E-2</v>
      </c>
      <c r="BH250" s="3"/>
    </row>
    <row r="251" spans="1:60" x14ac:dyDescent="0.25">
      <c r="A251" s="3">
        <v>42872</v>
      </c>
      <c r="B251">
        <f>IFERROR(VLOOKUP($A251,Finnifty!$A$14:$I$486,B$15+1,FALSE),All_curves!B250)</f>
        <v>0</v>
      </c>
      <c r="C251">
        <f>IFERROR(VLOOKUP($A251,Finnifty!$A$14:$I$486,C$15+1,FALSE),All_curves!C250)</f>
        <v>0</v>
      </c>
      <c r="D251">
        <f>IFERROR(VLOOKUP($A251,Finnifty!$A$14:$I$486,D$15+1,FALSE),All_curves!D250)</f>
        <v>0</v>
      </c>
      <c r="E251">
        <f>IFERROR(VLOOKUP($A251,Finnifty!$A$14:$I$486,E$15+1,FALSE),All_curves!E250)</f>
        <v>0</v>
      </c>
      <c r="F251">
        <f>IFERROR(VLOOKUP($A251,Finnifty!$A$14:$I$486,F$15+1,FALSE),All_curves!F250)</f>
        <v>0</v>
      </c>
      <c r="G251">
        <f>IFERROR(VLOOKUP($A251,Finnifty!$A$14:$I$486,G$15+1,FALSE),All_curves!G250)</f>
        <v>0</v>
      </c>
      <c r="H251">
        <f>IFERROR(VLOOKUP($A251,Finnifty!$A$14:$I$486,H$15+1,FALSE),All_curves!H250)</f>
        <v>0</v>
      </c>
      <c r="I251">
        <f>IFERROR(VLOOKUP($A251,Finnifty!$A$14:$I$486,I$15+1,FALSE),All_curves!I250)</f>
        <v>0</v>
      </c>
      <c r="J251">
        <f>IFERROR(VLOOKUP($A251,Banknifty!$A$14:$I$4860,2,FALSE),All_curves!J250)</f>
        <v>12230889</v>
      </c>
      <c r="K251">
        <f>IFERROR(VLOOKUP($A251,Banknifty!$A$14:$I$4860,3,FALSE),All_curves!K250)</f>
        <v>11681667</v>
      </c>
      <c r="L251">
        <f>IFERROR(VLOOKUP($A251,Banknifty!$A$14:$I$4860,4,FALSE),All_curves!L250)</f>
        <v>10568403</v>
      </c>
      <c r="M251">
        <f>IFERROR(VLOOKUP($A251,Banknifty!$A$14:$I$4860,5,FALSE),All_curves!M250)</f>
        <v>10437801</v>
      </c>
      <c r="N251">
        <f>IFERROR(VLOOKUP($A251,Banknifty!$A$14:$I$4860,6,FALSE),All_curves!N250)</f>
        <v>10231520</v>
      </c>
      <c r="O251">
        <f>IFERROR(VLOOKUP($A251,Banknifty!$A$14:$I$4860,7,FALSE),All_curves!O250)</f>
        <v>10101346</v>
      </c>
      <c r="P251">
        <f>IFERROR(VLOOKUP($A251,Banknifty!$A$14:$I$4860,8,FALSE),All_curves!P250)</f>
        <v>10101346</v>
      </c>
      <c r="Q251">
        <f>IFERROR(VLOOKUP($A251,Banknifty!$A$14:$I$4860,9,FALSE),All_curves!Q250)</f>
        <v>10042584</v>
      </c>
      <c r="R251">
        <f>IFERROR(VLOOKUP($A251,Nifty!$A$14:$I$4860,2,FALSE),All_curves!R250)</f>
        <v>0</v>
      </c>
      <c r="S251">
        <f>IFERROR(VLOOKUP($A251,Nifty!$A$14:$I$4860,3,FALSE),All_curves!S250)</f>
        <v>0</v>
      </c>
      <c r="T251">
        <f>IFERROR(VLOOKUP($A251,Nifty!$A$14:$I$4860,4,FALSE),All_curves!T250)</f>
        <v>0</v>
      </c>
      <c r="U251">
        <f>IFERROR(VLOOKUP($A251,Nifty!$A$14:$I$4860,5,FALSE),All_curves!U250)</f>
        <v>0</v>
      </c>
      <c r="V251">
        <f>IFERROR(VLOOKUP($A251,Nifty!$A$14:$I$4860,6,FALSE),All_curves!V250)</f>
        <v>0</v>
      </c>
      <c r="W251">
        <f>IFERROR(VLOOKUP($A251,Nifty!$A$14:$I$4860,7,FALSE),All_curves!W250)</f>
        <v>0</v>
      </c>
      <c r="X251">
        <f>IFERROR(VLOOKUP($A251,Nifty!$A$14:$I$4860,8,FALSE),All_curves!X250)</f>
        <v>0</v>
      </c>
      <c r="Y251">
        <f>IFERROR(VLOOKUP($A251,Nifty!$A$14:$I$4860,9,FALSE),All_curves!Y250)</f>
        <v>0</v>
      </c>
      <c r="AA251" s="5">
        <f t="shared" si="125"/>
        <v>0</v>
      </c>
      <c r="AB251" s="5">
        <f t="shared" si="101"/>
        <v>0</v>
      </c>
      <c r="AC251" s="5">
        <f t="shared" si="102"/>
        <v>0</v>
      </c>
      <c r="AD251" s="5">
        <f t="shared" si="103"/>
        <v>0</v>
      </c>
      <c r="AE251" s="5">
        <f t="shared" si="104"/>
        <v>0</v>
      </c>
      <c r="AF251" s="5">
        <f t="shared" si="105"/>
        <v>0</v>
      </c>
      <c r="AG251" s="5">
        <f t="shared" si="106"/>
        <v>0</v>
      </c>
      <c r="AH251" s="5">
        <f t="shared" si="107"/>
        <v>0</v>
      </c>
      <c r="AI251" s="5">
        <f t="shared" si="108"/>
        <v>-5.2420664671222195E-3</v>
      </c>
      <c r="AJ251" s="5">
        <f t="shared" si="109"/>
        <v>-2.8630306862669208E-3</v>
      </c>
      <c r="AK251" s="5">
        <f t="shared" si="110"/>
        <v>-3.8890954615438122E-3</v>
      </c>
      <c r="AL251" s="5">
        <f t="shared" si="111"/>
        <v>2.6922104101378963E-5</v>
      </c>
      <c r="AM251" s="5">
        <f t="shared" si="112"/>
        <v>-4.155936329564347E-3</v>
      </c>
      <c r="AN251" s="5">
        <f t="shared" si="113"/>
        <v>1.072292960743626E-3</v>
      </c>
      <c r="AO251" s="5">
        <f t="shared" si="114"/>
        <v>1.072292960743626E-3</v>
      </c>
      <c r="AP251" s="5">
        <f t="shared" si="115"/>
        <v>2.1084676639038236E-4</v>
      </c>
      <c r="AQ251" s="5">
        <f t="shared" si="116"/>
        <v>0</v>
      </c>
      <c r="AR251" s="5">
        <f t="shared" si="117"/>
        <v>0</v>
      </c>
      <c r="AS251" s="5">
        <f t="shared" si="118"/>
        <v>0</v>
      </c>
      <c r="AT251" s="5">
        <f t="shared" si="119"/>
        <v>0</v>
      </c>
      <c r="AU251" s="5">
        <f t="shared" si="120"/>
        <v>0</v>
      </c>
      <c r="AV251" s="5">
        <f t="shared" si="121"/>
        <v>0</v>
      </c>
      <c r="AW251" s="5">
        <f t="shared" si="122"/>
        <v>0</v>
      </c>
      <c r="AX251" s="5">
        <f t="shared" si="123"/>
        <v>0</v>
      </c>
      <c r="AZ251" s="7">
        <f t="shared" si="126"/>
        <v>102.15083202903335</v>
      </c>
      <c r="BA251" s="4">
        <f t="shared" si="124"/>
        <v>-5.7365725635492859E-4</v>
      </c>
      <c r="BB251" s="5">
        <f>AZ251/MAX($AZ$16:AZ251)-1</f>
        <v>-1.4682885401116175E-2</v>
      </c>
      <c r="BH251" s="3"/>
    </row>
    <row r="252" spans="1:60" x14ac:dyDescent="0.25">
      <c r="A252" s="3">
        <v>42873</v>
      </c>
      <c r="B252">
        <f>IFERROR(VLOOKUP($A252,Finnifty!$A$14:$I$486,B$15+1,FALSE),All_curves!B251)</f>
        <v>0</v>
      </c>
      <c r="C252">
        <f>IFERROR(VLOOKUP($A252,Finnifty!$A$14:$I$486,C$15+1,FALSE),All_curves!C251)</f>
        <v>0</v>
      </c>
      <c r="D252">
        <f>IFERROR(VLOOKUP($A252,Finnifty!$A$14:$I$486,D$15+1,FALSE),All_curves!D251)</f>
        <v>0</v>
      </c>
      <c r="E252">
        <f>IFERROR(VLOOKUP($A252,Finnifty!$A$14:$I$486,E$15+1,FALSE),All_curves!E251)</f>
        <v>0</v>
      </c>
      <c r="F252">
        <f>IFERROR(VLOOKUP($A252,Finnifty!$A$14:$I$486,F$15+1,FALSE),All_curves!F251)</f>
        <v>0</v>
      </c>
      <c r="G252">
        <f>IFERROR(VLOOKUP($A252,Finnifty!$A$14:$I$486,G$15+1,FALSE),All_curves!G251)</f>
        <v>0</v>
      </c>
      <c r="H252">
        <f>IFERROR(VLOOKUP($A252,Finnifty!$A$14:$I$486,H$15+1,FALSE),All_curves!H251)</f>
        <v>0</v>
      </c>
      <c r="I252">
        <f>IFERROR(VLOOKUP($A252,Finnifty!$A$14:$I$486,I$15+1,FALSE),All_curves!I251)</f>
        <v>0</v>
      </c>
      <c r="J252">
        <f>IFERROR(VLOOKUP($A252,Banknifty!$A$14:$I$4860,2,FALSE),All_curves!J251)</f>
        <v>12310264</v>
      </c>
      <c r="K252">
        <f>IFERROR(VLOOKUP($A252,Banknifty!$A$14:$I$4860,3,FALSE),All_curves!K251)</f>
        <v>11602161</v>
      </c>
      <c r="L252">
        <f>IFERROR(VLOOKUP($A252,Banknifty!$A$14:$I$4860,4,FALSE),All_curves!L251)</f>
        <v>10584399</v>
      </c>
      <c r="M252">
        <f>IFERROR(VLOOKUP($A252,Banknifty!$A$14:$I$4860,5,FALSE),All_curves!M251)</f>
        <v>10437801</v>
      </c>
      <c r="N252">
        <f>IFERROR(VLOOKUP($A252,Banknifty!$A$14:$I$4860,6,FALSE),All_curves!N251)</f>
        <v>10177885</v>
      </c>
      <c r="O252">
        <f>IFERROR(VLOOKUP($A252,Banknifty!$A$14:$I$4860,7,FALSE),All_curves!O251)</f>
        <v>10072426</v>
      </c>
      <c r="P252">
        <f>IFERROR(VLOOKUP($A252,Banknifty!$A$14:$I$4860,8,FALSE),All_curves!P251)</f>
        <v>10072426</v>
      </c>
      <c r="Q252">
        <f>IFERROR(VLOOKUP($A252,Banknifty!$A$14:$I$4860,9,FALSE),All_curves!Q251)</f>
        <v>10042854</v>
      </c>
      <c r="R252">
        <f>IFERROR(VLOOKUP($A252,Nifty!$A$14:$I$4860,2,FALSE),All_curves!R251)</f>
        <v>0</v>
      </c>
      <c r="S252">
        <f>IFERROR(VLOOKUP($A252,Nifty!$A$14:$I$4860,3,FALSE),All_curves!S251)</f>
        <v>0</v>
      </c>
      <c r="T252">
        <f>IFERROR(VLOOKUP($A252,Nifty!$A$14:$I$4860,4,FALSE),All_curves!T251)</f>
        <v>0</v>
      </c>
      <c r="U252">
        <f>IFERROR(VLOOKUP($A252,Nifty!$A$14:$I$4860,5,FALSE),All_curves!U251)</f>
        <v>0</v>
      </c>
      <c r="V252">
        <f>IFERROR(VLOOKUP($A252,Nifty!$A$14:$I$4860,6,FALSE),All_curves!V251)</f>
        <v>0</v>
      </c>
      <c r="W252">
        <f>IFERROR(VLOOKUP($A252,Nifty!$A$14:$I$4860,7,FALSE),All_curves!W251)</f>
        <v>0</v>
      </c>
      <c r="X252">
        <f>IFERROR(VLOOKUP($A252,Nifty!$A$14:$I$4860,8,FALSE),All_curves!X251)</f>
        <v>0</v>
      </c>
      <c r="Y252">
        <f>IFERROR(VLOOKUP($A252,Nifty!$A$14:$I$4860,9,FALSE),All_curves!Y251)</f>
        <v>0</v>
      </c>
      <c r="AA252" s="5">
        <f t="shared" si="125"/>
        <v>0</v>
      </c>
      <c r="AB252" s="5">
        <f t="shared" si="101"/>
        <v>0</v>
      </c>
      <c r="AC252" s="5">
        <f t="shared" si="102"/>
        <v>0</v>
      </c>
      <c r="AD252" s="5">
        <f t="shared" si="103"/>
        <v>0</v>
      </c>
      <c r="AE252" s="5">
        <f t="shared" si="104"/>
        <v>0</v>
      </c>
      <c r="AF252" s="5">
        <f t="shared" si="105"/>
        <v>0</v>
      </c>
      <c r="AG252" s="5">
        <f t="shared" si="106"/>
        <v>0</v>
      </c>
      <c r="AH252" s="5">
        <f t="shared" si="107"/>
        <v>0</v>
      </c>
      <c r="AI252" s="5">
        <f t="shared" si="108"/>
        <v>6.4897163239727718E-3</v>
      </c>
      <c r="AJ252" s="5">
        <f t="shared" si="109"/>
        <v>-6.8060491708931137E-3</v>
      </c>
      <c r="AK252" s="5">
        <f t="shared" si="110"/>
        <v>1.5135683224798413E-3</v>
      </c>
      <c r="AL252" s="5">
        <f t="shared" si="111"/>
        <v>0</v>
      </c>
      <c r="AM252" s="5">
        <f t="shared" si="112"/>
        <v>-5.2421341110606701E-3</v>
      </c>
      <c r="AN252" s="5">
        <f t="shared" si="113"/>
        <v>-2.8629847943036912E-3</v>
      </c>
      <c r="AO252" s="5">
        <f t="shared" si="114"/>
        <v>-2.8629847943036912E-3</v>
      </c>
      <c r="AP252" s="5">
        <f t="shared" si="115"/>
        <v>2.6885510741037066E-5</v>
      </c>
      <c r="AQ252" s="5">
        <f t="shared" si="116"/>
        <v>0</v>
      </c>
      <c r="AR252" s="5">
        <f t="shared" si="117"/>
        <v>0</v>
      </c>
      <c r="AS252" s="5">
        <f t="shared" si="118"/>
        <v>0</v>
      </c>
      <c r="AT252" s="5">
        <f t="shared" si="119"/>
        <v>0</v>
      </c>
      <c r="AU252" s="5">
        <f t="shared" si="120"/>
        <v>0</v>
      </c>
      <c r="AV252" s="5">
        <f t="shared" si="121"/>
        <v>0</v>
      </c>
      <c r="AW252" s="5">
        <f t="shared" si="122"/>
        <v>0</v>
      </c>
      <c r="AX252" s="5">
        <f t="shared" si="123"/>
        <v>0</v>
      </c>
      <c r="AZ252" s="7">
        <f t="shared" si="126"/>
        <v>102.1093588648064</v>
      </c>
      <c r="BA252" s="4">
        <f t="shared" si="124"/>
        <v>-4.0599927972364663E-4</v>
      </c>
      <c r="BB252" s="5">
        <f>AZ252/MAX($AZ$16:AZ252)-1</f>
        <v>-1.5082923439942775E-2</v>
      </c>
      <c r="BH252" s="3"/>
    </row>
    <row r="253" spans="1:60" x14ac:dyDescent="0.25">
      <c r="A253" s="3">
        <v>42874</v>
      </c>
      <c r="B253">
        <f>IFERROR(VLOOKUP($A253,Finnifty!$A$14:$I$486,B$15+1,FALSE),All_curves!B252)</f>
        <v>0</v>
      </c>
      <c r="C253">
        <f>IFERROR(VLOOKUP($A253,Finnifty!$A$14:$I$486,C$15+1,FALSE),All_curves!C252)</f>
        <v>0</v>
      </c>
      <c r="D253">
        <f>IFERROR(VLOOKUP($A253,Finnifty!$A$14:$I$486,D$15+1,FALSE),All_curves!D252)</f>
        <v>0</v>
      </c>
      <c r="E253">
        <f>IFERROR(VLOOKUP($A253,Finnifty!$A$14:$I$486,E$15+1,FALSE),All_curves!E252)</f>
        <v>0</v>
      </c>
      <c r="F253">
        <f>IFERROR(VLOOKUP($A253,Finnifty!$A$14:$I$486,F$15+1,FALSE),All_curves!F252)</f>
        <v>0</v>
      </c>
      <c r="G253">
        <f>IFERROR(VLOOKUP($A253,Finnifty!$A$14:$I$486,G$15+1,FALSE),All_curves!G252)</f>
        <v>0</v>
      </c>
      <c r="H253">
        <f>IFERROR(VLOOKUP($A253,Finnifty!$A$14:$I$486,H$15+1,FALSE),All_curves!H252)</f>
        <v>0</v>
      </c>
      <c r="I253">
        <f>IFERROR(VLOOKUP($A253,Finnifty!$A$14:$I$486,I$15+1,FALSE),All_curves!I252)</f>
        <v>0</v>
      </c>
      <c r="J253">
        <f>IFERROR(VLOOKUP($A253,Banknifty!$A$14:$I$4860,2,FALSE),All_curves!J252)</f>
        <v>12290790</v>
      </c>
      <c r="K253">
        <f>IFERROR(VLOOKUP($A253,Banknifty!$A$14:$I$4860,3,FALSE),All_curves!K252)</f>
        <v>11577301</v>
      </c>
      <c r="L253">
        <f>IFERROR(VLOOKUP($A253,Banknifty!$A$14:$I$4860,4,FALSE),All_curves!L252)</f>
        <v>10584399</v>
      </c>
      <c r="M253">
        <f>IFERROR(VLOOKUP($A253,Banknifty!$A$14:$I$4860,5,FALSE),All_curves!M252)</f>
        <v>10410560</v>
      </c>
      <c r="N253">
        <f>IFERROR(VLOOKUP($A253,Banknifty!$A$14:$I$4860,6,FALSE),All_curves!N252)</f>
        <v>10243936</v>
      </c>
      <c r="O253">
        <f>IFERROR(VLOOKUP($A253,Banknifty!$A$14:$I$4860,7,FALSE),All_curves!O252)</f>
        <v>10041475</v>
      </c>
      <c r="P253">
        <f>IFERROR(VLOOKUP($A253,Banknifty!$A$14:$I$4860,8,FALSE),All_curves!P252)</f>
        <v>10041475</v>
      </c>
      <c r="Q253">
        <f>IFERROR(VLOOKUP($A253,Banknifty!$A$14:$I$4860,9,FALSE),All_curves!Q252)</f>
        <v>10042854</v>
      </c>
      <c r="R253">
        <f>IFERROR(VLOOKUP($A253,Nifty!$A$14:$I$4860,2,FALSE),All_curves!R252)</f>
        <v>0</v>
      </c>
      <c r="S253">
        <f>IFERROR(VLOOKUP($A253,Nifty!$A$14:$I$4860,3,FALSE),All_curves!S252)</f>
        <v>0</v>
      </c>
      <c r="T253">
        <f>IFERROR(VLOOKUP($A253,Nifty!$A$14:$I$4860,4,FALSE),All_curves!T252)</f>
        <v>0</v>
      </c>
      <c r="U253">
        <f>IFERROR(VLOOKUP($A253,Nifty!$A$14:$I$4860,5,FALSE),All_curves!U252)</f>
        <v>0</v>
      </c>
      <c r="V253">
        <f>IFERROR(VLOOKUP($A253,Nifty!$A$14:$I$4860,6,FALSE),All_curves!V252)</f>
        <v>0</v>
      </c>
      <c r="W253">
        <f>IFERROR(VLOOKUP($A253,Nifty!$A$14:$I$4860,7,FALSE),All_curves!W252)</f>
        <v>0</v>
      </c>
      <c r="X253">
        <f>IFERROR(VLOOKUP($A253,Nifty!$A$14:$I$4860,8,FALSE),All_curves!X252)</f>
        <v>0</v>
      </c>
      <c r="Y253">
        <f>IFERROR(VLOOKUP($A253,Nifty!$A$14:$I$4860,9,FALSE),All_curves!Y252)</f>
        <v>0</v>
      </c>
      <c r="AA253" s="5">
        <f t="shared" si="125"/>
        <v>0</v>
      </c>
      <c r="AB253" s="5">
        <f t="shared" si="101"/>
        <v>0</v>
      </c>
      <c r="AC253" s="5">
        <f t="shared" si="102"/>
        <v>0</v>
      </c>
      <c r="AD253" s="5">
        <f t="shared" si="103"/>
        <v>0</v>
      </c>
      <c r="AE253" s="5">
        <f t="shared" si="104"/>
        <v>0</v>
      </c>
      <c r="AF253" s="5">
        <f t="shared" si="105"/>
        <v>0</v>
      </c>
      <c r="AG253" s="5">
        <f t="shared" si="106"/>
        <v>0</v>
      </c>
      <c r="AH253" s="5">
        <f t="shared" si="107"/>
        <v>0</v>
      </c>
      <c r="AI253" s="5">
        <f t="shared" si="108"/>
        <v>-1.5819319553179723E-3</v>
      </c>
      <c r="AJ253" s="5">
        <f t="shared" si="109"/>
        <v>-2.1427042772462768E-3</v>
      </c>
      <c r="AK253" s="5">
        <f t="shared" si="110"/>
        <v>0</v>
      </c>
      <c r="AL253" s="5">
        <f t="shared" si="111"/>
        <v>-2.6098409042287773E-3</v>
      </c>
      <c r="AM253" s="5">
        <f t="shared" si="112"/>
        <v>6.4896587061065159E-3</v>
      </c>
      <c r="AN253" s="5">
        <f t="shared" si="113"/>
        <v>-3.0728446155871003E-3</v>
      </c>
      <c r="AO253" s="5">
        <f t="shared" si="114"/>
        <v>-3.0728446155871003E-3</v>
      </c>
      <c r="AP253" s="5">
        <f t="shared" si="115"/>
        <v>0</v>
      </c>
      <c r="AQ253" s="5">
        <f t="shared" si="116"/>
        <v>0</v>
      </c>
      <c r="AR253" s="5">
        <f t="shared" si="117"/>
        <v>0</v>
      </c>
      <c r="AS253" s="5">
        <f t="shared" si="118"/>
        <v>0</v>
      </c>
      <c r="AT253" s="5">
        <f t="shared" si="119"/>
        <v>0</v>
      </c>
      <c r="AU253" s="5">
        <f t="shared" si="120"/>
        <v>0</v>
      </c>
      <c r="AV253" s="5">
        <f t="shared" si="121"/>
        <v>0</v>
      </c>
      <c r="AW253" s="5">
        <f t="shared" si="122"/>
        <v>0</v>
      </c>
      <c r="AX253" s="5">
        <f t="shared" si="123"/>
        <v>0</v>
      </c>
      <c r="AZ253" s="7">
        <f t="shared" si="126"/>
        <v>102.08387191078026</v>
      </c>
      <c r="BA253" s="4">
        <f t="shared" si="124"/>
        <v>-2.4960448591086298E-4</v>
      </c>
      <c r="BB253" s="5">
        <f>AZ253/MAX($AZ$16:AZ253)-1</f>
        <v>-1.5328763160502357E-2</v>
      </c>
      <c r="BH253" s="3"/>
    </row>
    <row r="254" spans="1:60" x14ac:dyDescent="0.25">
      <c r="A254" s="3">
        <v>42877</v>
      </c>
      <c r="B254">
        <f>IFERROR(VLOOKUP($A254,Finnifty!$A$14:$I$486,B$15+1,FALSE),All_curves!B253)</f>
        <v>0</v>
      </c>
      <c r="C254">
        <f>IFERROR(VLOOKUP($A254,Finnifty!$A$14:$I$486,C$15+1,FALSE),All_curves!C253)</f>
        <v>0</v>
      </c>
      <c r="D254">
        <f>IFERROR(VLOOKUP($A254,Finnifty!$A$14:$I$486,D$15+1,FALSE),All_curves!D253)</f>
        <v>0</v>
      </c>
      <c r="E254">
        <f>IFERROR(VLOOKUP($A254,Finnifty!$A$14:$I$486,E$15+1,FALSE),All_curves!E253)</f>
        <v>0</v>
      </c>
      <c r="F254">
        <f>IFERROR(VLOOKUP($A254,Finnifty!$A$14:$I$486,F$15+1,FALSE),All_curves!F253)</f>
        <v>0</v>
      </c>
      <c r="G254">
        <f>IFERROR(VLOOKUP($A254,Finnifty!$A$14:$I$486,G$15+1,FALSE),All_curves!G253)</f>
        <v>0</v>
      </c>
      <c r="H254">
        <f>IFERROR(VLOOKUP($A254,Finnifty!$A$14:$I$486,H$15+1,FALSE),All_curves!H253)</f>
        <v>0</v>
      </c>
      <c r="I254">
        <f>IFERROR(VLOOKUP($A254,Finnifty!$A$14:$I$486,I$15+1,FALSE),All_curves!I253)</f>
        <v>0</v>
      </c>
      <c r="J254">
        <f>IFERROR(VLOOKUP($A254,Banknifty!$A$14:$I$4860,2,FALSE),All_curves!J253)</f>
        <v>12337192</v>
      </c>
      <c r="K254">
        <f>IFERROR(VLOOKUP($A254,Banknifty!$A$14:$I$4860,3,FALSE),All_curves!K253)</f>
        <v>11605000</v>
      </c>
      <c r="L254">
        <f>IFERROR(VLOOKUP($A254,Banknifty!$A$14:$I$4860,4,FALSE),All_curves!L253)</f>
        <v>10612117</v>
      </c>
      <c r="M254">
        <f>IFERROR(VLOOKUP($A254,Banknifty!$A$14:$I$4860,5,FALSE),All_curves!M253)</f>
        <v>10432185</v>
      </c>
      <c r="N254">
        <f>IFERROR(VLOOKUP($A254,Banknifty!$A$14:$I$4860,6,FALSE),All_curves!N253)</f>
        <v>10227731</v>
      </c>
      <c r="O254">
        <f>IFERROR(VLOOKUP($A254,Banknifty!$A$14:$I$4860,7,FALSE),All_curves!O253)</f>
        <v>9997393</v>
      </c>
      <c r="P254">
        <f>IFERROR(VLOOKUP($A254,Banknifty!$A$14:$I$4860,8,FALSE),All_curves!P253)</f>
        <v>9997393</v>
      </c>
      <c r="Q254">
        <f>IFERROR(VLOOKUP($A254,Banknifty!$A$14:$I$4860,9,FALSE),All_curves!Q253)</f>
        <v>10016644</v>
      </c>
      <c r="R254">
        <f>IFERROR(VLOOKUP($A254,Nifty!$A$14:$I$4860,2,FALSE),All_curves!R253)</f>
        <v>0</v>
      </c>
      <c r="S254">
        <f>IFERROR(VLOOKUP($A254,Nifty!$A$14:$I$4860,3,FALSE),All_curves!S253)</f>
        <v>0</v>
      </c>
      <c r="T254">
        <f>IFERROR(VLOOKUP($A254,Nifty!$A$14:$I$4860,4,FALSE),All_curves!T253)</f>
        <v>0</v>
      </c>
      <c r="U254">
        <f>IFERROR(VLOOKUP($A254,Nifty!$A$14:$I$4860,5,FALSE),All_curves!U253)</f>
        <v>0</v>
      </c>
      <c r="V254">
        <f>IFERROR(VLOOKUP($A254,Nifty!$A$14:$I$4860,6,FALSE),All_curves!V253)</f>
        <v>0</v>
      </c>
      <c r="W254">
        <f>IFERROR(VLOOKUP($A254,Nifty!$A$14:$I$4860,7,FALSE),All_curves!W253)</f>
        <v>0</v>
      </c>
      <c r="X254">
        <f>IFERROR(VLOOKUP($A254,Nifty!$A$14:$I$4860,8,FALSE),All_curves!X253)</f>
        <v>0</v>
      </c>
      <c r="Y254">
        <f>IFERROR(VLOOKUP($A254,Nifty!$A$14:$I$4860,9,FALSE),All_curves!Y253)</f>
        <v>0</v>
      </c>
      <c r="AA254" s="5">
        <f t="shared" si="125"/>
        <v>0</v>
      </c>
      <c r="AB254" s="5">
        <f t="shared" si="101"/>
        <v>0</v>
      </c>
      <c r="AC254" s="5">
        <f t="shared" si="102"/>
        <v>0</v>
      </c>
      <c r="AD254" s="5">
        <f t="shared" si="103"/>
        <v>0</v>
      </c>
      <c r="AE254" s="5">
        <f t="shared" si="104"/>
        <v>0</v>
      </c>
      <c r="AF254" s="5">
        <f t="shared" si="105"/>
        <v>0</v>
      </c>
      <c r="AG254" s="5">
        <f t="shared" si="106"/>
        <v>0</v>
      </c>
      <c r="AH254" s="5">
        <f t="shared" si="107"/>
        <v>0</v>
      </c>
      <c r="AI254" s="5">
        <f t="shared" si="108"/>
        <v>3.7753472315449343E-3</v>
      </c>
      <c r="AJ254" s="5">
        <f t="shared" si="109"/>
        <v>2.3925265482862557E-3</v>
      </c>
      <c r="AK254" s="5">
        <f t="shared" si="110"/>
        <v>2.6187599314801968E-3</v>
      </c>
      <c r="AL254" s="5">
        <f t="shared" si="111"/>
        <v>2.0772177481327425E-3</v>
      </c>
      <c r="AM254" s="5">
        <f t="shared" si="112"/>
        <v>-1.5819114840233128E-3</v>
      </c>
      <c r="AN254" s="5">
        <f t="shared" si="113"/>
        <v>-4.3899925060810752E-3</v>
      </c>
      <c r="AO254" s="5">
        <f t="shared" si="114"/>
        <v>-4.3899925060810752E-3</v>
      </c>
      <c r="AP254" s="5">
        <f t="shared" si="115"/>
        <v>-2.6098158949636741E-3</v>
      </c>
      <c r="AQ254" s="5">
        <f t="shared" si="116"/>
        <v>0</v>
      </c>
      <c r="AR254" s="5">
        <f t="shared" si="117"/>
        <v>0</v>
      </c>
      <c r="AS254" s="5">
        <f t="shared" si="118"/>
        <v>0</v>
      </c>
      <c r="AT254" s="5">
        <f t="shared" si="119"/>
        <v>0</v>
      </c>
      <c r="AU254" s="5">
        <f t="shared" si="120"/>
        <v>0</v>
      </c>
      <c r="AV254" s="5">
        <f t="shared" si="121"/>
        <v>0</v>
      </c>
      <c r="AW254" s="5">
        <f t="shared" si="122"/>
        <v>0</v>
      </c>
      <c r="AX254" s="5">
        <f t="shared" si="123"/>
        <v>0</v>
      </c>
      <c r="AZ254" s="7">
        <f t="shared" si="126"/>
        <v>102.07490613555701</v>
      </c>
      <c r="BA254" s="4">
        <f t="shared" si="124"/>
        <v>-8.7827538821041968E-5</v>
      </c>
      <c r="BB254" s="5">
        <f>AZ254/MAX($AZ$16:AZ254)-1</f>
        <v>-1.541524441178177E-2</v>
      </c>
      <c r="BH254" s="3"/>
    </row>
    <row r="255" spans="1:60" x14ac:dyDescent="0.25">
      <c r="A255" s="3">
        <v>42878</v>
      </c>
      <c r="B255">
        <f>IFERROR(VLOOKUP($A255,Finnifty!$A$14:$I$486,B$15+1,FALSE),All_curves!B254)</f>
        <v>0</v>
      </c>
      <c r="C255">
        <f>IFERROR(VLOOKUP($A255,Finnifty!$A$14:$I$486,C$15+1,FALSE),All_curves!C254)</f>
        <v>0</v>
      </c>
      <c r="D255">
        <f>IFERROR(VLOOKUP($A255,Finnifty!$A$14:$I$486,D$15+1,FALSE),All_curves!D254)</f>
        <v>0</v>
      </c>
      <c r="E255">
        <f>IFERROR(VLOOKUP($A255,Finnifty!$A$14:$I$486,E$15+1,FALSE),All_curves!E254)</f>
        <v>0</v>
      </c>
      <c r="F255">
        <f>IFERROR(VLOOKUP($A255,Finnifty!$A$14:$I$486,F$15+1,FALSE),All_curves!F254)</f>
        <v>0</v>
      </c>
      <c r="G255">
        <f>IFERROR(VLOOKUP($A255,Finnifty!$A$14:$I$486,G$15+1,FALSE),All_curves!G254)</f>
        <v>0</v>
      </c>
      <c r="H255">
        <f>IFERROR(VLOOKUP($A255,Finnifty!$A$14:$I$486,H$15+1,FALSE),All_curves!H254)</f>
        <v>0</v>
      </c>
      <c r="I255">
        <f>IFERROR(VLOOKUP($A255,Finnifty!$A$14:$I$486,I$15+1,FALSE),All_curves!I254)</f>
        <v>0</v>
      </c>
      <c r="J255">
        <f>IFERROR(VLOOKUP($A255,Banknifty!$A$14:$I$4860,2,FALSE),All_curves!J254)</f>
        <v>12341554</v>
      </c>
      <c r="K255">
        <f>IFERROR(VLOOKUP($A255,Banknifty!$A$14:$I$4860,3,FALSE),All_curves!K254)</f>
        <v>11660332</v>
      </c>
      <c r="L255">
        <f>IFERROR(VLOOKUP($A255,Banknifty!$A$14:$I$4860,4,FALSE),All_curves!L254)</f>
        <v>10678885</v>
      </c>
      <c r="M255">
        <f>IFERROR(VLOOKUP($A255,Banknifty!$A$14:$I$4860,5,FALSE),All_curves!M254)</f>
        <v>10495667</v>
      </c>
      <c r="N255">
        <f>IFERROR(VLOOKUP($A255,Banknifty!$A$14:$I$4860,6,FALSE),All_curves!N254)</f>
        <v>10266345</v>
      </c>
      <c r="O255">
        <f>IFERROR(VLOOKUP($A255,Banknifty!$A$14:$I$4860,7,FALSE),All_curves!O254)</f>
        <v>10021312</v>
      </c>
      <c r="P255">
        <f>IFERROR(VLOOKUP($A255,Banknifty!$A$14:$I$4860,8,FALSE),All_curves!P254)</f>
        <v>10021312</v>
      </c>
      <c r="Q255">
        <f>IFERROR(VLOOKUP($A255,Banknifty!$A$14:$I$4860,9,FALSE),All_curves!Q254)</f>
        <v>10037451</v>
      </c>
      <c r="R255">
        <f>IFERROR(VLOOKUP($A255,Nifty!$A$14:$I$4860,2,FALSE),All_curves!R254)</f>
        <v>0</v>
      </c>
      <c r="S255">
        <f>IFERROR(VLOOKUP($A255,Nifty!$A$14:$I$4860,3,FALSE),All_curves!S254)</f>
        <v>0</v>
      </c>
      <c r="T255">
        <f>IFERROR(VLOOKUP($A255,Nifty!$A$14:$I$4860,4,FALSE),All_curves!T254)</f>
        <v>0</v>
      </c>
      <c r="U255">
        <f>IFERROR(VLOOKUP($A255,Nifty!$A$14:$I$4860,5,FALSE),All_curves!U254)</f>
        <v>0</v>
      </c>
      <c r="V255">
        <f>IFERROR(VLOOKUP($A255,Nifty!$A$14:$I$4860,6,FALSE),All_curves!V254)</f>
        <v>0</v>
      </c>
      <c r="W255">
        <f>IFERROR(VLOOKUP($A255,Nifty!$A$14:$I$4860,7,FALSE),All_curves!W254)</f>
        <v>0</v>
      </c>
      <c r="X255">
        <f>IFERROR(VLOOKUP($A255,Nifty!$A$14:$I$4860,8,FALSE),All_curves!X254)</f>
        <v>0</v>
      </c>
      <c r="Y255">
        <f>IFERROR(VLOOKUP($A255,Nifty!$A$14:$I$4860,9,FALSE),All_curves!Y254)</f>
        <v>0</v>
      </c>
      <c r="AA255" s="5">
        <f t="shared" si="125"/>
        <v>0</v>
      </c>
      <c r="AB255" s="5">
        <f t="shared" si="101"/>
        <v>0</v>
      </c>
      <c r="AC255" s="5">
        <f t="shared" si="102"/>
        <v>0</v>
      </c>
      <c r="AD255" s="5">
        <f t="shared" si="103"/>
        <v>0</v>
      </c>
      <c r="AE255" s="5">
        <f t="shared" si="104"/>
        <v>0</v>
      </c>
      <c r="AF255" s="5">
        <f t="shared" si="105"/>
        <v>0</v>
      </c>
      <c r="AG255" s="5">
        <f t="shared" si="106"/>
        <v>0</v>
      </c>
      <c r="AH255" s="5">
        <f t="shared" si="107"/>
        <v>0</v>
      </c>
      <c r="AI255" s="5">
        <f t="shared" si="108"/>
        <v>3.535650575916538E-4</v>
      </c>
      <c r="AJ255" s="5">
        <f t="shared" si="109"/>
        <v>4.7679448513571199E-3</v>
      </c>
      <c r="AK255" s="5">
        <f t="shared" si="110"/>
        <v>6.2916758267930195E-3</v>
      </c>
      <c r="AL255" s="5">
        <f t="shared" si="111"/>
        <v>6.085206502760343E-3</v>
      </c>
      <c r="AM255" s="5">
        <f t="shared" si="112"/>
        <v>3.7754219386489929E-3</v>
      </c>
      <c r="AN255" s="5">
        <f t="shared" si="113"/>
        <v>2.3925237309365688E-3</v>
      </c>
      <c r="AO255" s="5">
        <f t="shared" si="114"/>
        <v>2.3925237309365688E-3</v>
      </c>
      <c r="AP255" s="5">
        <f t="shared" si="115"/>
        <v>2.0772426373543151E-3</v>
      </c>
      <c r="AQ255" s="5">
        <f t="shared" si="116"/>
        <v>0</v>
      </c>
      <c r="AR255" s="5">
        <f t="shared" si="117"/>
        <v>0</v>
      </c>
      <c r="AS255" s="5">
        <f t="shared" si="118"/>
        <v>0</v>
      </c>
      <c r="AT255" s="5">
        <f t="shared" si="119"/>
        <v>0</v>
      </c>
      <c r="AU255" s="5">
        <f t="shared" si="120"/>
        <v>0</v>
      </c>
      <c r="AV255" s="5">
        <f t="shared" si="121"/>
        <v>0</v>
      </c>
      <c r="AW255" s="5">
        <f t="shared" si="122"/>
        <v>0</v>
      </c>
      <c r="AX255" s="5">
        <f t="shared" si="123"/>
        <v>0</v>
      </c>
      <c r="AZ255" s="7">
        <f t="shared" si="126"/>
        <v>102.19457239401667</v>
      </c>
      <c r="BA255" s="4">
        <f t="shared" si="124"/>
        <v>1.1723376781824411E-3</v>
      </c>
      <c r="BB255" s="5">
        <f>AZ255/MAX($AZ$16:AZ255)-1</f>
        <v>-1.4260978605441621E-2</v>
      </c>
      <c r="BH255" s="3"/>
    </row>
    <row r="256" spans="1:60" x14ac:dyDescent="0.25">
      <c r="A256" s="3">
        <v>42879</v>
      </c>
      <c r="B256">
        <f>IFERROR(VLOOKUP($A256,Finnifty!$A$14:$I$486,B$15+1,FALSE),All_curves!B255)</f>
        <v>0</v>
      </c>
      <c r="C256">
        <f>IFERROR(VLOOKUP($A256,Finnifty!$A$14:$I$486,C$15+1,FALSE),All_curves!C255)</f>
        <v>0</v>
      </c>
      <c r="D256">
        <f>IFERROR(VLOOKUP($A256,Finnifty!$A$14:$I$486,D$15+1,FALSE),All_curves!D255)</f>
        <v>0</v>
      </c>
      <c r="E256">
        <f>IFERROR(VLOOKUP($A256,Finnifty!$A$14:$I$486,E$15+1,FALSE),All_curves!E255)</f>
        <v>0</v>
      </c>
      <c r="F256">
        <f>IFERROR(VLOOKUP($A256,Finnifty!$A$14:$I$486,F$15+1,FALSE),All_curves!F255)</f>
        <v>0</v>
      </c>
      <c r="G256">
        <f>IFERROR(VLOOKUP($A256,Finnifty!$A$14:$I$486,G$15+1,FALSE),All_curves!G255)</f>
        <v>0</v>
      </c>
      <c r="H256">
        <f>IFERROR(VLOOKUP($A256,Finnifty!$A$14:$I$486,H$15+1,FALSE),All_curves!H255)</f>
        <v>0</v>
      </c>
      <c r="I256">
        <f>IFERROR(VLOOKUP($A256,Finnifty!$A$14:$I$486,I$15+1,FALSE),All_curves!I255)</f>
        <v>0</v>
      </c>
      <c r="J256">
        <f>IFERROR(VLOOKUP($A256,Banknifty!$A$14:$I$4860,2,FALSE),All_curves!J255)</f>
        <v>12286096</v>
      </c>
      <c r="K256">
        <f>IFERROR(VLOOKUP($A256,Banknifty!$A$14:$I$4860,3,FALSE),All_curves!K255)</f>
        <v>11593223</v>
      </c>
      <c r="L256">
        <f>IFERROR(VLOOKUP($A256,Banknifty!$A$14:$I$4860,4,FALSE),All_curves!L255)</f>
        <v>10637059</v>
      </c>
      <c r="M256">
        <f>IFERROR(VLOOKUP($A256,Banknifty!$A$14:$I$4860,5,FALSE),All_curves!M255)</f>
        <v>10462302</v>
      </c>
      <c r="N256">
        <f>IFERROR(VLOOKUP($A256,Banknifty!$A$14:$I$4860,6,FALSE),All_curves!N255)</f>
        <v>10269975</v>
      </c>
      <c r="O256">
        <f>IFERROR(VLOOKUP($A256,Banknifty!$A$14:$I$4860,7,FALSE),All_curves!O255)</f>
        <v>10069093</v>
      </c>
      <c r="P256">
        <f>IFERROR(VLOOKUP($A256,Banknifty!$A$14:$I$4860,8,FALSE),All_curves!P255)</f>
        <v>10069093</v>
      </c>
      <c r="Q256">
        <f>IFERROR(VLOOKUP($A256,Banknifty!$A$14:$I$4860,9,FALSE),All_curves!Q255)</f>
        <v>10098531</v>
      </c>
      <c r="R256">
        <f>IFERROR(VLOOKUP($A256,Nifty!$A$14:$I$4860,2,FALSE),All_curves!R255)</f>
        <v>0</v>
      </c>
      <c r="S256">
        <f>IFERROR(VLOOKUP($A256,Nifty!$A$14:$I$4860,3,FALSE),All_curves!S255)</f>
        <v>0</v>
      </c>
      <c r="T256">
        <f>IFERROR(VLOOKUP($A256,Nifty!$A$14:$I$4860,4,FALSE),All_curves!T255)</f>
        <v>0</v>
      </c>
      <c r="U256">
        <f>IFERROR(VLOOKUP($A256,Nifty!$A$14:$I$4860,5,FALSE),All_curves!U255)</f>
        <v>0</v>
      </c>
      <c r="V256">
        <f>IFERROR(VLOOKUP($A256,Nifty!$A$14:$I$4860,6,FALSE),All_curves!V255)</f>
        <v>0</v>
      </c>
      <c r="W256">
        <f>IFERROR(VLOOKUP($A256,Nifty!$A$14:$I$4860,7,FALSE),All_curves!W255)</f>
        <v>0</v>
      </c>
      <c r="X256">
        <f>IFERROR(VLOOKUP($A256,Nifty!$A$14:$I$4860,8,FALSE),All_curves!X255)</f>
        <v>0</v>
      </c>
      <c r="Y256">
        <f>IFERROR(VLOOKUP($A256,Nifty!$A$14:$I$4860,9,FALSE),All_curves!Y255)</f>
        <v>0</v>
      </c>
      <c r="AA256" s="5">
        <f t="shared" si="125"/>
        <v>0</v>
      </c>
      <c r="AB256" s="5">
        <f t="shared" si="101"/>
        <v>0</v>
      </c>
      <c r="AC256" s="5">
        <f t="shared" si="102"/>
        <v>0</v>
      </c>
      <c r="AD256" s="5">
        <f t="shared" si="103"/>
        <v>0</v>
      </c>
      <c r="AE256" s="5">
        <f t="shared" si="104"/>
        <v>0</v>
      </c>
      <c r="AF256" s="5">
        <f t="shared" si="105"/>
        <v>0</v>
      </c>
      <c r="AG256" s="5">
        <f t="shared" si="106"/>
        <v>0</v>
      </c>
      <c r="AH256" s="5">
        <f t="shared" si="107"/>
        <v>0</v>
      </c>
      <c r="AI256" s="5">
        <f t="shared" si="108"/>
        <v>-4.4935994284026615E-3</v>
      </c>
      <c r="AJ256" s="5">
        <f t="shared" si="109"/>
        <v>-5.7553249770246895E-3</v>
      </c>
      <c r="AK256" s="5">
        <f t="shared" si="110"/>
        <v>-3.9167010413539982E-3</v>
      </c>
      <c r="AL256" s="5">
        <f t="shared" si="111"/>
        <v>-3.178930886431508E-3</v>
      </c>
      <c r="AM256" s="5">
        <f t="shared" si="112"/>
        <v>3.5358250672468117E-4</v>
      </c>
      <c r="AN256" s="5">
        <f t="shared" si="113"/>
        <v>4.7679385693211174E-3</v>
      </c>
      <c r="AO256" s="5">
        <f t="shared" si="114"/>
        <v>4.7679385693211174E-3</v>
      </c>
      <c r="AP256" s="5">
        <f t="shared" si="115"/>
        <v>6.0852102789841211E-3</v>
      </c>
      <c r="AQ256" s="5">
        <f t="shared" si="116"/>
        <v>0</v>
      </c>
      <c r="AR256" s="5">
        <f t="shared" si="117"/>
        <v>0</v>
      </c>
      <c r="AS256" s="5">
        <f t="shared" si="118"/>
        <v>0</v>
      </c>
      <c r="AT256" s="5">
        <f t="shared" si="119"/>
        <v>0</v>
      </c>
      <c r="AU256" s="5">
        <f t="shared" si="120"/>
        <v>0</v>
      </c>
      <c r="AV256" s="5">
        <f t="shared" si="121"/>
        <v>0</v>
      </c>
      <c r="AW256" s="5">
        <f t="shared" si="122"/>
        <v>0</v>
      </c>
      <c r="AX256" s="5">
        <f t="shared" si="123"/>
        <v>0</v>
      </c>
      <c r="AZ256" s="7">
        <f t="shared" si="126"/>
        <v>102.18873927085909</v>
      </c>
      <c r="BA256" s="4">
        <f t="shared" si="124"/>
        <v>-5.7078600369242559E-5</v>
      </c>
      <c r="BB256" s="5">
        <f>AZ256/MAX($AZ$16:AZ256)-1</f>
        <v>-1.4317243209112096E-2</v>
      </c>
      <c r="BH256" s="3"/>
    </row>
    <row r="257" spans="1:60" x14ac:dyDescent="0.25">
      <c r="A257" s="3">
        <v>42880</v>
      </c>
      <c r="B257">
        <f>IFERROR(VLOOKUP($A257,Finnifty!$A$14:$I$486,B$15+1,FALSE),All_curves!B256)</f>
        <v>0</v>
      </c>
      <c r="C257">
        <f>IFERROR(VLOOKUP($A257,Finnifty!$A$14:$I$486,C$15+1,FALSE),All_curves!C256)</f>
        <v>0</v>
      </c>
      <c r="D257">
        <f>IFERROR(VLOOKUP($A257,Finnifty!$A$14:$I$486,D$15+1,FALSE),All_curves!D256)</f>
        <v>0</v>
      </c>
      <c r="E257">
        <f>IFERROR(VLOOKUP($A257,Finnifty!$A$14:$I$486,E$15+1,FALSE),All_curves!E256)</f>
        <v>0</v>
      </c>
      <c r="F257">
        <f>IFERROR(VLOOKUP($A257,Finnifty!$A$14:$I$486,F$15+1,FALSE),All_curves!F256)</f>
        <v>0</v>
      </c>
      <c r="G257">
        <f>IFERROR(VLOOKUP($A257,Finnifty!$A$14:$I$486,G$15+1,FALSE),All_curves!G256)</f>
        <v>0</v>
      </c>
      <c r="H257">
        <f>IFERROR(VLOOKUP($A257,Finnifty!$A$14:$I$486,H$15+1,FALSE),All_curves!H256)</f>
        <v>0</v>
      </c>
      <c r="I257">
        <f>IFERROR(VLOOKUP($A257,Finnifty!$A$14:$I$486,I$15+1,FALSE),All_curves!I256)</f>
        <v>0</v>
      </c>
      <c r="J257">
        <f>IFERROR(VLOOKUP($A257,Banknifty!$A$14:$I$4860,2,FALSE),All_curves!J256)</f>
        <v>13772461</v>
      </c>
      <c r="K257">
        <f>IFERROR(VLOOKUP($A257,Banknifty!$A$14:$I$4860,3,FALSE),All_curves!K256)</f>
        <v>12861629</v>
      </c>
      <c r="L257">
        <f>IFERROR(VLOOKUP($A257,Banknifty!$A$14:$I$4860,4,FALSE),All_curves!L256)</f>
        <v>12055415</v>
      </c>
      <c r="M257">
        <f>IFERROR(VLOOKUP($A257,Banknifty!$A$14:$I$4860,5,FALSE),All_curves!M256)</f>
        <v>11757225</v>
      </c>
      <c r="N257">
        <f>IFERROR(VLOOKUP($A257,Banknifty!$A$14:$I$4860,6,FALSE),All_curves!N256)</f>
        <v>10223826</v>
      </c>
      <c r="O257">
        <f>IFERROR(VLOOKUP($A257,Banknifty!$A$14:$I$4860,7,FALSE),All_curves!O256)</f>
        <v>10011142</v>
      </c>
      <c r="P257">
        <f>IFERROR(VLOOKUP($A257,Banknifty!$A$14:$I$4860,8,FALSE),All_curves!P256)</f>
        <v>10011142</v>
      </c>
      <c r="Q257">
        <f>IFERROR(VLOOKUP($A257,Banknifty!$A$14:$I$4860,9,FALSE),All_curves!Q256)</f>
        <v>10066428</v>
      </c>
      <c r="R257">
        <f>IFERROR(VLOOKUP($A257,Nifty!$A$14:$I$4860,2,FALSE),All_curves!R256)</f>
        <v>0</v>
      </c>
      <c r="S257">
        <f>IFERROR(VLOOKUP($A257,Nifty!$A$14:$I$4860,3,FALSE),All_curves!S256)</f>
        <v>0</v>
      </c>
      <c r="T257">
        <f>IFERROR(VLOOKUP($A257,Nifty!$A$14:$I$4860,4,FALSE),All_curves!T256)</f>
        <v>0</v>
      </c>
      <c r="U257">
        <f>IFERROR(VLOOKUP($A257,Nifty!$A$14:$I$4860,5,FALSE),All_curves!U256)</f>
        <v>0</v>
      </c>
      <c r="V257">
        <f>IFERROR(VLOOKUP($A257,Nifty!$A$14:$I$4860,6,FALSE),All_curves!V256)</f>
        <v>0</v>
      </c>
      <c r="W257">
        <f>IFERROR(VLOOKUP($A257,Nifty!$A$14:$I$4860,7,FALSE),All_curves!W256)</f>
        <v>0</v>
      </c>
      <c r="X257">
        <f>IFERROR(VLOOKUP($A257,Nifty!$A$14:$I$4860,8,FALSE),All_curves!X256)</f>
        <v>0</v>
      </c>
      <c r="Y257">
        <f>IFERROR(VLOOKUP($A257,Nifty!$A$14:$I$4860,9,FALSE),All_curves!Y256)</f>
        <v>0</v>
      </c>
      <c r="AA257" s="5">
        <f t="shared" si="125"/>
        <v>0</v>
      </c>
      <c r="AB257" s="5">
        <f t="shared" si="101"/>
        <v>0</v>
      </c>
      <c r="AC257" s="5">
        <f t="shared" si="102"/>
        <v>0</v>
      </c>
      <c r="AD257" s="5">
        <f t="shared" si="103"/>
        <v>0</v>
      </c>
      <c r="AE257" s="5">
        <f t="shared" si="104"/>
        <v>0</v>
      </c>
      <c r="AF257" s="5">
        <f t="shared" si="105"/>
        <v>0</v>
      </c>
      <c r="AG257" s="5">
        <f t="shared" si="106"/>
        <v>0</v>
      </c>
      <c r="AH257" s="5">
        <f t="shared" si="107"/>
        <v>0</v>
      </c>
      <c r="AI257" s="5">
        <f t="shared" si="108"/>
        <v>0.12097943887138762</v>
      </c>
      <c r="AJ257" s="5">
        <f t="shared" si="109"/>
        <v>0.10940926436073894</v>
      </c>
      <c r="AK257" s="5">
        <f t="shared" si="110"/>
        <v>0.1333409920918931</v>
      </c>
      <c r="AL257" s="5">
        <f t="shared" si="111"/>
        <v>0.12377037099483457</v>
      </c>
      <c r="AM257" s="5">
        <f t="shared" si="112"/>
        <v>-4.4935844537109526E-3</v>
      </c>
      <c r="AN257" s="5">
        <f t="shared" si="113"/>
        <v>-5.7553346661909366E-3</v>
      </c>
      <c r="AO257" s="5">
        <f t="shared" si="114"/>
        <v>-5.7553346661909366E-3</v>
      </c>
      <c r="AP257" s="5">
        <f t="shared" si="115"/>
        <v>-3.1789772195579546E-3</v>
      </c>
      <c r="AQ257" s="5">
        <f t="shared" si="116"/>
        <v>0</v>
      </c>
      <c r="AR257" s="5">
        <f t="shared" si="117"/>
        <v>0</v>
      </c>
      <c r="AS257" s="5">
        <f t="shared" si="118"/>
        <v>0</v>
      </c>
      <c r="AT257" s="5">
        <f t="shared" si="119"/>
        <v>0</v>
      </c>
      <c r="AU257" s="5">
        <f t="shared" si="120"/>
        <v>0</v>
      </c>
      <c r="AV257" s="5">
        <f t="shared" si="121"/>
        <v>0</v>
      </c>
      <c r="AW257" s="5">
        <f t="shared" si="122"/>
        <v>0</v>
      </c>
      <c r="AX257" s="5">
        <f t="shared" si="123"/>
        <v>0</v>
      </c>
      <c r="AZ257" s="7">
        <f t="shared" si="126"/>
        <v>104.18276872835804</v>
      </c>
      <c r="BA257" s="4">
        <f t="shared" si="124"/>
        <v>1.9513201471383485E-2</v>
      </c>
      <c r="BB257" s="5">
        <f>AZ257/MAX($AZ$16:AZ257)-1</f>
        <v>0</v>
      </c>
      <c r="BH257" s="3"/>
    </row>
    <row r="258" spans="1:60" x14ac:dyDescent="0.25">
      <c r="A258" s="3">
        <v>42881</v>
      </c>
      <c r="B258">
        <f>IFERROR(VLOOKUP($A258,Finnifty!$A$14:$I$486,B$15+1,FALSE),All_curves!B257)</f>
        <v>0</v>
      </c>
      <c r="C258">
        <f>IFERROR(VLOOKUP($A258,Finnifty!$A$14:$I$486,C$15+1,FALSE),All_curves!C257)</f>
        <v>0</v>
      </c>
      <c r="D258">
        <f>IFERROR(VLOOKUP($A258,Finnifty!$A$14:$I$486,D$15+1,FALSE),All_curves!D257)</f>
        <v>0</v>
      </c>
      <c r="E258">
        <f>IFERROR(VLOOKUP($A258,Finnifty!$A$14:$I$486,E$15+1,FALSE),All_curves!E257)</f>
        <v>0</v>
      </c>
      <c r="F258">
        <f>IFERROR(VLOOKUP($A258,Finnifty!$A$14:$I$486,F$15+1,FALSE),All_curves!F257)</f>
        <v>0</v>
      </c>
      <c r="G258">
        <f>IFERROR(VLOOKUP($A258,Finnifty!$A$14:$I$486,G$15+1,FALSE),All_curves!G257)</f>
        <v>0</v>
      </c>
      <c r="H258">
        <f>IFERROR(VLOOKUP($A258,Finnifty!$A$14:$I$486,H$15+1,FALSE),All_curves!H257)</f>
        <v>0</v>
      </c>
      <c r="I258">
        <f>IFERROR(VLOOKUP($A258,Finnifty!$A$14:$I$486,I$15+1,FALSE),All_curves!I257)</f>
        <v>0</v>
      </c>
      <c r="J258">
        <f>IFERROR(VLOOKUP($A258,Banknifty!$A$14:$I$4860,2,FALSE),All_curves!J257)</f>
        <v>13818213</v>
      </c>
      <c r="K258">
        <f>IFERROR(VLOOKUP($A258,Banknifty!$A$14:$I$4860,3,FALSE),All_curves!K257)</f>
        <v>12885741</v>
      </c>
      <c r="L258">
        <f>IFERROR(VLOOKUP($A258,Banknifty!$A$14:$I$4860,4,FALSE),All_curves!L257)</f>
        <v>12053206</v>
      </c>
      <c r="M258">
        <f>IFERROR(VLOOKUP($A258,Banknifty!$A$14:$I$4860,5,FALSE),All_curves!M257)</f>
        <v>11750243</v>
      </c>
      <c r="N258">
        <f>IFERROR(VLOOKUP($A258,Banknifty!$A$14:$I$4860,6,FALSE),All_curves!N257)</f>
        <v>10338203</v>
      </c>
      <c r="O258">
        <f>IFERROR(VLOOKUP($A258,Banknifty!$A$14:$I$4860,7,FALSE),All_curves!O257)</f>
        <v>10143387</v>
      </c>
      <c r="P258">
        <f>IFERROR(VLOOKUP($A258,Banknifty!$A$14:$I$4860,8,FALSE),All_curves!P257)</f>
        <v>10143387</v>
      </c>
      <c r="Q258">
        <f>IFERROR(VLOOKUP($A258,Banknifty!$A$14:$I$4860,9,FALSE),All_curves!Q257)</f>
        <v>10171071</v>
      </c>
      <c r="R258">
        <f>IFERROR(VLOOKUP($A258,Nifty!$A$14:$I$4860,2,FALSE),All_curves!R257)</f>
        <v>0</v>
      </c>
      <c r="S258">
        <f>IFERROR(VLOOKUP($A258,Nifty!$A$14:$I$4860,3,FALSE),All_curves!S257)</f>
        <v>0</v>
      </c>
      <c r="T258">
        <f>IFERROR(VLOOKUP($A258,Nifty!$A$14:$I$4860,4,FALSE),All_curves!T257)</f>
        <v>0</v>
      </c>
      <c r="U258">
        <f>IFERROR(VLOOKUP($A258,Nifty!$A$14:$I$4860,5,FALSE),All_curves!U257)</f>
        <v>0</v>
      </c>
      <c r="V258">
        <f>IFERROR(VLOOKUP($A258,Nifty!$A$14:$I$4860,6,FALSE),All_curves!V257)</f>
        <v>0</v>
      </c>
      <c r="W258">
        <f>IFERROR(VLOOKUP($A258,Nifty!$A$14:$I$4860,7,FALSE),All_curves!W257)</f>
        <v>0</v>
      </c>
      <c r="X258">
        <f>IFERROR(VLOOKUP($A258,Nifty!$A$14:$I$4860,8,FALSE),All_curves!X257)</f>
        <v>0</v>
      </c>
      <c r="Y258">
        <f>IFERROR(VLOOKUP($A258,Nifty!$A$14:$I$4860,9,FALSE),All_curves!Y257)</f>
        <v>0</v>
      </c>
      <c r="AA258" s="5">
        <f t="shared" si="125"/>
        <v>0</v>
      </c>
      <c r="AB258" s="5">
        <f t="shared" si="101"/>
        <v>0</v>
      </c>
      <c r="AC258" s="5">
        <f t="shared" si="102"/>
        <v>0</v>
      </c>
      <c r="AD258" s="5">
        <f t="shared" si="103"/>
        <v>0</v>
      </c>
      <c r="AE258" s="5">
        <f t="shared" si="104"/>
        <v>0</v>
      </c>
      <c r="AF258" s="5">
        <f t="shared" si="105"/>
        <v>0</v>
      </c>
      <c r="AG258" s="5">
        <f t="shared" si="106"/>
        <v>0</v>
      </c>
      <c r="AH258" s="5">
        <f t="shared" si="107"/>
        <v>0</v>
      </c>
      <c r="AI258" s="5">
        <f t="shared" si="108"/>
        <v>3.3219916179105802E-3</v>
      </c>
      <c r="AJ258" s="5">
        <f t="shared" si="109"/>
        <v>1.8747236450376015E-3</v>
      </c>
      <c r="AK258" s="5">
        <f t="shared" si="110"/>
        <v>-1.8323715940093965E-4</v>
      </c>
      <c r="AL258" s="5">
        <f t="shared" si="111"/>
        <v>-5.9384761285086185E-4</v>
      </c>
      <c r="AM258" s="5">
        <f t="shared" si="112"/>
        <v>1.118729915786898E-2</v>
      </c>
      <c r="AN258" s="5">
        <f t="shared" si="113"/>
        <v>1.3209781661273068E-2</v>
      </c>
      <c r="AO258" s="5">
        <f t="shared" si="114"/>
        <v>1.3209781661273068E-2</v>
      </c>
      <c r="AP258" s="5">
        <f t="shared" si="115"/>
        <v>1.0395246456836427E-2</v>
      </c>
      <c r="AQ258" s="5">
        <f t="shared" si="116"/>
        <v>0</v>
      </c>
      <c r="AR258" s="5">
        <f t="shared" si="117"/>
        <v>0</v>
      </c>
      <c r="AS258" s="5">
        <f t="shared" si="118"/>
        <v>0</v>
      </c>
      <c r="AT258" s="5">
        <f t="shared" si="119"/>
        <v>0</v>
      </c>
      <c r="AU258" s="5">
        <f t="shared" si="120"/>
        <v>0</v>
      </c>
      <c r="AV258" s="5">
        <f t="shared" si="121"/>
        <v>0</v>
      </c>
      <c r="AW258" s="5">
        <f t="shared" si="122"/>
        <v>0</v>
      </c>
      <c r="AX258" s="5">
        <f t="shared" si="123"/>
        <v>0</v>
      </c>
      <c r="AZ258" s="7">
        <f t="shared" si="126"/>
        <v>104.41032880982304</v>
      </c>
      <c r="BA258" s="4">
        <f t="shared" si="124"/>
        <v>2.1842391428311637E-3</v>
      </c>
      <c r="BB258" s="5">
        <f>AZ258/MAX($AZ$16:AZ258)-1</f>
        <v>0</v>
      </c>
      <c r="BH258" s="3"/>
    </row>
    <row r="259" spans="1:60" x14ac:dyDescent="0.25">
      <c r="A259" s="3">
        <v>42884</v>
      </c>
      <c r="B259">
        <f>IFERROR(VLOOKUP($A259,Finnifty!$A$14:$I$486,B$15+1,FALSE),All_curves!B258)</f>
        <v>0</v>
      </c>
      <c r="C259">
        <f>IFERROR(VLOOKUP($A259,Finnifty!$A$14:$I$486,C$15+1,FALSE),All_curves!C258)</f>
        <v>0</v>
      </c>
      <c r="D259">
        <f>IFERROR(VLOOKUP($A259,Finnifty!$A$14:$I$486,D$15+1,FALSE),All_curves!D258)</f>
        <v>0</v>
      </c>
      <c r="E259">
        <f>IFERROR(VLOOKUP($A259,Finnifty!$A$14:$I$486,E$15+1,FALSE),All_curves!E258)</f>
        <v>0</v>
      </c>
      <c r="F259">
        <f>IFERROR(VLOOKUP($A259,Finnifty!$A$14:$I$486,F$15+1,FALSE),All_curves!F258)</f>
        <v>0</v>
      </c>
      <c r="G259">
        <f>IFERROR(VLOOKUP($A259,Finnifty!$A$14:$I$486,G$15+1,FALSE),All_curves!G258)</f>
        <v>0</v>
      </c>
      <c r="H259">
        <f>IFERROR(VLOOKUP($A259,Finnifty!$A$14:$I$486,H$15+1,FALSE),All_curves!H258)</f>
        <v>0</v>
      </c>
      <c r="I259">
        <f>IFERROR(VLOOKUP($A259,Finnifty!$A$14:$I$486,I$15+1,FALSE),All_curves!I258)</f>
        <v>0</v>
      </c>
      <c r="J259">
        <f>IFERROR(VLOOKUP($A259,Banknifty!$A$14:$I$4860,2,FALSE),All_curves!J258)</f>
        <v>13785750</v>
      </c>
      <c r="K259">
        <f>IFERROR(VLOOKUP($A259,Banknifty!$A$14:$I$4860,3,FALSE),All_curves!K258)</f>
        <v>12951667</v>
      </c>
      <c r="L259">
        <f>IFERROR(VLOOKUP($A259,Banknifty!$A$14:$I$4860,4,FALSE),All_curves!L258)</f>
        <v>12133615</v>
      </c>
      <c r="M259">
        <f>IFERROR(VLOOKUP($A259,Banknifty!$A$14:$I$4860,5,FALSE),All_curves!M258)</f>
        <v>11818868</v>
      </c>
      <c r="N259">
        <f>IFERROR(VLOOKUP($A259,Banknifty!$A$14:$I$4860,6,FALSE),All_curves!N258)</f>
        <v>10395137</v>
      </c>
      <c r="O259">
        <f>IFERROR(VLOOKUP($A259,Banknifty!$A$14:$I$4860,7,FALSE),All_curves!O258)</f>
        <v>10215258</v>
      </c>
      <c r="P259">
        <f>IFERROR(VLOOKUP($A259,Banknifty!$A$14:$I$4860,8,FALSE),All_curves!P258)</f>
        <v>10215258</v>
      </c>
      <c r="Q259">
        <f>IFERROR(VLOOKUP($A259,Banknifty!$A$14:$I$4860,9,FALSE),All_curves!Q258)</f>
        <v>10214097</v>
      </c>
      <c r="R259">
        <f>IFERROR(VLOOKUP($A259,Nifty!$A$14:$I$4860,2,FALSE),All_curves!R258)</f>
        <v>0</v>
      </c>
      <c r="S259">
        <f>IFERROR(VLOOKUP($A259,Nifty!$A$14:$I$4860,3,FALSE),All_curves!S258)</f>
        <v>0</v>
      </c>
      <c r="T259">
        <f>IFERROR(VLOOKUP($A259,Nifty!$A$14:$I$4860,4,FALSE),All_curves!T258)</f>
        <v>0</v>
      </c>
      <c r="U259">
        <f>IFERROR(VLOOKUP($A259,Nifty!$A$14:$I$4860,5,FALSE),All_curves!U258)</f>
        <v>0</v>
      </c>
      <c r="V259">
        <f>IFERROR(VLOOKUP($A259,Nifty!$A$14:$I$4860,6,FALSE),All_curves!V258)</f>
        <v>0</v>
      </c>
      <c r="W259">
        <f>IFERROR(VLOOKUP($A259,Nifty!$A$14:$I$4860,7,FALSE),All_curves!W258)</f>
        <v>0</v>
      </c>
      <c r="X259">
        <f>IFERROR(VLOOKUP($A259,Nifty!$A$14:$I$4860,8,FALSE),All_curves!X258)</f>
        <v>0</v>
      </c>
      <c r="Y259">
        <f>IFERROR(VLOOKUP($A259,Nifty!$A$14:$I$4860,9,FALSE),All_curves!Y258)</f>
        <v>0</v>
      </c>
      <c r="AA259" s="5">
        <f t="shared" si="125"/>
        <v>0</v>
      </c>
      <c r="AB259" s="5">
        <f t="shared" si="101"/>
        <v>0</v>
      </c>
      <c r="AC259" s="5">
        <f t="shared" si="102"/>
        <v>0</v>
      </c>
      <c r="AD259" s="5">
        <f t="shared" si="103"/>
        <v>0</v>
      </c>
      <c r="AE259" s="5">
        <f t="shared" si="104"/>
        <v>0</v>
      </c>
      <c r="AF259" s="5">
        <f t="shared" si="105"/>
        <v>0</v>
      </c>
      <c r="AG259" s="5">
        <f t="shared" si="106"/>
        <v>0</v>
      </c>
      <c r="AH259" s="5">
        <f t="shared" si="107"/>
        <v>0</v>
      </c>
      <c r="AI259" s="5">
        <f t="shared" si="108"/>
        <v>-2.3492907512715488E-3</v>
      </c>
      <c r="AJ259" s="5">
        <f t="shared" si="109"/>
        <v>5.1161978189691037E-3</v>
      </c>
      <c r="AK259" s="5">
        <f t="shared" si="110"/>
        <v>6.6711711390314843E-3</v>
      </c>
      <c r="AL259" s="5">
        <f t="shared" si="111"/>
        <v>5.8403047494421934E-3</v>
      </c>
      <c r="AM259" s="5">
        <f t="shared" si="112"/>
        <v>5.5071466482135012E-3</v>
      </c>
      <c r="AN259" s="5">
        <f t="shared" si="113"/>
        <v>7.0855030967467147E-3</v>
      </c>
      <c r="AO259" s="5">
        <f t="shared" si="114"/>
        <v>7.0855030967467147E-3</v>
      </c>
      <c r="AP259" s="5">
        <f t="shared" si="115"/>
        <v>4.2302329813646011E-3</v>
      </c>
      <c r="AQ259" s="5">
        <f t="shared" si="116"/>
        <v>0</v>
      </c>
      <c r="AR259" s="5">
        <f t="shared" si="117"/>
        <v>0</v>
      </c>
      <c r="AS259" s="5">
        <f t="shared" si="118"/>
        <v>0</v>
      </c>
      <c r="AT259" s="5">
        <f t="shared" si="119"/>
        <v>0</v>
      </c>
      <c r="AU259" s="5">
        <f t="shared" si="120"/>
        <v>0</v>
      </c>
      <c r="AV259" s="5">
        <f t="shared" si="121"/>
        <v>0</v>
      </c>
      <c r="AW259" s="5">
        <f t="shared" si="122"/>
        <v>0</v>
      </c>
      <c r="AX259" s="5">
        <f t="shared" si="123"/>
        <v>0</v>
      </c>
      <c r="AZ259" s="7">
        <f t="shared" si="126"/>
        <v>104.58080811870784</v>
      </c>
      <c r="BA259" s="4">
        <f t="shared" si="124"/>
        <v>1.6327820324684487E-3</v>
      </c>
      <c r="BB259" s="5">
        <f>AZ259/MAX($AZ$16:AZ259)-1</f>
        <v>0</v>
      </c>
      <c r="BH259" s="3"/>
    </row>
    <row r="260" spans="1:60" x14ac:dyDescent="0.25">
      <c r="A260" s="3">
        <v>42885</v>
      </c>
      <c r="B260">
        <f>IFERROR(VLOOKUP($A260,Finnifty!$A$14:$I$486,B$15+1,FALSE),All_curves!B259)</f>
        <v>0</v>
      </c>
      <c r="C260">
        <f>IFERROR(VLOOKUP($A260,Finnifty!$A$14:$I$486,C$15+1,FALSE),All_curves!C259)</f>
        <v>0</v>
      </c>
      <c r="D260">
        <f>IFERROR(VLOOKUP($A260,Finnifty!$A$14:$I$486,D$15+1,FALSE),All_curves!D259)</f>
        <v>0</v>
      </c>
      <c r="E260">
        <f>IFERROR(VLOOKUP($A260,Finnifty!$A$14:$I$486,E$15+1,FALSE),All_curves!E259)</f>
        <v>0</v>
      </c>
      <c r="F260">
        <f>IFERROR(VLOOKUP($A260,Finnifty!$A$14:$I$486,F$15+1,FALSE),All_curves!F259)</f>
        <v>0</v>
      </c>
      <c r="G260">
        <f>IFERROR(VLOOKUP($A260,Finnifty!$A$14:$I$486,G$15+1,FALSE),All_curves!G259)</f>
        <v>0</v>
      </c>
      <c r="H260">
        <f>IFERROR(VLOOKUP($A260,Finnifty!$A$14:$I$486,H$15+1,FALSE),All_curves!H259)</f>
        <v>0</v>
      </c>
      <c r="I260">
        <f>IFERROR(VLOOKUP($A260,Finnifty!$A$14:$I$486,I$15+1,FALSE),All_curves!I259)</f>
        <v>0</v>
      </c>
      <c r="J260">
        <f>IFERROR(VLOOKUP($A260,Banknifty!$A$14:$I$4860,2,FALSE),All_curves!J259)</f>
        <v>13771961</v>
      </c>
      <c r="K260">
        <f>IFERROR(VLOOKUP($A260,Banknifty!$A$14:$I$4860,3,FALSE),All_curves!K259)</f>
        <v>12974915</v>
      </c>
      <c r="L260">
        <f>IFERROR(VLOOKUP($A260,Banknifty!$A$14:$I$4860,4,FALSE),All_curves!L259)</f>
        <v>12144738</v>
      </c>
      <c r="M260">
        <f>IFERROR(VLOOKUP($A260,Banknifty!$A$14:$I$4860,5,FALSE),All_curves!M259)</f>
        <v>11791251</v>
      </c>
      <c r="N260">
        <f>IFERROR(VLOOKUP($A260,Banknifty!$A$14:$I$4860,6,FALSE),All_curves!N259)</f>
        <v>10370716</v>
      </c>
      <c r="O260">
        <f>IFERROR(VLOOKUP($A260,Banknifty!$A$14:$I$4860,7,FALSE),All_curves!O259)</f>
        <v>10267521</v>
      </c>
      <c r="P260">
        <f>IFERROR(VLOOKUP($A260,Banknifty!$A$14:$I$4860,8,FALSE),All_curves!P259)</f>
        <v>10267521</v>
      </c>
      <c r="Q260">
        <f>IFERROR(VLOOKUP($A260,Banknifty!$A$14:$I$4860,9,FALSE),All_curves!Q259)</f>
        <v>10273750</v>
      </c>
      <c r="R260">
        <f>IFERROR(VLOOKUP($A260,Nifty!$A$14:$I$4860,2,FALSE),All_curves!R259)</f>
        <v>0</v>
      </c>
      <c r="S260">
        <f>IFERROR(VLOOKUP($A260,Nifty!$A$14:$I$4860,3,FALSE),All_curves!S259)</f>
        <v>0</v>
      </c>
      <c r="T260">
        <f>IFERROR(VLOOKUP($A260,Nifty!$A$14:$I$4860,4,FALSE),All_curves!T259)</f>
        <v>0</v>
      </c>
      <c r="U260">
        <f>IFERROR(VLOOKUP($A260,Nifty!$A$14:$I$4860,5,FALSE),All_curves!U259)</f>
        <v>0</v>
      </c>
      <c r="V260">
        <f>IFERROR(VLOOKUP($A260,Nifty!$A$14:$I$4860,6,FALSE),All_curves!V259)</f>
        <v>0</v>
      </c>
      <c r="W260">
        <f>IFERROR(VLOOKUP($A260,Nifty!$A$14:$I$4860,7,FALSE),All_curves!W259)</f>
        <v>0</v>
      </c>
      <c r="X260">
        <f>IFERROR(VLOOKUP($A260,Nifty!$A$14:$I$4860,8,FALSE),All_curves!X259)</f>
        <v>0</v>
      </c>
      <c r="Y260">
        <f>IFERROR(VLOOKUP($A260,Nifty!$A$14:$I$4860,9,FALSE),All_curves!Y259)</f>
        <v>0</v>
      </c>
      <c r="AA260" s="5">
        <f t="shared" si="125"/>
        <v>0</v>
      </c>
      <c r="AB260" s="5">
        <f t="shared" si="101"/>
        <v>0</v>
      </c>
      <c r="AC260" s="5">
        <f t="shared" si="102"/>
        <v>0</v>
      </c>
      <c r="AD260" s="5">
        <f t="shared" si="103"/>
        <v>0</v>
      </c>
      <c r="AE260" s="5">
        <f t="shared" si="104"/>
        <v>0</v>
      </c>
      <c r="AF260" s="5">
        <f t="shared" si="105"/>
        <v>0</v>
      </c>
      <c r="AG260" s="5">
        <f t="shared" si="106"/>
        <v>0</v>
      </c>
      <c r="AH260" s="5">
        <f t="shared" si="107"/>
        <v>0</v>
      </c>
      <c r="AI260" s="5">
        <f t="shared" si="108"/>
        <v>-1.0002357506845305E-3</v>
      </c>
      <c r="AJ260" s="5">
        <f t="shared" si="109"/>
        <v>1.7949812946858046E-3</v>
      </c>
      <c r="AK260" s="5">
        <f t="shared" si="110"/>
        <v>9.1670948847477618E-4</v>
      </c>
      <c r="AL260" s="5">
        <f t="shared" si="111"/>
        <v>-2.3366874052573872E-3</v>
      </c>
      <c r="AM260" s="5">
        <f t="shared" si="112"/>
        <v>-2.3492715872815984E-3</v>
      </c>
      <c r="AN260" s="5">
        <f t="shared" si="113"/>
        <v>5.116170340484727E-3</v>
      </c>
      <c r="AO260" s="5">
        <f t="shared" si="114"/>
        <v>5.116170340484727E-3</v>
      </c>
      <c r="AP260" s="5">
        <f t="shared" si="115"/>
        <v>5.8402617480526331E-3</v>
      </c>
      <c r="AQ260" s="5">
        <f t="shared" si="116"/>
        <v>0</v>
      </c>
      <c r="AR260" s="5">
        <f t="shared" si="117"/>
        <v>0</v>
      </c>
      <c r="AS260" s="5">
        <f t="shared" si="118"/>
        <v>0</v>
      </c>
      <c r="AT260" s="5">
        <f t="shared" si="119"/>
        <v>0</v>
      </c>
      <c r="AU260" s="5">
        <f t="shared" si="120"/>
        <v>0</v>
      </c>
      <c r="AV260" s="5">
        <f t="shared" si="121"/>
        <v>0</v>
      </c>
      <c r="AW260" s="5">
        <f t="shared" si="122"/>
        <v>0</v>
      </c>
      <c r="AX260" s="5">
        <f t="shared" si="123"/>
        <v>0</v>
      </c>
      <c r="AZ260" s="7">
        <f t="shared" si="126"/>
        <v>104.63788352382042</v>
      </c>
      <c r="BA260" s="4">
        <f t="shared" si="124"/>
        <v>5.4575410287329806E-4</v>
      </c>
      <c r="BB260" s="5">
        <f>AZ260/MAX($AZ$16:AZ260)-1</f>
        <v>0</v>
      </c>
      <c r="BH260" s="3"/>
    </row>
    <row r="261" spans="1:60" x14ac:dyDescent="0.25">
      <c r="A261" s="3">
        <v>42886</v>
      </c>
      <c r="B261">
        <f>IFERROR(VLOOKUP($A261,Finnifty!$A$14:$I$486,B$15+1,FALSE),All_curves!B260)</f>
        <v>0</v>
      </c>
      <c r="C261">
        <f>IFERROR(VLOOKUP($A261,Finnifty!$A$14:$I$486,C$15+1,FALSE),All_curves!C260)</f>
        <v>0</v>
      </c>
      <c r="D261">
        <f>IFERROR(VLOOKUP($A261,Finnifty!$A$14:$I$486,D$15+1,FALSE),All_curves!D260)</f>
        <v>0</v>
      </c>
      <c r="E261">
        <f>IFERROR(VLOOKUP($A261,Finnifty!$A$14:$I$486,E$15+1,FALSE),All_curves!E260)</f>
        <v>0</v>
      </c>
      <c r="F261">
        <f>IFERROR(VLOOKUP($A261,Finnifty!$A$14:$I$486,F$15+1,FALSE),All_curves!F260)</f>
        <v>0</v>
      </c>
      <c r="G261">
        <f>IFERROR(VLOOKUP($A261,Finnifty!$A$14:$I$486,G$15+1,FALSE),All_curves!G260)</f>
        <v>0</v>
      </c>
      <c r="H261">
        <f>IFERROR(VLOOKUP($A261,Finnifty!$A$14:$I$486,H$15+1,FALSE),All_curves!H260)</f>
        <v>0</v>
      </c>
      <c r="I261">
        <f>IFERROR(VLOOKUP($A261,Finnifty!$A$14:$I$486,I$15+1,FALSE),All_curves!I260)</f>
        <v>0</v>
      </c>
      <c r="J261">
        <f>IFERROR(VLOOKUP($A261,Banknifty!$A$14:$I$4860,2,FALSE),All_curves!J260)</f>
        <v>13770132</v>
      </c>
      <c r="K261">
        <f>IFERROR(VLOOKUP($A261,Banknifty!$A$14:$I$4860,3,FALSE),All_curves!K260)</f>
        <v>12958206</v>
      </c>
      <c r="L261">
        <f>IFERROR(VLOOKUP($A261,Banknifty!$A$14:$I$4860,4,FALSE),All_curves!L260)</f>
        <v>12142686</v>
      </c>
      <c r="M261">
        <f>IFERROR(VLOOKUP($A261,Banknifty!$A$14:$I$4860,5,FALSE),All_curves!M260)</f>
        <v>11814622</v>
      </c>
      <c r="N261">
        <f>IFERROR(VLOOKUP($A261,Banknifty!$A$14:$I$4860,6,FALSE),All_curves!N260)</f>
        <v>10360343</v>
      </c>
      <c r="O261">
        <f>IFERROR(VLOOKUP($A261,Banknifty!$A$14:$I$4860,7,FALSE),All_curves!O260)</f>
        <v>10285951</v>
      </c>
      <c r="P261">
        <f>IFERROR(VLOOKUP($A261,Banknifty!$A$14:$I$4860,8,FALSE),All_curves!P260)</f>
        <v>10285951</v>
      </c>
      <c r="Q261">
        <f>IFERROR(VLOOKUP($A261,Banknifty!$A$14:$I$4860,9,FALSE),All_curves!Q260)</f>
        <v>10249743</v>
      </c>
      <c r="R261">
        <f>IFERROR(VLOOKUP($A261,Nifty!$A$14:$I$4860,2,FALSE),All_curves!R260)</f>
        <v>0</v>
      </c>
      <c r="S261">
        <f>IFERROR(VLOOKUP($A261,Nifty!$A$14:$I$4860,3,FALSE),All_curves!S260)</f>
        <v>0</v>
      </c>
      <c r="T261">
        <f>IFERROR(VLOOKUP($A261,Nifty!$A$14:$I$4860,4,FALSE),All_curves!T260)</f>
        <v>0</v>
      </c>
      <c r="U261">
        <f>IFERROR(VLOOKUP($A261,Nifty!$A$14:$I$4860,5,FALSE),All_curves!U260)</f>
        <v>0</v>
      </c>
      <c r="V261">
        <f>IFERROR(VLOOKUP($A261,Nifty!$A$14:$I$4860,6,FALSE),All_curves!V260)</f>
        <v>0</v>
      </c>
      <c r="W261">
        <f>IFERROR(VLOOKUP($A261,Nifty!$A$14:$I$4860,7,FALSE),All_curves!W260)</f>
        <v>0</v>
      </c>
      <c r="X261">
        <f>IFERROR(VLOOKUP($A261,Nifty!$A$14:$I$4860,8,FALSE),All_curves!X260)</f>
        <v>0</v>
      </c>
      <c r="Y261">
        <f>IFERROR(VLOOKUP($A261,Nifty!$A$14:$I$4860,9,FALSE),All_curves!Y260)</f>
        <v>0</v>
      </c>
      <c r="AA261" s="5">
        <f t="shared" si="125"/>
        <v>0</v>
      </c>
      <c r="AB261" s="5">
        <f t="shared" si="101"/>
        <v>0</v>
      </c>
      <c r="AC261" s="5">
        <f t="shared" si="102"/>
        <v>0</v>
      </c>
      <c r="AD261" s="5">
        <f t="shared" si="103"/>
        <v>0</v>
      </c>
      <c r="AE261" s="5">
        <f t="shared" si="104"/>
        <v>0</v>
      </c>
      <c r="AF261" s="5">
        <f t="shared" si="105"/>
        <v>0</v>
      </c>
      <c r="AG261" s="5">
        <f t="shared" si="106"/>
        <v>0</v>
      </c>
      <c r="AH261" s="5">
        <f t="shared" si="107"/>
        <v>0</v>
      </c>
      <c r="AI261" s="5">
        <f t="shared" si="108"/>
        <v>-1.3280606879439993E-4</v>
      </c>
      <c r="AJ261" s="5">
        <f t="shared" si="109"/>
        <v>-1.2877926367917958E-3</v>
      </c>
      <c r="AK261" s="5">
        <f t="shared" si="110"/>
        <v>-1.6896206406424863E-4</v>
      </c>
      <c r="AL261" s="5">
        <f t="shared" si="111"/>
        <v>1.9820628023268227E-3</v>
      </c>
      <c r="AM261" s="5">
        <f t="shared" si="112"/>
        <v>-1.0002202355170464E-3</v>
      </c>
      <c r="AN261" s="5">
        <f t="shared" si="113"/>
        <v>1.7949805021095777E-3</v>
      </c>
      <c r="AO261" s="5">
        <f t="shared" si="114"/>
        <v>1.7949805021095777E-3</v>
      </c>
      <c r="AP261" s="5">
        <f t="shared" si="115"/>
        <v>-2.3367319625258176E-3</v>
      </c>
      <c r="AQ261" s="5">
        <f t="shared" si="116"/>
        <v>0</v>
      </c>
      <c r="AR261" s="5">
        <f t="shared" si="117"/>
        <v>0</v>
      </c>
      <c r="AS261" s="5">
        <f t="shared" si="118"/>
        <v>0</v>
      </c>
      <c r="AT261" s="5">
        <f t="shared" si="119"/>
        <v>0</v>
      </c>
      <c r="AU261" s="5">
        <f t="shared" si="120"/>
        <v>0</v>
      </c>
      <c r="AV261" s="5">
        <f t="shared" si="121"/>
        <v>0</v>
      </c>
      <c r="AW261" s="5">
        <f t="shared" si="122"/>
        <v>0</v>
      </c>
      <c r="AX261" s="5">
        <f t="shared" si="123"/>
        <v>0</v>
      </c>
      <c r="AZ261" s="7">
        <f t="shared" si="126"/>
        <v>104.64069789415247</v>
      </c>
      <c r="BA261" s="4">
        <f t="shared" si="124"/>
        <v>2.6896284952194566E-5</v>
      </c>
      <c r="BB261" s="5">
        <f>AZ261/MAX($AZ$16:AZ261)-1</f>
        <v>0</v>
      </c>
      <c r="BH261" s="3"/>
    </row>
    <row r="262" spans="1:60" x14ac:dyDescent="0.25">
      <c r="A262" s="3">
        <v>42887</v>
      </c>
      <c r="B262">
        <f>IFERROR(VLOOKUP($A262,Finnifty!$A$14:$I$486,B$15+1,FALSE),All_curves!B261)</f>
        <v>0</v>
      </c>
      <c r="C262">
        <f>IFERROR(VLOOKUP($A262,Finnifty!$A$14:$I$486,C$15+1,FALSE),All_curves!C261)</f>
        <v>0</v>
      </c>
      <c r="D262">
        <f>IFERROR(VLOOKUP($A262,Finnifty!$A$14:$I$486,D$15+1,FALSE),All_curves!D261)</f>
        <v>0</v>
      </c>
      <c r="E262">
        <f>IFERROR(VLOOKUP($A262,Finnifty!$A$14:$I$486,E$15+1,FALSE),All_curves!E261)</f>
        <v>0</v>
      </c>
      <c r="F262">
        <f>IFERROR(VLOOKUP($A262,Finnifty!$A$14:$I$486,F$15+1,FALSE),All_curves!F261)</f>
        <v>0</v>
      </c>
      <c r="G262">
        <f>IFERROR(VLOOKUP($A262,Finnifty!$A$14:$I$486,G$15+1,FALSE),All_curves!G261)</f>
        <v>0</v>
      </c>
      <c r="H262">
        <f>IFERROR(VLOOKUP($A262,Finnifty!$A$14:$I$486,H$15+1,FALSE),All_curves!H261)</f>
        <v>0</v>
      </c>
      <c r="I262">
        <f>IFERROR(VLOOKUP($A262,Finnifty!$A$14:$I$486,I$15+1,FALSE),All_curves!I261)</f>
        <v>0</v>
      </c>
      <c r="J262">
        <f>IFERROR(VLOOKUP($A262,Banknifty!$A$14:$I$4860,2,FALSE),All_curves!J261)</f>
        <v>13653175</v>
      </c>
      <c r="K262">
        <f>IFERROR(VLOOKUP($A262,Banknifty!$A$14:$I$4860,3,FALSE),All_curves!K261)</f>
        <v>12813776</v>
      </c>
      <c r="L262">
        <f>IFERROR(VLOOKUP($A262,Banknifty!$A$14:$I$4860,4,FALSE),All_curves!L261)</f>
        <v>12021562</v>
      </c>
      <c r="M262">
        <f>IFERROR(VLOOKUP($A262,Banknifty!$A$14:$I$4860,5,FALSE),All_curves!M261)</f>
        <v>11695446</v>
      </c>
      <c r="N262">
        <f>IFERROR(VLOOKUP($A262,Banknifty!$A$14:$I$4860,6,FALSE),All_curves!N261)</f>
        <v>10358967</v>
      </c>
      <c r="O262">
        <f>IFERROR(VLOOKUP($A262,Banknifty!$A$14:$I$4860,7,FALSE),All_curves!O261)</f>
        <v>10272705</v>
      </c>
      <c r="P262">
        <f>IFERROR(VLOOKUP($A262,Banknifty!$A$14:$I$4860,8,FALSE),All_curves!P261)</f>
        <v>10272705</v>
      </c>
      <c r="Q262">
        <f>IFERROR(VLOOKUP($A262,Banknifty!$A$14:$I$4860,9,FALSE),All_curves!Q261)</f>
        <v>10270059</v>
      </c>
      <c r="R262">
        <f>IFERROR(VLOOKUP($A262,Nifty!$A$14:$I$4860,2,FALSE),All_curves!R261)</f>
        <v>0</v>
      </c>
      <c r="S262">
        <f>IFERROR(VLOOKUP($A262,Nifty!$A$14:$I$4860,3,FALSE),All_curves!S261)</f>
        <v>0</v>
      </c>
      <c r="T262">
        <f>IFERROR(VLOOKUP($A262,Nifty!$A$14:$I$4860,4,FALSE),All_curves!T261)</f>
        <v>0</v>
      </c>
      <c r="U262">
        <f>IFERROR(VLOOKUP($A262,Nifty!$A$14:$I$4860,5,FALSE),All_curves!U261)</f>
        <v>0</v>
      </c>
      <c r="V262">
        <f>IFERROR(VLOOKUP($A262,Nifty!$A$14:$I$4860,6,FALSE),All_curves!V261)</f>
        <v>0</v>
      </c>
      <c r="W262">
        <f>IFERROR(VLOOKUP($A262,Nifty!$A$14:$I$4860,7,FALSE),All_curves!W261)</f>
        <v>0</v>
      </c>
      <c r="X262">
        <f>IFERROR(VLOOKUP($A262,Nifty!$A$14:$I$4860,8,FALSE),All_curves!X261)</f>
        <v>0</v>
      </c>
      <c r="Y262">
        <f>IFERROR(VLOOKUP($A262,Nifty!$A$14:$I$4860,9,FALSE),All_curves!Y261)</f>
        <v>0</v>
      </c>
      <c r="AA262" s="5">
        <f t="shared" si="125"/>
        <v>0</v>
      </c>
      <c r="AB262" s="5">
        <f t="shared" si="101"/>
        <v>0</v>
      </c>
      <c r="AC262" s="5">
        <f t="shared" si="102"/>
        <v>0</v>
      </c>
      <c r="AD262" s="5">
        <f t="shared" si="103"/>
        <v>0</v>
      </c>
      <c r="AE262" s="5">
        <f t="shared" si="104"/>
        <v>0</v>
      </c>
      <c r="AF262" s="5">
        <f t="shared" si="105"/>
        <v>0</v>
      </c>
      <c r="AG262" s="5">
        <f t="shared" si="106"/>
        <v>0</v>
      </c>
      <c r="AH262" s="5">
        <f t="shared" si="107"/>
        <v>0</v>
      </c>
      <c r="AI262" s="5">
        <f t="shared" si="108"/>
        <v>-8.4935278761307798E-3</v>
      </c>
      <c r="AJ262" s="5">
        <f t="shared" si="109"/>
        <v>-1.1145832995709481E-2</v>
      </c>
      <c r="AK262" s="5">
        <f t="shared" si="110"/>
        <v>-9.9750582367031937E-3</v>
      </c>
      <c r="AL262" s="5">
        <f t="shared" si="111"/>
        <v>-1.0087161485149543E-2</v>
      </c>
      <c r="AM262" s="5">
        <f t="shared" si="112"/>
        <v>-1.3281413559373956E-4</v>
      </c>
      <c r="AN262" s="5">
        <f t="shared" si="113"/>
        <v>-1.2877759188236748E-3</v>
      </c>
      <c r="AO262" s="5">
        <f t="shared" si="114"/>
        <v>-1.2877759188236748E-3</v>
      </c>
      <c r="AP262" s="5">
        <f t="shared" si="115"/>
        <v>1.9820984779812534E-3</v>
      </c>
      <c r="AQ262" s="5">
        <f t="shared" si="116"/>
        <v>0</v>
      </c>
      <c r="AR262" s="5">
        <f t="shared" si="117"/>
        <v>0</v>
      </c>
      <c r="AS262" s="5">
        <f t="shared" si="118"/>
        <v>0</v>
      </c>
      <c r="AT262" s="5">
        <f t="shared" si="119"/>
        <v>0</v>
      </c>
      <c r="AU262" s="5">
        <f t="shared" si="120"/>
        <v>0</v>
      </c>
      <c r="AV262" s="5">
        <f t="shared" si="121"/>
        <v>0</v>
      </c>
      <c r="AW262" s="5">
        <f t="shared" si="122"/>
        <v>0</v>
      </c>
      <c r="AX262" s="5">
        <f t="shared" si="123"/>
        <v>0</v>
      </c>
      <c r="AZ262" s="7">
        <f t="shared" si="126"/>
        <v>104.46443130088635</v>
      </c>
      <c r="BA262" s="4">
        <f t="shared" si="124"/>
        <v>-1.6844936703730347E-3</v>
      </c>
      <c r="BB262" s="5">
        <f>AZ262/MAX($AZ$16:AZ262)-1</f>
        <v>-1.684493670373044E-3</v>
      </c>
      <c r="BH262" s="3"/>
    </row>
    <row r="263" spans="1:60" x14ac:dyDescent="0.25">
      <c r="A263" s="3">
        <v>42888</v>
      </c>
      <c r="B263">
        <f>IFERROR(VLOOKUP($A263,Finnifty!$A$14:$I$486,B$15+1,FALSE),All_curves!B262)</f>
        <v>0</v>
      </c>
      <c r="C263">
        <f>IFERROR(VLOOKUP($A263,Finnifty!$A$14:$I$486,C$15+1,FALSE),All_curves!C262)</f>
        <v>0</v>
      </c>
      <c r="D263">
        <f>IFERROR(VLOOKUP($A263,Finnifty!$A$14:$I$486,D$15+1,FALSE),All_curves!D262)</f>
        <v>0</v>
      </c>
      <c r="E263">
        <f>IFERROR(VLOOKUP($A263,Finnifty!$A$14:$I$486,E$15+1,FALSE),All_curves!E262)</f>
        <v>0</v>
      </c>
      <c r="F263">
        <f>IFERROR(VLOOKUP($A263,Finnifty!$A$14:$I$486,F$15+1,FALSE),All_curves!F262)</f>
        <v>0</v>
      </c>
      <c r="G263">
        <f>IFERROR(VLOOKUP($A263,Finnifty!$A$14:$I$486,G$15+1,FALSE),All_curves!G262)</f>
        <v>0</v>
      </c>
      <c r="H263">
        <f>IFERROR(VLOOKUP($A263,Finnifty!$A$14:$I$486,H$15+1,FALSE),All_curves!H262)</f>
        <v>0</v>
      </c>
      <c r="I263">
        <f>IFERROR(VLOOKUP($A263,Finnifty!$A$14:$I$486,I$15+1,FALSE),All_curves!I262)</f>
        <v>0</v>
      </c>
      <c r="J263">
        <f>IFERROR(VLOOKUP($A263,Banknifty!$A$14:$I$4860,2,FALSE),All_curves!J262)</f>
        <v>13645964</v>
      </c>
      <c r="K263">
        <f>IFERROR(VLOOKUP($A263,Banknifty!$A$14:$I$4860,3,FALSE),All_curves!K262)</f>
        <v>12813776</v>
      </c>
      <c r="L263">
        <f>IFERROR(VLOOKUP($A263,Banknifty!$A$14:$I$4860,4,FALSE),All_curves!L262)</f>
        <v>12021562</v>
      </c>
      <c r="M263">
        <f>IFERROR(VLOOKUP($A263,Banknifty!$A$14:$I$4860,5,FALSE),All_curves!M262)</f>
        <v>11695446</v>
      </c>
      <c r="N263">
        <f>IFERROR(VLOOKUP($A263,Banknifty!$A$14:$I$4860,6,FALSE),All_curves!N262)</f>
        <v>10328422</v>
      </c>
      <c r="O263">
        <f>IFERROR(VLOOKUP($A263,Banknifty!$A$14:$I$4860,7,FALSE),All_curves!O262)</f>
        <v>10215675</v>
      </c>
      <c r="P263">
        <f>IFERROR(VLOOKUP($A263,Banknifty!$A$14:$I$4860,8,FALSE),All_curves!P262)</f>
        <v>10215675</v>
      </c>
      <c r="Q263">
        <f>IFERROR(VLOOKUP($A263,Banknifty!$A$14:$I$4860,9,FALSE),All_curves!Q262)</f>
        <v>10270059</v>
      </c>
      <c r="R263">
        <f>IFERROR(VLOOKUP($A263,Nifty!$A$14:$I$4860,2,FALSE),All_curves!R262)</f>
        <v>0</v>
      </c>
      <c r="S263">
        <f>IFERROR(VLOOKUP($A263,Nifty!$A$14:$I$4860,3,FALSE),All_curves!S262)</f>
        <v>0</v>
      </c>
      <c r="T263">
        <f>IFERROR(VLOOKUP($A263,Nifty!$A$14:$I$4860,4,FALSE),All_curves!T262)</f>
        <v>0</v>
      </c>
      <c r="U263">
        <f>IFERROR(VLOOKUP($A263,Nifty!$A$14:$I$4860,5,FALSE),All_curves!U262)</f>
        <v>0</v>
      </c>
      <c r="V263">
        <f>IFERROR(VLOOKUP($A263,Nifty!$A$14:$I$4860,6,FALSE),All_curves!V262)</f>
        <v>0</v>
      </c>
      <c r="W263">
        <f>IFERROR(VLOOKUP($A263,Nifty!$A$14:$I$4860,7,FALSE),All_curves!W262)</f>
        <v>0</v>
      </c>
      <c r="X263">
        <f>IFERROR(VLOOKUP($A263,Nifty!$A$14:$I$4860,8,FALSE),All_curves!X262)</f>
        <v>0</v>
      </c>
      <c r="Y263">
        <f>IFERROR(VLOOKUP($A263,Nifty!$A$14:$I$4860,9,FALSE),All_curves!Y262)</f>
        <v>0</v>
      </c>
      <c r="AA263" s="5">
        <f t="shared" si="125"/>
        <v>0</v>
      </c>
      <c r="AB263" s="5">
        <f t="shared" si="101"/>
        <v>0</v>
      </c>
      <c r="AC263" s="5">
        <f t="shared" si="102"/>
        <v>0</v>
      </c>
      <c r="AD263" s="5">
        <f t="shared" si="103"/>
        <v>0</v>
      </c>
      <c r="AE263" s="5">
        <f t="shared" si="104"/>
        <v>0</v>
      </c>
      <c r="AF263" s="5">
        <f t="shared" si="105"/>
        <v>0</v>
      </c>
      <c r="AG263" s="5">
        <f t="shared" si="106"/>
        <v>0</v>
      </c>
      <c r="AH263" s="5">
        <f t="shared" si="107"/>
        <v>0</v>
      </c>
      <c r="AI263" s="5">
        <f t="shared" si="108"/>
        <v>-5.2815553891305544E-4</v>
      </c>
      <c r="AJ263" s="5">
        <f t="shared" si="109"/>
        <v>0</v>
      </c>
      <c r="AK263" s="5">
        <f t="shared" si="110"/>
        <v>0</v>
      </c>
      <c r="AL263" s="5">
        <f t="shared" si="111"/>
        <v>0</v>
      </c>
      <c r="AM263" s="5">
        <f t="shared" si="112"/>
        <v>-2.9486530848105152E-3</v>
      </c>
      <c r="AN263" s="5">
        <f t="shared" si="113"/>
        <v>-5.5516049570195625E-3</v>
      </c>
      <c r="AO263" s="5">
        <f t="shared" si="114"/>
        <v>-5.5516049570195625E-3</v>
      </c>
      <c r="AP263" s="5">
        <f t="shared" si="115"/>
        <v>0</v>
      </c>
      <c r="AQ263" s="5">
        <f t="shared" si="116"/>
        <v>0</v>
      </c>
      <c r="AR263" s="5">
        <f t="shared" si="117"/>
        <v>0</v>
      </c>
      <c r="AS263" s="5">
        <f t="shared" si="118"/>
        <v>0</v>
      </c>
      <c r="AT263" s="5">
        <f t="shared" si="119"/>
        <v>0</v>
      </c>
      <c r="AU263" s="5">
        <f t="shared" si="120"/>
        <v>0</v>
      </c>
      <c r="AV263" s="5">
        <f t="shared" si="121"/>
        <v>0</v>
      </c>
      <c r="AW263" s="5">
        <f t="shared" si="122"/>
        <v>0</v>
      </c>
      <c r="AX263" s="5">
        <f t="shared" si="123"/>
        <v>0</v>
      </c>
      <c r="AZ263" s="7">
        <f t="shared" si="126"/>
        <v>104.40096907818202</v>
      </c>
      <c r="BA263" s="4">
        <f t="shared" si="124"/>
        <v>-6.0750077240677913E-4</v>
      </c>
      <c r="BB263" s="5">
        <f>AZ263/MAX($AZ$16:AZ263)-1</f>
        <v>-2.2909711115740583E-3</v>
      </c>
      <c r="BH263" s="3"/>
    </row>
    <row r="264" spans="1:60" x14ac:dyDescent="0.25">
      <c r="A264" s="3">
        <v>42891</v>
      </c>
      <c r="B264">
        <f>IFERROR(VLOOKUP($A264,Finnifty!$A$14:$I$486,B$15+1,FALSE),All_curves!B263)</f>
        <v>0</v>
      </c>
      <c r="C264">
        <f>IFERROR(VLOOKUP($A264,Finnifty!$A$14:$I$486,C$15+1,FALSE),All_curves!C263)</f>
        <v>0</v>
      </c>
      <c r="D264">
        <f>IFERROR(VLOOKUP($A264,Finnifty!$A$14:$I$486,D$15+1,FALSE),All_curves!D263)</f>
        <v>0</v>
      </c>
      <c r="E264">
        <f>IFERROR(VLOOKUP($A264,Finnifty!$A$14:$I$486,E$15+1,FALSE),All_curves!E263)</f>
        <v>0</v>
      </c>
      <c r="F264">
        <f>IFERROR(VLOOKUP($A264,Finnifty!$A$14:$I$486,F$15+1,FALSE),All_curves!F263)</f>
        <v>0</v>
      </c>
      <c r="G264">
        <f>IFERROR(VLOOKUP($A264,Finnifty!$A$14:$I$486,G$15+1,FALSE),All_curves!G263)</f>
        <v>0</v>
      </c>
      <c r="H264">
        <f>IFERROR(VLOOKUP($A264,Finnifty!$A$14:$I$486,H$15+1,FALSE),All_curves!H263)</f>
        <v>0</v>
      </c>
      <c r="I264">
        <f>IFERROR(VLOOKUP($A264,Finnifty!$A$14:$I$486,I$15+1,FALSE),All_curves!I263)</f>
        <v>0</v>
      </c>
      <c r="J264">
        <f>IFERROR(VLOOKUP($A264,Banknifty!$A$14:$I$4860,2,FALSE),All_curves!J263)</f>
        <v>13644351</v>
      </c>
      <c r="K264">
        <f>IFERROR(VLOOKUP($A264,Banknifty!$A$14:$I$4860,3,FALSE),All_curves!K263)</f>
        <v>12811933</v>
      </c>
      <c r="L264">
        <f>IFERROR(VLOOKUP($A264,Banknifty!$A$14:$I$4860,4,FALSE),All_curves!L263)</f>
        <v>12021562</v>
      </c>
      <c r="M264">
        <f>IFERROR(VLOOKUP($A264,Banknifty!$A$14:$I$4860,5,FALSE),All_curves!M263)</f>
        <v>11695446</v>
      </c>
      <c r="N264">
        <f>IFERROR(VLOOKUP($A264,Banknifty!$A$14:$I$4860,6,FALSE),All_curves!N263)</f>
        <v>10313473</v>
      </c>
      <c r="O264">
        <f>IFERROR(VLOOKUP($A264,Banknifty!$A$14:$I$4860,7,FALSE),All_curves!O263)</f>
        <v>10204459</v>
      </c>
      <c r="P264">
        <f>IFERROR(VLOOKUP($A264,Banknifty!$A$14:$I$4860,8,FALSE),All_curves!P263)</f>
        <v>10204459</v>
      </c>
      <c r="Q264">
        <f>IFERROR(VLOOKUP($A264,Banknifty!$A$14:$I$4860,9,FALSE),All_curves!Q263)</f>
        <v>10270059</v>
      </c>
      <c r="R264">
        <f>IFERROR(VLOOKUP($A264,Nifty!$A$14:$I$4860,2,FALSE),All_curves!R263)</f>
        <v>0</v>
      </c>
      <c r="S264">
        <f>IFERROR(VLOOKUP($A264,Nifty!$A$14:$I$4860,3,FALSE),All_curves!S263)</f>
        <v>0</v>
      </c>
      <c r="T264">
        <f>IFERROR(VLOOKUP($A264,Nifty!$A$14:$I$4860,4,FALSE),All_curves!T263)</f>
        <v>0</v>
      </c>
      <c r="U264">
        <f>IFERROR(VLOOKUP($A264,Nifty!$A$14:$I$4860,5,FALSE),All_curves!U263)</f>
        <v>0</v>
      </c>
      <c r="V264">
        <f>IFERROR(VLOOKUP($A264,Nifty!$A$14:$I$4860,6,FALSE),All_curves!V263)</f>
        <v>0</v>
      </c>
      <c r="W264">
        <f>IFERROR(VLOOKUP($A264,Nifty!$A$14:$I$4860,7,FALSE),All_curves!W263)</f>
        <v>0</v>
      </c>
      <c r="X264">
        <f>IFERROR(VLOOKUP($A264,Nifty!$A$14:$I$4860,8,FALSE),All_curves!X263)</f>
        <v>0</v>
      </c>
      <c r="Y264">
        <f>IFERROR(VLOOKUP($A264,Nifty!$A$14:$I$4860,9,FALSE),All_curves!Y263)</f>
        <v>0</v>
      </c>
      <c r="AA264" s="5">
        <f t="shared" si="125"/>
        <v>0</v>
      </c>
      <c r="AB264" s="5">
        <f t="shared" si="101"/>
        <v>0</v>
      </c>
      <c r="AC264" s="5">
        <f t="shared" si="102"/>
        <v>0</v>
      </c>
      <c r="AD264" s="5">
        <f t="shared" si="103"/>
        <v>0</v>
      </c>
      <c r="AE264" s="5">
        <f t="shared" si="104"/>
        <v>0</v>
      </c>
      <c r="AF264" s="5">
        <f t="shared" si="105"/>
        <v>0</v>
      </c>
      <c r="AG264" s="5">
        <f t="shared" si="106"/>
        <v>0</v>
      </c>
      <c r="AH264" s="5">
        <f t="shared" si="107"/>
        <v>0</v>
      </c>
      <c r="AI264" s="5">
        <f t="shared" si="108"/>
        <v>-1.1820344828694651E-4</v>
      </c>
      <c r="AJ264" s="5">
        <f t="shared" si="109"/>
        <v>-1.4382957841618804E-4</v>
      </c>
      <c r="AK264" s="5">
        <f t="shared" si="110"/>
        <v>0</v>
      </c>
      <c r="AL264" s="5">
        <f t="shared" si="111"/>
        <v>0</v>
      </c>
      <c r="AM264" s="5">
        <f t="shared" si="112"/>
        <v>-1.4473653380933094E-3</v>
      </c>
      <c r="AN264" s="5">
        <f t="shared" si="113"/>
        <v>-1.0979205975131245E-3</v>
      </c>
      <c r="AO264" s="5">
        <f t="shared" si="114"/>
        <v>-1.0979205975131245E-3</v>
      </c>
      <c r="AP264" s="5">
        <f t="shared" si="115"/>
        <v>0</v>
      </c>
      <c r="AQ264" s="5">
        <f t="shared" si="116"/>
        <v>0</v>
      </c>
      <c r="AR264" s="5">
        <f t="shared" si="117"/>
        <v>0</v>
      </c>
      <c r="AS264" s="5">
        <f t="shared" si="118"/>
        <v>0</v>
      </c>
      <c r="AT264" s="5">
        <f t="shared" si="119"/>
        <v>0</v>
      </c>
      <c r="AU264" s="5">
        <f t="shared" si="120"/>
        <v>0</v>
      </c>
      <c r="AV264" s="5">
        <f t="shared" si="121"/>
        <v>0</v>
      </c>
      <c r="AW264" s="5">
        <f t="shared" si="122"/>
        <v>0</v>
      </c>
      <c r="AX264" s="5">
        <f t="shared" si="123"/>
        <v>0</v>
      </c>
      <c r="AZ264" s="7">
        <f t="shared" si="126"/>
        <v>104.38398112841001</v>
      </c>
      <c r="BA264" s="4">
        <f t="shared" si="124"/>
        <v>-1.6271831499261222E-4</v>
      </c>
      <c r="BB264" s="5">
        <f>AZ264/MAX($AZ$16:AZ264)-1</f>
        <v>-2.4533166436077058E-3</v>
      </c>
      <c r="BH264" s="3"/>
    </row>
    <row r="265" spans="1:60" x14ac:dyDescent="0.25">
      <c r="A265" s="3">
        <v>42892</v>
      </c>
      <c r="B265">
        <f>IFERROR(VLOOKUP($A265,Finnifty!$A$14:$I$486,B$15+1,FALSE),All_curves!B264)</f>
        <v>0</v>
      </c>
      <c r="C265">
        <f>IFERROR(VLOOKUP($A265,Finnifty!$A$14:$I$486,C$15+1,FALSE),All_curves!C264)</f>
        <v>0</v>
      </c>
      <c r="D265">
        <f>IFERROR(VLOOKUP($A265,Finnifty!$A$14:$I$486,D$15+1,FALSE),All_curves!D264)</f>
        <v>0</v>
      </c>
      <c r="E265">
        <f>IFERROR(VLOOKUP($A265,Finnifty!$A$14:$I$486,E$15+1,FALSE),All_curves!E264)</f>
        <v>0</v>
      </c>
      <c r="F265">
        <f>IFERROR(VLOOKUP($A265,Finnifty!$A$14:$I$486,F$15+1,FALSE),All_curves!F264)</f>
        <v>0</v>
      </c>
      <c r="G265">
        <f>IFERROR(VLOOKUP($A265,Finnifty!$A$14:$I$486,G$15+1,FALSE),All_curves!G264)</f>
        <v>0</v>
      </c>
      <c r="H265">
        <f>IFERROR(VLOOKUP($A265,Finnifty!$A$14:$I$486,H$15+1,FALSE),All_curves!H264)</f>
        <v>0</v>
      </c>
      <c r="I265">
        <f>IFERROR(VLOOKUP($A265,Finnifty!$A$14:$I$486,I$15+1,FALSE),All_curves!I264)</f>
        <v>0</v>
      </c>
      <c r="J265">
        <f>IFERROR(VLOOKUP($A265,Banknifty!$A$14:$I$4860,2,FALSE),All_curves!J264)</f>
        <v>13629346</v>
      </c>
      <c r="K265">
        <f>IFERROR(VLOOKUP($A265,Banknifty!$A$14:$I$4860,3,FALSE),All_curves!K264)</f>
        <v>12810446</v>
      </c>
      <c r="L265">
        <f>IFERROR(VLOOKUP($A265,Banknifty!$A$14:$I$4860,4,FALSE),All_curves!L264)</f>
        <v>12010516</v>
      </c>
      <c r="M265">
        <f>IFERROR(VLOOKUP($A265,Banknifty!$A$14:$I$4860,5,FALSE),All_curves!M264)</f>
        <v>11695446</v>
      </c>
      <c r="N265">
        <f>IFERROR(VLOOKUP($A265,Banknifty!$A$14:$I$4860,6,FALSE),All_curves!N264)</f>
        <v>10312253</v>
      </c>
      <c r="O265">
        <f>IFERROR(VLOOKUP($A265,Banknifty!$A$14:$I$4860,7,FALSE),All_curves!O264)</f>
        <v>10202991</v>
      </c>
      <c r="P265">
        <f>IFERROR(VLOOKUP($A265,Banknifty!$A$14:$I$4860,8,FALSE),All_curves!P264)</f>
        <v>10202991</v>
      </c>
      <c r="Q265">
        <f>IFERROR(VLOOKUP($A265,Banknifty!$A$14:$I$4860,9,FALSE),All_curves!Q264)</f>
        <v>10270059</v>
      </c>
      <c r="R265">
        <f>IFERROR(VLOOKUP($A265,Nifty!$A$14:$I$4860,2,FALSE),All_curves!R264)</f>
        <v>0</v>
      </c>
      <c r="S265">
        <f>IFERROR(VLOOKUP($A265,Nifty!$A$14:$I$4860,3,FALSE),All_curves!S264)</f>
        <v>0</v>
      </c>
      <c r="T265">
        <f>IFERROR(VLOOKUP($A265,Nifty!$A$14:$I$4860,4,FALSE),All_curves!T264)</f>
        <v>0</v>
      </c>
      <c r="U265">
        <f>IFERROR(VLOOKUP($A265,Nifty!$A$14:$I$4860,5,FALSE),All_curves!U264)</f>
        <v>0</v>
      </c>
      <c r="V265">
        <f>IFERROR(VLOOKUP($A265,Nifty!$A$14:$I$4860,6,FALSE),All_curves!V264)</f>
        <v>0</v>
      </c>
      <c r="W265">
        <f>IFERROR(VLOOKUP($A265,Nifty!$A$14:$I$4860,7,FALSE),All_curves!W264)</f>
        <v>0</v>
      </c>
      <c r="X265">
        <f>IFERROR(VLOOKUP($A265,Nifty!$A$14:$I$4860,8,FALSE),All_curves!X264)</f>
        <v>0</v>
      </c>
      <c r="Y265">
        <f>IFERROR(VLOOKUP($A265,Nifty!$A$14:$I$4860,9,FALSE),All_curves!Y264)</f>
        <v>0</v>
      </c>
      <c r="AA265" s="5">
        <f t="shared" si="125"/>
        <v>0</v>
      </c>
      <c r="AB265" s="5">
        <f t="shared" si="101"/>
        <v>0</v>
      </c>
      <c r="AC265" s="5">
        <f t="shared" si="102"/>
        <v>0</v>
      </c>
      <c r="AD265" s="5">
        <f t="shared" si="103"/>
        <v>0</v>
      </c>
      <c r="AE265" s="5">
        <f t="shared" si="104"/>
        <v>0</v>
      </c>
      <c r="AF265" s="5">
        <f t="shared" si="105"/>
        <v>0</v>
      </c>
      <c r="AG265" s="5">
        <f t="shared" si="106"/>
        <v>0</v>
      </c>
      <c r="AH265" s="5">
        <f t="shared" si="107"/>
        <v>0</v>
      </c>
      <c r="AI265" s="5">
        <f t="shared" si="108"/>
        <v>-1.0997225152006296E-3</v>
      </c>
      <c r="AJ265" s="5">
        <f t="shared" si="109"/>
        <v>-1.1606367282746E-4</v>
      </c>
      <c r="AK265" s="5">
        <f t="shared" si="110"/>
        <v>-9.1884898152172489E-4</v>
      </c>
      <c r="AL265" s="5">
        <f t="shared" si="111"/>
        <v>0</v>
      </c>
      <c r="AM265" s="5">
        <f t="shared" si="112"/>
        <v>-1.1829186928591362E-4</v>
      </c>
      <c r="AN265" s="5">
        <f t="shared" si="113"/>
        <v>-1.4385867981825395E-4</v>
      </c>
      <c r="AO265" s="5">
        <f t="shared" si="114"/>
        <v>-1.4385867981825395E-4</v>
      </c>
      <c r="AP265" s="5">
        <f t="shared" si="115"/>
        <v>0</v>
      </c>
      <c r="AQ265" s="5">
        <f t="shared" si="116"/>
        <v>0</v>
      </c>
      <c r="AR265" s="5">
        <f t="shared" si="117"/>
        <v>0</v>
      </c>
      <c r="AS265" s="5">
        <f t="shared" si="118"/>
        <v>0</v>
      </c>
      <c r="AT265" s="5">
        <f t="shared" si="119"/>
        <v>0</v>
      </c>
      <c r="AU265" s="5">
        <f t="shared" si="120"/>
        <v>0</v>
      </c>
      <c r="AV265" s="5">
        <f t="shared" si="121"/>
        <v>0</v>
      </c>
      <c r="AW265" s="5">
        <f t="shared" si="122"/>
        <v>0</v>
      </c>
      <c r="AX265" s="5">
        <f t="shared" si="123"/>
        <v>0</v>
      </c>
      <c r="AZ265" s="7">
        <f t="shared" si="126"/>
        <v>104.37293102103735</v>
      </c>
      <c r="BA265" s="4">
        <f t="shared" si="124"/>
        <v>-1.058601832696765E-4</v>
      </c>
      <c r="BB265" s="5">
        <f>AZ265/MAX($AZ$16:AZ265)-1</f>
        <v>-2.5589171183278969E-3</v>
      </c>
      <c r="BH265" s="3"/>
    </row>
    <row r="266" spans="1:60" x14ac:dyDescent="0.25">
      <c r="A266" s="3">
        <v>42893</v>
      </c>
      <c r="B266">
        <f>IFERROR(VLOOKUP($A266,Finnifty!$A$14:$I$486,B$15+1,FALSE),All_curves!B265)</f>
        <v>0</v>
      </c>
      <c r="C266">
        <f>IFERROR(VLOOKUP($A266,Finnifty!$A$14:$I$486,C$15+1,FALSE),All_curves!C265)</f>
        <v>0</v>
      </c>
      <c r="D266">
        <f>IFERROR(VLOOKUP($A266,Finnifty!$A$14:$I$486,D$15+1,FALSE),All_curves!D265)</f>
        <v>0</v>
      </c>
      <c r="E266">
        <f>IFERROR(VLOOKUP($A266,Finnifty!$A$14:$I$486,E$15+1,FALSE),All_curves!E265)</f>
        <v>0</v>
      </c>
      <c r="F266">
        <f>IFERROR(VLOOKUP($A266,Finnifty!$A$14:$I$486,F$15+1,FALSE),All_curves!F265)</f>
        <v>0</v>
      </c>
      <c r="G266">
        <f>IFERROR(VLOOKUP($A266,Finnifty!$A$14:$I$486,G$15+1,FALSE),All_curves!G265)</f>
        <v>0</v>
      </c>
      <c r="H266">
        <f>IFERROR(VLOOKUP($A266,Finnifty!$A$14:$I$486,H$15+1,FALSE),All_curves!H265)</f>
        <v>0</v>
      </c>
      <c r="I266">
        <f>IFERROR(VLOOKUP($A266,Finnifty!$A$14:$I$486,I$15+1,FALSE),All_curves!I265)</f>
        <v>0</v>
      </c>
      <c r="J266">
        <f>IFERROR(VLOOKUP($A266,Banknifty!$A$14:$I$4860,2,FALSE),All_curves!J265)</f>
        <v>13622001</v>
      </c>
      <c r="K266">
        <f>IFERROR(VLOOKUP($A266,Banknifty!$A$14:$I$4860,3,FALSE),All_curves!K265)</f>
        <v>12809968</v>
      </c>
      <c r="L266">
        <f>IFERROR(VLOOKUP($A266,Banknifty!$A$14:$I$4860,4,FALSE),All_curves!L265)</f>
        <v>12008027</v>
      </c>
      <c r="M266">
        <f>IFERROR(VLOOKUP($A266,Banknifty!$A$14:$I$4860,5,FALSE),All_curves!M265)</f>
        <v>11695446</v>
      </c>
      <c r="N266">
        <f>IFERROR(VLOOKUP($A266,Banknifty!$A$14:$I$4860,6,FALSE),All_curves!N265)</f>
        <v>10300913</v>
      </c>
      <c r="O266">
        <f>IFERROR(VLOOKUP($A266,Banknifty!$A$14:$I$4860,7,FALSE),All_curves!O265)</f>
        <v>10201807</v>
      </c>
      <c r="P266">
        <f>IFERROR(VLOOKUP($A266,Banknifty!$A$14:$I$4860,8,FALSE),All_curves!P265)</f>
        <v>10201807</v>
      </c>
      <c r="Q266">
        <f>IFERROR(VLOOKUP($A266,Banknifty!$A$14:$I$4860,9,FALSE),All_curves!Q265)</f>
        <v>10270059</v>
      </c>
      <c r="R266">
        <f>IFERROR(VLOOKUP($A266,Nifty!$A$14:$I$4860,2,FALSE),All_curves!R265)</f>
        <v>0</v>
      </c>
      <c r="S266">
        <f>IFERROR(VLOOKUP($A266,Nifty!$A$14:$I$4860,3,FALSE),All_curves!S265)</f>
        <v>0</v>
      </c>
      <c r="T266">
        <f>IFERROR(VLOOKUP($A266,Nifty!$A$14:$I$4860,4,FALSE),All_curves!T265)</f>
        <v>0</v>
      </c>
      <c r="U266">
        <f>IFERROR(VLOOKUP($A266,Nifty!$A$14:$I$4860,5,FALSE),All_curves!U265)</f>
        <v>0</v>
      </c>
      <c r="V266">
        <f>IFERROR(VLOOKUP($A266,Nifty!$A$14:$I$4860,6,FALSE),All_curves!V265)</f>
        <v>0</v>
      </c>
      <c r="W266">
        <f>IFERROR(VLOOKUP($A266,Nifty!$A$14:$I$4860,7,FALSE),All_curves!W265)</f>
        <v>0</v>
      </c>
      <c r="X266">
        <f>IFERROR(VLOOKUP($A266,Nifty!$A$14:$I$4860,8,FALSE),All_curves!X265)</f>
        <v>0</v>
      </c>
      <c r="Y266">
        <f>IFERROR(VLOOKUP($A266,Nifty!$A$14:$I$4860,9,FALSE),All_curves!Y265)</f>
        <v>0</v>
      </c>
      <c r="AA266" s="5">
        <f t="shared" si="125"/>
        <v>0</v>
      </c>
      <c r="AB266" s="5">
        <f t="shared" si="101"/>
        <v>0</v>
      </c>
      <c r="AC266" s="5">
        <f t="shared" si="102"/>
        <v>0</v>
      </c>
      <c r="AD266" s="5">
        <f t="shared" si="103"/>
        <v>0</v>
      </c>
      <c r="AE266" s="5">
        <f t="shared" si="104"/>
        <v>0</v>
      </c>
      <c r="AF266" s="5">
        <f t="shared" si="105"/>
        <v>0</v>
      </c>
      <c r="AG266" s="5">
        <f t="shared" si="106"/>
        <v>0</v>
      </c>
      <c r="AH266" s="5">
        <f t="shared" si="107"/>
        <v>0</v>
      </c>
      <c r="AI266" s="5">
        <f t="shared" si="108"/>
        <v>-5.3891067113565061E-4</v>
      </c>
      <c r="AJ266" s="5">
        <f t="shared" si="109"/>
        <v>-3.7313298850039089E-5</v>
      </c>
      <c r="AK266" s="5">
        <f t="shared" si="110"/>
        <v>-2.0723505967601419E-4</v>
      </c>
      <c r="AL266" s="5">
        <f t="shared" si="111"/>
        <v>0</v>
      </c>
      <c r="AM266" s="5">
        <f t="shared" si="112"/>
        <v>-1.09966270222428E-3</v>
      </c>
      <c r="AN266" s="5">
        <f t="shared" si="113"/>
        <v>-1.160444030579022E-4</v>
      </c>
      <c r="AO266" s="5">
        <f t="shared" si="114"/>
        <v>-1.160444030579022E-4</v>
      </c>
      <c r="AP266" s="5">
        <f t="shared" si="115"/>
        <v>0</v>
      </c>
      <c r="AQ266" s="5">
        <f t="shared" si="116"/>
        <v>0</v>
      </c>
      <c r="AR266" s="5">
        <f t="shared" si="117"/>
        <v>0</v>
      </c>
      <c r="AS266" s="5">
        <f t="shared" si="118"/>
        <v>0</v>
      </c>
      <c r="AT266" s="5">
        <f t="shared" si="119"/>
        <v>0</v>
      </c>
      <c r="AU266" s="5">
        <f t="shared" si="120"/>
        <v>0</v>
      </c>
      <c r="AV266" s="5">
        <f t="shared" si="121"/>
        <v>0</v>
      </c>
      <c r="AW266" s="5">
        <f t="shared" si="122"/>
        <v>0</v>
      </c>
      <c r="AX266" s="5">
        <f t="shared" si="123"/>
        <v>0</v>
      </c>
      <c r="AZ266" s="7">
        <f t="shared" si="126"/>
        <v>104.36373224088827</v>
      </c>
      <c r="BA266" s="4">
        <f t="shared" si="124"/>
        <v>-8.8133772416741169E-5</v>
      </c>
      <c r="BB266" s="5">
        <f>AZ266/MAX($AZ$16:AZ266)-1</f>
        <v>-2.6468253637256245E-3</v>
      </c>
      <c r="BH266" s="3"/>
    </row>
    <row r="267" spans="1:60" x14ac:dyDescent="0.25">
      <c r="A267" s="3">
        <v>42894</v>
      </c>
      <c r="B267">
        <f>IFERROR(VLOOKUP($A267,Finnifty!$A$14:$I$486,B$15+1,FALSE),All_curves!B266)</f>
        <v>0</v>
      </c>
      <c r="C267">
        <f>IFERROR(VLOOKUP($A267,Finnifty!$A$14:$I$486,C$15+1,FALSE),All_curves!C266)</f>
        <v>0</v>
      </c>
      <c r="D267">
        <f>IFERROR(VLOOKUP($A267,Finnifty!$A$14:$I$486,D$15+1,FALSE),All_curves!D266)</f>
        <v>0</v>
      </c>
      <c r="E267">
        <f>IFERROR(VLOOKUP($A267,Finnifty!$A$14:$I$486,E$15+1,FALSE),All_curves!E266)</f>
        <v>0</v>
      </c>
      <c r="F267">
        <f>IFERROR(VLOOKUP($A267,Finnifty!$A$14:$I$486,F$15+1,FALSE),All_curves!F266)</f>
        <v>0</v>
      </c>
      <c r="G267">
        <f>IFERROR(VLOOKUP($A267,Finnifty!$A$14:$I$486,G$15+1,FALSE),All_curves!G266)</f>
        <v>0</v>
      </c>
      <c r="H267">
        <f>IFERROR(VLOOKUP($A267,Finnifty!$A$14:$I$486,H$15+1,FALSE),All_curves!H266)</f>
        <v>0</v>
      </c>
      <c r="I267">
        <f>IFERROR(VLOOKUP($A267,Finnifty!$A$14:$I$486,I$15+1,FALSE),All_curves!I266)</f>
        <v>0</v>
      </c>
      <c r="J267">
        <f>IFERROR(VLOOKUP($A267,Banknifty!$A$14:$I$4860,2,FALSE),All_curves!J266)</f>
        <v>13595814</v>
      </c>
      <c r="K267">
        <f>IFERROR(VLOOKUP($A267,Banknifty!$A$14:$I$4860,3,FALSE),All_curves!K266)</f>
        <v>12797847</v>
      </c>
      <c r="L267">
        <f>IFERROR(VLOOKUP($A267,Banknifty!$A$14:$I$4860,4,FALSE),All_curves!L266)</f>
        <v>12008027</v>
      </c>
      <c r="M267">
        <f>IFERROR(VLOOKUP($A267,Banknifty!$A$14:$I$4860,5,FALSE),All_curves!M266)</f>
        <v>11695446</v>
      </c>
      <c r="N267">
        <f>IFERROR(VLOOKUP($A267,Banknifty!$A$14:$I$4860,6,FALSE),All_curves!N266)</f>
        <v>10295362</v>
      </c>
      <c r="O267">
        <f>IFERROR(VLOOKUP($A267,Banknifty!$A$14:$I$4860,7,FALSE),All_curves!O266)</f>
        <v>10201426</v>
      </c>
      <c r="P267">
        <f>IFERROR(VLOOKUP($A267,Banknifty!$A$14:$I$4860,8,FALSE),All_curves!P266)</f>
        <v>10201426</v>
      </c>
      <c r="Q267">
        <f>IFERROR(VLOOKUP($A267,Banknifty!$A$14:$I$4860,9,FALSE),All_curves!Q266)</f>
        <v>10270059</v>
      </c>
      <c r="R267">
        <f>IFERROR(VLOOKUP($A267,Nifty!$A$14:$I$4860,2,FALSE),All_curves!R266)</f>
        <v>0</v>
      </c>
      <c r="S267">
        <f>IFERROR(VLOOKUP($A267,Nifty!$A$14:$I$4860,3,FALSE),All_curves!S266)</f>
        <v>0</v>
      </c>
      <c r="T267">
        <f>IFERROR(VLOOKUP($A267,Nifty!$A$14:$I$4860,4,FALSE),All_curves!T266)</f>
        <v>0</v>
      </c>
      <c r="U267">
        <f>IFERROR(VLOOKUP($A267,Nifty!$A$14:$I$4860,5,FALSE),All_curves!U266)</f>
        <v>0</v>
      </c>
      <c r="V267">
        <f>IFERROR(VLOOKUP($A267,Nifty!$A$14:$I$4860,6,FALSE),All_curves!V266)</f>
        <v>0</v>
      </c>
      <c r="W267">
        <f>IFERROR(VLOOKUP($A267,Nifty!$A$14:$I$4860,7,FALSE),All_curves!W266)</f>
        <v>0</v>
      </c>
      <c r="X267">
        <f>IFERROR(VLOOKUP($A267,Nifty!$A$14:$I$4860,8,FALSE),All_curves!X266)</f>
        <v>0</v>
      </c>
      <c r="Y267">
        <f>IFERROR(VLOOKUP($A267,Nifty!$A$14:$I$4860,9,FALSE),All_curves!Y266)</f>
        <v>0</v>
      </c>
      <c r="AA267" s="5">
        <f t="shared" si="125"/>
        <v>0</v>
      </c>
      <c r="AB267" s="5">
        <f t="shared" si="101"/>
        <v>0</v>
      </c>
      <c r="AC267" s="5">
        <f t="shared" si="102"/>
        <v>0</v>
      </c>
      <c r="AD267" s="5">
        <f t="shared" si="103"/>
        <v>0</v>
      </c>
      <c r="AE267" s="5">
        <f t="shared" si="104"/>
        <v>0</v>
      </c>
      <c r="AF267" s="5">
        <f t="shared" si="105"/>
        <v>0</v>
      </c>
      <c r="AG267" s="5">
        <f t="shared" si="106"/>
        <v>0</v>
      </c>
      <c r="AH267" s="5">
        <f t="shared" si="107"/>
        <v>0</v>
      </c>
      <c r="AI267" s="5">
        <f t="shared" si="108"/>
        <v>-1.9224047920712861E-3</v>
      </c>
      <c r="AJ267" s="5">
        <f t="shared" si="109"/>
        <v>-9.4621625908819507E-4</v>
      </c>
      <c r="AK267" s="5">
        <f t="shared" si="110"/>
        <v>0</v>
      </c>
      <c r="AL267" s="5">
        <f t="shared" si="111"/>
        <v>0</v>
      </c>
      <c r="AM267" s="5">
        <f t="shared" si="112"/>
        <v>-5.3888427171455699E-4</v>
      </c>
      <c r="AN267" s="5">
        <f t="shared" si="113"/>
        <v>-3.7346325018727811E-5</v>
      </c>
      <c r="AO267" s="5">
        <f t="shared" si="114"/>
        <v>-3.7346325018727811E-5</v>
      </c>
      <c r="AP267" s="5">
        <f t="shared" si="115"/>
        <v>0</v>
      </c>
      <c r="AQ267" s="5">
        <f t="shared" si="116"/>
        <v>0</v>
      </c>
      <c r="AR267" s="5">
        <f t="shared" si="117"/>
        <v>0</v>
      </c>
      <c r="AS267" s="5">
        <f t="shared" si="118"/>
        <v>0</v>
      </c>
      <c r="AT267" s="5">
        <f t="shared" si="119"/>
        <v>0</v>
      </c>
      <c r="AU267" s="5">
        <f t="shared" si="120"/>
        <v>0</v>
      </c>
      <c r="AV267" s="5">
        <f t="shared" si="121"/>
        <v>0</v>
      </c>
      <c r="AW267" s="5">
        <f t="shared" si="122"/>
        <v>0</v>
      </c>
      <c r="AX267" s="5">
        <f t="shared" si="123"/>
        <v>0</v>
      </c>
      <c r="AZ267" s="7">
        <f t="shared" si="126"/>
        <v>104.34858994185265</v>
      </c>
      <c r="BA267" s="4">
        <f t="shared" si="124"/>
        <v>-1.4509158220464557E-4</v>
      </c>
      <c r="BB267" s="5">
        <f>AZ267/MAX($AZ$16:AZ267)-1</f>
        <v>-2.7915329138504807E-3</v>
      </c>
      <c r="BH267" s="3"/>
    </row>
    <row r="268" spans="1:60" x14ac:dyDescent="0.25">
      <c r="A268" s="3">
        <v>42895</v>
      </c>
      <c r="B268">
        <f>IFERROR(VLOOKUP($A268,Finnifty!$A$14:$I$486,B$15+1,FALSE),All_curves!B267)</f>
        <v>0</v>
      </c>
      <c r="C268">
        <f>IFERROR(VLOOKUP($A268,Finnifty!$A$14:$I$486,C$15+1,FALSE),All_curves!C267)</f>
        <v>0</v>
      </c>
      <c r="D268">
        <f>IFERROR(VLOOKUP($A268,Finnifty!$A$14:$I$486,D$15+1,FALSE),All_curves!D267)</f>
        <v>0</v>
      </c>
      <c r="E268">
        <f>IFERROR(VLOOKUP($A268,Finnifty!$A$14:$I$486,E$15+1,FALSE),All_curves!E267)</f>
        <v>0</v>
      </c>
      <c r="F268">
        <f>IFERROR(VLOOKUP($A268,Finnifty!$A$14:$I$486,F$15+1,FALSE),All_curves!F267)</f>
        <v>0</v>
      </c>
      <c r="G268">
        <f>IFERROR(VLOOKUP($A268,Finnifty!$A$14:$I$486,G$15+1,FALSE),All_curves!G267)</f>
        <v>0</v>
      </c>
      <c r="H268">
        <f>IFERROR(VLOOKUP($A268,Finnifty!$A$14:$I$486,H$15+1,FALSE),All_curves!H267)</f>
        <v>0</v>
      </c>
      <c r="I268">
        <f>IFERROR(VLOOKUP($A268,Finnifty!$A$14:$I$486,I$15+1,FALSE),All_curves!I267)</f>
        <v>0</v>
      </c>
      <c r="J268">
        <f>IFERROR(VLOOKUP($A268,Banknifty!$A$14:$I$4860,2,FALSE),All_curves!J267)</f>
        <v>13606399</v>
      </c>
      <c r="K268">
        <f>IFERROR(VLOOKUP($A268,Banknifty!$A$14:$I$4860,3,FALSE),All_curves!K267)</f>
        <v>12793691</v>
      </c>
      <c r="L268">
        <f>IFERROR(VLOOKUP($A268,Banknifty!$A$14:$I$4860,4,FALSE),All_curves!L267)</f>
        <v>12012158</v>
      </c>
      <c r="M268">
        <f>IFERROR(VLOOKUP($A268,Banknifty!$A$14:$I$4860,5,FALSE),All_curves!M267)</f>
        <v>11686162</v>
      </c>
      <c r="N268">
        <f>IFERROR(VLOOKUP($A268,Banknifty!$A$14:$I$4860,6,FALSE),All_curves!N267)</f>
        <v>10283830</v>
      </c>
      <c r="O268">
        <f>IFERROR(VLOOKUP($A268,Banknifty!$A$14:$I$4860,7,FALSE),All_curves!O267)</f>
        <v>10191774</v>
      </c>
      <c r="P268">
        <f>IFERROR(VLOOKUP($A268,Banknifty!$A$14:$I$4860,8,FALSE),All_curves!P267)</f>
        <v>10191774</v>
      </c>
      <c r="Q268">
        <f>IFERROR(VLOOKUP($A268,Banknifty!$A$14:$I$4860,9,FALSE),All_curves!Q267)</f>
        <v>10270059</v>
      </c>
      <c r="R268">
        <f>IFERROR(VLOOKUP($A268,Nifty!$A$14:$I$4860,2,FALSE),All_curves!R267)</f>
        <v>0</v>
      </c>
      <c r="S268">
        <f>IFERROR(VLOOKUP($A268,Nifty!$A$14:$I$4860,3,FALSE),All_curves!S267)</f>
        <v>0</v>
      </c>
      <c r="T268">
        <f>IFERROR(VLOOKUP($A268,Nifty!$A$14:$I$4860,4,FALSE),All_curves!T267)</f>
        <v>0</v>
      </c>
      <c r="U268">
        <f>IFERROR(VLOOKUP($A268,Nifty!$A$14:$I$4860,5,FALSE),All_curves!U267)</f>
        <v>0</v>
      </c>
      <c r="V268">
        <f>IFERROR(VLOOKUP($A268,Nifty!$A$14:$I$4860,6,FALSE),All_curves!V267)</f>
        <v>0</v>
      </c>
      <c r="W268">
        <f>IFERROR(VLOOKUP($A268,Nifty!$A$14:$I$4860,7,FALSE),All_curves!W267)</f>
        <v>0</v>
      </c>
      <c r="X268">
        <f>IFERROR(VLOOKUP($A268,Nifty!$A$14:$I$4860,8,FALSE),All_curves!X267)</f>
        <v>0</v>
      </c>
      <c r="Y268">
        <f>IFERROR(VLOOKUP($A268,Nifty!$A$14:$I$4860,9,FALSE),All_curves!Y267)</f>
        <v>0</v>
      </c>
      <c r="AA268" s="5">
        <f t="shared" si="125"/>
        <v>0</v>
      </c>
      <c r="AB268" s="5">
        <f t="shared" si="101"/>
        <v>0</v>
      </c>
      <c r="AC268" s="5">
        <f t="shared" si="102"/>
        <v>0</v>
      </c>
      <c r="AD268" s="5">
        <f t="shared" si="103"/>
        <v>0</v>
      </c>
      <c r="AE268" s="5">
        <f t="shared" si="104"/>
        <v>0</v>
      </c>
      <c r="AF268" s="5">
        <f t="shared" si="105"/>
        <v>0</v>
      </c>
      <c r="AG268" s="5">
        <f t="shared" si="106"/>
        <v>0</v>
      </c>
      <c r="AH268" s="5">
        <f t="shared" si="107"/>
        <v>0</v>
      </c>
      <c r="AI268" s="5">
        <f t="shared" si="108"/>
        <v>7.7854845616442958E-4</v>
      </c>
      <c r="AJ268" s="5">
        <f t="shared" si="109"/>
        <v>-3.2474212263988722E-4</v>
      </c>
      <c r="AK268" s="5">
        <f t="shared" si="110"/>
        <v>3.4401987936893974E-4</v>
      </c>
      <c r="AL268" s="5">
        <f t="shared" si="111"/>
        <v>-7.9381325004623804E-4</v>
      </c>
      <c r="AM268" s="5">
        <f t="shared" si="112"/>
        <v>-1.1201160289457945E-3</v>
      </c>
      <c r="AN268" s="5">
        <f t="shared" si="113"/>
        <v>-9.4614223540900877E-4</v>
      </c>
      <c r="AO268" s="5">
        <f t="shared" si="114"/>
        <v>-9.4614223540900877E-4</v>
      </c>
      <c r="AP268" s="5">
        <f t="shared" si="115"/>
        <v>0</v>
      </c>
      <c r="AQ268" s="5">
        <f t="shared" si="116"/>
        <v>0</v>
      </c>
      <c r="AR268" s="5">
        <f t="shared" si="117"/>
        <v>0</v>
      </c>
      <c r="AS268" s="5">
        <f t="shared" si="118"/>
        <v>0</v>
      </c>
      <c r="AT268" s="5">
        <f t="shared" si="119"/>
        <v>0</v>
      </c>
      <c r="AU268" s="5">
        <f t="shared" si="120"/>
        <v>0</v>
      </c>
      <c r="AV268" s="5">
        <f t="shared" si="121"/>
        <v>0</v>
      </c>
      <c r="AW268" s="5">
        <f t="shared" si="122"/>
        <v>0</v>
      </c>
      <c r="AX268" s="5">
        <f t="shared" si="123"/>
        <v>0</v>
      </c>
      <c r="AZ268" s="7">
        <f t="shared" si="126"/>
        <v>104.33550990029116</v>
      </c>
      <c r="BA268" s="4">
        <f t="shared" si="124"/>
        <v>-1.2534948070485702E-4</v>
      </c>
      <c r="BB268" s="5">
        <f>AZ268/MAX($AZ$16:AZ268)-1</f>
        <v>-2.9165324773542389E-3</v>
      </c>
      <c r="BH268" s="3"/>
    </row>
    <row r="269" spans="1:60" x14ac:dyDescent="0.25">
      <c r="A269" s="3">
        <v>42898</v>
      </c>
      <c r="B269">
        <f>IFERROR(VLOOKUP($A269,Finnifty!$A$14:$I$486,B$15+1,FALSE),All_curves!B268)</f>
        <v>0</v>
      </c>
      <c r="C269">
        <f>IFERROR(VLOOKUP($A269,Finnifty!$A$14:$I$486,C$15+1,FALSE),All_curves!C268)</f>
        <v>0</v>
      </c>
      <c r="D269">
        <f>IFERROR(VLOOKUP($A269,Finnifty!$A$14:$I$486,D$15+1,FALSE),All_curves!D268)</f>
        <v>0</v>
      </c>
      <c r="E269">
        <f>IFERROR(VLOOKUP($A269,Finnifty!$A$14:$I$486,E$15+1,FALSE),All_curves!E268)</f>
        <v>0</v>
      </c>
      <c r="F269">
        <f>IFERROR(VLOOKUP($A269,Finnifty!$A$14:$I$486,F$15+1,FALSE),All_curves!F268)</f>
        <v>0</v>
      </c>
      <c r="G269">
        <f>IFERROR(VLOOKUP($A269,Finnifty!$A$14:$I$486,G$15+1,FALSE),All_curves!G268)</f>
        <v>0</v>
      </c>
      <c r="H269">
        <f>IFERROR(VLOOKUP($A269,Finnifty!$A$14:$I$486,H$15+1,FALSE),All_curves!H268)</f>
        <v>0</v>
      </c>
      <c r="I269">
        <f>IFERROR(VLOOKUP($A269,Finnifty!$A$14:$I$486,I$15+1,FALSE),All_curves!I268)</f>
        <v>0</v>
      </c>
      <c r="J269">
        <f>IFERROR(VLOOKUP($A269,Banknifty!$A$14:$I$4860,2,FALSE),All_curves!J268)</f>
        <v>13577345</v>
      </c>
      <c r="K269">
        <f>IFERROR(VLOOKUP($A269,Banknifty!$A$14:$I$4860,3,FALSE),All_curves!K268)</f>
        <v>12766454</v>
      </c>
      <c r="L269">
        <f>IFERROR(VLOOKUP($A269,Banknifty!$A$14:$I$4860,4,FALSE),All_curves!L268)</f>
        <v>11977873</v>
      </c>
      <c r="M269">
        <f>IFERROR(VLOOKUP($A269,Banknifty!$A$14:$I$4860,5,FALSE),All_curves!M268)</f>
        <v>11662485</v>
      </c>
      <c r="N269">
        <f>IFERROR(VLOOKUP($A269,Banknifty!$A$14:$I$4860,6,FALSE),All_curves!N268)</f>
        <v>10292559</v>
      </c>
      <c r="O269">
        <f>IFERROR(VLOOKUP($A269,Banknifty!$A$14:$I$4860,7,FALSE),All_curves!O268)</f>
        <v>10188464</v>
      </c>
      <c r="P269">
        <f>IFERROR(VLOOKUP($A269,Banknifty!$A$14:$I$4860,8,FALSE),All_curves!P268)</f>
        <v>10188464</v>
      </c>
      <c r="Q269">
        <f>IFERROR(VLOOKUP($A269,Banknifty!$A$14:$I$4860,9,FALSE),All_curves!Q268)</f>
        <v>10261906</v>
      </c>
      <c r="R269">
        <f>IFERROR(VLOOKUP($A269,Nifty!$A$14:$I$4860,2,FALSE),All_curves!R268)</f>
        <v>0</v>
      </c>
      <c r="S269">
        <f>IFERROR(VLOOKUP($A269,Nifty!$A$14:$I$4860,3,FALSE),All_curves!S268)</f>
        <v>0</v>
      </c>
      <c r="T269">
        <f>IFERROR(VLOOKUP($A269,Nifty!$A$14:$I$4860,4,FALSE),All_curves!T268)</f>
        <v>0</v>
      </c>
      <c r="U269">
        <f>IFERROR(VLOOKUP($A269,Nifty!$A$14:$I$4860,5,FALSE),All_curves!U268)</f>
        <v>0</v>
      </c>
      <c r="V269">
        <f>IFERROR(VLOOKUP($A269,Nifty!$A$14:$I$4860,6,FALSE),All_curves!V268)</f>
        <v>0</v>
      </c>
      <c r="W269">
        <f>IFERROR(VLOOKUP($A269,Nifty!$A$14:$I$4860,7,FALSE),All_curves!W268)</f>
        <v>0</v>
      </c>
      <c r="X269">
        <f>IFERROR(VLOOKUP($A269,Nifty!$A$14:$I$4860,8,FALSE),All_curves!X268)</f>
        <v>0</v>
      </c>
      <c r="Y269">
        <f>IFERROR(VLOOKUP($A269,Nifty!$A$14:$I$4860,9,FALSE),All_curves!Y268)</f>
        <v>0</v>
      </c>
      <c r="AA269" s="5">
        <f t="shared" si="125"/>
        <v>0</v>
      </c>
      <c r="AB269" s="5">
        <f t="shared" si="101"/>
        <v>0</v>
      </c>
      <c r="AC269" s="5">
        <f t="shared" si="102"/>
        <v>0</v>
      </c>
      <c r="AD269" s="5">
        <f t="shared" si="103"/>
        <v>0</v>
      </c>
      <c r="AE269" s="5">
        <f t="shared" si="104"/>
        <v>0</v>
      </c>
      <c r="AF269" s="5">
        <f t="shared" si="105"/>
        <v>0</v>
      </c>
      <c r="AG269" s="5">
        <f t="shared" si="106"/>
        <v>0</v>
      </c>
      <c r="AH269" s="5">
        <f t="shared" si="107"/>
        <v>0</v>
      </c>
      <c r="AI269" s="5">
        <f t="shared" si="108"/>
        <v>-2.1353188305002213E-3</v>
      </c>
      <c r="AJ269" s="5">
        <f t="shared" si="109"/>
        <v>-2.1289399595472158E-3</v>
      </c>
      <c r="AK269" s="5">
        <f t="shared" si="110"/>
        <v>-2.8541915615828417E-3</v>
      </c>
      <c r="AL269" s="5">
        <f t="shared" si="111"/>
        <v>-2.0260715194603263E-3</v>
      </c>
      <c r="AM269" s="5">
        <f t="shared" si="112"/>
        <v>8.4880827473821086E-4</v>
      </c>
      <c r="AN269" s="5">
        <f t="shared" si="113"/>
        <v>-3.2477172276390576E-4</v>
      </c>
      <c r="AO269" s="5">
        <f t="shared" si="114"/>
        <v>-3.2477172276390576E-4</v>
      </c>
      <c r="AP269" s="5">
        <f t="shared" si="115"/>
        <v>-7.9386106739987028E-4</v>
      </c>
      <c r="AQ269" s="5">
        <f t="shared" si="116"/>
        <v>0</v>
      </c>
      <c r="AR269" s="5">
        <f t="shared" si="117"/>
        <v>0</v>
      </c>
      <c r="AS269" s="5">
        <f t="shared" si="118"/>
        <v>0</v>
      </c>
      <c r="AT269" s="5">
        <f t="shared" si="119"/>
        <v>0</v>
      </c>
      <c r="AU269" s="5">
        <f t="shared" si="120"/>
        <v>0</v>
      </c>
      <c r="AV269" s="5">
        <f t="shared" si="121"/>
        <v>0</v>
      </c>
      <c r="AW269" s="5">
        <f t="shared" si="122"/>
        <v>0</v>
      </c>
      <c r="AX269" s="5">
        <f t="shared" si="123"/>
        <v>0</v>
      </c>
      <c r="AZ269" s="7">
        <f t="shared" si="126"/>
        <v>104.29317090637821</v>
      </c>
      <c r="BA269" s="4">
        <f t="shared" si="124"/>
        <v>-4.0579658788666994E-4</v>
      </c>
      <c r="BB269" s="5">
        <f>AZ269/MAX($AZ$16:AZ269)-1</f>
        <v>-3.3211455463131312E-3</v>
      </c>
      <c r="BH269" s="3"/>
    </row>
    <row r="270" spans="1:60" x14ac:dyDescent="0.25">
      <c r="A270" s="3">
        <v>42899</v>
      </c>
      <c r="B270">
        <f>IFERROR(VLOOKUP($A270,Finnifty!$A$14:$I$486,B$15+1,FALSE),All_curves!B269)</f>
        <v>0</v>
      </c>
      <c r="C270">
        <f>IFERROR(VLOOKUP($A270,Finnifty!$A$14:$I$486,C$15+1,FALSE),All_curves!C269)</f>
        <v>0</v>
      </c>
      <c r="D270">
        <f>IFERROR(VLOOKUP($A270,Finnifty!$A$14:$I$486,D$15+1,FALSE),All_curves!D269)</f>
        <v>0</v>
      </c>
      <c r="E270">
        <f>IFERROR(VLOOKUP($A270,Finnifty!$A$14:$I$486,E$15+1,FALSE),All_curves!E269)</f>
        <v>0</v>
      </c>
      <c r="F270">
        <f>IFERROR(VLOOKUP($A270,Finnifty!$A$14:$I$486,F$15+1,FALSE),All_curves!F269)</f>
        <v>0</v>
      </c>
      <c r="G270">
        <f>IFERROR(VLOOKUP($A270,Finnifty!$A$14:$I$486,G$15+1,FALSE),All_curves!G269)</f>
        <v>0</v>
      </c>
      <c r="H270">
        <f>IFERROR(VLOOKUP($A270,Finnifty!$A$14:$I$486,H$15+1,FALSE),All_curves!H269)</f>
        <v>0</v>
      </c>
      <c r="I270">
        <f>IFERROR(VLOOKUP($A270,Finnifty!$A$14:$I$486,I$15+1,FALSE),All_curves!I269)</f>
        <v>0</v>
      </c>
      <c r="J270">
        <f>IFERROR(VLOOKUP($A270,Banknifty!$A$14:$I$4860,2,FALSE),All_curves!J269)</f>
        <v>13490194</v>
      </c>
      <c r="K270">
        <f>IFERROR(VLOOKUP($A270,Banknifty!$A$14:$I$4860,3,FALSE),All_curves!K269)</f>
        <v>12726373</v>
      </c>
      <c r="L270">
        <f>IFERROR(VLOOKUP($A270,Banknifty!$A$14:$I$4860,4,FALSE),All_curves!L269)</f>
        <v>11911294</v>
      </c>
      <c r="M270">
        <f>IFERROR(VLOOKUP($A270,Banknifty!$A$14:$I$4860,5,FALSE),All_curves!M269)</f>
        <v>11641513</v>
      </c>
      <c r="N270">
        <f>IFERROR(VLOOKUP($A270,Banknifty!$A$14:$I$4860,6,FALSE),All_curves!N269)</f>
        <v>10270581</v>
      </c>
      <c r="O270">
        <f>IFERROR(VLOOKUP($A270,Banknifty!$A$14:$I$4860,7,FALSE),All_curves!O269)</f>
        <v>10166773</v>
      </c>
      <c r="P270">
        <f>IFERROR(VLOOKUP($A270,Banknifty!$A$14:$I$4860,8,FALSE),All_curves!P269)</f>
        <v>10166773</v>
      </c>
      <c r="Q270">
        <f>IFERROR(VLOOKUP($A270,Banknifty!$A$14:$I$4860,9,FALSE),All_curves!Q269)</f>
        <v>10241115</v>
      </c>
      <c r="R270">
        <f>IFERROR(VLOOKUP($A270,Nifty!$A$14:$I$4860,2,FALSE),All_curves!R269)</f>
        <v>0</v>
      </c>
      <c r="S270">
        <f>IFERROR(VLOOKUP($A270,Nifty!$A$14:$I$4860,3,FALSE),All_curves!S269)</f>
        <v>0</v>
      </c>
      <c r="T270">
        <f>IFERROR(VLOOKUP($A270,Nifty!$A$14:$I$4860,4,FALSE),All_curves!T269)</f>
        <v>0</v>
      </c>
      <c r="U270">
        <f>IFERROR(VLOOKUP($A270,Nifty!$A$14:$I$4860,5,FALSE),All_curves!U269)</f>
        <v>0</v>
      </c>
      <c r="V270">
        <f>IFERROR(VLOOKUP($A270,Nifty!$A$14:$I$4860,6,FALSE),All_curves!V269)</f>
        <v>0</v>
      </c>
      <c r="W270">
        <f>IFERROR(VLOOKUP($A270,Nifty!$A$14:$I$4860,7,FALSE),All_curves!W269)</f>
        <v>0</v>
      </c>
      <c r="X270">
        <f>IFERROR(VLOOKUP($A270,Nifty!$A$14:$I$4860,8,FALSE),All_curves!X269)</f>
        <v>0</v>
      </c>
      <c r="Y270">
        <f>IFERROR(VLOOKUP($A270,Nifty!$A$14:$I$4860,9,FALSE),All_curves!Y269)</f>
        <v>0</v>
      </c>
      <c r="AA270" s="5">
        <f t="shared" si="125"/>
        <v>0</v>
      </c>
      <c r="AB270" s="5">
        <f t="shared" si="101"/>
        <v>0</v>
      </c>
      <c r="AC270" s="5">
        <f t="shared" si="102"/>
        <v>0</v>
      </c>
      <c r="AD270" s="5">
        <f t="shared" si="103"/>
        <v>0</v>
      </c>
      <c r="AE270" s="5">
        <f t="shared" si="104"/>
        <v>0</v>
      </c>
      <c r="AF270" s="5">
        <f t="shared" si="105"/>
        <v>0</v>
      </c>
      <c r="AG270" s="5">
        <f t="shared" si="106"/>
        <v>0</v>
      </c>
      <c r="AH270" s="5">
        <f t="shared" si="107"/>
        <v>0</v>
      </c>
      <c r="AI270" s="5">
        <f t="shared" si="108"/>
        <v>-6.4188543489173133E-3</v>
      </c>
      <c r="AJ270" s="5">
        <f t="shared" si="109"/>
        <v>-3.1395562150617895E-3</v>
      </c>
      <c r="AK270" s="5">
        <f t="shared" si="110"/>
        <v>-5.5584994097032103E-3</v>
      </c>
      <c r="AL270" s="5">
        <f t="shared" si="111"/>
        <v>-1.798244542222327E-3</v>
      </c>
      <c r="AM270" s="5">
        <f t="shared" si="112"/>
        <v>-2.1353290275042403E-3</v>
      </c>
      <c r="AN270" s="5">
        <f t="shared" si="113"/>
        <v>-2.1289764580804116E-3</v>
      </c>
      <c r="AO270" s="5">
        <f t="shared" si="114"/>
        <v>-2.1289764580804116E-3</v>
      </c>
      <c r="AP270" s="5">
        <f t="shared" si="115"/>
        <v>-2.0260368785292027E-3</v>
      </c>
      <c r="AQ270" s="5">
        <f t="shared" si="116"/>
        <v>0</v>
      </c>
      <c r="AR270" s="5">
        <f t="shared" si="117"/>
        <v>0</v>
      </c>
      <c r="AS270" s="5">
        <f t="shared" si="118"/>
        <v>0</v>
      </c>
      <c r="AT270" s="5">
        <f t="shared" si="119"/>
        <v>0</v>
      </c>
      <c r="AU270" s="5">
        <f t="shared" si="120"/>
        <v>0</v>
      </c>
      <c r="AV270" s="5">
        <f t="shared" si="121"/>
        <v>0</v>
      </c>
      <c r="AW270" s="5">
        <f t="shared" si="122"/>
        <v>0</v>
      </c>
      <c r="AX270" s="5">
        <f t="shared" si="123"/>
        <v>0</v>
      </c>
      <c r="AZ270" s="7">
        <f t="shared" si="126"/>
        <v>104.18307871647515</v>
      </c>
      <c r="BA270" s="4">
        <f t="shared" si="124"/>
        <v>-1.0556030557541212E-3</v>
      </c>
      <c r="BB270" s="5">
        <f>AZ270/MAX($AZ$16:AZ270)-1</f>
        <v>-4.3732427906798543E-3</v>
      </c>
      <c r="BH270" s="3"/>
    </row>
    <row r="271" spans="1:60" x14ac:dyDescent="0.25">
      <c r="A271" s="3">
        <v>42900</v>
      </c>
      <c r="B271">
        <f>IFERROR(VLOOKUP($A271,Finnifty!$A$14:$I$486,B$15+1,FALSE),All_curves!B270)</f>
        <v>0</v>
      </c>
      <c r="C271">
        <f>IFERROR(VLOOKUP($A271,Finnifty!$A$14:$I$486,C$15+1,FALSE),All_curves!C270)</f>
        <v>0</v>
      </c>
      <c r="D271">
        <f>IFERROR(VLOOKUP($A271,Finnifty!$A$14:$I$486,D$15+1,FALSE),All_curves!D270)</f>
        <v>0</v>
      </c>
      <c r="E271">
        <f>IFERROR(VLOOKUP($A271,Finnifty!$A$14:$I$486,E$15+1,FALSE),All_curves!E270)</f>
        <v>0</v>
      </c>
      <c r="F271">
        <f>IFERROR(VLOOKUP($A271,Finnifty!$A$14:$I$486,F$15+1,FALSE),All_curves!F270)</f>
        <v>0</v>
      </c>
      <c r="G271">
        <f>IFERROR(VLOOKUP($A271,Finnifty!$A$14:$I$486,G$15+1,FALSE),All_curves!G270)</f>
        <v>0</v>
      </c>
      <c r="H271">
        <f>IFERROR(VLOOKUP($A271,Finnifty!$A$14:$I$486,H$15+1,FALSE),All_curves!H270)</f>
        <v>0</v>
      </c>
      <c r="I271">
        <f>IFERROR(VLOOKUP($A271,Finnifty!$A$14:$I$486,I$15+1,FALSE),All_curves!I270)</f>
        <v>0</v>
      </c>
      <c r="J271">
        <f>IFERROR(VLOOKUP($A271,Banknifty!$A$14:$I$4860,2,FALSE),All_curves!J270)</f>
        <v>13435654</v>
      </c>
      <c r="K271">
        <f>IFERROR(VLOOKUP($A271,Banknifty!$A$14:$I$4860,3,FALSE),All_curves!K270)</f>
        <v>12692307</v>
      </c>
      <c r="L271">
        <f>IFERROR(VLOOKUP($A271,Banknifty!$A$14:$I$4860,4,FALSE),All_curves!L270)</f>
        <v>11875600</v>
      </c>
      <c r="M271">
        <f>IFERROR(VLOOKUP($A271,Banknifty!$A$14:$I$4860,5,FALSE),All_curves!M270)</f>
        <v>11641513</v>
      </c>
      <c r="N271">
        <f>IFERROR(VLOOKUP($A271,Banknifty!$A$14:$I$4860,6,FALSE),All_curves!N270)</f>
        <v>10204656</v>
      </c>
      <c r="O271">
        <f>IFERROR(VLOOKUP($A271,Banknifty!$A$14:$I$4860,7,FALSE),All_curves!O270)</f>
        <v>10134854</v>
      </c>
      <c r="P271">
        <f>IFERROR(VLOOKUP($A271,Banknifty!$A$14:$I$4860,8,FALSE),All_curves!P270)</f>
        <v>10134854</v>
      </c>
      <c r="Q271">
        <f>IFERROR(VLOOKUP($A271,Banknifty!$A$14:$I$4860,9,FALSE),All_curves!Q270)</f>
        <v>10222699</v>
      </c>
      <c r="R271">
        <f>IFERROR(VLOOKUP($A271,Nifty!$A$14:$I$4860,2,FALSE),All_curves!R270)</f>
        <v>0</v>
      </c>
      <c r="S271">
        <f>IFERROR(VLOOKUP($A271,Nifty!$A$14:$I$4860,3,FALSE),All_curves!S270)</f>
        <v>0</v>
      </c>
      <c r="T271">
        <f>IFERROR(VLOOKUP($A271,Nifty!$A$14:$I$4860,4,FALSE),All_curves!T270)</f>
        <v>0</v>
      </c>
      <c r="U271">
        <f>IFERROR(VLOOKUP($A271,Nifty!$A$14:$I$4860,5,FALSE),All_curves!U270)</f>
        <v>0</v>
      </c>
      <c r="V271">
        <f>IFERROR(VLOOKUP($A271,Nifty!$A$14:$I$4860,6,FALSE),All_curves!V270)</f>
        <v>0</v>
      </c>
      <c r="W271">
        <f>IFERROR(VLOOKUP($A271,Nifty!$A$14:$I$4860,7,FALSE),All_curves!W270)</f>
        <v>0</v>
      </c>
      <c r="X271">
        <f>IFERROR(VLOOKUP($A271,Nifty!$A$14:$I$4860,8,FALSE),All_curves!X270)</f>
        <v>0</v>
      </c>
      <c r="Y271">
        <f>IFERROR(VLOOKUP($A271,Nifty!$A$14:$I$4860,9,FALSE),All_curves!Y270)</f>
        <v>0</v>
      </c>
      <c r="AA271" s="5">
        <f t="shared" si="125"/>
        <v>0</v>
      </c>
      <c r="AB271" s="5">
        <f t="shared" si="101"/>
        <v>0</v>
      </c>
      <c r="AC271" s="5">
        <f t="shared" si="102"/>
        <v>0</v>
      </c>
      <c r="AD271" s="5">
        <f t="shared" si="103"/>
        <v>0</v>
      </c>
      <c r="AE271" s="5">
        <f t="shared" si="104"/>
        <v>0</v>
      </c>
      <c r="AF271" s="5">
        <f t="shared" si="105"/>
        <v>0</v>
      </c>
      <c r="AG271" s="5">
        <f t="shared" si="106"/>
        <v>0</v>
      </c>
      <c r="AH271" s="5">
        <f t="shared" si="107"/>
        <v>0</v>
      </c>
      <c r="AI271" s="5">
        <f t="shared" si="108"/>
        <v>-4.0429366694059166E-3</v>
      </c>
      <c r="AJ271" s="5">
        <f t="shared" si="109"/>
        <v>-2.6768035166029325E-3</v>
      </c>
      <c r="AK271" s="5">
        <f t="shared" si="110"/>
        <v>-2.9966517491718525E-3</v>
      </c>
      <c r="AL271" s="5">
        <f t="shared" si="111"/>
        <v>0</v>
      </c>
      <c r="AM271" s="5">
        <f t="shared" si="112"/>
        <v>-6.4188189548380903E-3</v>
      </c>
      <c r="AN271" s="5">
        <f t="shared" si="113"/>
        <v>-3.1395409339817215E-3</v>
      </c>
      <c r="AO271" s="5">
        <f t="shared" si="114"/>
        <v>-3.1395409339817215E-3</v>
      </c>
      <c r="AP271" s="5">
        <f t="shared" si="115"/>
        <v>-1.798241695362246E-3</v>
      </c>
      <c r="AQ271" s="5">
        <f t="shared" si="116"/>
        <v>0</v>
      </c>
      <c r="AR271" s="5">
        <f t="shared" si="117"/>
        <v>0</v>
      </c>
      <c r="AS271" s="5">
        <f t="shared" si="118"/>
        <v>0</v>
      </c>
      <c r="AT271" s="5">
        <f t="shared" si="119"/>
        <v>0</v>
      </c>
      <c r="AU271" s="5">
        <f t="shared" si="120"/>
        <v>0</v>
      </c>
      <c r="AV271" s="5">
        <f t="shared" si="121"/>
        <v>0</v>
      </c>
      <c r="AW271" s="5">
        <f t="shared" si="122"/>
        <v>0</v>
      </c>
      <c r="AX271" s="5">
        <f t="shared" si="123"/>
        <v>0</v>
      </c>
      <c r="AZ271" s="7">
        <f t="shared" si="126"/>
        <v>104.07797303385523</v>
      </c>
      <c r="BA271" s="4">
        <f t="shared" si="124"/>
        <v>-1.0088556022226868E-3</v>
      </c>
      <c r="BB271" s="5">
        <f>AZ271/MAX($AZ$16:AZ271)-1</f>
        <v>-5.3776864224133192E-3</v>
      </c>
      <c r="BH271" s="3"/>
    </row>
    <row r="272" spans="1:60" x14ac:dyDescent="0.25">
      <c r="A272" s="3">
        <v>42901</v>
      </c>
      <c r="B272">
        <f>IFERROR(VLOOKUP($A272,Finnifty!$A$14:$I$486,B$15+1,FALSE),All_curves!B271)</f>
        <v>0</v>
      </c>
      <c r="C272">
        <f>IFERROR(VLOOKUP($A272,Finnifty!$A$14:$I$486,C$15+1,FALSE),All_curves!C271)</f>
        <v>0</v>
      </c>
      <c r="D272">
        <f>IFERROR(VLOOKUP($A272,Finnifty!$A$14:$I$486,D$15+1,FALSE),All_curves!D271)</f>
        <v>0</v>
      </c>
      <c r="E272">
        <f>IFERROR(VLOOKUP($A272,Finnifty!$A$14:$I$486,E$15+1,FALSE),All_curves!E271)</f>
        <v>0</v>
      </c>
      <c r="F272">
        <f>IFERROR(VLOOKUP($A272,Finnifty!$A$14:$I$486,F$15+1,FALSE),All_curves!F271)</f>
        <v>0</v>
      </c>
      <c r="G272">
        <f>IFERROR(VLOOKUP($A272,Finnifty!$A$14:$I$486,G$15+1,FALSE),All_curves!G271)</f>
        <v>0</v>
      </c>
      <c r="H272">
        <f>IFERROR(VLOOKUP($A272,Finnifty!$A$14:$I$486,H$15+1,FALSE),All_curves!H271)</f>
        <v>0</v>
      </c>
      <c r="I272">
        <f>IFERROR(VLOOKUP($A272,Finnifty!$A$14:$I$486,I$15+1,FALSE),All_curves!I271)</f>
        <v>0</v>
      </c>
      <c r="J272">
        <f>IFERROR(VLOOKUP($A272,Banknifty!$A$14:$I$4860,2,FALSE),All_curves!J271)</f>
        <v>13363057</v>
      </c>
      <c r="K272">
        <f>IFERROR(VLOOKUP($A272,Banknifty!$A$14:$I$4860,3,FALSE),All_curves!K271)</f>
        <v>12584114</v>
      </c>
      <c r="L272">
        <f>IFERROR(VLOOKUP($A272,Banknifty!$A$14:$I$4860,4,FALSE),All_curves!L271)</f>
        <v>11875148</v>
      </c>
      <c r="M272">
        <f>IFERROR(VLOOKUP($A272,Banknifty!$A$14:$I$4860,5,FALSE),All_curves!M271)</f>
        <v>11532759</v>
      </c>
      <c r="N272">
        <f>IFERROR(VLOOKUP($A272,Banknifty!$A$14:$I$4860,6,FALSE),All_curves!N271)</f>
        <v>10163399</v>
      </c>
      <c r="O272">
        <f>IFERROR(VLOOKUP($A272,Banknifty!$A$14:$I$4860,7,FALSE),All_curves!O271)</f>
        <v>10107725</v>
      </c>
      <c r="P272">
        <f>IFERROR(VLOOKUP($A272,Banknifty!$A$14:$I$4860,8,FALSE),All_curves!P271)</f>
        <v>10107725</v>
      </c>
      <c r="Q272">
        <f>IFERROR(VLOOKUP($A272,Banknifty!$A$14:$I$4860,9,FALSE),All_curves!Q271)</f>
        <v>10222699</v>
      </c>
      <c r="R272">
        <f>IFERROR(VLOOKUP($A272,Nifty!$A$14:$I$4860,2,FALSE),All_curves!R271)</f>
        <v>0</v>
      </c>
      <c r="S272">
        <f>IFERROR(VLOOKUP($A272,Nifty!$A$14:$I$4860,3,FALSE),All_curves!S271)</f>
        <v>0</v>
      </c>
      <c r="T272">
        <f>IFERROR(VLOOKUP($A272,Nifty!$A$14:$I$4860,4,FALSE),All_curves!T271)</f>
        <v>0</v>
      </c>
      <c r="U272">
        <f>IFERROR(VLOOKUP($A272,Nifty!$A$14:$I$4860,5,FALSE),All_curves!U271)</f>
        <v>0</v>
      </c>
      <c r="V272">
        <f>IFERROR(VLOOKUP($A272,Nifty!$A$14:$I$4860,6,FALSE),All_curves!V271)</f>
        <v>0</v>
      </c>
      <c r="W272">
        <f>IFERROR(VLOOKUP($A272,Nifty!$A$14:$I$4860,7,FALSE),All_curves!W271)</f>
        <v>0</v>
      </c>
      <c r="X272">
        <f>IFERROR(VLOOKUP($A272,Nifty!$A$14:$I$4860,8,FALSE),All_curves!X271)</f>
        <v>0</v>
      </c>
      <c r="Y272">
        <f>IFERROR(VLOOKUP($A272,Nifty!$A$14:$I$4860,9,FALSE),All_curves!Y271)</f>
        <v>0</v>
      </c>
      <c r="AA272" s="5">
        <f t="shared" si="125"/>
        <v>0</v>
      </c>
      <c r="AB272" s="5">
        <f t="shared" si="101"/>
        <v>0</v>
      </c>
      <c r="AC272" s="5">
        <f t="shared" si="102"/>
        <v>0</v>
      </c>
      <c r="AD272" s="5">
        <f t="shared" si="103"/>
        <v>0</v>
      </c>
      <c r="AE272" s="5">
        <f t="shared" si="104"/>
        <v>0</v>
      </c>
      <c r="AF272" s="5">
        <f t="shared" si="105"/>
        <v>0</v>
      </c>
      <c r="AG272" s="5">
        <f t="shared" si="106"/>
        <v>0</v>
      </c>
      <c r="AH272" s="5">
        <f t="shared" si="107"/>
        <v>0</v>
      </c>
      <c r="AI272" s="5">
        <f t="shared" si="108"/>
        <v>-5.4033097309591493E-3</v>
      </c>
      <c r="AJ272" s="5">
        <f t="shared" si="109"/>
        <v>-8.5242974346586564E-3</v>
      </c>
      <c r="AK272" s="5">
        <f t="shared" si="110"/>
        <v>-3.8061234800768062E-5</v>
      </c>
      <c r="AL272" s="5">
        <f t="shared" si="111"/>
        <v>-9.3419128596085033E-3</v>
      </c>
      <c r="AM272" s="5">
        <f t="shared" si="112"/>
        <v>-4.0429584299559451E-3</v>
      </c>
      <c r="AN272" s="5">
        <f t="shared" si="113"/>
        <v>-2.6768022509253697E-3</v>
      </c>
      <c r="AO272" s="5">
        <f t="shared" si="114"/>
        <v>-2.6768022509253697E-3</v>
      </c>
      <c r="AP272" s="5">
        <f t="shared" si="115"/>
        <v>0</v>
      </c>
      <c r="AQ272" s="5">
        <f t="shared" si="116"/>
        <v>0</v>
      </c>
      <c r="AR272" s="5">
        <f t="shared" si="117"/>
        <v>0</v>
      </c>
      <c r="AS272" s="5">
        <f t="shared" si="118"/>
        <v>0</v>
      </c>
      <c r="AT272" s="5">
        <f t="shared" si="119"/>
        <v>0</v>
      </c>
      <c r="AU272" s="5">
        <f t="shared" si="120"/>
        <v>0</v>
      </c>
      <c r="AV272" s="5">
        <f t="shared" si="121"/>
        <v>0</v>
      </c>
      <c r="AW272" s="5">
        <f t="shared" si="122"/>
        <v>0</v>
      </c>
      <c r="AX272" s="5">
        <f t="shared" si="123"/>
        <v>0</v>
      </c>
      <c r="AZ272" s="7">
        <f t="shared" si="126"/>
        <v>103.93614882396803</v>
      </c>
      <c r="BA272" s="4">
        <f t="shared" si="124"/>
        <v>-1.3626726746597401E-3</v>
      </c>
      <c r="BB272" s="5">
        <f>AZ272/MAX($AZ$16:AZ272)-1</f>
        <v>-6.7330310707323093E-3</v>
      </c>
      <c r="BH272" s="3"/>
    </row>
    <row r="273" spans="1:60" x14ac:dyDescent="0.25">
      <c r="A273" s="3">
        <v>42902</v>
      </c>
      <c r="B273">
        <f>IFERROR(VLOOKUP($A273,Finnifty!$A$14:$I$486,B$15+1,FALSE),All_curves!B272)</f>
        <v>0</v>
      </c>
      <c r="C273">
        <f>IFERROR(VLOOKUP($A273,Finnifty!$A$14:$I$486,C$15+1,FALSE),All_curves!C272)</f>
        <v>0</v>
      </c>
      <c r="D273">
        <f>IFERROR(VLOOKUP($A273,Finnifty!$A$14:$I$486,D$15+1,FALSE),All_curves!D272)</f>
        <v>0</v>
      </c>
      <c r="E273">
        <f>IFERROR(VLOOKUP($A273,Finnifty!$A$14:$I$486,E$15+1,FALSE),All_curves!E272)</f>
        <v>0</v>
      </c>
      <c r="F273">
        <f>IFERROR(VLOOKUP($A273,Finnifty!$A$14:$I$486,F$15+1,FALSE),All_curves!F272)</f>
        <v>0</v>
      </c>
      <c r="G273">
        <f>IFERROR(VLOOKUP($A273,Finnifty!$A$14:$I$486,G$15+1,FALSE),All_curves!G272)</f>
        <v>0</v>
      </c>
      <c r="H273">
        <f>IFERROR(VLOOKUP($A273,Finnifty!$A$14:$I$486,H$15+1,FALSE),All_curves!H272)</f>
        <v>0</v>
      </c>
      <c r="I273">
        <f>IFERROR(VLOOKUP($A273,Finnifty!$A$14:$I$486,I$15+1,FALSE),All_curves!I272)</f>
        <v>0</v>
      </c>
      <c r="J273">
        <f>IFERROR(VLOOKUP($A273,Banknifty!$A$14:$I$4860,2,FALSE),All_curves!J272)</f>
        <v>13363057</v>
      </c>
      <c r="K273">
        <f>IFERROR(VLOOKUP($A273,Banknifty!$A$14:$I$4860,3,FALSE),All_curves!K272)</f>
        <v>12584114</v>
      </c>
      <c r="L273">
        <f>IFERROR(VLOOKUP($A273,Banknifty!$A$14:$I$4860,4,FALSE),All_curves!L272)</f>
        <v>11875148</v>
      </c>
      <c r="M273">
        <f>IFERROR(VLOOKUP($A273,Banknifty!$A$14:$I$4860,5,FALSE),All_curves!M272)</f>
        <v>11532759</v>
      </c>
      <c r="N273">
        <f>IFERROR(VLOOKUP($A273,Banknifty!$A$14:$I$4860,6,FALSE),All_curves!N272)</f>
        <v>10142883</v>
      </c>
      <c r="O273">
        <f>IFERROR(VLOOKUP($A273,Banknifty!$A$14:$I$4860,7,FALSE),All_curves!O272)</f>
        <v>10091387</v>
      </c>
      <c r="P273">
        <f>IFERROR(VLOOKUP($A273,Banknifty!$A$14:$I$4860,8,FALSE),All_curves!P272)</f>
        <v>10091387</v>
      </c>
      <c r="Q273">
        <f>IFERROR(VLOOKUP($A273,Banknifty!$A$14:$I$4860,9,FALSE),All_curves!Q272)</f>
        <v>10222699</v>
      </c>
      <c r="R273">
        <f>IFERROR(VLOOKUP($A273,Nifty!$A$14:$I$4860,2,FALSE),All_curves!R272)</f>
        <v>0</v>
      </c>
      <c r="S273">
        <f>IFERROR(VLOOKUP($A273,Nifty!$A$14:$I$4860,3,FALSE),All_curves!S272)</f>
        <v>0</v>
      </c>
      <c r="T273">
        <f>IFERROR(VLOOKUP($A273,Nifty!$A$14:$I$4860,4,FALSE),All_curves!T272)</f>
        <v>0</v>
      </c>
      <c r="U273">
        <f>IFERROR(VLOOKUP($A273,Nifty!$A$14:$I$4860,5,FALSE),All_curves!U272)</f>
        <v>0</v>
      </c>
      <c r="V273">
        <f>IFERROR(VLOOKUP($A273,Nifty!$A$14:$I$4860,6,FALSE),All_curves!V272)</f>
        <v>0</v>
      </c>
      <c r="W273">
        <f>IFERROR(VLOOKUP($A273,Nifty!$A$14:$I$4860,7,FALSE),All_curves!W272)</f>
        <v>0</v>
      </c>
      <c r="X273">
        <f>IFERROR(VLOOKUP($A273,Nifty!$A$14:$I$4860,8,FALSE),All_curves!X272)</f>
        <v>0</v>
      </c>
      <c r="Y273">
        <f>IFERROR(VLOOKUP($A273,Nifty!$A$14:$I$4860,9,FALSE),All_curves!Y272)</f>
        <v>0</v>
      </c>
      <c r="AA273" s="5">
        <f t="shared" si="125"/>
        <v>0</v>
      </c>
      <c r="AB273" s="5">
        <f t="shared" ref="AB273:AB336" si="127">IFERROR(C273/C272-1,0)</f>
        <v>0</v>
      </c>
      <c r="AC273" s="5">
        <f t="shared" ref="AC273:AC336" si="128">IFERROR(D273/D272-1,0)</f>
        <v>0</v>
      </c>
      <c r="AD273" s="5">
        <f t="shared" ref="AD273:AD336" si="129">IFERROR(E273/E272-1,0)</f>
        <v>0</v>
      </c>
      <c r="AE273" s="5">
        <f t="shared" ref="AE273:AE336" si="130">IFERROR(F273/F272-1,0)</f>
        <v>0</v>
      </c>
      <c r="AF273" s="5">
        <f t="shared" ref="AF273:AF336" si="131">IFERROR(G273/G272-1,0)</f>
        <v>0</v>
      </c>
      <c r="AG273" s="5">
        <f t="shared" ref="AG273:AG336" si="132">IFERROR(H273/H272-1,0)</f>
        <v>0</v>
      </c>
      <c r="AH273" s="5">
        <f t="shared" ref="AH273:AH336" si="133">IFERROR(I273/I272-1,0)</f>
        <v>0</v>
      </c>
      <c r="AI273" s="5">
        <f t="shared" ref="AI273:AI336" si="134">IFERROR(J273/J272-1,0)</f>
        <v>0</v>
      </c>
      <c r="AJ273" s="5">
        <f t="shared" ref="AJ273:AJ336" si="135">IFERROR(K273/K272-1,0)</f>
        <v>0</v>
      </c>
      <c r="AK273" s="5">
        <f t="shared" ref="AK273:AK336" si="136">IFERROR(L273/L272-1,0)</f>
        <v>0</v>
      </c>
      <c r="AL273" s="5">
        <f t="shared" ref="AL273:AL336" si="137">IFERROR(M273/M272-1,0)</f>
        <v>0</v>
      </c>
      <c r="AM273" s="5">
        <f t="shared" ref="AM273:AM336" si="138">IFERROR(N273/N272-1,0)</f>
        <v>-2.0186160161576039E-3</v>
      </c>
      <c r="AN273" s="5">
        <f t="shared" ref="AN273:AN336" si="139">IFERROR(O273/O272-1,0)</f>
        <v>-1.6163874660223287E-3</v>
      </c>
      <c r="AO273" s="5">
        <f t="shared" ref="AO273:AO336" si="140">IFERROR(P273/P272-1,0)</f>
        <v>-1.6163874660223287E-3</v>
      </c>
      <c r="AP273" s="5">
        <f t="shared" ref="AP273:AP336" si="141">IFERROR(Q273/Q272-1,0)</f>
        <v>0</v>
      </c>
      <c r="AQ273" s="5">
        <f t="shared" ref="AQ273:AQ336" si="142">IFERROR(R273/R272-1,0)</f>
        <v>0</v>
      </c>
      <c r="AR273" s="5">
        <f t="shared" ref="AR273:AR336" si="143">IFERROR(S273/S272-1,0)</f>
        <v>0</v>
      </c>
      <c r="AS273" s="5">
        <f t="shared" ref="AS273:AS336" si="144">IFERROR(T273/T272-1,0)</f>
        <v>0</v>
      </c>
      <c r="AT273" s="5">
        <f t="shared" ref="AT273:AT336" si="145">IFERROR(U273/U272-1,0)</f>
        <v>0</v>
      </c>
      <c r="AU273" s="5">
        <f t="shared" ref="AU273:AU336" si="146">IFERROR(V273/V272-1,0)</f>
        <v>0</v>
      </c>
      <c r="AV273" s="5">
        <f t="shared" ref="AV273:AV336" si="147">IFERROR(W273/W272-1,0)</f>
        <v>0</v>
      </c>
      <c r="AW273" s="5">
        <f t="shared" ref="AW273:AW336" si="148">IFERROR(X273/X272-1,0)</f>
        <v>0</v>
      </c>
      <c r="AX273" s="5">
        <f t="shared" ref="AX273:AX336" si="149">IFERROR(Y273/Y272-1,0)</f>
        <v>0</v>
      </c>
      <c r="AZ273" s="7">
        <f t="shared" si="126"/>
        <v>103.91340676767113</v>
      </c>
      <c r="BA273" s="4">
        <f t="shared" ref="BA273:BA336" si="150">(AA273*$AA$14%)+(AB273*$AB$14%)+(AC273*$AC$14%)+(AD273*$AD$14%)+(AE273*$AE$14%)+(AF273*$AF$14%)+(AG273*$AG$14%)+(AH273*$AH$14%)+(AI273*$AI$14%)+(AJ273*$AJ$14%)+(AK273*$AK$14%)+(AL273*$AL$14%)+(AM273*$AM$14%)+(AN273*$AN$14%)+(AO273*$AO$14%)+(AP273*$AP$14%)+(AQ273*$AQ$14%)+(AR273*$AR$14%)+(AS273*$AS$14%)+(AT273*$AT$14%)+(AU273*$AU$14%)+(AV273*$AV$14%)+(AW273*$AW$14%)+(AX273*$AX$14%)</f>
        <v>-2.1880795617509424E-4</v>
      </c>
      <c r="BB273" s="5">
        <f>AZ273/MAX($AZ$16:AZ273)-1</f>
        <v>-6.9503657861400558E-3</v>
      </c>
      <c r="BH273" s="3"/>
    </row>
    <row r="274" spans="1:60" x14ac:dyDescent="0.25">
      <c r="A274" s="3">
        <v>42905</v>
      </c>
      <c r="B274">
        <f>IFERROR(VLOOKUP($A274,Finnifty!$A$14:$I$486,B$15+1,FALSE),All_curves!B273)</f>
        <v>0</v>
      </c>
      <c r="C274">
        <f>IFERROR(VLOOKUP($A274,Finnifty!$A$14:$I$486,C$15+1,FALSE),All_curves!C273)</f>
        <v>0</v>
      </c>
      <c r="D274">
        <f>IFERROR(VLOOKUP($A274,Finnifty!$A$14:$I$486,D$15+1,FALSE),All_curves!D273)</f>
        <v>0</v>
      </c>
      <c r="E274">
        <f>IFERROR(VLOOKUP($A274,Finnifty!$A$14:$I$486,E$15+1,FALSE),All_curves!E273)</f>
        <v>0</v>
      </c>
      <c r="F274">
        <f>IFERROR(VLOOKUP($A274,Finnifty!$A$14:$I$486,F$15+1,FALSE),All_curves!F273)</f>
        <v>0</v>
      </c>
      <c r="G274">
        <f>IFERROR(VLOOKUP($A274,Finnifty!$A$14:$I$486,G$15+1,FALSE),All_curves!G273)</f>
        <v>0</v>
      </c>
      <c r="H274">
        <f>IFERROR(VLOOKUP($A274,Finnifty!$A$14:$I$486,H$15+1,FALSE),All_curves!H273)</f>
        <v>0</v>
      </c>
      <c r="I274">
        <f>IFERROR(VLOOKUP($A274,Finnifty!$A$14:$I$486,I$15+1,FALSE),All_curves!I273)</f>
        <v>0</v>
      </c>
      <c r="J274">
        <f>IFERROR(VLOOKUP($A274,Banknifty!$A$14:$I$4860,2,FALSE),All_curves!J273)</f>
        <v>13426429</v>
      </c>
      <c r="K274">
        <f>IFERROR(VLOOKUP($A274,Banknifty!$A$14:$I$4860,3,FALSE),All_curves!K273)</f>
        <v>12637502</v>
      </c>
      <c r="L274">
        <f>IFERROR(VLOOKUP($A274,Banknifty!$A$14:$I$4860,4,FALSE),All_curves!L273)</f>
        <v>11915787</v>
      </c>
      <c r="M274">
        <f>IFERROR(VLOOKUP($A274,Banknifty!$A$14:$I$4860,5,FALSE),All_curves!M273)</f>
        <v>11568161</v>
      </c>
      <c r="N274">
        <f>IFERROR(VLOOKUP($A274,Banknifty!$A$14:$I$4860,6,FALSE),All_curves!N273)</f>
        <v>10125049</v>
      </c>
      <c r="O274">
        <f>IFERROR(VLOOKUP($A274,Banknifty!$A$14:$I$4860,7,FALSE),All_curves!O273)</f>
        <v>10082335</v>
      </c>
      <c r="P274">
        <f>IFERROR(VLOOKUP($A274,Banknifty!$A$14:$I$4860,8,FALSE),All_curves!P273)</f>
        <v>10082335</v>
      </c>
      <c r="Q274">
        <f>IFERROR(VLOOKUP($A274,Banknifty!$A$14:$I$4860,9,FALSE),All_curves!Q273)</f>
        <v>10222699</v>
      </c>
      <c r="R274">
        <f>IFERROR(VLOOKUP($A274,Nifty!$A$14:$I$4860,2,FALSE),All_curves!R273)</f>
        <v>0</v>
      </c>
      <c r="S274">
        <f>IFERROR(VLOOKUP($A274,Nifty!$A$14:$I$4860,3,FALSE),All_curves!S273)</f>
        <v>0</v>
      </c>
      <c r="T274">
        <f>IFERROR(VLOOKUP($A274,Nifty!$A$14:$I$4860,4,FALSE),All_curves!T273)</f>
        <v>0</v>
      </c>
      <c r="U274">
        <f>IFERROR(VLOOKUP($A274,Nifty!$A$14:$I$4860,5,FALSE),All_curves!U273)</f>
        <v>0</v>
      </c>
      <c r="V274">
        <f>IFERROR(VLOOKUP($A274,Nifty!$A$14:$I$4860,6,FALSE),All_curves!V273)</f>
        <v>0</v>
      </c>
      <c r="W274">
        <f>IFERROR(VLOOKUP($A274,Nifty!$A$14:$I$4860,7,FALSE),All_curves!W273)</f>
        <v>0</v>
      </c>
      <c r="X274">
        <f>IFERROR(VLOOKUP($A274,Nifty!$A$14:$I$4860,8,FALSE),All_curves!X273)</f>
        <v>0</v>
      </c>
      <c r="Y274">
        <f>IFERROR(VLOOKUP($A274,Nifty!$A$14:$I$4860,9,FALSE),All_curves!Y273)</f>
        <v>0</v>
      </c>
      <c r="AA274" s="5">
        <f t="shared" ref="AA274:AA337" si="151">IFERROR(B274/B273-1,0)</f>
        <v>0</v>
      </c>
      <c r="AB274" s="5">
        <f t="shared" si="127"/>
        <v>0</v>
      </c>
      <c r="AC274" s="5">
        <f t="shared" si="128"/>
        <v>0</v>
      </c>
      <c r="AD274" s="5">
        <f t="shared" si="129"/>
        <v>0</v>
      </c>
      <c r="AE274" s="5">
        <f t="shared" si="130"/>
        <v>0</v>
      </c>
      <c r="AF274" s="5">
        <f t="shared" si="131"/>
        <v>0</v>
      </c>
      <c r="AG274" s="5">
        <f t="shared" si="132"/>
        <v>0</v>
      </c>
      <c r="AH274" s="5">
        <f t="shared" si="133"/>
        <v>0</v>
      </c>
      <c r="AI274" s="5">
        <f t="shared" si="134"/>
        <v>4.7423280466438733E-3</v>
      </c>
      <c r="AJ274" s="5">
        <f t="shared" si="135"/>
        <v>4.2424917638221871E-3</v>
      </c>
      <c r="AK274" s="5">
        <f t="shared" si="136"/>
        <v>3.4221889276664363E-3</v>
      </c>
      <c r="AL274" s="5">
        <f t="shared" si="137"/>
        <v>3.0696904357405685E-3</v>
      </c>
      <c r="AM274" s="5">
        <f t="shared" si="138"/>
        <v>-1.7582772077722186E-3</v>
      </c>
      <c r="AN274" s="5">
        <f t="shared" si="139"/>
        <v>-8.9700256268043788E-4</v>
      </c>
      <c r="AO274" s="5">
        <f t="shared" si="140"/>
        <v>-8.9700256268043788E-4</v>
      </c>
      <c r="AP274" s="5">
        <f t="shared" si="141"/>
        <v>0</v>
      </c>
      <c r="AQ274" s="5">
        <f t="shared" si="142"/>
        <v>0</v>
      </c>
      <c r="AR274" s="5">
        <f t="shared" si="143"/>
        <v>0</v>
      </c>
      <c r="AS274" s="5">
        <f t="shared" si="144"/>
        <v>0</v>
      </c>
      <c r="AT274" s="5">
        <f t="shared" si="145"/>
        <v>0</v>
      </c>
      <c r="AU274" s="5">
        <f t="shared" si="146"/>
        <v>0</v>
      </c>
      <c r="AV274" s="5">
        <f t="shared" si="147"/>
        <v>0</v>
      </c>
      <c r="AW274" s="5">
        <f t="shared" si="148"/>
        <v>0</v>
      </c>
      <c r="AX274" s="5">
        <f t="shared" si="149"/>
        <v>0</v>
      </c>
      <c r="AZ274" s="7">
        <f t="shared" si="126"/>
        <v>103.96503621673943</v>
      </c>
      <c r="BA274" s="4">
        <f t="shared" si="150"/>
        <v>4.968507016974989E-4</v>
      </c>
      <c r="BB274" s="5">
        <f>AZ274/MAX($AZ$16:AZ274)-1</f>
        <v>-6.4569683785603571E-3</v>
      </c>
      <c r="BH274" s="3"/>
    </row>
    <row r="275" spans="1:60" x14ac:dyDescent="0.25">
      <c r="A275" s="3">
        <v>42906</v>
      </c>
      <c r="B275">
        <f>IFERROR(VLOOKUP($A275,Finnifty!$A$14:$I$486,B$15+1,FALSE),All_curves!B274)</f>
        <v>0</v>
      </c>
      <c r="C275">
        <f>IFERROR(VLOOKUP($A275,Finnifty!$A$14:$I$486,C$15+1,FALSE),All_curves!C274)</f>
        <v>0</v>
      </c>
      <c r="D275">
        <f>IFERROR(VLOOKUP($A275,Finnifty!$A$14:$I$486,D$15+1,FALSE),All_curves!D274)</f>
        <v>0</v>
      </c>
      <c r="E275">
        <f>IFERROR(VLOOKUP($A275,Finnifty!$A$14:$I$486,E$15+1,FALSE),All_curves!E274)</f>
        <v>0</v>
      </c>
      <c r="F275">
        <f>IFERROR(VLOOKUP($A275,Finnifty!$A$14:$I$486,F$15+1,FALSE),All_curves!F274)</f>
        <v>0</v>
      </c>
      <c r="G275">
        <f>IFERROR(VLOOKUP($A275,Finnifty!$A$14:$I$486,G$15+1,FALSE),All_curves!G274)</f>
        <v>0</v>
      </c>
      <c r="H275">
        <f>IFERROR(VLOOKUP($A275,Finnifty!$A$14:$I$486,H$15+1,FALSE),All_curves!H274)</f>
        <v>0</v>
      </c>
      <c r="I275">
        <f>IFERROR(VLOOKUP($A275,Finnifty!$A$14:$I$486,I$15+1,FALSE),All_curves!I274)</f>
        <v>0</v>
      </c>
      <c r="J275">
        <f>IFERROR(VLOOKUP($A275,Banknifty!$A$14:$I$4860,2,FALSE),All_curves!J274)</f>
        <v>13409609</v>
      </c>
      <c r="K275">
        <f>IFERROR(VLOOKUP($A275,Banknifty!$A$14:$I$4860,3,FALSE),All_curves!K274)</f>
        <v>12660219</v>
      </c>
      <c r="L275">
        <f>IFERROR(VLOOKUP($A275,Banknifty!$A$14:$I$4860,4,FALSE),All_curves!L274)</f>
        <v>11955924</v>
      </c>
      <c r="M275">
        <f>IFERROR(VLOOKUP($A275,Banknifty!$A$14:$I$4860,5,FALSE),All_curves!M274)</f>
        <v>11603661</v>
      </c>
      <c r="N275">
        <f>IFERROR(VLOOKUP($A275,Banknifty!$A$14:$I$4860,6,FALSE),All_curves!N274)</f>
        <v>10173065</v>
      </c>
      <c r="O275">
        <f>IFERROR(VLOOKUP($A275,Banknifty!$A$14:$I$4860,7,FALSE),All_curves!O274)</f>
        <v>10125110</v>
      </c>
      <c r="P275">
        <f>IFERROR(VLOOKUP($A275,Banknifty!$A$14:$I$4860,8,FALSE),All_curves!P274)</f>
        <v>10125110</v>
      </c>
      <c r="Q275">
        <f>IFERROR(VLOOKUP($A275,Banknifty!$A$14:$I$4860,9,FALSE),All_curves!Q274)</f>
        <v>10254080</v>
      </c>
      <c r="R275">
        <f>IFERROR(VLOOKUP($A275,Nifty!$A$14:$I$4860,2,FALSE),All_curves!R274)</f>
        <v>0</v>
      </c>
      <c r="S275">
        <f>IFERROR(VLOOKUP($A275,Nifty!$A$14:$I$4860,3,FALSE),All_curves!S274)</f>
        <v>0</v>
      </c>
      <c r="T275">
        <f>IFERROR(VLOOKUP($A275,Nifty!$A$14:$I$4860,4,FALSE),All_curves!T274)</f>
        <v>0</v>
      </c>
      <c r="U275">
        <f>IFERROR(VLOOKUP($A275,Nifty!$A$14:$I$4860,5,FALSE),All_curves!U274)</f>
        <v>0</v>
      </c>
      <c r="V275">
        <f>IFERROR(VLOOKUP($A275,Nifty!$A$14:$I$4860,6,FALSE),All_curves!V274)</f>
        <v>0</v>
      </c>
      <c r="W275">
        <f>IFERROR(VLOOKUP($A275,Nifty!$A$14:$I$4860,7,FALSE),All_curves!W274)</f>
        <v>0</v>
      </c>
      <c r="X275">
        <f>IFERROR(VLOOKUP($A275,Nifty!$A$14:$I$4860,8,FALSE),All_curves!X274)</f>
        <v>0</v>
      </c>
      <c r="Y275">
        <f>IFERROR(VLOOKUP($A275,Nifty!$A$14:$I$4860,9,FALSE),All_curves!Y274)</f>
        <v>0</v>
      </c>
      <c r="AA275" s="5">
        <f t="shared" si="151"/>
        <v>0</v>
      </c>
      <c r="AB275" s="5">
        <f t="shared" si="127"/>
        <v>0</v>
      </c>
      <c r="AC275" s="5">
        <f t="shared" si="128"/>
        <v>0</v>
      </c>
      <c r="AD275" s="5">
        <f t="shared" si="129"/>
        <v>0</v>
      </c>
      <c r="AE275" s="5">
        <f t="shared" si="130"/>
        <v>0</v>
      </c>
      <c r="AF275" s="5">
        <f t="shared" si="131"/>
        <v>0</v>
      </c>
      <c r="AG275" s="5">
        <f t="shared" si="132"/>
        <v>0</v>
      </c>
      <c r="AH275" s="5">
        <f t="shared" si="133"/>
        <v>0</v>
      </c>
      <c r="AI275" s="5">
        <f t="shared" si="134"/>
        <v>-1.252753058910927E-3</v>
      </c>
      <c r="AJ275" s="5">
        <f t="shared" si="135"/>
        <v>1.7975862634878048E-3</v>
      </c>
      <c r="AK275" s="5">
        <f t="shared" si="136"/>
        <v>3.3683885084552223E-3</v>
      </c>
      <c r="AL275" s="5">
        <f t="shared" si="137"/>
        <v>3.0687678015546282E-3</v>
      </c>
      <c r="AM275" s="5">
        <f t="shared" si="138"/>
        <v>4.7422980372737733E-3</v>
      </c>
      <c r="AN275" s="5">
        <f t="shared" si="139"/>
        <v>4.2425688097051939E-3</v>
      </c>
      <c r="AO275" s="5">
        <f t="shared" si="140"/>
        <v>4.2425688097051939E-3</v>
      </c>
      <c r="AP275" s="5">
        <f t="shared" si="141"/>
        <v>3.0697372582328963E-3</v>
      </c>
      <c r="AQ275" s="5">
        <f t="shared" si="142"/>
        <v>0</v>
      </c>
      <c r="AR275" s="5">
        <f t="shared" si="143"/>
        <v>0</v>
      </c>
      <c r="AS275" s="5">
        <f t="shared" si="144"/>
        <v>0</v>
      </c>
      <c r="AT275" s="5">
        <f t="shared" si="145"/>
        <v>0</v>
      </c>
      <c r="AU275" s="5">
        <f t="shared" si="146"/>
        <v>0</v>
      </c>
      <c r="AV275" s="5">
        <f t="shared" si="147"/>
        <v>0</v>
      </c>
      <c r="AW275" s="5">
        <f t="shared" si="148"/>
        <v>0</v>
      </c>
      <c r="AX275" s="5">
        <f t="shared" si="149"/>
        <v>0</v>
      </c>
      <c r="AZ275" s="7">
        <f t="shared" si="126"/>
        <v>104.06587867361772</v>
      </c>
      <c r="BA275" s="4">
        <f t="shared" si="150"/>
        <v>9.6996510122932466E-4</v>
      </c>
      <c r="BB275" s="5">
        <f>AZ275/MAX($AZ$16:AZ275)-1</f>
        <v>-5.4932663113179681E-3</v>
      </c>
      <c r="BH275" s="3"/>
    </row>
    <row r="276" spans="1:60" x14ac:dyDescent="0.25">
      <c r="A276" s="3">
        <v>42907</v>
      </c>
      <c r="B276">
        <f>IFERROR(VLOOKUP($A276,Finnifty!$A$14:$I$486,B$15+1,FALSE),All_curves!B275)</f>
        <v>0</v>
      </c>
      <c r="C276">
        <f>IFERROR(VLOOKUP($A276,Finnifty!$A$14:$I$486,C$15+1,FALSE),All_curves!C275)</f>
        <v>0</v>
      </c>
      <c r="D276">
        <f>IFERROR(VLOOKUP($A276,Finnifty!$A$14:$I$486,D$15+1,FALSE),All_curves!D275)</f>
        <v>0</v>
      </c>
      <c r="E276">
        <f>IFERROR(VLOOKUP($A276,Finnifty!$A$14:$I$486,E$15+1,FALSE),All_curves!E275)</f>
        <v>0</v>
      </c>
      <c r="F276">
        <f>IFERROR(VLOOKUP($A276,Finnifty!$A$14:$I$486,F$15+1,FALSE),All_curves!F275)</f>
        <v>0</v>
      </c>
      <c r="G276">
        <f>IFERROR(VLOOKUP($A276,Finnifty!$A$14:$I$486,G$15+1,FALSE),All_curves!G275)</f>
        <v>0</v>
      </c>
      <c r="H276">
        <f>IFERROR(VLOOKUP($A276,Finnifty!$A$14:$I$486,H$15+1,FALSE),All_curves!H275)</f>
        <v>0</v>
      </c>
      <c r="I276">
        <f>IFERROR(VLOOKUP($A276,Finnifty!$A$14:$I$486,I$15+1,FALSE),All_curves!I275)</f>
        <v>0</v>
      </c>
      <c r="J276">
        <f>IFERROR(VLOOKUP($A276,Banknifty!$A$14:$I$4860,2,FALSE),All_curves!J275)</f>
        <v>13379318</v>
      </c>
      <c r="K276">
        <f>IFERROR(VLOOKUP($A276,Banknifty!$A$14:$I$4860,3,FALSE),All_curves!K275)</f>
        <v>12606748</v>
      </c>
      <c r="L276">
        <f>IFERROR(VLOOKUP($A276,Banknifty!$A$14:$I$4860,4,FALSE),All_curves!L275)</f>
        <v>11933566</v>
      </c>
      <c r="M276">
        <f>IFERROR(VLOOKUP($A276,Banknifty!$A$14:$I$4860,5,FALSE),All_curves!M275)</f>
        <v>11554653</v>
      </c>
      <c r="N276">
        <f>IFERROR(VLOOKUP($A276,Banknifty!$A$14:$I$4860,6,FALSE),All_curves!N275)</f>
        <v>10160321</v>
      </c>
      <c r="O276">
        <f>IFERROR(VLOOKUP($A276,Banknifty!$A$14:$I$4860,7,FALSE),All_curves!O275)</f>
        <v>10143311</v>
      </c>
      <c r="P276">
        <f>IFERROR(VLOOKUP($A276,Banknifty!$A$14:$I$4860,8,FALSE),All_curves!P275)</f>
        <v>10143311</v>
      </c>
      <c r="Q276">
        <f>IFERROR(VLOOKUP($A276,Banknifty!$A$14:$I$4860,9,FALSE),All_curves!Q275)</f>
        <v>10285547</v>
      </c>
      <c r="R276">
        <f>IFERROR(VLOOKUP($A276,Nifty!$A$14:$I$4860,2,FALSE),All_curves!R275)</f>
        <v>0</v>
      </c>
      <c r="S276">
        <f>IFERROR(VLOOKUP($A276,Nifty!$A$14:$I$4860,3,FALSE),All_curves!S275)</f>
        <v>0</v>
      </c>
      <c r="T276">
        <f>IFERROR(VLOOKUP($A276,Nifty!$A$14:$I$4860,4,FALSE),All_curves!T275)</f>
        <v>0</v>
      </c>
      <c r="U276">
        <f>IFERROR(VLOOKUP($A276,Nifty!$A$14:$I$4860,5,FALSE),All_curves!U275)</f>
        <v>0</v>
      </c>
      <c r="V276">
        <f>IFERROR(VLOOKUP($A276,Nifty!$A$14:$I$4860,6,FALSE),All_curves!V275)</f>
        <v>0</v>
      </c>
      <c r="W276">
        <f>IFERROR(VLOOKUP($A276,Nifty!$A$14:$I$4860,7,FALSE),All_curves!W275)</f>
        <v>0</v>
      </c>
      <c r="X276">
        <f>IFERROR(VLOOKUP($A276,Nifty!$A$14:$I$4860,8,FALSE),All_curves!X275)</f>
        <v>0</v>
      </c>
      <c r="Y276">
        <f>IFERROR(VLOOKUP($A276,Nifty!$A$14:$I$4860,9,FALSE),All_curves!Y275)</f>
        <v>0</v>
      </c>
      <c r="AA276" s="5">
        <f t="shared" si="151"/>
        <v>0</v>
      </c>
      <c r="AB276" s="5">
        <f t="shared" si="127"/>
        <v>0</v>
      </c>
      <c r="AC276" s="5">
        <f t="shared" si="128"/>
        <v>0</v>
      </c>
      <c r="AD276" s="5">
        <f t="shared" si="129"/>
        <v>0</v>
      </c>
      <c r="AE276" s="5">
        <f t="shared" si="130"/>
        <v>0</v>
      </c>
      <c r="AF276" s="5">
        <f t="shared" si="131"/>
        <v>0</v>
      </c>
      <c r="AG276" s="5">
        <f t="shared" si="132"/>
        <v>0</v>
      </c>
      <c r="AH276" s="5">
        <f t="shared" si="133"/>
        <v>0</v>
      </c>
      <c r="AI276" s="5">
        <f t="shared" si="134"/>
        <v>-2.2589025526397188E-3</v>
      </c>
      <c r="AJ276" s="5">
        <f t="shared" si="135"/>
        <v>-4.2235446322057557E-3</v>
      </c>
      <c r="AK276" s="5">
        <f t="shared" si="136"/>
        <v>-1.8700353063468844E-3</v>
      </c>
      <c r="AL276" s="5">
        <f t="shared" si="137"/>
        <v>-4.2234946367357695E-3</v>
      </c>
      <c r="AM276" s="5">
        <f t="shared" si="138"/>
        <v>-1.2527198046999866E-3</v>
      </c>
      <c r="AN276" s="5">
        <f t="shared" si="139"/>
        <v>1.797610100038316E-3</v>
      </c>
      <c r="AO276" s="5">
        <f t="shared" si="140"/>
        <v>1.797610100038316E-3</v>
      </c>
      <c r="AP276" s="5">
        <f t="shared" si="141"/>
        <v>3.068729715391294E-3</v>
      </c>
      <c r="AQ276" s="5">
        <f t="shared" si="142"/>
        <v>0</v>
      </c>
      <c r="AR276" s="5">
        <f t="shared" si="143"/>
        <v>0</v>
      </c>
      <c r="AS276" s="5">
        <f t="shared" si="144"/>
        <v>0</v>
      </c>
      <c r="AT276" s="5">
        <f t="shared" si="145"/>
        <v>0</v>
      </c>
      <c r="AU276" s="5">
        <f t="shared" si="146"/>
        <v>0</v>
      </c>
      <c r="AV276" s="5">
        <f t="shared" si="147"/>
        <v>0</v>
      </c>
      <c r="AW276" s="5">
        <f t="shared" si="148"/>
        <v>0</v>
      </c>
      <c r="AX276" s="5">
        <f t="shared" si="149"/>
        <v>0</v>
      </c>
      <c r="AZ276" s="7">
        <f t="shared" si="126"/>
        <v>104.03481176970877</v>
      </c>
      <c r="BA276" s="4">
        <f t="shared" si="150"/>
        <v>-2.9853112571500784E-4</v>
      </c>
      <c r="BB276" s="5">
        <f>AZ276/MAX($AZ$16:AZ276)-1</f>
        <v>-5.7901575260571603E-3</v>
      </c>
      <c r="BH276" s="3"/>
    </row>
    <row r="277" spans="1:60" x14ac:dyDescent="0.25">
      <c r="A277" s="3">
        <v>42908</v>
      </c>
      <c r="B277">
        <f>IFERROR(VLOOKUP($A277,Finnifty!$A$14:$I$486,B$15+1,FALSE),All_curves!B276)</f>
        <v>0</v>
      </c>
      <c r="C277">
        <f>IFERROR(VLOOKUP($A277,Finnifty!$A$14:$I$486,C$15+1,FALSE),All_curves!C276)</f>
        <v>0</v>
      </c>
      <c r="D277">
        <f>IFERROR(VLOOKUP($A277,Finnifty!$A$14:$I$486,D$15+1,FALSE),All_curves!D276)</f>
        <v>0</v>
      </c>
      <c r="E277">
        <f>IFERROR(VLOOKUP($A277,Finnifty!$A$14:$I$486,E$15+1,FALSE),All_curves!E276)</f>
        <v>0</v>
      </c>
      <c r="F277">
        <f>IFERROR(VLOOKUP($A277,Finnifty!$A$14:$I$486,F$15+1,FALSE),All_curves!F276)</f>
        <v>0</v>
      </c>
      <c r="G277">
        <f>IFERROR(VLOOKUP($A277,Finnifty!$A$14:$I$486,G$15+1,FALSE),All_curves!G276)</f>
        <v>0</v>
      </c>
      <c r="H277">
        <f>IFERROR(VLOOKUP($A277,Finnifty!$A$14:$I$486,H$15+1,FALSE),All_curves!H276)</f>
        <v>0</v>
      </c>
      <c r="I277">
        <f>IFERROR(VLOOKUP($A277,Finnifty!$A$14:$I$486,I$15+1,FALSE),All_curves!I276)</f>
        <v>0</v>
      </c>
      <c r="J277">
        <f>IFERROR(VLOOKUP($A277,Banknifty!$A$14:$I$4860,2,FALSE),All_curves!J276)</f>
        <v>13304296</v>
      </c>
      <c r="K277">
        <f>IFERROR(VLOOKUP($A277,Banknifty!$A$14:$I$4860,3,FALSE),All_curves!K276)</f>
        <v>12501432</v>
      </c>
      <c r="L277">
        <f>IFERROR(VLOOKUP($A277,Banknifty!$A$14:$I$4860,4,FALSE),All_curves!L276)</f>
        <v>11830348</v>
      </c>
      <c r="M277">
        <f>IFERROR(VLOOKUP($A277,Banknifty!$A$14:$I$4860,5,FALSE),All_curves!M276)</f>
        <v>11475872</v>
      </c>
      <c r="N277">
        <f>IFERROR(VLOOKUP($A277,Banknifty!$A$14:$I$4860,6,FALSE),All_curves!N276)</f>
        <v>10137370</v>
      </c>
      <c r="O277">
        <f>IFERROR(VLOOKUP($A277,Banknifty!$A$14:$I$4860,7,FALSE),All_curves!O276)</f>
        <v>10100470</v>
      </c>
      <c r="P277">
        <f>IFERROR(VLOOKUP($A277,Banknifty!$A$14:$I$4860,8,FALSE),All_curves!P276)</f>
        <v>10100470</v>
      </c>
      <c r="Q277">
        <f>IFERROR(VLOOKUP($A277,Banknifty!$A$14:$I$4860,9,FALSE),All_curves!Q276)</f>
        <v>10242106</v>
      </c>
      <c r="R277">
        <f>IFERROR(VLOOKUP($A277,Nifty!$A$14:$I$4860,2,FALSE),All_curves!R276)</f>
        <v>0</v>
      </c>
      <c r="S277">
        <f>IFERROR(VLOOKUP($A277,Nifty!$A$14:$I$4860,3,FALSE),All_curves!S276)</f>
        <v>0</v>
      </c>
      <c r="T277">
        <f>IFERROR(VLOOKUP($A277,Nifty!$A$14:$I$4860,4,FALSE),All_curves!T276)</f>
        <v>0</v>
      </c>
      <c r="U277">
        <f>IFERROR(VLOOKUP($A277,Nifty!$A$14:$I$4860,5,FALSE),All_curves!U276)</f>
        <v>0</v>
      </c>
      <c r="V277">
        <f>IFERROR(VLOOKUP($A277,Nifty!$A$14:$I$4860,6,FALSE),All_curves!V276)</f>
        <v>0</v>
      </c>
      <c r="W277">
        <f>IFERROR(VLOOKUP($A277,Nifty!$A$14:$I$4860,7,FALSE),All_curves!W276)</f>
        <v>0</v>
      </c>
      <c r="X277">
        <f>IFERROR(VLOOKUP($A277,Nifty!$A$14:$I$4860,8,FALSE),All_curves!X276)</f>
        <v>0</v>
      </c>
      <c r="Y277">
        <f>IFERROR(VLOOKUP($A277,Nifty!$A$14:$I$4860,9,FALSE),All_curves!Y276)</f>
        <v>0</v>
      </c>
      <c r="AA277" s="5">
        <f t="shared" si="151"/>
        <v>0</v>
      </c>
      <c r="AB277" s="5">
        <f t="shared" si="127"/>
        <v>0</v>
      </c>
      <c r="AC277" s="5">
        <f t="shared" si="128"/>
        <v>0</v>
      </c>
      <c r="AD277" s="5">
        <f t="shared" si="129"/>
        <v>0</v>
      </c>
      <c r="AE277" s="5">
        <f t="shared" si="130"/>
        <v>0</v>
      </c>
      <c r="AF277" s="5">
        <f t="shared" si="131"/>
        <v>0</v>
      </c>
      <c r="AG277" s="5">
        <f t="shared" si="132"/>
        <v>0</v>
      </c>
      <c r="AH277" s="5">
        <f t="shared" si="133"/>
        <v>0</v>
      </c>
      <c r="AI277" s="5">
        <f t="shared" si="134"/>
        <v>-5.6073112246827206E-3</v>
      </c>
      <c r="AJ277" s="5">
        <f t="shared" si="135"/>
        <v>-8.3539387001311249E-3</v>
      </c>
      <c r="AK277" s="5">
        <f t="shared" si="136"/>
        <v>-8.6493844337894865E-3</v>
      </c>
      <c r="AL277" s="5">
        <f t="shared" si="137"/>
        <v>-6.8181190728964225E-3</v>
      </c>
      <c r="AM277" s="5">
        <f t="shared" si="138"/>
        <v>-2.2588853245876228E-3</v>
      </c>
      <c r="AN277" s="5">
        <f t="shared" si="139"/>
        <v>-4.223571573424123E-3</v>
      </c>
      <c r="AO277" s="5">
        <f t="shared" si="140"/>
        <v>-4.223571573424123E-3</v>
      </c>
      <c r="AP277" s="5">
        <f t="shared" si="141"/>
        <v>-4.2234992460780107E-3</v>
      </c>
      <c r="AQ277" s="5">
        <f t="shared" si="142"/>
        <v>0</v>
      </c>
      <c r="AR277" s="5">
        <f t="shared" si="143"/>
        <v>0</v>
      </c>
      <c r="AS277" s="5">
        <f t="shared" si="144"/>
        <v>0</v>
      </c>
      <c r="AT277" s="5">
        <f t="shared" si="145"/>
        <v>0</v>
      </c>
      <c r="AU277" s="5">
        <f t="shared" si="146"/>
        <v>0</v>
      </c>
      <c r="AV277" s="5">
        <f t="shared" si="147"/>
        <v>0</v>
      </c>
      <c r="AW277" s="5">
        <f t="shared" si="148"/>
        <v>0</v>
      </c>
      <c r="AX277" s="5">
        <f t="shared" si="149"/>
        <v>0</v>
      </c>
      <c r="AZ277" s="7">
        <f t="shared" ref="AZ277:AZ340" si="152">AZ276*(1+BA277)</f>
        <v>103.84252821013521</v>
      </c>
      <c r="BA277" s="4">
        <f t="shared" si="150"/>
        <v>-1.8482617145422348E-3</v>
      </c>
      <c r="BB277" s="5">
        <f>AZ277/MAX($AZ$16:AZ277)-1</f>
        <v>-7.6277175141227227E-3</v>
      </c>
      <c r="BH277" s="3"/>
    </row>
    <row r="278" spans="1:60" x14ac:dyDescent="0.25">
      <c r="A278" s="3">
        <v>42909</v>
      </c>
      <c r="B278">
        <f>IFERROR(VLOOKUP($A278,Finnifty!$A$14:$I$486,B$15+1,FALSE),All_curves!B277)</f>
        <v>0</v>
      </c>
      <c r="C278">
        <f>IFERROR(VLOOKUP($A278,Finnifty!$A$14:$I$486,C$15+1,FALSE),All_curves!C277)</f>
        <v>0</v>
      </c>
      <c r="D278">
        <f>IFERROR(VLOOKUP($A278,Finnifty!$A$14:$I$486,D$15+1,FALSE),All_curves!D277)</f>
        <v>0</v>
      </c>
      <c r="E278">
        <f>IFERROR(VLOOKUP($A278,Finnifty!$A$14:$I$486,E$15+1,FALSE),All_curves!E277)</f>
        <v>0</v>
      </c>
      <c r="F278">
        <f>IFERROR(VLOOKUP($A278,Finnifty!$A$14:$I$486,F$15+1,FALSE),All_curves!F277)</f>
        <v>0</v>
      </c>
      <c r="G278">
        <f>IFERROR(VLOOKUP($A278,Finnifty!$A$14:$I$486,G$15+1,FALSE),All_curves!G277)</f>
        <v>0</v>
      </c>
      <c r="H278">
        <f>IFERROR(VLOOKUP($A278,Finnifty!$A$14:$I$486,H$15+1,FALSE),All_curves!H277)</f>
        <v>0</v>
      </c>
      <c r="I278">
        <f>IFERROR(VLOOKUP($A278,Finnifty!$A$14:$I$486,I$15+1,FALSE),All_curves!I277)</f>
        <v>0</v>
      </c>
      <c r="J278">
        <f>IFERROR(VLOOKUP($A278,Banknifty!$A$14:$I$4860,2,FALSE),All_curves!J277)</f>
        <v>13340435</v>
      </c>
      <c r="K278">
        <f>IFERROR(VLOOKUP($A278,Banknifty!$A$14:$I$4860,3,FALSE),All_curves!K277)</f>
        <v>12499576</v>
      </c>
      <c r="L278">
        <f>IFERROR(VLOOKUP($A278,Banknifty!$A$14:$I$4860,4,FALSE),All_curves!L277)</f>
        <v>11821205</v>
      </c>
      <c r="M278">
        <f>IFERROR(VLOOKUP($A278,Banknifty!$A$14:$I$4860,5,FALSE),All_curves!M277)</f>
        <v>11478137</v>
      </c>
      <c r="N278">
        <f>IFERROR(VLOOKUP($A278,Banknifty!$A$14:$I$4860,6,FALSE),All_curves!N277)</f>
        <v>10124922</v>
      </c>
      <c r="O278">
        <f>IFERROR(VLOOKUP($A278,Banknifty!$A$14:$I$4860,7,FALSE),All_curves!O277)</f>
        <v>10073640</v>
      </c>
      <c r="P278">
        <f>IFERROR(VLOOKUP($A278,Banknifty!$A$14:$I$4860,8,FALSE),All_curves!P277)</f>
        <v>10073640</v>
      </c>
      <c r="Q278">
        <f>IFERROR(VLOOKUP($A278,Banknifty!$A$14:$I$4860,9,FALSE),All_curves!Q277)</f>
        <v>10251669</v>
      </c>
      <c r="R278">
        <f>IFERROR(VLOOKUP($A278,Nifty!$A$14:$I$4860,2,FALSE),All_curves!R277)</f>
        <v>0</v>
      </c>
      <c r="S278">
        <f>IFERROR(VLOOKUP($A278,Nifty!$A$14:$I$4860,3,FALSE),All_curves!S277)</f>
        <v>0</v>
      </c>
      <c r="T278">
        <f>IFERROR(VLOOKUP($A278,Nifty!$A$14:$I$4860,4,FALSE),All_curves!T277)</f>
        <v>0</v>
      </c>
      <c r="U278">
        <f>IFERROR(VLOOKUP($A278,Nifty!$A$14:$I$4860,5,FALSE),All_curves!U277)</f>
        <v>0</v>
      </c>
      <c r="V278">
        <f>IFERROR(VLOOKUP($A278,Nifty!$A$14:$I$4860,6,FALSE),All_curves!V277)</f>
        <v>0</v>
      </c>
      <c r="W278">
        <f>IFERROR(VLOOKUP($A278,Nifty!$A$14:$I$4860,7,FALSE),All_curves!W277)</f>
        <v>0</v>
      </c>
      <c r="X278">
        <f>IFERROR(VLOOKUP($A278,Nifty!$A$14:$I$4860,8,FALSE),All_curves!X277)</f>
        <v>0</v>
      </c>
      <c r="Y278">
        <f>IFERROR(VLOOKUP($A278,Nifty!$A$14:$I$4860,9,FALSE),All_curves!Y277)</f>
        <v>0</v>
      </c>
      <c r="AA278" s="5">
        <f t="shared" si="151"/>
        <v>0</v>
      </c>
      <c r="AB278" s="5">
        <f t="shared" si="127"/>
        <v>0</v>
      </c>
      <c r="AC278" s="5">
        <f t="shared" si="128"/>
        <v>0</v>
      </c>
      <c r="AD278" s="5">
        <f t="shared" si="129"/>
        <v>0</v>
      </c>
      <c r="AE278" s="5">
        <f t="shared" si="130"/>
        <v>0</v>
      </c>
      <c r="AF278" s="5">
        <f t="shared" si="131"/>
        <v>0</v>
      </c>
      <c r="AG278" s="5">
        <f t="shared" si="132"/>
        <v>0</v>
      </c>
      <c r="AH278" s="5">
        <f t="shared" si="133"/>
        <v>0</v>
      </c>
      <c r="AI278" s="5">
        <f t="shared" si="134"/>
        <v>2.7163406466603757E-3</v>
      </c>
      <c r="AJ278" s="5">
        <f t="shared" si="135"/>
        <v>-1.4846299207960101E-4</v>
      </c>
      <c r="AK278" s="5">
        <f t="shared" si="136"/>
        <v>-7.7284286142720315E-4</v>
      </c>
      <c r="AL278" s="5">
        <f t="shared" si="137"/>
        <v>1.9737062246782955E-4</v>
      </c>
      <c r="AM278" s="5">
        <f t="shared" si="138"/>
        <v>-1.2279318994966593E-3</v>
      </c>
      <c r="AN278" s="5">
        <f t="shared" si="139"/>
        <v>-2.6563120330044265E-3</v>
      </c>
      <c r="AO278" s="5">
        <f t="shared" si="140"/>
        <v>-2.6563120330044265E-3</v>
      </c>
      <c r="AP278" s="5">
        <f t="shared" si="141"/>
        <v>9.3369469130655247E-4</v>
      </c>
      <c r="AQ278" s="5">
        <f t="shared" si="142"/>
        <v>0</v>
      </c>
      <c r="AR278" s="5">
        <f t="shared" si="143"/>
        <v>0</v>
      </c>
      <c r="AS278" s="5">
        <f t="shared" si="144"/>
        <v>0</v>
      </c>
      <c r="AT278" s="5">
        <f t="shared" si="145"/>
        <v>0</v>
      </c>
      <c r="AU278" s="5">
        <f t="shared" si="146"/>
        <v>0</v>
      </c>
      <c r="AV278" s="5">
        <f t="shared" si="147"/>
        <v>0</v>
      </c>
      <c r="AW278" s="5">
        <f t="shared" si="148"/>
        <v>0</v>
      </c>
      <c r="AX278" s="5">
        <f t="shared" si="149"/>
        <v>0</v>
      </c>
      <c r="AZ278" s="7">
        <f t="shared" si="152"/>
        <v>103.82688928369944</v>
      </c>
      <c r="BA278" s="4">
        <f t="shared" si="150"/>
        <v>-1.506023274407316E-4</v>
      </c>
      <c r="BB278" s="5">
        <f>AZ278/MAX($AZ$16:AZ278)-1</f>
        <v>-7.7771710895526702E-3</v>
      </c>
      <c r="BH278" s="3"/>
    </row>
    <row r="279" spans="1:60" x14ac:dyDescent="0.25">
      <c r="A279" s="3">
        <v>42913</v>
      </c>
      <c r="B279">
        <f>IFERROR(VLOOKUP($A279,Finnifty!$A$14:$I$486,B$15+1,FALSE),All_curves!B278)</f>
        <v>0</v>
      </c>
      <c r="C279">
        <f>IFERROR(VLOOKUP($A279,Finnifty!$A$14:$I$486,C$15+1,FALSE),All_curves!C278)</f>
        <v>0</v>
      </c>
      <c r="D279">
        <f>IFERROR(VLOOKUP($A279,Finnifty!$A$14:$I$486,D$15+1,FALSE),All_curves!D278)</f>
        <v>0</v>
      </c>
      <c r="E279">
        <f>IFERROR(VLOOKUP($A279,Finnifty!$A$14:$I$486,E$15+1,FALSE),All_curves!E278)</f>
        <v>0</v>
      </c>
      <c r="F279">
        <f>IFERROR(VLOOKUP($A279,Finnifty!$A$14:$I$486,F$15+1,FALSE),All_curves!F278)</f>
        <v>0</v>
      </c>
      <c r="G279">
        <f>IFERROR(VLOOKUP($A279,Finnifty!$A$14:$I$486,G$15+1,FALSE),All_curves!G278)</f>
        <v>0</v>
      </c>
      <c r="H279">
        <f>IFERROR(VLOOKUP($A279,Finnifty!$A$14:$I$486,H$15+1,FALSE),All_curves!H278)</f>
        <v>0</v>
      </c>
      <c r="I279">
        <f>IFERROR(VLOOKUP($A279,Finnifty!$A$14:$I$486,I$15+1,FALSE),All_curves!I278)</f>
        <v>0</v>
      </c>
      <c r="J279">
        <f>IFERROR(VLOOKUP($A279,Banknifty!$A$14:$I$4860,2,FALSE),All_curves!J278)</f>
        <v>13455230</v>
      </c>
      <c r="K279">
        <f>IFERROR(VLOOKUP($A279,Banknifty!$A$14:$I$4860,3,FALSE),All_curves!K278)</f>
        <v>12593121</v>
      </c>
      <c r="L279">
        <f>IFERROR(VLOOKUP($A279,Banknifty!$A$14:$I$4860,4,FALSE),All_curves!L278)</f>
        <v>11911612</v>
      </c>
      <c r="M279">
        <f>IFERROR(VLOOKUP($A279,Banknifty!$A$14:$I$4860,5,FALSE),All_curves!M278)</f>
        <v>11526773</v>
      </c>
      <c r="N279">
        <f>IFERROR(VLOOKUP($A279,Banknifty!$A$14:$I$4860,6,FALSE),All_curves!N278)</f>
        <v>10146595</v>
      </c>
      <c r="O279">
        <f>IFERROR(VLOOKUP($A279,Banknifty!$A$14:$I$4860,7,FALSE),All_curves!O278)</f>
        <v>10061291</v>
      </c>
      <c r="P279">
        <f>IFERROR(VLOOKUP($A279,Banknifty!$A$14:$I$4860,8,FALSE),All_curves!P278)</f>
        <v>10061291</v>
      </c>
      <c r="Q279">
        <f>IFERROR(VLOOKUP($A279,Banknifty!$A$14:$I$4860,9,FALSE),All_curves!Q278)</f>
        <v>10246907</v>
      </c>
      <c r="R279">
        <f>IFERROR(VLOOKUP($A279,Nifty!$A$14:$I$4860,2,FALSE),All_curves!R278)</f>
        <v>0</v>
      </c>
      <c r="S279">
        <f>IFERROR(VLOOKUP($A279,Nifty!$A$14:$I$4860,3,FALSE),All_curves!S278)</f>
        <v>0</v>
      </c>
      <c r="T279">
        <f>IFERROR(VLOOKUP($A279,Nifty!$A$14:$I$4860,4,FALSE),All_curves!T278)</f>
        <v>0</v>
      </c>
      <c r="U279">
        <f>IFERROR(VLOOKUP($A279,Nifty!$A$14:$I$4860,5,FALSE),All_curves!U278)</f>
        <v>0</v>
      </c>
      <c r="V279">
        <f>IFERROR(VLOOKUP($A279,Nifty!$A$14:$I$4860,6,FALSE),All_curves!V278)</f>
        <v>0</v>
      </c>
      <c r="W279">
        <f>IFERROR(VLOOKUP($A279,Nifty!$A$14:$I$4860,7,FALSE),All_curves!W278)</f>
        <v>0</v>
      </c>
      <c r="X279">
        <f>IFERROR(VLOOKUP($A279,Nifty!$A$14:$I$4860,8,FALSE),All_curves!X278)</f>
        <v>0</v>
      </c>
      <c r="Y279">
        <f>IFERROR(VLOOKUP($A279,Nifty!$A$14:$I$4860,9,FALSE),All_curves!Y278)</f>
        <v>0</v>
      </c>
      <c r="AA279" s="5">
        <f t="shared" si="151"/>
        <v>0</v>
      </c>
      <c r="AB279" s="5">
        <f t="shared" si="127"/>
        <v>0</v>
      </c>
      <c r="AC279" s="5">
        <f t="shared" si="128"/>
        <v>0</v>
      </c>
      <c r="AD279" s="5">
        <f t="shared" si="129"/>
        <v>0</v>
      </c>
      <c r="AE279" s="5">
        <f t="shared" si="130"/>
        <v>0</v>
      </c>
      <c r="AF279" s="5">
        <f t="shared" si="131"/>
        <v>0</v>
      </c>
      <c r="AG279" s="5">
        <f t="shared" si="132"/>
        <v>0</v>
      </c>
      <c r="AH279" s="5">
        <f t="shared" si="133"/>
        <v>0</v>
      </c>
      <c r="AI279" s="5">
        <f t="shared" si="134"/>
        <v>8.6050417396434931E-3</v>
      </c>
      <c r="AJ279" s="5">
        <f t="shared" si="135"/>
        <v>7.4838538523227527E-3</v>
      </c>
      <c r="AK279" s="5">
        <f t="shared" si="136"/>
        <v>7.6478666937931372E-3</v>
      </c>
      <c r="AL279" s="5">
        <f t="shared" si="137"/>
        <v>4.2372729999651249E-3</v>
      </c>
      <c r="AM279" s="5">
        <f t="shared" si="138"/>
        <v>2.1405597001142862E-3</v>
      </c>
      <c r="AN279" s="5">
        <f t="shared" si="139"/>
        <v>-1.2258726736313896E-3</v>
      </c>
      <c r="AO279" s="5">
        <f t="shared" si="140"/>
        <v>-1.2258726736313896E-3</v>
      </c>
      <c r="AP279" s="5">
        <f t="shared" si="141"/>
        <v>-4.6450973007416962E-4</v>
      </c>
      <c r="AQ279" s="5">
        <f t="shared" si="142"/>
        <v>0</v>
      </c>
      <c r="AR279" s="5">
        <f t="shared" si="143"/>
        <v>0</v>
      </c>
      <c r="AS279" s="5">
        <f t="shared" si="144"/>
        <v>0</v>
      </c>
      <c r="AT279" s="5">
        <f t="shared" si="145"/>
        <v>0</v>
      </c>
      <c r="AU279" s="5">
        <f t="shared" si="146"/>
        <v>0</v>
      </c>
      <c r="AV279" s="5">
        <f t="shared" si="147"/>
        <v>0</v>
      </c>
      <c r="AW279" s="5">
        <f t="shared" si="148"/>
        <v>0</v>
      </c>
      <c r="AX279" s="5">
        <f t="shared" si="149"/>
        <v>0</v>
      </c>
      <c r="AZ279" s="7">
        <f t="shared" si="152"/>
        <v>103.9445525764653</v>
      </c>
      <c r="BA279" s="4">
        <f t="shared" si="150"/>
        <v>1.1332641628542437E-3</v>
      </c>
      <c r="BB279" s="5">
        <f>AZ279/MAX($AZ$16:AZ279)-1</f>
        <v>-6.6527205159826464E-3</v>
      </c>
      <c r="BH279" s="3"/>
    </row>
    <row r="280" spans="1:60" x14ac:dyDescent="0.25">
      <c r="A280" s="3">
        <v>42914</v>
      </c>
      <c r="B280">
        <f>IFERROR(VLOOKUP($A280,Finnifty!$A$14:$I$486,B$15+1,FALSE),All_curves!B279)</f>
        <v>0</v>
      </c>
      <c r="C280">
        <f>IFERROR(VLOOKUP($A280,Finnifty!$A$14:$I$486,C$15+1,FALSE),All_curves!C279)</f>
        <v>0</v>
      </c>
      <c r="D280">
        <f>IFERROR(VLOOKUP($A280,Finnifty!$A$14:$I$486,D$15+1,FALSE),All_curves!D279)</f>
        <v>0</v>
      </c>
      <c r="E280">
        <f>IFERROR(VLOOKUP($A280,Finnifty!$A$14:$I$486,E$15+1,FALSE),All_curves!E279)</f>
        <v>0</v>
      </c>
      <c r="F280">
        <f>IFERROR(VLOOKUP($A280,Finnifty!$A$14:$I$486,F$15+1,FALSE),All_curves!F279)</f>
        <v>0</v>
      </c>
      <c r="G280">
        <f>IFERROR(VLOOKUP($A280,Finnifty!$A$14:$I$486,G$15+1,FALSE),All_curves!G279)</f>
        <v>0</v>
      </c>
      <c r="H280">
        <f>IFERROR(VLOOKUP($A280,Finnifty!$A$14:$I$486,H$15+1,FALSE),All_curves!H279)</f>
        <v>0</v>
      </c>
      <c r="I280">
        <f>IFERROR(VLOOKUP($A280,Finnifty!$A$14:$I$486,I$15+1,FALSE),All_curves!I279)</f>
        <v>0</v>
      </c>
      <c r="J280">
        <f>IFERROR(VLOOKUP($A280,Banknifty!$A$14:$I$4860,2,FALSE),All_curves!J279)</f>
        <v>13527826</v>
      </c>
      <c r="K280">
        <f>IFERROR(VLOOKUP($A280,Banknifty!$A$14:$I$4860,3,FALSE),All_curves!K279)</f>
        <v>12615734</v>
      </c>
      <c r="L280">
        <f>IFERROR(VLOOKUP($A280,Banknifty!$A$14:$I$4860,4,FALSE),All_curves!L279)</f>
        <v>11846989</v>
      </c>
      <c r="M280">
        <f>IFERROR(VLOOKUP($A280,Banknifty!$A$14:$I$4860,5,FALSE),All_curves!M279)</f>
        <v>11507307</v>
      </c>
      <c r="N280">
        <f>IFERROR(VLOOKUP($A280,Banknifty!$A$14:$I$4860,6,FALSE),All_curves!N279)</f>
        <v>10233907</v>
      </c>
      <c r="O280">
        <f>IFERROR(VLOOKUP($A280,Banknifty!$A$14:$I$4860,7,FALSE),All_curves!O279)</f>
        <v>10136588</v>
      </c>
      <c r="P280">
        <f>IFERROR(VLOOKUP($A280,Banknifty!$A$14:$I$4860,8,FALSE),All_curves!P279)</f>
        <v>10136588</v>
      </c>
      <c r="Q280">
        <f>IFERROR(VLOOKUP($A280,Banknifty!$A$14:$I$4860,9,FALSE),All_curves!Q279)</f>
        <v>10290326</v>
      </c>
      <c r="R280">
        <f>IFERROR(VLOOKUP($A280,Nifty!$A$14:$I$4860,2,FALSE),All_curves!R279)</f>
        <v>0</v>
      </c>
      <c r="S280">
        <f>IFERROR(VLOOKUP($A280,Nifty!$A$14:$I$4860,3,FALSE),All_curves!S279)</f>
        <v>0</v>
      </c>
      <c r="T280">
        <f>IFERROR(VLOOKUP($A280,Nifty!$A$14:$I$4860,4,FALSE),All_curves!T279)</f>
        <v>0</v>
      </c>
      <c r="U280">
        <f>IFERROR(VLOOKUP($A280,Nifty!$A$14:$I$4860,5,FALSE),All_curves!U279)</f>
        <v>0</v>
      </c>
      <c r="V280">
        <f>IFERROR(VLOOKUP($A280,Nifty!$A$14:$I$4860,6,FALSE),All_curves!V279)</f>
        <v>0</v>
      </c>
      <c r="W280">
        <f>IFERROR(VLOOKUP($A280,Nifty!$A$14:$I$4860,7,FALSE),All_curves!W279)</f>
        <v>0</v>
      </c>
      <c r="X280">
        <f>IFERROR(VLOOKUP($A280,Nifty!$A$14:$I$4860,8,FALSE),All_curves!X279)</f>
        <v>0</v>
      </c>
      <c r="Y280">
        <f>IFERROR(VLOOKUP($A280,Nifty!$A$14:$I$4860,9,FALSE),All_curves!Y279)</f>
        <v>0</v>
      </c>
      <c r="AA280" s="5">
        <f t="shared" si="151"/>
        <v>0</v>
      </c>
      <c r="AB280" s="5">
        <f t="shared" si="127"/>
        <v>0</v>
      </c>
      <c r="AC280" s="5">
        <f t="shared" si="128"/>
        <v>0</v>
      </c>
      <c r="AD280" s="5">
        <f t="shared" si="129"/>
        <v>0</v>
      </c>
      <c r="AE280" s="5">
        <f t="shared" si="130"/>
        <v>0</v>
      </c>
      <c r="AF280" s="5">
        <f t="shared" si="131"/>
        <v>0</v>
      </c>
      <c r="AG280" s="5">
        <f t="shared" si="132"/>
        <v>0</v>
      </c>
      <c r="AH280" s="5">
        <f t="shared" si="133"/>
        <v>0</v>
      </c>
      <c r="AI280" s="5">
        <f t="shared" si="134"/>
        <v>5.3953741407615219E-3</v>
      </c>
      <c r="AJ280" s="5">
        <f t="shared" si="135"/>
        <v>1.7956628861106605E-3</v>
      </c>
      <c r="AK280" s="5">
        <f t="shared" si="136"/>
        <v>-5.4252102905970601E-3</v>
      </c>
      <c r="AL280" s="5">
        <f t="shared" si="137"/>
        <v>-1.6887640625871114E-3</v>
      </c>
      <c r="AM280" s="5">
        <f t="shared" si="138"/>
        <v>8.6050542078401904E-3</v>
      </c>
      <c r="AN280" s="5">
        <f t="shared" si="139"/>
        <v>7.4838308523230701E-3</v>
      </c>
      <c r="AO280" s="5">
        <f t="shared" si="140"/>
        <v>7.4838308523230701E-3</v>
      </c>
      <c r="AP280" s="5">
        <f t="shared" si="141"/>
        <v>4.2372786246620553E-3</v>
      </c>
      <c r="AQ280" s="5">
        <f t="shared" si="142"/>
        <v>0</v>
      </c>
      <c r="AR280" s="5">
        <f t="shared" si="143"/>
        <v>0</v>
      </c>
      <c r="AS280" s="5">
        <f t="shared" si="144"/>
        <v>0</v>
      </c>
      <c r="AT280" s="5">
        <f t="shared" si="145"/>
        <v>0</v>
      </c>
      <c r="AU280" s="5">
        <f t="shared" si="146"/>
        <v>0</v>
      </c>
      <c r="AV280" s="5">
        <f t="shared" si="147"/>
        <v>0</v>
      </c>
      <c r="AW280" s="5">
        <f t="shared" si="148"/>
        <v>0</v>
      </c>
      <c r="AX280" s="5">
        <f t="shared" si="149"/>
        <v>0</v>
      </c>
      <c r="AZ280" s="7">
        <f t="shared" si="152"/>
        <v>104.06533206331758</v>
      </c>
      <c r="BA280" s="4">
        <f t="shared" si="150"/>
        <v>1.1619607171181833E-3</v>
      </c>
      <c r="BB280" s="5">
        <f>AZ280/MAX($AZ$16:AZ280)-1</f>
        <v>-5.4984899987658986E-3</v>
      </c>
      <c r="BH280" s="3"/>
    </row>
    <row r="281" spans="1:60" x14ac:dyDescent="0.25">
      <c r="A281" s="3">
        <v>42915</v>
      </c>
      <c r="B281">
        <f>IFERROR(VLOOKUP($A281,Finnifty!$A$14:$I$486,B$15+1,FALSE),All_curves!B280)</f>
        <v>0</v>
      </c>
      <c r="C281">
        <f>IFERROR(VLOOKUP($A281,Finnifty!$A$14:$I$486,C$15+1,FALSE),All_curves!C280)</f>
        <v>0</v>
      </c>
      <c r="D281">
        <f>IFERROR(VLOOKUP($A281,Finnifty!$A$14:$I$486,D$15+1,FALSE),All_curves!D280)</f>
        <v>0</v>
      </c>
      <c r="E281">
        <f>IFERROR(VLOOKUP($A281,Finnifty!$A$14:$I$486,E$15+1,FALSE),All_curves!E280)</f>
        <v>0</v>
      </c>
      <c r="F281">
        <f>IFERROR(VLOOKUP($A281,Finnifty!$A$14:$I$486,F$15+1,FALSE),All_curves!F280)</f>
        <v>0</v>
      </c>
      <c r="G281">
        <f>IFERROR(VLOOKUP($A281,Finnifty!$A$14:$I$486,G$15+1,FALSE),All_curves!G280)</f>
        <v>0</v>
      </c>
      <c r="H281">
        <f>IFERROR(VLOOKUP($A281,Finnifty!$A$14:$I$486,H$15+1,FALSE),All_curves!H280)</f>
        <v>0</v>
      </c>
      <c r="I281">
        <f>IFERROR(VLOOKUP($A281,Finnifty!$A$14:$I$486,I$15+1,FALSE),All_curves!I280)</f>
        <v>0</v>
      </c>
      <c r="J281">
        <f>IFERROR(VLOOKUP($A281,Banknifty!$A$14:$I$4860,2,FALSE),All_curves!J280)</f>
        <v>13468076</v>
      </c>
      <c r="K281">
        <f>IFERROR(VLOOKUP($A281,Banknifty!$A$14:$I$4860,3,FALSE),All_curves!K280)</f>
        <v>12657502</v>
      </c>
      <c r="L281">
        <f>IFERROR(VLOOKUP($A281,Banknifty!$A$14:$I$4860,4,FALSE),All_curves!L280)</f>
        <v>11710343</v>
      </c>
      <c r="M281">
        <f>IFERROR(VLOOKUP($A281,Banknifty!$A$14:$I$4860,5,FALSE),All_curves!M280)</f>
        <v>11600371</v>
      </c>
      <c r="N281">
        <f>IFERROR(VLOOKUP($A281,Banknifty!$A$14:$I$4860,6,FALSE),All_curves!N280)</f>
        <v>10289122</v>
      </c>
      <c r="O281">
        <f>IFERROR(VLOOKUP($A281,Banknifty!$A$14:$I$4860,7,FALSE),All_curves!O280)</f>
        <v>10154790</v>
      </c>
      <c r="P281">
        <f>IFERROR(VLOOKUP($A281,Banknifty!$A$14:$I$4860,8,FALSE),All_curves!P280)</f>
        <v>10154790</v>
      </c>
      <c r="Q281">
        <f>IFERROR(VLOOKUP($A281,Banknifty!$A$14:$I$4860,9,FALSE),All_curves!Q280)</f>
        <v>10272947</v>
      </c>
      <c r="R281">
        <f>IFERROR(VLOOKUP($A281,Nifty!$A$14:$I$4860,2,FALSE),All_curves!R280)</f>
        <v>0</v>
      </c>
      <c r="S281">
        <f>IFERROR(VLOOKUP($A281,Nifty!$A$14:$I$4860,3,FALSE),All_curves!S280)</f>
        <v>0</v>
      </c>
      <c r="T281">
        <f>IFERROR(VLOOKUP($A281,Nifty!$A$14:$I$4860,4,FALSE),All_curves!T280)</f>
        <v>0</v>
      </c>
      <c r="U281">
        <f>IFERROR(VLOOKUP($A281,Nifty!$A$14:$I$4860,5,FALSE),All_curves!U280)</f>
        <v>0</v>
      </c>
      <c r="V281">
        <f>IFERROR(VLOOKUP($A281,Nifty!$A$14:$I$4860,6,FALSE),All_curves!V280)</f>
        <v>0</v>
      </c>
      <c r="W281">
        <f>IFERROR(VLOOKUP($A281,Nifty!$A$14:$I$4860,7,FALSE),All_curves!W280)</f>
        <v>0</v>
      </c>
      <c r="X281">
        <f>IFERROR(VLOOKUP($A281,Nifty!$A$14:$I$4860,8,FALSE),All_curves!X280)</f>
        <v>0</v>
      </c>
      <c r="Y281">
        <f>IFERROR(VLOOKUP($A281,Nifty!$A$14:$I$4860,9,FALSE),All_curves!Y280)</f>
        <v>0</v>
      </c>
      <c r="AA281" s="5">
        <f t="shared" si="151"/>
        <v>0</v>
      </c>
      <c r="AB281" s="5">
        <f t="shared" si="127"/>
        <v>0</v>
      </c>
      <c r="AC281" s="5">
        <f t="shared" si="128"/>
        <v>0</v>
      </c>
      <c r="AD281" s="5">
        <f t="shared" si="129"/>
        <v>0</v>
      </c>
      <c r="AE281" s="5">
        <f t="shared" si="130"/>
        <v>0</v>
      </c>
      <c r="AF281" s="5">
        <f t="shared" si="131"/>
        <v>0</v>
      </c>
      <c r="AG281" s="5">
        <f t="shared" si="132"/>
        <v>0</v>
      </c>
      <c r="AH281" s="5">
        <f t="shared" si="133"/>
        <v>0</v>
      </c>
      <c r="AI281" s="5">
        <f t="shared" si="134"/>
        <v>-4.416822037776047E-3</v>
      </c>
      <c r="AJ281" s="5">
        <f t="shared" si="135"/>
        <v>3.3107863561485651E-3</v>
      </c>
      <c r="AK281" s="5">
        <f t="shared" si="136"/>
        <v>-1.1534238784217665E-2</v>
      </c>
      <c r="AL281" s="5">
        <f t="shared" si="137"/>
        <v>8.0873830862424612E-3</v>
      </c>
      <c r="AM281" s="5">
        <f t="shared" si="138"/>
        <v>5.3953001527178301E-3</v>
      </c>
      <c r="AN281" s="5">
        <f t="shared" si="139"/>
        <v>1.7956732581021484E-3</v>
      </c>
      <c r="AO281" s="5">
        <f t="shared" si="140"/>
        <v>1.7956732581021484E-3</v>
      </c>
      <c r="AP281" s="5">
        <f t="shared" si="141"/>
        <v>-1.6888677773667649E-3</v>
      </c>
      <c r="AQ281" s="5">
        <f t="shared" si="142"/>
        <v>0</v>
      </c>
      <c r="AR281" s="5">
        <f t="shared" si="143"/>
        <v>0</v>
      </c>
      <c r="AS281" s="5">
        <f t="shared" si="144"/>
        <v>0</v>
      </c>
      <c r="AT281" s="5">
        <f t="shared" si="145"/>
        <v>0</v>
      </c>
      <c r="AU281" s="5">
        <f t="shared" si="146"/>
        <v>0</v>
      </c>
      <c r="AV281" s="5">
        <f t="shared" si="147"/>
        <v>0</v>
      </c>
      <c r="AW281" s="5">
        <f t="shared" si="148"/>
        <v>0</v>
      </c>
      <c r="AX281" s="5">
        <f t="shared" si="149"/>
        <v>0</v>
      </c>
      <c r="AZ281" s="7">
        <f t="shared" si="152"/>
        <v>104.07723404791791</v>
      </c>
      <c r="BA281" s="4">
        <f t="shared" si="150"/>
        <v>1.1437031299802818E-4</v>
      </c>
      <c r="BB281" s="5">
        <f>AZ281/MAX($AZ$16:AZ281)-1</f>
        <v>-5.3847485497899861E-3</v>
      </c>
      <c r="BH281" s="3"/>
    </row>
    <row r="282" spans="1:60" x14ac:dyDescent="0.25">
      <c r="A282" s="3">
        <v>42916</v>
      </c>
      <c r="B282">
        <f>IFERROR(VLOOKUP($A282,Finnifty!$A$14:$I$486,B$15+1,FALSE),All_curves!B281)</f>
        <v>0</v>
      </c>
      <c r="C282">
        <f>IFERROR(VLOOKUP($A282,Finnifty!$A$14:$I$486,C$15+1,FALSE),All_curves!C281)</f>
        <v>0</v>
      </c>
      <c r="D282">
        <f>IFERROR(VLOOKUP($A282,Finnifty!$A$14:$I$486,D$15+1,FALSE),All_curves!D281)</f>
        <v>0</v>
      </c>
      <c r="E282">
        <f>IFERROR(VLOOKUP($A282,Finnifty!$A$14:$I$486,E$15+1,FALSE),All_curves!E281)</f>
        <v>0</v>
      </c>
      <c r="F282">
        <f>IFERROR(VLOOKUP($A282,Finnifty!$A$14:$I$486,F$15+1,FALSE),All_curves!F281)</f>
        <v>0</v>
      </c>
      <c r="G282">
        <f>IFERROR(VLOOKUP($A282,Finnifty!$A$14:$I$486,G$15+1,FALSE),All_curves!G281)</f>
        <v>0</v>
      </c>
      <c r="H282">
        <f>IFERROR(VLOOKUP($A282,Finnifty!$A$14:$I$486,H$15+1,FALSE),All_curves!H281)</f>
        <v>0</v>
      </c>
      <c r="I282">
        <f>IFERROR(VLOOKUP($A282,Finnifty!$A$14:$I$486,I$15+1,FALSE),All_curves!I281)</f>
        <v>0</v>
      </c>
      <c r="J282">
        <f>IFERROR(VLOOKUP($A282,Banknifty!$A$14:$I$4860,2,FALSE),All_curves!J281)</f>
        <v>13401188</v>
      </c>
      <c r="K282">
        <f>IFERROR(VLOOKUP($A282,Banknifty!$A$14:$I$4860,3,FALSE),All_curves!K281)</f>
        <v>12683957</v>
      </c>
      <c r="L282">
        <f>IFERROR(VLOOKUP($A282,Banknifty!$A$14:$I$4860,4,FALSE),All_curves!L281)</f>
        <v>11710343</v>
      </c>
      <c r="M282">
        <f>IFERROR(VLOOKUP($A282,Banknifty!$A$14:$I$4860,5,FALSE),All_curves!M281)</f>
        <v>11604124</v>
      </c>
      <c r="N282">
        <f>IFERROR(VLOOKUP($A282,Banknifty!$A$14:$I$4860,6,FALSE),All_curves!N281)</f>
        <v>10280719</v>
      </c>
      <c r="O282">
        <f>IFERROR(VLOOKUP($A282,Banknifty!$A$14:$I$4860,7,FALSE),All_curves!O281)</f>
        <v>10207216</v>
      </c>
      <c r="P282">
        <f>IFERROR(VLOOKUP($A282,Banknifty!$A$14:$I$4860,8,FALSE),All_curves!P281)</f>
        <v>10207216</v>
      </c>
      <c r="Q282">
        <f>IFERROR(VLOOKUP($A282,Banknifty!$A$14:$I$4860,9,FALSE),All_curves!Q281)</f>
        <v>10415314</v>
      </c>
      <c r="R282">
        <f>IFERROR(VLOOKUP($A282,Nifty!$A$14:$I$4860,2,FALSE),All_curves!R281)</f>
        <v>0</v>
      </c>
      <c r="S282">
        <f>IFERROR(VLOOKUP($A282,Nifty!$A$14:$I$4860,3,FALSE),All_curves!S281)</f>
        <v>0</v>
      </c>
      <c r="T282">
        <f>IFERROR(VLOOKUP($A282,Nifty!$A$14:$I$4860,4,FALSE),All_curves!T281)</f>
        <v>0</v>
      </c>
      <c r="U282">
        <f>IFERROR(VLOOKUP($A282,Nifty!$A$14:$I$4860,5,FALSE),All_curves!U281)</f>
        <v>0</v>
      </c>
      <c r="V282">
        <f>IFERROR(VLOOKUP($A282,Nifty!$A$14:$I$4860,6,FALSE),All_curves!V281)</f>
        <v>0</v>
      </c>
      <c r="W282">
        <f>IFERROR(VLOOKUP($A282,Nifty!$A$14:$I$4860,7,FALSE),All_curves!W281)</f>
        <v>0</v>
      </c>
      <c r="X282">
        <f>IFERROR(VLOOKUP($A282,Nifty!$A$14:$I$4860,8,FALSE),All_curves!X281)</f>
        <v>0</v>
      </c>
      <c r="Y282">
        <f>IFERROR(VLOOKUP($A282,Nifty!$A$14:$I$4860,9,FALSE),All_curves!Y281)</f>
        <v>0</v>
      </c>
      <c r="AA282" s="5">
        <f t="shared" si="151"/>
        <v>0</v>
      </c>
      <c r="AB282" s="5">
        <f t="shared" si="127"/>
        <v>0</v>
      </c>
      <c r="AC282" s="5">
        <f t="shared" si="128"/>
        <v>0</v>
      </c>
      <c r="AD282" s="5">
        <f t="shared" si="129"/>
        <v>0</v>
      </c>
      <c r="AE282" s="5">
        <f t="shared" si="130"/>
        <v>0</v>
      </c>
      <c r="AF282" s="5">
        <f t="shared" si="131"/>
        <v>0</v>
      </c>
      <c r="AG282" s="5">
        <f t="shared" si="132"/>
        <v>0</v>
      </c>
      <c r="AH282" s="5">
        <f t="shared" si="133"/>
        <v>0</v>
      </c>
      <c r="AI282" s="5">
        <f t="shared" si="134"/>
        <v>-4.9664109409539581E-3</v>
      </c>
      <c r="AJ282" s="5">
        <f t="shared" si="135"/>
        <v>2.0900648484984963E-3</v>
      </c>
      <c r="AK282" s="5">
        <f t="shared" si="136"/>
        <v>0</v>
      </c>
      <c r="AL282" s="5">
        <f t="shared" si="137"/>
        <v>3.23524135564357E-4</v>
      </c>
      <c r="AM282" s="5">
        <f t="shared" si="138"/>
        <v>-8.1668776014121036E-4</v>
      </c>
      <c r="AN282" s="5">
        <f t="shared" si="139"/>
        <v>5.1626867714644753E-3</v>
      </c>
      <c r="AO282" s="5">
        <f t="shared" si="140"/>
        <v>5.1626867714644753E-3</v>
      </c>
      <c r="AP282" s="5">
        <f t="shared" si="141"/>
        <v>1.385843808986853E-2</v>
      </c>
      <c r="AQ282" s="5">
        <f t="shared" si="142"/>
        <v>0</v>
      </c>
      <c r="AR282" s="5">
        <f t="shared" si="143"/>
        <v>0</v>
      </c>
      <c r="AS282" s="5">
        <f t="shared" si="144"/>
        <v>0</v>
      </c>
      <c r="AT282" s="5">
        <f t="shared" si="145"/>
        <v>0</v>
      </c>
      <c r="AU282" s="5">
        <f t="shared" si="146"/>
        <v>0</v>
      </c>
      <c r="AV282" s="5">
        <f t="shared" si="147"/>
        <v>0</v>
      </c>
      <c r="AW282" s="5">
        <f t="shared" si="148"/>
        <v>0</v>
      </c>
      <c r="AX282" s="5">
        <f t="shared" si="149"/>
        <v>0</v>
      </c>
      <c r="AZ282" s="7">
        <f t="shared" si="152"/>
        <v>104.16749633841921</v>
      </c>
      <c r="BA282" s="4">
        <f t="shared" si="150"/>
        <v>8.672625798235487E-4</v>
      </c>
      <c r="BB282" s="5">
        <f>AZ282/MAX($AZ$16:AZ282)-1</f>
        <v>-4.5221559608854545E-3</v>
      </c>
      <c r="BH282" s="3"/>
    </row>
    <row r="283" spans="1:60" x14ac:dyDescent="0.25">
      <c r="A283" s="3">
        <v>42919</v>
      </c>
      <c r="B283">
        <f>IFERROR(VLOOKUP($A283,Finnifty!$A$14:$I$486,B$15+1,FALSE),All_curves!B282)</f>
        <v>0</v>
      </c>
      <c r="C283">
        <f>IFERROR(VLOOKUP($A283,Finnifty!$A$14:$I$486,C$15+1,FALSE),All_curves!C282)</f>
        <v>0</v>
      </c>
      <c r="D283">
        <f>IFERROR(VLOOKUP($A283,Finnifty!$A$14:$I$486,D$15+1,FALSE),All_curves!D282)</f>
        <v>0</v>
      </c>
      <c r="E283">
        <f>IFERROR(VLOOKUP($A283,Finnifty!$A$14:$I$486,E$15+1,FALSE),All_curves!E282)</f>
        <v>0</v>
      </c>
      <c r="F283">
        <f>IFERROR(VLOOKUP($A283,Finnifty!$A$14:$I$486,F$15+1,FALSE),All_curves!F282)</f>
        <v>0</v>
      </c>
      <c r="G283">
        <f>IFERROR(VLOOKUP($A283,Finnifty!$A$14:$I$486,G$15+1,FALSE),All_curves!G282)</f>
        <v>0</v>
      </c>
      <c r="H283">
        <f>IFERROR(VLOOKUP($A283,Finnifty!$A$14:$I$486,H$15+1,FALSE),All_curves!H282)</f>
        <v>0</v>
      </c>
      <c r="I283">
        <f>IFERROR(VLOOKUP($A283,Finnifty!$A$14:$I$486,I$15+1,FALSE),All_curves!I282)</f>
        <v>0</v>
      </c>
      <c r="J283">
        <f>IFERROR(VLOOKUP($A283,Banknifty!$A$14:$I$4860,2,FALSE),All_curves!J282)</f>
        <v>13354117</v>
      </c>
      <c r="K283">
        <f>IFERROR(VLOOKUP($A283,Banknifty!$A$14:$I$4860,3,FALSE),All_curves!K282)</f>
        <v>12656321</v>
      </c>
      <c r="L283">
        <f>IFERROR(VLOOKUP($A283,Banknifty!$A$14:$I$4860,4,FALSE),All_curves!L282)</f>
        <v>11710343</v>
      </c>
      <c r="M283">
        <f>IFERROR(VLOOKUP($A283,Banknifty!$A$14:$I$4860,5,FALSE),All_curves!M282)</f>
        <v>11602256</v>
      </c>
      <c r="N283">
        <f>IFERROR(VLOOKUP($A283,Banknifty!$A$14:$I$4860,6,FALSE),All_curves!N282)</f>
        <v>10209548</v>
      </c>
      <c r="O283">
        <f>IFERROR(VLOOKUP($A283,Banknifty!$A$14:$I$4860,7,FALSE),All_curves!O282)</f>
        <v>10256898</v>
      </c>
      <c r="P283">
        <f>IFERROR(VLOOKUP($A283,Banknifty!$A$14:$I$4860,8,FALSE),All_curves!P282)</f>
        <v>10256898</v>
      </c>
      <c r="Q283">
        <f>IFERROR(VLOOKUP($A283,Banknifty!$A$14:$I$4860,9,FALSE),All_curves!Q282)</f>
        <v>10446310</v>
      </c>
      <c r="R283">
        <f>IFERROR(VLOOKUP($A283,Nifty!$A$14:$I$4860,2,FALSE),All_curves!R282)</f>
        <v>0</v>
      </c>
      <c r="S283">
        <f>IFERROR(VLOOKUP($A283,Nifty!$A$14:$I$4860,3,FALSE),All_curves!S282)</f>
        <v>0</v>
      </c>
      <c r="T283">
        <f>IFERROR(VLOOKUP($A283,Nifty!$A$14:$I$4860,4,FALSE),All_curves!T282)</f>
        <v>0</v>
      </c>
      <c r="U283">
        <f>IFERROR(VLOOKUP($A283,Nifty!$A$14:$I$4860,5,FALSE),All_curves!U282)</f>
        <v>0</v>
      </c>
      <c r="V283">
        <f>IFERROR(VLOOKUP($A283,Nifty!$A$14:$I$4860,6,FALSE),All_curves!V282)</f>
        <v>0</v>
      </c>
      <c r="W283">
        <f>IFERROR(VLOOKUP($A283,Nifty!$A$14:$I$4860,7,FALSE),All_curves!W282)</f>
        <v>0</v>
      </c>
      <c r="X283">
        <f>IFERROR(VLOOKUP($A283,Nifty!$A$14:$I$4860,8,FALSE),All_curves!X282)</f>
        <v>0</v>
      </c>
      <c r="Y283">
        <f>IFERROR(VLOOKUP($A283,Nifty!$A$14:$I$4860,9,FALSE),All_curves!Y282)</f>
        <v>0</v>
      </c>
      <c r="AA283" s="5">
        <f t="shared" si="151"/>
        <v>0</v>
      </c>
      <c r="AB283" s="5">
        <f t="shared" si="127"/>
        <v>0</v>
      </c>
      <c r="AC283" s="5">
        <f t="shared" si="128"/>
        <v>0</v>
      </c>
      <c r="AD283" s="5">
        <f t="shared" si="129"/>
        <v>0</v>
      </c>
      <c r="AE283" s="5">
        <f t="shared" si="130"/>
        <v>0</v>
      </c>
      <c r="AF283" s="5">
        <f t="shared" si="131"/>
        <v>0</v>
      </c>
      <c r="AG283" s="5">
        <f t="shared" si="132"/>
        <v>0</v>
      </c>
      <c r="AH283" s="5">
        <f t="shared" si="133"/>
        <v>0</v>
      </c>
      <c r="AI283" s="5">
        <f t="shared" si="134"/>
        <v>-3.5124497917646824E-3</v>
      </c>
      <c r="AJ283" s="5">
        <f t="shared" si="135"/>
        <v>-2.1788153334169058E-3</v>
      </c>
      <c r="AK283" s="5">
        <f t="shared" si="136"/>
        <v>0</v>
      </c>
      <c r="AL283" s="5">
        <f t="shared" si="137"/>
        <v>-1.6097725256991602E-4</v>
      </c>
      <c r="AM283" s="5">
        <f t="shared" si="138"/>
        <v>-6.9227648377511164E-3</v>
      </c>
      <c r="AN283" s="5">
        <f t="shared" si="139"/>
        <v>4.8673409086277264E-3</v>
      </c>
      <c r="AO283" s="5">
        <f t="shared" si="140"/>
        <v>4.8673409086277264E-3</v>
      </c>
      <c r="AP283" s="5">
        <f t="shared" si="141"/>
        <v>2.9760024517744288E-3</v>
      </c>
      <c r="AQ283" s="5">
        <f t="shared" si="142"/>
        <v>0</v>
      </c>
      <c r="AR283" s="5">
        <f t="shared" si="143"/>
        <v>0</v>
      </c>
      <c r="AS283" s="5">
        <f t="shared" si="144"/>
        <v>0</v>
      </c>
      <c r="AT283" s="5">
        <f t="shared" si="145"/>
        <v>0</v>
      </c>
      <c r="AU283" s="5">
        <f t="shared" si="146"/>
        <v>0</v>
      </c>
      <c r="AV283" s="5">
        <f t="shared" si="147"/>
        <v>0</v>
      </c>
      <c r="AW283" s="5">
        <f t="shared" si="148"/>
        <v>0</v>
      </c>
      <c r="AX283" s="5">
        <f t="shared" si="149"/>
        <v>0</v>
      </c>
      <c r="AZ283" s="7">
        <f t="shared" si="152"/>
        <v>104.16721715674041</v>
      </c>
      <c r="BA283" s="4">
        <f t="shared" si="150"/>
        <v>-2.6801227696975061E-6</v>
      </c>
      <c r="BB283" s="5">
        <f>AZ283/MAX($AZ$16:AZ283)-1</f>
        <v>-4.5248239637220022E-3</v>
      </c>
      <c r="BH283" s="3"/>
    </row>
    <row r="284" spans="1:60" x14ac:dyDescent="0.25">
      <c r="A284" s="3">
        <v>42920</v>
      </c>
      <c r="B284">
        <f>IFERROR(VLOOKUP($A284,Finnifty!$A$14:$I$486,B$15+1,FALSE),All_curves!B283)</f>
        <v>0</v>
      </c>
      <c r="C284">
        <f>IFERROR(VLOOKUP($A284,Finnifty!$A$14:$I$486,C$15+1,FALSE),All_curves!C283)</f>
        <v>0</v>
      </c>
      <c r="D284">
        <f>IFERROR(VLOOKUP($A284,Finnifty!$A$14:$I$486,D$15+1,FALSE),All_curves!D283)</f>
        <v>0</v>
      </c>
      <c r="E284">
        <f>IFERROR(VLOOKUP($A284,Finnifty!$A$14:$I$486,E$15+1,FALSE),All_curves!E283)</f>
        <v>0</v>
      </c>
      <c r="F284">
        <f>IFERROR(VLOOKUP($A284,Finnifty!$A$14:$I$486,F$15+1,FALSE),All_curves!F283)</f>
        <v>0</v>
      </c>
      <c r="G284">
        <f>IFERROR(VLOOKUP($A284,Finnifty!$A$14:$I$486,G$15+1,FALSE),All_curves!G283)</f>
        <v>0</v>
      </c>
      <c r="H284">
        <f>IFERROR(VLOOKUP($A284,Finnifty!$A$14:$I$486,H$15+1,FALSE),All_curves!H283)</f>
        <v>0</v>
      </c>
      <c r="I284">
        <f>IFERROR(VLOOKUP($A284,Finnifty!$A$14:$I$486,I$15+1,FALSE),All_curves!I283)</f>
        <v>0</v>
      </c>
      <c r="J284">
        <f>IFERROR(VLOOKUP($A284,Banknifty!$A$14:$I$4860,2,FALSE),All_curves!J283)</f>
        <v>13343473</v>
      </c>
      <c r="K284">
        <f>IFERROR(VLOOKUP($A284,Banknifty!$A$14:$I$4860,3,FALSE),All_curves!K283)</f>
        <v>12640900</v>
      </c>
      <c r="L284">
        <f>IFERROR(VLOOKUP($A284,Banknifty!$A$14:$I$4860,4,FALSE),All_curves!L283)</f>
        <v>11695058</v>
      </c>
      <c r="M284">
        <f>IFERROR(VLOOKUP($A284,Banknifty!$A$14:$I$4860,5,FALSE),All_curves!M283)</f>
        <v>11585642</v>
      </c>
      <c r="N284">
        <f>IFERROR(VLOOKUP($A284,Banknifty!$A$14:$I$4860,6,FALSE),All_curves!N283)</f>
        <v>10173688</v>
      </c>
      <c r="O284">
        <f>IFERROR(VLOOKUP($A284,Banknifty!$A$14:$I$4860,7,FALSE),All_curves!O283)</f>
        <v>10234550</v>
      </c>
      <c r="P284">
        <f>IFERROR(VLOOKUP($A284,Banknifty!$A$14:$I$4860,8,FALSE),All_curves!P283)</f>
        <v>10234550</v>
      </c>
      <c r="Q284">
        <f>IFERROR(VLOOKUP($A284,Banknifty!$A$14:$I$4860,9,FALSE),All_curves!Q283)</f>
        <v>10444629</v>
      </c>
      <c r="R284">
        <f>IFERROR(VLOOKUP($A284,Nifty!$A$14:$I$4860,2,FALSE),All_curves!R283)</f>
        <v>0</v>
      </c>
      <c r="S284">
        <f>IFERROR(VLOOKUP($A284,Nifty!$A$14:$I$4860,3,FALSE),All_curves!S283)</f>
        <v>0</v>
      </c>
      <c r="T284">
        <f>IFERROR(VLOOKUP($A284,Nifty!$A$14:$I$4860,4,FALSE),All_curves!T283)</f>
        <v>0</v>
      </c>
      <c r="U284">
        <f>IFERROR(VLOOKUP($A284,Nifty!$A$14:$I$4860,5,FALSE),All_curves!U283)</f>
        <v>0</v>
      </c>
      <c r="V284">
        <f>IFERROR(VLOOKUP($A284,Nifty!$A$14:$I$4860,6,FALSE),All_curves!V283)</f>
        <v>0</v>
      </c>
      <c r="W284">
        <f>IFERROR(VLOOKUP($A284,Nifty!$A$14:$I$4860,7,FALSE),All_curves!W283)</f>
        <v>0</v>
      </c>
      <c r="X284">
        <f>IFERROR(VLOOKUP($A284,Nifty!$A$14:$I$4860,8,FALSE),All_curves!X283)</f>
        <v>0</v>
      </c>
      <c r="Y284">
        <f>IFERROR(VLOOKUP($A284,Nifty!$A$14:$I$4860,9,FALSE),All_curves!Y283)</f>
        <v>0</v>
      </c>
      <c r="AA284" s="5">
        <f t="shared" si="151"/>
        <v>0</v>
      </c>
      <c r="AB284" s="5">
        <f t="shared" si="127"/>
        <v>0</v>
      </c>
      <c r="AC284" s="5">
        <f t="shared" si="128"/>
        <v>0</v>
      </c>
      <c r="AD284" s="5">
        <f t="shared" si="129"/>
        <v>0</v>
      </c>
      <c r="AE284" s="5">
        <f t="shared" si="130"/>
        <v>0</v>
      </c>
      <c r="AF284" s="5">
        <f t="shared" si="131"/>
        <v>0</v>
      </c>
      <c r="AG284" s="5">
        <f t="shared" si="132"/>
        <v>0</v>
      </c>
      <c r="AH284" s="5">
        <f t="shared" si="133"/>
        <v>0</v>
      </c>
      <c r="AI284" s="5">
        <f t="shared" si="134"/>
        <v>-7.9705756659165239E-4</v>
      </c>
      <c r="AJ284" s="5">
        <f t="shared" si="135"/>
        <v>-1.2184425474037752E-3</v>
      </c>
      <c r="AK284" s="5">
        <f t="shared" si="136"/>
        <v>-1.3052563874517142E-3</v>
      </c>
      <c r="AL284" s="5">
        <f t="shared" si="137"/>
        <v>-1.4319628872178081E-3</v>
      </c>
      <c r="AM284" s="5">
        <f t="shared" si="138"/>
        <v>-3.5123983941306447E-3</v>
      </c>
      <c r="AN284" s="5">
        <f t="shared" si="139"/>
        <v>-2.17882638591127E-3</v>
      </c>
      <c r="AO284" s="5">
        <f t="shared" si="140"/>
        <v>-2.17882638591127E-3</v>
      </c>
      <c r="AP284" s="5">
        <f t="shared" si="141"/>
        <v>-1.6091806580509349E-4</v>
      </c>
      <c r="AQ284" s="5">
        <f t="shared" si="142"/>
        <v>0</v>
      </c>
      <c r="AR284" s="5">
        <f t="shared" si="143"/>
        <v>0</v>
      </c>
      <c r="AS284" s="5">
        <f t="shared" si="144"/>
        <v>0</v>
      </c>
      <c r="AT284" s="5">
        <f t="shared" si="145"/>
        <v>0</v>
      </c>
      <c r="AU284" s="5">
        <f t="shared" si="146"/>
        <v>0</v>
      </c>
      <c r="AV284" s="5">
        <f t="shared" si="147"/>
        <v>0</v>
      </c>
      <c r="AW284" s="5">
        <f t="shared" si="148"/>
        <v>0</v>
      </c>
      <c r="AX284" s="5">
        <f t="shared" si="149"/>
        <v>0</v>
      </c>
      <c r="AZ284" s="7">
        <f t="shared" si="152"/>
        <v>104.11173210388259</v>
      </c>
      <c r="BA284" s="4">
        <f t="shared" si="150"/>
        <v>-5.3265369251763461E-4</v>
      </c>
      <c r="BB284" s="5">
        <f>AZ284/MAX($AZ$16:AZ284)-1</f>
        <v>-5.055067492047316E-3</v>
      </c>
      <c r="BH284" s="3"/>
    </row>
    <row r="285" spans="1:60" x14ac:dyDescent="0.25">
      <c r="A285" s="3">
        <v>42921</v>
      </c>
      <c r="B285">
        <f>IFERROR(VLOOKUP($A285,Finnifty!$A$14:$I$486,B$15+1,FALSE),All_curves!B284)</f>
        <v>0</v>
      </c>
      <c r="C285">
        <f>IFERROR(VLOOKUP($A285,Finnifty!$A$14:$I$486,C$15+1,FALSE),All_curves!C284)</f>
        <v>0</v>
      </c>
      <c r="D285">
        <f>IFERROR(VLOOKUP($A285,Finnifty!$A$14:$I$486,D$15+1,FALSE),All_curves!D284)</f>
        <v>0</v>
      </c>
      <c r="E285">
        <f>IFERROR(VLOOKUP($A285,Finnifty!$A$14:$I$486,E$15+1,FALSE),All_curves!E284)</f>
        <v>0</v>
      </c>
      <c r="F285">
        <f>IFERROR(VLOOKUP($A285,Finnifty!$A$14:$I$486,F$15+1,FALSE),All_curves!F284)</f>
        <v>0</v>
      </c>
      <c r="G285">
        <f>IFERROR(VLOOKUP($A285,Finnifty!$A$14:$I$486,G$15+1,FALSE),All_curves!G284)</f>
        <v>0</v>
      </c>
      <c r="H285">
        <f>IFERROR(VLOOKUP($A285,Finnifty!$A$14:$I$486,H$15+1,FALSE),All_curves!H284)</f>
        <v>0</v>
      </c>
      <c r="I285">
        <f>IFERROR(VLOOKUP($A285,Finnifty!$A$14:$I$486,I$15+1,FALSE),All_curves!I284)</f>
        <v>0</v>
      </c>
      <c r="J285">
        <f>IFERROR(VLOOKUP($A285,Banknifty!$A$14:$I$4860,2,FALSE),All_curves!J284)</f>
        <v>13339258</v>
      </c>
      <c r="K285">
        <f>IFERROR(VLOOKUP($A285,Banknifty!$A$14:$I$4860,3,FALSE),All_curves!K284)</f>
        <v>12629692</v>
      </c>
      <c r="L285">
        <f>IFERROR(VLOOKUP($A285,Banknifty!$A$14:$I$4860,4,FALSE),All_curves!L284)</f>
        <v>11703716</v>
      </c>
      <c r="M285">
        <f>IFERROR(VLOOKUP($A285,Banknifty!$A$14:$I$4860,5,FALSE),All_curves!M284)</f>
        <v>11579742</v>
      </c>
      <c r="N285">
        <f>IFERROR(VLOOKUP($A285,Banknifty!$A$14:$I$4860,6,FALSE),All_curves!N284)</f>
        <v>10165579</v>
      </c>
      <c r="O285">
        <f>IFERROR(VLOOKUP($A285,Banknifty!$A$14:$I$4860,7,FALSE),All_curves!O284)</f>
        <v>10222080</v>
      </c>
      <c r="P285">
        <f>IFERROR(VLOOKUP($A285,Banknifty!$A$14:$I$4860,8,FALSE),All_curves!P284)</f>
        <v>10222080</v>
      </c>
      <c r="Q285">
        <f>IFERROR(VLOOKUP($A285,Banknifty!$A$14:$I$4860,9,FALSE),All_curves!Q284)</f>
        <v>10429672</v>
      </c>
      <c r="R285">
        <f>IFERROR(VLOOKUP($A285,Nifty!$A$14:$I$4860,2,FALSE),All_curves!R284)</f>
        <v>0</v>
      </c>
      <c r="S285">
        <f>IFERROR(VLOOKUP($A285,Nifty!$A$14:$I$4860,3,FALSE),All_curves!S284)</f>
        <v>0</v>
      </c>
      <c r="T285">
        <f>IFERROR(VLOOKUP($A285,Nifty!$A$14:$I$4860,4,FALSE),All_curves!T284)</f>
        <v>0</v>
      </c>
      <c r="U285">
        <f>IFERROR(VLOOKUP($A285,Nifty!$A$14:$I$4860,5,FALSE),All_curves!U284)</f>
        <v>0</v>
      </c>
      <c r="V285">
        <f>IFERROR(VLOOKUP($A285,Nifty!$A$14:$I$4860,6,FALSE),All_curves!V284)</f>
        <v>0</v>
      </c>
      <c r="W285">
        <f>IFERROR(VLOOKUP($A285,Nifty!$A$14:$I$4860,7,FALSE),All_curves!W284)</f>
        <v>0</v>
      </c>
      <c r="X285">
        <f>IFERROR(VLOOKUP($A285,Nifty!$A$14:$I$4860,8,FALSE),All_curves!X284)</f>
        <v>0</v>
      </c>
      <c r="Y285">
        <f>IFERROR(VLOOKUP($A285,Nifty!$A$14:$I$4860,9,FALSE),All_curves!Y284)</f>
        <v>0</v>
      </c>
      <c r="AA285" s="5">
        <f t="shared" si="151"/>
        <v>0</v>
      </c>
      <c r="AB285" s="5">
        <f t="shared" si="127"/>
        <v>0</v>
      </c>
      <c r="AC285" s="5">
        <f t="shared" si="128"/>
        <v>0</v>
      </c>
      <c r="AD285" s="5">
        <f t="shared" si="129"/>
        <v>0</v>
      </c>
      <c r="AE285" s="5">
        <f t="shared" si="130"/>
        <v>0</v>
      </c>
      <c r="AF285" s="5">
        <f t="shared" si="131"/>
        <v>0</v>
      </c>
      <c r="AG285" s="5">
        <f t="shared" si="132"/>
        <v>0</v>
      </c>
      <c r="AH285" s="5">
        <f t="shared" si="133"/>
        <v>0</v>
      </c>
      <c r="AI285" s="5">
        <f t="shared" si="134"/>
        <v>-3.1588477752386712E-4</v>
      </c>
      <c r="AJ285" s="5">
        <f t="shared" si="135"/>
        <v>-8.8664572933894181E-4</v>
      </c>
      <c r="AK285" s="5">
        <f t="shared" si="136"/>
        <v>7.4031270302388208E-4</v>
      </c>
      <c r="AL285" s="5">
        <f t="shared" si="137"/>
        <v>-5.0925101949461649E-4</v>
      </c>
      <c r="AM285" s="5">
        <f t="shared" si="138"/>
        <v>-7.9705609214675288E-4</v>
      </c>
      <c r="AN285" s="5">
        <f t="shared" si="139"/>
        <v>-1.2184219140070063E-3</v>
      </c>
      <c r="AO285" s="5">
        <f t="shared" si="140"/>
        <v>-1.2184219140070063E-3</v>
      </c>
      <c r="AP285" s="5">
        <f t="shared" si="141"/>
        <v>-1.432027887251941E-3</v>
      </c>
      <c r="AQ285" s="5">
        <f t="shared" si="142"/>
        <v>0</v>
      </c>
      <c r="AR285" s="5">
        <f t="shared" si="143"/>
        <v>0</v>
      </c>
      <c r="AS285" s="5">
        <f t="shared" si="144"/>
        <v>0</v>
      </c>
      <c r="AT285" s="5">
        <f t="shared" si="145"/>
        <v>0</v>
      </c>
      <c r="AU285" s="5">
        <f t="shared" si="146"/>
        <v>0</v>
      </c>
      <c r="AV285" s="5">
        <f t="shared" si="147"/>
        <v>0</v>
      </c>
      <c r="AW285" s="5">
        <f t="shared" si="148"/>
        <v>0</v>
      </c>
      <c r="AX285" s="5">
        <f t="shared" si="149"/>
        <v>0</v>
      </c>
      <c r="AZ285" s="7">
        <f t="shared" si="152"/>
        <v>104.08727714022494</v>
      </c>
      <c r="BA285" s="4">
        <f t="shared" si="150"/>
        <v>-2.348915262810938E-4</v>
      </c>
      <c r="BB285" s="5">
        <f>AZ285/MAX($AZ$16:AZ285)-1</f>
        <v>-5.2887716258097628E-3</v>
      </c>
      <c r="BH285" s="3"/>
    </row>
    <row r="286" spans="1:60" x14ac:dyDescent="0.25">
      <c r="A286" s="3">
        <v>42922</v>
      </c>
      <c r="B286">
        <f>IFERROR(VLOOKUP($A286,Finnifty!$A$14:$I$486,B$15+1,FALSE),All_curves!B285)</f>
        <v>0</v>
      </c>
      <c r="C286">
        <f>IFERROR(VLOOKUP($A286,Finnifty!$A$14:$I$486,C$15+1,FALSE),All_curves!C285)</f>
        <v>0</v>
      </c>
      <c r="D286">
        <f>IFERROR(VLOOKUP($A286,Finnifty!$A$14:$I$486,D$15+1,FALSE),All_curves!D285)</f>
        <v>0</v>
      </c>
      <c r="E286">
        <f>IFERROR(VLOOKUP($A286,Finnifty!$A$14:$I$486,E$15+1,FALSE),All_curves!E285)</f>
        <v>0</v>
      </c>
      <c r="F286">
        <f>IFERROR(VLOOKUP($A286,Finnifty!$A$14:$I$486,F$15+1,FALSE),All_curves!F285)</f>
        <v>0</v>
      </c>
      <c r="G286">
        <f>IFERROR(VLOOKUP($A286,Finnifty!$A$14:$I$486,G$15+1,FALSE),All_curves!G285)</f>
        <v>0</v>
      </c>
      <c r="H286">
        <f>IFERROR(VLOOKUP($A286,Finnifty!$A$14:$I$486,H$15+1,FALSE),All_curves!H285)</f>
        <v>0</v>
      </c>
      <c r="I286">
        <f>IFERROR(VLOOKUP($A286,Finnifty!$A$14:$I$486,I$15+1,FALSE),All_curves!I285)</f>
        <v>0</v>
      </c>
      <c r="J286">
        <f>IFERROR(VLOOKUP($A286,Banknifty!$A$14:$I$4860,2,FALSE),All_curves!J285)</f>
        <v>13369352</v>
      </c>
      <c r="K286">
        <f>IFERROR(VLOOKUP($A286,Banknifty!$A$14:$I$4860,3,FALSE),All_curves!K285)</f>
        <v>12592289</v>
      </c>
      <c r="L286">
        <f>IFERROR(VLOOKUP($A286,Banknifty!$A$14:$I$4860,4,FALSE),All_curves!L285)</f>
        <v>11666123</v>
      </c>
      <c r="M286">
        <f>IFERROR(VLOOKUP($A286,Banknifty!$A$14:$I$4860,5,FALSE),All_curves!M285)</f>
        <v>11521427</v>
      </c>
      <c r="N286">
        <f>IFERROR(VLOOKUP($A286,Banknifty!$A$14:$I$4860,6,FALSE),All_curves!N285)</f>
        <v>10162367</v>
      </c>
      <c r="O286">
        <f>IFERROR(VLOOKUP($A286,Banknifty!$A$14:$I$4860,7,FALSE),All_curves!O285)</f>
        <v>10213017</v>
      </c>
      <c r="P286">
        <f>IFERROR(VLOOKUP($A286,Banknifty!$A$14:$I$4860,8,FALSE),All_curves!P285)</f>
        <v>10213017</v>
      </c>
      <c r="Q286">
        <f>IFERROR(VLOOKUP($A286,Banknifty!$A$14:$I$4860,9,FALSE),All_curves!Q285)</f>
        <v>10424361</v>
      </c>
      <c r="R286">
        <f>IFERROR(VLOOKUP($A286,Nifty!$A$14:$I$4860,2,FALSE),All_curves!R285)</f>
        <v>0</v>
      </c>
      <c r="S286">
        <f>IFERROR(VLOOKUP($A286,Nifty!$A$14:$I$4860,3,FALSE),All_curves!S285)</f>
        <v>0</v>
      </c>
      <c r="T286">
        <f>IFERROR(VLOOKUP($A286,Nifty!$A$14:$I$4860,4,FALSE),All_curves!T285)</f>
        <v>0</v>
      </c>
      <c r="U286">
        <f>IFERROR(VLOOKUP($A286,Nifty!$A$14:$I$4860,5,FALSE),All_curves!U285)</f>
        <v>0</v>
      </c>
      <c r="V286">
        <f>IFERROR(VLOOKUP($A286,Nifty!$A$14:$I$4860,6,FALSE),All_curves!V285)</f>
        <v>0</v>
      </c>
      <c r="W286">
        <f>IFERROR(VLOOKUP($A286,Nifty!$A$14:$I$4860,7,FALSE),All_curves!W285)</f>
        <v>0</v>
      </c>
      <c r="X286">
        <f>IFERROR(VLOOKUP($A286,Nifty!$A$14:$I$4860,8,FALSE),All_curves!X285)</f>
        <v>0</v>
      </c>
      <c r="Y286">
        <f>IFERROR(VLOOKUP($A286,Nifty!$A$14:$I$4860,9,FALSE),All_curves!Y285)</f>
        <v>0</v>
      </c>
      <c r="AA286" s="5">
        <f t="shared" si="151"/>
        <v>0</v>
      </c>
      <c r="AB286" s="5">
        <f t="shared" si="127"/>
        <v>0</v>
      </c>
      <c r="AC286" s="5">
        <f t="shared" si="128"/>
        <v>0</v>
      </c>
      <c r="AD286" s="5">
        <f t="shared" si="129"/>
        <v>0</v>
      </c>
      <c r="AE286" s="5">
        <f t="shared" si="130"/>
        <v>0</v>
      </c>
      <c r="AF286" s="5">
        <f t="shared" si="131"/>
        <v>0</v>
      </c>
      <c r="AG286" s="5">
        <f t="shared" si="132"/>
        <v>0</v>
      </c>
      <c r="AH286" s="5">
        <f t="shared" si="133"/>
        <v>0</v>
      </c>
      <c r="AI286" s="5">
        <f t="shared" si="134"/>
        <v>2.2560475252821899E-3</v>
      </c>
      <c r="AJ286" s="5">
        <f t="shared" si="135"/>
        <v>-2.9615132340519157E-3</v>
      </c>
      <c r="AK286" s="5">
        <f t="shared" si="136"/>
        <v>-3.2120567518897358E-3</v>
      </c>
      <c r="AL286" s="5">
        <f t="shared" si="137"/>
        <v>-5.0359498510416101E-3</v>
      </c>
      <c r="AM286" s="5">
        <f t="shared" si="138"/>
        <v>-3.1596822965029858E-4</v>
      </c>
      <c r="AN286" s="5">
        <f t="shared" si="139"/>
        <v>-8.8661016153268601E-4</v>
      </c>
      <c r="AO286" s="5">
        <f t="shared" si="140"/>
        <v>-8.8661016153268601E-4</v>
      </c>
      <c r="AP286" s="5">
        <f t="shared" si="141"/>
        <v>-5.0922023242916392E-4</v>
      </c>
      <c r="AQ286" s="5">
        <f t="shared" si="142"/>
        <v>0</v>
      </c>
      <c r="AR286" s="5">
        <f t="shared" si="143"/>
        <v>0</v>
      </c>
      <c r="AS286" s="5">
        <f t="shared" si="144"/>
        <v>0</v>
      </c>
      <c r="AT286" s="5">
        <f t="shared" si="145"/>
        <v>0</v>
      </c>
      <c r="AU286" s="5">
        <f t="shared" si="146"/>
        <v>0</v>
      </c>
      <c r="AV286" s="5">
        <f t="shared" si="147"/>
        <v>0</v>
      </c>
      <c r="AW286" s="5">
        <f t="shared" si="148"/>
        <v>0</v>
      </c>
      <c r="AX286" s="5">
        <f t="shared" si="149"/>
        <v>0</v>
      </c>
      <c r="AZ286" s="7">
        <f t="shared" si="152"/>
        <v>104.03717697984085</v>
      </c>
      <c r="BA286" s="4">
        <f t="shared" si="150"/>
        <v>-4.8132837903524611E-4</v>
      </c>
      <c r="BB286" s="5">
        <f>AZ286/MAX($AZ$16:AZ286)-1</f>
        <v>-5.7675543689712505E-3</v>
      </c>
      <c r="BH286" s="3"/>
    </row>
    <row r="287" spans="1:60" x14ac:dyDescent="0.25">
      <c r="A287" s="3">
        <v>42923</v>
      </c>
      <c r="B287">
        <f>IFERROR(VLOOKUP($A287,Finnifty!$A$14:$I$486,B$15+1,FALSE),All_curves!B286)</f>
        <v>0</v>
      </c>
      <c r="C287">
        <f>IFERROR(VLOOKUP($A287,Finnifty!$A$14:$I$486,C$15+1,FALSE),All_curves!C286)</f>
        <v>0</v>
      </c>
      <c r="D287">
        <f>IFERROR(VLOOKUP($A287,Finnifty!$A$14:$I$486,D$15+1,FALSE),All_curves!D286)</f>
        <v>0</v>
      </c>
      <c r="E287">
        <f>IFERROR(VLOOKUP($A287,Finnifty!$A$14:$I$486,E$15+1,FALSE),All_curves!E286)</f>
        <v>0</v>
      </c>
      <c r="F287">
        <f>IFERROR(VLOOKUP($A287,Finnifty!$A$14:$I$486,F$15+1,FALSE),All_curves!F286)</f>
        <v>0</v>
      </c>
      <c r="G287">
        <f>IFERROR(VLOOKUP($A287,Finnifty!$A$14:$I$486,G$15+1,FALSE),All_curves!G286)</f>
        <v>0</v>
      </c>
      <c r="H287">
        <f>IFERROR(VLOOKUP($A287,Finnifty!$A$14:$I$486,H$15+1,FALSE),All_curves!H286)</f>
        <v>0</v>
      </c>
      <c r="I287">
        <f>IFERROR(VLOOKUP($A287,Finnifty!$A$14:$I$486,I$15+1,FALSE),All_curves!I286)</f>
        <v>0</v>
      </c>
      <c r="J287">
        <f>IFERROR(VLOOKUP($A287,Banknifty!$A$14:$I$4860,2,FALSE),All_curves!J286)</f>
        <v>13369352</v>
      </c>
      <c r="K287">
        <f>IFERROR(VLOOKUP($A287,Banknifty!$A$14:$I$4860,3,FALSE),All_curves!K286)</f>
        <v>12592289</v>
      </c>
      <c r="L287">
        <f>IFERROR(VLOOKUP($A287,Banknifty!$A$14:$I$4860,4,FALSE),All_curves!L286)</f>
        <v>11666123</v>
      </c>
      <c r="M287">
        <f>IFERROR(VLOOKUP($A287,Banknifty!$A$14:$I$4860,5,FALSE),All_curves!M286)</f>
        <v>11521427</v>
      </c>
      <c r="N287">
        <f>IFERROR(VLOOKUP($A287,Banknifty!$A$14:$I$4860,6,FALSE),All_curves!N286)</f>
        <v>10165667</v>
      </c>
      <c r="O287">
        <f>IFERROR(VLOOKUP($A287,Banknifty!$A$14:$I$4860,7,FALSE),All_curves!O286)</f>
        <v>10221810</v>
      </c>
      <c r="P287">
        <f>IFERROR(VLOOKUP($A287,Banknifty!$A$14:$I$4860,8,FALSE),All_curves!P286)</f>
        <v>10221810</v>
      </c>
      <c r="Q287">
        <f>IFERROR(VLOOKUP($A287,Banknifty!$A$14:$I$4860,9,FALSE),All_curves!Q286)</f>
        <v>10424361</v>
      </c>
      <c r="R287">
        <f>IFERROR(VLOOKUP($A287,Nifty!$A$14:$I$4860,2,FALSE),All_curves!R286)</f>
        <v>0</v>
      </c>
      <c r="S287">
        <f>IFERROR(VLOOKUP($A287,Nifty!$A$14:$I$4860,3,FALSE),All_curves!S286)</f>
        <v>0</v>
      </c>
      <c r="T287">
        <f>IFERROR(VLOOKUP($A287,Nifty!$A$14:$I$4860,4,FALSE),All_curves!T286)</f>
        <v>0</v>
      </c>
      <c r="U287">
        <f>IFERROR(VLOOKUP($A287,Nifty!$A$14:$I$4860,5,FALSE),All_curves!U286)</f>
        <v>0</v>
      </c>
      <c r="V287">
        <f>IFERROR(VLOOKUP($A287,Nifty!$A$14:$I$4860,6,FALSE),All_curves!V286)</f>
        <v>0</v>
      </c>
      <c r="W287">
        <f>IFERROR(VLOOKUP($A287,Nifty!$A$14:$I$4860,7,FALSE),All_curves!W286)</f>
        <v>0</v>
      </c>
      <c r="X287">
        <f>IFERROR(VLOOKUP($A287,Nifty!$A$14:$I$4860,8,FALSE),All_curves!X286)</f>
        <v>0</v>
      </c>
      <c r="Y287">
        <f>IFERROR(VLOOKUP($A287,Nifty!$A$14:$I$4860,9,FALSE),All_curves!Y286)</f>
        <v>0</v>
      </c>
      <c r="AA287" s="5">
        <f t="shared" si="151"/>
        <v>0</v>
      </c>
      <c r="AB287" s="5">
        <f t="shared" si="127"/>
        <v>0</v>
      </c>
      <c r="AC287" s="5">
        <f t="shared" si="128"/>
        <v>0</v>
      </c>
      <c r="AD287" s="5">
        <f t="shared" si="129"/>
        <v>0</v>
      </c>
      <c r="AE287" s="5">
        <f t="shared" si="130"/>
        <v>0</v>
      </c>
      <c r="AF287" s="5">
        <f t="shared" si="131"/>
        <v>0</v>
      </c>
      <c r="AG287" s="5">
        <f t="shared" si="132"/>
        <v>0</v>
      </c>
      <c r="AH287" s="5">
        <f t="shared" si="133"/>
        <v>0</v>
      </c>
      <c r="AI287" s="5">
        <f t="shared" si="134"/>
        <v>0</v>
      </c>
      <c r="AJ287" s="5">
        <f t="shared" si="135"/>
        <v>0</v>
      </c>
      <c r="AK287" s="5">
        <f t="shared" si="136"/>
        <v>0</v>
      </c>
      <c r="AL287" s="5">
        <f t="shared" si="137"/>
        <v>0</v>
      </c>
      <c r="AM287" s="5">
        <f t="shared" si="138"/>
        <v>3.2472749704859361E-4</v>
      </c>
      <c r="AN287" s="5">
        <f t="shared" si="139"/>
        <v>8.6096008652480904E-4</v>
      </c>
      <c r="AO287" s="5">
        <f t="shared" si="140"/>
        <v>8.6096008652480904E-4</v>
      </c>
      <c r="AP287" s="5">
        <f t="shared" si="141"/>
        <v>0</v>
      </c>
      <c r="AQ287" s="5">
        <f t="shared" si="142"/>
        <v>0</v>
      </c>
      <c r="AR287" s="5">
        <f t="shared" si="143"/>
        <v>0</v>
      </c>
      <c r="AS287" s="5">
        <f t="shared" si="144"/>
        <v>0</v>
      </c>
      <c r="AT287" s="5">
        <f t="shared" si="145"/>
        <v>0</v>
      </c>
      <c r="AU287" s="5">
        <f t="shared" si="146"/>
        <v>0</v>
      </c>
      <c r="AV287" s="5">
        <f t="shared" si="147"/>
        <v>0</v>
      </c>
      <c r="AW287" s="5">
        <f t="shared" si="148"/>
        <v>0</v>
      </c>
      <c r="AX287" s="5">
        <f t="shared" si="149"/>
        <v>0</v>
      </c>
      <c r="AZ287" s="7">
        <f t="shared" si="152"/>
        <v>104.04604895675207</v>
      </c>
      <c r="BA287" s="4">
        <f t="shared" si="150"/>
        <v>8.5276986254092163E-5</v>
      </c>
      <c r="BB287" s="5">
        <f>AZ287/MAX($AZ$16:AZ287)-1</f>
        <v>-5.6827692223717641E-3</v>
      </c>
      <c r="BH287" s="3"/>
    </row>
    <row r="288" spans="1:60" x14ac:dyDescent="0.25">
      <c r="A288" s="3">
        <v>42926</v>
      </c>
      <c r="B288">
        <f>IFERROR(VLOOKUP($A288,Finnifty!$A$14:$I$486,B$15+1,FALSE),All_curves!B287)</f>
        <v>0</v>
      </c>
      <c r="C288">
        <f>IFERROR(VLOOKUP($A288,Finnifty!$A$14:$I$486,C$15+1,FALSE),All_curves!C287)</f>
        <v>0</v>
      </c>
      <c r="D288">
        <f>IFERROR(VLOOKUP($A288,Finnifty!$A$14:$I$486,D$15+1,FALSE),All_curves!D287)</f>
        <v>0</v>
      </c>
      <c r="E288">
        <f>IFERROR(VLOOKUP($A288,Finnifty!$A$14:$I$486,E$15+1,FALSE),All_curves!E287)</f>
        <v>0</v>
      </c>
      <c r="F288">
        <f>IFERROR(VLOOKUP($A288,Finnifty!$A$14:$I$486,F$15+1,FALSE),All_curves!F287)</f>
        <v>0</v>
      </c>
      <c r="G288">
        <f>IFERROR(VLOOKUP($A288,Finnifty!$A$14:$I$486,G$15+1,FALSE),All_curves!G287)</f>
        <v>0</v>
      </c>
      <c r="H288">
        <f>IFERROR(VLOOKUP($A288,Finnifty!$A$14:$I$486,H$15+1,FALSE),All_curves!H287)</f>
        <v>0</v>
      </c>
      <c r="I288">
        <f>IFERROR(VLOOKUP($A288,Finnifty!$A$14:$I$486,I$15+1,FALSE),All_curves!I287)</f>
        <v>0</v>
      </c>
      <c r="J288">
        <f>IFERROR(VLOOKUP($A288,Banknifty!$A$14:$I$4860,2,FALSE),All_curves!J287)</f>
        <v>13384618</v>
      </c>
      <c r="K288">
        <f>IFERROR(VLOOKUP($A288,Banknifty!$A$14:$I$4860,3,FALSE),All_curves!K287)</f>
        <v>12582114</v>
      </c>
      <c r="L288">
        <f>IFERROR(VLOOKUP($A288,Banknifty!$A$14:$I$4860,4,FALSE),All_curves!L287)</f>
        <v>11663813</v>
      </c>
      <c r="M288">
        <f>IFERROR(VLOOKUP($A288,Banknifty!$A$14:$I$4860,5,FALSE),All_curves!M287)</f>
        <v>11511176</v>
      </c>
      <c r="N288">
        <f>IFERROR(VLOOKUP($A288,Banknifty!$A$14:$I$4860,6,FALSE),All_curves!N287)</f>
        <v>10160770</v>
      </c>
      <c r="O288">
        <f>IFERROR(VLOOKUP($A288,Banknifty!$A$14:$I$4860,7,FALSE),All_curves!O287)</f>
        <v>10223173</v>
      </c>
      <c r="P288">
        <f>IFERROR(VLOOKUP($A288,Banknifty!$A$14:$I$4860,8,FALSE),All_curves!P287)</f>
        <v>10223173</v>
      </c>
      <c r="Q288">
        <f>IFERROR(VLOOKUP($A288,Banknifty!$A$14:$I$4860,9,FALSE),All_curves!Q287)</f>
        <v>10424361</v>
      </c>
      <c r="R288">
        <f>IFERROR(VLOOKUP($A288,Nifty!$A$14:$I$4860,2,FALSE),All_curves!R287)</f>
        <v>0</v>
      </c>
      <c r="S288">
        <f>IFERROR(VLOOKUP($A288,Nifty!$A$14:$I$4860,3,FALSE),All_curves!S287)</f>
        <v>0</v>
      </c>
      <c r="T288">
        <f>IFERROR(VLOOKUP($A288,Nifty!$A$14:$I$4860,4,FALSE),All_curves!T287)</f>
        <v>0</v>
      </c>
      <c r="U288">
        <f>IFERROR(VLOOKUP($A288,Nifty!$A$14:$I$4860,5,FALSE),All_curves!U287)</f>
        <v>0</v>
      </c>
      <c r="V288">
        <f>IFERROR(VLOOKUP($A288,Nifty!$A$14:$I$4860,6,FALSE),All_curves!V287)</f>
        <v>0</v>
      </c>
      <c r="W288">
        <f>IFERROR(VLOOKUP($A288,Nifty!$A$14:$I$4860,7,FALSE),All_curves!W287)</f>
        <v>0</v>
      </c>
      <c r="X288">
        <f>IFERROR(VLOOKUP($A288,Nifty!$A$14:$I$4860,8,FALSE),All_curves!X287)</f>
        <v>0</v>
      </c>
      <c r="Y288">
        <f>IFERROR(VLOOKUP($A288,Nifty!$A$14:$I$4860,9,FALSE),All_curves!Y287)</f>
        <v>0</v>
      </c>
      <c r="AA288" s="5">
        <f t="shared" si="151"/>
        <v>0</v>
      </c>
      <c r="AB288" s="5">
        <f t="shared" si="127"/>
        <v>0</v>
      </c>
      <c r="AC288" s="5">
        <f t="shared" si="128"/>
        <v>0</v>
      </c>
      <c r="AD288" s="5">
        <f t="shared" si="129"/>
        <v>0</v>
      </c>
      <c r="AE288" s="5">
        <f t="shared" si="130"/>
        <v>0</v>
      </c>
      <c r="AF288" s="5">
        <f t="shared" si="131"/>
        <v>0</v>
      </c>
      <c r="AG288" s="5">
        <f t="shared" si="132"/>
        <v>0</v>
      </c>
      <c r="AH288" s="5">
        <f t="shared" si="133"/>
        <v>0</v>
      </c>
      <c r="AI288" s="5">
        <f t="shared" si="134"/>
        <v>1.1418653649033494E-3</v>
      </c>
      <c r="AJ288" s="5">
        <f t="shared" si="135"/>
        <v>-8.0803418663599746E-4</v>
      </c>
      <c r="AK288" s="5">
        <f t="shared" si="136"/>
        <v>-1.9800922723001158E-4</v>
      </c>
      <c r="AL288" s="5">
        <f t="shared" si="137"/>
        <v>-8.8973353734744798E-4</v>
      </c>
      <c r="AM288" s="5">
        <f t="shared" si="138"/>
        <v>-4.8171949759912014E-4</v>
      </c>
      <c r="AN288" s="5">
        <f t="shared" si="139"/>
        <v>1.3334233369621806E-4</v>
      </c>
      <c r="AO288" s="5">
        <f t="shared" si="140"/>
        <v>1.3334233369621806E-4</v>
      </c>
      <c r="AP288" s="5">
        <f t="shared" si="141"/>
        <v>0</v>
      </c>
      <c r="AQ288" s="5">
        <f t="shared" si="142"/>
        <v>0</v>
      </c>
      <c r="AR288" s="5">
        <f t="shared" si="143"/>
        <v>0</v>
      </c>
      <c r="AS288" s="5">
        <f t="shared" si="144"/>
        <v>0</v>
      </c>
      <c r="AT288" s="5">
        <f t="shared" si="145"/>
        <v>0</v>
      </c>
      <c r="AU288" s="5">
        <f t="shared" si="146"/>
        <v>0</v>
      </c>
      <c r="AV288" s="5">
        <f t="shared" si="147"/>
        <v>0</v>
      </c>
      <c r="AW288" s="5">
        <f t="shared" si="148"/>
        <v>0</v>
      </c>
      <c r="AX288" s="5">
        <f t="shared" si="149"/>
        <v>0</v>
      </c>
      <c r="AZ288" s="7">
        <f t="shared" si="152"/>
        <v>104.04184832982334</v>
      </c>
      <c r="BA288" s="4">
        <f t="shared" si="150"/>
        <v>-4.0372767354866321E-5</v>
      </c>
      <c r="BB288" s="5">
        <f>AZ288/MAX($AZ$16:AZ288)-1</f>
        <v>-5.7229125606069742E-3</v>
      </c>
      <c r="BH288" s="3"/>
    </row>
    <row r="289" spans="1:60" x14ac:dyDescent="0.25">
      <c r="A289" s="3">
        <v>42927</v>
      </c>
      <c r="B289">
        <f>IFERROR(VLOOKUP($A289,Finnifty!$A$14:$I$486,B$15+1,FALSE),All_curves!B288)</f>
        <v>0</v>
      </c>
      <c r="C289">
        <f>IFERROR(VLOOKUP($A289,Finnifty!$A$14:$I$486,C$15+1,FALSE),All_curves!C288)</f>
        <v>0</v>
      </c>
      <c r="D289">
        <f>IFERROR(VLOOKUP($A289,Finnifty!$A$14:$I$486,D$15+1,FALSE),All_curves!D288)</f>
        <v>0</v>
      </c>
      <c r="E289">
        <f>IFERROR(VLOOKUP($A289,Finnifty!$A$14:$I$486,E$15+1,FALSE),All_curves!E288)</f>
        <v>0</v>
      </c>
      <c r="F289">
        <f>IFERROR(VLOOKUP($A289,Finnifty!$A$14:$I$486,F$15+1,FALSE),All_curves!F288)</f>
        <v>0</v>
      </c>
      <c r="G289">
        <f>IFERROR(VLOOKUP($A289,Finnifty!$A$14:$I$486,G$15+1,FALSE),All_curves!G288)</f>
        <v>0</v>
      </c>
      <c r="H289">
        <f>IFERROR(VLOOKUP($A289,Finnifty!$A$14:$I$486,H$15+1,FALSE),All_curves!H288)</f>
        <v>0</v>
      </c>
      <c r="I289">
        <f>IFERROR(VLOOKUP($A289,Finnifty!$A$14:$I$486,I$15+1,FALSE),All_curves!I288)</f>
        <v>0</v>
      </c>
      <c r="J289">
        <f>IFERROR(VLOOKUP($A289,Banknifty!$A$14:$I$4860,2,FALSE),All_curves!J288)</f>
        <v>13428429</v>
      </c>
      <c r="K289">
        <f>IFERROR(VLOOKUP($A289,Banknifty!$A$14:$I$4860,3,FALSE),All_curves!K288)</f>
        <v>12598341</v>
      </c>
      <c r="L289">
        <f>IFERROR(VLOOKUP($A289,Banknifty!$A$14:$I$4860,4,FALSE),All_curves!L288)</f>
        <v>11680500</v>
      </c>
      <c r="M289">
        <f>IFERROR(VLOOKUP($A289,Banknifty!$A$14:$I$4860,5,FALSE),All_curves!M288)</f>
        <v>11515238</v>
      </c>
      <c r="N289">
        <f>IFERROR(VLOOKUP($A289,Banknifty!$A$14:$I$4860,6,FALSE),All_curves!N288)</f>
        <v>10172373</v>
      </c>
      <c r="O289">
        <f>IFERROR(VLOOKUP($A289,Banknifty!$A$14:$I$4860,7,FALSE),All_curves!O288)</f>
        <v>10214913</v>
      </c>
      <c r="P289">
        <f>IFERROR(VLOOKUP($A289,Banknifty!$A$14:$I$4860,8,FALSE),All_curves!P288)</f>
        <v>10214913</v>
      </c>
      <c r="Q289">
        <f>IFERROR(VLOOKUP($A289,Banknifty!$A$14:$I$4860,9,FALSE),All_curves!Q288)</f>
        <v>10415086</v>
      </c>
      <c r="R289">
        <f>IFERROR(VLOOKUP($A289,Nifty!$A$14:$I$4860,2,FALSE),All_curves!R288)</f>
        <v>0</v>
      </c>
      <c r="S289">
        <f>IFERROR(VLOOKUP($A289,Nifty!$A$14:$I$4860,3,FALSE),All_curves!S288)</f>
        <v>0</v>
      </c>
      <c r="T289">
        <f>IFERROR(VLOOKUP($A289,Nifty!$A$14:$I$4860,4,FALSE),All_curves!T288)</f>
        <v>0</v>
      </c>
      <c r="U289">
        <f>IFERROR(VLOOKUP($A289,Nifty!$A$14:$I$4860,5,FALSE),All_curves!U288)</f>
        <v>0</v>
      </c>
      <c r="V289">
        <f>IFERROR(VLOOKUP($A289,Nifty!$A$14:$I$4860,6,FALSE),All_curves!V288)</f>
        <v>0</v>
      </c>
      <c r="W289">
        <f>IFERROR(VLOOKUP($A289,Nifty!$A$14:$I$4860,7,FALSE),All_curves!W288)</f>
        <v>0</v>
      </c>
      <c r="X289">
        <f>IFERROR(VLOOKUP($A289,Nifty!$A$14:$I$4860,8,FALSE),All_curves!X288)</f>
        <v>0</v>
      </c>
      <c r="Y289">
        <f>IFERROR(VLOOKUP($A289,Nifty!$A$14:$I$4860,9,FALSE),All_curves!Y288)</f>
        <v>0</v>
      </c>
      <c r="AA289" s="5">
        <f t="shared" si="151"/>
        <v>0</v>
      </c>
      <c r="AB289" s="5">
        <f t="shared" si="127"/>
        <v>0</v>
      </c>
      <c r="AC289" s="5">
        <f t="shared" si="128"/>
        <v>0</v>
      </c>
      <c r="AD289" s="5">
        <f t="shared" si="129"/>
        <v>0</v>
      </c>
      <c r="AE289" s="5">
        <f t="shared" si="130"/>
        <v>0</v>
      </c>
      <c r="AF289" s="5">
        <f t="shared" si="131"/>
        <v>0</v>
      </c>
      <c r="AG289" s="5">
        <f t="shared" si="132"/>
        <v>0</v>
      </c>
      <c r="AH289" s="5">
        <f t="shared" si="133"/>
        <v>0</v>
      </c>
      <c r="AI289" s="5">
        <f t="shared" si="134"/>
        <v>3.2732349925863602E-3</v>
      </c>
      <c r="AJ289" s="5">
        <f t="shared" si="135"/>
        <v>1.289687885517532E-3</v>
      </c>
      <c r="AK289" s="5">
        <f t="shared" si="136"/>
        <v>1.4306642261840974E-3</v>
      </c>
      <c r="AL289" s="5">
        <f t="shared" si="137"/>
        <v>3.5287445870002543E-4</v>
      </c>
      <c r="AM289" s="5">
        <f t="shared" si="138"/>
        <v>1.1419410143129749E-3</v>
      </c>
      <c r="AN289" s="5">
        <f t="shared" si="139"/>
        <v>-8.0796832842411348E-4</v>
      </c>
      <c r="AO289" s="5">
        <f t="shared" si="140"/>
        <v>-8.0796832842411348E-4</v>
      </c>
      <c r="AP289" s="5">
        <f t="shared" si="141"/>
        <v>-8.8974278615250313E-4</v>
      </c>
      <c r="AQ289" s="5">
        <f t="shared" si="142"/>
        <v>0</v>
      </c>
      <c r="AR289" s="5">
        <f t="shared" si="143"/>
        <v>0</v>
      </c>
      <c r="AS289" s="5">
        <f t="shared" si="144"/>
        <v>0</v>
      </c>
      <c r="AT289" s="5">
        <f t="shared" si="145"/>
        <v>0</v>
      </c>
      <c r="AU289" s="5">
        <f t="shared" si="146"/>
        <v>0</v>
      </c>
      <c r="AV289" s="5">
        <f t="shared" si="147"/>
        <v>0</v>
      </c>
      <c r="AW289" s="5">
        <f t="shared" si="148"/>
        <v>0</v>
      </c>
      <c r="AX289" s="5">
        <f t="shared" si="149"/>
        <v>0</v>
      </c>
      <c r="AZ289" s="7">
        <f t="shared" si="152"/>
        <v>104.0634488183487</v>
      </c>
      <c r="BA289" s="4">
        <f t="shared" si="150"/>
        <v>2.0761346392917756E-4</v>
      </c>
      <c r="BB289" s="5">
        <f>AZ289/MAX($AZ$16:AZ289)-1</f>
        <v>-5.5164872503781215E-3</v>
      </c>
      <c r="BH289" s="3"/>
    </row>
    <row r="290" spans="1:60" x14ac:dyDescent="0.25">
      <c r="A290" s="3">
        <v>42928</v>
      </c>
      <c r="B290">
        <f>IFERROR(VLOOKUP($A290,Finnifty!$A$14:$I$486,B$15+1,FALSE),All_curves!B289)</f>
        <v>0</v>
      </c>
      <c r="C290">
        <f>IFERROR(VLOOKUP($A290,Finnifty!$A$14:$I$486,C$15+1,FALSE),All_curves!C289)</f>
        <v>0</v>
      </c>
      <c r="D290">
        <f>IFERROR(VLOOKUP($A290,Finnifty!$A$14:$I$486,D$15+1,FALSE),All_curves!D289)</f>
        <v>0</v>
      </c>
      <c r="E290">
        <f>IFERROR(VLOOKUP($A290,Finnifty!$A$14:$I$486,E$15+1,FALSE),All_curves!E289)</f>
        <v>0</v>
      </c>
      <c r="F290">
        <f>IFERROR(VLOOKUP($A290,Finnifty!$A$14:$I$486,F$15+1,FALSE),All_curves!F289)</f>
        <v>0</v>
      </c>
      <c r="G290">
        <f>IFERROR(VLOOKUP($A290,Finnifty!$A$14:$I$486,G$15+1,FALSE),All_curves!G289)</f>
        <v>0</v>
      </c>
      <c r="H290">
        <f>IFERROR(VLOOKUP($A290,Finnifty!$A$14:$I$486,H$15+1,FALSE),All_curves!H289)</f>
        <v>0</v>
      </c>
      <c r="I290">
        <f>IFERROR(VLOOKUP($A290,Finnifty!$A$14:$I$486,I$15+1,FALSE),All_curves!I289)</f>
        <v>0</v>
      </c>
      <c r="J290">
        <f>IFERROR(VLOOKUP($A290,Banknifty!$A$14:$I$4860,2,FALSE),All_curves!J289)</f>
        <v>13387353</v>
      </c>
      <c r="K290">
        <f>IFERROR(VLOOKUP($A290,Banknifty!$A$14:$I$4860,3,FALSE),All_curves!K289)</f>
        <v>12476009</v>
      </c>
      <c r="L290">
        <f>IFERROR(VLOOKUP($A290,Banknifty!$A$14:$I$4860,4,FALSE),All_curves!L289)</f>
        <v>11668254</v>
      </c>
      <c r="M290">
        <f>IFERROR(VLOOKUP($A290,Banknifty!$A$14:$I$4860,5,FALSE),All_curves!M289)</f>
        <v>11515238</v>
      </c>
      <c r="N290">
        <f>IFERROR(VLOOKUP($A290,Banknifty!$A$14:$I$4860,6,FALSE),All_curves!N289)</f>
        <v>10205669</v>
      </c>
      <c r="O290">
        <f>IFERROR(VLOOKUP($A290,Banknifty!$A$14:$I$4860,7,FALSE),All_curves!O289)</f>
        <v>10228087</v>
      </c>
      <c r="P290">
        <f>IFERROR(VLOOKUP($A290,Banknifty!$A$14:$I$4860,8,FALSE),All_curves!P289)</f>
        <v>10228087</v>
      </c>
      <c r="Q290">
        <f>IFERROR(VLOOKUP($A290,Banknifty!$A$14:$I$4860,9,FALSE),All_curves!Q289)</f>
        <v>10418761</v>
      </c>
      <c r="R290">
        <f>IFERROR(VLOOKUP($A290,Nifty!$A$14:$I$4860,2,FALSE),All_curves!R289)</f>
        <v>0</v>
      </c>
      <c r="S290">
        <f>IFERROR(VLOOKUP($A290,Nifty!$A$14:$I$4860,3,FALSE),All_curves!S289)</f>
        <v>0</v>
      </c>
      <c r="T290">
        <f>IFERROR(VLOOKUP($A290,Nifty!$A$14:$I$4860,4,FALSE),All_curves!T289)</f>
        <v>0</v>
      </c>
      <c r="U290">
        <f>IFERROR(VLOOKUP($A290,Nifty!$A$14:$I$4860,5,FALSE),All_curves!U289)</f>
        <v>0</v>
      </c>
      <c r="V290">
        <f>IFERROR(VLOOKUP($A290,Nifty!$A$14:$I$4860,6,FALSE),All_curves!V289)</f>
        <v>0</v>
      </c>
      <c r="W290">
        <f>IFERROR(VLOOKUP($A290,Nifty!$A$14:$I$4860,7,FALSE),All_curves!W289)</f>
        <v>0</v>
      </c>
      <c r="X290">
        <f>IFERROR(VLOOKUP($A290,Nifty!$A$14:$I$4860,8,FALSE),All_curves!X289)</f>
        <v>0</v>
      </c>
      <c r="Y290">
        <f>IFERROR(VLOOKUP($A290,Nifty!$A$14:$I$4860,9,FALSE),All_curves!Y289)</f>
        <v>0</v>
      </c>
      <c r="AA290" s="5">
        <f t="shared" si="151"/>
        <v>0</v>
      </c>
      <c r="AB290" s="5">
        <f t="shared" si="127"/>
        <v>0</v>
      </c>
      <c r="AC290" s="5">
        <f t="shared" si="128"/>
        <v>0</v>
      </c>
      <c r="AD290" s="5">
        <f t="shared" si="129"/>
        <v>0</v>
      </c>
      <c r="AE290" s="5">
        <f t="shared" si="130"/>
        <v>0</v>
      </c>
      <c r="AF290" s="5">
        <f t="shared" si="131"/>
        <v>0</v>
      </c>
      <c r="AG290" s="5">
        <f t="shared" si="132"/>
        <v>0</v>
      </c>
      <c r="AH290" s="5">
        <f t="shared" si="133"/>
        <v>0</v>
      </c>
      <c r="AI290" s="5">
        <f t="shared" si="134"/>
        <v>-3.0588835075197052E-3</v>
      </c>
      <c r="AJ290" s="5">
        <f t="shared" si="135"/>
        <v>-9.7101673942624478E-3</v>
      </c>
      <c r="AK290" s="5">
        <f t="shared" si="136"/>
        <v>-1.0484140233723016E-3</v>
      </c>
      <c r="AL290" s="5">
        <f t="shared" si="137"/>
        <v>0</v>
      </c>
      <c r="AM290" s="5">
        <f t="shared" si="138"/>
        <v>3.2731792276983196E-3</v>
      </c>
      <c r="AN290" s="5">
        <f t="shared" si="139"/>
        <v>1.2896830349902189E-3</v>
      </c>
      <c r="AO290" s="5">
        <f t="shared" si="140"/>
        <v>1.2896830349902189E-3</v>
      </c>
      <c r="AP290" s="5">
        <f t="shared" si="141"/>
        <v>3.5285354340808261E-4</v>
      </c>
      <c r="AQ290" s="5">
        <f t="shared" si="142"/>
        <v>0</v>
      </c>
      <c r="AR290" s="5">
        <f t="shared" si="143"/>
        <v>0</v>
      </c>
      <c r="AS290" s="5">
        <f t="shared" si="144"/>
        <v>0</v>
      </c>
      <c r="AT290" s="5">
        <f t="shared" si="145"/>
        <v>0</v>
      </c>
      <c r="AU290" s="5">
        <f t="shared" si="146"/>
        <v>0</v>
      </c>
      <c r="AV290" s="5">
        <f t="shared" si="147"/>
        <v>0</v>
      </c>
      <c r="AW290" s="5">
        <f t="shared" si="148"/>
        <v>0</v>
      </c>
      <c r="AX290" s="5">
        <f t="shared" si="149"/>
        <v>0</v>
      </c>
      <c r="AZ290" s="7">
        <f t="shared" si="152"/>
        <v>104.03044307462615</v>
      </c>
      <c r="BA290" s="4">
        <f t="shared" si="150"/>
        <v>-3.1716942016948396E-4</v>
      </c>
      <c r="BB290" s="5">
        <f>AZ290/MAX($AZ$16:AZ290)-1</f>
        <v>-5.8319070094851044E-3</v>
      </c>
      <c r="BH290" s="3"/>
    </row>
    <row r="291" spans="1:60" x14ac:dyDescent="0.25">
      <c r="A291" s="3">
        <v>42929</v>
      </c>
      <c r="B291">
        <f>IFERROR(VLOOKUP($A291,Finnifty!$A$14:$I$486,B$15+1,FALSE),All_curves!B290)</f>
        <v>0</v>
      </c>
      <c r="C291">
        <f>IFERROR(VLOOKUP($A291,Finnifty!$A$14:$I$486,C$15+1,FALSE),All_curves!C290)</f>
        <v>0</v>
      </c>
      <c r="D291">
        <f>IFERROR(VLOOKUP($A291,Finnifty!$A$14:$I$486,D$15+1,FALSE),All_curves!D290)</f>
        <v>0</v>
      </c>
      <c r="E291">
        <f>IFERROR(VLOOKUP($A291,Finnifty!$A$14:$I$486,E$15+1,FALSE),All_curves!E290)</f>
        <v>0</v>
      </c>
      <c r="F291">
        <f>IFERROR(VLOOKUP($A291,Finnifty!$A$14:$I$486,F$15+1,FALSE),All_curves!F290)</f>
        <v>0</v>
      </c>
      <c r="G291">
        <f>IFERROR(VLOOKUP($A291,Finnifty!$A$14:$I$486,G$15+1,FALSE),All_curves!G290)</f>
        <v>0</v>
      </c>
      <c r="H291">
        <f>IFERROR(VLOOKUP($A291,Finnifty!$A$14:$I$486,H$15+1,FALSE),All_curves!H290)</f>
        <v>0</v>
      </c>
      <c r="I291">
        <f>IFERROR(VLOOKUP($A291,Finnifty!$A$14:$I$486,I$15+1,FALSE),All_curves!I290)</f>
        <v>0</v>
      </c>
      <c r="J291">
        <f>IFERROR(VLOOKUP($A291,Banknifty!$A$14:$I$4860,2,FALSE),All_curves!J290)</f>
        <v>13378749</v>
      </c>
      <c r="K291">
        <f>IFERROR(VLOOKUP($A291,Banknifty!$A$14:$I$4860,3,FALSE),All_curves!K290)</f>
        <v>12401159</v>
      </c>
      <c r="L291">
        <f>IFERROR(VLOOKUP($A291,Banknifty!$A$14:$I$4860,4,FALSE),All_curves!L290)</f>
        <v>11727576</v>
      </c>
      <c r="M291">
        <f>IFERROR(VLOOKUP($A291,Banknifty!$A$14:$I$4860,5,FALSE),All_curves!M290)</f>
        <v>11515238</v>
      </c>
      <c r="N291">
        <f>IFERROR(VLOOKUP($A291,Banknifty!$A$14:$I$4860,6,FALSE),All_curves!N290)</f>
        <v>10174451</v>
      </c>
      <c r="O291">
        <f>IFERROR(VLOOKUP($A291,Banknifty!$A$14:$I$4860,7,FALSE),All_curves!O290)</f>
        <v>10128771</v>
      </c>
      <c r="P291">
        <f>IFERROR(VLOOKUP($A291,Banknifty!$A$14:$I$4860,8,FALSE),All_curves!P290)</f>
        <v>10128771</v>
      </c>
      <c r="Q291">
        <f>IFERROR(VLOOKUP($A291,Banknifty!$A$14:$I$4860,9,FALSE),All_curves!Q290)</f>
        <v>10418761</v>
      </c>
      <c r="R291">
        <f>IFERROR(VLOOKUP($A291,Nifty!$A$14:$I$4860,2,FALSE),All_curves!R290)</f>
        <v>0</v>
      </c>
      <c r="S291">
        <f>IFERROR(VLOOKUP($A291,Nifty!$A$14:$I$4860,3,FALSE),All_curves!S290)</f>
        <v>0</v>
      </c>
      <c r="T291">
        <f>IFERROR(VLOOKUP($A291,Nifty!$A$14:$I$4860,4,FALSE),All_curves!T290)</f>
        <v>0</v>
      </c>
      <c r="U291">
        <f>IFERROR(VLOOKUP($A291,Nifty!$A$14:$I$4860,5,FALSE),All_curves!U290)</f>
        <v>0</v>
      </c>
      <c r="V291">
        <f>IFERROR(VLOOKUP($A291,Nifty!$A$14:$I$4860,6,FALSE),All_curves!V290)</f>
        <v>0</v>
      </c>
      <c r="W291">
        <f>IFERROR(VLOOKUP($A291,Nifty!$A$14:$I$4860,7,FALSE),All_curves!W290)</f>
        <v>0</v>
      </c>
      <c r="X291">
        <f>IFERROR(VLOOKUP($A291,Nifty!$A$14:$I$4860,8,FALSE),All_curves!X290)</f>
        <v>0</v>
      </c>
      <c r="Y291">
        <f>IFERROR(VLOOKUP($A291,Nifty!$A$14:$I$4860,9,FALSE),All_curves!Y290)</f>
        <v>0</v>
      </c>
      <c r="AA291" s="5">
        <f t="shared" si="151"/>
        <v>0</v>
      </c>
      <c r="AB291" s="5">
        <f t="shared" si="127"/>
        <v>0</v>
      </c>
      <c r="AC291" s="5">
        <f t="shared" si="128"/>
        <v>0</v>
      </c>
      <c r="AD291" s="5">
        <f t="shared" si="129"/>
        <v>0</v>
      </c>
      <c r="AE291" s="5">
        <f t="shared" si="130"/>
        <v>0</v>
      </c>
      <c r="AF291" s="5">
        <f t="shared" si="131"/>
        <v>0</v>
      </c>
      <c r="AG291" s="5">
        <f t="shared" si="132"/>
        <v>0</v>
      </c>
      <c r="AH291" s="5">
        <f t="shared" si="133"/>
        <v>0</v>
      </c>
      <c r="AI291" s="5">
        <f t="shared" si="134"/>
        <v>-6.4269613268586046E-4</v>
      </c>
      <c r="AJ291" s="5">
        <f t="shared" si="135"/>
        <v>-5.9995147486667788E-3</v>
      </c>
      <c r="AK291" s="5">
        <f t="shared" si="136"/>
        <v>5.0840511356711193E-3</v>
      </c>
      <c r="AL291" s="5">
        <f t="shared" si="137"/>
        <v>0</v>
      </c>
      <c r="AM291" s="5">
        <f t="shared" si="138"/>
        <v>-3.0588881532410683E-3</v>
      </c>
      <c r="AN291" s="5">
        <f t="shared" si="139"/>
        <v>-9.7101246792288265E-3</v>
      </c>
      <c r="AO291" s="5">
        <f t="shared" si="140"/>
        <v>-9.7101246792288265E-3</v>
      </c>
      <c r="AP291" s="5">
        <f t="shared" si="141"/>
        <v>0</v>
      </c>
      <c r="AQ291" s="5">
        <f t="shared" si="142"/>
        <v>0</v>
      </c>
      <c r="AR291" s="5">
        <f t="shared" si="143"/>
        <v>0</v>
      </c>
      <c r="AS291" s="5">
        <f t="shared" si="144"/>
        <v>0</v>
      </c>
      <c r="AT291" s="5">
        <f t="shared" si="145"/>
        <v>0</v>
      </c>
      <c r="AU291" s="5">
        <f t="shared" si="146"/>
        <v>0</v>
      </c>
      <c r="AV291" s="5">
        <f t="shared" si="147"/>
        <v>0</v>
      </c>
      <c r="AW291" s="5">
        <f t="shared" si="148"/>
        <v>0</v>
      </c>
      <c r="AX291" s="5">
        <f t="shared" si="149"/>
        <v>0</v>
      </c>
      <c r="AZ291" s="7">
        <f t="shared" si="152"/>
        <v>103.92625096279274</v>
      </c>
      <c r="BA291" s="4">
        <f t="shared" si="150"/>
        <v>-1.0015540523908434E-3</v>
      </c>
      <c r="BB291" s="5">
        <f>AZ291/MAX($AZ$16:AZ291)-1</f>
        <v>-6.8276200917775087E-3</v>
      </c>
      <c r="BH291" s="3"/>
    </row>
    <row r="292" spans="1:60" x14ac:dyDescent="0.25">
      <c r="A292" s="3">
        <v>42930</v>
      </c>
      <c r="B292">
        <f>IFERROR(VLOOKUP($A292,Finnifty!$A$14:$I$486,B$15+1,FALSE),All_curves!B291)</f>
        <v>0</v>
      </c>
      <c r="C292">
        <f>IFERROR(VLOOKUP($A292,Finnifty!$A$14:$I$486,C$15+1,FALSE),All_curves!C291)</f>
        <v>0</v>
      </c>
      <c r="D292">
        <f>IFERROR(VLOOKUP($A292,Finnifty!$A$14:$I$486,D$15+1,FALSE),All_curves!D291)</f>
        <v>0</v>
      </c>
      <c r="E292">
        <f>IFERROR(VLOOKUP($A292,Finnifty!$A$14:$I$486,E$15+1,FALSE),All_curves!E291)</f>
        <v>0</v>
      </c>
      <c r="F292">
        <f>IFERROR(VLOOKUP($A292,Finnifty!$A$14:$I$486,F$15+1,FALSE),All_curves!F291)</f>
        <v>0</v>
      </c>
      <c r="G292">
        <f>IFERROR(VLOOKUP($A292,Finnifty!$A$14:$I$486,G$15+1,FALSE),All_curves!G291)</f>
        <v>0</v>
      </c>
      <c r="H292">
        <f>IFERROR(VLOOKUP($A292,Finnifty!$A$14:$I$486,H$15+1,FALSE),All_curves!H291)</f>
        <v>0</v>
      </c>
      <c r="I292">
        <f>IFERROR(VLOOKUP($A292,Finnifty!$A$14:$I$486,I$15+1,FALSE),All_curves!I291)</f>
        <v>0</v>
      </c>
      <c r="J292">
        <f>IFERROR(VLOOKUP($A292,Banknifty!$A$14:$I$4860,2,FALSE),All_curves!J291)</f>
        <v>13342939</v>
      </c>
      <c r="K292">
        <f>IFERROR(VLOOKUP($A292,Banknifty!$A$14:$I$4860,3,FALSE),All_curves!K291)</f>
        <v>12393618</v>
      </c>
      <c r="L292">
        <f>IFERROR(VLOOKUP($A292,Banknifty!$A$14:$I$4860,4,FALSE),All_curves!L291)</f>
        <v>11727933</v>
      </c>
      <c r="M292">
        <f>IFERROR(VLOOKUP($A292,Banknifty!$A$14:$I$4860,5,FALSE),All_curves!M291)</f>
        <v>11507885</v>
      </c>
      <c r="N292">
        <f>IFERROR(VLOOKUP($A292,Banknifty!$A$14:$I$4860,6,FALSE),All_curves!N291)</f>
        <v>10216463</v>
      </c>
      <c r="O292">
        <f>IFERROR(VLOOKUP($A292,Banknifty!$A$14:$I$4860,7,FALSE),All_curves!O291)</f>
        <v>10113811</v>
      </c>
      <c r="P292">
        <f>IFERROR(VLOOKUP($A292,Banknifty!$A$14:$I$4860,8,FALSE),All_curves!P291)</f>
        <v>10113811</v>
      </c>
      <c r="Q292">
        <f>IFERROR(VLOOKUP($A292,Banknifty!$A$14:$I$4860,9,FALSE),All_curves!Q291)</f>
        <v>10418761</v>
      </c>
      <c r="R292">
        <f>IFERROR(VLOOKUP($A292,Nifty!$A$14:$I$4860,2,FALSE),All_curves!R291)</f>
        <v>0</v>
      </c>
      <c r="S292">
        <f>IFERROR(VLOOKUP($A292,Nifty!$A$14:$I$4860,3,FALSE),All_curves!S291)</f>
        <v>0</v>
      </c>
      <c r="T292">
        <f>IFERROR(VLOOKUP($A292,Nifty!$A$14:$I$4860,4,FALSE),All_curves!T291)</f>
        <v>0</v>
      </c>
      <c r="U292">
        <f>IFERROR(VLOOKUP($A292,Nifty!$A$14:$I$4860,5,FALSE),All_curves!U291)</f>
        <v>0</v>
      </c>
      <c r="V292">
        <f>IFERROR(VLOOKUP($A292,Nifty!$A$14:$I$4860,6,FALSE),All_curves!V291)</f>
        <v>0</v>
      </c>
      <c r="W292">
        <f>IFERROR(VLOOKUP($A292,Nifty!$A$14:$I$4860,7,FALSE),All_curves!W291)</f>
        <v>0</v>
      </c>
      <c r="X292">
        <f>IFERROR(VLOOKUP($A292,Nifty!$A$14:$I$4860,8,FALSE),All_curves!X291)</f>
        <v>0</v>
      </c>
      <c r="Y292">
        <f>IFERROR(VLOOKUP($A292,Nifty!$A$14:$I$4860,9,FALSE),All_curves!Y291)</f>
        <v>0</v>
      </c>
      <c r="AA292" s="5">
        <f t="shared" si="151"/>
        <v>0</v>
      </c>
      <c r="AB292" s="5">
        <f t="shared" si="127"/>
        <v>0</v>
      </c>
      <c r="AC292" s="5">
        <f t="shared" si="128"/>
        <v>0</v>
      </c>
      <c r="AD292" s="5">
        <f t="shared" si="129"/>
        <v>0</v>
      </c>
      <c r="AE292" s="5">
        <f t="shared" si="130"/>
        <v>0</v>
      </c>
      <c r="AF292" s="5">
        <f t="shared" si="131"/>
        <v>0</v>
      </c>
      <c r="AG292" s="5">
        <f t="shared" si="132"/>
        <v>0</v>
      </c>
      <c r="AH292" s="5">
        <f t="shared" si="133"/>
        <v>0</v>
      </c>
      <c r="AI292" s="5">
        <f t="shared" si="134"/>
        <v>-2.6766329198641969E-3</v>
      </c>
      <c r="AJ292" s="5">
        <f t="shared" si="135"/>
        <v>-6.0808832464775975E-4</v>
      </c>
      <c r="AK292" s="5">
        <f t="shared" si="136"/>
        <v>3.0441073244791284E-5</v>
      </c>
      <c r="AL292" s="5">
        <f t="shared" si="137"/>
        <v>-6.3854520418948901E-4</v>
      </c>
      <c r="AM292" s="5">
        <f t="shared" si="138"/>
        <v>4.1291662813058849E-3</v>
      </c>
      <c r="AN292" s="5">
        <f t="shared" si="139"/>
        <v>-1.4769807709148486E-3</v>
      </c>
      <c r="AO292" s="5">
        <f t="shared" si="140"/>
        <v>-1.4769807709148486E-3</v>
      </c>
      <c r="AP292" s="5">
        <f t="shared" si="141"/>
        <v>0</v>
      </c>
      <c r="AQ292" s="5">
        <f t="shared" si="142"/>
        <v>0</v>
      </c>
      <c r="AR292" s="5">
        <f t="shared" si="143"/>
        <v>0</v>
      </c>
      <c r="AS292" s="5">
        <f t="shared" si="144"/>
        <v>0</v>
      </c>
      <c r="AT292" s="5">
        <f t="shared" si="145"/>
        <v>0</v>
      </c>
      <c r="AU292" s="5">
        <f t="shared" si="146"/>
        <v>0</v>
      </c>
      <c r="AV292" s="5">
        <f t="shared" si="147"/>
        <v>0</v>
      </c>
      <c r="AW292" s="5">
        <f t="shared" si="148"/>
        <v>0</v>
      </c>
      <c r="AX292" s="5">
        <f t="shared" si="149"/>
        <v>0</v>
      </c>
      <c r="AZ292" s="7">
        <f t="shared" si="152"/>
        <v>103.91448295761622</v>
      </c>
      <c r="BA292" s="4">
        <f t="shared" si="150"/>
        <v>-1.1323419316585279E-4</v>
      </c>
      <c r="BB292" s="5">
        <f>AZ292/MAX($AZ$16:AZ292)-1</f>
        <v>-6.9400811648909766E-3</v>
      </c>
      <c r="BH292" s="3"/>
    </row>
    <row r="293" spans="1:60" x14ac:dyDescent="0.25">
      <c r="A293" s="3">
        <v>42933</v>
      </c>
      <c r="B293">
        <f>IFERROR(VLOOKUP($A293,Finnifty!$A$14:$I$486,B$15+1,FALSE),All_curves!B292)</f>
        <v>0</v>
      </c>
      <c r="C293">
        <f>IFERROR(VLOOKUP($A293,Finnifty!$A$14:$I$486,C$15+1,FALSE),All_curves!C292)</f>
        <v>0</v>
      </c>
      <c r="D293">
        <f>IFERROR(VLOOKUP($A293,Finnifty!$A$14:$I$486,D$15+1,FALSE),All_curves!D292)</f>
        <v>0</v>
      </c>
      <c r="E293">
        <f>IFERROR(VLOOKUP($A293,Finnifty!$A$14:$I$486,E$15+1,FALSE),All_curves!E292)</f>
        <v>0</v>
      </c>
      <c r="F293">
        <f>IFERROR(VLOOKUP($A293,Finnifty!$A$14:$I$486,F$15+1,FALSE),All_curves!F292)</f>
        <v>0</v>
      </c>
      <c r="G293">
        <f>IFERROR(VLOOKUP($A293,Finnifty!$A$14:$I$486,G$15+1,FALSE),All_curves!G292)</f>
        <v>0</v>
      </c>
      <c r="H293">
        <f>IFERROR(VLOOKUP($A293,Finnifty!$A$14:$I$486,H$15+1,FALSE),All_curves!H292)</f>
        <v>0</v>
      </c>
      <c r="I293">
        <f>IFERROR(VLOOKUP($A293,Finnifty!$A$14:$I$486,I$15+1,FALSE),All_curves!I292)</f>
        <v>0</v>
      </c>
      <c r="J293">
        <f>IFERROR(VLOOKUP($A293,Banknifty!$A$14:$I$4860,2,FALSE),All_curves!J292)</f>
        <v>13295619</v>
      </c>
      <c r="K293">
        <f>IFERROR(VLOOKUP($A293,Banknifty!$A$14:$I$4860,3,FALSE),All_curves!K292)</f>
        <v>12398504</v>
      </c>
      <c r="L293">
        <f>IFERROR(VLOOKUP($A293,Banknifty!$A$14:$I$4860,4,FALSE),All_curves!L292)</f>
        <v>11729031</v>
      </c>
      <c r="M293">
        <f>IFERROR(VLOOKUP($A293,Banknifty!$A$14:$I$4860,5,FALSE),All_curves!M292)</f>
        <v>11504401</v>
      </c>
      <c r="N293">
        <f>IFERROR(VLOOKUP($A293,Banknifty!$A$14:$I$4860,6,FALSE),All_curves!N292)</f>
        <v>10182497</v>
      </c>
      <c r="O293">
        <f>IFERROR(VLOOKUP($A293,Banknifty!$A$14:$I$4860,7,FALSE),All_curves!O292)</f>
        <v>10107661</v>
      </c>
      <c r="P293">
        <f>IFERROR(VLOOKUP($A293,Banknifty!$A$14:$I$4860,8,FALSE),All_curves!P292)</f>
        <v>10107661</v>
      </c>
      <c r="Q293">
        <f>IFERROR(VLOOKUP($A293,Banknifty!$A$14:$I$4860,9,FALSE),All_curves!Q292)</f>
        <v>10412108</v>
      </c>
      <c r="R293">
        <f>IFERROR(VLOOKUP($A293,Nifty!$A$14:$I$4860,2,FALSE),All_curves!R292)</f>
        <v>0</v>
      </c>
      <c r="S293">
        <f>IFERROR(VLOOKUP($A293,Nifty!$A$14:$I$4860,3,FALSE),All_curves!S292)</f>
        <v>0</v>
      </c>
      <c r="T293">
        <f>IFERROR(VLOOKUP($A293,Nifty!$A$14:$I$4860,4,FALSE),All_curves!T292)</f>
        <v>0</v>
      </c>
      <c r="U293">
        <f>IFERROR(VLOOKUP($A293,Nifty!$A$14:$I$4860,5,FALSE),All_curves!U292)</f>
        <v>0</v>
      </c>
      <c r="V293">
        <f>IFERROR(VLOOKUP($A293,Nifty!$A$14:$I$4860,6,FALSE),All_curves!V292)</f>
        <v>0</v>
      </c>
      <c r="W293">
        <f>IFERROR(VLOOKUP($A293,Nifty!$A$14:$I$4860,7,FALSE),All_curves!W292)</f>
        <v>0</v>
      </c>
      <c r="X293">
        <f>IFERROR(VLOOKUP($A293,Nifty!$A$14:$I$4860,8,FALSE),All_curves!X292)</f>
        <v>0</v>
      </c>
      <c r="Y293">
        <f>IFERROR(VLOOKUP($A293,Nifty!$A$14:$I$4860,9,FALSE),All_curves!Y292)</f>
        <v>0</v>
      </c>
      <c r="AA293" s="5">
        <f t="shared" si="151"/>
        <v>0</v>
      </c>
      <c r="AB293" s="5">
        <f t="shared" si="127"/>
        <v>0</v>
      </c>
      <c r="AC293" s="5">
        <f t="shared" si="128"/>
        <v>0</v>
      </c>
      <c r="AD293" s="5">
        <f t="shared" si="129"/>
        <v>0</v>
      </c>
      <c r="AE293" s="5">
        <f t="shared" si="130"/>
        <v>0</v>
      </c>
      <c r="AF293" s="5">
        <f t="shared" si="131"/>
        <v>0</v>
      </c>
      <c r="AG293" s="5">
        <f t="shared" si="132"/>
        <v>0</v>
      </c>
      <c r="AH293" s="5">
        <f t="shared" si="133"/>
        <v>0</v>
      </c>
      <c r="AI293" s="5">
        <f t="shared" si="134"/>
        <v>-3.546445052323155E-3</v>
      </c>
      <c r="AJ293" s="5">
        <f t="shared" si="135"/>
        <v>3.942351620003226E-4</v>
      </c>
      <c r="AK293" s="5">
        <f t="shared" si="136"/>
        <v>9.362263580459107E-5</v>
      </c>
      <c r="AL293" s="5">
        <f t="shared" si="137"/>
        <v>-3.0274894126935958E-4</v>
      </c>
      <c r="AM293" s="5">
        <f t="shared" si="138"/>
        <v>-3.3246339755744758E-3</v>
      </c>
      <c r="AN293" s="5">
        <f t="shared" si="139"/>
        <v>-6.0807938768081549E-4</v>
      </c>
      <c r="AO293" s="5">
        <f t="shared" si="140"/>
        <v>-6.0807938768081549E-4</v>
      </c>
      <c r="AP293" s="5">
        <f t="shared" si="141"/>
        <v>-6.3855961375824943E-4</v>
      </c>
      <c r="AQ293" s="5">
        <f t="shared" si="142"/>
        <v>0</v>
      </c>
      <c r="AR293" s="5">
        <f t="shared" si="143"/>
        <v>0</v>
      </c>
      <c r="AS293" s="5">
        <f t="shared" si="144"/>
        <v>0</v>
      </c>
      <c r="AT293" s="5">
        <f t="shared" si="145"/>
        <v>0</v>
      </c>
      <c r="AU293" s="5">
        <f t="shared" si="146"/>
        <v>0</v>
      </c>
      <c r="AV293" s="5">
        <f t="shared" si="147"/>
        <v>0</v>
      </c>
      <c r="AW293" s="5">
        <f t="shared" si="148"/>
        <v>0</v>
      </c>
      <c r="AX293" s="5">
        <f t="shared" si="149"/>
        <v>0</v>
      </c>
      <c r="AZ293" s="7">
        <f t="shared" si="152"/>
        <v>103.87750373945519</v>
      </c>
      <c r="BA293" s="4">
        <f t="shared" si="150"/>
        <v>-3.5586202335341488E-4</v>
      </c>
      <c r="BB293" s="5">
        <f>AZ293/MAX($AZ$16:AZ293)-1</f>
        <v>-7.293473476918777E-3</v>
      </c>
      <c r="BH293" s="3"/>
    </row>
    <row r="294" spans="1:60" x14ac:dyDescent="0.25">
      <c r="A294" s="3">
        <v>42934</v>
      </c>
      <c r="B294">
        <f>IFERROR(VLOOKUP($A294,Finnifty!$A$14:$I$486,B$15+1,FALSE),All_curves!B293)</f>
        <v>0</v>
      </c>
      <c r="C294">
        <f>IFERROR(VLOOKUP($A294,Finnifty!$A$14:$I$486,C$15+1,FALSE),All_curves!C293)</f>
        <v>0</v>
      </c>
      <c r="D294">
        <f>IFERROR(VLOOKUP($A294,Finnifty!$A$14:$I$486,D$15+1,FALSE),All_curves!D293)</f>
        <v>0</v>
      </c>
      <c r="E294">
        <f>IFERROR(VLOOKUP($A294,Finnifty!$A$14:$I$486,E$15+1,FALSE),All_curves!E293)</f>
        <v>0</v>
      </c>
      <c r="F294">
        <f>IFERROR(VLOOKUP($A294,Finnifty!$A$14:$I$486,F$15+1,FALSE),All_curves!F293)</f>
        <v>0</v>
      </c>
      <c r="G294">
        <f>IFERROR(VLOOKUP($A294,Finnifty!$A$14:$I$486,G$15+1,FALSE),All_curves!G293)</f>
        <v>0</v>
      </c>
      <c r="H294">
        <f>IFERROR(VLOOKUP($A294,Finnifty!$A$14:$I$486,H$15+1,FALSE),All_curves!H293)</f>
        <v>0</v>
      </c>
      <c r="I294">
        <f>IFERROR(VLOOKUP($A294,Finnifty!$A$14:$I$486,I$15+1,FALSE),All_curves!I293)</f>
        <v>0</v>
      </c>
      <c r="J294">
        <f>IFERROR(VLOOKUP($A294,Banknifty!$A$14:$I$4860,2,FALSE),All_curves!J293)</f>
        <v>13287841</v>
      </c>
      <c r="K294">
        <f>IFERROR(VLOOKUP($A294,Banknifty!$A$14:$I$4860,3,FALSE),All_curves!K293)</f>
        <v>12376807</v>
      </c>
      <c r="L294">
        <f>IFERROR(VLOOKUP($A294,Banknifty!$A$14:$I$4860,4,FALSE),All_curves!L293)</f>
        <v>11711140</v>
      </c>
      <c r="M294">
        <f>IFERROR(VLOOKUP($A294,Banknifty!$A$14:$I$4860,5,FALSE),All_curves!M293)</f>
        <v>11483044</v>
      </c>
      <c r="N294">
        <f>IFERROR(VLOOKUP($A294,Banknifty!$A$14:$I$4860,6,FALSE),All_curves!N293)</f>
        <v>10146385</v>
      </c>
      <c r="O294">
        <f>IFERROR(VLOOKUP($A294,Banknifty!$A$14:$I$4860,7,FALSE),All_curves!O293)</f>
        <v>10111646</v>
      </c>
      <c r="P294">
        <f>IFERROR(VLOOKUP($A294,Banknifty!$A$14:$I$4860,8,FALSE),All_curves!P293)</f>
        <v>10111646</v>
      </c>
      <c r="Q294">
        <f>IFERROR(VLOOKUP($A294,Banknifty!$A$14:$I$4860,9,FALSE),All_curves!Q293)</f>
        <v>10408956</v>
      </c>
      <c r="R294">
        <f>IFERROR(VLOOKUP($A294,Nifty!$A$14:$I$4860,2,FALSE),All_curves!R293)</f>
        <v>0</v>
      </c>
      <c r="S294">
        <f>IFERROR(VLOOKUP($A294,Nifty!$A$14:$I$4860,3,FALSE),All_curves!S293)</f>
        <v>0</v>
      </c>
      <c r="T294">
        <f>IFERROR(VLOOKUP($A294,Nifty!$A$14:$I$4860,4,FALSE),All_curves!T293)</f>
        <v>0</v>
      </c>
      <c r="U294">
        <f>IFERROR(VLOOKUP($A294,Nifty!$A$14:$I$4860,5,FALSE),All_curves!U293)</f>
        <v>0</v>
      </c>
      <c r="V294">
        <f>IFERROR(VLOOKUP($A294,Nifty!$A$14:$I$4860,6,FALSE),All_curves!V293)</f>
        <v>0</v>
      </c>
      <c r="W294">
        <f>IFERROR(VLOOKUP($A294,Nifty!$A$14:$I$4860,7,FALSE),All_curves!W293)</f>
        <v>0</v>
      </c>
      <c r="X294">
        <f>IFERROR(VLOOKUP($A294,Nifty!$A$14:$I$4860,8,FALSE),All_curves!X293)</f>
        <v>0</v>
      </c>
      <c r="Y294">
        <f>IFERROR(VLOOKUP($A294,Nifty!$A$14:$I$4860,9,FALSE),All_curves!Y293)</f>
        <v>0</v>
      </c>
      <c r="AA294" s="5">
        <f t="shared" si="151"/>
        <v>0</v>
      </c>
      <c r="AB294" s="5">
        <f t="shared" si="127"/>
        <v>0</v>
      </c>
      <c r="AC294" s="5">
        <f t="shared" si="128"/>
        <v>0</v>
      </c>
      <c r="AD294" s="5">
        <f t="shared" si="129"/>
        <v>0</v>
      </c>
      <c r="AE294" s="5">
        <f t="shared" si="130"/>
        <v>0</v>
      </c>
      <c r="AF294" s="5">
        <f t="shared" si="131"/>
        <v>0</v>
      </c>
      <c r="AG294" s="5">
        <f t="shared" si="132"/>
        <v>0</v>
      </c>
      <c r="AH294" s="5">
        <f t="shared" si="133"/>
        <v>0</v>
      </c>
      <c r="AI294" s="5">
        <f t="shared" si="134"/>
        <v>-5.8500472975342444E-4</v>
      </c>
      <c r="AJ294" s="5">
        <f t="shared" si="135"/>
        <v>-1.7499691898312797E-3</v>
      </c>
      <c r="AK294" s="5">
        <f t="shared" si="136"/>
        <v>-1.525360449639912E-3</v>
      </c>
      <c r="AL294" s="5">
        <f t="shared" si="137"/>
        <v>-1.8564199909234524E-3</v>
      </c>
      <c r="AM294" s="5">
        <f t="shared" si="138"/>
        <v>-3.5464778433030864E-3</v>
      </c>
      <c r="AN294" s="5">
        <f t="shared" si="139"/>
        <v>3.9425540686410798E-4</v>
      </c>
      <c r="AO294" s="5">
        <f t="shared" si="140"/>
        <v>3.9425540686410798E-4</v>
      </c>
      <c r="AP294" s="5">
        <f t="shared" si="141"/>
        <v>-3.0272448192047996E-4</v>
      </c>
      <c r="AQ294" s="5">
        <f t="shared" si="142"/>
        <v>0</v>
      </c>
      <c r="AR294" s="5">
        <f t="shared" si="143"/>
        <v>0</v>
      </c>
      <c r="AS294" s="5">
        <f t="shared" si="144"/>
        <v>0</v>
      </c>
      <c r="AT294" s="5">
        <f t="shared" si="145"/>
        <v>0</v>
      </c>
      <c r="AU294" s="5">
        <f t="shared" si="146"/>
        <v>0</v>
      </c>
      <c r="AV294" s="5">
        <f t="shared" si="147"/>
        <v>0</v>
      </c>
      <c r="AW294" s="5">
        <f t="shared" si="148"/>
        <v>0</v>
      </c>
      <c r="AX294" s="5">
        <f t="shared" si="149"/>
        <v>0</v>
      </c>
      <c r="AZ294" s="7">
        <f t="shared" si="152"/>
        <v>103.83951294085709</v>
      </c>
      <c r="BA294" s="4">
        <f t="shared" si="150"/>
        <v>-3.6572691131847579E-4</v>
      </c>
      <c r="BB294" s="5">
        <f>AZ294/MAX($AZ$16:AZ294)-1</f>
        <v>-7.6565329687097172E-3</v>
      </c>
      <c r="BH294" s="3"/>
    </row>
    <row r="295" spans="1:60" x14ac:dyDescent="0.25">
      <c r="A295" s="3">
        <v>42935</v>
      </c>
      <c r="B295">
        <f>IFERROR(VLOOKUP($A295,Finnifty!$A$14:$I$486,B$15+1,FALSE),All_curves!B294)</f>
        <v>0</v>
      </c>
      <c r="C295">
        <f>IFERROR(VLOOKUP($A295,Finnifty!$A$14:$I$486,C$15+1,FALSE),All_curves!C294)</f>
        <v>0</v>
      </c>
      <c r="D295">
        <f>IFERROR(VLOOKUP($A295,Finnifty!$A$14:$I$486,D$15+1,FALSE),All_curves!D294)</f>
        <v>0</v>
      </c>
      <c r="E295">
        <f>IFERROR(VLOOKUP($A295,Finnifty!$A$14:$I$486,E$15+1,FALSE),All_curves!E294)</f>
        <v>0</v>
      </c>
      <c r="F295">
        <f>IFERROR(VLOOKUP($A295,Finnifty!$A$14:$I$486,F$15+1,FALSE),All_curves!F294)</f>
        <v>0</v>
      </c>
      <c r="G295">
        <f>IFERROR(VLOOKUP($A295,Finnifty!$A$14:$I$486,G$15+1,FALSE),All_curves!G294)</f>
        <v>0</v>
      </c>
      <c r="H295">
        <f>IFERROR(VLOOKUP($A295,Finnifty!$A$14:$I$486,H$15+1,FALSE),All_curves!H294)</f>
        <v>0</v>
      </c>
      <c r="I295">
        <f>IFERROR(VLOOKUP($A295,Finnifty!$A$14:$I$486,I$15+1,FALSE),All_curves!I294)</f>
        <v>0</v>
      </c>
      <c r="J295">
        <f>IFERROR(VLOOKUP($A295,Banknifty!$A$14:$I$4860,2,FALSE),All_curves!J294)</f>
        <v>13351110</v>
      </c>
      <c r="K295">
        <f>IFERROR(VLOOKUP($A295,Banknifty!$A$14:$I$4860,3,FALSE),All_curves!K294)</f>
        <v>12414376</v>
      </c>
      <c r="L295">
        <f>IFERROR(VLOOKUP($A295,Banknifty!$A$14:$I$4860,4,FALSE),All_curves!L294)</f>
        <v>11752374</v>
      </c>
      <c r="M295">
        <f>IFERROR(VLOOKUP($A295,Banknifty!$A$14:$I$4860,5,FALSE),All_curves!M294)</f>
        <v>11495988</v>
      </c>
      <c r="N295">
        <f>IFERROR(VLOOKUP($A295,Banknifty!$A$14:$I$4860,6,FALSE),All_curves!N294)</f>
        <v>10140449</v>
      </c>
      <c r="O295">
        <f>IFERROR(VLOOKUP($A295,Banknifty!$A$14:$I$4860,7,FALSE),All_curves!O294)</f>
        <v>10093950</v>
      </c>
      <c r="P295">
        <f>IFERROR(VLOOKUP($A295,Banknifty!$A$14:$I$4860,8,FALSE),All_curves!P294)</f>
        <v>10093950</v>
      </c>
      <c r="Q295">
        <f>IFERROR(VLOOKUP($A295,Banknifty!$A$14:$I$4860,9,FALSE),All_curves!Q294)</f>
        <v>10389632</v>
      </c>
      <c r="R295">
        <f>IFERROR(VLOOKUP($A295,Nifty!$A$14:$I$4860,2,FALSE),All_curves!R294)</f>
        <v>0</v>
      </c>
      <c r="S295">
        <f>IFERROR(VLOOKUP($A295,Nifty!$A$14:$I$4860,3,FALSE),All_curves!S294)</f>
        <v>0</v>
      </c>
      <c r="T295">
        <f>IFERROR(VLOOKUP($A295,Nifty!$A$14:$I$4860,4,FALSE),All_curves!T294)</f>
        <v>0</v>
      </c>
      <c r="U295">
        <f>IFERROR(VLOOKUP($A295,Nifty!$A$14:$I$4860,5,FALSE),All_curves!U294)</f>
        <v>0</v>
      </c>
      <c r="V295">
        <f>IFERROR(VLOOKUP($A295,Nifty!$A$14:$I$4860,6,FALSE),All_curves!V294)</f>
        <v>0</v>
      </c>
      <c r="W295">
        <f>IFERROR(VLOOKUP($A295,Nifty!$A$14:$I$4860,7,FALSE),All_curves!W294)</f>
        <v>0</v>
      </c>
      <c r="X295">
        <f>IFERROR(VLOOKUP($A295,Nifty!$A$14:$I$4860,8,FALSE),All_curves!X294)</f>
        <v>0</v>
      </c>
      <c r="Y295">
        <f>IFERROR(VLOOKUP($A295,Nifty!$A$14:$I$4860,9,FALSE),All_curves!Y294)</f>
        <v>0</v>
      </c>
      <c r="AA295" s="5">
        <f t="shared" si="151"/>
        <v>0</v>
      </c>
      <c r="AB295" s="5">
        <f t="shared" si="127"/>
        <v>0</v>
      </c>
      <c r="AC295" s="5">
        <f t="shared" si="128"/>
        <v>0</v>
      </c>
      <c r="AD295" s="5">
        <f t="shared" si="129"/>
        <v>0</v>
      </c>
      <c r="AE295" s="5">
        <f t="shared" si="130"/>
        <v>0</v>
      </c>
      <c r="AF295" s="5">
        <f t="shared" si="131"/>
        <v>0</v>
      </c>
      <c r="AG295" s="5">
        <f t="shared" si="132"/>
        <v>0</v>
      </c>
      <c r="AH295" s="5">
        <f t="shared" si="133"/>
        <v>0</v>
      </c>
      <c r="AI295" s="5">
        <f t="shared" si="134"/>
        <v>4.7614206100148326E-3</v>
      </c>
      <c r="AJ295" s="5">
        <f t="shared" si="135"/>
        <v>3.0354355529660371E-3</v>
      </c>
      <c r="AK295" s="5">
        <f t="shared" si="136"/>
        <v>3.5209211058873091E-3</v>
      </c>
      <c r="AL295" s="5">
        <f t="shared" si="137"/>
        <v>1.1272272404425632E-3</v>
      </c>
      <c r="AM295" s="5">
        <f t="shared" si="138"/>
        <v>-5.8503595122794128E-4</v>
      </c>
      <c r="AN295" s="5">
        <f t="shared" si="139"/>
        <v>-1.7500612659897552E-3</v>
      </c>
      <c r="AO295" s="5">
        <f t="shared" si="140"/>
        <v>-1.7500612659897552E-3</v>
      </c>
      <c r="AP295" s="5">
        <f t="shared" si="141"/>
        <v>-1.8564782097263421E-3</v>
      </c>
      <c r="AQ295" s="5">
        <f t="shared" si="142"/>
        <v>0</v>
      </c>
      <c r="AR295" s="5">
        <f t="shared" si="143"/>
        <v>0</v>
      </c>
      <c r="AS295" s="5">
        <f t="shared" si="144"/>
        <v>0</v>
      </c>
      <c r="AT295" s="5">
        <f t="shared" si="145"/>
        <v>0</v>
      </c>
      <c r="AU295" s="5">
        <f t="shared" si="146"/>
        <v>0</v>
      </c>
      <c r="AV295" s="5">
        <f t="shared" si="147"/>
        <v>0</v>
      </c>
      <c r="AW295" s="5">
        <f t="shared" si="148"/>
        <v>0</v>
      </c>
      <c r="AX295" s="5">
        <f t="shared" si="149"/>
        <v>0</v>
      </c>
      <c r="AZ295" s="7">
        <f t="shared" si="152"/>
        <v>103.86765071362908</v>
      </c>
      <c r="BA295" s="4">
        <f t="shared" si="150"/>
        <v>2.7097365901570619E-4</v>
      </c>
      <c r="BB295" s="5">
        <f>AZ295/MAX($AZ$16:AZ295)-1</f>
        <v>-7.387634028447998E-3</v>
      </c>
      <c r="BH295" s="3"/>
    </row>
    <row r="296" spans="1:60" x14ac:dyDescent="0.25">
      <c r="A296" s="3">
        <v>42936</v>
      </c>
      <c r="B296">
        <f>IFERROR(VLOOKUP($A296,Finnifty!$A$14:$I$486,B$15+1,FALSE),All_curves!B295)</f>
        <v>0</v>
      </c>
      <c r="C296">
        <f>IFERROR(VLOOKUP($A296,Finnifty!$A$14:$I$486,C$15+1,FALSE),All_curves!C295)</f>
        <v>0</v>
      </c>
      <c r="D296">
        <f>IFERROR(VLOOKUP($A296,Finnifty!$A$14:$I$486,D$15+1,FALSE),All_curves!D295)</f>
        <v>0</v>
      </c>
      <c r="E296">
        <f>IFERROR(VLOOKUP($A296,Finnifty!$A$14:$I$486,E$15+1,FALSE),All_curves!E295)</f>
        <v>0</v>
      </c>
      <c r="F296">
        <f>IFERROR(VLOOKUP($A296,Finnifty!$A$14:$I$486,F$15+1,FALSE),All_curves!F295)</f>
        <v>0</v>
      </c>
      <c r="G296">
        <f>IFERROR(VLOOKUP($A296,Finnifty!$A$14:$I$486,G$15+1,FALSE),All_curves!G295)</f>
        <v>0</v>
      </c>
      <c r="H296">
        <f>IFERROR(VLOOKUP($A296,Finnifty!$A$14:$I$486,H$15+1,FALSE),All_curves!H295)</f>
        <v>0</v>
      </c>
      <c r="I296">
        <f>IFERROR(VLOOKUP($A296,Finnifty!$A$14:$I$486,I$15+1,FALSE),All_curves!I295)</f>
        <v>0</v>
      </c>
      <c r="J296">
        <f>IFERROR(VLOOKUP($A296,Banknifty!$A$14:$I$4860,2,FALSE),All_curves!J295)</f>
        <v>13268085</v>
      </c>
      <c r="K296">
        <f>IFERROR(VLOOKUP($A296,Banknifty!$A$14:$I$4860,3,FALSE),All_curves!K295)</f>
        <v>12413142</v>
      </c>
      <c r="L296">
        <f>IFERROR(VLOOKUP($A296,Banknifty!$A$14:$I$4860,4,FALSE),All_curves!L295)</f>
        <v>11750425</v>
      </c>
      <c r="M296">
        <f>IFERROR(VLOOKUP($A296,Banknifty!$A$14:$I$4860,5,FALSE),All_curves!M295)</f>
        <v>11476992</v>
      </c>
      <c r="N296">
        <f>IFERROR(VLOOKUP($A296,Banknifty!$A$14:$I$4860,6,FALSE),All_curves!N295)</f>
        <v>10188732</v>
      </c>
      <c r="O296">
        <f>IFERROR(VLOOKUP($A296,Banknifty!$A$14:$I$4860,7,FALSE),All_curves!O295)</f>
        <v>10124590</v>
      </c>
      <c r="P296">
        <f>IFERROR(VLOOKUP($A296,Banknifty!$A$14:$I$4860,8,FALSE),All_curves!P295)</f>
        <v>10124590</v>
      </c>
      <c r="Q296">
        <f>IFERROR(VLOOKUP($A296,Banknifty!$A$14:$I$4860,9,FALSE),All_curves!Q295)</f>
        <v>10401344</v>
      </c>
      <c r="R296">
        <f>IFERROR(VLOOKUP($A296,Nifty!$A$14:$I$4860,2,FALSE),All_curves!R295)</f>
        <v>0</v>
      </c>
      <c r="S296">
        <f>IFERROR(VLOOKUP($A296,Nifty!$A$14:$I$4860,3,FALSE),All_curves!S295)</f>
        <v>0</v>
      </c>
      <c r="T296">
        <f>IFERROR(VLOOKUP($A296,Nifty!$A$14:$I$4860,4,FALSE),All_curves!T295)</f>
        <v>0</v>
      </c>
      <c r="U296">
        <f>IFERROR(VLOOKUP($A296,Nifty!$A$14:$I$4860,5,FALSE),All_curves!U295)</f>
        <v>0</v>
      </c>
      <c r="V296">
        <f>IFERROR(VLOOKUP($A296,Nifty!$A$14:$I$4860,6,FALSE),All_curves!V295)</f>
        <v>0</v>
      </c>
      <c r="W296">
        <f>IFERROR(VLOOKUP($A296,Nifty!$A$14:$I$4860,7,FALSE),All_curves!W295)</f>
        <v>0</v>
      </c>
      <c r="X296">
        <f>IFERROR(VLOOKUP($A296,Nifty!$A$14:$I$4860,8,FALSE),All_curves!X295)</f>
        <v>0</v>
      </c>
      <c r="Y296">
        <f>IFERROR(VLOOKUP($A296,Nifty!$A$14:$I$4860,9,FALSE),All_curves!Y295)</f>
        <v>0</v>
      </c>
      <c r="AA296" s="5">
        <f t="shared" si="151"/>
        <v>0</v>
      </c>
      <c r="AB296" s="5">
        <f t="shared" si="127"/>
        <v>0</v>
      </c>
      <c r="AC296" s="5">
        <f t="shared" si="128"/>
        <v>0</v>
      </c>
      <c r="AD296" s="5">
        <f t="shared" si="129"/>
        <v>0</v>
      </c>
      <c r="AE296" s="5">
        <f t="shared" si="130"/>
        <v>0</v>
      </c>
      <c r="AF296" s="5">
        <f t="shared" si="131"/>
        <v>0</v>
      </c>
      <c r="AG296" s="5">
        <f t="shared" si="132"/>
        <v>0</v>
      </c>
      <c r="AH296" s="5">
        <f t="shared" si="133"/>
        <v>0</v>
      </c>
      <c r="AI296" s="5">
        <f t="shared" si="134"/>
        <v>-6.2185840727849717E-3</v>
      </c>
      <c r="AJ296" s="5">
        <f t="shared" si="135"/>
        <v>-9.9400888131651044E-5</v>
      </c>
      <c r="AK296" s="5">
        <f t="shared" si="136"/>
        <v>-1.6583883392407017E-4</v>
      </c>
      <c r="AL296" s="5">
        <f t="shared" si="137"/>
        <v>-1.6524025599191638E-3</v>
      </c>
      <c r="AM296" s="5">
        <f t="shared" si="138"/>
        <v>4.761426244538125E-3</v>
      </c>
      <c r="AN296" s="5">
        <f t="shared" si="139"/>
        <v>3.0354816498991966E-3</v>
      </c>
      <c r="AO296" s="5">
        <f t="shared" si="140"/>
        <v>3.0354816498991966E-3</v>
      </c>
      <c r="AP296" s="5">
        <f t="shared" si="141"/>
        <v>1.1272776552624375E-3</v>
      </c>
      <c r="AQ296" s="5">
        <f t="shared" si="142"/>
        <v>0</v>
      </c>
      <c r="AR296" s="5">
        <f t="shared" si="143"/>
        <v>0</v>
      </c>
      <c r="AS296" s="5">
        <f t="shared" si="144"/>
        <v>0</v>
      </c>
      <c r="AT296" s="5">
        <f t="shared" si="145"/>
        <v>0</v>
      </c>
      <c r="AU296" s="5">
        <f t="shared" si="146"/>
        <v>0</v>
      </c>
      <c r="AV296" s="5">
        <f t="shared" si="147"/>
        <v>0</v>
      </c>
      <c r="AW296" s="5">
        <f t="shared" si="148"/>
        <v>0</v>
      </c>
      <c r="AX296" s="5">
        <f t="shared" si="149"/>
        <v>0</v>
      </c>
      <c r="AZ296" s="7">
        <f t="shared" si="152"/>
        <v>103.88419787272056</v>
      </c>
      <c r="BA296" s="4">
        <f t="shared" si="150"/>
        <v>1.5931003520162915E-4</v>
      </c>
      <c r="BB296" s="5">
        <f>AZ296/MAX($AZ$16:AZ296)-1</f>
        <v>-7.2295009174836444E-3</v>
      </c>
      <c r="BH296" s="3"/>
    </row>
    <row r="297" spans="1:60" x14ac:dyDescent="0.25">
      <c r="A297" s="3">
        <v>42937</v>
      </c>
      <c r="B297">
        <f>IFERROR(VLOOKUP($A297,Finnifty!$A$14:$I$486,B$15+1,FALSE),All_curves!B296)</f>
        <v>0</v>
      </c>
      <c r="C297">
        <f>IFERROR(VLOOKUP($A297,Finnifty!$A$14:$I$486,C$15+1,FALSE),All_curves!C296)</f>
        <v>0</v>
      </c>
      <c r="D297">
        <f>IFERROR(VLOOKUP($A297,Finnifty!$A$14:$I$486,D$15+1,FALSE),All_curves!D296)</f>
        <v>0</v>
      </c>
      <c r="E297">
        <f>IFERROR(VLOOKUP($A297,Finnifty!$A$14:$I$486,E$15+1,FALSE),All_curves!E296)</f>
        <v>0</v>
      </c>
      <c r="F297">
        <f>IFERROR(VLOOKUP($A297,Finnifty!$A$14:$I$486,F$15+1,FALSE),All_curves!F296)</f>
        <v>0</v>
      </c>
      <c r="G297">
        <f>IFERROR(VLOOKUP($A297,Finnifty!$A$14:$I$486,G$15+1,FALSE),All_curves!G296)</f>
        <v>0</v>
      </c>
      <c r="H297">
        <f>IFERROR(VLOOKUP($A297,Finnifty!$A$14:$I$486,H$15+1,FALSE),All_curves!H296)</f>
        <v>0</v>
      </c>
      <c r="I297">
        <f>IFERROR(VLOOKUP($A297,Finnifty!$A$14:$I$486,I$15+1,FALSE),All_curves!I296)</f>
        <v>0</v>
      </c>
      <c r="J297">
        <f>IFERROR(VLOOKUP($A297,Banknifty!$A$14:$I$4860,2,FALSE),All_curves!J296)</f>
        <v>13233253</v>
      </c>
      <c r="K297">
        <f>IFERROR(VLOOKUP($A297,Banknifty!$A$14:$I$4860,3,FALSE),All_curves!K296)</f>
        <v>12413142</v>
      </c>
      <c r="L297">
        <f>IFERROR(VLOOKUP($A297,Banknifty!$A$14:$I$4860,4,FALSE),All_curves!L296)</f>
        <v>11719577</v>
      </c>
      <c r="M297">
        <f>IFERROR(VLOOKUP($A297,Banknifty!$A$14:$I$4860,5,FALSE),All_curves!M296)</f>
        <v>11476992</v>
      </c>
      <c r="N297">
        <f>IFERROR(VLOOKUP($A297,Banknifty!$A$14:$I$4860,6,FALSE),All_curves!N296)</f>
        <v>10187872</v>
      </c>
      <c r="O297">
        <f>IFERROR(VLOOKUP($A297,Banknifty!$A$14:$I$4860,7,FALSE),All_curves!O296)</f>
        <v>10123584</v>
      </c>
      <c r="P297">
        <f>IFERROR(VLOOKUP($A297,Banknifty!$A$14:$I$4860,8,FALSE),All_curves!P296)</f>
        <v>10123584</v>
      </c>
      <c r="Q297">
        <f>IFERROR(VLOOKUP($A297,Banknifty!$A$14:$I$4860,9,FALSE),All_curves!Q296)</f>
        <v>10384157</v>
      </c>
      <c r="R297">
        <f>IFERROR(VLOOKUP($A297,Nifty!$A$14:$I$4860,2,FALSE),All_curves!R296)</f>
        <v>0</v>
      </c>
      <c r="S297">
        <f>IFERROR(VLOOKUP($A297,Nifty!$A$14:$I$4860,3,FALSE),All_curves!S296)</f>
        <v>0</v>
      </c>
      <c r="T297">
        <f>IFERROR(VLOOKUP($A297,Nifty!$A$14:$I$4860,4,FALSE),All_curves!T296)</f>
        <v>0</v>
      </c>
      <c r="U297">
        <f>IFERROR(VLOOKUP($A297,Nifty!$A$14:$I$4860,5,FALSE),All_curves!U296)</f>
        <v>0</v>
      </c>
      <c r="V297">
        <f>IFERROR(VLOOKUP($A297,Nifty!$A$14:$I$4860,6,FALSE),All_curves!V296)</f>
        <v>0</v>
      </c>
      <c r="W297">
        <f>IFERROR(VLOOKUP($A297,Nifty!$A$14:$I$4860,7,FALSE),All_curves!W296)</f>
        <v>0</v>
      </c>
      <c r="X297">
        <f>IFERROR(VLOOKUP($A297,Nifty!$A$14:$I$4860,8,FALSE),All_curves!X296)</f>
        <v>0</v>
      </c>
      <c r="Y297">
        <f>IFERROR(VLOOKUP($A297,Nifty!$A$14:$I$4860,9,FALSE),All_curves!Y296)</f>
        <v>0</v>
      </c>
      <c r="AA297" s="5">
        <f t="shared" si="151"/>
        <v>0</v>
      </c>
      <c r="AB297" s="5">
        <f t="shared" si="127"/>
        <v>0</v>
      </c>
      <c r="AC297" s="5">
        <f t="shared" si="128"/>
        <v>0</v>
      </c>
      <c r="AD297" s="5">
        <f t="shared" si="129"/>
        <v>0</v>
      </c>
      <c r="AE297" s="5">
        <f t="shared" si="130"/>
        <v>0</v>
      </c>
      <c r="AF297" s="5">
        <f t="shared" si="131"/>
        <v>0</v>
      </c>
      <c r="AG297" s="5">
        <f t="shared" si="132"/>
        <v>0</v>
      </c>
      <c r="AH297" s="5">
        <f t="shared" si="133"/>
        <v>0</v>
      </c>
      <c r="AI297" s="5">
        <f t="shared" si="134"/>
        <v>-2.6252469742242823E-3</v>
      </c>
      <c r="AJ297" s="5">
        <f t="shared" si="135"/>
        <v>0</v>
      </c>
      <c r="AK297" s="5">
        <f t="shared" si="136"/>
        <v>-2.6252667456708734E-3</v>
      </c>
      <c r="AL297" s="5">
        <f t="shared" si="137"/>
        <v>0</v>
      </c>
      <c r="AM297" s="5">
        <f t="shared" si="138"/>
        <v>-8.4406970366823764E-5</v>
      </c>
      <c r="AN297" s="5">
        <f t="shared" si="139"/>
        <v>-9.9362048241014023E-5</v>
      </c>
      <c r="AO297" s="5">
        <f t="shared" si="140"/>
        <v>-9.9362048241014023E-5</v>
      </c>
      <c r="AP297" s="5">
        <f t="shared" si="141"/>
        <v>-1.6523826151697563E-3</v>
      </c>
      <c r="AQ297" s="5">
        <f t="shared" si="142"/>
        <v>0</v>
      </c>
      <c r="AR297" s="5">
        <f t="shared" si="143"/>
        <v>0</v>
      </c>
      <c r="AS297" s="5">
        <f t="shared" si="144"/>
        <v>0</v>
      </c>
      <c r="AT297" s="5">
        <f t="shared" si="145"/>
        <v>0</v>
      </c>
      <c r="AU297" s="5">
        <f t="shared" si="146"/>
        <v>0</v>
      </c>
      <c r="AV297" s="5">
        <f t="shared" si="147"/>
        <v>0</v>
      </c>
      <c r="AW297" s="5">
        <f t="shared" si="148"/>
        <v>0</v>
      </c>
      <c r="AX297" s="5">
        <f t="shared" si="149"/>
        <v>0</v>
      </c>
      <c r="AZ297" s="7">
        <f t="shared" si="152"/>
        <v>103.85309309386477</v>
      </c>
      <c r="BA297" s="4">
        <f t="shared" si="150"/>
        <v>-2.9941780841307353E-4</v>
      </c>
      <c r="BB297" s="5">
        <f>AZ297/MAX($AZ$16:AZ297)-1</f>
        <v>-7.5267540845760372E-3</v>
      </c>
      <c r="BH297" s="3"/>
    </row>
    <row r="298" spans="1:60" x14ac:dyDescent="0.25">
      <c r="A298" s="3">
        <v>42940</v>
      </c>
      <c r="B298">
        <f>IFERROR(VLOOKUP($A298,Finnifty!$A$14:$I$486,B$15+1,FALSE),All_curves!B297)</f>
        <v>0</v>
      </c>
      <c r="C298">
        <f>IFERROR(VLOOKUP($A298,Finnifty!$A$14:$I$486,C$15+1,FALSE),All_curves!C297)</f>
        <v>0</v>
      </c>
      <c r="D298">
        <f>IFERROR(VLOOKUP($A298,Finnifty!$A$14:$I$486,D$15+1,FALSE),All_curves!D297)</f>
        <v>0</v>
      </c>
      <c r="E298">
        <f>IFERROR(VLOOKUP($A298,Finnifty!$A$14:$I$486,E$15+1,FALSE),All_curves!E297)</f>
        <v>0</v>
      </c>
      <c r="F298">
        <f>IFERROR(VLOOKUP($A298,Finnifty!$A$14:$I$486,F$15+1,FALSE),All_curves!F297)</f>
        <v>0</v>
      </c>
      <c r="G298">
        <f>IFERROR(VLOOKUP($A298,Finnifty!$A$14:$I$486,G$15+1,FALSE),All_curves!G297)</f>
        <v>0</v>
      </c>
      <c r="H298">
        <f>IFERROR(VLOOKUP($A298,Finnifty!$A$14:$I$486,H$15+1,FALSE),All_curves!H297)</f>
        <v>0</v>
      </c>
      <c r="I298">
        <f>IFERROR(VLOOKUP($A298,Finnifty!$A$14:$I$486,I$15+1,FALSE),All_curves!I297)</f>
        <v>0</v>
      </c>
      <c r="J298">
        <f>IFERROR(VLOOKUP($A298,Banknifty!$A$14:$I$4860,2,FALSE),All_curves!J297)</f>
        <v>13237929</v>
      </c>
      <c r="K298">
        <f>IFERROR(VLOOKUP($A298,Banknifty!$A$14:$I$4860,3,FALSE),All_curves!K297)</f>
        <v>12416702</v>
      </c>
      <c r="L298">
        <f>IFERROR(VLOOKUP($A298,Banknifty!$A$14:$I$4860,4,FALSE),All_curves!L297)</f>
        <v>11714676</v>
      </c>
      <c r="M298">
        <f>IFERROR(VLOOKUP($A298,Banknifty!$A$14:$I$4860,5,FALSE),All_curves!M297)</f>
        <v>11474322</v>
      </c>
      <c r="N298">
        <f>IFERROR(VLOOKUP($A298,Banknifty!$A$14:$I$4860,6,FALSE),All_curves!N297)</f>
        <v>10151411</v>
      </c>
      <c r="O298">
        <f>IFERROR(VLOOKUP($A298,Banknifty!$A$14:$I$4860,7,FALSE),All_curves!O297)</f>
        <v>10123584</v>
      </c>
      <c r="P298">
        <f>IFERROR(VLOOKUP($A298,Banknifty!$A$14:$I$4860,8,FALSE),All_curves!P297)</f>
        <v>10123584</v>
      </c>
      <c r="Q298">
        <f>IFERROR(VLOOKUP($A298,Banknifty!$A$14:$I$4860,9,FALSE),All_curves!Q297)</f>
        <v>10384157</v>
      </c>
      <c r="R298">
        <f>IFERROR(VLOOKUP($A298,Nifty!$A$14:$I$4860,2,FALSE),All_curves!R297)</f>
        <v>0</v>
      </c>
      <c r="S298">
        <f>IFERROR(VLOOKUP($A298,Nifty!$A$14:$I$4860,3,FALSE),All_curves!S297)</f>
        <v>0</v>
      </c>
      <c r="T298">
        <f>IFERROR(VLOOKUP($A298,Nifty!$A$14:$I$4860,4,FALSE),All_curves!T297)</f>
        <v>0</v>
      </c>
      <c r="U298">
        <f>IFERROR(VLOOKUP($A298,Nifty!$A$14:$I$4860,5,FALSE),All_curves!U297)</f>
        <v>0</v>
      </c>
      <c r="V298">
        <f>IFERROR(VLOOKUP($A298,Nifty!$A$14:$I$4860,6,FALSE),All_curves!V297)</f>
        <v>0</v>
      </c>
      <c r="W298">
        <f>IFERROR(VLOOKUP($A298,Nifty!$A$14:$I$4860,7,FALSE),All_curves!W297)</f>
        <v>0</v>
      </c>
      <c r="X298">
        <f>IFERROR(VLOOKUP($A298,Nifty!$A$14:$I$4860,8,FALSE),All_curves!X297)</f>
        <v>0</v>
      </c>
      <c r="Y298">
        <f>IFERROR(VLOOKUP($A298,Nifty!$A$14:$I$4860,9,FALSE),All_curves!Y297)</f>
        <v>0</v>
      </c>
      <c r="AA298" s="5">
        <f t="shared" si="151"/>
        <v>0</v>
      </c>
      <c r="AB298" s="5">
        <f t="shared" si="127"/>
        <v>0</v>
      </c>
      <c r="AC298" s="5">
        <f t="shared" si="128"/>
        <v>0</v>
      </c>
      <c r="AD298" s="5">
        <f t="shared" si="129"/>
        <v>0</v>
      </c>
      <c r="AE298" s="5">
        <f t="shared" si="130"/>
        <v>0</v>
      </c>
      <c r="AF298" s="5">
        <f t="shared" si="131"/>
        <v>0</v>
      </c>
      <c r="AG298" s="5">
        <f t="shared" si="132"/>
        <v>0</v>
      </c>
      <c r="AH298" s="5">
        <f t="shared" si="133"/>
        <v>0</v>
      </c>
      <c r="AI298" s="5">
        <f t="shared" si="134"/>
        <v>3.5335227097976762E-4</v>
      </c>
      <c r="AJ298" s="5">
        <f t="shared" si="135"/>
        <v>2.867928200611658E-4</v>
      </c>
      <c r="AK298" s="5">
        <f t="shared" si="136"/>
        <v>-4.1818915477920271E-4</v>
      </c>
      <c r="AL298" s="5">
        <f t="shared" si="137"/>
        <v>-2.3263935358674992E-4</v>
      </c>
      <c r="AM298" s="5">
        <f t="shared" si="138"/>
        <v>-3.5788631816340288E-3</v>
      </c>
      <c r="AN298" s="5">
        <f t="shared" si="139"/>
        <v>0</v>
      </c>
      <c r="AO298" s="5">
        <f t="shared" si="140"/>
        <v>0</v>
      </c>
      <c r="AP298" s="5">
        <f t="shared" si="141"/>
        <v>0</v>
      </c>
      <c r="AQ298" s="5">
        <f t="shared" si="142"/>
        <v>0</v>
      </c>
      <c r="AR298" s="5">
        <f t="shared" si="143"/>
        <v>0</v>
      </c>
      <c r="AS298" s="5">
        <f t="shared" si="144"/>
        <v>0</v>
      </c>
      <c r="AT298" s="5">
        <f t="shared" si="145"/>
        <v>0</v>
      </c>
      <c r="AU298" s="5">
        <f t="shared" si="146"/>
        <v>0</v>
      </c>
      <c r="AV298" s="5">
        <f t="shared" si="147"/>
        <v>0</v>
      </c>
      <c r="AW298" s="5">
        <f t="shared" si="148"/>
        <v>0</v>
      </c>
      <c r="AX298" s="5">
        <f t="shared" si="149"/>
        <v>0</v>
      </c>
      <c r="AZ298" s="7">
        <f t="shared" si="152"/>
        <v>103.83756036398533</v>
      </c>
      <c r="BA298" s="4">
        <f t="shared" si="150"/>
        <v>-1.4956444162329369E-4</v>
      </c>
      <c r="BB298" s="5">
        <f>AZ298/MAX($AZ$16:AZ298)-1</f>
        <v>-7.6751927914274765E-3</v>
      </c>
      <c r="BH298" s="3"/>
    </row>
    <row r="299" spans="1:60" x14ac:dyDescent="0.25">
      <c r="A299" s="3">
        <v>42941</v>
      </c>
      <c r="B299">
        <f>IFERROR(VLOOKUP($A299,Finnifty!$A$14:$I$486,B$15+1,FALSE),All_curves!B298)</f>
        <v>0</v>
      </c>
      <c r="C299">
        <f>IFERROR(VLOOKUP($A299,Finnifty!$A$14:$I$486,C$15+1,FALSE),All_curves!C298)</f>
        <v>0</v>
      </c>
      <c r="D299">
        <f>IFERROR(VLOOKUP($A299,Finnifty!$A$14:$I$486,D$15+1,FALSE),All_curves!D298)</f>
        <v>0</v>
      </c>
      <c r="E299">
        <f>IFERROR(VLOOKUP($A299,Finnifty!$A$14:$I$486,E$15+1,FALSE),All_curves!E298)</f>
        <v>0</v>
      </c>
      <c r="F299">
        <f>IFERROR(VLOOKUP($A299,Finnifty!$A$14:$I$486,F$15+1,FALSE),All_curves!F298)</f>
        <v>0</v>
      </c>
      <c r="G299">
        <f>IFERROR(VLOOKUP($A299,Finnifty!$A$14:$I$486,G$15+1,FALSE),All_curves!G298)</f>
        <v>0</v>
      </c>
      <c r="H299">
        <f>IFERROR(VLOOKUP($A299,Finnifty!$A$14:$I$486,H$15+1,FALSE),All_curves!H298)</f>
        <v>0</v>
      </c>
      <c r="I299">
        <f>IFERROR(VLOOKUP($A299,Finnifty!$A$14:$I$486,I$15+1,FALSE),All_curves!I298)</f>
        <v>0</v>
      </c>
      <c r="J299">
        <f>IFERROR(VLOOKUP($A299,Banknifty!$A$14:$I$4860,2,FALSE),All_curves!J298)</f>
        <v>13279116</v>
      </c>
      <c r="K299">
        <f>IFERROR(VLOOKUP($A299,Banknifty!$A$14:$I$4860,3,FALSE),All_curves!K298)</f>
        <v>12451527</v>
      </c>
      <c r="L299">
        <f>IFERROR(VLOOKUP($A299,Banknifty!$A$14:$I$4860,4,FALSE),All_curves!L298)</f>
        <v>11746282</v>
      </c>
      <c r="M299">
        <f>IFERROR(VLOOKUP($A299,Banknifty!$A$14:$I$4860,5,FALSE),All_curves!M298)</f>
        <v>11508232</v>
      </c>
      <c r="N299">
        <f>IFERROR(VLOOKUP($A299,Banknifty!$A$14:$I$4860,6,FALSE),All_curves!N298)</f>
        <v>10154998</v>
      </c>
      <c r="O299">
        <f>IFERROR(VLOOKUP($A299,Banknifty!$A$14:$I$4860,7,FALSE),All_curves!O298)</f>
        <v>10126487</v>
      </c>
      <c r="P299">
        <f>IFERROR(VLOOKUP($A299,Banknifty!$A$14:$I$4860,8,FALSE),All_curves!P298)</f>
        <v>10126487</v>
      </c>
      <c r="Q299">
        <f>IFERROR(VLOOKUP($A299,Banknifty!$A$14:$I$4860,9,FALSE),All_curves!Q298)</f>
        <v>10381742</v>
      </c>
      <c r="R299">
        <f>IFERROR(VLOOKUP($A299,Nifty!$A$14:$I$4860,2,FALSE),All_curves!R298)</f>
        <v>0</v>
      </c>
      <c r="S299">
        <f>IFERROR(VLOOKUP($A299,Nifty!$A$14:$I$4860,3,FALSE),All_curves!S298)</f>
        <v>0</v>
      </c>
      <c r="T299">
        <f>IFERROR(VLOOKUP($A299,Nifty!$A$14:$I$4860,4,FALSE),All_curves!T298)</f>
        <v>0</v>
      </c>
      <c r="U299">
        <f>IFERROR(VLOOKUP($A299,Nifty!$A$14:$I$4860,5,FALSE),All_curves!U298)</f>
        <v>0</v>
      </c>
      <c r="V299">
        <f>IFERROR(VLOOKUP($A299,Nifty!$A$14:$I$4860,6,FALSE),All_curves!V298)</f>
        <v>0</v>
      </c>
      <c r="W299">
        <f>IFERROR(VLOOKUP($A299,Nifty!$A$14:$I$4860,7,FALSE),All_curves!W298)</f>
        <v>0</v>
      </c>
      <c r="X299">
        <f>IFERROR(VLOOKUP($A299,Nifty!$A$14:$I$4860,8,FALSE),All_curves!X298)</f>
        <v>0</v>
      </c>
      <c r="Y299">
        <f>IFERROR(VLOOKUP($A299,Nifty!$A$14:$I$4860,9,FALSE),All_curves!Y298)</f>
        <v>0</v>
      </c>
      <c r="AA299" s="5">
        <f t="shared" si="151"/>
        <v>0</v>
      </c>
      <c r="AB299" s="5">
        <f t="shared" si="127"/>
        <v>0</v>
      </c>
      <c r="AC299" s="5">
        <f t="shared" si="128"/>
        <v>0</v>
      </c>
      <c r="AD299" s="5">
        <f t="shared" si="129"/>
        <v>0</v>
      </c>
      <c r="AE299" s="5">
        <f t="shared" si="130"/>
        <v>0</v>
      </c>
      <c r="AF299" s="5">
        <f t="shared" si="131"/>
        <v>0</v>
      </c>
      <c r="AG299" s="5">
        <f t="shared" si="132"/>
        <v>0</v>
      </c>
      <c r="AH299" s="5">
        <f t="shared" si="133"/>
        <v>0</v>
      </c>
      <c r="AI299" s="5">
        <f t="shared" si="134"/>
        <v>3.1112872715965967E-3</v>
      </c>
      <c r="AJ299" s="5">
        <f t="shared" si="135"/>
        <v>2.8046900054459201E-3</v>
      </c>
      <c r="AK299" s="5">
        <f t="shared" si="136"/>
        <v>2.6979832818252447E-3</v>
      </c>
      <c r="AL299" s="5">
        <f t="shared" si="137"/>
        <v>2.9552944391835201E-3</v>
      </c>
      <c r="AM299" s="5">
        <f t="shared" si="138"/>
        <v>3.5334989392121763E-4</v>
      </c>
      <c r="AN299" s="5">
        <f t="shared" si="139"/>
        <v>2.8675615276174682E-4</v>
      </c>
      <c r="AO299" s="5">
        <f t="shared" si="140"/>
        <v>2.8675615276174682E-4</v>
      </c>
      <c r="AP299" s="5">
        <f t="shared" si="141"/>
        <v>-2.325658211831394E-4</v>
      </c>
      <c r="AQ299" s="5">
        <f t="shared" si="142"/>
        <v>0</v>
      </c>
      <c r="AR299" s="5">
        <f t="shared" si="143"/>
        <v>0</v>
      </c>
      <c r="AS299" s="5">
        <f t="shared" si="144"/>
        <v>0</v>
      </c>
      <c r="AT299" s="5">
        <f t="shared" si="145"/>
        <v>0</v>
      </c>
      <c r="AU299" s="5">
        <f t="shared" si="146"/>
        <v>0</v>
      </c>
      <c r="AV299" s="5">
        <f t="shared" si="147"/>
        <v>0</v>
      </c>
      <c r="AW299" s="5">
        <f t="shared" si="148"/>
        <v>0</v>
      </c>
      <c r="AX299" s="5">
        <f t="shared" si="149"/>
        <v>0</v>
      </c>
      <c r="AZ299" s="7">
        <f t="shared" si="152"/>
        <v>103.89061941633177</v>
      </c>
      <c r="BA299" s="4">
        <f t="shared" si="150"/>
        <v>5.1098130734636893E-4</v>
      </c>
      <c r="BB299" s="5">
        <f>AZ299/MAX($AZ$16:AZ299)-1</f>
        <v>-7.1681333641278044E-3</v>
      </c>
      <c r="BH299" s="3"/>
    </row>
    <row r="300" spans="1:60" x14ac:dyDescent="0.25">
      <c r="A300" s="3">
        <v>42942</v>
      </c>
      <c r="B300">
        <f>IFERROR(VLOOKUP($A300,Finnifty!$A$14:$I$486,B$15+1,FALSE),All_curves!B299)</f>
        <v>0</v>
      </c>
      <c r="C300">
        <f>IFERROR(VLOOKUP($A300,Finnifty!$A$14:$I$486,C$15+1,FALSE),All_curves!C299)</f>
        <v>0</v>
      </c>
      <c r="D300">
        <f>IFERROR(VLOOKUP($A300,Finnifty!$A$14:$I$486,D$15+1,FALSE),All_curves!D299)</f>
        <v>0</v>
      </c>
      <c r="E300">
        <f>IFERROR(VLOOKUP($A300,Finnifty!$A$14:$I$486,E$15+1,FALSE),All_curves!E299)</f>
        <v>0</v>
      </c>
      <c r="F300">
        <f>IFERROR(VLOOKUP($A300,Finnifty!$A$14:$I$486,F$15+1,FALSE),All_curves!F299)</f>
        <v>0</v>
      </c>
      <c r="G300">
        <f>IFERROR(VLOOKUP($A300,Finnifty!$A$14:$I$486,G$15+1,FALSE),All_curves!G299)</f>
        <v>0</v>
      </c>
      <c r="H300">
        <f>IFERROR(VLOOKUP($A300,Finnifty!$A$14:$I$486,H$15+1,FALSE),All_curves!H299)</f>
        <v>0</v>
      </c>
      <c r="I300">
        <f>IFERROR(VLOOKUP($A300,Finnifty!$A$14:$I$486,I$15+1,FALSE),All_curves!I299)</f>
        <v>0</v>
      </c>
      <c r="J300">
        <f>IFERROR(VLOOKUP($A300,Banknifty!$A$14:$I$4860,2,FALSE),All_curves!J299)</f>
        <v>13370365</v>
      </c>
      <c r="K300">
        <f>IFERROR(VLOOKUP($A300,Banknifty!$A$14:$I$4860,3,FALSE),All_curves!K299)</f>
        <v>12558394</v>
      </c>
      <c r="L300">
        <f>IFERROR(VLOOKUP($A300,Banknifty!$A$14:$I$4860,4,FALSE),All_curves!L299)</f>
        <v>11784890</v>
      </c>
      <c r="M300">
        <f>IFERROR(VLOOKUP($A300,Banknifty!$A$14:$I$4860,5,FALSE),All_curves!M299)</f>
        <v>11587312</v>
      </c>
      <c r="N300">
        <f>IFERROR(VLOOKUP($A300,Banknifty!$A$14:$I$4860,6,FALSE),All_curves!N299)</f>
        <v>10186593</v>
      </c>
      <c r="O300">
        <f>IFERROR(VLOOKUP($A300,Banknifty!$A$14:$I$4860,7,FALSE),All_curves!O299)</f>
        <v>10154889</v>
      </c>
      <c r="P300">
        <f>IFERROR(VLOOKUP($A300,Banknifty!$A$14:$I$4860,8,FALSE),All_curves!P299)</f>
        <v>10154889</v>
      </c>
      <c r="Q300">
        <f>IFERROR(VLOOKUP($A300,Banknifty!$A$14:$I$4860,9,FALSE),All_curves!Q299)</f>
        <v>10412422</v>
      </c>
      <c r="R300">
        <f>IFERROR(VLOOKUP($A300,Nifty!$A$14:$I$4860,2,FALSE),All_curves!R299)</f>
        <v>0</v>
      </c>
      <c r="S300">
        <f>IFERROR(VLOOKUP($A300,Nifty!$A$14:$I$4860,3,FALSE),All_curves!S299)</f>
        <v>0</v>
      </c>
      <c r="T300">
        <f>IFERROR(VLOOKUP($A300,Nifty!$A$14:$I$4860,4,FALSE),All_curves!T299)</f>
        <v>0</v>
      </c>
      <c r="U300">
        <f>IFERROR(VLOOKUP($A300,Nifty!$A$14:$I$4860,5,FALSE),All_curves!U299)</f>
        <v>0</v>
      </c>
      <c r="V300">
        <f>IFERROR(VLOOKUP($A300,Nifty!$A$14:$I$4860,6,FALSE),All_curves!V299)</f>
        <v>0</v>
      </c>
      <c r="W300">
        <f>IFERROR(VLOOKUP($A300,Nifty!$A$14:$I$4860,7,FALSE),All_curves!W299)</f>
        <v>0</v>
      </c>
      <c r="X300">
        <f>IFERROR(VLOOKUP($A300,Nifty!$A$14:$I$4860,8,FALSE),All_curves!X299)</f>
        <v>0</v>
      </c>
      <c r="Y300">
        <f>IFERROR(VLOOKUP($A300,Nifty!$A$14:$I$4860,9,FALSE),All_curves!Y299)</f>
        <v>0</v>
      </c>
      <c r="AA300" s="5">
        <f t="shared" si="151"/>
        <v>0</v>
      </c>
      <c r="AB300" s="5">
        <f t="shared" si="127"/>
        <v>0</v>
      </c>
      <c r="AC300" s="5">
        <f t="shared" si="128"/>
        <v>0</v>
      </c>
      <c r="AD300" s="5">
        <f t="shared" si="129"/>
        <v>0</v>
      </c>
      <c r="AE300" s="5">
        <f t="shared" si="130"/>
        <v>0</v>
      </c>
      <c r="AF300" s="5">
        <f t="shared" si="131"/>
        <v>0</v>
      </c>
      <c r="AG300" s="5">
        <f t="shared" si="132"/>
        <v>0</v>
      </c>
      <c r="AH300" s="5">
        <f t="shared" si="133"/>
        <v>0</v>
      </c>
      <c r="AI300" s="5">
        <f t="shared" si="134"/>
        <v>6.8716170564366852E-3</v>
      </c>
      <c r="AJ300" s="5">
        <f t="shared" si="135"/>
        <v>8.582642112890948E-3</v>
      </c>
      <c r="AK300" s="5">
        <f t="shared" si="136"/>
        <v>3.2868272701098711E-3</v>
      </c>
      <c r="AL300" s="5">
        <f t="shared" si="137"/>
        <v>6.871602866539428E-3</v>
      </c>
      <c r="AM300" s="5">
        <f t="shared" si="138"/>
        <v>3.1112758466322887E-3</v>
      </c>
      <c r="AN300" s="5">
        <f t="shared" si="139"/>
        <v>2.8047238889459258E-3</v>
      </c>
      <c r="AO300" s="5">
        <f t="shared" si="140"/>
        <v>2.8047238889459258E-3</v>
      </c>
      <c r="AP300" s="5">
        <f t="shared" si="141"/>
        <v>2.9551880599614222E-3</v>
      </c>
      <c r="AQ300" s="5">
        <f t="shared" si="142"/>
        <v>0</v>
      </c>
      <c r="AR300" s="5">
        <f t="shared" si="143"/>
        <v>0</v>
      </c>
      <c r="AS300" s="5">
        <f t="shared" si="144"/>
        <v>0</v>
      </c>
      <c r="AT300" s="5">
        <f t="shared" si="145"/>
        <v>0</v>
      </c>
      <c r="AU300" s="5">
        <f t="shared" si="146"/>
        <v>0</v>
      </c>
      <c r="AV300" s="5">
        <f t="shared" si="147"/>
        <v>0</v>
      </c>
      <c r="AW300" s="5">
        <f t="shared" si="148"/>
        <v>0</v>
      </c>
      <c r="AX300" s="5">
        <f t="shared" si="149"/>
        <v>0</v>
      </c>
      <c r="AZ300" s="7">
        <f t="shared" si="152"/>
        <v>104.05203341025125</v>
      </c>
      <c r="BA300" s="4">
        <f t="shared" si="150"/>
        <v>1.5536917079359376E-3</v>
      </c>
      <c r="BB300" s="5">
        <f>AZ300/MAX($AZ$16:AZ300)-1</f>
        <v>-5.6255787255611311E-3</v>
      </c>
      <c r="BH300" s="3"/>
    </row>
    <row r="301" spans="1:60" x14ac:dyDescent="0.25">
      <c r="A301" s="3">
        <v>42943</v>
      </c>
      <c r="B301">
        <f>IFERROR(VLOOKUP($A301,Finnifty!$A$14:$I$486,B$15+1,FALSE),All_curves!B300)</f>
        <v>0</v>
      </c>
      <c r="C301">
        <f>IFERROR(VLOOKUP($A301,Finnifty!$A$14:$I$486,C$15+1,FALSE),All_curves!C300)</f>
        <v>0</v>
      </c>
      <c r="D301">
        <f>IFERROR(VLOOKUP($A301,Finnifty!$A$14:$I$486,D$15+1,FALSE),All_curves!D300)</f>
        <v>0</v>
      </c>
      <c r="E301">
        <f>IFERROR(VLOOKUP($A301,Finnifty!$A$14:$I$486,E$15+1,FALSE),All_curves!E300)</f>
        <v>0</v>
      </c>
      <c r="F301">
        <f>IFERROR(VLOOKUP($A301,Finnifty!$A$14:$I$486,F$15+1,FALSE),All_curves!F300)</f>
        <v>0</v>
      </c>
      <c r="G301">
        <f>IFERROR(VLOOKUP($A301,Finnifty!$A$14:$I$486,G$15+1,FALSE),All_curves!G300)</f>
        <v>0</v>
      </c>
      <c r="H301">
        <f>IFERROR(VLOOKUP($A301,Finnifty!$A$14:$I$486,H$15+1,FALSE),All_curves!H300)</f>
        <v>0</v>
      </c>
      <c r="I301">
        <f>IFERROR(VLOOKUP($A301,Finnifty!$A$14:$I$486,I$15+1,FALSE),All_curves!I300)</f>
        <v>0</v>
      </c>
      <c r="J301">
        <f>IFERROR(VLOOKUP($A301,Banknifty!$A$14:$I$4860,2,FALSE),All_curves!J300)</f>
        <v>13529972</v>
      </c>
      <c r="K301">
        <f>IFERROR(VLOOKUP($A301,Banknifty!$A$14:$I$4860,3,FALSE),All_curves!K300)</f>
        <v>12697877</v>
      </c>
      <c r="L301">
        <f>IFERROR(VLOOKUP($A301,Banknifty!$A$14:$I$4860,4,FALSE),All_curves!L300)</f>
        <v>11783496</v>
      </c>
      <c r="M301">
        <f>IFERROR(VLOOKUP($A301,Banknifty!$A$14:$I$4860,5,FALSE),All_curves!M300)</f>
        <v>11679665</v>
      </c>
      <c r="N301">
        <f>IFERROR(VLOOKUP($A301,Banknifty!$A$14:$I$4860,6,FALSE),All_curves!N300)</f>
        <v>10256591</v>
      </c>
      <c r="O301">
        <f>IFERROR(VLOOKUP($A301,Banknifty!$A$14:$I$4860,7,FALSE),All_curves!O300)</f>
        <v>10242045</v>
      </c>
      <c r="P301">
        <f>IFERROR(VLOOKUP($A301,Banknifty!$A$14:$I$4860,8,FALSE),All_curves!P300)</f>
        <v>10242045</v>
      </c>
      <c r="Q301">
        <f>IFERROR(VLOOKUP($A301,Banknifty!$A$14:$I$4860,9,FALSE),All_curves!Q300)</f>
        <v>10483972</v>
      </c>
      <c r="R301">
        <f>IFERROR(VLOOKUP($A301,Nifty!$A$14:$I$4860,2,FALSE),All_curves!R300)</f>
        <v>0</v>
      </c>
      <c r="S301">
        <f>IFERROR(VLOOKUP($A301,Nifty!$A$14:$I$4860,3,FALSE),All_curves!S300)</f>
        <v>0</v>
      </c>
      <c r="T301">
        <f>IFERROR(VLOOKUP($A301,Nifty!$A$14:$I$4860,4,FALSE),All_curves!T300)</f>
        <v>0</v>
      </c>
      <c r="U301">
        <f>IFERROR(VLOOKUP($A301,Nifty!$A$14:$I$4860,5,FALSE),All_curves!U300)</f>
        <v>0</v>
      </c>
      <c r="V301">
        <f>IFERROR(VLOOKUP($A301,Nifty!$A$14:$I$4860,6,FALSE),All_curves!V300)</f>
        <v>0</v>
      </c>
      <c r="W301">
        <f>IFERROR(VLOOKUP($A301,Nifty!$A$14:$I$4860,7,FALSE),All_curves!W300)</f>
        <v>0</v>
      </c>
      <c r="X301">
        <f>IFERROR(VLOOKUP($A301,Nifty!$A$14:$I$4860,8,FALSE),All_curves!X300)</f>
        <v>0</v>
      </c>
      <c r="Y301">
        <f>IFERROR(VLOOKUP($A301,Nifty!$A$14:$I$4860,9,FALSE),All_curves!Y300)</f>
        <v>0</v>
      </c>
      <c r="AA301" s="5">
        <f t="shared" si="151"/>
        <v>0</v>
      </c>
      <c r="AB301" s="5">
        <f t="shared" si="127"/>
        <v>0</v>
      </c>
      <c r="AC301" s="5">
        <f t="shared" si="128"/>
        <v>0</v>
      </c>
      <c r="AD301" s="5">
        <f t="shared" si="129"/>
        <v>0</v>
      </c>
      <c r="AE301" s="5">
        <f t="shared" si="130"/>
        <v>0</v>
      </c>
      <c r="AF301" s="5">
        <f t="shared" si="131"/>
        <v>0</v>
      </c>
      <c r="AG301" s="5">
        <f t="shared" si="132"/>
        <v>0</v>
      </c>
      <c r="AH301" s="5">
        <f t="shared" si="133"/>
        <v>0</v>
      </c>
      <c r="AI301" s="5">
        <f t="shared" si="134"/>
        <v>1.1937370445758155E-2</v>
      </c>
      <c r="AJ301" s="5">
        <f t="shared" si="135"/>
        <v>1.1106754573873001E-2</v>
      </c>
      <c r="AK301" s="5">
        <f t="shared" si="136"/>
        <v>-1.1828706080407869E-4</v>
      </c>
      <c r="AL301" s="5">
        <f t="shared" si="137"/>
        <v>7.970183248712015E-3</v>
      </c>
      <c r="AM301" s="5">
        <f t="shared" si="138"/>
        <v>6.8715811066566435E-3</v>
      </c>
      <c r="AN301" s="5">
        <f t="shared" si="139"/>
        <v>8.5826639759429835E-3</v>
      </c>
      <c r="AO301" s="5">
        <f t="shared" si="140"/>
        <v>8.5826639759429835E-3</v>
      </c>
      <c r="AP301" s="5">
        <f t="shared" si="141"/>
        <v>6.8716000945794331E-3</v>
      </c>
      <c r="AQ301" s="5">
        <f t="shared" si="142"/>
        <v>0</v>
      </c>
      <c r="AR301" s="5">
        <f t="shared" si="143"/>
        <v>0</v>
      </c>
      <c r="AS301" s="5">
        <f t="shared" si="144"/>
        <v>0</v>
      </c>
      <c r="AT301" s="5">
        <f t="shared" si="145"/>
        <v>0</v>
      </c>
      <c r="AU301" s="5">
        <f t="shared" si="146"/>
        <v>0</v>
      </c>
      <c r="AV301" s="5">
        <f t="shared" si="147"/>
        <v>0</v>
      </c>
      <c r="AW301" s="5">
        <f t="shared" si="148"/>
        <v>0</v>
      </c>
      <c r="AX301" s="5">
        <f t="shared" si="149"/>
        <v>0</v>
      </c>
      <c r="AZ301" s="7">
        <f t="shared" si="152"/>
        <v>104.31998703766762</v>
      </c>
      <c r="BA301" s="4">
        <f t="shared" si="150"/>
        <v>2.5751887650275473E-3</v>
      </c>
      <c r="BB301" s="5">
        <f>AZ301/MAX($AZ$16:AZ301)-1</f>
        <v>-3.0648768876643251E-3</v>
      </c>
      <c r="BH301" s="3"/>
    </row>
    <row r="302" spans="1:60" x14ac:dyDescent="0.25">
      <c r="A302" s="3">
        <v>42944</v>
      </c>
      <c r="B302">
        <f>IFERROR(VLOOKUP($A302,Finnifty!$A$14:$I$486,B$15+1,FALSE),All_curves!B301)</f>
        <v>0</v>
      </c>
      <c r="C302">
        <f>IFERROR(VLOOKUP($A302,Finnifty!$A$14:$I$486,C$15+1,FALSE),All_curves!C301)</f>
        <v>0</v>
      </c>
      <c r="D302">
        <f>IFERROR(VLOOKUP($A302,Finnifty!$A$14:$I$486,D$15+1,FALSE),All_curves!D301)</f>
        <v>0</v>
      </c>
      <c r="E302">
        <f>IFERROR(VLOOKUP($A302,Finnifty!$A$14:$I$486,E$15+1,FALSE),All_curves!E301)</f>
        <v>0</v>
      </c>
      <c r="F302">
        <f>IFERROR(VLOOKUP($A302,Finnifty!$A$14:$I$486,F$15+1,FALSE),All_curves!F301)</f>
        <v>0</v>
      </c>
      <c r="G302">
        <f>IFERROR(VLOOKUP($A302,Finnifty!$A$14:$I$486,G$15+1,FALSE),All_curves!G301)</f>
        <v>0</v>
      </c>
      <c r="H302">
        <f>IFERROR(VLOOKUP($A302,Finnifty!$A$14:$I$486,H$15+1,FALSE),All_curves!H301)</f>
        <v>0</v>
      </c>
      <c r="I302">
        <f>IFERROR(VLOOKUP($A302,Finnifty!$A$14:$I$486,I$15+1,FALSE),All_curves!I301)</f>
        <v>0</v>
      </c>
      <c r="J302">
        <f>IFERROR(VLOOKUP($A302,Banknifty!$A$14:$I$4860,2,FALSE),All_curves!J301)</f>
        <v>13524580</v>
      </c>
      <c r="K302">
        <f>IFERROR(VLOOKUP($A302,Banknifty!$A$14:$I$4860,3,FALSE),All_curves!K301)</f>
        <v>12697877</v>
      </c>
      <c r="L302">
        <f>IFERROR(VLOOKUP($A302,Banknifty!$A$14:$I$4860,4,FALSE),All_curves!L301)</f>
        <v>11783496</v>
      </c>
      <c r="M302">
        <f>IFERROR(VLOOKUP($A302,Banknifty!$A$14:$I$4860,5,FALSE),All_curves!M301)</f>
        <v>11679665</v>
      </c>
      <c r="N302">
        <f>IFERROR(VLOOKUP($A302,Banknifty!$A$14:$I$4860,6,FALSE),All_curves!N301)</f>
        <v>10370771</v>
      </c>
      <c r="O302">
        <f>IFERROR(VLOOKUP($A302,Banknifty!$A$14:$I$4860,7,FALSE),All_curves!O301)</f>
        <v>10376972</v>
      </c>
      <c r="P302">
        <f>IFERROR(VLOOKUP($A302,Banknifty!$A$14:$I$4860,8,FALSE),All_curves!P301)</f>
        <v>10376972</v>
      </c>
      <c r="Q302">
        <f>IFERROR(VLOOKUP($A302,Banknifty!$A$14:$I$4860,9,FALSE),All_curves!Q301)</f>
        <v>10655571</v>
      </c>
      <c r="R302">
        <f>IFERROR(VLOOKUP($A302,Nifty!$A$14:$I$4860,2,FALSE),All_curves!R301)</f>
        <v>0</v>
      </c>
      <c r="S302">
        <f>IFERROR(VLOOKUP($A302,Nifty!$A$14:$I$4860,3,FALSE),All_curves!S301)</f>
        <v>0</v>
      </c>
      <c r="T302">
        <f>IFERROR(VLOOKUP($A302,Nifty!$A$14:$I$4860,4,FALSE),All_curves!T301)</f>
        <v>0</v>
      </c>
      <c r="U302">
        <f>IFERROR(VLOOKUP($A302,Nifty!$A$14:$I$4860,5,FALSE),All_curves!U301)</f>
        <v>0</v>
      </c>
      <c r="V302">
        <f>IFERROR(VLOOKUP($A302,Nifty!$A$14:$I$4860,6,FALSE),All_curves!V301)</f>
        <v>0</v>
      </c>
      <c r="W302">
        <f>IFERROR(VLOOKUP($A302,Nifty!$A$14:$I$4860,7,FALSE),All_curves!W301)</f>
        <v>0</v>
      </c>
      <c r="X302">
        <f>IFERROR(VLOOKUP($A302,Nifty!$A$14:$I$4860,8,FALSE),All_curves!X301)</f>
        <v>0</v>
      </c>
      <c r="Y302">
        <f>IFERROR(VLOOKUP($A302,Nifty!$A$14:$I$4860,9,FALSE),All_curves!Y301)</f>
        <v>0</v>
      </c>
      <c r="AA302" s="5">
        <f t="shared" si="151"/>
        <v>0</v>
      </c>
      <c r="AB302" s="5">
        <f t="shared" si="127"/>
        <v>0</v>
      </c>
      <c r="AC302" s="5">
        <f t="shared" si="128"/>
        <v>0</v>
      </c>
      <c r="AD302" s="5">
        <f t="shared" si="129"/>
        <v>0</v>
      </c>
      <c r="AE302" s="5">
        <f t="shared" si="130"/>
        <v>0</v>
      </c>
      <c r="AF302" s="5">
        <f t="shared" si="131"/>
        <v>0</v>
      </c>
      <c r="AG302" s="5">
        <f t="shared" si="132"/>
        <v>0</v>
      </c>
      <c r="AH302" s="5">
        <f t="shared" si="133"/>
        <v>0</v>
      </c>
      <c r="AI302" s="5">
        <f t="shared" si="134"/>
        <v>-3.9852262813255823E-4</v>
      </c>
      <c r="AJ302" s="5">
        <f t="shared" si="135"/>
        <v>0</v>
      </c>
      <c r="AK302" s="5">
        <f t="shared" si="136"/>
        <v>0</v>
      </c>
      <c r="AL302" s="5">
        <f t="shared" si="137"/>
        <v>0</v>
      </c>
      <c r="AM302" s="5">
        <f t="shared" si="138"/>
        <v>1.1132353820094698E-2</v>
      </c>
      <c r="AN302" s="5">
        <f t="shared" si="139"/>
        <v>1.3173833936484414E-2</v>
      </c>
      <c r="AO302" s="5">
        <f t="shared" si="140"/>
        <v>1.3173833936484414E-2</v>
      </c>
      <c r="AP302" s="5">
        <f t="shared" si="141"/>
        <v>1.6367746880666889E-2</v>
      </c>
      <c r="AQ302" s="5">
        <f t="shared" si="142"/>
        <v>0</v>
      </c>
      <c r="AR302" s="5">
        <f t="shared" si="143"/>
        <v>0</v>
      </c>
      <c r="AS302" s="5">
        <f t="shared" si="144"/>
        <v>0</v>
      </c>
      <c r="AT302" s="5">
        <f t="shared" si="145"/>
        <v>0</v>
      </c>
      <c r="AU302" s="5">
        <f t="shared" si="146"/>
        <v>0</v>
      </c>
      <c r="AV302" s="5">
        <f t="shared" si="147"/>
        <v>0</v>
      </c>
      <c r="AW302" s="5">
        <f t="shared" si="148"/>
        <v>0</v>
      </c>
      <c r="AX302" s="5">
        <f t="shared" si="149"/>
        <v>0</v>
      </c>
      <c r="AZ302" s="7">
        <f t="shared" si="152"/>
        <v>104.55231306451002</v>
      </c>
      <c r="BA302" s="4">
        <f t="shared" si="150"/>
        <v>2.2270519143999107E-3</v>
      </c>
      <c r="BB302" s="5">
        <f>AZ302/MAX($AZ$16:AZ302)-1</f>
        <v>-8.4465061320460055E-4</v>
      </c>
      <c r="BH302" s="3"/>
    </row>
    <row r="303" spans="1:60" x14ac:dyDescent="0.25">
      <c r="A303" s="3">
        <v>42947</v>
      </c>
      <c r="B303">
        <f>IFERROR(VLOOKUP($A303,Finnifty!$A$14:$I$486,B$15+1,FALSE),All_curves!B302)</f>
        <v>0</v>
      </c>
      <c r="C303">
        <f>IFERROR(VLOOKUP($A303,Finnifty!$A$14:$I$486,C$15+1,FALSE),All_curves!C302)</f>
        <v>0</v>
      </c>
      <c r="D303">
        <f>IFERROR(VLOOKUP($A303,Finnifty!$A$14:$I$486,D$15+1,FALSE),All_curves!D302)</f>
        <v>0</v>
      </c>
      <c r="E303">
        <f>IFERROR(VLOOKUP($A303,Finnifty!$A$14:$I$486,E$15+1,FALSE),All_curves!E302)</f>
        <v>0</v>
      </c>
      <c r="F303">
        <f>IFERROR(VLOOKUP($A303,Finnifty!$A$14:$I$486,F$15+1,FALSE),All_curves!F302)</f>
        <v>0</v>
      </c>
      <c r="G303">
        <f>IFERROR(VLOOKUP($A303,Finnifty!$A$14:$I$486,G$15+1,FALSE),All_curves!G302)</f>
        <v>0</v>
      </c>
      <c r="H303">
        <f>IFERROR(VLOOKUP($A303,Finnifty!$A$14:$I$486,H$15+1,FALSE),All_curves!H302)</f>
        <v>0</v>
      </c>
      <c r="I303">
        <f>IFERROR(VLOOKUP($A303,Finnifty!$A$14:$I$486,I$15+1,FALSE),All_curves!I302)</f>
        <v>0</v>
      </c>
      <c r="J303">
        <f>IFERROR(VLOOKUP($A303,Banknifty!$A$14:$I$4860,2,FALSE),All_curves!J302)</f>
        <v>13595143</v>
      </c>
      <c r="K303">
        <f>IFERROR(VLOOKUP($A303,Banknifty!$A$14:$I$4860,3,FALSE),All_curves!K302)</f>
        <v>12721675</v>
      </c>
      <c r="L303">
        <f>IFERROR(VLOOKUP($A303,Banknifty!$A$14:$I$4860,4,FALSE),All_curves!L302)</f>
        <v>11823423</v>
      </c>
      <c r="M303">
        <f>IFERROR(VLOOKUP($A303,Banknifty!$A$14:$I$4860,5,FALSE),All_curves!M302)</f>
        <v>11689956</v>
      </c>
      <c r="N303">
        <f>IFERROR(VLOOKUP($A303,Banknifty!$A$14:$I$4860,6,FALSE),All_curves!N302)</f>
        <v>10334806</v>
      </c>
      <c r="O303">
        <f>IFERROR(VLOOKUP($A303,Banknifty!$A$14:$I$4860,7,FALSE),All_curves!O302)</f>
        <v>10347500</v>
      </c>
      <c r="P303">
        <f>IFERROR(VLOOKUP($A303,Banknifty!$A$14:$I$4860,8,FALSE),All_curves!P302)</f>
        <v>10347500</v>
      </c>
      <c r="Q303">
        <f>IFERROR(VLOOKUP($A303,Banknifty!$A$14:$I$4860,9,FALSE),All_curves!Q302)</f>
        <v>10648194</v>
      </c>
      <c r="R303">
        <f>IFERROR(VLOOKUP($A303,Nifty!$A$14:$I$4860,2,FALSE),All_curves!R302)</f>
        <v>0</v>
      </c>
      <c r="S303">
        <f>IFERROR(VLOOKUP($A303,Nifty!$A$14:$I$4860,3,FALSE),All_curves!S302)</f>
        <v>0</v>
      </c>
      <c r="T303">
        <f>IFERROR(VLOOKUP($A303,Nifty!$A$14:$I$4860,4,FALSE),All_curves!T302)</f>
        <v>0</v>
      </c>
      <c r="U303">
        <f>IFERROR(VLOOKUP($A303,Nifty!$A$14:$I$4860,5,FALSE),All_curves!U302)</f>
        <v>0</v>
      </c>
      <c r="V303">
        <f>IFERROR(VLOOKUP($A303,Nifty!$A$14:$I$4860,6,FALSE),All_curves!V302)</f>
        <v>0</v>
      </c>
      <c r="W303">
        <f>IFERROR(VLOOKUP($A303,Nifty!$A$14:$I$4860,7,FALSE),All_curves!W302)</f>
        <v>0</v>
      </c>
      <c r="X303">
        <f>IFERROR(VLOOKUP($A303,Nifty!$A$14:$I$4860,8,FALSE),All_curves!X302)</f>
        <v>0</v>
      </c>
      <c r="Y303">
        <f>IFERROR(VLOOKUP($A303,Nifty!$A$14:$I$4860,9,FALSE),All_curves!Y302)</f>
        <v>0</v>
      </c>
      <c r="AA303" s="5">
        <f t="shared" si="151"/>
        <v>0</v>
      </c>
      <c r="AB303" s="5">
        <f t="shared" si="127"/>
        <v>0</v>
      </c>
      <c r="AC303" s="5">
        <f t="shared" si="128"/>
        <v>0</v>
      </c>
      <c r="AD303" s="5">
        <f t="shared" si="129"/>
        <v>0</v>
      </c>
      <c r="AE303" s="5">
        <f t="shared" si="130"/>
        <v>0</v>
      </c>
      <c r="AF303" s="5">
        <f t="shared" si="131"/>
        <v>0</v>
      </c>
      <c r="AG303" s="5">
        <f t="shared" si="132"/>
        <v>0</v>
      </c>
      <c r="AH303" s="5">
        <f t="shared" si="133"/>
        <v>0</v>
      </c>
      <c r="AI303" s="5">
        <f t="shared" si="134"/>
        <v>5.2173893754925427E-3</v>
      </c>
      <c r="AJ303" s="5">
        <f t="shared" si="135"/>
        <v>1.8741715642700552E-3</v>
      </c>
      <c r="AK303" s="5">
        <f t="shared" si="136"/>
        <v>3.3883832098724476E-3</v>
      </c>
      <c r="AL303" s="5">
        <f t="shared" si="137"/>
        <v>8.8110403851482388E-4</v>
      </c>
      <c r="AM303" s="5">
        <f t="shared" si="138"/>
        <v>-3.4679195982632027E-3</v>
      </c>
      <c r="AN303" s="5">
        <f t="shared" si="139"/>
        <v>-2.8401348678592786E-3</v>
      </c>
      <c r="AO303" s="5">
        <f t="shared" si="140"/>
        <v>-2.8401348678592786E-3</v>
      </c>
      <c r="AP303" s="5">
        <f t="shared" si="141"/>
        <v>-6.9231390790791547E-4</v>
      </c>
      <c r="AQ303" s="5">
        <f t="shared" si="142"/>
        <v>0</v>
      </c>
      <c r="AR303" s="5">
        <f t="shared" si="143"/>
        <v>0</v>
      </c>
      <c r="AS303" s="5">
        <f t="shared" si="144"/>
        <v>0</v>
      </c>
      <c r="AT303" s="5">
        <f t="shared" si="145"/>
        <v>0</v>
      </c>
      <c r="AU303" s="5">
        <f t="shared" si="146"/>
        <v>0</v>
      </c>
      <c r="AV303" s="5">
        <f t="shared" si="147"/>
        <v>0</v>
      </c>
      <c r="AW303" s="5">
        <f t="shared" si="148"/>
        <v>0</v>
      </c>
      <c r="AX303" s="5">
        <f t="shared" si="149"/>
        <v>0</v>
      </c>
      <c r="AZ303" s="7">
        <f t="shared" si="152"/>
        <v>104.55893708497877</v>
      </c>
      <c r="BA303" s="4">
        <f t="shared" si="150"/>
        <v>6.3356039427507979E-5</v>
      </c>
      <c r="BB303" s="5">
        <f>AZ303/MAX($AZ$16:AZ303)-1</f>
        <v>-7.8134808749463769E-4</v>
      </c>
      <c r="BH303" s="3"/>
    </row>
    <row r="304" spans="1:60" x14ac:dyDescent="0.25">
      <c r="A304" s="3">
        <v>42948</v>
      </c>
      <c r="B304">
        <f>IFERROR(VLOOKUP($A304,Finnifty!$A$14:$I$486,B$15+1,FALSE),All_curves!B303)</f>
        <v>0</v>
      </c>
      <c r="C304">
        <f>IFERROR(VLOOKUP($A304,Finnifty!$A$14:$I$486,C$15+1,FALSE),All_curves!C303)</f>
        <v>0</v>
      </c>
      <c r="D304">
        <f>IFERROR(VLOOKUP($A304,Finnifty!$A$14:$I$486,D$15+1,FALSE),All_curves!D303)</f>
        <v>0</v>
      </c>
      <c r="E304">
        <f>IFERROR(VLOOKUP($A304,Finnifty!$A$14:$I$486,E$15+1,FALSE),All_curves!E303)</f>
        <v>0</v>
      </c>
      <c r="F304">
        <f>IFERROR(VLOOKUP($A304,Finnifty!$A$14:$I$486,F$15+1,FALSE),All_curves!F303)</f>
        <v>0</v>
      </c>
      <c r="G304">
        <f>IFERROR(VLOOKUP($A304,Finnifty!$A$14:$I$486,G$15+1,FALSE),All_curves!G303)</f>
        <v>0</v>
      </c>
      <c r="H304">
        <f>IFERROR(VLOOKUP($A304,Finnifty!$A$14:$I$486,H$15+1,FALSE),All_curves!H303)</f>
        <v>0</v>
      </c>
      <c r="I304">
        <f>IFERROR(VLOOKUP($A304,Finnifty!$A$14:$I$486,I$15+1,FALSE),All_curves!I303)</f>
        <v>0</v>
      </c>
      <c r="J304">
        <f>IFERROR(VLOOKUP($A304,Banknifty!$A$14:$I$4860,2,FALSE),All_curves!J303)</f>
        <v>13629319</v>
      </c>
      <c r="K304">
        <f>IFERROR(VLOOKUP($A304,Banknifty!$A$14:$I$4860,3,FALSE),All_curves!K303)</f>
        <v>12739962</v>
      </c>
      <c r="L304">
        <f>IFERROR(VLOOKUP($A304,Banknifty!$A$14:$I$4860,4,FALSE),All_curves!L303)</f>
        <v>11867469</v>
      </c>
      <c r="M304">
        <f>IFERROR(VLOOKUP($A304,Banknifty!$A$14:$I$4860,5,FALSE),All_curves!M303)</f>
        <v>11726210</v>
      </c>
      <c r="N304">
        <f>IFERROR(VLOOKUP($A304,Banknifty!$A$14:$I$4860,6,FALSE),All_curves!N303)</f>
        <v>10388727</v>
      </c>
      <c r="O304">
        <f>IFERROR(VLOOKUP($A304,Banknifty!$A$14:$I$4860,7,FALSE),All_curves!O303)</f>
        <v>10366893</v>
      </c>
      <c r="P304">
        <f>IFERROR(VLOOKUP($A304,Banknifty!$A$14:$I$4860,8,FALSE),All_curves!P303)</f>
        <v>10366893</v>
      </c>
      <c r="Q304">
        <f>IFERROR(VLOOKUP($A304,Banknifty!$A$14:$I$4860,9,FALSE),All_curves!Q303)</f>
        <v>10657576</v>
      </c>
      <c r="R304">
        <f>IFERROR(VLOOKUP($A304,Nifty!$A$14:$I$4860,2,FALSE),All_curves!R303)</f>
        <v>0</v>
      </c>
      <c r="S304">
        <f>IFERROR(VLOOKUP($A304,Nifty!$A$14:$I$4860,3,FALSE),All_curves!S303)</f>
        <v>0</v>
      </c>
      <c r="T304">
        <f>IFERROR(VLOOKUP($A304,Nifty!$A$14:$I$4860,4,FALSE),All_curves!T303)</f>
        <v>0</v>
      </c>
      <c r="U304">
        <f>IFERROR(VLOOKUP($A304,Nifty!$A$14:$I$4860,5,FALSE),All_curves!U303)</f>
        <v>0</v>
      </c>
      <c r="V304">
        <f>IFERROR(VLOOKUP($A304,Nifty!$A$14:$I$4860,6,FALSE),All_curves!V303)</f>
        <v>0</v>
      </c>
      <c r="W304">
        <f>IFERROR(VLOOKUP($A304,Nifty!$A$14:$I$4860,7,FALSE),All_curves!W303)</f>
        <v>0</v>
      </c>
      <c r="X304">
        <f>IFERROR(VLOOKUP($A304,Nifty!$A$14:$I$4860,8,FALSE),All_curves!X303)</f>
        <v>0</v>
      </c>
      <c r="Y304">
        <f>IFERROR(VLOOKUP($A304,Nifty!$A$14:$I$4860,9,FALSE),All_curves!Y303)</f>
        <v>0</v>
      </c>
      <c r="AA304" s="5">
        <f t="shared" si="151"/>
        <v>0</v>
      </c>
      <c r="AB304" s="5">
        <f t="shared" si="127"/>
        <v>0</v>
      </c>
      <c r="AC304" s="5">
        <f t="shared" si="128"/>
        <v>0</v>
      </c>
      <c r="AD304" s="5">
        <f t="shared" si="129"/>
        <v>0</v>
      </c>
      <c r="AE304" s="5">
        <f t="shared" si="130"/>
        <v>0</v>
      </c>
      <c r="AF304" s="5">
        <f t="shared" si="131"/>
        <v>0</v>
      </c>
      <c r="AG304" s="5">
        <f t="shared" si="132"/>
        <v>0</v>
      </c>
      <c r="AH304" s="5">
        <f t="shared" si="133"/>
        <v>0</v>
      </c>
      <c r="AI304" s="5">
        <f t="shared" si="134"/>
        <v>2.5138389496897062E-3</v>
      </c>
      <c r="AJ304" s="5">
        <f t="shared" si="135"/>
        <v>1.4374679434900894E-3</v>
      </c>
      <c r="AK304" s="5">
        <f t="shared" si="136"/>
        <v>3.7253171099436155E-3</v>
      </c>
      <c r="AL304" s="5">
        <f t="shared" si="137"/>
        <v>3.101294820955669E-3</v>
      </c>
      <c r="AM304" s="5">
        <f t="shared" si="138"/>
        <v>5.2174177241450792E-3</v>
      </c>
      <c r="AN304" s="5">
        <f t="shared" si="139"/>
        <v>1.8741725054360892E-3</v>
      </c>
      <c r="AO304" s="5">
        <f t="shared" si="140"/>
        <v>1.8741725054360892E-3</v>
      </c>
      <c r="AP304" s="5">
        <f t="shared" si="141"/>
        <v>8.8108837986977662E-4</v>
      </c>
      <c r="AQ304" s="5">
        <f t="shared" si="142"/>
        <v>0</v>
      </c>
      <c r="AR304" s="5">
        <f t="shared" si="143"/>
        <v>0</v>
      </c>
      <c r="AS304" s="5">
        <f t="shared" si="144"/>
        <v>0</v>
      </c>
      <c r="AT304" s="5">
        <f t="shared" si="145"/>
        <v>0</v>
      </c>
      <c r="AU304" s="5">
        <f t="shared" si="146"/>
        <v>0</v>
      </c>
      <c r="AV304" s="5">
        <f t="shared" si="147"/>
        <v>0</v>
      </c>
      <c r="AW304" s="5">
        <f t="shared" si="148"/>
        <v>0</v>
      </c>
      <c r="AX304" s="5">
        <f t="shared" si="149"/>
        <v>0</v>
      </c>
      <c r="AZ304" s="7">
        <f t="shared" si="152"/>
        <v>104.64879141924712</v>
      </c>
      <c r="BA304" s="4">
        <f t="shared" si="150"/>
        <v>8.5936541412358824E-4</v>
      </c>
      <c r="BB304" s="5">
        <f>AZ304/MAX($AZ$16:AZ304)-1</f>
        <v>0</v>
      </c>
      <c r="BH304" s="3"/>
    </row>
    <row r="305" spans="1:60" x14ac:dyDescent="0.25">
      <c r="A305" s="3">
        <v>42949</v>
      </c>
      <c r="B305">
        <f>IFERROR(VLOOKUP($A305,Finnifty!$A$14:$I$486,B$15+1,FALSE),All_curves!B304)</f>
        <v>0</v>
      </c>
      <c r="C305">
        <f>IFERROR(VLOOKUP($A305,Finnifty!$A$14:$I$486,C$15+1,FALSE),All_curves!C304)</f>
        <v>0</v>
      </c>
      <c r="D305">
        <f>IFERROR(VLOOKUP($A305,Finnifty!$A$14:$I$486,D$15+1,FALSE),All_curves!D304)</f>
        <v>0</v>
      </c>
      <c r="E305">
        <f>IFERROR(VLOOKUP($A305,Finnifty!$A$14:$I$486,E$15+1,FALSE),All_curves!E304)</f>
        <v>0</v>
      </c>
      <c r="F305">
        <f>IFERROR(VLOOKUP($A305,Finnifty!$A$14:$I$486,F$15+1,FALSE),All_curves!F304)</f>
        <v>0</v>
      </c>
      <c r="G305">
        <f>IFERROR(VLOOKUP($A305,Finnifty!$A$14:$I$486,G$15+1,FALSE),All_curves!G304)</f>
        <v>0</v>
      </c>
      <c r="H305">
        <f>IFERROR(VLOOKUP($A305,Finnifty!$A$14:$I$486,H$15+1,FALSE),All_curves!H304)</f>
        <v>0</v>
      </c>
      <c r="I305">
        <f>IFERROR(VLOOKUP($A305,Finnifty!$A$14:$I$486,I$15+1,FALSE),All_curves!I304)</f>
        <v>0</v>
      </c>
      <c r="J305">
        <f>IFERROR(VLOOKUP($A305,Banknifty!$A$14:$I$4860,2,FALSE),All_curves!J304)</f>
        <v>13629029</v>
      </c>
      <c r="K305">
        <f>IFERROR(VLOOKUP($A305,Banknifty!$A$14:$I$4860,3,FALSE),All_curves!K304)</f>
        <v>12738067</v>
      </c>
      <c r="L305">
        <f>IFERROR(VLOOKUP($A305,Banknifty!$A$14:$I$4860,4,FALSE),All_curves!L304)</f>
        <v>11867469</v>
      </c>
      <c r="M305">
        <f>IFERROR(VLOOKUP($A305,Banknifty!$A$14:$I$4860,5,FALSE),All_curves!M304)</f>
        <v>11726210</v>
      </c>
      <c r="N305">
        <f>IFERROR(VLOOKUP($A305,Banknifty!$A$14:$I$4860,6,FALSE),All_curves!N304)</f>
        <v>10414843</v>
      </c>
      <c r="O305">
        <f>IFERROR(VLOOKUP($A305,Banknifty!$A$14:$I$4860,7,FALSE),All_curves!O304)</f>
        <v>10381794</v>
      </c>
      <c r="P305">
        <f>IFERROR(VLOOKUP($A305,Banknifty!$A$14:$I$4860,8,FALSE),All_curves!P304)</f>
        <v>10381794</v>
      </c>
      <c r="Q305">
        <f>IFERROR(VLOOKUP($A305,Banknifty!$A$14:$I$4860,9,FALSE),All_curves!Q304)</f>
        <v>10690629</v>
      </c>
      <c r="R305">
        <f>IFERROR(VLOOKUP($A305,Nifty!$A$14:$I$4860,2,FALSE),All_curves!R304)</f>
        <v>0</v>
      </c>
      <c r="S305">
        <f>IFERROR(VLOOKUP($A305,Nifty!$A$14:$I$4860,3,FALSE),All_curves!S304)</f>
        <v>0</v>
      </c>
      <c r="T305">
        <f>IFERROR(VLOOKUP($A305,Nifty!$A$14:$I$4860,4,FALSE),All_curves!T304)</f>
        <v>0</v>
      </c>
      <c r="U305">
        <f>IFERROR(VLOOKUP($A305,Nifty!$A$14:$I$4860,5,FALSE),All_curves!U304)</f>
        <v>0</v>
      </c>
      <c r="V305">
        <f>IFERROR(VLOOKUP($A305,Nifty!$A$14:$I$4860,6,FALSE),All_curves!V304)</f>
        <v>0</v>
      </c>
      <c r="W305">
        <f>IFERROR(VLOOKUP($A305,Nifty!$A$14:$I$4860,7,FALSE),All_curves!W304)</f>
        <v>0</v>
      </c>
      <c r="X305">
        <f>IFERROR(VLOOKUP($A305,Nifty!$A$14:$I$4860,8,FALSE),All_curves!X304)</f>
        <v>0</v>
      </c>
      <c r="Y305">
        <f>IFERROR(VLOOKUP($A305,Nifty!$A$14:$I$4860,9,FALSE),All_curves!Y304)</f>
        <v>0</v>
      </c>
      <c r="AA305" s="5">
        <f t="shared" si="151"/>
        <v>0</v>
      </c>
      <c r="AB305" s="5">
        <f t="shared" si="127"/>
        <v>0</v>
      </c>
      <c r="AC305" s="5">
        <f t="shared" si="128"/>
        <v>0</v>
      </c>
      <c r="AD305" s="5">
        <f t="shared" si="129"/>
        <v>0</v>
      </c>
      <c r="AE305" s="5">
        <f t="shared" si="130"/>
        <v>0</v>
      </c>
      <c r="AF305" s="5">
        <f t="shared" si="131"/>
        <v>0</v>
      </c>
      <c r="AG305" s="5">
        <f t="shared" si="132"/>
        <v>0</v>
      </c>
      <c r="AH305" s="5">
        <f t="shared" si="133"/>
        <v>0</v>
      </c>
      <c r="AI305" s="5">
        <f t="shared" si="134"/>
        <v>-2.1277658847074221E-5</v>
      </c>
      <c r="AJ305" s="5">
        <f t="shared" si="135"/>
        <v>-1.4874455669489084E-4</v>
      </c>
      <c r="AK305" s="5">
        <f t="shared" si="136"/>
        <v>0</v>
      </c>
      <c r="AL305" s="5">
        <f t="shared" si="137"/>
        <v>0</v>
      </c>
      <c r="AM305" s="5">
        <f t="shared" si="138"/>
        <v>2.5138787456826517E-3</v>
      </c>
      <c r="AN305" s="5">
        <f t="shared" si="139"/>
        <v>1.4373641167126916E-3</v>
      </c>
      <c r="AO305" s="5">
        <f t="shared" si="140"/>
        <v>1.4373641167126916E-3</v>
      </c>
      <c r="AP305" s="5">
        <f t="shared" si="141"/>
        <v>3.1013618856670089E-3</v>
      </c>
      <c r="AQ305" s="5">
        <f t="shared" si="142"/>
        <v>0</v>
      </c>
      <c r="AR305" s="5">
        <f t="shared" si="143"/>
        <v>0</v>
      </c>
      <c r="AS305" s="5">
        <f t="shared" si="144"/>
        <v>0</v>
      </c>
      <c r="AT305" s="5">
        <f t="shared" si="145"/>
        <v>0</v>
      </c>
      <c r="AU305" s="5">
        <f t="shared" si="146"/>
        <v>0</v>
      </c>
      <c r="AV305" s="5">
        <f t="shared" si="147"/>
        <v>0</v>
      </c>
      <c r="AW305" s="5">
        <f t="shared" si="148"/>
        <v>0</v>
      </c>
      <c r="AX305" s="5">
        <f t="shared" si="149"/>
        <v>0</v>
      </c>
      <c r="AZ305" s="7">
        <f t="shared" si="152"/>
        <v>104.68506943431024</v>
      </c>
      <c r="BA305" s="4">
        <f t="shared" si="150"/>
        <v>3.4666444371804495E-4</v>
      </c>
      <c r="BB305" s="5">
        <f>AZ305/MAX($AZ$16:AZ305)-1</f>
        <v>0</v>
      </c>
      <c r="BH305" s="3"/>
    </row>
    <row r="306" spans="1:60" x14ac:dyDescent="0.25">
      <c r="A306" s="3">
        <v>42950</v>
      </c>
      <c r="B306">
        <f>IFERROR(VLOOKUP($A306,Finnifty!$A$14:$I$486,B$15+1,FALSE),All_curves!B305)</f>
        <v>0</v>
      </c>
      <c r="C306">
        <f>IFERROR(VLOOKUP($A306,Finnifty!$A$14:$I$486,C$15+1,FALSE),All_curves!C305)</f>
        <v>0</v>
      </c>
      <c r="D306">
        <f>IFERROR(VLOOKUP($A306,Finnifty!$A$14:$I$486,D$15+1,FALSE),All_curves!D305)</f>
        <v>0</v>
      </c>
      <c r="E306">
        <f>IFERROR(VLOOKUP($A306,Finnifty!$A$14:$I$486,E$15+1,FALSE),All_curves!E305)</f>
        <v>0</v>
      </c>
      <c r="F306">
        <f>IFERROR(VLOOKUP($A306,Finnifty!$A$14:$I$486,F$15+1,FALSE),All_curves!F305)</f>
        <v>0</v>
      </c>
      <c r="G306">
        <f>IFERROR(VLOOKUP($A306,Finnifty!$A$14:$I$486,G$15+1,FALSE),All_curves!G305)</f>
        <v>0</v>
      </c>
      <c r="H306">
        <f>IFERROR(VLOOKUP($A306,Finnifty!$A$14:$I$486,H$15+1,FALSE),All_curves!H305)</f>
        <v>0</v>
      </c>
      <c r="I306">
        <f>IFERROR(VLOOKUP($A306,Finnifty!$A$14:$I$486,I$15+1,FALSE),All_curves!I305)</f>
        <v>0</v>
      </c>
      <c r="J306">
        <f>IFERROR(VLOOKUP($A306,Banknifty!$A$14:$I$4860,2,FALSE),All_curves!J305)</f>
        <v>14055004</v>
      </c>
      <c r="K306">
        <f>IFERROR(VLOOKUP($A306,Banknifty!$A$14:$I$4860,3,FALSE),All_curves!K305)</f>
        <v>12968926</v>
      </c>
      <c r="L306">
        <f>IFERROR(VLOOKUP($A306,Banknifty!$A$14:$I$4860,4,FALSE),All_curves!L305)</f>
        <v>11979610</v>
      </c>
      <c r="M306">
        <f>IFERROR(VLOOKUP($A306,Banknifty!$A$14:$I$4860,5,FALSE),All_curves!M305)</f>
        <v>11967273</v>
      </c>
      <c r="N306">
        <f>IFERROR(VLOOKUP($A306,Banknifty!$A$14:$I$4860,6,FALSE),All_curves!N305)</f>
        <v>10414621</v>
      </c>
      <c r="O306">
        <f>IFERROR(VLOOKUP($A306,Banknifty!$A$14:$I$4860,7,FALSE),All_curves!O305)</f>
        <v>10380251</v>
      </c>
      <c r="P306">
        <f>IFERROR(VLOOKUP($A306,Banknifty!$A$14:$I$4860,8,FALSE),All_curves!P305)</f>
        <v>10380251</v>
      </c>
      <c r="Q306">
        <f>IFERROR(VLOOKUP($A306,Banknifty!$A$14:$I$4860,9,FALSE),All_curves!Q305)</f>
        <v>10690629</v>
      </c>
      <c r="R306">
        <f>IFERROR(VLOOKUP($A306,Nifty!$A$14:$I$4860,2,FALSE),All_curves!R305)</f>
        <v>0</v>
      </c>
      <c r="S306">
        <f>IFERROR(VLOOKUP($A306,Nifty!$A$14:$I$4860,3,FALSE),All_curves!S305)</f>
        <v>0</v>
      </c>
      <c r="T306">
        <f>IFERROR(VLOOKUP($A306,Nifty!$A$14:$I$4860,4,FALSE),All_curves!T305)</f>
        <v>0</v>
      </c>
      <c r="U306">
        <f>IFERROR(VLOOKUP($A306,Nifty!$A$14:$I$4860,5,FALSE),All_curves!U305)</f>
        <v>0</v>
      </c>
      <c r="V306">
        <f>IFERROR(VLOOKUP($A306,Nifty!$A$14:$I$4860,6,FALSE),All_curves!V305)</f>
        <v>0</v>
      </c>
      <c r="W306">
        <f>IFERROR(VLOOKUP($A306,Nifty!$A$14:$I$4860,7,FALSE),All_curves!W305)</f>
        <v>0</v>
      </c>
      <c r="X306">
        <f>IFERROR(VLOOKUP($A306,Nifty!$A$14:$I$4860,8,FALSE),All_curves!X305)</f>
        <v>0</v>
      </c>
      <c r="Y306">
        <f>IFERROR(VLOOKUP($A306,Nifty!$A$14:$I$4860,9,FALSE),All_curves!Y305)</f>
        <v>0</v>
      </c>
      <c r="AA306" s="5">
        <f t="shared" si="151"/>
        <v>0</v>
      </c>
      <c r="AB306" s="5">
        <f t="shared" si="127"/>
        <v>0</v>
      </c>
      <c r="AC306" s="5">
        <f t="shared" si="128"/>
        <v>0</v>
      </c>
      <c r="AD306" s="5">
        <f t="shared" si="129"/>
        <v>0</v>
      </c>
      <c r="AE306" s="5">
        <f t="shared" si="130"/>
        <v>0</v>
      </c>
      <c r="AF306" s="5">
        <f t="shared" si="131"/>
        <v>0</v>
      </c>
      <c r="AG306" s="5">
        <f t="shared" si="132"/>
        <v>0</v>
      </c>
      <c r="AH306" s="5">
        <f t="shared" si="133"/>
        <v>0</v>
      </c>
      <c r="AI306" s="5">
        <f t="shared" si="134"/>
        <v>3.1254977885805335E-2</v>
      </c>
      <c r="AJ306" s="5">
        <f t="shared" si="135"/>
        <v>1.8123550457066928E-2</v>
      </c>
      <c r="AK306" s="5">
        <f t="shared" si="136"/>
        <v>9.4494453703650727E-3</v>
      </c>
      <c r="AL306" s="5">
        <f t="shared" si="137"/>
        <v>2.0557622624872041E-2</v>
      </c>
      <c r="AM306" s="5">
        <f t="shared" si="138"/>
        <v>-2.1315731787763248E-5</v>
      </c>
      <c r="AN306" s="5">
        <f t="shared" si="139"/>
        <v>-1.4862556509986913E-4</v>
      </c>
      <c r="AO306" s="5">
        <f t="shared" si="140"/>
        <v>-1.4862556509986913E-4</v>
      </c>
      <c r="AP306" s="5">
        <f t="shared" si="141"/>
        <v>0</v>
      </c>
      <c r="AQ306" s="5">
        <f t="shared" si="142"/>
        <v>0</v>
      </c>
      <c r="AR306" s="5">
        <f t="shared" si="143"/>
        <v>0</v>
      </c>
      <c r="AS306" s="5">
        <f t="shared" si="144"/>
        <v>0</v>
      </c>
      <c r="AT306" s="5">
        <f t="shared" si="145"/>
        <v>0</v>
      </c>
      <c r="AU306" s="5">
        <f t="shared" si="146"/>
        <v>0</v>
      </c>
      <c r="AV306" s="5">
        <f t="shared" si="147"/>
        <v>0</v>
      </c>
      <c r="AW306" s="5">
        <f t="shared" si="148"/>
        <v>0</v>
      </c>
      <c r="AX306" s="5">
        <f t="shared" si="149"/>
        <v>0</v>
      </c>
      <c r="AZ306" s="7">
        <f t="shared" si="152"/>
        <v>105.02995016225491</v>
      </c>
      <c r="BA306" s="4">
        <f t="shared" si="150"/>
        <v>3.2944595615050777E-3</v>
      </c>
      <c r="BB306" s="5">
        <f>AZ306/MAX($AZ$16:AZ306)-1</f>
        <v>0</v>
      </c>
      <c r="BH306" s="3"/>
    </row>
    <row r="307" spans="1:60" x14ac:dyDescent="0.25">
      <c r="A307" s="3">
        <v>42951</v>
      </c>
      <c r="B307">
        <f>IFERROR(VLOOKUP($A307,Finnifty!$A$14:$I$486,B$15+1,FALSE),All_curves!B306)</f>
        <v>0</v>
      </c>
      <c r="C307">
        <f>IFERROR(VLOOKUP($A307,Finnifty!$A$14:$I$486,C$15+1,FALSE),All_curves!C306)</f>
        <v>0</v>
      </c>
      <c r="D307">
        <f>IFERROR(VLOOKUP($A307,Finnifty!$A$14:$I$486,D$15+1,FALSE),All_curves!D306)</f>
        <v>0</v>
      </c>
      <c r="E307">
        <f>IFERROR(VLOOKUP($A307,Finnifty!$A$14:$I$486,E$15+1,FALSE),All_curves!E306)</f>
        <v>0</v>
      </c>
      <c r="F307">
        <f>IFERROR(VLOOKUP($A307,Finnifty!$A$14:$I$486,F$15+1,FALSE),All_curves!F306)</f>
        <v>0</v>
      </c>
      <c r="G307">
        <f>IFERROR(VLOOKUP($A307,Finnifty!$A$14:$I$486,G$15+1,FALSE),All_curves!G306)</f>
        <v>0</v>
      </c>
      <c r="H307">
        <f>IFERROR(VLOOKUP($A307,Finnifty!$A$14:$I$486,H$15+1,FALSE),All_curves!H306)</f>
        <v>0</v>
      </c>
      <c r="I307">
        <f>IFERROR(VLOOKUP($A307,Finnifty!$A$14:$I$486,I$15+1,FALSE),All_curves!I306)</f>
        <v>0</v>
      </c>
      <c r="J307">
        <f>IFERROR(VLOOKUP($A307,Banknifty!$A$14:$I$4860,2,FALSE),All_curves!J306)</f>
        <v>14034728</v>
      </c>
      <c r="K307">
        <f>IFERROR(VLOOKUP($A307,Banknifty!$A$14:$I$4860,3,FALSE),All_curves!K306)</f>
        <v>13013202</v>
      </c>
      <c r="L307">
        <f>IFERROR(VLOOKUP($A307,Banknifty!$A$14:$I$4860,4,FALSE),All_curves!L306)</f>
        <v>11987834</v>
      </c>
      <c r="M307">
        <f>IFERROR(VLOOKUP($A307,Banknifty!$A$14:$I$4860,5,FALSE),All_curves!M306)</f>
        <v>11997548</v>
      </c>
      <c r="N307">
        <f>IFERROR(VLOOKUP($A307,Banknifty!$A$14:$I$4860,6,FALSE),All_curves!N306)</f>
        <v>10422371</v>
      </c>
      <c r="O307">
        <f>IFERROR(VLOOKUP($A307,Banknifty!$A$14:$I$4860,7,FALSE),All_curves!O306)</f>
        <v>10387975</v>
      </c>
      <c r="P307">
        <f>IFERROR(VLOOKUP($A307,Banknifty!$A$14:$I$4860,8,FALSE),All_curves!P306)</f>
        <v>10387975</v>
      </c>
      <c r="Q307">
        <f>IFERROR(VLOOKUP($A307,Banknifty!$A$14:$I$4860,9,FALSE),All_curves!Q306)</f>
        <v>10698584</v>
      </c>
      <c r="R307">
        <f>IFERROR(VLOOKUP($A307,Nifty!$A$14:$I$4860,2,FALSE),All_curves!R306)</f>
        <v>0</v>
      </c>
      <c r="S307">
        <f>IFERROR(VLOOKUP($A307,Nifty!$A$14:$I$4860,3,FALSE),All_curves!S306)</f>
        <v>0</v>
      </c>
      <c r="T307">
        <f>IFERROR(VLOOKUP($A307,Nifty!$A$14:$I$4860,4,FALSE),All_curves!T306)</f>
        <v>0</v>
      </c>
      <c r="U307">
        <f>IFERROR(VLOOKUP($A307,Nifty!$A$14:$I$4860,5,FALSE),All_curves!U306)</f>
        <v>0</v>
      </c>
      <c r="V307">
        <f>IFERROR(VLOOKUP($A307,Nifty!$A$14:$I$4860,6,FALSE),All_curves!V306)</f>
        <v>0</v>
      </c>
      <c r="W307">
        <f>IFERROR(VLOOKUP($A307,Nifty!$A$14:$I$4860,7,FALSE),All_curves!W306)</f>
        <v>0</v>
      </c>
      <c r="X307">
        <f>IFERROR(VLOOKUP($A307,Nifty!$A$14:$I$4860,8,FALSE),All_curves!X306)</f>
        <v>0</v>
      </c>
      <c r="Y307">
        <f>IFERROR(VLOOKUP($A307,Nifty!$A$14:$I$4860,9,FALSE),All_curves!Y306)</f>
        <v>0</v>
      </c>
      <c r="AA307" s="5">
        <f t="shared" si="151"/>
        <v>0</v>
      </c>
      <c r="AB307" s="5">
        <f t="shared" si="127"/>
        <v>0</v>
      </c>
      <c r="AC307" s="5">
        <f t="shared" si="128"/>
        <v>0</v>
      </c>
      <c r="AD307" s="5">
        <f t="shared" si="129"/>
        <v>0</v>
      </c>
      <c r="AE307" s="5">
        <f t="shared" si="130"/>
        <v>0</v>
      </c>
      <c r="AF307" s="5">
        <f t="shared" si="131"/>
        <v>0</v>
      </c>
      <c r="AG307" s="5">
        <f t="shared" si="132"/>
        <v>0</v>
      </c>
      <c r="AH307" s="5">
        <f t="shared" si="133"/>
        <v>0</v>
      </c>
      <c r="AI307" s="5">
        <f t="shared" si="134"/>
        <v>-1.4426178747440899E-3</v>
      </c>
      <c r="AJ307" s="5">
        <f t="shared" si="135"/>
        <v>3.4140066802756941E-3</v>
      </c>
      <c r="AK307" s="5">
        <f t="shared" si="136"/>
        <v>6.8649981092883117E-4</v>
      </c>
      <c r="AL307" s="5">
        <f t="shared" si="137"/>
        <v>2.5298161076463543E-3</v>
      </c>
      <c r="AM307" s="5">
        <f t="shared" si="138"/>
        <v>7.441461383952408E-4</v>
      </c>
      <c r="AN307" s="5">
        <f t="shared" si="139"/>
        <v>7.4410532076729652E-4</v>
      </c>
      <c r="AO307" s="5">
        <f t="shared" si="140"/>
        <v>7.4410532076729652E-4</v>
      </c>
      <c r="AP307" s="5">
        <f t="shared" si="141"/>
        <v>7.4410963096749327E-4</v>
      </c>
      <c r="AQ307" s="5">
        <f t="shared" si="142"/>
        <v>0</v>
      </c>
      <c r="AR307" s="5">
        <f t="shared" si="143"/>
        <v>0</v>
      </c>
      <c r="AS307" s="5">
        <f t="shared" si="144"/>
        <v>0</v>
      </c>
      <c r="AT307" s="5">
        <f t="shared" si="145"/>
        <v>0</v>
      </c>
      <c r="AU307" s="5">
        <f t="shared" si="146"/>
        <v>0</v>
      </c>
      <c r="AV307" s="5">
        <f t="shared" si="147"/>
        <v>0</v>
      </c>
      <c r="AW307" s="5">
        <f t="shared" si="148"/>
        <v>0</v>
      </c>
      <c r="AX307" s="5">
        <f t="shared" si="149"/>
        <v>0</v>
      </c>
      <c r="AZ307" s="7">
        <f t="shared" si="152"/>
        <v>105.06567859923098</v>
      </c>
      <c r="BA307" s="4">
        <f t="shared" si="150"/>
        <v>3.4017379729183817E-4</v>
      </c>
      <c r="BB307" s="5">
        <f>AZ307/MAX($AZ$16:AZ307)-1</f>
        <v>0</v>
      </c>
      <c r="BH307" s="3"/>
    </row>
    <row r="308" spans="1:60" x14ac:dyDescent="0.25">
      <c r="A308" s="3">
        <v>42954</v>
      </c>
      <c r="B308">
        <f>IFERROR(VLOOKUP($A308,Finnifty!$A$14:$I$486,B$15+1,FALSE),All_curves!B307)</f>
        <v>0</v>
      </c>
      <c r="C308">
        <f>IFERROR(VLOOKUP($A308,Finnifty!$A$14:$I$486,C$15+1,FALSE),All_curves!C307)</f>
        <v>0</v>
      </c>
      <c r="D308">
        <f>IFERROR(VLOOKUP($A308,Finnifty!$A$14:$I$486,D$15+1,FALSE),All_curves!D307)</f>
        <v>0</v>
      </c>
      <c r="E308">
        <f>IFERROR(VLOOKUP($A308,Finnifty!$A$14:$I$486,E$15+1,FALSE),All_curves!E307)</f>
        <v>0</v>
      </c>
      <c r="F308">
        <f>IFERROR(VLOOKUP($A308,Finnifty!$A$14:$I$486,F$15+1,FALSE),All_curves!F307)</f>
        <v>0</v>
      </c>
      <c r="G308">
        <f>IFERROR(VLOOKUP($A308,Finnifty!$A$14:$I$486,G$15+1,FALSE),All_curves!G307)</f>
        <v>0</v>
      </c>
      <c r="H308">
        <f>IFERROR(VLOOKUP($A308,Finnifty!$A$14:$I$486,H$15+1,FALSE),All_curves!H307)</f>
        <v>0</v>
      </c>
      <c r="I308">
        <f>IFERROR(VLOOKUP($A308,Finnifty!$A$14:$I$486,I$15+1,FALSE),All_curves!I307)</f>
        <v>0</v>
      </c>
      <c r="J308">
        <f>IFERROR(VLOOKUP($A308,Banknifty!$A$14:$I$4860,2,FALSE),All_curves!J307)</f>
        <v>14030507</v>
      </c>
      <c r="K308">
        <f>IFERROR(VLOOKUP($A308,Banknifty!$A$14:$I$4860,3,FALSE),All_curves!K307)</f>
        <v>13047947</v>
      </c>
      <c r="L308">
        <f>IFERROR(VLOOKUP($A308,Banknifty!$A$14:$I$4860,4,FALSE),All_curves!L307)</f>
        <v>12021354</v>
      </c>
      <c r="M308">
        <f>IFERROR(VLOOKUP($A308,Banknifty!$A$14:$I$4860,5,FALSE),All_curves!M307)</f>
        <v>12032583</v>
      </c>
      <c r="N308">
        <f>IFERROR(VLOOKUP($A308,Banknifty!$A$14:$I$4860,6,FALSE),All_curves!N307)</f>
        <v>10418146</v>
      </c>
      <c r="O308">
        <f>IFERROR(VLOOKUP($A308,Banknifty!$A$14:$I$4860,7,FALSE),All_curves!O307)</f>
        <v>10432855</v>
      </c>
      <c r="P308">
        <f>IFERROR(VLOOKUP($A308,Banknifty!$A$14:$I$4860,8,FALSE),All_curves!P307)</f>
        <v>10432855</v>
      </c>
      <c r="Q308">
        <f>IFERROR(VLOOKUP($A308,Banknifty!$A$14:$I$4860,9,FALSE),All_curves!Q307)</f>
        <v>10725063</v>
      </c>
      <c r="R308">
        <f>IFERROR(VLOOKUP($A308,Nifty!$A$14:$I$4860,2,FALSE),All_curves!R307)</f>
        <v>0</v>
      </c>
      <c r="S308">
        <f>IFERROR(VLOOKUP($A308,Nifty!$A$14:$I$4860,3,FALSE),All_curves!S307)</f>
        <v>0</v>
      </c>
      <c r="T308">
        <f>IFERROR(VLOOKUP($A308,Nifty!$A$14:$I$4860,4,FALSE),All_curves!T307)</f>
        <v>0</v>
      </c>
      <c r="U308">
        <f>IFERROR(VLOOKUP($A308,Nifty!$A$14:$I$4860,5,FALSE),All_curves!U307)</f>
        <v>0</v>
      </c>
      <c r="V308">
        <f>IFERROR(VLOOKUP($A308,Nifty!$A$14:$I$4860,6,FALSE),All_curves!V307)</f>
        <v>0</v>
      </c>
      <c r="W308">
        <f>IFERROR(VLOOKUP($A308,Nifty!$A$14:$I$4860,7,FALSE),All_curves!W307)</f>
        <v>0</v>
      </c>
      <c r="X308">
        <f>IFERROR(VLOOKUP($A308,Nifty!$A$14:$I$4860,8,FALSE),All_curves!X307)</f>
        <v>0</v>
      </c>
      <c r="Y308">
        <f>IFERROR(VLOOKUP($A308,Nifty!$A$14:$I$4860,9,FALSE),All_curves!Y307)</f>
        <v>0</v>
      </c>
      <c r="AA308" s="5">
        <f t="shared" si="151"/>
        <v>0</v>
      </c>
      <c r="AB308" s="5">
        <f t="shared" si="127"/>
        <v>0</v>
      </c>
      <c r="AC308" s="5">
        <f t="shared" si="128"/>
        <v>0</v>
      </c>
      <c r="AD308" s="5">
        <f t="shared" si="129"/>
        <v>0</v>
      </c>
      <c r="AE308" s="5">
        <f t="shared" si="130"/>
        <v>0</v>
      </c>
      <c r="AF308" s="5">
        <f t="shared" si="131"/>
        <v>0</v>
      </c>
      <c r="AG308" s="5">
        <f t="shared" si="132"/>
        <v>0</v>
      </c>
      <c r="AH308" s="5">
        <f t="shared" si="133"/>
        <v>0</v>
      </c>
      <c r="AI308" s="5">
        <f t="shared" si="134"/>
        <v>-3.0075395832396268E-4</v>
      </c>
      <c r="AJ308" s="5">
        <f t="shared" si="135"/>
        <v>2.6699808394583524E-3</v>
      </c>
      <c r="AK308" s="5">
        <f t="shared" si="136"/>
        <v>2.7961681818415851E-3</v>
      </c>
      <c r="AL308" s="5">
        <f t="shared" si="137"/>
        <v>2.920180023451513E-3</v>
      </c>
      <c r="AM308" s="5">
        <f t="shared" si="138"/>
        <v>-4.053780085164771E-4</v>
      </c>
      <c r="AN308" s="5">
        <f t="shared" si="139"/>
        <v>4.3203800548230475E-3</v>
      </c>
      <c r="AO308" s="5">
        <f t="shared" si="140"/>
        <v>4.3203800548230475E-3</v>
      </c>
      <c r="AP308" s="5">
        <f t="shared" si="141"/>
        <v>2.4750004299634032E-3</v>
      </c>
      <c r="AQ308" s="5">
        <f t="shared" si="142"/>
        <v>0</v>
      </c>
      <c r="AR308" s="5">
        <f t="shared" si="143"/>
        <v>0</v>
      </c>
      <c r="AS308" s="5">
        <f t="shared" si="144"/>
        <v>0</v>
      </c>
      <c r="AT308" s="5">
        <f t="shared" si="145"/>
        <v>0</v>
      </c>
      <c r="AU308" s="5">
        <f t="shared" si="146"/>
        <v>0</v>
      </c>
      <c r="AV308" s="5">
        <f t="shared" si="147"/>
        <v>0</v>
      </c>
      <c r="AW308" s="5">
        <f t="shared" si="148"/>
        <v>0</v>
      </c>
      <c r="AX308" s="5">
        <f t="shared" si="149"/>
        <v>0</v>
      </c>
      <c r="AZ308" s="7">
        <f t="shared" si="152"/>
        <v>105.14796235098127</v>
      </c>
      <c r="BA308" s="4">
        <f t="shared" si="150"/>
        <v>7.8316490073002132E-4</v>
      </c>
      <c r="BB308" s="5">
        <f>AZ308/MAX($AZ$16:AZ308)-1</f>
        <v>0</v>
      </c>
      <c r="BH308" s="3"/>
    </row>
    <row r="309" spans="1:60" x14ac:dyDescent="0.25">
      <c r="A309" s="3">
        <v>42955</v>
      </c>
      <c r="B309">
        <f>IFERROR(VLOOKUP($A309,Finnifty!$A$14:$I$486,B$15+1,FALSE),All_curves!B308)</f>
        <v>0</v>
      </c>
      <c r="C309">
        <f>IFERROR(VLOOKUP($A309,Finnifty!$A$14:$I$486,C$15+1,FALSE),All_curves!C308)</f>
        <v>0</v>
      </c>
      <c r="D309">
        <f>IFERROR(VLOOKUP($A309,Finnifty!$A$14:$I$486,D$15+1,FALSE),All_curves!D308)</f>
        <v>0</v>
      </c>
      <c r="E309">
        <f>IFERROR(VLOOKUP($A309,Finnifty!$A$14:$I$486,E$15+1,FALSE),All_curves!E308)</f>
        <v>0</v>
      </c>
      <c r="F309">
        <f>IFERROR(VLOOKUP($A309,Finnifty!$A$14:$I$486,F$15+1,FALSE),All_curves!F308)</f>
        <v>0</v>
      </c>
      <c r="G309">
        <f>IFERROR(VLOOKUP($A309,Finnifty!$A$14:$I$486,G$15+1,FALSE),All_curves!G308)</f>
        <v>0</v>
      </c>
      <c r="H309">
        <f>IFERROR(VLOOKUP($A309,Finnifty!$A$14:$I$486,H$15+1,FALSE),All_curves!H308)</f>
        <v>0</v>
      </c>
      <c r="I309">
        <f>IFERROR(VLOOKUP($A309,Finnifty!$A$14:$I$486,I$15+1,FALSE),All_curves!I308)</f>
        <v>0</v>
      </c>
      <c r="J309">
        <f>IFERROR(VLOOKUP($A309,Banknifty!$A$14:$I$4860,2,FALSE),All_curves!J308)</f>
        <v>14099451</v>
      </c>
      <c r="K309">
        <f>IFERROR(VLOOKUP($A309,Banknifty!$A$14:$I$4860,3,FALSE),All_curves!K308)</f>
        <v>13033050</v>
      </c>
      <c r="L309">
        <f>IFERROR(VLOOKUP($A309,Banknifty!$A$14:$I$4860,4,FALSE),All_curves!L308)</f>
        <v>12021950</v>
      </c>
      <c r="M309">
        <f>IFERROR(VLOOKUP($A309,Banknifty!$A$14:$I$4860,5,FALSE),All_curves!M308)</f>
        <v>12033961</v>
      </c>
      <c r="N309">
        <f>IFERROR(VLOOKUP($A309,Banknifty!$A$14:$I$4860,6,FALSE),All_curves!N308)</f>
        <v>10415012</v>
      </c>
      <c r="O309">
        <f>IFERROR(VLOOKUP($A309,Banknifty!$A$14:$I$4860,7,FALSE),All_curves!O308)</f>
        <v>10460711</v>
      </c>
      <c r="P309">
        <f>IFERROR(VLOOKUP($A309,Banknifty!$A$14:$I$4860,8,FALSE),All_curves!P308)</f>
        <v>10460711</v>
      </c>
      <c r="Q309">
        <f>IFERROR(VLOOKUP($A309,Banknifty!$A$14:$I$4860,9,FALSE),All_curves!Q308)</f>
        <v>10756382</v>
      </c>
      <c r="R309">
        <f>IFERROR(VLOOKUP($A309,Nifty!$A$14:$I$4860,2,FALSE),All_curves!R308)</f>
        <v>0</v>
      </c>
      <c r="S309">
        <f>IFERROR(VLOOKUP($A309,Nifty!$A$14:$I$4860,3,FALSE),All_curves!S308)</f>
        <v>0</v>
      </c>
      <c r="T309">
        <f>IFERROR(VLOOKUP($A309,Nifty!$A$14:$I$4860,4,FALSE),All_curves!T308)</f>
        <v>0</v>
      </c>
      <c r="U309">
        <f>IFERROR(VLOOKUP($A309,Nifty!$A$14:$I$4860,5,FALSE),All_curves!U308)</f>
        <v>0</v>
      </c>
      <c r="V309">
        <f>IFERROR(VLOOKUP($A309,Nifty!$A$14:$I$4860,6,FALSE),All_curves!V308)</f>
        <v>0</v>
      </c>
      <c r="W309">
        <f>IFERROR(VLOOKUP($A309,Nifty!$A$14:$I$4860,7,FALSE),All_curves!W308)</f>
        <v>0</v>
      </c>
      <c r="X309">
        <f>IFERROR(VLOOKUP($A309,Nifty!$A$14:$I$4860,8,FALSE),All_curves!X308)</f>
        <v>0</v>
      </c>
      <c r="Y309">
        <f>IFERROR(VLOOKUP($A309,Nifty!$A$14:$I$4860,9,FALSE),All_curves!Y308)</f>
        <v>0</v>
      </c>
      <c r="AA309" s="5">
        <f t="shared" si="151"/>
        <v>0</v>
      </c>
      <c r="AB309" s="5">
        <f t="shared" si="127"/>
        <v>0</v>
      </c>
      <c r="AC309" s="5">
        <f t="shared" si="128"/>
        <v>0</v>
      </c>
      <c r="AD309" s="5">
        <f t="shared" si="129"/>
        <v>0</v>
      </c>
      <c r="AE309" s="5">
        <f t="shared" si="130"/>
        <v>0</v>
      </c>
      <c r="AF309" s="5">
        <f t="shared" si="131"/>
        <v>0</v>
      </c>
      <c r="AG309" s="5">
        <f t="shared" si="132"/>
        <v>0</v>
      </c>
      <c r="AH309" s="5">
        <f t="shared" si="133"/>
        <v>0</v>
      </c>
      <c r="AI309" s="5">
        <f t="shared" si="134"/>
        <v>4.9138637684298381E-3</v>
      </c>
      <c r="AJ309" s="5">
        <f t="shared" si="135"/>
        <v>-1.1417121789351059E-3</v>
      </c>
      <c r="AK309" s="5">
        <f t="shared" si="136"/>
        <v>4.9578441829511988E-5</v>
      </c>
      <c r="AL309" s="5">
        <f t="shared" si="137"/>
        <v>1.1452237645070973E-4</v>
      </c>
      <c r="AM309" s="5">
        <f t="shared" si="138"/>
        <v>-3.0082127856534413E-4</v>
      </c>
      <c r="AN309" s="5">
        <f t="shared" si="139"/>
        <v>2.670026565115613E-3</v>
      </c>
      <c r="AO309" s="5">
        <f t="shared" si="140"/>
        <v>2.670026565115613E-3</v>
      </c>
      <c r="AP309" s="5">
        <f t="shared" si="141"/>
        <v>2.9201693267442153E-3</v>
      </c>
      <c r="AQ309" s="5">
        <f t="shared" si="142"/>
        <v>0</v>
      </c>
      <c r="AR309" s="5">
        <f t="shared" si="143"/>
        <v>0</v>
      </c>
      <c r="AS309" s="5">
        <f t="shared" si="144"/>
        <v>0</v>
      </c>
      <c r="AT309" s="5">
        <f t="shared" si="145"/>
        <v>0</v>
      </c>
      <c r="AU309" s="5">
        <f t="shared" si="146"/>
        <v>0</v>
      </c>
      <c r="AV309" s="5">
        <f t="shared" si="147"/>
        <v>0</v>
      </c>
      <c r="AW309" s="5">
        <f t="shared" si="148"/>
        <v>0</v>
      </c>
      <c r="AX309" s="5">
        <f t="shared" si="149"/>
        <v>0</v>
      </c>
      <c r="AZ309" s="7">
        <f t="shared" si="152"/>
        <v>105.20007917329046</v>
      </c>
      <c r="BA309" s="4">
        <f t="shared" si="150"/>
        <v>4.9565223275771053E-4</v>
      </c>
      <c r="BB309" s="5">
        <f>AZ309/MAX($AZ$16:AZ309)-1</f>
        <v>0</v>
      </c>
      <c r="BH309" s="3"/>
    </row>
    <row r="310" spans="1:60" x14ac:dyDescent="0.25">
      <c r="A310" s="3">
        <v>42956</v>
      </c>
      <c r="B310">
        <f>IFERROR(VLOOKUP($A310,Finnifty!$A$14:$I$486,B$15+1,FALSE),All_curves!B309)</f>
        <v>0</v>
      </c>
      <c r="C310">
        <f>IFERROR(VLOOKUP($A310,Finnifty!$A$14:$I$486,C$15+1,FALSE),All_curves!C309)</f>
        <v>0</v>
      </c>
      <c r="D310">
        <f>IFERROR(VLOOKUP($A310,Finnifty!$A$14:$I$486,D$15+1,FALSE),All_curves!D309)</f>
        <v>0</v>
      </c>
      <c r="E310">
        <f>IFERROR(VLOOKUP($A310,Finnifty!$A$14:$I$486,E$15+1,FALSE),All_curves!E309)</f>
        <v>0</v>
      </c>
      <c r="F310">
        <f>IFERROR(VLOOKUP($A310,Finnifty!$A$14:$I$486,F$15+1,FALSE),All_curves!F309)</f>
        <v>0</v>
      </c>
      <c r="G310">
        <f>IFERROR(VLOOKUP($A310,Finnifty!$A$14:$I$486,G$15+1,FALSE),All_curves!G309)</f>
        <v>0</v>
      </c>
      <c r="H310">
        <f>IFERROR(VLOOKUP($A310,Finnifty!$A$14:$I$486,H$15+1,FALSE),All_curves!H309)</f>
        <v>0</v>
      </c>
      <c r="I310">
        <f>IFERROR(VLOOKUP($A310,Finnifty!$A$14:$I$486,I$15+1,FALSE),All_curves!I309)</f>
        <v>0</v>
      </c>
      <c r="J310">
        <f>IFERROR(VLOOKUP($A310,Banknifty!$A$14:$I$4860,2,FALSE),All_curves!J309)</f>
        <v>14297226</v>
      </c>
      <c r="K310">
        <f>IFERROR(VLOOKUP($A310,Banknifty!$A$14:$I$4860,3,FALSE),All_curves!K309)</f>
        <v>13179622</v>
      </c>
      <c r="L310">
        <f>IFERROR(VLOOKUP($A310,Banknifty!$A$14:$I$4860,4,FALSE),All_curves!L309)</f>
        <v>12232438</v>
      </c>
      <c r="M310">
        <f>IFERROR(VLOOKUP($A310,Banknifty!$A$14:$I$4860,5,FALSE),All_curves!M309)</f>
        <v>12185790</v>
      </c>
      <c r="N310">
        <f>IFERROR(VLOOKUP($A310,Banknifty!$A$14:$I$4860,6,FALSE),All_curves!N309)</f>
        <v>10466190</v>
      </c>
      <c r="O310">
        <f>IFERROR(VLOOKUP($A310,Banknifty!$A$14:$I$4860,7,FALSE),All_curves!O309)</f>
        <v>10448768</v>
      </c>
      <c r="P310">
        <f>IFERROR(VLOOKUP($A310,Banknifty!$A$14:$I$4860,8,FALSE),All_curves!P309)</f>
        <v>10448768</v>
      </c>
      <c r="Q310">
        <f>IFERROR(VLOOKUP($A310,Banknifty!$A$14:$I$4860,9,FALSE),All_curves!Q309)</f>
        <v>10757614</v>
      </c>
      <c r="R310">
        <f>IFERROR(VLOOKUP($A310,Nifty!$A$14:$I$4860,2,FALSE),All_curves!R309)</f>
        <v>0</v>
      </c>
      <c r="S310">
        <f>IFERROR(VLOOKUP($A310,Nifty!$A$14:$I$4860,3,FALSE),All_curves!S309)</f>
        <v>0</v>
      </c>
      <c r="T310">
        <f>IFERROR(VLOOKUP($A310,Nifty!$A$14:$I$4860,4,FALSE),All_curves!T309)</f>
        <v>0</v>
      </c>
      <c r="U310">
        <f>IFERROR(VLOOKUP($A310,Nifty!$A$14:$I$4860,5,FALSE),All_curves!U309)</f>
        <v>0</v>
      </c>
      <c r="V310">
        <f>IFERROR(VLOOKUP($A310,Nifty!$A$14:$I$4860,6,FALSE),All_curves!V309)</f>
        <v>0</v>
      </c>
      <c r="W310">
        <f>IFERROR(VLOOKUP($A310,Nifty!$A$14:$I$4860,7,FALSE),All_curves!W309)</f>
        <v>0</v>
      </c>
      <c r="X310">
        <f>IFERROR(VLOOKUP($A310,Nifty!$A$14:$I$4860,8,FALSE),All_curves!X309)</f>
        <v>0</v>
      </c>
      <c r="Y310">
        <f>IFERROR(VLOOKUP($A310,Nifty!$A$14:$I$4860,9,FALSE),All_curves!Y309)</f>
        <v>0</v>
      </c>
      <c r="AA310" s="5">
        <f t="shared" si="151"/>
        <v>0</v>
      </c>
      <c r="AB310" s="5">
        <f t="shared" si="127"/>
        <v>0</v>
      </c>
      <c r="AC310" s="5">
        <f t="shared" si="128"/>
        <v>0</v>
      </c>
      <c r="AD310" s="5">
        <f t="shared" si="129"/>
        <v>0</v>
      </c>
      <c r="AE310" s="5">
        <f t="shared" si="130"/>
        <v>0</v>
      </c>
      <c r="AF310" s="5">
        <f t="shared" si="131"/>
        <v>0</v>
      </c>
      <c r="AG310" s="5">
        <f t="shared" si="132"/>
        <v>0</v>
      </c>
      <c r="AH310" s="5">
        <f t="shared" si="133"/>
        <v>0</v>
      </c>
      <c r="AI310" s="5">
        <f t="shared" si="134"/>
        <v>1.4027141907865692E-2</v>
      </c>
      <c r="AJ310" s="5">
        <f t="shared" si="135"/>
        <v>1.1246177985966499E-2</v>
      </c>
      <c r="AK310" s="5">
        <f t="shared" si="136"/>
        <v>1.750864044518563E-2</v>
      </c>
      <c r="AL310" s="5">
        <f t="shared" si="137"/>
        <v>1.2616710325054292E-2</v>
      </c>
      <c r="AM310" s="5">
        <f t="shared" si="138"/>
        <v>4.9138685581926467E-3</v>
      </c>
      <c r="AN310" s="5">
        <f t="shared" si="139"/>
        <v>-1.1417005975979944E-3</v>
      </c>
      <c r="AO310" s="5">
        <f t="shared" si="140"/>
        <v>-1.1417005975979944E-3</v>
      </c>
      <c r="AP310" s="5">
        <f t="shared" si="141"/>
        <v>1.1453665368144073E-4</v>
      </c>
      <c r="AQ310" s="5">
        <f t="shared" si="142"/>
        <v>0</v>
      </c>
      <c r="AR310" s="5">
        <f t="shared" si="143"/>
        <v>0</v>
      </c>
      <c r="AS310" s="5">
        <f t="shared" si="144"/>
        <v>0</v>
      </c>
      <c r="AT310" s="5">
        <f t="shared" si="145"/>
        <v>0</v>
      </c>
      <c r="AU310" s="5">
        <f t="shared" si="146"/>
        <v>0</v>
      </c>
      <c r="AV310" s="5">
        <f t="shared" si="147"/>
        <v>0</v>
      </c>
      <c r="AW310" s="5">
        <f t="shared" si="148"/>
        <v>0</v>
      </c>
      <c r="AX310" s="5">
        <f t="shared" si="149"/>
        <v>0</v>
      </c>
      <c r="AZ310" s="7">
        <f t="shared" si="152"/>
        <v>105.45494247245051</v>
      </c>
      <c r="BA310" s="4">
        <f t="shared" si="150"/>
        <v>2.4226531116979255E-3</v>
      </c>
      <c r="BB310" s="5">
        <f>AZ310/MAX($AZ$16:AZ310)-1</f>
        <v>0</v>
      </c>
      <c r="BH310" s="3"/>
    </row>
    <row r="311" spans="1:60" x14ac:dyDescent="0.25">
      <c r="A311" s="3">
        <v>42957</v>
      </c>
      <c r="B311">
        <f>IFERROR(VLOOKUP($A311,Finnifty!$A$14:$I$486,B$15+1,FALSE),All_curves!B310)</f>
        <v>0</v>
      </c>
      <c r="C311">
        <f>IFERROR(VLOOKUP($A311,Finnifty!$A$14:$I$486,C$15+1,FALSE),All_curves!C310)</f>
        <v>0</v>
      </c>
      <c r="D311">
        <f>IFERROR(VLOOKUP($A311,Finnifty!$A$14:$I$486,D$15+1,FALSE),All_curves!D310)</f>
        <v>0</v>
      </c>
      <c r="E311">
        <f>IFERROR(VLOOKUP($A311,Finnifty!$A$14:$I$486,E$15+1,FALSE),All_curves!E310)</f>
        <v>0</v>
      </c>
      <c r="F311">
        <f>IFERROR(VLOOKUP($A311,Finnifty!$A$14:$I$486,F$15+1,FALSE),All_curves!F310)</f>
        <v>0</v>
      </c>
      <c r="G311">
        <f>IFERROR(VLOOKUP($A311,Finnifty!$A$14:$I$486,G$15+1,FALSE),All_curves!G310)</f>
        <v>0</v>
      </c>
      <c r="H311">
        <f>IFERROR(VLOOKUP($A311,Finnifty!$A$14:$I$486,H$15+1,FALSE),All_curves!H310)</f>
        <v>0</v>
      </c>
      <c r="I311">
        <f>IFERROR(VLOOKUP($A311,Finnifty!$A$14:$I$486,I$15+1,FALSE),All_curves!I310)</f>
        <v>0</v>
      </c>
      <c r="J311">
        <f>IFERROR(VLOOKUP($A311,Banknifty!$A$14:$I$4860,2,FALSE),All_curves!J310)</f>
        <v>14356275</v>
      </c>
      <c r="K311">
        <f>IFERROR(VLOOKUP($A311,Banknifty!$A$14:$I$4860,3,FALSE),All_curves!K310)</f>
        <v>13197169</v>
      </c>
      <c r="L311">
        <f>IFERROR(VLOOKUP($A311,Banknifty!$A$14:$I$4860,4,FALSE),All_curves!L310)</f>
        <v>12268604</v>
      </c>
      <c r="M311">
        <f>IFERROR(VLOOKUP($A311,Banknifty!$A$14:$I$4860,5,FALSE),All_curves!M310)</f>
        <v>12124385</v>
      </c>
      <c r="N311">
        <f>IFERROR(VLOOKUP($A311,Banknifty!$A$14:$I$4860,6,FALSE),All_curves!N310)</f>
        <v>10613001</v>
      </c>
      <c r="O311">
        <f>IFERROR(VLOOKUP($A311,Banknifty!$A$14:$I$4860,7,FALSE),All_curves!O310)</f>
        <v>10566277</v>
      </c>
      <c r="P311">
        <f>IFERROR(VLOOKUP($A311,Banknifty!$A$14:$I$4860,8,FALSE),All_curves!P310)</f>
        <v>10566277</v>
      </c>
      <c r="Q311">
        <f>IFERROR(VLOOKUP($A311,Banknifty!$A$14:$I$4860,9,FALSE),All_curves!Q310)</f>
        <v>10893340</v>
      </c>
      <c r="R311">
        <f>IFERROR(VLOOKUP($A311,Nifty!$A$14:$I$4860,2,FALSE),All_curves!R310)</f>
        <v>0</v>
      </c>
      <c r="S311">
        <f>IFERROR(VLOOKUP($A311,Nifty!$A$14:$I$4860,3,FALSE),All_curves!S310)</f>
        <v>0</v>
      </c>
      <c r="T311">
        <f>IFERROR(VLOOKUP($A311,Nifty!$A$14:$I$4860,4,FALSE),All_curves!T310)</f>
        <v>0</v>
      </c>
      <c r="U311">
        <f>IFERROR(VLOOKUP($A311,Nifty!$A$14:$I$4860,5,FALSE),All_curves!U310)</f>
        <v>0</v>
      </c>
      <c r="V311">
        <f>IFERROR(VLOOKUP($A311,Nifty!$A$14:$I$4860,6,FALSE),All_curves!V310)</f>
        <v>0</v>
      </c>
      <c r="W311">
        <f>IFERROR(VLOOKUP($A311,Nifty!$A$14:$I$4860,7,FALSE),All_curves!W310)</f>
        <v>0</v>
      </c>
      <c r="X311">
        <f>IFERROR(VLOOKUP($A311,Nifty!$A$14:$I$4860,8,FALSE),All_curves!X310)</f>
        <v>0</v>
      </c>
      <c r="Y311">
        <f>IFERROR(VLOOKUP($A311,Nifty!$A$14:$I$4860,9,FALSE),All_curves!Y310)</f>
        <v>0</v>
      </c>
      <c r="AA311" s="5">
        <f t="shared" si="151"/>
        <v>0</v>
      </c>
      <c r="AB311" s="5">
        <f t="shared" si="127"/>
        <v>0</v>
      </c>
      <c r="AC311" s="5">
        <f t="shared" si="128"/>
        <v>0</v>
      </c>
      <c r="AD311" s="5">
        <f t="shared" si="129"/>
        <v>0</v>
      </c>
      <c r="AE311" s="5">
        <f t="shared" si="130"/>
        <v>0</v>
      </c>
      <c r="AF311" s="5">
        <f t="shared" si="131"/>
        <v>0</v>
      </c>
      <c r="AG311" s="5">
        <f t="shared" si="132"/>
        <v>0</v>
      </c>
      <c r="AH311" s="5">
        <f t="shared" si="133"/>
        <v>0</v>
      </c>
      <c r="AI311" s="5">
        <f t="shared" si="134"/>
        <v>4.1301018813020285E-3</v>
      </c>
      <c r="AJ311" s="5">
        <f t="shared" si="135"/>
        <v>1.3313735401516702E-3</v>
      </c>
      <c r="AK311" s="5">
        <f t="shared" si="136"/>
        <v>2.9565651589651409E-3</v>
      </c>
      <c r="AL311" s="5">
        <f t="shared" si="137"/>
        <v>-5.0390659940799942E-3</v>
      </c>
      <c r="AM311" s="5">
        <f t="shared" si="138"/>
        <v>1.4027167479283342E-2</v>
      </c>
      <c r="AN311" s="5">
        <f t="shared" si="139"/>
        <v>1.1246206251301682E-2</v>
      </c>
      <c r="AO311" s="5">
        <f t="shared" si="140"/>
        <v>1.1246206251301682E-2</v>
      </c>
      <c r="AP311" s="5">
        <f t="shared" si="141"/>
        <v>1.2616738246975512E-2</v>
      </c>
      <c r="AQ311" s="5">
        <f t="shared" si="142"/>
        <v>0</v>
      </c>
      <c r="AR311" s="5">
        <f t="shared" si="143"/>
        <v>0</v>
      </c>
      <c r="AS311" s="5">
        <f t="shared" si="144"/>
        <v>0</v>
      </c>
      <c r="AT311" s="5">
        <f t="shared" si="145"/>
        <v>0</v>
      </c>
      <c r="AU311" s="5">
        <f t="shared" si="146"/>
        <v>0</v>
      </c>
      <c r="AV311" s="5">
        <f t="shared" si="147"/>
        <v>0</v>
      </c>
      <c r="AW311" s="5">
        <f t="shared" si="148"/>
        <v>0</v>
      </c>
      <c r="AX311" s="5">
        <f t="shared" si="149"/>
        <v>0</v>
      </c>
      <c r="AZ311" s="7">
        <f t="shared" si="152"/>
        <v>105.68569235506513</v>
      </c>
      <c r="BA311" s="4">
        <f t="shared" si="150"/>
        <v>2.1881372006333781E-3</v>
      </c>
      <c r="BB311" s="5">
        <f>AZ311/MAX($AZ$16:AZ311)-1</f>
        <v>0</v>
      </c>
      <c r="BH311" s="3"/>
    </row>
    <row r="312" spans="1:60" x14ac:dyDescent="0.25">
      <c r="A312" s="3">
        <v>42958</v>
      </c>
      <c r="B312">
        <f>IFERROR(VLOOKUP($A312,Finnifty!$A$14:$I$486,B$15+1,FALSE),All_curves!B311)</f>
        <v>0</v>
      </c>
      <c r="C312">
        <f>IFERROR(VLOOKUP($A312,Finnifty!$A$14:$I$486,C$15+1,FALSE),All_curves!C311)</f>
        <v>0</v>
      </c>
      <c r="D312">
        <f>IFERROR(VLOOKUP($A312,Finnifty!$A$14:$I$486,D$15+1,FALSE),All_curves!D311)</f>
        <v>0</v>
      </c>
      <c r="E312">
        <f>IFERROR(VLOOKUP($A312,Finnifty!$A$14:$I$486,E$15+1,FALSE),All_curves!E311)</f>
        <v>0</v>
      </c>
      <c r="F312">
        <f>IFERROR(VLOOKUP($A312,Finnifty!$A$14:$I$486,F$15+1,FALSE),All_curves!F311)</f>
        <v>0</v>
      </c>
      <c r="G312">
        <f>IFERROR(VLOOKUP($A312,Finnifty!$A$14:$I$486,G$15+1,FALSE),All_curves!G311)</f>
        <v>0</v>
      </c>
      <c r="H312">
        <f>IFERROR(VLOOKUP($A312,Finnifty!$A$14:$I$486,H$15+1,FALSE),All_curves!H311)</f>
        <v>0</v>
      </c>
      <c r="I312">
        <f>IFERROR(VLOOKUP($A312,Finnifty!$A$14:$I$486,I$15+1,FALSE),All_curves!I311)</f>
        <v>0</v>
      </c>
      <c r="J312">
        <f>IFERROR(VLOOKUP($A312,Banknifty!$A$14:$I$4860,2,FALSE),All_curves!J311)</f>
        <v>14339913</v>
      </c>
      <c r="K312">
        <f>IFERROR(VLOOKUP($A312,Banknifty!$A$14:$I$4860,3,FALSE),All_curves!K311)</f>
        <v>13157251</v>
      </c>
      <c r="L312">
        <f>IFERROR(VLOOKUP($A312,Banknifty!$A$14:$I$4860,4,FALSE),All_curves!L311)</f>
        <v>12248805</v>
      </c>
      <c r="M312">
        <f>IFERROR(VLOOKUP($A312,Banknifty!$A$14:$I$4860,5,FALSE),All_curves!M311)</f>
        <v>12124385</v>
      </c>
      <c r="N312">
        <f>IFERROR(VLOOKUP($A312,Banknifty!$A$14:$I$4860,6,FALSE),All_curves!N311)</f>
        <v>10625836</v>
      </c>
      <c r="O312">
        <f>IFERROR(VLOOKUP($A312,Banknifty!$A$14:$I$4860,7,FALSE),All_curves!O311)</f>
        <v>10530591</v>
      </c>
      <c r="P312">
        <f>IFERROR(VLOOKUP($A312,Banknifty!$A$14:$I$4860,8,FALSE),All_curves!P311)</f>
        <v>10530591</v>
      </c>
      <c r="Q312">
        <f>IFERROR(VLOOKUP($A312,Banknifty!$A$14:$I$4860,9,FALSE),All_curves!Q311)</f>
        <v>10893340</v>
      </c>
      <c r="R312">
        <f>IFERROR(VLOOKUP($A312,Nifty!$A$14:$I$4860,2,FALSE),All_curves!R311)</f>
        <v>0</v>
      </c>
      <c r="S312">
        <f>IFERROR(VLOOKUP($A312,Nifty!$A$14:$I$4860,3,FALSE),All_curves!S311)</f>
        <v>0</v>
      </c>
      <c r="T312">
        <f>IFERROR(VLOOKUP($A312,Nifty!$A$14:$I$4860,4,FALSE),All_curves!T311)</f>
        <v>0</v>
      </c>
      <c r="U312">
        <f>IFERROR(VLOOKUP($A312,Nifty!$A$14:$I$4860,5,FALSE),All_curves!U311)</f>
        <v>0</v>
      </c>
      <c r="V312">
        <f>IFERROR(VLOOKUP($A312,Nifty!$A$14:$I$4860,6,FALSE),All_curves!V311)</f>
        <v>0</v>
      </c>
      <c r="W312">
        <f>IFERROR(VLOOKUP($A312,Nifty!$A$14:$I$4860,7,FALSE),All_curves!W311)</f>
        <v>0</v>
      </c>
      <c r="X312">
        <f>IFERROR(VLOOKUP($A312,Nifty!$A$14:$I$4860,8,FALSE),All_curves!X311)</f>
        <v>0</v>
      </c>
      <c r="Y312">
        <f>IFERROR(VLOOKUP($A312,Nifty!$A$14:$I$4860,9,FALSE),All_curves!Y311)</f>
        <v>0</v>
      </c>
      <c r="AA312" s="5">
        <f t="shared" si="151"/>
        <v>0</v>
      </c>
      <c r="AB312" s="5">
        <f t="shared" si="127"/>
        <v>0</v>
      </c>
      <c r="AC312" s="5">
        <f t="shared" si="128"/>
        <v>0</v>
      </c>
      <c r="AD312" s="5">
        <f t="shared" si="129"/>
        <v>0</v>
      </c>
      <c r="AE312" s="5">
        <f t="shared" si="130"/>
        <v>0</v>
      </c>
      <c r="AF312" s="5">
        <f t="shared" si="131"/>
        <v>0</v>
      </c>
      <c r="AG312" s="5">
        <f t="shared" si="132"/>
        <v>0</v>
      </c>
      <c r="AH312" s="5">
        <f t="shared" si="133"/>
        <v>0</v>
      </c>
      <c r="AI312" s="5">
        <f t="shared" si="134"/>
        <v>-1.1397106840039806E-3</v>
      </c>
      <c r="AJ312" s="5">
        <f t="shared" si="135"/>
        <v>-3.0247396240814517E-3</v>
      </c>
      <c r="AK312" s="5">
        <f t="shared" si="136"/>
        <v>-1.6137940388327721E-3</v>
      </c>
      <c r="AL312" s="5">
        <f t="shared" si="137"/>
        <v>0</v>
      </c>
      <c r="AM312" s="5">
        <f t="shared" si="138"/>
        <v>1.2093657580922734E-3</v>
      </c>
      <c r="AN312" s="5">
        <f t="shared" si="139"/>
        <v>-3.377348521148904E-3</v>
      </c>
      <c r="AO312" s="5">
        <f t="shared" si="140"/>
        <v>-3.377348521148904E-3</v>
      </c>
      <c r="AP312" s="5">
        <f t="shared" si="141"/>
        <v>0</v>
      </c>
      <c r="AQ312" s="5">
        <f t="shared" si="142"/>
        <v>0</v>
      </c>
      <c r="AR312" s="5">
        <f t="shared" si="143"/>
        <v>0</v>
      </c>
      <c r="AS312" s="5">
        <f t="shared" si="144"/>
        <v>0</v>
      </c>
      <c r="AT312" s="5">
        <f t="shared" si="145"/>
        <v>0</v>
      </c>
      <c r="AU312" s="5">
        <f t="shared" si="146"/>
        <v>0</v>
      </c>
      <c r="AV312" s="5">
        <f t="shared" si="147"/>
        <v>0</v>
      </c>
      <c r="AW312" s="5">
        <f t="shared" si="148"/>
        <v>0</v>
      </c>
      <c r="AX312" s="5">
        <f t="shared" si="149"/>
        <v>0</v>
      </c>
      <c r="AZ312" s="7">
        <f t="shared" si="152"/>
        <v>105.63582819129387</v>
      </c>
      <c r="BA312" s="4">
        <f t="shared" si="150"/>
        <v>-4.7181565129682251E-4</v>
      </c>
      <c r="BB312" s="5">
        <f>AZ312/MAX($AZ$16:AZ312)-1</f>
        <v>-4.7181565129683634E-4</v>
      </c>
      <c r="BH312" s="3"/>
    </row>
    <row r="313" spans="1:60" x14ac:dyDescent="0.25">
      <c r="A313" s="3">
        <v>42961</v>
      </c>
      <c r="B313">
        <f>IFERROR(VLOOKUP($A313,Finnifty!$A$14:$I$486,B$15+1,FALSE),All_curves!B312)</f>
        <v>0</v>
      </c>
      <c r="C313">
        <f>IFERROR(VLOOKUP($A313,Finnifty!$A$14:$I$486,C$15+1,FALSE),All_curves!C312)</f>
        <v>0</v>
      </c>
      <c r="D313">
        <f>IFERROR(VLOOKUP($A313,Finnifty!$A$14:$I$486,D$15+1,FALSE),All_curves!D312)</f>
        <v>0</v>
      </c>
      <c r="E313">
        <f>IFERROR(VLOOKUP($A313,Finnifty!$A$14:$I$486,E$15+1,FALSE),All_curves!E312)</f>
        <v>0</v>
      </c>
      <c r="F313">
        <f>IFERROR(VLOOKUP($A313,Finnifty!$A$14:$I$486,F$15+1,FALSE),All_curves!F312)</f>
        <v>0</v>
      </c>
      <c r="G313">
        <f>IFERROR(VLOOKUP($A313,Finnifty!$A$14:$I$486,G$15+1,FALSE),All_curves!G312)</f>
        <v>0</v>
      </c>
      <c r="H313">
        <f>IFERROR(VLOOKUP($A313,Finnifty!$A$14:$I$486,H$15+1,FALSE),All_curves!H312)</f>
        <v>0</v>
      </c>
      <c r="I313">
        <f>IFERROR(VLOOKUP($A313,Finnifty!$A$14:$I$486,I$15+1,FALSE),All_curves!I312)</f>
        <v>0</v>
      </c>
      <c r="J313">
        <f>IFERROR(VLOOKUP($A313,Banknifty!$A$14:$I$4860,2,FALSE),All_curves!J312)</f>
        <v>14303098</v>
      </c>
      <c r="K313">
        <f>IFERROR(VLOOKUP($A313,Banknifty!$A$14:$I$4860,3,FALSE),All_curves!K312)</f>
        <v>13146030</v>
      </c>
      <c r="L313">
        <f>IFERROR(VLOOKUP($A313,Banknifty!$A$14:$I$4860,4,FALSE),All_curves!L312)</f>
        <v>12233614</v>
      </c>
      <c r="M313">
        <f>IFERROR(VLOOKUP($A313,Banknifty!$A$14:$I$4860,5,FALSE),All_curves!M312)</f>
        <v>12124385</v>
      </c>
      <c r="N313">
        <f>IFERROR(VLOOKUP($A313,Banknifty!$A$14:$I$4860,6,FALSE),All_curves!N312)</f>
        <v>10640892</v>
      </c>
      <c r="O313">
        <f>IFERROR(VLOOKUP($A313,Banknifty!$A$14:$I$4860,7,FALSE),All_curves!O312)</f>
        <v>10584702</v>
      </c>
      <c r="P313">
        <f>IFERROR(VLOOKUP($A313,Banknifty!$A$14:$I$4860,8,FALSE),All_curves!P312)</f>
        <v>10584702</v>
      </c>
      <c r="Q313">
        <f>IFERROR(VLOOKUP($A313,Banknifty!$A$14:$I$4860,9,FALSE),All_curves!Q312)</f>
        <v>10893340</v>
      </c>
      <c r="R313">
        <f>IFERROR(VLOOKUP($A313,Nifty!$A$14:$I$4860,2,FALSE),All_curves!R312)</f>
        <v>0</v>
      </c>
      <c r="S313">
        <f>IFERROR(VLOOKUP($A313,Nifty!$A$14:$I$4860,3,FALSE),All_curves!S312)</f>
        <v>0</v>
      </c>
      <c r="T313">
        <f>IFERROR(VLOOKUP($A313,Nifty!$A$14:$I$4860,4,FALSE),All_curves!T312)</f>
        <v>0</v>
      </c>
      <c r="U313">
        <f>IFERROR(VLOOKUP($A313,Nifty!$A$14:$I$4860,5,FALSE),All_curves!U312)</f>
        <v>0</v>
      </c>
      <c r="V313">
        <f>IFERROR(VLOOKUP($A313,Nifty!$A$14:$I$4860,6,FALSE),All_curves!V312)</f>
        <v>0</v>
      </c>
      <c r="W313">
        <f>IFERROR(VLOOKUP($A313,Nifty!$A$14:$I$4860,7,FALSE),All_curves!W312)</f>
        <v>0</v>
      </c>
      <c r="X313">
        <f>IFERROR(VLOOKUP($A313,Nifty!$A$14:$I$4860,8,FALSE),All_curves!X312)</f>
        <v>0</v>
      </c>
      <c r="Y313">
        <f>IFERROR(VLOOKUP($A313,Nifty!$A$14:$I$4860,9,FALSE),All_curves!Y312)</f>
        <v>0</v>
      </c>
      <c r="AA313" s="5">
        <f t="shared" si="151"/>
        <v>0</v>
      </c>
      <c r="AB313" s="5">
        <f t="shared" si="127"/>
        <v>0</v>
      </c>
      <c r="AC313" s="5">
        <f t="shared" si="128"/>
        <v>0</v>
      </c>
      <c r="AD313" s="5">
        <f t="shared" si="129"/>
        <v>0</v>
      </c>
      <c r="AE313" s="5">
        <f t="shared" si="130"/>
        <v>0</v>
      </c>
      <c r="AF313" s="5">
        <f t="shared" si="131"/>
        <v>0</v>
      </c>
      <c r="AG313" s="5">
        <f t="shared" si="132"/>
        <v>0</v>
      </c>
      <c r="AH313" s="5">
        <f t="shared" si="133"/>
        <v>0</v>
      </c>
      <c r="AI313" s="5">
        <f t="shared" si="134"/>
        <v>-2.5673098574586772E-3</v>
      </c>
      <c r="AJ313" s="5">
        <f t="shared" si="135"/>
        <v>-8.5283772423283555E-4</v>
      </c>
      <c r="AK313" s="5">
        <f t="shared" si="136"/>
        <v>-1.2402026156836943E-3</v>
      </c>
      <c r="AL313" s="5">
        <f t="shared" si="137"/>
        <v>0</v>
      </c>
      <c r="AM313" s="5">
        <f t="shared" si="138"/>
        <v>1.4169238072185841E-3</v>
      </c>
      <c r="AN313" s="5">
        <f t="shared" si="139"/>
        <v>5.1384580409590264E-3</v>
      </c>
      <c r="AO313" s="5">
        <f t="shared" si="140"/>
        <v>5.1384580409590264E-3</v>
      </c>
      <c r="AP313" s="5">
        <f t="shared" si="141"/>
        <v>0</v>
      </c>
      <c r="AQ313" s="5">
        <f t="shared" si="142"/>
        <v>0</v>
      </c>
      <c r="AR313" s="5">
        <f t="shared" si="143"/>
        <v>0</v>
      </c>
      <c r="AS313" s="5">
        <f t="shared" si="144"/>
        <v>0</v>
      </c>
      <c r="AT313" s="5">
        <f t="shared" si="145"/>
        <v>0</v>
      </c>
      <c r="AU313" s="5">
        <f t="shared" si="146"/>
        <v>0</v>
      </c>
      <c r="AV313" s="5">
        <f t="shared" si="147"/>
        <v>0</v>
      </c>
      <c r="AW313" s="5">
        <f t="shared" si="148"/>
        <v>0</v>
      </c>
      <c r="AX313" s="5">
        <f t="shared" si="149"/>
        <v>0</v>
      </c>
      <c r="AZ313" s="7">
        <f t="shared" si="152"/>
        <v>105.66678604582152</v>
      </c>
      <c r="BA313" s="4">
        <f t="shared" si="150"/>
        <v>2.9306207049005961E-4</v>
      </c>
      <c r="BB313" s="5">
        <f>AZ313/MAX($AZ$16:AZ313)-1</f>
        <v>-1.788918520785332E-4</v>
      </c>
      <c r="BH313" s="3"/>
    </row>
    <row r="314" spans="1:60" x14ac:dyDescent="0.25">
      <c r="A314" s="3">
        <v>42963</v>
      </c>
      <c r="B314">
        <f>IFERROR(VLOOKUP($A314,Finnifty!$A$14:$I$486,B$15+1,FALSE),All_curves!B313)</f>
        <v>0</v>
      </c>
      <c r="C314">
        <f>IFERROR(VLOOKUP($A314,Finnifty!$A$14:$I$486,C$15+1,FALSE),All_curves!C313)</f>
        <v>0</v>
      </c>
      <c r="D314">
        <f>IFERROR(VLOOKUP($A314,Finnifty!$A$14:$I$486,D$15+1,FALSE),All_curves!D313)</f>
        <v>0</v>
      </c>
      <c r="E314">
        <f>IFERROR(VLOOKUP($A314,Finnifty!$A$14:$I$486,E$15+1,FALSE),All_curves!E313)</f>
        <v>0</v>
      </c>
      <c r="F314">
        <f>IFERROR(VLOOKUP($A314,Finnifty!$A$14:$I$486,F$15+1,FALSE),All_curves!F313)</f>
        <v>0</v>
      </c>
      <c r="G314">
        <f>IFERROR(VLOOKUP($A314,Finnifty!$A$14:$I$486,G$15+1,FALSE),All_curves!G313)</f>
        <v>0</v>
      </c>
      <c r="H314">
        <f>IFERROR(VLOOKUP($A314,Finnifty!$A$14:$I$486,H$15+1,FALSE),All_curves!H313)</f>
        <v>0</v>
      </c>
      <c r="I314">
        <f>IFERROR(VLOOKUP($A314,Finnifty!$A$14:$I$486,I$15+1,FALSE),All_curves!I313)</f>
        <v>0</v>
      </c>
      <c r="J314">
        <f>IFERROR(VLOOKUP($A314,Banknifty!$A$14:$I$4860,2,FALSE),All_curves!J313)</f>
        <v>14145079</v>
      </c>
      <c r="K314">
        <f>IFERROR(VLOOKUP($A314,Banknifty!$A$14:$I$4860,3,FALSE),All_curves!K313)</f>
        <v>13217287</v>
      </c>
      <c r="L314">
        <f>IFERROR(VLOOKUP($A314,Banknifty!$A$14:$I$4860,4,FALSE),All_curves!L313)</f>
        <v>12209768</v>
      </c>
      <c r="M314">
        <f>IFERROR(VLOOKUP($A314,Banknifty!$A$14:$I$4860,5,FALSE),All_curves!M313)</f>
        <v>12356033</v>
      </c>
      <c r="N314">
        <f>IFERROR(VLOOKUP($A314,Banknifty!$A$14:$I$4860,6,FALSE),All_curves!N313)</f>
        <v>10613574</v>
      </c>
      <c r="O314">
        <f>IFERROR(VLOOKUP($A314,Banknifty!$A$14:$I$4860,7,FALSE),All_curves!O313)</f>
        <v>10575676</v>
      </c>
      <c r="P314">
        <f>IFERROR(VLOOKUP($A314,Banknifty!$A$14:$I$4860,8,FALSE),All_curves!P313)</f>
        <v>10575676</v>
      </c>
      <c r="Q314">
        <f>IFERROR(VLOOKUP($A314,Banknifty!$A$14:$I$4860,9,FALSE),All_curves!Q313)</f>
        <v>10893340</v>
      </c>
      <c r="R314">
        <f>IFERROR(VLOOKUP($A314,Nifty!$A$14:$I$4860,2,FALSE),All_curves!R313)</f>
        <v>0</v>
      </c>
      <c r="S314">
        <f>IFERROR(VLOOKUP($A314,Nifty!$A$14:$I$4860,3,FALSE),All_curves!S313)</f>
        <v>0</v>
      </c>
      <c r="T314">
        <f>IFERROR(VLOOKUP($A314,Nifty!$A$14:$I$4860,4,FALSE),All_curves!T313)</f>
        <v>0</v>
      </c>
      <c r="U314">
        <f>IFERROR(VLOOKUP($A314,Nifty!$A$14:$I$4860,5,FALSE),All_curves!U313)</f>
        <v>0</v>
      </c>
      <c r="V314">
        <f>IFERROR(VLOOKUP($A314,Nifty!$A$14:$I$4860,6,FALSE),All_curves!V313)</f>
        <v>0</v>
      </c>
      <c r="W314">
        <f>IFERROR(VLOOKUP($A314,Nifty!$A$14:$I$4860,7,FALSE),All_curves!W313)</f>
        <v>0</v>
      </c>
      <c r="X314">
        <f>IFERROR(VLOOKUP($A314,Nifty!$A$14:$I$4860,8,FALSE),All_curves!X313)</f>
        <v>0</v>
      </c>
      <c r="Y314">
        <f>IFERROR(VLOOKUP($A314,Nifty!$A$14:$I$4860,9,FALSE),All_curves!Y313)</f>
        <v>0</v>
      </c>
      <c r="AA314" s="5">
        <f t="shared" si="151"/>
        <v>0</v>
      </c>
      <c r="AB314" s="5">
        <f t="shared" si="127"/>
        <v>0</v>
      </c>
      <c r="AC314" s="5">
        <f t="shared" si="128"/>
        <v>0</v>
      </c>
      <c r="AD314" s="5">
        <f t="shared" si="129"/>
        <v>0</v>
      </c>
      <c r="AE314" s="5">
        <f t="shared" si="130"/>
        <v>0</v>
      </c>
      <c r="AF314" s="5">
        <f t="shared" si="131"/>
        <v>0</v>
      </c>
      <c r="AG314" s="5">
        <f t="shared" si="132"/>
        <v>0</v>
      </c>
      <c r="AH314" s="5">
        <f t="shared" si="133"/>
        <v>0</v>
      </c>
      <c r="AI314" s="5">
        <f t="shared" si="134"/>
        <v>-1.1047886269114571E-2</v>
      </c>
      <c r="AJ314" s="5">
        <f t="shared" si="135"/>
        <v>5.4204197008527188E-3</v>
      </c>
      <c r="AK314" s="5">
        <f t="shared" si="136"/>
        <v>-1.9492195846624316E-3</v>
      </c>
      <c r="AL314" s="5">
        <f t="shared" si="137"/>
        <v>1.9105958776465704E-2</v>
      </c>
      <c r="AM314" s="5">
        <f t="shared" si="138"/>
        <v>-2.5672659773259277E-3</v>
      </c>
      <c r="AN314" s="5">
        <f t="shared" si="139"/>
        <v>-8.527401149318603E-4</v>
      </c>
      <c r="AO314" s="5">
        <f t="shared" si="140"/>
        <v>-8.527401149318603E-4</v>
      </c>
      <c r="AP314" s="5">
        <f t="shared" si="141"/>
        <v>0</v>
      </c>
      <c r="AQ314" s="5">
        <f t="shared" si="142"/>
        <v>0</v>
      </c>
      <c r="AR314" s="5">
        <f t="shared" si="143"/>
        <v>0</v>
      </c>
      <c r="AS314" s="5">
        <f t="shared" si="144"/>
        <v>0</v>
      </c>
      <c r="AT314" s="5">
        <f t="shared" si="145"/>
        <v>0</v>
      </c>
      <c r="AU314" s="5">
        <f t="shared" si="146"/>
        <v>0</v>
      </c>
      <c r="AV314" s="5">
        <f t="shared" si="147"/>
        <v>0</v>
      </c>
      <c r="AW314" s="5">
        <f t="shared" si="148"/>
        <v>0</v>
      </c>
      <c r="AX314" s="5">
        <f t="shared" si="149"/>
        <v>0</v>
      </c>
      <c r="AZ314" s="7">
        <f t="shared" si="152"/>
        <v>105.69873495516622</v>
      </c>
      <c r="BA314" s="4">
        <f t="shared" si="150"/>
        <v>3.0235526734799056E-4</v>
      </c>
      <c r="BB314" s="5">
        <f>AZ314/MAX($AZ$16:AZ314)-1</f>
        <v>0</v>
      </c>
      <c r="BH314" s="3"/>
    </row>
    <row r="315" spans="1:60" x14ac:dyDescent="0.25">
      <c r="A315" s="3">
        <v>42964</v>
      </c>
      <c r="B315">
        <f>IFERROR(VLOOKUP($A315,Finnifty!$A$14:$I$486,B$15+1,FALSE),All_curves!B314)</f>
        <v>0</v>
      </c>
      <c r="C315">
        <f>IFERROR(VLOOKUP($A315,Finnifty!$A$14:$I$486,C$15+1,FALSE),All_curves!C314)</f>
        <v>0</v>
      </c>
      <c r="D315">
        <f>IFERROR(VLOOKUP($A315,Finnifty!$A$14:$I$486,D$15+1,FALSE),All_curves!D314)</f>
        <v>0</v>
      </c>
      <c r="E315">
        <f>IFERROR(VLOOKUP($A315,Finnifty!$A$14:$I$486,E$15+1,FALSE),All_curves!E314)</f>
        <v>0</v>
      </c>
      <c r="F315">
        <f>IFERROR(VLOOKUP($A315,Finnifty!$A$14:$I$486,F$15+1,FALSE),All_curves!F314)</f>
        <v>0</v>
      </c>
      <c r="G315">
        <f>IFERROR(VLOOKUP($A315,Finnifty!$A$14:$I$486,G$15+1,FALSE),All_curves!G314)</f>
        <v>0</v>
      </c>
      <c r="H315">
        <f>IFERROR(VLOOKUP($A315,Finnifty!$A$14:$I$486,H$15+1,FALSE),All_curves!H314)</f>
        <v>0</v>
      </c>
      <c r="I315">
        <f>IFERROR(VLOOKUP($A315,Finnifty!$A$14:$I$486,I$15+1,FALSE),All_curves!I314)</f>
        <v>0</v>
      </c>
      <c r="J315">
        <f>IFERROR(VLOOKUP($A315,Banknifty!$A$14:$I$4860,2,FALSE),All_curves!J314)</f>
        <v>14078343</v>
      </c>
      <c r="K315">
        <f>IFERROR(VLOOKUP($A315,Banknifty!$A$14:$I$4860,3,FALSE),All_curves!K314)</f>
        <v>13084451</v>
      </c>
      <c r="L315">
        <f>IFERROR(VLOOKUP($A315,Banknifty!$A$14:$I$4860,4,FALSE),All_curves!L314)</f>
        <v>12247263</v>
      </c>
      <c r="M315">
        <f>IFERROR(VLOOKUP($A315,Banknifty!$A$14:$I$4860,5,FALSE),All_curves!M314)</f>
        <v>12277313</v>
      </c>
      <c r="N315">
        <f>IFERROR(VLOOKUP($A315,Banknifty!$A$14:$I$4860,6,FALSE),All_curves!N314)</f>
        <v>10496316</v>
      </c>
      <c r="O315">
        <f>IFERROR(VLOOKUP($A315,Banknifty!$A$14:$I$4860,7,FALSE),All_curves!O314)</f>
        <v>10633000</v>
      </c>
      <c r="P315">
        <f>IFERROR(VLOOKUP($A315,Banknifty!$A$14:$I$4860,8,FALSE),All_curves!P314)</f>
        <v>10633000</v>
      </c>
      <c r="Q315">
        <f>IFERROR(VLOOKUP($A315,Banknifty!$A$14:$I$4860,9,FALSE),All_curves!Q314)</f>
        <v>11101467</v>
      </c>
      <c r="R315">
        <f>IFERROR(VLOOKUP($A315,Nifty!$A$14:$I$4860,2,FALSE),All_curves!R314)</f>
        <v>0</v>
      </c>
      <c r="S315">
        <f>IFERROR(VLOOKUP($A315,Nifty!$A$14:$I$4860,3,FALSE),All_curves!S314)</f>
        <v>0</v>
      </c>
      <c r="T315">
        <f>IFERROR(VLOOKUP($A315,Nifty!$A$14:$I$4860,4,FALSE),All_curves!T314)</f>
        <v>0</v>
      </c>
      <c r="U315">
        <f>IFERROR(VLOOKUP($A315,Nifty!$A$14:$I$4860,5,FALSE),All_curves!U314)</f>
        <v>0</v>
      </c>
      <c r="V315">
        <f>IFERROR(VLOOKUP($A315,Nifty!$A$14:$I$4860,6,FALSE),All_curves!V314)</f>
        <v>0</v>
      </c>
      <c r="W315">
        <f>IFERROR(VLOOKUP($A315,Nifty!$A$14:$I$4860,7,FALSE),All_curves!W314)</f>
        <v>0</v>
      </c>
      <c r="X315">
        <f>IFERROR(VLOOKUP($A315,Nifty!$A$14:$I$4860,8,FALSE),All_curves!X314)</f>
        <v>0</v>
      </c>
      <c r="Y315">
        <f>IFERROR(VLOOKUP($A315,Nifty!$A$14:$I$4860,9,FALSE),All_curves!Y314)</f>
        <v>0</v>
      </c>
      <c r="AA315" s="5">
        <f t="shared" si="151"/>
        <v>0</v>
      </c>
      <c r="AB315" s="5">
        <f t="shared" si="127"/>
        <v>0</v>
      </c>
      <c r="AC315" s="5">
        <f t="shared" si="128"/>
        <v>0</v>
      </c>
      <c r="AD315" s="5">
        <f t="shared" si="129"/>
        <v>0</v>
      </c>
      <c r="AE315" s="5">
        <f t="shared" si="130"/>
        <v>0</v>
      </c>
      <c r="AF315" s="5">
        <f t="shared" si="131"/>
        <v>0</v>
      </c>
      <c r="AG315" s="5">
        <f t="shared" si="132"/>
        <v>0</v>
      </c>
      <c r="AH315" s="5">
        <f t="shared" si="133"/>
        <v>0</v>
      </c>
      <c r="AI315" s="5">
        <f t="shared" si="134"/>
        <v>-4.7179658735027052E-3</v>
      </c>
      <c r="AJ315" s="5">
        <f t="shared" si="135"/>
        <v>-1.005017141566189E-2</v>
      </c>
      <c r="AK315" s="5">
        <f t="shared" si="136"/>
        <v>3.0709019204950838E-3</v>
      </c>
      <c r="AL315" s="5">
        <f t="shared" si="137"/>
        <v>-6.3709768337458783E-3</v>
      </c>
      <c r="AM315" s="5">
        <f t="shared" si="138"/>
        <v>-1.1047927870479812E-2</v>
      </c>
      <c r="AN315" s="5">
        <f t="shared" si="139"/>
        <v>5.4203627266946608E-3</v>
      </c>
      <c r="AO315" s="5">
        <f t="shared" si="140"/>
        <v>5.4203627266946608E-3</v>
      </c>
      <c r="AP315" s="5">
        <f t="shared" si="141"/>
        <v>1.9105894060040374E-2</v>
      </c>
      <c r="AQ315" s="5">
        <f t="shared" si="142"/>
        <v>0</v>
      </c>
      <c r="AR315" s="5">
        <f t="shared" si="143"/>
        <v>0</v>
      </c>
      <c r="AS315" s="5">
        <f t="shared" si="144"/>
        <v>0</v>
      </c>
      <c r="AT315" s="5">
        <f t="shared" si="145"/>
        <v>0</v>
      </c>
      <c r="AU315" s="5">
        <f t="shared" si="146"/>
        <v>0</v>
      </c>
      <c r="AV315" s="5">
        <f t="shared" si="147"/>
        <v>0</v>
      </c>
      <c r="AW315" s="5">
        <f t="shared" si="148"/>
        <v>0</v>
      </c>
      <c r="AX315" s="5">
        <f t="shared" si="149"/>
        <v>0</v>
      </c>
      <c r="AZ315" s="7">
        <f t="shared" si="152"/>
        <v>105.70239248126083</v>
      </c>
      <c r="BA315" s="4">
        <f t="shared" si="150"/>
        <v>3.4603310022270463E-5</v>
      </c>
      <c r="BB315" s="5">
        <f>AZ315/MAX($AZ$16:AZ315)-1</f>
        <v>0</v>
      </c>
      <c r="BH315" s="3"/>
    </row>
    <row r="316" spans="1:60" x14ac:dyDescent="0.25">
      <c r="A316" s="3">
        <v>42965</v>
      </c>
      <c r="B316">
        <f>IFERROR(VLOOKUP($A316,Finnifty!$A$14:$I$486,B$15+1,FALSE),All_curves!B315)</f>
        <v>0</v>
      </c>
      <c r="C316">
        <f>IFERROR(VLOOKUP($A316,Finnifty!$A$14:$I$486,C$15+1,FALSE),All_curves!C315)</f>
        <v>0</v>
      </c>
      <c r="D316">
        <f>IFERROR(VLOOKUP($A316,Finnifty!$A$14:$I$486,D$15+1,FALSE),All_curves!D315)</f>
        <v>0</v>
      </c>
      <c r="E316">
        <f>IFERROR(VLOOKUP($A316,Finnifty!$A$14:$I$486,E$15+1,FALSE),All_curves!E315)</f>
        <v>0</v>
      </c>
      <c r="F316">
        <f>IFERROR(VLOOKUP($A316,Finnifty!$A$14:$I$486,F$15+1,FALSE),All_curves!F315)</f>
        <v>0</v>
      </c>
      <c r="G316">
        <f>IFERROR(VLOOKUP($A316,Finnifty!$A$14:$I$486,G$15+1,FALSE),All_curves!G315)</f>
        <v>0</v>
      </c>
      <c r="H316">
        <f>IFERROR(VLOOKUP($A316,Finnifty!$A$14:$I$486,H$15+1,FALSE),All_curves!H315)</f>
        <v>0</v>
      </c>
      <c r="I316">
        <f>IFERROR(VLOOKUP($A316,Finnifty!$A$14:$I$486,I$15+1,FALSE),All_curves!I315)</f>
        <v>0</v>
      </c>
      <c r="J316">
        <f>IFERROR(VLOOKUP($A316,Banknifty!$A$14:$I$4860,2,FALSE),All_curves!J315)</f>
        <v>14054762</v>
      </c>
      <c r="K316">
        <f>IFERROR(VLOOKUP($A316,Banknifty!$A$14:$I$4860,3,FALSE),All_curves!K315)</f>
        <v>13084451</v>
      </c>
      <c r="L316">
        <f>IFERROR(VLOOKUP($A316,Banknifty!$A$14:$I$4860,4,FALSE),All_curves!L315)</f>
        <v>12231365</v>
      </c>
      <c r="M316">
        <f>IFERROR(VLOOKUP($A316,Banknifty!$A$14:$I$4860,5,FALSE),All_curves!M315)</f>
        <v>12277313</v>
      </c>
      <c r="N316">
        <f>IFERROR(VLOOKUP($A316,Banknifty!$A$14:$I$4860,6,FALSE),All_curves!N315)</f>
        <v>10455208</v>
      </c>
      <c r="O316">
        <f>IFERROR(VLOOKUP($A316,Banknifty!$A$14:$I$4860,7,FALSE),All_curves!O315)</f>
        <v>10542420</v>
      </c>
      <c r="P316">
        <f>IFERROR(VLOOKUP($A316,Banknifty!$A$14:$I$4860,8,FALSE),All_curves!P315)</f>
        <v>10542420</v>
      </c>
      <c r="Q316">
        <f>IFERROR(VLOOKUP($A316,Banknifty!$A$14:$I$4860,9,FALSE),All_curves!Q315)</f>
        <v>11035649</v>
      </c>
      <c r="R316">
        <f>IFERROR(VLOOKUP($A316,Nifty!$A$14:$I$4860,2,FALSE),All_curves!R315)</f>
        <v>0</v>
      </c>
      <c r="S316">
        <f>IFERROR(VLOOKUP($A316,Nifty!$A$14:$I$4860,3,FALSE),All_curves!S315)</f>
        <v>0</v>
      </c>
      <c r="T316">
        <f>IFERROR(VLOOKUP($A316,Nifty!$A$14:$I$4860,4,FALSE),All_curves!T315)</f>
        <v>0</v>
      </c>
      <c r="U316">
        <f>IFERROR(VLOOKUP($A316,Nifty!$A$14:$I$4860,5,FALSE),All_curves!U315)</f>
        <v>0</v>
      </c>
      <c r="V316">
        <f>IFERROR(VLOOKUP($A316,Nifty!$A$14:$I$4860,6,FALSE),All_curves!V315)</f>
        <v>0</v>
      </c>
      <c r="W316">
        <f>IFERROR(VLOOKUP($A316,Nifty!$A$14:$I$4860,7,FALSE),All_curves!W315)</f>
        <v>0</v>
      </c>
      <c r="X316">
        <f>IFERROR(VLOOKUP($A316,Nifty!$A$14:$I$4860,8,FALSE),All_curves!X315)</f>
        <v>0</v>
      </c>
      <c r="Y316">
        <f>IFERROR(VLOOKUP($A316,Nifty!$A$14:$I$4860,9,FALSE),All_curves!Y315)</f>
        <v>0</v>
      </c>
      <c r="AA316" s="5">
        <f t="shared" si="151"/>
        <v>0</v>
      </c>
      <c r="AB316" s="5">
        <f t="shared" si="127"/>
        <v>0</v>
      </c>
      <c r="AC316" s="5">
        <f t="shared" si="128"/>
        <v>0</v>
      </c>
      <c r="AD316" s="5">
        <f t="shared" si="129"/>
        <v>0</v>
      </c>
      <c r="AE316" s="5">
        <f t="shared" si="130"/>
        <v>0</v>
      </c>
      <c r="AF316" s="5">
        <f t="shared" si="131"/>
        <v>0</v>
      </c>
      <c r="AG316" s="5">
        <f t="shared" si="132"/>
        <v>0</v>
      </c>
      <c r="AH316" s="5">
        <f t="shared" si="133"/>
        <v>0</v>
      </c>
      <c r="AI316" s="5">
        <f t="shared" si="134"/>
        <v>-1.6749840517452652E-3</v>
      </c>
      <c r="AJ316" s="5">
        <f t="shared" si="135"/>
        <v>0</v>
      </c>
      <c r="AK316" s="5">
        <f t="shared" si="136"/>
        <v>-1.2980859478562978E-3</v>
      </c>
      <c r="AL316" s="5">
        <f t="shared" si="137"/>
        <v>0</v>
      </c>
      <c r="AM316" s="5">
        <f t="shared" si="138"/>
        <v>-3.9164217235837517E-3</v>
      </c>
      <c r="AN316" s="5">
        <f t="shared" si="139"/>
        <v>-8.5187623436471238E-3</v>
      </c>
      <c r="AO316" s="5">
        <f t="shared" si="140"/>
        <v>-8.5187623436471238E-3</v>
      </c>
      <c r="AP316" s="5">
        <f t="shared" si="141"/>
        <v>-5.9287659910172152E-3</v>
      </c>
      <c r="AQ316" s="5">
        <f t="shared" si="142"/>
        <v>0</v>
      </c>
      <c r="AR316" s="5">
        <f t="shared" si="143"/>
        <v>0</v>
      </c>
      <c r="AS316" s="5">
        <f t="shared" si="144"/>
        <v>0</v>
      </c>
      <c r="AT316" s="5">
        <f t="shared" si="145"/>
        <v>0</v>
      </c>
      <c r="AU316" s="5">
        <f t="shared" si="146"/>
        <v>0</v>
      </c>
      <c r="AV316" s="5">
        <f t="shared" si="147"/>
        <v>0</v>
      </c>
      <c r="AW316" s="5">
        <f t="shared" si="148"/>
        <v>0</v>
      </c>
      <c r="AX316" s="5">
        <f t="shared" si="149"/>
        <v>0</v>
      </c>
      <c r="AZ316" s="7">
        <f t="shared" si="152"/>
        <v>105.57089966337591</v>
      </c>
      <c r="BA316" s="4">
        <f t="shared" si="150"/>
        <v>-1.2439909333956992E-3</v>
      </c>
      <c r="BB316" s="5">
        <f>AZ316/MAX($AZ$16:AZ316)-1</f>
        <v>-1.2439909333956667E-3</v>
      </c>
      <c r="BH316" s="3"/>
    </row>
    <row r="317" spans="1:60" x14ac:dyDescent="0.25">
      <c r="A317" s="3">
        <v>42968</v>
      </c>
      <c r="B317">
        <f>IFERROR(VLOOKUP($A317,Finnifty!$A$14:$I$486,B$15+1,FALSE),All_curves!B316)</f>
        <v>0</v>
      </c>
      <c r="C317">
        <f>IFERROR(VLOOKUP($A317,Finnifty!$A$14:$I$486,C$15+1,FALSE),All_curves!C316)</f>
        <v>0</v>
      </c>
      <c r="D317">
        <f>IFERROR(VLOOKUP($A317,Finnifty!$A$14:$I$486,D$15+1,FALSE),All_curves!D316)</f>
        <v>0</v>
      </c>
      <c r="E317">
        <f>IFERROR(VLOOKUP($A317,Finnifty!$A$14:$I$486,E$15+1,FALSE),All_curves!E316)</f>
        <v>0</v>
      </c>
      <c r="F317">
        <f>IFERROR(VLOOKUP($A317,Finnifty!$A$14:$I$486,F$15+1,FALSE),All_curves!F316)</f>
        <v>0</v>
      </c>
      <c r="G317">
        <f>IFERROR(VLOOKUP($A317,Finnifty!$A$14:$I$486,G$15+1,FALSE),All_curves!G316)</f>
        <v>0</v>
      </c>
      <c r="H317">
        <f>IFERROR(VLOOKUP($A317,Finnifty!$A$14:$I$486,H$15+1,FALSE),All_curves!H316)</f>
        <v>0</v>
      </c>
      <c r="I317">
        <f>IFERROR(VLOOKUP($A317,Finnifty!$A$14:$I$486,I$15+1,FALSE),All_curves!I316)</f>
        <v>0</v>
      </c>
      <c r="J317">
        <f>IFERROR(VLOOKUP($A317,Banknifty!$A$14:$I$4860,2,FALSE),All_curves!J316)</f>
        <v>14017342</v>
      </c>
      <c r="K317">
        <f>IFERROR(VLOOKUP($A317,Banknifty!$A$14:$I$4860,3,FALSE),All_curves!K316)</f>
        <v>13142090</v>
      </c>
      <c r="L317">
        <f>IFERROR(VLOOKUP($A317,Banknifty!$A$14:$I$4860,4,FALSE),All_curves!L316)</f>
        <v>12218005</v>
      </c>
      <c r="M317">
        <f>IFERROR(VLOOKUP($A317,Banknifty!$A$14:$I$4860,5,FALSE),All_curves!M316)</f>
        <v>12293099</v>
      </c>
      <c r="N317">
        <f>IFERROR(VLOOKUP($A317,Banknifty!$A$14:$I$4860,6,FALSE),All_curves!N316)</f>
        <v>10478664</v>
      </c>
      <c r="O317">
        <f>IFERROR(VLOOKUP($A317,Banknifty!$A$14:$I$4860,7,FALSE),All_curves!O316)</f>
        <v>10572529</v>
      </c>
      <c r="P317">
        <f>IFERROR(VLOOKUP($A317,Banknifty!$A$14:$I$4860,8,FALSE),All_curves!P316)</f>
        <v>10572529</v>
      </c>
      <c r="Q317">
        <f>IFERROR(VLOOKUP($A317,Banknifty!$A$14:$I$4860,9,FALSE),All_curves!Q316)</f>
        <v>11063442</v>
      </c>
      <c r="R317">
        <f>IFERROR(VLOOKUP($A317,Nifty!$A$14:$I$4860,2,FALSE),All_curves!R316)</f>
        <v>0</v>
      </c>
      <c r="S317">
        <f>IFERROR(VLOOKUP($A317,Nifty!$A$14:$I$4860,3,FALSE),All_curves!S316)</f>
        <v>0</v>
      </c>
      <c r="T317">
        <f>IFERROR(VLOOKUP($A317,Nifty!$A$14:$I$4860,4,FALSE),All_curves!T316)</f>
        <v>0</v>
      </c>
      <c r="U317">
        <f>IFERROR(VLOOKUP($A317,Nifty!$A$14:$I$4860,5,FALSE),All_curves!U316)</f>
        <v>0</v>
      </c>
      <c r="V317">
        <f>IFERROR(VLOOKUP($A317,Nifty!$A$14:$I$4860,6,FALSE),All_curves!V316)</f>
        <v>0</v>
      </c>
      <c r="W317">
        <f>IFERROR(VLOOKUP($A317,Nifty!$A$14:$I$4860,7,FALSE),All_curves!W316)</f>
        <v>0</v>
      </c>
      <c r="X317">
        <f>IFERROR(VLOOKUP($A317,Nifty!$A$14:$I$4860,8,FALSE),All_curves!X316)</f>
        <v>0</v>
      </c>
      <c r="Y317">
        <f>IFERROR(VLOOKUP($A317,Nifty!$A$14:$I$4860,9,FALSE),All_curves!Y316)</f>
        <v>0</v>
      </c>
      <c r="AA317" s="5">
        <f t="shared" si="151"/>
        <v>0</v>
      </c>
      <c r="AB317" s="5">
        <f t="shared" si="127"/>
        <v>0</v>
      </c>
      <c r="AC317" s="5">
        <f t="shared" si="128"/>
        <v>0</v>
      </c>
      <c r="AD317" s="5">
        <f t="shared" si="129"/>
        <v>0</v>
      </c>
      <c r="AE317" s="5">
        <f t="shared" si="130"/>
        <v>0</v>
      </c>
      <c r="AF317" s="5">
        <f t="shared" si="131"/>
        <v>0</v>
      </c>
      <c r="AG317" s="5">
        <f t="shared" si="132"/>
        <v>0</v>
      </c>
      <c r="AH317" s="5">
        <f t="shared" si="133"/>
        <v>0</v>
      </c>
      <c r="AI317" s="5">
        <f t="shared" si="134"/>
        <v>-2.6624428076406081E-3</v>
      </c>
      <c r="AJ317" s="5">
        <f t="shared" si="135"/>
        <v>4.4051523445653995E-3</v>
      </c>
      <c r="AK317" s="5">
        <f t="shared" si="136"/>
        <v>-1.0922738386107689E-3</v>
      </c>
      <c r="AL317" s="5">
        <f t="shared" si="137"/>
        <v>1.2857862302606549E-3</v>
      </c>
      <c r="AM317" s="5">
        <f t="shared" si="138"/>
        <v>2.2434752135012115E-3</v>
      </c>
      <c r="AN317" s="5">
        <f t="shared" si="139"/>
        <v>2.8559856275882645E-3</v>
      </c>
      <c r="AO317" s="5">
        <f t="shared" si="140"/>
        <v>2.8559856275882645E-3</v>
      </c>
      <c r="AP317" s="5">
        <f t="shared" si="141"/>
        <v>2.5184744458617292E-3</v>
      </c>
      <c r="AQ317" s="5">
        <f t="shared" si="142"/>
        <v>0</v>
      </c>
      <c r="AR317" s="5">
        <f t="shared" si="143"/>
        <v>0</v>
      </c>
      <c r="AS317" s="5">
        <f t="shared" si="144"/>
        <v>0</v>
      </c>
      <c r="AT317" s="5">
        <f t="shared" si="145"/>
        <v>0</v>
      </c>
      <c r="AU317" s="5">
        <f t="shared" si="146"/>
        <v>0</v>
      </c>
      <c r="AV317" s="5">
        <f t="shared" si="147"/>
        <v>0</v>
      </c>
      <c r="AW317" s="5">
        <f t="shared" si="148"/>
        <v>0</v>
      </c>
      <c r="AX317" s="5">
        <f t="shared" si="149"/>
        <v>0</v>
      </c>
      <c r="AZ317" s="7">
        <f t="shared" si="152"/>
        <v>105.62548924441336</v>
      </c>
      <c r="BA317" s="4">
        <f t="shared" si="150"/>
        <v>5.1708928512975616E-4</v>
      </c>
      <c r="BB317" s="5">
        <f>AZ317/MAX($AZ$16:AZ317)-1</f>
        <v>-7.2754490264825833E-4</v>
      </c>
      <c r="BH317" s="3"/>
    </row>
    <row r="318" spans="1:60" x14ac:dyDescent="0.25">
      <c r="A318" s="3">
        <v>42969</v>
      </c>
      <c r="B318">
        <f>IFERROR(VLOOKUP($A318,Finnifty!$A$14:$I$486,B$15+1,FALSE),All_curves!B317)</f>
        <v>0</v>
      </c>
      <c r="C318">
        <f>IFERROR(VLOOKUP($A318,Finnifty!$A$14:$I$486,C$15+1,FALSE),All_curves!C317)</f>
        <v>0</v>
      </c>
      <c r="D318">
        <f>IFERROR(VLOOKUP($A318,Finnifty!$A$14:$I$486,D$15+1,FALSE),All_curves!D317)</f>
        <v>0</v>
      </c>
      <c r="E318">
        <f>IFERROR(VLOOKUP($A318,Finnifty!$A$14:$I$486,E$15+1,FALSE),All_curves!E317)</f>
        <v>0</v>
      </c>
      <c r="F318">
        <f>IFERROR(VLOOKUP($A318,Finnifty!$A$14:$I$486,F$15+1,FALSE),All_curves!F317)</f>
        <v>0</v>
      </c>
      <c r="G318">
        <f>IFERROR(VLOOKUP($A318,Finnifty!$A$14:$I$486,G$15+1,FALSE),All_curves!G317)</f>
        <v>0</v>
      </c>
      <c r="H318">
        <f>IFERROR(VLOOKUP($A318,Finnifty!$A$14:$I$486,H$15+1,FALSE),All_curves!H317)</f>
        <v>0</v>
      </c>
      <c r="I318">
        <f>IFERROR(VLOOKUP($A318,Finnifty!$A$14:$I$486,I$15+1,FALSE),All_curves!I317)</f>
        <v>0</v>
      </c>
      <c r="J318">
        <f>IFERROR(VLOOKUP($A318,Banknifty!$A$14:$I$4860,2,FALSE),All_curves!J317)</f>
        <v>13915779</v>
      </c>
      <c r="K318">
        <f>IFERROR(VLOOKUP($A318,Banknifty!$A$14:$I$4860,3,FALSE),All_curves!K317)</f>
        <v>12984573</v>
      </c>
      <c r="L318">
        <f>IFERROR(VLOOKUP($A318,Banknifty!$A$14:$I$4860,4,FALSE),All_curves!L317)</f>
        <v>12186172</v>
      </c>
      <c r="M318">
        <f>IFERROR(VLOOKUP($A318,Banknifty!$A$14:$I$4860,5,FALSE),All_curves!M317)</f>
        <v>12249458</v>
      </c>
      <c r="N318">
        <f>IFERROR(VLOOKUP($A318,Banknifty!$A$14:$I$4860,6,FALSE),All_curves!N317)</f>
        <v>10450765</v>
      </c>
      <c r="O318">
        <f>IFERROR(VLOOKUP($A318,Banknifty!$A$14:$I$4860,7,FALSE),All_curves!O317)</f>
        <v>10619103</v>
      </c>
      <c r="P318">
        <f>IFERROR(VLOOKUP($A318,Banknifty!$A$14:$I$4860,8,FALSE),All_curves!P317)</f>
        <v>10619103</v>
      </c>
      <c r="Q318">
        <f>IFERROR(VLOOKUP($A318,Banknifty!$A$14:$I$4860,9,FALSE),All_curves!Q317)</f>
        <v>11077667</v>
      </c>
      <c r="R318">
        <f>IFERROR(VLOOKUP($A318,Nifty!$A$14:$I$4860,2,FALSE),All_curves!R317)</f>
        <v>0</v>
      </c>
      <c r="S318">
        <f>IFERROR(VLOOKUP($A318,Nifty!$A$14:$I$4860,3,FALSE),All_curves!S317)</f>
        <v>0</v>
      </c>
      <c r="T318">
        <f>IFERROR(VLOOKUP($A318,Nifty!$A$14:$I$4860,4,FALSE),All_curves!T317)</f>
        <v>0</v>
      </c>
      <c r="U318">
        <f>IFERROR(VLOOKUP($A318,Nifty!$A$14:$I$4860,5,FALSE),All_curves!U317)</f>
        <v>0</v>
      </c>
      <c r="V318">
        <f>IFERROR(VLOOKUP($A318,Nifty!$A$14:$I$4860,6,FALSE),All_curves!V317)</f>
        <v>0</v>
      </c>
      <c r="W318">
        <f>IFERROR(VLOOKUP($A318,Nifty!$A$14:$I$4860,7,FALSE),All_curves!W317)</f>
        <v>0</v>
      </c>
      <c r="X318">
        <f>IFERROR(VLOOKUP($A318,Nifty!$A$14:$I$4860,8,FALSE),All_curves!X317)</f>
        <v>0</v>
      </c>
      <c r="Y318">
        <f>IFERROR(VLOOKUP($A318,Nifty!$A$14:$I$4860,9,FALSE),All_curves!Y317)</f>
        <v>0</v>
      </c>
      <c r="AA318" s="5">
        <f t="shared" si="151"/>
        <v>0</v>
      </c>
      <c r="AB318" s="5">
        <f t="shared" si="127"/>
        <v>0</v>
      </c>
      <c r="AC318" s="5">
        <f t="shared" si="128"/>
        <v>0</v>
      </c>
      <c r="AD318" s="5">
        <f t="shared" si="129"/>
        <v>0</v>
      </c>
      <c r="AE318" s="5">
        <f t="shared" si="130"/>
        <v>0</v>
      </c>
      <c r="AF318" s="5">
        <f t="shared" si="131"/>
        <v>0</v>
      </c>
      <c r="AG318" s="5">
        <f t="shared" si="132"/>
        <v>0</v>
      </c>
      <c r="AH318" s="5">
        <f t="shared" si="133"/>
        <v>0</v>
      </c>
      <c r="AI318" s="5">
        <f t="shared" si="134"/>
        <v>-7.2455248648424231E-3</v>
      </c>
      <c r="AJ318" s="5">
        <f t="shared" si="135"/>
        <v>-1.1985688729874822E-2</v>
      </c>
      <c r="AK318" s="5">
        <f t="shared" si="136"/>
        <v>-2.6054171691696215E-3</v>
      </c>
      <c r="AL318" s="5">
        <f t="shared" si="137"/>
        <v>-3.550040555274192E-3</v>
      </c>
      <c r="AM318" s="5">
        <f t="shared" si="138"/>
        <v>-2.6624577331614274E-3</v>
      </c>
      <c r="AN318" s="5">
        <f t="shared" si="139"/>
        <v>4.4051900921719955E-3</v>
      </c>
      <c r="AO318" s="5">
        <f t="shared" si="140"/>
        <v>4.4051900921719955E-3</v>
      </c>
      <c r="AP318" s="5">
        <f t="shared" si="141"/>
        <v>1.2857662199521336E-3</v>
      </c>
      <c r="AQ318" s="5">
        <f t="shared" si="142"/>
        <v>0</v>
      </c>
      <c r="AR318" s="5">
        <f t="shared" si="143"/>
        <v>0</v>
      </c>
      <c r="AS318" s="5">
        <f t="shared" si="144"/>
        <v>0</v>
      </c>
      <c r="AT318" s="5">
        <f t="shared" si="145"/>
        <v>0</v>
      </c>
      <c r="AU318" s="5">
        <f t="shared" si="146"/>
        <v>0</v>
      </c>
      <c r="AV318" s="5">
        <f t="shared" si="147"/>
        <v>0</v>
      </c>
      <c r="AW318" s="5">
        <f t="shared" si="148"/>
        <v>0</v>
      </c>
      <c r="AX318" s="5">
        <f t="shared" si="149"/>
        <v>0</v>
      </c>
      <c r="AZ318" s="7">
        <f t="shared" si="152"/>
        <v>105.5464770537636</v>
      </c>
      <c r="BA318" s="4">
        <f t="shared" si="150"/>
        <v>-7.4804094366776519E-4</v>
      </c>
      <c r="BB318" s="5">
        <f>AZ318/MAX($AZ$16:AZ318)-1</f>
        <v>-1.4750416129405419E-3</v>
      </c>
      <c r="BH318" s="3"/>
    </row>
    <row r="319" spans="1:60" x14ac:dyDescent="0.25">
      <c r="A319" s="3">
        <v>42970</v>
      </c>
      <c r="B319">
        <f>IFERROR(VLOOKUP($A319,Finnifty!$A$14:$I$486,B$15+1,FALSE),All_curves!B318)</f>
        <v>0</v>
      </c>
      <c r="C319">
        <f>IFERROR(VLOOKUP($A319,Finnifty!$A$14:$I$486,C$15+1,FALSE),All_curves!C318)</f>
        <v>0</v>
      </c>
      <c r="D319">
        <f>IFERROR(VLOOKUP($A319,Finnifty!$A$14:$I$486,D$15+1,FALSE),All_curves!D318)</f>
        <v>0</v>
      </c>
      <c r="E319">
        <f>IFERROR(VLOOKUP($A319,Finnifty!$A$14:$I$486,E$15+1,FALSE),All_curves!E318)</f>
        <v>0</v>
      </c>
      <c r="F319">
        <f>IFERROR(VLOOKUP($A319,Finnifty!$A$14:$I$486,F$15+1,FALSE),All_curves!F318)</f>
        <v>0</v>
      </c>
      <c r="G319">
        <f>IFERROR(VLOOKUP($A319,Finnifty!$A$14:$I$486,G$15+1,FALSE),All_curves!G318)</f>
        <v>0</v>
      </c>
      <c r="H319">
        <f>IFERROR(VLOOKUP($A319,Finnifty!$A$14:$I$486,H$15+1,FALSE),All_curves!H318)</f>
        <v>0</v>
      </c>
      <c r="I319">
        <f>IFERROR(VLOOKUP($A319,Finnifty!$A$14:$I$486,I$15+1,FALSE),All_curves!I318)</f>
        <v>0</v>
      </c>
      <c r="J319">
        <f>IFERROR(VLOOKUP($A319,Banknifty!$A$14:$I$4860,2,FALSE),All_curves!J318)</f>
        <v>13968256</v>
      </c>
      <c r="K319">
        <f>IFERROR(VLOOKUP($A319,Banknifty!$A$14:$I$4860,3,FALSE),All_curves!K318)</f>
        <v>13023239</v>
      </c>
      <c r="L319">
        <f>IFERROR(VLOOKUP($A319,Banknifty!$A$14:$I$4860,4,FALSE),All_curves!L318)</f>
        <v>12246013</v>
      </c>
      <c r="M319">
        <f>IFERROR(VLOOKUP($A319,Banknifty!$A$14:$I$4860,5,FALSE),All_curves!M318)</f>
        <v>12286471</v>
      </c>
      <c r="N319">
        <f>IFERROR(VLOOKUP($A319,Banknifty!$A$14:$I$4860,6,FALSE),All_curves!N318)</f>
        <v>10375044</v>
      </c>
      <c r="O319">
        <f>IFERROR(VLOOKUP($A319,Banknifty!$A$14:$I$4860,7,FALSE),All_curves!O318)</f>
        <v>10491825</v>
      </c>
      <c r="P319">
        <f>IFERROR(VLOOKUP($A319,Banknifty!$A$14:$I$4860,8,FALSE),All_curves!P318)</f>
        <v>10491825</v>
      </c>
      <c r="Q319">
        <f>IFERROR(VLOOKUP($A319,Banknifty!$A$14:$I$4860,9,FALSE),All_curves!Q318)</f>
        <v>11038341</v>
      </c>
      <c r="R319">
        <f>IFERROR(VLOOKUP($A319,Nifty!$A$14:$I$4860,2,FALSE),All_curves!R318)</f>
        <v>0</v>
      </c>
      <c r="S319">
        <f>IFERROR(VLOOKUP($A319,Nifty!$A$14:$I$4860,3,FALSE),All_curves!S318)</f>
        <v>0</v>
      </c>
      <c r="T319">
        <f>IFERROR(VLOOKUP($A319,Nifty!$A$14:$I$4860,4,FALSE),All_curves!T318)</f>
        <v>0</v>
      </c>
      <c r="U319">
        <f>IFERROR(VLOOKUP($A319,Nifty!$A$14:$I$4860,5,FALSE),All_curves!U318)</f>
        <v>0</v>
      </c>
      <c r="V319">
        <f>IFERROR(VLOOKUP($A319,Nifty!$A$14:$I$4860,6,FALSE),All_curves!V318)</f>
        <v>0</v>
      </c>
      <c r="W319">
        <f>IFERROR(VLOOKUP($A319,Nifty!$A$14:$I$4860,7,FALSE),All_curves!W318)</f>
        <v>0</v>
      </c>
      <c r="X319">
        <f>IFERROR(VLOOKUP($A319,Nifty!$A$14:$I$4860,8,FALSE),All_curves!X318)</f>
        <v>0</v>
      </c>
      <c r="Y319">
        <f>IFERROR(VLOOKUP($A319,Nifty!$A$14:$I$4860,9,FALSE),All_curves!Y318)</f>
        <v>0</v>
      </c>
      <c r="AA319" s="5">
        <f t="shared" si="151"/>
        <v>0</v>
      </c>
      <c r="AB319" s="5">
        <f t="shared" si="127"/>
        <v>0</v>
      </c>
      <c r="AC319" s="5">
        <f t="shared" si="128"/>
        <v>0</v>
      </c>
      <c r="AD319" s="5">
        <f t="shared" si="129"/>
        <v>0</v>
      </c>
      <c r="AE319" s="5">
        <f t="shared" si="130"/>
        <v>0</v>
      </c>
      <c r="AF319" s="5">
        <f t="shared" si="131"/>
        <v>0</v>
      </c>
      <c r="AG319" s="5">
        <f t="shared" si="132"/>
        <v>0</v>
      </c>
      <c r="AH319" s="5">
        <f t="shared" si="133"/>
        <v>0</v>
      </c>
      <c r="AI319" s="5">
        <f t="shared" si="134"/>
        <v>3.7710429290376268E-3</v>
      </c>
      <c r="AJ319" s="5">
        <f t="shared" si="135"/>
        <v>2.9778414738783621E-3</v>
      </c>
      <c r="AK319" s="5">
        <f t="shared" si="136"/>
        <v>4.9105658446311207E-3</v>
      </c>
      <c r="AL319" s="5">
        <f t="shared" si="137"/>
        <v>3.0216030782750369E-3</v>
      </c>
      <c r="AM319" s="5">
        <f t="shared" si="138"/>
        <v>-7.2454982960578063E-3</v>
      </c>
      <c r="AN319" s="5">
        <f t="shared" si="139"/>
        <v>-1.1985758119117951E-2</v>
      </c>
      <c r="AO319" s="5">
        <f t="shared" si="140"/>
        <v>-1.1985758119117951E-2</v>
      </c>
      <c r="AP319" s="5">
        <f t="shared" si="141"/>
        <v>-3.5500254701644751E-3</v>
      </c>
      <c r="AQ319" s="5">
        <f t="shared" si="142"/>
        <v>0</v>
      </c>
      <c r="AR319" s="5">
        <f t="shared" si="143"/>
        <v>0</v>
      </c>
      <c r="AS319" s="5">
        <f t="shared" si="144"/>
        <v>0</v>
      </c>
      <c r="AT319" s="5">
        <f t="shared" si="145"/>
        <v>0</v>
      </c>
      <c r="AU319" s="5">
        <f t="shared" si="146"/>
        <v>0</v>
      </c>
      <c r="AV319" s="5">
        <f t="shared" si="147"/>
        <v>0</v>
      </c>
      <c r="AW319" s="5">
        <f t="shared" si="148"/>
        <v>0</v>
      </c>
      <c r="AX319" s="5">
        <f t="shared" si="149"/>
        <v>0</v>
      </c>
      <c r="AZ319" s="7">
        <f t="shared" si="152"/>
        <v>105.45814350659364</v>
      </c>
      <c r="BA319" s="4">
        <f t="shared" si="150"/>
        <v>-8.3691611160983492E-4</v>
      </c>
      <c r="BB319" s="5">
        <f>AZ319/MAX($AZ$16:AZ319)-1</f>
        <v>-2.3107232384592669E-3</v>
      </c>
      <c r="BH319" s="3"/>
    </row>
    <row r="320" spans="1:60" x14ac:dyDescent="0.25">
      <c r="A320" s="3">
        <v>42971</v>
      </c>
      <c r="B320">
        <f>IFERROR(VLOOKUP($A320,Finnifty!$A$14:$I$486,B$15+1,FALSE),All_curves!B319)</f>
        <v>0</v>
      </c>
      <c r="C320">
        <f>IFERROR(VLOOKUP($A320,Finnifty!$A$14:$I$486,C$15+1,FALSE),All_curves!C319)</f>
        <v>0</v>
      </c>
      <c r="D320">
        <f>IFERROR(VLOOKUP($A320,Finnifty!$A$14:$I$486,D$15+1,FALSE),All_curves!D319)</f>
        <v>0</v>
      </c>
      <c r="E320">
        <f>IFERROR(VLOOKUP($A320,Finnifty!$A$14:$I$486,E$15+1,FALSE),All_curves!E319)</f>
        <v>0</v>
      </c>
      <c r="F320">
        <f>IFERROR(VLOOKUP($A320,Finnifty!$A$14:$I$486,F$15+1,FALSE),All_curves!F319)</f>
        <v>0</v>
      </c>
      <c r="G320">
        <f>IFERROR(VLOOKUP($A320,Finnifty!$A$14:$I$486,G$15+1,FALSE),All_curves!G319)</f>
        <v>0</v>
      </c>
      <c r="H320">
        <f>IFERROR(VLOOKUP($A320,Finnifty!$A$14:$I$486,H$15+1,FALSE),All_curves!H319)</f>
        <v>0</v>
      </c>
      <c r="I320">
        <f>IFERROR(VLOOKUP($A320,Finnifty!$A$14:$I$486,I$15+1,FALSE),All_curves!I319)</f>
        <v>0</v>
      </c>
      <c r="J320">
        <f>IFERROR(VLOOKUP($A320,Banknifty!$A$14:$I$4860,2,FALSE),All_curves!J319)</f>
        <v>13773537</v>
      </c>
      <c r="K320">
        <f>IFERROR(VLOOKUP($A320,Banknifty!$A$14:$I$4860,3,FALSE),All_curves!K319)</f>
        <v>12895925</v>
      </c>
      <c r="L320">
        <f>IFERROR(VLOOKUP($A320,Banknifty!$A$14:$I$4860,4,FALSE),All_curves!L319)</f>
        <v>12184119</v>
      </c>
      <c r="M320">
        <f>IFERROR(VLOOKUP($A320,Banknifty!$A$14:$I$4860,5,FALSE),All_curves!M319)</f>
        <v>12226598</v>
      </c>
      <c r="N320">
        <f>IFERROR(VLOOKUP($A320,Banknifty!$A$14:$I$4860,6,FALSE),All_curves!N319)</f>
        <v>10414168</v>
      </c>
      <c r="O320">
        <f>IFERROR(VLOOKUP($A320,Banknifty!$A$14:$I$4860,7,FALSE),All_curves!O319)</f>
        <v>10523068</v>
      </c>
      <c r="P320">
        <f>IFERROR(VLOOKUP($A320,Banknifty!$A$14:$I$4860,8,FALSE),All_curves!P319)</f>
        <v>10523068</v>
      </c>
      <c r="Q320">
        <f>IFERROR(VLOOKUP($A320,Banknifty!$A$14:$I$4860,9,FALSE),All_curves!Q319)</f>
        <v>11071695</v>
      </c>
      <c r="R320">
        <f>IFERROR(VLOOKUP($A320,Nifty!$A$14:$I$4860,2,FALSE),All_curves!R319)</f>
        <v>0</v>
      </c>
      <c r="S320">
        <f>IFERROR(VLOOKUP($A320,Nifty!$A$14:$I$4860,3,FALSE),All_curves!S319)</f>
        <v>0</v>
      </c>
      <c r="T320">
        <f>IFERROR(VLOOKUP($A320,Nifty!$A$14:$I$4860,4,FALSE),All_curves!T319)</f>
        <v>0</v>
      </c>
      <c r="U320">
        <f>IFERROR(VLOOKUP($A320,Nifty!$A$14:$I$4860,5,FALSE),All_curves!U319)</f>
        <v>0</v>
      </c>
      <c r="V320">
        <f>IFERROR(VLOOKUP($A320,Nifty!$A$14:$I$4860,6,FALSE),All_curves!V319)</f>
        <v>0</v>
      </c>
      <c r="W320">
        <f>IFERROR(VLOOKUP($A320,Nifty!$A$14:$I$4860,7,FALSE),All_curves!W319)</f>
        <v>0</v>
      </c>
      <c r="X320">
        <f>IFERROR(VLOOKUP($A320,Nifty!$A$14:$I$4860,8,FALSE),All_curves!X319)</f>
        <v>0</v>
      </c>
      <c r="Y320">
        <f>IFERROR(VLOOKUP($A320,Nifty!$A$14:$I$4860,9,FALSE),All_curves!Y319)</f>
        <v>0</v>
      </c>
      <c r="AA320" s="5">
        <f t="shared" si="151"/>
        <v>0</v>
      </c>
      <c r="AB320" s="5">
        <f t="shared" si="127"/>
        <v>0</v>
      </c>
      <c r="AC320" s="5">
        <f t="shared" si="128"/>
        <v>0</v>
      </c>
      <c r="AD320" s="5">
        <f t="shared" si="129"/>
        <v>0</v>
      </c>
      <c r="AE320" s="5">
        <f t="shared" si="130"/>
        <v>0</v>
      </c>
      <c r="AF320" s="5">
        <f t="shared" si="131"/>
        <v>0</v>
      </c>
      <c r="AG320" s="5">
        <f t="shared" si="132"/>
        <v>0</v>
      </c>
      <c r="AH320" s="5">
        <f t="shared" si="133"/>
        <v>0</v>
      </c>
      <c r="AI320" s="5">
        <f t="shared" si="134"/>
        <v>-1.394010819962066E-2</v>
      </c>
      <c r="AJ320" s="5">
        <f t="shared" si="135"/>
        <v>-9.7759090499682788E-3</v>
      </c>
      <c r="AK320" s="5">
        <f t="shared" si="136"/>
        <v>-5.0542164212956653E-3</v>
      </c>
      <c r="AL320" s="5">
        <f t="shared" si="137"/>
        <v>-4.8730835729804411E-3</v>
      </c>
      <c r="AM320" s="5">
        <f t="shared" si="138"/>
        <v>3.7709719592513569E-3</v>
      </c>
      <c r="AN320" s="5">
        <f t="shared" si="139"/>
        <v>2.9778422724360265E-3</v>
      </c>
      <c r="AO320" s="5">
        <f t="shared" si="140"/>
        <v>2.9778422724360265E-3</v>
      </c>
      <c r="AP320" s="5">
        <f t="shared" si="141"/>
        <v>3.0216497207324888E-3</v>
      </c>
      <c r="AQ320" s="5">
        <f t="shared" si="142"/>
        <v>0</v>
      </c>
      <c r="AR320" s="5">
        <f t="shared" si="143"/>
        <v>0</v>
      </c>
      <c r="AS320" s="5">
        <f t="shared" si="144"/>
        <v>0</v>
      </c>
      <c r="AT320" s="5">
        <f t="shared" si="145"/>
        <v>0</v>
      </c>
      <c r="AU320" s="5">
        <f t="shared" si="146"/>
        <v>0</v>
      </c>
      <c r="AV320" s="5">
        <f t="shared" si="147"/>
        <v>0</v>
      </c>
      <c r="AW320" s="5">
        <f t="shared" si="148"/>
        <v>0</v>
      </c>
      <c r="AX320" s="5">
        <f t="shared" si="149"/>
        <v>0</v>
      </c>
      <c r="AZ320" s="7">
        <f t="shared" si="152"/>
        <v>105.36632896198471</v>
      </c>
      <c r="BA320" s="4">
        <f t="shared" si="150"/>
        <v>-8.7062545912538168E-4</v>
      </c>
      <c r="BB320" s="5">
        <f>AZ320/MAX($AZ$16:AZ320)-1</f>
        <v>-3.1793369231042368E-3</v>
      </c>
      <c r="BH320" s="3"/>
    </row>
    <row r="321" spans="1:60" x14ac:dyDescent="0.25">
      <c r="A321" s="3">
        <v>42975</v>
      </c>
      <c r="B321">
        <f>IFERROR(VLOOKUP($A321,Finnifty!$A$14:$I$486,B$15+1,FALSE),All_curves!B320)</f>
        <v>0</v>
      </c>
      <c r="C321">
        <f>IFERROR(VLOOKUP($A321,Finnifty!$A$14:$I$486,C$15+1,FALSE),All_curves!C320)</f>
        <v>0</v>
      </c>
      <c r="D321">
        <f>IFERROR(VLOOKUP($A321,Finnifty!$A$14:$I$486,D$15+1,FALSE),All_curves!D320)</f>
        <v>0</v>
      </c>
      <c r="E321">
        <f>IFERROR(VLOOKUP($A321,Finnifty!$A$14:$I$486,E$15+1,FALSE),All_curves!E320)</f>
        <v>0</v>
      </c>
      <c r="F321">
        <f>IFERROR(VLOOKUP($A321,Finnifty!$A$14:$I$486,F$15+1,FALSE),All_curves!F320)</f>
        <v>0</v>
      </c>
      <c r="G321">
        <f>IFERROR(VLOOKUP($A321,Finnifty!$A$14:$I$486,G$15+1,FALSE),All_curves!G320)</f>
        <v>0</v>
      </c>
      <c r="H321">
        <f>IFERROR(VLOOKUP($A321,Finnifty!$A$14:$I$486,H$15+1,FALSE),All_curves!H320)</f>
        <v>0</v>
      </c>
      <c r="I321">
        <f>IFERROR(VLOOKUP($A321,Finnifty!$A$14:$I$486,I$15+1,FALSE),All_curves!I320)</f>
        <v>0</v>
      </c>
      <c r="J321">
        <f>IFERROR(VLOOKUP($A321,Banknifty!$A$14:$I$4860,2,FALSE),All_curves!J320)</f>
        <v>13773537</v>
      </c>
      <c r="K321">
        <f>IFERROR(VLOOKUP($A321,Banknifty!$A$14:$I$4860,3,FALSE),All_curves!K320)</f>
        <v>12895925</v>
      </c>
      <c r="L321">
        <f>IFERROR(VLOOKUP($A321,Banknifty!$A$14:$I$4860,4,FALSE),All_curves!L320)</f>
        <v>12184119</v>
      </c>
      <c r="M321">
        <f>IFERROR(VLOOKUP($A321,Banknifty!$A$14:$I$4860,5,FALSE),All_curves!M320)</f>
        <v>12226598</v>
      </c>
      <c r="N321">
        <f>IFERROR(VLOOKUP($A321,Banknifty!$A$14:$I$4860,6,FALSE),All_curves!N320)</f>
        <v>10351846</v>
      </c>
      <c r="O321">
        <f>IFERROR(VLOOKUP($A321,Banknifty!$A$14:$I$4860,7,FALSE),All_curves!O320)</f>
        <v>10452651</v>
      </c>
      <c r="P321">
        <f>IFERROR(VLOOKUP($A321,Banknifty!$A$14:$I$4860,8,FALSE),All_curves!P320)</f>
        <v>10452651</v>
      </c>
      <c r="Q321">
        <f>IFERROR(VLOOKUP($A321,Banknifty!$A$14:$I$4860,9,FALSE),All_curves!Q320)</f>
        <v>11017741</v>
      </c>
      <c r="R321">
        <f>IFERROR(VLOOKUP($A321,Nifty!$A$14:$I$4860,2,FALSE),All_curves!R320)</f>
        <v>0</v>
      </c>
      <c r="S321">
        <f>IFERROR(VLOOKUP($A321,Nifty!$A$14:$I$4860,3,FALSE),All_curves!S320)</f>
        <v>0</v>
      </c>
      <c r="T321">
        <f>IFERROR(VLOOKUP($A321,Nifty!$A$14:$I$4860,4,FALSE),All_curves!T320)</f>
        <v>0</v>
      </c>
      <c r="U321">
        <f>IFERROR(VLOOKUP($A321,Nifty!$A$14:$I$4860,5,FALSE),All_curves!U320)</f>
        <v>0</v>
      </c>
      <c r="V321">
        <f>IFERROR(VLOOKUP($A321,Nifty!$A$14:$I$4860,6,FALSE),All_curves!V320)</f>
        <v>0</v>
      </c>
      <c r="W321">
        <f>IFERROR(VLOOKUP($A321,Nifty!$A$14:$I$4860,7,FALSE),All_curves!W320)</f>
        <v>0</v>
      </c>
      <c r="X321">
        <f>IFERROR(VLOOKUP($A321,Nifty!$A$14:$I$4860,8,FALSE),All_curves!X320)</f>
        <v>0</v>
      </c>
      <c r="Y321">
        <f>IFERROR(VLOOKUP($A321,Nifty!$A$14:$I$4860,9,FALSE),All_curves!Y320)</f>
        <v>0</v>
      </c>
      <c r="AA321" s="5">
        <f t="shared" si="151"/>
        <v>0</v>
      </c>
      <c r="AB321" s="5">
        <f t="shared" si="127"/>
        <v>0</v>
      </c>
      <c r="AC321" s="5">
        <f t="shared" si="128"/>
        <v>0</v>
      </c>
      <c r="AD321" s="5">
        <f t="shared" si="129"/>
        <v>0</v>
      </c>
      <c r="AE321" s="5">
        <f t="shared" si="130"/>
        <v>0</v>
      </c>
      <c r="AF321" s="5">
        <f t="shared" si="131"/>
        <v>0</v>
      </c>
      <c r="AG321" s="5">
        <f t="shared" si="132"/>
        <v>0</v>
      </c>
      <c r="AH321" s="5">
        <f t="shared" si="133"/>
        <v>0</v>
      </c>
      <c r="AI321" s="5">
        <f t="shared" si="134"/>
        <v>0</v>
      </c>
      <c r="AJ321" s="5">
        <f t="shared" si="135"/>
        <v>0</v>
      </c>
      <c r="AK321" s="5">
        <f t="shared" si="136"/>
        <v>0</v>
      </c>
      <c r="AL321" s="5">
        <f t="shared" si="137"/>
        <v>0</v>
      </c>
      <c r="AM321" s="5">
        <f t="shared" si="138"/>
        <v>-5.9843474773980665E-3</v>
      </c>
      <c r="AN321" s="5">
        <f t="shared" si="139"/>
        <v>-6.6916796508394993E-3</v>
      </c>
      <c r="AO321" s="5">
        <f t="shared" si="140"/>
        <v>-6.6916796508394993E-3</v>
      </c>
      <c r="AP321" s="5">
        <f t="shared" si="141"/>
        <v>-4.8731472461984726E-3</v>
      </c>
      <c r="AQ321" s="5">
        <f t="shared" si="142"/>
        <v>0</v>
      </c>
      <c r="AR321" s="5">
        <f t="shared" si="143"/>
        <v>0</v>
      </c>
      <c r="AS321" s="5">
        <f t="shared" si="144"/>
        <v>0</v>
      </c>
      <c r="AT321" s="5">
        <f t="shared" si="145"/>
        <v>0</v>
      </c>
      <c r="AU321" s="5">
        <f t="shared" si="146"/>
        <v>0</v>
      </c>
      <c r="AV321" s="5">
        <f t="shared" si="147"/>
        <v>0</v>
      </c>
      <c r="AW321" s="5">
        <f t="shared" si="148"/>
        <v>0</v>
      </c>
      <c r="AX321" s="5">
        <f t="shared" si="149"/>
        <v>0</v>
      </c>
      <c r="AZ321" s="7">
        <f t="shared" si="152"/>
        <v>105.25990522033693</v>
      </c>
      <c r="BA321" s="4">
        <f t="shared" si="150"/>
        <v>-1.0100355843864809E-3</v>
      </c>
      <c r="BB321" s="5">
        <f>AZ321/MAX($AZ$16:AZ321)-1</f>
        <v>-4.1861612640635704E-3</v>
      </c>
      <c r="BH321" s="3"/>
    </row>
    <row r="322" spans="1:60" x14ac:dyDescent="0.25">
      <c r="A322" s="3">
        <v>42976</v>
      </c>
      <c r="B322">
        <f>IFERROR(VLOOKUP($A322,Finnifty!$A$14:$I$486,B$15+1,FALSE),All_curves!B321)</f>
        <v>0</v>
      </c>
      <c r="C322">
        <f>IFERROR(VLOOKUP($A322,Finnifty!$A$14:$I$486,C$15+1,FALSE),All_curves!C321)</f>
        <v>0</v>
      </c>
      <c r="D322">
        <f>IFERROR(VLOOKUP($A322,Finnifty!$A$14:$I$486,D$15+1,FALSE),All_curves!D321)</f>
        <v>0</v>
      </c>
      <c r="E322">
        <f>IFERROR(VLOOKUP($A322,Finnifty!$A$14:$I$486,E$15+1,FALSE),All_curves!E321)</f>
        <v>0</v>
      </c>
      <c r="F322">
        <f>IFERROR(VLOOKUP($A322,Finnifty!$A$14:$I$486,F$15+1,FALSE),All_curves!F321)</f>
        <v>0</v>
      </c>
      <c r="G322">
        <f>IFERROR(VLOOKUP($A322,Finnifty!$A$14:$I$486,G$15+1,FALSE),All_curves!G321)</f>
        <v>0</v>
      </c>
      <c r="H322">
        <f>IFERROR(VLOOKUP($A322,Finnifty!$A$14:$I$486,H$15+1,FALSE),All_curves!H321)</f>
        <v>0</v>
      </c>
      <c r="I322">
        <f>IFERROR(VLOOKUP($A322,Finnifty!$A$14:$I$486,I$15+1,FALSE),All_curves!I321)</f>
        <v>0</v>
      </c>
      <c r="J322">
        <f>IFERROR(VLOOKUP($A322,Banknifty!$A$14:$I$4860,2,FALSE),All_curves!J321)</f>
        <v>13787602</v>
      </c>
      <c r="K322">
        <f>IFERROR(VLOOKUP($A322,Banknifty!$A$14:$I$4860,3,FALSE),All_curves!K321)</f>
        <v>12904545</v>
      </c>
      <c r="L322">
        <f>IFERROR(VLOOKUP($A322,Banknifty!$A$14:$I$4860,4,FALSE),All_curves!L321)</f>
        <v>12192263</v>
      </c>
      <c r="M322">
        <f>IFERROR(VLOOKUP($A322,Banknifty!$A$14:$I$4860,5,FALSE),All_curves!M321)</f>
        <v>12225852</v>
      </c>
      <c r="N322">
        <f>IFERROR(VLOOKUP($A322,Banknifty!$A$14:$I$4860,6,FALSE),All_curves!N321)</f>
        <v>10351846</v>
      </c>
      <c r="O322">
        <f>IFERROR(VLOOKUP($A322,Banknifty!$A$14:$I$4860,7,FALSE),All_curves!O321)</f>
        <v>10452651</v>
      </c>
      <c r="P322">
        <f>IFERROR(VLOOKUP($A322,Banknifty!$A$14:$I$4860,8,FALSE),All_curves!P321)</f>
        <v>10452651</v>
      </c>
      <c r="Q322">
        <f>IFERROR(VLOOKUP($A322,Banknifty!$A$14:$I$4860,9,FALSE),All_curves!Q321)</f>
        <v>11017741</v>
      </c>
      <c r="R322">
        <f>IFERROR(VLOOKUP($A322,Nifty!$A$14:$I$4860,2,FALSE),All_curves!R321)</f>
        <v>0</v>
      </c>
      <c r="S322">
        <f>IFERROR(VLOOKUP($A322,Nifty!$A$14:$I$4860,3,FALSE),All_curves!S321)</f>
        <v>0</v>
      </c>
      <c r="T322">
        <f>IFERROR(VLOOKUP($A322,Nifty!$A$14:$I$4860,4,FALSE),All_curves!T321)</f>
        <v>0</v>
      </c>
      <c r="U322">
        <f>IFERROR(VLOOKUP($A322,Nifty!$A$14:$I$4860,5,FALSE),All_curves!U321)</f>
        <v>0</v>
      </c>
      <c r="V322">
        <f>IFERROR(VLOOKUP($A322,Nifty!$A$14:$I$4860,6,FALSE),All_curves!V321)</f>
        <v>0</v>
      </c>
      <c r="W322">
        <f>IFERROR(VLOOKUP($A322,Nifty!$A$14:$I$4860,7,FALSE),All_curves!W321)</f>
        <v>0</v>
      </c>
      <c r="X322">
        <f>IFERROR(VLOOKUP($A322,Nifty!$A$14:$I$4860,8,FALSE),All_curves!X321)</f>
        <v>0</v>
      </c>
      <c r="Y322">
        <f>IFERROR(VLOOKUP($A322,Nifty!$A$14:$I$4860,9,FALSE),All_curves!Y321)</f>
        <v>0</v>
      </c>
      <c r="AA322" s="5">
        <f t="shared" si="151"/>
        <v>0</v>
      </c>
      <c r="AB322" s="5">
        <f t="shared" si="127"/>
        <v>0</v>
      </c>
      <c r="AC322" s="5">
        <f t="shared" si="128"/>
        <v>0</v>
      </c>
      <c r="AD322" s="5">
        <f t="shared" si="129"/>
        <v>0</v>
      </c>
      <c r="AE322" s="5">
        <f t="shared" si="130"/>
        <v>0</v>
      </c>
      <c r="AF322" s="5">
        <f t="shared" si="131"/>
        <v>0</v>
      </c>
      <c r="AG322" s="5">
        <f t="shared" si="132"/>
        <v>0</v>
      </c>
      <c r="AH322" s="5">
        <f t="shared" si="133"/>
        <v>0</v>
      </c>
      <c r="AI322" s="5">
        <f t="shared" si="134"/>
        <v>1.0211610859287568E-3</v>
      </c>
      <c r="AJ322" s="5">
        <f t="shared" si="135"/>
        <v>6.6842820503376643E-4</v>
      </c>
      <c r="AK322" s="5">
        <f t="shared" si="136"/>
        <v>6.6841106853932075E-4</v>
      </c>
      <c r="AL322" s="5">
        <f t="shared" si="137"/>
        <v>-6.101451932905011E-5</v>
      </c>
      <c r="AM322" s="5">
        <f t="shared" si="138"/>
        <v>0</v>
      </c>
      <c r="AN322" s="5">
        <f t="shared" si="139"/>
        <v>0</v>
      </c>
      <c r="AO322" s="5">
        <f t="shared" si="140"/>
        <v>0</v>
      </c>
      <c r="AP322" s="5">
        <f t="shared" si="141"/>
        <v>0</v>
      </c>
      <c r="AQ322" s="5">
        <f t="shared" si="142"/>
        <v>0</v>
      </c>
      <c r="AR322" s="5">
        <f t="shared" si="143"/>
        <v>0</v>
      </c>
      <c r="AS322" s="5">
        <f t="shared" si="144"/>
        <v>0</v>
      </c>
      <c r="AT322" s="5">
        <f t="shared" si="145"/>
        <v>0</v>
      </c>
      <c r="AU322" s="5">
        <f t="shared" si="146"/>
        <v>0</v>
      </c>
      <c r="AV322" s="5">
        <f t="shared" si="147"/>
        <v>0</v>
      </c>
      <c r="AW322" s="5">
        <f t="shared" si="148"/>
        <v>0</v>
      </c>
      <c r="AX322" s="5">
        <f t="shared" si="149"/>
        <v>0</v>
      </c>
      <c r="AZ322" s="7">
        <f t="shared" si="152"/>
        <v>105.26997940832982</v>
      </c>
      <c r="BA322" s="4">
        <f t="shared" si="150"/>
        <v>9.5707743340533099E-5</v>
      </c>
      <c r="BB322" s="5">
        <f>AZ322/MAX($AZ$16:AZ322)-1</f>
        <v>-4.0908541687707523E-3</v>
      </c>
      <c r="BH322" s="3"/>
    </row>
    <row r="323" spans="1:60" x14ac:dyDescent="0.25">
      <c r="A323" s="3">
        <v>42979</v>
      </c>
      <c r="B323">
        <f>IFERROR(VLOOKUP($A323,Finnifty!$A$14:$I$486,B$15+1,FALSE),All_curves!B322)</f>
        <v>0</v>
      </c>
      <c r="C323">
        <f>IFERROR(VLOOKUP($A323,Finnifty!$A$14:$I$486,C$15+1,FALSE),All_curves!C322)</f>
        <v>0</v>
      </c>
      <c r="D323">
        <f>IFERROR(VLOOKUP($A323,Finnifty!$A$14:$I$486,D$15+1,FALSE),All_curves!D322)</f>
        <v>0</v>
      </c>
      <c r="E323">
        <f>IFERROR(VLOOKUP($A323,Finnifty!$A$14:$I$486,E$15+1,FALSE),All_curves!E322)</f>
        <v>0</v>
      </c>
      <c r="F323">
        <f>IFERROR(VLOOKUP($A323,Finnifty!$A$14:$I$486,F$15+1,FALSE),All_curves!F322)</f>
        <v>0</v>
      </c>
      <c r="G323">
        <f>IFERROR(VLOOKUP($A323,Finnifty!$A$14:$I$486,G$15+1,FALSE),All_curves!G322)</f>
        <v>0</v>
      </c>
      <c r="H323">
        <f>IFERROR(VLOOKUP($A323,Finnifty!$A$14:$I$486,H$15+1,FALSE),All_curves!H322)</f>
        <v>0</v>
      </c>
      <c r="I323">
        <f>IFERROR(VLOOKUP($A323,Finnifty!$A$14:$I$486,I$15+1,FALSE),All_curves!I322)</f>
        <v>0</v>
      </c>
      <c r="J323">
        <f>IFERROR(VLOOKUP($A323,Banknifty!$A$14:$I$4860,2,FALSE),All_curves!J322)</f>
        <v>13702084</v>
      </c>
      <c r="K323">
        <f>IFERROR(VLOOKUP($A323,Banknifty!$A$14:$I$4860,3,FALSE),All_curves!K322)</f>
        <v>12840185</v>
      </c>
      <c r="L323">
        <f>IFERROR(VLOOKUP($A323,Banknifty!$A$14:$I$4860,4,FALSE),All_curves!L322)</f>
        <v>12138708</v>
      </c>
      <c r="M323">
        <f>IFERROR(VLOOKUP($A323,Banknifty!$A$14:$I$4860,5,FALSE),All_curves!M322)</f>
        <v>12196735</v>
      </c>
      <c r="N323">
        <f>IFERROR(VLOOKUP($A323,Banknifty!$A$14:$I$4860,6,FALSE),All_curves!N322)</f>
        <v>10362416</v>
      </c>
      <c r="O323">
        <f>IFERROR(VLOOKUP($A323,Banknifty!$A$14:$I$4860,7,FALSE),All_curves!O322)</f>
        <v>10459638</v>
      </c>
      <c r="P323">
        <f>IFERROR(VLOOKUP($A323,Banknifty!$A$14:$I$4860,8,FALSE),All_curves!P322)</f>
        <v>10459638</v>
      </c>
      <c r="Q323">
        <f>IFERROR(VLOOKUP($A323,Banknifty!$A$14:$I$4860,9,FALSE),All_curves!Q322)</f>
        <v>11017069</v>
      </c>
      <c r="R323">
        <f>IFERROR(VLOOKUP($A323,Nifty!$A$14:$I$4860,2,FALSE),All_curves!R322)</f>
        <v>0</v>
      </c>
      <c r="S323">
        <f>IFERROR(VLOOKUP($A323,Nifty!$A$14:$I$4860,3,FALSE),All_curves!S322)</f>
        <v>0</v>
      </c>
      <c r="T323">
        <f>IFERROR(VLOOKUP($A323,Nifty!$A$14:$I$4860,4,FALSE),All_curves!T322)</f>
        <v>0</v>
      </c>
      <c r="U323">
        <f>IFERROR(VLOOKUP($A323,Nifty!$A$14:$I$4860,5,FALSE),All_curves!U322)</f>
        <v>0</v>
      </c>
      <c r="V323">
        <f>IFERROR(VLOOKUP($A323,Nifty!$A$14:$I$4860,6,FALSE),All_curves!V322)</f>
        <v>0</v>
      </c>
      <c r="W323">
        <f>IFERROR(VLOOKUP($A323,Nifty!$A$14:$I$4860,7,FALSE),All_curves!W322)</f>
        <v>0</v>
      </c>
      <c r="X323">
        <f>IFERROR(VLOOKUP($A323,Nifty!$A$14:$I$4860,8,FALSE),All_curves!X322)</f>
        <v>0</v>
      </c>
      <c r="Y323">
        <f>IFERROR(VLOOKUP($A323,Nifty!$A$14:$I$4860,9,FALSE),All_curves!Y322)</f>
        <v>0</v>
      </c>
      <c r="AA323" s="5">
        <f t="shared" si="151"/>
        <v>0</v>
      </c>
      <c r="AB323" s="5">
        <f t="shared" si="127"/>
        <v>0</v>
      </c>
      <c r="AC323" s="5">
        <f t="shared" si="128"/>
        <v>0</v>
      </c>
      <c r="AD323" s="5">
        <f t="shared" si="129"/>
        <v>0</v>
      </c>
      <c r="AE323" s="5">
        <f t="shared" si="130"/>
        <v>0</v>
      </c>
      <c r="AF323" s="5">
        <f t="shared" si="131"/>
        <v>0</v>
      </c>
      <c r="AG323" s="5">
        <f t="shared" si="132"/>
        <v>0</v>
      </c>
      <c r="AH323" s="5">
        <f t="shared" si="133"/>
        <v>0</v>
      </c>
      <c r="AI323" s="5">
        <f t="shared" si="134"/>
        <v>-6.2025289096682146E-3</v>
      </c>
      <c r="AJ323" s="5">
        <f t="shared" si="135"/>
        <v>-4.9873901017044586E-3</v>
      </c>
      <c r="AK323" s="5">
        <f t="shared" si="136"/>
        <v>-4.3925397606662253E-3</v>
      </c>
      <c r="AL323" s="5">
        <f t="shared" si="137"/>
        <v>-2.3815927102667223E-3</v>
      </c>
      <c r="AM323" s="5">
        <f t="shared" si="138"/>
        <v>1.0210739224676413E-3</v>
      </c>
      <c r="AN323" s="5">
        <f t="shared" si="139"/>
        <v>6.6844286679046405E-4</v>
      </c>
      <c r="AO323" s="5">
        <f t="shared" si="140"/>
        <v>6.6844286679046405E-4</v>
      </c>
      <c r="AP323" s="5">
        <f t="shared" si="141"/>
        <v>-6.0992539214654862E-5</v>
      </c>
      <c r="AQ323" s="5">
        <f t="shared" si="142"/>
        <v>0</v>
      </c>
      <c r="AR323" s="5">
        <f t="shared" si="143"/>
        <v>0</v>
      </c>
      <c r="AS323" s="5">
        <f t="shared" si="144"/>
        <v>0</v>
      </c>
      <c r="AT323" s="5">
        <f t="shared" si="145"/>
        <v>0</v>
      </c>
      <c r="AU323" s="5">
        <f t="shared" si="146"/>
        <v>0</v>
      </c>
      <c r="AV323" s="5">
        <f t="shared" si="147"/>
        <v>0</v>
      </c>
      <c r="AW323" s="5">
        <f t="shared" si="148"/>
        <v>0</v>
      </c>
      <c r="AX323" s="5">
        <f t="shared" si="149"/>
        <v>0</v>
      </c>
      <c r="AZ323" s="7">
        <f t="shared" si="152"/>
        <v>105.2012596729739</v>
      </c>
      <c r="BA323" s="4">
        <f t="shared" si="150"/>
        <v>-6.5279518189465446E-4</v>
      </c>
      <c r="BB323" s="5">
        <f>AZ323/MAX($AZ$16:AZ323)-1</f>
        <v>-4.740978860774292E-3</v>
      </c>
      <c r="BH323" s="3"/>
    </row>
    <row r="324" spans="1:60" x14ac:dyDescent="0.25">
      <c r="A324" s="3">
        <v>42982</v>
      </c>
      <c r="B324">
        <f>IFERROR(VLOOKUP($A324,Finnifty!$A$14:$I$486,B$15+1,FALSE),All_curves!B323)</f>
        <v>0</v>
      </c>
      <c r="C324">
        <f>IFERROR(VLOOKUP($A324,Finnifty!$A$14:$I$486,C$15+1,FALSE),All_curves!C323)</f>
        <v>0</v>
      </c>
      <c r="D324">
        <f>IFERROR(VLOOKUP($A324,Finnifty!$A$14:$I$486,D$15+1,FALSE),All_curves!D323)</f>
        <v>0</v>
      </c>
      <c r="E324">
        <f>IFERROR(VLOOKUP($A324,Finnifty!$A$14:$I$486,E$15+1,FALSE),All_curves!E323)</f>
        <v>0</v>
      </c>
      <c r="F324">
        <f>IFERROR(VLOOKUP($A324,Finnifty!$A$14:$I$486,F$15+1,FALSE),All_curves!F323)</f>
        <v>0</v>
      </c>
      <c r="G324">
        <f>IFERROR(VLOOKUP($A324,Finnifty!$A$14:$I$486,G$15+1,FALSE),All_curves!G323)</f>
        <v>0</v>
      </c>
      <c r="H324">
        <f>IFERROR(VLOOKUP($A324,Finnifty!$A$14:$I$486,H$15+1,FALSE),All_curves!H323)</f>
        <v>0</v>
      </c>
      <c r="I324">
        <f>IFERROR(VLOOKUP($A324,Finnifty!$A$14:$I$486,I$15+1,FALSE),All_curves!I323)</f>
        <v>0</v>
      </c>
      <c r="J324">
        <f>IFERROR(VLOOKUP($A324,Banknifty!$A$14:$I$4860,2,FALSE),All_curves!J323)</f>
        <v>13691697</v>
      </c>
      <c r="K324">
        <f>IFERROR(VLOOKUP($A324,Banknifty!$A$14:$I$4860,3,FALSE),All_curves!K323)</f>
        <v>12812849</v>
      </c>
      <c r="L324">
        <f>IFERROR(VLOOKUP($A324,Banknifty!$A$14:$I$4860,4,FALSE),All_curves!L323)</f>
        <v>12115475</v>
      </c>
      <c r="M324">
        <f>IFERROR(VLOOKUP($A324,Banknifty!$A$14:$I$4860,5,FALSE),All_curves!M323)</f>
        <v>12186237</v>
      </c>
      <c r="N324">
        <f>IFERROR(VLOOKUP($A324,Banknifty!$A$14:$I$4860,6,FALSE),All_curves!N323)</f>
        <v>10298143</v>
      </c>
      <c r="O324">
        <f>IFERROR(VLOOKUP($A324,Banknifty!$A$14:$I$4860,7,FALSE),All_curves!O323)</f>
        <v>10407471</v>
      </c>
      <c r="P324">
        <f>IFERROR(VLOOKUP($A324,Banknifty!$A$14:$I$4860,8,FALSE),All_curves!P323)</f>
        <v>10407471</v>
      </c>
      <c r="Q324">
        <f>IFERROR(VLOOKUP($A324,Banknifty!$A$14:$I$4860,9,FALSE),All_curves!Q323)</f>
        <v>10990831</v>
      </c>
      <c r="R324">
        <f>IFERROR(VLOOKUP($A324,Nifty!$A$14:$I$4860,2,FALSE),All_curves!R323)</f>
        <v>0</v>
      </c>
      <c r="S324">
        <f>IFERROR(VLOOKUP($A324,Nifty!$A$14:$I$4860,3,FALSE),All_curves!S323)</f>
        <v>0</v>
      </c>
      <c r="T324">
        <f>IFERROR(VLOOKUP($A324,Nifty!$A$14:$I$4860,4,FALSE),All_curves!T323)</f>
        <v>0</v>
      </c>
      <c r="U324">
        <f>IFERROR(VLOOKUP($A324,Nifty!$A$14:$I$4860,5,FALSE),All_curves!U323)</f>
        <v>0</v>
      </c>
      <c r="V324">
        <f>IFERROR(VLOOKUP($A324,Nifty!$A$14:$I$4860,6,FALSE),All_curves!V323)</f>
        <v>0</v>
      </c>
      <c r="W324">
        <f>IFERROR(VLOOKUP($A324,Nifty!$A$14:$I$4860,7,FALSE),All_curves!W323)</f>
        <v>0</v>
      </c>
      <c r="X324">
        <f>IFERROR(VLOOKUP($A324,Nifty!$A$14:$I$4860,8,FALSE),All_curves!X323)</f>
        <v>0</v>
      </c>
      <c r="Y324">
        <f>IFERROR(VLOOKUP($A324,Nifty!$A$14:$I$4860,9,FALSE),All_curves!Y323)</f>
        <v>0</v>
      </c>
      <c r="AA324" s="5">
        <f t="shared" si="151"/>
        <v>0</v>
      </c>
      <c r="AB324" s="5">
        <f t="shared" si="127"/>
        <v>0</v>
      </c>
      <c r="AC324" s="5">
        <f t="shared" si="128"/>
        <v>0</v>
      </c>
      <c r="AD324" s="5">
        <f t="shared" si="129"/>
        <v>0</v>
      </c>
      <c r="AE324" s="5">
        <f t="shared" si="130"/>
        <v>0</v>
      </c>
      <c r="AF324" s="5">
        <f t="shared" si="131"/>
        <v>0</v>
      </c>
      <c r="AG324" s="5">
        <f t="shared" si="132"/>
        <v>0</v>
      </c>
      <c r="AH324" s="5">
        <f t="shared" si="133"/>
        <v>0</v>
      </c>
      <c r="AI324" s="5">
        <f t="shared" si="134"/>
        <v>-7.580598688491369E-4</v>
      </c>
      <c r="AJ324" s="5">
        <f t="shared" si="135"/>
        <v>-2.1289412886185133E-3</v>
      </c>
      <c r="AK324" s="5">
        <f t="shared" si="136"/>
        <v>-1.9139598711823691E-3</v>
      </c>
      <c r="AL324" s="5">
        <f t="shared" si="137"/>
        <v>-8.6072215228094606E-4</v>
      </c>
      <c r="AM324" s="5">
        <f t="shared" si="138"/>
        <v>-6.202511074637429E-3</v>
      </c>
      <c r="AN324" s="5">
        <f t="shared" si="139"/>
        <v>-4.9874575009192235E-3</v>
      </c>
      <c r="AO324" s="5">
        <f t="shared" si="140"/>
        <v>-4.9874575009192235E-3</v>
      </c>
      <c r="AP324" s="5">
        <f t="shared" si="141"/>
        <v>-2.3815771690274268E-3</v>
      </c>
      <c r="AQ324" s="5">
        <f t="shared" si="142"/>
        <v>0</v>
      </c>
      <c r="AR324" s="5">
        <f t="shared" si="143"/>
        <v>0</v>
      </c>
      <c r="AS324" s="5">
        <f t="shared" si="144"/>
        <v>0</v>
      </c>
      <c r="AT324" s="5">
        <f t="shared" si="145"/>
        <v>0</v>
      </c>
      <c r="AU324" s="5">
        <f t="shared" si="146"/>
        <v>0</v>
      </c>
      <c r="AV324" s="5">
        <f t="shared" si="147"/>
        <v>0</v>
      </c>
      <c r="AW324" s="5">
        <f t="shared" si="148"/>
        <v>0</v>
      </c>
      <c r="AX324" s="5">
        <f t="shared" si="149"/>
        <v>0</v>
      </c>
      <c r="AZ324" s="7">
        <f t="shared" si="152"/>
        <v>105.09509105954869</v>
      </c>
      <c r="BA324" s="4">
        <f t="shared" si="150"/>
        <v>-1.0091952677680946E-3</v>
      </c>
      <c r="BB324" s="5">
        <f>AZ324/MAX($AZ$16:AZ324)-1</f>
        <v>-5.745389555111502E-3</v>
      </c>
      <c r="BH324" s="3"/>
    </row>
    <row r="325" spans="1:60" x14ac:dyDescent="0.25">
      <c r="A325" s="3">
        <v>42983</v>
      </c>
      <c r="B325">
        <f>IFERROR(VLOOKUP($A325,Finnifty!$A$14:$I$486,B$15+1,FALSE),All_curves!B324)</f>
        <v>0</v>
      </c>
      <c r="C325">
        <f>IFERROR(VLOOKUP($A325,Finnifty!$A$14:$I$486,C$15+1,FALSE),All_curves!C324)</f>
        <v>0</v>
      </c>
      <c r="D325">
        <f>IFERROR(VLOOKUP($A325,Finnifty!$A$14:$I$486,D$15+1,FALSE),All_curves!D324)</f>
        <v>0</v>
      </c>
      <c r="E325">
        <f>IFERROR(VLOOKUP($A325,Finnifty!$A$14:$I$486,E$15+1,FALSE),All_curves!E324)</f>
        <v>0</v>
      </c>
      <c r="F325">
        <f>IFERROR(VLOOKUP($A325,Finnifty!$A$14:$I$486,F$15+1,FALSE),All_curves!F324)</f>
        <v>0</v>
      </c>
      <c r="G325">
        <f>IFERROR(VLOOKUP($A325,Finnifty!$A$14:$I$486,G$15+1,FALSE),All_curves!G324)</f>
        <v>0</v>
      </c>
      <c r="H325">
        <f>IFERROR(VLOOKUP($A325,Finnifty!$A$14:$I$486,H$15+1,FALSE),All_curves!H324)</f>
        <v>0</v>
      </c>
      <c r="I325">
        <f>IFERROR(VLOOKUP($A325,Finnifty!$A$14:$I$486,I$15+1,FALSE),All_curves!I324)</f>
        <v>0</v>
      </c>
      <c r="J325">
        <f>IFERROR(VLOOKUP($A325,Banknifty!$A$14:$I$4860,2,FALSE),All_curves!J324)</f>
        <v>13646640</v>
      </c>
      <c r="K325">
        <f>IFERROR(VLOOKUP($A325,Banknifty!$A$14:$I$4860,3,FALSE),All_curves!K324)</f>
        <v>12753791</v>
      </c>
      <c r="L325">
        <f>IFERROR(VLOOKUP($A325,Banknifty!$A$14:$I$4860,4,FALSE),All_curves!L324)</f>
        <v>12056486</v>
      </c>
      <c r="M325">
        <f>IFERROR(VLOOKUP($A325,Banknifty!$A$14:$I$4860,5,FALSE),All_curves!M324)</f>
        <v>12162268</v>
      </c>
      <c r="N325">
        <f>IFERROR(VLOOKUP($A325,Banknifty!$A$14:$I$4860,6,FALSE),All_curves!N324)</f>
        <v>10290336</v>
      </c>
      <c r="O325">
        <f>IFERROR(VLOOKUP($A325,Banknifty!$A$14:$I$4860,7,FALSE),All_curves!O324)</f>
        <v>10385314</v>
      </c>
      <c r="P325">
        <f>IFERROR(VLOOKUP($A325,Banknifty!$A$14:$I$4860,8,FALSE),All_curves!P324)</f>
        <v>10385314</v>
      </c>
      <c r="Q325">
        <f>IFERROR(VLOOKUP($A325,Banknifty!$A$14:$I$4860,9,FALSE),All_curves!Q324)</f>
        <v>10981371</v>
      </c>
      <c r="R325">
        <f>IFERROR(VLOOKUP($A325,Nifty!$A$14:$I$4860,2,FALSE),All_curves!R324)</f>
        <v>0</v>
      </c>
      <c r="S325">
        <f>IFERROR(VLOOKUP($A325,Nifty!$A$14:$I$4860,3,FALSE),All_curves!S324)</f>
        <v>0</v>
      </c>
      <c r="T325">
        <f>IFERROR(VLOOKUP($A325,Nifty!$A$14:$I$4860,4,FALSE),All_curves!T324)</f>
        <v>0</v>
      </c>
      <c r="U325">
        <f>IFERROR(VLOOKUP($A325,Nifty!$A$14:$I$4860,5,FALSE),All_curves!U324)</f>
        <v>0</v>
      </c>
      <c r="V325">
        <f>IFERROR(VLOOKUP($A325,Nifty!$A$14:$I$4860,6,FALSE),All_curves!V324)</f>
        <v>0</v>
      </c>
      <c r="W325">
        <f>IFERROR(VLOOKUP($A325,Nifty!$A$14:$I$4860,7,FALSE),All_curves!W324)</f>
        <v>0</v>
      </c>
      <c r="X325">
        <f>IFERROR(VLOOKUP($A325,Nifty!$A$14:$I$4860,8,FALSE),All_curves!X324)</f>
        <v>0</v>
      </c>
      <c r="Y325">
        <f>IFERROR(VLOOKUP($A325,Nifty!$A$14:$I$4860,9,FALSE),All_curves!Y324)</f>
        <v>0</v>
      </c>
      <c r="AA325" s="5">
        <f t="shared" si="151"/>
        <v>0</v>
      </c>
      <c r="AB325" s="5">
        <f t="shared" si="127"/>
        <v>0</v>
      </c>
      <c r="AC325" s="5">
        <f t="shared" si="128"/>
        <v>0</v>
      </c>
      <c r="AD325" s="5">
        <f t="shared" si="129"/>
        <v>0</v>
      </c>
      <c r="AE325" s="5">
        <f t="shared" si="130"/>
        <v>0</v>
      </c>
      <c r="AF325" s="5">
        <f t="shared" si="131"/>
        <v>0</v>
      </c>
      <c r="AG325" s="5">
        <f t="shared" si="132"/>
        <v>0</v>
      </c>
      <c r="AH325" s="5">
        <f t="shared" si="133"/>
        <v>0</v>
      </c>
      <c r="AI325" s="5">
        <f t="shared" si="134"/>
        <v>-3.2908265498425848E-3</v>
      </c>
      <c r="AJ325" s="5">
        <f t="shared" si="135"/>
        <v>-4.6092793257768161E-3</v>
      </c>
      <c r="AK325" s="5">
        <f t="shared" si="136"/>
        <v>-4.8688970098159645E-3</v>
      </c>
      <c r="AL325" s="5">
        <f t="shared" si="137"/>
        <v>-1.966891009915539E-3</v>
      </c>
      <c r="AM325" s="5">
        <f t="shared" si="138"/>
        <v>-7.5809784346558828E-4</v>
      </c>
      <c r="AN325" s="5">
        <f t="shared" si="139"/>
        <v>-2.1289514042364122E-3</v>
      </c>
      <c r="AO325" s="5">
        <f t="shared" si="140"/>
        <v>-2.1289514042364122E-3</v>
      </c>
      <c r="AP325" s="5">
        <f t="shared" si="141"/>
        <v>-8.6071744711568865E-4</v>
      </c>
      <c r="AQ325" s="5">
        <f t="shared" si="142"/>
        <v>0</v>
      </c>
      <c r="AR325" s="5">
        <f t="shared" si="143"/>
        <v>0</v>
      </c>
      <c r="AS325" s="5">
        <f t="shared" si="144"/>
        <v>0</v>
      </c>
      <c r="AT325" s="5">
        <f t="shared" si="145"/>
        <v>0</v>
      </c>
      <c r="AU325" s="5">
        <f t="shared" si="146"/>
        <v>0</v>
      </c>
      <c r="AV325" s="5">
        <f t="shared" si="147"/>
        <v>0</v>
      </c>
      <c r="AW325" s="5">
        <f t="shared" si="148"/>
        <v>0</v>
      </c>
      <c r="AX325" s="5">
        <f t="shared" si="149"/>
        <v>0</v>
      </c>
      <c r="AZ325" s="7">
        <f t="shared" si="152"/>
        <v>105.00482921227673</v>
      </c>
      <c r="BA325" s="4">
        <f t="shared" si="150"/>
        <v>-8.5885883310020861E-4</v>
      </c>
      <c r="BB325" s="5">
        <f>AZ325/MAX($AZ$16:AZ325)-1</f>
        <v>-6.5993139096427456E-3</v>
      </c>
      <c r="BH325" s="3"/>
    </row>
    <row r="326" spans="1:60" x14ac:dyDescent="0.25">
      <c r="A326" s="3">
        <v>42985</v>
      </c>
      <c r="B326">
        <f>IFERROR(VLOOKUP($A326,Finnifty!$A$14:$I$486,B$15+1,FALSE),All_curves!B325)</f>
        <v>0</v>
      </c>
      <c r="C326">
        <f>IFERROR(VLOOKUP($A326,Finnifty!$A$14:$I$486,C$15+1,FALSE),All_curves!C325)</f>
        <v>0</v>
      </c>
      <c r="D326">
        <f>IFERROR(VLOOKUP($A326,Finnifty!$A$14:$I$486,D$15+1,FALSE),All_curves!D325)</f>
        <v>0</v>
      </c>
      <c r="E326">
        <f>IFERROR(VLOOKUP($A326,Finnifty!$A$14:$I$486,E$15+1,FALSE),All_curves!E325)</f>
        <v>0</v>
      </c>
      <c r="F326">
        <f>IFERROR(VLOOKUP($A326,Finnifty!$A$14:$I$486,F$15+1,FALSE),All_curves!F325)</f>
        <v>0</v>
      </c>
      <c r="G326">
        <f>IFERROR(VLOOKUP($A326,Finnifty!$A$14:$I$486,G$15+1,FALSE),All_curves!G325)</f>
        <v>0</v>
      </c>
      <c r="H326">
        <f>IFERROR(VLOOKUP($A326,Finnifty!$A$14:$I$486,H$15+1,FALSE),All_curves!H325)</f>
        <v>0</v>
      </c>
      <c r="I326">
        <f>IFERROR(VLOOKUP($A326,Finnifty!$A$14:$I$486,I$15+1,FALSE),All_curves!I325)</f>
        <v>0</v>
      </c>
      <c r="J326">
        <f>IFERROR(VLOOKUP($A326,Banknifty!$A$14:$I$4860,2,FALSE),All_curves!J325)</f>
        <v>13545749</v>
      </c>
      <c r="K326">
        <f>IFERROR(VLOOKUP($A326,Banknifty!$A$14:$I$4860,3,FALSE),All_curves!K325)</f>
        <v>12656361</v>
      </c>
      <c r="L326">
        <f>IFERROR(VLOOKUP($A326,Banknifty!$A$14:$I$4860,4,FALSE),All_curves!L325)</f>
        <v>12030747</v>
      </c>
      <c r="M326">
        <f>IFERROR(VLOOKUP($A326,Banknifty!$A$14:$I$4860,5,FALSE),All_curves!M325)</f>
        <v>12162268</v>
      </c>
      <c r="N326">
        <f>IFERROR(VLOOKUP($A326,Banknifty!$A$14:$I$4860,6,FALSE),All_curves!N325)</f>
        <v>10256473</v>
      </c>
      <c r="O326">
        <f>IFERROR(VLOOKUP($A326,Banknifty!$A$14:$I$4860,7,FALSE),All_curves!O325)</f>
        <v>10337445</v>
      </c>
      <c r="P326">
        <f>IFERROR(VLOOKUP($A326,Banknifty!$A$14:$I$4860,8,FALSE),All_curves!P325)</f>
        <v>10337445</v>
      </c>
      <c r="Q326">
        <f>IFERROR(VLOOKUP($A326,Banknifty!$A$14:$I$4860,9,FALSE),All_curves!Q325)</f>
        <v>10959772</v>
      </c>
      <c r="R326">
        <f>IFERROR(VLOOKUP($A326,Nifty!$A$14:$I$4860,2,FALSE),All_curves!R325)</f>
        <v>0</v>
      </c>
      <c r="S326">
        <f>IFERROR(VLOOKUP($A326,Nifty!$A$14:$I$4860,3,FALSE),All_curves!S325)</f>
        <v>0</v>
      </c>
      <c r="T326">
        <f>IFERROR(VLOOKUP($A326,Nifty!$A$14:$I$4860,4,FALSE),All_curves!T325)</f>
        <v>0</v>
      </c>
      <c r="U326">
        <f>IFERROR(VLOOKUP($A326,Nifty!$A$14:$I$4860,5,FALSE),All_curves!U325)</f>
        <v>0</v>
      </c>
      <c r="V326">
        <f>IFERROR(VLOOKUP($A326,Nifty!$A$14:$I$4860,6,FALSE),All_curves!V325)</f>
        <v>0</v>
      </c>
      <c r="W326">
        <f>IFERROR(VLOOKUP($A326,Nifty!$A$14:$I$4860,7,FALSE),All_curves!W325)</f>
        <v>0</v>
      </c>
      <c r="X326">
        <f>IFERROR(VLOOKUP($A326,Nifty!$A$14:$I$4860,8,FALSE),All_curves!X325)</f>
        <v>0</v>
      </c>
      <c r="Y326">
        <f>IFERROR(VLOOKUP($A326,Nifty!$A$14:$I$4860,9,FALSE),All_curves!Y325)</f>
        <v>0</v>
      </c>
      <c r="AA326" s="5">
        <f t="shared" si="151"/>
        <v>0</v>
      </c>
      <c r="AB326" s="5">
        <f t="shared" si="127"/>
        <v>0</v>
      </c>
      <c r="AC326" s="5">
        <f t="shared" si="128"/>
        <v>0</v>
      </c>
      <c r="AD326" s="5">
        <f t="shared" si="129"/>
        <v>0</v>
      </c>
      <c r="AE326" s="5">
        <f t="shared" si="130"/>
        <v>0</v>
      </c>
      <c r="AF326" s="5">
        <f t="shared" si="131"/>
        <v>0</v>
      </c>
      <c r="AG326" s="5">
        <f t="shared" si="132"/>
        <v>0</v>
      </c>
      <c r="AH326" s="5">
        <f t="shared" si="133"/>
        <v>0</v>
      </c>
      <c r="AI326" s="5">
        <f t="shared" si="134"/>
        <v>-7.3931018917476887E-3</v>
      </c>
      <c r="AJ326" s="5">
        <f t="shared" si="135"/>
        <v>-7.63929720974732E-3</v>
      </c>
      <c r="AK326" s="5">
        <f t="shared" si="136"/>
        <v>-2.1348674895819153E-3</v>
      </c>
      <c r="AL326" s="5">
        <f t="shared" si="137"/>
        <v>0</v>
      </c>
      <c r="AM326" s="5">
        <f t="shared" si="138"/>
        <v>-3.2907574640905768E-3</v>
      </c>
      <c r="AN326" s="5">
        <f t="shared" si="139"/>
        <v>-4.6092973211979693E-3</v>
      </c>
      <c r="AO326" s="5">
        <f t="shared" si="140"/>
        <v>-4.6092973211979693E-3</v>
      </c>
      <c r="AP326" s="5">
        <f t="shared" si="141"/>
        <v>-1.966876449215671E-3</v>
      </c>
      <c r="AQ326" s="5">
        <f t="shared" si="142"/>
        <v>0</v>
      </c>
      <c r="AR326" s="5">
        <f t="shared" si="143"/>
        <v>0</v>
      </c>
      <c r="AS326" s="5">
        <f t="shared" si="144"/>
        <v>0</v>
      </c>
      <c r="AT326" s="5">
        <f t="shared" si="145"/>
        <v>0</v>
      </c>
      <c r="AU326" s="5">
        <f t="shared" si="146"/>
        <v>0</v>
      </c>
      <c r="AV326" s="5">
        <f t="shared" si="147"/>
        <v>0</v>
      </c>
      <c r="AW326" s="5">
        <f t="shared" si="148"/>
        <v>0</v>
      </c>
      <c r="AX326" s="5">
        <f t="shared" si="149"/>
        <v>0</v>
      </c>
      <c r="AZ326" s="7">
        <f t="shared" si="152"/>
        <v>104.86638255379476</v>
      </c>
      <c r="BA326" s="4">
        <f t="shared" si="150"/>
        <v>-1.3184789644491296E-3</v>
      </c>
      <c r="BB326" s="5">
        <f>AZ326/MAX($AZ$16:AZ326)-1</f>
        <v>-7.9090918175221958E-3</v>
      </c>
      <c r="BH326" s="3"/>
    </row>
    <row r="327" spans="1:60" x14ac:dyDescent="0.25">
      <c r="A327" s="3">
        <v>42986</v>
      </c>
      <c r="B327">
        <f>IFERROR(VLOOKUP($A327,Finnifty!$A$14:$I$486,B$15+1,FALSE),All_curves!B326)</f>
        <v>0</v>
      </c>
      <c r="C327">
        <f>IFERROR(VLOOKUP($A327,Finnifty!$A$14:$I$486,C$15+1,FALSE),All_curves!C326)</f>
        <v>0</v>
      </c>
      <c r="D327">
        <f>IFERROR(VLOOKUP($A327,Finnifty!$A$14:$I$486,D$15+1,FALSE),All_curves!D326)</f>
        <v>0</v>
      </c>
      <c r="E327">
        <f>IFERROR(VLOOKUP($A327,Finnifty!$A$14:$I$486,E$15+1,FALSE),All_curves!E326)</f>
        <v>0</v>
      </c>
      <c r="F327">
        <f>IFERROR(VLOOKUP($A327,Finnifty!$A$14:$I$486,F$15+1,FALSE),All_curves!F326)</f>
        <v>0</v>
      </c>
      <c r="G327">
        <f>IFERROR(VLOOKUP($A327,Finnifty!$A$14:$I$486,G$15+1,FALSE),All_curves!G326)</f>
        <v>0</v>
      </c>
      <c r="H327">
        <f>IFERROR(VLOOKUP($A327,Finnifty!$A$14:$I$486,H$15+1,FALSE),All_curves!H326)</f>
        <v>0</v>
      </c>
      <c r="I327">
        <f>IFERROR(VLOOKUP($A327,Finnifty!$A$14:$I$486,I$15+1,FALSE),All_curves!I326)</f>
        <v>0</v>
      </c>
      <c r="J327">
        <f>IFERROR(VLOOKUP($A327,Banknifty!$A$14:$I$4860,2,FALSE),All_curves!J326)</f>
        <v>13542152</v>
      </c>
      <c r="K327">
        <f>IFERROR(VLOOKUP($A327,Banknifty!$A$14:$I$4860,3,FALSE),All_curves!K326)</f>
        <v>12646247</v>
      </c>
      <c r="L327">
        <f>IFERROR(VLOOKUP($A327,Banknifty!$A$14:$I$4860,4,FALSE),All_curves!L326)</f>
        <v>12021133</v>
      </c>
      <c r="M327">
        <f>IFERROR(VLOOKUP($A327,Banknifty!$A$14:$I$4860,5,FALSE),All_curves!M326)</f>
        <v>12162268</v>
      </c>
      <c r="N327">
        <f>IFERROR(VLOOKUP($A327,Banknifty!$A$14:$I$4860,6,FALSE),All_curves!N326)</f>
        <v>10213663</v>
      </c>
      <c r="O327">
        <f>IFERROR(VLOOKUP($A327,Banknifty!$A$14:$I$4860,7,FALSE),All_curves!O326)</f>
        <v>10302320</v>
      </c>
      <c r="P327">
        <f>IFERROR(VLOOKUP($A327,Banknifty!$A$14:$I$4860,8,FALSE),All_curves!P326)</f>
        <v>10302320</v>
      </c>
      <c r="Q327">
        <f>IFERROR(VLOOKUP($A327,Banknifty!$A$14:$I$4860,9,FALSE),All_curves!Q326)</f>
        <v>10959772</v>
      </c>
      <c r="R327">
        <f>IFERROR(VLOOKUP($A327,Nifty!$A$14:$I$4860,2,FALSE),All_curves!R326)</f>
        <v>0</v>
      </c>
      <c r="S327">
        <f>IFERROR(VLOOKUP($A327,Nifty!$A$14:$I$4860,3,FALSE),All_curves!S326)</f>
        <v>0</v>
      </c>
      <c r="T327">
        <f>IFERROR(VLOOKUP($A327,Nifty!$A$14:$I$4860,4,FALSE),All_curves!T326)</f>
        <v>0</v>
      </c>
      <c r="U327">
        <f>IFERROR(VLOOKUP($A327,Nifty!$A$14:$I$4860,5,FALSE),All_curves!U326)</f>
        <v>0</v>
      </c>
      <c r="V327">
        <f>IFERROR(VLOOKUP($A327,Nifty!$A$14:$I$4860,6,FALSE),All_curves!V326)</f>
        <v>0</v>
      </c>
      <c r="W327">
        <f>IFERROR(VLOOKUP($A327,Nifty!$A$14:$I$4860,7,FALSE),All_curves!W326)</f>
        <v>0</v>
      </c>
      <c r="X327">
        <f>IFERROR(VLOOKUP($A327,Nifty!$A$14:$I$4860,8,FALSE),All_curves!X326)</f>
        <v>0</v>
      </c>
      <c r="Y327">
        <f>IFERROR(VLOOKUP($A327,Nifty!$A$14:$I$4860,9,FALSE),All_curves!Y326)</f>
        <v>0</v>
      </c>
      <c r="AA327" s="5">
        <f t="shared" si="151"/>
        <v>0</v>
      </c>
      <c r="AB327" s="5">
        <f t="shared" si="127"/>
        <v>0</v>
      </c>
      <c r="AC327" s="5">
        <f t="shared" si="128"/>
        <v>0</v>
      </c>
      <c r="AD327" s="5">
        <f t="shared" si="129"/>
        <v>0</v>
      </c>
      <c r="AE327" s="5">
        <f t="shared" si="130"/>
        <v>0</v>
      </c>
      <c r="AF327" s="5">
        <f t="shared" si="131"/>
        <v>0</v>
      </c>
      <c r="AG327" s="5">
        <f t="shared" si="132"/>
        <v>0</v>
      </c>
      <c r="AH327" s="5">
        <f t="shared" si="133"/>
        <v>0</v>
      </c>
      <c r="AI327" s="5">
        <f t="shared" si="134"/>
        <v>-2.655445630950215E-4</v>
      </c>
      <c r="AJ327" s="5">
        <f t="shared" si="135"/>
        <v>-7.9912385558533749E-4</v>
      </c>
      <c r="AK327" s="5">
        <f t="shared" si="136"/>
        <v>-7.9911912369201588E-4</v>
      </c>
      <c r="AL327" s="5">
        <f t="shared" si="137"/>
        <v>0</v>
      </c>
      <c r="AM327" s="5">
        <f t="shared" si="138"/>
        <v>-4.1739494658641352E-3</v>
      </c>
      <c r="AN327" s="5">
        <f t="shared" si="139"/>
        <v>-3.3978415362789782E-3</v>
      </c>
      <c r="AO327" s="5">
        <f t="shared" si="140"/>
        <v>-3.3978415362789782E-3</v>
      </c>
      <c r="AP327" s="5">
        <f t="shared" si="141"/>
        <v>0</v>
      </c>
      <c r="AQ327" s="5">
        <f t="shared" si="142"/>
        <v>0</v>
      </c>
      <c r="AR327" s="5">
        <f t="shared" si="143"/>
        <v>0</v>
      </c>
      <c r="AS327" s="5">
        <f t="shared" si="144"/>
        <v>0</v>
      </c>
      <c r="AT327" s="5">
        <f t="shared" si="145"/>
        <v>0</v>
      </c>
      <c r="AU327" s="5">
        <f t="shared" si="146"/>
        <v>0</v>
      </c>
      <c r="AV327" s="5">
        <f t="shared" si="147"/>
        <v>0</v>
      </c>
      <c r="AW327" s="5">
        <f t="shared" si="148"/>
        <v>0</v>
      </c>
      <c r="AX327" s="5">
        <f t="shared" si="149"/>
        <v>0</v>
      </c>
      <c r="AZ327" s="7">
        <f t="shared" si="152"/>
        <v>104.81030778964201</v>
      </c>
      <c r="BA327" s="4">
        <f t="shared" si="150"/>
        <v>-5.3472583669976947E-4</v>
      </c>
      <c r="BB327" s="5">
        <f>AZ327/MAX($AZ$16:AZ327)-1</f>
        <v>-8.4395884584823611E-3</v>
      </c>
      <c r="BH327" s="3"/>
    </row>
    <row r="328" spans="1:60" x14ac:dyDescent="0.25">
      <c r="A328" s="3">
        <v>42989</v>
      </c>
      <c r="B328">
        <f>IFERROR(VLOOKUP($A328,Finnifty!$A$14:$I$486,B$15+1,FALSE),All_curves!B327)</f>
        <v>0</v>
      </c>
      <c r="C328">
        <f>IFERROR(VLOOKUP($A328,Finnifty!$A$14:$I$486,C$15+1,FALSE),All_curves!C327)</f>
        <v>0</v>
      </c>
      <c r="D328">
        <f>IFERROR(VLOOKUP($A328,Finnifty!$A$14:$I$486,D$15+1,FALSE),All_curves!D327)</f>
        <v>0</v>
      </c>
      <c r="E328">
        <f>IFERROR(VLOOKUP($A328,Finnifty!$A$14:$I$486,E$15+1,FALSE),All_curves!E327)</f>
        <v>0</v>
      </c>
      <c r="F328">
        <f>IFERROR(VLOOKUP($A328,Finnifty!$A$14:$I$486,F$15+1,FALSE),All_curves!F327)</f>
        <v>0</v>
      </c>
      <c r="G328">
        <f>IFERROR(VLOOKUP($A328,Finnifty!$A$14:$I$486,G$15+1,FALSE),All_curves!G327)</f>
        <v>0</v>
      </c>
      <c r="H328">
        <f>IFERROR(VLOOKUP($A328,Finnifty!$A$14:$I$486,H$15+1,FALSE),All_curves!H327)</f>
        <v>0</v>
      </c>
      <c r="I328">
        <f>IFERROR(VLOOKUP($A328,Finnifty!$A$14:$I$486,I$15+1,FALSE),All_curves!I327)</f>
        <v>0</v>
      </c>
      <c r="J328">
        <f>IFERROR(VLOOKUP($A328,Banknifty!$A$14:$I$4860,2,FALSE),All_curves!J327)</f>
        <v>13543902</v>
      </c>
      <c r="K328">
        <f>IFERROR(VLOOKUP($A328,Banknifty!$A$14:$I$4860,3,FALSE),All_curves!K327)</f>
        <v>12635271</v>
      </c>
      <c r="L328">
        <f>IFERROR(VLOOKUP($A328,Banknifty!$A$14:$I$4860,4,FALSE),All_curves!L327)</f>
        <v>11979024</v>
      </c>
      <c r="M328">
        <f>IFERROR(VLOOKUP($A328,Banknifty!$A$14:$I$4860,5,FALSE),All_curves!M327)</f>
        <v>12147807</v>
      </c>
      <c r="N328">
        <f>IFERROR(VLOOKUP($A328,Banknifty!$A$14:$I$4860,6,FALSE),All_curves!N327)</f>
        <v>10213216</v>
      </c>
      <c r="O328">
        <f>IFERROR(VLOOKUP($A328,Banknifty!$A$14:$I$4860,7,FALSE),All_curves!O327)</f>
        <v>10286219</v>
      </c>
      <c r="P328">
        <f>IFERROR(VLOOKUP($A328,Banknifty!$A$14:$I$4860,8,FALSE),All_curves!P327)</f>
        <v>10286219</v>
      </c>
      <c r="Q328">
        <f>IFERROR(VLOOKUP($A328,Banknifty!$A$14:$I$4860,9,FALSE),All_curves!Q327)</f>
        <v>10959772</v>
      </c>
      <c r="R328">
        <f>IFERROR(VLOOKUP($A328,Nifty!$A$14:$I$4860,2,FALSE),All_curves!R327)</f>
        <v>0</v>
      </c>
      <c r="S328">
        <f>IFERROR(VLOOKUP($A328,Nifty!$A$14:$I$4860,3,FALSE),All_curves!S327)</f>
        <v>0</v>
      </c>
      <c r="T328">
        <f>IFERROR(VLOOKUP($A328,Nifty!$A$14:$I$4860,4,FALSE),All_curves!T327)</f>
        <v>0</v>
      </c>
      <c r="U328">
        <f>IFERROR(VLOOKUP($A328,Nifty!$A$14:$I$4860,5,FALSE),All_curves!U327)</f>
        <v>0</v>
      </c>
      <c r="V328">
        <f>IFERROR(VLOOKUP($A328,Nifty!$A$14:$I$4860,6,FALSE),All_curves!V327)</f>
        <v>0</v>
      </c>
      <c r="W328">
        <f>IFERROR(VLOOKUP($A328,Nifty!$A$14:$I$4860,7,FALSE),All_curves!W327)</f>
        <v>0</v>
      </c>
      <c r="X328">
        <f>IFERROR(VLOOKUP($A328,Nifty!$A$14:$I$4860,8,FALSE),All_curves!X327)</f>
        <v>0</v>
      </c>
      <c r="Y328">
        <f>IFERROR(VLOOKUP($A328,Nifty!$A$14:$I$4860,9,FALSE),All_curves!Y327)</f>
        <v>0</v>
      </c>
      <c r="AA328" s="5">
        <f t="shared" si="151"/>
        <v>0</v>
      </c>
      <c r="AB328" s="5">
        <f t="shared" si="127"/>
        <v>0</v>
      </c>
      <c r="AC328" s="5">
        <f t="shared" si="128"/>
        <v>0</v>
      </c>
      <c r="AD328" s="5">
        <f t="shared" si="129"/>
        <v>0</v>
      </c>
      <c r="AE328" s="5">
        <f t="shared" si="130"/>
        <v>0</v>
      </c>
      <c r="AF328" s="5">
        <f t="shared" si="131"/>
        <v>0</v>
      </c>
      <c r="AG328" s="5">
        <f t="shared" si="132"/>
        <v>0</v>
      </c>
      <c r="AH328" s="5">
        <f t="shared" si="133"/>
        <v>0</v>
      </c>
      <c r="AI328" s="5">
        <f t="shared" si="134"/>
        <v>1.2922613776589209E-4</v>
      </c>
      <c r="AJ328" s="5">
        <f t="shared" si="135"/>
        <v>-8.6792548018399529E-4</v>
      </c>
      <c r="AK328" s="5">
        <f t="shared" si="136"/>
        <v>-3.5029144091492936E-3</v>
      </c>
      <c r="AL328" s="5">
        <f t="shared" si="137"/>
        <v>-1.1890052085680169E-3</v>
      </c>
      <c r="AM328" s="5">
        <f t="shared" si="138"/>
        <v>-4.3764905891308103E-5</v>
      </c>
      <c r="AN328" s="5">
        <f t="shared" si="139"/>
        <v>-1.5628518624930532E-3</v>
      </c>
      <c r="AO328" s="5">
        <f t="shared" si="140"/>
        <v>-1.5628518624930532E-3</v>
      </c>
      <c r="AP328" s="5">
        <f t="shared" si="141"/>
        <v>0</v>
      </c>
      <c r="AQ328" s="5">
        <f t="shared" si="142"/>
        <v>0</v>
      </c>
      <c r="AR328" s="5">
        <f t="shared" si="143"/>
        <v>0</v>
      </c>
      <c r="AS328" s="5">
        <f t="shared" si="144"/>
        <v>0</v>
      </c>
      <c r="AT328" s="5">
        <f t="shared" si="145"/>
        <v>0</v>
      </c>
      <c r="AU328" s="5">
        <f t="shared" si="146"/>
        <v>0</v>
      </c>
      <c r="AV328" s="5">
        <f t="shared" si="147"/>
        <v>0</v>
      </c>
      <c r="AW328" s="5">
        <f t="shared" si="148"/>
        <v>0</v>
      </c>
      <c r="AX328" s="5">
        <f t="shared" si="149"/>
        <v>0</v>
      </c>
      <c r="AZ328" s="7">
        <f t="shared" si="152"/>
        <v>104.77275038016569</v>
      </c>
      <c r="BA328" s="4">
        <f t="shared" si="150"/>
        <v>-3.583369829588679E-4</v>
      </c>
      <c r="BB328" s="5">
        <f>AZ328/MAX($AZ$16:AZ328)-1</f>
        <v>-8.7949012247754421E-3</v>
      </c>
      <c r="BH328" s="3"/>
    </row>
    <row r="329" spans="1:60" x14ac:dyDescent="0.25">
      <c r="A329" s="3">
        <v>42990</v>
      </c>
      <c r="B329">
        <f>IFERROR(VLOOKUP($A329,Finnifty!$A$14:$I$486,B$15+1,FALSE),All_curves!B328)</f>
        <v>0</v>
      </c>
      <c r="C329">
        <f>IFERROR(VLOOKUP($A329,Finnifty!$A$14:$I$486,C$15+1,FALSE),All_curves!C328)</f>
        <v>0</v>
      </c>
      <c r="D329">
        <f>IFERROR(VLOOKUP($A329,Finnifty!$A$14:$I$486,D$15+1,FALSE),All_curves!D328)</f>
        <v>0</v>
      </c>
      <c r="E329">
        <f>IFERROR(VLOOKUP($A329,Finnifty!$A$14:$I$486,E$15+1,FALSE),All_curves!E328)</f>
        <v>0</v>
      </c>
      <c r="F329">
        <f>IFERROR(VLOOKUP($A329,Finnifty!$A$14:$I$486,F$15+1,FALSE),All_curves!F328)</f>
        <v>0</v>
      </c>
      <c r="G329">
        <f>IFERROR(VLOOKUP($A329,Finnifty!$A$14:$I$486,G$15+1,FALSE),All_curves!G328)</f>
        <v>0</v>
      </c>
      <c r="H329">
        <f>IFERROR(VLOOKUP($A329,Finnifty!$A$14:$I$486,H$15+1,FALSE),All_curves!H328)</f>
        <v>0</v>
      </c>
      <c r="I329">
        <f>IFERROR(VLOOKUP($A329,Finnifty!$A$14:$I$486,I$15+1,FALSE),All_curves!I328)</f>
        <v>0</v>
      </c>
      <c r="J329">
        <f>IFERROR(VLOOKUP($A329,Banknifty!$A$14:$I$4860,2,FALSE),All_curves!J328)</f>
        <v>13577191</v>
      </c>
      <c r="K329">
        <f>IFERROR(VLOOKUP($A329,Banknifty!$A$14:$I$4860,3,FALSE),All_curves!K328)</f>
        <v>12659059</v>
      </c>
      <c r="L329">
        <f>IFERROR(VLOOKUP($A329,Banknifty!$A$14:$I$4860,4,FALSE),All_curves!L328)</f>
        <v>12004921</v>
      </c>
      <c r="M329">
        <f>IFERROR(VLOOKUP($A329,Banknifty!$A$14:$I$4860,5,FALSE),All_curves!M328)</f>
        <v>12159993</v>
      </c>
      <c r="N329">
        <f>IFERROR(VLOOKUP($A329,Banknifty!$A$14:$I$4860,6,FALSE),All_curves!N328)</f>
        <v>10214536</v>
      </c>
      <c r="O329">
        <f>IFERROR(VLOOKUP($A329,Banknifty!$A$14:$I$4860,7,FALSE),All_curves!O328)</f>
        <v>10277292</v>
      </c>
      <c r="P329">
        <f>IFERROR(VLOOKUP($A329,Banknifty!$A$14:$I$4860,8,FALSE),All_curves!P328)</f>
        <v>10277292</v>
      </c>
      <c r="Q329">
        <f>IFERROR(VLOOKUP($A329,Banknifty!$A$14:$I$4860,9,FALSE),All_curves!Q328)</f>
        <v>10946740</v>
      </c>
      <c r="R329">
        <f>IFERROR(VLOOKUP($A329,Nifty!$A$14:$I$4860,2,FALSE),All_curves!R328)</f>
        <v>0</v>
      </c>
      <c r="S329">
        <f>IFERROR(VLOOKUP($A329,Nifty!$A$14:$I$4860,3,FALSE),All_curves!S328)</f>
        <v>0</v>
      </c>
      <c r="T329">
        <f>IFERROR(VLOOKUP($A329,Nifty!$A$14:$I$4860,4,FALSE),All_curves!T328)</f>
        <v>0</v>
      </c>
      <c r="U329">
        <f>IFERROR(VLOOKUP($A329,Nifty!$A$14:$I$4860,5,FALSE),All_curves!U328)</f>
        <v>0</v>
      </c>
      <c r="V329">
        <f>IFERROR(VLOOKUP($A329,Nifty!$A$14:$I$4860,6,FALSE),All_curves!V328)</f>
        <v>0</v>
      </c>
      <c r="W329">
        <f>IFERROR(VLOOKUP($A329,Nifty!$A$14:$I$4860,7,FALSE),All_curves!W328)</f>
        <v>0</v>
      </c>
      <c r="X329">
        <f>IFERROR(VLOOKUP($A329,Nifty!$A$14:$I$4860,8,FALSE),All_curves!X328)</f>
        <v>0</v>
      </c>
      <c r="Y329">
        <f>IFERROR(VLOOKUP($A329,Nifty!$A$14:$I$4860,9,FALSE),All_curves!Y328)</f>
        <v>0</v>
      </c>
      <c r="AA329" s="5">
        <f t="shared" si="151"/>
        <v>0</v>
      </c>
      <c r="AB329" s="5">
        <f t="shared" si="127"/>
        <v>0</v>
      </c>
      <c r="AC329" s="5">
        <f t="shared" si="128"/>
        <v>0</v>
      </c>
      <c r="AD329" s="5">
        <f t="shared" si="129"/>
        <v>0</v>
      </c>
      <c r="AE329" s="5">
        <f t="shared" si="130"/>
        <v>0</v>
      </c>
      <c r="AF329" s="5">
        <f t="shared" si="131"/>
        <v>0</v>
      </c>
      <c r="AG329" s="5">
        <f t="shared" si="132"/>
        <v>0</v>
      </c>
      <c r="AH329" s="5">
        <f t="shared" si="133"/>
        <v>0</v>
      </c>
      <c r="AI329" s="5">
        <f t="shared" si="134"/>
        <v>2.4578588947261615E-3</v>
      </c>
      <c r="AJ329" s="5">
        <f t="shared" si="135"/>
        <v>1.8826663868152238E-3</v>
      </c>
      <c r="AK329" s="5">
        <f t="shared" si="136"/>
        <v>2.1618622685788402E-3</v>
      </c>
      <c r="AL329" s="5">
        <f t="shared" si="137"/>
        <v>1.0031440242670442E-3</v>
      </c>
      <c r="AM329" s="5">
        <f t="shared" si="138"/>
        <v>1.2924430463434611E-4</v>
      </c>
      <c r="AN329" s="5">
        <f t="shared" si="139"/>
        <v>-8.6786019236029244E-4</v>
      </c>
      <c r="AO329" s="5">
        <f t="shared" si="140"/>
        <v>-8.6786019236029244E-4</v>
      </c>
      <c r="AP329" s="5">
        <f t="shared" si="141"/>
        <v>-1.1890758311395855E-3</v>
      </c>
      <c r="AQ329" s="5">
        <f t="shared" si="142"/>
        <v>0</v>
      </c>
      <c r="AR329" s="5">
        <f t="shared" si="143"/>
        <v>0</v>
      </c>
      <c r="AS329" s="5">
        <f t="shared" si="144"/>
        <v>0</v>
      </c>
      <c r="AT329" s="5">
        <f t="shared" si="145"/>
        <v>0</v>
      </c>
      <c r="AU329" s="5">
        <f t="shared" si="146"/>
        <v>0</v>
      </c>
      <c r="AV329" s="5">
        <f t="shared" si="147"/>
        <v>0</v>
      </c>
      <c r="AW329" s="5">
        <f t="shared" si="148"/>
        <v>0</v>
      </c>
      <c r="AX329" s="5">
        <f t="shared" si="149"/>
        <v>0</v>
      </c>
      <c r="AZ329" s="7">
        <f t="shared" si="152"/>
        <v>104.79331194364669</v>
      </c>
      <c r="BA329" s="4">
        <f t="shared" si="150"/>
        <v>1.9624915263172688E-4</v>
      </c>
      <c r="BB329" s="5">
        <f>AZ329/MAX($AZ$16:AZ329)-1</f>
        <v>-8.6003780640566685E-3</v>
      </c>
      <c r="BH329" s="3"/>
    </row>
    <row r="330" spans="1:60" x14ac:dyDescent="0.25">
      <c r="A330" s="3">
        <v>42991</v>
      </c>
      <c r="B330">
        <f>IFERROR(VLOOKUP($A330,Finnifty!$A$14:$I$486,B$15+1,FALSE),All_curves!B329)</f>
        <v>0</v>
      </c>
      <c r="C330">
        <f>IFERROR(VLOOKUP($A330,Finnifty!$A$14:$I$486,C$15+1,FALSE),All_curves!C329)</f>
        <v>0</v>
      </c>
      <c r="D330">
        <f>IFERROR(VLOOKUP($A330,Finnifty!$A$14:$I$486,D$15+1,FALSE),All_curves!D329)</f>
        <v>0</v>
      </c>
      <c r="E330">
        <f>IFERROR(VLOOKUP($A330,Finnifty!$A$14:$I$486,E$15+1,FALSE),All_curves!E329)</f>
        <v>0</v>
      </c>
      <c r="F330">
        <f>IFERROR(VLOOKUP($A330,Finnifty!$A$14:$I$486,F$15+1,FALSE),All_curves!F329)</f>
        <v>0</v>
      </c>
      <c r="G330">
        <f>IFERROR(VLOOKUP($A330,Finnifty!$A$14:$I$486,G$15+1,FALSE),All_curves!G329)</f>
        <v>0</v>
      </c>
      <c r="H330">
        <f>IFERROR(VLOOKUP($A330,Finnifty!$A$14:$I$486,H$15+1,FALSE),All_curves!H329)</f>
        <v>0</v>
      </c>
      <c r="I330">
        <f>IFERROR(VLOOKUP($A330,Finnifty!$A$14:$I$486,I$15+1,FALSE),All_curves!I329)</f>
        <v>0</v>
      </c>
      <c r="J330">
        <f>IFERROR(VLOOKUP($A330,Banknifty!$A$14:$I$4860,2,FALSE),All_curves!J329)</f>
        <v>13498466</v>
      </c>
      <c r="K330">
        <f>IFERROR(VLOOKUP($A330,Banknifty!$A$14:$I$4860,3,FALSE),All_curves!K329)</f>
        <v>12585358</v>
      </c>
      <c r="L330">
        <f>IFERROR(VLOOKUP($A330,Banknifty!$A$14:$I$4860,4,FALSE),All_curves!L329)</f>
        <v>11949015</v>
      </c>
      <c r="M330">
        <f>IFERROR(VLOOKUP($A330,Banknifty!$A$14:$I$4860,5,FALSE),All_curves!M329)</f>
        <v>12122011</v>
      </c>
      <c r="N330">
        <f>IFERROR(VLOOKUP($A330,Banknifty!$A$14:$I$4860,6,FALSE),All_curves!N329)</f>
        <v>10239642</v>
      </c>
      <c r="O330">
        <f>IFERROR(VLOOKUP($A330,Banknifty!$A$14:$I$4860,7,FALSE),All_curves!O329)</f>
        <v>10296640</v>
      </c>
      <c r="P330">
        <f>IFERROR(VLOOKUP($A330,Banknifty!$A$14:$I$4860,8,FALSE),All_curves!P329)</f>
        <v>10296640</v>
      </c>
      <c r="Q330">
        <f>IFERROR(VLOOKUP($A330,Banknifty!$A$14:$I$4860,9,FALSE),All_curves!Q329)</f>
        <v>10957721</v>
      </c>
      <c r="R330">
        <f>IFERROR(VLOOKUP($A330,Nifty!$A$14:$I$4860,2,FALSE),All_curves!R329)</f>
        <v>0</v>
      </c>
      <c r="S330">
        <f>IFERROR(VLOOKUP($A330,Nifty!$A$14:$I$4860,3,FALSE),All_curves!S329)</f>
        <v>0</v>
      </c>
      <c r="T330">
        <f>IFERROR(VLOOKUP($A330,Nifty!$A$14:$I$4860,4,FALSE),All_curves!T329)</f>
        <v>0</v>
      </c>
      <c r="U330">
        <f>IFERROR(VLOOKUP($A330,Nifty!$A$14:$I$4860,5,FALSE),All_curves!U329)</f>
        <v>0</v>
      </c>
      <c r="V330">
        <f>IFERROR(VLOOKUP($A330,Nifty!$A$14:$I$4860,6,FALSE),All_curves!V329)</f>
        <v>0</v>
      </c>
      <c r="W330">
        <f>IFERROR(VLOOKUP($A330,Nifty!$A$14:$I$4860,7,FALSE),All_curves!W329)</f>
        <v>0</v>
      </c>
      <c r="X330">
        <f>IFERROR(VLOOKUP($A330,Nifty!$A$14:$I$4860,8,FALSE),All_curves!X329)</f>
        <v>0</v>
      </c>
      <c r="Y330">
        <f>IFERROR(VLOOKUP($A330,Nifty!$A$14:$I$4860,9,FALSE),All_curves!Y329)</f>
        <v>0</v>
      </c>
      <c r="AA330" s="5">
        <f t="shared" si="151"/>
        <v>0</v>
      </c>
      <c r="AB330" s="5">
        <f t="shared" si="127"/>
        <v>0</v>
      </c>
      <c r="AC330" s="5">
        <f t="shared" si="128"/>
        <v>0</v>
      </c>
      <c r="AD330" s="5">
        <f t="shared" si="129"/>
        <v>0</v>
      </c>
      <c r="AE330" s="5">
        <f t="shared" si="130"/>
        <v>0</v>
      </c>
      <c r="AF330" s="5">
        <f t="shared" si="131"/>
        <v>0</v>
      </c>
      <c r="AG330" s="5">
        <f t="shared" si="132"/>
        <v>0</v>
      </c>
      <c r="AH330" s="5">
        <f t="shared" si="133"/>
        <v>0</v>
      </c>
      <c r="AI330" s="5">
        <f t="shared" si="134"/>
        <v>-5.7983275038261395E-3</v>
      </c>
      <c r="AJ330" s="5">
        <f t="shared" si="135"/>
        <v>-5.8219967218732238E-3</v>
      </c>
      <c r="AK330" s="5">
        <f t="shared" si="136"/>
        <v>-4.6569236065776565E-3</v>
      </c>
      <c r="AL330" s="5">
        <f t="shared" si="137"/>
        <v>-3.1235215349219025E-3</v>
      </c>
      <c r="AM330" s="5">
        <f t="shared" si="138"/>
        <v>2.457869843524918E-3</v>
      </c>
      <c r="AN330" s="5">
        <f t="shared" si="139"/>
        <v>1.8825970888050048E-3</v>
      </c>
      <c r="AO330" s="5">
        <f t="shared" si="140"/>
        <v>1.8825970888050048E-3</v>
      </c>
      <c r="AP330" s="5">
        <f t="shared" si="141"/>
        <v>1.0031296988874949E-3</v>
      </c>
      <c r="AQ330" s="5">
        <f t="shared" si="142"/>
        <v>0</v>
      </c>
      <c r="AR330" s="5">
        <f t="shared" si="143"/>
        <v>0</v>
      </c>
      <c r="AS330" s="5">
        <f t="shared" si="144"/>
        <v>0</v>
      </c>
      <c r="AT330" s="5">
        <f t="shared" si="145"/>
        <v>0</v>
      </c>
      <c r="AU330" s="5">
        <f t="shared" si="146"/>
        <v>0</v>
      </c>
      <c r="AV330" s="5">
        <f t="shared" si="147"/>
        <v>0</v>
      </c>
      <c r="AW330" s="5">
        <f t="shared" si="148"/>
        <v>0</v>
      </c>
      <c r="AX330" s="5">
        <f t="shared" si="149"/>
        <v>0</v>
      </c>
      <c r="AZ330" s="7">
        <f t="shared" si="152"/>
        <v>104.74015302266434</v>
      </c>
      <c r="BA330" s="4">
        <f t="shared" si="150"/>
        <v>-5.0727398529902101E-4</v>
      </c>
      <c r="BB330" s="5">
        <f>AZ330/MAX($AZ$16:AZ330)-1</f>
        <v>-9.1032893013001104E-3</v>
      </c>
      <c r="BH330" s="3"/>
    </row>
    <row r="331" spans="1:60" x14ac:dyDescent="0.25">
      <c r="A331" s="3">
        <v>42992</v>
      </c>
      <c r="B331">
        <f>IFERROR(VLOOKUP($A331,Finnifty!$A$14:$I$486,B$15+1,FALSE),All_curves!B330)</f>
        <v>0</v>
      </c>
      <c r="C331">
        <f>IFERROR(VLOOKUP($A331,Finnifty!$A$14:$I$486,C$15+1,FALSE),All_curves!C330)</f>
        <v>0</v>
      </c>
      <c r="D331">
        <f>IFERROR(VLOOKUP($A331,Finnifty!$A$14:$I$486,D$15+1,FALSE),All_curves!D330)</f>
        <v>0</v>
      </c>
      <c r="E331">
        <f>IFERROR(VLOOKUP($A331,Finnifty!$A$14:$I$486,E$15+1,FALSE),All_curves!E330)</f>
        <v>0</v>
      </c>
      <c r="F331">
        <f>IFERROR(VLOOKUP($A331,Finnifty!$A$14:$I$486,F$15+1,FALSE),All_curves!F330)</f>
        <v>0</v>
      </c>
      <c r="G331">
        <f>IFERROR(VLOOKUP($A331,Finnifty!$A$14:$I$486,G$15+1,FALSE),All_curves!G330)</f>
        <v>0</v>
      </c>
      <c r="H331">
        <f>IFERROR(VLOOKUP($A331,Finnifty!$A$14:$I$486,H$15+1,FALSE),All_curves!H330)</f>
        <v>0</v>
      </c>
      <c r="I331">
        <f>IFERROR(VLOOKUP($A331,Finnifty!$A$14:$I$486,I$15+1,FALSE),All_curves!I330)</f>
        <v>0</v>
      </c>
      <c r="J331">
        <f>IFERROR(VLOOKUP($A331,Banknifty!$A$14:$I$4860,2,FALSE),All_curves!J330)</f>
        <v>13454232</v>
      </c>
      <c r="K331">
        <f>IFERROR(VLOOKUP($A331,Banknifty!$A$14:$I$4860,3,FALSE),All_curves!K330)</f>
        <v>12529439</v>
      </c>
      <c r="L331">
        <f>IFERROR(VLOOKUP($A331,Banknifty!$A$14:$I$4860,4,FALSE),All_curves!L330)</f>
        <v>11951757</v>
      </c>
      <c r="M331">
        <f>IFERROR(VLOOKUP($A331,Banknifty!$A$14:$I$4860,5,FALSE),All_curves!M330)</f>
        <v>12142569</v>
      </c>
      <c r="N331">
        <f>IFERROR(VLOOKUP($A331,Banknifty!$A$14:$I$4860,6,FALSE),All_curves!N330)</f>
        <v>10180268</v>
      </c>
      <c r="O331">
        <f>IFERROR(VLOOKUP($A331,Banknifty!$A$14:$I$4860,7,FALSE),All_curves!O330)</f>
        <v>10236693</v>
      </c>
      <c r="P331">
        <f>IFERROR(VLOOKUP($A331,Banknifty!$A$14:$I$4860,8,FALSE),All_curves!P330)</f>
        <v>10236693</v>
      </c>
      <c r="Q331">
        <f>IFERROR(VLOOKUP($A331,Banknifty!$A$14:$I$4860,9,FALSE),All_curves!Q330)</f>
        <v>10923495</v>
      </c>
      <c r="R331">
        <f>IFERROR(VLOOKUP($A331,Nifty!$A$14:$I$4860,2,FALSE),All_curves!R330)</f>
        <v>0</v>
      </c>
      <c r="S331">
        <f>IFERROR(VLOOKUP($A331,Nifty!$A$14:$I$4860,3,FALSE),All_curves!S330)</f>
        <v>0</v>
      </c>
      <c r="T331">
        <f>IFERROR(VLOOKUP($A331,Nifty!$A$14:$I$4860,4,FALSE),All_curves!T330)</f>
        <v>0</v>
      </c>
      <c r="U331">
        <f>IFERROR(VLOOKUP($A331,Nifty!$A$14:$I$4860,5,FALSE),All_curves!U330)</f>
        <v>0</v>
      </c>
      <c r="V331">
        <f>IFERROR(VLOOKUP($A331,Nifty!$A$14:$I$4860,6,FALSE),All_curves!V330)</f>
        <v>0</v>
      </c>
      <c r="W331">
        <f>IFERROR(VLOOKUP($A331,Nifty!$A$14:$I$4860,7,FALSE),All_curves!W330)</f>
        <v>0</v>
      </c>
      <c r="X331">
        <f>IFERROR(VLOOKUP($A331,Nifty!$A$14:$I$4860,8,FALSE),All_curves!X330)</f>
        <v>0</v>
      </c>
      <c r="Y331">
        <f>IFERROR(VLOOKUP($A331,Nifty!$A$14:$I$4860,9,FALSE),All_curves!Y330)</f>
        <v>0</v>
      </c>
      <c r="AA331" s="5">
        <f t="shared" si="151"/>
        <v>0</v>
      </c>
      <c r="AB331" s="5">
        <f t="shared" si="127"/>
        <v>0</v>
      </c>
      <c r="AC331" s="5">
        <f t="shared" si="128"/>
        <v>0</v>
      </c>
      <c r="AD331" s="5">
        <f t="shared" si="129"/>
        <v>0</v>
      </c>
      <c r="AE331" s="5">
        <f t="shared" si="130"/>
        <v>0</v>
      </c>
      <c r="AF331" s="5">
        <f t="shared" si="131"/>
        <v>0</v>
      </c>
      <c r="AG331" s="5">
        <f t="shared" si="132"/>
        <v>0</v>
      </c>
      <c r="AH331" s="5">
        <f t="shared" si="133"/>
        <v>0</v>
      </c>
      <c r="AI331" s="5">
        <f t="shared" si="134"/>
        <v>-3.2769649529065248E-3</v>
      </c>
      <c r="AJ331" s="5">
        <f t="shared" si="135"/>
        <v>-4.4431791292707246E-3</v>
      </c>
      <c r="AK331" s="5">
        <f t="shared" si="136"/>
        <v>2.2947498182901427E-4</v>
      </c>
      <c r="AL331" s="5">
        <f t="shared" si="137"/>
        <v>1.6959232259399215E-3</v>
      </c>
      <c r="AM331" s="5">
        <f t="shared" si="138"/>
        <v>-5.7984449065699994E-3</v>
      </c>
      <c r="AN331" s="5">
        <f t="shared" si="139"/>
        <v>-5.8219963017062115E-3</v>
      </c>
      <c r="AO331" s="5">
        <f t="shared" si="140"/>
        <v>-5.8219963017062115E-3</v>
      </c>
      <c r="AP331" s="5">
        <f t="shared" si="141"/>
        <v>-3.1234597048054313E-3</v>
      </c>
      <c r="AQ331" s="5">
        <f t="shared" si="142"/>
        <v>0</v>
      </c>
      <c r="AR331" s="5">
        <f t="shared" si="143"/>
        <v>0</v>
      </c>
      <c r="AS331" s="5">
        <f t="shared" si="144"/>
        <v>0</v>
      </c>
      <c r="AT331" s="5">
        <f t="shared" si="145"/>
        <v>0</v>
      </c>
      <c r="AU331" s="5">
        <f t="shared" si="146"/>
        <v>0</v>
      </c>
      <c r="AV331" s="5">
        <f t="shared" si="147"/>
        <v>0</v>
      </c>
      <c r="AW331" s="5">
        <f t="shared" si="148"/>
        <v>0</v>
      </c>
      <c r="AX331" s="5">
        <f t="shared" si="149"/>
        <v>0</v>
      </c>
      <c r="AZ331" s="7">
        <f t="shared" si="152"/>
        <v>104.62511061470857</v>
      </c>
      <c r="BA331" s="4">
        <f t="shared" si="150"/>
        <v>-1.0983601287165071E-3</v>
      </c>
      <c r="BB331" s="5">
        <f>AZ331/MAX($AZ$16:AZ331)-1</f>
        <v>-1.019165074000794E-2</v>
      </c>
      <c r="BH331" s="3"/>
    </row>
    <row r="332" spans="1:60" x14ac:dyDescent="0.25">
      <c r="A332" s="3">
        <v>42993</v>
      </c>
      <c r="B332">
        <f>IFERROR(VLOOKUP($A332,Finnifty!$A$14:$I$486,B$15+1,FALSE),All_curves!B331)</f>
        <v>0</v>
      </c>
      <c r="C332">
        <f>IFERROR(VLOOKUP($A332,Finnifty!$A$14:$I$486,C$15+1,FALSE),All_curves!C331)</f>
        <v>0</v>
      </c>
      <c r="D332">
        <f>IFERROR(VLOOKUP($A332,Finnifty!$A$14:$I$486,D$15+1,FALSE),All_curves!D331)</f>
        <v>0</v>
      </c>
      <c r="E332">
        <f>IFERROR(VLOOKUP($A332,Finnifty!$A$14:$I$486,E$15+1,FALSE),All_curves!E331)</f>
        <v>0</v>
      </c>
      <c r="F332">
        <f>IFERROR(VLOOKUP($A332,Finnifty!$A$14:$I$486,F$15+1,FALSE),All_curves!F331)</f>
        <v>0</v>
      </c>
      <c r="G332">
        <f>IFERROR(VLOOKUP($A332,Finnifty!$A$14:$I$486,G$15+1,FALSE),All_curves!G331)</f>
        <v>0</v>
      </c>
      <c r="H332">
        <f>IFERROR(VLOOKUP($A332,Finnifty!$A$14:$I$486,H$15+1,FALSE),All_curves!H331)</f>
        <v>0</v>
      </c>
      <c r="I332">
        <f>IFERROR(VLOOKUP($A332,Finnifty!$A$14:$I$486,I$15+1,FALSE),All_curves!I331)</f>
        <v>0</v>
      </c>
      <c r="J332">
        <f>IFERROR(VLOOKUP($A332,Banknifty!$A$14:$I$4860,2,FALSE),All_curves!J331)</f>
        <v>13454232</v>
      </c>
      <c r="K332">
        <f>IFERROR(VLOOKUP($A332,Banknifty!$A$14:$I$4860,3,FALSE),All_curves!K331)</f>
        <v>12529439</v>
      </c>
      <c r="L332">
        <f>IFERROR(VLOOKUP($A332,Banknifty!$A$14:$I$4860,4,FALSE),All_curves!L331)</f>
        <v>11951757</v>
      </c>
      <c r="M332">
        <f>IFERROR(VLOOKUP($A332,Banknifty!$A$14:$I$4860,5,FALSE),All_curves!M331)</f>
        <v>12142569</v>
      </c>
      <c r="N332">
        <f>IFERROR(VLOOKUP($A332,Banknifty!$A$14:$I$4860,6,FALSE),All_curves!N331)</f>
        <v>10197844</v>
      </c>
      <c r="O332">
        <f>IFERROR(VLOOKUP($A332,Banknifty!$A$14:$I$4860,7,FALSE),All_curves!O331)</f>
        <v>10267592</v>
      </c>
      <c r="P332">
        <f>IFERROR(VLOOKUP($A332,Banknifty!$A$14:$I$4860,8,FALSE),All_curves!P331)</f>
        <v>10267592</v>
      </c>
      <c r="Q332">
        <f>IFERROR(VLOOKUP($A332,Banknifty!$A$14:$I$4860,9,FALSE),All_curves!Q331)</f>
        <v>10942021</v>
      </c>
      <c r="R332">
        <f>IFERROR(VLOOKUP($A332,Nifty!$A$14:$I$4860,2,FALSE),All_curves!R331)</f>
        <v>0</v>
      </c>
      <c r="S332">
        <f>IFERROR(VLOOKUP($A332,Nifty!$A$14:$I$4860,3,FALSE),All_curves!S331)</f>
        <v>0</v>
      </c>
      <c r="T332">
        <f>IFERROR(VLOOKUP($A332,Nifty!$A$14:$I$4860,4,FALSE),All_curves!T331)</f>
        <v>0</v>
      </c>
      <c r="U332">
        <f>IFERROR(VLOOKUP($A332,Nifty!$A$14:$I$4860,5,FALSE),All_curves!U331)</f>
        <v>0</v>
      </c>
      <c r="V332">
        <f>IFERROR(VLOOKUP($A332,Nifty!$A$14:$I$4860,6,FALSE),All_curves!V331)</f>
        <v>0</v>
      </c>
      <c r="W332">
        <f>IFERROR(VLOOKUP($A332,Nifty!$A$14:$I$4860,7,FALSE),All_curves!W331)</f>
        <v>0</v>
      </c>
      <c r="X332">
        <f>IFERROR(VLOOKUP($A332,Nifty!$A$14:$I$4860,8,FALSE),All_curves!X331)</f>
        <v>0</v>
      </c>
      <c r="Y332">
        <f>IFERROR(VLOOKUP($A332,Nifty!$A$14:$I$4860,9,FALSE),All_curves!Y331)</f>
        <v>0</v>
      </c>
      <c r="AA332" s="5">
        <f t="shared" si="151"/>
        <v>0</v>
      </c>
      <c r="AB332" s="5">
        <f t="shared" si="127"/>
        <v>0</v>
      </c>
      <c r="AC332" s="5">
        <f t="shared" si="128"/>
        <v>0</v>
      </c>
      <c r="AD332" s="5">
        <f t="shared" si="129"/>
        <v>0</v>
      </c>
      <c r="AE332" s="5">
        <f t="shared" si="130"/>
        <v>0</v>
      </c>
      <c r="AF332" s="5">
        <f t="shared" si="131"/>
        <v>0</v>
      </c>
      <c r="AG332" s="5">
        <f t="shared" si="132"/>
        <v>0</v>
      </c>
      <c r="AH332" s="5">
        <f t="shared" si="133"/>
        <v>0</v>
      </c>
      <c r="AI332" s="5">
        <f t="shared" si="134"/>
        <v>0</v>
      </c>
      <c r="AJ332" s="5">
        <f t="shared" si="135"/>
        <v>0</v>
      </c>
      <c r="AK332" s="5">
        <f t="shared" si="136"/>
        <v>0</v>
      </c>
      <c r="AL332" s="5">
        <f t="shared" si="137"/>
        <v>0</v>
      </c>
      <c r="AM332" s="5">
        <f t="shared" si="138"/>
        <v>1.7264771418590286E-3</v>
      </c>
      <c r="AN332" s="5">
        <f t="shared" si="139"/>
        <v>3.0184552765233352E-3</v>
      </c>
      <c r="AO332" s="5">
        <f t="shared" si="140"/>
        <v>3.0184552765233352E-3</v>
      </c>
      <c r="AP332" s="5">
        <f t="shared" si="141"/>
        <v>1.6959773405855749E-3</v>
      </c>
      <c r="AQ332" s="5">
        <f t="shared" si="142"/>
        <v>0</v>
      </c>
      <c r="AR332" s="5">
        <f t="shared" si="143"/>
        <v>0</v>
      </c>
      <c r="AS332" s="5">
        <f t="shared" si="144"/>
        <v>0</v>
      </c>
      <c r="AT332" s="5">
        <f t="shared" si="145"/>
        <v>0</v>
      </c>
      <c r="AU332" s="5">
        <f t="shared" si="146"/>
        <v>0</v>
      </c>
      <c r="AV332" s="5">
        <f t="shared" si="147"/>
        <v>0</v>
      </c>
      <c r="AW332" s="5">
        <f t="shared" si="148"/>
        <v>0</v>
      </c>
      <c r="AX332" s="5">
        <f t="shared" si="149"/>
        <v>0</v>
      </c>
      <c r="AZ332" s="7">
        <f t="shared" si="152"/>
        <v>104.66634757775788</v>
      </c>
      <c r="BA332" s="4">
        <f t="shared" si="150"/>
        <v>3.9414020981213649E-4</v>
      </c>
      <c r="BB332" s="5">
        <f>AZ332/MAX($AZ$16:AZ332)-1</f>
        <v>-9.8015274695568699E-3</v>
      </c>
      <c r="BH332" s="3"/>
    </row>
    <row r="333" spans="1:60" x14ac:dyDescent="0.25">
      <c r="A333" s="3">
        <v>42996</v>
      </c>
      <c r="B333">
        <f>IFERROR(VLOOKUP($A333,Finnifty!$A$14:$I$486,B$15+1,FALSE),All_curves!B332)</f>
        <v>0</v>
      </c>
      <c r="C333">
        <f>IFERROR(VLOOKUP($A333,Finnifty!$A$14:$I$486,C$15+1,FALSE),All_curves!C332)</f>
        <v>0</v>
      </c>
      <c r="D333">
        <f>IFERROR(VLOOKUP($A333,Finnifty!$A$14:$I$486,D$15+1,FALSE),All_curves!D332)</f>
        <v>0</v>
      </c>
      <c r="E333">
        <f>IFERROR(VLOOKUP($A333,Finnifty!$A$14:$I$486,E$15+1,FALSE),All_curves!E332)</f>
        <v>0</v>
      </c>
      <c r="F333">
        <f>IFERROR(VLOOKUP($A333,Finnifty!$A$14:$I$486,F$15+1,FALSE),All_curves!F332)</f>
        <v>0</v>
      </c>
      <c r="G333">
        <f>IFERROR(VLOOKUP($A333,Finnifty!$A$14:$I$486,G$15+1,FALSE),All_curves!G332)</f>
        <v>0</v>
      </c>
      <c r="H333">
        <f>IFERROR(VLOOKUP($A333,Finnifty!$A$14:$I$486,H$15+1,FALSE),All_curves!H332)</f>
        <v>0</v>
      </c>
      <c r="I333">
        <f>IFERROR(VLOOKUP($A333,Finnifty!$A$14:$I$486,I$15+1,FALSE),All_curves!I332)</f>
        <v>0</v>
      </c>
      <c r="J333">
        <f>IFERROR(VLOOKUP($A333,Banknifty!$A$14:$I$4860,2,FALSE),All_curves!J332)</f>
        <v>13436740</v>
      </c>
      <c r="K333">
        <f>IFERROR(VLOOKUP($A333,Banknifty!$A$14:$I$4860,3,FALSE),All_curves!K332)</f>
        <v>12529439</v>
      </c>
      <c r="L333">
        <f>IFERROR(VLOOKUP($A333,Banknifty!$A$14:$I$4860,4,FALSE),All_curves!L332)</f>
        <v>11935529</v>
      </c>
      <c r="M333">
        <f>IFERROR(VLOOKUP($A333,Banknifty!$A$14:$I$4860,5,FALSE),All_curves!M332)</f>
        <v>12142569</v>
      </c>
      <c r="N333">
        <f>IFERROR(VLOOKUP($A333,Banknifty!$A$14:$I$4860,6,FALSE),All_curves!N332)</f>
        <v>10188097</v>
      </c>
      <c r="O333">
        <f>IFERROR(VLOOKUP($A333,Banknifty!$A$14:$I$4860,7,FALSE),All_curves!O332)</f>
        <v>10267592</v>
      </c>
      <c r="P333">
        <f>IFERROR(VLOOKUP($A333,Banknifty!$A$14:$I$4860,8,FALSE),All_curves!P332)</f>
        <v>10267592</v>
      </c>
      <c r="Q333">
        <f>IFERROR(VLOOKUP($A333,Banknifty!$A$14:$I$4860,9,FALSE),All_curves!Q332)</f>
        <v>10942021</v>
      </c>
      <c r="R333">
        <f>IFERROR(VLOOKUP($A333,Nifty!$A$14:$I$4860,2,FALSE),All_curves!R332)</f>
        <v>0</v>
      </c>
      <c r="S333">
        <f>IFERROR(VLOOKUP($A333,Nifty!$A$14:$I$4860,3,FALSE),All_curves!S332)</f>
        <v>0</v>
      </c>
      <c r="T333">
        <f>IFERROR(VLOOKUP($A333,Nifty!$A$14:$I$4860,4,FALSE),All_curves!T332)</f>
        <v>0</v>
      </c>
      <c r="U333">
        <f>IFERROR(VLOOKUP($A333,Nifty!$A$14:$I$4860,5,FALSE),All_curves!U332)</f>
        <v>0</v>
      </c>
      <c r="V333">
        <f>IFERROR(VLOOKUP($A333,Nifty!$A$14:$I$4860,6,FALSE),All_curves!V332)</f>
        <v>0</v>
      </c>
      <c r="W333">
        <f>IFERROR(VLOOKUP($A333,Nifty!$A$14:$I$4860,7,FALSE),All_curves!W332)</f>
        <v>0</v>
      </c>
      <c r="X333">
        <f>IFERROR(VLOOKUP($A333,Nifty!$A$14:$I$4860,8,FALSE),All_curves!X332)</f>
        <v>0</v>
      </c>
      <c r="Y333">
        <f>IFERROR(VLOOKUP($A333,Nifty!$A$14:$I$4860,9,FALSE),All_curves!Y332)</f>
        <v>0</v>
      </c>
      <c r="AA333" s="5">
        <f t="shared" si="151"/>
        <v>0</v>
      </c>
      <c r="AB333" s="5">
        <f t="shared" si="127"/>
        <v>0</v>
      </c>
      <c r="AC333" s="5">
        <f t="shared" si="128"/>
        <v>0</v>
      </c>
      <c r="AD333" s="5">
        <f t="shared" si="129"/>
        <v>0</v>
      </c>
      <c r="AE333" s="5">
        <f t="shared" si="130"/>
        <v>0</v>
      </c>
      <c r="AF333" s="5">
        <f t="shared" si="131"/>
        <v>0</v>
      </c>
      <c r="AG333" s="5">
        <f t="shared" si="132"/>
        <v>0</v>
      </c>
      <c r="AH333" s="5">
        <f t="shared" si="133"/>
        <v>0</v>
      </c>
      <c r="AI333" s="5">
        <f t="shared" si="134"/>
        <v>-1.3001113701621714E-3</v>
      </c>
      <c r="AJ333" s="5">
        <f t="shared" si="135"/>
        <v>0</v>
      </c>
      <c r="AK333" s="5">
        <f t="shared" si="136"/>
        <v>-1.3577919966076823E-3</v>
      </c>
      <c r="AL333" s="5">
        <f t="shared" si="137"/>
        <v>0</v>
      </c>
      <c r="AM333" s="5">
        <f t="shared" si="138"/>
        <v>-9.5579026311831683E-4</v>
      </c>
      <c r="AN333" s="5">
        <f t="shared" si="139"/>
        <v>0</v>
      </c>
      <c r="AO333" s="5">
        <f t="shared" si="140"/>
        <v>0</v>
      </c>
      <c r="AP333" s="5">
        <f t="shared" si="141"/>
        <v>0</v>
      </c>
      <c r="AQ333" s="5">
        <f t="shared" si="142"/>
        <v>0</v>
      </c>
      <c r="AR333" s="5">
        <f t="shared" si="143"/>
        <v>0</v>
      </c>
      <c r="AS333" s="5">
        <f t="shared" si="144"/>
        <v>0</v>
      </c>
      <c r="AT333" s="5">
        <f t="shared" si="145"/>
        <v>0</v>
      </c>
      <c r="AU333" s="5">
        <f t="shared" si="146"/>
        <v>0</v>
      </c>
      <c r="AV333" s="5">
        <f t="shared" si="147"/>
        <v>0</v>
      </c>
      <c r="AW333" s="5">
        <f t="shared" si="148"/>
        <v>0</v>
      </c>
      <c r="AX333" s="5">
        <f t="shared" si="149"/>
        <v>0</v>
      </c>
      <c r="AZ333" s="7">
        <f t="shared" si="152"/>
        <v>104.65058790636182</v>
      </c>
      <c r="BA333" s="4">
        <f t="shared" si="150"/>
        <v>-1.5057056791200712E-4</v>
      </c>
      <c r="BB333" s="5">
        <f>AZ333/MAX($AZ$16:AZ333)-1</f>
        <v>-9.9506222159112534E-3</v>
      </c>
      <c r="BH333" s="3"/>
    </row>
    <row r="334" spans="1:60" x14ac:dyDescent="0.25">
      <c r="A334" s="3">
        <v>42997</v>
      </c>
      <c r="B334">
        <f>IFERROR(VLOOKUP($A334,Finnifty!$A$14:$I$486,B$15+1,FALSE),All_curves!B333)</f>
        <v>0</v>
      </c>
      <c r="C334">
        <f>IFERROR(VLOOKUP($A334,Finnifty!$A$14:$I$486,C$15+1,FALSE),All_curves!C333)</f>
        <v>0</v>
      </c>
      <c r="D334">
        <f>IFERROR(VLOOKUP($A334,Finnifty!$A$14:$I$486,D$15+1,FALSE),All_curves!D333)</f>
        <v>0</v>
      </c>
      <c r="E334">
        <f>IFERROR(VLOOKUP($A334,Finnifty!$A$14:$I$486,E$15+1,FALSE),All_curves!E333)</f>
        <v>0</v>
      </c>
      <c r="F334">
        <f>IFERROR(VLOOKUP($A334,Finnifty!$A$14:$I$486,F$15+1,FALSE),All_curves!F333)</f>
        <v>0</v>
      </c>
      <c r="G334">
        <f>IFERROR(VLOOKUP($A334,Finnifty!$A$14:$I$486,G$15+1,FALSE),All_curves!G333)</f>
        <v>0</v>
      </c>
      <c r="H334">
        <f>IFERROR(VLOOKUP($A334,Finnifty!$A$14:$I$486,H$15+1,FALSE),All_curves!H333)</f>
        <v>0</v>
      </c>
      <c r="I334">
        <f>IFERROR(VLOOKUP($A334,Finnifty!$A$14:$I$486,I$15+1,FALSE),All_curves!I333)</f>
        <v>0</v>
      </c>
      <c r="J334">
        <f>IFERROR(VLOOKUP($A334,Banknifty!$A$14:$I$4860,2,FALSE),All_curves!J333)</f>
        <v>13413863</v>
      </c>
      <c r="K334">
        <f>IFERROR(VLOOKUP($A334,Banknifty!$A$14:$I$4860,3,FALSE),All_curves!K333)</f>
        <v>12529439</v>
      </c>
      <c r="L334">
        <f>IFERROR(VLOOKUP($A334,Banknifty!$A$14:$I$4860,4,FALSE),All_curves!L333)</f>
        <v>11917949</v>
      </c>
      <c r="M334">
        <f>IFERROR(VLOOKUP($A334,Banknifty!$A$14:$I$4860,5,FALSE),All_curves!M333)</f>
        <v>12142569</v>
      </c>
      <c r="N334">
        <f>IFERROR(VLOOKUP($A334,Banknifty!$A$14:$I$4860,6,FALSE),All_curves!N333)</f>
        <v>10174851</v>
      </c>
      <c r="O334">
        <f>IFERROR(VLOOKUP($A334,Banknifty!$A$14:$I$4860,7,FALSE),All_curves!O333)</f>
        <v>10267592</v>
      </c>
      <c r="P334">
        <f>IFERROR(VLOOKUP($A334,Banknifty!$A$14:$I$4860,8,FALSE),All_curves!P333)</f>
        <v>10267592</v>
      </c>
      <c r="Q334">
        <f>IFERROR(VLOOKUP($A334,Banknifty!$A$14:$I$4860,9,FALSE),All_curves!Q333)</f>
        <v>10942021</v>
      </c>
      <c r="R334">
        <f>IFERROR(VLOOKUP($A334,Nifty!$A$14:$I$4860,2,FALSE),All_curves!R333)</f>
        <v>0</v>
      </c>
      <c r="S334">
        <f>IFERROR(VLOOKUP($A334,Nifty!$A$14:$I$4860,3,FALSE),All_curves!S333)</f>
        <v>0</v>
      </c>
      <c r="T334">
        <f>IFERROR(VLOOKUP($A334,Nifty!$A$14:$I$4860,4,FALSE),All_curves!T333)</f>
        <v>0</v>
      </c>
      <c r="U334">
        <f>IFERROR(VLOOKUP($A334,Nifty!$A$14:$I$4860,5,FALSE),All_curves!U333)</f>
        <v>0</v>
      </c>
      <c r="V334">
        <f>IFERROR(VLOOKUP($A334,Nifty!$A$14:$I$4860,6,FALSE),All_curves!V333)</f>
        <v>0</v>
      </c>
      <c r="W334">
        <f>IFERROR(VLOOKUP($A334,Nifty!$A$14:$I$4860,7,FALSE),All_curves!W333)</f>
        <v>0</v>
      </c>
      <c r="X334">
        <f>IFERROR(VLOOKUP($A334,Nifty!$A$14:$I$4860,8,FALSE),All_curves!X333)</f>
        <v>0</v>
      </c>
      <c r="Y334">
        <f>IFERROR(VLOOKUP($A334,Nifty!$A$14:$I$4860,9,FALSE),All_curves!Y333)</f>
        <v>0</v>
      </c>
      <c r="AA334" s="5">
        <f t="shared" si="151"/>
        <v>0</v>
      </c>
      <c r="AB334" s="5">
        <f t="shared" si="127"/>
        <v>0</v>
      </c>
      <c r="AC334" s="5">
        <f t="shared" si="128"/>
        <v>0</v>
      </c>
      <c r="AD334" s="5">
        <f t="shared" si="129"/>
        <v>0</v>
      </c>
      <c r="AE334" s="5">
        <f t="shared" si="130"/>
        <v>0</v>
      </c>
      <c r="AF334" s="5">
        <f t="shared" si="131"/>
        <v>0</v>
      </c>
      <c r="AG334" s="5">
        <f t="shared" si="132"/>
        <v>0</v>
      </c>
      <c r="AH334" s="5">
        <f t="shared" si="133"/>
        <v>0</v>
      </c>
      <c r="AI334" s="5">
        <f t="shared" si="134"/>
        <v>-1.7025707128366374E-3</v>
      </c>
      <c r="AJ334" s="5">
        <f t="shared" si="135"/>
        <v>0</v>
      </c>
      <c r="AK334" s="5">
        <f t="shared" si="136"/>
        <v>-1.4729133497141111E-3</v>
      </c>
      <c r="AL334" s="5">
        <f t="shared" si="137"/>
        <v>0</v>
      </c>
      <c r="AM334" s="5">
        <f t="shared" si="138"/>
        <v>-1.300144668822889E-3</v>
      </c>
      <c r="AN334" s="5">
        <f t="shared" si="139"/>
        <v>0</v>
      </c>
      <c r="AO334" s="5">
        <f t="shared" si="140"/>
        <v>0</v>
      </c>
      <c r="AP334" s="5">
        <f t="shared" si="141"/>
        <v>0</v>
      </c>
      <c r="AQ334" s="5">
        <f t="shared" si="142"/>
        <v>0</v>
      </c>
      <c r="AR334" s="5">
        <f t="shared" si="143"/>
        <v>0</v>
      </c>
      <c r="AS334" s="5">
        <f t="shared" si="144"/>
        <v>0</v>
      </c>
      <c r="AT334" s="5">
        <f t="shared" si="145"/>
        <v>0</v>
      </c>
      <c r="AU334" s="5">
        <f t="shared" si="146"/>
        <v>0</v>
      </c>
      <c r="AV334" s="5">
        <f t="shared" si="147"/>
        <v>0</v>
      </c>
      <c r="AW334" s="5">
        <f t="shared" si="148"/>
        <v>0</v>
      </c>
      <c r="AX334" s="5">
        <f t="shared" si="149"/>
        <v>0</v>
      </c>
      <c r="AZ334" s="7">
        <f t="shared" si="152"/>
        <v>104.63107219061229</v>
      </c>
      <c r="BA334" s="4">
        <f t="shared" si="150"/>
        <v>-1.8648453047390159E-4</v>
      </c>
      <c r="BB334" s="5">
        <f>AZ334/MAX($AZ$16:AZ334)-1</f>
        <v>-1.013525110927338E-2</v>
      </c>
      <c r="BH334" s="3"/>
    </row>
    <row r="335" spans="1:60" x14ac:dyDescent="0.25">
      <c r="A335" s="3">
        <v>42998</v>
      </c>
      <c r="B335">
        <f>IFERROR(VLOOKUP($A335,Finnifty!$A$14:$I$486,B$15+1,FALSE),All_curves!B334)</f>
        <v>0</v>
      </c>
      <c r="C335">
        <f>IFERROR(VLOOKUP($A335,Finnifty!$A$14:$I$486,C$15+1,FALSE),All_curves!C334)</f>
        <v>0</v>
      </c>
      <c r="D335">
        <f>IFERROR(VLOOKUP($A335,Finnifty!$A$14:$I$486,D$15+1,FALSE),All_curves!D334)</f>
        <v>0</v>
      </c>
      <c r="E335">
        <f>IFERROR(VLOOKUP($A335,Finnifty!$A$14:$I$486,E$15+1,FALSE),All_curves!E334)</f>
        <v>0</v>
      </c>
      <c r="F335">
        <f>IFERROR(VLOOKUP($A335,Finnifty!$A$14:$I$486,F$15+1,FALSE),All_curves!F334)</f>
        <v>0</v>
      </c>
      <c r="G335">
        <f>IFERROR(VLOOKUP($A335,Finnifty!$A$14:$I$486,G$15+1,FALSE),All_curves!G334)</f>
        <v>0</v>
      </c>
      <c r="H335">
        <f>IFERROR(VLOOKUP($A335,Finnifty!$A$14:$I$486,H$15+1,FALSE),All_curves!H334)</f>
        <v>0</v>
      </c>
      <c r="I335">
        <f>IFERROR(VLOOKUP($A335,Finnifty!$A$14:$I$486,I$15+1,FALSE),All_curves!I334)</f>
        <v>0</v>
      </c>
      <c r="J335">
        <f>IFERROR(VLOOKUP($A335,Banknifty!$A$14:$I$4860,2,FALSE),All_curves!J334)</f>
        <v>13394133</v>
      </c>
      <c r="K335">
        <f>IFERROR(VLOOKUP($A335,Banknifty!$A$14:$I$4860,3,FALSE),All_curves!K334)</f>
        <v>12528186</v>
      </c>
      <c r="L335">
        <f>IFERROR(VLOOKUP($A335,Banknifty!$A$14:$I$4860,4,FALSE),All_curves!L334)</f>
        <v>11916757</v>
      </c>
      <c r="M335">
        <f>IFERROR(VLOOKUP($A335,Banknifty!$A$14:$I$4860,5,FALSE),All_curves!M334)</f>
        <v>12142569</v>
      </c>
      <c r="N335">
        <f>IFERROR(VLOOKUP($A335,Banknifty!$A$14:$I$4860,6,FALSE),All_curves!N334)</f>
        <v>10157528</v>
      </c>
      <c r="O335">
        <f>IFERROR(VLOOKUP($A335,Banknifty!$A$14:$I$4860,7,FALSE),All_curves!O334)</f>
        <v>10267592</v>
      </c>
      <c r="P335">
        <f>IFERROR(VLOOKUP($A335,Banknifty!$A$14:$I$4860,8,FALSE),All_curves!P334)</f>
        <v>10267592</v>
      </c>
      <c r="Q335">
        <f>IFERROR(VLOOKUP($A335,Banknifty!$A$14:$I$4860,9,FALSE),All_curves!Q334)</f>
        <v>10942021</v>
      </c>
      <c r="R335">
        <f>IFERROR(VLOOKUP($A335,Nifty!$A$14:$I$4860,2,FALSE),All_curves!R334)</f>
        <v>0</v>
      </c>
      <c r="S335">
        <f>IFERROR(VLOOKUP($A335,Nifty!$A$14:$I$4860,3,FALSE),All_curves!S334)</f>
        <v>0</v>
      </c>
      <c r="T335">
        <f>IFERROR(VLOOKUP($A335,Nifty!$A$14:$I$4860,4,FALSE),All_curves!T334)</f>
        <v>0</v>
      </c>
      <c r="U335">
        <f>IFERROR(VLOOKUP($A335,Nifty!$A$14:$I$4860,5,FALSE),All_curves!U334)</f>
        <v>0</v>
      </c>
      <c r="V335">
        <f>IFERROR(VLOOKUP($A335,Nifty!$A$14:$I$4860,6,FALSE),All_curves!V334)</f>
        <v>0</v>
      </c>
      <c r="W335">
        <f>IFERROR(VLOOKUP($A335,Nifty!$A$14:$I$4860,7,FALSE),All_curves!W334)</f>
        <v>0</v>
      </c>
      <c r="X335">
        <f>IFERROR(VLOOKUP($A335,Nifty!$A$14:$I$4860,8,FALSE),All_curves!X334)</f>
        <v>0</v>
      </c>
      <c r="Y335">
        <f>IFERROR(VLOOKUP($A335,Nifty!$A$14:$I$4860,9,FALSE),All_curves!Y334)</f>
        <v>0</v>
      </c>
      <c r="AA335" s="5">
        <f t="shared" si="151"/>
        <v>0</v>
      </c>
      <c r="AB335" s="5">
        <f t="shared" si="127"/>
        <v>0</v>
      </c>
      <c r="AC335" s="5">
        <f t="shared" si="128"/>
        <v>0</v>
      </c>
      <c r="AD335" s="5">
        <f t="shared" si="129"/>
        <v>0</v>
      </c>
      <c r="AE335" s="5">
        <f t="shared" si="130"/>
        <v>0</v>
      </c>
      <c r="AF335" s="5">
        <f t="shared" si="131"/>
        <v>0</v>
      </c>
      <c r="AG335" s="5">
        <f t="shared" si="132"/>
        <v>0</v>
      </c>
      <c r="AH335" s="5">
        <f t="shared" si="133"/>
        <v>0</v>
      </c>
      <c r="AI335" s="5">
        <f t="shared" si="134"/>
        <v>-1.4708663716037629E-3</v>
      </c>
      <c r="AJ335" s="5">
        <f t="shared" si="135"/>
        <v>-1.0000447745506236E-4</v>
      </c>
      <c r="AK335" s="5">
        <f t="shared" si="136"/>
        <v>-1.0001720933694447E-4</v>
      </c>
      <c r="AL335" s="5">
        <f t="shared" si="137"/>
        <v>0</v>
      </c>
      <c r="AM335" s="5">
        <f t="shared" si="138"/>
        <v>-1.7025310739193777E-3</v>
      </c>
      <c r="AN335" s="5">
        <f t="shared" si="139"/>
        <v>0</v>
      </c>
      <c r="AO335" s="5">
        <f t="shared" si="140"/>
        <v>0</v>
      </c>
      <c r="AP335" s="5">
        <f t="shared" si="141"/>
        <v>0</v>
      </c>
      <c r="AQ335" s="5">
        <f t="shared" si="142"/>
        <v>0</v>
      </c>
      <c r="AR335" s="5">
        <f t="shared" si="143"/>
        <v>0</v>
      </c>
      <c r="AS335" s="5">
        <f t="shared" si="144"/>
        <v>0</v>
      </c>
      <c r="AT335" s="5">
        <f t="shared" si="145"/>
        <v>0</v>
      </c>
      <c r="AU335" s="5">
        <f t="shared" si="146"/>
        <v>0</v>
      </c>
      <c r="AV335" s="5">
        <f t="shared" si="147"/>
        <v>0</v>
      </c>
      <c r="AW335" s="5">
        <f t="shared" si="148"/>
        <v>0</v>
      </c>
      <c r="AX335" s="5">
        <f t="shared" si="149"/>
        <v>0</v>
      </c>
      <c r="AZ335" s="7">
        <f t="shared" si="152"/>
        <v>104.61636533808051</v>
      </c>
      <c r="BA335" s="4">
        <f t="shared" si="150"/>
        <v>-1.4055913051313118E-4</v>
      </c>
      <c r="BB335" s="5">
        <f>AZ335/MAX($AZ$16:AZ335)-1</f>
        <v>-1.0274385637702999E-2</v>
      </c>
      <c r="BH335" s="3"/>
    </row>
    <row r="336" spans="1:60" x14ac:dyDescent="0.25">
      <c r="A336" s="3">
        <v>42999</v>
      </c>
      <c r="B336">
        <f>IFERROR(VLOOKUP($A336,Finnifty!$A$14:$I$486,B$15+1,FALSE),All_curves!B335)</f>
        <v>0</v>
      </c>
      <c r="C336">
        <f>IFERROR(VLOOKUP($A336,Finnifty!$A$14:$I$486,C$15+1,FALSE),All_curves!C335)</f>
        <v>0</v>
      </c>
      <c r="D336">
        <f>IFERROR(VLOOKUP($A336,Finnifty!$A$14:$I$486,D$15+1,FALSE),All_curves!D335)</f>
        <v>0</v>
      </c>
      <c r="E336">
        <f>IFERROR(VLOOKUP($A336,Finnifty!$A$14:$I$486,E$15+1,FALSE),All_curves!E335)</f>
        <v>0</v>
      </c>
      <c r="F336">
        <f>IFERROR(VLOOKUP($A336,Finnifty!$A$14:$I$486,F$15+1,FALSE),All_curves!F335)</f>
        <v>0</v>
      </c>
      <c r="G336">
        <f>IFERROR(VLOOKUP($A336,Finnifty!$A$14:$I$486,G$15+1,FALSE),All_curves!G335)</f>
        <v>0</v>
      </c>
      <c r="H336">
        <f>IFERROR(VLOOKUP($A336,Finnifty!$A$14:$I$486,H$15+1,FALSE),All_curves!H335)</f>
        <v>0</v>
      </c>
      <c r="I336">
        <f>IFERROR(VLOOKUP($A336,Finnifty!$A$14:$I$486,I$15+1,FALSE),All_curves!I335)</f>
        <v>0</v>
      </c>
      <c r="J336">
        <f>IFERROR(VLOOKUP($A336,Banknifty!$A$14:$I$4860,2,FALSE),All_curves!J335)</f>
        <v>13214386</v>
      </c>
      <c r="K336">
        <f>IFERROR(VLOOKUP($A336,Banknifty!$A$14:$I$4860,3,FALSE),All_curves!K335)</f>
        <v>12376756</v>
      </c>
      <c r="L336">
        <f>IFERROR(VLOOKUP($A336,Banknifty!$A$14:$I$4860,4,FALSE),All_curves!L335)</f>
        <v>11759816</v>
      </c>
      <c r="M336">
        <f>IFERROR(VLOOKUP($A336,Banknifty!$A$14:$I$4860,5,FALSE),All_curves!M335)</f>
        <v>12024535</v>
      </c>
      <c r="N336">
        <f>IFERROR(VLOOKUP($A336,Banknifty!$A$14:$I$4860,6,FALSE),All_curves!N335)</f>
        <v>10142588</v>
      </c>
      <c r="O336">
        <f>IFERROR(VLOOKUP($A336,Banknifty!$A$14:$I$4860,7,FALSE),All_curves!O335)</f>
        <v>10266566</v>
      </c>
      <c r="P336">
        <f>IFERROR(VLOOKUP($A336,Banknifty!$A$14:$I$4860,8,FALSE),All_curves!P335)</f>
        <v>10266566</v>
      </c>
      <c r="Q336">
        <f>IFERROR(VLOOKUP($A336,Banknifty!$A$14:$I$4860,9,FALSE),All_curves!Q335)</f>
        <v>10942021</v>
      </c>
      <c r="R336">
        <f>IFERROR(VLOOKUP($A336,Nifty!$A$14:$I$4860,2,FALSE),All_curves!R335)</f>
        <v>0</v>
      </c>
      <c r="S336">
        <f>IFERROR(VLOOKUP($A336,Nifty!$A$14:$I$4860,3,FALSE),All_curves!S335)</f>
        <v>0</v>
      </c>
      <c r="T336">
        <f>IFERROR(VLOOKUP($A336,Nifty!$A$14:$I$4860,4,FALSE),All_curves!T335)</f>
        <v>0</v>
      </c>
      <c r="U336">
        <f>IFERROR(VLOOKUP($A336,Nifty!$A$14:$I$4860,5,FALSE),All_curves!U335)</f>
        <v>0</v>
      </c>
      <c r="V336">
        <f>IFERROR(VLOOKUP($A336,Nifty!$A$14:$I$4860,6,FALSE),All_curves!V335)</f>
        <v>0</v>
      </c>
      <c r="W336">
        <f>IFERROR(VLOOKUP($A336,Nifty!$A$14:$I$4860,7,FALSE),All_curves!W335)</f>
        <v>0</v>
      </c>
      <c r="X336">
        <f>IFERROR(VLOOKUP($A336,Nifty!$A$14:$I$4860,8,FALSE),All_curves!X335)</f>
        <v>0</v>
      </c>
      <c r="Y336">
        <f>IFERROR(VLOOKUP($A336,Nifty!$A$14:$I$4860,9,FALSE),All_curves!Y335)</f>
        <v>0</v>
      </c>
      <c r="AA336" s="5">
        <f t="shared" si="151"/>
        <v>0</v>
      </c>
      <c r="AB336" s="5">
        <f t="shared" si="127"/>
        <v>0</v>
      </c>
      <c r="AC336" s="5">
        <f t="shared" si="128"/>
        <v>0</v>
      </c>
      <c r="AD336" s="5">
        <f t="shared" si="129"/>
        <v>0</v>
      </c>
      <c r="AE336" s="5">
        <f t="shared" si="130"/>
        <v>0</v>
      </c>
      <c r="AF336" s="5">
        <f t="shared" si="131"/>
        <v>0</v>
      </c>
      <c r="AG336" s="5">
        <f t="shared" si="132"/>
        <v>0</v>
      </c>
      <c r="AH336" s="5">
        <f t="shared" si="133"/>
        <v>0</v>
      </c>
      <c r="AI336" s="5">
        <f t="shared" si="134"/>
        <v>-1.3419830906561847E-2</v>
      </c>
      <c r="AJ336" s="5">
        <f t="shared" si="135"/>
        <v>-1.2087144938620842E-2</v>
      </c>
      <c r="AK336" s="5">
        <f t="shared" si="136"/>
        <v>-1.3169774293459224E-2</v>
      </c>
      <c r="AL336" s="5">
        <f t="shared" si="137"/>
        <v>-9.7206777247879073E-3</v>
      </c>
      <c r="AM336" s="5">
        <f t="shared" si="138"/>
        <v>-1.47083030438111E-3</v>
      </c>
      <c r="AN336" s="5">
        <f t="shared" si="139"/>
        <v>-9.9926058612420654E-5</v>
      </c>
      <c r="AO336" s="5">
        <f t="shared" si="140"/>
        <v>-9.9926058612420654E-5</v>
      </c>
      <c r="AP336" s="5">
        <f t="shared" si="141"/>
        <v>0</v>
      </c>
      <c r="AQ336" s="5">
        <f t="shared" si="142"/>
        <v>0</v>
      </c>
      <c r="AR336" s="5">
        <f t="shared" si="143"/>
        <v>0</v>
      </c>
      <c r="AS336" s="5">
        <f t="shared" si="144"/>
        <v>0</v>
      </c>
      <c r="AT336" s="5">
        <f t="shared" si="145"/>
        <v>0</v>
      </c>
      <c r="AU336" s="5">
        <f t="shared" si="146"/>
        <v>0</v>
      </c>
      <c r="AV336" s="5">
        <f t="shared" si="147"/>
        <v>0</v>
      </c>
      <c r="AW336" s="5">
        <f t="shared" si="148"/>
        <v>0</v>
      </c>
      <c r="AX336" s="5">
        <f t="shared" si="149"/>
        <v>0</v>
      </c>
      <c r="AZ336" s="7">
        <f t="shared" si="152"/>
        <v>104.39811768319024</v>
      </c>
      <c r="BA336" s="4">
        <f t="shared" si="150"/>
        <v>-2.0861712618764905E-3</v>
      </c>
      <c r="BB336" s="5">
        <f>AZ336/MAX($AZ$16:AZ336)-1</f>
        <v>-1.233912277152871E-2</v>
      </c>
      <c r="BH336" s="3"/>
    </row>
    <row r="337" spans="1:60" x14ac:dyDescent="0.25">
      <c r="A337" s="3">
        <v>43000</v>
      </c>
      <c r="B337">
        <f>IFERROR(VLOOKUP($A337,Finnifty!$A$14:$I$486,B$15+1,FALSE),All_curves!B336)</f>
        <v>0</v>
      </c>
      <c r="C337">
        <f>IFERROR(VLOOKUP($A337,Finnifty!$A$14:$I$486,C$15+1,FALSE),All_curves!C336)</f>
        <v>0</v>
      </c>
      <c r="D337">
        <f>IFERROR(VLOOKUP($A337,Finnifty!$A$14:$I$486,D$15+1,FALSE),All_curves!D336)</f>
        <v>0</v>
      </c>
      <c r="E337">
        <f>IFERROR(VLOOKUP($A337,Finnifty!$A$14:$I$486,E$15+1,FALSE),All_curves!E336)</f>
        <v>0</v>
      </c>
      <c r="F337">
        <f>IFERROR(VLOOKUP($A337,Finnifty!$A$14:$I$486,F$15+1,FALSE),All_curves!F336)</f>
        <v>0</v>
      </c>
      <c r="G337">
        <f>IFERROR(VLOOKUP($A337,Finnifty!$A$14:$I$486,G$15+1,FALSE),All_curves!G336)</f>
        <v>0</v>
      </c>
      <c r="H337">
        <f>IFERROR(VLOOKUP($A337,Finnifty!$A$14:$I$486,H$15+1,FALSE),All_curves!H336)</f>
        <v>0</v>
      </c>
      <c r="I337">
        <f>IFERROR(VLOOKUP($A337,Finnifty!$A$14:$I$486,I$15+1,FALSE),All_curves!I336)</f>
        <v>0</v>
      </c>
      <c r="J337">
        <f>IFERROR(VLOOKUP($A337,Banknifty!$A$14:$I$4860,2,FALSE),All_curves!J336)</f>
        <v>13270515</v>
      </c>
      <c r="K337">
        <f>IFERROR(VLOOKUP($A337,Banknifty!$A$14:$I$4860,3,FALSE),All_curves!K336)</f>
        <v>12388469</v>
      </c>
      <c r="L337">
        <f>IFERROR(VLOOKUP($A337,Banknifty!$A$14:$I$4860,4,FALSE),All_curves!L336)</f>
        <v>11795926</v>
      </c>
      <c r="M337">
        <f>IFERROR(VLOOKUP($A337,Banknifty!$A$14:$I$4860,5,FALSE),All_curves!M336)</f>
        <v>12025398</v>
      </c>
      <c r="N337">
        <f>IFERROR(VLOOKUP($A337,Banknifty!$A$14:$I$4860,6,FALSE),All_curves!N336)</f>
        <v>10069877</v>
      </c>
      <c r="O337">
        <f>IFERROR(VLOOKUP($A337,Banknifty!$A$14:$I$4860,7,FALSE),All_curves!O336)</f>
        <v>10208281</v>
      </c>
      <c r="P337">
        <f>IFERROR(VLOOKUP($A337,Banknifty!$A$14:$I$4860,8,FALSE),All_curves!P336)</f>
        <v>10208281</v>
      </c>
      <c r="Q337">
        <f>IFERROR(VLOOKUP($A337,Banknifty!$A$14:$I$4860,9,FALSE),All_curves!Q336)</f>
        <v>10914818</v>
      </c>
      <c r="R337">
        <f>IFERROR(VLOOKUP($A337,Nifty!$A$14:$I$4860,2,FALSE),All_curves!R336)</f>
        <v>0</v>
      </c>
      <c r="S337">
        <f>IFERROR(VLOOKUP($A337,Nifty!$A$14:$I$4860,3,FALSE),All_curves!S336)</f>
        <v>0</v>
      </c>
      <c r="T337">
        <f>IFERROR(VLOOKUP($A337,Nifty!$A$14:$I$4860,4,FALSE),All_curves!T336)</f>
        <v>0</v>
      </c>
      <c r="U337">
        <f>IFERROR(VLOOKUP($A337,Nifty!$A$14:$I$4860,5,FALSE),All_curves!U336)</f>
        <v>0</v>
      </c>
      <c r="V337">
        <f>IFERROR(VLOOKUP($A337,Nifty!$A$14:$I$4860,6,FALSE),All_curves!V336)</f>
        <v>0</v>
      </c>
      <c r="W337">
        <f>IFERROR(VLOOKUP($A337,Nifty!$A$14:$I$4860,7,FALSE),All_curves!W336)</f>
        <v>0</v>
      </c>
      <c r="X337">
        <f>IFERROR(VLOOKUP($A337,Nifty!$A$14:$I$4860,8,FALSE),All_curves!X336)</f>
        <v>0</v>
      </c>
      <c r="Y337">
        <f>IFERROR(VLOOKUP($A337,Nifty!$A$14:$I$4860,9,FALSE),All_curves!Y336)</f>
        <v>0</v>
      </c>
      <c r="AA337" s="5">
        <f t="shared" si="151"/>
        <v>0</v>
      </c>
      <c r="AB337" s="5">
        <f t="shared" ref="AB337:AB400" si="153">IFERROR(C337/C336-1,0)</f>
        <v>0</v>
      </c>
      <c r="AC337" s="5">
        <f t="shared" ref="AC337:AC400" si="154">IFERROR(D337/D336-1,0)</f>
        <v>0</v>
      </c>
      <c r="AD337" s="5">
        <f t="shared" ref="AD337:AD400" si="155">IFERROR(E337/E336-1,0)</f>
        <v>0</v>
      </c>
      <c r="AE337" s="5">
        <f t="shared" ref="AE337:AE400" si="156">IFERROR(F337/F336-1,0)</f>
        <v>0</v>
      </c>
      <c r="AF337" s="5">
        <f t="shared" ref="AF337:AF400" si="157">IFERROR(G337/G336-1,0)</f>
        <v>0</v>
      </c>
      <c r="AG337" s="5">
        <f t="shared" ref="AG337:AG400" si="158">IFERROR(H337/H336-1,0)</f>
        <v>0</v>
      </c>
      <c r="AH337" s="5">
        <f t="shared" ref="AH337:AH400" si="159">IFERROR(I337/I336-1,0)</f>
        <v>0</v>
      </c>
      <c r="AI337" s="5">
        <f t="shared" ref="AI337:AI400" si="160">IFERROR(J337/J336-1,0)</f>
        <v>4.2475677644047138E-3</v>
      </c>
      <c r="AJ337" s="5">
        <f t="shared" ref="AJ337:AJ400" si="161">IFERROR(K337/K336-1,0)</f>
        <v>9.4637076144987731E-4</v>
      </c>
      <c r="AK337" s="5">
        <f t="shared" ref="AK337:AK400" si="162">IFERROR(L337/L336-1,0)</f>
        <v>3.0706262751050151E-3</v>
      </c>
      <c r="AL337" s="5">
        <f t="shared" ref="AL337:AL400" si="163">IFERROR(M337/M336-1,0)</f>
        <v>7.1769927070031159E-5</v>
      </c>
      <c r="AM337" s="5">
        <f t="shared" ref="AM337:AM400" si="164">IFERROR(N337/N336-1,0)</f>
        <v>-7.1688803686001945E-3</v>
      </c>
      <c r="AN337" s="5">
        <f t="shared" ref="AN337:AN400" si="165">IFERROR(O337/O336-1,0)</f>
        <v>-5.67716605532953E-3</v>
      </c>
      <c r="AO337" s="5">
        <f t="shared" ref="AO337:AO400" si="166">IFERROR(P337/P336-1,0)</f>
        <v>-5.67716605532953E-3</v>
      </c>
      <c r="AP337" s="5">
        <f t="shared" ref="AP337:AP400" si="167">IFERROR(Q337/Q336-1,0)</f>
        <v>-2.4861038011168013E-3</v>
      </c>
      <c r="AQ337" s="5">
        <f t="shared" ref="AQ337:AQ400" si="168">IFERROR(R337/R336-1,0)</f>
        <v>0</v>
      </c>
      <c r="AR337" s="5">
        <f t="shared" ref="AR337:AR400" si="169">IFERROR(S337/S336-1,0)</f>
        <v>0</v>
      </c>
      <c r="AS337" s="5">
        <f t="shared" ref="AS337:AS400" si="170">IFERROR(T337/T336-1,0)</f>
        <v>0</v>
      </c>
      <c r="AT337" s="5">
        <f t="shared" ref="AT337:AT400" si="171">IFERROR(U337/U336-1,0)</f>
        <v>0</v>
      </c>
      <c r="AU337" s="5">
        <f t="shared" ref="AU337:AU400" si="172">IFERROR(V337/V336-1,0)</f>
        <v>0</v>
      </c>
      <c r="AV337" s="5">
        <f t="shared" ref="AV337:AV400" si="173">IFERROR(W337/W336-1,0)</f>
        <v>0</v>
      </c>
      <c r="AW337" s="5">
        <f t="shared" ref="AW337:AW400" si="174">IFERROR(X337/X336-1,0)</f>
        <v>0</v>
      </c>
      <c r="AX337" s="5">
        <f t="shared" ref="AX337:AX400" si="175">IFERROR(Y337/Y336-1,0)</f>
        <v>0</v>
      </c>
      <c r="AZ337" s="7">
        <f t="shared" si="152"/>
        <v>104.34299120737779</v>
      </c>
      <c r="BA337" s="4">
        <f t="shared" ref="BA337:BA400" si="176">(AA337*$AA$14%)+(AB337*$AB$14%)+(AC337*$AC$14%)+(AD337*$AD$14%)+(AE337*$AE$14%)+(AF337*$AF$14%)+(AG337*$AG$14%)+(AH337*$AH$14%)+(AI337*$AI$14%)+(AJ337*$AJ$14%)+(AK337*$AK$14%)+(AL337*$AL$14%)+(AM337*$AM$14%)+(AN337*$AN$14%)+(AO337*$AO$14%)+(AP337*$AP$14%)+(AQ337*$AQ$14%)+(AR337*$AR$14%)+(AS337*$AS$14%)+(AT337*$AT$14%)+(AU337*$AU$14%)+(AV337*$AV$14%)+(AW337*$AW$14%)+(AX337*$AX$14%)</f>
        <v>-5.2804089801443421E-4</v>
      </c>
      <c r="BB337" s="5">
        <f>AZ337/MAX($AZ$16:AZ337)-1</f>
        <v>-1.2860648108074191E-2</v>
      </c>
      <c r="BH337" s="3"/>
    </row>
    <row r="338" spans="1:60" x14ac:dyDescent="0.25">
      <c r="A338" s="3">
        <v>43003</v>
      </c>
      <c r="B338">
        <f>IFERROR(VLOOKUP($A338,Finnifty!$A$14:$I$486,B$15+1,FALSE),All_curves!B337)</f>
        <v>0</v>
      </c>
      <c r="C338">
        <f>IFERROR(VLOOKUP($A338,Finnifty!$A$14:$I$486,C$15+1,FALSE),All_curves!C337)</f>
        <v>0</v>
      </c>
      <c r="D338">
        <f>IFERROR(VLOOKUP($A338,Finnifty!$A$14:$I$486,D$15+1,FALSE),All_curves!D337)</f>
        <v>0</v>
      </c>
      <c r="E338">
        <f>IFERROR(VLOOKUP($A338,Finnifty!$A$14:$I$486,E$15+1,FALSE),All_curves!E337)</f>
        <v>0</v>
      </c>
      <c r="F338">
        <f>IFERROR(VLOOKUP($A338,Finnifty!$A$14:$I$486,F$15+1,FALSE),All_curves!F337)</f>
        <v>0</v>
      </c>
      <c r="G338">
        <f>IFERROR(VLOOKUP($A338,Finnifty!$A$14:$I$486,G$15+1,FALSE),All_curves!G337)</f>
        <v>0</v>
      </c>
      <c r="H338">
        <f>IFERROR(VLOOKUP($A338,Finnifty!$A$14:$I$486,H$15+1,FALSE),All_curves!H337)</f>
        <v>0</v>
      </c>
      <c r="I338">
        <f>IFERROR(VLOOKUP($A338,Finnifty!$A$14:$I$486,I$15+1,FALSE),All_curves!I337)</f>
        <v>0</v>
      </c>
      <c r="J338">
        <f>IFERROR(VLOOKUP($A338,Banknifty!$A$14:$I$4860,2,FALSE),All_curves!J337)</f>
        <v>13294982</v>
      </c>
      <c r="K338">
        <f>IFERROR(VLOOKUP($A338,Banknifty!$A$14:$I$4860,3,FALSE),All_curves!K337)</f>
        <v>12435272</v>
      </c>
      <c r="L338">
        <f>IFERROR(VLOOKUP($A338,Banknifty!$A$14:$I$4860,4,FALSE),All_curves!L337)</f>
        <v>11879825</v>
      </c>
      <c r="M338">
        <f>IFERROR(VLOOKUP($A338,Banknifty!$A$14:$I$4860,5,FALSE),All_curves!M337)</f>
        <v>12089122</v>
      </c>
      <c r="N338">
        <f>IFERROR(VLOOKUP($A338,Banknifty!$A$14:$I$4860,6,FALSE),All_curves!N337)</f>
        <v>10206398</v>
      </c>
      <c r="O338">
        <f>IFERROR(VLOOKUP($A338,Banknifty!$A$14:$I$4860,7,FALSE),All_curves!O337)</f>
        <v>10320803</v>
      </c>
      <c r="P338">
        <f>IFERROR(VLOOKUP($A338,Banknifty!$A$14:$I$4860,8,FALSE),All_curves!P337)</f>
        <v>10320803</v>
      </c>
      <c r="Q338">
        <f>IFERROR(VLOOKUP($A338,Banknifty!$A$14:$I$4860,9,FALSE),All_curves!Q337)</f>
        <v>11056578</v>
      </c>
      <c r="R338">
        <f>IFERROR(VLOOKUP($A338,Nifty!$A$14:$I$4860,2,FALSE),All_curves!R337)</f>
        <v>0</v>
      </c>
      <c r="S338">
        <f>IFERROR(VLOOKUP($A338,Nifty!$A$14:$I$4860,3,FALSE),All_curves!S337)</f>
        <v>0</v>
      </c>
      <c r="T338">
        <f>IFERROR(VLOOKUP($A338,Nifty!$A$14:$I$4860,4,FALSE),All_curves!T337)</f>
        <v>0</v>
      </c>
      <c r="U338">
        <f>IFERROR(VLOOKUP($A338,Nifty!$A$14:$I$4860,5,FALSE),All_curves!U337)</f>
        <v>0</v>
      </c>
      <c r="V338">
        <f>IFERROR(VLOOKUP($A338,Nifty!$A$14:$I$4860,6,FALSE),All_curves!V337)</f>
        <v>0</v>
      </c>
      <c r="W338">
        <f>IFERROR(VLOOKUP($A338,Nifty!$A$14:$I$4860,7,FALSE),All_curves!W337)</f>
        <v>0</v>
      </c>
      <c r="X338">
        <f>IFERROR(VLOOKUP($A338,Nifty!$A$14:$I$4860,8,FALSE),All_curves!X337)</f>
        <v>0</v>
      </c>
      <c r="Y338">
        <f>IFERROR(VLOOKUP($A338,Nifty!$A$14:$I$4860,9,FALSE),All_curves!Y337)</f>
        <v>0</v>
      </c>
      <c r="AA338" s="5">
        <f t="shared" ref="AA338:AA401" si="177">IFERROR(B338/B337-1,0)</f>
        <v>0</v>
      </c>
      <c r="AB338" s="5">
        <f t="shared" si="153"/>
        <v>0</v>
      </c>
      <c r="AC338" s="5">
        <f t="shared" si="154"/>
        <v>0</v>
      </c>
      <c r="AD338" s="5">
        <f t="shared" si="155"/>
        <v>0</v>
      </c>
      <c r="AE338" s="5">
        <f t="shared" si="156"/>
        <v>0</v>
      </c>
      <c r="AF338" s="5">
        <f t="shared" si="157"/>
        <v>0</v>
      </c>
      <c r="AG338" s="5">
        <f t="shared" si="158"/>
        <v>0</v>
      </c>
      <c r="AH338" s="5">
        <f t="shared" si="159"/>
        <v>0</v>
      </c>
      <c r="AI338" s="5">
        <f t="shared" si="160"/>
        <v>1.8437114158720291E-3</v>
      </c>
      <c r="AJ338" s="5">
        <f t="shared" si="161"/>
        <v>3.7779486714621946E-3</v>
      </c>
      <c r="AK338" s="5">
        <f t="shared" si="162"/>
        <v>7.1125403804670473E-3</v>
      </c>
      <c r="AL338" s="5">
        <f t="shared" si="163"/>
        <v>5.2991177506140907E-3</v>
      </c>
      <c r="AM338" s="5">
        <f t="shared" si="164"/>
        <v>1.3557365199197591E-2</v>
      </c>
      <c r="AN338" s="5">
        <f t="shared" si="165"/>
        <v>1.1022619773103814E-2</v>
      </c>
      <c r="AO338" s="5">
        <f t="shared" si="166"/>
        <v>1.1022619773103814E-2</v>
      </c>
      <c r="AP338" s="5">
        <f t="shared" si="167"/>
        <v>1.2987848262792756E-2</v>
      </c>
      <c r="AQ338" s="5">
        <f t="shared" si="168"/>
        <v>0</v>
      </c>
      <c r="AR338" s="5">
        <f t="shared" si="169"/>
        <v>0</v>
      </c>
      <c r="AS338" s="5">
        <f t="shared" si="170"/>
        <v>0</v>
      </c>
      <c r="AT338" s="5">
        <f t="shared" si="171"/>
        <v>0</v>
      </c>
      <c r="AU338" s="5">
        <f t="shared" si="172"/>
        <v>0</v>
      </c>
      <c r="AV338" s="5">
        <f t="shared" si="173"/>
        <v>0</v>
      </c>
      <c r="AW338" s="5">
        <f t="shared" si="174"/>
        <v>0</v>
      </c>
      <c r="AX338" s="5">
        <f t="shared" si="175"/>
        <v>0</v>
      </c>
      <c r="AZ338" s="7">
        <f t="shared" si="152"/>
        <v>104.63264635634866</v>
      </c>
      <c r="BA338" s="4">
        <f t="shared" si="176"/>
        <v>2.775990467775556E-3</v>
      </c>
      <c r="BB338" s="5">
        <f>AZ338/MAX($AZ$16:AZ338)-1</f>
        <v>-1.0120358676856012E-2</v>
      </c>
      <c r="BH338" s="3"/>
    </row>
    <row r="339" spans="1:60" x14ac:dyDescent="0.25">
      <c r="A339" s="3">
        <v>43004</v>
      </c>
      <c r="B339">
        <f>IFERROR(VLOOKUP($A339,Finnifty!$A$14:$I$486,B$15+1,FALSE),All_curves!B338)</f>
        <v>0</v>
      </c>
      <c r="C339">
        <f>IFERROR(VLOOKUP($A339,Finnifty!$A$14:$I$486,C$15+1,FALSE),All_curves!C338)</f>
        <v>0</v>
      </c>
      <c r="D339">
        <f>IFERROR(VLOOKUP($A339,Finnifty!$A$14:$I$486,D$15+1,FALSE),All_curves!D338)</f>
        <v>0</v>
      </c>
      <c r="E339">
        <f>IFERROR(VLOOKUP($A339,Finnifty!$A$14:$I$486,E$15+1,FALSE),All_curves!E338)</f>
        <v>0</v>
      </c>
      <c r="F339">
        <f>IFERROR(VLOOKUP($A339,Finnifty!$A$14:$I$486,F$15+1,FALSE),All_curves!F338)</f>
        <v>0</v>
      </c>
      <c r="G339">
        <f>IFERROR(VLOOKUP($A339,Finnifty!$A$14:$I$486,G$15+1,FALSE),All_curves!G338)</f>
        <v>0</v>
      </c>
      <c r="H339">
        <f>IFERROR(VLOOKUP($A339,Finnifty!$A$14:$I$486,H$15+1,FALSE),All_curves!H338)</f>
        <v>0</v>
      </c>
      <c r="I339">
        <f>IFERROR(VLOOKUP($A339,Finnifty!$A$14:$I$486,I$15+1,FALSE),All_curves!I338)</f>
        <v>0</v>
      </c>
      <c r="J339">
        <f>IFERROR(VLOOKUP($A339,Banknifty!$A$14:$I$4860,2,FALSE),All_curves!J338)</f>
        <v>13273707</v>
      </c>
      <c r="K339">
        <f>IFERROR(VLOOKUP($A339,Banknifty!$A$14:$I$4860,3,FALSE),All_curves!K338)</f>
        <v>12387112</v>
      </c>
      <c r="L339">
        <f>IFERROR(VLOOKUP($A339,Banknifty!$A$14:$I$4860,4,FALSE),All_curves!L338)</f>
        <v>11862213</v>
      </c>
      <c r="M339">
        <f>IFERROR(VLOOKUP($A339,Banknifty!$A$14:$I$4860,5,FALSE),All_curves!M338)</f>
        <v>12089122</v>
      </c>
      <c r="N339">
        <f>IFERROR(VLOOKUP($A339,Banknifty!$A$14:$I$4860,6,FALSE),All_curves!N338)</f>
        <v>10225216</v>
      </c>
      <c r="O339">
        <f>IFERROR(VLOOKUP($A339,Banknifty!$A$14:$I$4860,7,FALSE),All_curves!O338)</f>
        <v>10359795</v>
      </c>
      <c r="P339">
        <f>IFERROR(VLOOKUP($A339,Banknifty!$A$14:$I$4860,8,FALSE),All_curves!P338)</f>
        <v>10359795</v>
      </c>
      <c r="Q339">
        <f>IFERROR(VLOOKUP($A339,Banknifty!$A$14:$I$4860,9,FALSE),All_curves!Q338)</f>
        <v>11115169</v>
      </c>
      <c r="R339">
        <f>IFERROR(VLOOKUP($A339,Nifty!$A$14:$I$4860,2,FALSE),All_curves!R338)</f>
        <v>0</v>
      </c>
      <c r="S339">
        <f>IFERROR(VLOOKUP($A339,Nifty!$A$14:$I$4860,3,FALSE),All_curves!S338)</f>
        <v>0</v>
      </c>
      <c r="T339">
        <f>IFERROR(VLOOKUP($A339,Nifty!$A$14:$I$4860,4,FALSE),All_curves!T338)</f>
        <v>0</v>
      </c>
      <c r="U339">
        <f>IFERROR(VLOOKUP($A339,Nifty!$A$14:$I$4860,5,FALSE),All_curves!U338)</f>
        <v>0</v>
      </c>
      <c r="V339">
        <f>IFERROR(VLOOKUP($A339,Nifty!$A$14:$I$4860,6,FALSE),All_curves!V338)</f>
        <v>0</v>
      </c>
      <c r="W339">
        <f>IFERROR(VLOOKUP($A339,Nifty!$A$14:$I$4860,7,FALSE),All_curves!W338)</f>
        <v>0</v>
      </c>
      <c r="X339">
        <f>IFERROR(VLOOKUP($A339,Nifty!$A$14:$I$4860,8,FALSE),All_curves!X338)</f>
        <v>0</v>
      </c>
      <c r="Y339">
        <f>IFERROR(VLOOKUP($A339,Nifty!$A$14:$I$4860,9,FALSE),All_curves!Y338)</f>
        <v>0</v>
      </c>
      <c r="AA339" s="5">
        <f t="shared" si="177"/>
        <v>0</v>
      </c>
      <c r="AB339" s="5">
        <f t="shared" si="153"/>
        <v>0</v>
      </c>
      <c r="AC339" s="5">
        <f t="shared" si="154"/>
        <v>0</v>
      </c>
      <c r="AD339" s="5">
        <f t="shared" si="155"/>
        <v>0</v>
      </c>
      <c r="AE339" s="5">
        <f t="shared" si="156"/>
        <v>0</v>
      </c>
      <c r="AF339" s="5">
        <f t="shared" si="157"/>
        <v>0</v>
      </c>
      <c r="AG339" s="5">
        <f t="shared" si="158"/>
        <v>0</v>
      </c>
      <c r="AH339" s="5">
        <f t="shared" si="159"/>
        <v>0</v>
      </c>
      <c r="AI339" s="5">
        <f t="shared" si="160"/>
        <v>-1.6002278152764671E-3</v>
      </c>
      <c r="AJ339" s="5">
        <f t="shared" si="161"/>
        <v>-3.8728545704509454E-3</v>
      </c>
      <c r="AK339" s="5">
        <f t="shared" si="162"/>
        <v>-1.4825134208626967E-3</v>
      </c>
      <c r="AL339" s="5">
        <f t="shared" si="163"/>
        <v>0</v>
      </c>
      <c r="AM339" s="5">
        <f t="shared" si="164"/>
        <v>1.8437454624049554E-3</v>
      </c>
      <c r="AN339" s="5">
        <f t="shared" si="165"/>
        <v>3.7780006071232997E-3</v>
      </c>
      <c r="AO339" s="5">
        <f t="shared" si="166"/>
        <v>3.7780006071232997E-3</v>
      </c>
      <c r="AP339" s="5">
        <f t="shared" si="167"/>
        <v>5.2991983595647163E-3</v>
      </c>
      <c r="AQ339" s="5">
        <f t="shared" si="168"/>
        <v>0</v>
      </c>
      <c r="AR339" s="5">
        <f t="shared" si="169"/>
        <v>0</v>
      </c>
      <c r="AS339" s="5">
        <f t="shared" si="170"/>
        <v>0</v>
      </c>
      <c r="AT339" s="5">
        <f t="shared" si="171"/>
        <v>0</v>
      </c>
      <c r="AU339" s="5">
        <f t="shared" si="172"/>
        <v>0</v>
      </c>
      <c r="AV339" s="5">
        <f t="shared" si="173"/>
        <v>0</v>
      </c>
      <c r="AW339" s="5">
        <f t="shared" si="174"/>
        <v>0</v>
      </c>
      <c r="AX339" s="5">
        <f t="shared" si="175"/>
        <v>0</v>
      </c>
      <c r="AZ339" s="7">
        <f t="shared" si="152"/>
        <v>104.66640498641354</v>
      </c>
      <c r="BA339" s="4">
        <f t="shared" si="176"/>
        <v>3.2263955123442345E-4</v>
      </c>
      <c r="BB339" s="5">
        <f>AZ339/MAX($AZ$16:AZ339)-1</f>
        <v>-9.8009843536034369E-3</v>
      </c>
      <c r="BH339" s="3"/>
    </row>
    <row r="340" spans="1:60" x14ac:dyDescent="0.25">
      <c r="A340" s="3">
        <v>43005</v>
      </c>
      <c r="B340">
        <f>IFERROR(VLOOKUP($A340,Finnifty!$A$14:$I$486,B$15+1,FALSE),All_curves!B339)</f>
        <v>0</v>
      </c>
      <c r="C340">
        <f>IFERROR(VLOOKUP($A340,Finnifty!$A$14:$I$486,C$15+1,FALSE),All_curves!C339)</f>
        <v>0</v>
      </c>
      <c r="D340">
        <f>IFERROR(VLOOKUP($A340,Finnifty!$A$14:$I$486,D$15+1,FALSE),All_curves!D339)</f>
        <v>0</v>
      </c>
      <c r="E340">
        <f>IFERROR(VLOOKUP($A340,Finnifty!$A$14:$I$486,E$15+1,FALSE),All_curves!E339)</f>
        <v>0</v>
      </c>
      <c r="F340">
        <f>IFERROR(VLOOKUP($A340,Finnifty!$A$14:$I$486,F$15+1,FALSE),All_curves!F339)</f>
        <v>0</v>
      </c>
      <c r="G340">
        <f>IFERROR(VLOOKUP($A340,Finnifty!$A$14:$I$486,G$15+1,FALSE),All_curves!G339)</f>
        <v>0</v>
      </c>
      <c r="H340">
        <f>IFERROR(VLOOKUP($A340,Finnifty!$A$14:$I$486,H$15+1,FALSE),All_curves!H339)</f>
        <v>0</v>
      </c>
      <c r="I340">
        <f>IFERROR(VLOOKUP($A340,Finnifty!$A$14:$I$486,I$15+1,FALSE),All_curves!I339)</f>
        <v>0</v>
      </c>
      <c r="J340">
        <f>IFERROR(VLOOKUP($A340,Banknifty!$A$14:$I$4860,2,FALSE),All_curves!J339)</f>
        <v>13801711</v>
      </c>
      <c r="K340">
        <f>IFERROR(VLOOKUP($A340,Banknifty!$A$14:$I$4860,3,FALSE),All_curves!K339)</f>
        <v>12522347</v>
      </c>
      <c r="L340">
        <f>IFERROR(VLOOKUP($A340,Banknifty!$A$14:$I$4860,4,FALSE),All_curves!L339)</f>
        <v>12008431</v>
      </c>
      <c r="M340">
        <f>IFERROR(VLOOKUP($A340,Banknifty!$A$14:$I$4860,5,FALSE),All_curves!M339)</f>
        <v>12178217</v>
      </c>
      <c r="N340">
        <f>IFERROR(VLOOKUP($A340,Banknifty!$A$14:$I$4860,6,FALSE),All_curves!N339)</f>
        <v>10208853</v>
      </c>
      <c r="O340">
        <f>IFERROR(VLOOKUP($A340,Banknifty!$A$14:$I$4860,7,FALSE),All_curves!O339)</f>
        <v>10319672</v>
      </c>
      <c r="P340">
        <f>IFERROR(VLOOKUP($A340,Banknifty!$A$14:$I$4860,8,FALSE),All_curves!P339)</f>
        <v>10319672</v>
      </c>
      <c r="Q340">
        <f>IFERROR(VLOOKUP($A340,Banknifty!$A$14:$I$4860,9,FALSE),All_curves!Q339)</f>
        <v>11115169</v>
      </c>
      <c r="R340">
        <f>IFERROR(VLOOKUP($A340,Nifty!$A$14:$I$4860,2,FALSE),All_curves!R339)</f>
        <v>0</v>
      </c>
      <c r="S340">
        <f>IFERROR(VLOOKUP($A340,Nifty!$A$14:$I$4860,3,FALSE),All_curves!S339)</f>
        <v>0</v>
      </c>
      <c r="T340">
        <f>IFERROR(VLOOKUP($A340,Nifty!$A$14:$I$4860,4,FALSE),All_curves!T339)</f>
        <v>0</v>
      </c>
      <c r="U340">
        <f>IFERROR(VLOOKUP($A340,Nifty!$A$14:$I$4860,5,FALSE),All_curves!U339)</f>
        <v>0</v>
      </c>
      <c r="V340">
        <f>IFERROR(VLOOKUP($A340,Nifty!$A$14:$I$4860,6,FALSE),All_curves!V339)</f>
        <v>0</v>
      </c>
      <c r="W340">
        <f>IFERROR(VLOOKUP($A340,Nifty!$A$14:$I$4860,7,FALSE),All_curves!W339)</f>
        <v>0</v>
      </c>
      <c r="X340">
        <f>IFERROR(VLOOKUP($A340,Nifty!$A$14:$I$4860,8,FALSE),All_curves!X339)</f>
        <v>0</v>
      </c>
      <c r="Y340">
        <f>IFERROR(VLOOKUP($A340,Nifty!$A$14:$I$4860,9,FALSE),All_curves!Y339)</f>
        <v>0</v>
      </c>
      <c r="AA340" s="5">
        <f t="shared" si="177"/>
        <v>0</v>
      </c>
      <c r="AB340" s="5">
        <f t="shared" si="153"/>
        <v>0</v>
      </c>
      <c r="AC340" s="5">
        <f t="shared" si="154"/>
        <v>0</v>
      </c>
      <c r="AD340" s="5">
        <f t="shared" si="155"/>
        <v>0</v>
      </c>
      <c r="AE340" s="5">
        <f t="shared" si="156"/>
        <v>0</v>
      </c>
      <c r="AF340" s="5">
        <f t="shared" si="157"/>
        <v>0</v>
      </c>
      <c r="AG340" s="5">
        <f t="shared" si="158"/>
        <v>0</v>
      </c>
      <c r="AH340" s="5">
        <f t="shared" si="159"/>
        <v>0</v>
      </c>
      <c r="AI340" s="5">
        <f t="shared" si="160"/>
        <v>3.9778187058068903E-2</v>
      </c>
      <c r="AJ340" s="5">
        <f t="shared" si="161"/>
        <v>1.0917395434868027E-2</v>
      </c>
      <c r="AK340" s="5">
        <f t="shared" si="162"/>
        <v>1.2326367769656565E-2</v>
      </c>
      <c r="AL340" s="5">
        <f t="shared" si="163"/>
        <v>7.3698486953808207E-3</v>
      </c>
      <c r="AM340" s="5">
        <f t="shared" si="164"/>
        <v>-1.6002595935381558E-3</v>
      </c>
      <c r="AN340" s="5">
        <f t="shared" si="165"/>
        <v>-3.8729530844963111E-3</v>
      </c>
      <c r="AO340" s="5">
        <f t="shared" si="166"/>
        <v>-3.8729530844963111E-3</v>
      </c>
      <c r="AP340" s="5">
        <f t="shared" si="167"/>
        <v>0</v>
      </c>
      <c r="AQ340" s="5">
        <f t="shared" si="168"/>
        <v>0</v>
      </c>
      <c r="AR340" s="5">
        <f t="shared" si="169"/>
        <v>0</v>
      </c>
      <c r="AS340" s="5">
        <f t="shared" si="170"/>
        <v>0</v>
      </c>
      <c r="AT340" s="5">
        <f t="shared" si="171"/>
        <v>0</v>
      </c>
      <c r="AU340" s="5">
        <f t="shared" si="172"/>
        <v>0</v>
      </c>
      <c r="AV340" s="5">
        <f t="shared" si="173"/>
        <v>0</v>
      </c>
      <c r="AW340" s="5">
        <f t="shared" si="174"/>
        <v>0</v>
      </c>
      <c r="AX340" s="5">
        <f t="shared" si="175"/>
        <v>0</v>
      </c>
      <c r="AZ340" s="7">
        <f t="shared" si="152"/>
        <v>104.93263111002545</v>
      </c>
      <c r="BA340" s="4">
        <f t="shared" si="176"/>
        <v>2.5435680498101477E-3</v>
      </c>
      <c r="BB340" s="5">
        <f>AZ340/MAX($AZ$16:AZ340)-1</f>
        <v>-7.2823457744519704E-3</v>
      </c>
      <c r="BH340" s="3"/>
    </row>
    <row r="341" spans="1:60" x14ac:dyDescent="0.25">
      <c r="A341" s="3">
        <v>43006</v>
      </c>
      <c r="B341">
        <f>IFERROR(VLOOKUP($A341,Finnifty!$A$14:$I$486,B$15+1,FALSE),All_curves!B340)</f>
        <v>0</v>
      </c>
      <c r="C341">
        <f>IFERROR(VLOOKUP($A341,Finnifty!$A$14:$I$486,C$15+1,FALSE),All_curves!C340)</f>
        <v>0</v>
      </c>
      <c r="D341">
        <f>IFERROR(VLOOKUP($A341,Finnifty!$A$14:$I$486,D$15+1,FALSE),All_curves!D340)</f>
        <v>0</v>
      </c>
      <c r="E341">
        <f>IFERROR(VLOOKUP($A341,Finnifty!$A$14:$I$486,E$15+1,FALSE),All_curves!E340)</f>
        <v>0</v>
      </c>
      <c r="F341">
        <f>IFERROR(VLOOKUP($A341,Finnifty!$A$14:$I$486,F$15+1,FALSE),All_curves!F340)</f>
        <v>0</v>
      </c>
      <c r="G341">
        <f>IFERROR(VLOOKUP($A341,Finnifty!$A$14:$I$486,G$15+1,FALSE),All_curves!G340)</f>
        <v>0</v>
      </c>
      <c r="H341">
        <f>IFERROR(VLOOKUP($A341,Finnifty!$A$14:$I$486,H$15+1,FALSE),All_curves!H340)</f>
        <v>0</v>
      </c>
      <c r="I341">
        <f>IFERROR(VLOOKUP($A341,Finnifty!$A$14:$I$486,I$15+1,FALSE),All_curves!I340)</f>
        <v>0</v>
      </c>
      <c r="J341">
        <f>IFERROR(VLOOKUP($A341,Banknifty!$A$14:$I$4860,2,FALSE),All_curves!J340)</f>
        <v>13656550</v>
      </c>
      <c r="K341">
        <f>IFERROR(VLOOKUP($A341,Banknifty!$A$14:$I$4860,3,FALSE),All_curves!K340)</f>
        <v>12452830</v>
      </c>
      <c r="L341">
        <f>IFERROR(VLOOKUP($A341,Banknifty!$A$14:$I$4860,4,FALSE),All_curves!L340)</f>
        <v>11906192</v>
      </c>
      <c r="M341">
        <f>IFERROR(VLOOKUP($A341,Banknifty!$A$14:$I$4860,5,FALSE),All_curves!M340)</f>
        <v>12108202</v>
      </c>
      <c r="N341">
        <f>IFERROR(VLOOKUP($A341,Banknifty!$A$14:$I$4860,6,FALSE),All_curves!N340)</f>
        <v>10614943</v>
      </c>
      <c r="O341">
        <f>IFERROR(VLOOKUP($A341,Banknifty!$A$14:$I$4860,7,FALSE),All_curves!O340)</f>
        <v>10432337</v>
      </c>
      <c r="P341">
        <f>IFERROR(VLOOKUP($A341,Banknifty!$A$14:$I$4860,8,FALSE),All_curves!P340)</f>
        <v>10432337</v>
      </c>
      <c r="Q341">
        <f>IFERROR(VLOOKUP($A341,Banknifty!$A$14:$I$4860,9,FALSE),All_curves!Q340)</f>
        <v>11197086</v>
      </c>
      <c r="R341">
        <f>IFERROR(VLOOKUP($A341,Nifty!$A$14:$I$4860,2,FALSE),All_curves!R340)</f>
        <v>0</v>
      </c>
      <c r="S341">
        <f>IFERROR(VLOOKUP($A341,Nifty!$A$14:$I$4860,3,FALSE),All_curves!S340)</f>
        <v>0</v>
      </c>
      <c r="T341">
        <f>IFERROR(VLOOKUP($A341,Nifty!$A$14:$I$4860,4,FALSE),All_curves!T340)</f>
        <v>0</v>
      </c>
      <c r="U341">
        <f>IFERROR(VLOOKUP($A341,Nifty!$A$14:$I$4860,5,FALSE),All_curves!U340)</f>
        <v>0</v>
      </c>
      <c r="V341">
        <f>IFERROR(VLOOKUP($A341,Nifty!$A$14:$I$4860,6,FALSE),All_curves!V340)</f>
        <v>0</v>
      </c>
      <c r="W341">
        <f>IFERROR(VLOOKUP($A341,Nifty!$A$14:$I$4860,7,FALSE),All_curves!W340)</f>
        <v>0</v>
      </c>
      <c r="X341">
        <f>IFERROR(VLOOKUP($A341,Nifty!$A$14:$I$4860,8,FALSE),All_curves!X340)</f>
        <v>0</v>
      </c>
      <c r="Y341">
        <f>IFERROR(VLOOKUP($A341,Nifty!$A$14:$I$4860,9,FALSE),All_curves!Y340)</f>
        <v>0</v>
      </c>
      <c r="AA341" s="5">
        <f t="shared" si="177"/>
        <v>0</v>
      </c>
      <c r="AB341" s="5">
        <f t="shared" si="153"/>
        <v>0</v>
      </c>
      <c r="AC341" s="5">
        <f t="shared" si="154"/>
        <v>0</v>
      </c>
      <c r="AD341" s="5">
        <f t="shared" si="155"/>
        <v>0</v>
      </c>
      <c r="AE341" s="5">
        <f t="shared" si="156"/>
        <v>0</v>
      </c>
      <c r="AF341" s="5">
        <f t="shared" si="157"/>
        <v>0</v>
      </c>
      <c r="AG341" s="5">
        <f t="shared" si="158"/>
        <v>0</v>
      </c>
      <c r="AH341" s="5">
        <f t="shared" si="159"/>
        <v>0</v>
      </c>
      <c r="AI341" s="5">
        <f t="shared" si="160"/>
        <v>-1.051760901238985E-2</v>
      </c>
      <c r="AJ341" s="5">
        <f t="shared" si="161"/>
        <v>-5.5514353659102955E-3</v>
      </c>
      <c r="AK341" s="5">
        <f t="shared" si="162"/>
        <v>-8.5139349178923185E-3</v>
      </c>
      <c r="AL341" s="5">
        <f t="shared" si="163"/>
        <v>-5.7491995749460179E-3</v>
      </c>
      <c r="AM341" s="5">
        <f t="shared" si="164"/>
        <v>3.9778219943023885E-2</v>
      </c>
      <c r="AN341" s="5">
        <f t="shared" si="165"/>
        <v>1.0917498153041993E-2</v>
      </c>
      <c r="AO341" s="5">
        <f t="shared" si="166"/>
        <v>1.0917498153041993E-2</v>
      </c>
      <c r="AP341" s="5">
        <f t="shared" si="167"/>
        <v>7.3698384612954637E-3</v>
      </c>
      <c r="AQ341" s="5">
        <f t="shared" si="168"/>
        <v>0</v>
      </c>
      <c r="AR341" s="5">
        <f t="shared" si="169"/>
        <v>0</v>
      </c>
      <c r="AS341" s="5">
        <f t="shared" si="170"/>
        <v>0</v>
      </c>
      <c r="AT341" s="5">
        <f t="shared" si="171"/>
        <v>0</v>
      </c>
      <c r="AU341" s="5">
        <f t="shared" si="172"/>
        <v>0</v>
      </c>
      <c r="AV341" s="5">
        <f t="shared" si="173"/>
        <v>0</v>
      </c>
      <c r="AW341" s="5">
        <f t="shared" si="174"/>
        <v>0</v>
      </c>
      <c r="AX341" s="5">
        <f t="shared" si="175"/>
        <v>0</v>
      </c>
      <c r="AZ341" s="7">
        <f t="shared" ref="AZ341:AZ404" si="178">AZ340*(1+BA341)</f>
        <v>105.1016201973805</v>
      </c>
      <c r="BA341" s="4">
        <f t="shared" si="176"/>
        <v>1.6104531599693691E-3</v>
      </c>
      <c r="BB341" s="5">
        <f>AZ341/MAX($AZ$16:AZ341)-1</f>
        <v>-5.6836204912470434E-3</v>
      </c>
      <c r="BH341" s="3"/>
    </row>
    <row r="342" spans="1:60" x14ac:dyDescent="0.25">
      <c r="A342" s="3">
        <v>43007</v>
      </c>
      <c r="B342">
        <f>IFERROR(VLOOKUP($A342,Finnifty!$A$14:$I$486,B$15+1,FALSE),All_curves!B341)</f>
        <v>0</v>
      </c>
      <c r="C342">
        <f>IFERROR(VLOOKUP($A342,Finnifty!$A$14:$I$486,C$15+1,FALSE),All_curves!C341)</f>
        <v>0</v>
      </c>
      <c r="D342">
        <f>IFERROR(VLOOKUP($A342,Finnifty!$A$14:$I$486,D$15+1,FALSE),All_curves!D341)</f>
        <v>0</v>
      </c>
      <c r="E342">
        <f>IFERROR(VLOOKUP($A342,Finnifty!$A$14:$I$486,E$15+1,FALSE),All_curves!E341)</f>
        <v>0</v>
      </c>
      <c r="F342">
        <f>IFERROR(VLOOKUP($A342,Finnifty!$A$14:$I$486,F$15+1,FALSE),All_curves!F341)</f>
        <v>0</v>
      </c>
      <c r="G342">
        <f>IFERROR(VLOOKUP($A342,Finnifty!$A$14:$I$486,G$15+1,FALSE),All_curves!G341)</f>
        <v>0</v>
      </c>
      <c r="H342">
        <f>IFERROR(VLOOKUP($A342,Finnifty!$A$14:$I$486,H$15+1,FALSE),All_curves!H341)</f>
        <v>0</v>
      </c>
      <c r="I342">
        <f>IFERROR(VLOOKUP($A342,Finnifty!$A$14:$I$486,I$15+1,FALSE),All_curves!I341)</f>
        <v>0</v>
      </c>
      <c r="J342">
        <f>IFERROR(VLOOKUP($A342,Banknifty!$A$14:$I$4860,2,FALSE),All_curves!J341)</f>
        <v>13594486</v>
      </c>
      <c r="K342">
        <f>IFERROR(VLOOKUP($A342,Banknifty!$A$14:$I$4860,3,FALSE),All_curves!K341)</f>
        <v>12446086</v>
      </c>
      <c r="L342">
        <f>IFERROR(VLOOKUP($A342,Banknifty!$A$14:$I$4860,4,FALSE),All_curves!L341)</f>
        <v>11876228</v>
      </c>
      <c r="M342">
        <f>IFERROR(VLOOKUP($A342,Banknifty!$A$14:$I$4860,5,FALSE),All_curves!M341)</f>
        <v>12108202</v>
      </c>
      <c r="N342">
        <f>IFERROR(VLOOKUP($A342,Banknifty!$A$14:$I$4860,6,FALSE),All_curves!N341)</f>
        <v>10634182</v>
      </c>
      <c r="O342">
        <f>IFERROR(VLOOKUP($A342,Banknifty!$A$14:$I$4860,7,FALSE),All_curves!O341)</f>
        <v>10445092</v>
      </c>
      <c r="P342">
        <f>IFERROR(VLOOKUP($A342,Banknifty!$A$14:$I$4860,8,FALSE),All_curves!P341)</f>
        <v>10445092</v>
      </c>
      <c r="Q342">
        <f>IFERROR(VLOOKUP($A342,Banknifty!$A$14:$I$4860,9,FALSE),All_curves!Q341)</f>
        <v>11244039</v>
      </c>
      <c r="R342">
        <f>IFERROR(VLOOKUP($A342,Nifty!$A$14:$I$4860,2,FALSE),All_curves!R341)</f>
        <v>0</v>
      </c>
      <c r="S342">
        <f>IFERROR(VLOOKUP($A342,Nifty!$A$14:$I$4860,3,FALSE),All_curves!S341)</f>
        <v>0</v>
      </c>
      <c r="T342">
        <f>IFERROR(VLOOKUP($A342,Nifty!$A$14:$I$4860,4,FALSE),All_curves!T341)</f>
        <v>0</v>
      </c>
      <c r="U342">
        <f>IFERROR(VLOOKUP($A342,Nifty!$A$14:$I$4860,5,FALSE),All_curves!U341)</f>
        <v>0</v>
      </c>
      <c r="V342">
        <f>IFERROR(VLOOKUP($A342,Nifty!$A$14:$I$4860,6,FALSE),All_curves!V341)</f>
        <v>0</v>
      </c>
      <c r="W342">
        <f>IFERROR(VLOOKUP($A342,Nifty!$A$14:$I$4860,7,FALSE),All_curves!W341)</f>
        <v>0</v>
      </c>
      <c r="X342">
        <f>IFERROR(VLOOKUP($A342,Nifty!$A$14:$I$4860,8,FALSE),All_curves!X341)</f>
        <v>0</v>
      </c>
      <c r="Y342">
        <f>IFERROR(VLOOKUP($A342,Nifty!$A$14:$I$4860,9,FALSE),All_curves!Y341)</f>
        <v>0</v>
      </c>
      <c r="AA342" s="5">
        <f t="shared" si="177"/>
        <v>0</v>
      </c>
      <c r="AB342" s="5">
        <f t="shared" si="153"/>
        <v>0</v>
      </c>
      <c r="AC342" s="5">
        <f t="shared" si="154"/>
        <v>0</v>
      </c>
      <c r="AD342" s="5">
        <f t="shared" si="155"/>
        <v>0</v>
      </c>
      <c r="AE342" s="5">
        <f t="shared" si="156"/>
        <v>0</v>
      </c>
      <c r="AF342" s="5">
        <f t="shared" si="157"/>
        <v>0</v>
      </c>
      <c r="AG342" s="5">
        <f t="shared" si="158"/>
        <v>0</v>
      </c>
      <c r="AH342" s="5">
        <f t="shared" si="159"/>
        <v>0</v>
      </c>
      <c r="AI342" s="5">
        <f t="shared" si="160"/>
        <v>-4.5446324291273932E-3</v>
      </c>
      <c r="AJ342" s="5">
        <f t="shared" si="161"/>
        <v>-5.4156364456914297E-4</v>
      </c>
      <c r="AK342" s="5">
        <f t="shared" si="162"/>
        <v>-2.5166736770245723E-3</v>
      </c>
      <c r="AL342" s="5">
        <f t="shared" si="163"/>
        <v>0</v>
      </c>
      <c r="AM342" s="5">
        <f t="shared" si="164"/>
        <v>1.8124449655547714E-3</v>
      </c>
      <c r="AN342" s="5">
        <f t="shared" si="165"/>
        <v>1.2226407179907195E-3</v>
      </c>
      <c r="AO342" s="5">
        <f t="shared" si="166"/>
        <v>1.2226407179907195E-3</v>
      </c>
      <c r="AP342" s="5">
        <f t="shared" si="167"/>
        <v>4.1933231556854356E-3</v>
      </c>
      <c r="AQ342" s="5">
        <f t="shared" si="168"/>
        <v>0</v>
      </c>
      <c r="AR342" s="5">
        <f t="shared" si="169"/>
        <v>0</v>
      </c>
      <c r="AS342" s="5">
        <f t="shared" si="170"/>
        <v>0</v>
      </c>
      <c r="AT342" s="5">
        <f t="shared" si="171"/>
        <v>0</v>
      </c>
      <c r="AU342" s="5">
        <f t="shared" si="172"/>
        <v>0</v>
      </c>
      <c r="AV342" s="5">
        <f t="shared" si="173"/>
        <v>0</v>
      </c>
      <c r="AW342" s="5">
        <f t="shared" si="174"/>
        <v>0</v>
      </c>
      <c r="AX342" s="5">
        <f t="shared" si="175"/>
        <v>0</v>
      </c>
      <c r="AZ342" s="7">
        <f t="shared" si="178"/>
        <v>105.10533457537558</v>
      </c>
      <c r="BA342" s="4">
        <f t="shared" si="176"/>
        <v>3.5340825270855719E-5</v>
      </c>
      <c r="BB342" s="5">
        <f>AZ342/MAX($AZ$16:AZ342)-1</f>
        <v>-5.6484805298148144E-3</v>
      </c>
      <c r="BH342" s="3"/>
    </row>
    <row r="343" spans="1:60" x14ac:dyDescent="0.25">
      <c r="A343" s="3">
        <v>43011</v>
      </c>
      <c r="B343">
        <f>IFERROR(VLOOKUP($A343,Finnifty!$A$14:$I$486,B$15+1,FALSE),All_curves!B342)</f>
        <v>0</v>
      </c>
      <c r="C343">
        <f>IFERROR(VLOOKUP($A343,Finnifty!$A$14:$I$486,C$15+1,FALSE),All_curves!C342)</f>
        <v>0</v>
      </c>
      <c r="D343">
        <f>IFERROR(VLOOKUP($A343,Finnifty!$A$14:$I$486,D$15+1,FALSE),All_curves!D342)</f>
        <v>0</v>
      </c>
      <c r="E343">
        <f>IFERROR(VLOOKUP($A343,Finnifty!$A$14:$I$486,E$15+1,FALSE),All_curves!E342)</f>
        <v>0</v>
      </c>
      <c r="F343">
        <f>IFERROR(VLOOKUP($A343,Finnifty!$A$14:$I$486,F$15+1,FALSE),All_curves!F342)</f>
        <v>0</v>
      </c>
      <c r="G343">
        <f>IFERROR(VLOOKUP($A343,Finnifty!$A$14:$I$486,G$15+1,FALSE),All_curves!G342)</f>
        <v>0</v>
      </c>
      <c r="H343">
        <f>IFERROR(VLOOKUP($A343,Finnifty!$A$14:$I$486,H$15+1,FALSE),All_curves!H342)</f>
        <v>0</v>
      </c>
      <c r="I343">
        <f>IFERROR(VLOOKUP($A343,Finnifty!$A$14:$I$486,I$15+1,FALSE),All_curves!I342)</f>
        <v>0</v>
      </c>
      <c r="J343">
        <f>IFERROR(VLOOKUP($A343,Banknifty!$A$14:$I$4860,2,FALSE),All_curves!J342)</f>
        <v>13583257</v>
      </c>
      <c r="K343">
        <f>IFERROR(VLOOKUP($A343,Banknifty!$A$14:$I$4860,3,FALSE),All_curves!K342)</f>
        <v>12396333</v>
      </c>
      <c r="L343">
        <f>IFERROR(VLOOKUP($A343,Banknifty!$A$14:$I$4860,4,FALSE),All_curves!L342)</f>
        <v>11847986</v>
      </c>
      <c r="M343">
        <f>IFERROR(VLOOKUP($A343,Banknifty!$A$14:$I$4860,5,FALSE),All_curves!M342)</f>
        <v>12108202</v>
      </c>
      <c r="N343">
        <f>IFERROR(VLOOKUP($A343,Banknifty!$A$14:$I$4860,6,FALSE),All_curves!N342)</f>
        <v>10633524</v>
      </c>
      <c r="O343">
        <f>IFERROR(VLOOKUP($A343,Banknifty!$A$14:$I$4860,7,FALSE),All_curves!O342)</f>
        <v>10439436</v>
      </c>
      <c r="P343">
        <f>IFERROR(VLOOKUP($A343,Banknifty!$A$14:$I$4860,8,FALSE),All_curves!P342)</f>
        <v>10439436</v>
      </c>
      <c r="Q343">
        <f>IFERROR(VLOOKUP($A343,Banknifty!$A$14:$I$4860,9,FALSE),All_curves!Q342)</f>
        <v>11272542</v>
      </c>
      <c r="R343">
        <f>IFERROR(VLOOKUP($A343,Nifty!$A$14:$I$4860,2,FALSE),All_curves!R342)</f>
        <v>0</v>
      </c>
      <c r="S343">
        <f>IFERROR(VLOOKUP($A343,Nifty!$A$14:$I$4860,3,FALSE),All_curves!S342)</f>
        <v>0</v>
      </c>
      <c r="T343">
        <f>IFERROR(VLOOKUP($A343,Nifty!$A$14:$I$4860,4,FALSE),All_curves!T342)</f>
        <v>0</v>
      </c>
      <c r="U343">
        <f>IFERROR(VLOOKUP($A343,Nifty!$A$14:$I$4860,5,FALSE),All_curves!U342)</f>
        <v>0</v>
      </c>
      <c r="V343">
        <f>IFERROR(VLOOKUP($A343,Nifty!$A$14:$I$4860,6,FALSE),All_curves!V342)</f>
        <v>0</v>
      </c>
      <c r="W343">
        <f>IFERROR(VLOOKUP($A343,Nifty!$A$14:$I$4860,7,FALSE),All_curves!W342)</f>
        <v>0</v>
      </c>
      <c r="X343">
        <f>IFERROR(VLOOKUP($A343,Nifty!$A$14:$I$4860,8,FALSE),All_curves!X342)</f>
        <v>0</v>
      </c>
      <c r="Y343">
        <f>IFERROR(VLOOKUP($A343,Nifty!$A$14:$I$4860,9,FALSE),All_curves!Y342)</f>
        <v>0</v>
      </c>
      <c r="AA343" s="5">
        <f t="shared" si="177"/>
        <v>0</v>
      </c>
      <c r="AB343" s="5">
        <f t="shared" si="153"/>
        <v>0</v>
      </c>
      <c r="AC343" s="5">
        <f t="shared" si="154"/>
        <v>0</v>
      </c>
      <c r="AD343" s="5">
        <f t="shared" si="155"/>
        <v>0</v>
      </c>
      <c r="AE343" s="5">
        <f t="shared" si="156"/>
        <v>0</v>
      </c>
      <c r="AF343" s="5">
        <f t="shared" si="157"/>
        <v>0</v>
      </c>
      <c r="AG343" s="5">
        <f t="shared" si="158"/>
        <v>0</v>
      </c>
      <c r="AH343" s="5">
        <f t="shared" si="159"/>
        <v>0</v>
      </c>
      <c r="AI343" s="5">
        <f t="shared" si="160"/>
        <v>-8.2599665776261766E-4</v>
      </c>
      <c r="AJ343" s="5">
        <f t="shared" si="161"/>
        <v>-3.9974816179159101E-3</v>
      </c>
      <c r="AK343" s="5">
        <f t="shared" si="162"/>
        <v>-2.3780277711070719E-3</v>
      </c>
      <c r="AL343" s="5">
        <f t="shared" si="163"/>
        <v>0</v>
      </c>
      <c r="AM343" s="5">
        <f t="shared" si="164"/>
        <v>-6.1875939305955363E-5</v>
      </c>
      <c r="AN343" s="5">
        <f t="shared" si="165"/>
        <v>-5.414983419964603E-4</v>
      </c>
      <c r="AO343" s="5">
        <f t="shared" si="166"/>
        <v>-5.414983419964603E-4</v>
      </c>
      <c r="AP343" s="5">
        <f t="shared" si="167"/>
        <v>2.5349431818939561E-3</v>
      </c>
      <c r="AQ343" s="5">
        <f t="shared" si="168"/>
        <v>0</v>
      </c>
      <c r="AR343" s="5">
        <f t="shared" si="169"/>
        <v>0</v>
      </c>
      <c r="AS343" s="5">
        <f t="shared" si="170"/>
        <v>0</v>
      </c>
      <c r="AT343" s="5">
        <f t="shared" si="171"/>
        <v>0</v>
      </c>
      <c r="AU343" s="5">
        <f t="shared" si="172"/>
        <v>0</v>
      </c>
      <c r="AV343" s="5">
        <f t="shared" si="173"/>
        <v>0</v>
      </c>
      <c r="AW343" s="5">
        <f t="shared" si="174"/>
        <v>0</v>
      </c>
      <c r="AX343" s="5">
        <f t="shared" si="175"/>
        <v>0</v>
      </c>
      <c r="AZ343" s="7">
        <f t="shared" si="178"/>
        <v>105.07988403906934</v>
      </c>
      <c r="BA343" s="4">
        <f t="shared" si="176"/>
        <v>-2.4214314534127163E-4</v>
      </c>
      <c r="BB343" s="5">
        <f>AZ343/MAX($AZ$16:AZ343)-1</f>
        <v>-5.8892559343143303E-3</v>
      </c>
      <c r="BH343" s="3"/>
    </row>
    <row r="344" spans="1:60" x14ac:dyDescent="0.25">
      <c r="A344" s="3">
        <v>43012</v>
      </c>
      <c r="B344">
        <f>IFERROR(VLOOKUP($A344,Finnifty!$A$14:$I$486,B$15+1,FALSE),All_curves!B343)</f>
        <v>0</v>
      </c>
      <c r="C344">
        <f>IFERROR(VLOOKUP($A344,Finnifty!$A$14:$I$486,C$15+1,FALSE),All_curves!C343)</f>
        <v>0</v>
      </c>
      <c r="D344">
        <f>IFERROR(VLOOKUP($A344,Finnifty!$A$14:$I$486,D$15+1,FALSE),All_curves!D343)</f>
        <v>0</v>
      </c>
      <c r="E344">
        <f>IFERROR(VLOOKUP($A344,Finnifty!$A$14:$I$486,E$15+1,FALSE),All_curves!E343)</f>
        <v>0</v>
      </c>
      <c r="F344">
        <f>IFERROR(VLOOKUP($A344,Finnifty!$A$14:$I$486,F$15+1,FALSE),All_curves!F343)</f>
        <v>0</v>
      </c>
      <c r="G344">
        <f>IFERROR(VLOOKUP($A344,Finnifty!$A$14:$I$486,G$15+1,FALSE),All_curves!G343)</f>
        <v>0</v>
      </c>
      <c r="H344">
        <f>IFERROR(VLOOKUP($A344,Finnifty!$A$14:$I$486,H$15+1,FALSE),All_curves!H343)</f>
        <v>0</v>
      </c>
      <c r="I344">
        <f>IFERROR(VLOOKUP($A344,Finnifty!$A$14:$I$486,I$15+1,FALSE),All_curves!I343)</f>
        <v>0</v>
      </c>
      <c r="J344">
        <f>IFERROR(VLOOKUP($A344,Banknifty!$A$14:$I$4860,2,FALSE),All_curves!J343)</f>
        <v>13555579</v>
      </c>
      <c r="K344">
        <f>IFERROR(VLOOKUP($A344,Banknifty!$A$14:$I$4860,3,FALSE),All_curves!K343)</f>
        <v>12398325</v>
      </c>
      <c r="L344">
        <f>IFERROR(VLOOKUP($A344,Banknifty!$A$14:$I$4860,4,FALSE),All_curves!L343)</f>
        <v>11856284</v>
      </c>
      <c r="M344">
        <f>IFERROR(VLOOKUP($A344,Banknifty!$A$14:$I$4860,5,FALSE),All_curves!M343)</f>
        <v>12108202</v>
      </c>
      <c r="N344">
        <f>IFERROR(VLOOKUP($A344,Banknifty!$A$14:$I$4860,6,FALSE),All_curves!N343)</f>
        <v>10624741</v>
      </c>
      <c r="O344">
        <f>IFERROR(VLOOKUP($A344,Banknifty!$A$14:$I$4860,7,FALSE),All_curves!O343)</f>
        <v>10397704</v>
      </c>
      <c r="P344">
        <f>IFERROR(VLOOKUP($A344,Banknifty!$A$14:$I$4860,8,FALSE),All_curves!P343)</f>
        <v>10397704</v>
      </c>
      <c r="Q344">
        <f>IFERROR(VLOOKUP($A344,Banknifty!$A$14:$I$4860,9,FALSE),All_curves!Q343)</f>
        <v>11272542</v>
      </c>
      <c r="R344">
        <f>IFERROR(VLOOKUP($A344,Nifty!$A$14:$I$4860,2,FALSE),All_curves!R343)</f>
        <v>0</v>
      </c>
      <c r="S344">
        <f>IFERROR(VLOOKUP($A344,Nifty!$A$14:$I$4860,3,FALSE),All_curves!S343)</f>
        <v>0</v>
      </c>
      <c r="T344">
        <f>IFERROR(VLOOKUP($A344,Nifty!$A$14:$I$4860,4,FALSE),All_curves!T343)</f>
        <v>0</v>
      </c>
      <c r="U344">
        <f>IFERROR(VLOOKUP($A344,Nifty!$A$14:$I$4860,5,FALSE),All_curves!U343)</f>
        <v>0</v>
      </c>
      <c r="V344">
        <f>IFERROR(VLOOKUP($A344,Nifty!$A$14:$I$4860,6,FALSE),All_curves!V343)</f>
        <v>0</v>
      </c>
      <c r="W344">
        <f>IFERROR(VLOOKUP($A344,Nifty!$A$14:$I$4860,7,FALSE),All_curves!W343)</f>
        <v>0</v>
      </c>
      <c r="X344">
        <f>IFERROR(VLOOKUP($A344,Nifty!$A$14:$I$4860,8,FALSE),All_curves!X343)</f>
        <v>0</v>
      </c>
      <c r="Y344">
        <f>IFERROR(VLOOKUP($A344,Nifty!$A$14:$I$4860,9,FALSE),All_curves!Y343)</f>
        <v>0</v>
      </c>
      <c r="AA344" s="5">
        <f t="shared" si="177"/>
        <v>0</v>
      </c>
      <c r="AB344" s="5">
        <f t="shared" si="153"/>
        <v>0</v>
      </c>
      <c r="AC344" s="5">
        <f t="shared" si="154"/>
        <v>0</v>
      </c>
      <c r="AD344" s="5">
        <f t="shared" si="155"/>
        <v>0</v>
      </c>
      <c r="AE344" s="5">
        <f t="shared" si="156"/>
        <v>0</v>
      </c>
      <c r="AF344" s="5">
        <f t="shared" si="157"/>
        <v>0</v>
      </c>
      <c r="AG344" s="5">
        <f t="shared" si="158"/>
        <v>0</v>
      </c>
      <c r="AH344" s="5">
        <f t="shared" si="159"/>
        <v>0</v>
      </c>
      <c r="AI344" s="5">
        <f t="shared" si="160"/>
        <v>-2.0376556226536779E-3</v>
      </c>
      <c r="AJ344" s="5">
        <f t="shared" si="161"/>
        <v>1.6069268226348576E-4</v>
      </c>
      <c r="AK344" s="5">
        <f t="shared" si="162"/>
        <v>7.0037219827900898E-4</v>
      </c>
      <c r="AL344" s="5">
        <f t="shared" si="163"/>
        <v>0</v>
      </c>
      <c r="AM344" s="5">
        <f t="shared" si="164"/>
        <v>-8.2597265027095634E-4</v>
      </c>
      <c r="AN344" s="5">
        <f t="shared" si="165"/>
        <v>-3.997533966394351E-3</v>
      </c>
      <c r="AO344" s="5">
        <f t="shared" si="166"/>
        <v>-3.997533966394351E-3</v>
      </c>
      <c r="AP344" s="5">
        <f t="shared" si="167"/>
        <v>0</v>
      </c>
      <c r="AQ344" s="5">
        <f t="shared" si="168"/>
        <v>0</v>
      </c>
      <c r="AR344" s="5">
        <f t="shared" si="169"/>
        <v>0</v>
      </c>
      <c r="AS344" s="5">
        <f t="shared" si="170"/>
        <v>0</v>
      </c>
      <c r="AT344" s="5">
        <f t="shared" si="171"/>
        <v>0</v>
      </c>
      <c r="AU344" s="5">
        <f t="shared" si="172"/>
        <v>0</v>
      </c>
      <c r="AV344" s="5">
        <f t="shared" si="173"/>
        <v>0</v>
      </c>
      <c r="AW344" s="5">
        <f t="shared" si="174"/>
        <v>0</v>
      </c>
      <c r="AX344" s="5">
        <f t="shared" si="175"/>
        <v>0</v>
      </c>
      <c r="AZ344" s="7">
        <f t="shared" si="178"/>
        <v>105.03611112488957</v>
      </c>
      <c r="BA344" s="4">
        <f t="shared" si="176"/>
        <v>-4.1656797188211847E-4</v>
      </c>
      <c r="BB344" s="5">
        <f>AZ344/MAX($AZ$16:AZ344)-1</f>
        <v>-6.3033706307961124E-3</v>
      </c>
      <c r="BH344" s="3"/>
    </row>
    <row r="345" spans="1:60" x14ac:dyDescent="0.25">
      <c r="A345" s="3">
        <v>43013</v>
      </c>
      <c r="B345">
        <f>IFERROR(VLOOKUP($A345,Finnifty!$A$14:$I$486,B$15+1,FALSE),All_curves!B344)</f>
        <v>0</v>
      </c>
      <c r="C345">
        <f>IFERROR(VLOOKUP($A345,Finnifty!$A$14:$I$486,C$15+1,FALSE),All_curves!C344)</f>
        <v>0</v>
      </c>
      <c r="D345">
        <f>IFERROR(VLOOKUP($A345,Finnifty!$A$14:$I$486,D$15+1,FALSE),All_curves!D344)</f>
        <v>0</v>
      </c>
      <c r="E345">
        <f>IFERROR(VLOOKUP($A345,Finnifty!$A$14:$I$486,E$15+1,FALSE),All_curves!E344)</f>
        <v>0</v>
      </c>
      <c r="F345">
        <f>IFERROR(VLOOKUP($A345,Finnifty!$A$14:$I$486,F$15+1,FALSE),All_curves!F344)</f>
        <v>0</v>
      </c>
      <c r="G345">
        <f>IFERROR(VLOOKUP($A345,Finnifty!$A$14:$I$486,G$15+1,FALSE),All_curves!G344)</f>
        <v>0</v>
      </c>
      <c r="H345">
        <f>IFERROR(VLOOKUP($A345,Finnifty!$A$14:$I$486,H$15+1,FALSE),All_curves!H344)</f>
        <v>0</v>
      </c>
      <c r="I345">
        <f>IFERROR(VLOOKUP($A345,Finnifty!$A$14:$I$486,I$15+1,FALSE),All_curves!I344)</f>
        <v>0</v>
      </c>
      <c r="J345">
        <f>IFERROR(VLOOKUP($A345,Banknifty!$A$14:$I$4860,2,FALSE),All_curves!J344)</f>
        <v>13489979</v>
      </c>
      <c r="K345">
        <f>IFERROR(VLOOKUP($A345,Banknifty!$A$14:$I$4860,3,FALSE),All_curves!K344)</f>
        <v>12398325</v>
      </c>
      <c r="L345">
        <f>IFERROR(VLOOKUP($A345,Banknifty!$A$14:$I$4860,4,FALSE),All_curves!L344)</f>
        <v>11856284</v>
      </c>
      <c r="M345">
        <f>IFERROR(VLOOKUP($A345,Banknifty!$A$14:$I$4860,5,FALSE),All_curves!M344)</f>
        <v>12108202</v>
      </c>
      <c r="N345">
        <f>IFERROR(VLOOKUP($A345,Banknifty!$A$14:$I$4860,6,FALSE),All_curves!N344)</f>
        <v>10603092</v>
      </c>
      <c r="O345">
        <f>IFERROR(VLOOKUP($A345,Banknifty!$A$14:$I$4860,7,FALSE),All_curves!O344)</f>
        <v>10399374</v>
      </c>
      <c r="P345">
        <f>IFERROR(VLOOKUP($A345,Banknifty!$A$14:$I$4860,8,FALSE),All_curves!P344)</f>
        <v>10399374</v>
      </c>
      <c r="Q345">
        <f>IFERROR(VLOOKUP($A345,Banknifty!$A$14:$I$4860,9,FALSE),All_curves!Q344)</f>
        <v>11272542</v>
      </c>
      <c r="R345">
        <f>IFERROR(VLOOKUP($A345,Nifty!$A$14:$I$4860,2,FALSE),All_curves!R344)</f>
        <v>0</v>
      </c>
      <c r="S345">
        <f>IFERROR(VLOOKUP($A345,Nifty!$A$14:$I$4860,3,FALSE),All_curves!S344)</f>
        <v>0</v>
      </c>
      <c r="T345">
        <f>IFERROR(VLOOKUP($A345,Nifty!$A$14:$I$4860,4,FALSE),All_curves!T344)</f>
        <v>0</v>
      </c>
      <c r="U345">
        <f>IFERROR(VLOOKUP($A345,Nifty!$A$14:$I$4860,5,FALSE),All_curves!U344)</f>
        <v>0</v>
      </c>
      <c r="V345">
        <f>IFERROR(VLOOKUP($A345,Nifty!$A$14:$I$4860,6,FALSE),All_curves!V344)</f>
        <v>0</v>
      </c>
      <c r="W345">
        <f>IFERROR(VLOOKUP($A345,Nifty!$A$14:$I$4860,7,FALSE),All_curves!W344)</f>
        <v>0</v>
      </c>
      <c r="X345">
        <f>IFERROR(VLOOKUP($A345,Nifty!$A$14:$I$4860,8,FALSE),All_curves!X344)</f>
        <v>0</v>
      </c>
      <c r="Y345">
        <f>IFERROR(VLOOKUP($A345,Nifty!$A$14:$I$4860,9,FALSE),All_curves!Y344)</f>
        <v>0</v>
      </c>
      <c r="AA345" s="5">
        <f t="shared" si="177"/>
        <v>0</v>
      </c>
      <c r="AB345" s="5">
        <f t="shared" si="153"/>
        <v>0</v>
      </c>
      <c r="AC345" s="5">
        <f t="shared" si="154"/>
        <v>0</v>
      </c>
      <c r="AD345" s="5">
        <f t="shared" si="155"/>
        <v>0</v>
      </c>
      <c r="AE345" s="5">
        <f t="shared" si="156"/>
        <v>0</v>
      </c>
      <c r="AF345" s="5">
        <f t="shared" si="157"/>
        <v>0</v>
      </c>
      <c r="AG345" s="5">
        <f t="shared" si="158"/>
        <v>0</v>
      </c>
      <c r="AH345" s="5">
        <f t="shared" si="159"/>
        <v>0</v>
      </c>
      <c r="AI345" s="5">
        <f t="shared" si="160"/>
        <v>-4.8393358926239749E-3</v>
      </c>
      <c r="AJ345" s="5">
        <f t="shared" si="161"/>
        <v>0</v>
      </c>
      <c r="AK345" s="5">
        <f t="shared" si="162"/>
        <v>0</v>
      </c>
      <c r="AL345" s="5">
        <f t="shared" si="163"/>
        <v>0</v>
      </c>
      <c r="AM345" s="5">
        <f t="shared" si="164"/>
        <v>-2.0376026107365997E-3</v>
      </c>
      <c r="AN345" s="5">
        <f t="shared" si="165"/>
        <v>1.6061238134890132E-4</v>
      </c>
      <c r="AO345" s="5">
        <f t="shared" si="166"/>
        <v>1.6061238134890132E-4</v>
      </c>
      <c r="AP345" s="5">
        <f t="shared" si="167"/>
        <v>0</v>
      </c>
      <c r="AQ345" s="5">
        <f t="shared" si="168"/>
        <v>0</v>
      </c>
      <c r="AR345" s="5">
        <f t="shared" si="169"/>
        <v>0</v>
      </c>
      <c r="AS345" s="5">
        <f t="shared" si="170"/>
        <v>0</v>
      </c>
      <c r="AT345" s="5">
        <f t="shared" si="171"/>
        <v>0</v>
      </c>
      <c r="AU345" s="5">
        <f t="shared" si="172"/>
        <v>0</v>
      </c>
      <c r="AV345" s="5">
        <f t="shared" si="173"/>
        <v>0</v>
      </c>
      <c r="AW345" s="5">
        <f t="shared" si="174"/>
        <v>0</v>
      </c>
      <c r="AX345" s="5">
        <f t="shared" si="175"/>
        <v>0</v>
      </c>
      <c r="AZ345" s="7">
        <f t="shared" si="178"/>
        <v>105.00742001334928</v>
      </c>
      <c r="BA345" s="4">
        <f t="shared" si="176"/>
        <v>-2.7315473919428218E-4</v>
      </c>
      <c r="BB345" s="5">
        <f>AZ345/MAX($AZ$16:AZ345)-1</f>
        <v>-6.5748035744296329E-3</v>
      </c>
      <c r="BH345" s="3"/>
    </row>
    <row r="346" spans="1:60" x14ac:dyDescent="0.25">
      <c r="A346" s="3">
        <v>43014</v>
      </c>
      <c r="B346">
        <f>IFERROR(VLOOKUP($A346,Finnifty!$A$14:$I$486,B$15+1,FALSE),All_curves!B345)</f>
        <v>0</v>
      </c>
      <c r="C346">
        <f>IFERROR(VLOOKUP($A346,Finnifty!$A$14:$I$486,C$15+1,FALSE),All_curves!C345)</f>
        <v>0</v>
      </c>
      <c r="D346">
        <f>IFERROR(VLOOKUP($A346,Finnifty!$A$14:$I$486,D$15+1,FALSE),All_curves!D345)</f>
        <v>0</v>
      </c>
      <c r="E346">
        <f>IFERROR(VLOOKUP($A346,Finnifty!$A$14:$I$486,E$15+1,FALSE),All_curves!E345)</f>
        <v>0</v>
      </c>
      <c r="F346">
        <f>IFERROR(VLOOKUP($A346,Finnifty!$A$14:$I$486,F$15+1,FALSE),All_curves!F345)</f>
        <v>0</v>
      </c>
      <c r="G346">
        <f>IFERROR(VLOOKUP($A346,Finnifty!$A$14:$I$486,G$15+1,FALSE),All_curves!G345)</f>
        <v>0</v>
      </c>
      <c r="H346">
        <f>IFERROR(VLOOKUP($A346,Finnifty!$A$14:$I$486,H$15+1,FALSE),All_curves!H345)</f>
        <v>0</v>
      </c>
      <c r="I346">
        <f>IFERROR(VLOOKUP($A346,Finnifty!$A$14:$I$486,I$15+1,FALSE),All_curves!I345)</f>
        <v>0</v>
      </c>
      <c r="J346">
        <f>IFERROR(VLOOKUP($A346,Banknifty!$A$14:$I$4860,2,FALSE),All_curves!J345)</f>
        <v>13490459</v>
      </c>
      <c r="K346">
        <f>IFERROR(VLOOKUP($A346,Banknifty!$A$14:$I$4860,3,FALSE),All_curves!K345)</f>
        <v>12388687</v>
      </c>
      <c r="L346">
        <f>IFERROR(VLOOKUP($A346,Banknifty!$A$14:$I$4860,4,FALSE),All_curves!L345)</f>
        <v>11850016</v>
      </c>
      <c r="M346">
        <f>IFERROR(VLOOKUP($A346,Banknifty!$A$14:$I$4860,5,FALSE),All_curves!M345)</f>
        <v>12108202</v>
      </c>
      <c r="N346">
        <f>IFERROR(VLOOKUP($A346,Banknifty!$A$14:$I$4860,6,FALSE),All_curves!N345)</f>
        <v>10601984</v>
      </c>
      <c r="O346">
        <f>IFERROR(VLOOKUP($A346,Banknifty!$A$14:$I$4860,7,FALSE),All_curves!O345)</f>
        <v>10399374</v>
      </c>
      <c r="P346">
        <f>IFERROR(VLOOKUP($A346,Banknifty!$A$14:$I$4860,8,FALSE),All_curves!P345)</f>
        <v>10399374</v>
      </c>
      <c r="Q346">
        <f>IFERROR(VLOOKUP($A346,Banknifty!$A$14:$I$4860,9,FALSE),All_curves!Q345)</f>
        <v>11272542</v>
      </c>
      <c r="R346">
        <f>IFERROR(VLOOKUP($A346,Nifty!$A$14:$I$4860,2,FALSE),All_curves!R345)</f>
        <v>0</v>
      </c>
      <c r="S346">
        <f>IFERROR(VLOOKUP($A346,Nifty!$A$14:$I$4860,3,FALSE),All_curves!S345)</f>
        <v>0</v>
      </c>
      <c r="T346">
        <f>IFERROR(VLOOKUP($A346,Nifty!$A$14:$I$4860,4,FALSE),All_curves!T345)</f>
        <v>0</v>
      </c>
      <c r="U346">
        <f>IFERROR(VLOOKUP($A346,Nifty!$A$14:$I$4860,5,FALSE),All_curves!U345)</f>
        <v>0</v>
      </c>
      <c r="V346">
        <f>IFERROR(VLOOKUP($A346,Nifty!$A$14:$I$4860,6,FALSE),All_curves!V345)</f>
        <v>0</v>
      </c>
      <c r="W346">
        <f>IFERROR(VLOOKUP($A346,Nifty!$A$14:$I$4860,7,FALSE),All_curves!W345)</f>
        <v>0</v>
      </c>
      <c r="X346">
        <f>IFERROR(VLOOKUP($A346,Nifty!$A$14:$I$4860,8,FALSE),All_curves!X345)</f>
        <v>0</v>
      </c>
      <c r="Y346">
        <f>IFERROR(VLOOKUP($A346,Nifty!$A$14:$I$4860,9,FALSE),All_curves!Y345)</f>
        <v>0</v>
      </c>
      <c r="AA346" s="5">
        <f t="shared" si="177"/>
        <v>0</v>
      </c>
      <c r="AB346" s="5">
        <f t="shared" si="153"/>
        <v>0</v>
      </c>
      <c r="AC346" s="5">
        <f t="shared" si="154"/>
        <v>0</v>
      </c>
      <c r="AD346" s="5">
        <f t="shared" si="155"/>
        <v>0</v>
      </c>
      <c r="AE346" s="5">
        <f t="shared" si="156"/>
        <v>0</v>
      </c>
      <c r="AF346" s="5">
        <f t="shared" si="157"/>
        <v>0</v>
      </c>
      <c r="AG346" s="5">
        <f t="shared" si="158"/>
        <v>0</v>
      </c>
      <c r="AH346" s="5">
        <f t="shared" si="159"/>
        <v>0</v>
      </c>
      <c r="AI346" s="5">
        <f t="shared" si="160"/>
        <v>3.5581967918529855E-5</v>
      </c>
      <c r="AJ346" s="5">
        <f t="shared" si="161"/>
        <v>-7.7736307122133752E-4</v>
      </c>
      <c r="AK346" s="5">
        <f t="shared" si="162"/>
        <v>-5.2866479919000398E-4</v>
      </c>
      <c r="AL346" s="5">
        <f t="shared" si="163"/>
        <v>0</v>
      </c>
      <c r="AM346" s="5">
        <f t="shared" si="164"/>
        <v>-1.0449782006982655E-4</v>
      </c>
      <c r="AN346" s="5">
        <f t="shared" si="165"/>
        <v>0</v>
      </c>
      <c r="AO346" s="5">
        <f t="shared" si="166"/>
        <v>0</v>
      </c>
      <c r="AP346" s="5">
        <f t="shared" si="167"/>
        <v>0</v>
      </c>
      <c r="AQ346" s="5">
        <f t="shared" si="168"/>
        <v>0</v>
      </c>
      <c r="AR346" s="5">
        <f t="shared" si="169"/>
        <v>0</v>
      </c>
      <c r="AS346" s="5">
        <f t="shared" si="170"/>
        <v>0</v>
      </c>
      <c r="AT346" s="5">
        <f t="shared" si="171"/>
        <v>0</v>
      </c>
      <c r="AU346" s="5">
        <f t="shared" si="172"/>
        <v>0</v>
      </c>
      <c r="AV346" s="5">
        <f t="shared" si="173"/>
        <v>0</v>
      </c>
      <c r="AW346" s="5">
        <f t="shared" si="174"/>
        <v>0</v>
      </c>
      <c r="AX346" s="5">
        <f t="shared" si="175"/>
        <v>0</v>
      </c>
      <c r="AZ346" s="7">
        <f t="shared" si="178"/>
        <v>105.00140420947554</v>
      </c>
      <c r="BA346" s="4">
        <f t="shared" si="176"/>
        <v>-5.7289321773443265E-5</v>
      </c>
      <c r="BB346" s="5">
        <f>AZ346/MAX($AZ$16:AZ346)-1</f>
        <v>-6.631716230165452E-3</v>
      </c>
      <c r="BH346" s="3"/>
    </row>
    <row r="347" spans="1:60" x14ac:dyDescent="0.25">
      <c r="A347" s="3">
        <v>43017</v>
      </c>
      <c r="B347">
        <f>IFERROR(VLOOKUP($A347,Finnifty!$A$14:$I$486,B$15+1,FALSE),All_curves!B346)</f>
        <v>0</v>
      </c>
      <c r="C347">
        <f>IFERROR(VLOOKUP($A347,Finnifty!$A$14:$I$486,C$15+1,FALSE),All_curves!C346)</f>
        <v>0</v>
      </c>
      <c r="D347">
        <f>IFERROR(VLOOKUP($A347,Finnifty!$A$14:$I$486,D$15+1,FALSE),All_curves!D346)</f>
        <v>0</v>
      </c>
      <c r="E347">
        <f>IFERROR(VLOOKUP($A347,Finnifty!$A$14:$I$486,E$15+1,FALSE),All_curves!E346)</f>
        <v>0</v>
      </c>
      <c r="F347">
        <f>IFERROR(VLOOKUP($A347,Finnifty!$A$14:$I$486,F$15+1,FALSE),All_curves!F346)</f>
        <v>0</v>
      </c>
      <c r="G347">
        <f>IFERROR(VLOOKUP($A347,Finnifty!$A$14:$I$486,G$15+1,FALSE),All_curves!G346)</f>
        <v>0</v>
      </c>
      <c r="H347">
        <f>IFERROR(VLOOKUP($A347,Finnifty!$A$14:$I$486,H$15+1,FALSE),All_curves!H346)</f>
        <v>0</v>
      </c>
      <c r="I347">
        <f>IFERROR(VLOOKUP($A347,Finnifty!$A$14:$I$486,I$15+1,FALSE),All_curves!I346)</f>
        <v>0</v>
      </c>
      <c r="J347">
        <f>IFERROR(VLOOKUP($A347,Banknifty!$A$14:$I$4860,2,FALSE),All_curves!J346)</f>
        <v>13472258</v>
      </c>
      <c r="K347">
        <f>IFERROR(VLOOKUP($A347,Banknifty!$A$14:$I$4860,3,FALSE),All_curves!K346)</f>
        <v>12370619</v>
      </c>
      <c r="L347">
        <f>IFERROR(VLOOKUP($A347,Banknifty!$A$14:$I$4860,4,FALSE),All_curves!L346)</f>
        <v>11849579</v>
      </c>
      <c r="M347">
        <f>IFERROR(VLOOKUP($A347,Banknifty!$A$14:$I$4860,5,FALSE),All_curves!M346)</f>
        <v>12108202</v>
      </c>
      <c r="N347">
        <f>IFERROR(VLOOKUP($A347,Banknifty!$A$14:$I$4860,6,FALSE),All_curves!N346)</f>
        <v>10602361</v>
      </c>
      <c r="O347">
        <f>IFERROR(VLOOKUP($A347,Banknifty!$A$14:$I$4860,7,FALSE),All_curves!O346)</f>
        <v>10391291</v>
      </c>
      <c r="P347">
        <f>IFERROR(VLOOKUP($A347,Banknifty!$A$14:$I$4860,8,FALSE),All_curves!P346)</f>
        <v>10391291</v>
      </c>
      <c r="Q347">
        <f>IFERROR(VLOOKUP($A347,Banknifty!$A$14:$I$4860,9,FALSE),All_curves!Q346)</f>
        <v>11272542</v>
      </c>
      <c r="R347">
        <f>IFERROR(VLOOKUP($A347,Nifty!$A$14:$I$4860,2,FALSE),All_curves!R346)</f>
        <v>0</v>
      </c>
      <c r="S347">
        <f>IFERROR(VLOOKUP($A347,Nifty!$A$14:$I$4860,3,FALSE),All_curves!S346)</f>
        <v>0</v>
      </c>
      <c r="T347">
        <f>IFERROR(VLOOKUP($A347,Nifty!$A$14:$I$4860,4,FALSE),All_curves!T346)</f>
        <v>0</v>
      </c>
      <c r="U347">
        <f>IFERROR(VLOOKUP($A347,Nifty!$A$14:$I$4860,5,FALSE),All_curves!U346)</f>
        <v>0</v>
      </c>
      <c r="V347">
        <f>IFERROR(VLOOKUP($A347,Nifty!$A$14:$I$4860,6,FALSE),All_curves!V346)</f>
        <v>0</v>
      </c>
      <c r="W347">
        <f>IFERROR(VLOOKUP($A347,Nifty!$A$14:$I$4860,7,FALSE),All_curves!W346)</f>
        <v>0</v>
      </c>
      <c r="X347">
        <f>IFERROR(VLOOKUP($A347,Nifty!$A$14:$I$4860,8,FALSE),All_curves!X346)</f>
        <v>0</v>
      </c>
      <c r="Y347">
        <f>IFERROR(VLOOKUP($A347,Nifty!$A$14:$I$4860,9,FALSE),All_curves!Y346)</f>
        <v>0</v>
      </c>
      <c r="AA347" s="5">
        <f t="shared" si="177"/>
        <v>0</v>
      </c>
      <c r="AB347" s="5">
        <f t="shared" si="153"/>
        <v>0</v>
      </c>
      <c r="AC347" s="5">
        <f t="shared" si="154"/>
        <v>0</v>
      </c>
      <c r="AD347" s="5">
        <f t="shared" si="155"/>
        <v>0</v>
      </c>
      <c r="AE347" s="5">
        <f t="shared" si="156"/>
        <v>0</v>
      </c>
      <c r="AF347" s="5">
        <f t="shared" si="157"/>
        <v>0</v>
      </c>
      <c r="AG347" s="5">
        <f t="shared" si="158"/>
        <v>0</v>
      </c>
      <c r="AH347" s="5">
        <f t="shared" si="159"/>
        <v>0</v>
      </c>
      <c r="AI347" s="5">
        <f t="shared" si="160"/>
        <v>-1.34917573968385E-3</v>
      </c>
      <c r="AJ347" s="5">
        <f t="shared" si="161"/>
        <v>-1.4584273539237635E-3</v>
      </c>
      <c r="AK347" s="5">
        <f t="shared" si="162"/>
        <v>-3.6877587338279838E-5</v>
      </c>
      <c r="AL347" s="5">
        <f t="shared" si="163"/>
        <v>0</v>
      </c>
      <c r="AM347" s="5">
        <f t="shared" si="164"/>
        <v>3.5559382093097724E-5</v>
      </c>
      <c r="AN347" s="5">
        <f t="shared" si="165"/>
        <v>-7.7725832343367163E-4</v>
      </c>
      <c r="AO347" s="5">
        <f t="shared" si="166"/>
        <v>-7.7725832343367163E-4</v>
      </c>
      <c r="AP347" s="5">
        <f t="shared" si="167"/>
        <v>0</v>
      </c>
      <c r="AQ347" s="5">
        <f t="shared" si="168"/>
        <v>0</v>
      </c>
      <c r="AR347" s="5">
        <f t="shared" si="169"/>
        <v>0</v>
      </c>
      <c r="AS347" s="5">
        <f t="shared" si="170"/>
        <v>0</v>
      </c>
      <c r="AT347" s="5">
        <f t="shared" si="171"/>
        <v>0</v>
      </c>
      <c r="AU347" s="5">
        <f t="shared" si="172"/>
        <v>0</v>
      </c>
      <c r="AV347" s="5">
        <f t="shared" si="173"/>
        <v>0</v>
      </c>
      <c r="AW347" s="5">
        <f t="shared" si="174"/>
        <v>0</v>
      </c>
      <c r="AX347" s="5">
        <f t="shared" si="175"/>
        <v>0</v>
      </c>
      <c r="AZ347" s="7">
        <f t="shared" si="178"/>
        <v>104.98231391316381</v>
      </c>
      <c r="BA347" s="4">
        <f t="shared" si="176"/>
        <v>-1.818099144050058E-4</v>
      </c>
      <c r="BB347" s="5">
        <f>AZ347/MAX($AZ$16:AZ347)-1</f>
        <v>-6.8123204328102149E-3</v>
      </c>
      <c r="BH347" s="3"/>
    </row>
    <row r="348" spans="1:60" x14ac:dyDescent="0.25">
      <c r="A348" s="3">
        <v>43018</v>
      </c>
      <c r="B348">
        <f>IFERROR(VLOOKUP($A348,Finnifty!$A$14:$I$486,B$15+1,FALSE),All_curves!B347)</f>
        <v>0</v>
      </c>
      <c r="C348">
        <f>IFERROR(VLOOKUP($A348,Finnifty!$A$14:$I$486,C$15+1,FALSE),All_curves!C347)</f>
        <v>0</v>
      </c>
      <c r="D348">
        <f>IFERROR(VLOOKUP($A348,Finnifty!$A$14:$I$486,D$15+1,FALSE),All_curves!D347)</f>
        <v>0</v>
      </c>
      <c r="E348">
        <f>IFERROR(VLOOKUP($A348,Finnifty!$A$14:$I$486,E$15+1,FALSE),All_curves!E347)</f>
        <v>0</v>
      </c>
      <c r="F348">
        <f>IFERROR(VLOOKUP($A348,Finnifty!$A$14:$I$486,F$15+1,FALSE),All_curves!F347)</f>
        <v>0</v>
      </c>
      <c r="G348">
        <f>IFERROR(VLOOKUP($A348,Finnifty!$A$14:$I$486,G$15+1,FALSE),All_curves!G347)</f>
        <v>0</v>
      </c>
      <c r="H348">
        <f>IFERROR(VLOOKUP($A348,Finnifty!$A$14:$I$486,H$15+1,FALSE),All_curves!H347)</f>
        <v>0</v>
      </c>
      <c r="I348">
        <f>IFERROR(VLOOKUP($A348,Finnifty!$A$14:$I$486,I$15+1,FALSE),All_curves!I347)</f>
        <v>0</v>
      </c>
      <c r="J348">
        <f>IFERROR(VLOOKUP($A348,Banknifty!$A$14:$I$4860,2,FALSE),All_curves!J347)</f>
        <v>13491469</v>
      </c>
      <c r="K348">
        <f>IFERROR(VLOOKUP($A348,Banknifty!$A$14:$I$4860,3,FALSE),All_curves!K347)</f>
        <v>12381086</v>
      </c>
      <c r="L348">
        <f>IFERROR(VLOOKUP($A348,Banknifty!$A$14:$I$4860,4,FALSE),All_curves!L347)</f>
        <v>11849579</v>
      </c>
      <c r="M348">
        <f>IFERROR(VLOOKUP($A348,Banknifty!$A$14:$I$4860,5,FALSE),All_curves!M347)</f>
        <v>12108202</v>
      </c>
      <c r="N348">
        <f>IFERROR(VLOOKUP($A348,Banknifty!$A$14:$I$4860,6,FALSE),All_curves!N347)</f>
        <v>10588056</v>
      </c>
      <c r="O348">
        <f>IFERROR(VLOOKUP($A348,Banknifty!$A$14:$I$4860,7,FALSE),All_curves!O347)</f>
        <v>10376135</v>
      </c>
      <c r="P348">
        <f>IFERROR(VLOOKUP($A348,Banknifty!$A$14:$I$4860,8,FALSE),All_curves!P347)</f>
        <v>10376135</v>
      </c>
      <c r="Q348">
        <f>IFERROR(VLOOKUP($A348,Banknifty!$A$14:$I$4860,9,FALSE),All_curves!Q347)</f>
        <v>11272542</v>
      </c>
      <c r="R348">
        <f>IFERROR(VLOOKUP($A348,Nifty!$A$14:$I$4860,2,FALSE),All_curves!R347)</f>
        <v>0</v>
      </c>
      <c r="S348">
        <f>IFERROR(VLOOKUP($A348,Nifty!$A$14:$I$4860,3,FALSE),All_curves!S347)</f>
        <v>0</v>
      </c>
      <c r="T348">
        <f>IFERROR(VLOOKUP($A348,Nifty!$A$14:$I$4860,4,FALSE),All_curves!T347)</f>
        <v>0</v>
      </c>
      <c r="U348">
        <f>IFERROR(VLOOKUP($A348,Nifty!$A$14:$I$4860,5,FALSE),All_curves!U347)</f>
        <v>0</v>
      </c>
      <c r="V348">
        <f>IFERROR(VLOOKUP($A348,Nifty!$A$14:$I$4860,6,FALSE),All_curves!V347)</f>
        <v>0</v>
      </c>
      <c r="W348">
        <f>IFERROR(VLOOKUP($A348,Nifty!$A$14:$I$4860,7,FALSE),All_curves!W347)</f>
        <v>0</v>
      </c>
      <c r="X348">
        <f>IFERROR(VLOOKUP($A348,Nifty!$A$14:$I$4860,8,FALSE),All_curves!X347)</f>
        <v>0</v>
      </c>
      <c r="Y348">
        <f>IFERROR(VLOOKUP($A348,Nifty!$A$14:$I$4860,9,FALSE),All_curves!Y347)</f>
        <v>0</v>
      </c>
      <c r="AA348" s="5">
        <f t="shared" si="177"/>
        <v>0</v>
      </c>
      <c r="AB348" s="5">
        <f t="shared" si="153"/>
        <v>0</v>
      </c>
      <c r="AC348" s="5">
        <f t="shared" si="154"/>
        <v>0</v>
      </c>
      <c r="AD348" s="5">
        <f t="shared" si="155"/>
        <v>0</v>
      </c>
      <c r="AE348" s="5">
        <f t="shared" si="156"/>
        <v>0</v>
      </c>
      <c r="AF348" s="5">
        <f t="shared" si="157"/>
        <v>0</v>
      </c>
      <c r="AG348" s="5">
        <f t="shared" si="158"/>
        <v>0</v>
      </c>
      <c r="AH348" s="5">
        <f t="shared" si="159"/>
        <v>0</v>
      </c>
      <c r="AI348" s="5">
        <f t="shared" si="160"/>
        <v>1.4259673471217482E-3</v>
      </c>
      <c r="AJ348" s="5">
        <f t="shared" si="161"/>
        <v>8.4611772458598189E-4</v>
      </c>
      <c r="AK348" s="5">
        <f t="shared" si="162"/>
        <v>0</v>
      </c>
      <c r="AL348" s="5">
        <f t="shared" si="163"/>
        <v>0</v>
      </c>
      <c r="AM348" s="5">
        <f t="shared" si="164"/>
        <v>-1.3492277804915132E-3</v>
      </c>
      <c r="AN348" s="5">
        <f t="shared" si="165"/>
        <v>-1.4585290701607523E-3</v>
      </c>
      <c r="AO348" s="5">
        <f t="shared" si="166"/>
        <v>-1.4585290701607523E-3</v>
      </c>
      <c r="AP348" s="5">
        <f t="shared" si="167"/>
        <v>0</v>
      </c>
      <c r="AQ348" s="5">
        <f t="shared" si="168"/>
        <v>0</v>
      </c>
      <c r="AR348" s="5">
        <f t="shared" si="169"/>
        <v>0</v>
      </c>
      <c r="AS348" s="5">
        <f t="shared" si="170"/>
        <v>0</v>
      </c>
      <c r="AT348" s="5">
        <f t="shared" si="171"/>
        <v>0</v>
      </c>
      <c r="AU348" s="5">
        <f t="shared" si="172"/>
        <v>0</v>
      </c>
      <c r="AV348" s="5">
        <f t="shared" si="173"/>
        <v>0</v>
      </c>
      <c r="AW348" s="5">
        <f t="shared" si="174"/>
        <v>0</v>
      </c>
      <c r="AX348" s="5">
        <f t="shared" si="175"/>
        <v>0</v>
      </c>
      <c r="AZ348" s="7">
        <f t="shared" si="178"/>
        <v>104.97359075401603</v>
      </c>
      <c r="BA348" s="4">
        <f t="shared" si="176"/>
        <v>-8.309170204605365E-5</v>
      </c>
      <c r="BB348" s="5">
        <f>AZ348/MAX($AZ$16:AZ348)-1</f>
        <v>-6.8948460875566386E-3</v>
      </c>
      <c r="BH348" s="3"/>
    </row>
    <row r="349" spans="1:60" x14ac:dyDescent="0.25">
      <c r="A349" s="3">
        <v>43019</v>
      </c>
      <c r="B349">
        <f>IFERROR(VLOOKUP($A349,Finnifty!$A$14:$I$486,B$15+1,FALSE),All_curves!B348)</f>
        <v>0</v>
      </c>
      <c r="C349">
        <f>IFERROR(VLOOKUP($A349,Finnifty!$A$14:$I$486,C$15+1,FALSE),All_curves!C348)</f>
        <v>0</v>
      </c>
      <c r="D349">
        <f>IFERROR(VLOOKUP($A349,Finnifty!$A$14:$I$486,D$15+1,FALSE),All_curves!D348)</f>
        <v>0</v>
      </c>
      <c r="E349">
        <f>IFERROR(VLOOKUP($A349,Finnifty!$A$14:$I$486,E$15+1,FALSE),All_curves!E348)</f>
        <v>0</v>
      </c>
      <c r="F349">
        <f>IFERROR(VLOOKUP($A349,Finnifty!$A$14:$I$486,F$15+1,FALSE),All_curves!F348)</f>
        <v>0</v>
      </c>
      <c r="G349">
        <f>IFERROR(VLOOKUP($A349,Finnifty!$A$14:$I$486,G$15+1,FALSE),All_curves!G348)</f>
        <v>0</v>
      </c>
      <c r="H349">
        <f>IFERROR(VLOOKUP($A349,Finnifty!$A$14:$I$486,H$15+1,FALSE),All_curves!H348)</f>
        <v>0</v>
      </c>
      <c r="I349">
        <f>IFERROR(VLOOKUP($A349,Finnifty!$A$14:$I$486,I$15+1,FALSE),All_curves!I348)</f>
        <v>0</v>
      </c>
      <c r="J349">
        <f>IFERROR(VLOOKUP($A349,Banknifty!$A$14:$I$4860,2,FALSE),All_curves!J348)</f>
        <v>13358766</v>
      </c>
      <c r="K349">
        <f>IFERROR(VLOOKUP($A349,Banknifty!$A$14:$I$4860,3,FALSE),All_curves!K348)</f>
        <v>12632518</v>
      </c>
      <c r="L349">
        <f>IFERROR(VLOOKUP($A349,Banknifty!$A$14:$I$4860,4,FALSE),All_curves!L348)</f>
        <v>12015310</v>
      </c>
      <c r="M349">
        <f>IFERROR(VLOOKUP($A349,Banknifty!$A$14:$I$4860,5,FALSE),All_curves!M348)</f>
        <v>12354092</v>
      </c>
      <c r="N349">
        <f>IFERROR(VLOOKUP($A349,Banknifty!$A$14:$I$4860,6,FALSE),All_curves!N348)</f>
        <v>10603155</v>
      </c>
      <c r="O349">
        <f>IFERROR(VLOOKUP($A349,Banknifty!$A$14:$I$4860,7,FALSE),All_curves!O348)</f>
        <v>10384915</v>
      </c>
      <c r="P349">
        <f>IFERROR(VLOOKUP($A349,Banknifty!$A$14:$I$4860,8,FALSE),All_curves!P348)</f>
        <v>10384915</v>
      </c>
      <c r="Q349">
        <f>IFERROR(VLOOKUP($A349,Banknifty!$A$14:$I$4860,9,FALSE),All_curves!Q348)</f>
        <v>11272542</v>
      </c>
      <c r="R349">
        <f>IFERROR(VLOOKUP($A349,Nifty!$A$14:$I$4860,2,FALSE),All_curves!R348)</f>
        <v>0</v>
      </c>
      <c r="S349">
        <f>IFERROR(VLOOKUP($A349,Nifty!$A$14:$I$4860,3,FALSE),All_curves!S348)</f>
        <v>0</v>
      </c>
      <c r="T349">
        <f>IFERROR(VLOOKUP($A349,Nifty!$A$14:$I$4860,4,FALSE),All_curves!T348)</f>
        <v>0</v>
      </c>
      <c r="U349">
        <f>IFERROR(VLOOKUP($A349,Nifty!$A$14:$I$4860,5,FALSE),All_curves!U348)</f>
        <v>0</v>
      </c>
      <c r="V349">
        <f>IFERROR(VLOOKUP($A349,Nifty!$A$14:$I$4860,6,FALSE),All_curves!V348)</f>
        <v>0</v>
      </c>
      <c r="W349">
        <f>IFERROR(VLOOKUP($A349,Nifty!$A$14:$I$4860,7,FALSE),All_curves!W348)</f>
        <v>0</v>
      </c>
      <c r="X349">
        <f>IFERROR(VLOOKUP($A349,Nifty!$A$14:$I$4860,8,FALSE),All_curves!X348)</f>
        <v>0</v>
      </c>
      <c r="Y349">
        <f>IFERROR(VLOOKUP($A349,Nifty!$A$14:$I$4860,9,FALSE),All_curves!Y348)</f>
        <v>0</v>
      </c>
      <c r="AA349" s="5">
        <f t="shared" si="177"/>
        <v>0</v>
      </c>
      <c r="AB349" s="5">
        <f t="shared" si="153"/>
        <v>0</v>
      </c>
      <c r="AC349" s="5">
        <f t="shared" si="154"/>
        <v>0</v>
      </c>
      <c r="AD349" s="5">
        <f t="shared" si="155"/>
        <v>0</v>
      </c>
      <c r="AE349" s="5">
        <f t="shared" si="156"/>
        <v>0</v>
      </c>
      <c r="AF349" s="5">
        <f t="shared" si="157"/>
        <v>0</v>
      </c>
      <c r="AG349" s="5">
        <f t="shared" si="158"/>
        <v>0</v>
      </c>
      <c r="AH349" s="5">
        <f t="shared" si="159"/>
        <v>0</v>
      </c>
      <c r="AI349" s="5">
        <f t="shared" si="160"/>
        <v>-9.8360675179255397E-3</v>
      </c>
      <c r="AJ349" s="5">
        <f t="shared" si="161"/>
        <v>2.0307750063282004E-2</v>
      </c>
      <c r="AK349" s="5">
        <f t="shared" si="162"/>
        <v>1.3986235291566063E-2</v>
      </c>
      <c r="AL349" s="5">
        <f t="shared" si="163"/>
        <v>2.0307721988780836E-2</v>
      </c>
      <c r="AM349" s="5">
        <f t="shared" si="164"/>
        <v>1.4260408142912073E-3</v>
      </c>
      <c r="AN349" s="5">
        <f t="shared" si="165"/>
        <v>8.4617249100937819E-4</v>
      </c>
      <c r="AO349" s="5">
        <f t="shared" si="166"/>
        <v>8.4617249100937819E-4</v>
      </c>
      <c r="AP349" s="5">
        <f t="shared" si="167"/>
        <v>0</v>
      </c>
      <c r="AQ349" s="5">
        <f t="shared" si="168"/>
        <v>0</v>
      </c>
      <c r="AR349" s="5">
        <f t="shared" si="169"/>
        <v>0</v>
      </c>
      <c r="AS349" s="5">
        <f t="shared" si="170"/>
        <v>0</v>
      </c>
      <c r="AT349" s="5">
        <f t="shared" si="171"/>
        <v>0</v>
      </c>
      <c r="AU349" s="5">
        <f t="shared" si="172"/>
        <v>0</v>
      </c>
      <c r="AV349" s="5">
        <f t="shared" si="173"/>
        <v>0</v>
      </c>
      <c r="AW349" s="5">
        <f t="shared" si="174"/>
        <v>0</v>
      </c>
      <c r="AX349" s="5">
        <f t="shared" si="175"/>
        <v>0</v>
      </c>
      <c r="AZ349" s="7">
        <f t="shared" si="178"/>
        <v>105.18303067523685</v>
      </c>
      <c r="BA349" s="4">
        <f t="shared" si="176"/>
        <v>1.9951677342505553E-3</v>
      </c>
      <c r="BB349" s="5">
        <f>AZ349/MAX($AZ$16:AZ349)-1</f>
        <v>-4.9134347277527413E-3</v>
      </c>
      <c r="BH349" s="3"/>
    </row>
    <row r="350" spans="1:60" x14ac:dyDescent="0.25">
      <c r="A350" s="3">
        <v>43020</v>
      </c>
      <c r="B350">
        <f>IFERROR(VLOOKUP($A350,Finnifty!$A$14:$I$486,B$15+1,FALSE),All_curves!B349)</f>
        <v>0</v>
      </c>
      <c r="C350">
        <f>IFERROR(VLOOKUP($A350,Finnifty!$A$14:$I$486,C$15+1,FALSE),All_curves!C349)</f>
        <v>0</v>
      </c>
      <c r="D350">
        <f>IFERROR(VLOOKUP($A350,Finnifty!$A$14:$I$486,D$15+1,FALSE),All_curves!D349)</f>
        <v>0</v>
      </c>
      <c r="E350">
        <f>IFERROR(VLOOKUP($A350,Finnifty!$A$14:$I$486,E$15+1,FALSE),All_curves!E349)</f>
        <v>0</v>
      </c>
      <c r="F350">
        <f>IFERROR(VLOOKUP($A350,Finnifty!$A$14:$I$486,F$15+1,FALSE),All_curves!F349)</f>
        <v>0</v>
      </c>
      <c r="G350">
        <f>IFERROR(VLOOKUP($A350,Finnifty!$A$14:$I$486,G$15+1,FALSE),All_curves!G349)</f>
        <v>0</v>
      </c>
      <c r="H350">
        <f>IFERROR(VLOOKUP($A350,Finnifty!$A$14:$I$486,H$15+1,FALSE),All_curves!H349)</f>
        <v>0</v>
      </c>
      <c r="I350">
        <f>IFERROR(VLOOKUP($A350,Finnifty!$A$14:$I$486,I$15+1,FALSE),All_curves!I349)</f>
        <v>0</v>
      </c>
      <c r="J350">
        <f>IFERROR(VLOOKUP($A350,Banknifty!$A$14:$I$4860,2,FALSE),All_curves!J349)</f>
        <v>13223653</v>
      </c>
      <c r="K350">
        <f>IFERROR(VLOOKUP($A350,Banknifty!$A$14:$I$4860,3,FALSE),All_curves!K349)</f>
        <v>12930826</v>
      </c>
      <c r="L350">
        <f>IFERROR(VLOOKUP($A350,Banknifty!$A$14:$I$4860,4,FALSE),All_curves!L349)</f>
        <v>12328538</v>
      </c>
      <c r="M350">
        <f>IFERROR(VLOOKUP($A350,Banknifty!$A$14:$I$4860,5,FALSE),All_curves!M349)</f>
        <v>12791402</v>
      </c>
      <c r="N350">
        <f>IFERROR(VLOOKUP($A350,Banknifty!$A$14:$I$4860,6,FALSE),All_curves!N349)</f>
        <v>10498862</v>
      </c>
      <c r="O350">
        <f>IFERROR(VLOOKUP($A350,Banknifty!$A$14:$I$4860,7,FALSE),All_curves!O349)</f>
        <v>10595809</v>
      </c>
      <c r="P350">
        <f>IFERROR(VLOOKUP($A350,Banknifty!$A$14:$I$4860,8,FALSE),All_curves!P349)</f>
        <v>10595809</v>
      </c>
      <c r="Q350">
        <f>IFERROR(VLOOKUP($A350,Banknifty!$A$14:$I$4860,9,FALSE),All_curves!Q349)</f>
        <v>11501462</v>
      </c>
      <c r="R350">
        <f>IFERROR(VLOOKUP($A350,Nifty!$A$14:$I$4860,2,FALSE),All_curves!R349)</f>
        <v>0</v>
      </c>
      <c r="S350">
        <f>IFERROR(VLOOKUP($A350,Nifty!$A$14:$I$4860,3,FALSE),All_curves!S349)</f>
        <v>0</v>
      </c>
      <c r="T350">
        <f>IFERROR(VLOOKUP($A350,Nifty!$A$14:$I$4860,4,FALSE),All_curves!T349)</f>
        <v>0</v>
      </c>
      <c r="U350">
        <f>IFERROR(VLOOKUP($A350,Nifty!$A$14:$I$4860,5,FALSE),All_curves!U349)</f>
        <v>0</v>
      </c>
      <c r="V350">
        <f>IFERROR(VLOOKUP($A350,Nifty!$A$14:$I$4860,6,FALSE),All_curves!V349)</f>
        <v>0</v>
      </c>
      <c r="W350">
        <f>IFERROR(VLOOKUP($A350,Nifty!$A$14:$I$4860,7,FALSE),All_curves!W349)</f>
        <v>0</v>
      </c>
      <c r="X350">
        <f>IFERROR(VLOOKUP($A350,Nifty!$A$14:$I$4860,8,FALSE),All_curves!X349)</f>
        <v>0</v>
      </c>
      <c r="Y350">
        <f>IFERROR(VLOOKUP($A350,Nifty!$A$14:$I$4860,9,FALSE),All_curves!Y349)</f>
        <v>0</v>
      </c>
      <c r="AA350" s="5">
        <f t="shared" si="177"/>
        <v>0</v>
      </c>
      <c r="AB350" s="5">
        <f t="shared" si="153"/>
        <v>0</v>
      </c>
      <c r="AC350" s="5">
        <f t="shared" si="154"/>
        <v>0</v>
      </c>
      <c r="AD350" s="5">
        <f t="shared" si="155"/>
        <v>0</v>
      </c>
      <c r="AE350" s="5">
        <f t="shared" si="156"/>
        <v>0</v>
      </c>
      <c r="AF350" s="5">
        <f t="shared" si="157"/>
        <v>0</v>
      </c>
      <c r="AG350" s="5">
        <f t="shared" si="158"/>
        <v>0</v>
      </c>
      <c r="AH350" s="5">
        <f t="shared" si="159"/>
        <v>0</v>
      </c>
      <c r="AI350" s="5">
        <f t="shared" si="160"/>
        <v>-1.0114182702204655E-2</v>
      </c>
      <c r="AJ350" s="5">
        <f t="shared" si="161"/>
        <v>2.3614294473991659E-2</v>
      </c>
      <c r="AK350" s="5">
        <f t="shared" si="162"/>
        <v>2.6069073540341492E-2</v>
      </c>
      <c r="AL350" s="5">
        <f t="shared" si="163"/>
        <v>3.5397987970301692E-2</v>
      </c>
      <c r="AM350" s="5">
        <f t="shared" si="164"/>
        <v>-9.8360346519502651E-3</v>
      </c>
      <c r="AN350" s="5">
        <f t="shared" si="165"/>
        <v>2.0307725195632287E-2</v>
      </c>
      <c r="AO350" s="5">
        <f t="shared" si="166"/>
        <v>2.0307725195632287E-2</v>
      </c>
      <c r="AP350" s="5">
        <f t="shared" si="167"/>
        <v>2.0307753122587702E-2</v>
      </c>
      <c r="AQ350" s="5">
        <f t="shared" si="168"/>
        <v>0</v>
      </c>
      <c r="AR350" s="5">
        <f t="shared" si="169"/>
        <v>0</v>
      </c>
      <c r="AS350" s="5">
        <f t="shared" si="170"/>
        <v>0</v>
      </c>
      <c r="AT350" s="5">
        <f t="shared" si="171"/>
        <v>0</v>
      </c>
      <c r="AU350" s="5">
        <f t="shared" si="172"/>
        <v>0</v>
      </c>
      <c r="AV350" s="5">
        <f t="shared" si="173"/>
        <v>0</v>
      </c>
      <c r="AW350" s="5">
        <f t="shared" si="174"/>
        <v>0</v>
      </c>
      <c r="AX350" s="5">
        <f t="shared" si="175"/>
        <v>0</v>
      </c>
      <c r="AZ350" s="7">
        <f t="shared" si="178"/>
        <v>105.7354797475916</v>
      </c>
      <c r="BA350" s="4">
        <f t="shared" si="176"/>
        <v>5.2522642560138425E-3</v>
      </c>
      <c r="BB350" s="5">
        <f>AZ350/MAX($AZ$16:AZ350)-1</f>
        <v>0</v>
      </c>
      <c r="BH350" s="3"/>
    </row>
    <row r="351" spans="1:60" x14ac:dyDescent="0.25">
      <c r="A351" s="3">
        <v>43021</v>
      </c>
      <c r="B351">
        <f>IFERROR(VLOOKUP($A351,Finnifty!$A$14:$I$486,B$15+1,FALSE),All_curves!B350)</f>
        <v>0</v>
      </c>
      <c r="C351">
        <f>IFERROR(VLOOKUP($A351,Finnifty!$A$14:$I$486,C$15+1,FALSE),All_curves!C350)</f>
        <v>0</v>
      </c>
      <c r="D351">
        <f>IFERROR(VLOOKUP($A351,Finnifty!$A$14:$I$486,D$15+1,FALSE),All_curves!D350)</f>
        <v>0</v>
      </c>
      <c r="E351">
        <f>IFERROR(VLOOKUP($A351,Finnifty!$A$14:$I$486,E$15+1,FALSE),All_curves!E350)</f>
        <v>0</v>
      </c>
      <c r="F351">
        <f>IFERROR(VLOOKUP($A351,Finnifty!$A$14:$I$486,F$15+1,FALSE),All_curves!F350)</f>
        <v>0</v>
      </c>
      <c r="G351">
        <f>IFERROR(VLOOKUP($A351,Finnifty!$A$14:$I$486,G$15+1,FALSE),All_curves!G350)</f>
        <v>0</v>
      </c>
      <c r="H351">
        <f>IFERROR(VLOOKUP($A351,Finnifty!$A$14:$I$486,H$15+1,FALSE),All_curves!H350)</f>
        <v>0</v>
      </c>
      <c r="I351">
        <f>IFERROR(VLOOKUP($A351,Finnifty!$A$14:$I$486,I$15+1,FALSE),All_curves!I350)</f>
        <v>0</v>
      </c>
      <c r="J351">
        <f>IFERROR(VLOOKUP($A351,Banknifty!$A$14:$I$4860,2,FALSE),All_curves!J350)</f>
        <v>13321217</v>
      </c>
      <c r="K351">
        <f>IFERROR(VLOOKUP($A351,Banknifty!$A$14:$I$4860,3,FALSE),All_curves!K350)</f>
        <v>12971485</v>
      </c>
      <c r="L351">
        <f>IFERROR(VLOOKUP($A351,Banknifty!$A$14:$I$4860,4,FALSE),All_curves!L350)</f>
        <v>12303951</v>
      </c>
      <c r="M351">
        <f>IFERROR(VLOOKUP($A351,Banknifty!$A$14:$I$4860,5,FALSE),All_curves!M350)</f>
        <v>12770633</v>
      </c>
      <c r="N351">
        <f>IFERROR(VLOOKUP($A351,Banknifty!$A$14:$I$4860,6,FALSE),All_curves!N350)</f>
        <v>10418705</v>
      </c>
      <c r="O351">
        <f>IFERROR(VLOOKUP($A351,Banknifty!$A$14:$I$4860,7,FALSE),All_curves!O350)</f>
        <v>10684082</v>
      </c>
      <c r="P351">
        <f>IFERROR(VLOOKUP($A351,Banknifty!$A$14:$I$4860,8,FALSE),All_curves!P350)</f>
        <v>10684082</v>
      </c>
      <c r="Q351">
        <f>IFERROR(VLOOKUP($A351,Banknifty!$A$14:$I$4860,9,FALSE),All_curves!Q350)</f>
        <v>11564267</v>
      </c>
      <c r="R351">
        <f>IFERROR(VLOOKUP($A351,Nifty!$A$14:$I$4860,2,FALSE),All_curves!R350)</f>
        <v>0</v>
      </c>
      <c r="S351">
        <f>IFERROR(VLOOKUP($A351,Nifty!$A$14:$I$4860,3,FALSE),All_curves!S350)</f>
        <v>0</v>
      </c>
      <c r="T351">
        <f>IFERROR(VLOOKUP($A351,Nifty!$A$14:$I$4860,4,FALSE),All_curves!T350)</f>
        <v>0</v>
      </c>
      <c r="U351">
        <f>IFERROR(VLOOKUP($A351,Nifty!$A$14:$I$4860,5,FALSE),All_curves!U350)</f>
        <v>0</v>
      </c>
      <c r="V351">
        <f>IFERROR(VLOOKUP($A351,Nifty!$A$14:$I$4860,6,FALSE),All_curves!V350)</f>
        <v>0</v>
      </c>
      <c r="W351">
        <f>IFERROR(VLOOKUP($A351,Nifty!$A$14:$I$4860,7,FALSE),All_curves!W350)</f>
        <v>0</v>
      </c>
      <c r="X351">
        <f>IFERROR(VLOOKUP($A351,Nifty!$A$14:$I$4860,8,FALSE),All_curves!X350)</f>
        <v>0</v>
      </c>
      <c r="Y351">
        <f>IFERROR(VLOOKUP($A351,Nifty!$A$14:$I$4860,9,FALSE),All_curves!Y350)</f>
        <v>0</v>
      </c>
      <c r="AA351" s="5">
        <f t="shared" si="177"/>
        <v>0</v>
      </c>
      <c r="AB351" s="5">
        <f t="shared" si="153"/>
        <v>0</v>
      </c>
      <c r="AC351" s="5">
        <f t="shared" si="154"/>
        <v>0</v>
      </c>
      <c r="AD351" s="5">
        <f t="shared" si="155"/>
        <v>0</v>
      </c>
      <c r="AE351" s="5">
        <f t="shared" si="156"/>
        <v>0</v>
      </c>
      <c r="AF351" s="5">
        <f t="shared" si="157"/>
        <v>0</v>
      </c>
      <c r="AG351" s="5">
        <f t="shared" si="158"/>
        <v>0</v>
      </c>
      <c r="AH351" s="5">
        <f t="shared" si="159"/>
        <v>0</v>
      </c>
      <c r="AI351" s="5">
        <f t="shared" si="160"/>
        <v>7.3779915428815457E-3</v>
      </c>
      <c r="AJ351" s="5">
        <f t="shared" si="161"/>
        <v>3.1443466952536525E-3</v>
      </c>
      <c r="AK351" s="5">
        <f t="shared" si="162"/>
        <v>-1.9943159521429443E-3</v>
      </c>
      <c r="AL351" s="5">
        <f t="shared" si="163"/>
        <v>-1.6236687737590794E-3</v>
      </c>
      <c r="AM351" s="5">
        <f t="shared" si="164"/>
        <v>-7.6348274698724294E-3</v>
      </c>
      <c r="AN351" s="5">
        <f t="shared" si="165"/>
        <v>8.3309353726552793E-3</v>
      </c>
      <c r="AO351" s="5">
        <f t="shared" si="166"/>
        <v>8.3309353726552793E-3</v>
      </c>
      <c r="AP351" s="5">
        <f t="shared" si="167"/>
        <v>5.4606101380849648E-3</v>
      </c>
      <c r="AQ351" s="5">
        <f t="shared" si="168"/>
        <v>0</v>
      </c>
      <c r="AR351" s="5">
        <f t="shared" si="169"/>
        <v>0</v>
      </c>
      <c r="AS351" s="5">
        <f t="shared" si="170"/>
        <v>0</v>
      </c>
      <c r="AT351" s="5">
        <f t="shared" si="171"/>
        <v>0</v>
      </c>
      <c r="AU351" s="5">
        <f t="shared" si="172"/>
        <v>0</v>
      </c>
      <c r="AV351" s="5">
        <f t="shared" si="173"/>
        <v>0</v>
      </c>
      <c r="AW351" s="5">
        <f t="shared" si="174"/>
        <v>0</v>
      </c>
      <c r="AX351" s="5">
        <f t="shared" si="175"/>
        <v>0</v>
      </c>
      <c r="AZ351" s="7">
        <f t="shared" si="178"/>
        <v>105.82972533571905</v>
      </c>
      <c r="BA351" s="4">
        <f t="shared" si="176"/>
        <v>8.9133362190651133E-4</v>
      </c>
      <c r="BB351" s="5">
        <f>AZ351/MAX($AZ$16:AZ351)-1</f>
        <v>0</v>
      </c>
      <c r="BH351" s="3"/>
    </row>
    <row r="352" spans="1:60" x14ac:dyDescent="0.25">
      <c r="A352" s="3">
        <v>43025</v>
      </c>
      <c r="B352">
        <f>IFERROR(VLOOKUP($A352,Finnifty!$A$14:$I$486,B$15+1,FALSE),All_curves!B351)</f>
        <v>0</v>
      </c>
      <c r="C352">
        <f>IFERROR(VLOOKUP($A352,Finnifty!$A$14:$I$486,C$15+1,FALSE),All_curves!C351)</f>
        <v>0</v>
      </c>
      <c r="D352">
        <f>IFERROR(VLOOKUP($A352,Finnifty!$A$14:$I$486,D$15+1,FALSE),All_curves!D351)</f>
        <v>0</v>
      </c>
      <c r="E352">
        <f>IFERROR(VLOOKUP($A352,Finnifty!$A$14:$I$486,E$15+1,FALSE),All_curves!E351)</f>
        <v>0</v>
      </c>
      <c r="F352">
        <f>IFERROR(VLOOKUP($A352,Finnifty!$A$14:$I$486,F$15+1,FALSE),All_curves!F351)</f>
        <v>0</v>
      </c>
      <c r="G352">
        <f>IFERROR(VLOOKUP($A352,Finnifty!$A$14:$I$486,G$15+1,FALSE),All_curves!G351)</f>
        <v>0</v>
      </c>
      <c r="H352">
        <f>IFERROR(VLOOKUP($A352,Finnifty!$A$14:$I$486,H$15+1,FALSE),All_curves!H351)</f>
        <v>0</v>
      </c>
      <c r="I352">
        <f>IFERROR(VLOOKUP($A352,Finnifty!$A$14:$I$486,I$15+1,FALSE),All_curves!I351)</f>
        <v>0</v>
      </c>
      <c r="J352">
        <f>IFERROR(VLOOKUP($A352,Banknifty!$A$14:$I$4860,2,FALSE),All_curves!J351)</f>
        <v>13241459</v>
      </c>
      <c r="K352">
        <f>IFERROR(VLOOKUP($A352,Banknifty!$A$14:$I$4860,3,FALSE),All_curves!K351)</f>
        <v>12894680</v>
      </c>
      <c r="L352">
        <f>IFERROR(VLOOKUP($A352,Banknifty!$A$14:$I$4860,4,FALSE),All_curves!L351)</f>
        <v>12258569</v>
      </c>
      <c r="M352">
        <f>IFERROR(VLOOKUP($A352,Banknifty!$A$14:$I$4860,5,FALSE),All_curves!M351)</f>
        <v>12718633</v>
      </c>
      <c r="N352">
        <f>IFERROR(VLOOKUP($A352,Banknifty!$A$14:$I$4860,6,FALSE),All_curves!N351)</f>
        <v>10488035</v>
      </c>
      <c r="O352">
        <f>IFERROR(VLOOKUP($A352,Banknifty!$A$14:$I$4860,7,FALSE),All_curves!O351)</f>
        <v>10791772</v>
      </c>
      <c r="P352">
        <f>IFERROR(VLOOKUP($A352,Banknifty!$A$14:$I$4860,8,FALSE),All_curves!P351)</f>
        <v>10791772</v>
      </c>
      <c r="Q352">
        <f>IFERROR(VLOOKUP($A352,Banknifty!$A$14:$I$4860,9,FALSE),All_curves!Q351)</f>
        <v>11645537</v>
      </c>
      <c r="R352">
        <f>IFERROR(VLOOKUP($A352,Nifty!$A$14:$I$4860,2,FALSE),All_curves!R351)</f>
        <v>0</v>
      </c>
      <c r="S352">
        <f>IFERROR(VLOOKUP($A352,Nifty!$A$14:$I$4860,3,FALSE),All_curves!S351)</f>
        <v>0</v>
      </c>
      <c r="T352">
        <f>IFERROR(VLOOKUP($A352,Nifty!$A$14:$I$4860,4,FALSE),All_curves!T351)</f>
        <v>0</v>
      </c>
      <c r="U352">
        <f>IFERROR(VLOOKUP($A352,Nifty!$A$14:$I$4860,5,FALSE),All_curves!U351)</f>
        <v>0</v>
      </c>
      <c r="V352">
        <f>IFERROR(VLOOKUP($A352,Nifty!$A$14:$I$4860,6,FALSE),All_curves!V351)</f>
        <v>0</v>
      </c>
      <c r="W352">
        <f>IFERROR(VLOOKUP($A352,Nifty!$A$14:$I$4860,7,FALSE),All_curves!W351)</f>
        <v>0</v>
      </c>
      <c r="X352">
        <f>IFERROR(VLOOKUP($A352,Nifty!$A$14:$I$4860,8,FALSE),All_curves!X351)</f>
        <v>0</v>
      </c>
      <c r="Y352">
        <f>IFERROR(VLOOKUP($A352,Nifty!$A$14:$I$4860,9,FALSE),All_curves!Y351)</f>
        <v>0</v>
      </c>
      <c r="AA352" s="5">
        <f t="shared" si="177"/>
        <v>0</v>
      </c>
      <c r="AB352" s="5">
        <f t="shared" si="153"/>
        <v>0</v>
      </c>
      <c r="AC352" s="5">
        <f t="shared" si="154"/>
        <v>0</v>
      </c>
      <c r="AD352" s="5">
        <f t="shared" si="155"/>
        <v>0</v>
      </c>
      <c r="AE352" s="5">
        <f t="shared" si="156"/>
        <v>0</v>
      </c>
      <c r="AF352" s="5">
        <f t="shared" si="157"/>
        <v>0</v>
      </c>
      <c r="AG352" s="5">
        <f t="shared" si="158"/>
        <v>0</v>
      </c>
      <c r="AH352" s="5">
        <f t="shared" si="159"/>
        <v>0</v>
      </c>
      <c r="AI352" s="5">
        <f t="shared" si="160"/>
        <v>-5.987290800832934E-3</v>
      </c>
      <c r="AJ352" s="5">
        <f t="shared" si="161"/>
        <v>-5.9210645504350623E-3</v>
      </c>
      <c r="AK352" s="5">
        <f t="shared" si="162"/>
        <v>-3.6884087070893079E-3</v>
      </c>
      <c r="AL352" s="5">
        <f t="shared" si="163"/>
        <v>-4.0718420144091327E-3</v>
      </c>
      <c r="AM352" s="5">
        <f t="shared" si="164"/>
        <v>6.6543778713381574E-3</v>
      </c>
      <c r="AN352" s="5">
        <f t="shared" si="165"/>
        <v>1.0079480857597245E-2</v>
      </c>
      <c r="AO352" s="5">
        <f t="shared" si="166"/>
        <v>1.0079480857597245E-2</v>
      </c>
      <c r="AP352" s="5">
        <f t="shared" si="167"/>
        <v>7.0276827748787518E-3</v>
      </c>
      <c r="AQ352" s="5">
        <f t="shared" si="168"/>
        <v>0</v>
      </c>
      <c r="AR352" s="5">
        <f t="shared" si="169"/>
        <v>0</v>
      </c>
      <c r="AS352" s="5">
        <f t="shared" si="170"/>
        <v>0</v>
      </c>
      <c r="AT352" s="5">
        <f t="shared" si="171"/>
        <v>0</v>
      </c>
      <c r="AU352" s="5">
        <f t="shared" si="172"/>
        <v>0</v>
      </c>
      <c r="AV352" s="5">
        <f t="shared" si="173"/>
        <v>0</v>
      </c>
      <c r="AW352" s="5">
        <f t="shared" si="174"/>
        <v>0</v>
      </c>
      <c r="AX352" s="5">
        <f t="shared" si="175"/>
        <v>0</v>
      </c>
      <c r="AZ352" s="7">
        <f t="shared" si="178"/>
        <v>105.89221962418449</v>
      </c>
      <c r="BA352" s="4">
        <f t="shared" si="176"/>
        <v>5.9051734536020673E-4</v>
      </c>
      <c r="BB352" s="5">
        <f>AZ352/MAX($AZ$16:AZ352)-1</f>
        <v>0</v>
      </c>
      <c r="BH352" s="3"/>
    </row>
    <row r="353" spans="1:60" x14ac:dyDescent="0.25">
      <c r="A353" s="3">
        <v>43026</v>
      </c>
      <c r="B353">
        <f>IFERROR(VLOOKUP($A353,Finnifty!$A$14:$I$486,B$15+1,FALSE),All_curves!B352)</f>
        <v>0</v>
      </c>
      <c r="C353">
        <f>IFERROR(VLOOKUP($A353,Finnifty!$A$14:$I$486,C$15+1,FALSE),All_curves!C352)</f>
        <v>0</v>
      </c>
      <c r="D353">
        <f>IFERROR(VLOOKUP($A353,Finnifty!$A$14:$I$486,D$15+1,FALSE),All_curves!D352)</f>
        <v>0</v>
      </c>
      <c r="E353">
        <f>IFERROR(VLOOKUP($A353,Finnifty!$A$14:$I$486,E$15+1,FALSE),All_curves!E352)</f>
        <v>0</v>
      </c>
      <c r="F353">
        <f>IFERROR(VLOOKUP($A353,Finnifty!$A$14:$I$486,F$15+1,FALSE),All_curves!F352)</f>
        <v>0</v>
      </c>
      <c r="G353">
        <f>IFERROR(VLOOKUP($A353,Finnifty!$A$14:$I$486,G$15+1,FALSE),All_curves!G352)</f>
        <v>0</v>
      </c>
      <c r="H353">
        <f>IFERROR(VLOOKUP($A353,Finnifty!$A$14:$I$486,H$15+1,FALSE),All_curves!H352)</f>
        <v>0</v>
      </c>
      <c r="I353">
        <f>IFERROR(VLOOKUP($A353,Finnifty!$A$14:$I$486,I$15+1,FALSE),All_curves!I352)</f>
        <v>0</v>
      </c>
      <c r="J353">
        <f>IFERROR(VLOOKUP($A353,Banknifty!$A$14:$I$4860,2,FALSE),All_curves!J352)</f>
        <v>13281393</v>
      </c>
      <c r="K353">
        <f>IFERROR(VLOOKUP($A353,Banknifty!$A$14:$I$4860,3,FALSE),All_curves!K352)</f>
        <v>12911992</v>
      </c>
      <c r="L353">
        <f>IFERROR(VLOOKUP($A353,Banknifty!$A$14:$I$4860,4,FALSE),All_curves!L352)</f>
        <v>12294181</v>
      </c>
      <c r="M353">
        <f>IFERROR(VLOOKUP($A353,Banknifty!$A$14:$I$4860,5,FALSE),All_curves!M352)</f>
        <v>12790066</v>
      </c>
      <c r="N353">
        <f>IFERROR(VLOOKUP($A353,Banknifty!$A$14:$I$4860,6,FALSE),All_curves!N352)</f>
        <v>10425240</v>
      </c>
      <c r="O353">
        <f>IFERROR(VLOOKUP($A353,Banknifty!$A$14:$I$4860,7,FALSE),All_curves!O352)</f>
        <v>10727873</v>
      </c>
      <c r="P353">
        <f>IFERROR(VLOOKUP($A353,Banknifty!$A$14:$I$4860,8,FALSE),All_curves!P352)</f>
        <v>10727873</v>
      </c>
      <c r="Q353">
        <f>IFERROR(VLOOKUP($A353,Banknifty!$A$14:$I$4860,9,FALSE),All_curves!Q352)</f>
        <v>11598118</v>
      </c>
      <c r="R353">
        <f>IFERROR(VLOOKUP($A353,Nifty!$A$14:$I$4860,2,FALSE),All_curves!R352)</f>
        <v>0</v>
      </c>
      <c r="S353">
        <f>IFERROR(VLOOKUP($A353,Nifty!$A$14:$I$4860,3,FALSE),All_curves!S352)</f>
        <v>0</v>
      </c>
      <c r="T353">
        <f>IFERROR(VLOOKUP($A353,Nifty!$A$14:$I$4860,4,FALSE),All_curves!T352)</f>
        <v>0</v>
      </c>
      <c r="U353">
        <f>IFERROR(VLOOKUP($A353,Nifty!$A$14:$I$4860,5,FALSE),All_curves!U352)</f>
        <v>0</v>
      </c>
      <c r="V353">
        <f>IFERROR(VLOOKUP($A353,Nifty!$A$14:$I$4860,6,FALSE),All_curves!V352)</f>
        <v>0</v>
      </c>
      <c r="W353">
        <f>IFERROR(VLOOKUP($A353,Nifty!$A$14:$I$4860,7,FALSE),All_curves!W352)</f>
        <v>0</v>
      </c>
      <c r="X353">
        <f>IFERROR(VLOOKUP($A353,Nifty!$A$14:$I$4860,8,FALSE),All_curves!X352)</f>
        <v>0</v>
      </c>
      <c r="Y353">
        <f>IFERROR(VLOOKUP($A353,Nifty!$A$14:$I$4860,9,FALSE),All_curves!Y352)</f>
        <v>0</v>
      </c>
      <c r="AA353" s="5">
        <f t="shared" si="177"/>
        <v>0</v>
      </c>
      <c r="AB353" s="5">
        <f t="shared" si="153"/>
        <v>0</v>
      </c>
      <c r="AC353" s="5">
        <f t="shared" si="154"/>
        <v>0</v>
      </c>
      <c r="AD353" s="5">
        <f t="shared" si="155"/>
        <v>0</v>
      </c>
      <c r="AE353" s="5">
        <f t="shared" si="156"/>
        <v>0</v>
      </c>
      <c r="AF353" s="5">
        <f t="shared" si="157"/>
        <v>0</v>
      </c>
      <c r="AG353" s="5">
        <f t="shared" si="158"/>
        <v>0</v>
      </c>
      <c r="AH353" s="5">
        <f t="shared" si="159"/>
        <v>0</v>
      </c>
      <c r="AI353" s="5">
        <f t="shared" si="160"/>
        <v>3.0158308083723107E-3</v>
      </c>
      <c r="AJ353" s="5">
        <f t="shared" si="161"/>
        <v>1.3425691835702303E-3</v>
      </c>
      <c r="AK353" s="5">
        <f t="shared" si="162"/>
        <v>2.9050699147674663E-3</v>
      </c>
      <c r="AL353" s="5">
        <f t="shared" si="163"/>
        <v>5.6164054737644076E-3</v>
      </c>
      <c r="AM353" s="5">
        <f t="shared" si="164"/>
        <v>-5.9872988600819799E-3</v>
      </c>
      <c r="AN353" s="5">
        <f t="shared" si="165"/>
        <v>-5.9210850636948198E-3</v>
      </c>
      <c r="AO353" s="5">
        <f t="shared" si="166"/>
        <v>-5.9210850636948198E-3</v>
      </c>
      <c r="AP353" s="5">
        <f t="shared" si="167"/>
        <v>-4.0718603186783442E-3</v>
      </c>
      <c r="AQ353" s="5">
        <f t="shared" si="168"/>
        <v>0</v>
      </c>
      <c r="AR353" s="5">
        <f t="shared" si="169"/>
        <v>0</v>
      </c>
      <c r="AS353" s="5">
        <f t="shared" si="170"/>
        <v>0</v>
      </c>
      <c r="AT353" s="5">
        <f t="shared" si="171"/>
        <v>0</v>
      </c>
      <c r="AU353" s="5">
        <f t="shared" si="172"/>
        <v>0</v>
      </c>
      <c r="AV353" s="5">
        <f t="shared" si="173"/>
        <v>0</v>
      </c>
      <c r="AW353" s="5">
        <f t="shared" si="174"/>
        <v>0</v>
      </c>
      <c r="AX353" s="5">
        <f t="shared" si="175"/>
        <v>0</v>
      </c>
      <c r="AZ353" s="7">
        <f t="shared" si="178"/>
        <v>105.85241538333337</v>
      </c>
      <c r="BA353" s="4">
        <f t="shared" si="176"/>
        <v>-3.7589391356981466E-4</v>
      </c>
      <c r="BB353" s="5">
        <f>AZ353/MAX($AZ$16:AZ353)-1</f>
        <v>-3.7589391356973589E-4</v>
      </c>
      <c r="BH353" s="3"/>
    </row>
    <row r="354" spans="1:60" x14ac:dyDescent="0.25">
      <c r="A354" s="3">
        <v>43031</v>
      </c>
      <c r="B354">
        <f>IFERROR(VLOOKUP($A354,Finnifty!$A$14:$I$486,B$15+1,FALSE),All_curves!B353)</f>
        <v>0</v>
      </c>
      <c r="C354">
        <f>IFERROR(VLOOKUP($A354,Finnifty!$A$14:$I$486,C$15+1,FALSE),All_curves!C353)</f>
        <v>0</v>
      </c>
      <c r="D354">
        <f>IFERROR(VLOOKUP($A354,Finnifty!$A$14:$I$486,D$15+1,FALSE),All_curves!D353)</f>
        <v>0</v>
      </c>
      <c r="E354">
        <f>IFERROR(VLOOKUP($A354,Finnifty!$A$14:$I$486,E$15+1,FALSE),All_curves!E353)</f>
        <v>0</v>
      </c>
      <c r="F354">
        <f>IFERROR(VLOOKUP($A354,Finnifty!$A$14:$I$486,F$15+1,FALSE),All_curves!F353)</f>
        <v>0</v>
      </c>
      <c r="G354">
        <f>IFERROR(VLOOKUP($A354,Finnifty!$A$14:$I$486,G$15+1,FALSE),All_curves!G353)</f>
        <v>0</v>
      </c>
      <c r="H354">
        <f>IFERROR(VLOOKUP($A354,Finnifty!$A$14:$I$486,H$15+1,FALSE),All_curves!H353)</f>
        <v>0</v>
      </c>
      <c r="I354">
        <f>IFERROR(VLOOKUP($A354,Finnifty!$A$14:$I$486,I$15+1,FALSE),All_curves!I353)</f>
        <v>0</v>
      </c>
      <c r="J354">
        <f>IFERROR(VLOOKUP($A354,Banknifty!$A$14:$I$4860,2,FALSE),All_curves!J353)</f>
        <v>13252300</v>
      </c>
      <c r="K354">
        <f>IFERROR(VLOOKUP($A354,Banknifty!$A$14:$I$4860,3,FALSE),All_curves!K353)</f>
        <v>12917567</v>
      </c>
      <c r="L354">
        <f>IFERROR(VLOOKUP($A354,Banknifty!$A$14:$I$4860,4,FALSE),All_curves!L353)</f>
        <v>12300604</v>
      </c>
      <c r="M354">
        <f>IFERROR(VLOOKUP($A354,Banknifty!$A$14:$I$4860,5,FALSE),All_curves!M353)</f>
        <v>12790066</v>
      </c>
      <c r="N354">
        <f>IFERROR(VLOOKUP($A354,Banknifty!$A$14:$I$4860,6,FALSE),All_curves!N353)</f>
        <v>10478143</v>
      </c>
      <c r="O354">
        <f>IFERROR(VLOOKUP($A354,Banknifty!$A$14:$I$4860,7,FALSE),All_curves!O353)</f>
        <v>10775803</v>
      </c>
      <c r="P354">
        <f>IFERROR(VLOOKUP($A354,Banknifty!$A$14:$I$4860,8,FALSE),All_curves!P353)</f>
        <v>10775803</v>
      </c>
      <c r="Q354">
        <f>IFERROR(VLOOKUP($A354,Banknifty!$A$14:$I$4860,9,FALSE),All_curves!Q353)</f>
        <v>11663258</v>
      </c>
      <c r="R354">
        <f>IFERROR(VLOOKUP($A354,Nifty!$A$14:$I$4860,2,FALSE),All_curves!R353)</f>
        <v>0</v>
      </c>
      <c r="S354">
        <f>IFERROR(VLOOKUP($A354,Nifty!$A$14:$I$4860,3,FALSE),All_curves!S353)</f>
        <v>0</v>
      </c>
      <c r="T354">
        <f>IFERROR(VLOOKUP($A354,Nifty!$A$14:$I$4860,4,FALSE),All_curves!T353)</f>
        <v>0</v>
      </c>
      <c r="U354">
        <f>IFERROR(VLOOKUP($A354,Nifty!$A$14:$I$4860,5,FALSE),All_curves!U353)</f>
        <v>0</v>
      </c>
      <c r="V354">
        <f>IFERROR(VLOOKUP($A354,Nifty!$A$14:$I$4860,6,FALSE),All_curves!V353)</f>
        <v>0</v>
      </c>
      <c r="W354">
        <f>IFERROR(VLOOKUP($A354,Nifty!$A$14:$I$4860,7,FALSE),All_curves!W353)</f>
        <v>0</v>
      </c>
      <c r="X354">
        <f>IFERROR(VLOOKUP($A354,Nifty!$A$14:$I$4860,8,FALSE),All_curves!X353)</f>
        <v>0</v>
      </c>
      <c r="Y354">
        <f>IFERROR(VLOOKUP($A354,Nifty!$A$14:$I$4860,9,FALSE),All_curves!Y353)</f>
        <v>0</v>
      </c>
      <c r="AA354" s="5">
        <f t="shared" si="177"/>
        <v>0</v>
      </c>
      <c r="AB354" s="5">
        <f t="shared" si="153"/>
        <v>0</v>
      </c>
      <c r="AC354" s="5">
        <f t="shared" si="154"/>
        <v>0</v>
      </c>
      <c r="AD354" s="5">
        <f t="shared" si="155"/>
        <v>0</v>
      </c>
      <c r="AE354" s="5">
        <f t="shared" si="156"/>
        <v>0</v>
      </c>
      <c r="AF354" s="5">
        <f t="shared" si="157"/>
        <v>0</v>
      </c>
      <c r="AG354" s="5">
        <f t="shared" si="158"/>
        <v>0</v>
      </c>
      <c r="AH354" s="5">
        <f t="shared" si="159"/>
        <v>0</v>
      </c>
      <c r="AI354" s="5">
        <f t="shared" si="160"/>
        <v>-2.1905081793754944E-3</v>
      </c>
      <c r="AJ354" s="5">
        <f t="shared" si="161"/>
        <v>4.317691646649191E-4</v>
      </c>
      <c r="AK354" s="5">
        <f t="shared" si="162"/>
        <v>5.224422838738807E-4</v>
      </c>
      <c r="AL354" s="5">
        <f t="shared" si="163"/>
        <v>0</v>
      </c>
      <c r="AM354" s="5">
        <f t="shared" si="164"/>
        <v>5.0745114740764485E-3</v>
      </c>
      <c r="AN354" s="5">
        <f t="shared" si="165"/>
        <v>4.467800839924152E-3</v>
      </c>
      <c r="AO354" s="5">
        <f t="shared" si="166"/>
        <v>4.467800839924152E-3</v>
      </c>
      <c r="AP354" s="5">
        <f t="shared" si="167"/>
        <v>5.6164284584792057E-3</v>
      </c>
      <c r="AQ354" s="5">
        <f t="shared" si="168"/>
        <v>0</v>
      </c>
      <c r="AR354" s="5">
        <f t="shared" si="169"/>
        <v>0</v>
      </c>
      <c r="AS354" s="5">
        <f t="shared" si="170"/>
        <v>0</v>
      </c>
      <c r="AT354" s="5">
        <f t="shared" si="171"/>
        <v>0</v>
      </c>
      <c r="AU354" s="5">
        <f t="shared" si="172"/>
        <v>0</v>
      </c>
      <c r="AV354" s="5">
        <f t="shared" si="173"/>
        <v>0</v>
      </c>
      <c r="AW354" s="5">
        <f t="shared" si="174"/>
        <v>0</v>
      </c>
      <c r="AX354" s="5">
        <f t="shared" si="175"/>
        <v>0</v>
      </c>
      <c r="AZ354" s="7">
        <f t="shared" si="178"/>
        <v>105.93352587667523</v>
      </c>
      <c r="BA354" s="4">
        <f t="shared" si="176"/>
        <v>7.6626020339863599E-4</v>
      </c>
      <c r="BB354" s="5">
        <f>AZ354/MAX($AZ$16:AZ354)-1</f>
        <v>0</v>
      </c>
      <c r="BH354" s="3"/>
    </row>
    <row r="355" spans="1:60" x14ac:dyDescent="0.25">
      <c r="A355" s="3">
        <v>43032</v>
      </c>
      <c r="B355">
        <f>IFERROR(VLOOKUP($A355,Finnifty!$A$14:$I$486,B$15+1,FALSE),All_curves!B354)</f>
        <v>0</v>
      </c>
      <c r="C355">
        <f>IFERROR(VLOOKUP($A355,Finnifty!$A$14:$I$486,C$15+1,FALSE),All_curves!C354)</f>
        <v>0</v>
      </c>
      <c r="D355">
        <f>IFERROR(VLOOKUP($A355,Finnifty!$A$14:$I$486,D$15+1,FALSE),All_curves!D354)</f>
        <v>0</v>
      </c>
      <c r="E355">
        <f>IFERROR(VLOOKUP($A355,Finnifty!$A$14:$I$486,E$15+1,FALSE),All_curves!E354)</f>
        <v>0</v>
      </c>
      <c r="F355">
        <f>IFERROR(VLOOKUP($A355,Finnifty!$A$14:$I$486,F$15+1,FALSE),All_curves!F354)</f>
        <v>0</v>
      </c>
      <c r="G355">
        <f>IFERROR(VLOOKUP($A355,Finnifty!$A$14:$I$486,G$15+1,FALSE),All_curves!G354)</f>
        <v>0</v>
      </c>
      <c r="H355">
        <f>IFERROR(VLOOKUP($A355,Finnifty!$A$14:$I$486,H$15+1,FALSE),All_curves!H354)</f>
        <v>0</v>
      </c>
      <c r="I355">
        <f>IFERROR(VLOOKUP($A355,Finnifty!$A$14:$I$486,I$15+1,FALSE),All_curves!I354)</f>
        <v>0</v>
      </c>
      <c r="J355">
        <f>IFERROR(VLOOKUP($A355,Banknifty!$A$14:$I$4860,2,FALSE),All_curves!J354)</f>
        <v>13233469</v>
      </c>
      <c r="K355">
        <f>IFERROR(VLOOKUP($A355,Banknifty!$A$14:$I$4860,3,FALSE),All_curves!K354)</f>
        <v>12893436</v>
      </c>
      <c r="L355">
        <f>IFERROR(VLOOKUP($A355,Banknifty!$A$14:$I$4860,4,FALSE),All_curves!L354)</f>
        <v>12284406</v>
      </c>
      <c r="M355">
        <f>IFERROR(VLOOKUP($A355,Banknifty!$A$14:$I$4860,5,FALSE),All_curves!M354)</f>
        <v>12780110</v>
      </c>
      <c r="N355">
        <f>IFERROR(VLOOKUP($A355,Banknifty!$A$14:$I$4860,6,FALSE),All_curves!N354)</f>
        <v>10455190</v>
      </c>
      <c r="O355">
        <f>IFERROR(VLOOKUP($A355,Banknifty!$A$14:$I$4860,7,FALSE),All_curves!O354)</f>
        <v>10780456</v>
      </c>
      <c r="P355">
        <f>IFERROR(VLOOKUP($A355,Banknifty!$A$14:$I$4860,8,FALSE),All_curves!P354)</f>
        <v>10780456</v>
      </c>
      <c r="Q355">
        <f>IFERROR(VLOOKUP($A355,Banknifty!$A$14:$I$4860,9,FALSE),All_curves!Q354)</f>
        <v>11663258</v>
      </c>
      <c r="R355">
        <f>IFERROR(VLOOKUP($A355,Nifty!$A$14:$I$4860,2,FALSE),All_curves!R354)</f>
        <v>0</v>
      </c>
      <c r="S355">
        <f>IFERROR(VLOOKUP($A355,Nifty!$A$14:$I$4860,3,FALSE),All_curves!S354)</f>
        <v>0</v>
      </c>
      <c r="T355">
        <f>IFERROR(VLOOKUP($A355,Nifty!$A$14:$I$4860,4,FALSE),All_curves!T354)</f>
        <v>0</v>
      </c>
      <c r="U355">
        <f>IFERROR(VLOOKUP($A355,Nifty!$A$14:$I$4860,5,FALSE),All_curves!U354)</f>
        <v>0</v>
      </c>
      <c r="V355">
        <f>IFERROR(VLOOKUP($A355,Nifty!$A$14:$I$4860,6,FALSE),All_curves!V354)</f>
        <v>0</v>
      </c>
      <c r="W355">
        <f>IFERROR(VLOOKUP($A355,Nifty!$A$14:$I$4860,7,FALSE),All_curves!W354)</f>
        <v>0</v>
      </c>
      <c r="X355">
        <f>IFERROR(VLOOKUP($A355,Nifty!$A$14:$I$4860,8,FALSE),All_curves!X354)</f>
        <v>0</v>
      </c>
      <c r="Y355">
        <f>IFERROR(VLOOKUP($A355,Nifty!$A$14:$I$4860,9,FALSE),All_curves!Y354)</f>
        <v>0</v>
      </c>
      <c r="AA355" s="5">
        <f t="shared" si="177"/>
        <v>0</v>
      </c>
      <c r="AB355" s="5">
        <f t="shared" si="153"/>
        <v>0</v>
      </c>
      <c r="AC355" s="5">
        <f t="shared" si="154"/>
        <v>0</v>
      </c>
      <c r="AD355" s="5">
        <f t="shared" si="155"/>
        <v>0</v>
      </c>
      <c r="AE355" s="5">
        <f t="shared" si="156"/>
        <v>0</v>
      </c>
      <c r="AF355" s="5">
        <f t="shared" si="157"/>
        <v>0</v>
      </c>
      <c r="AG355" s="5">
        <f t="shared" si="158"/>
        <v>0</v>
      </c>
      <c r="AH355" s="5">
        <f t="shared" si="159"/>
        <v>0</v>
      </c>
      <c r="AI355" s="5">
        <f t="shared" si="160"/>
        <v>-1.4209608898078097E-3</v>
      </c>
      <c r="AJ355" s="5">
        <f t="shared" si="161"/>
        <v>-1.8680762406728668E-3</v>
      </c>
      <c r="AK355" s="5">
        <f t="shared" si="162"/>
        <v>-1.3168459044775593E-3</v>
      </c>
      <c r="AL355" s="5">
        <f t="shared" si="163"/>
        <v>-7.7841662427702296E-4</v>
      </c>
      <c r="AM355" s="5">
        <f t="shared" si="164"/>
        <v>-2.1905599112361784E-3</v>
      </c>
      <c r="AN355" s="5">
        <f t="shared" si="165"/>
        <v>4.3180076695903402E-4</v>
      </c>
      <c r="AO355" s="5">
        <f t="shared" si="166"/>
        <v>4.3180076695903402E-4</v>
      </c>
      <c r="AP355" s="5">
        <f t="shared" si="167"/>
        <v>0</v>
      </c>
      <c r="AQ355" s="5">
        <f t="shared" si="168"/>
        <v>0</v>
      </c>
      <c r="AR355" s="5">
        <f t="shared" si="169"/>
        <v>0</v>
      </c>
      <c r="AS355" s="5">
        <f t="shared" si="170"/>
        <v>0</v>
      </c>
      <c r="AT355" s="5">
        <f t="shared" si="171"/>
        <v>0</v>
      </c>
      <c r="AU355" s="5">
        <f t="shared" si="172"/>
        <v>0</v>
      </c>
      <c r="AV355" s="5">
        <f t="shared" si="173"/>
        <v>0</v>
      </c>
      <c r="AW355" s="5">
        <f t="shared" si="174"/>
        <v>0</v>
      </c>
      <c r="AX355" s="5">
        <f t="shared" si="175"/>
        <v>0</v>
      </c>
      <c r="AZ355" s="7">
        <f t="shared" si="178"/>
        <v>105.90390307555522</v>
      </c>
      <c r="BA355" s="4">
        <f t="shared" si="176"/>
        <v>-2.7963575152305708E-4</v>
      </c>
      <c r="BB355" s="5">
        <f>AZ355/MAX($AZ$16:AZ355)-1</f>
        <v>-2.7963575152312181E-4</v>
      </c>
      <c r="BH355" s="3"/>
    </row>
    <row r="356" spans="1:60" x14ac:dyDescent="0.25">
      <c r="A356" s="3">
        <v>43033</v>
      </c>
      <c r="B356">
        <f>IFERROR(VLOOKUP($A356,Finnifty!$A$14:$I$486,B$15+1,FALSE),All_curves!B355)</f>
        <v>0</v>
      </c>
      <c r="C356">
        <f>IFERROR(VLOOKUP($A356,Finnifty!$A$14:$I$486,C$15+1,FALSE),All_curves!C355)</f>
        <v>0</v>
      </c>
      <c r="D356">
        <f>IFERROR(VLOOKUP($A356,Finnifty!$A$14:$I$486,D$15+1,FALSE),All_curves!D355)</f>
        <v>0</v>
      </c>
      <c r="E356">
        <f>IFERROR(VLOOKUP($A356,Finnifty!$A$14:$I$486,E$15+1,FALSE),All_curves!E355)</f>
        <v>0</v>
      </c>
      <c r="F356">
        <f>IFERROR(VLOOKUP($A356,Finnifty!$A$14:$I$486,F$15+1,FALSE),All_curves!F355)</f>
        <v>0</v>
      </c>
      <c r="G356">
        <f>IFERROR(VLOOKUP($A356,Finnifty!$A$14:$I$486,G$15+1,FALSE),All_curves!G355)</f>
        <v>0</v>
      </c>
      <c r="H356">
        <f>IFERROR(VLOOKUP($A356,Finnifty!$A$14:$I$486,H$15+1,FALSE),All_curves!H355)</f>
        <v>0</v>
      </c>
      <c r="I356">
        <f>IFERROR(VLOOKUP($A356,Finnifty!$A$14:$I$486,I$15+1,FALSE),All_curves!I355)</f>
        <v>0</v>
      </c>
      <c r="J356">
        <f>IFERROR(VLOOKUP($A356,Banknifty!$A$14:$I$4860,2,FALSE),All_curves!J355)</f>
        <v>13657825</v>
      </c>
      <c r="K356">
        <f>IFERROR(VLOOKUP($A356,Banknifty!$A$14:$I$4860,3,FALSE),All_curves!K355)</f>
        <v>13338189</v>
      </c>
      <c r="L356">
        <f>IFERROR(VLOOKUP($A356,Banknifty!$A$14:$I$4860,4,FALSE),All_curves!L355)</f>
        <v>12545274</v>
      </c>
      <c r="M356">
        <f>IFERROR(VLOOKUP($A356,Banknifty!$A$14:$I$4860,5,FALSE),All_curves!M355)</f>
        <v>13083163</v>
      </c>
      <c r="N356">
        <f>IFERROR(VLOOKUP($A356,Banknifty!$A$14:$I$4860,6,FALSE),All_curves!N355)</f>
        <v>10440333</v>
      </c>
      <c r="O356">
        <f>IFERROR(VLOOKUP($A356,Banknifty!$A$14:$I$4860,7,FALSE),All_curves!O355)</f>
        <v>10760317</v>
      </c>
      <c r="P356">
        <f>IFERROR(VLOOKUP($A356,Banknifty!$A$14:$I$4860,8,FALSE),All_curves!P355)</f>
        <v>10760317</v>
      </c>
      <c r="Q356">
        <f>IFERROR(VLOOKUP($A356,Banknifty!$A$14:$I$4860,9,FALSE),All_curves!Q355)</f>
        <v>11654180</v>
      </c>
      <c r="R356">
        <f>IFERROR(VLOOKUP($A356,Nifty!$A$14:$I$4860,2,FALSE),All_curves!R355)</f>
        <v>0</v>
      </c>
      <c r="S356">
        <f>IFERROR(VLOOKUP($A356,Nifty!$A$14:$I$4860,3,FALSE),All_curves!S355)</f>
        <v>0</v>
      </c>
      <c r="T356">
        <f>IFERROR(VLOOKUP($A356,Nifty!$A$14:$I$4860,4,FALSE),All_curves!T355)</f>
        <v>0</v>
      </c>
      <c r="U356">
        <f>IFERROR(VLOOKUP($A356,Nifty!$A$14:$I$4860,5,FALSE),All_curves!U355)</f>
        <v>0</v>
      </c>
      <c r="V356">
        <f>IFERROR(VLOOKUP($A356,Nifty!$A$14:$I$4860,6,FALSE),All_curves!V355)</f>
        <v>0</v>
      </c>
      <c r="W356">
        <f>IFERROR(VLOOKUP($A356,Nifty!$A$14:$I$4860,7,FALSE),All_curves!W355)</f>
        <v>0</v>
      </c>
      <c r="X356">
        <f>IFERROR(VLOOKUP($A356,Nifty!$A$14:$I$4860,8,FALSE),All_curves!X355)</f>
        <v>0</v>
      </c>
      <c r="Y356">
        <f>IFERROR(VLOOKUP($A356,Nifty!$A$14:$I$4860,9,FALSE),All_curves!Y355)</f>
        <v>0</v>
      </c>
      <c r="AA356" s="5">
        <f t="shared" si="177"/>
        <v>0</v>
      </c>
      <c r="AB356" s="5">
        <f t="shared" si="153"/>
        <v>0</v>
      </c>
      <c r="AC356" s="5">
        <f t="shared" si="154"/>
        <v>0</v>
      </c>
      <c r="AD356" s="5">
        <f t="shared" si="155"/>
        <v>0</v>
      </c>
      <c r="AE356" s="5">
        <f t="shared" si="156"/>
        <v>0</v>
      </c>
      <c r="AF356" s="5">
        <f t="shared" si="157"/>
        <v>0</v>
      </c>
      <c r="AG356" s="5">
        <f t="shared" si="158"/>
        <v>0</v>
      </c>
      <c r="AH356" s="5">
        <f t="shared" si="159"/>
        <v>0</v>
      </c>
      <c r="AI356" s="5">
        <f t="shared" si="160"/>
        <v>3.2066875284175289E-2</v>
      </c>
      <c r="AJ356" s="5">
        <f t="shared" si="161"/>
        <v>3.44945288439793E-2</v>
      </c>
      <c r="AK356" s="5">
        <f t="shared" si="162"/>
        <v>2.1235703215930934E-2</v>
      </c>
      <c r="AL356" s="5">
        <f t="shared" si="163"/>
        <v>2.3712863191318378E-2</v>
      </c>
      <c r="AM356" s="5">
        <f t="shared" si="164"/>
        <v>-1.4210167390549255E-3</v>
      </c>
      <c r="AN356" s="5">
        <f t="shared" si="165"/>
        <v>-1.8681027963938224E-3</v>
      </c>
      <c r="AO356" s="5">
        <f t="shared" si="166"/>
        <v>-1.8681027963938224E-3</v>
      </c>
      <c r="AP356" s="5">
        <f t="shared" si="167"/>
        <v>-7.7834169491919347E-4</v>
      </c>
      <c r="AQ356" s="5">
        <f t="shared" si="168"/>
        <v>0</v>
      </c>
      <c r="AR356" s="5">
        <f t="shared" si="169"/>
        <v>0</v>
      </c>
      <c r="AS356" s="5">
        <f t="shared" si="170"/>
        <v>0</v>
      </c>
      <c r="AT356" s="5">
        <f t="shared" si="171"/>
        <v>0</v>
      </c>
      <c r="AU356" s="5">
        <f t="shared" si="172"/>
        <v>0</v>
      </c>
      <c r="AV356" s="5">
        <f t="shared" si="173"/>
        <v>0</v>
      </c>
      <c r="AW356" s="5">
        <f t="shared" si="174"/>
        <v>0</v>
      </c>
      <c r="AX356" s="5">
        <f t="shared" si="175"/>
        <v>0</v>
      </c>
      <c r="AZ356" s="7">
        <f t="shared" si="178"/>
        <v>106.36976731364481</v>
      </c>
      <c r="BA356" s="4">
        <f t="shared" si="176"/>
        <v>4.3989336045267575E-3</v>
      </c>
      <c r="BB356" s="5">
        <f>AZ356/MAX($AZ$16:AZ356)-1</f>
        <v>0</v>
      </c>
      <c r="BH356" s="3"/>
    </row>
    <row r="357" spans="1:60" x14ac:dyDescent="0.25">
      <c r="A357" s="3">
        <v>43034</v>
      </c>
      <c r="B357">
        <f>IFERROR(VLOOKUP($A357,Finnifty!$A$14:$I$486,B$15+1,FALSE),All_curves!B356)</f>
        <v>0</v>
      </c>
      <c r="C357">
        <f>IFERROR(VLOOKUP($A357,Finnifty!$A$14:$I$486,C$15+1,FALSE),All_curves!C356)</f>
        <v>0</v>
      </c>
      <c r="D357">
        <f>IFERROR(VLOOKUP($A357,Finnifty!$A$14:$I$486,D$15+1,FALSE),All_curves!D356)</f>
        <v>0</v>
      </c>
      <c r="E357">
        <f>IFERROR(VLOOKUP($A357,Finnifty!$A$14:$I$486,E$15+1,FALSE),All_curves!E356)</f>
        <v>0</v>
      </c>
      <c r="F357">
        <f>IFERROR(VLOOKUP($A357,Finnifty!$A$14:$I$486,F$15+1,FALSE),All_curves!F356)</f>
        <v>0</v>
      </c>
      <c r="G357">
        <f>IFERROR(VLOOKUP($A357,Finnifty!$A$14:$I$486,G$15+1,FALSE),All_curves!G356)</f>
        <v>0</v>
      </c>
      <c r="H357">
        <f>IFERROR(VLOOKUP($A357,Finnifty!$A$14:$I$486,H$15+1,FALSE),All_curves!H356)</f>
        <v>0</v>
      </c>
      <c r="I357">
        <f>IFERROR(VLOOKUP($A357,Finnifty!$A$14:$I$486,I$15+1,FALSE),All_curves!I356)</f>
        <v>0</v>
      </c>
      <c r="J357">
        <f>IFERROR(VLOOKUP($A357,Banknifty!$A$14:$I$4860,2,FALSE),All_curves!J356)</f>
        <v>13599060</v>
      </c>
      <c r="K357">
        <f>IFERROR(VLOOKUP($A357,Banknifty!$A$14:$I$4860,3,FALSE),All_curves!K356)</f>
        <v>13316590</v>
      </c>
      <c r="L357">
        <f>IFERROR(VLOOKUP($A357,Banknifty!$A$14:$I$4860,4,FALSE),All_curves!L356)</f>
        <v>12618861</v>
      </c>
      <c r="M357">
        <f>IFERROR(VLOOKUP($A357,Banknifty!$A$14:$I$4860,5,FALSE),All_curves!M356)</f>
        <v>13119482</v>
      </c>
      <c r="N357">
        <f>IFERROR(VLOOKUP($A357,Banknifty!$A$14:$I$4860,6,FALSE),All_curves!N356)</f>
        <v>10775123</v>
      </c>
      <c r="O357">
        <f>IFERROR(VLOOKUP($A357,Banknifty!$A$14:$I$4860,7,FALSE),All_curves!O356)</f>
        <v>11131489</v>
      </c>
      <c r="P357">
        <f>IFERROR(VLOOKUP($A357,Banknifty!$A$14:$I$4860,8,FALSE),All_curves!P356)</f>
        <v>11131489</v>
      </c>
      <c r="Q357">
        <f>IFERROR(VLOOKUP($A357,Banknifty!$A$14:$I$4860,9,FALSE),All_curves!Q356)</f>
        <v>11930533</v>
      </c>
      <c r="R357">
        <f>IFERROR(VLOOKUP($A357,Nifty!$A$14:$I$4860,2,FALSE),All_curves!R356)</f>
        <v>0</v>
      </c>
      <c r="S357">
        <f>IFERROR(VLOOKUP($A357,Nifty!$A$14:$I$4860,3,FALSE),All_curves!S356)</f>
        <v>0</v>
      </c>
      <c r="T357">
        <f>IFERROR(VLOOKUP($A357,Nifty!$A$14:$I$4860,4,FALSE),All_curves!T356)</f>
        <v>0</v>
      </c>
      <c r="U357">
        <f>IFERROR(VLOOKUP($A357,Nifty!$A$14:$I$4860,5,FALSE),All_curves!U356)</f>
        <v>0</v>
      </c>
      <c r="V357">
        <f>IFERROR(VLOOKUP($A357,Nifty!$A$14:$I$4860,6,FALSE),All_curves!V356)</f>
        <v>0</v>
      </c>
      <c r="W357">
        <f>IFERROR(VLOOKUP($A357,Nifty!$A$14:$I$4860,7,FALSE),All_curves!W356)</f>
        <v>0</v>
      </c>
      <c r="X357">
        <f>IFERROR(VLOOKUP($A357,Nifty!$A$14:$I$4860,8,FALSE),All_curves!X356)</f>
        <v>0</v>
      </c>
      <c r="Y357">
        <f>IFERROR(VLOOKUP($A357,Nifty!$A$14:$I$4860,9,FALSE),All_curves!Y356)</f>
        <v>0</v>
      </c>
      <c r="AA357" s="5">
        <f t="shared" si="177"/>
        <v>0</v>
      </c>
      <c r="AB357" s="5">
        <f t="shared" si="153"/>
        <v>0</v>
      </c>
      <c r="AC357" s="5">
        <f t="shared" si="154"/>
        <v>0</v>
      </c>
      <c r="AD357" s="5">
        <f t="shared" si="155"/>
        <v>0</v>
      </c>
      <c r="AE357" s="5">
        <f t="shared" si="156"/>
        <v>0</v>
      </c>
      <c r="AF357" s="5">
        <f t="shared" si="157"/>
        <v>0</v>
      </c>
      <c r="AG357" s="5">
        <f t="shared" si="158"/>
        <v>0</v>
      </c>
      <c r="AH357" s="5">
        <f t="shared" si="159"/>
        <v>0</v>
      </c>
      <c r="AI357" s="5">
        <f t="shared" si="160"/>
        <v>-4.3026616609892487E-3</v>
      </c>
      <c r="AJ357" s="5">
        <f t="shared" si="161"/>
        <v>-1.6193352785749404E-3</v>
      </c>
      <c r="AK357" s="5">
        <f t="shared" si="162"/>
        <v>5.8657148500702583E-3</v>
      </c>
      <c r="AL357" s="5">
        <f t="shared" si="163"/>
        <v>2.7760106634764359E-3</v>
      </c>
      <c r="AM357" s="5">
        <f t="shared" si="164"/>
        <v>3.206698483659487E-2</v>
      </c>
      <c r="AN357" s="5">
        <f t="shared" si="165"/>
        <v>3.4494522791475468E-2</v>
      </c>
      <c r="AO357" s="5">
        <f t="shared" si="166"/>
        <v>3.4494522791475468E-2</v>
      </c>
      <c r="AP357" s="5">
        <f t="shared" si="167"/>
        <v>2.3712779449090338E-2</v>
      </c>
      <c r="AQ357" s="5">
        <f t="shared" si="168"/>
        <v>0</v>
      </c>
      <c r="AR357" s="5">
        <f t="shared" si="169"/>
        <v>0</v>
      </c>
      <c r="AS357" s="5">
        <f t="shared" si="170"/>
        <v>0</v>
      </c>
      <c r="AT357" s="5">
        <f t="shared" si="171"/>
        <v>0</v>
      </c>
      <c r="AU357" s="5">
        <f t="shared" si="172"/>
        <v>0</v>
      </c>
      <c r="AV357" s="5">
        <f t="shared" si="173"/>
        <v>0</v>
      </c>
      <c r="AW357" s="5">
        <f t="shared" si="174"/>
        <v>0</v>
      </c>
      <c r="AX357" s="5">
        <f t="shared" si="175"/>
        <v>0</v>
      </c>
      <c r="AZ357" s="7">
        <f t="shared" si="178"/>
        <v>106.93480590403223</v>
      </c>
      <c r="BA357" s="4">
        <f t="shared" si="176"/>
        <v>5.3120224351091106E-3</v>
      </c>
      <c r="BB357" s="5">
        <f>AZ357/MAX($AZ$16:AZ357)-1</f>
        <v>0</v>
      </c>
      <c r="BH357" s="3"/>
    </row>
    <row r="358" spans="1:60" x14ac:dyDescent="0.25">
      <c r="A358" s="3">
        <v>43035</v>
      </c>
      <c r="B358">
        <f>IFERROR(VLOOKUP($A358,Finnifty!$A$14:$I$486,B$15+1,FALSE),All_curves!B357)</f>
        <v>0</v>
      </c>
      <c r="C358">
        <f>IFERROR(VLOOKUP($A358,Finnifty!$A$14:$I$486,C$15+1,FALSE),All_curves!C357)</f>
        <v>0</v>
      </c>
      <c r="D358">
        <f>IFERROR(VLOOKUP($A358,Finnifty!$A$14:$I$486,D$15+1,FALSE),All_curves!D357)</f>
        <v>0</v>
      </c>
      <c r="E358">
        <f>IFERROR(VLOOKUP($A358,Finnifty!$A$14:$I$486,E$15+1,FALSE),All_curves!E357)</f>
        <v>0</v>
      </c>
      <c r="F358">
        <f>IFERROR(VLOOKUP($A358,Finnifty!$A$14:$I$486,F$15+1,FALSE),All_curves!F357)</f>
        <v>0</v>
      </c>
      <c r="G358">
        <f>IFERROR(VLOOKUP($A358,Finnifty!$A$14:$I$486,G$15+1,FALSE),All_curves!G357)</f>
        <v>0</v>
      </c>
      <c r="H358">
        <f>IFERROR(VLOOKUP($A358,Finnifty!$A$14:$I$486,H$15+1,FALSE),All_curves!H357)</f>
        <v>0</v>
      </c>
      <c r="I358">
        <f>IFERROR(VLOOKUP($A358,Finnifty!$A$14:$I$486,I$15+1,FALSE),All_curves!I357)</f>
        <v>0</v>
      </c>
      <c r="J358">
        <f>IFERROR(VLOOKUP($A358,Banknifty!$A$14:$I$4860,2,FALSE),All_curves!J357)</f>
        <v>13599060</v>
      </c>
      <c r="K358">
        <f>IFERROR(VLOOKUP($A358,Banknifty!$A$14:$I$4860,3,FALSE),All_curves!K357)</f>
        <v>13316590</v>
      </c>
      <c r="L358">
        <f>IFERROR(VLOOKUP($A358,Banknifty!$A$14:$I$4860,4,FALSE),All_curves!L357)</f>
        <v>12618861</v>
      </c>
      <c r="M358">
        <f>IFERROR(VLOOKUP($A358,Banknifty!$A$14:$I$4860,5,FALSE),All_curves!M357)</f>
        <v>13119482</v>
      </c>
      <c r="N358">
        <f>IFERROR(VLOOKUP($A358,Banknifty!$A$14:$I$4860,6,FALSE),All_curves!N357)</f>
        <v>10757470</v>
      </c>
      <c r="O358">
        <f>IFERROR(VLOOKUP($A358,Banknifty!$A$14:$I$4860,7,FALSE),All_curves!O357)</f>
        <v>11169012</v>
      </c>
      <c r="P358">
        <f>IFERROR(VLOOKUP($A358,Banknifty!$A$14:$I$4860,8,FALSE),All_curves!P357)</f>
        <v>11169012</v>
      </c>
      <c r="Q358">
        <f>IFERROR(VLOOKUP($A358,Banknifty!$A$14:$I$4860,9,FALSE),All_curves!Q357)</f>
        <v>11963653</v>
      </c>
      <c r="R358">
        <f>IFERROR(VLOOKUP($A358,Nifty!$A$14:$I$4860,2,FALSE),All_curves!R357)</f>
        <v>0</v>
      </c>
      <c r="S358">
        <f>IFERROR(VLOOKUP($A358,Nifty!$A$14:$I$4860,3,FALSE),All_curves!S357)</f>
        <v>0</v>
      </c>
      <c r="T358">
        <f>IFERROR(VLOOKUP($A358,Nifty!$A$14:$I$4860,4,FALSE),All_curves!T357)</f>
        <v>0</v>
      </c>
      <c r="U358">
        <f>IFERROR(VLOOKUP($A358,Nifty!$A$14:$I$4860,5,FALSE),All_curves!U357)</f>
        <v>0</v>
      </c>
      <c r="V358">
        <f>IFERROR(VLOOKUP($A358,Nifty!$A$14:$I$4860,6,FALSE),All_curves!V357)</f>
        <v>0</v>
      </c>
      <c r="W358">
        <f>IFERROR(VLOOKUP($A358,Nifty!$A$14:$I$4860,7,FALSE),All_curves!W357)</f>
        <v>0</v>
      </c>
      <c r="X358">
        <f>IFERROR(VLOOKUP($A358,Nifty!$A$14:$I$4860,8,FALSE),All_curves!X357)</f>
        <v>0</v>
      </c>
      <c r="Y358">
        <f>IFERROR(VLOOKUP($A358,Nifty!$A$14:$I$4860,9,FALSE),All_curves!Y357)</f>
        <v>0</v>
      </c>
      <c r="AA358" s="5">
        <f t="shared" si="177"/>
        <v>0</v>
      </c>
      <c r="AB358" s="5">
        <f t="shared" si="153"/>
        <v>0</v>
      </c>
      <c r="AC358" s="5">
        <f t="shared" si="154"/>
        <v>0</v>
      </c>
      <c r="AD358" s="5">
        <f t="shared" si="155"/>
        <v>0</v>
      </c>
      <c r="AE358" s="5">
        <f t="shared" si="156"/>
        <v>0</v>
      </c>
      <c r="AF358" s="5">
        <f t="shared" si="157"/>
        <v>0</v>
      </c>
      <c r="AG358" s="5">
        <f t="shared" si="158"/>
        <v>0</v>
      </c>
      <c r="AH358" s="5">
        <f t="shared" si="159"/>
        <v>0</v>
      </c>
      <c r="AI358" s="5">
        <f t="shared" si="160"/>
        <v>0</v>
      </c>
      <c r="AJ358" s="5">
        <f t="shared" si="161"/>
        <v>0</v>
      </c>
      <c r="AK358" s="5">
        <f t="shared" si="162"/>
        <v>0</v>
      </c>
      <c r="AL358" s="5">
        <f t="shared" si="163"/>
        <v>0</v>
      </c>
      <c r="AM358" s="5">
        <f t="shared" si="164"/>
        <v>-1.6383107645268069E-3</v>
      </c>
      <c r="AN358" s="5">
        <f t="shared" si="165"/>
        <v>3.3708877581426488E-3</v>
      </c>
      <c r="AO358" s="5">
        <f t="shared" si="166"/>
        <v>3.3708877581426488E-3</v>
      </c>
      <c r="AP358" s="5">
        <f t="shared" si="167"/>
        <v>2.7760704404404812E-3</v>
      </c>
      <c r="AQ358" s="5">
        <f t="shared" si="168"/>
        <v>0</v>
      </c>
      <c r="AR358" s="5">
        <f t="shared" si="169"/>
        <v>0</v>
      </c>
      <c r="AS358" s="5">
        <f t="shared" si="170"/>
        <v>0</v>
      </c>
      <c r="AT358" s="5">
        <f t="shared" si="171"/>
        <v>0</v>
      </c>
      <c r="AU358" s="5">
        <f t="shared" si="172"/>
        <v>0</v>
      </c>
      <c r="AV358" s="5">
        <f t="shared" si="173"/>
        <v>0</v>
      </c>
      <c r="AW358" s="5">
        <f t="shared" si="174"/>
        <v>0</v>
      </c>
      <c r="AX358" s="5">
        <f t="shared" si="175"/>
        <v>0</v>
      </c>
      <c r="AZ358" s="7">
        <f t="shared" si="178"/>
        <v>106.96991409429856</v>
      </c>
      <c r="BA358" s="4">
        <f t="shared" si="176"/>
        <v>3.2831396634162385E-4</v>
      </c>
      <c r="BB358" s="5">
        <f>AZ358/MAX($AZ$16:AZ358)-1</f>
        <v>0</v>
      </c>
      <c r="BH358" s="3"/>
    </row>
    <row r="359" spans="1:60" x14ac:dyDescent="0.25">
      <c r="A359" s="3">
        <v>43038</v>
      </c>
      <c r="B359">
        <f>IFERROR(VLOOKUP($A359,Finnifty!$A$14:$I$486,B$15+1,FALSE),All_curves!B358)</f>
        <v>0</v>
      </c>
      <c r="C359">
        <f>IFERROR(VLOOKUP($A359,Finnifty!$A$14:$I$486,C$15+1,FALSE),All_curves!C358)</f>
        <v>0</v>
      </c>
      <c r="D359">
        <f>IFERROR(VLOOKUP($A359,Finnifty!$A$14:$I$486,D$15+1,FALSE),All_curves!D358)</f>
        <v>0</v>
      </c>
      <c r="E359">
        <f>IFERROR(VLOOKUP($A359,Finnifty!$A$14:$I$486,E$15+1,FALSE),All_curves!E358)</f>
        <v>0</v>
      </c>
      <c r="F359">
        <f>IFERROR(VLOOKUP($A359,Finnifty!$A$14:$I$486,F$15+1,FALSE),All_curves!F358)</f>
        <v>0</v>
      </c>
      <c r="G359">
        <f>IFERROR(VLOOKUP($A359,Finnifty!$A$14:$I$486,G$15+1,FALSE),All_curves!G358)</f>
        <v>0</v>
      </c>
      <c r="H359">
        <f>IFERROR(VLOOKUP($A359,Finnifty!$A$14:$I$486,H$15+1,FALSE),All_curves!H358)</f>
        <v>0</v>
      </c>
      <c r="I359">
        <f>IFERROR(VLOOKUP($A359,Finnifty!$A$14:$I$486,I$15+1,FALSE),All_curves!I358)</f>
        <v>0</v>
      </c>
      <c r="J359">
        <f>IFERROR(VLOOKUP($A359,Banknifty!$A$14:$I$4860,2,FALSE),All_curves!J358)</f>
        <v>13578776</v>
      </c>
      <c r="K359">
        <f>IFERROR(VLOOKUP($A359,Banknifty!$A$14:$I$4860,3,FALSE),All_curves!K358)</f>
        <v>13316590</v>
      </c>
      <c r="L359">
        <f>IFERROR(VLOOKUP($A359,Banknifty!$A$14:$I$4860,4,FALSE),All_curves!L358)</f>
        <v>12618861</v>
      </c>
      <c r="M359">
        <f>IFERROR(VLOOKUP($A359,Banknifty!$A$14:$I$4860,5,FALSE),All_curves!M358)</f>
        <v>13119482</v>
      </c>
      <c r="N359">
        <f>IFERROR(VLOOKUP($A359,Banknifty!$A$14:$I$4860,6,FALSE),All_curves!N358)</f>
        <v>10747685</v>
      </c>
      <c r="O359">
        <f>IFERROR(VLOOKUP($A359,Banknifty!$A$14:$I$4860,7,FALSE),All_curves!O358)</f>
        <v>11169012</v>
      </c>
      <c r="P359">
        <f>IFERROR(VLOOKUP($A359,Banknifty!$A$14:$I$4860,8,FALSE),All_curves!P358)</f>
        <v>11169012</v>
      </c>
      <c r="Q359">
        <f>IFERROR(VLOOKUP($A359,Banknifty!$A$14:$I$4860,9,FALSE),All_curves!Q358)</f>
        <v>11963653</v>
      </c>
      <c r="R359">
        <f>IFERROR(VLOOKUP($A359,Nifty!$A$14:$I$4860,2,FALSE),All_curves!R358)</f>
        <v>0</v>
      </c>
      <c r="S359">
        <f>IFERROR(VLOOKUP($A359,Nifty!$A$14:$I$4860,3,FALSE),All_curves!S358)</f>
        <v>0</v>
      </c>
      <c r="T359">
        <f>IFERROR(VLOOKUP($A359,Nifty!$A$14:$I$4860,4,FALSE),All_curves!T358)</f>
        <v>0</v>
      </c>
      <c r="U359">
        <f>IFERROR(VLOOKUP($A359,Nifty!$A$14:$I$4860,5,FALSE),All_curves!U358)</f>
        <v>0</v>
      </c>
      <c r="V359">
        <f>IFERROR(VLOOKUP($A359,Nifty!$A$14:$I$4860,6,FALSE),All_curves!V358)</f>
        <v>0</v>
      </c>
      <c r="W359">
        <f>IFERROR(VLOOKUP($A359,Nifty!$A$14:$I$4860,7,FALSE),All_curves!W358)</f>
        <v>0</v>
      </c>
      <c r="X359">
        <f>IFERROR(VLOOKUP($A359,Nifty!$A$14:$I$4860,8,FALSE),All_curves!X358)</f>
        <v>0</v>
      </c>
      <c r="Y359">
        <f>IFERROR(VLOOKUP($A359,Nifty!$A$14:$I$4860,9,FALSE),All_curves!Y358)</f>
        <v>0</v>
      </c>
      <c r="AA359" s="5">
        <f t="shared" si="177"/>
        <v>0</v>
      </c>
      <c r="AB359" s="5">
        <f t="shared" si="153"/>
        <v>0</v>
      </c>
      <c r="AC359" s="5">
        <f t="shared" si="154"/>
        <v>0</v>
      </c>
      <c r="AD359" s="5">
        <f t="shared" si="155"/>
        <v>0</v>
      </c>
      <c r="AE359" s="5">
        <f t="shared" si="156"/>
        <v>0</v>
      </c>
      <c r="AF359" s="5">
        <f t="shared" si="157"/>
        <v>0</v>
      </c>
      <c r="AG359" s="5">
        <f t="shared" si="158"/>
        <v>0</v>
      </c>
      <c r="AH359" s="5">
        <f t="shared" si="159"/>
        <v>0</v>
      </c>
      <c r="AI359" s="5">
        <f t="shared" si="160"/>
        <v>-1.4915736822985748E-3</v>
      </c>
      <c r="AJ359" s="5">
        <f t="shared" si="161"/>
        <v>0</v>
      </c>
      <c r="AK359" s="5">
        <f t="shared" si="162"/>
        <v>0</v>
      </c>
      <c r="AL359" s="5">
        <f t="shared" si="163"/>
        <v>0</v>
      </c>
      <c r="AM359" s="5">
        <f t="shared" si="164"/>
        <v>-9.096004915654099E-4</v>
      </c>
      <c r="AN359" s="5">
        <f t="shared" si="165"/>
        <v>0</v>
      </c>
      <c r="AO359" s="5">
        <f t="shared" si="166"/>
        <v>0</v>
      </c>
      <c r="AP359" s="5">
        <f t="shared" si="167"/>
        <v>0</v>
      </c>
      <c r="AQ359" s="5">
        <f t="shared" si="168"/>
        <v>0</v>
      </c>
      <c r="AR359" s="5">
        <f t="shared" si="169"/>
        <v>0</v>
      </c>
      <c r="AS359" s="5">
        <f t="shared" si="170"/>
        <v>0</v>
      </c>
      <c r="AT359" s="5">
        <f t="shared" si="171"/>
        <v>0</v>
      </c>
      <c r="AU359" s="5">
        <f t="shared" si="172"/>
        <v>0</v>
      </c>
      <c r="AV359" s="5">
        <f t="shared" si="173"/>
        <v>0</v>
      </c>
      <c r="AW359" s="5">
        <f t="shared" si="174"/>
        <v>0</v>
      </c>
      <c r="AX359" s="5">
        <f t="shared" si="175"/>
        <v>0</v>
      </c>
      <c r="AZ359" s="7">
        <f t="shared" si="178"/>
        <v>106.95921186950257</v>
      </c>
      <c r="BA359" s="4">
        <f t="shared" si="176"/>
        <v>-1.0004892391099937E-4</v>
      </c>
      <c r="BB359" s="5">
        <f>AZ359/MAX($AZ$16:AZ359)-1</f>
        <v>-1.0004892391102249E-4</v>
      </c>
      <c r="BH359" s="3"/>
    </row>
    <row r="360" spans="1:60" x14ac:dyDescent="0.25">
      <c r="A360" s="3">
        <v>43039</v>
      </c>
      <c r="B360">
        <f>IFERROR(VLOOKUP($A360,Finnifty!$A$14:$I$486,B$15+1,FALSE),All_curves!B359)</f>
        <v>0</v>
      </c>
      <c r="C360">
        <f>IFERROR(VLOOKUP($A360,Finnifty!$A$14:$I$486,C$15+1,FALSE),All_curves!C359)</f>
        <v>0</v>
      </c>
      <c r="D360">
        <f>IFERROR(VLOOKUP($A360,Finnifty!$A$14:$I$486,D$15+1,FALSE),All_curves!D359)</f>
        <v>0</v>
      </c>
      <c r="E360">
        <f>IFERROR(VLOOKUP($A360,Finnifty!$A$14:$I$486,E$15+1,FALSE),All_curves!E359)</f>
        <v>0</v>
      </c>
      <c r="F360">
        <f>IFERROR(VLOOKUP($A360,Finnifty!$A$14:$I$486,F$15+1,FALSE),All_curves!F359)</f>
        <v>0</v>
      </c>
      <c r="G360">
        <f>IFERROR(VLOOKUP($A360,Finnifty!$A$14:$I$486,G$15+1,FALSE),All_curves!G359)</f>
        <v>0</v>
      </c>
      <c r="H360">
        <f>IFERROR(VLOOKUP($A360,Finnifty!$A$14:$I$486,H$15+1,FALSE),All_curves!H359)</f>
        <v>0</v>
      </c>
      <c r="I360">
        <f>IFERROR(VLOOKUP($A360,Finnifty!$A$14:$I$486,I$15+1,FALSE),All_curves!I359)</f>
        <v>0</v>
      </c>
      <c r="J360">
        <f>IFERROR(VLOOKUP($A360,Banknifty!$A$14:$I$4860,2,FALSE),All_curves!J359)</f>
        <v>13549850</v>
      </c>
      <c r="K360">
        <f>IFERROR(VLOOKUP($A360,Banknifty!$A$14:$I$4860,3,FALSE),All_curves!K359)</f>
        <v>13316590</v>
      </c>
      <c r="L360">
        <f>IFERROR(VLOOKUP($A360,Banknifty!$A$14:$I$4860,4,FALSE),All_curves!L359)</f>
        <v>12606503</v>
      </c>
      <c r="M360">
        <f>IFERROR(VLOOKUP($A360,Banknifty!$A$14:$I$4860,5,FALSE),All_curves!M359)</f>
        <v>13119482</v>
      </c>
      <c r="N360">
        <f>IFERROR(VLOOKUP($A360,Banknifty!$A$14:$I$4860,6,FALSE),All_curves!N359)</f>
        <v>10731653</v>
      </c>
      <c r="O360">
        <f>IFERROR(VLOOKUP($A360,Banknifty!$A$14:$I$4860,7,FALSE),All_curves!O359)</f>
        <v>11169012</v>
      </c>
      <c r="P360">
        <f>IFERROR(VLOOKUP($A360,Banknifty!$A$14:$I$4860,8,FALSE),All_curves!P359)</f>
        <v>11169012</v>
      </c>
      <c r="Q360">
        <f>IFERROR(VLOOKUP($A360,Banknifty!$A$14:$I$4860,9,FALSE),All_curves!Q359)</f>
        <v>11963653</v>
      </c>
      <c r="R360">
        <f>IFERROR(VLOOKUP($A360,Nifty!$A$14:$I$4860,2,FALSE),All_curves!R359)</f>
        <v>0</v>
      </c>
      <c r="S360">
        <f>IFERROR(VLOOKUP($A360,Nifty!$A$14:$I$4860,3,FALSE),All_curves!S359)</f>
        <v>0</v>
      </c>
      <c r="T360">
        <f>IFERROR(VLOOKUP($A360,Nifty!$A$14:$I$4860,4,FALSE),All_curves!T359)</f>
        <v>0</v>
      </c>
      <c r="U360">
        <f>IFERROR(VLOOKUP($A360,Nifty!$A$14:$I$4860,5,FALSE),All_curves!U359)</f>
        <v>0</v>
      </c>
      <c r="V360">
        <f>IFERROR(VLOOKUP($A360,Nifty!$A$14:$I$4860,6,FALSE),All_curves!V359)</f>
        <v>0</v>
      </c>
      <c r="W360">
        <f>IFERROR(VLOOKUP($A360,Nifty!$A$14:$I$4860,7,FALSE),All_curves!W359)</f>
        <v>0</v>
      </c>
      <c r="X360">
        <f>IFERROR(VLOOKUP($A360,Nifty!$A$14:$I$4860,8,FALSE),All_curves!X359)</f>
        <v>0</v>
      </c>
      <c r="Y360">
        <f>IFERROR(VLOOKUP($A360,Nifty!$A$14:$I$4860,9,FALSE),All_curves!Y359)</f>
        <v>0</v>
      </c>
      <c r="AA360" s="5">
        <f t="shared" si="177"/>
        <v>0</v>
      </c>
      <c r="AB360" s="5">
        <f t="shared" si="153"/>
        <v>0</v>
      </c>
      <c r="AC360" s="5">
        <f t="shared" si="154"/>
        <v>0</v>
      </c>
      <c r="AD360" s="5">
        <f t="shared" si="155"/>
        <v>0</v>
      </c>
      <c r="AE360" s="5">
        <f t="shared" si="156"/>
        <v>0</v>
      </c>
      <c r="AF360" s="5">
        <f t="shared" si="157"/>
        <v>0</v>
      </c>
      <c r="AG360" s="5">
        <f t="shared" si="158"/>
        <v>0</v>
      </c>
      <c r="AH360" s="5">
        <f t="shared" si="159"/>
        <v>0</v>
      </c>
      <c r="AI360" s="5">
        <f t="shared" si="160"/>
        <v>-2.1302361862365338E-3</v>
      </c>
      <c r="AJ360" s="5">
        <f t="shared" si="161"/>
        <v>0</v>
      </c>
      <c r="AK360" s="5">
        <f t="shared" si="162"/>
        <v>-9.7932769051023438E-4</v>
      </c>
      <c r="AL360" s="5">
        <f t="shared" si="163"/>
        <v>0</v>
      </c>
      <c r="AM360" s="5">
        <f t="shared" si="164"/>
        <v>-1.4916700666236515E-3</v>
      </c>
      <c r="AN360" s="5">
        <f t="shared" si="165"/>
        <v>0</v>
      </c>
      <c r="AO360" s="5">
        <f t="shared" si="166"/>
        <v>0</v>
      </c>
      <c r="AP360" s="5">
        <f t="shared" si="167"/>
        <v>0</v>
      </c>
      <c r="AQ360" s="5">
        <f t="shared" si="168"/>
        <v>0</v>
      </c>
      <c r="AR360" s="5">
        <f t="shared" si="169"/>
        <v>0</v>
      </c>
      <c r="AS360" s="5">
        <f t="shared" si="170"/>
        <v>0</v>
      </c>
      <c r="AT360" s="5">
        <f t="shared" si="171"/>
        <v>0</v>
      </c>
      <c r="AU360" s="5">
        <f t="shared" si="172"/>
        <v>0</v>
      </c>
      <c r="AV360" s="5">
        <f t="shared" si="173"/>
        <v>0</v>
      </c>
      <c r="AW360" s="5">
        <f t="shared" si="174"/>
        <v>0</v>
      </c>
      <c r="AX360" s="5">
        <f t="shared" si="175"/>
        <v>0</v>
      </c>
      <c r="AZ360" s="7">
        <f t="shared" si="178"/>
        <v>106.93870585466048</v>
      </c>
      <c r="BA360" s="4">
        <f t="shared" si="176"/>
        <v>-1.9171808097376752E-4</v>
      </c>
      <c r="BB360" s="5">
        <f>AZ360/MAX($AZ$16:AZ360)-1</f>
        <v>-2.9174782369711938E-4</v>
      </c>
      <c r="BH360" s="3"/>
    </row>
    <row r="361" spans="1:60" x14ac:dyDescent="0.25">
      <c r="A361" s="3">
        <v>43040</v>
      </c>
      <c r="B361">
        <f>IFERROR(VLOOKUP($A361,Finnifty!$A$14:$I$486,B$15+1,FALSE),All_curves!B360)</f>
        <v>0</v>
      </c>
      <c r="C361">
        <f>IFERROR(VLOOKUP($A361,Finnifty!$A$14:$I$486,C$15+1,FALSE),All_curves!C360)</f>
        <v>0</v>
      </c>
      <c r="D361">
        <f>IFERROR(VLOOKUP($A361,Finnifty!$A$14:$I$486,D$15+1,FALSE),All_curves!D360)</f>
        <v>0</v>
      </c>
      <c r="E361">
        <f>IFERROR(VLOOKUP($A361,Finnifty!$A$14:$I$486,E$15+1,FALSE),All_curves!E360)</f>
        <v>0</v>
      </c>
      <c r="F361">
        <f>IFERROR(VLOOKUP($A361,Finnifty!$A$14:$I$486,F$15+1,FALSE),All_curves!F360)</f>
        <v>0</v>
      </c>
      <c r="G361">
        <f>IFERROR(VLOOKUP($A361,Finnifty!$A$14:$I$486,G$15+1,FALSE),All_curves!G360)</f>
        <v>0</v>
      </c>
      <c r="H361">
        <f>IFERROR(VLOOKUP($A361,Finnifty!$A$14:$I$486,H$15+1,FALSE),All_curves!H360)</f>
        <v>0</v>
      </c>
      <c r="I361">
        <f>IFERROR(VLOOKUP($A361,Finnifty!$A$14:$I$486,I$15+1,FALSE),All_curves!I360)</f>
        <v>0</v>
      </c>
      <c r="J361">
        <f>IFERROR(VLOOKUP($A361,Banknifty!$A$14:$I$4860,2,FALSE),All_curves!J360)</f>
        <v>13610532</v>
      </c>
      <c r="K361">
        <f>IFERROR(VLOOKUP($A361,Banknifty!$A$14:$I$4860,3,FALSE),All_curves!K360)</f>
        <v>13331417</v>
      </c>
      <c r="L361">
        <f>IFERROR(VLOOKUP($A361,Banknifty!$A$14:$I$4860,4,FALSE),All_curves!L360)</f>
        <v>12568750</v>
      </c>
      <c r="M361">
        <f>IFERROR(VLOOKUP($A361,Banknifty!$A$14:$I$4860,5,FALSE),All_curves!M360)</f>
        <v>13123346</v>
      </c>
      <c r="N361">
        <f>IFERROR(VLOOKUP($A361,Banknifty!$A$14:$I$4860,6,FALSE),All_curves!N360)</f>
        <v>10708792</v>
      </c>
      <c r="O361">
        <f>IFERROR(VLOOKUP($A361,Banknifty!$A$14:$I$4860,7,FALSE),All_curves!O360)</f>
        <v>11169012</v>
      </c>
      <c r="P361">
        <f>IFERROR(VLOOKUP($A361,Banknifty!$A$14:$I$4860,8,FALSE),All_curves!P360)</f>
        <v>11169012</v>
      </c>
      <c r="Q361">
        <f>IFERROR(VLOOKUP($A361,Banknifty!$A$14:$I$4860,9,FALSE),All_curves!Q360)</f>
        <v>11963653</v>
      </c>
      <c r="R361">
        <f>IFERROR(VLOOKUP($A361,Nifty!$A$14:$I$4860,2,FALSE),All_curves!R360)</f>
        <v>0</v>
      </c>
      <c r="S361">
        <f>IFERROR(VLOOKUP($A361,Nifty!$A$14:$I$4860,3,FALSE),All_curves!S360)</f>
        <v>0</v>
      </c>
      <c r="T361">
        <f>IFERROR(VLOOKUP($A361,Nifty!$A$14:$I$4860,4,FALSE),All_curves!T360)</f>
        <v>0</v>
      </c>
      <c r="U361">
        <f>IFERROR(VLOOKUP($A361,Nifty!$A$14:$I$4860,5,FALSE),All_curves!U360)</f>
        <v>0</v>
      </c>
      <c r="V361">
        <f>IFERROR(VLOOKUP($A361,Nifty!$A$14:$I$4860,6,FALSE),All_curves!V360)</f>
        <v>0</v>
      </c>
      <c r="W361">
        <f>IFERROR(VLOOKUP($A361,Nifty!$A$14:$I$4860,7,FALSE),All_curves!W360)</f>
        <v>0</v>
      </c>
      <c r="X361">
        <f>IFERROR(VLOOKUP($A361,Nifty!$A$14:$I$4860,8,FALSE),All_curves!X360)</f>
        <v>0</v>
      </c>
      <c r="Y361">
        <f>IFERROR(VLOOKUP($A361,Nifty!$A$14:$I$4860,9,FALSE),All_curves!Y360)</f>
        <v>0</v>
      </c>
      <c r="AA361" s="5">
        <f t="shared" si="177"/>
        <v>0</v>
      </c>
      <c r="AB361" s="5">
        <f t="shared" si="153"/>
        <v>0</v>
      </c>
      <c r="AC361" s="5">
        <f t="shared" si="154"/>
        <v>0</v>
      </c>
      <c r="AD361" s="5">
        <f t="shared" si="155"/>
        <v>0</v>
      </c>
      <c r="AE361" s="5">
        <f t="shared" si="156"/>
        <v>0</v>
      </c>
      <c r="AF361" s="5">
        <f t="shared" si="157"/>
        <v>0</v>
      </c>
      <c r="AG361" s="5">
        <f t="shared" si="158"/>
        <v>0</v>
      </c>
      <c r="AH361" s="5">
        <f t="shared" si="159"/>
        <v>0</v>
      </c>
      <c r="AI361" s="5">
        <f t="shared" si="160"/>
        <v>4.4784259604349064E-3</v>
      </c>
      <c r="AJ361" s="5">
        <f t="shared" si="161"/>
        <v>1.1134231811598116E-3</v>
      </c>
      <c r="AK361" s="5">
        <f t="shared" si="162"/>
        <v>-2.9947242308195898E-3</v>
      </c>
      <c r="AL361" s="5">
        <f t="shared" si="163"/>
        <v>2.9452382342531891E-4</v>
      </c>
      <c r="AM361" s="5">
        <f t="shared" si="164"/>
        <v>-2.130240327375521E-3</v>
      </c>
      <c r="AN361" s="5">
        <f t="shared" si="165"/>
        <v>0</v>
      </c>
      <c r="AO361" s="5">
        <f t="shared" si="166"/>
        <v>0</v>
      </c>
      <c r="AP361" s="5">
        <f t="shared" si="167"/>
        <v>0</v>
      </c>
      <c r="AQ361" s="5">
        <f t="shared" si="168"/>
        <v>0</v>
      </c>
      <c r="AR361" s="5">
        <f t="shared" si="169"/>
        <v>0</v>
      </c>
      <c r="AS361" s="5">
        <f t="shared" si="170"/>
        <v>0</v>
      </c>
      <c r="AT361" s="5">
        <f t="shared" si="171"/>
        <v>0</v>
      </c>
      <c r="AU361" s="5">
        <f t="shared" si="172"/>
        <v>0</v>
      </c>
      <c r="AV361" s="5">
        <f t="shared" si="173"/>
        <v>0</v>
      </c>
      <c r="AW361" s="5">
        <f t="shared" si="174"/>
        <v>0</v>
      </c>
      <c r="AX361" s="5">
        <f t="shared" si="175"/>
        <v>0</v>
      </c>
      <c r="AZ361" s="7">
        <f t="shared" si="178"/>
        <v>106.94209852256269</v>
      </c>
      <c r="BA361" s="4">
        <f t="shared" si="176"/>
        <v>3.1725350284371928E-5</v>
      </c>
      <c r="BB361" s="5">
        <f>AZ361/MAX($AZ$16:AZ361)-1</f>
        <v>-2.6003172921451601E-4</v>
      </c>
      <c r="BH361" s="3"/>
    </row>
    <row r="362" spans="1:60" x14ac:dyDescent="0.25">
      <c r="A362" s="3">
        <v>43041</v>
      </c>
      <c r="B362">
        <f>IFERROR(VLOOKUP($A362,Finnifty!$A$14:$I$486,B$15+1,FALSE),All_curves!B361)</f>
        <v>0</v>
      </c>
      <c r="C362">
        <f>IFERROR(VLOOKUP($A362,Finnifty!$A$14:$I$486,C$15+1,FALSE),All_curves!C361)</f>
        <v>0</v>
      </c>
      <c r="D362">
        <f>IFERROR(VLOOKUP($A362,Finnifty!$A$14:$I$486,D$15+1,FALSE),All_curves!D361)</f>
        <v>0</v>
      </c>
      <c r="E362">
        <f>IFERROR(VLOOKUP($A362,Finnifty!$A$14:$I$486,E$15+1,FALSE),All_curves!E361)</f>
        <v>0</v>
      </c>
      <c r="F362">
        <f>IFERROR(VLOOKUP($A362,Finnifty!$A$14:$I$486,F$15+1,FALSE),All_curves!F361)</f>
        <v>0</v>
      </c>
      <c r="G362">
        <f>IFERROR(VLOOKUP($A362,Finnifty!$A$14:$I$486,G$15+1,FALSE),All_curves!G361)</f>
        <v>0</v>
      </c>
      <c r="H362">
        <f>IFERROR(VLOOKUP($A362,Finnifty!$A$14:$I$486,H$15+1,FALSE),All_curves!H361)</f>
        <v>0</v>
      </c>
      <c r="I362">
        <f>IFERROR(VLOOKUP($A362,Finnifty!$A$14:$I$486,I$15+1,FALSE),All_curves!I361)</f>
        <v>0</v>
      </c>
      <c r="J362">
        <f>IFERROR(VLOOKUP($A362,Banknifty!$A$14:$I$4860,2,FALSE),All_curves!J361)</f>
        <v>13554226</v>
      </c>
      <c r="K362">
        <f>IFERROR(VLOOKUP($A362,Banknifty!$A$14:$I$4860,3,FALSE),All_curves!K361)</f>
        <v>13205539</v>
      </c>
      <c r="L362">
        <f>IFERROR(VLOOKUP($A362,Banknifty!$A$14:$I$4860,4,FALSE),All_curves!L361)</f>
        <v>12548746</v>
      </c>
      <c r="M362">
        <f>IFERROR(VLOOKUP($A362,Banknifty!$A$14:$I$4860,5,FALSE),All_curves!M361)</f>
        <v>13094192</v>
      </c>
      <c r="N362">
        <f>IFERROR(VLOOKUP($A362,Banknifty!$A$14:$I$4860,6,FALSE),All_curves!N361)</f>
        <v>10756751</v>
      </c>
      <c r="O362">
        <f>IFERROR(VLOOKUP($A362,Banknifty!$A$14:$I$4860,7,FALSE),All_curves!O361)</f>
        <v>11181447</v>
      </c>
      <c r="P362">
        <f>IFERROR(VLOOKUP($A362,Banknifty!$A$14:$I$4860,8,FALSE),All_curves!P361)</f>
        <v>11181447</v>
      </c>
      <c r="Q362">
        <f>IFERROR(VLOOKUP($A362,Banknifty!$A$14:$I$4860,9,FALSE),All_curves!Q361)</f>
        <v>11967176</v>
      </c>
      <c r="R362">
        <f>IFERROR(VLOOKUP($A362,Nifty!$A$14:$I$4860,2,FALSE),All_curves!R361)</f>
        <v>0</v>
      </c>
      <c r="S362">
        <f>IFERROR(VLOOKUP($A362,Nifty!$A$14:$I$4860,3,FALSE),All_curves!S361)</f>
        <v>0</v>
      </c>
      <c r="T362">
        <f>IFERROR(VLOOKUP($A362,Nifty!$A$14:$I$4860,4,FALSE),All_curves!T361)</f>
        <v>0</v>
      </c>
      <c r="U362">
        <f>IFERROR(VLOOKUP($A362,Nifty!$A$14:$I$4860,5,FALSE),All_curves!U361)</f>
        <v>0</v>
      </c>
      <c r="V362">
        <f>IFERROR(VLOOKUP($A362,Nifty!$A$14:$I$4860,6,FALSE),All_curves!V361)</f>
        <v>0</v>
      </c>
      <c r="W362">
        <f>IFERROR(VLOOKUP($A362,Nifty!$A$14:$I$4860,7,FALSE),All_curves!W361)</f>
        <v>0</v>
      </c>
      <c r="X362">
        <f>IFERROR(VLOOKUP($A362,Nifty!$A$14:$I$4860,8,FALSE),All_curves!X361)</f>
        <v>0</v>
      </c>
      <c r="Y362">
        <f>IFERROR(VLOOKUP($A362,Nifty!$A$14:$I$4860,9,FALSE),All_curves!Y361)</f>
        <v>0</v>
      </c>
      <c r="AA362" s="5">
        <f t="shared" si="177"/>
        <v>0</v>
      </c>
      <c r="AB362" s="5">
        <f t="shared" si="153"/>
        <v>0</v>
      </c>
      <c r="AC362" s="5">
        <f t="shared" si="154"/>
        <v>0</v>
      </c>
      <c r="AD362" s="5">
        <f t="shared" si="155"/>
        <v>0</v>
      </c>
      <c r="AE362" s="5">
        <f t="shared" si="156"/>
        <v>0</v>
      </c>
      <c r="AF362" s="5">
        <f t="shared" si="157"/>
        <v>0</v>
      </c>
      <c r="AG362" s="5">
        <f t="shared" si="158"/>
        <v>0</v>
      </c>
      <c r="AH362" s="5">
        <f t="shared" si="159"/>
        <v>0</v>
      </c>
      <c r="AI362" s="5">
        <f t="shared" si="160"/>
        <v>-4.1369433612147288E-3</v>
      </c>
      <c r="AJ362" s="5">
        <f t="shared" si="161"/>
        <v>-9.4422070812127945E-3</v>
      </c>
      <c r="AK362" s="5">
        <f t="shared" si="162"/>
        <v>-1.5915663848831141E-3</v>
      </c>
      <c r="AL362" s="5">
        <f t="shared" si="163"/>
        <v>-2.2215370988465377E-3</v>
      </c>
      <c r="AM362" s="5">
        <f t="shared" si="164"/>
        <v>4.4784696537201185E-3</v>
      </c>
      <c r="AN362" s="5">
        <f t="shared" si="165"/>
        <v>1.113348253184876E-3</v>
      </c>
      <c r="AO362" s="5">
        <f t="shared" si="166"/>
        <v>1.113348253184876E-3</v>
      </c>
      <c r="AP362" s="5">
        <f t="shared" si="167"/>
        <v>2.9447527439985244E-4</v>
      </c>
      <c r="AQ362" s="5">
        <f t="shared" si="168"/>
        <v>0</v>
      </c>
      <c r="AR362" s="5">
        <f t="shared" si="169"/>
        <v>0</v>
      </c>
      <c r="AS362" s="5">
        <f t="shared" si="170"/>
        <v>0</v>
      </c>
      <c r="AT362" s="5">
        <f t="shared" si="171"/>
        <v>0</v>
      </c>
      <c r="AU362" s="5">
        <f t="shared" si="172"/>
        <v>0</v>
      </c>
      <c r="AV362" s="5">
        <f t="shared" si="173"/>
        <v>0</v>
      </c>
      <c r="AW362" s="5">
        <f t="shared" si="174"/>
        <v>0</v>
      </c>
      <c r="AX362" s="5">
        <f t="shared" si="175"/>
        <v>0</v>
      </c>
      <c r="AZ362" s="7">
        <f t="shared" si="178"/>
        <v>106.89578986468807</v>
      </c>
      <c r="BA362" s="4">
        <f t="shared" si="176"/>
        <v>-4.3302552048614384E-4</v>
      </c>
      <c r="BB362" s="5">
        <f>AZ362/MAX($AZ$16:AZ362)-1</f>
        <v>-6.929446493258995E-4</v>
      </c>
      <c r="BH362" s="3"/>
    </row>
    <row r="363" spans="1:60" x14ac:dyDescent="0.25">
      <c r="A363" s="3">
        <v>43042</v>
      </c>
      <c r="B363">
        <f>IFERROR(VLOOKUP($A363,Finnifty!$A$14:$I$486,B$15+1,FALSE),All_curves!B362)</f>
        <v>0</v>
      </c>
      <c r="C363">
        <f>IFERROR(VLOOKUP($A363,Finnifty!$A$14:$I$486,C$15+1,FALSE),All_curves!C362)</f>
        <v>0</v>
      </c>
      <c r="D363">
        <f>IFERROR(VLOOKUP($A363,Finnifty!$A$14:$I$486,D$15+1,FALSE),All_curves!D362)</f>
        <v>0</v>
      </c>
      <c r="E363">
        <f>IFERROR(VLOOKUP($A363,Finnifty!$A$14:$I$486,E$15+1,FALSE),All_curves!E362)</f>
        <v>0</v>
      </c>
      <c r="F363">
        <f>IFERROR(VLOOKUP($A363,Finnifty!$A$14:$I$486,F$15+1,FALSE),All_curves!F362)</f>
        <v>0</v>
      </c>
      <c r="G363">
        <f>IFERROR(VLOOKUP($A363,Finnifty!$A$14:$I$486,G$15+1,FALSE),All_curves!G362)</f>
        <v>0</v>
      </c>
      <c r="H363">
        <f>IFERROR(VLOOKUP($A363,Finnifty!$A$14:$I$486,H$15+1,FALSE),All_curves!H362)</f>
        <v>0</v>
      </c>
      <c r="I363">
        <f>IFERROR(VLOOKUP($A363,Finnifty!$A$14:$I$486,I$15+1,FALSE),All_curves!I362)</f>
        <v>0</v>
      </c>
      <c r="J363">
        <f>IFERROR(VLOOKUP($A363,Banknifty!$A$14:$I$4860,2,FALSE),All_curves!J362)</f>
        <v>13532479</v>
      </c>
      <c r="K363">
        <f>IFERROR(VLOOKUP($A363,Banknifty!$A$14:$I$4860,3,FALSE),All_curves!K362)</f>
        <v>13208034</v>
      </c>
      <c r="L363">
        <f>IFERROR(VLOOKUP($A363,Banknifty!$A$14:$I$4860,4,FALSE),All_curves!L362)</f>
        <v>12551116</v>
      </c>
      <c r="M363">
        <f>IFERROR(VLOOKUP($A363,Banknifty!$A$14:$I$4860,5,FALSE),All_curves!M362)</f>
        <v>13093721</v>
      </c>
      <c r="N363">
        <f>IFERROR(VLOOKUP($A363,Banknifty!$A$14:$I$4860,6,FALSE),All_curves!N362)</f>
        <v>10712251</v>
      </c>
      <c r="O363">
        <f>IFERROR(VLOOKUP($A363,Banknifty!$A$14:$I$4860,7,FALSE),All_curves!O362)</f>
        <v>11131899</v>
      </c>
      <c r="P363">
        <f>IFERROR(VLOOKUP($A363,Banknifty!$A$14:$I$4860,8,FALSE),All_curves!P362)</f>
        <v>11131899</v>
      </c>
      <c r="Q363">
        <f>IFERROR(VLOOKUP($A363,Banknifty!$A$14:$I$4860,9,FALSE),All_curves!Q362)</f>
        <v>11940591</v>
      </c>
      <c r="R363">
        <f>IFERROR(VLOOKUP($A363,Nifty!$A$14:$I$4860,2,FALSE),All_curves!R362)</f>
        <v>0</v>
      </c>
      <c r="S363">
        <f>IFERROR(VLOOKUP($A363,Nifty!$A$14:$I$4860,3,FALSE),All_curves!S362)</f>
        <v>0</v>
      </c>
      <c r="T363">
        <f>IFERROR(VLOOKUP($A363,Nifty!$A$14:$I$4860,4,FALSE),All_curves!T362)</f>
        <v>0</v>
      </c>
      <c r="U363">
        <f>IFERROR(VLOOKUP($A363,Nifty!$A$14:$I$4860,5,FALSE),All_curves!U362)</f>
        <v>0</v>
      </c>
      <c r="V363">
        <f>IFERROR(VLOOKUP($A363,Nifty!$A$14:$I$4860,6,FALSE),All_curves!V362)</f>
        <v>0</v>
      </c>
      <c r="W363">
        <f>IFERROR(VLOOKUP($A363,Nifty!$A$14:$I$4860,7,FALSE),All_curves!W362)</f>
        <v>0</v>
      </c>
      <c r="X363">
        <f>IFERROR(VLOOKUP($A363,Nifty!$A$14:$I$4860,8,FALSE),All_curves!X362)</f>
        <v>0</v>
      </c>
      <c r="Y363">
        <f>IFERROR(VLOOKUP($A363,Nifty!$A$14:$I$4860,9,FALSE),All_curves!Y362)</f>
        <v>0</v>
      </c>
      <c r="AA363" s="5">
        <f t="shared" si="177"/>
        <v>0</v>
      </c>
      <c r="AB363" s="5">
        <f t="shared" si="153"/>
        <v>0</v>
      </c>
      <c r="AC363" s="5">
        <f t="shared" si="154"/>
        <v>0</v>
      </c>
      <c r="AD363" s="5">
        <f t="shared" si="155"/>
        <v>0</v>
      </c>
      <c r="AE363" s="5">
        <f t="shared" si="156"/>
        <v>0</v>
      </c>
      <c r="AF363" s="5">
        <f t="shared" si="157"/>
        <v>0</v>
      </c>
      <c r="AG363" s="5">
        <f t="shared" si="158"/>
        <v>0</v>
      </c>
      <c r="AH363" s="5">
        <f t="shared" si="159"/>
        <v>0</v>
      </c>
      <c r="AI363" s="5">
        <f t="shared" si="160"/>
        <v>-1.6044442522944458E-3</v>
      </c>
      <c r="AJ363" s="5">
        <f t="shared" si="161"/>
        <v>1.8893587001644896E-4</v>
      </c>
      <c r="AK363" s="5">
        <f t="shared" si="162"/>
        <v>1.8886349281443948E-4</v>
      </c>
      <c r="AL363" s="5">
        <f t="shared" si="163"/>
        <v>-3.5970146153307958E-5</v>
      </c>
      <c r="AM363" s="5">
        <f t="shared" si="164"/>
        <v>-4.1369368873557244E-3</v>
      </c>
      <c r="AN363" s="5">
        <f t="shared" si="165"/>
        <v>-4.4312690477359418E-3</v>
      </c>
      <c r="AO363" s="5">
        <f t="shared" si="166"/>
        <v>-4.4312690477359418E-3</v>
      </c>
      <c r="AP363" s="5">
        <f t="shared" si="167"/>
        <v>-2.2214931910419233E-3</v>
      </c>
      <c r="AQ363" s="5">
        <f t="shared" si="168"/>
        <v>0</v>
      </c>
      <c r="AR363" s="5">
        <f t="shared" si="169"/>
        <v>0</v>
      </c>
      <c r="AS363" s="5">
        <f t="shared" si="170"/>
        <v>0</v>
      </c>
      <c r="AT363" s="5">
        <f t="shared" si="171"/>
        <v>0</v>
      </c>
      <c r="AU363" s="5">
        <f t="shared" si="172"/>
        <v>0</v>
      </c>
      <c r="AV363" s="5">
        <f t="shared" si="173"/>
        <v>0</v>
      </c>
      <c r="AW363" s="5">
        <f t="shared" si="174"/>
        <v>0</v>
      </c>
      <c r="AX363" s="5">
        <f t="shared" si="175"/>
        <v>0</v>
      </c>
      <c r="AZ363" s="7">
        <f t="shared" si="178"/>
        <v>106.82237212939731</v>
      </c>
      <c r="BA363" s="4">
        <f t="shared" si="176"/>
        <v>-6.8681596706193315E-4</v>
      </c>
      <c r="BB363" s="5">
        <f>AZ363/MAX($AZ$16:AZ363)-1</f>
        <v>-1.3792846909382872E-3</v>
      </c>
      <c r="BH363" s="3"/>
    </row>
    <row r="364" spans="1:60" x14ac:dyDescent="0.25">
      <c r="A364" s="3">
        <v>43045</v>
      </c>
      <c r="B364">
        <f>IFERROR(VLOOKUP($A364,Finnifty!$A$14:$I$486,B$15+1,FALSE),All_curves!B363)</f>
        <v>0</v>
      </c>
      <c r="C364">
        <f>IFERROR(VLOOKUP($A364,Finnifty!$A$14:$I$486,C$15+1,FALSE),All_curves!C363)</f>
        <v>0</v>
      </c>
      <c r="D364">
        <f>IFERROR(VLOOKUP($A364,Finnifty!$A$14:$I$486,D$15+1,FALSE),All_curves!D363)</f>
        <v>0</v>
      </c>
      <c r="E364">
        <f>IFERROR(VLOOKUP($A364,Finnifty!$A$14:$I$486,E$15+1,FALSE),All_curves!E363)</f>
        <v>0</v>
      </c>
      <c r="F364">
        <f>IFERROR(VLOOKUP($A364,Finnifty!$A$14:$I$486,F$15+1,FALSE),All_curves!F363)</f>
        <v>0</v>
      </c>
      <c r="G364">
        <f>IFERROR(VLOOKUP($A364,Finnifty!$A$14:$I$486,G$15+1,FALSE),All_curves!G363)</f>
        <v>0</v>
      </c>
      <c r="H364">
        <f>IFERROR(VLOOKUP($A364,Finnifty!$A$14:$I$486,H$15+1,FALSE),All_curves!H363)</f>
        <v>0</v>
      </c>
      <c r="I364">
        <f>IFERROR(VLOOKUP($A364,Finnifty!$A$14:$I$486,I$15+1,FALSE),All_curves!I363)</f>
        <v>0</v>
      </c>
      <c r="J364">
        <f>IFERROR(VLOOKUP($A364,Banknifty!$A$14:$I$4860,2,FALSE),All_curves!J363)</f>
        <v>13499550</v>
      </c>
      <c r="K364">
        <f>IFERROR(VLOOKUP($A364,Banknifty!$A$14:$I$4860,3,FALSE),All_curves!K363)</f>
        <v>13166783</v>
      </c>
      <c r="L364">
        <f>IFERROR(VLOOKUP($A364,Banknifty!$A$14:$I$4860,4,FALSE),All_curves!L363)</f>
        <v>12530882</v>
      </c>
      <c r="M364">
        <f>IFERROR(VLOOKUP($A364,Banknifty!$A$14:$I$4860,5,FALSE),All_curves!M363)</f>
        <v>13074930</v>
      </c>
      <c r="N364">
        <f>IFERROR(VLOOKUP($A364,Banknifty!$A$14:$I$4860,6,FALSE),All_curves!N363)</f>
        <v>10695064</v>
      </c>
      <c r="O364">
        <f>IFERROR(VLOOKUP($A364,Banknifty!$A$14:$I$4860,7,FALSE),All_curves!O363)</f>
        <v>11134002</v>
      </c>
      <c r="P364">
        <f>IFERROR(VLOOKUP($A364,Banknifty!$A$14:$I$4860,8,FALSE),All_curves!P363)</f>
        <v>11134002</v>
      </c>
      <c r="Q364">
        <f>IFERROR(VLOOKUP($A364,Banknifty!$A$14:$I$4860,9,FALSE),All_curves!Q363)</f>
        <v>11940161</v>
      </c>
      <c r="R364">
        <f>IFERROR(VLOOKUP($A364,Nifty!$A$14:$I$4860,2,FALSE),All_curves!R363)</f>
        <v>0</v>
      </c>
      <c r="S364">
        <f>IFERROR(VLOOKUP($A364,Nifty!$A$14:$I$4860,3,FALSE),All_curves!S363)</f>
        <v>0</v>
      </c>
      <c r="T364">
        <f>IFERROR(VLOOKUP($A364,Nifty!$A$14:$I$4860,4,FALSE),All_curves!T363)</f>
        <v>0</v>
      </c>
      <c r="U364">
        <f>IFERROR(VLOOKUP($A364,Nifty!$A$14:$I$4860,5,FALSE),All_curves!U363)</f>
        <v>0</v>
      </c>
      <c r="V364">
        <f>IFERROR(VLOOKUP($A364,Nifty!$A$14:$I$4860,6,FALSE),All_curves!V363)</f>
        <v>0</v>
      </c>
      <c r="W364">
        <f>IFERROR(VLOOKUP($A364,Nifty!$A$14:$I$4860,7,FALSE),All_curves!W363)</f>
        <v>0</v>
      </c>
      <c r="X364">
        <f>IFERROR(VLOOKUP($A364,Nifty!$A$14:$I$4860,8,FALSE),All_curves!X363)</f>
        <v>0</v>
      </c>
      <c r="Y364">
        <f>IFERROR(VLOOKUP($A364,Nifty!$A$14:$I$4860,9,FALSE),All_curves!Y363)</f>
        <v>0</v>
      </c>
      <c r="AA364" s="5">
        <f t="shared" si="177"/>
        <v>0</v>
      </c>
      <c r="AB364" s="5">
        <f t="shared" si="153"/>
        <v>0</v>
      </c>
      <c r="AC364" s="5">
        <f t="shared" si="154"/>
        <v>0</v>
      </c>
      <c r="AD364" s="5">
        <f t="shared" si="155"/>
        <v>0</v>
      </c>
      <c r="AE364" s="5">
        <f t="shared" si="156"/>
        <v>0</v>
      </c>
      <c r="AF364" s="5">
        <f t="shared" si="157"/>
        <v>0</v>
      </c>
      <c r="AG364" s="5">
        <f t="shared" si="158"/>
        <v>0</v>
      </c>
      <c r="AH364" s="5">
        <f t="shared" si="159"/>
        <v>0</v>
      </c>
      <c r="AI364" s="5">
        <f t="shared" si="160"/>
        <v>-2.4333309514095181E-3</v>
      </c>
      <c r="AJ364" s="5">
        <f t="shared" si="161"/>
        <v>-3.1231748797739822E-3</v>
      </c>
      <c r="AK364" s="5">
        <f t="shared" si="162"/>
        <v>-1.6121275590155193E-3</v>
      </c>
      <c r="AL364" s="5">
        <f t="shared" si="163"/>
        <v>-1.435115350327032E-3</v>
      </c>
      <c r="AM364" s="5">
        <f t="shared" si="164"/>
        <v>-1.6044246909450166E-3</v>
      </c>
      <c r="AN364" s="5">
        <f t="shared" si="165"/>
        <v>1.8891655412978103E-4</v>
      </c>
      <c r="AO364" s="5">
        <f t="shared" si="166"/>
        <v>1.8891655412978103E-4</v>
      </c>
      <c r="AP364" s="5">
        <f t="shared" si="167"/>
        <v>-3.6011617850384425E-5</v>
      </c>
      <c r="AQ364" s="5">
        <f t="shared" si="168"/>
        <v>0</v>
      </c>
      <c r="AR364" s="5">
        <f t="shared" si="169"/>
        <v>0</v>
      </c>
      <c r="AS364" s="5">
        <f t="shared" si="170"/>
        <v>0</v>
      </c>
      <c r="AT364" s="5">
        <f t="shared" si="171"/>
        <v>0</v>
      </c>
      <c r="AU364" s="5">
        <f t="shared" si="172"/>
        <v>0</v>
      </c>
      <c r="AV364" s="5">
        <f t="shared" si="173"/>
        <v>0</v>
      </c>
      <c r="AW364" s="5">
        <f t="shared" si="174"/>
        <v>0</v>
      </c>
      <c r="AX364" s="5">
        <f t="shared" si="175"/>
        <v>0</v>
      </c>
      <c r="AZ364" s="7">
        <f t="shared" si="178"/>
        <v>106.77845766612199</v>
      </c>
      <c r="BA364" s="4">
        <f t="shared" si="176"/>
        <v>-4.1109799754424542E-4</v>
      </c>
      <c r="BB364" s="5">
        <f>AZ364/MAX($AZ$16:AZ364)-1</f>
        <v>-1.789815667307959E-3</v>
      </c>
      <c r="BH364" s="3"/>
    </row>
    <row r="365" spans="1:60" x14ac:dyDescent="0.25">
      <c r="A365" s="3">
        <v>43046</v>
      </c>
      <c r="B365">
        <f>IFERROR(VLOOKUP($A365,Finnifty!$A$14:$I$486,B$15+1,FALSE),All_curves!B364)</f>
        <v>0</v>
      </c>
      <c r="C365">
        <f>IFERROR(VLOOKUP($A365,Finnifty!$A$14:$I$486,C$15+1,FALSE),All_curves!C364)</f>
        <v>0</v>
      </c>
      <c r="D365">
        <f>IFERROR(VLOOKUP($A365,Finnifty!$A$14:$I$486,D$15+1,FALSE),All_curves!D364)</f>
        <v>0</v>
      </c>
      <c r="E365">
        <f>IFERROR(VLOOKUP($A365,Finnifty!$A$14:$I$486,E$15+1,FALSE),All_curves!E364)</f>
        <v>0</v>
      </c>
      <c r="F365">
        <f>IFERROR(VLOOKUP($A365,Finnifty!$A$14:$I$486,F$15+1,FALSE),All_curves!F364)</f>
        <v>0</v>
      </c>
      <c r="G365">
        <f>IFERROR(VLOOKUP($A365,Finnifty!$A$14:$I$486,G$15+1,FALSE),All_curves!G364)</f>
        <v>0</v>
      </c>
      <c r="H365">
        <f>IFERROR(VLOOKUP($A365,Finnifty!$A$14:$I$486,H$15+1,FALSE),All_curves!H364)</f>
        <v>0</v>
      </c>
      <c r="I365">
        <f>IFERROR(VLOOKUP($A365,Finnifty!$A$14:$I$486,I$15+1,FALSE),All_curves!I364)</f>
        <v>0</v>
      </c>
      <c r="J365">
        <f>IFERROR(VLOOKUP($A365,Banknifty!$A$14:$I$4860,2,FALSE),All_curves!J364)</f>
        <v>13623775</v>
      </c>
      <c r="K365">
        <f>IFERROR(VLOOKUP($A365,Banknifty!$A$14:$I$4860,3,FALSE),All_curves!K364)</f>
        <v>13216796</v>
      </c>
      <c r="L365">
        <f>IFERROR(VLOOKUP($A365,Banknifty!$A$14:$I$4860,4,FALSE),All_curves!L364)</f>
        <v>12578070</v>
      </c>
      <c r="M365">
        <f>IFERROR(VLOOKUP($A365,Banknifty!$A$14:$I$4860,5,FALSE),All_curves!M364)</f>
        <v>13124509</v>
      </c>
      <c r="N365">
        <f>IFERROR(VLOOKUP($A365,Banknifty!$A$14:$I$4860,6,FALSE),All_curves!N364)</f>
        <v>10669039</v>
      </c>
      <c r="O365">
        <f>IFERROR(VLOOKUP($A365,Banknifty!$A$14:$I$4860,7,FALSE),All_curves!O364)</f>
        <v>11099229</v>
      </c>
      <c r="P365">
        <f>IFERROR(VLOOKUP($A365,Banknifty!$A$14:$I$4860,8,FALSE),All_curves!P364)</f>
        <v>11099229</v>
      </c>
      <c r="Q365">
        <f>IFERROR(VLOOKUP($A365,Banknifty!$A$14:$I$4860,9,FALSE),All_curves!Q364)</f>
        <v>11923026</v>
      </c>
      <c r="R365">
        <f>IFERROR(VLOOKUP($A365,Nifty!$A$14:$I$4860,2,FALSE),All_curves!R364)</f>
        <v>0</v>
      </c>
      <c r="S365">
        <f>IFERROR(VLOOKUP($A365,Nifty!$A$14:$I$4860,3,FALSE),All_curves!S364)</f>
        <v>0</v>
      </c>
      <c r="T365">
        <f>IFERROR(VLOOKUP($A365,Nifty!$A$14:$I$4860,4,FALSE),All_curves!T364)</f>
        <v>0</v>
      </c>
      <c r="U365">
        <f>IFERROR(VLOOKUP($A365,Nifty!$A$14:$I$4860,5,FALSE),All_curves!U364)</f>
        <v>0</v>
      </c>
      <c r="V365">
        <f>IFERROR(VLOOKUP($A365,Nifty!$A$14:$I$4860,6,FALSE),All_curves!V364)</f>
        <v>0</v>
      </c>
      <c r="W365">
        <f>IFERROR(VLOOKUP($A365,Nifty!$A$14:$I$4860,7,FALSE),All_curves!W364)</f>
        <v>0</v>
      </c>
      <c r="X365">
        <f>IFERROR(VLOOKUP($A365,Nifty!$A$14:$I$4860,8,FALSE),All_curves!X364)</f>
        <v>0</v>
      </c>
      <c r="Y365">
        <f>IFERROR(VLOOKUP($A365,Nifty!$A$14:$I$4860,9,FALSE),All_curves!Y364)</f>
        <v>0</v>
      </c>
      <c r="AA365" s="5">
        <f t="shared" si="177"/>
        <v>0</v>
      </c>
      <c r="AB365" s="5">
        <f t="shared" si="153"/>
        <v>0</v>
      </c>
      <c r="AC365" s="5">
        <f t="shared" si="154"/>
        <v>0</v>
      </c>
      <c r="AD365" s="5">
        <f t="shared" si="155"/>
        <v>0</v>
      </c>
      <c r="AE365" s="5">
        <f t="shared" si="156"/>
        <v>0</v>
      </c>
      <c r="AF365" s="5">
        <f t="shared" si="157"/>
        <v>0</v>
      </c>
      <c r="AG365" s="5">
        <f t="shared" si="158"/>
        <v>0</v>
      </c>
      <c r="AH365" s="5">
        <f t="shared" si="159"/>
        <v>0</v>
      </c>
      <c r="AI365" s="5">
        <f t="shared" si="160"/>
        <v>9.2021585904715764E-3</v>
      </c>
      <c r="AJ365" s="5">
        <f t="shared" si="161"/>
        <v>3.7984221354601111E-3</v>
      </c>
      <c r="AK365" s="5">
        <f t="shared" si="162"/>
        <v>3.7657365219783134E-3</v>
      </c>
      <c r="AL365" s="5">
        <f t="shared" si="163"/>
        <v>3.7919132263040112E-3</v>
      </c>
      <c r="AM365" s="5">
        <f t="shared" si="164"/>
        <v>-2.4333655226373985E-3</v>
      </c>
      <c r="AN365" s="5">
        <f t="shared" si="165"/>
        <v>-3.123135778132613E-3</v>
      </c>
      <c r="AO365" s="5">
        <f t="shared" si="166"/>
        <v>-3.123135778132613E-3</v>
      </c>
      <c r="AP365" s="5">
        <f t="shared" si="167"/>
        <v>-1.4350727766568872E-3</v>
      </c>
      <c r="AQ365" s="5">
        <f t="shared" si="168"/>
        <v>0</v>
      </c>
      <c r="AR365" s="5">
        <f t="shared" si="169"/>
        <v>0</v>
      </c>
      <c r="AS365" s="5">
        <f t="shared" si="170"/>
        <v>0</v>
      </c>
      <c r="AT365" s="5">
        <f t="shared" si="171"/>
        <v>0</v>
      </c>
      <c r="AU365" s="5">
        <f t="shared" si="172"/>
        <v>0</v>
      </c>
      <c r="AV365" s="5">
        <f t="shared" si="173"/>
        <v>0</v>
      </c>
      <c r="AW365" s="5">
        <f t="shared" si="174"/>
        <v>0</v>
      </c>
      <c r="AX365" s="5">
        <f t="shared" si="175"/>
        <v>0</v>
      </c>
      <c r="AZ365" s="7">
        <f t="shared" si="178"/>
        <v>106.82492195879968</v>
      </c>
      <c r="BA365" s="4">
        <f t="shared" si="176"/>
        <v>4.3514669244393755E-4</v>
      </c>
      <c r="BB365" s="5">
        <f>AZ365/MAX($AZ$16:AZ365)-1</f>
        <v>-1.3554478072317355E-3</v>
      </c>
      <c r="BH365" s="3"/>
    </row>
    <row r="366" spans="1:60" x14ac:dyDescent="0.25">
      <c r="A366" s="3">
        <v>43047</v>
      </c>
      <c r="B366">
        <f>IFERROR(VLOOKUP($A366,Finnifty!$A$14:$I$486,B$15+1,FALSE),All_curves!B365)</f>
        <v>0</v>
      </c>
      <c r="C366">
        <f>IFERROR(VLOOKUP($A366,Finnifty!$A$14:$I$486,C$15+1,FALSE),All_curves!C365)</f>
        <v>0</v>
      </c>
      <c r="D366">
        <f>IFERROR(VLOOKUP($A366,Finnifty!$A$14:$I$486,D$15+1,FALSE),All_curves!D365)</f>
        <v>0</v>
      </c>
      <c r="E366">
        <f>IFERROR(VLOOKUP($A366,Finnifty!$A$14:$I$486,E$15+1,FALSE),All_curves!E365)</f>
        <v>0</v>
      </c>
      <c r="F366">
        <f>IFERROR(VLOOKUP($A366,Finnifty!$A$14:$I$486,F$15+1,FALSE),All_curves!F365)</f>
        <v>0</v>
      </c>
      <c r="G366">
        <f>IFERROR(VLOOKUP($A366,Finnifty!$A$14:$I$486,G$15+1,FALSE),All_curves!G365)</f>
        <v>0</v>
      </c>
      <c r="H366">
        <f>IFERROR(VLOOKUP($A366,Finnifty!$A$14:$I$486,H$15+1,FALSE),All_curves!H365)</f>
        <v>0</v>
      </c>
      <c r="I366">
        <f>IFERROR(VLOOKUP($A366,Finnifty!$A$14:$I$486,I$15+1,FALSE),All_curves!I365)</f>
        <v>0</v>
      </c>
      <c r="J366">
        <f>IFERROR(VLOOKUP($A366,Banknifty!$A$14:$I$4860,2,FALSE),All_curves!J365)</f>
        <v>13602933</v>
      </c>
      <c r="K366">
        <f>IFERROR(VLOOKUP($A366,Banknifty!$A$14:$I$4860,3,FALSE),All_curves!K365)</f>
        <v>13153334</v>
      </c>
      <c r="L366">
        <f>IFERROR(VLOOKUP($A366,Banknifty!$A$14:$I$4860,4,FALSE),All_curves!L365)</f>
        <v>12528668</v>
      </c>
      <c r="M366">
        <f>IFERROR(VLOOKUP($A366,Banknifty!$A$14:$I$4860,5,FALSE),All_curves!M365)</f>
        <v>13121716</v>
      </c>
      <c r="N366">
        <f>IFERROR(VLOOKUP($A366,Banknifty!$A$14:$I$4860,6,FALSE),All_curves!N365)</f>
        <v>10767217</v>
      </c>
      <c r="O366">
        <f>IFERROR(VLOOKUP($A366,Banknifty!$A$14:$I$4860,7,FALSE),All_curves!O365)</f>
        <v>11141388</v>
      </c>
      <c r="P366">
        <f>IFERROR(VLOOKUP($A366,Banknifty!$A$14:$I$4860,8,FALSE),All_curves!P365)</f>
        <v>11141388</v>
      </c>
      <c r="Q366">
        <f>IFERROR(VLOOKUP($A366,Banknifty!$A$14:$I$4860,9,FALSE),All_curves!Q365)</f>
        <v>11968237</v>
      </c>
      <c r="R366">
        <f>IFERROR(VLOOKUP($A366,Nifty!$A$14:$I$4860,2,FALSE),All_curves!R365)</f>
        <v>0</v>
      </c>
      <c r="S366">
        <f>IFERROR(VLOOKUP($A366,Nifty!$A$14:$I$4860,3,FALSE),All_curves!S365)</f>
        <v>0</v>
      </c>
      <c r="T366">
        <f>IFERROR(VLOOKUP($A366,Nifty!$A$14:$I$4860,4,FALSE),All_curves!T365)</f>
        <v>0</v>
      </c>
      <c r="U366">
        <f>IFERROR(VLOOKUP($A366,Nifty!$A$14:$I$4860,5,FALSE),All_curves!U365)</f>
        <v>0</v>
      </c>
      <c r="V366">
        <f>IFERROR(VLOOKUP($A366,Nifty!$A$14:$I$4860,6,FALSE),All_curves!V365)</f>
        <v>0</v>
      </c>
      <c r="W366">
        <f>IFERROR(VLOOKUP($A366,Nifty!$A$14:$I$4860,7,FALSE),All_curves!W365)</f>
        <v>0</v>
      </c>
      <c r="X366">
        <f>IFERROR(VLOOKUP($A366,Nifty!$A$14:$I$4860,8,FALSE),All_curves!X365)</f>
        <v>0</v>
      </c>
      <c r="Y366">
        <f>IFERROR(VLOOKUP($A366,Nifty!$A$14:$I$4860,9,FALSE),All_curves!Y365)</f>
        <v>0</v>
      </c>
      <c r="AA366" s="5">
        <f t="shared" si="177"/>
        <v>0</v>
      </c>
      <c r="AB366" s="5">
        <f t="shared" si="153"/>
        <v>0</v>
      </c>
      <c r="AC366" s="5">
        <f t="shared" si="154"/>
        <v>0</v>
      </c>
      <c r="AD366" s="5">
        <f t="shared" si="155"/>
        <v>0</v>
      </c>
      <c r="AE366" s="5">
        <f t="shared" si="156"/>
        <v>0</v>
      </c>
      <c r="AF366" s="5">
        <f t="shared" si="157"/>
        <v>0</v>
      </c>
      <c r="AG366" s="5">
        <f t="shared" si="158"/>
        <v>0</v>
      </c>
      <c r="AH366" s="5">
        <f t="shared" si="159"/>
        <v>0</v>
      </c>
      <c r="AI366" s="5">
        <f t="shared" si="160"/>
        <v>-1.5298256173490454E-3</v>
      </c>
      <c r="AJ366" s="5">
        <f t="shared" si="161"/>
        <v>-4.8016175781180337E-3</v>
      </c>
      <c r="AK366" s="5">
        <f t="shared" si="162"/>
        <v>-3.927629596591542E-3</v>
      </c>
      <c r="AL366" s="5">
        <f t="shared" si="163"/>
        <v>-2.1280796104450328E-4</v>
      </c>
      <c r="AM366" s="5">
        <f t="shared" si="164"/>
        <v>9.2021408863534049E-3</v>
      </c>
      <c r="AN366" s="5">
        <f t="shared" si="165"/>
        <v>3.7983719409699912E-3</v>
      </c>
      <c r="AO366" s="5">
        <f t="shared" si="166"/>
        <v>3.7983719409699912E-3</v>
      </c>
      <c r="AP366" s="5">
        <f t="shared" si="167"/>
        <v>3.7919065176910127E-3</v>
      </c>
      <c r="AQ366" s="5">
        <f t="shared" si="168"/>
        <v>0</v>
      </c>
      <c r="AR366" s="5">
        <f t="shared" si="169"/>
        <v>0</v>
      </c>
      <c r="AS366" s="5">
        <f t="shared" si="170"/>
        <v>0</v>
      </c>
      <c r="AT366" s="5">
        <f t="shared" si="171"/>
        <v>0</v>
      </c>
      <c r="AU366" s="5">
        <f t="shared" si="172"/>
        <v>0</v>
      </c>
      <c r="AV366" s="5">
        <f t="shared" si="173"/>
        <v>0</v>
      </c>
      <c r="AW366" s="5">
        <f t="shared" si="174"/>
        <v>0</v>
      </c>
      <c r="AX366" s="5">
        <f t="shared" si="175"/>
        <v>0</v>
      </c>
      <c r="AZ366" s="7">
        <f t="shared" si="178"/>
        <v>106.86996161829899</v>
      </c>
      <c r="BA366" s="4">
        <f t="shared" si="176"/>
        <v>4.2162127220338652E-4</v>
      </c>
      <c r="BB366" s="5">
        <f>AZ366/MAX($AZ$16:AZ366)-1</f>
        <v>-9.343980206570901E-4</v>
      </c>
      <c r="BH366" s="3"/>
    </row>
    <row r="367" spans="1:60" x14ac:dyDescent="0.25">
      <c r="A367" s="3">
        <v>43048</v>
      </c>
      <c r="B367">
        <f>IFERROR(VLOOKUP($A367,Finnifty!$A$14:$I$486,B$15+1,FALSE),All_curves!B366)</f>
        <v>0</v>
      </c>
      <c r="C367">
        <f>IFERROR(VLOOKUP($A367,Finnifty!$A$14:$I$486,C$15+1,FALSE),All_curves!C366)</f>
        <v>0</v>
      </c>
      <c r="D367">
        <f>IFERROR(VLOOKUP($A367,Finnifty!$A$14:$I$486,D$15+1,FALSE),All_curves!D366)</f>
        <v>0</v>
      </c>
      <c r="E367">
        <f>IFERROR(VLOOKUP($A367,Finnifty!$A$14:$I$486,E$15+1,FALSE),All_curves!E366)</f>
        <v>0</v>
      </c>
      <c r="F367">
        <f>IFERROR(VLOOKUP($A367,Finnifty!$A$14:$I$486,F$15+1,FALSE),All_curves!F366)</f>
        <v>0</v>
      </c>
      <c r="G367">
        <f>IFERROR(VLOOKUP($A367,Finnifty!$A$14:$I$486,G$15+1,FALSE),All_curves!G366)</f>
        <v>0</v>
      </c>
      <c r="H367">
        <f>IFERROR(VLOOKUP($A367,Finnifty!$A$14:$I$486,H$15+1,FALSE),All_curves!H366)</f>
        <v>0</v>
      </c>
      <c r="I367">
        <f>IFERROR(VLOOKUP($A367,Finnifty!$A$14:$I$486,I$15+1,FALSE),All_curves!I366)</f>
        <v>0</v>
      </c>
      <c r="J367">
        <f>IFERROR(VLOOKUP($A367,Banknifty!$A$14:$I$4860,2,FALSE),All_curves!J366)</f>
        <v>13423478</v>
      </c>
      <c r="K367">
        <f>IFERROR(VLOOKUP($A367,Banknifty!$A$14:$I$4860,3,FALSE),All_curves!K366)</f>
        <v>13057243</v>
      </c>
      <c r="L367">
        <f>IFERROR(VLOOKUP($A367,Banknifty!$A$14:$I$4860,4,FALSE),All_curves!L366)</f>
        <v>12412401</v>
      </c>
      <c r="M367">
        <f>IFERROR(VLOOKUP($A367,Banknifty!$A$14:$I$4860,5,FALSE),All_curves!M366)</f>
        <v>13055617</v>
      </c>
      <c r="N367">
        <f>IFERROR(VLOOKUP($A367,Banknifty!$A$14:$I$4860,6,FALSE),All_curves!N366)</f>
        <v>10750746</v>
      </c>
      <c r="O367">
        <f>IFERROR(VLOOKUP($A367,Banknifty!$A$14:$I$4860,7,FALSE),All_curves!O366)</f>
        <v>11087891</v>
      </c>
      <c r="P367">
        <f>IFERROR(VLOOKUP($A367,Banknifty!$A$14:$I$4860,8,FALSE),All_curves!P366)</f>
        <v>11087891</v>
      </c>
      <c r="Q367">
        <f>IFERROR(VLOOKUP($A367,Banknifty!$A$14:$I$4860,9,FALSE),All_curves!Q366)</f>
        <v>11965690</v>
      </c>
      <c r="R367">
        <f>IFERROR(VLOOKUP($A367,Nifty!$A$14:$I$4860,2,FALSE),All_curves!R366)</f>
        <v>0</v>
      </c>
      <c r="S367">
        <f>IFERROR(VLOOKUP($A367,Nifty!$A$14:$I$4860,3,FALSE),All_curves!S366)</f>
        <v>0</v>
      </c>
      <c r="T367">
        <f>IFERROR(VLOOKUP($A367,Nifty!$A$14:$I$4860,4,FALSE),All_curves!T366)</f>
        <v>0</v>
      </c>
      <c r="U367">
        <f>IFERROR(VLOOKUP($A367,Nifty!$A$14:$I$4860,5,FALSE),All_curves!U366)</f>
        <v>0</v>
      </c>
      <c r="V367">
        <f>IFERROR(VLOOKUP($A367,Nifty!$A$14:$I$4860,6,FALSE),All_curves!V366)</f>
        <v>0</v>
      </c>
      <c r="W367">
        <f>IFERROR(VLOOKUP($A367,Nifty!$A$14:$I$4860,7,FALSE),All_curves!W366)</f>
        <v>0</v>
      </c>
      <c r="X367">
        <f>IFERROR(VLOOKUP($A367,Nifty!$A$14:$I$4860,8,FALSE),All_curves!X366)</f>
        <v>0</v>
      </c>
      <c r="Y367">
        <f>IFERROR(VLOOKUP($A367,Nifty!$A$14:$I$4860,9,FALSE),All_curves!Y366)</f>
        <v>0</v>
      </c>
      <c r="AA367" s="5">
        <f t="shared" si="177"/>
        <v>0</v>
      </c>
      <c r="AB367" s="5">
        <f t="shared" si="153"/>
        <v>0</v>
      </c>
      <c r="AC367" s="5">
        <f t="shared" si="154"/>
        <v>0</v>
      </c>
      <c r="AD367" s="5">
        <f t="shared" si="155"/>
        <v>0</v>
      </c>
      <c r="AE367" s="5">
        <f t="shared" si="156"/>
        <v>0</v>
      </c>
      <c r="AF367" s="5">
        <f t="shared" si="157"/>
        <v>0</v>
      </c>
      <c r="AG367" s="5">
        <f t="shared" si="158"/>
        <v>0</v>
      </c>
      <c r="AH367" s="5">
        <f t="shared" si="159"/>
        <v>0</v>
      </c>
      <c r="AI367" s="5">
        <f t="shared" si="160"/>
        <v>-1.3192375497254938E-2</v>
      </c>
      <c r="AJ367" s="5">
        <f t="shared" si="161"/>
        <v>-7.3054481852281583E-3</v>
      </c>
      <c r="AK367" s="5">
        <f t="shared" si="162"/>
        <v>-9.2800767008911489E-3</v>
      </c>
      <c r="AL367" s="5">
        <f t="shared" si="163"/>
        <v>-5.0373746848354495E-3</v>
      </c>
      <c r="AM367" s="5">
        <f t="shared" si="164"/>
        <v>-1.5297360497146251E-3</v>
      </c>
      <c r="AN367" s="5">
        <f t="shared" si="165"/>
        <v>-4.801645899056739E-3</v>
      </c>
      <c r="AO367" s="5">
        <f t="shared" si="166"/>
        <v>-4.801645899056739E-3</v>
      </c>
      <c r="AP367" s="5">
        <f t="shared" si="167"/>
        <v>-2.1281329906819302E-4</v>
      </c>
      <c r="AQ367" s="5">
        <f t="shared" si="168"/>
        <v>0</v>
      </c>
      <c r="AR367" s="5">
        <f t="shared" si="169"/>
        <v>0</v>
      </c>
      <c r="AS367" s="5">
        <f t="shared" si="170"/>
        <v>0</v>
      </c>
      <c r="AT367" s="5">
        <f t="shared" si="171"/>
        <v>0</v>
      </c>
      <c r="AU367" s="5">
        <f t="shared" si="172"/>
        <v>0</v>
      </c>
      <c r="AV367" s="5">
        <f t="shared" si="173"/>
        <v>0</v>
      </c>
      <c r="AW367" s="5">
        <f t="shared" si="174"/>
        <v>0</v>
      </c>
      <c r="AX367" s="5">
        <f t="shared" si="175"/>
        <v>0</v>
      </c>
      <c r="AZ367" s="7">
        <f t="shared" si="178"/>
        <v>106.66441008837539</v>
      </c>
      <c r="BA367" s="4">
        <f t="shared" si="176"/>
        <v>-1.9233798422960832E-3</v>
      </c>
      <c r="BB367" s="5">
        <f>AZ367/MAX($AZ$16:AZ367)-1</f>
        <v>-2.8559806606356375E-3</v>
      </c>
      <c r="BH367" s="3"/>
    </row>
    <row r="368" spans="1:60" x14ac:dyDescent="0.25">
      <c r="A368" s="3">
        <v>43049</v>
      </c>
      <c r="B368">
        <f>IFERROR(VLOOKUP($A368,Finnifty!$A$14:$I$486,B$15+1,FALSE),All_curves!B367)</f>
        <v>0</v>
      </c>
      <c r="C368">
        <f>IFERROR(VLOOKUP($A368,Finnifty!$A$14:$I$486,C$15+1,FALSE),All_curves!C367)</f>
        <v>0</v>
      </c>
      <c r="D368">
        <f>IFERROR(VLOOKUP($A368,Finnifty!$A$14:$I$486,D$15+1,FALSE),All_curves!D367)</f>
        <v>0</v>
      </c>
      <c r="E368">
        <f>IFERROR(VLOOKUP($A368,Finnifty!$A$14:$I$486,E$15+1,FALSE),All_curves!E367)</f>
        <v>0</v>
      </c>
      <c r="F368">
        <f>IFERROR(VLOOKUP($A368,Finnifty!$A$14:$I$486,F$15+1,FALSE),All_curves!F367)</f>
        <v>0</v>
      </c>
      <c r="G368">
        <f>IFERROR(VLOOKUP($A368,Finnifty!$A$14:$I$486,G$15+1,FALSE),All_curves!G367)</f>
        <v>0</v>
      </c>
      <c r="H368">
        <f>IFERROR(VLOOKUP($A368,Finnifty!$A$14:$I$486,H$15+1,FALSE),All_curves!H367)</f>
        <v>0</v>
      </c>
      <c r="I368">
        <f>IFERROR(VLOOKUP($A368,Finnifty!$A$14:$I$486,I$15+1,FALSE),All_curves!I367)</f>
        <v>0</v>
      </c>
      <c r="J368">
        <f>IFERROR(VLOOKUP($A368,Banknifty!$A$14:$I$4860,2,FALSE),All_curves!J367)</f>
        <v>13405925</v>
      </c>
      <c r="K368">
        <f>IFERROR(VLOOKUP($A368,Banknifty!$A$14:$I$4860,3,FALSE),All_curves!K367)</f>
        <v>13040169</v>
      </c>
      <c r="L368">
        <f>IFERROR(VLOOKUP($A368,Banknifty!$A$14:$I$4860,4,FALSE),All_curves!L367)</f>
        <v>12385601</v>
      </c>
      <c r="M368">
        <f>IFERROR(VLOOKUP($A368,Banknifty!$A$14:$I$4860,5,FALSE),All_curves!M367)</f>
        <v>13027427</v>
      </c>
      <c r="N368">
        <f>IFERROR(VLOOKUP($A368,Banknifty!$A$14:$I$4860,6,FALSE),All_curves!N367)</f>
        <v>10664808</v>
      </c>
      <c r="O368">
        <f>IFERROR(VLOOKUP($A368,Banknifty!$A$14:$I$4860,7,FALSE),All_curves!O367)</f>
        <v>11067705</v>
      </c>
      <c r="P368">
        <f>IFERROR(VLOOKUP($A368,Banknifty!$A$14:$I$4860,8,FALSE),All_curves!P367)</f>
        <v>11067705</v>
      </c>
      <c r="Q368">
        <f>IFERROR(VLOOKUP($A368,Banknifty!$A$14:$I$4860,9,FALSE),All_curves!Q367)</f>
        <v>11965690</v>
      </c>
      <c r="R368">
        <f>IFERROR(VLOOKUP($A368,Nifty!$A$14:$I$4860,2,FALSE),All_curves!R367)</f>
        <v>0</v>
      </c>
      <c r="S368">
        <f>IFERROR(VLOOKUP($A368,Nifty!$A$14:$I$4860,3,FALSE),All_curves!S367)</f>
        <v>0</v>
      </c>
      <c r="T368">
        <f>IFERROR(VLOOKUP($A368,Nifty!$A$14:$I$4860,4,FALSE),All_curves!T367)</f>
        <v>0</v>
      </c>
      <c r="U368">
        <f>IFERROR(VLOOKUP($A368,Nifty!$A$14:$I$4860,5,FALSE),All_curves!U367)</f>
        <v>0</v>
      </c>
      <c r="V368">
        <f>IFERROR(VLOOKUP($A368,Nifty!$A$14:$I$4860,6,FALSE),All_curves!V367)</f>
        <v>0</v>
      </c>
      <c r="W368">
        <f>IFERROR(VLOOKUP($A368,Nifty!$A$14:$I$4860,7,FALSE),All_curves!W367)</f>
        <v>0</v>
      </c>
      <c r="X368">
        <f>IFERROR(VLOOKUP($A368,Nifty!$A$14:$I$4860,8,FALSE),All_curves!X367)</f>
        <v>0</v>
      </c>
      <c r="Y368">
        <f>IFERROR(VLOOKUP($A368,Nifty!$A$14:$I$4860,9,FALSE),All_curves!Y367)</f>
        <v>0</v>
      </c>
      <c r="AA368" s="5">
        <f t="shared" si="177"/>
        <v>0</v>
      </c>
      <c r="AB368" s="5">
        <f t="shared" si="153"/>
        <v>0</v>
      </c>
      <c r="AC368" s="5">
        <f t="shared" si="154"/>
        <v>0</v>
      </c>
      <c r="AD368" s="5">
        <f t="shared" si="155"/>
        <v>0</v>
      </c>
      <c r="AE368" s="5">
        <f t="shared" si="156"/>
        <v>0</v>
      </c>
      <c r="AF368" s="5">
        <f t="shared" si="157"/>
        <v>0</v>
      </c>
      <c r="AG368" s="5">
        <f t="shared" si="158"/>
        <v>0</v>
      </c>
      <c r="AH368" s="5">
        <f t="shared" si="159"/>
        <v>0</v>
      </c>
      <c r="AI368" s="5">
        <f t="shared" si="160"/>
        <v>-1.3076342807728514E-3</v>
      </c>
      <c r="AJ368" s="5">
        <f t="shared" si="161"/>
        <v>-1.3076267325345947E-3</v>
      </c>
      <c r="AK368" s="5">
        <f t="shared" si="162"/>
        <v>-2.1591310174396972E-3</v>
      </c>
      <c r="AL368" s="5">
        <f t="shared" si="163"/>
        <v>-2.1592238804186703E-3</v>
      </c>
      <c r="AM368" s="5">
        <f t="shared" si="164"/>
        <v>-7.9936778340777837E-3</v>
      </c>
      <c r="AN368" s="5">
        <f t="shared" si="165"/>
        <v>-1.8205445922944152E-3</v>
      </c>
      <c r="AO368" s="5">
        <f t="shared" si="166"/>
        <v>-1.8205445922944152E-3</v>
      </c>
      <c r="AP368" s="5">
        <f t="shared" si="167"/>
        <v>0</v>
      </c>
      <c r="AQ368" s="5">
        <f t="shared" si="168"/>
        <v>0</v>
      </c>
      <c r="AR368" s="5">
        <f t="shared" si="169"/>
        <v>0</v>
      </c>
      <c r="AS368" s="5">
        <f t="shared" si="170"/>
        <v>0</v>
      </c>
      <c r="AT368" s="5">
        <f t="shared" si="171"/>
        <v>0</v>
      </c>
      <c r="AU368" s="5">
        <f t="shared" si="172"/>
        <v>0</v>
      </c>
      <c r="AV368" s="5">
        <f t="shared" si="173"/>
        <v>0</v>
      </c>
      <c r="AW368" s="5">
        <f t="shared" si="174"/>
        <v>0</v>
      </c>
      <c r="AX368" s="5">
        <f t="shared" si="175"/>
        <v>0</v>
      </c>
      <c r="AZ368" s="7">
        <f t="shared" si="178"/>
        <v>106.58188568789599</v>
      </c>
      <c r="BA368" s="4">
        <f t="shared" si="176"/>
        <v>-7.7368262207635119E-4</v>
      </c>
      <c r="BB368" s="5">
        <f>AZ368/MAX($AZ$16:AZ368)-1</f>
        <v>-3.6274536601058616E-3</v>
      </c>
      <c r="BH368" s="3"/>
    </row>
    <row r="369" spans="1:60" x14ac:dyDescent="0.25">
      <c r="A369" s="3">
        <v>43052</v>
      </c>
      <c r="B369">
        <f>IFERROR(VLOOKUP($A369,Finnifty!$A$14:$I$486,B$15+1,FALSE),All_curves!B368)</f>
        <v>0</v>
      </c>
      <c r="C369">
        <f>IFERROR(VLOOKUP($A369,Finnifty!$A$14:$I$486,C$15+1,FALSE),All_curves!C368)</f>
        <v>0</v>
      </c>
      <c r="D369">
        <f>IFERROR(VLOOKUP($A369,Finnifty!$A$14:$I$486,D$15+1,FALSE),All_curves!D368)</f>
        <v>0</v>
      </c>
      <c r="E369">
        <f>IFERROR(VLOOKUP($A369,Finnifty!$A$14:$I$486,E$15+1,FALSE),All_curves!E368)</f>
        <v>0</v>
      </c>
      <c r="F369">
        <f>IFERROR(VLOOKUP($A369,Finnifty!$A$14:$I$486,F$15+1,FALSE),All_curves!F368)</f>
        <v>0</v>
      </c>
      <c r="G369">
        <f>IFERROR(VLOOKUP($A369,Finnifty!$A$14:$I$486,G$15+1,FALSE),All_curves!G368)</f>
        <v>0</v>
      </c>
      <c r="H369">
        <f>IFERROR(VLOOKUP($A369,Finnifty!$A$14:$I$486,H$15+1,FALSE),All_curves!H368)</f>
        <v>0</v>
      </c>
      <c r="I369">
        <f>IFERROR(VLOOKUP($A369,Finnifty!$A$14:$I$486,I$15+1,FALSE),All_curves!I368)</f>
        <v>0</v>
      </c>
      <c r="J369">
        <f>IFERROR(VLOOKUP($A369,Banknifty!$A$14:$I$4860,2,FALSE),All_curves!J368)</f>
        <v>13411396</v>
      </c>
      <c r="K369">
        <f>IFERROR(VLOOKUP($A369,Banknifty!$A$14:$I$4860,3,FALSE),All_curves!K368)</f>
        <v>13045060</v>
      </c>
      <c r="L369">
        <f>IFERROR(VLOOKUP($A369,Banknifty!$A$14:$I$4860,4,FALSE),All_curves!L368)</f>
        <v>12384138</v>
      </c>
      <c r="M369">
        <f>IFERROR(VLOOKUP($A369,Banknifty!$A$14:$I$4860,5,FALSE),All_curves!M368)</f>
        <v>13021514</v>
      </c>
      <c r="N369">
        <f>IFERROR(VLOOKUP($A369,Banknifty!$A$14:$I$4860,6,FALSE),All_curves!N368)</f>
        <v>10664909</v>
      </c>
      <c r="O369">
        <f>IFERROR(VLOOKUP($A369,Banknifty!$A$14:$I$4860,7,FALSE),All_curves!O368)</f>
        <v>11061896</v>
      </c>
      <c r="P369">
        <f>IFERROR(VLOOKUP($A369,Banknifty!$A$14:$I$4860,8,FALSE),All_curves!P368)</f>
        <v>11061896</v>
      </c>
      <c r="Q369">
        <f>IFERROR(VLOOKUP($A369,Banknifty!$A$14:$I$4860,9,FALSE),All_curves!Q368)</f>
        <v>11939854</v>
      </c>
      <c r="R369">
        <f>IFERROR(VLOOKUP($A369,Nifty!$A$14:$I$4860,2,FALSE),All_curves!R368)</f>
        <v>0</v>
      </c>
      <c r="S369">
        <f>IFERROR(VLOOKUP($A369,Nifty!$A$14:$I$4860,3,FALSE),All_curves!S368)</f>
        <v>0</v>
      </c>
      <c r="T369">
        <f>IFERROR(VLOOKUP($A369,Nifty!$A$14:$I$4860,4,FALSE),All_curves!T368)</f>
        <v>0</v>
      </c>
      <c r="U369">
        <f>IFERROR(VLOOKUP($A369,Nifty!$A$14:$I$4860,5,FALSE),All_curves!U368)</f>
        <v>0</v>
      </c>
      <c r="V369">
        <f>IFERROR(VLOOKUP($A369,Nifty!$A$14:$I$4860,6,FALSE),All_curves!V368)</f>
        <v>0</v>
      </c>
      <c r="W369">
        <f>IFERROR(VLOOKUP($A369,Nifty!$A$14:$I$4860,7,FALSE),All_curves!W368)</f>
        <v>0</v>
      </c>
      <c r="X369">
        <f>IFERROR(VLOOKUP($A369,Nifty!$A$14:$I$4860,8,FALSE),All_curves!X368)</f>
        <v>0</v>
      </c>
      <c r="Y369">
        <f>IFERROR(VLOOKUP($A369,Nifty!$A$14:$I$4860,9,FALSE),All_curves!Y368)</f>
        <v>0</v>
      </c>
      <c r="AA369" s="5">
        <f t="shared" si="177"/>
        <v>0</v>
      </c>
      <c r="AB369" s="5">
        <f t="shared" si="153"/>
        <v>0</v>
      </c>
      <c r="AC369" s="5">
        <f t="shared" si="154"/>
        <v>0</v>
      </c>
      <c r="AD369" s="5">
        <f t="shared" si="155"/>
        <v>0</v>
      </c>
      <c r="AE369" s="5">
        <f t="shared" si="156"/>
        <v>0</v>
      </c>
      <c r="AF369" s="5">
        <f t="shared" si="157"/>
        <v>0</v>
      </c>
      <c r="AG369" s="5">
        <f t="shared" si="158"/>
        <v>0</v>
      </c>
      <c r="AH369" s="5">
        <f t="shared" si="159"/>
        <v>0</v>
      </c>
      <c r="AI369" s="5">
        <f t="shared" si="160"/>
        <v>4.0810313350259086E-4</v>
      </c>
      <c r="AJ369" s="5">
        <f t="shared" si="161"/>
        <v>3.7507182613971679E-4</v>
      </c>
      <c r="AK369" s="5">
        <f t="shared" si="162"/>
        <v>-1.1812103425579146E-4</v>
      </c>
      <c r="AL369" s="5">
        <f t="shared" si="163"/>
        <v>-4.5388855374128845E-4</v>
      </c>
      <c r="AM369" s="5">
        <f t="shared" si="164"/>
        <v>9.4704002171486223E-6</v>
      </c>
      <c r="AN369" s="5">
        <f t="shared" si="165"/>
        <v>-5.2486039336974155E-4</v>
      </c>
      <c r="AO369" s="5">
        <f t="shared" si="166"/>
        <v>-5.2486039336974155E-4</v>
      </c>
      <c r="AP369" s="5">
        <f t="shared" si="167"/>
        <v>-2.1591734367177873E-3</v>
      </c>
      <c r="AQ369" s="5">
        <f t="shared" si="168"/>
        <v>0</v>
      </c>
      <c r="AR369" s="5">
        <f t="shared" si="169"/>
        <v>0</v>
      </c>
      <c r="AS369" s="5">
        <f t="shared" si="170"/>
        <v>0</v>
      </c>
      <c r="AT369" s="5">
        <f t="shared" si="171"/>
        <v>0</v>
      </c>
      <c r="AU369" s="5">
        <f t="shared" si="172"/>
        <v>0</v>
      </c>
      <c r="AV369" s="5">
        <f t="shared" si="173"/>
        <v>0</v>
      </c>
      <c r="AW369" s="5">
        <f t="shared" si="174"/>
        <v>0</v>
      </c>
      <c r="AX369" s="5">
        <f t="shared" si="175"/>
        <v>0</v>
      </c>
      <c r="AZ369" s="7">
        <f t="shared" si="178"/>
        <v>106.56861509536708</v>
      </c>
      <c r="BA369" s="4">
        <f t="shared" si="176"/>
        <v>-1.2451076881645393E-4</v>
      </c>
      <c r="BB369" s="5">
        <f>AZ369/MAX($AZ$16:AZ369)-1</f>
        <v>-3.7515127718782404E-3</v>
      </c>
      <c r="BH369" s="3"/>
    </row>
    <row r="370" spans="1:60" x14ac:dyDescent="0.25">
      <c r="A370" s="3">
        <v>43055</v>
      </c>
      <c r="B370">
        <f>IFERROR(VLOOKUP($A370,Finnifty!$A$14:$I$486,B$15+1,FALSE),All_curves!B369)</f>
        <v>0</v>
      </c>
      <c r="C370">
        <f>IFERROR(VLOOKUP($A370,Finnifty!$A$14:$I$486,C$15+1,FALSE),All_curves!C369)</f>
        <v>0</v>
      </c>
      <c r="D370">
        <f>IFERROR(VLOOKUP($A370,Finnifty!$A$14:$I$486,D$15+1,FALSE),All_curves!D369)</f>
        <v>0</v>
      </c>
      <c r="E370">
        <f>IFERROR(VLOOKUP($A370,Finnifty!$A$14:$I$486,E$15+1,FALSE),All_curves!E369)</f>
        <v>0</v>
      </c>
      <c r="F370">
        <f>IFERROR(VLOOKUP($A370,Finnifty!$A$14:$I$486,F$15+1,FALSE),All_curves!F369)</f>
        <v>0</v>
      </c>
      <c r="G370">
        <f>IFERROR(VLOOKUP($A370,Finnifty!$A$14:$I$486,G$15+1,FALSE),All_curves!G369)</f>
        <v>0</v>
      </c>
      <c r="H370">
        <f>IFERROR(VLOOKUP($A370,Finnifty!$A$14:$I$486,H$15+1,FALSE),All_curves!H369)</f>
        <v>0</v>
      </c>
      <c r="I370">
        <f>IFERROR(VLOOKUP($A370,Finnifty!$A$14:$I$486,I$15+1,FALSE),All_curves!I369)</f>
        <v>0</v>
      </c>
      <c r="J370">
        <f>IFERROR(VLOOKUP($A370,Banknifty!$A$14:$I$4860,2,FALSE),All_curves!J369)</f>
        <v>13363159</v>
      </c>
      <c r="K370">
        <f>IFERROR(VLOOKUP($A370,Banknifty!$A$14:$I$4860,3,FALSE),All_curves!K369)</f>
        <v>12987675</v>
      </c>
      <c r="L370">
        <f>IFERROR(VLOOKUP($A370,Banknifty!$A$14:$I$4860,4,FALSE),All_curves!L369)</f>
        <v>12384138</v>
      </c>
      <c r="M370">
        <f>IFERROR(VLOOKUP($A370,Banknifty!$A$14:$I$4860,5,FALSE),All_curves!M369)</f>
        <v>12997570</v>
      </c>
      <c r="N370">
        <f>IFERROR(VLOOKUP($A370,Banknifty!$A$14:$I$4860,6,FALSE),All_curves!N369)</f>
        <v>10669261</v>
      </c>
      <c r="O370">
        <f>IFERROR(VLOOKUP($A370,Banknifty!$A$14:$I$4860,7,FALSE),All_curves!O369)</f>
        <v>11066045</v>
      </c>
      <c r="P370">
        <f>IFERROR(VLOOKUP($A370,Banknifty!$A$14:$I$4860,8,FALSE),All_curves!P369)</f>
        <v>11066045</v>
      </c>
      <c r="Q370">
        <f>IFERROR(VLOOKUP($A370,Banknifty!$A$14:$I$4860,9,FALSE),All_curves!Q369)</f>
        <v>11934434</v>
      </c>
      <c r="R370">
        <f>IFERROR(VLOOKUP($A370,Nifty!$A$14:$I$4860,2,FALSE),All_curves!R369)</f>
        <v>0</v>
      </c>
      <c r="S370">
        <f>IFERROR(VLOOKUP($A370,Nifty!$A$14:$I$4860,3,FALSE),All_curves!S369)</f>
        <v>0</v>
      </c>
      <c r="T370">
        <f>IFERROR(VLOOKUP($A370,Nifty!$A$14:$I$4860,4,FALSE),All_curves!T369)</f>
        <v>0</v>
      </c>
      <c r="U370">
        <f>IFERROR(VLOOKUP($A370,Nifty!$A$14:$I$4860,5,FALSE),All_curves!U369)</f>
        <v>0</v>
      </c>
      <c r="V370">
        <f>IFERROR(VLOOKUP($A370,Nifty!$A$14:$I$4860,6,FALSE),All_curves!V369)</f>
        <v>0</v>
      </c>
      <c r="W370">
        <f>IFERROR(VLOOKUP($A370,Nifty!$A$14:$I$4860,7,FALSE),All_curves!W369)</f>
        <v>0</v>
      </c>
      <c r="X370">
        <f>IFERROR(VLOOKUP($A370,Nifty!$A$14:$I$4860,8,FALSE),All_curves!X369)</f>
        <v>0</v>
      </c>
      <c r="Y370">
        <f>IFERROR(VLOOKUP($A370,Nifty!$A$14:$I$4860,9,FALSE),All_curves!Y369)</f>
        <v>0</v>
      </c>
      <c r="AA370" s="5">
        <f t="shared" si="177"/>
        <v>0</v>
      </c>
      <c r="AB370" s="5">
        <f t="shared" si="153"/>
        <v>0</v>
      </c>
      <c r="AC370" s="5">
        <f t="shared" si="154"/>
        <v>0</v>
      </c>
      <c r="AD370" s="5">
        <f t="shared" si="155"/>
        <v>0</v>
      </c>
      <c r="AE370" s="5">
        <f t="shared" si="156"/>
        <v>0</v>
      </c>
      <c r="AF370" s="5">
        <f t="shared" si="157"/>
        <v>0</v>
      </c>
      <c r="AG370" s="5">
        <f t="shared" si="158"/>
        <v>0</v>
      </c>
      <c r="AH370" s="5">
        <f t="shared" si="159"/>
        <v>0</v>
      </c>
      <c r="AI370" s="5">
        <f t="shared" si="160"/>
        <v>-3.5967172992281693E-3</v>
      </c>
      <c r="AJ370" s="5">
        <f t="shared" si="161"/>
        <v>-4.3989832166352327E-3</v>
      </c>
      <c r="AK370" s="5">
        <f t="shared" si="162"/>
        <v>0</v>
      </c>
      <c r="AL370" s="5">
        <f t="shared" si="163"/>
        <v>-1.838803076201434E-3</v>
      </c>
      <c r="AM370" s="5">
        <f t="shared" si="164"/>
        <v>4.0806724183028997E-4</v>
      </c>
      <c r="AN370" s="5">
        <f t="shared" si="165"/>
        <v>3.7507132592828896E-4</v>
      </c>
      <c r="AO370" s="5">
        <f t="shared" si="166"/>
        <v>3.7507132592828896E-4</v>
      </c>
      <c r="AP370" s="5">
        <f t="shared" si="167"/>
        <v>-4.5394189912206784E-4</v>
      </c>
      <c r="AQ370" s="5">
        <f t="shared" si="168"/>
        <v>0</v>
      </c>
      <c r="AR370" s="5">
        <f t="shared" si="169"/>
        <v>0</v>
      </c>
      <c r="AS370" s="5">
        <f t="shared" si="170"/>
        <v>0</v>
      </c>
      <c r="AT370" s="5">
        <f t="shared" si="171"/>
        <v>0</v>
      </c>
      <c r="AU370" s="5">
        <f t="shared" si="172"/>
        <v>0</v>
      </c>
      <c r="AV370" s="5">
        <f t="shared" si="173"/>
        <v>0</v>
      </c>
      <c r="AW370" s="5">
        <f t="shared" si="174"/>
        <v>0</v>
      </c>
      <c r="AX370" s="5">
        <f t="shared" si="175"/>
        <v>0</v>
      </c>
      <c r="AZ370" s="7">
        <f t="shared" si="178"/>
        <v>106.52807357190375</v>
      </c>
      <c r="BA370" s="4">
        <f t="shared" si="176"/>
        <v>-3.8042648322916822E-4</v>
      </c>
      <c r="BB370" s="5">
        <f>AZ370/MAX($AZ$16:AZ370)-1</f>
        <v>-4.1305120802967998E-3</v>
      </c>
      <c r="BH370" s="3"/>
    </row>
    <row r="371" spans="1:60" x14ac:dyDescent="0.25">
      <c r="A371" s="3">
        <v>43056</v>
      </c>
      <c r="B371">
        <f>IFERROR(VLOOKUP($A371,Finnifty!$A$14:$I$486,B$15+1,FALSE),All_curves!B370)</f>
        <v>0</v>
      </c>
      <c r="C371">
        <f>IFERROR(VLOOKUP($A371,Finnifty!$A$14:$I$486,C$15+1,FALSE),All_curves!C370)</f>
        <v>0</v>
      </c>
      <c r="D371">
        <f>IFERROR(VLOOKUP($A371,Finnifty!$A$14:$I$486,D$15+1,FALSE),All_curves!D370)</f>
        <v>0</v>
      </c>
      <c r="E371">
        <f>IFERROR(VLOOKUP($A371,Finnifty!$A$14:$I$486,E$15+1,FALSE),All_curves!E370)</f>
        <v>0</v>
      </c>
      <c r="F371">
        <f>IFERROR(VLOOKUP($A371,Finnifty!$A$14:$I$486,F$15+1,FALSE),All_curves!F370)</f>
        <v>0</v>
      </c>
      <c r="G371">
        <f>IFERROR(VLOOKUP($A371,Finnifty!$A$14:$I$486,G$15+1,FALSE),All_curves!G370)</f>
        <v>0</v>
      </c>
      <c r="H371">
        <f>IFERROR(VLOOKUP($A371,Finnifty!$A$14:$I$486,H$15+1,FALSE),All_curves!H370)</f>
        <v>0</v>
      </c>
      <c r="I371">
        <f>IFERROR(VLOOKUP($A371,Finnifty!$A$14:$I$486,I$15+1,FALSE),All_curves!I370)</f>
        <v>0</v>
      </c>
      <c r="J371">
        <f>IFERROR(VLOOKUP($A371,Banknifty!$A$14:$I$4860,2,FALSE),All_curves!J370)</f>
        <v>13309910</v>
      </c>
      <c r="K371">
        <f>IFERROR(VLOOKUP($A371,Banknifty!$A$14:$I$4860,3,FALSE),All_curves!K370)</f>
        <v>12987675</v>
      </c>
      <c r="L371">
        <f>IFERROR(VLOOKUP($A371,Banknifty!$A$14:$I$4860,4,FALSE),All_curves!L370)</f>
        <v>12331563</v>
      </c>
      <c r="M371">
        <f>IFERROR(VLOOKUP($A371,Banknifty!$A$14:$I$4860,5,FALSE),All_curves!M370)</f>
        <v>12997570</v>
      </c>
      <c r="N371">
        <f>IFERROR(VLOOKUP($A371,Banknifty!$A$14:$I$4860,6,FALSE),All_curves!N370)</f>
        <v>10605373</v>
      </c>
      <c r="O371">
        <f>IFERROR(VLOOKUP($A371,Banknifty!$A$14:$I$4860,7,FALSE),All_curves!O370)</f>
        <v>11047439</v>
      </c>
      <c r="P371">
        <f>IFERROR(VLOOKUP($A371,Banknifty!$A$14:$I$4860,8,FALSE),All_curves!P370)</f>
        <v>11047439</v>
      </c>
      <c r="Q371">
        <f>IFERROR(VLOOKUP($A371,Banknifty!$A$14:$I$4860,9,FALSE),All_curves!Q370)</f>
        <v>11934434</v>
      </c>
      <c r="R371">
        <f>IFERROR(VLOOKUP($A371,Nifty!$A$14:$I$4860,2,FALSE),All_curves!R370)</f>
        <v>0</v>
      </c>
      <c r="S371">
        <f>IFERROR(VLOOKUP($A371,Nifty!$A$14:$I$4860,3,FALSE),All_curves!S370)</f>
        <v>0</v>
      </c>
      <c r="T371">
        <f>IFERROR(VLOOKUP($A371,Nifty!$A$14:$I$4860,4,FALSE),All_curves!T370)</f>
        <v>0</v>
      </c>
      <c r="U371">
        <f>IFERROR(VLOOKUP($A371,Nifty!$A$14:$I$4860,5,FALSE),All_curves!U370)</f>
        <v>0</v>
      </c>
      <c r="V371">
        <f>IFERROR(VLOOKUP($A371,Nifty!$A$14:$I$4860,6,FALSE),All_curves!V370)</f>
        <v>0</v>
      </c>
      <c r="W371">
        <f>IFERROR(VLOOKUP($A371,Nifty!$A$14:$I$4860,7,FALSE),All_curves!W370)</f>
        <v>0</v>
      </c>
      <c r="X371">
        <f>IFERROR(VLOOKUP($A371,Nifty!$A$14:$I$4860,8,FALSE),All_curves!X370)</f>
        <v>0</v>
      </c>
      <c r="Y371">
        <f>IFERROR(VLOOKUP($A371,Nifty!$A$14:$I$4860,9,FALSE),All_curves!Y370)</f>
        <v>0</v>
      </c>
      <c r="AA371" s="5">
        <f t="shared" si="177"/>
        <v>0</v>
      </c>
      <c r="AB371" s="5">
        <f t="shared" si="153"/>
        <v>0</v>
      </c>
      <c r="AC371" s="5">
        <f t="shared" si="154"/>
        <v>0</v>
      </c>
      <c r="AD371" s="5">
        <f t="shared" si="155"/>
        <v>0</v>
      </c>
      <c r="AE371" s="5">
        <f t="shared" si="156"/>
        <v>0</v>
      </c>
      <c r="AF371" s="5">
        <f t="shared" si="157"/>
        <v>0</v>
      </c>
      <c r="AG371" s="5">
        <f t="shared" si="158"/>
        <v>0</v>
      </c>
      <c r="AH371" s="5">
        <f t="shared" si="159"/>
        <v>0</v>
      </c>
      <c r="AI371" s="5">
        <f t="shared" si="160"/>
        <v>-3.9847613876329291E-3</v>
      </c>
      <c r="AJ371" s="5">
        <f t="shared" si="161"/>
        <v>0</v>
      </c>
      <c r="AK371" s="5">
        <f t="shared" si="162"/>
        <v>-4.2453499791427207E-3</v>
      </c>
      <c r="AL371" s="5">
        <f t="shared" si="163"/>
        <v>0</v>
      </c>
      <c r="AM371" s="5">
        <f t="shared" si="164"/>
        <v>-5.9880435955217415E-3</v>
      </c>
      <c r="AN371" s="5">
        <f t="shared" si="165"/>
        <v>-1.6813595101050627E-3</v>
      </c>
      <c r="AO371" s="5">
        <f t="shared" si="166"/>
        <v>-1.6813595101050627E-3</v>
      </c>
      <c r="AP371" s="5">
        <f t="shared" si="167"/>
        <v>0</v>
      </c>
      <c r="AQ371" s="5">
        <f t="shared" si="168"/>
        <v>0</v>
      </c>
      <c r="AR371" s="5">
        <f t="shared" si="169"/>
        <v>0</v>
      </c>
      <c r="AS371" s="5">
        <f t="shared" si="170"/>
        <v>0</v>
      </c>
      <c r="AT371" s="5">
        <f t="shared" si="171"/>
        <v>0</v>
      </c>
      <c r="AU371" s="5">
        <f t="shared" si="172"/>
        <v>0</v>
      </c>
      <c r="AV371" s="5">
        <f t="shared" si="173"/>
        <v>0</v>
      </c>
      <c r="AW371" s="5">
        <f t="shared" si="174"/>
        <v>0</v>
      </c>
      <c r="AX371" s="5">
        <f t="shared" si="175"/>
        <v>0</v>
      </c>
      <c r="AZ371" s="7">
        <f t="shared" si="178"/>
        <v>106.45003787869263</v>
      </c>
      <c r="BA371" s="4">
        <f t="shared" si="176"/>
        <v>-7.3253641593781327E-4</v>
      </c>
      <c r="BB371" s="5">
        <f>AZ371/MAX($AZ$16:AZ371)-1</f>
        <v>-4.8600227457192835E-3</v>
      </c>
      <c r="BH371" s="3"/>
    </row>
    <row r="372" spans="1:60" x14ac:dyDescent="0.25">
      <c r="A372" s="3">
        <v>43059</v>
      </c>
      <c r="B372">
        <f>IFERROR(VLOOKUP($A372,Finnifty!$A$14:$I$486,B$15+1,FALSE),All_curves!B371)</f>
        <v>0</v>
      </c>
      <c r="C372">
        <f>IFERROR(VLOOKUP($A372,Finnifty!$A$14:$I$486,C$15+1,FALSE),All_curves!C371)</f>
        <v>0</v>
      </c>
      <c r="D372">
        <f>IFERROR(VLOOKUP($A372,Finnifty!$A$14:$I$486,D$15+1,FALSE),All_curves!D371)</f>
        <v>0</v>
      </c>
      <c r="E372">
        <f>IFERROR(VLOOKUP($A372,Finnifty!$A$14:$I$486,E$15+1,FALSE),All_curves!E371)</f>
        <v>0</v>
      </c>
      <c r="F372">
        <f>IFERROR(VLOOKUP($A372,Finnifty!$A$14:$I$486,F$15+1,FALSE),All_curves!F371)</f>
        <v>0</v>
      </c>
      <c r="G372">
        <f>IFERROR(VLOOKUP($A372,Finnifty!$A$14:$I$486,G$15+1,FALSE),All_curves!G371)</f>
        <v>0</v>
      </c>
      <c r="H372">
        <f>IFERROR(VLOOKUP($A372,Finnifty!$A$14:$I$486,H$15+1,FALSE),All_curves!H371)</f>
        <v>0</v>
      </c>
      <c r="I372">
        <f>IFERROR(VLOOKUP($A372,Finnifty!$A$14:$I$486,I$15+1,FALSE),All_curves!I371)</f>
        <v>0</v>
      </c>
      <c r="J372">
        <f>IFERROR(VLOOKUP($A372,Banknifty!$A$14:$I$4860,2,FALSE),All_curves!J371)</f>
        <v>13296546</v>
      </c>
      <c r="K372">
        <f>IFERROR(VLOOKUP($A372,Banknifty!$A$14:$I$4860,3,FALSE),All_curves!K371)</f>
        <v>12987675</v>
      </c>
      <c r="L372">
        <f>IFERROR(VLOOKUP($A372,Banknifty!$A$14:$I$4860,4,FALSE),All_curves!L371)</f>
        <v>12332721</v>
      </c>
      <c r="M372">
        <f>IFERROR(VLOOKUP($A372,Banknifty!$A$14:$I$4860,5,FALSE),All_curves!M371)</f>
        <v>12997570</v>
      </c>
      <c r="N372">
        <f>IFERROR(VLOOKUP($A372,Banknifty!$A$14:$I$4860,6,FALSE),All_curves!N371)</f>
        <v>10529942</v>
      </c>
      <c r="O372">
        <f>IFERROR(VLOOKUP($A372,Banknifty!$A$14:$I$4860,7,FALSE),All_curves!O371)</f>
        <v>11093013</v>
      </c>
      <c r="P372">
        <f>IFERROR(VLOOKUP($A372,Banknifty!$A$14:$I$4860,8,FALSE),All_curves!P371)</f>
        <v>11093013</v>
      </c>
      <c r="Q372">
        <f>IFERROR(VLOOKUP($A372,Banknifty!$A$14:$I$4860,9,FALSE),All_curves!Q371)</f>
        <v>11934434</v>
      </c>
      <c r="R372">
        <f>IFERROR(VLOOKUP($A372,Nifty!$A$14:$I$4860,2,FALSE),All_curves!R371)</f>
        <v>0</v>
      </c>
      <c r="S372">
        <f>IFERROR(VLOOKUP($A372,Nifty!$A$14:$I$4860,3,FALSE),All_curves!S371)</f>
        <v>0</v>
      </c>
      <c r="T372">
        <f>IFERROR(VLOOKUP($A372,Nifty!$A$14:$I$4860,4,FALSE),All_curves!T371)</f>
        <v>0</v>
      </c>
      <c r="U372">
        <f>IFERROR(VLOOKUP($A372,Nifty!$A$14:$I$4860,5,FALSE),All_curves!U371)</f>
        <v>0</v>
      </c>
      <c r="V372">
        <f>IFERROR(VLOOKUP($A372,Nifty!$A$14:$I$4860,6,FALSE),All_curves!V371)</f>
        <v>0</v>
      </c>
      <c r="W372">
        <f>IFERROR(VLOOKUP($A372,Nifty!$A$14:$I$4860,7,FALSE),All_curves!W371)</f>
        <v>0</v>
      </c>
      <c r="X372">
        <f>IFERROR(VLOOKUP($A372,Nifty!$A$14:$I$4860,8,FALSE),All_curves!X371)</f>
        <v>0</v>
      </c>
      <c r="Y372">
        <f>IFERROR(VLOOKUP($A372,Nifty!$A$14:$I$4860,9,FALSE),All_curves!Y371)</f>
        <v>0</v>
      </c>
      <c r="AA372" s="5">
        <f t="shared" si="177"/>
        <v>0</v>
      </c>
      <c r="AB372" s="5">
        <f t="shared" si="153"/>
        <v>0</v>
      </c>
      <c r="AC372" s="5">
        <f t="shared" si="154"/>
        <v>0</v>
      </c>
      <c r="AD372" s="5">
        <f t="shared" si="155"/>
        <v>0</v>
      </c>
      <c r="AE372" s="5">
        <f t="shared" si="156"/>
        <v>0</v>
      </c>
      <c r="AF372" s="5">
        <f t="shared" si="157"/>
        <v>0</v>
      </c>
      <c r="AG372" s="5">
        <f t="shared" si="158"/>
        <v>0</v>
      </c>
      <c r="AH372" s="5">
        <f t="shared" si="159"/>
        <v>0</v>
      </c>
      <c r="AI372" s="5">
        <f t="shared" si="160"/>
        <v>-1.0040638892374609E-3</v>
      </c>
      <c r="AJ372" s="5">
        <f t="shared" si="161"/>
        <v>0</v>
      </c>
      <c r="AK372" s="5">
        <f t="shared" si="162"/>
        <v>9.3905371119529235E-5</v>
      </c>
      <c r="AL372" s="5">
        <f t="shared" si="163"/>
        <v>0</v>
      </c>
      <c r="AM372" s="5">
        <f t="shared" si="164"/>
        <v>-7.1125268295608723E-3</v>
      </c>
      <c r="AN372" s="5">
        <f t="shared" si="165"/>
        <v>4.1252999903416132E-3</v>
      </c>
      <c r="AO372" s="5">
        <f t="shared" si="166"/>
        <v>4.1252999903416132E-3</v>
      </c>
      <c r="AP372" s="5">
        <f t="shared" si="167"/>
        <v>0</v>
      </c>
      <c r="AQ372" s="5">
        <f t="shared" si="168"/>
        <v>0</v>
      </c>
      <c r="AR372" s="5">
        <f t="shared" si="169"/>
        <v>0</v>
      </c>
      <c r="AS372" s="5">
        <f t="shared" si="170"/>
        <v>0</v>
      </c>
      <c r="AT372" s="5">
        <f t="shared" si="171"/>
        <v>0</v>
      </c>
      <c r="AU372" s="5">
        <f t="shared" si="172"/>
        <v>0</v>
      </c>
      <c r="AV372" s="5">
        <f t="shared" si="173"/>
        <v>0</v>
      </c>
      <c r="AW372" s="5">
        <f t="shared" si="174"/>
        <v>0</v>
      </c>
      <c r="AX372" s="5">
        <f t="shared" si="175"/>
        <v>0</v>
      </c>
      <c r="AZ372" s="7">
        <f t="shared" si="178"/>
        <v>106.45104877541415</v>
      </c>
      <c r="BA372" s="4">
        <f t="shared" si="176"/>
        <v>9.4964430418509327E-6</v>
      </c>
      <c r="BB372" s="5">
        <f>AZ372/MAX($AZ$16:AZ372)-1</f>
        <v>-4.8505724556066054E-3</v>
      </c>
      <c r="BH372" s="3"/>
    </row>
    <row r="373" spans="1:60" x14ac:dyDescent="0.25">
      <c r="A373" s="3">
        <v>43060</v>
      </c>
      <c r="B373">
        <f>IFERROR(VLOOKUP($A373,Finnifty!$A$14:$I$486,B$15+1,FALSE),All_curves!B372)</f>
        <v>0</v>
      </c>
      <c r="C373">
        <f>IFERROR(VLOOKUP($A373,Finnifty!$A$14:$I$486,C$15+1,FALSE),All_curves!C372)</f>
        <v>0</v>
      </c>
      <c r="D373">
        <f>IFERROR(VLOOKUP($A373,Finnifty!$A$14:$I$486,D$15+1,FALSE),All_curves!D372)</f>
        <v>0</v>
      </c>
      <c r="E373">
        <f>IFERROR(VLOOKUP($A373,Finnifty!$A$14:$I$486,E$15+1,FALSE),All_curves!E372)</f>
        <v>0</v>
      </c>
      <c r="F373">
        <f>IFERROR(VLOOKUP($A373,Finnifty!$A$14:$I$486,F$15+1,FALSE),All_curves!F372)</f>
        <v>0</v>
      </c>
      <c r="G373">
        <f>IFERROR(VLOOKUP($A373,Finnifty!$A$14:$I$486,G$15+1,FALSE),All_curves!G372)</f>
        <v>0</v>
      </c>
      <c r="H373">
        <f>IFERROR(VLOOKUP($A373,Finnifty!$A$14:$I$486,H$15+1,FALSE),All_curves!H372)</f>
        <v>0</v>
      </c>
      <c r="I373">
        <f>IFERROR(VLOOKUP($A373,Finnifty!$A$14:$I$486,I$15+1,FALSE),All_curves!I372)</f>
        <v>0</v>
      </c>
      <c r="J373">
        <f>IFERROR(VLOOKUP($A373,Banknifty!$A$14:$I$4860,2,FALSE),All_curves!J372)</f>
        <v>13302335</v>
      </c>
      <c r="K373">
        <f>IFERROR(VLOOKUP($A373,Banknifty!$A$14:$I$4860,3,FALSE),All_curves!K372)</f>
        <v>13000342</v>
      </c>
      <c r="L373">
        <f>IFERROR(VLOOKUP($A373,Banknifty!$A$14:$I$4860,4,FALSE),All_curves!L372)</f>
        <v>12332721</v>
      </c>
      <c r="M373">
        <f>IFERROR(VLOOKUP($A373,Banknifty!$A$14:$I$4860,5,FALSE),All_curves!M372)</f>
        <v>12996270</v>
      </c>
      <c r="N373">
        <f>IFERROR(VLOOKUP($A373,Banknifty!$A$14:$I$4860,6,FALSE),All_curves!N372)</f>
        <v>10519370</v>
      </c>
      <c r="O373">
        <f>IFERROR(VLOOKUP($A373,Banknifty!$A$14:$I$4860,7,FALSE),All_curves!O372)</f>
        <v>11093013</v>
      </c>
      <c r="P373">
        <f>IFERROR(VLOOKUP($A373,Banknifty!$A$14:$I$4860,8,FALSE),All_curves!P372)</f>
        <v>11093013</v>
      </c>
      <c r="Q373">
        <f>IFERROR(VLOOKUP($A373,Banknifty!$A$14:$I$4860,9,FALSE),All_curves!Q372)</f>
        <v>11934434</v>
      </c>
      <c r="R373">
        <f>IFERROR(VLOOKUP($A373,Nifty!$A$14:$I$4860,2,FALSE),All_curves!R372)</f>
        <v>0</v>
      </c>
      <c r="S373">
        <f>IFERROR(VLOOKUP($A373,Nifty!$A$14:$I$4860,3,FALSE),All_curves!S372)</f>
        <v>0</v>
      </c>
      <c r="T373">
        <f>IFERROR(VLOOKUP($A373,Nifty!$A$14:$I$4860,4,FALSE),All_curves!T372)</f>
        <v>0</v>
      </c>
      <c r="U373">
        <f>IFERROR(VLOOKUP($A373,Nifty!$A$14:$I$4860,5,FALSE),All_curves!U372)</f>
        <v>0</v>
      </c>
      <c r="V373">
        <f>IFERROR(VLOOKUP($A373,Nifty!$A$14:$I$4860,6,FALSE),All_curves!V372)</f>
        <v>0</v>
      </c>
      <c r="W373">
        <f>IFERROR(VLOOKUP($A373,Nifty!$A$14:$I$4860,7,FALSE),All_curves!W372)</f>
        <v>0</v>
      </c>
      <c r="X373">
        <f>IFERROR(VLOOKUP($A373,Nifty!$A$14:$I$4860,8,FALSE),All_curves!X372)</f>
        <v>0</v>
      </c>
      <c r="Y373">
        <f>IFERROR(VLOOKUP($A373,Nifty!$A$14:$I$4860,9,FALSE),All_curves!Y372)</f>
        <v>0</v>
      </c>
      <c r="AA373" s="5">
        <f t="shared" si="177"/>
        <v>0</v>
      </c>
      <c r="AB373" s="5">
        <f t="shared" si="153"/>
        <v>0</v>
      </c>
      <c r="AC373" s="5">
        <f t="shared" si="154"/>
        <v>0</v>
      </c>
      <c r="AD373" s="5">
        <f t="shared" si="155"/>
        <v>0</v>
      </c>
      <c r="AE373" s="5">
        <f t="shared" si="156"/>
        <v>0</v>
      </c>
      <c r="AF373" s="5">
        <f t="shared" si="157"/>
        <v>0</v>
      </c>
      <c r="AG373" s="5">
        <f t="shared" si="158"/>
        <v>0</v>
      </c>
      <c r="AH373" s="5">
        <f t="shared" si="159"/>
        <v>0</v>
      </c>
      <c r="AI373" s="5">
        <f t="shared" si="160"/>
        <v>4.3537622477285431E-4</v>
      </c>
      <c r="AJ373" s="5">
        <f t="shared" si="161"/>
        <v>9.75309283609338E-4</v>
      </c>
      <c r="AK373" s="5">
        <f t="shared" si="162"/>
        <v>0</v>
      </c>
      <c r="AL373" s="5">
        <f t="shared" si="163"/>
        <v>-1.0001869580233969E-4</v>
      </c>
      <c r="AM373" s="5">
        <f t="shared" si="164"/>
        <v>-1.003994134060715E-3</v>
      </c>
      <c r="AN373" s="5">
        <f t="shared" si="165"/>
        <v>0</v>
      </c>
      <c r="AO373" s="5">
        <f t="shared" si="166"/>
        <v>0</v>
      </c>
      <c r="AP373" s="5">
        <f t="shared" si="167"/>
        <v>0</v>
      </c>
      <c r="AQ373" s="5">
        <f t="shared" si="168"/>
        <v>0</v>
      </c>
      <c r="AR373" s="5">
        <f t="shared" si="169"/>
        <v>0</v>
      </c>
      <c r="AS373" s="5">
        <f t="shared" si="170"/>
        <v>0</v>
      </c>
      <c r="AT373" s="5">
        <f t="shared" si="171"/>
        <v>0</v>
      </c>
      <c r="AU373" s="5">
        <f t="shared" si="172"/>
        <v>0</v>
      </c>
      <c r="AV373" s="5">
        <f t="shared" si="173"/>
        <v>0</v>
      </c>
      <c r="AW373" s="5">
        <f t="shared" si="174"/>
        <v>0</v>
      </c>
      <c r="AX373" s="5">
        <f t="shared" si="175"/>
        <v>0</v>
      </c>
      <c r="AZ373" s="7">
        <f t="shared" si="178"/>
        <v>106.45240900992495</v>
      </c>
      <c r="BA373" s="4">
        <f t="shared" si="176"/>
        <v>1.2778028271630729E-5</v>
      </c>
      <c r="BB373" s="5">
        <f>AZ373/MAX($AZ$16:AZ373)-1</f>
        <v>-4.8378564080868713E-3</v>
      </c>
      <c r="BH373" s="3"/>
    </row>
    <row r="374" spans="1:60" x14ac:dyDescent="0.25">
      <c r="A374" s="3">
        <v>43061</v>
      </c>
      <c r="B374">
        <f>IFERROR(VLOOKUP($A374,Finnifty!$A$14:$I$486,B$15+1,FALSE),All_curves!B373)</f>
        <v>0</v>
      </c>
      <c r="C374">
        <f>IFERROR(VLOOKUP($A374,Finnifty!$A$14:$I$486,C$15+1,FALSE),All_curves!C373)</f>
        <v>0</v>
      </c>
      <c r="D374">
        <f>IFERROR(VLOOKUP($A374,Finnifty!$A$14:$I$486,D$15+1,FALSE),All_curves!D373)</f>
        <v>0</v>
      </c>
      <c r="E374">
        <f>IFERROR(VLOOKUP($A374,Finnifty!$A$14:$I$486,E$15+1,FALSE),All_curves!E373)</f>
        <v>0</v>
      </c>
      <c r="F374">
        <f>IFERROR(VLOOKUP($A374,Finnifty!$A$14:$I$486,F$15+1,FALSE),All_curves!F373)</f>
        <v>0</v>
      </c>
      <c r="G374">
        <f>IFERROR(VLOOKUP($A374,Finnifty!$A$14:$I$486,G$15+1,FALSE),All_curves!G373)</f>
        <v>0</v>
      </c>
      <c r="H374">
        <f>IFERROR(VLOOKUP($A374,Finnifty!$A$14:$I$486,H$15+1,FALSE),All_curves!H373)</f>
        <v>0</v>
      </c>
      <c r="I374">
        <f>IFERROR(VLOOKUP($A374,Finnifty!$A$14:$I$486,I$15+1,FALSE),All_curves!I373)</f>
        <v>0</v>
      </c>
      <c r="J374">
        <f>IFERROR(VLOOKUP($A374,Banknifty!$A$14:$I$4860,2,FALSE),All_curves!J373)</f>
        <v>13225308</v>
      </c>
      <c r="K374">
        <f>IFERROR(VLOOKUP($A374,Banknifty!$A$14:$I$4860,3,FALSE),All_curves!K373)</f>
        <v>12901929</v>
      </c>
      <c r="L374">
        <f>IFERROR(VLOOKUP($A374,Banknifty!$A$14:$I$4860,4,FALSE),All_curves!L373)</f>
        <v>12303253</v>
      </c>
      <c r="M374">
        <f>IFERROR(VLOOKUP($A374,Banknifty!$A$14:$I$4860,5,FALSE),All_curves!M373)</f>
        <v>12974091</v>
      </c>
      <c r="N374">
        <f>IFERROR(VLOOKUP($A374,Banknifty!$A$14:$I$4860,6,FALSE),All_curves!N373)</f>
        <v>10523949</v>
      </c>
      <c r="O374">
        <f>IFERROR(VLOOKUP($A374,Banknifty!$A$14:$I$4860,7,FALSE),All_curves!O373)</f>
        <v>11103832</v>
      </c>
      <c r="P374">
        <f>IFERROR(VLOOKUP($A374,Banknifty!$A$14:$I$4860,8,FALSE),All_curves!P373)</f>
        <v>11103832</v>
      </c>
      <c r="Q374">
        <f>IFERROR(VLOOKUP($A374,Banknifty!$A$14:$I$4860,9,FALSE),All_curves!Q373)</f>
        <v>11933241</v>
      </c>
      <c r="R374">
        <f>IFERROR(VLOOKUP($A374,Nifty!$A$14:$I$4860,2,FALSE),All_curves!R373)</f>
        <v>0</v>
      </c>
      <c r="S374">
        <f>IFERROR(VLOOKUP($A374,Nifty!$A$14:$I$4860,3,FALSE),All_curves!S373)</f>
        <v>0</v>
      </c>
      <c r="T374">
        <f>IFERROR(VLOOKUP($A374,Nifty!$A$14:$I$4860,4,FALSE),All_curves!T373)</f>
        <v>0</v>
      </c>
      <c r="U374">
        <f>IFERROR(VLOOKUP($A374,Nifty!$A$14:$I$4860,5,FALSE),All_curves!U373)</f>
        <v>0</v>
      </c>
      <c r="V374">
        <f>IFERROR(VLOOKUP($A374,Nifty!$A$14:$I$4860,6,FALSE),All_curves!V373)</f>
        <v>0</v>
      </c>
      <c r="W374">
        <f>IFERROR(VLOOKUP($A374,Nifty!$A$14:$I$4860,7,FALSE),All_curves!W373)</f>
        <v>0</v>
      </c>
      <c r="X374">
        <f>IFERROR(VLOOKUP($A374,Nifty!$A$14:$I$4860,8,FALSE),All_curves!X373)</f>
        <v>0</v>
      </c>
      <c r="Y374">
        <f>IFERROR(VLOOKUP($A374,Nifty!$A$14:$I$4860,9,FALSE),All_curves!Y373)</f>
        <v>0</v>
      </c>
      <c r="AA374" s="5">
        <f t="shared" si="177"/>
        <v>0</v>
      </c>
      <c r="AB374" s="5">
        <f t="shared" si="153"/>
        <v>0</v>
      </c>
      <c r="AC374" s="5">
        <f t="shared" si="154"/>
        <v>0</v>
      </c>
      <c r="AD374" s="5">
        <f t="shared" si="155"/>
        <v>0</v>
      </c>
      <c r="AE374" s="5">
        <f t="shared" si="156"/>
        <v>0</v>
      </c>
      <c r="AF374" s="5">
        <f t="shared" si="157"/>
        <v>0</v>
      </c>
      <c r="AG374" s="5">
        <f t="shared" si="158"/>
        <v>0</v>
      </c>
      <c r="AH374" s="5">
        <f t="shared" si="159"/>
        <v>0</v>
      </c>
      <c r="AI374" s="5">
        <f t="shared" si="160"/>
        <v>-5.7904871588333462E-3</v>
      </c>
      <c r="AJ374" s="5">
        <f t="shared" si="161"/>
        <v>-7.5700316191681383E-3</v>
      </c>
      <c r="AK374" s="5">
        <f t="shared" si="162"/>
        <v>-2.3894159285692274E-3</v>
      </c>
      <c r="AL374" s="5">
        <f t="shared" si="163"/>
        <v>-1.7065665764099958E-3</v>
      </c>
      <c r="AM374" s="5">
        <f t="shared" si="164"/>
        <v>4.3529222757632269E-4</v>
      </c>
      <c r="AN374" s="5">
        <f t="shared" si="165"/>
        <v>9.7529859561151788E-4</v>
      </c>
      <c r="AO374" s="5">
        <f t="shared" si="166"/>
        <v>9.7529859561151788E-4</v>
      </c>
      <c r="AP374" s="5">
        <f t="shared" si="167"/>
        <v>-9.9962847002199595E-5</v>
      </c>
      <c r="AQ374" s="5">
        <f t="shared" si="168"/>
        <v>0</v>
      </c>
      <c r="AR374" s="5">
        <f t="shared" si="169"/>
        <v>0</v>
      </c>
      <c r="AS374" s="5">
        <f t="shared" si="170"/>
        <v>0</v>
      </c>
      <c r="AT374" s="5">
        <f t="shared" si="171"/>
        <v>0</v>
      </c>
      <c r="AU374" s="5">
        <f t="shared" si="172"/>
        <v>0</v>
      </c>
      <c r="AV374" s="5">
        <f t="shared" si="173"/>
        <v>0</v>
      </c>
      <c r="AW374" s="5">
        <f t="shared" si="174"/>
        <v>0</v>
      </c>
      <c r="AX374" s="5">
        <f t="shared" si="175"/>
        <v>0</v>
      </c>
      <c r="AZ374" s="7">
        <f t="shared" si="178"/>
        <v>106.38511966725534</v>
      </c>
      <c r="BA374" s="4">
        <f t="shared" si="176"/>
        <v>-6.321072796326479E-4</v>
      </c>
      <c r="BB374" s="5">
        <f>AZ374/MAX($AZ$16:AZ374)-1</f>
        <v>-5.4669056434663021E-3</v>
      </c>
      <c r="BH374" s="3"/>
    </row>
    <row r="375" spans="1:60" x14ac:dyDescent="0.25">
      <c r="A375" s="3">
        <v>43062</v>
      </c>
      <c r="B375">
        <f>IFERROR(VLOOKUP($A375,Finnifty!$A$14:$I$486,B$15+1,FALSE),All_curves!B374)</f>
        <v>0</v>
      </c>
      <c r="C375">
        <f>IFERROR(VLOOKUP($A375,Finnifty!$A$14:$I$486,C$15+1,FALSE),All_curves!C374)</f>
        <v>0</v>
      </c>
      <c r="D375">
        <f>IFERROR(VLOOKUP($A375,Finnifty!$A$14:$I$486,D$15+1,FALSE),All_curves!D374)</f>
        <v>0</v>
      </c>
      <c r="E375">
        <f>IFERROR(VLOOKUP($A375,Finnifty!$A$14:$I$486,E$15+1,FALSE),All_curves!E374)</f>
        <v>0</v>
      </c>
      <c r="F375">
        <f>IFERROR(VLOOKUP($A375,Finnifty!$A$14:$I$486,F$15+1,FALSE),All_curves!F374)</f>
        <v>0</v>
      </c>
      <c r="G375">
        <f>IFERROR(VLOOKUP($A375,Finnifty!$A$14:$I$486,G$15+1,FALSE),All_curves!G374)</f>
        <v>0</v>
      </c>
      <c r="H375">
        <f>IFERROR(VLOOKUP($A375,Finnifty!$A$14:$I$486,H$15+1,FALSE),All_curves!H374)</f>
        <v>0</v>
      </c>
      <c r="I375">
        <f>IFERROR(VLOOKUP($A375,Finnifty!$A$14:$I$486,I$15+1,FALSE),All_curves!I374)</f>
        <v>0</v>
      </c>
      <c r="J375">
        <f>IFERROR(VLOOKUP($A375,Banknifty!$A$14:$I$4860,2,FALSE),All_curves!J374)</f>
        <v>13095756</v>
      </c>
      <c r="K375">
        <f>IFERROR(VLOOKUP($A375,Banknifty!$A$14:$I$4860,3,FALSE),All_curves!K374)</f>
        <v>12773694</v>
      </c>
      <c r="L375">
        <f>IFERROR(VLOOKUP($A375,Banknifty!$A$14:$I$4860,4,FALSE),All_curves!L374)</f>
        <v>12170734</v>
      </c>
      <c r="M375">
        <f>IFERROR(VLOOKUP($A375,Banknifty!$A$14:$I$4860,5,FALSE),All_curves!M374)</f>
        <v>12843235</v>
      </c>
      <c r="N375">
        <f>IFERROR(VLOOKUP($A375,Banknifty!$A$14:$I$4860,6,FALSE),All_curves!N374)</f>
        <v>10463010</v>
      </c>
      <c r="O375">
        <f>IFERROR(VLOOKUP($A375,Banknifty!$A$14:$I$4860,7,FALSE),All_curves!O374)</f>
        <v>11019775</v>
      </c>
      <c r="P375">
        <f>IFERROR(VLOOKUP($A375,Banknifty!$A$14:$I$4860,8,FALSE),All_curves!P374)</f>
        <v>11019775</v>
      </c>
      <c r="Q375">
        <f>IFERROR(VLOOKUP($A375,Banknifty!$A$14:$I$4860,9,FALSE),All_curves!Q374)</f>
        <v>11912877</v>
      </c>
      <c r="R375">
        <f>IFERROR(VLOOKUP($A375,Nifty!$A$14:$I$4860,2,FALSE),All_curves!R374)</f>
        <v>0</v>
      </c>
      <c r="S375">
        <f>IFERROR(VLOOKUP($A375,Nifty!$A$14:$I$4860,3,FALSE),All_curves!S374)</f>
        <v>0</v>
      </c>
      <c r="T375">
        <f>IFERROR(VLOOKUP($A375,Nifty!$A$14:$I$4860,4,FALSE),All_curves!T374)</f>
        <v>0</v>
      </c>
      <c r="U375">
        <f>IFERROR(VLOOKUP($A375,Nifty!$A$14:$I$4860,5,FALSE),All_curves!U374)</f>
        <v>0</v>
      </c>
      <c r="V375">
        <f>IFERROR(VLOOKUP($A375,Nifty!$A$14:$I$4860,6,FALSE),All_curves!V374)</f>
        <v>0</v>
      </c>
      <c r="W375">
        <f>IFERROR(VLOOKUP($A375,Nifty!$A$14:$I$4860,7,FALSE),All_curves!W374)</f>
        <v>0</v>
      </c>
      <c r="X375">
        <f>IFERROR(VLOOKUP($A375,Nifty!$A$14:$I$4860,8,FALSE),All_curves!X374)</f>
        <v>0</v>
      </c>
      <c r="Y375">
        <f>IFERROR(VLOOKUP($A375,Nifty!$A$14:$I$4860,9,FALSE),All_curves!Y374)</f>
        <v>0</v>
      </c>
      <c r="AA375" s="5">
        <f t="shared" si="177"/>
        <v>0</v>
      </c>
      <c r="AB375" s="5">
        <f t="shared" si="153"/>
        <v>0</v>
      </c>
      <c r="AC375" s="5">
        <f t="shared" si="154"/>
        <v>0</v>
      </c>
      <c r="AD375" s="5">
        <f t="shared" si="155"/>
        <v>0</v>
      </c>
      <c r="AE375" s="5">
        <f t="shared" si="156"/>
        <v>0</v>
      </c>
      <c r="AF375" s="5">
        <f t="shared" si="157"/>
        <v>0</v>
      </c>
      <c r="AG375" s="5">
        <f t="shared" si="158"/>
        <v>0</v>
      </c>
      <c r="AH375" s="5">
        <f t="shared" si="159"/>
        <v>0</v>
      </c>
      <c r="AI375" s="5">
        <f t="shared" si="160"/>
        <v>-9.7957643028049324E-3</v>
      </c>
      <c r="AJ375" s="5">
        <f t="shared" si="161"/>
        <v>-9.9392114155952838E-3</v>
      </c>
      <c r="AK375" s="5">
        <f t="shared" si="162"/>
        <v>-1.0771053801787223E-2</v>
      </c>
      <c r="AL375" s="5">
        <f t="shared" si="163"/>
        <v>-1.0085947447108223E-2</v>
      </c>
      <c r="AM375" s="5">
        <f t="shared" si="164"/>
        <v>-5.790506966538933E-3</v>
      </c>
      <c r="AN375" s="5">
        <f t="shared" si="165"/>
        <v>-7.5700893169132755E-3</v>
      </c>
      <c r="AO375" s="5">
        <f t="shared" si="166"/>
        <v>-7.5700893169132755E-3</v>
      </c>
      <c r="AP375" s="5">
        <f t="shared" si="167"/>
        <v>-1.7064936508027762E-3</v>
      </c>
      <c r="AQ375" s="5">
        <f t="shared" si="168"/>
        <v>0</v>
      </c>
      <c r="AR375" s="5">
        <f t="shared" si="169"/>
        <v>0</v>
      </c>
      <c r="AS375" s="5">
        <f t="shared" si="170"/>
        <v>0</v>
      </c>
      <c r="AT375" s="5">
        <f t="shared" si="171"/>
        <v>0</v>
      </c>
      <c r="AU375" s="5">
        <f t="shared" si="172"/>
        <v>0</v>
      </c>
      <c r="AV375" s="5">
        <f t="shared" si="173"/>
        <v>0</v>
      </c>
      <c r="AW375" s="5">
        <f t="shared" si="174"/>
        <v>0</v>
      </c>
      <c r="AX375" s="5">
        <f t="shared" si="175"/>
        <v>0</v>
      </c>
      <c r="AZ375" s="7">
        <f t="shared" si="178"/>
        <v>106.10484294430697</v>
      </c>
      <c r="BA375" s="4">
        <f t="shared" si="176"/>
        <v>-2.6345481757693301E-3</v>
      </c>
      <c r="BB375" s="5">
        <f>AZ375/MAX($AZ$16:AZ375)-1</f>
        <v>-8.0870509929454881E-3</v>
      </c>
      <c r="BH375" s="3"/>
    </row>
    <row r="376" spans="1:60" x14ac:dyDescent="0.25">
      <c r="A376" s="3">
        <v>43066</v>
      </c>
      <c r="B376">
        <f>IFERROR(VLOOKUP($A376,Finnifty!$A$14:$I$486,B$15+1,FALSE),All_curves!B375)</f>
        <v>0</v>
      </c>
      <c r="C376">
        <f>IFERROR(VLOOKUP($A376,Finnifty!$A$14:$I$486,C$15+1,FALSE),All_curves!C375)</f>
        <v>0</v>
      </c>
      <c r="D376">
        <f>IFERROR(VLOOKUP($A376,Finnifty!$A$14:$I$486,D$15+1,FALSE),All_curves!D375)</f>
        <v>0</v>
      </c>
      <c r="E376">
        <f>IFERROR(VLOOKUP($A376,Finnifty!$A$14:$I$486,E$15+1,FALSE),All_curves!E375)</f>
        <v>0</v>
      </c>
      <c r="F376">
        <f>IFERROR(VLOOKUP($A376,Finnifty!$A$14:$I$486,F$15+1,FALSE),All_curves!F375)</f>
        <v>0</v>
      </c>
      <c r="G376">
        <f>IFERROR(VLOOKUP($A376,Finnifty!$A$14:$I$486,G$15+1,FALSE),All_curves!G375)</f>
        <v>0</v>
      </c>
      <c r="H376">
        <f>IFERROR(VLOOKUP($A376,Finnifty!$A$14:$I$486,H$15+1,FALSE),All_curves!H375)</f>
        <v>0</v>
      </c>
      <c r="I376">
        <f>IFERROR(VLOOKUP($A376,Finnifty!$A$14:$I$486,I$15+1,FALSE),All_curves!I375)</f>
        <v>0</v>
      </c>
      <c r="J376">
        <f>IFERROR(VLOOKUP($A376,Banknifty!$A$14:$I$4860,2,FALSE),All_curves!J375)</f>
        <v>13130790</v>
      </c>
      <c r="K376">
        <f>IFERROR(VLOOKUP($A376,Banknifty!$A$14:$I$4860,3,FALSE),All_curves!K375)</f>
        <v>12807867</v>
      </c>
      <c r="L376">
        <f>IFERROR(VLOOKUP($A376,Banknifty!$A$14:$I$4860,4,FALSE),All_curves!L375)</f>
        <v>12190010</v>
      </c>
      <c r="M376">
        <f>IFERROR(VLOOKUP($A376,Banknifty!$A$14:$I$4860,5,FALSE),All_curves!M375)</f>
        <v>12867451</v>
      </c>
      <c r="N376">
        <f>IFERROR(VLOOKUP($A376,Banknifty!$A$14:$I$4860,6,FALSE),All_curves!N375)</f>
        <v>10455306</v>
      </c>
      <c r="O376">
        <f>IFERROR(VLOOKUP($A376,Banknifty!$A$14:$I$4860,7,FALSE),All_curves!O375)</f>
        <v>11010273</v>
      </c>
      <c r="P376">
        <f>IFERROR(VLOOKUP($A376,Banknifty!$A$14:$I$4860,8,FALSE),All_curves!P375)</f>
        <v>11010273</v>
      </c>
      <c r="Q376">
        <f>IFERROR(VLOOKUP($A376,Banknifty!$A$14:$I$4860,9,FALSE),All_curves!Q375)</f>
        <v>11912877</v>
      </c>
      <c r="R376">
        <f>IFERROR(VLOOKUP($A376,Nifty!$A$14:$I$4860,2,FALSE),All_curves!R375)</f>
        <v>0</v>
      </c>
      <c r="S376">
        <f>IFERROR(VLOOKUP($A376,Nifty!$A$14:$I$4860,3,FALSE),All_curves!S375)</f>
        <v>0</v>
      </c>
      <c r="T376">
        <f>IFERROR(VLOOKUP($A376,Nifty!$A$14:$I$4860,4,FALSE),All_curves!T375)</f>
        <v>0</v>
      </c>
      <c r="U376">
        <f>IFERROR(VLOOKUP($A376,Nifty!$A$14:$I$4860,5,FALSE),All_curves!U375)</f>
        <v>0</v>
      </c>
      <c r="V376">
        <f>IFERROR(VLOOKUP($A376,Nifty!$A$14:$I$4860,6,FALSE),All_curves!V375)</f>
        <v>0</v>
      </c>
      <c r="W376">
        <f>IFERROR(VLOOKUP($A376,Nifty!$A$14:$I$4860,7,FALSE),All_curves!W375)</f>
        <v>0</v>
      </c>
      <c r="X376">
        <f>IFERROR(VLOOKUP($A376,Nifty!$A$14:$I$4860,8,FALSE),All_curves!X375)</f>
        <v>0</v>
      </c>
      <c r="Y376">
        <f>IFERROR(VLOOKUP($A376,Nifty!$A$14:$I$4860,9,FALSE),All_curves!Y375)</f>
        <v>0</v>
      </c>
      <c r="AA376" s="5">
        <f t="shared" si="177"/>
        <v>0</v>
      </c>
      <c r="AB376" s="5">
        <f t="shared" si="153"/>
        <v>0</v>
      </c>
      <c r="AC376" s="5">
        <f t="shared" si="154"/>
        <v>0</v>
      </c>
      <c r="AD376" s="5">
        <f t="shared" si="155"/>
        <v>0</v>
      </c>
      <c r="AE376" s="5">
        <f t="shared" si="156"/>
        <v>0</v>
      </c>
      <c r="AF376" s="5">
        <f t="shared" si="157"/>
        <v>0</v>
      </c>
      <c r="AG376" s="5">
        <f t="shared" si="158"/>
        <v>0</v>
      </c>
      <c r="AH376" s="5">
        <f t="shared" si="159"/>
        <v>0</v>
      </c>
      <c r="AI376" s="5">
        <f t="shared" si="160"/>
        <v>2.6752178339302102E-3</v>
      </c>
      <c r="AJ376" s="5">
        <f t="shared" si="161"/>
        <v>2.6752637099338727E-3</v>
      </c>
      <c r="AK376" s="5">
        <f t="shared" si="162"/>
        <v>1.5837993008473994E-3</v>
      </c>
      <c r="AL376" s="5">
        <f t="shared" si="163"/>
        <v>1.8855062606890627E-3</v>
      </c>
      <c r="AM376" s="5">
        <f t="shared" si="164"/>
        <v>-7.3630819429593153E-4</v>
      </c>
      <c r="AN376" s="5">
        <f t="shared" si="165"/>
        <v>-8.6226805901212789E-4</v>
      </c>
      <c r="AO376" s="5">
        <f t="shared" si="166"/>
        <v>-8.6226805901212789E-4</v>
      </c>
      <c r="AP376" s="5">
        <f t="shared" si="167"/>
        <v>0</v>
      </c>
      <c r="AQ376" s="5">
        <f t="shared" si="168"/>
        <v>0</v>
      </c>
      <c r="AR376" s="5">
        <f t="shared" si="169"/>
        <v>0</v>
      </c>
      <c r="AS376" s="5">
        <f t="shared" si="170"/>
        <v>0</v>
      </c>
      <c r="AT376" s="5">
        <f t="shared" si="171"/>
        <v>0</v>
      </c>
      <c r="AU376" s="5">
        <f t="shared" si="172"/>
        <v>0</v>
      </c>
      <c r="AV376" s="5">
        <f t="shared" si="173"/>
        <v>0</v>
      </c>
      <c r="AW376" s="5">
        <f t="shared" si="174"/>
        <v>0</v>
      </c>
      <c r="AX376" s="5">
        <f t="shared" si="175"/>
        <v>0</v>
      </c>
      <c r="AZ376" s="7">
        <f t="shared" si="178"/>
        <v>106.13295605373828</v>
      </c>
      <c r="BA376" s="4">
        <f t="shared" si="176"/>
        <v>2.6495594971168152E-4</v>
      </c>
      <c r="BB376" s="5">
        <f>AZ376/MAX($AZ$16:AZ376)-1</f>
        <v>-7.8242377555099996E-3</v>
      </c>
      <c r="BH376" s="3"/>
    </row>
    <row r="377" spans="1:60" x14ac:dyDescent="0.25">
      <c r="A377" s="3">
        <v>43067</v>
      </c>
      <c r="B377">
        <f>IFERROR(VLOOKUP($A377,Finnifty!$A$14:$I$486,B$15+1,FALSE),All_curves!B376)</f>
        <v>0</v>
      </c>
      <c r="C377">
        <f>IFERROR(VLOOKUP($A377,Finnifty!$A$14:$I$486,C$15+1,FALSE),All_curves!C376)</f>
        <v>0</v>
      </c>
      <c r="D377">
        <f>IFERROR(VLOOKUP($A377,Finnifty!$A$14:$I$486,D$15+1,FALSE),All_curves!D376)</f>
        <v>0</v>
      </c>
      <c r="E377">
        <f>IFERROR(VLOOKUP($A377,Finnifty!$A$14:$I$486,E$15+1,FALSE),All_curves!E376)</f>
        <v>0</v>
      </c>
      <c r="F377">
        <f>IFERROR(VLOOKUP($A377,Finnifty!$A$14:$I$486,F$15+1,FALSE),All_curves!F376)</f>
        <v>0</v>
      </c>
      <c r="G377">
        <f>IFERROR(VLOOKUP($A377,Finnifty!$A$14:$I$486,G$15+1,FALSE),All_curves!G376)</f>
        <v>0</v>
      </c>
      <c r="H377">
        <f>IFERROR(VLOOKUP($A377,Finnifty!$A$14:$I$486,H$15+1,FALSE),All_curves!H376)</f>
        <v>0</v>
      </c>
      <c r="I377">
        <f>IFERROR(VLOOKUP($A377,Finnifty!$A$14:$I$486,I$15+1,FALSE),All_curves!I376)</f>
        <v>0</v>
      </c>
      <c r="J377">
        <f>IFERROR(VLOOKUP($A377,Banknifty!$A$14:$I$4860,2,FALSE),All_curves!J376)</f>
        <v>13088850</v>
      </c>
      <c r="K377">
        <f>IFERROR(VLOOKUP($A377,Banknifty!$A$14:$I$4860,3,FALSE),All_curves!K376)</f>
        <v>12795303</v>
      </c>
      <c r="L377">
        <f>IFERROR(VLOOKUP($A377,Banknifty!$A$14:$I$4860,4,FALSE),All_curves!L376)</f>
        <v>12183562</v>
      </c>
      <c r="M377">
        <f>IFERROR(VLOOKUP($A377,Banknifty!$A$14:$I$4860,5,FALSE),All_curves!M376)</f>
        <v>12848875</v>
      </c>
      <c r="N377">
        <f>IFERROR(VLOOKUP($A377,Banknifty!$A$14:$I$4860,6,FALSE),All_curves!N376)</f>
        <v>10483276</v>
      </c>
      <c r="O377">
        <f>IFERROR(VLOOKUP($A377,Banknifty!$A$14:$I$4860,7,FALSE),All_curves!O376)</f>
        <v>11039728</v>
      </c>
      <c r="P377">
        <f>IFERROR(VLOOKUP($A377,Banknifty!$A$14:$I$4860,8,FALSE),All_curves!P376)</f>
        <v>11039728</v>
      </c>
      <c r="Q377">
        <f>IFERROR(VLOOKUP($A377,Banknifty!$A$14:$I$4860,9,FALSE),All_curves!Q376)</f>
        <v>11935338</v>
      </c>
      <c r="R377">
        <f>IFERROR(VLOOKUP($A377,Nifty!$A$14:$I$4860,2,FALSE),All_curves!R376)</f>
        <v>0</v>
      </c>
      <c r="S377">
        <f>IFERROR(VLOOKUP($A377,Nifty!$A$14:$I$4860,3,FALSE),All_curves!S376)</f>
        <v>0</v>
      </c>
      <c r="T377">
        <f>IFERROR(VLOOKUP($A377,Nifty!$A$14:$I$4860,4,FALSE),All_curves!T376)</f>
        <v>0</v>
      </c>
      <c r="U377">
        <f>IFERROR(VLOOKUP($A377,Nifty!$A$14:$I$4860,5,FALSE),All_curves!U376)</f>
        <v>0</v>
      </c>
      <c r="V377">
        <f>IFERROR(VLOOKUP($A377,Nifty!$A$14:$I$4860,6,FALSE),All_curves!V376)</f>
        <v>0</v>
      </c>
      <c r="W377">
        <f>IFERROR(VLOOKUP($A377,Nifty!$A$14:$I$4860,7,FALSE),All_curves!W376)</f>
        <v>0</v>
      </c>
      <c r="X377">
        <f>IFERROR(VLOOKUP($A377,Nifty!$A$14:$I$4860,8,FALSE),All_curves!X376)</f>
        <v>0</v>
      </c>
      <c r="Y377">
        <f>IFERROR(VLOOKUP($A377,Nifty!$A$14:$I$4860,9,FALSE),All_curves!Y376)</f>
        <v>0</v>
      </c>
      <c r="AA377" s="5">
        <f t="shared" si="177"/>
        <v>0</v>
      </c>
      <c r="AB377" s="5">
        <f t="shared" si="153"/>
        <v>0</v>
      </c>
      <c r="AC377" s="5">
        <f t="shared" si="154"/>
        <v>0</v>
      </c>
      <c r="AD377" s="5">
        <f t="shared" si="155"/>
        <v>0</v>
      </c>
      <c r="AE377" s="5">
        <f t="shared" si="156"/>
        <v>0</v>
      </c>
      <c r="AF377" s="5">
        <f t="shared" si="157"/>
        <v>0</v>
      </c>
      <c r="AG377" s="5">
        <f t="shared" si="158"/>
        <v>0</v>
      </c>
      <c r="AH377" s="5">
        <f t="shared" si="159"/>
        <v>0</v>
      </c>
      <c r="AI377" s="5">
        <f t="shared" si="160"/>
        <v>-3.1940195525174131E-3</v>
      </c>
      <c r="AJ377" s="5">
        <f t="shared" si="161"/>
        <v>-9.8095959303767799E-4</v>
      </c>
      <c r="AK377" s="5">
        <f t="shared" si="162"/>
        <v>-5.2895772850058975E-4</v>
      </c>
      <c r="AL377" s="5">
        <f t="shared" si="163"/>
        <v>-1.4436425675916631E-3</v>
      </c>
      <c r="AM377" s="5">
        <f t="shared" si="164"/>
        <v>2.6751966896043644E-3</v>
      </c>
      <c r="AN377" s="5">
        <f t="shared" si="165"/>
        <v>2.6752288521818546E-3</v>
      </c>
      <c r="AO377" s="5">
        <f t="shared" si="166"/>
        <v>2.6752288521818546E-3</v>
      </c>
      <c r="AP377" s="5">
        <f t="shared" si="167"/>
        <v>1.8854387567335262E-3</v>
      </c>
      <c r="AQ377" s="5">
        <f t="shared" si="168"/>
        <v>0</v>
      </c>
      <c r="AR377" s="5">
        <f t="shared" si="169"/>
        <v>0</v>
      </c>
      <c r="AS377" s="5">
        <f t="shared" si="170"/>
        <v>0</v>
      </c>
      <c r="AT377" s="5">
        <f t="shared" si="171"/>
        <v>0</v>
      </c>
      <c r="AU377" s="5">
        <f t="shared" si="172"/>
        <v>0</v>
      </c>
      <c r="AV377" s="5">
        <f t="shared" si="173"/>
        <v>0</v>
      </c>
      <c r="AW377" s="5">
        <f t="shared" si="174"/>
        <v>0</v>
      </c>
      <c r="AX377" s="5">
        <f t="shared" si="175"/>
        <v>0</v>
      </c>
      <c r="AZ377" s="7">
        <f t="shared" si="178"/>
        <v>106.14959908853373</v>
      </c>
      <c r="BA377" s="4">
        <f t="shared" si="176"/>
        <v>1.5681307121059401E-4</v>
      </c>
      <c r="BB377" s="5">
        <f>AZ377/MAX($AZ$16:AZ377)-1</f>
        <v>-7.6686516270517702E-3</v>
      </c>
      <c r="BH377" s="3"/>
    </row>
    <row r="378" spans="1:60" x14ac:dyDescent="0.25">
      <c r="A378" s="3">
        <v>43070</v>
      </c>
      <c r="B378">
        <f>IFERROR(VLOOKUP($A378,Finnifty!$A$14:$I$486,B$15+1,FALSE),All_curves!B377)</f>
        <v>0</v>
      </c>
      <c r="C378">
        <f>IFERROR(VLOOKUP($A378,Finnifty!$A$14:$I$486,C$15+1,FALSE),All_curves!C377)</f>
        <v>0</v>
      </c>
      <c r="D378">
        <f>IFERROR(VLOOKUP($A378,Finnifty!$A$14:$I$486,D$15+1,FALSE),All_curves!D377)</f>
        <v>0</v>
      </c>
      <c r="E378">
        <f>IFERROR(VLOOKUP($A378,Finnifty!$A$14:$I$486,E$15+1,FALSE),All_curves!E377)</f>
        <v>0</v>
      </c>
      <c r="F378">
        <f>IFERROR(VLOOKUP($A378,Finnifty!$A$14:$I$486,F$15+1,FALSE),All_curves!F377)</f>
        <v>0</v>
      </c>
      <c r="G378">
        <f>IFERROR(VLOOKUP($A378,Finnifty!$A$14:$I$486,G$15+1,FALSE),All_curves!G377)</f>
        <v>0</v>
      </c>
      <c r="H378">
        <f>IFERROR(VLOOKUP($A378,Finnifty!$A$14:$I$486,H$15+1,FALSE),All_curves!H377)</f>
        <v>0</v>
      </c>
      <c r="I378">
        <f>IFERROR(VLOOKUP($A378,Finnifty!$A$14:$I$486,I$15+1,FALSE),All_curves!I377)</f>
        <v>0</v>
      </c>
      <c r="J378">
        <f>IFERROR(VLOOKUP($A378,Banknifty!$A$14:$I$4860,2,FALSE),All_curves!J377)</f>
        <v>13125461</v>
      </c>
      <c r="K378">
        <f>IFERROR(VLOOKUP($A378,Banknifty!$A$14:$I$4860,3,FALSE),All_curves!K377)</f>
        <v>13106422</v>
      </c>
      <c r="L378">
        <f>IFERROR(VLOOKUP($A378,Banknifty!$A$14:$I$4860,4,FALSE),All_curves!L377)</f>
        <v>12209169</v>
      </c>
      <c r="M378">
        <f>IFERROR(VLOOKUP($A378,Banknifty!$A$14:$I$4860,5,FALSE),All_curves!M377)</f>
        <v>12870443</v>
      </c>
      <c r="N378">
        <f>IFERROR(VLOOKUP($A378,Banknifty!$A$14:$I$4860,6,FALSE),All_curves!N377)</f>
        <v>10449792</v>
      </c>
      <c r="O378">
        <f>IFERROR(VLOOKUP($A378,Banknifty!$A$14:$I$4860,7,FALSE),All_curves!O377)</f>
        <v>11028899</v>
      </c>
      <c r="P378">
        <f>IFERROR(VLOOKUP($A378,Banknifty!$A$14:$I$4860,8,FALSE),All_curves!P377)</f>
        <v>11028899</v>
      </c>
      <c r="Q378">
        <f>IFERROR(VLOOKUP($A378,Banknifty!$A$14:$I$4860,9,FALSE),All_curves!Q377)</f>
        <v>11918108</v>
      </c>
      <c r="R378">
        <f>IFERROR(VLOOKUP($A378,Nifty!$A$14:$I$4860,2,FALSE),All_curves!R377)</f>
        <v>0</v>
      </c>
      <c r="S378">
        <f>IFERROR(VLOOKUP($A378,Nifty!$A$14:$I$4860,3,FALSE),All_curves!S377)</f>
        <v>0</v>
      </c>
      <c r="T378">
        <f>IFERROR(VLOOKUP($A378,Nifty!$A$14:$I$4860,4,FALSE),All_curves!T377)</f>
        <v>0</v>
      </c>
      <c r="U378">
        <f>IFERROR(VLOOKUP($A378,Nifty!$A$14:$I$4860,5,FALSE),All_curves!U377)</f>
        <v>0</v>
      </c>
      <c r="V378">
        <f>IFERROR(VLOOKUP($A378,Nifty!$A$14:$I$4860,6,FALSE),All_curves!V377)</f>
        <v>0</v>
      </c>
      <c r="W378">
        <f>IFERROR(VLOOKUP($A378,Nifty!$A$14:$I$4860,7,FALSE),All_curves!W377)</f>
        <v>0</v>
      </c>
      <c r="X378">
        <f>IFERROR(VLOOKUP($A378,Nifty!$A$14:$I$4860,8,FALSE),All_curves!X377)</f>
        <v>0</v>
      </c>
      <c r="Y378">
        <f>IFERROR(VLOOKUP($A378,Nifty!$A$14:$I$4860,9,FALSE),All_curves!Y377)</f>
        <v>0</v>
      </c>
      <c r="AA378" s="5">
        <f t="shared" si="177"/>
        <v>0</v>
      </c>
      <c r="AB378" s="5">
        <f t="shared" si="153"/>
        <v>0</v>
      </c>
      <c r="AC378" s="5">
        <f t="shared" si="154"/>
        <v>0</v>
      </c>
      <c r="AD378" s="5">
        <f t="shared" si="155"/>
        <v>0</v>
      </c>
      <c r="AE378" s="5">
        <f t="shared" si="156"/>
        <v>0</v>
      </c>
      <c r="AF378" s="5">
        <f t="shared" si="157"/>
        <v>0</v>
      </c>
      <c r="AG378" s="5">
        <f t="shared" si="158"/>
        <v>0</v>
      </c>
      <c r="AH378" s="5">
        <f t="shared" si="159"/>
        <v>0</v>
      </c>
      <c r="AI378" s="5">
        <f t="shared" si="160"/>
        <v>2.7971135737669961E-3</v>
      </c>
      <c r="AJ378" s="5">
        <f t="shared" si="161"/>
        <v>2.4315094374865565E-2</v>
      </c>
      <c r="AK378" s="5">
        <f t="shared" si="162"/>
        <v>2.1017662979021523E-3</v>
      </c>
      <c r="AL378" s="5">
        <f t="shared" si="163"/>
        <v>1.6785905380820587E-3</v>
      </c>
      <c r="AM378" s="5">
        <f t="shared" si="164"/>
        <v>-3.194039725749831E-3</v>
      </c>
      <c r="AN378" s="5">
        <f t="shared" si="165"/>
        <v>-9.8091184855275682E-4</v>
      </c>
      <c r="AO378" s="5">
        <f t="shared" si="166"/>
        <v>-9.8091184855275682E-4</v>
      </c>
      <c r="AP378" s="5">
        <f t="shared" si="167"/>
        <v>-1.4436122378771454E-3</v>
      </c>
      <c r="AQ378" s="5">
        <f t="shared" si="168"/>
        <v>0</v>
      </c>
      <c r="AR378" s="5">
        <f t="shared" si="169"/>
        <v>0</v>
      </c>
      <c r="AS378" s="5">
        <f t="shared" si="170"/>
        <v>0</v>
      </c>
      <c r="AT378" s="5">
        <f t="shared" si="171"/>
        <v>0</v>
      </c>
      <c r="AU378" s="5">
        <f t="shared" si="172"/>
        <v>0</v>
      </c>
      <c r="AV378" s="5">
        <f t="shared" si="173"/>
        <v>0</v>
      </c>
      <c r="AW378" s="5">
        <f t="shared" si="174"/>
        <v>0</v>
      </c>
      <c r="AX378" s="5">
        <f t="shared" si="175"/>
        <v>0</v>
      </c>
      <c r="AZ378" s="7">
        <f t="shared" si="178"/>
        <v>106.25704499149717</v>
      </c>
      <c r="BA378" s="4">
        <f t="shared" si="176"/>
        <v>1.0122120468285117E-3</v>
      </c>
      <c r="BB378" s="5">
        <f>AZ378/MAX($AZ$16:AZ378)-1</f>
        <v>-6.6642018817829607E-3</v>
      </c>
      <c r="BH378" s="3"/>
    </row>
    <row r="379" spans="1:60" x14ac:dyDescent="0.25">
      <c r="A379" s="3">
        <v>43073</v>
      </c>
      <c r="B379">
        <f>IFERROR(VLOOKUP($A379,Finnifty!$A$14:$I$486,B$15+1,FALSE),All_curves!B378)</f>
        <v>0</v>
      </c>
      <c r="C379">
        <f>IFERROR(VLOOKUP($A379,Finnifty!$A$14:$I$486,C$15+1,FALSE),All_curves!C378)</f>
        <v>0</v>
      </c>
      <c r="D379">
        <f>IFERROR(VLOOKUP($A379,Finnifty!$A$14:$I$486,D$15+1,FALSE),All_curves!D378)</f>
        <v>0</v>
      </c>
      <c r="E379">
        <f>IFERROR(VLOOKUP($A379,Finnifty!$A$14:$I$486,E$15+1,FALSE),All_curves!E378)</f>
        <v>0</v>
      </c>
      <c r="F379">
        <f>IFERROR(VLOOKUP($A379,Finnifty!$A$14:$I$486,F$15+1,FALSE),All_curves!F378)</f>
        <v>0</v>
      </c>
      <c r="G379">
        <f>IFERROR(VLOOKUP($A379,Finnifty!$A$14:$I$486,G$15+1,FALSE),All_curves!G378)</f>
        <v>0</v>
      </c>
      <c r="H379">
        <f>IFERROR(VLOOKUP($A379,Finnifty!$A$14:$I$486,H$15+1,FALSE),All_curves!H378)</f>
        <v>0</v>
      </c>
      <c r="I379">
        <f>IFERROR(VLOOKUP($A379,Finnifty!$A$14:$I$486,I$15+1,FALSE),All_curves!I378)</f>
        <v>0</v>
      </c>
      <c r="J379">
        <f>IFERROR(VLOOKUP($A379,Banknifty!$A$14:$I$4860,2,FALSE),All_curves!J378)</f>
        <v>13090882</v>
      </c>
      <c r="K379">
        <f>IFERROR(VLOOKUP($A379,Banknifty!$A$14:$I$4860,3,FALSE),All_curves!K378)</f>
        <v>13079554</v>
      </c>
      <c r="L379">
        <f>IFERROR(VLOOKUP($A379,Banknifty!$A$14:$I$4860,4,FALSE),All_curves!L378)</f>
        <v>12172845</v>
      </c>
      <c r="M379">
        <f>IFERROR(VLOOKUP($A379,Banknifty!$A$14:$I$4860,5,FALSE),All_curves!M378)</f>
        <v>12860461</v>
      </c>
      <c r="N379">
        <f>IFERROR(VLOOKUP($A379,Banknifty!$A$14:$I$4860,6,FALSE),All_curves!N378)</f>
        <v>10479021</v>
      </c>
      <c r="O379">
        <f>IFERROR(VLOOKUP($A379,Banknifty!$A$14:$I$4860,7,FALSE),All_curves!O378)</f>
        <v>11297067</v>
      </c>
      <c r="P379">
        <f>IFERROR(VLOOKUP($A379,Banknifty!$A$14:$I$4860,8,FALSE),All_curves!P378)</f>
        <v>11297067</v>
      </c>
      <c r="Q379">
        <f>IFERROR(VLOOKUP($A379,Banknifty!$A$14:$I$4860,9,FALSE),All_curves!Q378)</f>
        <v>11938113</v>
      </c>
      <c r="R379">
        <f>IFERROR(VLOOKUP($A379,Nifty!$A$14:$I$4860,2,FALSE),All_curves!R378)</f>
        <v>0</v>
      </c>
      <c r="S379">
        <f>IFERROR(VLOOKUP($A379,Nifty!$A$14:$I$4860,3,FALSE),All_curves!S378)</f>
        <v>0</v>
      </c>
      <c r="T379">
        <f>IFERROR(VLOOKUP($A379,Nifty!$A$14:$I$4860,4,FALSE),All_curves!T378)</f>
        <v>0</v>
      </c>
      <c r="U379">
        <f>IFERROR(VLOOKUP($A379,Nifty!$A$14:$I$4860,5,FALSE),All_curves!U378)</f>
        <v>0</v>
      </c>
      <c r="V379">
        <f>IFERROR(VLOOKUP($A379,Nifty!$A$14:$I$4860,6,FALSE),All_curves!V378)</f>
        <v>0</v>
      </c>
      <c r="W379">
        <f>IFERROR(VLOOKUP($A379,Nifty!$A$14:$I$4860,7,FALSE),All_curves!W378)</f>
        <v>0</v>
      </c>
      <c r="X379">
        <f>IFERROR(VLOOKUP($A379,Nifty!$A$14:$I$4860,8,FALSE),All_curves!X378)</f>
        <v>0</v>
      </c>
      <c r="Y379">
        <f>IFERROR(VLOOKUP($A379,Nifty!$A$14:$I$4860,9,FALSE),All_curves!Y378)</f>
        <v>0</v>
      </c>
      <c r="AA379" s="5">
        <f t="shared" si="177"/>
        <v>0</v>
      </c>
      <c r="AB379" s="5">
        <f t="shared" si="153"/>
        <v>0</v>
      </c>
      <c r="AC379" s="5">
        <f t="shared" si="154"/>
        <v>0</v>
      </c>
      <c r="AD379" s="5">
        <f t="shared" si="155"/>
        <v>0</v>
      </c>
      <c r="AE379" s="5">
        <f t="shared" si="156"/>
        <v>0</v>
      </c>
      <c r="AF379" s="5">
        <f t="shared" si="157"/>
        <v>0</v>
      </c>
      <c r="AG379" s="5">
        <f t="shared" si="158"/>
        <v>0</v>
      </c>
      <c r="AH379" s="5">
        <f t="shared" si="159"/>
        <v>0</v>
      </c>
      <c r="AI379" s="5">
        <f t="shared" si="160"/>
        <v>-2.6344979425865223E-3</v>
      </c>
      <c r="AJ379" s="5">
        <f t="shared" si="161"/>
        <v>-2.0499874031219001E-3</v>
      </c>
      <c r="AK379" s="5">
        <f t="shared" si="162"/>
        <v>-2.9751410599689887E-3</v>
      </c>
      <c r="AL379" s="5">
        <f t="shared" si="163"/>
        <v>-7.7557547941431437E-4</v>
      </c>
      <c r="AM379" s="5">
        <f t="shared" si="164"/>
        <v>2.7970891669422127E-3</v>
      </c>
      <c r="AN379" s="5">
        <f t="shared" si="165"/>
        <v>2.4315029088578965E-2</v>
      </c>
      <c r="AO379" s="5">
        <f t="shared" si="166"/>
        <v>2.4315029088578965E-2</v>
      </c>
      <c r="AP379" s="5">
        <f t="shared" si="167"/>
        <v>1.6785382377806357E-3</v>
      </c>
      <c r="AQ379" s="5">
        <f t="shared" si="168"/>
        <v>0</v>
      </c>
      <c r="AR379" s="5">
        <f t="shared" si="169"/>
        <v>0</v>
      </c>
      <c r="AS379" s="5">
        <f t="shared" si="170"/>
        <v>0</v>
      </c>
      <c r="AT379" s="5">
        <f t="shared" si="171"/>
        <v>0</v>
      </c>
      <c r="AU379" s="5">
        <f t="shared" si="172"/>
        <v>0</v>
      </c>
      <c r="AV379" s="5">
        <f t="shared" si="173"/>
        <v>0</v>
      </c>
      <c r="AW379" s="5">
        <f t="shared" si="174"/>
        <v>0</v>
      </c>
      <c r="AX379" s="5">
        <f t="shared" si="175"/>
        <v>0</v>
      </c>
      <c r="AZ379" s="7">
        <f t="shared" si="178"/>
        <v>106.45481805799557</v>
      </c>
      <c r="BA379" s="4">
        <f t="shared" si="176"/>
        <v>1.8612701540328778E-3</v>
      </c>
      <c r="BB379" s="5">
        <f>AZ379/MAX($AZ$16:AZ379)-1</f>
        <v>-4.8153356078132203E-3</v>
      </c>
      <c r="BH379" s="3"/>
    </row>
    <row r="380" spans="1:60" x14ac:dyDescent="0.25">
      <c r="A380" s="3">
        <v>43074</v>
      </c>
      <c r="B380">
        <f>IFERROR(VLOOKUP($A380,Finnifty!$A$14:$I$486,B$15+1,FALSE),All_curves!B379)</f>
        <v>0</v>
      </c>
      <c r="C380">
        <f>IFERROR(VLOOKUP($A380,Finnifty!$A$14:$I$486,C$15+1,FALSE),All_curves!C379)</f>
        <v>0</v>
      </c>
      <c r="D380">
        <f>IFERROR(VLOOKUP($A380,Finnifty!$A$14:$I$486,D$15+1,FALSE),All_curves!D379)</f>
        <v>0</v>
      </c>
      <c r="E380">
        <f>IFERROR(VLOOKUP($A380,Finnifty!$A$14:$I$486,E$15+1,FALSE),All_curves!E379)</f>
        <v>0</v>
      </c>
      <c r="F380">
        <f>IFERROR(VLOOKUP($A380,Finnifty!$A$14:$I$486,F$15+1,FALSE),All_curves!F379)</f>
        <v>0</v>
      </c>
      <c r="G380">
        <f>IFERROR(VLOOKUP($A380,Finnifty!$A$14:$I$486,G$15+1,FALSE),All_curves!G379)</f>
        <v>0</v>
      </c>
      <c r="H380">
        <f>IFERROR(VLOOKUP($A380,Finnifty!$A$14:$I$486,H$15+1,FALSE),All_curves!H379)</f>
        <v>0</v>
      </c>
      <c r="I380">
        <f>IFERROR(VLOOKUP($A380,Finnifty!$A$14:$I$486,I$15+1,FALSE),All_curves!I379)</f>
        <v>0</v>
      </c>
      <c r="J380">
        <f>IFERROR(VLOOKUP($A380,Banknifty!$A$14:$I$4860,2,FALSE),All_curves!J379)</f>
        <v>13040395</v>
      </c>
      <c r="K380">
        <f>IFERROR(VLOOKUP($A380,Banknifty!$A$14:$I$4860,3,FALSE),All_curves!K379)</f>
        <v>13075091</v>
      </c>
      <c r="L380">
        <f>IFERROR(VLOOKUP($A380,Banknifty!$A$14:$I$4860,4,FALSE),All_curves!L379)</f>
        <v>12187082</v>
      </c>
      <c r="M380">
        <f>IFERROR(VLOOKUP($A380,Banknifty!$A$14:$I$4860,5,FALSE),All_curves!M379)</f>
        <v>12846729</v>
      </c>
      <c r="N380">
        <f>IFERROR(VLOOKUP($A380,Banknifty!$A$14:$I$4860,6,FALSE),All_curves!N379)</f>
        <v>10451414</v>
      </c>
      <c r="O380">
        <f>IFERROR(VLOOKUP($A380,Banknifty!$A$14:$I$4860,7,FALSE),All_curves!O379)</f>
        <v>11273908</v>
      </c>
      <c r="P380">
        <f>IFERROR(VLOOKUP($A380,Banknifty!$A$14:$I$4860,8,FALSE),All_curves!P379)</f>
        <v>11273908</v>
      </c>
      <c r="Q380">
        <f>IFERROR(VLOOKUP($A380,Banknifty!$A$14:$I$4860,9,FALSE),All_curves!Q379)</f>
        <v>11928854</v>
      </c>
      <c r="R380">
        <f>IFERROR(VLOOKUP($A380,Nifty!$A$14:$I$4860,2,FALSE),All_curves!R379)</f>
        <v>0</v>
      </c>
      <c r="S380">
        <f>IFERROR(VLOOKUP($A380,Nifty!$A$14:$I$4860,3,FALSE),All_curves!S379)</f>
        <v>0</v>
      </c>
      <c r="T380">
        <f>IFERROR(VLOOKUP($A380,Nifty!$A$14:$I$4860,4,FALSE),All_curves!T379)</f>
        <v>0</v>
      </c>
      <c r="U380">
        <f>IFERROR(VLOOKUP($A380,Nifty!$A$14:$I$4860,5,FALSE),All_curves!U379)</f>
        <v>0</v>
      </c>
      <c r="V380">
        <f>IFERROR(VLOOKUP($A380,Nifty!$A$14:$I$4860,6,FALSE),All_curves!V379)</f>
        <v>0</v>
      </c>
      <c r="W380">
        <f>IFERROR(VLOOKUP($A380,Nifty!$A$14:$I$4860,7,FALSE),All_curves!W379)</f>
        <v>0</v>
      </c>
      <c r="X380">
        <f>IFERROR(VLOOKUP($A380,Nifty!$A$14:$I$4860,8,FALSE),All_curves!X379)</f>
        <v>0</v>
      </c>
      <c r="Y380">
        <f>IFERROR(VLOOKUP($A380,Nifty!$A$14:$I$4860,9,FALSE),All_curves!Y379)</f>
        <v>0</v>
      </c>
      <c r="AA380" s="5">
        <f t="shared" si="177"/>
        <v>0</v>
      </c>
      <c r="AB380" s="5">
        <f t="shared" si="153"/>
        <v>0</v>
      </c>
      <c r="AC380" s="5">
        <f t="shared" si="154"/>
        <v>0</v>
      </c>
      <c r="AD380" s="5">
        <f t="shared" si="155"/>
        <v>0</v>
      </c>
      <c r="AE380" s="5">
        <f t="shared" si="156"/>
        <v>0</v>
      </c>
      <c r="AF380" s="5">
        <f t="shared" si="157"/>
        <v>0</v>
      </c>
      <c r="AG380" s="5">
        <f t="shared" si="158"/>
        <v>0</v>
      </c>
      <c r="AH380" s="5">
        <f t="shared" si="159"/>
        <v>0</v>
      </c>
      <c r="AI380" s="5">
        <f t="shared" si="160"/>
        <v>-3.8566538144640949E-3</v>
      </c>
      <c r="AJ380" s="5">
        <f t="shared" si="161"/>
        <v>-3.4121958592780999E-4</v>
      </c>
      <c r="AK380" s="5">
        <f t="shared" si="162"/>
        <v>1.1695704660661388E-3</v>
      </c>
      <c r="AL380" s="5">
        <f t="shared" si="163"/>
        <v>-1.0677688770255322E-3</v>
      </c>
      <c r="AM380" s="5">
        <f t="shared" si="164"/>
        <v>-2.6345018298942202E-3</v>
      </c>
      <c r="AN380" s="5">
        <f t="shared" si="165"/>
        <v>-2.0500011197596146E-3</v>
      </c>
      <c r="AO380" s="5">
        <f t="shared" si="166"/>
        <v>-2.0500011197596146E-3</v>
      </c>
      <c r="AP380" s="5">
        <f t="shared" si="167"/>
        <v>-7.755832098422788E-4</v>
      </c>
      <c r="AQ380" s="5">
        <f t="shared" si="168"/>
        <v>0</v>
      </c>
      <c r="AR380" s="5">
        <f t="shared" si="169"/>
        <v>0</v>
      </c>
      <c r="AS380" s="5">
        <f t="shared" si="170"/>
        <v>0</v>
      </c>
      <c r="AT380" s="5">
        <f t="shared" si="171"/>
        <v>0</v>
      </c>
      <c r="AU380" s="5">
        <f t="shared" si="172"/>
        <v>0</v>
      </c>
      <c r="AV380" s="5">
        <f t="shared" si="173"/>
        <v>0</v>
      </c>
      <c r="AW380" s="5">
        <f t="shared" si="174"/>
        <v>0</v>
      </c>
      <c r="AX380" s="5">
        <f t="shared" si="175"/>
        <v>0</v>
      </c>
      <c r="AZ380" s="7">
        <f t="shared" si="178"/>
        <v>106.40333757656462</v>
      </c>
      <c r="BA380" s="4">
        <f t="shared" si="176"/>
        <v>-4.835899621086262E-4</v>
      </c>
      <c r="BB380" s="5">
        <f>AZ380/MAX($AZ$16:AZ380)-1</f>
        <v>-5.2965969219576081E-3</v>
      </c>
      <c r="BH380" s="3"/>
    </row>
    <row r="381" spans="1:60" x14ac:dyDescent="0.25">
      <c r="A381" s="3">
        <v>43075</v>
      </c>
      <c r="B381">
        <f>IFERROR(VLOOKUP($A381,Finnifty!$A$14:$I$486,B$15+1,FALSE),All_curves!B380)</f>
        <v>0</v>
      </c>
      <c r="C381">
        <f>IFERROR(VLOOKUP($A381,Finnifty!$A$14:$I$486,C$15+1,FALSE),All_curves!C380)</f>
        <v>0</v>
      </c>
      <c r="D381">
        <f>IFERROR(VLOOKUP($A381,Finnifty!$A$14:$I$486,D$15+1,FALSE),All_curves!D380)</f>
        <v>0</v>
      </c>
      <c r="E381">
        <f>IFERROR(VLOOKUP($A381,Finnifty!$A$14:$I$486,E$15+1,FALSE),All_curves!E380)</f>
        <v>0</v>
      </c>
      <c r="F381">
        <f>IFERROR(VLOOKUP($A381,Finnifty!$A$14:$I$486,F$15+1,FALSE),All_curves!F380)</f>
        <v>0</v>
      </c>
      <c r="G381">
        <f>IFERROR(VLOOKUP($A381,Finnifty!$A$14:$I$486,G$15+1,FALSE),All_curves!G380)</f>
        <v>0</v>
      </c>
      <c r="H381">
        <f>IFERROR(VLOOKUP($A381,Finnifty!$A$14:$I$486,H$15+1,FALSE),All_curves!H380)</f>
        <v>0</v>
      </c>
      <c r="I381">
        <f>IFERROR(VLOOKUP($A381,Finnifty!$A$14:$I$486,I$15+1,FALSE),All_curves!I380)</f>
        <v>0</v>
      </c>
      <c r="J381">
        <f>IFERROR(VLOOKUP($A381,Banknifty!$A$14:$I$4860,2,FALSE),All_curves!J380)</f>
        <v>13123725</v>
      </c>
      <c r="K381">
        <f>IFERROR(VLOOKUP($A381,Banknifty!$A$14:$I$4860,3,FALSE),All_curves!K380)</f>
        <v>13088004</v>
      </c>
      <c r="L381">
        <f>IFERROR(VLOOKUP($A381,Banknifty!$A$14:$I$4860,4,FALSE),All_curves!L380)</f>
        <v>12247620</v>
      </c>
      <c r="M381">
        <f>IFERROR(VLOOKUP($A381,Banknifty!$A$14:$I$4860,5,FALSE),All_curves!M380)</f>
        <v>12836658</v>
      </c>
      <c r="N381">
        <f>IFERROR(VLOOKUP($A381,Banknifty!$A$14:$I$4860,6,FALSE),All_curves!N380)</f>
        <v>10411107</v>
      </c>
      <c r="O381">
        <f>IFERROR(VLOOKUP($A381,Banknifty!$A$14:$I$4860,7,FALSE),All_curves!O380)</f>
        <v>11270062</v>
      </c>
      <c r="P381">
        <f>IFERROR(VLOOKUP($A381,Banknifty!$A$14:$I$4860,8,FALSE),All_curves!P380)</f>
        <v>11270062</v>
      </c>
      <c r="Q381">
        <f>IFERROR(VLOOKUP($A381,Banknifty!$A$14:$I$4860,9,FALSE),All_curves!Q380)</f>
        <v>11916117</v>
      </c>
      <c r="R381">
        <f>IFERROR(VLOOKUP($A381,Nifty!$A$14:$I$4860,2,FALSE),All_curves!R380)</f>
        <v>0</v>
      </c>
      <c r="S381">
        <f>IFERROR(VLOOKUP($A381,Nifty!$A$14:$I$4860,3,FALSE),All_curves!S380)</f>
        <v>0</v>
      </c>
      <c r="T381">
        <f>IFERROR(VLOOKUP($A381,Nifty!$A$14:$I$4860,4,FALSE),All_curves!T380)</f>
        <v>0</v>
      </c>
      <c r="U381">
        <f>IFERROR(VLOOKUP($A381,Nifty!$A$14:$I$4860,5,FALSE),All_curves!U380)</f>
        <v>0</v>
      </c>
      <c r="V381">
        <f>IFERROR(VLOOKUP($A381,Nifty!$A$14:$I$4860,6,FALSE),All_curves!V380)</f>
        <v>0</v>
      </c>
      <c r="W381">
        <f>IFERROR(VLOOKUP($A381,Nifty!$A$14:$I$4860,7,FALSE),All_curves!W380)</f>
        <v>0</v>
      </c>
      <c r="X381">
        <f>IFERROR(VLOOKUP($A381,Nifty!$A$14:$I$4860,8,FALSE),All_curves!X380)</f>
        <v>0</v>
      </c>
      <c r="Y381">
        <f>IFERROR(VLOOKUP($A381,Nifty!$A$14:$I$4860,9,FALSE),All_curves!Y380)</f>
        <v>0</v>
      </c>
      <c r="AA381" s="5">
        <f t="shared" si="177"/>
        <v>0</v>
      </c>
      <c r="AB381" s="5">
        <f t="shared" si="153"/>
        <v>0</v>
      </c>
      <c r="AC381" s="5">
        <f t="shared" si="154"/>
        <v>0</v>
      </c>
      <c r="AD381" s="5">
        <f t="shared" si="155"/>
        <v>0</v>
      </c>
      <c r="AE381" s="5">
        <f t="shared" si="156"/>
        <v>0</v>
      </c>
      <c r="AF381" s="5">
        <f t="shared" si="157"/>
        <v>0</v>
      </c>
      <c r="AG381" s="5">
        <f t="shared" si="158"/>
        <v>0</v>
      </c>
      <c r="AH381" s="5">
        <f t="shared" si="159"/>
        <v>0</v>
      </c>
      <c r="AI381" s="5">
        <f t="shared" si="160"/>
        <v>6.3901438568387814E-3</v>
      </c>
      <c r="AJ381" s="5">
        <f t="shared" si="161"/>
        <v>9.8760306907230699E-4</v>
      </c>
      <c r="AK381" s="5">
        <f t="shared" si="162"/>
        <v>4.9673908815908163E-3</v>
      </c>
      <c r="AL381" s="5">
        <f t="shared" si="163"/>
        <v>-7.839349611874491E-4</v>
      </c>
      <c r="AM381" s="5">
        <f t="shared" si="164"/>
        <v>-3.8566073451878902E-3</v>
      </c>
      <c r="AN381" s="5">
        <f t="shared" si="165"/>
        <v>-3.4114168751420149E-4</v>
      </c>
      <c r="AO381" s="5">
        <f t="shared" si="166"/>
        <v>-3.4114168751420149E-4</v>
      </c>
      <c r="AP381" s="5">
        <f t="shared" si="167"/>
        <v>-1.0677471616301615E-3</v>
      </c>
      <c r="AQ381" s="5">
        <f t="shared" si="168"/>
        <v>0</v>
      </c>
      <c r="AR381" s="5">
        <f t="shared" si="169"/>
        <v>0</v>
      </c>
      <c r="AS381" s="5">
        <f t="shared" si="170"/>
        <v>0</v>
      </c>
      <c r="AT381" s="5">
        <f t="shared" si="171"/>
        <v>0</v>
      </c>
      <c r="AU381" s="5">
        <f t="shared" si="172"/>
        <v>0</v>
      </c>
      <c r="AV381" s="5">
        <f t="shared" si="173"/>
        <v>0</v>
      </c>
      <c r="AW381" s="5">
        <f t="shared" si="174"/>
        <v>0</v>
      </c>
      <c r="AX381" s="5">
        <f t="shared" si="175"/>
        <v>0</v>
      </c>
      <c r="AZ381" s="7">
        <f t="shared" si="178"/>
        <v>106.42973697598278</v>
      </c>
      <c r="BA381" s="4">
        <f t="shared" si="176"/>
        <v>2.4810687351950011E-4</v>
      </c>
      <c r="BB381" s="5">
        <f>AZ381/MAX($AZ$16:AZ381)-1</f>
        <v>-5.0498041705407948E-3</v>
      </c>
      <c r="BH381" s="3"/>
    </row>
    <row r="382" spans="1:60" x14ac:dyDescent="0.25">
      <c r="A382" s="3">
        <v>43076</v>
      </c>
      <c r="B382">
        <f>IFERROR(VLOOKUP($A382,Finnifty!$A$14:$I$486,B$15+1,FALSE),All_curves!B381)</f>
        <v>0</v>
      </c>
      <c r="C382">
        <f>IFERROR(VLOOKUP($A382,Finnifty!$A$14:$I$486,C$15+1,FALSE),All_curves!C381)</f>
        <v>0</v>
      </c>
      <c r="D382">
        <f>IFERROR(VLOOKUP($A382,Finnifty!$A$14:$I$486,D$15+1,FALSE),All_curves!D381)</f>
        <v>0</v>
      </c>
      <c r="E382">
        <f>IFERROR(VLOOKUP($A382,Finnifty!$A$14:$I$486,E$15+1,FALSE),All_curves!E381)</f>
        <v>0</v>
      </c>
      <c r="F382">
        <f>IFERROR(VLOOKUP($A382,Finnifty!$A$14:$I$486,F$15+1,FALSE),All_curves!F381)</f>
        <v>0</v>
      </c>
      <c r="G382">
        <f>IFERROR(VLOOKUP($A382,Finnifty!$A$14:$I$486,G$15+1,FALSE),All_curves!G381)</f>
        <v>0</v>
      </c>
      <c r="H382">
        <f>IFERROR(VLOOKUP($A382,Finnifty!$A$14:$I$486,H$15+1,FALSE),All_curves!H381)</f>
        <v>0</v>
      </c>
      <c r="I382">
        <f>IFERROR(VLOOKUP($A382,Finnifty!$A$14:$I$486,I$15+1,FALSE),All_curves!I381)</f>
        <v>0</v>
      </c>
      <c r="J382">
        <f>IFERROR(VLOOKUP($A382,Banknifty!$A$14:$I$4860,2,FALSE),All_curves!J381)</f>
        <v>12987906</v>
      </c>
      <c r="K382">
        <f>IFERROR(VLOOKUP($A382,Banknifty!$A$14:$I$4860,3,FALSE),All_curves!K381)</f>
        <v>12932872</v>
      </c>
      <c r="L382">
        <f>IFERROR(VLOOKUP($A382,Banknifty!$A$14:$I$4860,4,FALSE),All_curves!L381)</f>
        <v>12182941</v>
      </c>
      <c r="M382">
        <f>IFERROR(VLOOKUP($A382,Banknifty!$A$14:$I$4860,5,FALSE),All_curves!M381)</f>
        <v>12721728</v>
      </c>
      <c r="N382">
        <f>IFERROR(VLOOKUP($A382,Banknifty!$A$14:$I$4860,6,FALSE),All_curves!N381)</f>
        <v>10477636</v>
      </c>
      <c r="O382">
        <f>IFERROR(VLOOKUP($A382,Banknifty!$A$14:$I$4860,7,FALSE),All_curves!O381)</f>
        <v>11281192</v>
      </c>
      <c r="P382">
        <f>IFERROR(VLOOKUP($A382,Banknifty!$A$14:$I$4860,8,FALSE),All_curves!P381)</f>
        <v>11281192</v>
      </c>
      <c r="Q382">
        <f>IFERROR(VLOOKUP($A382,Banknifty!$A$14:$I$4860,9,FALSE),All_curves!Q381)</f>
        <v>11906776</v>
      </c>
      <c r="R382">
        <f>IFERROR(VLOOKUP($A382,Nifty!$A$14:$I$4860,2,FALSE),All_curves!R381)</f>
        <v>0</v>
      </c>
      <c r="S382">
        <f>IFERROR(VLOOKUP($A382,Nifty!$A$14:$I$4860,3,FALSE),All_curves!S381)</f>
        <v>0</v>
      </c>
      <c r="T382">
        <f>IFERROR(VLOOKUP($A382,Nifty!$A$14:$I$4860,4,FALSE),All_curves!T381)</f>
        <v>0</v>
      </c>
      <c r="U382">
        <f>IFERROR(VLOOKUP($A382,Nifty!$A$14:$I$4860,5,FALSE),All_curves!U381)</f>
        <v>0</v>
      </c>
      <c r="V382">
        <f>IFERROR(VLOOKUP($A382,Nifty!$A$14:$I$4860,6,FALSE),All_curves!V381)</f>
        <v>0</v>
      </c>
      <c r="W382">
        <f>IFERROR(VLOOKUP($A382,Nifty!$A$14:$I$4860,7,FALSE),All_curves!W381)</f>
        <v>0</v>
      </c>
      <c r="X382">
        <f>IFERROR(VLOOKUP($A382,Nifty!$A$14:$I$4860,8,FALSE),All_curves!X381)</f>
        <v>0</v>
      </c>
      <c r="Y382">
        <f>IFERROR(VLOOKUP($A382,Nifty!$A$14:$I$4860,9,FALSE),All_curves!Y381)</f>
        <v>0</v>
      </c>
      <c r="AA382" s="5">
        <f t="shared" si="177"/>
        <v>0</v>
      </c>
      <c r="AB382" s="5">
        <f t="shared" si="153"/>
        <v>0</v>
      </c>
      <c r="AC382" s="5">
        <f t="shared" si="154"/>
        <v>0</v>
      </c>
      <c r="AD382" s="5">
        <f t="shared" si="155"/>
        <v>0</v>
      </c>
      <c r="AE382" s="5">
        <f t="shared" si="156"/>
        <v>0</v>
      </c>
      <c r="AF382" s="5">
        <f t="shared" si="157"/>
        <v>0</v>
      </c>
      <c r="AG382" s="5">
        <f t="shared" si="158"/>
        <v>0</v>
      </c>
      <c r="AH382" s="5">
        <f t="shared" si="159"/>
        <v>0</v>
      </c>
      <c r="AI382" s="5">
        <f t="shared" si="160"/>
        <v>-1.0349119628763948E-2</v>
      </c>
      <c r="AJ382" s="5">
        <f t="shared" si="161"/>
        <v>-1.1852991487471987E-2</v>
      </c>
      <c r="AK382" s="5">
        <f t="shared" si="162"/>
        <v>-5.2809443793977451E-3</v>
      </c>
      <c r="AL382" s="5">
        <f t="shared" si="163"/>
        <v>-8.9532649385845042E-3</v>
      </c>
      <c r="AM382" s="5">
        <f t="shared" si="164"/>
        <v>6.390194625797152E-3</v>
      </c>
      <c r="AN382" s="5">
        <f t="shared" si="165"/>
        <v>9.8757220679002167E-4</v>
      </c>
      <c r="AO382" s="5">
        <f t="shared" si="166"/>
        <v>9.8757220679002167E-4</v>
      </c>
      <c r="AP382" s="5">
        <f t="shared" si="167"/>
        <v>-7.838962977620989E-4</v>
      </c>
      <c r="AQ382" s="5">
        <f t="shared" si="168"/>
        <v>0</v>
      </c>
      <c r="AR382" s="5">
        <f t="shared" si="169"/>
        <v>0</v>
      </c>
      <c r="AS382" s="5">
        <f t="shared" si="170"/>
        <v>0</v>
      </c>
      <c r="AT382" s="5">
        <f t="shared" si="171"/>
        <v>0</v>
      </c>
      <c r="AU382" s="5">
        <f t="shared" si="172"/>
        <v>0</v>
      </c>
      <c r="AV382" s="5">
        <f t="shared" si="173"/>
        <v>0</v>
      </c>
      <c r="AW382" s="5">
        <f t="shared" si="174"/>
        <v>0</v>
      </c>
      <c r="AX382" s="5">
        <f t="shared" si="175"/>
        <v>0</v>
      </c>
      <c r="AZ382" s="7">
        <f t="shared" si="178"/>
        <v>106.30177793251204</v>
      </c>
      <c r="BA382" s="4">
        <f t="shared" si="176"/>
        <v>-1.2022865705251286E-3</v>
      </c>
      <c r="BB382" s="5">
        <f>AZ382/MAX($AZ$16:AZ382)-1</f>
        <v>-6.2460194293278981E-3</v>
      </c>
      <c r="BH382" s="3"/>
    </row>
    <row r="383" spans="1:60" x14ac:dyDescent="0.25">
      <c r="A383" s="3">
        <v>43077</v>
      </c>
      <c r="B383">
        <f>IFERROR(VLOOKUP($A383,Finnifty!$A$14:$I$486,B$15+1,FALSE),All_curves!B382)</f>
        <v>0</v>
      </c>
      <c r="C383">
        <f>IFERROR(VLOOKUP($A383,Finnifty!$A$14:$I$486,C$15+1,FALSE),All_curves!C382)</f>
        <v>0</v>
      </c>
      <c r="D383">
        <f>IFERROR(VLOOKUP($A383,Finnifty!$A$14:$I$486,D$15+1,FALSE),All_curves!D382)</f>
        <v>0</v>
      </c>
      <c r="E383">
        <f>IFERROR(VLOOKUP($A383,Finnifty!$A$14:$I$486,E$15+1,FALSE),All_curves!E382)</f>
        <v>0</v>
      </c>
      <c r="F383">
        <f>IFERROR(VLOOKUP($A383,Finnifty!$A$14:$I$486,F$15+1,FALSE),All_curves!F382)</f>
        <v>0</v>
      </c>
      <c r="G383">
        <f>IFERROR(VLOOKUP($A383,Finnifty!$A$14:$I$486,G$15+1,FALSE),All_curves!G382)</f>
        <v>0</v>
      </c>
      <c r="H383">
        <f>IFERROR(VLOOKUP($A383,Finnifty!$A$14:$I$486,H$15+1,FALSE),All_curves!H382)</f>
        <v>0</v>
      </c>
      <c r="I383">
        <f>IFERROR(VLOOKUP($A383,Finnifty!$A$14:$I$486,I$15+1,FALSE),All_curves!I382)</f>
        <v>0</v>
      </c>
      <c r="J383">
        <f>IFERROR(VLOOKUP($A383,Banknifty!$A$14:$I$4860,2,FALSE),All_curves!J382)</f>
        <v>12994740</v>
      </c>
      <c r="K383">
        <f>IFERROR(VLOOKUP($A383,Banknifty!$A$14:$I$4860,3,FALSE),All_curves!K382)</f>
        <v>12932872</v>
      </c>
      <c r="L383">
        <f>IFERROR(VLOOKUP($A383,Banknifty!$A$14:$I$4860,4,FALSE),All_curves!L382)</f>
        <v>12176183</v>
      </c>
      <c r="M383">
        <f>IFERROR(VLOOKUP($A383,Banknifty!$A$14:$I$4860,5,FALSE),All_curves!M382)</f>
        <v>12721728</v>
      </c>
      <c r="N383">
        <f>IFERROR(VLOOKUP($A383,Banknifty!$A$14:$I$4860,6,FALSE),All_curves!N382)</f>
        <v>10448380</v>
      </c>
      <c r="O383">
        <f>IFERROR(VLOOKUP($A383,Banknifty!$A$14:$I$4860,7,FALSE),All_curves!O382)</f>
        <v>11233967</v>
      </c>
      <c r="P383">
        <f>IFERROR(VLOOKUP($A383,Banknifty!$A$14:$I$4860,8,FALSE),All_curves!P382)</f>
        <v>11233967</v>
      </c>
      <c r="Q383">
        <f>IFERROR(VLOOKUP($A383,Banknifty!$A$14:$I$4860,9,FALSE),All_curves!Q382)</f>
        <v>11847005</v>
      </c>
      <c r="R383">
        <f>IFERROR(VLOOKUP($A383,Nifty!$A$14:$I$4860,2,FALSE),All_curves!R382)</f>
        <v>0</v>
      </c>
      <c r="S383">
        <f>IFERROR(VLOOKUP($A383,Nifty!$A$14:$I$4860,3,FALSE),All_curves!S382)</f>
        <v>0</v>
      </c>
      <c r="T383">
        <f>IFERROR(VLOOKUP($A383,Nifty!$A$14:$I$4860,4,FALSE),All_curves!T382)</f>
        <v>0</v>
      </c>
      <c r="U383">
        <f>IFERROR(VLOOKUP($A383,Nifty!$A$14:$I$4860,5,FALSE),All_curves!U382)</f>
        <v>0</v>
      </c>
      <c r="V383">
        <f>IFERROR(VLOOKUP($A383,Nifty!$A$14:$I$4860,6,FALSE),All_curves!V382)</f>
        <v>0</v>
      </c>
      <c r="W383">
        <f>IFERROR(VLOOKUP($A383,Nifty!$A$14:$I$4860,7,FALSE),All_curves!W382)</f>
        <v>0</v>
      </c>
      <c r="X383">
        <f>IFERROR(VLOOKUP($A383,Nifty!$A$14:$I$4860,8,FALSE),All_curves!X382)</f>
        <v>0</v>
      </c>
      <c r="Y383">
        <f>IFERROR(VLOOKUP($A383,Nifty!$A$14:$I$4860,9,FALSE),All_curves!Y382)</f>
        <v>0</v>
      </c>
      <c r="AA383" s="5">
        <f t="shared" si="177"/>
        <v>0</v>
      </c>
      <c r="AB383" s="5">
        <f t="shared" si="153"/>
        <v>0</v>
      </c>
      <c r="AC383" s="5">
        <f t="shared" si="154"/>
        <v>0</v>
      </c>
      <c r="AD383" s="5">
        <f t="shared" si="155"/>
        <v>0</v>
      </c>
      <c r="AE383" s="5">
        <f t="shared" si="156"/>
        <v>0</v>
      </c>
      <c r="AF383" s="5">
        <f t="shared" si="157"/>
        <v>0</v>
      </c>
      <c r="AG383" s="5">
        <f t="shared" si="158"/>
        <v>0</v>
      </c>
      <c r="AH383" s="5">
        <f t="shared" si="159"/>
        <v>0</v>
      </c>
      <c r="AI383" s="5">
        <f t="shared" si="160"/>
        <v>5.2618181868568925E-4</v>
      </c>
      <c r="AJ383" s="5">
        <f t="shared" si="161"/>
        <v>0</v>
      </c>
      <c r="AK383" s="5">
        <f t="shared" si="162"/>
        <v>-5.5471006549234758E-4</v>
      </c>
      <c r="AL383" s="5">
        <f t="shared" si="163"/>
        <v>0</v>
      </c>
      <c r="AM383" s="5">
        <f t="shared" si="164"/>
        <v>-2.792232904445191E-3</v>
      </c>
      <c r="AN383" s="5">
        <f t="shared" si="165"/>
        <v>-4.1861711067412433E-3</v>
      </c>
      <c r="AO383" s="5">
        <f t="shared" si="166"/>
        <v>-4.1861711067412433E-3</v>
      </c>
      <c r="AP383" s="5">
        <f t="shared" si="167"/>
        <v>-5.0199147107495845E-3</v>
      </c>
      <c r="AQ383" s="5">
        <f t="shared" si="168"/>
        <v>0</v>
      </c>
      <c r="AR383" s="5">
        <f t="shared" si="169"/>
        <v>0</v>
      </c>
      <c r="AS383" s="5">
        <f t="shared" si="170"/>
        <v>0</v>
      </c>
      <c r="AT383" s="5">
        <f t="shared" si="171"/>
        <v>0</v>
      </c>
      <c r="AU383" s="5">
        <f t="shared" si="172"/>
        <v>0</v>
      </c>
      <c r="AV383" s="5">
        <f t="shared" si="173"/>
        <v>0</v>
      </c>
      <c r="AW383" s="5">
        <f t="shared" si="174"/>
        <v>0</v>
      </c>
      <c r="AX383" s="5">
        <f t="shared" si="175"/>
        <v>0</v>
      </c>
      <c r="AZ383" s="7">
        <f t="shared" si="178"/>
        <v>106.22996657221721</v>
      </c>
      <c r="BA383" s="4">
        <f t="shared" si="176"/>
        <v>-6.7554241981183005E-4</v>
      </c>
      <c r="BB383" s="5">
        <f>AZ383/MAX($AZ$16:AZ383)-1</f>
        <v>-6.9173423980601889E-3</v>
      </c>
      <c r="BH383" s="3"/>
    </row>
    <row r="384" spans="1:60" x14ac:dyDescent="0.25">
      <c r="A384" s="3">
        <v>43080</v>
      </c>
      <c r="B384">
        <f>IFERROR(VLOOKUP($A384,Finnifty!$A$14:$I$486,B$15+1,FALSE),All_curves!B383)</f>
        <v>0</v>
      </c>
      <c r="C384">
        <f>IFERROR(VLOOKUP($A384,Finnifty!$A$14:$I$486,C$15+1,FALSE),All_curves!C383)</f>
        <v>0</v>
      </c>
      <c r="D384">
        <f>IFERROR(VLOOKUP($A384,Finnifty!$A$14:$I$486,D$15+1,FALSE),All_curves!D383)</f>
        <v>0</v>
      </c>
      <c r="E384">
        <f>IFERROR(VLOOKUP($A384,Finnifty!$A$14:$I$486,E$15+1,FALSE),All_curves!E383)</f>
        <v>0</v>
      </c>
      <c r="F384">
        <f>IFERROR(VLOOKUP($A384,Finnifty!$A$14:$I$486,F$15+1,FALSE),All_curves!F383)</f>
        <v>0</v>
      </c>
      <c r="G384">
        <f>IFERROR(VLOOKUP($A384,Finnifty!$A$14:$I$486,G$15+1,FALSE),All_curves!G383)</f>
        <v>0</v>
      </c>
      <c r="H384">
        <f>IFERROR(VLOOKUP($A384,Finnifty!$A$14:$I$486,H$15+1,FALSE),All_curves!H383)</f>
        <v>0</v>
      </c>
      <c r="I384">
        <f>IFERROR(VLOOKUP($A384,Finnifty!$A$14:$I$486,I$15+1,FALSE),All_curves!I383)</f>
        <v>0</v>
      </c>
      <c r="J384">
        <f>IFERROR(VLOOKUP($A384,Banknifty!$A$14:$I$4860,2,FALSE),All_curves!J383)</f>
        <v>13020425</v>
      </c>
      <c r="K384">
        <f>IFERROR(VLOOKUP($A384,Banknifty!$A$14:$I$4860,3,FALSE),All_curves!K383)</f>
        <v>12932872</v>
      </c>
      <c r="L384">
        <f>IFERROR(VLOOKUP($A384,Banknifty!$A$14:$I$4860,4,FALSE),All_curves!L383)</f>
        <v>12189953</v>
      </c>
      <c r="M384">
        <f>IFERROR(VLOOKUP($A384,Banknifty!$A$14:$I$4860,5,FALSE),All_curves!M383)</f>
        <v>12721728</v>
      </c>
      <c r="N384">
        <f>IFERROR(VLOOKUP($A384,Banknifty!$A$14:$I$4860,6,FALSE),All_curves!N383)</f>
        <v>10492349</v>
      </c>
      <c r="O384">
        <f>IFERROR(VLOOKUP($A384,Banknifty!$A$14:$I$4860,7,FALSE),All_curves!O383)</f>
        <v>11283216</v>
      </c>
      <c r="P384">
        <f>IFERROR(VLOOKUP($A384,Banknifty!$A$14:$I$4860,8,FALSE),All_curves!P383)</f>
        <v>11283216</v>
      </c>
      <c r="Q384">
        <f>IFERROR(VLOOKUP($A384,Banknifty!$A$14:$I$4860,9,FALSE),All_curves!Q383)</f>
        <v>11873295</v>
      </c>
      <c r="R384">
        <f>IFERROR(VLOOKUP($A384,Nifty!$A$14:$I$4860,2,FALSE),All_curves!R383)</f>
        <v>0</v>
      </c>
      <c r="S384">
        <f>IFERROR(VLOOKUP($A384,Nifty!$A$14:$I$4860,3,FALSE),All_curves!S383)</f>
        <v>0</v>
      </c>
      <c r="T384">
        <f>IFERROR(VLOOKUP($A384,Nifty!$A$14:$I$4860,4,FALSE),All_curves!T383)</f>
        <v>0</v>
      </c>
      <c r="U384">
        <f>IFERROR(VLOOKUP($A384,Nifty!$A$14:$I$4860,5,FALSE),All_curves!U383)</f>
        <v>0</v>
      </c>
      <c r="V384">
        <f>IFERROR(VLOOKUP($A384,Nifty!$A$14:$I$4860,6,FALSE),All_curves!V383)</f>
        <v>0</v>
      </c>
      <c r="W384">
        <f>IFERROR(VLOOKUP($A384,Nifty!$A$14:$I$4860,7,FALSE),All_curves!W383)</f>
        <v>0</v>
      </c>
      <c r="X384">
        <f>IFERROR(VLOOKUP($A384,Nifty!$A$14:$I$4860,8,FALSE),All_curves!X383)</f>
        <v>0</v>
      </c>
      <c r="Y384">
        <f>IFERROR(VLOOKUP($A384,Nifty!$A$14:$I$4860,9,FALSE),All_curves!Y383)</f>
        <v>0</v>
      </c>
      <c r="AA384" s="5">
        <f t="shared" si="177"/>
        <v>0</v>
      </c>
      <c r="AB384" s="5">
        <f t="shared" si="153"/>
        <v>0</v>
      </c>
      <c r="AC384" s="5">
        <f t="shared" si="154"/>
        <v>0</v>
      </c>
      <c r="AD384" s="5">
        <f t="shared" si="155"/>
        <v>0</v>
      </c>
      <c r="AE384" s="5">
        <f t="shared" si="156"/>
        <v>0</v>
      </c>
      <c r="AF384" s="5">
        <f t="shared" si="157"/>
        <v>0</v>
      </c>
      <c r="AG384" s="5">
        <f t="shared" si="158"/>
        <v>0</v>
      </c>
      <c r="AH384" s="5">
        <f t="shared" si="159"/>
        <v>0</v>
      </c>
      <c r="AI384" s="5">
        <f t="shared" si="160"/>
        <v>1.9765689809876363E-3</v>
      </c>
      <c r="AJ384" s="5">
        <f t="shared" si="161"/>
        <v>0</v>
      </c>
      <c r="AK384" s="5">
        <f t="shared" si="162"/>
        <v>1.1308962751299667E-3</v>
      </c>
      <c r="AL384" s="5">
        <f t="shared" si="163"/>
        <v>0</v>
      </c>
      <c r="AM384" s="5">
        <f t="shared" si="164"/>
        <v>4.2082121821755969E-3</v>
      </c>
      <c r="AN384" s="5">
        <f t="shared" si="165"/>
        <v>4.3839366806044389E-3</v>
      </c>
      <c r="AO384" s="5">
        <f t="shared" si="166"/>
        <v>4.3839366806044389E-3</v>
      </c>
      <c r="AP384" s="5">
        <f t="shared" si="167"/>
        <v>2.2191262686224178E-3</v>
      </c>
      <c r="AQ384" s="5">
        <f t="shared" si="168"/>
        <v>0</v>
      </c>
      <c r="AR384" s="5">
        <f t="shared" si="169"/>
        <v>0</v>
      </c>
      <c r="AS384" s="5">
        <f t="shared" si="170"/>
        <v>0</v>
      </c>
      <c r="AT384" s="5">
        <f t="shared" si="171"/>
        <v>0</v>
      </c>
      <c r="AU384" s="5">
        <f t="shared" si="172"/>
        <v>0</v>
      </c>
      <c r="AV384" s="5">
        <f t="shared" si="173"/>
        <v>0</v>
      </c>
      <c r="AW384" s="5">
        <f t="shared" si="174"/>
        <v>0</v>
      </c>
      <c r="AX384" s="5">
        <f t="shared" si="175"/>
        <v>0</v>
      </c>
      <c r="AZ384" s="7">
        <f t="shared" si="178"/>
        <v>106.31097877109758</v>
      </c>
      <c r="BA384" s="4">
        <f t="shared" si="176"/>
        <v>7.6261154450518742E-4</v>
      </c>
      <c r="BB384" s="5">
        <f>AZ384/MAX($AZ$16:AZ384)-1</f>
        <v>-6.1600060987251348E-3</v>
      </c>
      <c r="BH384" s="3"/>
    </row>
    <row r="385" spans="1:60" x14ac:dyDescent="0.25">
      <c r="A385" s="3">
        <v>43081</v>
      </c>
      <c r="B385">
        <f>IFERROR(VLOOKUP($A385,Finnifty!$A$14:$I$486,B$15+1,FALSE),All_curves!B384)</f>
        <v>0</v>
      </c>
      <c r="C385">
        <f>IFERROR(VLOOKUP($A385,Finnifty!$A$14:$I$486,C$15+1,FALSE),All_curves!C384)</f>
        <v>0</v>
      </c>
      <c r="D385">
        <f>IFERROR(VLOOKUP($A385,Finnifty!$A$14:$I$486,D$15+1,FALSE),All_curves!D384)</f>
        <v>0</v>
      </c>
      <c r="E385">
        <f>IFERROR(VLOOKUP($A385,Finnifty!$A$14:$I$486,E$15+1,FALSE),All_curves!E384)</f>
        <v>0</v>
      </c>
      <c r="F385">
        <f>IFERROR(VLOOKUP($A385,Finnifty!$A$14:$I$486,F$15+1,FALSE),All_curves!F384)</f>
        <v>0</v>
      </c>
      <c r="G385">
        <f>IFERROR(VLOOKUP($A385,Finnifty!$A$14:$I$486,G$15+1,FALSE),All_curves!G384)</f>
        <v>0</v>
      </c>
      <c r="H385">
        <f>IFERROR(VLOOKUP($A385,Finnifty!$A$14:$I$486,H$15+1,FALSE),All_curves!H384)</f>
        <v>0</v>
      </c>
      <c r="I385">
        <f>IFERROR(VLOOKUP($A385,Finnifty!$A$14:$I$486,I$15+1,FALSE),All_curves!I384)</f>
        <v>0</v>
      </c>
      <c r="J385">
        <f>IFERROR(VLOOKUP($A385,Banknifty!$A$14:$I$4860,2,FALSE),All_curves!J384)</f>
        <v>13045771</v>
      </c>
      <c r="K385">
        <f>IFERROR(VLOOKUP($A385,Banknifty!$A$14:$I$4860,3,FALSE),All_curves!K384)</f>
        <v>12954872</v>
      </c>
      <c r="L385">
        <f>IFERROR(VLOOKUP($A385,Banknifty!$A$14:$I$4860,4,FALSE),All_curves!L384)</f>
        <v>12215570</v>
      </c>
      <c r="M385">
        <f>IFERROR(VLOOKUP($A385,Banknifty!$A$14:$I$4860,5,FALSE),All_curves!M384)</f>
        <v>12724868</v>
      </c>
      <c r="N385">
        <f>IFERROR(VLOOKUP($A385,Banknifty!$A$14:$I$4860,6,FALSE),All_curves!N384)</f>
        <v>10513087</v>
      </c>
      <c r="O385">
        <f>IFERROR(VLOOKUP($A385,Banknifty!$A$14:$I$4860,7,FALSE),All_curves!O384)</f>
        <v>11283216</v>
      </c>
      <c r="P385">
        <f>IFERROR(VLOOKUP($A385,Banknifty!$A$14:$I$4860,8,FALSE),All_curves!P384)</f>
        <v>11283216</v>
      </c>
      <c r="Q385">
        <f>IFERROR(VLOOKUP($A385,Banknifty!$A$14:$I$4860,9,FALSE),All_curves!Q384)</f>
        <v>11873295</v>
      </c>
      <c r="R385">
        <f>IFERROR(VLOOKUP($A385,Nifty!$A$14:$I$4860,2,FALSE),All_curves!R384)</f>
        <v>0</v>
      </c>
      <c r="S385">
        <f>IFERROR(VLOOKUP($A385,Nifty!$A$14:$I$4860,3,FALSE),All_curves!S384)</f>
        <v>0</v>
      </c>
      <c r="T385">
        <f>IFERROR(VLOOKUP($A385,Nifty!$A$14:$I$4860,4,FALSE),All_curves!T384)</f>
        <v>0</v>
      </c>
      <c r="U385">
        <f>IFERROR(VLOOKUP($A385,Nifty!$A$14:$I$4860,5,FALSE),All_curves!U384)</f>
        <v>0</v>
      </c>
      <c r="V385">
        <f>IFERROR(VLOOKUP($A385,Nifty!$A$14:$I$4860,6,FALSE),All_curves!V384)</f>
        <v>0</v>
      </c>
      <c r="W385">
        <f>IFERROR(VLOOKUP($A385,Nifty!$A$14:$I$4860,7,FALSE),All_curves!W384)</f>
        <v>0</v>
      </c>
      <c r="X385">
        <f>IFERROR(VLOOKUP($A385,Nifty!$A$14:$I$4860,8,FALSE),All_curves!X384)</f>
        <v>0</v>
      </c>
      <c r="Y385">
        <f>IFERROR(VLOOKUP($A385,Nifty!$A$14:$I$4860,9,FALSE),All_curves!Y384)</f>
        <v>0</v>
      </c>
      <c r="AA385" s="5">
        <f t="shared" si="177"/>
        <v>0</v>
      </c>
      <c r="AB385" s="5">
        <f t="shared" si="153"/>
        <v>0</v>
      </c>
      <c r="AC385" s="5">
        <f t="shared" si="154"/>
        <v>0</v>
      </c>
      <c r="AD385" s="5">
        <f t="shared" si="155"/>
        <v>0</v>
      </c>
      <c r="AE385" s="5">
        <f t="shared" si="156"/>
        <v>0</v>
      </c>
      <c r="AF385" s="5">
        <f t="shared" si="157"/>
        <v>0</v>
      </c>
      <c r="AG385" s="5">
        <f t="shared" si="158"/>
        <v>0</v>
      </c>
      <c r="AH385" s="5">
        <f t="shared" si="159"/>
        <v>0</v>
      </c>
      <c r="AI385" s="5">
        <f t="shared" si="160"/>
        <v>1.9466338464373401E-3</v>
      </c>
      <c r="AJ385" s="5">
        <f t="shared" si="161"/>
        <v>1.7010916059481129E-3</v>
      </c>
      <c r="AK385" s="5">
        <f t="shared" si="162"/>
        <v>2.1014847227056599E-3</v>
      </c>
      <c r="AL385" s="5">
        <f t="shared" si="163"/>
        <v>2.468218154012547E-4</v>
      </c>
      <c r="AM385" s="5">
        <f t="shared" si="164"/>
        <v>1.9764878198389457E-3</v>
      </c>
      <c r="AN385" s="5">
        <f t="shared" si="165"/>
        <v>0</v>
      </c>
      <c r="AO385" s="5">
        <f t="shared" si="166"/>
        <v>0</v>
      </c>
      <c r="AP385" s="5">
        <f t="shared" si="167"/>
        <v>0</v>
      </c>
      <c r="AQ385" s="5">
        <f t="shared" si="168"/>
        <v>0</v>
      </c>
      <c r="AR385" s="5">
        <f t="shared" si="169"/>
        <v>0</v>
      </c>
      <c r="AS385" s="5">
        <f t="shared" si="170"/>
        <v>0</v>
      </c>
      <c r="AT385" s="5">
        <f t="shared" si="171"/>
        <v>0</v>
      </c>
      <c r="AU385" s="5">
        <f t="shared" si="172"/>
        <v>0</v>
      </c>
      <c r="AV385" s="5">
        <f t="shared" si="173"/>
        <v>0</v>
      </c>
      <c r="AW385" s="5">
        <f t="shared" si="174"/>
        <v>0</v>
      </c>
      <c r="AX385" s="5">
        <f t="shared" si="175"/>
        <v>0</v>
      </c>
      <c r="AZ385" s="7">
        <f t="shared" si="178"/>
        <v>106.34629403711044</v>
      </c>
      <c r="BA385" s="4">
        <f t="shared" si="176"/>
        <v>3.3218832543047144E-4</v>
      </c>
      <c r="BB385" s="5">
        <f>AZ385/MAX($AZ$16:AZ385)-1</f>
        <v>-5.8298640554050873E-3</v>
      </c>
      <c r="BH385" s="3"/>
    </row>
    <row r="386" spans="1:60" x14ac:dyDescent="0.25">
      <c r="A386" s="3">
        <v>43082</v>
      </c>
      <c r="B386">
        <f>IFERROR(VLOOKUP($A386,Finnifty!$A$14:$I$486,B$15+1,FALSE),All_curves!B385)</f>
        <v>0</v>
      </c>
      <c r="C386">
        <f>IFERROR(VLOOKUP($A386,Finnifty!$A$14:$I$486,C$15+1,FALSE),All_curves!C385)</f>
        <v>0</v>
      </c>
      <c r="D386">
        <f>IFERROR(VLOOKUP($A386,Finnifty!$A$14:$I$486,D$15+1,FALSE),All_curves!D385)</f>
        <v>0</v>
      </c>
      <c r="E386">
        <f>IFERROR(VLOOKUP($A386,Finnifty!$A$14:$I$486,E$15+1,FALSE),All_curves!E385)</f>
        <v>0</v>
      </c>
      <c r="F386">
        <f>IFERROR(VLOOKUP($A386,Finnifty!$A$14:$I$486,F$15+1,FALSE),All_curves!F385)</f>
        <v>0</v>
      </c>
      <c r="G386">
        <f>IFERROR(VLOOKUP($A386,Finnifty!$A$14:$I$486,G$15+1,FALSE),All_curves!G385)</f>
        <v>0</v>
      </c>
      <c r="H386">
        <f>IFERROR(VLOOKUP($A386,Finnifty!$A$14:$I$486,H$15+1,FALSE),All_curves!H385)</f>
        <v>0</v>
      </c>
      <c r="I386">
        <f>IFERROR(VLOOKUP($A386,Finnifty!$A$14:$I$486,I$15+1,FALSE),All_curves!I385)</f>
        <v>0</v>
      </c>
      <c r="J386">
        <f>IFERROR(VLOOKUP($A386,Banknifty!$A$14:$I$4860,2,FALSE),All_curves!J385)</f>
        <v>13045443</v>
      </c>
      <c r="K386">
        <f>IFERROR(VLOOKUP($A386,Banknifty!$A$14:$I$4860,3,FALSE),All_curves!K385)</f>
        <v>12894922</v>
      </c>
      <c r="L386">
        <f>IFERROR(VLOOKUP($A386,Banknifty!$A$14:$I$4860,4,FALSE),All_curves!L385)</f>
        <v>12153342</v>
      </c>
      <c r="M386">
        <f>IFERROR(VLOOKUP($A386,Banknifty!$A$14:$I$4860,5,FALSE),All_curves!M385)</f>
        <v>12649323</v>
      </c>
      <c r="N386">
        <f>IFERROR(VLOOKUP($A386,Banknifty!$A$14:$I$4860,6,FALSE),All_curves!N385)</f>
        <v>10533552</v>
      </c>
      <c r="O386">
        <f>IFERROR(VLOOKUP($A386,Banknifty!$A$14:$I$4860,7,FALSE),All_curves!O385)</f>
        <v>11302410</v>
      </c>
      <c r="P386">
        <f>IFERROR(VLOOKUP($A386,Banknifty!$A$14:$I$4860,8,FALSE),All_curves!P385)</f>
        <v>11302410</v>
      </c>
      <c r="Q386">
        <f>IFERROR(VLOOKUP($A386,Banknifty!$A$14:$I$4860,9,FALSE),All_curves!Q385)</f>
        <v>11876225</v>
      </c>
      <c r="R386">
        <f>IFERROR(VLOOKUP($A386,Nifty!$A$14:$I$4860,2,FALSE),All_curves!R385)</f>
        <v>0</v>
      </c>
      <c r="S386">
        <f>IFERROR(VLOOKUP($A386,Nifty!$A$14:$I$4860,3,FALSE),All_curves!S385)</f>
        <v>0</v>
      </c>
      <c r="T386">
        <f>IFERROR(VLOOKUP($A386,Nifty!$A$14:$I$4860,4,FALSE),All_curves!T385)</f>
        <v>0</v>
      </c>
      <c r="U386">
        <f>IFERROR(VLOOKUP($A386,Nifty!$A$14:$I$4860,5,FALSE),All_curves!U385)</f>
        <v>0</v>
      </c>
      <c r="V386">
        <f>IFERROR(VLOOKUP($A386,Nifty!$A$14:$I$4860,6,FALSE),All_curves!V385)</f>
        <v>0</v>
      </c>
      <c r="W386">
        <f>IFERROR(VLOOKUP($A386,Nifty!$A$14:$I$4860,7,FALSE),All_curves!W385)</f>
        <v>0</v>
      </c>
      <c r="X386">
        <f>IFERROR(VLOOKUP($A386,Nifty!$A$14:$I$4860,8,FALSE),All_curves!X385)</f>
        <v>0</v>
      </c>
      <c r="Y386">
        <f>IFERROR(VLOOKUP($A386,Nifty!$A$14:$I$4860,9,FALSE),All_curves!Y385)</f>
        <v>0</v>
      </c>
      <c r="AA386" s="5">
        <f t="shared" si="177"/>
        <v>0</v>
      </c>
      <c r="AB386" s="5">
        <f t="shared" si="153"/>
        <v>0</v>
      </c>
      <c r="AC386" s="5">
        <f t="shared" si="154"/>
        <v>0</v>
      </c>
      <c r="AD386" s="5">
        <f t="shared" si="155"/>
        <v>0</v>
      </c>
      <c r="AE386" s="5">
        <f t="shared" si="156"/>
        <v>0</v>
      </c>
      <c r="AF386" s="5">
        <f t="shared" si="157"/>
        <v>0</v>
      </c>
      <c r="AG386" s="5">
        <f t="shared" si="158"/>
        <v>0</v>
      </c>
      <c r="AH386" s="5">
        <f t="shared" si="159"/>
        <v>0</v>
      </c>
      <c r="AI386" s="5">
        <f t="shared" si="160"/>
        <v>-2.5142247246257021E-5</v>
      </c>
      <c r="AJ386" s="5">
        <f t="shared" si="161"/>
        <v>-4.6276026501844703E-3</v>
      </c>
      <c r="AK386" s="5">
        <f t="shared" si="162"/>
        <v>-5.0941544275052708E-3</v>
      </c>
      <c r="AL386" s="5">
        <f t="shared" si="163"/>
        <v>-5.9368002874371495E-3</v>
      </c>
      <c r="AM386" s="5">
        <f t="shared" si="164"/>
        <v>1.9466213872290083E-3</v>
      </c>
      <c r="AN386" s="5">
        <f t="shared" si="165"/>
        <v>1.7011107471487374E-3</v>
      </c>
      <c r="AO386" s="5">
        <f t="shared" si="166"/>
        <v>1.7011107471487374E-3</v>
      </c>
      <c r="AP386" s="5">
        <f t="shared" si="167"/>
        <v>2.4677227340852426E-4</v>
      </c>
      <c r="AQ386" s="5">
        <f t="shared" si="168"/>
        <v>0</v>
      </c>
      <c r="AR386" s="5">
        <f t="shared" si="169"/>
        <v>0</v>
      </c>
      <c r="AS386" s="5">
        <f t="shared" si="170"/>
        <v>0</v>
      </c>
      <c r="AT386" s="5">
        <f t="shared" si="171"/>
        <v>0</v>
      </c>
      <c r="AU386" s="5">
        <f t="shared" si="172"/>
        <v>0</v>
      </c>
      <c r="AV386" s="5">
        <f t="shared" si="173"/>
        <v>0</v>
      </c>
      <c r="AW386" s="5">
        <f t="shared" si="174"/>
        <v>0</v>
      </c>
      <c r="AX386" s="5">
        <f t="shared" si="175"/>
        <v>0</v>
      </c>
      <c r="AZ386" s="7">
        <f t="shared" si="178"/>
        <v>106.30159277061119</v>
      </c>
      <c r="BA386" s="4">
        <f t="shared" si="176"/>
        <v>-4.2033685239325585E-4</v>
      </c>
      <c r="BB386" s="5">
        <f>AZ386/MAX($AZ$16:AZ386)-1</f>
        <v>-6.2477504010913787E-3</v>
      </c>
      <c r="BH386" s="3"/>
    </row>
    <row r="387" spans="1:60" x14ac:dyDescent="0.25">
      <c r="A387" s="3">
        <v>43083</v>
      </c>
      <c r="B387">
        <f>IFERROR(VLOOKUP($A387,Finnifty!$A$14:$I$486,B$15+1,FALSE),All_curves!B386)</f>
        <v>0</v>
      </c>
      <c r="C387">
        <f>IFERROR(VLOOKUP($A387,Finnifty!$A$14:$I$486,C$15+1,FALSE),All_curves!C386)</f>
        <v>0</v>
      </c>
      <c r="D387">
        <f>IFERROR(VLOOKUP($A387,Finnifty!$A$14:$I$486,D$15+1,FALSE),All_curves!D386)</f>
        <v>0</v>
      </c>
      <c r="E387">
        <f>IFERROR(VLOOKUP($A387,Finnifty!$A$14:$I$486,E$15+1,FALSE),All_curves!E386)</f>
        <v>0</v>
      </c>
      <c r="F387">
        <f>IFERROR(VLOOKUP($A387,Finnifty!$A$14:$I$486,F$15+1,FALSE),All_curves!F386)</f>
        <v>0</v>
      </c>
      <c r="G387">
        <f>IFERROR(VLOOKUP($A387,Finnifty!$A$14:$I$486,G$15+1,FALSE),All_curves!G386)</f>
        <v>0</v>
      </c>
      <c r="H387">
        <f>IFERROR(VLOOKUP($A387,Finnifty!$A$14:$I$486,H$15+1,FALSE),All_curves!H386)</f>
        <v>0</v>
      </c>
      <c r="I387">
        <f>IFERROR(VLOOKUP($A387,Finnifty!$A$14:$I$486,I$15+1,FALSE),All_curves!I386)</f>
        <v>0</v>
      </c>
      <c r="J387">
        <f>IFERROR(VLOOKUP($A387,Banknifty!$A$14:$I$4860,2,FALSE),All_curves!J386)</f>
        <v>12895697</v>
      </c>
      <c r="K387">
        <f>IFERROR(VLOOKUP($A387,Banknifty!$A$14:$I$4860,3,FALSE),All_curves!K386)</f>
        <v>12791984</v>
      </c>
      <c r="L387">
        <f>IFERROR(VLOOKUP($A387,Banknifty!$A$14:$I$4860,4,FALSE),All_curves!L386)</f>
        <v>12079114</v>
      </c>
      <c r="M387">
        <f>IFERROR(VLOOKUP($A387,Banknifty!$A$14:$I$4860,5,FALSE),All_curves!M386)</f>
        <v>12634102</v>
      </c>
      <c r="N387">
        <f>IFERROR(VLOOKUP($A387,Banknifty!$A$14:$I$4860,6,FALSE),All_curves!N386)</f>
        <v>10533288</v>
      </c>
      <c r="O387">
        <f>IFERROR(VLOOKUP($A387,Banknifty!$A$14:$I$4860,7,FALSE),All_curves!O386)</f>
        <v>11250107</v>
      </c>
      <c r="P387">
        <f>IFERROR(VLOOKUP($A387,Banknifty!$A$14:$I$4860,8,FALSE),All_curves!P386)</f>
        <v>11250107</v>
      </c>
      <c r="Q387">
        <f>IFERROR(VLOOKUP($A387,Banknifty!$A$14:$I$4860,9,FALSE),All_curves!Q386)</f>
        <v>11805718</v>
      </c>
      <c r="R387">
        <f>IFERROR(VLOOKUP($A387,Nifty!$A$14:$I$4860,2,FALSE),All_curves!R386)</f>
        <v>0</v>
      </c>
      <c r="S387">
        <f>IFERROR(VLOOKUP($A387,Nifty!$A$14:$I$4860,3,FALSE),All_curves!S386)</f>
        <v>0</v>
      </c>
      <c r="T387">
        <f>IFERROR(VLOOKUP($A387,Nifty!$A$14:$I$4860,4,FALSE),All_curves!T386)</f>
        <v>0</v>
      </c>
      <c r="U387">
        <f>IFERROR(VLOOKUP($A387,Nifty!$A$14:$I$4860,5,FALSE),All_curves!U386)</f>
        <v>0</v>
      </c>
      <c r="V387">
        <f>IFERROR(VLOOKUP($A387,Nifty!$A$14:$I$4860,6,FALSE),All_curves!V386)</f>
        <v>0</v>
      </c>
      <c r="W387">
        <f>IFERROR(VLOOKUP($A387,Nifty!$A$14:$I$4860,7,FALSE),All_curves!W386)</f>
        <v>0</v>
      </c>
      <c r="X387">
        <f>IFERROR(VLOOKUP($A387,Nifty!$A$14:$I$4860,8,FALSE),All_curves!X386)</f>
        <v>0</v>
      </c>
      <c r="Y387">
        <f>IFERROR(VLOOKUP($A387,Nifty!$A$14:$I$4860,9,FALSE),All_curves!Y386)</f>
        <v>0</v>
      </c>
      <c r="AA387" s="5">
        <f t="shared" si="177"/>
        <v>0</v>
      </c>
      <c r="AB387" s="5">
        <f t="shared" si="153"/>
        <v>0</v>
      </c>
      <c r="AC387" s="5">
        <f t="shared" si="154"/>
        <v>0</v>
      </c>
      <c r="AD387" s="5">
        <f t="shared" si="155"/>
        <v>0</v>
      </c>
      <c r="AE387" s="5">
        <f t="shared" si="156"/>
        <v>0</v>
      </c>
      <c r="AF387" s="5">
        <f t="shared" si="157"/>
        <v>0</v>
      </c>
      <c r="AG387" s="5">
        <f t="shared" si="158"/>
        <v>0</v>
      </c>
      <c r="AH387" s="5">
        <f t="shared" si="159"/>
        <v>0</v>
      </c>
      <c r="AI387" s="5">
        <f t="shared" si="160"/>
        <v>-1.1478797615381842E-2</v>
      </c>
      <c r="AJ387" s="5">
        <f t="shared" si="161"/>
        <v>-7.982832311820065E-3</v>
      </c>
      <c r="AK387" s="5">
        <f t="shared" si="162"/>
        <v>-6.1076204388883504E-3</v>
      </c>
      <c r="AL387" s="5">
        <f t="shared" si="163"/>
        <v>-1.2033055049665009E-3</v>
      </c>
      <c r="AM387" s="5">
        <f t="shared" si="164"/>
        <v>-2.5062770848793825E-5</v>
      </c>
      <c r="AN387" s="5">
        <f t="shared" si="165"/>
        <v>-4.6275971230914648E-3</v>
      </c>
      <c r="AO387" s="5">
        <f t="shared" si="166"/>
        <v>-4.6275971230914648E-3</v>
      </c>
      <c r="AP387" s="5">
        <f t="shared" si="167"/>
        <v>-5.9368191491825373E-3</v>
      </c>
      <c r="AQ387" s="5">
        <f t="shared" si="168"/>
        <v>0</v>
      </c>
      <c r="AR387" s="5">
        <f t="shared" si="169"/>
        <v>0</v>
      </c>
      <c r="AS387" s="5">
        <f t="shared" si="170"/>
        <v>0</v>
      </c>
      <c r="AT387" s="5">
        <f t="shared" si="171"/>
        <v>0</v>
      </c>
      <c r="AU387" s="5">
        <f t="shared" si="172"/>
        <v>0</v>
      </c>
      <c r="AV387" s="5">
        <f t="shared" si="173"/>
        <v>0</v>
      </c>
      <c r="AW387" s="5">
        <f t="shared" si="174"/>
        <v>0</v>
      </c>
      <c r="AX387" s="5">
        <f t="shared" si="175"/>
        <v>0</v>
      </c>
      <c r="AZ387" s="7">
        <f t="shared" si="178"/>
        <v>106.11561090538561</v>
      </c>
      <c r="BA387" s="4">
        <f t="shared" si="176"/>
        <v>-1.7495680015529595E-3</v>
      </c>
      <c r="BB387" s="5">
        <f>AZ387/MAX($AZ$16:AZ387)-1</f>
        <v>-7.9863875384610372E-3</v>
      </c>
      <c r="BH387" s="3"/>
    </row>
    <row r="388" spans="1:60" x14ac:dyDescent="0.25">
      <c r="A388" s="3">
        <v>43084</v>
      </c>
      <c r="B388">
        <f>IFERROR(VLOOKUP($A388,Finnifty!$A$14:$I$486,B$15+1,FALSE),All_curves!B387)</f>
        <v>0</v>
      </c>
      <c r="C388">
        <f>IFERROR(VLOOKUP($A388,Finnifty!$A$14:$I$486,C$15+1,FALSE),All_curves!C387)</f>
        <v>0</v>
      </c>
      <c r="D388">
        <f>IFERROR(VLOOKUP($A388,Finnifty!$A$14:$I$486,D$15+1,FALSE),All_curves!D387)</f>
        <v>0</v>
      </c>
      <c r="E388">
        <f>IFERROR(VLOOKUP($A388,Finnifty!$A$14:$I$486,E$15+1,FALSE),All_curves!E387)</f>
        <v>0</v>
      </c>
      <c r="F388">
        <f>IFERROR(VLOOKUP($A388,Finnifty!$A$14:$I$486,F$15+1,FALSE),All_curves!F387)</f>
        <v>0</v>
      </c>
      <c r="G388">
        <f>IFERROR(VLOOKUP($A388,Finnifty!$A$14:$I$486,G$15+1,FALSE),All_curves!G387)</f>
        <v>0</v>
      </c>
      <c r="H388">
        <f>IFERROR(VLOOKUP($A388,Finnifty!$A$14:$I$486,H$15+1,FALSE),All_curves!H387)</f>
        <v>0</v>
      </c>
      <c r="I388">
        <f>IFERROR(VLOOKUP($A388,Finnifty!$A$14:$I$486,I$15+1,FALSE),All_curves!I387)</f>
        <v>0</v>
      </c>
      <c r="J388">
        <f>IFERROR(VLOOKUP($A388,Banknifty!$A$14:$I$4860,2,FALSE),All_curves!J387)</f>
        <v>12895697</v>
      </c>
      <c r="K388">
        <f>IFERROR(VLOOKUP($A388,Banknifty!$A$14:$I$4860,3,FALSE),All_curves!K387)</f>
        <v>12791984</v>
      </c>
      <c r="L388">
        <f>IFERROR(VLOOKUP($A388,Banknifty!$A$14:$I$4860,4,FALSE),All_curves!L387)</f>
        <v>12079114</v>
      </c>
      <c r="M388">
        <f>IFERROR(VLOOKUP($A388,Banknifty!$A$14:$I$4860,5,FALSE),All_curves!M387)</f>
        <v>12634102</v>
      </c>
      <c r="N388">
        <f>IFERROR(VLOOKUP($A388,Banknifty!$A$14:$I$4860,6,FALSE),All_curves!N387)</f>
        <v>10479625</v>
      </c>
      <c r="O388">
        <f>IFERROR(VLOOKUP($A388,Banknifty!$A$14:$I$4860,7,FALSE),All_curves!O387)</f>
        <v>11237211</v>
      </c>
      <c r="P388">
        <f>IFERROR(VLOOKUP($A388,Banknifty!$A$14:$I$4860,8,FALSE),All_curves!P387)</f>
        <v>11237211</v>
      </c>
      <c r="Q388">
        <f>IFERROR(VLOOKUP($A388,Banknifty!$A$14:$I$4860,9,FALSE),All_curves!Q387)</f>
        <v>11791512</v>
      </c>
      <c r="R388">
        <f>IFERROR(VLOOKUP($A388,Nifty!$A$14:$I$4860,2,FALSE),All_curves!R387)</f>
        <v>0</v>
      </c>
      <c r="S388">
        <f>IFERROR(VLOOKUP($A388,Nifty!$A$14:$I$4860,3,FALSE),All_curves!S387)</f>
        <v>0</v>
      </c>
      <c r="T388">
        <f>IFERROR(VLOOKUP($A388,Nifty!$A$14:$I$4860,4,FALSE),All_curves!T387)</f>
        <v>0</v>
      </c>
      <c r="U388">
        <f>IFERROR(VLOOKUP($A388,Nifty!$A$14:$I$4860,5,FALSE),All_curves!U387)</f>
        <v>0</v>
      </c>
      <c r="V388">
        <f>IFERROR(VLOOKUP($A388,Nifty!$A$14:$I$4860,6,FALSE),All_curves!V387)</f>
        <v>0</v>
      </c>
      <c r="W388">
        <f>IFERROR(VLOOKUP($A388,Nifty!$A$14:$I$4860,7,FALSE),All_curves!W387)</f>
        <v>0</v>
      </c>
      <c r="X388">
        <f>IFERROR(VLOOKUP($A388,Nifty!$A$14:$I$4860,8,FALSE),All_curves!X387)</f>
        <v>0</v>
      </c>
      <c r="Y388">
        <f>IFERROR(VLOOKUP($A388,Nifty!$A$14:$I$4860,9,FALSE),All_curves!Y387)</f>
        <v>0</v>
      </c>
      <c r="AA388" s="5">
        <f t="shared" si="177"/>
        <v>0</v>
      </c>
      <c r="AB388" s="5">
        <f t="shared" si="153"/>
        <v>0</v>
      </c>
      <c r="AC388" s="5">
        <f t="shared" si="154"/>
        <v>0</v>
      </c>
      <c r="AD388" s="5">
        <f t="shared" si="155"/>
        <v>0</v>
      </c>
      <c r="AE388" s="5">
        <f t="shared" si="156"/>
        <v>0</v>
      </c>
      <c r="AF388" s="5">
        <f t="shared" si="157"/>
        <v>0</v>
      </c>
      <c r="AG388" s="5">
        <f t="shared" si="158"/>
        <v>0</v>
      </c>
      <c r="AH388" s="5">
        <f t="shared" si="159"/>
        <v>0</v>
      </c>
      <c r="AI388" s="5">
        <f t="shared" si="160"/>
        <v>0</v>
      </c>
      <c r="AJ388" s="5">
        <f t="shared" si="161"/>
        <v>0</v>
      </c>
      <c r="AK388" s="5">
        <f t="shared" si="162"/>
        <v>0</v>
      </c>
      <c r="AL388" s="5">
        <f t="shared" si="163"/>
        <v>0</v>
      </c>
      <c r="AM388" s="5">
        <f t="shared" si="164"/>
        <v>-5.0946105337668079E-3</v>
      </c>
      <c r="AN388" s="5">
        <f t="shared" si="165"/>
        <v>-1.1463002085224661E-3</v>
      </c>
      <c r="AO388" s="5">
        <f t="shared" si="166"/>
        <v>-1.1463002085224661E-3</v>
      </c>
      <c r="AP388" s="5">
        <f t="shared" si="167"/>
        <v>-1.2033152070886066E-3</v>
      </c>
      <c r="AQ388" s="5">
        <f t="shared" si="168"/>
        <v>0</v>
      </c>
      <c r="AR388" s="5">
        <f t="shared" si="169"/>
        <v>0</v>
      </c>
      <c r="AS388" s="5">
        <f t="shared" si="170"/>
        <v>0</v>
      </c>
      <c r="AT388" s="5">
        <f t="shared" si="171"/>
        <v>0</v>
      </c>
      <c r="AU388" s="5">
        <f t="shared" si="172"/>
        <v>0</v>
      </c>
      <c r="AV388" s="5">
        <f t="shared" si="173"/>
        <v>0</v>
      </c>
      <c r="AW388" s="5">
        <f t="shared" si="174"/>
        <v>0</v>
      </c>
      <c r="AX388" s="5">
        <f t="shared" si="175"/>
        <v>0</v>
      </c>
      <c r="AZ388" s="7">
        <f t="shared" si="178"/>
        <v>106.07762803325043</v>
      </c>
      <c r="BA388" s="4">
        <f t="shared" si="176"/>
        <v>-3.5793858991251448E-4</v>
      </c>
      <c r="BB388" s="5">
        <f>AZ388/MAX($AZ$16:AZ388)-1</f>
        <v>-8.3414674920794241E-3</v>
      </c>
      <c r="BH388" s="3"/>
    </row>
    <row r="389" spans="1:60" x14ac:dyDescent="0.25">
      <c r="A389" s="3">
        <v>43087</v>
      </c>
      <c r="B389">
        <f>IFERROR(VLOOKUP($A389,Finnifty!$A$14:$I$486,B$15+1,FALSE),All_curves!B388)</f>
        <v>0</v>
      </c>
      <c r="C389">
        <f>IFERROR(VLOOKUP($A389,Finnifty!$A$14:$I$486,C$15+1,FALSE),All_curves!C388)</f>
        <v>0</v>
      </c>
      <c r="D389">
        <f>IFERROR(VLOOKUP($A389,Finnifty!$A$14:$I$486,D$15+1,FALSE),All_curves!D388)</f>
        <v>0</v>
      </c>
      <c r="E389">
        <f>IFERROR(VLOOKUP($A389,Finnifty!$A$14:$I$486,E$15+1,FALSE),All_curves!E388)</f>
        <v>0</v>
      </c>
      <c r="F389">
        <f>IFERROR(VLOOKUP($A389,Finnifty!$A$14:$I$486,F$15+1,FALSE),All_curves!F388)</f>
        <v>0</v>
      </c>
      <c r="G389">
        <f>IFERROR(VLOOKUP($A389,Finnifty!$A$14:$I$486,G$15+1,FALSE),All_curves!G388)</f>
        <v>0</v>
      </c>
      <c r="H389">
        <f>IFERROR(VLOOKUP($A389,Finnifty!$A$14:$I$486,H$15+1,FALSE),All_curves!H388)</f>
        <v>0</v>
      </c>
      <c r="I389">
        <f>IFERROR(VLOOKUP($A389,Finnifty!$A$14:$I$486,I$15+1,FALSE),All_curves!I388)</f>
        <v>0</v>
      </c>
      <c r="J389">
        <f>IFERROR(VLOOKUP($A389,Banknifty!$A$14:$I$4860,2,FALSE),All_curves!J388)</f>
        <v>12905493</v>
      </c>
      <c r="K389">
        <f>IFERROR(VLOOKUP($A389,Banknifty!$A$14:$I$4860,3,FALSE),All_curves!K388)</f>
        <v>12762640</v>
      </c>
      <c r="L389">
        <f>IFERROR(VLOOKUP($A389,Banknifty!$A$14:$I$4860,4,FALSE),All_curves!L388)</f>
        <v>12040584</v>
      </c>
      <c r="M389">
        <f>IFERROR(VLOOKUP($A389,Banknifty!$A$14:$I$4860,5,FALSE),All_curves!M388)</f>
        <v>12593844</v>
      </c>
      <c r="N389">
        <f>IFERROR(VLOOKUP($A389,Banknifty!$A$14:$I$4860,6,FALSE),All_curves!N388)</f>
        <v>10431704</v>
      </c>
      <c r="O389">
        <f>IFERROR(VLOOKUP($A389,Banknifty!$A$14:$I$4860,7,FALSE),All_curves!O388)</f>
        <v>11237211</v>
      </c>
      <c r="P389">
        <f>IFERROR(VLOOKUP($A389,Banknifty!$A$14:$I$4860,8,FALSE),All_curves!P388)</f>
        <v>11237211</v>
      </c>
      <c r="Q389">
        <f>IFERROR(VLOOKUP($A389,Banknifty!$A$14:$I$4860,9,FALSE),All_curves!Q388)</f>
        <v>11791512</v>
      </c>
      <c r="R389">
        <f>IFERROR(VLOOKUP($A389,Nifty!$A$14:$I$4860,2,FALSE),All_curves!R388)</f>
        <v>0</v>
      </c>
      <c r="S389">
        <f>IFERROR(VLOOKUP($A389,Nifty!$A$14:$I$4860,3,FALSE),All_curves!S388)</f>
        <v>0</v>
      </c>
      <c r="T389">
        <f>IFERROR(VLOOKUP($A389,Nifty!$A$14:$I$4860,4,FALSE),All_curves!T388)</f>
        <v>0</v>
      </c>
      <c r="U389">
        <f>IFERROR(VLOOKUP($A389,Nifty!$A$14:$I$4860,5,FALSE),All_curves!U388)</f>
        <v>0</v>
      </c>
      <c r="V389">
        <f>IFERROR(VLOOKUP($A389,Nifty!$A$14:$I$4860,6,FALSE),All_curves!V388)</f>
        <v>0</v>
      </c>
      <c r="W389">
        <f>IFERROR(VLOOKUP($A389,Nifty!$A$14:$I$4860,7,FALSE),All_curves!W388)</f>
        <v>0</v>
      </c>
      <c r="X389">
        <f>IFERROR(VLOOKUP($A389,Nifty!$A$14:$I$4860,8,FALSE),All_curves!X388)</f>
        <v>0</v>
      </c>
      <c r="Y389">
        <f>IFERROR(VLOOKUP($A389,Nifty!$A$14:$I$4860,9,FALSE),All_curves!Y388)</f>
        <v>0</v>
      </c>
      <c r="AA389" s="5">
        <f t="shared" si="177"/>
        <v>0</v>
      </c>
      <c r="AB389" s="5">
        <f t="shared" si="153"/>
        <v>0</v>
      </c>
      <c r="AC389" s="5">
        <f t="shared" si="154"/>
        <v>0</v>
      </c>
      <c r="AD389" s="5">
        <f t="shared" si="155"/>
        <v>0</v>
      </c>
      <c r="AE389" s="5">
        <f t="shared" si="156"/>
        <v>0</v>
      </c>
      <c r="AF389" s="5">
        <f t="shared" si="157"/>
        <v>0</v>
      </c>
      <c r="AG389" s="5">
        <f t="shared" si="158"/>
        <v>0</v>
      </c>
      <c r="AH389" s="5">
        <f t="shared" si="159"/>
        <v>0</v>
      </c>
      <c r="AI389" s="5">
        <f t="shared" si="160"/>
        <v>7.5963323269778726E-4</v>
      </c>
      <c r="AJ389" s="5">
        <f t="shared" si="161"/>
        <v>-2.2939365777818743E-3</v>
      </c>
      <c r="AK389" s="5">
        <f t="shared" si="162"/>
        <v>-3.1898034905539774E-3</v>
      </c>
      <c r="AL389" s="5">
        <f t="shared" si="163"/>
        <v>-3.1864551987944578E-3</v>
      </c>
      <c r="AM389" s="5">
        <f t="shared" si="164"/>
        <v>-4.5727781289883751E-3</v>
      </c>
      <c r="AN389" s="5">
        <f t="shared" si="165"/>
        <v>0</v>
      </c>
      <c r="AO389" s="5">
        <f t="shared" si="166"/>
        <v>0</v>
      </c>
      <c r="AP389" s="5">
        <f t="shared" si="167"/>
        <v>0</v>
      </c>
      <c r="AQ389" s="5">
        <f t="shared" si="168"/>
        <v>0</v>
      </c>
      <c r="AR389" s="5">
        <f t="shared" si="169"/>
        <v>0</v>
      </c>
      <c r="AS389" s="5">
        <f t="shared" si="170"/>
        <v>0</v>
      </c>
      <c r="AT389" s="5">
        <f t="shared" si="171"/>
        <v>0</v>
      </c>
      <c r="AU389" s="5">
        <f t="shared" si="172"/>
        <v>0</v>
      </c>
      <c r="AV389" s="5">
        <f t="shared" si="173"/>
        <v>0</v>
      </c>
      <c r="AW389" s="5">
        <f t="shared" si="174"/>
        <v>0</v>
      </c>
      <c r="AX389" s="5">
        <f t="shared" si="175"/>
        <v>0</v>
      </c>
      <c r="AZ389" s="7">
        <f t="shared" si="178"/>
        <v>106.02245290348094</v>
      </c>
      <c r="BA389" s="4">
        <f t="shared" si="176"/>
        <v>-5.201391734758708E-4</v>
      </c>
      <c r="BB389" s="5">
        <f>AZ389/MAX($AZ$16:AZ389)-1</f>
        <v>-8.8572679415483968E-3</v>
      </c>
      <c r="BH389" s="3"/>
    </row>
    <row r="390" spans="1:60" x14ac:dyDescent="0.25">
      <c r="A390" s="3">
        <v>43088</v>
      </c>
      <c r="B390">
        <f>IFERROR(VLOOKUP($A390,Finnifty!$A$14:$I$486,B$15+1,FALSE),All_curves!B389)</f>
        <v>0</v>
      </c>
      <c r="C390">
        <f>IFERROR(VLOOKUP($A390,Finnifty!$A$14:$I$486,C$15+1,FALSE),All_curves!C389)</f>
        <v>0</v>
      </c>
      <c r="D390">
        <f>IFERROR(VLOOKUP($A390,Finnifty!$A$14:$I$486,D$15+1,FALSE),All_curves!D389)</f>
        <v>0</v>
      </c>
      <c r="E390">
        <f>IFERROR(VLOOKUP($A390,Finnifty!$A$14:$I$486,E$15+1,FALSE),All_curves!E389)</f>
        <v>0</v>
      </c>
      <c r="F390">
        <f>IFERROR(VLOOKUP($A390,Finnifty!$A$14:$I$486,F$15+1,FALSE),All_curves!F389)</f>
        <v>0</v>
      </c>
      <c r="G390">
        <f>IFERROR(VLOOKUP($A390,Finnifty!$A$14:$I$486,G$15+1,FALSE),All_curves!G389)</f>
        <v>0</v>
      </c>
      <c r="H390">
        <f>IFERROR(VLOOKUP($A390,Finnifty!$A$14:$I$486,H$15+1,FALSE),All_curves!H389)</f>
        <v>0</v>
      </c>
      <c r="I390">
        <f>IFERROR(VLOOKUP($A390,Finnifty!$A$14:$I$486,I$15+1,FALSE),All_curves!I389)</f>
        <v>0</v>
      </c>
      <c r="J390">
        <f>IFERROR(VLOOKUP($A390,Banknifty!$A$14:$I$4860,2,FALSE),All_curves!J389)</f>
        <v>12926590</v>
      </c>
      <c r="K390">
        <f>IFERROR(VLOOKUP($A390,Banknifty!$A$14:$I$4860,3,FALSE),All_curves!K389)</f>
        <v>12768158</v>
      </c>
      <c r="L390">
        <f>IFERROR(VLOOKUP($A390,Banknifty!$A$14:$I$4860,4,FALSE),All_curves!L389)</f>
        <v>12026952</v>
      </c>
      <c r="M390">
        <f>IFERROR(VLOOKUP($A390,Banknifty!$A$14:$I$4860,5,FALSE),All_curves!M389)</f>
        <v>12584696</v>
      </c>
      <c r="N390">
        <f>IFERROR(VLOOKUP($A390,Banknifty!$A$14:$I$4860,6,FALSE),All_curves!N389)</f>
        <v>10439628</v>
      </c>
      <c r="O390">
        <f>IFERROR(VLOOKUP($A390,Banknifty!$A$14:$I$4860,7,FALSE),All_curves!O389)</f>
        <v>11211433</v>
      </c>
      <c r="P390">
        <f>IFERROR(VLOOKUP($A390,Banknifty!$A$14:$I$4860,8,FALSE),All_curves!P389)</f>
        <v>11211433</v>
      </c>
      <c r="Q390">
        <f>IFERROR(VLOOKUP($A390,Banknifty!$A$14:$I$4860,9,FALSE),All_curves!Q389)</f>
        <v>11753940</v>
      </c>
      <c r="R390">
        <f>IFERROR(VLOOKUP($A390,Nifty!$A$14:$I$4860,2,FALSE),All_curves!R389)</f>
        <v>0</v>
      </c>
      <c r="S390">
        <f>IFERROR(VLOOKUP($A390,Nifty!$A$14:$I$4860,3,FALSE),All_curves!S389)</f>
        <v>0</v>
      </c>
      <c r="T390">
        <f>IFERROR(VLOOKUP($A390,Nifty!$A$14:$I$4860,4,FALSE),All_curves!T389)</f>
        <v>0</v>
      </c>
      <c r="U390">
        <f>IFERROR(VLOOKUP($A390,Nifty!$A$14:$I$4860,5,FALSE),All_curves!U389)</f>
        <v>0</v>
      </c>
      <c r="V390">
        <f>IFERROR(VLOOKUP($A390,Nifty!$A$14:$I$4860,6,FALSE),All_curves!V389)</f>
        <v>0</v>
      </c>
      <c r="W390">
        <f>IFERROR(VLOOKUP($A390,Nifty!$A$14:$I$4860,7,FALSE),All_curves!W389)</f>
        <v>0</v>
      </c>
      <c r="X390">
        <f>IFERROR(VLOOKUP($A390,Nifty!$A$14:$I$4860,8,FALSE),All_curves!X389)</f>
        <v>0</v>
      </c>
      <c r="Y390">
        <f>IFERROR(VLOOKUP($A390,Nifty!$A$14:$I$4860,9,FALSE),All_curves!Y389)</f>
        <v>0</v>
      </c>
      <c r="AA390" s="5">
        <f t="shared" si="177"/>
        <v>0</v>
      </c>
      <c r="AB390" s="5">
        <f t="shared" si="153"/>
        <v>0</v>
      </c>
      <c r="AC390" s="5">
        <f t="shared" si="154"/>
        <v>0</v>
      </c>
      <c r="AD390" s="5">
        <f t="shared" si="155"/>
        <v>0</v>
      </c>
      <c r="AE390" s="5">
        <f t="shared" si="156"/>
        <v>0</v>
      </c>
      <c r="AF390" s="5">
        <f t="shared" si="157"/>
        <v>0</v>
      </c>
      <c r="AG390" s="5">
        <f t="shared" si="158"/>
        <v>0</v>
      </c>
      <c r="AH390" s="5">
        <f t="shared" si="159"/>
        <v>0</v>
      </c>
      <c r="AI390" s="5">
        <f t="shared" si="160"/>
        <v>1.6347302656318785E-3</v>
      </c>
      <c r="AJ390" s="5">
        <f t="shared" si="161"/>
        <v>4.3235568816490932E-4</v>
      </c>
      <c r="AK390" s="5">
        <f t="shared" si="162"/>
        <v>-1.1321709976858108E-3</v>
      </c>
      <c r="AL390" s="5">
        <f t="shared" si="163"/>
        <v>-7.2638663778901158E-4</v>
      </c>
      <c r="AM390" s="5">
        <f t="shared" si="164"/>
        <v>7.5960744284930826E-4</v>
      </c>
      <c r="AN390" s="5">
        <f t="shared" si="165"/>
        <v>-2.2939855805858E-3</v>
      </c>
      <c r="AO390" s="5">
        <f t="shared" si="166"/>
        <v>-2.2939855805858E-3</v>
      </c>
      <c r="AP390" s="5">
        <f t="shared" si="167"/>
        <v>-3.1863598154333594E-3</v>
      </c>
      <c r="AQ390" s="5">
        <f t="shared" si="168"/>
        <v>0</v>
      </c>
      <c r="AR390" s="5">
        <f t="shared" si="169"/>
        <v>0</v>
      </c>
      <c r="AS390" s="5">
        <f t="shared" si="170"/>
        <v>0</v>
      </c>
      <c r="AT390" s="5">
        <f t="shared" si="171"/>
        <v>0</v>
      </c>
      <c r="AU390" s="5">
        <f t="shared" si="172"/>
        <v>0</v>
      </c>
      <c r="AV390" s="5">
        <f t="shared" si="173"/>
        <v>0</v>
      </c>
      <c r="AW390" s="5">
        <f t="shared" si="174"/>
        <v>0</v>
      </c>
      <c r="AX390" s="5">
        <f t="shared" si="175"/>
        <v>0</v>
      </c>
      <c r="AZ390" s="7">
        <f t="shared" si="178"/>
        <v>105.99238584049426</v>
      </c>
      <c r="BA390" s="4">
        <f t="shared" si="176"/>
        <v>-2.8359146730973694E-4</v>
      </c>
      <c r="BB390" s="5">
        <f>AZ390/MAX($AZ$16:AZ390)-1</f>
        <v>-9.1383475632462741E-3</v>
      </c>
      <c r="BH390" s="3"/>
    </row>
    <row r="391" spans="1:60" x14ac:dyDescent="0.25">
      <c r="A391" s="3">
        <v>43089</v>
      </c>
      <c r="B391">
        <f>IFERROR(VLOOKUP($A391,Finnifty!$A$14:$I$486,B$15+1,FALSE),All_curves!B390)</f>
        <v>0</v>
      </c>
      <c r="C391">
        <f>IFERROR(VLOOKUP($A391,Finnifty!$A$14:$I$486,C$15+1,FALSE),All_curves!C390)</f>
        <v>0</v>
      </c>
      <c r="D391">
        <f>IFERROR(VLOOKUP($A391,Finnifty!$A$14:$I$486,D$15+1,FALSE),All_curves!D390)</f>
        <v>0</v>
      </c>
      <c r="E391">
        <f>IFERROR(VLOOKUP($A391,Finnifty!$A$14:$I$486,E$15+1,FALSE),All_curves!E390)</f>
        <v>0</v>
      </c>
      <c r="F391">
        <f>IFERROR(VLOOKUP($A391,Finnifty!$A$14:$I$486,F$15+1,FALSE),All_curves!F390)</f>
        <v>0</v>
      </c>
      <c r="G391">
        <f>IFERROR(VLOOKUP($A391,Finnifty!$A$14:$I$486,G$15+1,FALSE),All_curves!G390)</f>
        <v>0</v>
      </c>
      <c r="H391">
        <f>IFERROR(VLOOKUP($A391,Finnifty!$A$14:$I$486,H$15+1,FALSE),All_curves!H390)</f>
        <v>0</v>
      </c>
      <c r="I391">
        <f>IFERROR(VLOOKUP($A391,Finnifty!$A$14:$I$486,I$15+1,FALSE),All_curves!I390)</f>
        <v>0</v>
      </c>
      <c r="J391">
        <f>IFERROR(VLOOKUP($A391,Banknifty!$A$14:$I$4860,2,FALSE),All_curves!J390)</f>
        <v>12926590</v>
      </c>
      <c r="K391">
        <f>IFERROR(VLOOKUP($A391,Banknifty!$A$14:$I$4860,3,FALSE),All_curves!K390)</f>
        <v>12722494</v>
      </c>
      <c r="L391">
        <f>IFERROR(VLOOKUP($A391,Banknifty!$A$14:$I$4860,4,FALSE),All_curves!L390)</f>
        <v>12026952</v>
      </c>
      <c r="M391">
        <f>IFERROR(VLOOKUP($A391,Banknifty!$A$14:$I$4860,5,FALSE),All_curves!M390)</f>
        <v>12584696</v>
      </c>
      <c r="N391">
        <f>IFERROR(VLOOKUP($A391,Banknifty!$A$14:$I$4860,6,FALSE),All_curves!N390)</f>
        <v>10456695</v>
      </c>
      <c r="O391">
        <f>IFERROR(VLOOKUP($A391,Banknifty!$A$14:$I$4860,7,FALSE),All_curves!O390)</f>
        <v>11216281</v>
      </c>
      <c r="P391">
        <f>IFERROR(VLOOKUP($A391,Banknifty!$A$14:$I$4860,8,FALSE),All_curves!P390)</f>
        <v>11216281</v>
      </c>
      <c r="Q391">
        <f>IFERROR(VLOOKUP($A391,Banknifty!$A$14:$I$4860,9,FALSE),All_curves!Q390)</f>
        <v>11745402</v>
      </c>
      <c r="R391">
        <f>IFERROR(VLOOKUP($A391,Nifty!$A$14:$I$4860,2,FALSE),All_curves!R390)</f>
        <v>0</v>
      </c>
      <c r="S391">
        <f>IFERROR(VLOOKUP($A391,Nifty!$A$14:$I$4860,3,FALSE),All_curves!S390)</f>
        <v>0</v>
      </c>
      <c r="T391">
        <f>IFERROR(VLOOKUP($A391,Nifty!$A$14:$I$4860,4,FALSE),All_curves!T390)</f>
        <v>0</v>
      </c>
      <c r="U391">
        <f>IFERROR(VLOOKUP($A391,Nifty!$A$14:$I$4860,5,FALSE),All_curves!U390)</f>
        <v>0</v>
      </c>
      <c r="V391">
        <f>IFERROR(VLOOKUP($A391,Nifty!$A$14:$I$4860,6,FALSE),All_curves!V390)</f>
        <v>0</v>
      </c>
      <c r="W391">
        <f>IFERROR(VLOOKUP($A391,Nifty!$A$14:$I$4860,7,FALSE),All_curves!W390)</f>
        <v>0</v>
      </c>
      <c r="X391">
        <f>IFERROR(VLOOKUP($A391,Nifty!$A$14:$I$4860,8,FALSE),All_curves!X390)</f>
        <v>0</v>
      </c>
      <c r="Y391">
        <f>IFERROR(VLOOKUP($A391,Nifty!$A$14:$I$4860,9,FALSE),All_curves!Y390)</f>
        <v>0</v>
      </c>
      <c r="AA391" s="5">
        <f t="shared" si="177"/>
        <v>0</v>
      </c>
      <c r="AB391" s="5">
        <f t="shared" si="153"/>
        <v>0</v>
      </c>
      <c r="AC391" s="5">
        <f t="shared" si="154"/>
        <v>0</v>
      </c>
      <c r="AD391" s="5">
        <f t="shared" si="155"/>
        <v>0</v>
      </c>
      <c r="AE391" s="5">
        <f t="shared" si="156"/>
        <v>0</v>
      </c>
      <c r="AF391" s="5">
        <f t="shared" si="157"/>
        <v>0</v>
      </c>
      <c r="AG391" s="5">
        <f t="shared" si="158"/>
        <v>0</v>
      </c>
      <c r="AH391" s="5">
        <f t="shared" si="159"/>
        <v>0</v>
      </c>
      <c r="AI391" s="5">
        <f t="shared" si="160"/>
        <v>0</v>
      </c>
      <c r="AJ391" s="5">
        <f t="shared" si="161"/>
        <v>-3.5763968459663342E-3</v>
      </c>
      <c r="AK391" s="5">
        <f t="shared" si="162"/>
        <v>0</v>
      </c>
      <c r="AL391" s="5">
        <f t="shared" si="163"/>
        <v>0</v>
      </c>
      <c r="AM391" s="5">
        <f t="shared" si="164"/>
        <v>1.6348283674476605E-3</v>
      </c>
      <c r="AN391" s="5">
        <f t="shared" si="165"/>
        <v>4.3241573133423472E-4</v>
      </c>
      <c r="AO391" s="5">
        <f t="shared" si="166"/>
        <v>4.3241573133423472E-4</v>
      </c>
      <c r="AP391" s="5">
        <f t="shared" si="167"/>
        <v>-7.2639472381175185E-4</v>
      </c>
      <c r="AQ391" s="5">
        <f t="shared" si="168"/>
        <v>0</v>
      </c>
      <c r="AR391" s="5">
        <f t="shared" si="169"/>
        <v>0</v>
      </c>
      <c r="AS391" s="5">
        <f t="shared" si="170"/>
        <v>0</v>
      </c>
      <c r="AT391" s="5">
        <f t="shared" si="171"/>
        <v>0</v>
      </c>
      <c r="AU391" s="5">
        <f t="shared" si="172"/>
        <v>0</v>
      </c>
      <c r="AV391" s="5">
        <f t="shared" si="173"/>
        <v>0</v>
      </c>
      <c r="AW391" s="5">
        <f t="shared" si="174"/>
        <v>0</v>
      </c>
      <c r="AX391" s="5">
        <f t="shared" si="175"/>
        <v>0</v>
      </c>
      <c r="AZ391" s="7">
        <f t="shared" si="178"/>
        <v>105.98442258069963</v>
      </c>
      <c r="BA391" s="4">
        <f t="shared" si="176"/>
        <v>-7.5130489152581525E-5</v>
      </c>
      <c r="BB391" s="5">
        <f>AZ391/MAX($AZ$16:AZ391)-1</f>
        <v>-9.2127914838763258E-3</v>
      </c>
      <c r="BH391" s="3"/>
    </row>
    <row r="392" spans="1:60" x14ac:dyDescent="0.25">
      <c r="A392" s="3">
        <v>43090</v>
      </c>
      <c r="B392">
        <f>IFERROR(VLOOKUP($A392,Finnifty!$A$14:$I$486,B$15+1,FALSE),All_curves!B391)</f>
        <v>0</v>
      </c>
      <c r="C392">
        <f>IFERROR(VLOOKUP($A392,Finnifty!$A$14:$I$486,C$15+1,FALSE),All_curves!C391)</f>
        <v>0</v>
      </c>
      <c r="D392">
        <f>IFERROR(VLOOKUP($A392,Finnifty!$A$14:$I$486,D$15+1,FALSE),All_curves!D391)</f>
        <v>0</v>
      </c>
      <c r="E392">
        <f>IFERROR(VLOOKUP($A392,Finnifty!$A$14:$I$486,E$15+1,FALSE),All_curves!E391)</f>
        <v>0</v>
      </c>
      <c r="F392">
        <f>IFERROR(VLOOKUP($A392,Finnifty!$A$14:$I$486,F$15+1,FALSE),All_curves!F391)</f>
        <v>0</v>
      </c>
      <c r="G392">
        <f>IFERROR(VLOOKUP($A392,Finnifty!$A$14:$I$486,G$15+1,FALSE),All_curves!G391)</f>
        <v>0</v>
      </c>
      <c r="H392">
        <f>IFERROR(VLOOKUP($A392,Finnifty!$A$14:$I$486,H$15+1,FALSE),All_curves!H391)</f>
        <v>0</v>
      </c>
      <c r="I392">
        <f>IFERROR(VLOOKUP($A392,Finnifty!$A$14:$I$486,I$15+1,FALSE),All_curves!I391)</f>
        <v>0</v>
      </c>
      <c r="J392">
        <f>IFERROR(VLOOKUP($A392,Banknifty!$A$14:$I$4860,2,FALSE),All_curves!J391)</f>
        <v>12851928</v>
      </c>
      <c r="K392">
        <f>IFERROR(VLOOKUP($A392,Banknifty!$A$14:$I$4860,3,FALSE),All_curves!K391)</f>
        <v>12712681</v>
      </c>
      <c r="L392">
        <f>IFERROR(VLOOKUP($A392,Banknifty!$A$14:$I$4860,4,FALSE),All_curves!L391)</f>
        <v>11990047</v>
      </c>
      <c r="M392">
        <f>IFERROR(VLOOKUP($A392,Banknifty!$A$14:$I$4860,5,FALSE),All_curves!M391)</f>
        <v>12584696</v>
      </c>
      <c r="N392">
        <f>IFERROR(VLOOKUP($A392,Banknifty!$A$14:$I$4860,6,FALSE),All_curves!N391)</f>
        <v>10456695</v>
      </c>
      <c r="O392">
        <f>IFERROR(VLOOKUP($A392,Banknifty!$A$14:$I$4860,7,FALSE),All_curves!O391)</f>
        <v>11176167</v>
      </c>
      <c r="P392">
        <f>IFERROR(VLOOKUP($A392,Banknifty!$A$14:$I$4860,8,FALSE),All_curves!P391)</f>
        <v>11176167</v>
      </c>
      <c r="Q392">
        <f>IFERROR(VLOOKUP($A392,Banknifty!$A$14:$I$4860,9,FALSE),All_curves!Q391)</f>
        <v>11745402</v>
      </c>
      <c r="R392">
        <f>IFERROR(VLOOKUP($A392,Nifty!$A$14:$I$4860,2,FALSE),All_curves!R391)</f>
        <v>0</v>
      </c>
      <c r="S392">
        <f>IFERROR(VLOOKUP($A392,Nifty!$A$14:$I$4860,3,FALSE),All_curves!S391)</f>
        <v>0</v>
      </c>
      <c r="T392">
        <f>IFERROR(VLOOKUP($A392,Nifty!$A$14:$I$4860,4,FALSE),All_curves!T391)</f>
        <v>0</v>
      </c>
      <c r="U392">
        <f>IFERROR(VLOOKUP($A392,Nifty!$A$14:$I$4860,5,FALSE),All_curves!U391)</f>
        <v>0</v>
      </c>
      <c r="V392">
        <f>IFERROR(VLOOKUP($A392,Nifty!$A$14:$I$4860,6,FALSE),All_curves!V391)</f>
        <v>0</v>
      </c>
      <c r="W392">
        <f>IFERROR(VLOOKUP($A392,Nifty!$A$14:$I$4860,7,FALSE),All_curves!W391)</f>
        <v>0</v>
      </c>
      <c r="X392">
        <f>IFERROR(VLOOKUP($A392,Nifty!$A$14:$I$4860,8,FALSE),All_curves!X391)</f>
        <v>0</v>
      </c>
      <c r="Y392">
        <f>IFERROR(VLOOKUP($A392,Nifty!$A$14:$I$4860,9,FALSE),All_curves!Y391)</f>
        <v>0</v>
      </c>
      <c r="AA392" s="5">
        <f t="shared" si="177"/>
        <v>0</v>
      </c>
      <c r="AB392" s="5">
        <f t="shared" si="153"/>
        <v>0</v>
      </c>
      <c r="AC392" s="5">
        <f t="shared" si="154"/>
        <v>0</v>
      </c>
      <c r="AD392" s="5">
        <f t="shared" si="155"/>
        <v>0</v>
      </c>
      <c r="AE392" s="5">
        <f t="shared" si="156"/>
        <v>0</v>
      </c>
      <c r="AF392" s="5">
        <f t="shared" si="157"/>
        <v>0</v>
      </c>
      <c r="AG392" s="5">
        <f t="shared" si="158"/>
        <v>0</v>
      </c>
      <c r="AH392" s="5">
        <f t="shared" si="159"/>
        <v>0</v>
      </c>
      <c r="AI392" s="5">
        <f t="shared" si="160"/>
        <v>-5.7758465302913953E-3</v>
      </c>
      <c r="AJ392" s="5">
        <f t="shared" si="161"/>
        <v>-7.7131103382721555E-4</v>
      </c>
      <c r="AK392" s="5">
        <f t="shared" si="162"/>
        <v>-3.0685247600555909E-3</v>
      </c>
      <c r="AL392" s="5">
        <f t="shared" si="163"/>
        <v>0</v>
      </c>
      <c r="AM392" s="5">
        <f t="shared" si="164"/>
        <v>0</v>
      </c>
      <c r="AN392" s="5">
        <f t="shared" si="165"/>
        <v>-3.5764082586732249E-3</v>
      </c>
      <c r="AO392" s="5">
        <f t="shared" si="166"/>
        <v>-3.5764082586732249E-3</v>
      </c>
      <c r="AP392" s="5">
        <f t="shared" si="167"/>
        <v>0</v>
      </c>
      <c r="AQ392" s="5">
        <f t="shared" si="168"/>
        <v>0</v>
      </c>
      <c r="AR392" s="5">
        <f t="shared" si="169"/>
        <v>0</v>
      </c>
      <c r="AS392" s="5">
        <f t="shared" si="170"/>
        <v>0</v>
      </c>
      <c r="AT392" s="5">
        <f t="shared" si="171"/>
        <v>0</v>
      </c>
      <c r="AU392" s="5">
        <f t="shared" si="172"/>
        <v>0</v>
      </c>
      <c r="AV392" s="5">
        <f t="shared" si="173"/>
        <v>0</v>
      </c>
      <c r="AW392" s="5">
        <f t="shared" si="174"/>
        <v>0</v>
      </c>
      <c r="AX392" s="5">
        <f t="shared" si="175"/>
        <v>0</v>
      </c>
      <c r="AZ392" s="7">
        <f t="shared" si="178"/>
        <v>105.91037259456364</v>
      </c>
      <c r="BA392" s="4">
        <f t="shared" si="176"/>
        <v>-6.9868745173002733E-4</v>
      </c>
      <c r="BB392" s="5">
        <f>AZ392/MAX($AZ$16:AZ392)-1</f>
        <v>-9.9050420738011624E-3</v>
      </c>
      <c r="BH392" s="3"/>
    </row>
    <row r="393" spans="1:60" x14ac:dyDescent="0.25">
      <c r="A393" s="3">
        <v>43091</v>
      </c>
      <c r="B393">
        <f>IFERROR(VLOOKUP($A393,Finnifty!$A$14:$I$486,B$15+1,FALSE),All_curves!B392)</f>
        <v>0</v>
      </c>
      <c r="C393">
        <f>IFERROR(VLOOKUP($A393,Finnifty!$A$14:$I$486,C$15+1,FALSE),All_curves!C392)</f>
        <v>0</v>
      </c>
      <c r="D393">
        <f>IFERROR(VLOOKUP($A393,Finnifty!$A$14:$I$486,D$15+1,FALSE),All_curves!D392)</f>
        <v>0</v>
      </c>
      <c r="E393">
        <f>IFERROR(VLOOKUP($A393,Finnifty!$A$14:$I$486,E$15+1,FALSE),All_curves!E392)</f>
        <v>0</v>
      </c>
      <c r="F393">
        <f>IFERROR(VLOOKUP($A393,Finnifty!$A$14:$I$486,F$15+1,FALSE),All_curves!F392)</f>
        <v>0</v>
      </c>
      <c r="G393">
        <f>IFERROR(VLOOKUP($A393,Finnifty!$A$14:$I$486,G$15+1,FALSE),All_curves!G392)</f>
        <v>0</v>
      </c>
      <c r="H393">
        <f>IFERROR(VLOOKUP($A393,Finnifty!$A$14:$I$486,H$15+1,FALSE),All_curves!H392)</f>
        <v>0</v>
      </c>
      <c r="I393">
        <f>IFERROR(VLOOKUP($A393,Finnifty!$A$14:$I$486,I$15+1,FALSE),All_curves!I392)</f>
        <v>0</v>
      </c>
      <c r="J393">
        <f>IFERROR(VLOOKUP($A393,Banknifty!$A$14:$I$4860,2,FALSE),All_curves!J392)</f>
        <v>12851928</v>
      </c>
      <c r="K393">
        <f>IFERROR(VLOOKUP($A393,Banknifty!$A$14:$I$4860,3,FALSE),All_curves!K392)</f>
        <v>12712681</v>
      </c>
      <c r="L393">
        <f>IFERROR(VLOOKUP($A393,Banknifty!$A$14:$I$4860,4,FALSE),All_curves!L392)</f>
        <v>11990047</v>
      </c>
      <c r="M393">
        <f>IFERROR(VLOOKUP($A393,Banknifty!$A$14:$I$4860,5,FALSE),All_curves!M392)</f>
        <v>12584696</v>
      </c>
      <c r="N393">
        <f>IFERROR(VLOOKUP($A393,Banknifty!$A$14:$I$4860,6,FALSE),All_curves!N392)</f>
        <v>10446660</v>
      </c>
      <c r="O393">
        <f>IFERROR(VLOOKUP($A393,Banknifty!$A$14:$I$4860,7,FALSE),All_curves!O392)</f>
        <v>11167547</v>
      </c>
      <c r="P393">
        <f>IFERROR(VLOOKUP($A393,Banknifty!$A$14:$I$4860,8,FALSE),All_curves!P392)</f>
        <v>11167547</v>
      </c>
      <c r="Q393">
        <f>IFERROR(VLOOKUP($A393,Banknifty!$A$14:$I$4860,9,FALSE),All_curves!Q392)</f>
        <v>11745402</v>
      </c>
      <c r="R393">
        <f>IFERROR(VLOOKUP($A393,Nifty!$A$14:$I$4860,2,FALSE),All_curves!R392)</f>
        <v>0</v>
      </c>
      <c r="S393">
        <f>IFERROR(VLOOKUP($A393,Nifty!$A$14:$I$4860,3,FALSE),All_curves!S392)</f>
        <v>0</v>
      </c>
      <c r="T393">
        <f>IFERROR(VLOOKUP($A393,Nifty!$A$14:$I$4860,4,FALSE),All_curves!T392)</f>
        <v>0</v>
      </c>
      <c r="U393">
        <f>IFERROR(VLOOKUP($A393,Nifty!$A$14:$I$4860,5,FALSE),All_curves!U392)</f>
        <v>0</v>
      </c>
      <c r="V393">
        <f>IFERROR(VLOOKUP($A393,Nifty!$A$14:$I$4860,6,FALSE),All_curves!V392)</f>
        <v>0</v>
      </c>
      <c r="W393">
        <f>IFERROR(VLOOKUP($A393,Nifty!$A$14:$I$4860,7,FALSE),All_curves!W392)</f>
        <v>0</v>
      </c>
      <c r="X393">
        <f>IFERROR(VLOOKUP($A393,Nifty!$A$14:$I$4860,8,FALSE),All_curves!X392)</f>
        <v>0</v>
      </c>
      <c r="Y393">
        <f>IFERROR(VLOOKUP($A393,Nifty!$A$14:$I$4860,9,FALSE),All_curves!Y392)</f>
        <v>0</v>
      </c>
      <c r="AA393" s="5">
        <f t="shared" si="177"/>
        <v>0</v>
      </c>
      <c r="AB393" s="5">
        <f t="shared" si="153"/>
        <v>0</v>
      </c>
      <c r="AC393" s="5">
        <f t="shared" si="154"/>
        <v>0</v>
      </c>
      <c r="AD393" s="5">
        <f t="shared" si="155"/>
        <v>0</v>
      </c>
      <c r="AE393" s="5">
        <f t="shared" si="156"/>
        <v>0</v>
      </c>
      <c r="AF393" s="5">
        <f t="shared" si="157"/>
        <v>0</v>
      </c>
      <c r="AG393" s="5">
        <f t="shared" si="158"/>
        <v>0</v>
      </c>
      <c r="AH393" s="5">
        <f t="shared" si="159"/>
        <v>0</v>
      </c>
      <c r="AI393" s="5">
        <f t="shared" si="160"/>
        <v>0</v>
      </c>
      <c r="AJ393" s="5">
        <f t="shared" si="161"/>
        <v>0</v>
      </c>
      <c r="AK393" s="5">
        <f t="shared" si="162"/>
        <v>0</v>
      </c>
      <c r="AL393" s="5">
        <f t="shared" si="163"/>
        <v>0</v>
      </c>
      <c r="AM393" s="5">
        <f t="shared" si="164"/>
        <v>-9.5967224825821429E-4</v>
      </c>
      <c r="AN393" s="5">
        <f t="shared" si="165"/>
        <v>-7.7128410840676676E-4</v>
      </c>
      <c r="AO393" s="5">
        <f t="shared" si="166"/>
        <v>-7.7128410840676676E-4</v>
      </c>
      <c r="AP393" s="5">
        <f t="shared" si="167"/>
        <v>0</v>
      </c>
      <c r="AQ393" s="5">
        <f t="shared" si="168"/>
        <v>0</v>
      </c>
      <c r="AR393" s="5">
        <f t="shared" si="169"/>
        <v>0</v>
      </c>
      <c r="AS393" s="5">
        <f t="shared" si="170"/>
        <v>0</v>
      </c>
      <c r="AT393" s="5">
        <f t="shared" si="171"/>
        <v>0</v>
      </c>
      <c r="AU393" s="5">
        <f t="shared" si="172"/>
        <v>0</v>
      </c>
      <c r="AV393" s="5">
        <f t="shared" si="173"/>
        <v>0</v>
      </c>
      <c r="AW393" s="5">
        <f t="shared" si="174"/>
        <v>0</v>
      </c>
      <c r="AX393" s="5">
        <f t="shared" si="175"/>
        <v>0</v>
      </c>
      <c r="AZ393" s="7">
        <f t="shared" si="178"/>
        <v>105.8993303770646</v>
      </c>
      <c r="BA393" s="4">
        <f t="shared" si="176"/>
        <v>-1.0426001937798951E-4</v>
      </c>
      <c r="BB393" s="5">
        <f>AZ393/MAX($AZ$16:AZ393)-1</f>
        <v>-1.0008269393300573E-2</v>
      </c>
      <c r="BH393" s="3"/>
    </row>
    <row r="394" spans="1:60" x14ac:dyDescent="0.25">
      <c r="A394" s="3">
        <v>43095</v>
      </c>
      <c r="B394">
        <f>IFERROR(VLOOKUP($A394,Finnifty!$A$14:$I$486,B$15+1,FALSE),All_curves!B393)</f>
        <v>0</v>
      </c>
      <c r="C394">
        <f>IFERROR(VLOOKUP($A394,Finnifty!$A$14:$I$486,C$15+1,FALSE),All_curves!C393)</f>
        <v>0</v>
      </c>
      <c r="D394">
        <f>IFERROR(VLOOKUP($A394,Finnifty!$A$14:$I$486,D$15+1,FALSE),All_curves!D393)</f>
        <v>0</v>
      </c>
      <c r="E394">
        <f>IFERROR(VLOOKUP($A394,Finnifty!$A$14:$I$486,E$15+1,FALSE),All_curves!E393)</f>
        <v>0</v>
      </c>
      <c r="F394">
        <f>IFERROR(VLOOKUP($A394,Finnifty!$A$14:$I$486,F$15+1,FALSE),All_curves!F393)</f>
        <v>0</v>
      </c>
      <c r="G394">
        <f>IFERROR(VLOOKUP($A394,Finnifty!$A$14:$I$486,G$15+1,FALSE),All_curves!G393)</f>
        <v>0</v>
      </c>
      <c r="H394">
        <f>IFERROR(VLOOKUP($A394,Finnifty!$A$14:$I$486,H$15+1,FALSE),All_curves!H393)</f>
        <v>0</v>
      </c>
      <c r="I394">
        <f>IFERROR(VLOOKUP($A394,Finnifty!$A$14:$I$486,I$15+1,FALSE),All_curves!I393)</f>
        <v>0</v>
      </c>
      <c r="J394">
        <f>IFERROR(VLOOKUP($A394,Banknifty!$A$14:$I$4860,2,FALSE),All_curves!J393)</f>
        <v>12851928</v>
      </c>
      <c r="K394">
        <f>IFERROR(VLOOKUP($A394,Banknifty!$A$14:$I$4860,3,FALSE),All_curves!K393)</f>
        <v>12705363</v>
      </c>
      <c r="L394">
        <f>IFERROR(VLOOKUP($A394,Banknifty!$A$14:$I$4860,4,FALSE),All_curves!L393)</f>
        <v>11990047</v>
      </c>
      <c r="M394">
        <f>IFERROR(VLOOKUP($A394,Banknifty!$A$14:$I$4860,5,FALSE),All_curves!M393)</f>
        <v>12584696</v>
      </c>
      <c r="N394">
        <f>IFERROR(VLOOKUP($A394,Banknifty!$A$14:$I$4860,6,FALSE),All_curves!N393)</f>
        <v>10441005</v>
      </c>
      <c r="O394">
        <f>IFERROR(VLOOKUP($A394,Banknifty!$A$14:$I$4860,7,FALSE),All_curves!O393)</f>
        <v>11167547</v>
      </c>
      <c r="P394">
        <f>IFERROR(VLOOKUP($A394,Banknifty!$A$14:$I$4860,8,FALSE),All_curves!P393)</f>
        <v>11167547</v>
      </c>
      <c r="Q394">
        <f>IFERROR(VLOOKUP($A394,Banknifty!$A$14:$I$4860,9,FALSE),All_curves!Q393)</f>
        <v>11745402</v>
      </c>
      <c r="R394">
        <f>IFERROR(VLOOKUP($A394,Nifty!$A$14:$I$4860,2,FALSE),All_curves!R393)</f>
        <v>0</v>
      </c>
      <c r="S394">
        <f>IFERROR(VLOOKUP($A394,Nifty!$A$14:$I$4860,3,FALSE),All_curves!S393)</f>
        <v>0</v>
      </c>
      <c r="T394">
        <f>IFERROR(VLOOKUP($A394,Nifty!$A$14:$I$4860,4,FALSE),All_curves!T393)</f>
        <v>0</v>
      </c>
      <c r="U394">
        <f>IFERROR(VLOOKUP($A394,Nifty!$A$14:$I$4860,5,FALSE),All_curves!U393)</f>
        <v>0</v>
      </c>
      <c r="V394">
        <f>IFERROR(VLOOKUP($A394,Nifty!$A$14:$I$4860,6,FALSE),All_curves!V393)</f>
        <v>0</v>
      </c>
      <c r="W394">
        <f>IFERROR(VLOOKUP($A394,Nifty!$A$14:$I$4860,7,FALSE),All_curves!W393)</f>
        <v>0</v>
      </c>
      <c r="X394">
        <f>IFERROR(VLOOKUP($A394,Nifty!$A$14:$I$4860,8,FALSE),All_curves!X393)</f>
        <v>0</v>
      </c>
      <c r="Y394">
        <f>IFERROR(VLOOKUP($A394,Nifty!$A$14:$I$4860,9,FALSE),All_curves!Y393)</f>
        <v>0</v>
      </c>
      <c r="AA394" s="5">
        <f t="shared" si="177"/>
        <v>0</v>
      </c>
      <c r="AB394" s="5">
        <f t="shared" si="153"/>
        <v>0</v>
      </c>
      <c r="AC394" s="5">
        <f t="shared" si="154"/>
        <v>0</v>
      </c>
      <c r="AD394" s="5">
        <f t="shared" si="155"/>
        <v>0</v>
      </c>
      <c r="AE394" s="5">
        <f t="shared" si="156"/>
        <v>0</v>
      </c>
      <c r="AF394" s="5">
        <f t="shared" si="157"/>
        <v>0</v>
      </c>
      <c r="AG394" s="5">
        <f t="shared" si="158"/>
        <v>0</v>
      </c>
      <c r="AH394" s="5">
        <f t="shared" si="159"/>
        <v>0</v>
      </c>
      <c r="AI394" s="5">
        <f t="shared" si="160"/>
        <v>0</v>
      </c>
      <c r="AJ394" s="5">
        <f t="shared" si="161"/>
        <v>-5.7564568795520632E-4</v>
      </c>
      <c r="AK394" s="5">
        <f t="shared" si="162"/>
        <v>0</v>
      </c>
      <c r="AL394" s="5">
        <f t="shared" si="163"/>
        <v>0</v>
      </c>
      <c r="AM394" s="5">
        <f t="shared" si="164"/>
        <v>-5.4132134098361373E-4</v>
      </c>
      <c r="AN394" s="5">
        <f t="shared" si="165"/>
        <v>0</v>
      </c>
      <c r="AO394" s="5">
        <f t="shared" si="166"/>
        <v>0</v>
      </c>
      <c r="AP394" s="5">
        <f t="shared" si="167"/>
        <v>0</v>
      </c>
      <c r="AQ394" s="5">
        <f t="shared" si="168"/>
        <v>0</v>
      </c>
      <c r="AR394" s="5">
        <f t="shared" si="169"/>
        <v>0</v>
      </c>
      <c r="AS394" s="5">
        <f t="shared" si="170"/>
        <v>0</v>
      </c>
      <c r="AT394" s="5">
        <f t="shared" si="171"/>
        <v>0</v>
      </c>
      <c r="AU394" s="5">
        <f t="shared" si="172"/>
        <v>0</v>
      </c>
      <c r="AV394" s="5">
        <f t="shared" si="173"/>
        <v>0</v>
      </c>
      <c r="AW394" s="5">
        <f t="shared" si="174"/>
        <v>0</v>
      </c>
      <c r="AX394" s="5">
        <f t="shared" si="175"/>
        <v>0</v>
      </c>
      <c r="AZ394" s="7">
        <f t="shared" si="178"/>
        <v>105.89440179121385</v>
      </c>
      <c r="BA394" s="4">
        <f t="shared" si="176"/>
        <v>-4.6540292872450844E-5</v>
      </c>
      <c r="BB394" s="5">
        <f>AZ394/MAX($AZ$16:AZ394)-1</f>
        <v>-1.0054343898384333E-2</v>
      </c>
      <c r="BH394" s="3"/>
    </row>
    <row r="395" spans="1:60" x14ac:dyDescent="0.25">
      <c r="A395" s="3">
        <v>43096</v>
      </c>
      <c r="B395">
        <f>IFERROR(VLOOKUP($A395,Finnifty!$A$14:$I$486,B$15+1,FALSE),All_curves!B394)</f>
        <v>0</v>
      </c>
      <c r="C395">
        <f>IFERROR(VLOOKUP($A395,Finnifty!$A$14:$I$486,C$15+1,FALSE),All_curves!C394)</f>
        <v>0</v>
      </c>
      <c r="D395">
        <f>IFERROR(VLOOKUP($A395,Finnifty!$A$14:$I$486,D$15+1,FALSE),All_curves!D394)</f>
        <v>0</v>
      </c>
      <c r="E395">
        <f>IFERROR(VLOOKUP($A395,Finnifty!$A$14:$I$486,E$15+1,FALSE),All_curves!E394)</f>
        <v>0</v>
      </c>
      <c r="F395">
        <f>IFERROR(VLOOKUP($A395,Finnifty!$A$14:$I$486,F$15+1,FALSE),All_curves!F394)</f>
        <v>0</v>
      </c>
      <c r="G395">
        <f>IFERROR(VLOOKUP($A395,Finnifty!$A$14:$I$486,G$15+1,FALSE),All_curves!G394)</f>
        <v>0</v>
      </c>
      <c r="H395">
        <f>IFERROR(VLOOKUP($A395,Finnifty!$A$14:$I$486,H$15+1,FALSE),All_curves!H394)</f>
        <v>0</v>
      </c>
      <c r="I395">
        <f>IFERROR(VLOOKUP($A395,Finnifty!$A$14:$I$486,I$15+1,FALSE),All_curves!I394)</f>
        <v>0</v>
      </c>
      <c r="J395">
        <f>IFERROR(VLOOKUP($A395,Banknifty!$A$14:$I$4860,2,FALSE),All_curves!J394)</f>
        <v>12840939</v>
      </c>
      <c r="K395">
        <f>IFERROR(VLOOKUP($A395,Banknifty!$A$14:$I$4860,3,FALSE),All_curves!K394)</f>
        <v>12567234</v>
      </c>
      <c r="L395">
        <f>IFERROR(VLOOKUP($A395,Banknifty!$A$14:$I$4860,4,FALSE),All_curves!L394)</f>
        <v>12035484</v>
      </c>
      <c r="M395">
        <f>IFERROR(VLOOKUP($A395,Banknifty!$A$14:$I$4860,5,FALSE),All_curves!M394)</f>
        <v>12546349</v>
      </c>
      <c r="N395">
        <f>IFERROR(VLOOKUP($A395,Banknifty!$A$14:$I$4860,6,FALSE),All_curves!N394)</f>
        <v>10441005</v>
      </c>
      <c r="O395">
        <f>IFERROR(VLOOKUP($A395,Banknifty!$A$14:$I$4860,7,FALSE),All_curves!O394)</f>
        <v>11161119</v>
      </c>
      <c r="P395">
        <f>IFERROR(VLOOKUP($A395,Banknifty!$A$14:$I$4860,8,FALSE),All_curves!P394)</f>
        <v>11161119</v>
      </c>
      <c r="Q395">
        <f>IFERROR(VLOOKUP($A395,Banknifty!$A$14:$I$4860,9,FALSE),All_curves!Q394)</f>
        <v>11745402</v>
      </c>
      <c r="R395">
        <f>IFERROR(VLOOKUP($A395,Nifty!$A$14:$I$4860,2,FALSE),All_curves!R394)</f>
        <v>0</v>
      </c>
      <c r="S395">
        <f>IFERROR(VLOOKUP($A395,Nifty!$A$14:$I$4860,3,FALSE),All_curves!S394)</f>
        <v>0</v>
      </c>
      <c r="T395">
        <f>IFERROR(VLOOKUP($A395,Nifty!$A$14:$I$4860,4,FALSE),All_curves!T394)</f>
        <v>0</v>
      </c>
      <c r="U395">
        <f>IFERROR(VLOOKUP($A395,Nifty!$A$14:$I$4860,5,FALSE),All_curves!U394)</f>
        <v>0</v>
      </c>
      <c r="V395">
        <f>IFERROR(VLOOKUP($A395,Nifty!$A$14:$I$4860,6,FALSE),All_curves!V394)</f>
        <v>0</v>
      </c>
      <c r="W395">
        <f>IFERROR(VLOOKUP($A395,Nifty!$A$14:$I$4860,7,FALSE),All_curves!W394)</f>
        <v>0</v>
      </c>
      <c r="X395">
        <f>IFERROR(VLOOKUP($A395,Nifty!$A$14:$I$4860,8,FALSE),All_curves!X394)</f>
        <v>0</v>
      </c>
      <c r="Y395">
        <f>IFERROR(VLOOKUP($A395,Nifty!$A$14:$I$4860,9,FALSE),All_curves!Y394)</f>
        <v>0</v>
      </c>
      <c r="AA395" s="5">
        <f t="shared" si="177"/>
        <v>0</v>
      </c>
      <c r="AB395" s="5">
        <f t="shared" si="153"/>
        <v>0</v>
      </c>
      <c r="AC395" s="5">
        <f t="shared" si="154"/>
        <v>0</v>
      </c>
      <c r="AD395" s="5">
        <f t="shared" si="155"/>
        <v>0</v>
      </c>
      <c r="AE395" s="5">
        <f t="shared" si="156"/>
        <v>0</v>
      </c>
      <c r="AF395" s="5">
        <f t="shared" si="157"/>
        <v>0</v>
      </c>
      <c r="AG395" s="5">
        <f t="shared" si="158"/>
        <v>0</v>
      </c>
      <c r="AH395" s="5">
        <f t="shared" si="159"/>
        <v>0</v>
      </c>
      <c r="AI395" s="5">
        <f t="shared" si="160"/>
        <v>-8.5504680698489377E-4</v>
      </c>
      <c r="AJ395" s="5">
        <f t="shared" si="161"/>
        <v>-1.087170826996442E-2</v>
      </c>
      <c r="AK395" s="5">
        <f t="shared" si="162"/>
        <v>3.7895597907164902E-3</v>
      </c>
      <c r="AL395" s="5">
        <f t="shared" si="163"/>
        <v>-3.0471137324254993E-3</v>
      </c>
      <c r="AM395" s="5">
        <f t="shared" si="164"/>
        <v>0</v>
      </c>
      <c r="AN395" s="5">
        <f t="shared" si="165"/>
        <v>-5.7559641342896928E-4</v>
      </c>
      <c r="AO395" s="5">
        <f t="shared" si="166"/>
        <v>-5.7559641342896928E-4</v>
      </c>
      <c r="AP395" s="5">
        <f t="shared" si="167"/>
        <v>0</v>
      </c>
      <c r="AQ395" s="5">
        <f t="shared" si="168"/>
        <v>0</v>
      </c>
      <c r="AR395" s="5">
        <f t="shared" si="169"/>
        <v>0</v>
      </c>
      <c r="AS395" s="5">
        <f t="shared" si="170"/>
        <v>0</v>
      </c>
      <c r="AT395" s="5">
        <f t="shared" si="171"/>
        <v>0</v>
      </c>
      <c r="AU395" s="5">
        <f t="shared" si="172"/>
        <v>0</v>
      </c>
      <c r="AV395" s="5">
        <f t="shared" si="173"/>
        <v>0</v>
      </c>
      <c r="AW395" s="5">
        <f t="shared" si="174"/>
        <v>0</v>
      </c>
      <c r="AX395" s="5">
        <f t="shared" si="175"/>
        <v>0</v>
      </c>
      <c r="AZ395" s="7">
        <f t="shared" si="178"/>
        <v>105.84085672003189</v>
      </c>
      <c r="BA395" s="4">
        <f t="shared" si="176"/>
        <v>-5.0564591022984439E-4</v>
      </c>
      <c r="BB395" s="5">
        <f>AZ395/MAX($AZ$16:AZ395)-1</f>
        <v>-1.0554905870741815E-2</v>
      </c>
      <c r="BH395" s="3"/>
    </row>
    <row r="396" spans="1:60" x14ac:dyDescent="0.25">
      <c r="A396" s="3">
        <v>43097</v>
      </c>
      <c r="B396">
        <f>IFERROR(VLOOKUP($A396,Finnifty!$A$14:$I$486,B$15+1,FALSE),All_curves!B395)</f>
        <v>0</v>
      </c>
      <c r="C396">
        <f>IFERROR(VLOOKUP($A396,Finnifty!$A$14:$I$486,C$15+1,FALSE),All_curves!C395)</f>
        <v>0</v>
      </c>
      <c r="D396">
        <f>IFERROR(VLOOKUP($A396,Finnifty!$A$14:$I$486,D$15+1,FALSE),All_curves!D395)</f>
        <v>0</v>
      </c>
      <c r="E396">
        <f>IFERROR(VLOOKUP($A396,Finnifty!$A$14:$I$486,E$15+1,FALSE),All_curves!E395)</f>
        <v>0</v>
      </c>
      <c r="F396">
        <f>IFERROR(VLOOKUP($A396,Finnifty!$A$14:$I$486,F$15+1,FALSE),All_curves!F395)</f>
        <v>0</v>
      </c>
      <c r="G396">
        <f>IFERROR(VLOOKUP($A396,Finnifty!$A$14:$I$486,G$15+1,FALSE),All_curves!G395)</f>
        <v>0</v>
      </c>
      <c r="H396">
        <f>IFERROR(VLOOKUP($A396,Finnifty!$A$14:$I$486,H$15+1,FALSE),All_curves!H395)</f>
        <v>0</v>
      </c>
      <c r="I396">
        <f>IFERROR(VLOOKUP($A396,Finnifty!$A$14:$I$486,I$15+1,FALSE),All_curves!I395)</f>
        <v>0</v>
      </c>
      <c r="J396">
        <f>IFERROR(VLOOKUP($A396,Banknifty!$A$14:$I$4860,2,FALSE),All_curves!J395)</f>
        <v>12753925</v>
      </c>
      <c r="K396">
        <f>IFERROR(VLOOKUP($A396,Banknifty!$A$14:$I$4860,3,FALSE),All_curves!K395)</f>
        <v>12454956</v>
      </c>
      <c r="L396">
        <f>IFERROR(VLOOKUP($A396,Banknifty!$A$14:$I$4860,4,FALSE),All_curves!L395)</f>
        <v>11972724</v>
      </c>
      <c r="M396">
        <f>IFERROR(VLOOKUP($A396,Banknifty!$A$14:$I$4860,5,FALSE),All_curves!M395)</f>
        <v>12510295</v>
      </c>
      <c r="N396">
        <f>IFERROR(VLOOKUP($A396,Banknifty!$A$14:$I$4860,6,FALSE),All_curves!N395)</f>
        <v>10432078</v>
      </c>
      <c r="O396">
        <f>IFERROR(VLOOKUP($A396,Banknifty!$A$14:$I$4860,7,FALSE),All_curves!O395)</f>
        <v>11039778</v>
      </c>
      <c r="P396">
        <f>IFERROR(VLOOKUP($A396,Banknifty!$A$14:$I$4860,8,FALSE),All_curves!P395)</f>
        <v>11039778</v>
      </c>
      <c r="Q396">
        <f>IFERROR(VLOOKUP($A396,Banknifty!$A$14:$I$4860,9,FALSE),All_curves!Q395)</f>
        <v>11709612</v>
      </c>
      <c r="R396">
        <f>IFERROR(VLOOKUP($A396,Nifty!$A$14:$I$4860,2,FALSE),All_curves!R395)</f>
        <v>0</v>
      </c>
      <c r="S396">
        <f>IFERROR(VLOOKUP($A396,Nifty!$A$14:$I$4860,3,FALSE),All_curves!S395)</f>
        <v>0</v>
      </c>
      <c r="T396">
        <f>IFERROR(VLOOKUP($A396,Nifty!$A$14:$I$4860,4,FALSE),All_curves!T395)</f>
        <v>0</v>
      </c>
      <c r="U396">
        <f>IFERROR(VLOOKUP($A396,Nifty!$A$14:$I$4860,5,FALSE),All_curves!U395)</f>
        <v>0</v>
      </c>
      <c r="V396">
        <f>IFERROR(VLOOKUP($A396,Nifty!$A$14:$I$4860,6,FALSE),All_curves!V395)</f>
        <v>0</v>
      </c>
      <c r="W396">
        <f>IFERROR(VLOOKUP($A396,Nifty!$A$14:$I$4860,7,FALSE),All_curves!W395)</f>
        <v>0</v>
      </c>
      <c r="X396">
        <f>IFERROR(VLOOKUP($A396,Nifty!$A$14:$I$4860,8,FALSE),All_curves!X395)</f>
        <v>0</v>
      </c>
      <c r="Y396">
        <f>IFERROR(VLOOKUP($A396,Nifty!$A$14:$I$4860,9,FALSE),All_curves!Y395)</f>
        <v>0</v>
      </c>
      <c r="AA396" s="5">
        <f t="shared" si="177"/>
        <v>0</v>
      </c>
      <c r="AB396" s="5">
        <f t="shared" si="153"/>
        <v>0</v>
      </c>
      <c r="AC396" s="5">
        <f t="shared" si="154"/>
        <v>0</v>
      </c>
      <c r="AD396" s="5">
        <f t="shared" si="155"/>
        <v>0</v>
      </c>
      <c r="AE396" s="5">
        <f t="shared" si="156"/>
        <v>0</v>
      </c>
      <c r="AF396" s="5">
        <f t="shared" si="157"/>
        <v>0</v>
      </c>
      <c r="AG396" s="5">
        <f t="shared" si="158"/>
        <v>0</v>
      </c>
      <c r="AH396" s="5">
        <f t="shared" si="159"/>
        <v>0</v>
      </c>
      <c r="AI396" s="5">
        <f t="shared" si="160"/>
        <v>-6.7762957210527608E-3</v>
      </c>
      <c r="AJ396" s="5">
        <f t="shared" si="161"/>
        <v>-8.9341855176723328E-3</v>
      </c>
      <c r="AK396" s="5">
        <f t="shared" si="162"/>
        <v>-5.2145804855043831E-3</v>
      </c>
      <c r="AL396" s="5">
        <f t="shared" si="163"/>
        <v>-2.8736646812550504E-3</v>
      </c>
      <c r="AM396" s="5">
        <f t="shared" si="164"/>
        <v>-8.5499432286451071E-4</v>
      </c>
      <c r="AN396" s="5">
        <f t="shared" si="165"/>
        <v>-1.0871759363913269E-2</v>
      </c>
      <c r="AO396" s="5">
        <f t="shared" si="166"/>
        <v>-1.0871759363913269E-2</v>
      </c>
      <c r="AP396" s="5">
        <f t="shared" si="167"/>
        <v>-3.0471498548964027E-3</v>
      </c>
      <c r="AQ396" s="5">
        <f t="shared" si="168"/>
        <v>0</v>
      </c>
      <c r="AR396" s="5">
        <f t="shared" si="169"/>
        <v>0</v>
      </c>
      <c r="AS396" s="5">
        <f t="shared" si="170"/>
        <v>0</v>
      </c>
      <c r="AT396" s="5">
        <f t="shared" si="171"/>
        <v>0</v>
      </c>
      <c r="AU396" s="5">
        <f t="shared" si="172"/>
        <v>0</v>
      </c>
      <c r="AV396" s="5">
        <f t="shared" si="173"/>
        <v>0</v>
      </c>
      <c r="AW396" s="5">
        <f t="shared" si="174"/>
        <v>0</v>
      </c>
      <c r="AX396" s="5">
        <f t="shared" si="175"/>
        <v>0</v>
      </c>
      <c r="AZ396" s="7">
        <f t="shared" si="178"/>
        <v>105.62280519817013</v>
      </c>
      <c r="BA396" s="4">
        <f t="shared" si="176"/>
        <v>-2.0601828879613327E-3</v>
      </c>
      <c r="BB396" s="5">
        <f>AZ396/MAX($AZ$16:AZ396)-1</f>
        <v>-1.2593343722244188E-2</v>
      </c>
      <c r="BH396" s="3"/>
    </row>
    <row r="397" spans="1:60" x14ac:dyDescent="0.25">
      <c r="A397" s="3">
        <v>43098</v>
      </c>
      <c r="B397">
        <f>IFERROR(VLOOKUP($A397,Finnifty!$A$14:$I$486,B$15+1,FALSE),All_curves!B396)</f>
        <v>0</v>
      </c>
      <c r="C397">
        <f>IFERROR(VLOOKUP($A397,Finnifty!$A$14:$I$486,C$15+1,FALSE),All_curves!C396)</f>
        <v>0</v>
      </c>
      <c r="D397">
        <f>IFERROR(VLOOKUP($A397,Finnifty!$A$14:$I$486,D$15+1,FALSE),All_curves!D396)</f>
        <v>0</v>
      </c>
      <c r="E397">
        <f>IFERROR(VLOOKUP($A397,Finnifty!$A$14:$I$486,E$15+1,FALSE),All_curves!E396)</f>
        <v>0</v>
      </c>
      <c r="F397">
        <f>IFERROR(VLOOKUP($A397,Finnifty!$A$14:$I$486,F$15+1,FALSE),All_curves!F396)</f>
        <v>0</v>
      </c>
      <c r="G397">
        <f>IFERROR(VLOOKUP($A397,Finnifty!$A$14:$I$486,G$15+1,FALSE),All_curves!G396)</f>
        <v>0</v>
      </c>
      <c r="H397">
        <f>IFERROR(VLOOKUP($A397,Finnifty!$A$14:$I$486,H$15+1,FALSE),All_curves!H396)</f>
        <v>0</v>
      </c>
      <c r="I397">
        <f>IFERROR(VLOOKUP($A397,Finnifty!$A$14:$I$486,I$15+1,FALSE),All_curves!I396)</f>
        <v>0</v>
      </c>
      <c r="J397">
        <f>IFERROR(VLOOKUP($A397,Banknifty!$A$14:$I$4860,2,FALSE),All_curves!J396)</f>
        <v>12753925</v>
      </c>
      <c r="K397">
        <f>IFERROR(VLOOKUP($A397,Banknifty!$A$14:$I$4860,3,FALSE),All_curves!K396)</f>
        <v>12454956</v>
      </c>
      <c r="L397">
        <f>IFERROR(VLOOKUP($A397,Banknifty!$A$14:$I$4860,4,FALSE),All_curves!L396)</f>
        <v>11972724</v>
      </c>
      <c r="M397">
        <f>IFERROR(VLOOKUP($A397,Banknifty!$A$14:$I$4860,5,FALSE),All_curves!M396)</f>
        <v>12510295</v>
      </c>
      <c r="N397">
        <f>IFERROR(VLOOKUP($A397,Banknifty!$A$14:$I$4860,6,FALSE),All_curves!N396)</f>
        <v>10402470</v>
      </c>
      <c r="O397">
        <f>IFERROR(VLOOKUP($A397,Banknifty!$A$14:$I$4860,7,FALSE),All_curves!O396)</f>
        <v>11038420</v>
      </c>
      <c r="P397">
        <f>IFERROR(VLOOKUP($A397,Banknifty!$A$14:$I$4860,8,FALSE),All_curves!P396)</f>
        <v>11038420</v>
      </c>
      <c r="Q397">
        <f>IFERROR(VLOOKUP($A397,Banknifty!$A$14:$I$4860,9,FALSE),All_curves!Q396)</f>
        <v>11675962</v>
      </c>
      <c r="R397">
        <f>IFERROR(VLOOKUP($A397,Nifty!$A$14:$I$4860,2,FALSE),All_curves!R396)</f>
        <v>0</v>
      </c>
      <c r="S397">
        <f>IFERROR(VLOOKUP($A397,Nifty!$A$14:$I$4860,3,FALSE),All_curves!S396)</f>
        <v>0</v>
      </c>
      <c r="T397">
        <f>IFERROR(VLOOKUP($A397,Nifty!$A$14:$I$4860,4,FALSE),All_curves!T396)</f>
        <v>0</v>
      </c>
      <c r="U397">
        <f>IFERROR(VLOOKUP($A397,Nifty!$A$14:$I$4860,5,FALSE),All_curves!U396)</f>
        <v>0</v>
      </c>
      <c r="V397">
        <f>IFERROR(VLOOKUP($A397,Nifty!$A$14:$I$4860,6,FALSE),All_curves!V396)</f>
        <v>0</v>
      </c>
      <c r="W397">
        <f>IFERROR(VLOOKUP($A397,Nifty!$A$14:$I$4860,7,FALSE),All_curves!W396)</f>
        <v>0</v>
      </c>
      <c r="X397">
        <f>IFERROR(VLOOKUP($A397,Nifty!$A$14:$I$4860,8,FALSE),All_curves!X396)</f>
        <v>0</v>
      </c>
      <c r="Y397">
        <f>IFERROR(VLOOKUP($A397,Nifty!$A$14:$I$4860,9,FALSE),All_curves!Y396)</f>
        <v>0</v>
      </c>
      <c r="AA397" s="5">
        <f t="shared" si="177"/>
        <v>0</v>
      </c>
      <c r="AB397" s="5">
        <f t="shared" si="153"/>
        <v>0</v>
      </c>
      <c r="AC397" s="5">
        <f t="shared" si="154"/>
        <v>0</v>
      </c>
      <c r="AD397" s="5">
        <f t="shared" si="155"/>
        <v>0</v>
      </c>
      <c r="AE397" s="5">
        <f t="shared" si="156"/>
        <v>0</v>
      </c>
      <c r="AF397" s="5">
        <f t="shared" si="157"/>
        <v>0</v>
      </c>
      <c r="AG397" s="5">
        <f t="shared" si="158"/>
        <v>0</v>
      </c>
      <c r="AH397" s="5">
        <f t="shared" si="159"/>
        <v>0</v>
      </c>
      <c r="AI397" s="5">
        <f t="shared" si="160"/>
        <v>0</v>
      </c>
      <c r="AJ397" s="5">
        <f t="shared" si="161"/>
        <v>0</v>
      </c>
      <c r="AK397" s="5">
        <f t="shared" si="162"/>
        <v>0</v>
      </c>
      <c r="AL397" s="5">
        <f t="shared" si="163"/>
        <v>0</v>
      </c>
      <c r="AM397" s="5">
        <f t="shared" si="164"/>
        <v>-2.8381689630772033E-3</v>
      </c>
      <c r="AN397" s="5">
        <f t="shared" si="165"/>
        <v>-1.2300971994183563E-4</v>
      </c>
      <c r="AO397" s="5">
        <f t="shared" si="166"/>
        <v>-1.2300971994183563E-4</v>
      </c>
      <c r="AP397" s="5">
        <f t="shared" si="167"/>
        <v>-2.8737075148177471E-3</v>
      </c>
      <c r="AQ397" s="5">
        <f t="shared" si="168"/>
        <v>0</v>
      </c>
      <c r="AR397" s="5">
        <f t="shared" si="169"/>
        <v>0</v>
      </c>
      <c r="AS397" s="5">
        <f t="shared" si="170"/>
        <v>0</v>
      </c>
      <c r="AT397" s="5">
        <f t="shared" si="171"/>
        <v>0</v>
      </c>
      <c r="AU397" s="5">
        <f t="shared" si="172"/>
        <v>0</v>
      </c>
      <c r="AV397" s="5">
        <f t="shared" si="173"/>
        <v>0</v>
      </c>
      <c r="AW397" s="5">
        <f t="shared" si="174"/>
        <v>0</v>
      </c>
      <c r="AX397" s="5">
        <f t="shared" si="175"/>
        <v>0</v>
      </c>
      <c r="AZ397" s="7">
        <f t="shared" si="178"/>
        <v>105.59658479484035</v>
      </c>
      <c r="BA397" s="4">
        <f t="shared" si="176"/>
        <v>-2.482456632407759E-4</v>
      </c>
      <c r="BB397" s="5">
        <f>AZ397/MAX($AZ$16:AZ397)-1</f>
        <v>-1.283846314252024E-2</v>
      </c>
      <c r="BH397" s="3"/>
    </row>
    <row r="398" spans="1:60" x14ac:dyDescent="0.25">
      <c r="A398" s="3">
        <v>43101</v>
      </c>
      <c r="B398">
        <f>IFERROR(VLOOKUP($A398,Finnifty!$A$14:$I$486,B$15+1,FALSE),All_curves!B397)</f>
        <v>0</v>
      </c>
      <c r="C398">
        <f>IFERROR(VLOOKUP($A398,Finnifty!$A$14:$I$486,C$15+1,FALSE),All_curves!C397)</f>
        <v>0</v>
      </c>
      <c r="D398">
        <f>IFERROR(VLOOKUP($A398,Finnifty!$A$14:$I$486,D$15+1,FALSE),All_curves!D397)</f>
        <v>0</v>
      </c>
      <c r="E398">
        <f>IFERROR(VLOOKUP($A398,Finnifty!$A$14:$I$486,E$15+1,FALSE),All_curves!E397)</f>
        <v>0</v>
      </c>
      <c r="F398">
        <f>IFERROR(VLOOKUP($A398,Finnifty!$A$14:$I$486,F$15+1,FALSE),All_curves!F397)</f>
        <v>0</v>
      </c>
      <c r="G398">
        <f>IFERROR(VLOOKUP($A398,Finnifty!$A$14:$I$486,G$15+1,FALSE),All_curves!G397)</f>
        <v>0</v>
      </c>
      <c r="H398">
        <f>IFERROR(VLOOKUP($A398,Finnifty!$A$14:$I$486,H$15+1,FALSE),All_curves!H397)</f>
        <v>0</v>
      </c>
      <c r="I398">
        <f>IFERROR(VLOOKUP($A398,Finnifty!$A$14:$I$486,I$15+1,FALSE),All_curves!I397)</f>
        <v>0</v>
      </c>
      <c r="J398">
        <f>IFERROR(VLOOKUP($A398,Banknifty!$A$14:$I$4860,2,FALSE),All_curves!J397)</f>
        <v>12785179</v>
      </c>
      <c r="K398">
        <f>IFERROR(VLOOKUP($A398,Banknifty!$A$14:$I$4860,3,FALSE),All_curves!K397)</f>
        <v>12485477</v>
      </c>
      <c r="L398">
        <f>IFERROR(VLOOKUP($A398,Banknifty!$A$14:$I$4860,4,FALSE),All_curves!L397)</f>
        <v>11976808</v>
      </c>
      <c r="M398">
        <f>IFERROR(VLOOKUP($A398,Banknifty!$A$14:$I$4860,5,FALSE),All_curves!M397)</f>
        <v>12522346</v>
      </c>
      <c r="N398">
        <f>IFERROR(VLOOKUP($A398,Banknifty!$A$14:$I$4860,6,FALSE),All_curves!N397)</f>
        <v>10402470</v>
      </c>
      <c r="O398">
        <f>IFERROR(VLOOKUP($A398,Banknifty!$A$14:$I$4860,7,FALSE),All_curves!O397)</f>
        <v>11020846</v>
      </c>
      <c r="P398">
        <f>IFERROR(VLOOKUP($A398,Banknifty!$A$14:$I$4860,8,FALSE),All_curves!P397)</f>
        <v>11020846</v>
      </c>
      <c r="Q398">
        <f>IFERROR(VLOOKUP($A398,Banknifty!$A$14:$I$4860,9,FALSE),All_curves!Q397)</f>
        <v>11675962</v>
      </c>
      <c r="R398">
        <f>IFERROR(VLOOKUP($A398,Nifty!$A$14:$I$4860,2,FALSE),All_curves!R397)</f>
        <v>0</v>
      </c>
      <c r="S398">
        <f>IFERROR(VLOOKUP($A398,Nifty!$A$14:$I$4860,3,FALSE),All_curves!S397)</f>
        <v>0</v>
      </c>
      <c r="T398">
        <f>IFERROR(VLOOKUP($A398,Nifty!$A$14:$I$4860,4,FALSE),All_curves!T397)</f>
        <v>0</v>
      </c>
      <c r="U398">
        <f>IFERROR(VLOOKUP($A398,Nifty!$A$14:$I$4860,5,FALSE),All_curves!U397)</f>
        <v>0</v>
      </c>
      <c r="V398">
        <f>IFERROR(VLOOKUP($A398,Nifty!$A$14:$I$4860,6,FALSE),All_curves!V397)</f>
        <v>0</v>
      </c>
      <c r="W398">
        <f>IFERROR(VLOOKUP($A398,Nifty!$A$14:$I$4860,7,FALSE),All_curves!W397)</f>
        <v>0</v>
      </c>
      <c r="X398">
        <f>IFERROR(VLOOKUP($A398,Nifty!$A$14:$I$4860,8,FALSE),All_curves!X397)</f>
        <v>0</v>
      </c>
      <c r="Y398">
        <f>IFERROR(VLOOKUP($A398,Nifty!$A$14:$I$4860,9,FALSE),All_curves!Y397)</f>
        <v>0</v>
      </c>
      <c r="AA398" s="5">
        <f t="shared" si="177"/>
        <v>0</v>
      </c>
      <c r="AB398" s="5">
        <f t="shared" si="153"/>
        <v>0</v>
      </c>
      <c r="AC398" s="5">
        <f t="shared" si="154"/>
        <v>0</v>
      </c>
      <c r="AD398" s="5">
        <f t="shared" si="155"/>
        <v>0</v>
      </c>
      <c r="AE398" s="5">
        <f t="shared" si="156"/>
        <v>0</v>
      </c>
      <c r="AF398" s="5">
        <f t="shared" si="157"/>
        <v>0</v>
      </c>
      <c r="AG398" s="5">
        <f t="shared" si="158"/>
        <v>0</v>
      </c>
      <c r="AH398" s="5">
        <f t="shared" si="159"/>
        <v>0</v>
      </c>
      <c r="AI398" s="5">
        <f t="shared" si="160"/>
        <v>2.4505397358067782E-3</v>
      </c>
      <c r="AJ398" s="5">
        <f t="shared" si="161"/>
        <v>2.4505104634653385E-3</v>
      </c>
      <c r="AK398" s="5">
        <f t="shared" si="162"/>
        <v>3.4110867334780082E-4</v>
      </c>
      <c r="AL398" s="5">
        <f t="shared" si="163"/>
        <v>9.6328663712563767E-4</v>
      </c>
      <c r="AM398" s="5">
        <f t="shared" si="164"/>
        <v>0</v>
      </c>
      <c r="AN398" s="5">
        <f t="shared" si="165"/>
        <v>-1.5920756774973066E-3</v>
      </c>
      <c r="AO398" s="5">
        <f t="shared" si="166"/>
        <v>-1.5920756774973066E-3</v>
      </c>
      <c r="AP398" s="5">
        <f t="shared" si="167"/>
        <v>0</v>
      </c>
      <c r="AQ398" s="5">
        <f t="shared" si="168"/>
        <v>0</v>
      </c>
      <c r="AR398" s="5">
        <f t="shared" si="169"/>
        <v>0</v>
      </c>
      <c r="AS398" s="5">
        <f t="shared" si="170"/>
        <v>0</v>
      </c>
      <c r="AT398" s="5">
        <f t="shared" si="171"/>
        <v>0</v>
      </c>
      <c r="AU398" s="5">
        <f t="shared" si="172"/>
        <v>0</v>
      </c>
      <c r="AV398" s="5">
        <f t="shared" si="173"/>
        <v>0</v>
      </c>
      <c r="AW398" s="5">
        <f t="shared" si="174"/>
        <v>0</v>
      </c>
      <c r="AX398" s="5">
        <f t="shared" si="175"/>
        <v>0</v>
      </c>
      <c r="AZ398" s="7">
        <f t="shared" si="178"/>
        <v>105.60987805919045</v>
      </c>
      <c r="BA398" s="4">
        <f t="shared" si="176"/>
        <v>1.2588725644795595E-4</v>
      </c>
      <c r="BB398" s="5">
        <f>AZ398/MAX($AZ$16:AZ398)-1</f>
        <v>-1.2714192084974263E-2</v>
      </c>
      <c r="BH398" s="3"/>
    </row>
    <row r="399" spans="1:60" x14ac:dyDescent="0.25">
      <c r="A399" s="3">
        <v>43102</v>
      </c>
      <c r="B399">
        <f>IFERROR(VLOOKUP($A399,Finnifty!$A$14:$I$486,B$15+1,FALSE),All_curves!B398)</f>
        <v>0</v>
      </c>
      <c r="C399">
        <f>IFERROR(VLOOKUP($A399,Finnifty!$A$14:$I$486,C$15+1,FALSE),All_curves!C398)</f>
        <v>0</v>
      </c>
      <c r="D399">
        <f>IFERROR(VLOOKUP($A399,Finnifty!$A$14:$I$486,D$15+1,FALSE),All_curves!D398)</f>
        <v>0</v>
      </c>
      <c r="E399">
        <f>IFERROR(VLOOKUP($A399,Finnifty!$A$14:$I$486,E$15+1,FALSE),All_curves!E398)</f>
        <v>0</v>
      </c>
      <c r="F399">
        <f>IFERROR(VLOOKUP($A399,Finnifty!$A$14:$I$486,F$15+1,FALSE),All_curves!F398)</f>
        <v>0</v>
      </c>
      <c r="G399">
        <f>IFERROR(VLOOKUP($A399,Finnifty!$A$14:$I$486,G$15+1,FALSE),All_curves!G398)</f>
        <v>0</v>
      </c>
      <c r="H399">
        <f>IFERROR(VLOOKUP($A399,Finnifty!$A$14:$I$486,H$15+1,FALSE),All_curves!H398)</f>
        <v>0</v>
      </c>
      <c r="I399">
        <f>IFERROR(VLOOKUP($A399,Finnifty!$A$14:$I$486,I$15+1,FALSE),All_curves!I398)</f>
        <v>0</v>
      </c>
      <c r="J399">
        <f>IFERROR(VLOOKUP($A399,Banknifty!$A$14:$I$4860,2,FALSE),All_curves!J398)</f>
        <v>12709108</v>
      </c>
      <c r="K399">
        <f>IFERROR(VLOOKUP($A399,Banknifty!$A$14:$I$4860,3,FALSE),All_curves!K398)</f>
        <v>12488101</v>
      </c>
      <c r="L399">
        <f>IFERROR(VLOOKUP($A399,Banknifty!$A$14:$I$4860,4,FALSE),All_curves!L398)</f>
        <v>11961131</v>
      </c>
      <c r="M399">
        <f>IFERROR(VLOOKUP($A399,Banknifty!$A$14:$I$4860,5,FALSE),All_curves!M398)</f>
        <v>12524865</v>
      </c>
      <c r="N399">
        <f>IFERROR(VLOOKUP($A399,Banknifty!$A$14:$I$4860,6,FALSE),All_curves!N398)</f>
        <v>10427962</v>
      </c>
      <c r="O399">
        <f>IFERROR(VLOOKUP($A399,Banknifty!$A$14:$I$4860,7,FALSE),All_curves!O398)</f>
        <v>11047853</v>
      </c>
      <c r="P399">
        <f>IFERROR(VLOOKUP($A399,Banknifty!$A$14:$I$4860,8,FALSE),All_curves!P398)</f>
        <v>11047853</v>
      </c>
      <c r="Q399">
        <f>IFERROR(VLOOKUP($A399,Banknifty!$A$14:$I$4860,9,FALSE),All_curves!Q398)</f>
        <v>11687210</v>
      </c>
      <c r="R399">
        <f>IFERROR(VLOOKUP($A399,Nifty!$A$14:$I$4860,2,FALSE),All_curves!R398)</f>
        <v>0</v>
      </c>
      <c r="S399">
        <f>IFERROR(VLOOKUP($A399,Nifty!$A$14:$I$4860,3,FALSE),All_curves!S398)</f>
        <v>0</v>
      </c>
      <c r="T399">
        <f>IFERROR(VLOOKUP($A399,Nifty!$A$14:$I$4860,4,FALSE),All_curves!T398)</f>
        <v>0</v>
      </c>
      <c r="U399">
        <f>IFERROR(VLOOKUP($A399,Nifty!$A$14:$I$4860,5,FALSE),All_curves!U398)</f>
        <v>0</v>
      </c>
      <c r="V399">
        <f>IFERROR(VLOOKUP($A399,Nifty!$A$14:$I$4860,6,FALSE),All_curves!V398)</f>
        <v>0</v>
      </c>
      <c r="W399">
        <f>IFERROR(VLOOKUP($A399,Nifty!$A$14:$I$4860,7,FALSE),All_curves!W398)</f>
        <v>0</v>
      </c>
      <c r="X399">
        <f>IFERROR(VLOOKUP($A399,Nifty!$A$14:$I$4860,8,FALSE),All_curves!X398)</f>
        <v>0</v>
      </c>
      <c r="Y399">
        <f>IFERROR(VLOOKUP($A399,Nifty!$A$14:$I$4860,9,FALSE),All_curves!Y398)</f>
        <v>0</v>
      </c>
      <c r="AA399" s="5">
        <f t="shared" si="177"/>
        <v>0</v>
      </c>
      <c r="AB399" s="5">
        <f t="shared" si="153"/>
        <v>0</v>
      </c>
      <c r="AC399" s="5">
        <f t="shared" si="154"/>
        <v>0</v>
      </c>
      <c r="AD399" s="5">
        <f t="shared" si="155"/>
        <v>0</v>
      </c>
      <c r="AE399" s="5">
        <f t="shared" si="156"/>
        <v>0</v>
      </c>
      <c r="AF399" s="5">
        <f t="shared" si="157"/>
        <v>0</v>
      </c>
      <c r="AG399" s="5">
        <f t="shared" si="158"/>
        <v>0</v>
      </c>
      <c r="AH399" s="5">
        <f t="shared" si="159"/>
        <v>0</v>
      </c>
      <c r="AI399" s="5">
        <f t="shared" si="160"/>
        <v>-5.9499362504037423E-3</v>
      </c>
      <c r="AJ399" s="5">
        <f t="shared" si="161"/>
        <v>2.1016417714747604E-4</v>
      </c>
      <c r="AK399" s="5">
        <f t="shared" si="162"/>
        <v>-1.3089464237884263E-3</v>
      </c>
      <c r="AL399" s="5">
        <f t="shared" si="163"/>
        <v>2.011603895948344E-4</v>
      </c>
      <c r="AM399" s="5">
        <f t="shared" si="164"/>
        <v>2.4505718353429184E-3</v>
      </c>
      <c r="AN399" s="5">
        <f t="shared" si="165"/>
        <v>2.4505378262249522E-3</v>
      </c>
      <c r="AO399" s="5">
        <f t="shared" si="166"/>
        <v>2.4505378262249522E-3</v>
      </c>
      <c r="AP399" s="5">
        <f t="shared" si="167"/>
        <v>9.6334674607545523E-4</v>
      </c>
      <c r="AQ399" s="5">
        <f t="shared" si="168"/>
        <v>0</v>
      </c>
      <c r="AR399" s="5">
        <f t="shared" si="169"/>
        <v>0</v>
      </c>
      <c r="AS399" s="5">
        <f t="shared" si="170"/>
        <v>0</v>
      </c>
      <c r="AT399" s="5">
        <f t="shared" si="171"/>
        <v>0</v>
      </c>
      <c r="AU399" s="5">
        <f t="shared" si="172"/>
        <v>0</v>
      </c>
      <c r="AV399" s="5">
        <f t="shared" si="173"/>
        <v>0</v>
      </c>
      <c r="AW399" s="5">
        <f t="shared" si="174"/>
        <v>0</v>
      </c>
      <c r="AX399" s="5">
        <f t="shared" si="175"/>
        <v>0</v>
      </c>
      <c r="AZ399" s="7">
        <f t="shared" si="178"/>
        <v>105.61633538212257</v>
      </c>
      <c r="BA399" s="4">
        <f t="shared" si="176"/>
        <v>6.114317193410078E-5</v>
      </c>
      <c r="BB399" s="5">
        <f>AZ399/MAX($AZ$16:AZ399)-1</f>
        <v>-1.2653826299072746E-2</v>
      </c>
      <c r="BH399" s="3"/>
    </row>
    <row r="400" spans="1:60" x14ac:dyDescent="0.25">
      <c r="A400" s="3">
        <v>43103</v>
      </c>
      <c r="B400">
        <f>IFERROR(VLOOKUP($A400,Finnifty!$A$14:$I$486,B$15+1,FALSE),All_curves!B399)</f>
        <v>0</v>
      </c>
      <c r="C400">
        <f>IFERROR(VLOOKUP($A400,Finnifty!$A$14:$I$486,C$15+1,FALSE),All_curves!C399)</f>
        <v>0</v>
      </c>
      <c r="D400">
        <f>IFERROR(VLOOKUP($A400,Finnifty!$A$14:$I$486,D$15+1,FALSE),All_curves!D399)</f>
        <v>0</v>
      </c>
      <c r="E400">
        <f>IFERROR(VLOOKUP($A400,Finnifty!$A$14:$I$486,E$15+1,FALSE),All_curves!E399)</f>
        <v>0</v>
      </c>
      <c r="F400">
        <f>IFERROR(VLOOKUP($A400,Finnifty!$A$14:$I$486,F$15+1,FALSE),All_curves!F399)</f>
        <v>0</v>
      </c>
      <c r="G400">
        <f>IFERROR(VLOOKUP($A400,Finnifty!$A$14:$I$486,G$15+1,FALSE),All_curves!G399)</f>
        <v>0</v>
      </c>
      <c r="H400">
        <f>IFERROR(VLOOKUP($A400,Finnifty!$A$14:$I$486,H$15+1,FALSE),All_curves!H399)</f>
        <v>0</v>
      </c>
      <c r="I400">
        <f>IFERROR(VLOOKUP($A400,Finnifty!$A$14:$I$486,I$15+1,FALSE),All_curves!I399)</f>
        <v>0</v>
      </c>
      <c r="J400">
        <f>IFERROR(VLOOKUP($A400,Banknifty!$A$14:$I$4860,2,FALSE),All_curves!J399)</f>
        <v>12660279</v>
      </c>
      <c r="K400">
        <f>IFERROR(VLOOKUP($A400,Banknifty!$A$14:$I$4860,3,FALSE),All_curves!K399)</f>
        <v>12457042</v>
      </c>
      <c r="L400">
        <f>IFERROR(VLOOKUP($A400,Banknifty!$A$14:$I$4860,4,FALSE),All_curves!L399)</f>
        <v>11936924</v>
      </c>
      <c r="M400">
        <f>IFERROR(VLOOKUP($A400,Banknifty!$A$14:$I$4860,5,FALSE),All_curves!M399)</f>
        <v>12486654</v>
      </c>
      <c r="N400">
        <f>IFERROR(VLOOKUP($A400,Banknifty!$A$14:$I$4860,6,FALSE),All_curves!N399)</f>
        <v>10365916</v>
      </c>
      <c r="O400">
        <f>IFERROR(VLOOKUP($A400,Banknifty!$A$14:$I$4860,7,FALSE),All_curves!O399)</f>
        <v>11050175</v>
      </c>
      <c r="P400">
        <f>IFERROR(VLOOKUP($A400,Banknifty!$A$14:$I$4860,8,FALSE),All_curves!P399)</f>
        <v>11050175</v>
      </c>
      <c r="Q400">
        <f>IFERROR(VLOOKUP($A400,Banknifty!$A$14:$I$4860,9,FALSE),All_curves!Q399)</f>
        <v>11689561</v>
      </c>
      <c r="R400">
        <f>IFERROR(VLOOKUP($A400,Nifty!$A$14:$I$4860,2,FALSE),All_curves!R399)</f>
        <v>0</v>
      </c>
      <c r="S400">
        <f>IFERROR(VLOOKUP($A400,Nifty!$A$14:$I$4860,3,FALSE),All_curves!S399)</f>
        <v>0</v>
      </c>
      <c r="T400">
        <f>IFERROR(VLOOKUP($A400,Nifty!$A$14:$I$4860,4,FALSE),All_curves!T399)</f>
        <v>0</v>
      </c>
      <c r="U400">
        <f>IFERROR(VLOOKUP($A400,Nifty!$A$14:$I$4860,5,FALSE),All_curves!U399)</f>
        <v>0</v>
      </c>
      <c r="V400">
        <f>IFERROR(VLOOKUP($A400,Nifty!$A$14:$I$4860,6,FALSE),All_curves!V399)</f>
        <v>0</v>
      </c>
      <c r="W400">
        <f>IFERROR(VLOOKUP($A400,Nifty!$A$14:$I$4860,7,FALSE),All_curves!W399)</f>
        <v>0</v>
      </c>
      <c r="X400">
        <f>IFERROR(VLOOKUP($A400,Nifty!$A$14:$I$4860,8,FALSE),All_curves!X399)</f>
        <v>0</v>
      </c>
      <c r="Y400">
        <f>IFERROR(VLOOKUP($A400,Nifty!$A$14:$I$4860,9,FALSE),All_curves!Y399)</f>
        <v>0</v>
      </c>
      <c r="AA400" s="5">
        <f t="shared" si="177"/>
        <v>0</v>
      </c>
      <c r="AB400" s="5">
        <f t="shared" si="153"/>
        <v>0</v>
      </c>
      <c r="AC400" s="5">
        <f t="shared" si="154"/>
        <v>0</v>
      </c>
      <c r="AD400" s="5">
        <f t="shared" si="155"/>
        <v>0</v>
      </c>
      <c r="AE400" s="5">
        <f t="shared" si="156"/>
        <v>0</v>
      </c>
      <c r="AF400" s="5">
        <f t="shared" si="157"/>
        <v>0</v>
      </c>
      <c r="AG400" s="5">
        <f t="shared" si="158"/>
        <v>0</v>
      </c>
      <c r="AH400" s="5">
        <f t="shared" si="159"/>
        <v>0</v>
      </c>
      <c r="AI400" s="5">
        <f t="shared" si="160"/>
        <v>-3.8420477660587871E-3</v>
      </c>
      <c r="AJ400" s="5">
        <f t="shared" si="161"/>
        <v>-2.4870875083409238E-3</v>
      </c>
      <c r="AK400" s="5">
        <f t="shared" si="162"/>
        <v>-2.023805273932755E-3</v>
      </c>
      <c r="AL400" s="5">
        <f t="shared" si="163"/>
        <v>-3.05081132611007E-3</v>
      </c>
      <c r="AM400" s="5">
        <f t="shared" si="164"/>
        <v>-5.9499641444800133E-3</v>
      </c>
      <c r="AN400" s="5">
        <f t="shared" si="165"/>
        <v>2.101765836313163E-4</v>
      </c>
      <c r="AO400" s="5">
        <f t="shared" si="166"/>
        <v>2.101765836313163E-4</v>
      </c>
      <c r="AP400" s="5">
        <f t="shared" si="167"/>
        <v>2.0116007156545379E-4</v>
      </c>
      <c r="AQ400" s="5">
        <f t="shared" si="168"/>
        <v>0</v>
      </c>
      <c r="AR400" s="5">
        <f t="shared" si="169"/>
        <v>0</v>
      </c>
      <c r="AS400" s="5">
        <f t="shared" si="170"/>
        <v>0</v>
      </c>
      <c r="AT400" s="5">
        <f t="shared" si="171"/>
        <v>0</v>
      </c>
      <c r="AU400" s="5">
        <f t="shared" si="172"/>
        <v>0</v>
      </c>
      <c r="AV400" s="5">
        <f t="shared" si="173"/>
        <v>0</v>
      </c>
      <c r="AW400" s="5">
        <f t="shared" si="174"/>
        <v>0</v>
      </c>
      <c r="AX400" s="5">
        <f t="shared" si="175"/>
        <v>0</v>
      </c>
      <c r="AZ400" s="7">
        <f t="shared" si="178"/>
        <v>105.54270230126824</v>
      </c>
      <c r="BA400" s="4">
        <f t="shared" si="176"/>
        <v>-6.9717511583726943E-4</v>
      </c>
      <c r="BB400" s="5">
        <f>AZ400/MAX($AZ$16:AZ400)-1</f>
        <v>-1.3342179482094152E-2</v>
      </c>
      <c r="BH400" s="3"/>
    </row>
    <row r="401" spans="1:60" x14ac:dyDescent="0.25">
      <c r="A401" s="3">
        <v>43104</v>
      </c>
      <c r="B401">
        <f>IFERROR(VLOOKUP($A401,Finnifty!$A$14:$I$486,B$15+1,FALSE),All_curves!B400)</f>
        <v>0</v>
      </c>
      <c r="C401">
        <f>IFERROR(VLOOKUP($A401,Finnifty!$A$14:$I$486,C$15+1,FALSE),All_curves!C400)</f>
        <v>0</v>
      </c>
      <c r="D401">
        <f>IFERROR(VLOOKUP($A401,Finnifty!$A$14:$I$486,D$15+1,FALSE),All_curves!D400)</f>
        <v>0</v>
      </c>
      <c r="E401">
        <f>IFERROR(VLOOKUP($A401,Finnifty!$A$14:$I$486,E$15+1,FALSE),All_curves!E400)</f>
        <v>0</v>
      </c>
      <c r="F401">
        <f>IFERROR(VLOOKUP($A401,Finnifty!$A$14:$I$486,F$15+1,FALSE),All_curves!F400)</f>
        <v>0</v>
      </c>
      <c r="G401">
        <f>IFERROR(VLOOKUP($A401,Finnifty!$A$14:$I$486,G$15+1,FALSE),All_curves!G400)</f>
        <v>0</v>
      </c>
      <c r="H401">
        <f>IFERROR(VLOOKUP($A401,Finnifty!$A$14:$I$486,H$15+1,FALSE),All_curves!H400)</f>
        <v>0</v>
      </c>
      <c r="I401">
        <f>IFERROR(VLOOKUP($A401,Finnifty!$A$14:$I$486,I$15+1,FALSE),All_curves!I400)</f>
        <v>0</v>
      </c>
      <c r="J401">
        <f>IFERROR(VLOOKUP($A401,Banknifty!$A$14:$I$4860,2,FALSE),All_curves!J400)</f>
        <v>12660279</v>
      </c>
      <c r="K401">
        <f>IFERROR(VLOOKUP($A401,Banknifty!$A$14:$I$4860,3,FALSE),All_curves!K400)</f>
        <v>12408934</v>
      </c>
      <c r="L401">
        <f>IFERROR(VLOOKUP($A401,Banknifty!$A$14:$I$4860,4,FALSE),All_curves!L400)</f>
        <v>11936924</v>
      </c>
      <c r="M401">
        <f>IFERROR(VLOOKUP($A401,Banknifty!$A$14:$I$4860,5,FALSE),All_curves!M400)</f>
        <v>12421433</v>
      </c>
      <c r="N401">
        <f>IFERROR(VLOOKUP($A401,Banknifty!$A$14:$I$4860,6,FALSE),All_curves!N400)</f>
        <v>10326089</v>
      </c>
      <c r="O401">
        <f>IFERROR(VLOOKUP($A401,Banknifty!$A$14:$I$4860,7,FALSE),All_curves!O400)</f>
        <v>11022692</v>
      </c>
      <c r="P401">
        <f>IFERROR(VLOOKUP($A401,Banknifty!$A$14:$I$4860,8,FALSE),All_curves!P400)</f>
        <v>11022692</v>
      </c>
      <c r="Q401">
        <f>IFERROR(VLOOKUP($A401,Banknifty!$A$14:$I$4860,9,FALSE),All_curves!Q400)</f>
        <v>11653898</v>
      </c>
      <c r="R401">
        <f>IFERROR(VLOOKUP($A401,Nifty!$A$14:$I$4860,2,FALSE),All_curves!R400)</f>
        <v>0</v>
      </c>
      <c r="S401">
        <f>IFERROR(VLOOKUP($A401,Nifty!$A$14:$I$4860,3,FALSE),All_curves!S400)</f>
        <v>0</v>
      </c>
      <c r="T401">
        <f>IFERROR(VLOOKUP($A401,Nifty!$A$14:$I$4860,4,FALSE),All_curves!T400)</f>
        <v>0</v>
      </c>
      <c r="U401">
        <f>IFERROR(VLOOKUP($A401,Nifty!$A$14:$I$4860,5,FALSE),All_curves!U400)</f>
        <v>0</v>
      </c>
      <c r="V401">
        <f>IFERROR(VLOOKUP($A401,Nifty!$A$14:$I$4860,6,FALSE),All_curves!V400)</f>
        <v>0</v>
      </c>
      <c r="W401">
        <f>IFERROR(VLOOKUP($A401,Nifty!$A$14:$I$4860,7,FALSE),All_curves!W400)</f>
        <v>0</v>
      </c>
      <c r="X401">
        <f>IFERROR(VLOOKUP($A401,Nifty!$A$14:$I$4860,8,FALSE),All_curves!X400)</f>
        <v>0</v>
      </c>
      <c r="Y401">
        <f>IFERROR(VLOOKUP($A401,Nifty!$A$14:$I$4860,9,FALSE),All_curves!Y400)</f>
        <v>0</v>
      </c>
      <c r="AA401" s="5">
        <f t="shared" si="177"/>
        <v>0</v>
      </c>
      <c r="AB401" s="5">
        <f t="shared" ref="AB401:AB464" si="179">IFERROR(C401/C400-1,0)</f>
        <v>0</v>
      </c>
      <c r="AC401" s="5">
        <f t="shared" ref="AC401:AC464" si="180">IFERROR(D401/D400-1,0)</f>
        <v>0</v>
      </c>
      <c r="AD401" s="5">
        <f t="shared" ref="AD401:AD464" si="181">IFERROR(E401/E400-1,0)</f>
        <v>0</v>
      </c>
      <c r="AE401" s="5">
        <f t="shared" ref="AE401:AE464" si="182">IFERROR(F401/F400-1,0)</f>
        <v>0</v>
      </c>
      <c r="AF401" s="5">
        <f t="shared" ref="AF401:AF464" si="183">IFERROR(G401/G400-1,0)</f>
        <v>0</v>
      </c>
      <c r="AG401" s="5">
        <f t="shared" ref="AG401:AG464" si="184">IFERROR(H401/H400-1,0)</f>
        <v>0</v>
      </c>
      <c r="AH401" s="5">
        <f t="shared" ref="AH401:AH464" si="185">IFERROR(I401/I400-1,0)</f>
        <v>0</v>
      </c>
      <c r="AI401" s="5">
        <f t="shared" ref="AI401:AI464" si="186">IFERROR(J401/J400-1,0)</f>
        <v>0</v>
      </c>
      <c r="AJ401" s="5">
        <f t="shared" ref="AJ401:AJ464" si="187">IFERROR(K401/K400-1,0)</f>
        <v>-3.8619120012599595E-3</v>
      </c>
      <c r="AK401" s="5">
        <f t="shared" ref="AK401:AK464" si="188">IFERROR(L401/L400-1,0)</f>
        <v>0</v>
      </c>
      <c r="AL401" s="5">
        <f t="shared" ref="AL401:AL464" si="189">IFERROR(M401/M400-1,0)</f>
        <v>-5.2232567667848118E-3</v>
      </c>
      <c r="AM401" s="5">
        <f t="shared" ref="AM401:AM464" si="190">IFERROR(N401/N400-1,0)</f>
        <v>-3.8421110107393908E-3</v>
      </c>
      <c r="AN401" s="5">
        <f t="shared" ref="AN401:AN464" si="191">IFERROR(O401/O400-1,0)</f>
        <v>-2.4871099326481128E-3</v>
      </c>
      <c r="AO401" s="5">
        <f t="shared" ref="AO401:AO464" si="192">IFERROR(P401/P400-1,0)</f>
        <v>-2.4871099326481128E-3</v>
      </c>
      <c r="AP401" s="5">
        <f t="shared" ref="AP401:AP464" si="193">IFERROR(Q401/Q400-1,0)</f>
        <v>-3.050841686869199E-3</v>
      </c>
      <c r="AQ401" s="5">
        <f t="shared" ref="AQ401:AQ464" si="194">IFERROR(R401/R400-1,0)</f>
        <v>0</v>
      </c>
      <c r="AR401" s="5">
        <f t="shared" ref="AR401:AR464" si="195">IFERROR(S401/S400-1,0)</f>
        <v>0</v>
      </c>
      <c r="AS401" s="5">
        <f t="shared" ref="AS401:AS464" si="196">IFERROR(T401/T400-1,0)</f>
        <v>0</v>
      </c>
      <c r="AT401" s="5">
        <f t="shared" ref="AT401:AT464" si="197">IFERROR(U401/U400-1,0)</f>
        <v>0</v>
      </c>
      <c r="AU401" s="5">
        <f t="shared" ref="AU401:AU464" si="198">IFERROR(V401/V400-1,0)</f>
        <v>0</v>
      </c>
      <c r="AV401" s="5">
        <f t="shared" ref="AV401:AV464" si="199">IFERROR(W401/W400-1,0)</f>
        <v>0</v>
      </c>
      <c r="AW401" s="5">
        <f t="shared" ref="AW401:AW464" si="200">IFERROR(X401/X400-1,0)</f>
        <v>0</v>
      </c>
      <c r="AX401" s="5">
        <f t="shared" ref="AX401:AX464" si="201">IFERROR(Y401/Y400-1,0)</f>
        <v>0</v>
      </c>
      <c r="AZ401" s="7">
        <f t="shared" si="178"/>
        <v>105.45056202111795</v>
      </c>
      <c r="BA401" s="4">
        <f t="shared" ref="BA401:BA464" si="202">(AA401*$AA$14%)+(AB401*$AB$14%)+(AC401*$AC$14%)+(AD401*$AD$14%)+(AE401*$AE$14%)+(AF401*$AF$14%)+(AG401*$AG$14%)+(AH401*$AH$14%)+(AI401*$AI$14%)+(AJ401*$AJ$14%)+(AK401*$AK$14%)+(AL401*$AL$14%)+(AM401*$AM$14%)+(AN401*$AN$14%)+(AO401*$AO$14%)+(AP401*$AP$14%)+(AQ401*$AQ$14%)+(AR401*$AR$14%)+(AS401*$AS$14%)+(AT401*$AT$14%)+(AU401*$AU$14%)+(AV401*$AV$14%)+(AW401*$AW$14%)+(AX401*$AX$14%)</f>
        <v>-8.7301422212289958E-4</v>
      </c>
      <c r="BB401" s="5">
        <f>AZ401/MAX($AZ$16:AZ401)-1</f>
        <v>-1.4203545791775074E-2</v>
      </c>
      <c r="BH401" s="3"/>
    </row>
    <row r="402" spans="1:60" x14ac:dyDescent="0.25">
      <c r="A402" s="3">
        <v>43105</v>
      </c>
      <c r="B402">
        <f>IFERROR(VLOOKUP($A402,Finnifty!$A$14:$I$486,B$15+1,FALSE),All_curves!B401)</f>
        <v>0</v>
      </c>
      <c r="C402">
        <f>IFERROR(VLOOKUP($A402,Finnifty!$A$14:$I$486,C$15+1,FALSE),All_curves!C401)</f>
        <v>0</v>
      </c>
      <c r="D402">
        <f>IFERROR(VLOOKUP($A402,Finnifty!$A$14:$I$486,D$15+1,FALSE),All_curves!D401)</f>
        <v>0</v>
      </c>
      <c r="E402">
        <f>IFERROR(VLOOKUP($A402,Finnifty!$A$14:$I$486,E$15+1,FALSE),All_curves!E401)</f>
        <v>0</v>
      </c>
      <c r="F402">
        <f>IFERROR(VLOOKUP($A402,Finnifty!$A$14:$I$486,F$15+1,FALSE),All_curves!F401)</f>
        <v>0</v>
      </c>
      <c r="G402">
        <f>IFERROR(VLOOKUP($A402,Finnifty!$A$14:$I$486,G$15+1,FALSE),All_curves!G401)</f>
        <v>0</v>
      </c>
      <c r="H402">
        <f>IFERROR(VLOOKUP($A402,Finnifty!$A$14:$I$486,H$15+1,FALSE),All_curves!H401)</f>
        <v>0</v>
      </c>
      <c r="I402">
        <f>IFERROR(VLOOKUP($A402,Finnifty!$A$14:$I$486,I$15+1,FALSE),All_curves!I401)</f>
        <v>0</v>
      </c>
      <c r="J402">
        <f>IFERROR(VLOOKUP($A402,Banknifty!$A$14:$I$4860,2,FALSE),All_curves!J401)</f>
        <v>12667641</v>
      </c>
      <c r="K402">
        <f>IFERROR(VLOOKUP($A402,Banknifty!$A$14:$I$4860,3,FALSE),All_curves!K401)</f>
        <v>12407693</v>
      </c>
      <c r="L402">
        <f>IFERROR(VLOOKUP($A402,Banknifty!$A$14:$I$4860,4,FALSE),All_curves!L401)</f>
        <v>11936924</v>
      </c>
      <c r="M402">
        <f>IFERROR(VLOOKUP($A402,Banknifty!$A$14:$I$4860,5,FALSE),All_curves!M401)</f>
        <v>12421433</v>
      </c>
      <c r="N402">
        <f>IFERROR(VLOOKUP($A402,Banknifty!$A$14:$I$4860,6,FALSE),All_curves!N401)</f>
        <v>10326089</v>
      </c>
      <c r="O402">
        <f>IFERROR(VLOOKUP($A402,Banknifty!$A$14:$I$4860,7,FALSE),All_curves!O401)</f>
        <v>11003418</v>
      </c>
      <c r="P402">
        <f>IFERROR(VLOOKUP($A402,Banknifty!$A$14:$I$4860,8,FALSE),All_curves!P401)</f>
        <v>11003418</v>
      </c>
      <c r="Q402">
        <f>IFERROR(VLOOKUP($A402,Banknifty!$A$14:$I$4860,9,FALSE),All_curves!Q401)</f>
        <v>11635476</v>
      </c>
      <c r="R402">
        <f>IFERROR(VLOOKUP($A402,Nifty!$A$14:$I$4860,2,FALSE),All_curves!R401)</f>
        <v>0</v>
      </c>
      <c r="S402">
        <f>IFERROR(VLOOKUP($A402,Nifty!$A$14:$I$4860,3,FALSE),All_curves!S401)</f>
        <v>0</v>
      </c>
      <c r="T402">
        <f>IFERROR(VLOOKUP($A402,Nifty!$A$14:$I$4860,4,FALSE),All_curves!T401)</f>
        <v>0</v>
      </c>
      <c r="U402">
        <f>IFERROR(VLOOKUP($A402,Nifty!$A$14:$I$4860,5,FALSE),All_curves!U401)</f>
        <v>0</v>
      </c>
      <c r="V402">
        <f>IFERROR(VLOOKUP($A402,Nifty!$A$14:$I$4860,6,FALSE),All_curves!V401)</f>
        <v>0</v>
      </c>
      <c r="W402">
        <f>IFERROR(VLOOKUP($A402,Nifty!$A$14:$I$4860,7,FALSE),All_curves!W401)</f>
        <v>0</v>
      </c>
      <c r="X402">
        <f>IFERROR(VLOOKUP($A402,Nifty!$A$14:$I$4860,8,FALSE),All_curves!X401)</f>
        <v>0</v>
      </c>
      <c r="Y402">
        <f>IFERROR(VLOOKUP($A402,Nifty!$A$14:$I$4860,9,FALSE),All_curves!Y401)</f>
        <v>0</v>
      </c>
      <c r="AA402" s="5">
        <f t="shared" ref="AA402:AA465" si="203">IFERROR(B402/B401-1,0)</f>
        <v>0</v>
      </c>
      <c r="AB402" s="5">
        <f t="shared" si="179"/>
        <v>0</v>
      </c>
      <c r="AC402" s="5">
        <f t="shared" si="180"/>
        <v>0</v>
      </c>
      <c r="AD402" s="5">
        <f t="shared" si="181"/>
        <v>0</v>
      </c>
      <c r="AE402" s="5">
        <f t="shared" si="182"/>
        <v>0</v>
      </c>
      <c r="AF402" s="5">
        <f t="shared" si="183"/>
        <v>0</v>
      </c>
      <c r="AG402" s="5">
        <f t="shared" si="184"/>
        <v>0</v>
      </c>
      <c r="AH402" s="5">
        <f t="shared" si="185"/>
        <v>0</v>
      </c>
      <c r="AI402" s="5">
        <f t="shared" si="186"/>
        <v>5.8150377254717611E-4</v>
      </c>
      <c r="AJ402" s="5">
        <f t="shared" si="187"/>
        <v>-1.0000859058478806E-4</v>
      </c>
      <c r="AK402" s="5">
        <f t="shared" si="188"/>
        <v>0</v>
      </c>
      <c r="AL402" s="5">
        <f t="shared" si="189"/>
        <v>0</v>
      </c>
      <c r="AM402" s="5">
        <f t="shared" si="190"/>
        <v>0</v>
      </c>
      <c r="AN402" s="5">
        <f t="shared" si="191"/>
        <v>-1.7485746676039193E-3</v>
      </c>
      <c r="AO402" s="5">
        <f t="shared" si="192"/>
        <v>-1.7485746676039193E-3</v>
      </c>
      <c r="AP402" s="5">
        <f t="shared" si="193"/>
        <v>-1.5807586440176324E-3</v>
      </c>
      <c r="AQ402" s="5">
        <f t="shared" si="194"/>
        <v>0</v>
      </c>
      <c r="AR402" s="5">
        <f t="shared" si="195"/>
        <v>0</v>
      </c>
      <c r="AS402" s="5">
        <f t="shared" si="196"/>
        <v>0</v>
      </c>
      <c r="AT402" s="5">
        <f t="shared" si="197"/>
        <v>0</v>
      </c>
      <c r="AU402" s="5">
        <f t="shared" si="198"/>
        <v>0</v>
      </c>
      <c r="AV402" s="5">
        <f t="shared" si="199"/>
        <v>0</v>
      </c>
      <c r="AW402" s="5">
        <f t="shared" si="200"/>
        <v>0</v>
      </c>
      <c r="AX402" s="5">
        <f t="shared" si="201"/>
        <v>0</v>
      </c>
      <c r="AZ402" s="7">
        <f t="shared" si="178"/>
        <v>105.43036642475326</v>
      </c>
      <c r="BA402" s="4">
        <f t="shared" si="202"/>
        <v>-1.9151719988596183E-4</v>
      </c>
      <c r="BB402" s="5">
        <f>AZ402/MAX($AZ$16:AZ402)-1</f>
        <v>-1.4392342768342559E-2</v>
      </c>
      <c r="BH402" s="3"/>
    </row>
    <row r="403" spans="1:60" x14ac:dyDescent="0.25">
      <c r="A403" s="3">
        <v>43108</v>
      </c>
      <c r="B403">
        <f>IFERROR(VLOOKUP($A403,Finnifty!$A$14:$I$486,B$15+1,FALSE),All_curves!B402)</f>
        <v>0</v>
      </c>
      <c r="C403">
        <f>IFERROR(VLOOKUP($A403,Finnifty!$A$14:$I$486,C$15+1,FALSE),All_curves!C402)</f>
        <v>0</v>
      </c>
      <c r="D403">
        <f>IFERROR(VLOOKUP($A403,Finnifty!$A$14:$I$486,D$15+1,FALSE),All_curves!D402)</f>
        <v>0</v>
      </c>
      <c r="E403">
        <f>IFERROR(VLOOKUP($A403,Finnifty!$A$14:$I$486,E$15+1,FALSE),All_curves!E402)</f>
        <v>0</v>
      </c>
      <c r="F403">
        <f>IFERROR(VLOOKUP($A403,Finnifty!$A$14:$I$486,F$15+1,FALSE),All_curves!F402)</f>
        <v>0</v>
      </c>
      <c r="G403">
        <f>IFERROR(VLOOKUP($A403,Finnifty!$A$14:$I$486,G$15+1,FALSE),All_curves!G402)</f>
        <v>0</v>
      </c>
      <c r="H403">
        <f>IFERROR(VLOOKUP($A403,Finnifty!$A$14:$I$486,H$15+1,FALSE),All_curves!H402)</f>
        <v>0</v>
      </c>
      <c r="I403">
        <f>IFERROR(VLOOKUP($A403,Finnifty!$A$14:$I$486,I$15+1,FALSE),All_curves!I402)</f>
        <v>0</v>
      </c>
      <c r="J403">
        <f>IFERROR(VLOOKUP($A403,Banknifty!$A$14:$I$4860,2,FALSE),All_curves!J402)</f>
        <v>12637824</v>
      </c>
      <c r="K403">
        <f>IFERROR(VLOOKUP($A403,Banknifty!$A$14:$I$4860,3,FALSE),All_curves!K402)</f>
        <v>12422826</v>
      </c>
      <c r="L403">
        <f>IFERROR(VLOOKUP($A403,Banknifty!$A$14:$I$4860,4,FALSE),All_curves!L402)</f>
        <v>11936924</v>
      </c>
      <c r="M403">
        <f>IFERROR(VLOOKUP($A403,Banknifty!$A$14:$I$4860,5,FALSE),All_curves!M402)</f>
        <v>12421433</v>
      </c>
      <c r="N403">
        <f>IFERROR(VLOOKUP($A403,Banknifty!$A$14:$I$4860,6,FALSE),All_curves!N402)</f>
        <v>10332094</v>
      </c>
      <c r="O403">
        <f>IFERROR(VLOOKUP($A403,Banknifty!$A$14:$I$4860,7,FALSE),All_curves!O402)</f>
        <v>11009572</v>
      </c>
      <c r="P403">
        <f>IFERROR(VLOOKUP($A403,Banknifty!$A$14:$I$4860,8,FALSE),All_curves!P402)</f>
        <v>11009572</v>
      </c>
      <c r="Q403">
        <f>IFERROR(VLOOKUP($A403,Banknifty!$A$14:$I$4860,9,FALSE),All_curves!Q402)</f>
        <v>11635476</v>
      </c>
      <c r="R403">
        <f>IFERROR(VLOOKUP($A403,Nifty!$A$14:$I$4860,2,FALSE),All_curves!R402)</f>
        <v>0</v>
      </c>
      <c r="S403">
        <f>IFERROR(VLOOKUP($A403,Nifty!$A$14:$I$4860,3,FALSE),All_curves!S402)</f>
        <v>0</v>
      </c>
      <c r="T403">
        <f>IFERROR(VLOOKUP($A403,Nifty!$A$14:$I$4860,4,FALSE),All_curves!T402)</f>
        <v>0</v>
      </c>
      <c r="U403">
        <f>IFERROR(VLOOKUP($A403,Nifty!$A$14:$I$4860,5,FALSE),All_curves!U402)</f>
        <v>0</v>
      </c>
      <c r="V403">
        <f>IFERROR(VLOOKUP($A403,Nifty!$A$14:$I$4860,6,FALSE),All_curves!V402)</f>
        <v>0</v>
      </c>
      <c r="W403">
        <f>IFERROR(VLOOKUP($A403,Nifty!$A$14:$I$4860,7,FALSE),All_curves!W402)</f>
        <v>0</v>
      </c>
      <c r="X403">
        <f>IFERROR(VLOOKUP($A403,Nifty!$A$14:$I$4860,8,FALSE),All_curves!X402)</f>
        <v>0</v>
      </c>
      <c r="Y403">
        <f>IFERROR(VLOOKUP($A403,Nifty!$A$14:$I$4860,9,FALSE),All_curves!Y402)</f>
        <v>0</v>
      </c>
      <c r="AA403" s="5">
        <f t="shared" si="203"/>
        <v>0</v>
      </c>
      <c r="AB403" s="5">
        <f t="shared" si="179"/>
        <v>0</v>
      </c>
      <c r="AC403" s="5">
        <f t="shared" si="180"/>
        <v>0</v>
      </c>
      <c r="AD403" s="5">
        <f t="shared" si="181"/>
        <v>0</v>
      </c>
      <c r="AE403" s="5">
        <f t="shared" si="182"/>
        <v>0</v>
      </c>
      <c r="AF403" s="5">
        <f t="shared" si="183"/>
        <v>0</v>
      </c>
      <c r="AG403" s="5">
        <f t="shared" si="184"/>
        <v>0</v>
      </c>
      <c r="AH403" s="5">
        <f t="shared" si="185"/>
        <v>0</v>
      </c>
      <c r="AI403" s="5">
        <f t="shared" si="186"/>
        <v>-2.3537926280039478E-3</v>
      </c>
      <c r="AJ403" s="5">
        <f t="shared" si="187"/>
        <v>1.219646553150433E-3</v>
      </c>
      <c r="AK403" s="5">
        <f t="shared" si="188"/>
        <v>0</v>
      </c>
      <c r="AL403" s="5">
        <f t="shared" si="189"/>
        <v>0</v>
      </c>
      <c r="AM403" s="5">
        <f t="shared" si="190"/>
        <v>5.815367270221028E-4</v>
      </c>
      <c r="AN403" s="5">
        <f t="shared" si="191"/>
        <v>5.5928076166877894E-4</v>
      </c>
      <c r="AO403" s="5">
        <f t="shared" si="192"/>
        <v>5.5928076166877894E-4</v>
      </c>
      <c r="AP403" s="5">
        <f t="shared" si="193"/>
        <v>0</v>
      </c>
      <c r="AQ403" s="5">
        <f t="shared" si="194"/>
        <v>0</v>
      </c>
      <c r="AR403" s="5">
        <f t="shared" si="195"/>
        <v>0</v>
      </c>
      <c r="AS403" s="5">
        <f t="shared" si="196"/>
        <v>0</v>
      </c>
      <c r="AT403" s="5">
        <f t="shared" si="197"/>
        <v>0</v>
      </c>
      <c r="AU403" s="5">
        <f t="shared" si="198"/>
        <v>0</v>
      </c>
      <c r="AV403" s="5">
        <f t="shared" si="199"/>
        <v>0</v>
      </c>
      <c r="AW403" s="5">
        <f t="shared" si="200"/>
        <v>0</v>
      </c>
      <c r="AX403" s="5">
        <f t="shared" si="201"/>
        <v>0</v>
      </c>
      <c r="AZ403" s="7">
        <f t="shared" si="178"/>
        <v>105.43285261413837</v>
      </c>
      <c r="BA403" s="4">
        <f t="shared" si="202"/>
        <v>2.3581340646089421E-5</v>
      </c>
      <c r="BB403" s="5">
        <f>AZ403/MAX($AZ$16:AZ403)-1</f>
        <v>-1.43691008184339E-2</v>
      </c>
      <c r="BH403" s="3"/>
    </row>
    <row r="404" spans="1:60" x14ac:dyDescent="0.25">
      <c r="A404" s="3">
        <v>43109</v>
      </c>
      <c r="B404">
        <f>IFERROR(VLOOKUP($A404,Finnifty!$A$14:$I$486,B$15+1,FALSE),All_curves!B403)</f>
        <v>0</v>
      </c>
      <c r="C404">
        <f>IFERROR(VLOOKUP($A404,Finnifty!$A$14:$I$486,C$15+1,FALSE),All_curves!C403)</f>
        <v>0</v>
      </c>
      <c r="D404">
        <f>IFERROR(VLOOKUP($A404,Finnifty!$A$14:$I$486,D$15+1,FALSE),All_curves!D403)</f>
        <v>0</v>
      </c>
      <c r="E404">
        <f>IFERROR(VLOOKUP($A404,Finnifty!$A$14:$I$486,E$15+1,FALSE),All_curves!E403)</f>
        <v>0</v>
      </c>
      <c r="F404">
        <f>IFERROR(VLOOKUP($A404,Finnifty!$A$14:$I$486,F$15+1,FALSE),All_curves!F403)</f>
        <v>0</v>
      </c>
      <c r="G404">
        <f>IFERROR(VLOOKUP($A404,Finnifty!$A$14:$I$486,G$15+1,FALSE),All_curves!G403)</f>
        <v>0</v>
      </c>
      <c r="H404">
        <f>IFERROR(VLOOKUP($A404,Finnifty!$A$14:$I$486,H$15+1,FALSE),All_curves!H403)</f>
        <v>0</v>
      </c>
      <c r="I404">
        <f>IFERROR(VLOOKUP($A404,Finnifty!$A$14:$I$486,I$15+1,FALSE),All_curves!I403)</f>
        <v>0</v>
      </c>
      <c r="J404">
        <f>IFERROR(VLOOKUP($A404,Banknifty!$A$14:$I$4860,2,FALSE),All_curves!J403)</f>
        <v>12584381</v>
      </c>
      <c r="K404">
        <f>IFERROR(VLOOKUP($A404,Banknifty!$A$14:$I$4860,3,FALSE),All_curves!K403)</f>
        <v>12422826</v>
      </c>
      <c r="L404">
        <f>IFERROR(VLOOKUP($A404,Banknifty!$A$14:$I$4860,4,FALSE),All_curves!L403)</f>
        <v>11916267</v>
      </c>
      <c r="M404">
        <f>IFERROR(VLOOKUP($A404,Banknifty!$A$14:$I$4860,5,FALSE),All_curves!M403)</f>
        <v>12421433</v>
      </c>
      <c r="N404">
        <f>IFERROR(VLOOKUP($A404,Banknifty!$A$14:$I$4860,6,FALSE),All_curves!N403)</f>
        <v>10307775</v>
      </c>
      <c r="O404">
        <f>IFERROR(VLOOKUP($A404,Banknifty!$A$14:$I$4860,7,FALSE),All_curves!O403)</f>
        <v>11023001</v>
      </c>
      <c r="P404">
        <f>IFERROR(VLOOKUP($A404,Banknifty!$A$14:$I$4860,8,FALSE),All_curves!P403)</f>
        <v>11023001</v>
      </c>
      <c r="Q404">
        <f>IFERROR(VLOOKUP($A404,Banknifty!$A$14:$I$4860,9,FALSE),All_curves!Q403)</f>
        <v>11635476</v>
      </c>
      <c r="R404">
        <f>IFERROR(VLOOKUP($A404,Nifty!$A$14:$I$4860,2,FALSE),All_curves!R403)</f>
        <v>0</v>
      </c>
      <c r="S404">
        <f>IFERROR(VLOOKUP($A404,Nifty!$A$14:$I$4860,3,FALSE),All_curves!S403)</f>
        <v>0</v>
      </c>
      <c r="T404">
        <f>IFERROR(VLOOKUP($A404,Nifty!$A$14:$I$4860,4,FALSE),All_curves!T403)</f>
        <v>0</v>
      </c>
      <c r="U404">
        <f>IFERROR(VLOOKUP($A404,Nifty!$A$14:$I$4860,5,FALSE),All_curves!U403)</f>
        <v>0</v>
      </c>
      <c r="V404">
        <f>IFERROR(VLOOKUP($A404,Nifty!$A$14:$I$4860,6,FALSE),All_curves!V403)</f>
        <v>0</v>
      </c>
      <c r="W404">
        <f>IFERROR(VLOOKUP($A404,Nifty!$A$14:$I$4860,7,FALSE),All_curves!W403)</f>
        <v>0</v>
      </c>
      <c r="X404">
        <f>IFERROR(VLOOKUP($A404,Nifty!$A$14:$I$4860,8,FALSE),All_curves!X403)</f>
        <v>0</v>
      </c>
      <c r="Y404">
        <f>IFERROR(VLOOKUP($A404,Nifty!$A$14:$I$4860,9,FALSE),All_curves!Y403)</f>
        <v>0</v>
      </c>
      <c r="AA404" s="5">
        <f t="shared" si="203"/>
        <v>0</v>
      </c>
      <c r="AB404" s="5">
        <f t="shared" si="179"/>
        <v>0</v>
      </c>
      <c r="AC404" s="5">
        <f t="shared" si="180"/>
        <v>0</v>
      </c>
      <c r="AD404" s="5">
        <f t="shared" si="181"/>
        <v>0</v>
      </c>
      <c r="AE404" s="5">
        <f t="shared" si="182"/>
        <v>0</v>
      </c>
      <c r="AF404" s="5">
        <f t="shared" si="183"/>
        <v>0</v>
      </c>
      <c r="AG404" s="5">
        <f t="shared" si="184"/>
        <v>0</v>
      </c>
      <c r="AH404" s="5">
        <f t="shared" si="185"/>
        <v>0</v>
      </c>
      <c r="AI404" s="5">
        <f t="shared" si="186"/>
        <v>-4.2288134413013267E-3</v>
      </c>
      <c r="AJ404" s="5">
        <f t="shared" si="187"/>
        <v>0</v>
      </c>
      <c r="AK404" s="5">
        <f t="shared" si="188"/>
        <v>-1.7305128188802588E-3</v>
      </c>
      <c r="AL404" s="5">
        <f t="shared" si="189"/>
        <v>0</v>
      </c>
      <c r="AM404" s="5">
        <f t="shared" si="190"/>
        <v>-2.3537339091185272E-3</v>
      </c>
      <c r="AN404" s="5">
        <f t="shared" si="191"/>
        <v>1.21975677165298E-3</v>
      </c>
      <c r="AO404" s="5">
        <f t="shared" si="192"/>
        <v>1.21975677165298E-3</v>
      </c>
      <c r="AP404" s="5">
        <f t="shared" si="193"/>
        <v>0</v>
      </c>
      <c r="AQ404" s="5">
        <f t="shared" si="194"/>
        <v>0</v>
      </c>
      <c r="AR404" s="5">
        <f t="shared" si="195"/>
        <v>0</v>
      </c>
      <c r="AS404" s="5">
        <f t="shared" si="196"/>
        <v>0</v>
      </c>
      <c r="AT404" s="5">
        <f t="shared" si="197"/>
        <v>0</v>
      </c>
      <c r="AU404" s="5">
        <f t="shared" si="198"/>
        <v>0</v>
      </c>
      <c r="AV404" s="5">
        <f t="shared" si="199"/>
        <v>0</v>
      </c>
      <c r="AW404" s="5">
        <f t="shared" si="200"/>
        <v>0</v>
      </c>
      <c r="AX404" s="5">
        <f t="shared" si="201"/>
        <v>0</v>
      </c>
      <c r="AZ404" s="7">
        <f t="shared" si="178"/>
        <v>105.40704991514917</v>
      </c>
      <c r="BA404" s="4">
        <f t="shared" si="202"/>
        <v>-2.4473110941642312E-4</v>
      </c>
      <c r="BB404" s="5">
        <f>AZ404/MAX($AZ$16:AZ404)-1</f>
        <v>-1.4610315361865744E-2</v>
      </c>
      <c r="BH404" s="3"/>
    </row>
    <row r="405" spans="1:60" x14ac:dyDescent="0.25">
      <c r="A405" s="3">
        <v>43110</v>
      </c>
      <c r="B405">
        <f>IFERROR(VLOOKUP($A405,Finnifty!$A$14:$I$486,B$15+1,FALSE),All_curves!B404)</f>
        <v>0</v>
      </c>
      <c r="C405">
        <f>IFERROR(VLOOKUP($A405,Finnifty!$A$14:$I$486,C$15+1,FALSE),All_curves!C404)</f>
        <v>0</v>
      </c>
      <c r="D405">
        <f>IFERROR(VLOOKUP($A405,Finnifty!$A$14:$I$486,D$15+1,FALSE),All_curves!D404)</f>
        <v>0</v>
      </c>
      <c r="E405">
        <f>IFERROR(VLOOKUP($A405,Finnifty!$A$14:$I$486,E$15+1,FALSE),All_curves!E404)</f>
        <v>0</v>
      </c>
      <c r="F405">
        <f>IFERROR(VLOOKUP($A405,Finnifty!$A$14:$I$486,F$15+1,FALSE),All_curves!F404)</f>
        <v>0</v>
      </c>
      <c r="G405">
        <f>IFERROR(VLOOKUP($A405,Finnifty!$A$14:$I$486,G$15+1,FALSE),All_curves!G404)</f>
        <v>0</v>
      </c>
      <c r="H405">
        <f>IFERROR(VLOOKUP($A405,Finnifty!$A$14:$I$486,H$15+1,FALSE),All_curves!H404)</f>
        <v>0</v>
      </c>
      <c r="I405">
        <f>IFERROR(VLOOKUP($A405,Finnifty!$A$14:$I$486,I$15+1,FALSE),All_curves!I404)</f>
        <v>0</v>
      </c>
      <c r="J405">
        <f>IFERROR(VLOOKUP($A405,Banknifty!$A$14:$I$4860,2,FALSE),All_curves!J404)</f>
        <v>12593178</v>
      </c>
      <c r="K405">
        <f>IFERROR(VLOOKUP($A405,Banknifty!$A$14:$I$4860,3,FALSE),All_curves!K404)</f>
        <v>12372468</v>
      </c>
      <c r="L405">
        <f>IFERROR(VLOOKUP($A405,Banknifty!$A$14:$I$4860,4,FALSE),All_curves!L404)</f>
        <v>11876063</v>
      </c>
      <c r="M405">
        <f>IFERROR(VLOOKUP($A405,Banknifty!$A$14:$I$4860,5,FALSE),All_curves!M404)</f>
        <v>12421433</v>
      </c>
      <c r="N405">
        <f>IFERROR(VLOOKUP($A405,Banknifty!$A$14:$I$4860,6,FALSE),All_curves!N404)</f>
        <v>10264185</v>
      </c>
      <c r="O405">
        <f>IFERROR(VLOOKUP($A405,Banknifty!$A$14:$I$4860,7,FALSE),All_curves!O404)</f>
        <v>11023001</v>
      </c>
      <c r="P405">
        <f>IFERROR(VLOOKUP($A405,Banknifty!$A$14:$I$4860,8,FALSE),All_curves!P404)</f>
        <v>11023001</v>
      </c>
      <c r="Q405">
        <f>IFERROR(VLOOKUP($A405,Banknifty!$A$14:$I$4860,9,FALSE),All_curves!Q404)</f>
        <v>11635476</v>
      </c>
      <c r="R405">
        <f>IFERROR(VLOOKUP($A405,Nifty!$A$14:$I$4860,2,FALSE),All_curves!R404)</f>
        <v>0</v>
      </c>
      <c r="S405">
        <f>IFERROR(VLOOKUP($A405,Nifty!$A$14:$I$4860,3,FALSE),All_curves!S404)</f>
        <v>0</v>
      </c>
      <c r="T405">
        <f>IFERROR(VLOOKUP($A405,Nifty!$A$14:$I$4860,4,FALSE),All_curves!T404)</f>
        <v>0</v>
      </c>
      <c r="U405">
        <f>IFERROR(VLOOKUP($A405,Nifty!$A$14:$I$4860,5,FALSE),All_curves!U404)</f>
        <v>0</v>
      </c>
      <c r="V405">
        <f>IFERROR(VLOOKUP($A405,Nifty!$A$14:$I$4860,6,FALSE),All_curves!V404)</f>
        <v>0</v>
      </c>
      <c r="W405">
        <f>IFERROR(VLOOKUP($A405,Nifty!$A$14:$I$4860,7,FALSE),All_curves!W404)</f>
        <v>0</v>
      </c>
      <c r="X405">
        <f>IFERROR(VLOOKUP($A405,Nifty!$A$14:$I$4860,8,FALSE),All_curves!X404)</f>
        <v>0</v>
      </c>
      <c r="Y405">
        <f>IFERROR(VLOOKUP($A405,Nifty!$A$14:$I$4860,9,FALSE),All_curves!Y404)</f>
        <v>0</v>
      </c>
      <c r="AA405" s="5">
        <f t="shared" si="203"/>
        <v>0</v>
      </c>
      <c r="AB405" s="5">
        <f t="shared" si="179"/>
        <v>0</v>
      </c>
      <c r="AC405" s="5">
        <f t="shared" si="180"/>
        <v>0</v>
      </c>
      <c r="AD405" s="5">
        <f t="shared" si="181"/>
        <v>0</v>
      </c>
      <c r="AE405" s="5">
        <f t="shared" si="182"/>
        <v>0</v>
      </c>
      <c r="AF405" s="5">
        <f t="shared" si="183"/>
        <v>0</v>
      </c>
      <c r="AG405" s="5">
        <f t="shared" si="184"/>
        <v>0</v>
      </c>
      <c r="AH405" s="5">
        <f t="shared" si="185"/>
        <v>0</v>
      </c>
      <c r="AI405" s="5">
        <f t="shared" si="186"/>
        <v>6.9904113678687096E-4</v>
      </c>
      <c r="AJ405" s="5">
        <f t="shared" si="187"/>
        <v>-4.0536670158626276E-3</v>
      </c>
      <c r="AK405" s="5">
        <f t="shared" si="188"/>
        <v>-3.3738753923523435E-3</v>
      </c>
      <c r="AL405" s="5">
        <f t="shared" si="189"/>
        <v>0</v>
      </c>
      <c r="AM405" s="5">
        <f t="shared" si="190"/>
        <v>-4.2288466715658668E-3</v>
      </c>
      <c r="AN405" s="5">
        <f t="shared" si="191"/>
        <v>0</v>
      </c>
      <c r="AO405" s="5">
        <f t="shared" si="192"/>
        <v>0</v>
      </c>
      <c r="AP405" s="5">
        <f t="shared" si="193"/>
        <v>0</v>
      </c>
      <c r="AQ405" s="5">
        <f t="shared" si="194"/>
        <v>0</v>
      </c>
      <c r="AR405" s="5">
        <f t="shared" si="195"/>
        <v>0</v>
      </c>
      <c r="AS405" s="5">
        <f t="shared" si="196"/>
        <v>0</v>
      </c>
      <c r="AT405" s="5">
        <f t="shared" si="197"/>
        <v>0</v>
      </c>
      <c r="AU405" s="5">
        <f t="shared" si="198"/>
        <v>0</v>
      </c>
      <c r="AV405" s="5">
        <f t="shared" si="199"/>
        <v>0</v>
      </c>
      <c r="AW405" s="5">
        <f t="shared" si="200"/>
        <v>0</v>
      </c>
      <c r="AX405" s="5">
        <f t="shared" si="201"/>
        <v>0</v>
      </c>
      <c r="AZ405" s="7">
        <f t="shared" ref="AZ405:AZ468" si="204">AZ404*(1+BA405)</f>
        <v>105.35892567675064</v>
      </c>
      <c r="BA405" s="4">
        <f t="shared" si="202"/>
        <v>-4.5655616429141532E-4</v>
      </c>
      <c r="BB405" s="5">
        <f>AZ405/MAX($AZ$16:AZ405)-1</f>
        <v>-1.5060201096616432E-2</v>
      </c>
      <c r="BH405" s="3"/>
    </row>
    <row r="406" spans="1:60" x14ac:dyDescent="0.25">
      <c r="A406" s="3">
        <v>43111</v>
      </c>
      <c r="B406">
        <f>IFERROR(VLOOKUP($A406,Finnifty!$A$14:$I$486,B$15+1,FALSE),All_curves!B405)</f>
        <v>0</v>
      </c>
      <c r="C406">
        <f>IFERROR(VLOOKUP($A406,Finnifty!$A$14:$I$486,C$15+1,FALSE),All_curves!C405)</f>
        <v>0</v>
      </c>
      <c r="D406">
        <f>IFERROR(VLOOKUP($A406,Finnifty!$A$14:$I$486,D$15+1,FALSE),All_curves!D405)</f>
        <v>0</v>
      </c>
      <c r="E406">
        <f>IFERROR(VLOOKUP($A406,Finnifty!$A$14:$I$486,E$15+1,FALSE),All_curves!E405)</f>
        <v>0</v>
      </c>
      <c r="F406">
        <f>IFERROR(VLOOKUP($A406,Finnifty!$A$14:$I$486,F$15+1,FALSE),All_curves!F405)</f>
        <v>0</v>
      </c>
      <c r="G406">
        <f>IFERROR(VLOOKUP($A406,Finnifty!$A$14:$I$486,G$15+1,FALSE),All_curves!G405)</f>
        <v>0</v>
      </c>
      <c r="H406">
        <f>IFERROR(VLOOKUP($A406,Finnifty!$A$14:$I$486,H$15+1,FALSE),All_curves!H405)</f>
        <v>0</v>
      </c>
      <c r="I406">
        <f>IFERROR(VLOOKUP($A406,Finnifty!$A$14:$I$486,I$15+1,FALSE),All_curves!I405)</f>
        <v>0</v>
      </c>
      <c r="J406">
        <f>IFERROR(VLOOKUP($A406,Banknifty!$A$14:$I$4860,2,FALSE),All_curves!J405)</f>
        <v>12546483</v>
      </c>
      <c r="K406">
        <f>IFERROR(VLOOKUP($A406,Banknifty!$A$14:$I$4860,3,FALSE),All_curves!K405)</f>
        <v>12311697</v>
      </c>
      <c r="L406">
        <f>IFERROR(VLOOKUP($A406,Banknifty!$A$14:$I$4860,4,FALSE),All_curves!L405)</f>
        <v>11878916</v>
      </c>
      <c r="M406">
        <f>IFERROR(VLOOKUP($A406,Banknifty!$A$14:$I$4860,5,FALSE),All_curves!M405)</f>
        <v>12356079</v>
      </c>
      <c r="N406">
        <f>IFERROR(VLOOKUP($A406,Banknifty!$A$14:$I$4860,6,FALSE),All_curves!N405)</f>
        <v>10271360</v>
      </c>
      <c r="O406">
        <f>IFERROR(VLOOKUP($A406,Banknifty!$A$14:$I$4860,7,FALSE),All_curves!O405)</f>
        <v>10978317</v>
      </c>
      <c r="P406">
        <f>IFERROR(VLOOKUP($A406,Banknifty!$A$14:$I$4860,8,FALSE),All_curves!P405)</f>
        <v>10978317</v>
      </c>
      <c r="Q406">
        <f>IFERROR(VLOOKUP($A406,Banknifty!$A$14:$I$4860,9,FALSE),All_curves!Q405)</f>
        <v>11635476</v>
      </c>
      <c r="R406">
        <f>IFERROR(VLOOKUP($A406,Nifty!$A$14:$I$4860,2,FALSE),All_curves!R405)</f>
        <v>0</v>
      </c>
      <c r="S406">
        <f>IFERROR(VLOOKUP($A406,Nifty!$A$14:$I$4860,3,FALSE),All_curves!S405)</f>
        <v>0</v>
      </c>
      <c r="T406">
        <f>IFERROR(VLOOKUP($A406,Nifty!$A$14:$I$4860,4,FALSE),All_curves!T405)</f>
        <v>0</v>
      </c>
      <c r="U406">
        <f>IFERROR(VLOOKUP($A406,Nifty!$A$14:$I$4860,5,FALSE),All_curves!U405)</f>
        <v>0</v>
      </c>
      <c r="V406">
        <f>IFERROR(VLOOKUP($A406,Nifty!$A$14:$I$4860,6,FALSE),All_curves!V405)</f>
        <v>0</v>
      </c>
      <c r="W406">
        <f>IFERROR(VLOOKUP($A406,Nifty!$A$14:$I$4860,7,FALSE),All_curves!W405)</f>
        <v>0</v>
      </c>
      <c r="X406">
        <f>IFERROR(VLOOKUP($A406,Nifty!$A$14:$I$4860,8,FALSE),All_curves!X405)</f>
        <v>0</v>
      </c>
      <c r="Y406">
        <f>IFERROR(VLOOKUP($A406,Nifty!$A$14:$I$4860,9,FALSE),All_curves!Y405)</f>
        <v>0</v>
      </c>
      <c r="AA406" s="5">
        <f t="shared" si="203"/>
        <v>0</v>
      </c>
      <c r="AB406" s="5">
        <f t="shared" si="179"/>
        <v>0</v>
      </c>
      <c r="AC406" s="5">
        <f t="shared" si="180"/>
        <v>0</v>
      </c>
      <c r="AD406" s="5">
        <f t="shared" si="181"/>
        <v>0</v>
      </c>
      <c r="AE406" s="5">
        <f t="shared" si="182"/>
        <v>0</v>
      </c>
      <c r="AF406" s="5">
        <f t="shared" si="183"/>
        <v>0</v>
      </c>
      <c r="AG406" s="5">
        <f t="shared" si="184"/>
        <v>0</v>
      </c>
      <c r="AH406" s="5">
        <f t="shared" si="185"/>
        <v>0</v>
      </c>
      <c r="AI406" s="5">
        <f t="shared" si="186"/>
        <v>-3.7079599764253679E-3</v>
      </c>
      <c r="AJ406" s="5">
        <f t="shared" si="187"/>
        <v>-4.9117928613757744E-3</v>
      </c>
      <c r="AK406" s="5">
        <f t="shared" si="188"/>
        <v>2.4023112709992134E-4</v>
      </c>
      <c r="AL406" s="5">
        <f t="shared" si="189"/>
        <v>-5.2613897285441746E-3</v>
      </c>
      <c r="AM406" s="5">
        <f t="shared" si="190"/>
        <v>6.9903260707016024E-4</v>
      </c>
      <c r="AN406" s="5">
        <f t="shared" si="191"/>
        <v>-4.0537055199396654E-3</v>
      </c>
      <c r="AO406" s="5">
        <f t="shared" si="192"/>
        <v>-4.0537055199396654E-3</v>
      </c>
      <c r="AP406" s="5">
        <f t="shared" si="193"/>
        <v>0</v>
      </c>
      <c r="AQ406" s="5">
        <f t="shared" si="194"/>
        <v>0</v>
      </c>
      <c r="AR406" s="5">
        <f t="shared" si="195"/>
        <v>0</v>
      </c>
      <c r="AS406" s="5">
        <f t="shared" si="196"/>
        <v>0</v>
      </c>
      <c r="AT406" s="5">
        <f t="shared" si="197"/>
        <v>0</v>
      </c>
      <c r="AU406" s="5">
        <f t="shared" si="198"/>
        <v>0</v>
      </c>
      <c r="AV406" s="5">
        <f t="shared" si="199"/>
        <v>0</v>
      </c>
      <c r="AW406" s="5">
        <f t="shared" si="200"/>
        <v>0</v>
      </c>
      <c r="AX406" s="5">
        <f t="shared" si="201"/>
        <v>0</v>
      </c>
      <c r="AZ406" s="7">
        <f t="shared" si="204"/>
        <v>105.26652023645156</v>
      </c>
      <c r="BA406" s="4">
        <f t="shared" si="202"/>
        <v>-8.7705374466894048E-4</v>
      </c>
      <c r="BB406" s="5">
        <f>AZ406/MAX($AZ$16:AZ406)-1</f>
        <v>-1.5924046235518019E-2</v>
      </c>
      <c r="BH406" s="3"/>
    </row>
    <row r="407" spans="1:60" x14ac:dyDescent="0.25">
      <c r="A407" s="3">
        <v>43112</v>
      </c>
      <c r="B407">
        <f>IFERROR(VLOOKUP($A407,Finnifty!$A$14:$I$486,B$15+1,FALSE),All_curves!B406)</f>
        <v>0</v>
      </c>
      <c r="C407">
        <f>IFERROR(VLOOKUP($A407,Finnifty!$A$14:$I$486,C$15+1,FALSE),All_curves!C406)</f>
        <v>0</v>
      </c>
      <c r="D407">
        <f>IFERROR(VLOOKUP($A407,Finnifty!$A$14:$I$486,D$15+1,FALSE),All_curves!D406)</f>
        <v>0</v>
      </c>
      <c r="E407">
        <f>IFERROR(VLOOKUP($A407,Finnifty!$A$14:$I$486,E$15+1,FALSE),All_curves!E406)</f>
        <v>0</v>
      </c>
      <c r="F407">
        <f>IFERROR(VLOOKUP($A407,Finnifty!$A$14:$I$486,F$15+1,FALSE),All_curves!F406)</f>
        <v>0</v>
      </c>
      <c r="G407">
        <f>IFERROR(VLOOKUP($A407,Finnifty!$A$14:$I$486,G$15+1,FALSE),All_curves!G406)</f>
        <v>0</v>
      </c>
      <c r="H407">
        <f>IFERROR(VLOOKUP($A407,Finnifty!$A$14:$I$486,H$15+1,FALSE),All_curves!H406)</f>
        <v>0</v>
      </c>
      <c r="I407">
        <f>IFERROR(VLOOKUP($A407,Finnifty!$A$14:$I$486,I$15+1,FALSE),All_curves!I406)</f>
        <v>0</v>
      </c>
      <c r="J407">
        <f>IFERROR(VLOOKUP($A407,Banknifty!$A$14:$I$4860,2,FALSE),All_curves!J406)</f>
        <v>12497917</v>
      </c>
      <c r="K407">
        <f>IFERROR(VLOOKUP($A407,Banknifty!$A$14:$I$4860,3,FALSE),All_curves!K406)</f>
        <v>12264040</v>
      </c>
      <c r="L407">
        <f>IFERROR(VLOOKUP($A407,Banknifty!$A$14:$I$4860,4,FALSE),All_curves!L406)</f>
        <v>11853220</v>
      </c>
      <c r="M407">
        <f>IFERROR(VLOOKUP($A407,Banknifty!$A$14:$I$4860,5,FALSE),All_curves!M406)</f>
        <v>12329351</v>
      </c>
      <c r="N407">
        <f>IFERROR(VLOOKUP($A407,Banknifty!$A$14:$I$4860,6,FALSE),All_curves!N406)</f>
        <v>10250835</v>
      </c>
      <c r="O407">
        <f>IFERROR(VLOOKUP($A407,Banknifty!$A$14:$I$4860,7,FALSE),All_curves!O406)</f>
        <v>10975360</v>
      </c>
      <c r="P407">
        <f>IFERROR(VLOOKUP($A407,Banknifty!$A$14:$I$4860,8,FALSE),All_curves!P406)</f>
        <v>10975360</v>
      </c>
      <c r="Q407">
        <f>IFERROR(VLOOKUP($A407,Banknifty!$A$14:$I$4860,9,FALSE),All_curves!Q406)</f>
        <v>11635476</v>
      </c>
      <c r="R407">
        <f>IFERROR(VLOOKUP($A407,Nifty!$A$14:$I$4860,2,FALSE),All_curves!R406)</f>
        <v>0</v>
      </c>
      <c r="S407">
        <f>IFERROR(VLOOKUP($A407,Nifty!$A$14:$I$4860,3,FALSE),All_curves!S406)</f>
        <v>0</v>
      </c>
      <c r="T407">
        <f>IFERROR(VLOOKUP($A407,Nifty!$A$14:$I$4860,4,FALSE),All_curves!T406)</f>
        <v>0</v>
      </c>
      <c r="U407">
        <f>IFERROR(VLOOKUP($A407,Nifty!$A$14:$I$4860,5,FALSE),All_curves!U406)</f>
        <v>0</v>
      </c>
      <c r="V407">
        <f>IFERROR(VLOOKUP($A407,Nifty!$A$14:$I$4860,6,FALSE),All_curves!V406)</f>
        <v>0</v>
      </c>
      <c r="W407">
        <f>IFERROR(VLOOKUP($A407,Nifty!$A$14:$I$4860,7,FALSE),All_curves!W406)</f>
        <v>0</v>
      </c>
      <c r="X407">
        <f>IFERROR(VLOOKUP($A407,Nifty!$A$14:$I$4860,8,FALSE),All_curves!X406)</f>
        <v>0</v>
      </c>
      <c r="Y407">
        <f>IFERROR(VLOOKUP($A407,Nifty!$A$14:$I$4860,9,FALSE),All_curves!Y406)</f>
        <v>0</v>
      </c>
      <c r="AA407" s="5">
        <f t="shared" si="203"/>
        <v>0</v>
      </c>
      <c r="AB407" s="5">
        <f t="shared" si="179"/>
        <v>0</v>
      </c>
      <c r="AC407" s="5">
        <f t="shared" si="180"/>
        <v>0</v>
      </c>
      <c r="AD407" s="5">
        <f t="shared" si="181"/>
        <v>0</v>
      </c>
      <c r="AE407" s="5">
        <f t="shared" si="182"/>
        <v>0</v>
      </c>
      <c r="AF407" s="5">
        <f t="shared" si="183"/>
        <v>0</v>
      </c>
      <c r="AG407" s="5">
        <f t="shared" si="184"/>
        <v>0</v>
      </c>
      <c r="AH407" s="5">
        <f t="shared" si="185"/>
        <v>0</v>
      </c>
      <c r="AI407" s="5">
        <f t="shared" si="186"/>
        <v>-3.8708855700836375E-3</v>
      </c>
      <c r="AJ407" s="5">
        <f t="shared" si="187"/>
        <v>-3.8708717409143834E-3</v>
      </c>
      <c r="AK407" s="5">
        <f t="shared" si="188"/>
        <v>-2.1631603422399559E-3</v>
      </c>
      <c r="AL407" s="5">
        <f t="shared" si="189"/>
        <v>-2.1631457681680066E-3</v>
      </c>
      <c r="AM407" s="5">
        <f t="shared" si="190"/>
        <v>-1.9982748146302187E-3</v>
      </c>
      <c r="AN407" s="5">
        <f t="shared" si="191"/>
        <v>-2.693491179021068E-4</v>
      </c>
      <c r="AO407" s="5">
        <f t="shared" si="192"/>
        <v>-2.693491179021068E-4</v>
      </c>
      <c r="AP407" s="5">
        <f t="shared" si="193"/>
        <v>0</v>
      </c>
      <c r="AQ407" s="5">
        <f t="shared" si="194"/>
        <v>0</v>
      </c>
      <c r="AR407" s="5">
        <f t="shared" si="195"/>
        <v>0</v>
      </c>
      <c r="AS407" s="5">
        <f t="shared" si="196"/>
        <v>0</v>
      </c>
      <c r="AT407" s="5">
        <f t="shared" si="197"/>
        <v>0</v>
      </c>
      <c r="AU407" s="5">
        <f t="shared" si="198"/>
        <v>0</v>
      </c>
      <c r="AV407" s="5">
        <f t="shared" si="199"/>
        <v>0</v>
      </c>
      <c r="AW407" s="5">
        <f t="shared" si="200"/>
        <v>0</v>
      </c>
      <c r="AX407" s="5">
        <f t="shared" si="201"/>
        <v>0</v>
      </c>
      <c r="AZ407" s="7">
        <f t="shared" si="204"/>
        <v>105.20246101281334</v>
      </c>
      <c r="BA407" s="4">
        <f t="shared" si="202"/>
        <v>-6.0854318632668403E-4</v>
      </c>
      <c r="BB407" s="5">
        <f>AZ407/MAX($AZ$16:AZ407)-1</f>
        <v>-1.6522898952009313E-2</v>
      </c>
      <c r="BH407" s="3"/>
    </row>
    <row r="408" spans="1:60" x14ac:dyDescent="0.25">
      <c r="A408" s="3">
        <v>43115</v>
      </c>
      <c r="B408">
        <f>IFERROR(VLOOKUP($A408,Finnifty!$A$14:$I$486,B$15+1,FALSE),All_curves!B407)</f>
        <v>0</v>
      </c>
      <c r="C408">
        <f>IFERROR(VLOOKUP($A408,Finnifty!$A$14:$I$486,C$15+1,FALSE),All_curves!C407)</f>
        <v>0</v>
      </c>
      <c r="D408">
        <f>IFERROR(VLOOKUP($A408,Finnifty!$A$14:$I$486,D$15+1,FALSE),All_curves!D407)</f>
        <v>0</v>
      </c>
      <c r="E408">
        <f>IFERROR(VLOOKUP($A408,Finnifty!$A$14:$I$486,E$15+1,FALSE),All_curves!E407)</f>
        <v>0</v>
      </c>
      <c r="F408">
        <f>IFERROR(VLOOKUP($A408,Finnifty!$A$14:$I$486,F$15+1,FALSE),All_curves!F407)</f>
        <v>0</v>
      </c>
      <c r="G408">
        <f>IFERROR(VLOOKUP($A408,Finnifty!$A$14:$I$486,G$15+1,FALSE),All_curves!G407)</f>
        <v>0</v>
      </c>
      <c r="H408">
        <f>IFERROR(VLOOKUP($A408,Finnifty!$A$14:$I$486,H$15+1,FALSE),All_curves!H407)</f>
        <v>0</v>
      </c>
      <c r="I408">
        <f>IFERROR(VLOOKUP($A408,Finnifty!$A$14:$I$486,I$15+1,FALSE),All_curves!I407)</f>
        <v>0</v>
      </c>
      <c r="J408">
        <f>IFERROR(VLOOKUP($A408,Banknifty!$A$14:$I$4860,2,FALSE),All_curves!J407)</f>
        <v>12591939</v>
      </c>
      <c r="K408">
        <f>IFERROR(VLOOKUP($A408,Banknifty!$A$14:$I$4860,3,FALSE),All_curves!K407)</f>
        <v>12256336</v>
      </c>
      <c r="L408">
        <f>IFERROR(VLOOKUP($A408,Banknifty!$A$14:$I$4860,4,FALSE),All_curves!L407)</f>
        <v>11848922</v>
      </c>
      <c r="M408">
        <f>IFERROR(VLOOKUP($A408,Banknifty!$A$14:$I$4860,5,FALSE),All_curves!M407)</f>
        <v>12330401</v>
      </c>
      <c r="N408">
        <f>IFERROR(VLOOKUP($A408,Banknifty!$A$14:$I$4860,6,FALSE),All_curves!N407)</f>
        <v>10212993</v>
      </c>
      <c r="O408">
        <f>IFERROR(VLOOKUP($A408,Banknifty!$A$14:$I$4860,7,FALSE),All_curves!O407)</f>
        <v>10945466</v>
      </c>
      <c r="P408">
        <f>IFERROR(VLOOKUP($A408,Banknifty!$A$14:$I$4860,8,FALSE),All_curves!P407)</f>
        <v>10945466</v>
      </c>
      <c r="Q408">
        <f>IFERROR(VLOOKUP($A408,Banknifty!$A$14:$I$4860,9,FALSE),All_curves!Q407)</f>
        <v>11610306</v>
      </c>
      <c r="R408">
        <f>IFERROR(VLOOKUP($A408,Nifty!$A$14:$I$4860,2,FALSE),All_curves!R407)</f>
        <v>0</v>
      </c>
      <c r="S408">
        <f>IFERROR(VLOOKUP($A408,Nifty!$A$14:$I$4860,3,FALSE),All_curves!S407)</f>
        <v>0</v>
      </c>
      <c r="T408">
        <f>IFERROR(VLOOKUP($A408,Nifty!$A$14:$I$4860,4,FALSE),All_curves!T407)</f>
        <v>0</v>
      </c>
      <c r="U408">
        <f>IFERROR(VLOOKUP($A408,Nifty!$A$14:$I$4860,5,FALSE),All_curves!U407)</f>
        <v>0</v>
      </c>
      <c r="V408">
        <f>IFERROR(VLOOKUP($A408,Nifty!$A$14:$I$4860,6,FALSE),All_curves!V407)</f>
        <v>0</v>
      </c>
      <c r="W408">
        <f>IFERROR(VLOOKUP($A408,Nifty!$A$14:$I$4860,7,FALSE),All_curves!W407)</f>
        <v>0</v>
      </c>
      <c r="X408">
        <f>IFERROR(VLOOKUP($A408,Nifty!$A$14:$I$4860,8,FALSE),All_curves!X407)</f>
        <v>0</v>
      </c>
      <c r="Y408">
        <f>IFERROR(VLOOKUP($A408,Nifty!$A$14:$I$4860,9,FALSE),All_curves!Y407)</f>
        <v>0</v>
      </c>
      <c r="AA408" s="5">
        <f t="shared" si="203"/>
        <v>0</v>
      </c>
      <c r="AB408" s="5">
        <f t="shared" si="179"/>
        <v>0</v>
      </c>
      <c r="AC408" s="5">
        <f t="shared" si="180"/>
        <v>0</v>
      </c>
      <c r="AD408" s="5">
        <f t="shared" si="181"/>
        <v>0</v>
      </c>
      <c r="AE408" s="5">
        <f t="shared" si="182"/>
        <v>0</v>
      </c>
      <c r="AF408" s="5">
        <f t="shared" si="183"/>
        <v>0</v>
      </c>
      <c r="AG408" s="5">
        <f t="shared" si="184"/>
        <v>0</v>
      </c>
      <c r="AH408" s="5">
        <f t="shared" si="185"/>
        <v>0</v>
      </c>
      <c r="AI408" s="5">
        <f t="shared" si="186"/>
        <v>7.5230136349921928E-3</v>
      </c>
      <c r="AJ408" s="5">
        <f t="shared" si="187"/>
        <v>-6.2817799028702659E-4</v>
      </c>
      <c r="AK408" s="5">
        <f t="shared" si="188"/>
        <v>-3.6260189214409877E-4</v>
      </c>
      <c r="AL408" s="5">
        <f t="shared" si="189"/>
        <v>8.5162633459034964E-5</v>
      </c>
      <c r="AM408" s="5">
        <f t="shared" si="190"/>
        <v>-3.691601708543768E-3</v>
      </c>
      <c r="AN408" s="5">
        <f t="shared" si="191"/>
        <v>-2.7237375357164195E-3</v>
      </c>
      <c r="AO408" s="5">
        <f t="shared" si="192"/>
        <v>-2.7237375357164195E-3</v>
      </c>
      <c r="AP408" s="5">
        <f t="shared" si="193"/>
        <v>-2.1632118875067885E-3</v>
      </c>
      <c r="AQ408" s="5">
        <f t="shared" si="194"/>
        <v>0</v>
      </c>
      <c r="AR408" s="5">
        <f t="shared" si="195"/>
        <v>0</v>
      </c>
      <c r="AS408" s="5">
        <f t="shared" si="196"/>
        <v>0</v>
      </c>
      <c r="AT408" s="5">
        <f t="shared" si="197"/>
        <v>0</v>
      </c>
      <c r="AU408" s="5">
        <f t="shared" si="198"/>
        <v>0</v>
      </c>
      <c r="AV408" s="5">
        <f t="shared" si="199"/>
        <v>0</v>
      </c>
      <c r="AW408" s="5">
        <f t="shared" si="200"/>
        <v>0</v>
      </c>
      <c r="AX408" s="5">
        <f t="shared" si="201"/>
        <v>0</v>
      </c>
      <c r="AZ408" s="7">
        <f t="shared" si="204"/>
        <v>105.18192508791377</v>
      </c>
      <c r="BA408" s="4">
        <f t="shared" si="202"/>
        <v>-1.9520384506097055E-4</v>
      </c>
      <c r="BB408" s="5">
        <f>AZ408/MAX($AZ$16:AZ408)-1</f>
        <v>-1.6714877463663291E-2</v>
      </c>
      <c r="BH408" s="3"/>
    </row>
    <row r="409" spans="1:60" x14ac:dyDescent="0.25">
      <c r="A409" s="3">
        <v>43116</v>
      </c>
      <c r="B409">
        <f>IFERROR(VLOOKUP($A409,Finnifty!$A$14:$I$486,B$15+1,FALSE),All_curves!B408)</f>
        <v>0</v>
      </c>
      <c r="C409">
        <f>IFERROR(VLOOKUP($A409,Finnifty!$A$14:$I$486,C$15+1,FALSE),All_curves!C408)</f>
        <v>0</v>
      </c>
      <c r="D409">
        <f>IFERROR(VLOOKUP($A409,Finnifty!$A$14:$I$486,D$15+1,FALSE),All_curves!D408)</f>
        <v>0</v>
      </c>
      <c r="E409">
        <f>IFERROR(VLOOKUP($A409,Finnifty!$A$14:$I$486,E$15+1,FALSE),All_curves!E408)</f>
        <v>0</v>
      </c>
      <c r="F409">
        <f>IFERROR(VLOOKUP($A409,Finnifty!$A$14:$I$486,F$15+1,FALSE),All_curves!F408)</f>
        <v>0</v>
      </c>
      <c r="G409">
        <f>IFERROR(VLOOKUP($A409,Finnifty!$A$14:$I$486,G$15+1,FALSE),All_curves!G408)</f>
        <v>0</v>
      </c>
      <c r="H409">
        <f>IFERROR(VLOOKUP($A409,Finnifty!$A$14:$I$486,H$15+1,FALSE),All_curves!H408)</f>
        <v>0</v>
      </c>
      <c r="I409">
        <f>IFERROR(VLOOKUP($A409,Finnifty!$A$14:$I$486,I$15+1,FALSE),All_curves!I408)</f>
        <v>0</v>
      </c>
      <c r="J409">
        <f>IFERROR(VLOOKUP($A409,Banknifty!$A$14:$I$4860,2,FALSE),All_curves!J408)</f>
        <v>12556983</v>
      </c>
      <c r="K409">
        <f>IFERROR(VLOOKUP($A409,Banknifty!$A$14:$I$4860,3,FALSE),All_curves!K408)</f>
        <v>12229151</v>
      </c>
      <c r="L409">
        <f>IFERROR(VLOOKUP($A409,Banknifty!$A$14:$I$4860,4,FALSE),All_curves!L408)</f>
        <v>11821246</v>
      </c>
      <c r="M409">
        <f>IFERROR(VLOOKUP($A409,Banknifty!$A$14:$I$4860,5,FALSE),All_curves!M408)</f>
        <v>12315298</v>
      </c>
      <c r="N409">
        <f>IFERROR(VLOOKUP($A409,Banknifty!$A$14:$I$4860,6,FALSE),All_curves!N408)</f>
        <v>10289825</v>
      </c>
      <c r="O409">
        <f>IFERROR(VLOOKUP($A409,Banknifty!$A$14:$I$4860,7,FALSE),All_curves!O408)</f>
        <v>10938591</v>
      </c>
      <c r="P409">
        <f>IFERROR(VLOOKUP($A409,Banknifty!$A$14:$I$4860,8,FALSE),All_curves!P408)</f>
        <v>10938591</v>
      </c>
      <c r="Q409">
        <f>IFERROR(VLOOKUP($A409,Banknifty!$A$14:$I$4860,9,FALSE),All_curves!Q408)</f>
        <v>11611296</v>
      </c>
      <c r="R409">
        <f>IFERROR(VLOOKUP($A409,Nifty!$A$14:$I$4860,2,FALSE),All_curves!R408)</f>
        <v>0</v>
      </c>
      <c r="S409">
        <f>IFERROR(VLOOKUP($A409,Nifty!$A$14:$I$4860,3,FALSE),All_curves!S408)</f>
        <v>0</v>
      </c>
      <c r="T409">
        <f>IFERROR(VLOOKUP($A409,Nifty!$A$14:$I$4860,4,FALSE),All_curves!T408)</f>
        <v>0</v>
      </c>
      <c r="U409">
        <f>IFERROR(VLOOKUP($A409,Nifty!$A$14:$I$4860,5,FALSE),All_curves!U408)</f>
        <v>0</v>
      </c>
      <c r="V409">
        <f>IFERROR(VLOOKUP($A409,Nifty!$A$14:$I$4860,6,FALSE),All_curves!V408)</f>
        <v>0</v>
      </c>
      <c r="W409">
        <f>IFERROR(VLOOKUP($A409,Nifty!$A$14:$I$4860,7,FALSE),All_curves!W408)</f>
        <v>0</v>
      </c>
      <c r="X409">
        <f>IFERROR(VLOOKUP($A409,Nifty!$A$14:$I$4860,8,FALSE),All_curves!X408)</f>
        <v>0</v>
      </c>
      <c r="Y409">
        <f>IFERROR(VLOOKUP($A409,Nifty!$A$14:$I$4860,9,FALSE),All_curves!Y408)</f>
        <v>0</v>
      </c>
      <c r="AA409" s="5">
        <f t="shared" si="203"/>
        <v>0</v>
      </c>
      <c r="AB409" s="5">
        <f t="shared" si="179"/>
        <v>0</v>
      </c>
      <c r="AC409" s="5">
        <f t="shared" si="180"/>
        <v>0</v>
      </c>
      <c r="AD409" s="5">
        <f t="shared" si="181"/>
        <v>0</v>
      </c>
      <c r="AE409" s="5">
        <f t="shared" si="182"/>
        <v>0</v>
      </c>
      <c r="AF409" s="5">
        <f t="shared" si="183"/>
        <v>0</v>
      </c>
      <c r="AG409" s="5">
        <f t="shared" si="184"/>
        <v>0</v>
      </c>
      <c r="AH409" s="5">
        <f t="shared" si="185"/>
        <v>0</v>
      </c>
      <c r="AI409" s="5">
        <f t="shared" si="186"/>
        <v>-2.7760617328276282E-3</v>
      </c>
      <c r="AJ409" s="5">
        <f t="shared" si="187"/>
        <v>-2.2180364506978467E-3</v>
      </c>
      <c r="AK409" s="5">
        <f t="shared" si="188"/>
        <v>-2.3357399095039755E-3</v>
      </c>
      <c r="AL409" s="5">
        <f t="shared" si="189"/>
        <v>-1.2248587860199667E-3</v>
      </c>
      <c r="AM409" s="5">
        <f t="shared" si="190"/>
        <v>7.5229660883935345E-3</v>
      </c>
      <c r="AN409" s="5">
        <f t="shared" si="191"/>
        <v>-6.2811396061168701E-4</v>
      </c>
      <c r="AO409" s="5">
        <f t="shared" si="192"/>
        <v>-6.2811396061168701E-4</v>
      </c>
      <c r="AP409" s="5">
        <f t="shared" si="193"/>
        <v>8.5269070427607119E-5</v>
      </c>
      <c r="AQ409" s="5">
        <f t="shared" si="194"/>
        <v>0</v>
      </c>
      <c r="AR409" s="5">
        <f t="shared" si="195"/>
        <v>0</v>
      </c>
      <c r="AS409" s="5">
        <f t="shared" si="196"/>
        <v>0</v>
      </c>
      <c r="AT409" s="5">
        <f t="shared" si="197"/>
        <v>0</v>
      </c>
      <c r="AU409" s="5">
        <f t="shared" si="198"/>
        <v>0</v>
      </c>
      <c r="AV409" s="5">
        <f t="shared" si="199"/>
        <v>0</v>
      </c>
      <c r="AW409" s="5">
        <f t="shared" si="200"/>
        <v>0</v>
      </c>
      <c r="AX409" s="5">
        <f t="shared" si="201"/>
        <v>0</v>
      </c>
      <c r="AZ409" s="7">
        <f t="shared" si="204"/>
        <v>105.17227162387798</v>
      </c>
      <c r="BA409" s="4">
        <f t="shared" si="202"/>
        <v>-9.1778735060485354E-5</v>
      </c>
      <c r="BB409" s="5">
        <f>AZ409/MAX($AZ$16:AZ409)-1</f>
        <v>-1.6805122128413452E-2</v>
      </c>
      <c r="BH409" s="3"/>
    </row>
    <row r="410" spans="1:60" x14ac:dyDescent="0.25">
      <c r="A410" s="3">
        <v>43117</v>
      </c>
      <c r="B410">
        <f>IFERROR(VLOOKUP($A410,Finnifty!$A$14:$I$486,B$15+1,FALSE),All_curves!B409)</f>
        <v>0</v>
      </c>
      <c r="C410">
        <f>IFERROR(VLOOKUP($A410,Finnifty!$A$14:$I$486,C$15+1,FALSE),All_curves!C409)</f>
        <v>0</v>
      </c>
      <c r="D410">
        <f>IFERROR(VLOOKUP($A410,Finnifty!$A$14:$I$486,D$15+1,FALSE),All_curves!D409)</f>
        <v>0</v>
      </c>
      <c r="E410">
        <f>IFERROR(VLOOKUP($A410,Finnifty!$A$14:$I$486,E$15+1,FALSE),All_curves!E409)</f>
        <v>0</v>
      </c>
      <c r="F410">
        <f>IFERROR(VLOOKUP($A410,Finnifty!$A$14:$I$486,F$15+1,FALSE),All_curves!F409)</f>
        <v>0</v>
      </c>
      <c r="G410">
        <f>IFERROR(VLOOKUP($A410,Finnifty!$A$14:$I$486,G$15+1,FALSE),All_curves!G409)</f>
        <v>0</v>
      </c>
      <c r="H410">
        <f>IFERROR(VLOOKUP($A410,Finnifty!$A$14:$I$486,H$15+1,FALSE),All_curves!H409)</f>
        <v>0</v>
      </c>
      <c r="I410">
        <f>IFERROR(VLOOKUP($A410,Finnifty!$A$14:$I$486,I$15+1,FALSE),All_curves!I409)</f>
        <v>0</v>
      </c>
      <c r="J410">
        <f>IFERROR(VLOOKUP($A410,Banknifty!$A$14:$I$4860,2,FALSE),All_curves!J409)</f>
        <v>12944560</v>
      </c>
      <c r="K410">
        <f>IFERROR(VLOOKUP($A410,Banknifty!$A$14:$I$4860,3,FALSE),All_curves!K409)</f>
        <v>12564272</v>
      </c>
      <c r="L410">
        <f>IFERROR(VLOOKUP($A410,Banknifty!$A$14:$I$4860,4,FALSE),All_curves!L409)</f>
        <v>12167060</v>
      </c>
      <c r="M410">
        <f>IFERROR(VLOOKUP($A410,Banknifty!$A$14:$I$4860,5,FALSE),All_curves!M409)</f>
        <v>12651617</v>
      </c>
      <c r="N410">
        <f>IFERROR(VLOOKUP($A410,Banknifty!$A$14:$I$4860,6,FALSE),All_curves!N409)</f>
        <v>10261260</v>
      </c>
      <c r="O410">
        <f>IFERROR(VLOOKUP($A410,Banknifty!$A$14:$I$4860,7,FALSE),All_curves!O409)</f>
        <v>10914329</v>
      </c>
      <c r="P410">
        <f>IFERROR(VLOOKUP($A410,Banknifty!$A$14:$I$4860,8,FALSE),All_curves!P409)</f>
        <v>10914329</v>
      </c>
      <c r="Q410">
        <f>IFERROR(VLOOKUP($A410,Banknifty!$A$14:$I$4860,9,FALSE),All_curves!Q409)</f>
        <v>11597073</v>
      </c>
      <c r="R410">
        <f>IFERROR(VLOOKUP($A410,Nifty!$A$14:$I$4860,2,FALSE),All_curves!R409)</f>
        <v>0</v>
      </c>
      <c r="S410">
        <f>IFERROR(VLOOKUP($A410,Nifty!$A$14:$I$4860,3,FALSE),All_curves!S409)</f>
        <v>0</v>
      </c>
      <c r="T410">
        <f>IFERROR(VLOOKUP($A410,Nifty!$A$14:$I$4860,4,FALSE),All_curves!T409)</f>
        <v>0</v>
      </c>
      <c r="U410">
        <f>IFERROR(VLOOKUP($A410,Nifty!$A$14:$I$4860,5,FALSE),All_curves!U409)</f>
        <v>0</v>
      </c>
      <c r="V410">
        <f>IFERROR(VLOOKUP($A410,Nifty!$A$14:$I$4860,6,FALSE),All_curves!V409)</f>
        <v>0</v>
      </c>
      <c r="W410">
        <f>IFERROR(VLOOKUP($A410,Nifty!$A$14:$I$4860,7,FALSE),All_curves!W409)</f>
        <v>0</v>
      </c>
      <c r="X410">
        <f>IFERROR(VLOOKUP($A410,Nifty!$A$14:$I$4860,8,FALSE),All_curves!X409)</f>
        <v>0</v>
      </c>
      <c r="Y410">
        <f>IFERROR(VLOOKUP($A410,Nifty!$A$14:$I$4860,9,FALSE),All_curves!Y409)</f>
        <v>0</v>
      </c>
      <c r="AA410" s="5">
        <f t="shared" si="203"/>
        <v>0</v>
      </c>
      <c r="AB410" s="5">
        <f t="shared" si="179"/>
        <v>0</v>
      </c>
      <c r="AC410" s="5">
        <f t="shared" si="180"/>
        <v>0</v>
      </c>
      <c r="AD410" s="5">
        <f t="shared" si="181"/>
        <v>0</v>
      </c>
      <c r="AE410" s="5">
        <f t="shared" si="182"/>
        <v>0</v>
      </c>
      <c r="AF410" s="5">
        <f t="shared" si="183"/>
        <v>0</v>
      </c>
      <c r="AG410" s="5">
        <f t="shared" si="184"/>
        <v>0</v>
      </c>
      <c r="AH410" s="5">
        <f t="shared" si="185"/>
        <v>0</v>
      </c>
      <c r="AI410" s="5">
        <f t="shared" si="186"/>
        <v>3.0865455499939687E-2</v>
      </c>
      <c r="AJ410" s="5">
        <f t="shared" si="187"/>
        <v>2.740345588994697E-2</v>
      </c>
      <c r="AK410" s="5">
        <f t="shared" si="188"/>
        <v>2.9253599832031352E-2</v>
      </c>
      <c r="AL410" s="5">
        <f t="shared" si="189"/>
        <v>2.7309042785647497E-2</v>
      </c>
      <c r="AM410" s="5">
        <f t="shared" si="190"/>
        <v>-2.7760433243519955E-3</v>
      </c>
      <c r="AN410" s="5">
        <f t="shared" si="191"/>
        <v>-2.218018755797746E-3</v>
      </c>
      <c r="AO410" s="5">
        <f t="shared" si="192"/>
        <v>-2.218018755797746E-3</v>
      </c>
      <c r="AP410" s="5">
        <f t="shared" si="193"/>
        <v>-1.2249278633496008E-3</v>
      </c>
      <c r="AQ410" s="5">
        <f t="shared" si="194"/>
        <v>0</v>
      </c>
      <c r="AR410" s="5">
        <f t="shared" si="195"/>
        <v>0</v>
      </c>
      <c r="AS410" s="5">
        <f t="shared" si="196"/>
        <v>0</v>
      </c>
      <c r="AT410" s="5">
        <f t="shared" si="197"/>
        <v>0</v>
      </c>
      <c r="AU410" s="5">
        <f t="shared" si="198"/>
        <v>0</v>
      </c>
      <c r="AV410" s="5">
        <f t="shared" si="199"/>
        <v>0</v>
      </c>
      <c r="AW410" s="5">
        <f t="shared" si="200"/>
        <v>0</v>
      </c>
      <c r="AX410" s="5">
        <f t="shared" si="201"/>
        <v>0</v>
      </c>
      <c r="AZ410" s="7">
        <f t="shared" si="204"/>
        <v>105.63851145798047</v>
      </c>
      <c r="BA410" s="4">
        <f t="shared" si="202"/>
        <v>4.4331060545111829E-3</v>
      </c>
      <c r="BB410" s="5">
        <f>AZ410/MAX($AZ$16:AZ410)-1</f>
        <v>-1.2446514962556665E-2</v>
      </c>
      <c r="BH410" s="3"/>
    </row>
    <row r="411" spans="1:60" x14ac:dyDescent="0.25">
      <c r="A411" s="3">
        <v>43118</v>
      </c>
      <c r="B411">
        <f>IFERROR(VLOOKUP($A411,Finnifty!$A$14:$I$486,B$15+1,FALSE),All_curves!B410)</f>
        <v>0</v>
      </c>
      <c r="C411">
        <f>IFERROR(VLOOKUP($A411,Finnifty!$A$14:$I$486,C$15+1,FALSE),All_curves!C410)</f>
        <v>0</v>
      </c>
      <c r="D411">
        <f>IFERROR(VLOOKUP($A411,Finnifty!$A$14:$I$486,D$15+1,FALSE),All_curves!D410)</f>
        <v>0</v>
      </c>
      <c r="E411">
        <f>IFERROR(VLOOKUP($A411,Finnifty!$A$14:$I$486,E$15+1,FALSE),All_curves!E410)</f>
        <v>0</v>
      </c>
      <c r="F411">
        <f>IFERROR(VLOOKUP($A411,Finnifty!$A$14:$I$486,F$15+1,FALSE),All_curves!F410)</f>
        <v>0</v>
      </c>
      <c r="G411">
        <f>IFERROR(VLOOKUP($A411,Finnifty!$A$14:$I$486,G$15+1,FALSE),All_curves!G410)</f>
        <v>0</v>
      </c>
      <c r="H411">
        <f>IFERROR(VLOOKUP($A411,Finnifty!$A$14:$I$486,H$15+1,FALSE),All_curves!H410)</f>
        <v>0</v>
      </c>
      <c r="I411">
        <f>IFERROR(VLOOKUP($A411,Finnifty!$A$14:$I$486,I$15+1,FALSE),All_curves!I410)</f>
        <v>0</v>
      </c>
      <c r="J411">
        <f>IFERROR(VLOOKUP($A411,Banknifty!$A$14:$I$4860,2,FALSE),All_curves!J410)</f>
        <v>13443315</v>
      </c>
      <c r="K411">
        <f>IFERROR(VLOOKUP($A411,Banknifty!$A$14:$I$4860,3,FALSE),All_curves!K410)</f>
        <v>13041287</v>
      </c>
      <c r="L411">
        <f>IFERROR(VLOOKUP($A411,Banknifty!$A$14:$I$4860,4,FALSE),All_curves!L410)</f>
        <v>12846835</v>
      </c>
      <c r="M411">
        <f>IFERROR(VLOOKUP($A411,Banknifty!$A$14:$I$4860,5,FALSE),All_curves!M410)</f>
        <v>13804419</v>
      </c>
      <c r="N411">
        <f>IFERROR(VLOOKUP($A411,Banknifty!$A$14:$I$4860,6,FALSE),All_curves!N410)</f>
        <v>10577979</v>
      </c>
      <c r="O411">
        <f>IFERROR(VLOOKUP($A411,Banknifty!$A$14:$I$4860,7,FALSE),All_curves!O410)</f>
        <v>11213419</v>
      </c>
      <c r="P411">
        <f>IFERROR(VLOOKUP($A411,Banknifty!$A$14:$I$4860,8,FALSE),All_curves!P410)</f>
        <v>11213419</v>
      </c>
      <c r="Q411">
        <f>IFERROR(VLOOKUP($A411,Banknifty!$A$14:$I$4860,9,FALSE),All_curves!Q410)</f>
        <v>11913778</v>
      </c>
      <c r="R411">
        <f>IFERROR(VLOOKUP($A411,Nifty!$A$14:$I$4860,2,FALSE),All_curves!R410)</f>
        <v>0</v>
      </c>
      <c r="S411">
        <f>IFERROR(VLOOKUP($A411,Nifty!$A$14:$I$4860,3,FALSE),All_curves!S410)</f>
        <v>0</v>
      </c>
      <c r="T411">
        <f>IFERROR(VLOOKUP($A411,Nifty!$A$14:$I$4860,4,FALSE),All_curves!T410)</f>
        <v>0</v>
      </c>
      <c r="U411">
        <f>IFERROR(VLOOKUP($A411,Nifty!$A$14:$I$4860,5,FALSE),All_curves!U410)</f>
        <v>0</v>
      </c>
      <c r="V411">
        <f>IFERROR(VLOOKUP($A411,Nifty!$A$14:$I$4860,6,FALSE),All_curves!V410)</f>
        <v>0</v>
      </c>
      <c r="W411">
        <f>IFERROR(VLOOKUP($A411,Nifty!$A$14:$I$4860,7,FALSE),All_curves!W410)</f>
        <v>0</v>
      </c>
      <c r="X411">
        <f>IFERROR(VLOOKUP($A411,Nifty!$A$14:$I$4860,8,FALSE),All_curves!X410)</f>
        <v>0</v>
      </c>
      <c r="Y411">
        <f>IFERROR(VLOOKUP($A411,Nifty!$A$14:$I$4860,9,FALSE),All_curves!Y410)</f>
        <v>0</v>
      </c>
      <c r="AA411" s="5">
        <f t="shared" si="203"/>
        <v>0</v>
      </c>
      <c r="AB411" s="5">
        <f t="shared" si="179"/>
        <v>0</v>
      </c>
      <c r="AC411" s="5">
        <f t="shared" si="180"/>
        <v>0</v>
      </c>
      <c r="AD411" s="5">
        <f t="shared" si="181"/>
        <v>0</v>
      </c>
      <c r="AE411" s="5">
        <f t="shared" si="182"/>
        <v>0</v>
      </c>
      <c r="AF411" s="5">
        <f t="shared" si="183"/>
        <v>0</v>
      </c>
      <c r="AG411" s="5">
        <f t="shared" si="184"/>
        <v>0</v>
      </c>
      <c r="AH411" s="5">
        <f t="shared" si="185"/>
        <v>0</v>
      </c>
      <c r="AI411" s="5">
        <f t="shared" si="186"/>
        <v>3.8530085224990351E-2</v>
      </c>
      <c r="AJ411" s="5">
        <f t="shared" si="187"/>
        <v>3.796598800153328E-2</v>
      </c>
      <c r="AK411" s="5">
        <f t="shared" si="188"/>
        <v>5.5870111596392213E-2</v>
      </c>
      <c r="AL411" s="5">
        <f t="shared" si="189"/>
        <v>9.1118945507123739E-2</v>
      </c>
      <c r="AM411" s="5">
        <f t="shared" si="190"/>
        <v>3.0865507744662901E-2</v>
      </c>
      <c r="AN411" s="5">
        <f t="shared" si="191"/>
        <v>2.7403425350289501E-2</v>
      </c>
      <c r="AO411" s="5">
        <f t="shared" si="192"/>
        <v>2.7403425350289501E-2</v>
      </c>
      <c r="AP411" s="5">
        <f t="shared" si="193"/>
        <v>2.7309045998072046E-2</v>
      </c>
      <c r="AQ411" s="5">
        <f t="shared" si="194"/>
        <v>0</v>
      </c>
      <c r="AR411" s="5">
        <f t="shared" si="195"/>
        <v>0</v>
      </c>
      <c r="AS411" s="5">
        <f t="shared" si="196"/>
        <v>0</v>
      </c>
      <c r="AT411" s="5">
        <f t="shared" si="197"/>
        <v>0</v>
      </c>
      <c r="AU411" s="5">
        <f t="shared" si="198"/>
        <v>0</v>
      </c>
      <c r="AV411" s="5">
        <f t="shared" si="199"/>
        <v>0</v>
      </c>
      <c r="AW411" s="5">
        <f t="shared" si="200"/>
        <v>0</v>
      </c>
      <c r="AX411" s="5">
        <f t="shared" si="201"/>
        <v>0</v>
      </c>
      <c r="AZ411" s="7">
        <f t="shared" si="204"/>
        <v>107.11950412001721</v>
      </c>
      <c r="BA411" s="4">
        <f t="shared" si="202"/>
        <v>1.4019438948889733E-2</v>
      </c>
      <c r="BB411" s="5">
        <f>AZ411/MAX($AZ$16:AZ411)-1</f>
        <v>0</v>
      </c>
      <c r="BH411" s="3"/>
    </row>
    <row r="412" spans="1:60" x14ac:dyDescent="0.25">
      <c r="A412" s="3">
        <v>43119</v>
      </c>
      <c r="B412">
        <f>IFERROR(VLOOKUP($A412,Finnifty!$A$14:$I$486,B$15+1,FALSE),All_curves!B411)</f>
        <v>0</v>
      </c>
      <c r="C412">
        <f>IFERROR(VLOOKUP($A412,Finnifty!$A$14:$I$486,C$15+1,FALSE),All_curves!C411)</f>
        <v>0</v>
      </c>
      <c r="D412">
        <f>IFERROR(VLOOKUP($A412,Finnifty!$A$14:$I$486,D$15+1,FALSE),All_curves!D411)</f>
        <v>0</v>
      </c>
      <c r="E412">
        <f>IFERROR(VLOOKUP($A412,Finnifty!$A$14:$I$486,E$15+1,FALSE),All_curves!E411)</f>
        <v>0</v>
      </c>
      <c r="F412">
        <f>IFERROR(VLOOKUP($A412,Finnifty!$A$14:$I$486,F$15+1,FALSE),All_curves!F411)</f>
        <v>0</v>
      </c>
      <c r="G412">
        <f>IFERROR(VLOOKUP($A412,Finnifty!$A$14:$I$486,G$15+1,FALSE),All_curves!G411)</f>
        <v>0</v>
      </c>
      <c r="H412">
        <f>IFERROR(VLOOKUP($A412,Finnifty!$A$14:$I$486,H$15+1,FALSE),All_curves!H411)</f>
        <v>0</v>
      </c>
      <c r="I412">
        <f>IFERROR(VLOOKUP($A412,Finnifty!$A$14:$I$486,I$15+1,FALSE),All_curves!I411)</f>
        <v>0</v>
      </c>
      <c r="J412">
        <f>IFERROR(VLOOKUP($A412,Banknifty!$A$14:$I$4860,2,FALSE),All_curves!J411)</f>
        <v>13452735</v>
      </c>
      <c r="K412">
        <f>IFERROR(VLOOKUP($A412,Banknifty!$A$14:$I$4860,3,FALSE),All_curves!K411)</f>
        <v>13150767</v>
      </c>
      <c r="L412">
        <f>IFERROR(VLOOKUP($A412,Banknifty!$A$14:$I$4860,4,FALSE),All_curves!L411)</f>
        <v>12916547</v>
      </c>
      <c r="M412">
        <f>IFERROR(VLOOKUP($A412,Banknifty!$A$14:$I$4860,5,FALSE),All_curves!M411)</f>
        <v>13927946</v>
      </c>
      <c r="N412">
        <f>IFERROR(VLOOKUP($A412,Banknifty!$A$14:$I$4860,6,FALSE),All_curves!N411)</f>
        <v>11062613</v>
      </c>
      <c r="O412">
        <f>IFERROR(VLOOKUP($A412,Banknifty!$A$14:$I$4860,7,FALSE),All_curves!O411)</f>
        <v>11690178</v>
      </c>
      <c r="P412">
        <f>IFERROR(VLOOKUP($A412,Banknifty!$A$14:$I$4860,8,FALSE),All_curves!P411)</f>
        <v>11690178</v>
      </c>
      <c r="Q412">
        <f>IFERROR(VLOOKUP($A412,Banknifty!$A$14:$I$4860,9,FALSE),All_curves!Q411)</f>
        <v>13046822</v>
      </c>
      <c r="R412">
        <f>IFERROR(VLOOKUP($A412,Nifty!$A$14:$I$4860,2,FALSE),All_curves!R411)</f>
        <v>0</v>
      </c>
      <c r="S412">
        <f>IFERROR(VLOOKUP($A412,Nifty!$A$14:$I$4860,3,FALSE),All_curves!S411)</f>
        <v>0</v>
      </c>
      <c r="T412">
        <f>IFERROR(VLOOKUP($A412,Nifty!$A$14:$I$4860,4,FALSE),All_curves!T411)</f>
        <v>0</v>
      </c>
      <c r="U412">
        <f>IFERROR(VLOOKUP($A412,Nifty!$A$14:$I$4860,5,FALSE),All_curves!U411)</f>
        <v>0</v>
      </c>
      <c r="V412">
        <f>IFERROR(VLOOKUP($A412,Nifty!$A$14:$I$4860,6,FALSE),All_curves!V411)</f>
        <v>0</v>
      </c>
      <c r="W412">
        <f>IFERROR(VLOOKUP($A412,Nifty!$A$14:$I$4860,7,FALSE),All_curves!W411)</f>
        <v>0</v>
      </c>
      <c r="X412">
        <f>IFERROR(VLOOKUP($A412,Nifty!$A$14:$I$4860,8,FALSE),All_curves!X411)</f>
        <v>0</v>
      </c>
      <c r="Y412">
        <f>IFERROR(VLOOKUP($A412,Nifty!$A$14:$I$4860,9,FALSE),All_curves!Y411)</f>
        <v>0</v>
      </c>
      <c r="AA412" s="5">
        <f t="shared" si="203"/>
        <v>0</v>
      </c>
      <c r="AB412" s="5">
        <f t="shared" si="179"/>
        <v>0</v>
      </c>
      <c r="AC412" s="5">
        <f t="shared" si="180"/>
        <v>0</v>
      </c>
      <c r="AD412" s="5">
        <f t="shared" si="181"/>
        <v>0</v>
      </c>
      <c r="AE412" s="5">
        <f t="shared" si="182"/>
        <v>0</v>
      </c>
      <c r="AF412" s="5">
        <f t="shared" si="183"/>
        <v>0</v>
      </c>
      <c r="AG412" s="5">
        <f t="shared" si="184"/>
        <v>0</v>
      </c>
      <c r="AH412" s="5">
        <f t="shared" si="185"/>
        <v>0</v>
      </c>
      <c r="AI412" s="5">
        <f t="shared" si="186"/>
        <v>7.0072002329779615E-4</v>
      </c>
      <c r="AJ412" s="5">
        <f t="shared" si="187"/>
        <v>8.3948769780159971E-3</v>
      </c>
      <c r="AK412" s="5">
        <f t="shared" si="188"/>
        <v>5.4263949058270811E-3</v>
      </c>
      <c r="AL412" s="5">
        <f t="shared" si="189"/>
        <v>8.9483664614933289E-3</v>
      </c>
      <c r="AM412" s="5">
        <f t="shared" si="190"/>
        <v>4.5815367945048813E-2</v>
      </c>
      <c r="AN412" s="5">
        <f t="shared" si="191"/>
        <v>4.2516827383334288E-2</v>
      </c>
      <c r="AO412" s="5">
        <f t="shared" si="192"/>
        <v>4.2516827383334288E-2</v>
      </c>
      <c r="AP412" s="5">
        <f t="shared" si="193"/>
        <v>9.5103669046040729E-2</v>
      </c>
      <c r="AQ412" s="5">
        <f t="shared" si="194"/>
        <v>0</v>
      </c>
      <c r="AR412" s="5">
        <f t="shared" si="195"/>
        <v>0</v>
      </c>
      <c r="AS412" s="5">
        <f t="shared" si="196"/>
        <v>0</v>
      </c>
      <c r="AT412" s="5">
        <f t="shared" si="197"/>
        <v>0</v>
      </c>
      <c r="AU412" s="5">
        <f t="shared" si="198"/>
        <v>0</v>
      </c>
      <c r="AV412" s="5">
        <f t="shared" si="199"/>
        <v>0</v>
      </c>
      <c r="AW412" s="5">
        <f t="shared" si="200"/>
        <v>0</v>
      </c>
      <c r="AX412" s="5">
        <f t="shared" si="201"/>
        <v>0</v>
      </c>
      <c r="AZ412" s="7">
        <f t="shared" si="204"/>
        <v>108.23275718025226</v>
      </c>
      <c r="BA412" s="4">
        <f t="shared" si="202"/>
        <v>1.0392627088599681E-2</v>
      </c>
      <c r="BB412" s="5">
        <f>AZ412/MAX($AZ$16:AZ412)-1</f>
        <v>0</v>
      </c>
      <c r="BH412" s="3"/>
    </row>
    <row r="413" spans="1:60" x14ac:dyDescent="0.25">
      <c r="A413" s="3">
        <v>43122</v>
      </c>
      <c r="B413">
        <f>IFERROR(VLOOKUP($A413,Finnifty!$A$14:$I$486,B$15+1,FALSE),All_curves!B412)</f>
        <v>0</v>
      </c>
      <c r="C413">
        <f>IFERROR(VLOOKUP($A413,Finnifty!$A$14:$I$486,C$15+1,FALSE),All_curves!C412)</f>
        <v>0</v>
      </c>
      <c r="D413">
        <f>IFERROR(VLOOKUP($A413,Finnifty!$A$14:$I$486,D$15+1,FALSE),All_curves!D412)</f>
        <v>0</v>
      </c>
      <c r="E413">
        <f>IFERROR(VLOOKUP($A413,Finnifty!$A$14:$I$486,E$15+1,FALSE),All_curves!E412)</f>
        <v>0</v>
      </c>
      <c r="F413">
        <f>IFERROR(VLOOKUP($A413,Finnifty!$A$14:$I$486,F$15+1,FALSE),All_curves!F412)</f>
        <v>0</v>
      </c>
      <c r="G413">
        <f>IFERROR(VLOOKUP($A413,Finnifty!$A$14:$I$486,G$15+1,FALSE),All_curves!G412)</f>
        <v>0</v>
      </c>
      <c r="H413">
        <f>IFERROR(VLOOKUP($A413,Finnifty!$A$14:$I$486,H$15+1,FALSE),All_curves!H412)</f>
        <v>0</v>
      </c>
      <c r="I413">
        <f>IFERROR(VLOOKUP($A413,Finnifty!$A$14:$I$486,I$15+1,FALSE),All_curves!I412)</f>
        <v>0</v>
      </c>
      <c r="J413">
        <f>IFERROR(VLOOKUP($A413,Banknifty!$A$14:$I$4860,2,FALSE),All_curves!J412)</f>
        <v>13406625</v>
      </c>
      <c r="K413">
        <f>IFERROR(VLOOKUP($A413,Banknifty!$A$14:$I$4860,3,FALSE),All_curves!K412)</f>
        <v>13133725</v>
      </c>
      <c r="L413">
        <f>IFERROR(VLOOKUP($A413,Banknifty!$A$14:$I$4860,4,FALSE),All_curves!L412)</f>
        <v>12878508</v>
      </c>
      <c r="M413">
        <f>IFERROR(VLOOKUP($A413,Banknifty!$A$14:$I$4860,5,FALSE),All_curves!M412)</f>
        <v>13899358</v>
      </c>
      <c r="N413">
        <f>IFERROR(VLOOKUP($A413,Banknifty!$A$14:$I$4860,6,FALSE),All_curves!N412)</f>
        <v>11068430</v>
      </c>
      <c r="O413">
        <f>IFERROR(VLOOKUP($A413,Banknifty!$A$14:$I$4860,7,FALSE),All_curves!O412)</f>
        <v>11783970</v>
      </c>
      <c r="P413">
        <f>IFERROR(VLOOKUP($A413,Banknifty!$A$14:$I$4860,8,FALSE),All_curves!P412)</f>
        <v>11783970</v>
      </c>
      <c r="Q413">
        <f>IFERROR(VLOOKUP($A413,Banknifty!$A$14:$I$4860,9,FALSE),All_curves!Q412)</f>
        <v>13159006</v>
      </c>
      <c r="R413">
        <f>IFERROR(VLOOKUP($A413,Nifty!$A$14:$I$4860,2,FALSE),All_curves!R412)</f>
        <v>0</v>
      </c>
      <c r="S413">
        <f>IFERROR(VLOOKUP($A413,Nifty!$A$14:$I$4860,3,FALSE),All_curves!S412)</f>
        <v>0</v>
      </c>
      <c r="T413">
        <f>IFERROR(VLOOKUP($A413,Nifty!$A$14:$I$4860,4,FALSE),All_curves!T412)</f>
        <v>0</v>
      </c>
      <c r="U413">
        <f>IFERROR(VLOOKUP($A413,Nifty!$A$14:$I$4860,5,FALSE),All_curves!U412)</f>
        <v>0</v>
      </c>
      <c r="V413">
        <f>IFERROR(VLOOKUP($A413,Nifty!$A$14:$I$4860,6,FALSE),All_curves!V412)</f>
        <v>0</v>
      </c>
      <c r="W413">
        <f>IFERROR(VLOOKUP($A413,Nifty!$A$14:$I$4860,7,FALSE),All_curves!W412)</f>
        <v>0</v>
      </c>
      <c r="X413">
        <f>IFERROR(VLOOKUP($A413,Nifty!$A$14:$I$4860,8,FALSE),All_curves!X412)</f>
        <v>0</v>
      </c>
      <c r="Y413">
        <f>IFERROR(VLOOKUP($A413,Nifty!$A$14:$I$4860,9,FALSE),All_curves!Y412)</f>
        <v>0</v>
      </c>
      <c r="AA413" s="5">
        <f t="shared" si="203"/>
        <v>0</v>
      </c>
      <c r="AB413" s="5">
        <f t="shared" si="179"/>
        <v>0</v>
      </c>
      <c r="AC413" s="5">
        <f t="shared" si="180"/>
        <v>0</v>
      </c>
      <c r="AD413" s="5">
        <f t="shared" si="181"/>
        <v>0</v>
      </c>
      <c r="AE413" s="5">
        <f t="shared" si="182"/>
        <v>0</v>
      </c>
      <c r="AF413" s="5">
        <f t="shared" si="183"/>
        <v>0</v>
      </c>
      <c r="AG413" s="5">
        <f t="shared" si="184"/>
        <v>0</v>
      </c>
      <c r="AH413" s="5">
        <f t="shared" si="185"/>
        <v>0</v>
      </c>
      <c r="AI413" s="5">
        <f t="shared" si="186"/>
        <v>-3.4275558092834446E-3</v>
      </c>
      <c r="AJ413" s="5">
        <f t="shared" si="187"/>
        <v>-1.2958939961448257E-3</v>
      </c>
      <c r="AK413" s="5">
        <f t="shared" si="188"/>
        <v>-2.9449821225440154E-3</v>
      </c>
      <c r="AL413" s="5">
        <f t="shared" si="189"/>
        <v>-2.0525639602565482E-3</v>
      </c>
      <c r="AM413" s="5">
        <f t="shared" si="190"/>
        <v>5.2582513733412384E-4</v>
      </c>
      <c r="AN413" s="5">
        <f t="shared" si="191"/>
        <v>8.0231455842674215E-3</v>
      </c>
      <c r="AO413" s="5">
        <f t="shared" si="192"/>
        <v>8.0231455842674215E-3</v>
      </c>
      <c r="AP413" s="5">
        <f t="shared" si="193"/>
        <v>8.5985690614924781E-3</v>
      </c>
      <c r="AQ413" s="5">
        <f t="shared" si="194"/>
        <v>0</v>
      </c>
      <c r="AR413" s="5">
        <f t="shared" si="195"/>
        <v>0</v>
      </c>
      <c r="AS413" s="5">
        <f t="shared" si="196"/>
        <v>0</v>
      </c>
      <c r="AT413" s="5">
        <f t="shared" si="197"/>
        <v>0</v>
      </c>
      <c r="AU413" s="5">
        <f t="shared" si="198"/>
        <v>0</v>
      </c>
      <c r="AV413" s="5">
        <f t="shared" si="199"/>
        <v>0</v>
      </c>
      <c r="AW413" s="5">
        <f t="shared" si="200"/>
        <v>0</v>
      </c>
      <c r="AX413" s="5">
        <f t="shared" si="201"/>
        <v>0</v>
      </c>
      <c r="AZ413" s="7">
        <f t="shared" si="204"/>
        <v>108.30243061733165</v>
      </c>
      <c r="BA413" s="4">
        <f t="shared" si="202"/>
        <v>6.4373706163052557E-4</v>
      </c>
      <c r="BB413" s="5">
        <f>AZ413/MAX($AZ$16:AZ413)-1</f>
        <v>0</v>
      </c>
      <c r="BH413" s="3"/>
    </row>
    <row r="414" spans="1:60" x14ac:dyDescent="0.25">
      <c r="A414" s="3">
        <v>43123</v>
      </c>
      <c r="B414">
        <f>IFERROR(VLOOKUP($A414,Finnifty!$A$14:$I$486,B$15+1,FALSE),All_curves!B413)</f>
        <v>0</v>
      </c>
      <c r="C414">
        <f>IFERROR(VLOOKUP($A414,Finnifty!$A$14:$I$486,C$15+1,FALSE),All_curves!C413)</f>
        <v>0</v>
      </c>
      <c r="D414">
        <f>IFERROR(VLOOKUP($A414,Finnifty!$A$14:$I$486,D$15+1,FALSE),All_curves!D413)</f>
        <v>0</v>
      </c>
      <c r="E414">
        <f>IFERROR(VLOOKUP($A414,Finnifty!$A$14:$I$486,E$15+1,FALSE),All_curves!E413)</f>
        <v>0</v>
      </c>
      <c r="F414">
        <f>IFERROR(VLOOKUP($A414,Finnifty!$A$14:$I$486,F$15+1,FALSE),All_curves!F413)</f>
        <v>0</v>
      </c>
      <c r="G414">
        <f>IFERROR(VLOOKUP($A414,Finnifty!$A$14:$I$486,G$15+1,FALSE),All_curves!G413)</f>
        <v>0</v>
      </c>
      <c r="H414">
        <f>IFERROR(VLOOKUP($A414,Finnifty!$A$14:$I$486,H$15+1,FALSE),All_curves!H413)</f>
        <v>0</v>
      </c>
      <c r="I414">
        <f>IFERROR(VLOOKUP($A414,Finnifty!$A$14:$I$486,I$15+1,FALSE),All_curves!I413)</f>
        <v>0</v>
      </c>
      <c r="J414">
        <f>IFERROR(VLOOKUP($A414,Banknifty!$A$14:$I$4860,2,FALSE),All_curves!J413)</f>
        <v>13536950</v>
      </c>
      <c r="K414">
        <f>IFERROR(VLOOKUP($A414,Banknifty!$A$14:$I$4860,3,FALSE),All_curves!K413)</f>
        <v>13240513</v>
      </c>
      <c r="L414">
        <f>IFERROR(VLOOKUP($A414,Banknifty!$A$14:$I$4860,4,FALSE),All_curves!L413)</f>
        <v>12988840</v>
      </c>
      <c r="M414">
        <f>IFERROR(VLOOKUP($A414,Banknifty!$A$14:$I$4860,5,FALSE),All_curves!M413)</f>
        <v>13987195</v>
      </c>
      <c r="N414">
        <f>IFERROR(VLOOKUP($A414,Banknifty!$A$14:$I$4860,6,FALSE),All_curves!N413)</f>
        <v>11030492</v>
      </c>
      <c r="O414">
        <f>IFERROR(VLOOKUP($A414,Banknifty!$A$14:$I$4860,7,FALSE),All_curves!O413)</f>
        <v>11768700</v>
      </c>
      <c r="P414">
        <f>IFERROR(VLOOKUP($A414,Banknifty!$A$14:$I$4860,8,FALSE),All_curves!P413)</f>
        <v>11768700</v>
      </c>
      <c r="Q414">
        <f>IFERROR(VLOOKUP($A414,Banknifty!$A$14:$I$4860,9,FALSE),All_curves!Q413)</f>
        <v>13131995</v>
      </c>
      <c r="R414">
        <f>IFERROR(VLOOKUP($A414,Nifty!$A$14:$I$4860,2,FALSE),All_curves!R413)</f>
        <v>0</v>
      </c>
      <c r="S414">
        <f>IFERROR(VLOOKUP($A414,Nifty!$A$14:$I$4860,3,FALSE),All_curves!S413)</f>
        <v>0</v>
      </c>
      <c r="T414">
        <f>IFERROR(VLOOKUP($A414,Nifty!$A$14:$I$4860,4,FALSE),All_curves!T413)</f>
        <v>0</v>
      </c>
      <c r="U414">
        <f>IFERROR(VLOOKUP($A414,Nifty!$A$14:$I$4860,5,FALSE),All_curves!U413)</f>
        <v>0</v>
      </c>
      <c r="V414">
        <f>IFERROR(VLOOKUP($A414,Nifty!$A$14:$I$4860,6,FALSE),All_curves!V413)</f>
        <v>0</v>
      </c>
      <c r="W414">
        <f>IFERROR(VLOOKUP($A414,Nifty!$A$14:$I$4860,7,FALSE),All_curves!W413)</f>
        <v>0</v>
      </c>
      <c r="X414">
        <f>IFERROR(VLOOKUP($A414,Nifty!$A$14:$I$4860,8,FALSE),All_curves!X413)</f>
        <v>0</v>
      </c>
      <c r="Y414">
        <f>IFERROR(VLOOKUP($A414,Nifty!$A$14:$I$4860,9,FALSE),All_curves!Y413)</f>
        <v>0</v>
      </c>
      <c r="AA414" s="5">
        <f t="shared" si="203"/>
        <v>0</v>
      </c>
      <c r="AB414" s="5">
        <f t="shared" si="179"/>
        <v>0</v>
      </c>
      <c r="AC414" s="5">
        <f t="shared" si="180"/>
        <v>0</v>
      </c>
      <c r="AD414" s="5">
        <f t="shared" si="181"/>
        <v>0</v>
      </c>
      <c r="AE414" s="5">
        <f t="shared" si="182"/>
        <v>0</v>
      </c>
      <c r="AF414" s="5">
        <f t="shared" si="183"/>
        <v>0</v>
      </c>
      <c r="AG414" s="5">
        <f t="shared" si="184"/>
        <v>0</v>
      </c>
      <c r="AH414" s="5">
        <f t="shared" si="185"/>
        <v>0</v>
      </c>
      <c r="AI414" s="5">
        <f t="shared" si="186"/>
        <v>9.7209402068008099E-3</v>
      </c>
      <c r="AJ414" s="5">
        <f t="shared" si="187"/>
        <v>8.1308235097050652E-3</v>
      </c>
      <c r="AK414" s="5">
        <f t="shared" si="188"/>
        <v>8.5671414732202411E-3</v>
      </c>
      <c r="AL414" s="5">
        <f t="shared" si="189"/>
        <v>6.3195005121818859E-3</v>
      </c>
      <c r="AM414" s="5">
        <f t="shared" si="190"/>
        <v>-3.4275863875906643E-3</v>
      </c>
      <c r="AN414" s="5">
        <f t="shared" si="191"/>
        <v>-1.2958281462019938E-3</v>
      </c>
      <c r="AO414" s="5">
        <f t="shared" si="192"/>
        <v>-1.2958281462019938E-3</v>
      </c>
      <c r="AP414" s="5">
        <f t="shared" si="193"/>
        <v>-2.0526626403239989E-3</v>
      </c>
      <c r="AQ414" s="5">
        <f t="shared" si="194"/>
        <v>0</v>
      </c>
      <c r="AR414" s="5">
        <f t="shared" si="195"/>
        <v>0</v>
      </c>
      <c r="AS414" s="5">
        <f t="shared" si="196"/>
        <v>0</v>
      </c>
      <c r="AT414" s="5">
        <f t="shared" si="197"/>
        <v>0</v>
      </c>
      <c r="AU414" s="5">
        <f t="shared" si="198"/>
        <v>0</v>
      </c>
      <c r="AV414" s="5">
        <f t="shared" si="199"/>
        <v>0</v>
      </c>
      <c r="AW414" s="5">
        <f t="shared" si="200"/>
        <v>0</v>
      </c>
      <c r="AX414" s="5">
        <f t="shared" si="201"/>
        <v>0</v>
      </c>
      <c r="AZ414" s="7">
        <f t="shared" si="204"/>
        <v>108.41374069842122</v>
      </c>
      <c r="BA414" s="4">
        <f t="shared" si="202"/>
        <v>1.0277708492328899E-3</v>
      </c>
      <c r="BB414" s="5">
        <f>AZ414/MAX($AZ$16:AZ414)-1</f>
        <v>0</v>
      </c>
      <c r="BH414" s="3"/>
    </row>
    <row r="415" spans="1:60" x14ac:dyDescent="0.25">
      <c r="A415" s="3">
        <v>43124</v>
      </c>
      <c r="B415">
        <f>IFERROR(VLOOKUP($A415,Finnifty!$A$14:$I$486,B$15+1,FALSE),All_curves!B414)</f>
        <v>0</v>
      </c>
      <c r="C415">
        <f>IFERROR(VLOOKUP($A415,Finnifty!$A$14:$I$486,C$15+1,FALSE),All_curves!C414)</f>
        <v>0</v>
      </c>
      <c r="D415">
        <f>IFERROR(VLOOKUP($A415,Finnifty!$A$14:$I$486,D$15+1,FALSE),All_curves!D414)</f>
        <v>0</v>
      </c>
      <c r="E415">
        <f>IFERROR(VLOOKUP($A415,Finnifty!$A$14:$I$486,E$15+1,FALSE),All_curves!E414)</f>
        <v>0</v>
      </c>
      <c r="F415">
        <f>IFERROR(VLOOKUP($A415,Finnifty!$A$14:$I$486,F$15+1,FALSE),All_curves!F414)</f>
        <v>0</v>
      </c>
      <c r="G415">
        <f>IFERROR(VLOOKUP($A415,Finnifty!$A$14:$I$486,G$15+1,FALSE),All_curves!G414)</f>
        <v>0</v>
      </c>
      <c r="H415">
        <f>IFERROR(VLOOKUP($A415,Finnifty!$A$14:$I$486,H$15+1,FALSE),All_curves!H414)</f>
        <v>0</v>
      </c>
      <c r="I415">
        <f>IFERROR(VLOOKUP($A415,Finnifty!$A$14:$I$486,I$15+1,FALSE),All_curves!I414)</f>
        <v>0</v>
      </c>
      <c r="J415">
        <f>IFERROR(VLOOKUP($A415,Banknifty!$A$14:$I$4860,2,FALSE),All_curves!J414)</f>
        <v>13503877</v>
      </c>
      <c r="K415">
        <f>IFERROR(VLOOKUP($A415,Banknifty!$A$14:$I$4860,3,FALSE),All_curves!K414)</f>
        <v>13274749</v>
      </c>
      <c r="L415">
        <f>IFERROR(VLOOKUP($A415,Banknifty!$A$14:$I$4860,4,FALSE),All_curves!L414)</f>
        <v>13017571</v>
      </c>
      <c r="M415">
        <f>IFERROR(VLOOKUP($A415,Banknifty!$A$14:$I$4860,5,FALSE),All_curves!M414)</f>
        <v>14034911</v>
      </c>
      <c r="N415">
        <f>IFERROR(VLOOKUP($A415,Banknifty!$A$14:$I$4860,6,FALSE),All_curves!N414)</f>
        <v>11137719</v>
      </c>
      <c r="O415">
        <f>IFERROR(VLOOKUP($A415,Banknifty!$A$14:$I$4860,7,FALSE),All_curves!O414)</f>
        <v>11864389</v>
      </c>
      <c r="P415">
        <f>IFERROR(VLOOKUP($A415,Banknifty!$A$14:$I$4860,8,FALSE),All_curves!P414)</f>
        <v>11864389</v>
      </c>
      <c r="Q415">
        <f>IFERROR(VLOOKUP($A415,Banknifty!$A$14:$I$4860,9,FALSE),All_curves!Q414)</f>
        <v>13214983</v>
      </c>
      <c r="R415">
        <f>IFERROR(VLOOKUP($A415,Nifty!$A$14:$I$4860,2,FALSE),All_curves!R414)</f>
        <v>0</v>
      </c>
      <c r="S415">
        <f>IFERROR(VLOOKUP($A415,Nifty!$A$14:$I$4860,3,FALSE),All_curves!S414)</f>
        <v>0</v>
      </c>
      <c r="T415">
        <f>IFERROR(VLOOKUP($A415,Nifty!$A$14:$I$4860,4,FALSE),All_curves!T414)</f>
        <v>0</v>
      </c>
      <c r="U415">
        <f>IFERROR(VLOOKUP($A415,Nifty!$A$14:$I$4860,5,FALSE),All_curves!U414)</f>
        <v>0</v>
      </c>
      <c r="V415">
        <f>IFERROR(VLOOKUP($A415,Nifty!$A$14:$I$4860,6,FALSE),All_curves!V414)</f>
        <v>0</v>
      </c>
      <c r="W415">
        <f>IFERROR(VLOOKUP($A415,Nifty!$A$14:$I$4860,7,FALSE),All_curves!W414)</f>
        <v>0</v>
      </c>
      <c r="X415">
        <f>IFERROR(VLOOKUP($A415,Nifty!$A$14:$I$4860,8,FALSE),All_curves!X414)</f>
        <v>0</v>
      </c>
      <c r="Y415">
        <f>IFERROR(VLOOKUP($A415,Nifty!$A$14:$I$4860,9,FALSE),All_curves!Y414)</f>
        <v>0</v>
      </c>
      <c r="AA415" s="5">
        <f t="shared" si="203"/>
        <v>0</v>
      </c>
      <c r="AB415" s="5">
        <f t="shared" si="179"/>
        <v>0</v>
      </c>
      <c r="AC415" s="5">
        <f t="shared" si="180"/>
        <v>0</v>
      </c>
      <c r="AD415" s="5">
        <f t="shared" si="181"/>
        <v>0</v>
      </c>
      <c r="AE415" s="5">
        <f t="shared" si="182"/>
        <v>0</v>
      </c>
      <c r="AF415" s="5">
        <f t="shared" si="183"/>
        <v>0</v>
      </c>
      <c r="AG415" s="5">
        <f t="shared" si="184"/>
        <v>0</v>
      </c>
      <c r="AH415" s="5">
        <f t="shared" si="185"/>
        <v>0</v>
      </c>
      <c r="AI415" s="5">
        <f t="shared" si="186"/>
        <v>-2.4431648192539956E-3</v>
      </c>
      <c r="AJ415" s="5">
        <f t="shared" si="187"/>
        <v>2.5857004181031318E-3</v>
      </c>
      <c r="AK415" s="5">
        <f t="shared" si="188"/>
        <v>2.2119758192418182E-3</v>
      </c>
      <c r="AL415" s="5">
        <f t="shared" si="189"/>
        <v>3.4114059323544499E-3</v>
      </c>
      <c r="AM415" s="5">
        <f t="shared" si="190"/>
        <v>9.7209625826299995E-3</v>
      </c>
      <c r="AN415" s="5">
        <f t="shared" si="191"/>
        <v>8.1308045918411231E-3</v>
      </c>
      <c r="AO415" s="5">
        <f t="shared" si="192"/>
        <v>8.1308045918411231E-3</v>
      </c>
      <c r="AP415" s="5">
        <f t="shared" si="193"/>
        <v>6.3195272310110351E-3</v>
      </c>
      <c r="AQ415" s="5">
        <f t="shared" si="194"/>
        <v>0</v>
      </c>
      <c r="AR415" s="5">
        <f t="shared" si="195"/>
        <v>0</v>
      </c>
      <c r="AS415" s="5">
        <f t="shared" si="196"/>
        <v>0</v>
      </c>
      <c r="AT415" s="5">
        <f t="shared" si="197"/>
        <v>0</v>
      </c>
      <c r="AU415" s="5">
        <f t="shared" si="198"/>
        <v>0</v>
      </c>
      <c r="AV415" s="5">
        <f t="shared" si="199"/>
        <v>0</v>
      </c>
      <c r="AW415" s="5">
        <f t="shared" si="200"/>
        <v>0</v>
      </c>
      <c r="AX415" s="5">
        <f t="shared" si="201"/>
        <v>0</v>
      </c>
      <c r="AZ415" s="7">
        <f t="shared" si="204"/>
        <v>108.58570303397248</v>
      </c>
      <c r="BA415" s="4">
        <f t="shared" si="202"/>
        <v>1.5861673478236955E-3</v>
      </c>
      <c r="BB415" s="5">
        <f>AZ415/MAX($AZ$16:AZ415)-1</f>
        <v>0</v>
      </c>
      <c r="BH415" s="3"/>
    </row>
    <row r="416" spans="1:60" x14ac:dyDescent="0.25">
      <c r="A416" s="3">
        <v>43125</v>
      </c>
      <c r="B416">
        <f>IFERROR(VLOOKUP($A416,Finnifty!$A$14:$I$486,B$15+1,FALSE),All_curves!B415)</f>
        <v>0</v>
      </c>
      <c r="C416">
        <f>IFERROR(VLOOKUP($A416,Finnifty!$A$14:$I$486,C$15+1,FALSE),All_curves!C415)</f>
        <v>0</v>
      </c>
      <c r="D416">
        <f>IFERROR(VLOOKUP($A416,Finnifty!$A$14:$I$486,D$15+1,FALSE),All_curves!D415)</f>
        <v>0</v>
      </c>
      <c r="E416">
        <f>IFERROR(VLOOKUP($A416,Finnifty!$A$14:$I$486,E$15+1,FALSE),All_curves!E415)</f>
        <v>0</v>
      </c>
      <c r="F416">
        <f>IFERROR(VLOOKUP($A416,Finnifty!$A$14:$I$486,F$15+1,FALSE),All_curves!F415)</f>
        <v>0</v>
      </c>
      <c r="G416">
        <f>IFERROR(VLOOKUP($A416,Finnifty!$A$14:$I$486,G$15+1,FALSE),All_curves!G415)</f>
        <v>0</v>
      </c>
      <c r="H416">
        <f>IFERROR(VLOOKUP($A416,Finnifty!$A$14:$I$486,H$15+1,FALSE),All_curves!H415)</f>
        <v>0</v>
      </c>
      <c r="I416">
        <f>IFERROR(VLOOKUP($A416,Finnifty!$A$14:$I$486,I$15+1,FALSE),All_curves!I415)</f>
        <v>0</v>
      </c>
      <c r="J416">
        <f>IFERROR(VLOOKUP($A416,Banknifty!$A$14:$I$4860,2,FALSE),All_curves!J415)</f>
        <v>13326596</v>
      </c>
      <c r="K416">
        <f>IFERROR(VLOOKUP($A416,Banknifty!$A$14:$I$4860,3,FALSE),All_curves!K415)</f>
        <v>13107307</v>
      </c>
      <c r="L416">
        <f>IFERROR(VLOOKUP($A416,Banknifty!$A$14:$I$4860,4,FALSE),All_curves!L415)</f>
        <v>12850866</v>
      </c>
      <c r="M416">
        <f>IFERROR(VLOOKUP($A416,Banknifty!$A$14:$I$4860,5,FALSE),All_curves!M415)</f>
        <v>13893262</v>
      </c>
      <c r="N416">
        <f>IFERROR(VLOOKUP($A416,Banknifty!$A$14:$I$4860,6,FALSE),All_curves!N415)</f>
        <v>11110508</v>
      </c>
      <c r="O416">
        <f>IFERROR(VLOOKUP($A416,Banknifty!$A$14:$I$4860,7,FALSE),All_curves!O415)</f>
        <v>11895066</v>
      </c>
      <c r="P416">
        <f>IFERROR(VLOOKUP($A416,Banknifty!$A$14:$I$4860,8,FALSE),All_curves!P415)</f>
        <v>11895066</v>
      </c>
      <c r="Q416">
        <f>IFERROR(VLOOKUP($A416,Banknifty!$A$14:$I$4860,9,FALSE),All_curves!Q415)</f>
        <v>13260065</v>
      </c>
      <c r="R416">
        <f>IFERROR(VLOOKUP($A416,Nifty!$A$14:$I$4860,2,FALSE),All_curves!R415)</f>
        <v>0</v>
      </c>
      <c r="S416">
        <f>IFERROR(VLOOKUP($A416,Nifty!$A$14:$I$4860,3,FALSE),All_curves!S415)</f>
        <v>0</v>
      </c>
      <c r="T416">
        <f>IFERROR(VLOOKUP($A416,Nifty!$A$14:$I$4860,4,FALSE),All_curves!T415)</f>
        <v>0</v>
      </c>
      <c r="U416">
        <f>IFERROR(VLOOKUP($A416,Nifty!$A$14:$I$4860,5,FALSE),All_curves!U415)</f>
        <v>0</v>
      </c>
      <c r="V416">
        <f>IFERROR(VLOOKUP($A416,Nifty!$A$14:$I$4860,6,FALSE),All_curves!V415)</f>
        <v>0</v>
      </c>
      <c r="W416">
        <f>IFERROR(VLOOKUP($A416,Nifty!$A$14:$I$4860,7,FALSE),All_curves!W415)</f>
        <v>0</v>
      </c>
      <c r="X416">
        <f>IFERROR(VLOOKUP($A416,Nifty!$A$14:$I$4860,8,FALSE),All_curves!X415)</f>
        <v>0</v>
      </c>
      <c r="Y416">
        <f>IFERROR(VLOOKUP($A416,Nifty!$A$14:$I$4860,9,FALSE),All_curves!Y415)</f>
        <v>0</v>
      </c>
      <c r="AA416" s="5">
        <f t="shared" si="203"/>
        <v>0</v>
      </c>
      <c r="AB416" s="5">
        <f t="shared" si="179"/>
        <v>0</v>
      </c>
      <c r="AC416" s="5">
        <f t="shared" si="180"/>
        <v>0</v>
      </c>
      <c r="AD416" s="5">
        <f t="shared" si="181"/>
        <v>0</v>
      </c>
      <c r="AE416" s="5">
        <f t="shared" si="182"/>
        <v>0</v>
      </c>
      <c r="AF416" s="5">
        <f t="shared" si="183"/>
        <v>0</v>
      </c>
      <c r="AG416" s="5">
        <f t="shared" si="184"/>
        <v>0</v>
      </c>
      <c r="AH416" s="5">
        <f t="shared" si="185"/>
        <v>0</v>
      </c>
      <c r="AI416" s="5">
        <f t="shared" si="186"/>
        <v>-1.3128155714095979E-2</v>
      </c>
      <c r="AJ416" s="5">
        <f t="shared" si="187"/>
        <v>-1.2613571827233772E-2</v>
      </c>
      <c r="AK416" s="5">
        <f t="shared" si="188"/>
        <v>-1.2806152545663085E-2</v>
      </c>
      <c r="AL416" s="5">
        <f t="shared" si="189"/>
        <v>-1.009261832868058E-2</v>
      </c>
      <c r="AM416" s="5">
        <f t="shared" si="190"/>
        <v>-2.443139389672111E-3</v>
      </c>
      <c r="AN416" s="5">
        <f t="shared" si="191"/>
        <v>2.5856367319041507E-3</v>
      </c>
      <c r="AO416" s="5">
        <f t="shared" si="192"/>
        <v>2.5856367319041507E-3</v>
      </c>
      <c r="AP416" s="5">
        <f t="shared" si="193"/>
        <v>3.4114307979056235E-3</v>
      </c>
      <c r="AQ416" s="5">
        <f t="shared" si="194"/>
        <v>0</v>
      </c>
      <c r="AR416" s="5">
        <f t="shared" si="195"/>
        <v>0</v>
      </c>
      <c r="AS416" s="5">
        <f t="shared" si="196"/>
        <v>0</v>
      </c>
      <c r="AT416" s="5">
        <f t="shared" si="197"/>
        <v>0</v>
      </c>
      <c r="AU416" s="5">
        <f t="shared" si="198"/>
        <v>0</v>
      </c>
      <c r="AV416" s="5">
        <f t="shared" si="199"/>
        <v>0</v>
      </c>
      <c r="AW416" s="5">
        <f t="shared" si="200"/>
        <v>0</v>
      </c>
      <c r="AX416" s="5">
        <f t="shared" si="201"/>
        <v>0</v>
      </c>
      <c r="AZ416" s="7">
        <f t="shared" si="204"/>
        <v>108.39341162778767</v>
      </c>
      <c r="BA416" s="4">
        <f t="shared" si="202"/>
        <v>-1.7708722309846502E-3</v>
      </c>
      <c r="BB416" s="5">
        <f>AZ416/MAX($AZ$16:AZ416)-1</f>
        <v>-1.7708722309845992E-3</v>
      </c>
      <c r="BH416" s="3"/>
    </row>
    <row r="417" spans="1:60" x14ac:dyDescent="0.25">
      <c r="A417" s="3">
        <v>43129</v>
      </c>
      <c r="B417">
        <f>IFERROR(VLOOKUP($A417,Finnifty!$A$14:$I$486,B$15+1,FALSE),All_curves!B416)</f>
        <v>0</v>
      </c>
      <c r="C417">
        <f>IFERROR(VLOOKUP($A417,Finnifty!$A$14:$I$486,C$15+1,FALSE),All_curves!C416)</f>
        <v>0</v>
      </c>
      <c r="D417">
        <f>IFERROR(VLOOKUP($A417,Finnifty!$A$14:$I$486,D$15+1,FALSE),All_curves!D416)</f>
        <v>0</v>
      </c>
      <c r="E417">
        <f>IFERROR(VLOOKUP($A417,Finnifty!$A$14:$I$486,E$15+1,FALSE),All_curves!E416)</f>
        <v>0</v>
      </c>
      <c r="F417">
        <f>IFERROR(VLOOKUP($A417,Finnifty!$A$14:$I$486,F$15+1,FALSE),All_curves!F416)</f>
        <v>0</v>
      </c>
      <c r="G417">
        <f>IFERROR(VLOOKUP($A417,Finnifty!$A$14:$I$486,G$15+1,FALSE),All_curves!G416)</f>
        <v>0</v>
      </c>
      <c r="H417">
        <f>IFERROR(VLOOKUP($A417,Finnifty!$A$14:$I$486,H$15+1,FALSE),All_curves!H416)</f>
        <v>0</v>
      </c>
      <c r="I417">
        <f>IFERROR(VLOOKUP($A417,Finnifty!$A$14:$I$486,I$15+1,FALSE),All_curves!I416)</f>
        <v>0</v>
      </c>
      <c r="J417">
        <f>IFERROR(VLOOKUP($A417,Banknifty!$A$14:$I$4860,2,FALSE),All_curves!J416)</f>
        <v>13293788</v>
      </c>
      <c r="K417">
        <f>IFERROR(VLOOKUP($A417,Banknifty!$A$14:$I$4860,3,FALSE),All_curves!K416)</f>
        <v>13107307</v>
      </c>
      <c r="L417">
        <f>IFERROR(VLOOKUP($A417,Banknifty!$A$14:$I$4860,4,FALSE),All_curves!L416)</f>
        <v>12834385</v>
      </c>
      <c r="M417">
        <f>IFERROR(VLOOKUP($A417,Banknifty!$A$14:$I$4860,5,FALSE),All_curves!M416)</f>
        <v>13893262</v>
      </c>
      <c r="N417">
        <f>IFERROR(VLOOKUP($A417,Banknifty!$A$14:$I$4860,6,FALSE),All_curves!N416)</f>
        <v>11046683</v>
      </c>
      <c r="O417">
        <f>IFERROR(VLOOKUP($A417,Banknifty!$A$14:$I$4860,7,FALSE),All_curves!O416)</f>
        <v>11859448</v>
      </c>
      <c r="P417">
        <f>IFERROR(VLOOKUP($A417,Banknifty!$A$14:$I$4860,8,FALSE),All_curves!P416)</f>
        <v>11859448</v>
      </c>
      <c r="Q417">
        <f>IFERROR(VLOOKUP($A417,Banknifty!$A$14:$I$4860,9,FALSE),All_curves!Q416)</f>
        <v>13260065</v>
      </c>
      <c r="R417">
        <f>IFERROR(VLOOKUP($A417,Nifty!$A$14:$I$4860,2,FALSE),All_curves!R416)</f>
        <v>0</v>
      </c>
      <c r="S417">
        <f>IFERROR(VLOOKUP($A417,Nifty!$A$14:$I$4860,3,FALSE),All_curves!S416)</f>
        <v>0</v>
      </c>
      <c r="T417">
        <f>IFERROR(VLOOKUP($A417,Nifty!$A$14:$I$4860,4,FALSE),All_curves!T416)</f>
        <v>0</v>
      </c>
      <c r="U417">
        <f>IFERROR(VLOOKUP($A417,Nifty!$A$14:$I$4860,5,FALSE),All_curves!U416)</f>
        <v>0</v>
      </c>
      <c r="V417">
        <f>IFERROR(VLOOKUP($A417,Nifty!$A$14:$I$4860,6,FALSE),All_curves!V416)</f>
        <v>0</v>
      </c>
      <c r="W417">
        <f>IFERROR(VLOOKUP($A417,Nifty!$A$14:$I$4860,7,FALSE),All_curves!W416)</f>
        <v>0</v>
      </c>
      <c r="X417">
        <f>IFERROR(VLOOKUP($A417,Nifty!$A$14:$I$4860,8,FALSE),All_curves!X416)</f>
        <v>0</v>
      </c>
      <c r="Y417">
        <f>IFERROR(VLOOKUP($A417,Nifty!$A$14:$I$4860,9,FALSE),All_curves!Y416)</f>
        <v>0</v>
      </c>
      <c r="AA417" s="5">
        <f t="shared" si="203"/>
        <v>0</v>
      </c>
      <c r="AB417" s="5">
        <f t="shared" si="179"/>
        <v>0</v>
      </c>
      <c r="AC417" s="5">
        <f t="shared" si="180"/>
        <v>0</v>
      </c>
      <c r="AD417" s="5">
        <f t="shared" si="181"/>
        <v>0</v>
      </c>
      <c r="AE417" s="5">
        <f t="shared" si="182"/>
        <v>0</v>
      </c>
      <c r="AF417" s="5">
        <f t="shared" si="183"/>
        <v>0</v>
      </c>
      <c r="AG417" s="5">
        <f t="shared" si="184"/>
        <v>0</v>
      </c>
      <c r="AH417" s="5">
        <f t="shared" si="185"/>
        <v>0</v>
      </c>
      <c r="AI417" s="5">
        <f t="shared" si="186"/>
        <v>-2.4618439697579042E-3</v>
      </c>
      <c r="AJ417" s="5">
        <f t="shared" si="187"/>
        <v>0</v>
      </c>
      <c r="AK417" s="5">
        <f t="shared" si="188"/>
        <v>-1.2824816631035185E-3</v>
      </c>
      <c r="AL417" s="5">
        <f t="shared" si="189"/>
        <v>0</v>
      </c>
      <c r="AM417" s="5">
        <f t="shared" si="190"/>
        <v>-5.7445618148153077E-3</v>
      </c>
      <c r="AN417" s="5">
        <f t="shared" si="191"/>
        <v>-2.9943507669482061E-3</v>
      </c>
      <c r="AO417" s="5">
        <f t="shared" si="192"/>
        <v>-2.9943507669482061E-3</v>
      </c>
      <c r="AP417" s="5">
        <f t="shared" si="193"/>
        <v>0</v>
      </c>
      <c r="AQ417" s="5">
        <f t="shared" si="194"/>
        <v>0</v>
      </c>
      <c r="AR417" s="5">
        <f t="shared" si="195"/>
        <v>0</v>
      </c>
      <c r="AS417" s="5">
        <f t="shared" si="196"/>
        <v>0</v>
      </c>
      <c r="AT417" s="5">
        <f t="shared" si="197"/>
        <v>0</v>
      </c>
      <c r="AU417" s="5">
        <f t="shared" si="198"/>
        <v>0</v>
      </c>
      <c r="AV417" s="5">
        <f t="shared" si="199"/>
        <v>0</v>
      </c>
      <c r="AW417" s="5">
        <f t="shared" si="200"/>
        <v>0</v>
      </c>
      <c r="AX417" s="5">
        <f t="shared" si="201"/>
        <v>0</v>
      </c>
      <c r="AZ417" s="7">
        <f t="shared" si="204"/>
        <v>108.32350876639245</v>
      </c>
      <c r="BA417" s="4">
        <f t="shared" si="202"/>
        <v>-6.4489954089888102E-4</v>
      </c>
      <c r="BB417" s="5">
        <f>AZ417/MAX($AZ$16:AZ417)-1</f>
        <v>-2.4146297371947512E-3</v>
      </c>
      <c r="BH417" s="3"/>
    </row>
    <row r="418" spans="1:60" x14ac:dyDescent="0.25">
      <c r="A418" s="3">
        <v>43130</v>
      </c>
      <c r="B418">
        <f>IFERROR(VLOOKUP($A418,Finnifty!$A$14:$I$486,B$15+1,FALSE),All_curves!B417)</f>
        <v>0</v>
      </c>
      <c r="C418">
        <f>IFERROR(VLOOKUP($A418,Finnifty!$A$14:$I$486,C$15+1,FALSE),All_curves!C417)</f>
        <v>0</v>
      </c>
      <c r="D418">
        <f>IFERROR(VLOOKUP($A418,Finnifty!$A$14:$I$486,D$15+1,FALSE),All_curves!D417)</f>
        <v>0</v>
      </c>
      <c r="E418">
        <f>IFERROR(VLOOKUP($A418,Finnifty!$A$14:$I$486,E$15+1,FALSE),All_curves!E417)</f>
        <v>0</v>
      </c>
      <c r="F418">
        <f>IFERROR(VLOOKUP($A418,Finnifty!$A$14:$I$486,F$15+1,FALSE),All_curves!F417)</f>
        <v>0</v>
      </c>
      <c r="G418">
        <f>IFERROR(VLOOKUP($A418,Finnifty!$A$14:$I$486,G$15+1,FALSE),All_curves!G417)</f>
        <v>0</v>
      </c>
      <c r="H418">
        <f>IFERROR(VLOOKUP($A418,Finnifty!$A$14:$I$486,H$15+1,FALSE),All_curves!H417)</f>
        <v>0</v>
      </c>
      <c r="I418">
        <f>IFERROR(VLOOKUP($A418,Finnifty!$A$14:$I$486,I$15+1,FALSE),All_curves!I417)</f>
        <v>0</v>
      </c>
      <c r="J418">
        <f>IFERROR(VLOOKUP($A418,Banknifty!$A$14:$I$4860,2,FALSE),All_curves!J417)</f>
        <v>13276448</v>
      </c>
      <c r="K418">
        <f>IFERROR(VLOOKUP($A418,Banknifty!$A$14:$I$4860,3,FALSE),All_curves!K417)</f>
        <v>13107307</v>
      </c>
      <c r="L418">
        <f>IFERROR(VLOOKUP($A418,Banknifty!$A$14:$I$4860,4,FALSE),All_curves!L417)</f>
        <v>12825048</v>
      </c>
      <c r="M418">
        <f>IFERROR(VLOOKUP($A418,Banknifty!$A$14:$I$4860,5,FALSE),All_curves!M417)</f>
        <v>13893262</v>
      </c>
      <c r="N418">
        <f>IFERROR(VLOOKUP($A418,Banknifty!$A$14:$I$4860,6,FALSE),All_curves!N417)</f>
        <v>11019488</v>
      </c>
      <c r="O418">
        <f>IFERROR(VLOOKUP($A418,Banknifty!$A$14:$I$4860,7,FALSE),All_curves!O417)</f>
        <v>11859448</v>
      </c>
      <c r="P418">
        <f>IFERROR(VLOOKUP($A418,Banknifty!$A$14:$I$4860,8,FALSE),All_curves!P417)</f>
        <v>11859448</v>
      </c>
      <c r="Q418">
        <f>IFERROR(VLOOKUP($A418,Banknifty!$A$14:$I$4860,9,FALSE),All_curves!Q417)</f>
        <v>13260065</v>
      </c>
      <c r="R418">
        <f>IFERROR(VLOOKUP($A418,Nifty!$A$14:$I$4860,2,FALSE),All_curves!R417)</f>
        <v>0</v>
      </c>
      <c r="S418">
        <f>IFERROR(VLOOKUP($A418,Nifty!$A$14:$I$4860,3,FALSE),All_curves!S417)</f>
        <v>0</v>
      </c>
      <c r="T418">
        <f>IFERROR(VLOOKUP($A418,Nifty!$A$14:$I$4860,4,FALSE),All_curves!T417)</f>
        <v>0</v>
      </c>
      <c r="U418">
        <f>IFERROR(VLOOKUP($A418,Nifty!$A$14:$I$4860,5,FALSE),All_curves!U417)</f>
        <v>0</v>
      </c>
      <c r="V418">
        <f>IFERROR(VLOOKUP($A418,Nifty!$A$14:$I$4860,6,FALSE),All_curves!V417)</f>
        <v>0</v>
      </c>
      <c r="W418">
        <f>IFERROR(VLOOKUP($A418,Nifty!$A$14:$I$4860,7,FALSE),All_curves!W417)</f>
        <v>0</v>
      </c>
      <c r="X418">
        <f>IFERROR(VLOOKUP($A418,Nifty!$A$14:$I$4860,8,FALSE),All_curves!X417)</f>
        <v>0</v>
      </c>
      <c r="Y418">
        <f>IFERROR(VLOOKUP($A418,Nifty!$A$14:$I$4860,9,FALSE),All_curves!Y417)</f>
        <v>0</v>
      </c>
      <c r="AA418" s="5">
        <f t="shared" si="203"/>
        <v>0</v>
      </c>
      <c r="AB418" s="5">
        <f t="shared" si="179"/>
        <v>0</v>
      </c>
      <c r="AC418" s="5">
        <f t="shared" si="180"/>
        <v>0</v>
      </c>
      <c r="AD418" s="5">
        <f t="shared" si="181"/>
        <v>0</v>
      </c>
      <c r="AE418" s="5">
        <f t="shared" si="182"/>
        <v>0</v>
      </c>
      <c r="AF418" s="5">
        <f t="shared" si="183"/>
        <v>0</v>
      </c>
      <c r="AG418" s="5">
        <f t="shared" si="184"/>
        <v>0</v>
      </c>
      <c r="AH418" s="5">
        <f t="shared" si="185"/>
        <v>0</v>
      </c>
      <c r="AI418" s="5">
        <f t="shared" si="186"/>
        <v>-1.3043686269105237E-3</v>
      </c>
      <c r="AJ418" s="5">
        <f t="shared" si="187"/>
        <v>0</v>
      </c>
      <c r="AK418" s="5">
        <f t="shared" si="188"/>
        <v>-7.2749882444700376E-4</v>
      </c>
      <c r="AL418" s="5">
        <f t="shared" si="189"/>
        <v>0</v>
      </c>
      <c r="AM418" s="5">
        <f t="shared" si="190"/>
        <v>-2.4618249659196234E-3</v>
      </c>
      <c r="AN418" s="5">
        <f t="shared" si="191"/>
        <v>0</v>
      </c>
      <c r="AO418" s="5">
        <f t="shared" si="192"/>
        <v>0</v>
      </c>
      <c r="AP418" s="5">
        <f t="shared" si="193"/>
        <v>0</v>
      </c>
      <c r="AQ418" s="5">
        <f t="shared" si="194"/>
        <v>0</v>
      </c>
      <c r="AR418" s="5">
        <f t="shared" si="195"/>
        <v>0</v>
      </c>
      <c r="AS418" s="5">
        <f t="shared" si="196"/>
        <v>0</v>
      </c>
      <c r="AT418" s="5">
        <f t="shared" si="197"/>
        <v>0</v>
      </c>
      <c r="AU418" s="5">
        <f t="shared" si="198"/>
        <v>0</v>
      </c>
      <c r="AV418" s="5">
        <f t="shared" si="199"/>
        <v>0</v>
      </c>
      <c r="AW418" s="5">
        <f t="shared" si="200"/>
        <v>0</v>
      </c>
      <c r="AX418" s="5">
        <f t="shared" si="201"/>
        <v>0</v>
      </c>
      <c r="AZ418" s="7">
        <f t="shared" si="204"/>
        <v>108.30322657764427</v>
      </c>
      <c r="BA418" s="4">
        <f t="shared" si="202"/>
        <v>-1.8723718405321465E-4</v>
      </c>
      <c r="BB418" s="5">
        <f>AZ418/MAX($AZ$16:AZ418)-1</f>
        <v>-2.6014148127754266E-3</v>
      </c>
      <c r="BH418" s="3"/>
    </row>
    <row r="419" spans="1:60" x14ac:dyDescent="0.25">
      <c r="A419" s="3">
        <v>43131</v>
      </c>
      <c r="B419">
        <f>IFERROR(VLOOKUP($A419,Finnifty!$A$14:$I$486,B$15+1,FALSE),All_curves!B418)</f>
        <v>0</v>
      </c>
      <c r="C419">
        <f>IFERROR(VLOOKUP($A419,Finnifty!$A$14:$I$486,C$15+1,FALSE),All_curves!C418)</f>
        <v>0</v>
      </c>
      <c r="D419">
        <f>IFERROR(VLOOKUP($A419,Finnifty!$A$14:$I$486,D$15+1,FALSE),All_curves!D418)</f>
        <v>0</v>
      </c>
      <c r="E419">
        <f>IFERROR(VLOOKUP($A419,Finnifty!$A$14:$I$486,E$15+1,FALSE),All_curves!E418)</f>
        <v>0</v>
      </c>
      <c r="F419">
        <f>IFERROR(VLOOKUP($A419,Finnifty!$A$14:$I$486,F$15+1,FALSE),All_curves!F418)</f>
        <v>0</v>
      </c>
      <c r="G419">
        <f>IFERROR(VLOOKUP($A419,Finnifty!$A$14:$I$486,G$15+1,FALSE),All_curves!G418)</f>
        <v>0</v>
      </c>
      <c r="H419">
        <f>IFERROR(VLOOKUP($A419,Finnifty!$A$14:$I$486,H$15+1,FALSE),All_curves!H418)</f>
        <v>0</v>
      </c>
      <c r="I419">
        <f>IFERROR(VLOOKUP($A419,Finnifty!$A$14:$I$486,I$15+1,FALSE),All_curves!I418)</f>
        <v>0</v>
      </c>
      <c r="J419">
        <f>IFERROR(VLOOKUP($A419,Banknifty!$A$14:$I$4860,2,FALSE),All_curves!J418)</f>
        <v>13277589</v>
      </c>
      <c r="K419">
        <f>IFERROR(VLOOKUP($A419,Banknifty!$A$14:$I$4860,3,FALSE),All_curves!K418)</f>
        <v>13097739</v>
      </c>
      <c r="L419">
        <f>IFERROR(VLOOKUP($A419,Banknifty!$A$14:$I$4860,4,FALSE),All_curves!L418)</f>
        <v>12815686</v>
      </c>
      <c r="M419">
        <f>IFERROR(VLOOKUP($A419,Banknifty!$A$14:$I$4860,5,FALSE),All_curves!M418)</f>
        <v>13883121</v>
      </c>
      <c r="N419">
        <f>IFERROR(VLOOKUP($A419,Banknifty!$A$14:$I$4860,6,FALSE),All_curves!N418)</f>
        <v>11005114</v>
      </c>
      <c r="O419">
        <f>IFERROR(VLOOKUP($A419,Banknifty!$A$14:$I$4860,7,FALSE),All_curves!O418)</f>
        <v>11859448</v>
      </c>
      <c r="P419">
        <f>IFERROR(VLOOKUP($A419,Banknifty!$A$14:$I$4860,8,FALSE),All_curves!P418)</f>
        <v>11859448</v>
      </c>
      <c r="Q419">
        <f>IFERROR(VLOOKUP($A419,Banknifty!$A$14:$I$4860,9,FALSE),All_curves!Q418)</f>
        <v>13260065</v>
      </c>
      <c r="R419">
        <f>IFERROR(VLOOKUP($A419,Nifty!$A$14:$I$4860,2,FALSE),All_curves!R418)</f>
        <v>0</v>
      </c>
      <c r="S419">
        <f>IFERROR(VLOOKUP($A419,Nifty!$A$14:$I$4860,3,FALSE),All_curves!S418)</f>
        <v>0</v>
      </c>
      <c r="T419">
        <f>IFERROR(VLOOKUP($A419,Nifty!$A$14:$I$4860,4,FALSE),All_curves!T418)</f>
        <v>0</v>
      </c>
      <c r="U419">
        <f>IFERROR(VLOOKUP($A419,Nifty!$A$14:$I$4860,5,FALSE),All_curves!U418)</f>
        <v>0</v>
      </c>
      <c r="V419">
        <f>IFERROR(VLOOKUP($A419,Nifty!$A$14:$I$4860,6,FALSE),All_curves!V418)</f>
        <v>0</v>
      </c>
      <c r="W419">
        <f>IFERROR(VLOOKUP($A419,Nifty!$A$14:$I$4860,7,FALSE),All_curves!W418)</f>
        <v>0</v>
      </c>
      <c r="X419">
        <f>IFERROR(VLOOKUP($A419,Nifty!$A$14:$I$4860,8,FALSE),All_curves!X418)</f>
        <v>0</v>
      </c>
      <c r="Y419">
        <f>IFERROR(VLOOKUP($A419,Nifty!$A$14:$I$4860,9,FALSE),All_curves!Y418)</f>
        <v>0</v>
      </c>
      <c r="AA419" s="5">
        <f t="shared" si="203"/>
        <v>0</v>
      </c>
      <c r="AB419" s="5">
        <f t="shared" si="179"/>
        <v>0</v>
      </c>
      <c r="AC419" s="5">
        <f t="shared" si="180"/>
        <v>0</v>
      </c>
      <c r="AD419" s="5">
        <f t="shared" si="181"/>
        <v>0</v>
      </c>
      <c r="AE419" s="5">
        <f t="shared" si="182"/>
        <v>0</v>
      </c>
      <c r="AF419" s="5">
        <f t="shared" si="183"/>
        <v>0</v>
      </c>
      <c r="AG419" s="5">
        <f t="shared" si="184"/>
        <v>0</v>
      </c>
      <c r="AH419" s="5">
        <f t="shared" si="185"/>
        <v>0</v>
      </c>
      <c r="AI419" s="5">
        <f t="shared" si="186"/>
        <v>8.5941661504662648E-5</v>
      </c>
      <c r="AJ419" s="5">
        <f t="shared" si="187"/>
        <v>-7.2997450963807609E-4</v>
      </c>
      <c r="AK419" s="5">
        <f t="shared" si="188"/>
        <v>-7.2997777474204106E-4</v>
      </c>
      <c r="AL419" s="5">
        <f t="shared" si="189"/>
        <v>-7.299221737846473E-4</v>
      </c>
      <c r="AM419" s="5">
        <f t="shared" si="190"/>
        <v>-1.3044163213390414E-3</v>
      </c>
      <c r="AN419" s="5">
        <f t="shared" si="191"/>
        <v>0</v>
      </c>
      <c r="AO419" s="5">
        <f t="shared" si="192"/>
        <v>0</v>
      </c>
      <c r="AP419" s="5">
        <f t="shared" si="193"/>
        <v>0</v>
      </c>
      <c r="AQ419" s="5">
        <f t="shared" si="194"/>
        <v>0</v>
      </c>
      <c r="AR419" s="5">
        <f t="shared" si="195"/>
        <v>0</v>
      </c>
      <c r="AS419" s="5">
        <f t="shared" si="196"/>
        <v>0</v>
      </c>
      <c r="AT419" s="5">
        <f t="shared" si="197"/>
        <v>0</v>
      </c>
      <c r="AU419" s="5">
        <f t="shared" si="198"/>
        <v>0</v>
      </c>
      <c r="AV419" s="5">
        <f t="shared" si="199"/>
        <v>0</v>
      </c>
      <c r="AW419" s="5">
        <f t="shared" si="200"/>
        <v>0</v>
      </c>
      <c r="AX419" s="5">
        <f t="shared" si="201"/>
        <v>0</v>
      </c>
      <c r="AZ419" s="7">
        <f t="shared" si="204"/>
        <v>108.28784594402833</v>
      </c>
      <c r="BA419" s="4">
        <f t="shared" si="202"/>
        <v>-1.4201454658329765E-4</v>
      </c>
      <c r="BB419" s="5">
        <f>AZ419/MAX($AZ$16:AZ419)-1</f>
        <v>-2.743059920613633E-3</v>
      </c>
      <c r="BH419" s="3"/>
    </row>
    <row r="420" spans="1:60" x14ac:dyDescent="0.25">
      <c r="A420" s="3">
        <v>43132</v>
      </c>
      <c r="B420">
        <f>IFERROR(VLOOKUP($A420,Finnifty!$A$14:$I$486,B$15+1,FALSE),All_curves!B419)</f>
        <v>0</v>
      </c>
      <c r="C420">
        <f>IFERROR(VLOOKUP($A420,Finnifty!$A$14:$I$486,C$15+1,FALSE),All_curves!C419)</f>
        <v>0</v>
      </c>
      <c r="D420">
        <f>IFERROR(VLOOKUP($A420,Finnifty!$A$14:$I$486,D$15+1,FALSE),All_curves!D419)</f>
        <v>0</v>
      </c>
      <c r="E420">
        <f>IFERROR(VLOOKUP($A420,Finnifty!$A$14:$I$486,E$15+1,FALSE),All_curves!E419)</f>
        <v>0</v>
      </c>
      <c r="F420">
        <f>IFERROR(VLOOKUP($A420,Finnifty!$A$14:$I$486,F$15+1,FALSE),All_curves!F419)</f>
        <v>0</v>
      </c>
      <c r="G420">
        <f>IFERROR(VLOOKUP($A420,Finnifty!$A$14:$I$486,G$15+1,FALSE),All_curves!G419)</f>
        <v>0</v>
      </c>
      <c r="H420">
        <f>IFERROR(VLOOKUP($A420,Finnifty!$A$14:$I$486,H$15+1,FALSE),All_curves!H419)</f>
        <v>0</v>
      </c>
      <c r="I420">
        <f>IFERROR(VLOOKUP($A420,Finnifty!$A$14:$I$486,I$15+1,FALSE),All_curves!I419)</f>
        <v>0</v>
      </c>
      <c r="J420">
        <f>IFERROR(VLOOKUP($A420,Banknifty!$A$14:$I$4860,2,FALSE),All_curves!J419)</f>
        <v>13177208</v>
      </c>
      <c r="K420">
        <f>IFERROR(VLOOKUP($A420,Banknifty!$A$14:$I$4860,3,FALSE),All_curves!K419)</f>
        <v>12970833</v>
      </c>
      <c r="L420">
        <f>IFERROR(VLOOKUP($A420,Banknifty!$A$14:$I$4860,4,FALSE),All_curves!L419)</f>
        <v>12818005</v>
      </c>
      <c r="M420">
        <f>IFERROR(VLOOKUP($A420,Banknifty!$A$14:$I$4860,5,FALSE),All_curves!M419)</f>
        <v>13885355</v>
      </c>
      <c r="N420">
        <f>IFERROR(VLOOKUP($A420,Banknifty!$A$14:$I$4860,6,FALSE),All_curves!N419)</f>
        <v>11006060</v>
      </c>
      <c r="O420">
        <f>IFERROR(VLOOKUP($A420,Banknifty!$A$14:$I$4860,7,FALSE),All_curves!O419)</f>
        <v>11850791</v>
      </c>
      <c r="P420">
        <f>IFERROR(VLOOKUP($A420,Banknifty!$A$14:$I$4860,8,FALSE),All_curves!P419)</f>
        <v>11850791</v>
      </c>
      <c r="Q420">
        <f>IFERROR(VLOOKUP($A420,Banknifty!$A$14:$I$4860,9,FALSE),All_curves!Q419)</f>
        <v>13250386</v>
      </c>
      <c r="R420">
        <f>IFERROR(VLOOKUP($A420,Nifty!$A$14:$I$4860,2,FALSE),All_curves!R419)</f>
        <v>0</v>
      </c>
      <c r="S420">
        <f>IFERROR(VLOOKUP($A420,Nifty!$A$14:$I$4860,3,FALSE),All_curves!S419)</f>
        <v>0</v>
      </c>
      <c r="T420">
        <f>IFERROR(VLOOKUP($A420,Nifty!$A$14:$I$4860,4,FALSE),All_curves!T419)</f>
        <v>0</v>
      </c>
      <c r="U420">
        <f>IFERROR(VLOOKUP($A420,Nifty!$A$14:$I$4860,5,FALSE),All_curves!U419)</f>
        <v>0</v>
      </c>
      <c r="V420">
        <f>IFERROR(VLOOKUP($A420,Nifty!$A$14:$I$4860,6,FALSE),All_curves!V419)</f>
        <v>0</v>
      </c>
      <c r="W420">
        <f>IFERROR(VLOOKUP($A420,Nifty!$A$14:$I$4860,7,FALSE),All_curves!W419)</f>
        <v>0</v>
      </c>
      <c r="X420">
        <f>IFERROR(VLOOKUP($A420,Nifty!$A$14:$I$4860,8,FALSE),All_curves!X419)</f>
        <v>0</v>
      </c>
      <c r="Y420">
        <f>IFERROR(VLOOKUP($A420,Nifty!$A$14:$I$4860,9,FALSE),All_curves!Y419)</f>
        <v>0</v>
      </c>
      <c r="AA420" s="5">
        <f t="shared" si="203"/>
        <v>0</v>
      </c>
      <c r="AB420" s="5">
        <f t="shared" si="179"/>
        <v>0</v>
      </c>
      <c r="AC420" s="5">
        <f t="shared" si="180"/>
        <v>0</v>
      </c>
      <c r="AD420" s="5">
        <f t="shared" si="181"/>
        <v>0</v>
      </c>
      <c r="AE420" s="5">
        <f t="shared" si="182"/>
        <v>0</v>
      </c>
      <c r="AF420" s="5">
        <f t="shared" si="183"/>
        <v>0</v>
      </c>
      <c r="AG420" s="5">
        <f t="shared" si="184"/>
        <v>0</v>
      </c>
      <c r="AH420" s="5">
        <f t="shared" si="185"/>
        <v>0</v>
      </c>
      <c r="AI420" s="5">
        <f t="shared" si="186"/>
        <v>-7.5601828012600292E-3</v>
      </c>
      <c r="AJ420" s="5">
        <f t="shared" si="187"/>
        <v>-9.6891532194983698E-3</v>
      </c>
      <c r="AK420" s="5">
        <f t="shared" si="188"/>
        <v>1.8095012627483698E-4</v>
      </c>
      <c r="AL420" s="5">
        <f t="shared" si="189"/>
        <v>1.6091482599622786E-4</v>
      </c>
      <c r="AM420" s="5">
        <f t="shared" si="190"/>
        <v>8.596003639760319E-5</v>
      </c>
      <c r="AN420" s="5">
        <f t="shared" si="191"/>
        <v>-7.2996652120738137E-4</v>
      </c>
      <c r="AO420" s="5">
        <f t="shared" si="192"/>
        <v>-7.2996652120738137E-4</v>
      </c>
      <c r="AP420" s="5">
        <f t="shared" si="193"/>
        <v>-7.2993609005689297E-4</v>
      </c>
      <c r="AQ420" s="5">
        <f t="shared" si="194"/>
        <v>0</v>
      </c>
      <c r="AR420" s="5">
        <f t="shared" si="195"/>
        <v>0</v>
      </c>
      <c r="AS420" s="5">
        <f t="shared" si="196"/>
        <v>0</v>
      </c>
      <c r="AT420" s="5">
        <f t="shared" si="197"/>
        <v>0</v>
      </c>
      <c r="AU420" s="5">
        <f t="shared" si="198"/>
        <v>0</v>
      </c>
      <c r="AV420" s="5">
        <f t="shared" si="199"/>
        <v>0</v>
      </c>
      <c r="AW420" s="5">
        <f t="shared" si="200"/>
        <v>0</v>
      </c>
      <c r="AX420" s="5">
        <f t="shared" si="201"/>
        <v>0</v>
      </c>
      <c r="AZ420" s="7">
        <f t="shared" si="204"/>
        <v>108.20206671875985</v>
      </c>
      <c r="BA420" s="4">
        <f t="shared" si="202"/>
        <v>-7.9214084019005792E-4</v>
      </c>
      <c r="BB420" s="5">
        <f>AZ420/MAX($AZ$16:AZ420)-1</f>
        <v>-3.5330278710136165E-3</v>
      </c>
      <c r="BH420" s="3"/>
    </row>
    <row r="421" spans="1:60" x14ac:dyDescent="0.25">
      <c r="A421" s="3">
        <v>43133</v>
      </c>
      <c r="B421">
        <f>IFERROR(VLOOKUP($A421,Finnifty!$A$14:$I$486,B$15+1,FALSE),All_curves!B420)</f>
        <v>0</v>
      </c>
      <c r="C421">
        <f>IFERROR(VLOOKUP($A421,Finnifty!$A$14:$I$486,C$15+1,FALSE),All_curves!C420)</f>
        <v>0</v>
      </c>
      <c r="D421">
        <f>IFERROR(VLOOKUP($A421,Finnifty!$A$14:$I$486,D$15+1,FALSE),All_curves!D420)</f>
        <v>0</v>
      </c>
      <c r="E421">
        <f>IFERROR(VLOOKUP($A421,Finnifty!$A$14:$I$486,E$15+1,FALSE),All_curves!E420)</f>
        <v>0</v>
      </c>
      <c r="F421">
        <f>IFERROR(VLOOKUP($A421,Finnifty!$A$14:$I$486,F$15+1,FALSE),All_curves!F420)</f>
        <v>0</v>
      </c>
      <c r="G421">
        <f>IFERROR(VLOOKUP($A421,Finnifty!$A$14:$I$486,G$15+1,FALSE),All_curves!G420)</f>
        <v>0</v>
      </c>
      <c r="H421">
        <f>IFERROR(VLOOKUP($A421,Finnifty!$A$14:$I$486,H$15+1,FALSE),All_curves!H420)</f>
        <v>0</v>
      </c>
      <c r="I421">
        <f>IFERROR(VLOOKUP($A421,Finnifty!$A$14:$I$486,I$15+1,FALSE),All_curves!I420)</f>
        <v>0</v>
      </c>
      <c r="J421">
        <f>IFERROR(VLOOKUP($A421,Banknifty!$A$14:$I$4860,2,FALSE),All_curves!J420)</f>
        <v>13309803</v>
      </c>
      <c r="K421">
        <f>IFERROR(VLOOKUP($A421,Banknifty!$A$14:$I$4860,3,FALSE),All_curves!K420)</f>
        <v>13043514</v>
      </c>
      <c r="L421">
        <f>IFERROR(VLOOKUP($A421,Banknifty!$A$14:$I$4860,4,FALSE),All_curves!L420)</f>
        <v>12892800</v>
      </c>
      <c r="M421">
        <f>IFERROR(VLOOKUP($A421,Banknifty!$A$14:$I$4860,5,FALSE),All_curves!M420)</f>
        <v>13969598</v>
      </c>
      <c r="N421">
        <f>IFERROR(VLOOKUP($A421,Banknifty!$A$14:$I$4860,6,FALSE),All_curves!N420)</f>
        <v>11001013</v>
      </c>
      <c r="O421">
        <f>IFERROR(VLOOKUP($A421,Banknifty!$A$14:$I$4860,7,FALSE),All_curves!O420)</f>
        <v>11842377</v>
      </c>
      <c r="P421">
        <f>IFERROR(VLOOKUP($A421,Banknifty!$A$14:$I$4860,8,FALSE),All_curves!P420)</f>
        <v>11842377</v>
      </c>
      <c r="Q421">
        <f>IFERROR(VLOOKUP($A421,Banknifty!$A$14:$I$4860,9,FALSE),All_curves!Q420)</f>
        <v>13234908</v>
      </c>
      <c r="R421">
        <f>IFERROR(VLOOKUP($A421,Nifty!$A$14:$I$4860,2,FALSE),All_curves!R420)</f>
        <v>0</v>
      </c>
      <c r="S421">
        <f>IFERROR(VLOOKUP($A421,Nifty!$A$14:$I$4860,3,FALSE),All_curves!S420)</f>
        <v>0</v>
      </c>
      <c r="T421">
        <f>IFERROR(VLOOKUP($A421,Nifty!$A$14:$I$4860,4,FALSE),All_curves!T420)</f>
        <v>0</v>
      </c>
      <c r="U421">
        <f>IFERROR(VLOOKUP($A421,Nifty!$A$14:$I$4860,5,FALSE),All_curves!U420)</f>
        <v>0</v>
      </c>
      <c r="V421">
        <f>IFERROR(VLOOKUP($A421,Nifty!$A$14:$I$4860,6,FALSE),All_curves!V420)</f>
        <v>0</v>
      </c>
      <c r="W421">
        <f>IFERROR(VLOOKUP($A421,Nifty!$A$14:$I$4860,7,FALSE),All_curves!W420)</f>
        <v>0</v>
      </c>
      <c r="X421">
        <f>IFERROR(VLOOKUP($A421,Nifty!$A$14:$I$4860,8,FALSE),All_curves!X420)</f>
        <v>0</v>
      </c>
      <c r="Y421">
        <f>IFERROR(VLOOKUP($A421,Nifty!$A$14:$I$4860,9,FALSE),All_curves!Y420)</f>
        <v>0</v>
      </c>
      <c r="AA421" s="5">
        <f t="shared" si="203"/>
        <v>0</v>
      </c>
      <c r="AB421" s="5">
        <f t="shared" si="179"/>
        <v>0</v>
      </c>
      <c r="AC421" s="5">
        <f t="shared" si="180"/>
        <v>0</v>
      </c>
      <c r="AD421" s="5">
        <f t="shared" si="181"/>
        <v>0</v>
      </c>
      <c r="AE421" s="5">
        <f t="shared" si="182"/>
        <v>0</v>
      </c>
      <c r="AF421" s="5">
        <f t="shared" si="183"/>
        <v>0</v>
      </c>
      <c r="AG421" s="5">
        <f t="shared" si="184"/>
        <v>0</v>
      </c>
      <c r="AH421" s="5">
        <f t="shared" si="185"/>
        <v>0</v>
      </c>
      <c r="AI421" s="5">
        <f t="shared" si="186"/>
        <v>1.0062450255016175E-2</v>
      </c>
      <c r="AJ421" s="5">
        <f t="shared" si="187"/>
        <v>5.6034180688318003E-3</v>
      </c>
      <c r="AK421" s="5">
        <f t="shared" si="188"/>
        <v>5.8351514139680649E-3</v>
      </c>
      <c r="AL421" s="5">
        <f t="shared" si="189"/>
        <v>6.0670396975806007E-3</v>
      </c>
      <c r="AM421" s="5">
        <f t="shared" si="190"/>
        <v>-4.5856555388579245E-4</v>
      </c>
      <c r="AN421" s="5">
        <f t="shared" si="191"/>
        <v>-7.099948011909385E-4</v>
      </c>
      <c r="AO421" s="5">
        <f t="shared" si="192"/>
        <v>-7.099948011909385E-4</v>
      </c>
      <c r="AP421" s="5">
        <f t="shared" si="193"/>
        <v>-1.1681169137260916E-3</v>
      </c>
      <c r="AQ421" s="5">
        <f t="shared" si="194"/>
        <v>0</v>
      </c>
      <c r="AR421" s="5">
        <f t="shared" si="195"/>
        <v>0</v>
      </c>
      <c r="AS421" s="5">
        <f t="shared" si="196"/>
        <v>0</v>
      </c>
      <c r="AT421" s="5">
        <f t="shared" si="197"/>
        <v>0</v>
      </c>
      <c r="AU421" s="5">
        <f t="shared" si="198"/>
        <v>0</v>
      </c>
      <c r="AV421" s="5">
        <f t="shared" si="199"/>
        <v>0</v>
      </c>
      <c r="AW421" s="5">
        <f t="shared" si="200"/>
        <v>0</v>
      </c>
      <c r="AX421" s="5">
        <f t="shared" si="201"/>
        <v>0</v>
      </c>
      <c r="AZ421" s="7">
        <f t="shared" si="204"/>
        <v>108.31261941841601</v>
      </c>
      <c r="BA421" s="4">
        <f t="shared" si="202"/>
        <v>1.0217244735584536E-3</v>
      </c>
      <c r="BB421" s="5">
        <f>AZ421/MAX($AZ$16:AZ421)-1</f>
        <v>-2.5149131784967249E-3</v>
      </c>
      <c r="BH421" s="3"/>
    </row>
    <row r="422" spans="1:60" x14ac:dyDescent="0.25">
      <c r="A422" s="3">
        <v>43136</v>
      </c>
      <c r="B422">
        <f>IFERROR(VLOOKUP($A422,Finnifty!$A$14:$I$486,B$15+1,FALSE),All_curves!B421)</f>
        <v>0</v>
      </c>
      <c r="C422">
        <f>IFERROR(VLOOKUP($A422,Finnifty!$A$14:$I$486,C$15+1,FALSE),All_curves!C421)</f>
        <v>0</v>
      </c>
      <c r="D422">
        <f>IFERROR(VLOOKUP($A422,Finnifty!$A$14:$I$486,D$15+1,FALSE),All_curves!D421)</f>
        <v>0</v>
      </c>
      <c r="E422">
        <f>IFERROR(VLOOKUP($A422,Finnifty!$A$14:$I$486,E$15+1,FALSE),All_curves!E421)</f>
        <v>0</v>
      </c>
      <c r="F422">
        <f>IFERROR(VLOOKUP($A422,Finnifty!$A$14:$I$486,F$15+1,FALSE),All_curves!F421)</f>
        <v>0</v>
      </c>
      <c r="G422">
        <f>IFERROR(VLOOKUP($A422,Finnifty!$A$14:$I$486,G$15+1,FALSE),All_curves!G421)</f>
        <v>0</v>
      </c>
      <c r="H422">
        <f>IFERROR(VLOOKUP($A422,Finnifty!$A$14:$I$486,H$15+1,FALSE),All_curves!H421)</f>
        <v>0</v>
      </c>
      <c r="I422">
        <f>IFERROR(VLOOKUP($A422,Finnifty!$A$14:$I$486,I$15+1,FALSE),All_curves!I421)</f>
        <v>0</v>
      </c>
      <c r="J422">
        <f>IFERROR(VLOOKUP($A422,Banknifty!$A$14:$I$4860,2,FALSE),All_curves!J421)</f>
        <v>13466976</v>
      </c>
      <c r="K422">
        <f>IFERROR(VLOOKUP($A422,Banknifty!$A$14:$I$4860,3,FALSE),All_curves!K421)</f>
        <v>13166480</v>
      </c>
      <c r="L422">
        <f>IFERROR(VLOOKUP($A422,Banknifty!$A$14:$I$4860,4,FALSE),All_curves!L421)</f>
        <v>13007402</v>
      </c>
      <c r="M422">
        <f>IFERROR(VLOOKUP($A422,Banknifty!$A$14:$I$4860,5,FALSE),All_curves!M421)</f>
        <v>14084892</v>
      </c>
      <c r="N422">
        <f>IFERROR(VLOOKUP($A422,Banknifty!$A$14:$I$4860,6,FALSE),All_curves!N421)</f>
        <v>11142834</v>
      </c>
      <c r="O422">
        <f>IFERROR(VLOOKUP($A422,Banknifty!$A$14:$I$4860,7,FALSE),All_curves!O421)</f>
        <v>11958054</v>
      </c>
      <c r="P422">
        <f>IFERROR(VLOOKUP($A422,Banknifty!$A$14:$I$4860,8,FALSE),All_curves!P421)</f>
        <v>11958054</v>
      </c>
      <c r="Q422">
        <f>IFERROR(VLOOKUP($A422,Banknifty!$A$14:$I$4860,9,FALSE),All_curves!Q421)</f>
        <v>13361199</v>
      </c>
      <c r="R422">
        <f>IFERROR(VLOOKUP($A422,Nifty!$A$14:$I$4860,2,FALSE),All_curves!R421)</f>
        <v>0</v>
      </c>
      <c r="S422">
        <f>IFERROR(VLOOKUP($A422,Nifty!$A$14:$I$4860,3,FALSE),All_curves!S421)</f>
        <v>0</v>
      </c>
      <c r="T422">
        <f>IFERROR(VLOOKUP($A422,Nifty!$A$14:$I$4860,4,FALSE),All_curves!T421)</f>
        <v>0</v>
      </c>
      <c r="U422">
        <f>IFERROR(VLOOKUP($A422,Nifty!$A$14:$I$4860,5,FALSE),All_curves!U421)</f>
        <v>0</v>
      </c>
      <c r="V422">
        <f>IFERROR(VLOOKUP($A422,Nifty!$A$14:$I$4860,6,FALSE),All_curves!V421)</f>
        <v>0</v>
      </c>
      <c r="W422">
        <f>IFERROR(VLOOKUP($A422,Nifty!$A$14:$I$4860,7,FALSE),All_curves!W421)</f>
        <v>0</v>
      </c>
      <c r="X422">
        <f>IFERROR(VLOOKUP($A422,Nifty!$A$14:$I$4860,8,FALSE),All_curves!X421)</f>
        <v>0</v>
      </c>
      <c r="Y422">
        <f>IFERROR(VLOOKUP($A422,Nifty!$A$14:$I$4860,9,FALSE),All_curves!Y421)</f>
        <v>0</v>
      </c>
      <c r="AA422" s="5">
        <f t="shared" si="203"/>
        <v>0</v>
      </c>
      <c r="AB422" s="5">
        <f t="shared" si="179"/>
        <v>0</v>
      </c>
      <c r="AC422" s="5">
        <f t="shared" si="180"/>
        <v>0</v>
      </c>
      <c r="AD422" s="5">
        <f t="shared" si="181"/>
        <v>0</v>
      </c>
      <c r="AE422" s="5">
        <f t="shared" si="182"/>
        <v>0</v>
      </c>
      <c r="AF422" s="5">
        <f t="shared" si="183"/>
        <v>0</v>
      </c>
      <c r="AG422" s="5">
        <f t="shared" si="184"/>
        <v>0</v>
      </c>
      <c r="AH422" s="5">
        <f t="shared" si="185"/>
        <v>0</v>
      </c>
      <c r="AI422" s="5">
        <f t="shared" si="186"/>
        <v>1.1808814901317577E-2</v>
      </c>
      <c r="AJ422" s="5">
        <f t="shared" si="187"/>
        <v>9.4273675023464065E-3</v>
      </c>
      <c r="AK422" s="5">
        <f t="shared" si="188"/>
        <v>8.8888371804418664E-3</v>
      </c>
      <c r="AL422" s="5">
        <f t="shared" si="189"/>
        <v>8.2532081452881823E-3</v>
      </c>
      <c r="AM422" s="5">
        <f t="shared" si="190"/>
        <v>1.2891630979801505E-2</v>
      </c>
      <c r="AN422" s="5">
        <f t="shared" si="191"/>
        <v>9.7680558556783037E-3</v>
      </c>
      <c r="AO422" s="5">
        <f t="shared" si="192"/>
        <v>9.7680558556783037E-3</v>
      </c>
      <c r="AP422" s="5">
        <f t="shared" si="193"/>
        <v>9.5422650463456993E-3</v>
      </c>
      <c r="AQ422" s="5">
        <f t="shared" si="194"/>
        <v>0</v>
      </c>
      <c r="AR422" s="5">
        <f t="shared" si="195"/>
        <v>0</v>
      </c>
      <c r="AS422" s="5">
        <f t="shared" si="196"/>
        <v>0</v>
      </c>
      <c r="AT422" s="5">
        <f t="shared" si="197"/>
        <v>0</v>
      </c>
      <c r="AU422" s="5">
        <f t="shared" si="198"/>
        <v>0</v>
      </c>
      <c r="AV422" s="5">
        <f t="shared" si="199"/>
        <v>0</v>
      </c>
      <c r="AW422" s="5">
        <f t="shared" si="200"/>
        <v>0</v>
      </c>
      <c r="AX422" s="5">
        <f t="shared" si="201"/>
        <v>0</v>
      </c>
      <c r="AZ422" s="7">
        <f t="shared" si="204"/>
        <v>108.67523307879381</v>
      </c>
      <c r="BA422" s="4">
        <f t="shared" si="202"/>
        <v>3.3478431444540773E-3</v>
      </c>
      <c r="BB422" s="5">
        <f>AZ422/MAX($AZ$16:AZ422)-1</f>
        <v>0</v>
      </c>
      <c r="BH422" s="3"/>
    </row>
    <row r="423" spans="1:60" x14ac:dyDescent="0.25">
      <c r="A423" s="3">
        <v>43137</v>
      </c>
      <c r="B423">
        <f>IFERROR(VLOOKUP($A423,Finnifty!$A$14:$I$486,B$15+1,FALSE),All_curves!B422)</f>
        <v>0</v>
      </c>
      <c r="C423">
        <f>IFERROR(VLOOKUP($A423,Finnifty!$A$14:$I$486,C$15+1,FALSE),All_curves!C422)</f>
        <v>0</v>
      </c>
      <c r="D423">
        <f>IFERROR(VLOOKUP($A423,Finnifty!$A$14:$I$486,D$15+1,FALSE),All_curves!D422)</f>
        <v>0</v>
      </c>
      <c r="E423">
        <f>IFERROR(VLOOKUP($A423,Finnifty!$A$14:$I$486,E$15+1,FALSE),All_curves!E422)</f>
        <v>0</v>
      </c>
      <c r="F423">
        <f>IFERROR(VLOOKUP($A423,Finnifty!$A$14:$I$486,F$15+1,FALSE),All_curves!F422)</f>
        <v>0</v>
      </c>
      <c r="G423">
        <f>IFERROR(VLOOKUP($A423,Finnifty!$A$14:$I$486,G$15+1,FALSE),All_curves!G422)</f>
        <v>0</v>
      </c>
      <c r="H423">
        <f>IFERROR(VLOOKUP($A423,Finnifty!$A$14:$I$486,H$15+1,FALSE),All_curves!H422)</f>
        <v>0</v>
      </c>
      <c r="I423">
        <f>IFERROR(VLOOKUP($A423,Finnifty!$A$14:$I$486,I$15+1,FALSE),All_curves!I422)</f>
        <v>0</v>
      </c>
      <c r="J423">
        <f>IFERROR(VLOOKUP($A423,Banknifty!$A$14:$I$4860,2,FALSE),All_curves!J422)</f>
        <v>13389897</v>
      </c>
      <c r="K423">
        <f>IFERROR(VLOOKUP($A423,Banknifty!$A$14:$I$4860,3,FALSE),All_curves!K422)</f>
        <v>13156546</v>
      </c>
      <c r="L423">
        <f>IFERROR(VLOOKUP($A423,Banknifty!$A$14:$I$4860,4,FALSE),All_curves!L422)</f>
        <v>12929097</v>
      </c>
      <c r="M423">
        <f>IFERROR(VLOOKUP($A423,Banknifty!$A$14:$I$4860,5,FALSE),All_curves!M422)</f>
        <v>14217951</v>
      </c>
      <c r="N423">
        <f>IFERROR(VLOOKUP($A423,Banknifty!$A$14:$I$4860,6,FALSE),All_curves!N422)</f>
        <v>11274417</v>
      </c>
      <c r="O423">
        <f>IFERROR(VLOOKUP($A423,Banknifty!$A$14:$I$4860,7,FALSE),All_curves!O422)</f>
        <v>12070787</v>
      </c>
      <c r="P423">
        <f>IFERROR(VLOOKUP($A423,Banknifty!$A$14:$I$4860,8,FALSE),All_curves!P422)</f>
        <v>12070787</v>
      </c>
      <c r="Q423">
        <f>IFERROR(VLOOKUP($A423,Banknifty!$A$14:$I$4860,9,FALSE),All_curves!Q422)</f>
        <v>13471472</v>
      </c>
      <c r="R423">
        <f>IFERROR(VLOOKUP($A423,Nifty!$A$14:$I$4860,2,FALSE),All_curves!R422)</f>
        <v>0</v>
      </c>
      <c r="S423">
        <f>IFERROR(VLOOKUP($A423,Nifty!$A$14:$I$4860,3,FALSE),All_curves!S422)</f>
        <v>0</v>
      </c>
      <c r="T423">
        <f>IFERROR(VLOOKUP($A423,Nifty!$A$14:$I$4860,4,FALSE),All_curves!T422)</f>
        <v>0</v>
      </c>
      <c r="U423">
        <f>IFERROR(VLOOKUP($A423,Nifty!$A$14:$I$4860,5,FALSE),All_curves!U422)</f>
        <v>0</v>
      </c>
      <c r="V423">
        <f>IFERROR(VLOOKUP($A423,Nifty!$A$14:$I$4860,6,FALSE),All_curves!V422)</f>
        <v>0</v>
      </c>
      <c r="W423">
        <f>IFERROR(VLOOKUP($A423,Nifty!$A$14:$I$4860,7,FALSE),All_curves!W422)</f>
        <v>0</v>
      </c>
      <c r="X423">
        <f>IFERROR(VLOOKUP($A423,Nifty!$A$14:$I$4860,8,FALSE),All_curves!X422)</f>
        <v>0</v>
      </c>
      <c r="Y423">
        <f>IFERROR(VLOOKUP($A423,Nifty!$A$14:$I$4860,9,FALSE),All_curves!Y422)</f>
        <v>0</v>
      </c>
      <c r="AA423" s="5">
        <f t="shared" si="203"/>
        <v>0</v>
      </c>
      <c r="AB423" s="5">
        <f t="shared" si="179"/>
        <v>0</v>
      </c>
      <c r="AC423" s="5">
        <f t="shared" si="180"/>
        <v>0</v>
      </c>
      <c r="AD423" s="5">
        <f t="shared" si="181"/>
        <v>0</v>
      </c>
      <c r="AE423" s="5">
        <f t="shared" si="182"/>
        <v>0</v>
      </c>
      <c r="AF423" s="5">
        <f t="shared" si="183"/>
        <v>0</v>
      </c>
      <c r="AG423" s="5">
        <f t="shared" si="184"/>
        <v>0</v>
      </c>
      <c r="AH423" s="5">
        <f t="shared" si="185"/>
        <v>0</v>
      </c>
      <c r="AI423" s="5">
        <f t="shared" si="186"/>
        <v>-5.7235566470156263E-3</v>
      </c>
      <c r="AJ423" s="5">
        <f t="shared" si="187"/>
        <v>-7.5449170924957176E-4</v>
      </c>
      <c r="AK423" s="5">
        <f t="shared" si="188"/>
        <v>-6.0200338238182161E-3</v>
      </c>
      <c r="AL423" s="5">
        <f t="shared" si="189"/>
        <v>9.4469307964875071E-3</v>
      </c>
      <c r="AM423" s="5">
        <f t="shared" si="190"/>
        <v>1.1808755295107165E-2</v>
      </c>
      <c r="AN423" s="5">
        <f t="shared" si="191"/>
        <v>9.4273700386366954E-3</v>
      </c>
      <c r="AO423" s="5">
        <f t="shared" si="192"/>
        <v>9.4273700386366954E-3</v>
      </c>
      <c r="AP423" s="5">
        <f t="shared" si="193"/>
        <v>8.2532263758663404E-3</v>
      </c>
      <c r="AQ423" s="5">
        <f t="shared" si="194"/>
        <v>0</v>
      </c>
      <c r="AR423" s="5">
        <f t="shared" si="195"/>
        <v>0</v>
      </c>
      <c r="AS423" s="5">
        <f t="shared" si="196"/>
        <v>0</v>
      </c>
      <c r="AT423" s="5">
        <f t="shared" si="197"/>
        <v>0</v>
      </c>
      <c r="AU423" s="5">
        <f t="shared" si="198"/>
        <v>0</v>
      </c>
      <c r="AV423" s="5">
        <f t="shared" si="199"/>
        <v>0</v>
      </c>
      <c r="AW423" s="5">
        <f t="shared" si="200"/>
        <v>0</v>
      </c>
      <c r="AX423" s="5">
        <f t="shared" si="201"/>
        <v>0</v>
      </c>
      <c r="AZ423" s="7">
        <f t="shared" si="204"/>
        <v>108.83763721291392</v>
      </c>
      <c r="BA423" s="4">
        <f t="shared" si="202"/>
        <v>1.4943987651937912E-3</v>
      </c>
      <c r="BB423" s="5">
        <f>AZ423/MAX($AZ$16:AZ423)-1</f>
        <v>0</v>
      </c>
      <c r="BH423" s="3"/>
    </row>
    <row r="424" spans="1:60" x14ac:dyDescent="0.25">
      <c r="A424" s="3">
        <v>43138</v>
      </c>
      <c r="B424">
        <f>IFERROR(VLOOKUP($A424,Finnifty!$A$14:$I$486,B$15+1,FALSE),All_curves!B423)</f>
        <v>0</v>
      </c>
      <c r="C424">
        <f>IFERROR(VLOOKUP($A424,Finnifty!$A$14:$I$486,C$15+1,FALSE),All_curves!C423)</f>
        <v>0</v>
      </c>
      <c r="D424">
        <f>IFERROR(VLOOKUP($A424,Finnifty!$A$14:$I$486,D$15+1,FALSE),All_curves!D423)</f>
        <v>0</v>
      </c>
      <c r="E424">
        <f>IFERROR(VLOOKUP($A424,Finnifty!$A$14:$I$486,E$15+1,FALSE),All_curves!E423)</f>
        <v>0</v>
      </c>
      <c r="F424">
        <f>IFERROR(VLOOKUP($A424,Finnifty!$A$14:$I$486,F$15+1,FALSE),All_curves!F423)</f>
        <v>0</v>
      </c>
      <c r="G424">
        <f>IFERROR(VLOOKUP($A424,Finnifty!$A$14:$I$486,G$15+1,FALSE),All_curves!G423)</f>
        <v>0</v>
      </c>
      <c r="H424">
        <f>IFERROR(VLOOKUP($A424,Finnifty!$A$14:$I$486,H$15+1,FALSE),All_curves!H423)</f>
        <v>0</v>
      </c>
      <c r="I424">
        <f>IFERROR(VLOOKUP($A424,Finnifty!$A$14:$I$486,I$15+1,FALSE),All_curves!I423)</f>
        <v>0</v>
      </c>
      <c r="J424">
        <f>IFERROR(VLOOKUP($A424,Banknifty!$A$14:$I$4860,2,FALSE),All_curves!J423)</f>
        <v>13457297</v>
      </c>
      <c r="K424">
        <f>IFERROR(VLOOKUP($A424,Banknifty!$A$14:$I$4860,3,FALSE),All_curves!K423)</f>
        <v>13197367</v>
      </c>
      <c r="L424">
        <f>IFERROR(VLOOKUP($A424,Banknifty!$A$14:$I$4860,4,FALSE),All_curves!L423)</f>
        <v>12890812</v>
      </c>
      <c r="M424">
        <f>IFERROR(VLOOKUP($A424,Banknifty!$A$14:$I$4860,5,FALSE),All_curves!M423)</f>
        <v>14224972</v>
      </c>
      <c r="N424">
        <f>IFERROR(VLOOKUP($A424,Banknifty!$A$14:$I$4860,6,FALSE),All_curves!N423)</f>
        <v>11209887</v>
      </c>
      <c r="O424">
        <f>IFERROR(VLOOKUP($A424,Banknifty!$A$14:$I$4860,7,FALSE),All_curves!O423)</f>
        <v>12061680</v>
      </c>
      <c r="P424">
        <f>IFERROR(VLOOKUP($A424,Banknifty!$A$14:$I$4860,8,FALSE),All_curves!P423)</f>
        <v>12061680</v>
      </c>
      <c r="Q424">
        <f>IFERROR(VLOOKUP($A424,Banknifty!$A$14:$I$4860,9,FALSE),All_curves!Q423)</f>
        <v>13598736</v>
      </c>
      <c r="R424">
        <f>IFERROR(VLOOKUP($A424,Nifty!$A$14:$I$4860,2,FALSE),All_curves!R423)</f>
        <v>0</v>
      </c>
      <c r="S424">
        <f>IFERROR(VLOOKUP($A424,Nifty!$A$14:$I$4860,3,FALSE),All_curves!S423)</f>
        <v>0</v>
      </c>
      <c r="T424">
        <f>IFERROR(VLOOKUP($A424,Nifty!$A$14:$I$4860,4,FALSE),All_curves!T423)</f>
        <v>0</v>
      </c>
      <c r="U424">
        <f>IFERROR(VLOOKUP($A424,Nifty!$A$14:$I$4860,5,FALSE),All_curves!U423)</f>
        <v>0</v>
      </c>
      <c r="V424">
        <f>IFERROR(VLOOKUP($A424,Nifty!$A$14:$I$4860,6,FALSE),All_curves!V423)</f>
        <v>0</v>
      </c>
      <c r="W424">
        <f>IFERROR(VLOOKUP($A424,Nifty!$A$14:$I$4860,7,FALSE),All_curves!W423)</f>
        <v>0</v>
      </c>
      <c r="X424">
        <f>IFERROR(VLOOKUP($A424,Nifty!$A$14:$I$4860,8,FALSE),All_curves!X423)</f>
        <v>0</v>
      </c>
      <c r="Y424">
        <f>IFERROR(VLOOKUP($A424,Nifty!$A$14:$I$4860,9,FALSE),All_curves!Y423)</f>
        <v>0</v>
      </c>
      <c r="AA424" s="5">
        <f t="shared" si="203"/>
        <v>0</v>
      </c>
      <c r="AB424" s="5">
        <f t="shared" si="179"/>
        <v>0</v>
      </c>
      <c r="AC424" s="5">
        <f t="shared" si="180"/>
        <v>0</v>
      </c>
      <c r="AD424" s="5">
        <f t="shared" si="181"/>
        <v>0</v>
      </c>
      <c r="AE424" s="5">
        <f t="shared" si="182"/>
        <v>0</v>
      </c>
      <c r="AF424" s="5">
        <f t="shared" si="183"/>
        <v>0</v>
      </c>
      <c r="AG424" s="5">
        <f t="shared" si="184"/>
        <v>0</v>
      </c>
      <c r="AH424" s="5">
        <f t="shared" si="185"/>
        <v>0</v>
      </c>
      <c r="AI424" s="5">
        <f t="shared" si="186"/>
        <v>5.033645889882532E-3</v>
      </c>
      <c r="AJ424" s="5">
        <f t="shared" si="187"/>
        <v>3.1027140405999187E-3</v>
      </c>
      <c r="AK424" s="5">
        <f t="shared" si="188"/>
        <v>-2.9611503417447116E-3</v>
      </c>
      <c r="AL424" s="5">
        <f t="shared" si="189"/>
        <v>4.9381236438361675E-4</v>
      </c>
      <c r="AM424" s="5">
        <f t="shared" si="190"/>
        <v>-5.7235775472913586E-3</v>
      </c>
      <c r="AN424" s="5">
        <f t="shared" si="191"/>
        <v>-7.544661338154679E-4</v>
      </c>
      <c r="AO424" s="5">
        <f t="shared" si="192"/>
        <v>-7.544661338154679E-4</v>
      </c>
      <c r="AP424" s="5">
        <f t="shared" si="193"/>
        <v>9.4469260671736777E-3</v>
      </c>
      <c r="AQ424" s="5">
        <f t="shared" si="194"/>
        <v>0</v>
      </c>
      <c r="AR424" s="5">
        <f t="shared" si="195"/>
        <v>0</v>
      </c>
      <c r="AS424" s="5">
        <f t="shared" si="196"/>
        <v>0</v>
      </c>
      <c r="AT424" s="5">
        <f t="shared" si="197"/>
        <v>0</v>
      </c>
      <c r="AU424" s="5">
        <f t="shared" si="198"/>
        <v>0</v>
      </c>
      <c r="AV424" s="5">
        <f t="shared" si="199"/>
        <v>0</v>
      </c>
      <c r="AW424" s="5">
        <f t="shared" si="200"/>
        <v>0</v>
      </c>
      <c r="AX424" s="5">
        <f t="shared" si="201"/>
        <v>0</v>
      </c>
      <c r="AZ424" s="7">
        <f t="shared" si="204"/>
        <v>108.87338782905503</v>
      </c>
      <c r="BA424" s="4">
        <f t="shared" si="202"/>
        <v>3.2847659189053085E-4</v>
      </c>
      <c r="BB424" s="5">
        <f>AZ424/MAX($AZ$16:AZ424)-1</f>
        <v>0</v>
      </c>
      <c r="BH424" s="3"/>
    </row>
    <row r="425" spans="1:60" x14ac:dyDescent="0.25">
      <c r="A425" s="3">
        <v>43139</v>
      </c>
      <c r="B425">
        <f>IFERROR(VLOOKUP($A425,Finnifty!$A$14:$I$486,B$15+1,FALSE),All_curves!B424)</f>
        <v>0</v>
      </c>
      <c r="C425">
        <f>IFERROR(VLOOKUP($A425,Finnifty!$A$14:$I$486,C$15+1,FALSE),All_curves!C424)</f>
        <v>0</v>
      </c>
      <c r="D425">
        <f>IFERROR(VLOOKUP($A425,Finnifty!$A$14:$I$486,D$15+1,FALSE),All_curves!D424)</f>
        <v>0</v>
      </c>
      <c r="E425">
        <f>IFERROR(VLOOKUP($A425,Finnifty!$A$14:$I$486,E$15+1,FALSE),All_curves!E424)</f>
        <v>0</v>
      </c>
      <c r="F425">
        <f>IFERROR(VLOOKUP($A425,Finnifty!$A$14:$I$486,F$15+1,FALSE),All_curves!F424)</f>
        <v>0</v>
      </c>
      <c r="G425">
        <f>IFERROR(VLOOKUP($A425,Finnifty!$A$14:$I$486,G$15+1,FALSE),All_curves!G424)</f>
        <v>0</v>
      </c>
      <c r="H425">
        <f>IFERROR(VLOOKUP($A425,Finnifty!$A$14:$I$486,H$15+1,FALSE),All_curves!H424)</f>
        <v>0</v>
      </c>
      <c r="I425">
        <f>IFERROR(VLOOKUP($A425,Finnifty!$A$14:$I$486,I$15+1,FALSE),All_curves!I424)</f>
        <v>0</v>
      </c>
      <c r="J425">
        <f>IFERROR(VLOOKUP($A425,Banknifty!$A$14:$I$4860,2,FALSE),All_curves!J424)</f>
        <v>13346555</v>
      </c>
      <c r="K425">
        <f>IFERROR(VLOOKUP($A425,Banknifty!$A$14:$I$4860,3,FALSE),All_curves!K424)</f>
        <v>13031693</v>
      </c>
      <c r="L425">
        <f>IFERROR(VLOOKUP($A425,Banknifty!$A$14:$I$4860,4,FALSE),All_curves!L424)</f>
        <v>12723011</v>
      </c>
      <c r="M425">
        <f>IFERROR(VLOOKUP($A425,Banknifty!$A$14:$I$4860,5,FALSE),All_curves!M424)</f>
        <v>13988865</v>
      </c>
      <c r="N425">
        <f>IFERROR(VLOOKUP($A425,Banknifty!$A$14:$I$4860,6,FALSE),All_curves!N424)</f>
        <v>11266314</v>
      </c>
      <c r="O425">
        <f>IFERROR(VLOOKUP($A425,Banknifty!$A$14:$I$4860,7,FALSE),All_curves!O424)</f>
        <v>12099103</v>
      </c>
      <c r="P425">
        <f>IFERROR(VLOOKUP($A425,Banknifty!$A$14:$I$4860,8,FALSE),All_curves!P424)</f>
        <v>12099103</v>
      </c>
      <c r="Q425">
        <f>IFERROR(VLOOKUP($A425,Banknifty!$A$14:$I$4860,9,FALSE),All_curves!Q424)</f>
        <v>13605451</v>
      </c>
      <c r="R425">
        <f>IFERROR(VLOOKUP($A425,Nifty!$A$14:$I$4860,2,FALSE),All_curves!R424)</f>
        <v>0</v>
      </c>
      <c r="S425">
        <f>IFERROR(VLOOKUP($A425,Nifty!$A$14:$I$4860,3,FALSE),All_curves!S424)</f>
        <v>0</v>
      </c>
      <c r="T425">
        <f>IFERROR(VLOOKUP($A425,Nifty!$A$14:$I$4860,4,FALSE),All_curves!T424)</f>
        <v>0</v>
      </c>
      <c r="U425">
        <f>IFERROR(VLOOKUP($A425,Nifty!$A$14:$I$4860,5,FALSE),All_curves!U424)</f>
        <v>0</v>
      </c>
      <c r="V425">
        <f>IFERROR(VLOOKUP($A425,Nifty!$A$14:$I$4860,6,FALSE),All_curves!V424)</f>
        <v>0</v>
      </c>
      <c r="W425">
        <f>IFERROR(VLOOKUP($A425,Nifty!$A$14:$I$4860,7,FALSE),All_curves!W424)</f>
        <v>0</v>
      </c>
      <c r="X425">
        <f>IFERROR(VLOOKUP($A425,Nifty!$A$14:$I$4860,8,FALSE),All_curves!X424)</f>
        <v>0</v>
      </c>
      <c r="Y425">
        <f>IFERROR(VLOOKUP($A425,Nifty!$A$14:$I$4860,9,FALSE),All_curves!Y424)</f>
        <v>0</v>
      </c>
      <c r="AA425" s="5">
        <f t="shared" si="203"/>
        <v>0</v>
      </c>
      <c r="AB425" s="5">
        <f t="shared" si="179"/>
        <v>0</v>
      </c>
      <c r="AC425" s="5">
        <f t="shared" si="180"/>
        <v>0</v>
      </c>
      <c r="AD425" s="5">
        <f t="shared" si="181"/>
        <v>0</v>
      </c>
      <c r="AE425" s="5">
        <f t="shared" si="182"/>
        <v>0</v>
      </c>
      <c r="AF425" s="5">
        <f t="shared" si="183"/>
        <v>0</v>
      </c>
      <c r="AG425" s="5">
        <f t="shared" si="184"/>
        <v>0</v>
      </c>
      <c r="AH425" s="5">
        <f t="shared" si="185"/>
        <v>0</v>
      </c>
      <c r="AI425" s="5">
        <f t="shared" si="186"/>
        <v>-8.229141409303864E-3</v>
      </c>
      <c r="AJ425" s="5">
        <f t="shared" si="187"/>
        <v>-1.2553564661799577E-2</v>
      </c>
      <c r="AK425" s="5">
        <f t="shared" si="188"/>
        <v>-1.3017100862226516E-2</v>
      </c>
      <c r="AL425" s="5">
        <f t="shared" si="189"/>
        <v>-1.6598064305504479E-2</v>
      </c>
      <c r="AM425" s="5">
        <f t="shared" si="190"/>
        <v>5.0336814278324482E-3</v>
      </c>
      <c r="AN425" s="5">
        <f t="shared" si="191"/>
        <v>3.1026357853964903E-3</v>
      </c>
      <c r="AO425" s="5">
        <f t="shared" si="192"/>
        <v>3.1026357853964903E-3</v>
      </c>
      <c r="AP425" s="5">
        <f t="shared" si="193"/>
        <v>4.9379589397124946E-4</v>
      </c>
      <c r="AQ425" s="5">
        <f t="shared" si="194"/>
        <v>0</v>
      </c>
      <c r="AR425" s="5">
        <f t="shared" si="195"/>
        <v>0</v>
      </c>
      <c r="AS425" s="5">
        <f t="shared" si="196"/>
        <v>0</v>
      </c>
      <c r="AT425" s="5">
        <f t="shared" si="197"/>
        <v>0</v>
      </c>
      <c r="AU425" s="5">
        <f t="shared" si="198"/>
        <v>0</v>
      </c>
      <c r="AV425" s="5">
        <f t="shared" si="199"/>
        <v>0</v>
      </c>
      <c r="AW425" s="5">
        <f t="shared" si="200"/>
        <v>0</v>
      </c>
      <c r="AX425" s="5">
        <f t="shared" si="201"/>
        <v>0</v>
      </c>
      <c r="AZ425" s="7">
        <f t="shared" si="204"/>
        <v>108.69798770986087</v>
      </c>
      <c r="BA425" s="4">
        <f t="shared" si="202"/>
        <v>-1.6110467644265733E-3</v>
      </c>
      <c r="BB425" s="5">
        <f>AZ425/MAX($AZ$16:AZ425)-1</f>
        <v>-1.6110467644265825E-3</v>
      </c>
      <c r="BH425" s="3"/>
    </row>
    <row r="426" spans="1:60" x14ac:dyDescent="0.25">
      <c r="A426" s="3">
        <v>43140</v>
      </c>
      <c r="B426">
        <f>IFERROR(VLOOKUP($A426,Finnifty!$A$14:$I$486,B$15+1,FALSE),All_curves!B425)</f>
        <v>0</v>
      </c>
      <c r="C426">
        <f>IFERROR(VLOOKUP($A426,Finnifty!$A$14:$I$486,C$15+1,FALSE),All_curves!C425)</f>
        <v>0</v>
      </c>
      <c r="D426">
        <f>IFERROR(VLOOKUP($A426,Finnifty!$A$14:$I$486,D$15+1,FALSE),All_curves!D425)</f>
        <v>0</v>
      </c>
      <c r="E426">
        <f>IFERROR(VLOOKUP($A426,Finnifty!$A$14:$I$486,E$15+1,FALSE),All_curves!E425)</f>
        <v>0</v>
      </c>
      <c r="F426">
        <f>IFERROR(VLOOKUP($A426,Finnifty!$A$14:$I$486,F$15+1,FALSE),All_curves!F425)</f>
        <v>0</v>
      </c>
      <c r="G426">
        <f>IFERROR(VLOOKUP($A426,Finnifty!$A$14:$I$486,G$15+1,FALSE),All_curves!G425)</f>
        <v>0</v>
      </c>
      <c r="H426">
        <f>IFERROR(VLOOKUP($A426,Finnifty!$A$14:$I$486,H$15+1,FALSE),All_curves!H425)</f>
        <v>0</v>
      </c>
      <c r="I426">
        <f>IFERROR(VLOOKUP($A426,Finnifty!$A$14:$I$486,I$15+1,FALSE),All_curves!I425)</f>
        <v>0</v>
      </c>
      <c r="J426">
        <f>IFERROR(VLOOKUP($A426,Banknifty!$A$14:$I$4860,2,FALSE),All_curves!J425)</f>
        <v>13329275</v>
      </c>
      <c r="K426">
        <f>IFERROR(VLOOKUP($A426,Banknifty!$A$14:$I$4860,3,FALSE),All_curves!K425)</f>
        <v>13031693</v>
      </c>
      <c r="L426">
        <f>IFERROR(VLOOKUP($A426,Banknifty!$A$14:$I$4860,4,FALSE),All_curves!L425)</f>
        <v>12723011</v>
      </c>
      <c r="M426">
        <f>IFERROR(VLOOKUP($A426,Banknifty!$A$14:$I$4860,5,FALSE),All_curves!M425)</f>
        <v>13988865</v>
      </c>
      <c r="N426">
        <f>IFERROR(VLOOKUP($A426,Banknifty!$A$14:$I$4860,6,FALSE),All_curves!N425)</f>
        <v>11218593</v>
      </c>
      <c r="O426">
        <f>IFERROR(VLOOKUP($A426,Banknifty!$A$14:$I$4860,7,FALSE),All_curves!O425)</f>
        <v>12024176</v>
      </c>
      <c r="P426">
        <f>IFERROR(VLOOKUP($A426,Banknifty!$A$14:$I$4860,8,FALSE),All_curves!P425)</f>
        <v>12024176</v>
      </c>
      <c r="Q426">
        <f>IFERROR(VLOOKUP($A426,Banknifty!$A$14:$I$4860,9,FALSE),All_curves!Q425)</f>
        <v>13462278</v>
      </c>
      <c r="R426">
        <f>IFERROR(VLOOKUP($A426,Nifty!$A$14:$I$4860,2,FALSE),All_curves!R425)</f>
        <v>0</v>
      </c>
      <c r="S426">
        <f>IFERROR(VLOOKUP($A426,Nifty!$A$14:$I$4860,3,FALSE),All_curves!S425)</f>
        <v>0</v>
      </c>
      <c r="T426">
        <f>IFERROR(VLOOKUP($A426,Nifty!$A$14:$I$4860,4,FALSE),All_curves!T425)</f>
        <v>0</v>
      </c>
      <c r="U426">
        <f>IFERROR(VLOOKUP($A426,Nifty!$A$14:$I$4860,5,FALSE),All_curves!U425)</f>
        <v>0</v>
      </c>
      <c r="V426">
        <f>IFERROR(VLOOKUP($A426,Nifty!$A$14:$I$4860,6,FALSE),All_curves!V425)</f>
        <v>0</v>
      </c>
      <c r="W426">
        <f>IFERROR(VLOOKUP($A426,Nifty!$A$14:$I$4860,7,FALSE),All_curves!W425)</f>
        <v>0</v>
      </c>
      <c r="X426">
        <f>IFERROR(VLOOKUP($A426,Nifty!$A$14:$I$4860,8,FALSE),All_curves!X425)</f>
        <v>0</v>
      </c>
      <c r="Y426">
        <f>IFERROR(VLOOKUP($A426,Nifty!$A$14:$I$4860,9,FALSE),All_curves!Y425)</f>
        <v>0</v>
      </c>
      <c r="AA426" s="5">
        <f t="shared" si="203"/>
        <v>0</v>
      </c>
      <c r="AB426" s="5">
        <f t="shared" si="179"/>
        <v>0</v>
      </c>
      <c r="AC426" s="5">
        <f t="shared" si="180"/>
        <v>0</v>
      </c>
      <c r="AD426" s="5">
        <f t="shared" si="181"/>
        <v>0</v>
      </c>
      <c r="AE426" s="5">
        <f t="shared" si="182"/>
        <v>0</v>
      </c>
      <c r="AF426" s="5">
        <f t="shared" si="183"/>
        <v>0</v>
      </c>
      <c r="AG426" s="5">
        <f t="shared" si="184"/>
        <v>0</v>
      </c>
      <c r="AH426" s="5">
        <f t="shared" si="185"/>
        <v>0</v>
      </c>
      <c r="AI426" s="5">
        <f t="shared" si="186"/>
        <v>-1.2947161271203989E-3</v>
      </c>
      <c r="AJ426" s="5">
        <f t="shared" si="187"/>
        <v>0</v>
      </c>
      <c r="AK426" s="5">
        <f t="shared" si="188"/>
        <v>0</v>
      </c>
      <c r="AL426" s="5">
        <f t="shared" si="189"/>
        <v>0</v>
      </c>
      <c r="AM426" s="5">
        <f t="shared" si="190"/>
        <v>-4.2357243016659663E-3</v>
      </c>
      <c r="AN426" s="5">
        <f t="shared" si="191"/>
        <v>-6.1927731336777203E-3</v>
      </c>
      <c r="AO426" s="5">
        <f t="shared" si="192"/>
        <v>-6.1927731336777203E-3</v>
      </c>
      <c r="AP426" s="5">
        <f t="shared" si="193"/>
        <v>-1.0523208675699225E-2</v>
      </c>
      <c r="AQ426" s="5">
        <f t="shared" si="194"/>
        <v>0</v>
      </c>
      <c r="AR426" s="5">
        <f t="shared" si="195"/>
        <v>0</v>
      </c>
      <c r="AS426" s="5">
        <f t="shared" si="196"/>
        <v>0</v>
      </c>
      <c r="AT426" s="5">
        <f t="shared" si="197"/>
        <v>0</v>
      </c>
      <c r="AU426" s="5">
        <f t="shared" si="198"/>
        <v>0</v>
      </c>
      <c r="AV426" s="5">
        <f t="shared" si="199"/>
        <v>0</v>
      </c>
      <c r="AW426" s="5">
        <f t="shared" si="200"/>
        <v>0</v>
      </c>
      <c r="AX426" s="5">
        <f t="shared" si="201"/>
        <v>0</v>
      </c>
      <c r="AZ426" s="7">
        <f t="shared" si="204"/>
        <v>108.56918423865226</v>
      </c>
      <c r="BA426" s="4">
        <f t="shared" si="202"/>
        <v>-1.1849664738267096E-3</v>
      </c>
      <c r="BB426" s="5">
        <f>AZ426/MAX($AZ$16:AZ426)-1</f>
        <v>-2.7941042018497786E-3</v>
      </c>
      <c r="BH426" s="3"/>
    </row>
    <row r="427" spans="1:60" x14ac:dyDescent="0.25">
      <c r="A427" s="3">
        <v>43143</v>
      </c>
      <c r="B427">
        <f>IFERROR(VLOOKUP($A427,Finnifty!$A$14:$I$486,B$15+1,FALSE),All_curves!B426)</f>
        <v>0</v>
      </c>
      <c r="C427">
        <f>IFERROR(VLOOKUP($A427,Finnifty!$A$14:$I$486,C$15+1,FALSE),All_curves!C426)</f>
        <v>0</v>
      </c>
      <c r="D427">
        <f>IFERROR(VLOOKUP($A427,Finnifty!$A$14:$I$486,D$15+1,FALSE),All_curves!D426)</f>
        <v>0</v>
      </c>
      <c r="E427">
        <f>IFERROR(VLOOKUP($A427,Finnifty!$A$14:$I$486,E$15+1,FALSE),All_curves!E426)</f>
        <v>0</v>
      </c>
      <c r="F427">
        <f>IFERROR(VLOOKUP($A427,Finnifty!$A$14:$I$486,F$15+1,FALSE),All_curves!F426)</f>
        <v>0</v>
      </c>
      <c r="G427">
        <f>IFERROR(VLOOKUP($A427,Finnifty!$A$14:$I$486,G$15+1,FALSE),All_curves!G426)</f>
        <v>0</v>
      </c>
      <c r="H427">
        <f>IFERROR(VLOOKUP($A427,Finnifty!$A$14:$I$486,H$15+1,FALSE),All_curves!H426)</f>
        <v>0</v>
      </c>
      <c r="I427">
        <f>IFERROR(VLOOKUP($A427,Finnifty!$A$14:$I$486,I$15+1,FALSE),All_curves!I426)</f>
        <v>0</v>
      </c>
      <c r="J427">
        <f>IFERROR(VLOOKUP($A427,Banknifty!$A$14:$I$4860,2,FALSE),All_curves!J426)</f>
        <v>13306757</v>
      </c>
      <c r="K427">
        <f>IFERROR(VLOOKUP($A427,Banknifty!$A$14:$I$4860,3,FALSE),All_curves!K426)</f>
        <v>13031693</v>
      </c>
      <c r="L427">
        <f>IFERROR(VLOOKUP($A427,Banknifty!$A$14:$I$4860,4,FALSE),All_curves!L426)</f>
        <v>12723011</v>
      </c>
      <c r="M427">
        <f>IFERROR(VLOOKUP($A427,Banknifty!$A$14:$I$4860,5,FALSE),All_curves!M426)</f>
        <v>13988865</v>
      </c>
      <c r="N427">
        <f>IFERROR(VLOOKUP($A427,Banknifty!$A$14:$I$4860,6,FALSE),All_curves!N426)</f>
        <v>11149812</v>
      </c>
      <c r="O427">
        <f>IFERROR(VLOOKUP($A427,Banknifty!$A$14:$I$4860,7,FALSE),All_curves!O426)</f>
        <v>11971811</v>
      </c>
      <c r="P427">
        <f>IFERROR(VLOOKUP($A427,Banknifty!$A$14:$I$4860,8,FALSE),All_curves!P426)</f>
        <v>11971811</v>
      </c>
      <c r="Q427">
        <f>IFERROR(VLOOKUP($A427,Banknifty!$A$14:$I$4860,9,FALSE),All_curves!Q426)</f>
        <v>13419043</v>
      </c>
      <c r="R427">
        <f>IFERROR(VLOOKUP($A427,Nifty!$A$14:$I$4860,2,FALSE),All_curves!R426)</f>
        <v>0</v>
      </c>
      <c r="S427">
        <f>IFERROR(VLOOKUP($A427,Nifty!$A$14:$I$4860,3,FALSE),All_curves!S426)</f>
        <v>0</v>
      </c>
      <c r="T427">
        <f>IFERROR(VLOOKUP($A427,Nifty!$A$14:$I$4860,4,FALSE),All_curves!T426)</f>
        <v>0</v>
      </c>
      <c r="U427">
        <f>IFERROR(VLOOKUP($A427,Nifty!$A$14:$I$4860,5,FALSE),All_curves!U426)</f>
        <v>0</v>
      </c>
      <c r="V427">
        <f>IFERROR(VLOOKUP($A427,Nifty!$A$14:$I$4860,6,FALSE),All_curves!V426)</f>
        <v>0</v>
      </c>
      <c r="W427">
        <f>IFERROR(VLOOKUP($A427,Nifty!$A$14:$I$4860,7,FALSE),All_curves!W426)</f>
        <v>0</v>
      </c>
      <c r="X427">
        <f>IFERROR(VLOOKUP($A427,Nifty!$A$14:$I$4860,8,FALSE),All_curves!X426)</f>
        <v>0</v>
      </c>
      <c r="Y427">
        <f>IFERROR(VLOOKUP($A427,Nifty!$A$14:$I$4860,9,FALSE),All_curves!Y426)</f>
        <v>0</v>
      </c>
      <c r="AA427" s="5">
        <f t="shared" si="203"/>
        <v>0</v>
      </c>
      <c r="AB427" s="5">
        <f t="shared" si="179"/>
        <v>0</v>
      </c>
      <c r="AC427" s="5">
        <f t="shared" si="180"/>
        <v>0</v>
      </c>
      <c r="AD427" s="5">
        <f t="shared" si="181"/>
        <v>0</v>
      </c>
      <c r="AE427" s="5">
        <f t="shared" si="182"/>
        <v>0</v>
      </c>
      <c r="AF427" s="5">
        <f t="shared" si="183"/>
        <v>0</v>
      </c>
      <c r="AG427" s="5">
        <f t="shared" si="184"/>
        <v>0</v>
      </c>
      <c r="AH427" s="5">
        <f t="shared" si="185"/>
        <v>0</v>
      </c>
      <c r="AI427" s="5">
        <f t="shared" si="186"/>
        <v>-1.6893642002284714E-3</v>
      </c>
      <c r="AJ427" s="5">
        <f t="shared" si="187"/>
        <v>0</v>
      </c>
      <c r="AK427" s="5">
        <f t="shared" si="188"/>
        <v>0</v>
      </c>
      <c r="AL427" s="5">
        <f t="shared" si="189"/>
        <v>0</v>
      </c>
      <c r="AM427" s="5">
        <f t="shared" si="190"/>
        <v>-6.1309827355355839E-3</v>
      </c>
      <c r="AN427" s="5">
        <f t="shared" si="191"/>
        <v>-4.3549761746667359E-3</v>
      </c>
      <c r="AO427" s="5">
        <f t="shared" si="192"/>
        <v>-4.3549761746667359E-3</v>
      </c>
      <c r="AP427" s="5">
        <f t="shared" si="193"/>
        <v>-3.2115664228594687E-3</v>
      </c>
      <c r="AQ427" s="5">
        <f t="shared" si="194"/>
        <v>0</v>
      </c>
      <c r="AR427" s="5">
        <f t="shared" si="195"/>
        <v>0</v>
      </c>
      <c r="AS427" s="5">
        <f t="shared" si="196"/>
        <v>0</v>
      </c>
      <c r="AT427" s="5">
        <f t="shared" si="197"/>
        <v>0</v>
      </c>
      <c r="AU427" s="5">
        <f t="shared" si="198"/>
        <v>0</v>
      </c>
      <c r="AV427" s="5">
        <f t="shared" si="199"/>
        <v>0</v>
      </c>
      <c r="AW427" s="5">
        <f t="shared" si="200"/>
        <v>0</v>
      </c>
      <c r="AX427" s="5">
        <f t="shared" si="201"/>
        <v>0</v>
      </c>
      <c r="AZ427" s="7">
        <f t="shared" si="204"/>
        <v>108.479877644683</v>
      </c>
      <c r="BA427" s="4">
        <f t="shared" si="202"/>
        <v>-8.2257773783154164E-4</v>
      </c>
      <c r="BB427" s="5">
        <f>AZ427/MAX($AZ$16:AZ427)-1</f>
        <v>-3.6143835717676875E-3</v>
      </c>
      <c r="BH427" s="3"/>
    </row>
    <row r="428" spans="1:60" x14ac:dyDescent="0.25">
      <c r="A428" s="3">
        <v>43145</v>
      </c>
      <c r="B428">
        <f>IFERROR(VLOOKUP($A428,Finnifty!$A$14:$I$486,B$15+1,FALSE),All_curves!B427)</f>
        <v>0</v>
      </c>
      <c r="C428">
        <f>IFERROR(VLOOKUP($A428,Finnifty!$A$14:$I$486,C$15+1,FALSE),All_curves!C427)</f>
        <v>0</v>
      </c>
      <c r="D428">
        <f>IFERROR(VLOOKUP($A428,Finnifty!$A$14:$I$486,D$15+1,FALSE),All_curves!D427)</f>
        <v>0</v>
      </c>
      <c r="E428">
        <f>IFERROR(VLOOKUP($A428,Finnifty!$A$14:$I$486,E$15+1,FALSE),All_curves!E427)</f>
        <v>0</v>
      </c>
      <c r="F428">
        <f>IFERROR(VLOOKUP($A428,Finnifty!$A$14:$I$486,F$15+1,FALSE),All_curves!F427)</f>
        <v>0</v>
      </c>
      <c r="G428">
        <f>IFERROR(VLOOKUP($A428,Finnifty!$A$14:$I$486,G$15+1,FALSE),All_curves!G427)</f>
        <v>0</v>
      </c>
      <c r="H428">
        <f>IFERROR(VLOOKUP($A428,Finnifty!$A$14:$I$486,H$15+1,FALSE),All_curves!H427)</f>
        <v>0</v>
      </c>
      <c r="I428">
        <f>IFERROR(VLOOKUP($A428,Finnifty!$A$14:$I$486,I$15+1,FALSE),All_curves!I427)</f>
        <v>0</v>
      </c>
      <c r="J428">
        <f>IFERROR(VLOOKUP($A428,Banknifty!$A$14:$I$4860,2,FALSE),All_curves!J427)</f>
        <v>13424071</v>
      </c>
      <c r="K428">
        <f>IFERROR(VLOOKUP($A428,Banknifty!$A$14:$I$4860,3,FALSE),All_curves!K427)</f>
        <v>13186401</v>
      </c>
      <c r="L428">
        <f>IFERROR(VLOOKUP($A428,Banknifty!$A$14:$I$4860,4,FALSE),All_curves!L427)</f>
        <v>12819053</v>
      </c>
      <c r="M428">
        <f>IFERROR(VLOOKUP($A428,Banknifty!$A$14:$I$4860,5,FALSE),All_curves!M427)</f>
        <v>14092358</v>
      </c>
      <c r="N428">
        <f>IFERROR(VLOOKUP($A428,Banknifty!$A$14:$I$4860,6,FALSE),All_curves!N427)</f>
        <v>11130976</v>
      </c>
      <c r="O428">
        <f>IFERROR(VLOOKUP($A428,Banknifty!$A$14:$I$4860,7,FALSE),All_curves!O427)</f>
        <v>11971811</v>
      </c>
      <c r="P428">
        <f>IFERROR(VLOOKUP($A428,Banknifty!$A$14:$I$4860,8,FALSE),All_curves!P427)</f>
        <v>11971811</v>
      </c>
      <c r="Q428">
        <f>IFERROR(VLOOKUP($A428,Banknifty!$A$14:$I$4860,9,FALSE),All_curves!Q427)</f>
        <v>13419043</v>
      </c>
      <c r="R428">
        <f>IFERROR(VLOOKUP($A428,Nifty!$A$14:$I$4860,2,FALSE),All_curves!R427)</f>
        <v>0</v>
      </c>
      <c r="S428">
        <f>IFERROR(VLOOKUP($A428,Nifty!$A$14:$I$4860,3,FALSE),All_curves!S427)</f>
        <v>0</v>
      </c>
      <c r="T428">
        <f>IFERROR(VLOOKUP($A428,Nifty!$A$14:$I$4860,4,FALSE),All_curves!T427)</f>
        <v>0</v>
      </c>
      <c r="U428">
        <f>IFERROR(VLOOKUP($A428,Nifty!$A$14:$I$4860,5,FALSE),All_curves!U427)</f>
        <v>0</v>
      </c>
      <c r="V428">
        <f>IFERROR(VLOOKUP($A428,Nifty!$A$14:$I$4860,6,FALSE),All_curves!V427)</f>
        <v>0</v>
      </c>
      <c r="W428">
        <f>IFERROR(VLOOKUP($A428,Nifty!$A$14:$I$4860,7,FALSE),All_curves!W427)</f>
        <v>0</v>
      </c>
      <c r="X428">
        <f>IFERROR(VLOOKUP($A428,Nifty!$A$14:$I$4860,8,FALSE),All_curves!X427)</f>
        <v>0</v>
      </c>
      <c r="Y428">
        <f>IFERROR(VLOOKUP($A428,Nifty!$A$14:$I$4860,9,FALSE),All_curves!Y427)</f>
        <v>0</v>
      </c>
      <c r="AA428" s="5">
        <f t="shared" si="203"/>
        <v>0</v>
      </c>
      <c r="AB428" s="5">
        <f t="shared" si="179"/>
        <v>0</v>
      </c>
      <c r="AC428" s="5">
        <f t="shared" si="180"/>
        <v>0</v>
      </c>
      <c r="AD428" s="5">
        <f t="shared" si="181"/>
        <v>0</v>
      </c>
      <c r="AE428" s="5">
        <f t="shared" si="182"/>
        <v>0</v>
      </c>
      <c r="AF428" s="5">
        <f t="shared" si="183"/>
        <v>0</v>
      </c>
      <c r="AG428" s="5">
        <f t="shared" si="184"/>
        <v>0</v>
      </c>
      <c r="AH428" s="5">
        <f t="shared" si="185"/>
        <v>0</v>
      </c>
      <c r="AI428" s="5">
        <f t="shared" si="186"/>
        <v>8.816122515801661E-3</v>
      </c>
      <c r="AJ428" s="5">
        <f t="shared" si="187"/>
        <v>1.1871673158660112E-2</v>
      </c>
      <c r="AK428" s="5">
        <f t="shared" si="188"/>
        <v>7.5486848199690648E-3</v>
      </c>
      <c r="AL428" s="5">
        <f t="shared" si="189"/>
        <v>7.3982413869888575E-3</v>
      </c>
      <c r="AM428" s="5">
        <f t="shared" si="190"/>
        <v>-1.6893558384661889E-3</v>
      </c>
      <c r="AN428" s="5">
        <f t="shared" si="191"/>
        <v>0</v>
      </c>
      <c r="AO428" s="5">
        <f t="shared" si="192"/>
        <v>0</v>
      </c>
      <c r="AP428" s="5">
        <f t="shared" si="193"/>
        <v>0</v>
      </c>
      <c r="AQ428" s="5">
        <f t="shared" si="194"/>
        <v>0</v>
      </c>
      <c r="AR428" s="5">
        <f t="shared" si="195"/>
        <v>0</v>
      </c>
      <c r="AS428" s="5">
        <f t="shared" si="196"/>
        <v>0</v>
      </c>
      <c r="AT428" s="5">
        <f t="shared" si="197"/>
        <v>0</v>
      </c>
      <c r="AU428" s="5">
        <f t="shared" si="198"/>
        <v>0</v>
      </c>
      <c r="AV428" s="5">
        <f t="shared" si="199"/>
        <v>0</v>
      </c>
      <c r="AW428" s="5">
        <f t="shared" si="200"/>
        <v>0</v>
      </c>
      <c r="AX428" s="5">
        <f t="shared" si="201"/>
        <v>0</v>
      </c>
      <c r="AZ428" s="7">
        <f t="shared" si="204"/>
        <v>108.63331052613898</v>
      </c>
      <c r="BA428" s="4">
        <f t="shared" si="202"/>
        <v>1.4143902517897294E-3</v>
      </c>
      <c r="BB428" s="5">
        <f>AZ428/MAX($AZ$16:AZ428)-1</f>
        <v>-2.205105468868096E-3</v>
      </c>
      <c r="BH428" s="3"/>
    </row>
    <row r="429" spans="1:60" x14ac:dyDescent="0.25">
      <c r="A429" s="3">
        <v>43146</v>
      </c>
      <c r="B429">
        <f>IFERROR(VLOOKUP($A429,Finnifty!$A$14:$I$486,B$15+1,FALSE),All_curves!B428)</f>
        <v>0</v>
      </c>
      <c r="C429">
        <f>IFERROR(VLOOKUP($A429,Finnifty!$A$14:$I$486,C$15+1,FALSE),All_curves!C428)</f>
        <v>0</v>
      </c>
      <c r="D429">
        <f>IFERROR(VLOOKUP($A429,Finnifty!$A$14:$I$486,D$15+1,FALSE),All_curves!D428)</f>
        <v>0</v>
      </c>
      <c r="E429">
        <f>IFERROR(VLOOKUP($A429,Finnifty!$A$14:$I$486,E$15+1,FALSE),All_curves!E428)</f>
        <v>0</v>
      </c>
      <c r="F429">
        <f>IFERROR(VLOOKUP($A429,Finnifty!$A$14:$I$486,F$15+1,FALSE),All_curves!F428)</f>
        <v>0</v>
      </c>
      <c r="G429">
        <f>IFERROR(VLOOKUP($A429,Finnifty!$A$14:$I$486,G$15+1,FALSE),All_curves!G428)</f>
        <v>0</v>
      </c>
      <c r="H429">
        <f>IFERROR(VLOOKUP($A429,Finnifty!$A$14:$I$486,H$15+1,FALSE),All_curves!H428)</f>
        <v>0</v>
      </c>
      <c r="I429">
        <f>IFERROR(VLOOKUP($A429,Finnifty!$A$14:$I$486,I$15+1,FALSE),All_curves!I428)</f>
        <v>0</v>
      </c>
      <c r="J429">
        <f>IFERROR(VLOOKUP($A429,Banknifty!$A$14:$I$4860,2,FALSE),All_curves!J428)</f>
        <v>13181001</v>
      </c>
      <c r="K429">
        <f>IFERROR(VLOOKUP($A429,Banknifty!$A$14:$I$4860,3,FALSE),All_curves!K428)</f>
        <v>12919848</v>
      </c>
      <c r="L429">
        <f>IFERROR(VLOOKUP($A429,Banknifty!$A$14:$I$4860,4,FALSE),All_curves!L428)</f>
        <v>12584139</v>
      </c>
      <c r="M429">
        <f>IFERROR(VLOOKUP($A429,Banknifty!$A$14:$I$4860,5,FALSE),All_curves!M428)</f>
        <v>13833618</v>
      </c>
      <c r="N429">
        <f>IFERROR(VLOOKUP($A429,Banknifty!$A$14:$I$4860,6,FALSE),All_curves!N428)</f>
        <v>11229108</v>
      </c>
      <c r="O429">
        <f>IFERROR(VLOOKUP($A429,Banknifty!$A$14:$I$4860,7,FALSE),All_curves!O428)</f>
        <v>12113937</v>
      </c>
      <c r="P429">
        <f>IFERROR(VLOOKUP($A429,Banknifty!$A$14:$I$4860,8,FALSE),All_curves!P428)</f>
        <v>12113937</v>
      </c>
      <c r="Q429">
        <f>IFERROR(VLOOKUP($A429,Banknifty!$A$14:$I$4860,9,FALSE),All_curves!Q428)</f>
        <v>13518320</v>
      </c>
      <c r="R429">
        <f>IFERROR(VLOOKUP($A429,Nifty!$A$14:$I$4860,2,FALSE),All_curves!R428)</f>
        <v>0</v>
      </c>
      <c r="S429">
        <f>IFERROR(VLOOKUP($A429,Nifty!$A$14:$I$4860,3,FALSE),All_curves!S428)</f>
        <v>0</v>
      </c>
      <c r="T429">
        <f>IFERROR(VLOOKUP($A429,Nifty!$A$14:$I$4860,4,FALSE),All_curves!T428)</f>
        <v>0</v>
      </c>
      <c r="U429">
        <f>IFERROR(VLOOKUP($A429,Nifty!$A$14:$I$4860,5,FALSE),All_curves!U428)</f>
        <v>0</v>
      </c>
      <c r="V429">
        <f>IFERROR(VLOOKUP($A429,Nifty!$A$14:$I$4860,6,FALSE),All_curves!V428)</f>
        <v>0</v>
      </c>
      <c r="W429">
        <f>IFERROR(VLOOKUP($A429,Nifty!$A$14:$I$4860,7,FALSE),All_curves!W428)</f>
        <v>0</v>
      </c>
      <c r="X429">
        <f>IFERROR(VLOOKUP($A429,Nifty!$A$14:$I$4860,8,FALSE),All_curves!X428)</f>
        <v>0</v>
      </c>
      <c r="Y429">
        <f>IFERROR(VLOOKUP($A429,Nifty!$A$14:$I$4860,9,FALSE),All_curves!Y428)</f>
        <v>0</v>
      </c>
      <c r="AA429" s="5">
        <f t="shared" si="203"/>
        <v>0</v>
      </c>
      <c r="AB429" s="5">
        <f t="shared" si="179"/>
        <v>0</v>
      </c>
      <c r="AC429" s="5">
        <f t="shared" si="180"/>
        <v>0</v>
      </c>
      <c r="AD429" s="5">
        <f t="shared" si="181"/>
        <v>0</v>
      </c>
      <c r="AE429" s="5">
        <f t="shared" si="182"/>
        <v>0</v>
      </c>
      <c r="AF429" s="5">
        <f t="shared" si="183"/>
        <v>0</v>
      </c>
      <c r="AG429" s="5">
        <f t="shared" si="184"/>
        <v>0</v>
      </c>
      <c r="AH429" s="5">
        <f t="shared" si="185"/>
        <v>0</v>
      </c>
      <c r="AI429" s="5">
        <f t="shared" si="186"/>
        <v>-1.8107025804616206E-2</v>
      </c>
      <c r="AJ429" s="5">
        <f t="shared" si="187"/>
        <v>-2.0214234346430104E-2</v>
      </c>
      <c r="AK429" s="5">
        <f t="shared" si="188"/>
        <v>-1.8325378637563894E-2</v>
      </c>
      <c r="AL429" s="5">
        <f t="shared" si="189"/>
        <v>-1.8360305635153451E-2</v>
      </c>
      <c r="AM429" s="5">
        <f t="shared" si="190"/>
        <v>8.8161181912529418E-3</v>
      </c>
      <c r="AN429" s="5">
        <f t="shared" si="191"/>
        <v>1.1871720995261237E-2</v>
      </c>
      <c r="AO429" s="5">
        <f t="shared" si="192"/>
        <v>1.1871720995261237E-2</v>
      </c>
      <c r="AP429" s="5">
        <f t="shared" si="193"/>
        <v>7.3982175927149729E-3</v>
      </c>
      <c r="AQ429" s="5">
        <f t="shared" si="194"/>
        <v>0</v>
      </c>
      <c r="AR429" s="5">
        <f t="shared" si="195"/>
        <v>0</v>
      </c>
      <c r="AS429" s="5">
        <f t="shared" si="196"/>
        <v>0</v>
      </c>
      <c r="AT429" s="5">
        <f t="shared" si="197"/>
        <v>0</v>
      </c>
      <c r="AU429" s="5">
        <f t="shared" si="198"/>
        <v>0</v>
      </c>
      <c r="AV429" s="5">
        <f t="shared" si="199"/>
        <v>0</v>
      </c>
      <c r="AW429" s="5">
        <f t="shared" si="200"/>
        <v>0</v>
      </c>
      <c r="AX429" s="5">
        <f t="shared" si="201"/>
        <v>0</v>
      </c>
      <c r="AZ429" s="7">
        <f t="shared" si="204"/>
        <v>108.47466440096012</v>
      </c>
      <c r="BA429" s="4">
        <f t="shared" si="202"/>
        <v>-1.4603819437197195E-3</v>
      </c>
      <c r="BB429" s="5">
        <f>AZ429/MAX($AZ$16:AZ429)-1</f>
        <v>-3.6622671163770715E-3</v>
      </c>
      <c r="BH429" s="3"/>
    </row>
    <row r="430" spans="1:60" x14ac:dyDescent="0.25">
      <c r="A430" s="3">
        <v>43147</v>
      </c>
      <c r="B430">
        <f>IFERROR(VLOOKUP($A430,Finnifty!$A$14:$I$486,B$15+1,FALSE),All_curves!B429)</f>
        <v>0</v>
      </c>
      <c r="C430">
        <f>IFERROR(VLOOKUP($A430,Finnifty!$A$14:$I$486,C$15+1,FALSE),All_curves!C429)</f>
        <v>0</v>
      </c>
      <c r="D430">
        <f>IFERROR(VLOOKUP($A430,Finnifty!$A$14:$I$486,D$15+1,FALSE),All_curves!D429)</f>
        <v>0</v>
      </c>
      <c r="E430">
        <f>IFERROR(VLOOKUP($A430,Finnifty!$A$14:$I$486,E$15+1,FALSE),All_curves!E429)</f>
        <v>0</v>
      </c>
      <c r="F430">
        <f>IFERROR(VLOOKUP($A430,Finnifty!$A$14:$I$486,F$15+1,FALSE),All_curves!F429)</f>
        <v>0</v>
      </c>
      <c r="G430">
        <f>IFERROR(VLOOKUP($A430,Finnifty!$A$14:$I$486,G$15+1,FALSE),All_curves!G429)</f>
        <v>0</v>
      </c>
      <c r="H430">
        <f>IFERROR(VLOOKUP($A430,Finnifty!$A$14:$I$486,H$15+1,FALSE),All_curves!H429)</f>
        <v>0</v>
      </c>
      <c r="I430">
        <f>IFERROR(VLOOKUP($A430,Finnifty!$A$14:$I$486,I$15+1,FALSE),All_curves!I429)</f>
        <v>0</v>
      </c>
      <c r="J430">
        <f>IFERROR(VLOOKUP($A430,Banknifty!$A$14:$I$4860,2,FALSE),All_curves!J429)</f>
        <v>13152356</v>
      </c>
      <c r="K430">
        <f>IFERROR(VLOOKUP($A430,Banknifty!$A$14:$I$4860,3,FALSE),All_curves!K429)</f>
        <v>12968265</v>
      </c>
      <c r="L430">
        <f>IFERROR(VLOOKUP($A430,Banknifty!$A$14:$I$4860,4,FALSE),All_curves!L429)</f>
        <v>12566184</v>
      </c>
      <c r="M430">
        <f>IFERROR(VLOOKUP($A430,Banknifty!$A$14:$I$4860,5,FALSE),All_curves!M429)</f>
        <v>13841337</v>
      </c>
      <c r="N430">
        <f>IFERROR(VLOOKUP($A430,Banknifty!$A$14:$I$4860,6,FALSE),All_curves!N429)</f>
        <v>11105656</v>
      </c>
      <c r="O430">
        <f>IFERROR(VLOOKUP($A430,Banknifty!$A$14:$I$4860,7,FALSE),All_curves!O429)</f>
        <v>11969221</v>
      </c>
      <c r="P430">
        <f>IFERROR(VLOOKUP($A430,Banknifty!$A$14:$I$4860,8,FALSE),All_curves!P429)</f>
        <v>11969221</v>
      </c>
      <c r="Q430">
        <f>IFERROR(VLOOKUP($A430,Banknifty!$A$14:$I$4860,9,FALSE),All_curves!Q429)</f>
        <v>13405309</v>
      </c>
      <c r="R430">
        <f>IFERROR(VLOOKUP($A430,Nifty!$A$14:$I$4860,2,FALSE),All_curves!R429)</f>
        <v>0</v>
      </c>
      <c r="S430">
        <f>IFERROR(VLOOKUP($A430,Nifty!$A$14:$I$4860,3,FALSE),All_curves!S429)</f>
        <v>0</v>
      </c>
      <c r="T430">
        <f>IFERROR(VLOOKUP($A430,Nifty!$A$14:$I$4860,4,FALSE),All_curves!T429)</f>
        <v>0</v>
      </c>
      <c r="U430">
        <f>IFERROR(VLOOKUP($A430,Nifty!$A$14:$I$4860,5,FALSE),All_curves!U429)</f>
        <v>0</v>
      </c>
      <c r="V430">
        <f>IFERROR(VLOOKUP($A430,Nifty!$A$14:$I$4860,6,FALSE),All_curves!V429)</f>
        <v>0</v>
      </c>
      <c r="W430">
        <f>IFERROR(VLOOKUP($A430,Nifty!$A$14:$I$4860,7,FALSE),All_curves!W429)</f>
        <v>0</v>
      </c>
      <c r="X430">
        <f>IFERROR(VLOOKUP($A430,Nifty!$A$14:$I$4860,8,FALSE),All_curves!X429)</f>
        <v>0</v>
      </c>
      <c r="Y430">
        <f>IFERROR(VLOOKUP($A430,Nifty!$A$14:$I$4860,9,FALSE),All_curves!Y429)</f>
        <v>0</v>
      </c>
      <c r="AA430" s="5">
        <f t="shared" si="203"/>
        <v>0</v>
      </c>
      <c r="AB430" s="5">
        <f t="shared" si="179"/>
        <v>0</v>
      </c>
      <c r="AC430" s="5">
        <f t="shared" si="180"/>
        <v>0</v>
      </c>
      <c r="AD430" s="5">
        <f t="shared" si="181"/>
        <v>0</v>
      </c>
      <c r="AE430" s="5">
        <f t="shared" si="182"/>
        <v>0</v>
      </c>
      <c r="AF430" s="5">
        <f t="shared" si="183"/>
        <v>0</v>
      </c>
      <c r="AG430" s="5">
        <f t="shared" si="184"/>
        <v>0</v>
      </c>
      <c r="AH430" s="5">
        <f t="shared" si="185"/>
        <v>0</v>
      </c>
      <c r="AI430" s="5">
        <f t="shared" si="186"/>
        <v>-2.1732036891584094E-3</v>
      </c>
      <c r="AJ430" s="5">
        <f t="shared" si="187"/>
        <v>3.7474899085501168E-3</v>
      </c>
      <c r="AK430" s="5">
        <f t="shared" si="188"/>
        <v>-1.4267960644744893E-3</v>
      </c>
      <c r="AL430" s="5">
        <f t="shared" si="189"/>
        <v>5.579885175375221E-4</v>
      </c>
      <c r="AM430" s="5">
        <f t="shared" si="190"/>
        <v>-1.099392756753248E-2</v>
      </c>
      <c r="AN430" s="5">
        <f t="shared" si="191"/>
        <v>-1.1946240103444472E-2</v>
      </c>
      <c r="AO430" s="5">
        <f t="shared" si="192"/>
        <v>-1.1946240103444472E-2</v>
      </c>
      <c r="AP430" s="5">
        <f t="shared" si="193"/>
        <v>-8.3598405719054192E-3</v>
      </c>
      <c r="AQ430" s="5">
        <f t="shared" si="194"/>
        <v>0</v>
      </c>
      <c r="AR430" s="5">
        <f t="shared" si="195"/>
        <v>0</v>
      </c>
      <c r="AS430" s="5">
        <f t="shared" si="196"/>
        <v>0</v>
      </c>
      <c r="AT430" s="5">
        <f t="shared" si="197"/>
        <v>0</v>
      </c>
      <c r="AU430" s="5">
        <f t="shared" si="198"/>
        <v>0</v>
      </c>
      <c r="AV430" s="5">
        <f t="shared" si="199"/>
        <v>0</v>
      </c>
      <c r="AW430" s="5">
        <f t="shared" si="200"/>
        <v>0</v>
      </c>
      <c r="AX430" s="5">
        <f t="shared" si="201"/>
        <v>0</v>
      </c>
      <c r="AZ430" s="7">
        <f t="shared" si="204"/>
        <v>108.28238957955463</v>
      </c>
      <c r="BA430" s="4">
        <f t="shared" si="202"/>
        <v>-1.7725320697446713E-3</v>
      </c>
      <c r="BB430" s="5">
        <f>AZ430/MAX($AZ$16:AZ430)-1</f>
        <v>-5.4283077002099667E-3</v>
      </c>
      <c r="BH430" s="3"/>
    </row>
    <row r="431" spans="1:60" x14ac:dyDescent="0.25">
      <c r="A431" s="3">
        <v>43150</v>
      </c>
      <c r="B431">
        <f>IFERROR(VLOOKUP($A431,Finnifty!$A$14:$I$486,B$15+1,FALSE),All_curves!B430)</f>
        <v>0</v>
      </c>
      <c r="C431">
        <f>IFERROR(VLOOKUP($A431,Finnifty!$A$14:$I$486,C$15+1,FALSE),All_curves!C430)</f>
        <v>0</v>
      </c>
      <c r="D431">
        <f>IFERROR(VLOOKUP($A431,Finnifty!$A$14:$I$486,D$15+1,FALSE),All_curves!D430)</f>
        <v>0</v>
      </c>
      <c r="E431">
        <f>IFERROR(VLOOKUP($A431,Finnifty!$A$14:$I$486,E$15+1,FALSE),All_curves!E430)</f>
        <v>0</v>
      </c>
      <c r="F431">
        <f>IFERROR(VLOOKUP($A431,Finnifty!$A$14:$I$486,F$15+1,FALSE),All_curves!F430)</f>
        <v>0</v>
      </c>
      <c r="G431">
        <f>IFERROR(VLOOKUP($A431,Finnifty!$A$14:$I$486,G$15+1,FALSE),All_curves!G430)</f>
        <v>0</v>
      </c>
      <c r="H431">
        <f>IFERROR(VLOOKUP($A431,Finnifty!$A$14:$I$486,H$15+1,FALSE),All_curves!H430)</f>
        <v>0</v>
      </c>
      <c r="I431">
        <f>IFERROR(VLOOKUP($A431,Finnifty!$A$14:$I$486,I$15+1,FALSE),All_curves!I430)</f>
        <v>0</v>
      </c>
      <c r="J431">
        <f>IFERROR(VLOOKUP($A431,Banknifty!$A$14:$I$4860,2,FALSE),All_curves!J430)</f>
        <v>13124504</v>
      </c>
      <c r="K431">
        <f>IFERROR(VLOOKUP($A431,Banknifty!$A$14:$I$4860,3,FALSE),All_curves!K430)</f>
        <v>12908430</v>
      </c>
      <c r="L431">
        <f>IFERROR(VLOOKUP($A431,Banknifty!$A$14:$I$4860,4,FALSE),All_curves!L430)</f>
        <v>12504643</v>
      </c>
      <c r="M431">
        <f>IFERROR(VLOOKUP($A431,Banknifty!$A$14:$I$4860,5,FALSE),All_curves!M430)</f>
        <v>13778108</v>
      </c>
      <c r="N431">
        <f>IFERROR(VLOOKUP($A431,Banknifty!$A$14:$I$4860,6,FALSE),All_curves!N430)</f>
        <v>11094794</v>
      </c>
      <c r="O431">
        <f>IFERROR(VLOOKUP($A431,Banknifty!$A$14:$I$4860,7,FALSE),All_curves!O430)</f>
        <v>12017869</v>
      </c>
      <c r="P431">
        <f>IFERROR(VLOOKUP($A431,Banknifty!$A$14:$I$4860,8,FALSE),All_curves!P430)</f>
        <v>12017869</v>
      </c>
      <c r="Q431">
        <f>IFERROR(VLOOKUP($A431,Banknifty!$A$14:$I$4860,9,FALSE),All_curves!Q430)</f>
        <v>13412788</v>
      </c>
      <c r="R431">
        <f>IFERROR(VLOOKUP($A431,Nifty!$A$14:$I$4860,2,FALSE),All_curves!R430)</f>
        <v>0</v>
      </c>
      <c r="S431">
        <f>IFERROR(VLOOKUP($A431,Nifty!$A$14:$I$4860,3,FALSE),All_curves!S430)</f>
        <v>0</v>
      </c>
      <c r="T431">
        <f>IFERROR(VLOOKUP($A431,Nifty!$A$14:$I$4860,4,FALSE),All_curves!T430)</f>
        <v>0</v>
      </c>
      <c r="U431">
        <f>IFERROR(VLOOKUP($A431,Nifty!$A$14:$I$4860,5,FALSE),All_curves!U430)</f>
        <v>0</v>
      </c>
      <c r="V431">
        <f>IFERROR(VLOOKUP($A431,Nifty!$A$14:$I$4860,6,FALSE),All_curves!V430)</f>
        <v>0</v>
      </c>
      <c r="W431">
        <f>IFERROR(VLOOKUP($A431,Nifty!$A$14:$I$4860,7,FALSE),All_curves!W430)</f>
        <v>0</v>
      </c>
      <c r="X431">
        <f>IFERROR(VLOOKUP($A431,Nifty!$A$14:$I$4860,8,FALSE),All_curves!X430)</f>
        <v>0</v>
      </c>
      <c r="Y431">
        <f>IFERROR(VLOOKUP($A431,Nifty!$A$14:$I$4860,9,FALSE),All_curves!Y430)</f>
        <v>0</v>
      </c>
      <c r="AA431" s="5">
        <f t="shared" si="203"/>
        <v>0</v>
      </c>
      <c r="AB431" s="5">
        <f t="shared" si="179"/>
        <v>0</v>
      </c>
      <c r="AC431" s="5">
        <f t="shared" si="180"/>
        <v>0</v>
      </c>
      <c r="AD431" s="5">
        <f t="shared" si="181"/>
        <v>0</v>
      </c>
      <c r="AE431" s="5">
        <f t="shared" si="182"/>
        <v>0</v>
      </c>
      <c r="AF431" s="5">
        <f t="shared" si="183"/>
        <v>0</v>
      </c>
      <c r="AG431" s="5">
        <f t="shared" si="184"/>
        <v>0</v>
      </c>
      <c r="AH431" s="5">
        <f t="shared" si="185"/>
        <v>0</v>
      </c>
      <c r="AI431" s="5">
        <f t="shared" si="186"/>
        <v>-2.1176434092873286E-3</v>
      </c>
      <c r="AJ431" s="5">
        <f t="shared" si="187"/>
        <v>-4.6139556833547646E-3</v>
      </c>
      <c r="AK431" s="5">
        <f t="shared" si="188"/>
        <v>-4.8973499035188661E-3</v>
      </c>
      <c r="AL431" s="5">
        <f t="shared" si="189"/>
        <v>-4.5681280645070155E-3</v>
      </c>
      <c r="AM431" s="5">
        <f t="shared" si="190"/>
        <v>-9.7806018843016318E-4</v>
      </c>
      <c r="AN431" s="5">
        <f t="shared" si="191"/>
        <v>4.0644249111951858E-3</v>
      </c>
      <c r="AO431" s="5">
        <f t="shared" si="192"/>
        <v>4.0644249111951858E-3</v>
      </c>
      <c r="AP431" s="5">
        <f t="shared" si="193"/>
        <v>5.5791328644505533E-4</v>
      </c>
      <c r="AQ431" s="5">
        <f t="shared" si="194"/>
        <v>0</v>
      </c>
      <c r="AR431" s="5">
        <f t="shared" si="195"/>
        <v>0</v>
      </c>
      <c r="AS431" s="5">
        <f t="shared" si="196"/>
        <v>0</v>
      </c>
      <c r="AT431" s="5">
        <f t="shared" si="197"/>
        <v>0</v>
      </c>
      <c r="AU431" s="5">
        <f t="shared" si="198"/>
        <v>0</v>
      </c>
      <c r="AV431" s="5">
        <f t="shared" si="199"/>
        <v>0</v>
      </c>
      <c r="AW431" s="5">
        <f t="shared" si="200"/>
        <v>0</v>
      </c>
      <c r="AX431" s="5">
        <f t="shared" si="201"/>
        <v>0</v>
      </c>
      <c r="AZ431" s="7">
        <f t="shared" si="204"/>
        <v>108.24409201973992</v>
      </c>
      <c r="BA431" s="4">
        <f t="shared" si="202"/>
        <v>-3.536822558442797E-4</v>
      </c>
      <c r="BB431" s="5">
        <f>AZ431/MAX($AZ$16:AZ431)-1</f>
        <v>-5.7800700599414112E-3</v>
      </c>
      <c r="BH431" s="3"/>
    </row>
    <row r="432" spans="1:60" x14ac:dyDescent="0.25">
      <c r="A432" s="3">
        <v>43151</v>
      </c>
      <c r="B432">
        <f>IFERROR(VLOOKUP($A432,Finnifty!$A$14:$I$486,B$15+1,FALSE),All_curves!B431)</f>
        <v>0</v>
      </c>
      <c r="C432">
        <f>IFERROR(VLOOKUP($A432,Finnifty!$A$14:$I$486,C$15+1,FALSE),All_curves!C431)</f>
        <v>0</v>
      </c>
      <c r="D432">
        <f>IFERROR(VLOOKUP($A432,Finnifty!$A$14:$I$486,D$15+1,FALSE),All_curves!D431)</f>
        <v>0</v>
      </c>
      <c r="E432">
        <f>IFERROR(VLOOKUP($A432,Finnifty!$A$14:$I$486,E$15+1,FALSE),All_curves!E431)</f>
        <v>0</v>
      </c>
      <c r="F432">
        <f>IFERROR(VLOOKUP($A432,Finnifty!$A$14:$I$486,F$15+1,FALSE),All_curves!F431)</f>
        <v>0</v>
      </c>
      <c r="G432">
        <f>IFERROR(VLOOKUP($A432,Finnifty!$A$14:$I$486,G$15+1,FALSE),All_curves!G431)</f>
        <v>0</v>
      </c>
      <c r="H432">
        <f>IFERROR(VLOOKUP($A432,Finnifty!$A$14:$I$486,H$15+1,FALSE),All_curves!H431)</f>
        <v>0</v>
      </c>
      <c r="I432">
        <f>IFERROR(VLOOKUP($A432,Finnifty!$A$14:$I$486,I$15+1,FALSE),All_curves!I431)</f>
        <v>0</v>
      </c>
      <c r="J432">
        <f>IFERROR(VLOOKUP($A432,Banknifty!$A$14:$I$4860,2,FALSE),All_curves!J431)</f>
        <v>13158763</v>
      </c>
      <c r="K432">
        <f>IFERROR(VLOOKUP($A432,Banknifty!$A$14:$I$4860,3,FALSE),All_curves!K431)</f>
        <v>12880265</v>
      </c>
      <c r="L432">
        <f>IFERROR(VLOOKUP($A432,Banknifty!$A$14:$I$4860,4,FALSE),All_curves!L431)</f>
        <v>12512762</v>
      </c>
      <c r="M432">
        <f>IFERROR(VLOOKUP($A432,Banknifty!$A$14:$I$4860,5,FALSE),All_curves!M431)</f>
        <v>13782381</v>
      </c>
      <c r="N432">
        <f>IFERROR(VLOOKUP($A432,Banknifty!$A$14:$I$4860,6,FALSE),All_curves!N431)</f>
        <v>11071299</v>
      </c>
      <c r="O432">
        <f>IFERROR(VLOOKUP($A432,Banknifty!$A$14:$I$4860,7,FALSE),All_curves!O431)</f>
        <v>11962419</v>
      </c>
      <c r="P432">
        <f>IFERROR(VLOOKUP($A432,Banknifty!$A$14:$I$4860,8,FALSE),All_curves!P431)</f>
        <v>11962419</v>
      </c>
      <c r="Q432">
        <f>IFERROR(VLOOKUP($A432,Banknifty!$A$14:$I$4860,9,FALSE),All_curves!Q431)</f>
        <v>13351517</v>
      </c>
      <c r="R432">
        <f>IFERROR(VLOOKUP($A432,Nifty!$A$14:$I$4860,2,FALSE),All_curves!R431)</f>
        <v>0</v>
      </c>
      <c r="S432">
        <f>IFERROR(VLOOKUP($A432,Nifty!$A$14:$I$4860,3,FALSE),All_curves!S431)</f>
        <v>0</v>
      </c>
      <c r="T432">
        <f>IFERROR(VLOOKUP($A432,Nifty!$A$14:$I$4860,4,FALSE),All_curves!T431)</f>
        <v>0</v>
      </c>
      <c r="U432">
        <f>IFERROR(VLOOKUP($A432,Nifty!$A$14:$I$4860,5,FALSE),All_curves!U431)</f>
        <v>0</v>
      </c>
      <c r="V432">
        <f>IFERROR(VLOOKUP($A432,Nifty!$A$14:$I$4860,6,FALSE),All_curves!V431)</f>
        <v>0</v>
      </c>
      <c r="W432">
        <f>IFERROR(VLOOKUP($A432,Nifty!$A$14:$I$4860,7,FALSE),All_curves!W431)</f>
        <v>0</v>
      </c>
      <c r="X432">
        <f>IFERROR(VLOOKUP($A432,Nifty!$A$14:$I$4860,8,FALSE),All_curves!X431)</f>
        <v>0</v>
      </c>
      <c r="Y432">
        <f>IFERROR(VLOOKUP($A432,Nifty!$A$14:$I$4860,9,FALSE),All_curves!Y431)</f>
        <v>0</v>
      </c>
      <c r="AA432" s="5">
        <f t="shared" si="203"/>
        <v>0</v>
      </c>
      <c r="AB432" s="5">
        <f t="shared" si="179"/>
        <v>0</v>
      </c>
      <c r="AC432" s="5">
        <f t="shared" si="180"/>
        <v>0</v>
      </c>
      <c r="AD432" s="5">
        <f t="shared" si="181"/>
        <v>0</v>
      </c>
      <c r="AE432" s="5">
        <f t="shared" si="182"/>
        <v>0</v>
      </c>
      <c r="AF432" s="5">
        <f t="shared" si="183"/>
        <v>0</v>
      </c>
      <c r="AG432" s="5">
        <f t="shared" si="184"/>
        <v>0</v>
      </c>
      <c r="AH432" s="5">
        <f t="shared" si="185"/>
        <v>0</v>
      </c>
      <c r="AI432" s="5">
        <f t="shared" si="186"/>
        <v>2.6103081685981966E-3</v>
      </c>
      <c r="AJ432" s="5">
        <f t="shared" si="187"/>
        <v>-2.1819074821647355E-3</v>
      </c>
      <c r="AK432" s="5">
        <f t="shared" si="188"/>
        <v>6.4927883187060331E-4</v>
      </c>
      <c r="AL432" s="5">
        <f t="shared" si="189"/>
        <v>3.1012966366650296E-4</v>
      </c>
      <c r="AM432" s="5">
        <f t="shared" si="190"/>
        <v>-2.1176598682228764E-3</v>
      </c>
      <c r="AN432" s="5">
        <f t="shared" si="191"/>
        <v>-4.6139627582892917E-3</v>
      </c>
      <c r="AO432" s="5">
        <f t="shared" si="192"/>
        <v>-4.6139627582892917E-3</v>
      </c>
      <c r="AP432" s="5">
        <f t="shared" si="193"/>
        <v>-4.5681032161247748E-3</v>
      </c>
      <c r="AQ432" s="5">
        <f t="shared" si="194"/>
        <v>0</v>
      </c>
      <c r="AR432" s="5">
        <f t="shared" si="195"/>
        <v>0</v>
      </c>
      <c r="AS432" s="5">
        <f t="shared" si="196"/>
        <v>0</v>
      </c>
      <c r="AT432" s="5">
        <f t="shared" si="197"/>
        <v>0</v>
      </c>
      <c r="AU432" s="5">
        <f t="shared" si="198"/>
        <v>0</v>
      </c>
      <c r="AV432" s="5">
        <f t="shared" si="199"/>
        <v>0</v>
      </c>
      <c r="AW432" s="5">
        <f t="shared" si="200"/>
        <v>0</v>
      </c>
      <c r="AX432" s="5">
        <f t="shared" si="201"/>
        <v>0</v>
      </c>
      <c r="AZ432" s="7">
        <f t="shared" si="204"/>
        <v>108.17857782688604</v>
      </c>
      <c r="BA432" s="4">
        <f t="shared" si="202"/>
        <v>-6.0524497578981951E-4</v>
      </c>
      <c r="BB432" s="5">
        <f>AZ432/MAX($AZ$16:AZ432)-1</f>
        <v>-6.3818166773678131E-3</v>
      </c>
      <c r="BH432" s="3"/>
    </row>
    <row r="433" spans="1:60" x14ac:dyDescent="0.25">
      <c r="A433" s="3">
        <v>43152</v>
      </c>
      <c r="B433">
        <f>IFERROR(VLOOKUP($A433,Finnifty!$A$14:$I$486,B$15+1,FALSE),All_curves!B432)</f>
        <v>0</v>
      </c>
      <c r="C433">
        <f>IFERROR(VLOOKUP($A433,Finnifty!$A$14:$I$486,C$15+1,FALSE),All_curves!C432)</f>
        <v>0</v>
      </c>
      <c r="D433">
        <f>IFERROR(VLOOKUP($A433,Finnifty!$A$14:$I$486,D$15+1,FALSE),All_curves!D432)</f>
        <v>0</v>
      </c>
      <c r="E433">
        <f>IFERROR(VLOOKUP($A433,Finnifty!$A$14:$I$486,E$15+1,FALSE),All_curves!E432)</f>
        <v>0</v>
      </c>
      <c r="F433">
        <f>IFERROR(VLOOKUP($A433,Finnifty!$A$14:$I$486,F$15+1,FALSE),All_curves!F432)</f>
        <v>0</v>
      </c>
      <c r="G433">
        <f>IFERROR(VLOOKUP($A433,Finnifty!$A$14:$I$486,G$15+1,FALSE),All_curves!G432)</f>
        <v>0</v>
      </c>
      <c r="H433">
        <f>IFERROR(VLOOKUP($A433,Finnifty!$A$14:$I$486,H$15+1,FALSE),All_curves!H432)</f>
        <v>0</v>
      </c>
      <c r="I433">
        <f>IFERROR(VLOOKUP($A433,Finnifty!$A$14:$I$486,I$15+1,FALSE),All_curves!I432)</f>
        <v>0</v>
      </c>
      <c r="J433">
        <f>IFERROR(VLOOKUP($A433,Banknifty!$A$14:$I$4860,2,FALSE),All_curves!J432)</f>
        <v>13075868</v>
      </c>
      <c r="K433">
        <f>IFERROR(VLOOKUP($A433,Banknifty!$A$14:$I$4860,3,FALSE),All_curves!K432)</f>
        <v>12854692</v>
      </c>
      <c r="L433">
        <f>IFERROR(VLOOKUP($A433,Banknifty!$A$14:$I$4860,4,FALSE),All_curves!L432)</f>
        <v>12505430</v>
      </c>
      <c r="M433">
        <f>IFERROR(VLOOKUP($A433,Banknifty!$A$14:$I$4860,5,FALSE),All_curves!M432)</f>
        <v>13782381</v>
      </c>
      <c r="N433">
        <f>IFERROR(VLOOKUP($A433,Banknifty!$A$14:$I$4860,6,FALSE),All_curves!N432)</f>
        <v>11100198</v>
      </c>
      <c r="O433">
        <f>IFERROR(VLOOKUP($A433,Banknifty!$A$14:$I$4860,7,FALSE),All_curves!O432)</f>
        <v>11936318</v>
      </c>
      <c r="P433">
        <f>IFERROR(VLOOKUP($A433,Banknifty!$A$14:$I$4860,8,FALSE),All_curves!P432)</f>
        <v>11936318</v>
      </c>
      <c r="Q433">
        <f>IFERROR(VLOOKUP($A433,Banknifty!$A$14:$I$4860,9,FALSE),All_curves!Q432)</f>
        <v>13355658</v>
      </c>
      <c r="R433">
        <f>IFERROR(VLOOKUP($A433,Nifty!$A$14:$I$4860,2,FALSE),All_curves!R432)</f>
        <v>0</v>
      </c>
      <c r="S433">
        <f>IFERROR(VLOOKUP($A433,Nifty!$A$14:$I$4860,3,FALSE),All_curves!S432)</f>
        <v>0</v>
      </c>
      <c r="T433">
        <f>IFERROR(VLOOKUP($A433,Nifty!$A$14:$I$4860,4,FALSE),All_curves!T432)</f>
        <v>0</v>
      </c>
      <c r="U433">
        <f>IFERROR(VLOOKUP($A433,Nifty!$A$14:$I$4860,5,FALSE),All_curves!U432)</f>
        <v>0</v>
      </c>
      <c r="V433">
        <f>IFERROR(VLOOKUP($A433,Nifty!$A$14:$I$4860,6,FALSE),All_curves!V432)</f>
        <v>0</v>
      </c>
      <c r="W433">
        <f>IFERROR(VLOOKUP($A433,Nifty!$A$14:$I$4860,7,FALSE),All_curves!W432)</f>
        <v>0</v>
      </c>
      <c r="X433">
        <f>IFERROR(VLOOKUP($A433,Nifty!$A$14:$I$4860,8,FALSE),All_curves!X432)</f>
        <v>0</v>
      </c>
      <c r="Y433">
        <f>IFERROR(VLOOKUP($A433,Nifty!$A$14:$I$4860,9,FALSE),All_curves!Y432)</f>
        <v>0</v>
      </c>
      <c r="AA433" s="5">
        <f t="shared" si="203"/>
        <v>0</v>
      </c>
      <c r="AB433" s="5">
        <f t="shared" si="179"/>
        <v>0</v>
      </c>
      <c r="AC433" s="5">
        <f t="shared" si="180"/>
        <v>0</v>
      </c>
      <c r="AD433" s="5">
        <f t="shared" si="181"/>
        <v>0</v>
      </c>
      <c r="AE433" s="5">
        <f t="shared" si="182"/>
        <v>0</v>
      </c>
      <c r="AF433" s="5">
        <f t="shared" si="183"/>
        <v>0</v>
      </c>
      <c r="AG433" s="5">
        <f t="shared" si="184"/>
        <v>0</v>
      </c>
      <c r="AH433" s="5">
        <f t="shared" si="185"/>
        <v>0</v>
      </c>
      <c r="AI433" s="5">
        <f t="shared" si="186"/>
        <v>-6.2996043017113923E-3</v>
      </c>
      <c r="AJ433" s="5">
        <f t="shared" si="187"/>
        <v>-1.9854405169459355E-3</v>
      </c>
      <c r="AK433" s="5">
        <f t="shared" si="188"/>
        <v>-5.8596175648506499E-4</v>
      </c>
      <c r="AL433" s="5">
        <f t="shared" si="189"/>
        <v>0</v>
      </c>
      <c r="AM433" s="5">
        <f t="shared" si="190"/>
        <v>2.6102628065596267E-3</v>
      </c>
      <c r="AN433" s="5">
        <f t="shared" si="191"/>
        <v>-2.1819165504903815E-3</v>
      </c>
      <c r="AO433" s="5">
        <f t="shared" si="192"/>
        <v>-2.1819165504903815E-3</v>
      </c>
      <c r="AP433" s="5">
        <f t="shared" si="193"/>
        <v>3.1015202242556938E-4</v>
      </c>
      <c r="AQ433" s="5">
        <f t="shared" si="194"/>
        <v>0</v>
      </c>
      <c r="AR433" s="5">
        <f t="shared" si="195"/>
        <v>0</v>
      </c>
      <c r="AS433" s="5">
        <f t="shared" si="196"/>
        <v>0</v>
      </c>
      <c r="AT433" s="5">
        <f t="shared" si="197"/>
        <v>0</v>
      </c>
      <c r="AU433" s="5">
        <f t="shared" si="198"/>
        <v>0</v>
      </c>
      <c r="AV433" s="5">
        <f t="shared" si="199"/>
        <v>0</v>
      </c>
      <c r="AW433" s="5">
        <f t="shared" si="200"/>
        <v>0</v>
      </c>
      <c r="AX433" s="5">
        <f t="shared" si="201"/>
        <v>0</v>
      </c>
      <c r="AZ433" s="7">
        <f t="shared" si="204"/>
        <v>108.13208616809163</v>
      </c>
      <c r="BA433" s="4">
        <f t="shared" si="202"/>
        <v>-4.297677019640817E-4</v>
      </c>
      <c r="BB433" s="5">
        <f>AZ433/MAX($AZ$16:AZ433)-1</f>
        <v>-6.8088416806441066E-3</v>
      </c>
      <c r="BH433" s="3"/>
    </row>
    <row r="434" spans="1:60" x14ac:dyDescent="0.25">
      <c r="A434" s="3">
        <v>43153</v>
      </c>
      <c r="B434">
        <f>IFERROR(VLOOKUP($A434,Finnifty!$A$14:$I$486,B$15+1,FALSE),All_curves!B433)</f>
        <v>0</v>
      </c>
      <c r="C434">
        <f>IFERROR(VLOOKUP($A434,Finnifty!$A$14:$I$486,C$15+1,FALSE),All_curves!C433)</f>
        <v>0</v>
      </c>
      <c r="D434">
        <f>IFERROR(VLOOKUP($A434,Finnifty!$A$14:$I$486,D$15+1,FALSE),All_curves!D433)</f>
        <v>0</v>
      </c>
      <c r="E434">
        <f>IFERROR(VLOOKUP($A434,Finnifty!$A$14:$I$486,E$15+1,FALSE),All_curves!E433)</f>
        <v>0</v>
      </c>
      <c r="F434">
        <f>IFERROR(VLOOKUP($A434,Finnifty!$A$14:$I$486,F$15+1,FALSE),All_curves!F433)</f>
        <v>0</v>
      </c>
      <c r="G434">
        <f>IFERROR(VLOOKUP($A434,Finnifty!$A$14:$I$486,G$15+1,FALSE),All_curves!G433)</f>
        <v>0</v>
      </c>
      <c r="H434">
        <f>IFERROR(VLOOKUP($A434,Finnifty!$A$14:$I$486,H$15+1,FALSE),All_curves!H433)</f>
        <v>0</v>
      </c>
      <c r="I434">
        <f>IFERROR(VLOOKUP($A434,Finnifty!$A$14:$I$486,I$15+1,FALSE),All_curves!I433)</f>
        <v>0</v>
      </c>
      <c r="J434">
        <f>IFERROR(VLOOKUP($A434,Banknifty!$A$14:$I$4860,2,FALSE),All_curves!J433)</f>
        <v>13089880</v>
      </c>
      <c r="K434">
        <f>IFERROR(VLOOKUP($A434,Banknifty!$A$14:$I$4860,3,FALSE),All_curves!K433)</f>
        <v>12862489</v>
      </c>
      <c r="L434">
        <f>IFERROR(VLOOKUP($A434,Banknifty!$A$14:$I$4860,4,FALSE),All_curves!L433)</f>
        <v>12505430</v>
      </c>
      <c r="M434">
        <f>IFERROR(VLOOKUP($A434,Banknifty!$A$14:$I$4860,5,FALSE),All_curves!M433)</f>
        <v>13782381</v>
      </c>
      <c r="N434">
        <f>IFERROR(VLOOKUP($A434,Banknifty!$A$14:$I$4860,6,FALSE),All_curves!N433)</f>
        <v>11030272</v>
      </c>
      <c r="O434">
        <f>IFERROR(VLOOKUP($A434,Banknifty!$A$14:$I$4860,7,FALSE),All_curves!O433)</f>
        <v>11912619</v>
      </c>
      <c r="P434">
        <f>IFERROR(VLOOKUP($A434,Banknifty!$A$14:$I$4860,8,FALSE),All_curves!P433)</f>
        <v>11912619</v>
      </c>
      <c r="Q434">
        <f>IFERROR(VLOOKUP($A434,Banknifty!$A$14:$I$4860,9,FALSE),All_curves!Q433)</f>
        <v>13355658</v>
      </c>
      <c r="R434">
        <f>IFERROR(VLOOKUP($A434,Nifty!$A$14:$I$4860,2,FALSE),All_curves!R433)</f>
        <v>0</v>
      </c>
      <c r="S434">
        <f>IFERROR(VLOOKUP($A434,Nifty!$A$14:$I$4860,3,FALSE),All_curves!S433)</f>
        <v>0</v>
      </c>
      <c r="T434">
        <f>IFERROR(VLOOKUP($A434,Nifty!$A$14:$I$4860,4,FALSE),All_curves!T433)</f>
        <v>0</v>
      </c>
      <c r="U434">
        <f>IFERROR(VLOOKUP($A434,Nifty!$A$14:$I$4860,5,FALSE),All_curves!U433)</f>
        <v>0</v>
      </c>
      <c r="V434">
        <f>IFERROR(VLOOKUP($A434,Nifty!$A$14:$I$4860,6,FALSE),All_curves!V433)</f>
        <v>0</v>
      </c>
      <c r="W434">
        <f>IFERROR(VLOOKUP($A434,Nifty!$A$14:$I$4860,7,FALSE),All_curves!W433)</f>
        <v>0</v>
      </c>
      <c r="X434">
        <f>IFERROR(VLOOKUP($A434,Nifty!$A$14:$I$4860,8,FALSE),All_curves!X433)</f>
        <v>0</v>
      </c>
      <c r="Y434">
        <f>IFERROR(VLOOKUP($A434,Nifty!$A$14:$I$4860,9,FALSE),All_curves!Y433)</f>
        <v>0</v>
      </c>
      <c r="AA434" s="5">
        <f t="shared" si="203"/>
        <v>0</v>
      </c>
      <c r="AB434" s="5">
        <f t="shared" si="179"/>
        <v>0</v>
      </c>
      <c r="AC434" s="5">
        <f t="shared" si="180"/>
        <v>0</v>
      </c>
      <c r="AD434" s="5">
        <f t="shared" si="181"/>
        <v>0</v>
      </c>
      <c r="AE434" s="5">
        <f t="shared" si="182"/>
        <v>0</v>
      </c>
      <c r="AF434" s="5">
        <f t="shared" si="183"/>
        <v>0</v>
      </c>
      <c r="AG434" s="5">
        <f t="shared" si="184"/>
        <v>0</v>
      </c>
      <c r="AH434" s="5">
        <f t="shared" si="185"/>
        <v>0</v>
      </c>
      <c r="AI434" s="5">
        <f t="shared" si="186"/>
        <v>1.0715923409443384E-3</v>
      </c>
      <c r="AJ434" s="5">
        <f t="shared" si="187"/>
        <v>6.065489550430847E-4</v>
      </c>
      <c r="AK434" s="5">
        <f t="shared" si="188"/>
        <v>0</v>
      </c>
      <c r="AL434" s="5">
        <f t="shared" si="189"/>
        <v>0</v>
      </c>
      <c r="AM434" s="5">
        <f t="shared" si="190"/>
        <v>-6.2995272696937388E-3</v>
      </c>
      <c r="AN434" s="5">
        <f t="shared" si="191"/>
        <v>-1.9854531355482097E-3</v>
      </c>
      <c r="AO434" s="5">
        <f t="shared" si="192"/>
        <v>-1.9854531355482097E-3</v>
      </c>
      <c r="AP434" s="5">
        <f t="shared" si="193"/>
        <v>0</v>
      </c>
      <c r="AQ434" s="5">
        <f t="shared" si="194"/>
        <v>0</v>
      </c>
      <c r="AR434" s="5">
        <f t="shared" si="195"/>
        <v>0</v>
      </c>
      <c r="AS434" s="5">
        <f t="shared" si="196"/>
        <v>0</v>
      </c>
      <c r="AT434" s="5">
        <f t="shared" si="197"/>
        <v>0</v>
      </c>
      <c r="AU434" s="5">
        <f t="shared" si="198"/>
        <v>0</v>
      </c>
      <c r="AV434" s="5">
        <f t="shared" si="199"/>
        <v>0</v>
      </c>
      <c r="AW434" s="5">
        <f t="shared" si="200"/>
        <v>0</v>
      </c>
      <c r="AX434" s="5">
        <f t="shared" si="201"/>
        <v>0</v>
      </c>
      <c r="AZ434" s="7">
        <f t="shared" si="204"/>
        <v>108.09337356453344</v>
      </c>
      <c r="BA434" s="4">
        <f t="shared" si="202"/>
        <v>-3.5801217686678066E-4</v>
      </c>
      <c r="BB434" s="5">
        <f>AZ434/MAX($AZ$16:AZ434)-1</f>
        <v>-7.1644162092789898E-3</v>
      </c>
      <c r="BH434" s="3"/>
    </row>
    <row r="435" spans="1:60" x14ac:dyDescent="0.25">
      <c r="A435" s="3">
        <v>43154</v>
      </c>
      <c r="B435">
        <f>IFERROR(VLOOKUP($A435,Finnifty!$A$14:$I$486,B$15+1,FALSE),All_curves!B434)</f>
        <v>0</v>
      </c>
      <c r="C435">
        <f>IFERROR(VLOOKUP($A435,Finnifty!$A$14:$I$486,C$15+1,FALSE),All_curves!C434)</f>
        <v>0</v>
      </c>
      <c r="D435">
        <f>IFERROR(VLOOKUP($A435,Finnifty!$A$14:$I$486,D$15+1,FALSE),All_curves!D434)</f>
        <v>0</v>
      </c>
      <c r="E435">
        <f>IFERROR(VLOOKUP($A435,Finnifty!$A$14:$I$486,E$15+1,FALSE),All_curves!E434)</f>
        <v>0</v>
      </c>
      <c r="F435">
        <f>IFERROR(VLOOKUP($A435,Finnifty!$A$14:$I$486,F$15+1,FALSE),All_curves!F434)</f>
        <v>0</v>
      </c>
      <c r="G435">
        <f>IFERROR(VLOOKUP($A435,Finnifty!$A$14:$I$486,G$15+1,FALSE),All_curves!G434)</f>
        <v>0</v>
      </c>
      <c r="H435">
        <f>IFERROR(VLOOKUP($A435,Finnifty!$A$14:$I$486,H$15+1,FALSE),All_curves!H434)</f>
        <v>0</v>
      </c>
      <c r="I435">
        <f>IFERROR(VLOOKUP($A435,Finnifty!$A$14:$I$486,I$15+1,FALSE),All_curves!I434)</f>
        <v>0</v>
      </c>
      <c r="J435">
        <f>IFERROR(VLOOKUP($A435,Banknifty!$A$14:$I$4860,2,FALSE),All_curves!J434)</f>
        <v>13171521</v>
      </c>
      <c r="K435">
        <f>IFERROR(VLOOKUP($A435,Banknifty!$A$14:$I$4860,3,FALSE),All_curves!K434)</f>
        <v>12895583</v>
      </c>
      <c r="L435">
        <f>IFERROR(VLOOKUP($A435,Banknifty!$A$14:$I$4860,4,FALSE),All_curves!L434)</f>
        <v>12535369</v>
      </c>
      <c r="M435">
        <f>IFERROR(VLOOKUP($A435,Banknifty!$A$14:$I$4860,5,FALSE),All_curves!M434)</f>
        <v>13815224</v>
      </c>
      <c r="N435">
        <f>IFERROR(VLOOKUP($A435,Banknifty!$A$14:$I$4860,6,FALSE),All_curves!N434)</f>
        <v>11042091</v>
      </c>
      <c r="O435">
        <f>IFERROR(VLOOKUP($A435,Banknifty!$A$14:$I$4860,7,FALSE),All_curves!O434)</f>
        <v>11919845</v>
      </c>
      <c r="P435">
        <f>IFERROR(VLOOKUP($A435,Banknifty!$A$14:$I$4860,8,FALSE),All_curves!P434)</f>
        <v>11919845</v>
      </c>
      <c r="Q435">
        <f>IFERROR(VLOOKUP($A435,Banknifty!$A$14:$I$4860,9,FALSE),All_curves!Q434)</f>
        <v>13355658</v>
      </c>
      <c r="R435">
        <f>IFERROR(VLOOKUP($A435,Nifty!$A$14:$I$4860,2,FALSE),All_curves!R434)</f>
        <v>0</v>
      </c>
      <c r="S435">
        <f>IFERROR(VLOOKUP($A435,Nifty!$A$14:$I$4860,3,FALSE),All_curves!S434)</f>
        <v>0</v>
      </c>
      <c r="T435">
        <f>IFERROR(VLOOKUP($A435,Nifty!$A$14:$I$4860,4,FALSE),All_curves!T434)</f>
        <v>0</v>
      </c>
      <c r="U435">
        <f>IFERROR(VLOOKUP($A435,Nifty!$A$14:$I$4860,5,FALSE),All_curves!U434)</f>
        <v>0</v>
      </c>
      <c r="V435">
        <f>IFERROR(VLOOKUP($A435,Nifty!$A$14:$I$4860,6,FALSE),All_curves!V434)</f>
        <v>0</v>
      </c>
      <c r="W435">
        <f>IFERROR(VLOOKUP($A435,Nifty!$A$14:$I$4860,7,FALSE),All_curves!W434)</f>
        <v>0</v>
      </c>
      <c r="X435">
        <f>IFERROR(VLOOKUP($A435,Nifty!$A$14:$I$4860,8,FALSE),All_curves!X434)</f>
        <v>0</v>
      </c>
      <c r="Y435">
        <f>IFERROR(VLOOKUP($A435,Nifty!$A$14:$I$4860,9,FALSE),All_curves!Y434)</f>
        <v>0</v>
      </c>
      <c r="AA435" s="5">
        <f t="shared" si="203"/>
        <v>0</v>
      </c>
      <c r="AB435" s="5">
        <f t="shared" si="179"/>
        <v>0</v>
      </c>
      <c r="AC435" s="5">
        <f t="shared" si="180"/>
        <v>0</v>
      </c>
      <c r="AD435" s="5">
        <f t="shared" si="181"/>
        <v>0</v>
      </c>
      <c r="AE435" s="5">
        <f t="shared" si="182"/>
        <v>0</v>
      </c>
      <c r="AF435" s="5">
        <f t="shared" si="183"/>
        <v>0</v>
      </c>
      <c r="AG435" s="5">
        <f t="shared" si="184"/>
        <v>0</v>
      </c>
      <c r="AH435" s="5">
        <f t="shared" si="185"/>
        <v>0</v>
      </c>
      <c r="AI435" s="5">
        <f t="shared" si="186"/>
        <v>6.2369555717851632E-3</v>
      </c>
      <c r="AJ435" s="5">
        <f t="shared" si="187"/>
        <v>2.5729079340708338E-3</v>
      </c>
      <c r="AK435" s="5">
        <f t="shared" si="188"/>
        <v>2.394080011642874E-3</v>
      </c>
      <c r="AL435" s="5">
        <f t="shared" si="189"/>
        <v>2.3829699672357485E-3</v>
      </c>
      <c r="AM435" s="5">
        <f t="shared" si="190"/>
        <v>1.0715057615986456E-3</v>
      </c>
      <c r="AN435" s="5">
        <f t="shared" si="191"/>
        <v>6.0658365721266705E-4</v>
      </c>
      <c r="AO435" s="5">
        <f t="shared" si="192"/>
        <v>6.0658365721266705E-4</v>
      </c>
      <c r="AP435" s="5">
        <f t="shared" si="193"/>
        <v>0</v>
      </c>
      <c r="AQ435" s="5">
        <f t="shared" si="194"/>
        <v>0</v>
      </c>
      <c r="AR435" s="5">
        <f t="shared" si="195"/>
        <v>0</v>
      </c>
      <c r="AS435" s="5">
        <f t="shared" si="196"/>
        <v>0</v>
      </c>
      <c r="AT435" s="5">
        <f t="shared" si="197"/>
        <v>0</v>
      </c>
      <c r="AU435" s="5">
        <f t="shared" si="198"/>
        <v>0</v>
      </c>
      <c r="AV435" s="5">
        <f t="shared" si="199"/>
        <v>0</v>
      </c>
      <c r="AW435" s="5">
        <f t="shared" si="200"/>
        <v>0</v>
      </c>
      <c r="AX435" s="5">
        <f t="shared" si="201"/>
        <v>0</v>
      </c>
      <c r="AZ435" s="7">
        <f t="shared" si="204"/>
        <v>108.16485745349901</v>
      </c>
      <c r="BA435" s="4">
        <f t="shared" si="202"/>
        <v>6.6131610669827501E-4</v>
      </c>
      <c r="BB435" s="5">
        <f>AZ435/MAX($AZ$16:AZ435)-1</f>
        <v>-6.507838046415082E-3</v>
      </c>
      <c r="BH435" s="3"/>
    </row>
    <row r="436" spans="1:60" x14ac:dyDescent="0.25">
      <c r="A436" s="3">
        <v>43157</v>
      </c>
      <c r="B436">
        <f>IFERROR(VLOOKUP($A436,Finnifty!$A$14:$I$486,B$15+1,FALSE),All_curves!B435)</f>
        <v>0</v>
      </c>
      <c r="C436">
        <f>IFERROR(VLOOKUP($A436,Finnifty!$A$14:$I$486,C$15+1,FALSE),All_curves!C435)</f>
        <v>0</v>
      </c>
      <c r="D436">
        <f>IFERROR(VLOOKUP($A436,Finnifty!$A$14:$I$486,D$15+1,FALSE),All_curves!D435)</f>
        <v>0</v>
      </c>
      <c r="E436">
        <f>IFERROR(VLOOKUP($A436,Finnifty!$A$14:$I$486,E$15+1,FALSE),All_curves!E435)</f>
        <v>0</v>
      </c>
      <c r="F436">
        <f>IFERROR(VLOOKUP($A436,Finnifty!$A$14:$I$486,F$15+1,FALSE),All_curves!F435)</f>
        <v>0</v>
      </c>
      <c r="G436">
        <f>IFERROR(VLOOKUP($A436,Finnifty!$A$14:$I$486,G$15+1,FALSE),All_curves!G435)</f>
        <v>0</v>
      </c>
      <c r="H436">
        <f>IFERROR(VLOOKUP($A436,Finnifty!$A$14:$I$486,H$15+1,FALSE),All_curves!H435)</f>
        <v>0</v>
      </c>
      <c r="I436">
        <f>IFERROR(VLOOKUP($A436,Finnifty!$A$14:$I$486,I$15+1,FALSE),All_curves!I435)</f>
        <v>0</v>
      </c>
      <c r="J436">
        <f>IFERROR(VLOOKUP($A436,Banknifty!$A$14:$I$4860,2,FALSE),All_curves!J435)</f>
        <v>13290809</v>
      </c>
      <c r="K436">
        <f>IFERROR(VLOOKUP($A436,Banknifty!$A$14:$I$4860,3,FALSE),All_curves!K435)</f>
        <v>12959260</v>
      </c>
      <c r="L436">
        <f>IFERROR(VLOOKUP($A436,Banknifty!$A$14:$I$4860,4,FALSE),All_curves!L435)</f>
        <v>12608383</v>
      </c>
      <c r="M436">
        <f>IFERROR(VLOOKUP($A436,Banknifty!$A$14:$I$4860,5,FALSE),All_curves!M435)</f>
        <v>13858771</v>
      </c>
      <c r="N436">
        <f>IFERROR(VLOOKUP($A436,Banknifty!$A$14:$I$4860,6,FALSE),All_curves!N435)</f>
        <v>11110961</v>
      </c>
      <c r="O436">
        <f>IFERROR(VLOOKUP($A436,Banknifty!$A$14:$I$4860,7,FALSE),All_curves!O435)</f>
        <v>11950513</v>
      </c>
      <c r="P436">
        <f>IFERROR(VLOOKUP($A436,Banknifty!$A$14:$I$4860,8,FALSE),All_curves!P435)</f>
        <v>11950513</v>
      </c>
      <c r="Q436">
        <f>IFERROR(VLOOKUP($A436,Banknifty!$A$14:$I$4860,9,FALSE),All_curves!Q435)</f>
        <v>13387484</v>
      </c>
      <c r="R436">
        <f>IFERROR(VLOOKUP($A436,Nifty!$A$14:$I$4860,2,FALSE),All_curves!R435)</f>
        <v>0</v>
      </c>
      <c r="S436">
        <f>IFERROR(VLOOKUP($A436,Nifty!$A$14:$I$4860,3,FALSE),All_curves!S435)</f>
        <v>0</v>
      </c>
      <c r="T436">
        <f>IFERROR(VLOOKUP($A436,Nifty!$A$14:$I$4860,4,FALSE),All_curves!T435)</f>
        <v>0</v>
      </c>
      <c r="U436">
        <f>IFERROR(VLOOKUP($A436,Nifty!$A$14:$I$4860,5,FALSE),All_curves!U435)</f>
        <v>0</v>
      </c>
      <c r="V436">
        <f>IFERROR(VLOOKUP($A436,Nifty!$A$14:$I$4860,6,FALSE),All_curves!V435)</f>
        <v>0</v>
      </c>
      <c r="W436">
        <f>IFERROR(VLOOKUP($A436,Nifty!$A$14:$I$4860,7,FALSE),All_curves!W435)</f>
        <v>0</v>
      </c>
      <c r="X436">
        <f>IFERROR(VLOOKUP($A436,Nifty!$A$14:$I$4860,8,FALSE),All_curves!X435)</f>
        <v>0</v>
      </c>
      <c r="Y436">
        <f>IFERROR(VLOOKUP($A436,Nifty!$A$14:$I$4860,9,FALSE),All_curves!Y435)</f>
        <v>0</v>
      </c>
      <c r="AA436" s="5">
        <f t="shared" si="203"/>
        <v>0</v>
      </c>
      <c r="AB436" s="5">
        <f t="shared" si="179"/>
        <v>0</v>
      </c>
      <c r="AC436" s="5">
        <f t="shared" si="180"/>
        <v>0</v>
      </c>
      <c r="AD436" s="5">
        <f t="shared" si="181"/>
        <v>0</v>
      </c>
      <c r="AE436" s="5">
        <f t="shared" si="182"/>
        <v>0</v>
      </c>
      <c r="AF436" s="5">
        <f t="shared" si="183"/>
        <v>0</v>
      </c>
      <c r="AG436" s="5">
        <f t="shared" si="184"/>
        <v>0</v>
      </c>
      <c r="AH436" s="5">
        <f t="shared" si="185"/>
        <v>0</v>
      </c>
      <c r="AI436" s="5">
        <f t="shared" si="186"/>
        <v>9.0565091153862465E-3</v>
      </c>
      <c r="AJ436" s="5">
        <f t="shared" si="187"/>
        <v>4.9378923000225061E-3</v>
      </c>
      <c r="AK436" s="5">
        <f t="shared" si="188"/>
        <v>5.8246390672664905E-3</v>
      </c>
      <c r="AL436" s="5">
        <f t="shared" si="189"/>
        <v>3.1521023473815024E-3</v>
      </c>
      <c r="AM436" s="5">
        <f t="shared" si="190"/>
        <v>6.237043328116032E-3</v>
      </c>
      <c r="AN436" s="5">
        <f t="shared" si="191"/>
        <v>2.5728522476593518E-3</v>
      </c>
      <c r="AO436" s="5">
        <f t="shared" si="192"/>
        <v>2.5728522476593518E-3</v>
      </c>
      <c r="AP436" s="5">
        <f t="shared" si="193"/>
        <v>2.3829600907721016E-3</v>
      </c>
      <c r="AQ436" s="5">
        <f t="shared" si="194"/>
        <v>0</v>
      </c>
      <c r="AR436" s="5">
        <f t="shared" si="195"/>
        <v>0</v>
      </c>
      <c r="AS436" s="5">
        <f t="shared" si="196"/>
        <v>0</v>
      </c>
      <c r="AT436" s="5">
        <f t="shared" si="197"/>
        <v>0</v>
      </c>
      <c r="AU436" s="5">
        <f t="shared" si="198"/>
        <v>0</v>
      </c>
      <c r="AV436" s="5">
        <f t="shared" si="199"/>
        <v>0</v>
      </c>
      <c r="AW436" s="5">
        <f t="shared" si="200"/>
        <v>0</v>
      </c>
      <c r="AX436" s="5">
        <f t="shared" si="201"/>
        <v>0</v>
      </c>
      <c r="AZ436" s="7">
        <f t="shared" si="204"/>
        <v>108.33042562950082</v>
      </c>
      <c r="BA436" s="4">
        <f t="shared" si="202"/>
        <v>1.5307021143443158E-3</v>
      </c>
      <c r="BB436" s="5">
        <f>AZ436/MAX($AZ$16:AZ436)-1</f>
        <v>-4.9870974935282142E-3</v>
      </c>
      <c r="BH436" s="3"/>
    </row>
    <row r="437" spans="1:60" x14ac:dyDescent="0.25">
      <c r="A437" s="3">
        <v>43158</v>
      </c>
      <c r="B437">
        <f>IFERROR(VLOOKUP($A437,Finnifty!$A$14:$I$486,B$15+1,FALSE),All_curves!B436)</f>
        <v>0</v>
      </c>
      <c r="C437">
        <f>IFERROR(VLOOKUP($A437,Finnifty!$A$14:$I$486,C$15+1,FALSE),All_curves!C436)</f>
        <v>0</v>
      </c>
      <c r="D437">
        <f>IFERROR(VLOOKUP($A437,Finnifty!$A$14:$I$486,D$15+1,FALSE),All_curves!D436)</f>
        <v>0</v>
      </c>
      <c r="E437">
        <f>IFERROR(VLOOKUP($A437,Finnifty!$A$14:$I$486,E$15+1,FALSE),All_curves!E436)</f>
        <v>0</v>
      </c>
      <c r="F437">
        <f>IFERROR(VLOOKUP($A437,Finnifty!$A$14:$I$486,F$15+1,FALSE),All_curves!F436)</f>
        <v>0</v>
      </c>
      <c r="G437">
        <f>IFERROR(VLOOKUP($A437,Finnifty!$A$14:$I$486,G$15+1,FALSE),All_curves!G436)</f>
        <v>0</v>
      </c>
      <c r="H437">
        <f>IFERROR(VLOOKUP($A437,Finnifty!$A$14:$I$486,H$15+1,FALSE),All_curves!H436)</f>
        <v>0</v>
      </c>
      <c r="I437">
        <f>IFERROR(VLOOKUP($A437,Finnifty!$A$14:$I$486,I$15+1,FALSE),All_curves!I436)</f>
        <v>0</v>
      </c>
      <c r="J437">
        <f>IFERROR(VLOOKUP($A437,Banknifty!$A$14:$I$4860,2,FALSE),All_curves!J436)</f>
        <v>13378171</v>
      </c>
      <c r="K437">
        <f>IFERROR(VLOOKUP($A437,Banknifty!$A$14:$I$4860,3,FALSE),All_curves!K436)</f>
        <v>13002526</v>
      </c>
      <c r="L437">
        <f>IFERROR(VLOOKUP($A437,Banknifty!$A$14:$I$4860,4,FALSE),All_curves!L436)</f>
        <v>12637227</v>
      </c>
      <c r="M437">
        <f>IFERROR(VLOOKUP($A437,Banknifty!$A$14:$I$4860,5,FALSE),All_curves!M436)</f>
        <v>13834918</v>
      </c>
      <c r="N437">
        <f>IFERROR(VLOOKUP($A437,Banknifty!$A$14:$I$4860,6,FALSE),All_curves!N436)</f>
        <v>11211587</v>
      </c>
      <c r="O437">
        <f>IFERROR(VLOOKUP($A437,Banknifty!$A$14:$I$4860,7,FALSE),All_curves!O436)</f>
        <v>12009524</v>
      </c>
      <c r="P437">
        <f>IFERROR(VLOOKUP($A437,Banknifty!$A$14:$I$4860,8,FALSE),All_curves!P436)</f>
        <v>12009524</v>
      </c>
      <c r="Q437">
        <f>IFERROR(VLOOKUP($A437,Banknifty!$A$14:$I$4860,9,FALSE),All_curves!Q436)</f>
        <v>13429682</v>
      </c>
      <c r="R437">
        <f>IFERROR(VLOOKUP($A437,Nifty!$A$14:$I$4860,2,FALSE),All_curves!R436)</f>
        <v>0</v>
      </c>
      <c r="S437">
        <f>IFERROR(VLOOKUP($A437,Nifty!$A$14:$I$4860,3,FALSE),All_curves!S436)</f>
        <v>0</v>
      </c>
      <c r="T437">
        <f>IFERROR(VLOOKUP($A437,Nifty!$A$14:$I$4860,4,FALSE),All_curves!T436)</f>
        <v>0</v>
      </c>
      <c r="U437">
        <f>IFERROR(VLOOKUP($A437,Nifty!$A$14:$I$4860,5,FALSE),All_curves!U436)</f>
        <v>0</v>
      </c>
      <c r="V437">
        <f>IFERROR(VLOOKUP($A437,Nifty!$A$14:$I$4860,6,FALSE),All_curves!V436)</f>
        <v>0</v>
      </c>
      <c r="W437">
        <f>IFERROR(VLOOKUP($A437,Nifty!$A$14:$I$4860,7,FALSE),All_curves!W436)</f>
        <v>0</v>
      </c>
      <c r="X437">
        <f>IFERROR(VLOOKUP($A437,Nifty!$A$14:$I$4860,8,FALSE),All_curves!X436)</f>
        <v>0</v>
      </c>
      <c r="Y437">
        <f>IFERROR(VLOOKUP($A437,Nifty!$A$14:$I$4860,9,FALSE),All_curves!Y436)</f>
        <v>0</v>
      </c>
      <c r="AA437" s="5">
        <f t="shared" si="203"/>
        <v>0</v>
      </c>
      <c r="AB437" s="5">
        <f t="shared" si="179"/>
        <v>0</v>
      </c>
      <c r="AC437" s="5">
        <f t="shared" si="180"/>
        <v>0</v>
      </c>
      <c r="AD437" s="5">
        <f t="shared" si="181"/>
        <v>0</v>
      </c>
      <c r="AE437" s="5">
        <f t="shared" si="182"/>
        <v>0</v>
      </c>
      <c r="AF437" s="5">
        <f t="shared" si="183"/>
        <v>0</v>
      </c>
      <c r="AG437" s="5">
        <f t="shared" si="184"/>
        <v>0</v>
      </c>
      <c r="AH437" s="5">
        <f t="shared" si="185"/>
        <v>0</v>
      </c>
      <c r="AI437" s="5">
        <f t="shared" si="186"/>
        <v>6.5731137961579922E-3</v>
      </c>
      <c r="AJ437" s="5">
        <f t="shared" si="187"/>
        <v>3.3386165568096704E-3</v>
      </c>
      <c r="AK437" s="5">
        <f t="shared" si="188"/>
        <v>2.2876843128893931E-3</v>
      </c>
      <c r="AL437" s="5">
        <f t="shared" si="189"/>
        <v>-1.7211482894118335E-3</v>
      </c>
      <c r="AM437" s="5">
        <f t="shared" si="190"/>
        <v>9.0564623528064381E-3</v>
      </c>
      <c r="AN437" s="5">
        <f t="shared" si="191"/>
        <v>4.9379470153290139E-3</v>
      </c>
      <c r="AO437" s="5">
        <f t="shared" si="192"/>
        <v>4.9379470153290139E-3</v>
      </c>
      <c r="AP437" s="5">
        <f t="shared" si="193"/>
        <v>3.1520485850813351E-3</v>
      </c>
      <c r="AQ437" s="5">
        <f t="shared" si="194"/>
        <v>0</v>
      </c>
      <c r="AR437" s="5">
        <f t="shared" si="195"/>
        <v>0</v>
      </c>
      <c r="AS437" s="5">
        <f t="shared" si="196"/>
        <v>0</v>
      </c>
      <c r="AT437" s="5">
        <f t="shared" si="197"/>
        <v>0</v>
      </c>
      <c r="AU437" s="5">
        <f t="shared" si="198"/>
        <v>0</v>
      </c>
      <c r="AV437" s="5">
        <f t="shared" si="199"/>
        <v>0</v>
      </c>
      <c r="AW437" s="5">
        <f t="shared" si="200"/>
        <v>0</v>
      </c>
      <c r="AX437" s="5">
        <f t="shared" si="201"/>
        <v>0</v>
      </c>
      <c r="AZ437" s="7">
        <f t="shared" si="204"/>
        <v>108.47740596476901</v>
      </c>
      <c r="BA437" s="4">
        <f t="shared" si="202"/>
        <v>1.3567779727079595E-3</v>
      </c>
      <c r="BB437" s="5">
        <f>AZ437/MAX($AZ$16:AZ437)-1</f>
        <v>-3.637085904847237E-3</v>
      </c>
      <c r="BH437" s="3"/>
    </row>
    <row r="438" spans="1:60" x14ac:dyDescent="0.25">
      <c r="A438" s="3">
        <v>43159</v>
      </c>
      <c r="B438">
        <f>IFERROR(VLOOKUP($A438,Finnifty!$A$14:$I$486,B$15+1,FALSE),All_curves!B437)</f>
        <v>0</v>
      </c>
      <c r="C438">
        <f>IFERROR(VLOOKUP($A438,Finnifty!$A$14:$I$486,C$15+1,FALSE),All_curves!C437)</f>
        <v>0</v>
      </c>
      <c r="D438">
        <f>IFERROR(VLOOKUP($A438,Finnifty!$A$14:$I$486,D$15+1,FALSE),All_curves!D437)</f>
        <v>0</v>
      </c>
      <c r="E438">
        <f>IFERROR(VLOOKUP($A438,Finnifty!$A$14:$I$486,E$15+1,FALSE),All_curves!E437)</f>
        <v>0</v>
      </c>
      <c r="F438">
        <f>IFERROR(VLOOKUP($A438,Finnifty!$A$14:$I$486,F$15+1,FALSE),All_curves!F437)</f>
        <v>0</v>
      </c>
      <c r="G438">
        <f>IFERROR(VLOOKUP($A438,Finnifty!$A$14:$I$486,G$15+1,FALSE),All_curves!G437)</f>
        <v>0</v>
      </c>
      <c r="H438">
        <f>IFERROR(VLOOKUP($A438,Finnifty!$A$14:$I$486,H$15+1,FALSE),All_curves!H437)</f>
        <v>0</v>
      </c>
      <c r="I438">
        <f>IFERROR(VLOOKUP($A438,Finnifty!$A$14:$I$486,I$15+1,FALSE),All_curves!I437)</f>
        <v>0</v>
      </c>
      <c r="J438">
        <f>IFERROR(VLOOKUP($A438,Banknifty!$A$14:$I$4860,2,FALSE),All_curves!J437)</f>
        <v>13558186</v>
      </c>
      <c r="K438">
        <f>IFERROR(VLOOKUP($A438,Banknifty!$A$14:$I$4860,3,FALSE),All_curves!K437)</f>
        <v>13201702</v>
      </c>
      <c r="L438">
        <f>IFERROR(VLOOKUP($A438,Banknifty!$A$14:$I$4860,4,FALSE),All_curves!L437)</f>
        <v>12819854</v>
      </c>
      <c r="M438">
        <f>IFERROR(VLOOKUP($A438,Banknifty!$A$14:$I$4860,5,FALSE),All_curves!M437)</f>
        <v>14070042</v>
      </c>
      <c r="N438">
        <f>IFERROR(VLOOKUP($A438,Banknifty!$A$14:$I$4860,6,FALSE),All_curves!N437)</f>
        <v>11285283</v>
      </c>
      <c r="O438">
        <f>IFERROR(VLOOKUP($A438,Banknifty!$A$14:$I$4860,7,FALSE),All_curves!O437)</f>
        <v>12049619</v>
      </c>
      <c r="P438">
        <f>IFERROR(VLOOKUP($A438,Banknifty!$A$14:$I$4860,8,FALSE),All_curves!P437)</f>
        <v>12049619</v>
      </c>
      <c r="Q438">
        <f>IFERROR(VLOOKUP($A438,Banknifty!$A$14:$I$4860,9,FALSE),All_curves!Q437)</f>
        <v>13406568</v>
      </c>
      <c r="R438">
        <f>IFERROR(VLOOKUP($A438,Nifty!$A$14:$I$4860,2,FALSE),All_curves!R437)</f>
        <v>0</v>
      </c>
      <c r="S438">
        <f>IFERROR(VLOOKUP($A438,Nifty!$A$14:$I$4860,3,FALSE),All_curves!S437)</f>
        <v>0</v>
      </c>
      <c r="T438">
        <f>IFERROR(VLOOKUP($A438,Nifty!$A$14:$I$4860,4,FALSE),All_curves!T437)</f>
        <v>0</v>
      </c>
      <c r="U438">
        <f>IFERROR(VLOOKUP($A438,Nifty!$A$14:$I$4860,5,FALSE),All_curves!U437)</f>
        <v>0</v>
      </c>
      <c r="V438">
        <f>IFERROR(VLOOKUP($A438,Nifty!$A$14:$I$4860,6,FALSE),All_curves!V437)</f>
        <v>0</v>
      </c>
      <c r="W438">
        <f>IFERROR(VLOOKUP($A438,Nifty!$A$14:$I$4860,7,FALSE),All_curves!W437)</f>
        <v>0</v>
      </c>
      <c r="X438">
        <f>IFERROR(VLOOKUP($A438,Nifty!$A$14:$I$4860,8,FALSE),All_curves!X437)</f>
        <v>0</v>
      </c>
      <c r="Y438">
        <f>IFERROR(VLOOKUP($A438,Nifty!$A$14:$I$4860,9,FALSE),All_curves!Y437)</f>
        <v>0</v>
      </c>
      <c r="AA438" s="5">
        <f t="shared" si="203"/>
        <v>0</v>
      </c>
      <c r="AB438" s="5">
        <f t="shared" si="179"/>
        <v>0</v>
      </c>
      <c r="AC438" s="5">
        <f t="shared" si="180"/>
        <v>0</v>
      </c>
      <c r="AD438" s="5">
        <f t="shared" si="181"/>
        <v>0</v>
      </c>
      <c r="AE438" s="5">
        <f t="shared" si="182"/>
        <v>0</v>
      </c>
      <c r="AF438" s="5">
        <f t="shared" si="183"/>
        <v>0</v>
      </c>
      <c r="AG438" s="5">
        <f t="shared" si="184"/>
        <v>0</v>
      </c>
      <c r="AH438" s="5">
        <f t="shared" si="185"/>
        <v>0</v>
      </c>
      <c r="AI438" s="5">
        <f t="shared" si="186"/>
        <v>1.3455875246324744E-2</v>
      </c>
      <c r="AJ438" s="5">
        <f t="shared" si="187"/>
        <v>1.5318254314584667E-2</v>
      </c>
      <c r="AK438" s="5">
        <f t="shared" si="188"/>
        <v>1.4451509021718101E-2</v>
      </c>
      <c r="AL438" s="5">
        <f t="shared" si="189"/>
        <v>1.6994968817306999E-2</v>
      </c>
      <c r="AM438" s="5">
        <f t="shared" si="190"/>
        <v>6.5731996728028985E-3</v>
      </c>
      <c r="AN438" s="5">
        <f t="shared" si="191"/>
        <v>3.33860026425703E-3</v>
      </c>
      <c r="AO438" s="5">
        <f t="shared" si="192"/>
        <v>3.33860026425703E-3</v>
      </c>
      <c r="AP438" s="5">
        <f t="shared" si="193"/>
        <v>-1.7211129794435509E-3</v>
      </c>
      <c r="AQ438" s="5">
        <f t="shared" si="194"/>
        <v>0</v>
      </c>
      <c r="AR438" s="5">
        <f t="shared" si="195"/>
        <v>0</v>
      </c>
      <c r="AS438" s="5">
        <f t="shared" si="196"/>
        <v>0</v>
      </c>
      <c r="AT438" s="5">
        <f t="shared" si="197"/>
        <v>0</v>
      </c>
      <c r="AU438" s="5">
        <f t="shared" si="198"/>
        <v>0</v>
      </c>
      <c r="AV438" s="5">
        <f t="shared" si="199"/>
        <v>0</v>
      </c>
      <c r="AW438" s="5">
        <f t="shared" si="200"/>
        <v>0</v>
      </c>
      <c r="AX438" s="5">
        <f t="shared" si="201"/>
        <v>0</v>
      </c>
      <c r="AZ438" s="7">
        <f t="shared" si="204"/>
        <v>108.80170773338648</v>
      </c>
      <c r="BA438" s="4">
        <f t="shared" si="202"/>
        <v>2.9895789425753304E-3</v>
      </c>
      <c r="BB438" s="5">
        <f>AZ438/MAX($AZ$16:AZ438)-1</f>
        <v>-6.5838031770537597E-4</v>
      </c>
      <c r="BH438" s="3"/>
    </row>
    <row r="439" spans="1:60" x14ac:dyDescent="0.25">
      <c r="A439" s="3">
        <v>43160</v>
      </c>
      <c r="B439">
        <f>IFERROR(VLOOKUP($A439,Finnifty!$A$14:$I$486,B$15+1,FALSE),All_curves!B438)</f>
        <v>0</v>
      </c>
      <c r="C439">
        <f>IFERROR(VLOOKUP($A439,Finnifty!$A$14:$I$486,C$15+1,FALSE),All_curves!C438)</f>
        <v>0</v>
      </c>
      <c r="D439">
        <f>IFERROR(VLOOKUP($A439,Finnifty!$A$14:$I$486,D$15+1,FALSE),All_curves!D438)</f>
        <v>0</v>
      </c>
      <c r="E439">
        <f>IFERROR(VLOOKUP($A439,Finnifty!$A$14:$I$486,E$15+1,FALSE),All_curves!E438)</f>
        <v>0</v>
      </c>
      <c r="F439">
        <f>IFERROR(VLOOKUP($A439,Finnifty!$A$14:$I$486,F$15+1,FALSE),All_curves!F438)</f>
        <v>0</v>
      </c>
      <c r="G439">
        <f>IFERROR(VLOOKUP($A439,Finnifty!$A$14:$I$486,G$15+1,FALSE),All_curves!G438)</f>
        <v>0</v>
      </c>
      <c r="H439">
        <f>IFERROR(VLOOKUP($A439,Finnifty!$A$14:$I$486,H$15+1,FALSE),All_curves!H438)</f>
        <v>0</v>
      </c>
      <c r="I439">
        <f>IFERROR(VLOOKUP($A439,Finnifty!$A$14:$I$486,I$15+1,FALSE),All_curves!I438)</f>
        <v>0</v>
      </c>
      <c r="J439">
        <f>IFERROR(VLOOKUP($A439,Banknifty!$A$14:$I$4860,2,FALSE),All_curves!J438)</f>
        <v>13399351</v>
      </c>
      <c r="K439">
        <f>IFERROR(VLOOKUP($A439,Banknifty!$A$14:$I$4860,3,FALSE),All_curves!K438)</f>
        <v>13237889</v>
      </c>
      <c r="L439">
        <f>IFERROR(VLOOKUP($A439,Banknifty!$A$14:$I$4860,4,FALSE),All_curves!L438)</f>
        <v>12781132</v>
      </c>
      <c r="M439">
        <f>IFERROR(VLOOKUP($A439,Banknifty!$A$14:$I$4860,5,FALSE),All_curves!M438)</f>
        <v>14070042</v>
      </c>
      <c r="N439">
        <f>IFERROR(VLOOKUP($A439,Banknifty!$A$14:$I$4860,6,FALSE),All_curves!N438)</f>
        <v>11437136</v>
      </c>
      <c r="O439">
        <f>IFERROR(VLOOKUP($A439,Banknifty!$A$14:$I$4860,7,FALSE),All_curves!O438)</f>
        <v>12234198</v>
      </c>
      <c r="P439">
        <f>IFERROR(VLOOKUP($A439,Banknifty!$A$14:$I$4860,8,FALSE),All_curves!P438)</f>
        <v>12234198</v>
      </c>
      <c r="Q439">
        <f>IFERROR(VLOOKUP($A439,Banknifty!$A$14:$I$4860,9,FALSE),All_curves!Q438)</f>
        <v>13634412</v>
      </c>
      <c r="R439">
        <f>IFERROR(VLOOKUP($A439,Nifty!$A$14:$I$4860,2,FALSE),All_curves!R438)</f>
        <v>0</v>
      </c>
      <c r="S439">
        <f>IFERROR(VLOOKUP($A439,Nifty!$A$14:$I$4860,3,FALSE),All_curves!S438)</f>
        <v>0</v>
      </c>
      <c r="T439">
        <f>IFERROR(VLOOKUP($A439,Nifty!$A$14:$I$4860,4,FALSE),All_curves!T438)</f>
        <v>0</v>
      </c>
      <c r="U439">
        <f>IFERROR(VLOOKUP($A439,Nifty!$A$14:$I$4860,5,FALSE),All_curves!U438)</f>
        <v>0</v>
      </c>
      <c r="V439">
        <f>IFERROR(VLOOKUP($A439,Nifty!$A$14:$I$4860,6,FALSE),All_curves!V438)</f>
        <v>0</v>
      </c>
      <c r="W439">
        <f>IFERROR(VLOOKUP($A439,Nifty!$A$14:$I$4860,7,FALSE),All_curves!W438)</f>
        <v>0</v>
      </c>
      <c r="X439">
        <f>IFERROR(VLOOKUP($A439,Nifty!$A$14:$I$4860,8,FALSE),All_curves!X438)</f>
        <v>0</v>
      </c>
      <c r="Y439">
        <f>IFERROR(VLOOKUP($A439,Nifty!$A$14:$I$4860,9,FALSE),All_curves!Y438)</f>
        <v>0</v>
      </c>
      <c r="AA439" s="5">
        <f t="shared" si="203"/>
        <v>0</v>
      </c>
      <c r="AB439" s="5">
        <f t="shared" si="179"/>
        <v>0</v>
      </c>
      <c r="AC439" s="5">
        <f t="shared" si="180"/>
        <v>0</v>
      </c>
      <c r="AD439" s="5">
        <f t="shared" si="181"/>
        <v>0</v>
      </c>
      <c r="AE439" s="5">
        <f t="shared" si="182"/>
        <v>0</v>
      </c>
      <c r="AF439" s="5">
        <f t="shared" si="183"/>
        <v>0</v>
      </c>
      <c r="AG439" s="5">
        <f t="shared" si="184"/>
        <v>0</v>
      </c>
      <c r="AH439" s="5">
        <f t="shared" si="185"/>
        <v>0</v>
      </c>
      <c r="AI439" s="5">
        <f t="shared" si="186"/>
        <v>-1.171506276724632E-2</v>
      </c>
      <c r="AJ439" s="5">
        <f t="shared" si="187"/>
        <v>2.7410859599770188E-3</v>
      </c>
      <c r="AK439" s="5">
        <f t="shared" si="188"/>
        <v>-3.0204712159748182E-3</v>
      </c>
      <c r="AL439" s="5">
        <f t="shared" si="189"/>
        <v>0</v>
      </c>
      <c r="AM439" s="5">
        <f t="shared" si="190"/>
        <v>1.3455843331531936E-2</v>
      </c>
      <c r="AN439" s="5">
        <f t="shared" si="191"/>
        <v>1.531824367226875E-2</v>
      </c>
      <c r="AO439" s="5">
        <f t="shared" si="192"/>
        <v>1.531824367226875E-2</v>
      </c>
      <c r="AP439" s="5">
        <f t="shared" si="193"/>
        <v>1.6994953518305378E-2</v>
      </c>
      <c r="AQ439" s="5">
        <f t="shared" si="194"/>
        <v>0</v>
      </c>
      <c r="AR439" s="5">
        <f t="shared" si="195"/>
        <v>0</v>
      </c>
      <c r="AS439" s="5">
        <f t="shared" si="196"/>
        <v>0</v>
      </c>
      <c r="AT439" s="5">
        <f t="shared" si="197"/>
        <v>0</v>
      </c>
      <c r="AU439" s="5">
        <f t="shared" si="198"/>
        <v>0</v>
      </c>
      <c r="AV439" s="5">
        <f t="shared" si="199"/>
        <v>0</v>
      </c>
      <c r="AW439" s="5">
        <f t="shared" si="200"/>
        <v>0</v>
      </c>
      <c r="AX439" s="5">
        <f t="shared" si="201"/>
        <v>0</v>
      </c>
      <c r="AZ439" s="7">
        <f t="shared" si="204"/>
        <v>109.02426541725708</v>
      </c>
      <c r="BA439" s="4">
        <f t="shared" si="202"/>
        <v>2.0455348404637792E-3</v>
      </c>
      <c r="BB439" s="5">
        <f>AZ439/MAX($AZ$16:AZ439)-1</f>
        <v>0</v>
      </c>
      <c r="BH439" s="3"/>
    </row>
    <row r="440" spans="1:60" x14ac:dyDescent="0.25">
      <c r="A440" s="3">
        <v>43164</v>
      </c>
      <c r="B440">
        <f>IFERROR(VLOOKUP($A440,Finnifty!$A$14:$I$486,B$15+1,FALSE),All_curves!B439)</f>
        <v>0</v>
      </c>
      <c r="C440">
        <f>IFERROR(VLOOKUP($A440,Finnifty!$A$14:$I$486,C$15+1,FALSE),All_curves!C439)</f>
        <v>0</v>
      </c>
      <c r="D440">
        <f>IFERROR(VLOOKUP($A440,Finnifty!$A$14:$I$486,D$15+1,FALSE),All_curves!D439)</f>
        <v>0</v>
      </c>
      <c r="E440">
        <f>IFERROR(VLOOKUP($A440,Finnifty!$A$14:$I$486,E$15+1,FALSE),All_curves!E439)</f>
        <v>0</v>
      </c>
      <c r="F440">
        <f>IFERROR(VLOOKUP($A440,Finnifty!$A$14:$I$486,F$15+1,FALSE),All_curves!F439)</f>
        <v>0</v>
      </c>
      <c r="G440">
        <f>IFERROR(VLOOKUP($A440,Finnifty!$A$14:$I$486,G$15+1,FALSE),All_curves!G439)</f>
        <v>0</v>
      </c>
      <c r="H440">
        <f>IFERROR(VLOOKUP($A440,Finnifty!$A$14:$I$486,H$15+1,FALSE),All_curves!H439)</f>
        <v>0</v>
      </c>
      <c r="I440">
        <f>IFERROR(VLOOKUP($A440,Finnifty!$A$14:$I$486,I$15+1,FALSE),All_curves!I439)</f>
        <v>0</v>
      </c>
      <c r="J440">
        <f>IFERROR(VLOOKUP($A440,Banknifty!$A$14:$I$4860,2,FALSE),All_curves!J439)</f>
        <v>13399351</v>
      </c>
      <c r="K440">
        <f>IFERROR(VLOOKUP($A440,Banknifty!$A$14:$I$4860,3,FALSE),All_curves!K439)</f>
        <v>13237889</v>
      </c>
      <c r="L440">
        <f>IFERROR(VLOOKUP($A440,Banknifty!$A$14:$I$4860,4,FALSE),All_curves!L439)</f>
        <v>12781132</v>
      </c>
      <c r="M440">
        <f>IFERROR(VLOOKUP($A440,Banknifty!$A$14:$I$4860,5,FALSE),All_curves!M439)</f>
        <v>14070042</v>
      </c>
      <c r="N440">
        <f>IFERROR(VLOOKUP($A440,Banknifty!$A$14:$I$4860,6,FALSE),All_curves!N439)</f>
        <v>11391877</v>
      </c>
      <c r="O440">
        <f>IFERROR(VLOOKUP($A440,Banknifty!$A$14:$I$4860,7,FALSE),All_curves!O439)</f>
        <v>12240888</v>
      </c>
      <c r="P440">
        <f>IFERROR(VLOOKUP($A440,Banknifty!$A$14:$I$4860,8,FALSE),All_curves!P439)</f>
        <v>12240888</v>
      </c>
      <c r="Q440">
        <f>IFERROR(VLOOKUP($A440,Banknifty!$A$14:$I$4860,9,FALSE),All_curves!Q439)</f>
        <v>13632478</v>
      </c>
      <c r="R440">
        <f>IFERROR(VLOOKUP($A440,Nifty!$A$14:$I$4860,2,FALSE),All_curves!R439)</f>
        <v>0</v>
      </c>
      <c r="S440">
        <f>IFERROR(VLOOKUP($A440,Nifty!$A$14:$I$4860,3,FALSE),All_curves!S439)</f>
        <v>0</v>
      </c>
      <c r="T440">
        <f>IFERROR(VLOOKUP($A440,Nifty!$A$14:$I$4860,4,FALSE),All_curves!T439)</f>
        <v>0</v>
      </c>
      <c r="U440">
        <f>IFERROR(VLOOKUP($A440,Nifty!$A$14:$I$4860,5,FALSE),All_curves!U439)</f>
        <v>0</v>
      </c>
      <c r="V440">
        <f>IFERROR(VLOOKUP($A440,Nifty!$A$14:$I$4860,6,FALSE),All_curves!V439)</f>
        <v>0</v>
      </c>
      <c r="W440">
        <f>IFERROR(VLOOKUP($A440,Nifty!$A$14:$I$4860,7,FALSE),All_curves!W439)</f>
        <v>0</v>
      </c>
      <c r="X440">
        <f>IFERROR(VLOOKUP($A440,Nifty!$A$14:$I$4860,8,FALSE),All_curves!X439)</f>
        <v>0</v>
      </c>
      <c r="Y440">
        <f>IFERROR(VLOOKUP($A440,Nifty!$A$14:$I$4860,9,FALSE),All_curves!Y439)</f>
        <v>0</v>
      </c>
      <c r="AA440" s="5">
        <f t="shared" si="203"/>
        <v>0</v>
      </c>
      <c r="AB440" s="5">
        <f t="shared" si="179"/>
        <v>0</v>
      </c>
      <c r="AC440" s="5">
        <f t="shared" si="180"/>
        <v>0</v>
      </c>
      <c r="AD440" s="5">
        <f t="shared" si="181"/>
        <v>0</v>
      </c>
      <c r="AE440" s="5">
        <f t="shared" si="182"/>
        <v>0</v>
      </c>
      <c r="AF440" s="5">
        <f t="shared" si="183"/>
        <v>0</v>
      </c>
      <c r="AG440" s="5">
        <f t="shared" si="184"/>
        <v>0</v>
      </c>
      <c r="AH440" s="5">
        <f t="shared" si="185"/>
        <v>0</v>
      </c>
      <c r="AI440" s="5">
        <f t="shared" si="186"/>
        <v>0</v>
      </c>
      <c r="AJ440" s="5">
        <f t="shared" si="187"/>
        <v>0</v>
      </c>
      <c r="AK440" s="5">
        <f t="shared" si="188"/>
        <v>0</v>
      </c>
      <c r="AL440" s="5">
        <f t="shared" si="189"/>
        <v>0</v>
      </c>
      <c r="AM440" s="5">
        <f t="shared" si="190"/>
        <v>-3.9571969765856974E-3</v>
      </c>
      <c r="AN440" s="5">
        <f t="shared" si="191"/>
        <v>5.4682783456660999E-4</v>
      </c>
      <c r="AO440" s="5">
        <f t="shared" si="192"/>
        <v>5.4682783456660999E-4</v>
      </c>
      <c r="AP440" s="5">
        <f t="shared" si="193"/>
        <v>-1.4184696780472628E-4</v>
      </c>
      <c r="AQ440" s="5">
        <f t="shared" si="194"/>
        <v>0</v>
      </c>
      <c r="AR440" s="5">
        <f t="shared" si="195"/>
        <v>0</v>
      </c>
      <c r="AS440" s="5">
        <f t="shared" si="196"/>
        <v>0</v>
      </c>
      <c r="AT440" s="5">
        <f t="shared" si="197"/>
        <v>0</v>
      </c>
      <c r="AU440" s="5">
        <f t="shared" si="198"/>
        <v>0</v>
      </c>
      <c r="AV440" s="5">
        <f t="shared" si="199"/>
        <v>0</v>
      </c>
      <c r="AW440" s="5">
        <f t="shared" si="200"/>
        <v>0</v>
      </c>
      <c r="AX440" s="5">
        <f t="shared" si="201"/>
        <v>0</v>
      </c>
      <c r="AZ440" s="7">
        <f t="shared" si="204"/>
        <v>109.01061290688195</v>
      </c>
      <c r="BA440" s="4">
        <f t="shared" si="202"/>
        <v>-1.2522451146905017E-4</v>
      </c>
      <c r="BB440" s="5">
        <f>AZ440/MAX($AZ$16:AZ440)-1</f>
        <v>-1.2522451146901314E-4</v>
      </c>
      <c r="BH440" s="3"/>
    </row>
    <row r="441" spans="1:60" x14ac:dyDescent="0.25">
      <c r="A441" s="3">
        <v>43165</v>
      </c>
      <c r="B441">
        <f>IFERROR(VLOOKUP($A441,Finnifty!$A$14:$I$486,B$15+1,FALSE),All_curves!B440)</f>
        <v>0</v>
      </c>
      <c r="C441">
        <f>IFERROR(VLOOKUP($A441,Finnifty!$A$14:$I$486,C$15+1,FALSE),All_curves!C440)</f>
        <v>0</v>
      </c>
      <c r="D441">
        <f>IFERROR(VLOOKUP($A441,Finnifty!$A$14:$I$486,D$15+1,FALSE),All_curves!D440)</f>
        <v>0</v>
      </c>
      <c r="E441">
        <f>IFERROR(VLOOKUP($A441,Finnifty!$A$14:$I$486,E$15+1,FALSE),All_curves!E440)</f>
        <v>0</v>
      </c>
      <c r="F441">
        <f>IFERROR(VLOOKUP($A441,Finnifty!$A$14:$I$486,F$15+1,FALSE),All_curves!F440)</f>
        <v>0</v>
      </c>
      <c r="G441">
        <f>IFERROR(VLOOKUP($A441,Finnifty!$A$14:$I$486,G$15+1,FALSE),All_curves!G440)</f>
        <v>0</v>
      </c>
      <c r="H441">
        <f>IFERROR(VLOOKUP($A441,Finnifty!$A$14:$I$486,H$15+1,FALSE),All_curves!H440)</f>
        <v>0</v>
      </c>
      <c r="I441">
        <f>IFERROR(VLOOKUP($A441,Finnifty!$A$14:$I$486,I$15+1,FALSE),All_curves!I440)</f>
        <v>0</v>
      </c>
      <c r="J441">
        <f>IFERROR(VLOOKUP($A441,Banknifty!$A$14:$I$4860,2,FALSE),All_curves!J440)</f>
        <v>13647762</v>
      </c>
      <c r="K441">
        <f>IFERROR(VLOOKUP($A441,Banknifty!$A$14:$I$4860,3,FALSE),All_curves!K440)</f>
        <v>13523139</v>
      </c>
      <c r="L441">
        <f>IFERROR(VLOOKUP($A441,Banknifty!$A$14:$I$4860,4,FALSE),All_curves!L440)</f>
        <v>12976892</v>
      </c>
      <c r="M441">
        <f>IFERROR(VLOOKUP($A441,Banknifty!$A$14:$I$4860,5,FALSE),All_curves!M440)</f>
        <v>14363845</v>
      </c>
      <c r="N441">
        <f>IFERROR(VLOOKUP($A441,Banknifty!$A$14:$I$4860,6,FALSE),All_curves!N440)</f>
        <v>11391877</v>
      </c>
      <c r="O441">
        <f>IFERROR(VLOOKUP($A441,Banknifty!$A$14:$I$4860,7,FALSE),All_curves!O440)</f>
        <v>12240888</v>
      </c>
      <c r="P441">
        <f>IFERROR(VLOOKUP($A441,Banknifty!$A$14:$I$4860,8,FALSE),All_curves!P440)</f>
        <v>12240888</v>
      </c>
      <c r="Q441">
        <f>IFERROR(VLOOKUP($A441,Banknifty!$A$14:$I$4860,9,FALSE),All_curves!Q440)</f>
        <v>13632478</v>
      </c>
      <c r="R441">
        <f>IFERROR(VLOOKUP($A441,Nifty!$A$14:$I$4860,2,FALSE),All_curves!R440)</f>
        <v>0</v>
      </c>
      <c r="S441">
        <f>IFERROR(VLOOKUP($A441,Nifty!$A$14:$I$4860,3,FALSE),All_curves!S440)</f>
        <v>0</v>
      </c>
      <c r="T441">
        <f>IFERROR(VLOOKUP($A441,Nifty!$A$14:$I$4860,4,FALSE),All_curves!T440)</f>
        <v>0</v>
      </c>
      <c r="U441">
        <f>IFERROR(VLOOKUP($A441,Nifty!$A$14:$I$4860,5,FALSE),All_curves!U440)</f>
        <v>0</v>
      </c>
      <c r="V441">
        <f>IFERROR(VLOOKUP($A441,Nifty!$A$14:$I$4860,6,FALSE),All_curves!V440)</f>
        <v>0</v>
      </c>
      <c r="W441">
        <f>IFERROR(VLOOKUP($A441,Nifty!$A$14:$I$4860,7,FALSE),All_curves!W440)</f>
        <v>0</v>
      </c>
      <c r="X441">
        <f>IFERROR(VLOOKUP($A441,Nifty!$A$14:$I$4860,8,FALSE),All_curves!X440)</f>
        <v>0</v>
      </c>
      <c r="Y441">
        <f>IFERROR(VLOOKUP($A441,Nifty!$A$14:$I$4860,9,FALSE),All_curves!Y440)</f>
        <v>0</v>
      </c>
      <c r="AA441" s="5">
        <f t="shared" si="203"/>
        <v>0</v>
      </c>
      <c r="AB441" s="5">
        <f t="shared" si="179"/>
        <v>0</v>
      </c>
      <c r="AC441" s="5">
        <f t="shared" si="180"/>
        <v>0</v>
      </c>
      <c r="AD441" s="5">
        <f t="shared" si="181"/>
        <v>0</v>
      </c>
      <c r="AE441" s="5">
        <f t="shared" si="182"/>
        <v>0</v>
      </c>
      <c r="AF441" s="5">
        <f t="shared" si="183"/>
        <v>0</v>
      </c>
      <c r="AG441" s="5">
        <f t="shared" si="184"/>
        <v>0</v>
      </c>
      <c r="AH441" s="5">
        <f t="shared" si="185"/>
        <v>0</v>
      </c>
      <c r="AI441" s="5">
        <f t="shared" si="186"/>
        <v>1.8539032226262409E-2</v>
      </c>
      <c r="AJ441" s="5">
        <f t="shared" si="187"/>
        <v>2.1547997569703048E-2</v>
      </c>
      <c r="AK441" s="5">
        <f t="shared" si="188"/>
        <v>1.5316327223598103E-2</v>
      </c>
      <c r="AL441" s="5">
        <f t="shared" si="189"/>
        <v>2.0881458633883243E-2</v>
      </c>
      <c r="AM441" s="5">
        <f t="shared" si="190"/>
        <v>0</v>
      </c>
      <c r="AN441" s="5">
        <f t="shared" si="191"/>
        <v>0</v>
      </c>
      <c r="AO441" s="5">
        <f t="shared" si="192"/>
        <v>0</v>
      </c>
      <c r="AP441" s="5">
        <f t="shared" si="193"/>
        <v>0</v>
      </c>
      <c r="AQ441" s="5">
        <f t="shared" si="194"/>
        <v>0</v>
      </c>
      <c r="AR441" s="5">
        <f t="shared" si="195"/>
        <v>0</v>
      </c>
      <c r="AS441" s="5">
        <f t="shared" si="196"/>
        <v>0</v>
      </c>
      <c r="AT441" s="5">
        <f t="shared" si="197"/>
        <v>0</v>
      </c>
      <c r="AU441" s="5">
        <f t="shared" si="198"/>
        <v>0</v>
      </c>
      <c r="AV441" s="5">
        <f t="shared" si="199"/>
        <v>0</v>
      </c>
      <c r="AW441" s="5">
        <f t="shared" si="200"/>
        <v>0</v>
      </c>
      <c r="AX441" s="5">
        <f t="shared" si="201"/>
        <v>0</v>
      </c>
      <c r="AZ441" s="7">
        <f t="shared" si="204"/>
        <v>109.35710684479324</v>
      </c>
      <c r="BA441" s="4">
        <f t="shared" si="202"/>
        <v>3.1785339855602839E-3</v>
      </c>
      <c r="BB441" s="5">
        <f>AZ441/MAX($AZ$16:AZ441)-1</f>
        <v>0</v>
      </c>
      <c r="BH441" s="3"/>
    </row>
    <row r="442" spans="1:60" x14ac:dyDescent="0.25">
      <c r="A442" s="3">
        <v>43166</v>
      </c>
      <c r="B442">
        <f>IFERROR(VLOOKUP($A442,Finnifty!$A$14:$I$486,B$15+1,FALSE),All_curves!B441)</f>
        <v>0</v>
      </c>
      <c r="C442">
        <f>IFERROR(VLOOKUP($A442,Finnifty!$A$14:$I$486,C$15+1,FALSE),All_curves!C441)</f>
        <v>0</v>
      </c>
      <c r="D442">
        <f>IFERROR(VLOOKUP($A442,Finnifty!$A$14:$I$486,D$15+1,FALSE),All_curves!D441)</f>
        <v>0</v>
      </c>
      <c r="E442">
        <f>IFERROR(VLOOKUP($A442,Finnifty!$A$14:$I$486,E$15+1,FALSE),All_curves!E441)</f>
        <v>0</v>
      </c>
      <c r="F442">
        <f>IFERROR(VLOOKUP($A442,Finnifty!$A$14:$I$486,F$15+1,FALSE),All_curves!F441)</f>
        <v>0</v>
      </c>
      <c r="G442">
        <f>IFERROR(VLOOKUP($A442,Finnifty!$A$14:$I$486,G$15+1,FALSE),All_curves!G441)</f>
        <v>0</v>
      </c>
      <c r="H442">
        <f>IFERROR(VLOOKUP($A442,Finnifty!$A$14:$I$486,H$15+1,FALSE),All_curves!H441)</f>
        <v>0</v>
      </c>
      <c r="I442">
        <f>IFERROR(VLOOKUP($A442,Finnifty!$A$14:$I$486,I$15+1,FALSE),All_curves!I441)</f>
        <v>0</v>
      </c>
      <c r="J442">
        <f>IFERROR(VLOOKUP($A442,Banknifty!$A$14:$I$4860,2,FALSE),All_curves!J441)</f>
        <v>13641763</v>
      </c>
      <c r="K442">
        <f>IFERROR(VLOOKUP($A442,Banknifty!$A$14:$I$4860,3,FALSE),All_curves!K441)</f>
        <v>13541252</v>
      </c>
      <c r="L442">
        <f>IFERROR(VLOOKUP($A442,Banknifty!$A$14:$I$4860,4,FALSE),All_curves!L441)</f>
        <v>13017412</v>
      </c>
      <c r="M442">
        <f>IFERROR(VLOOKUP($A442,Banknifty!$A$14:$I$4860,5,FALSE),All_curves!M441)</f>
        <v>14441121</v>
      </c>
      <c r="N442">
        <f>IFERROR(VLOOKUP($A442,Banknifty!$A$14:$I$4860,6,FALSE),All_curves!N441)</f>
        <v>11603072</v>
      </c>
      <c r="O442">
        <f>IFERROR(VLOOKUP($A442,Banknifty!$A$14:$I$4860,7,FALSE),All_curves!O441)</f>
        <v>12504655</v>
      </c>
      <c r="P442">
        <f>IFERROR(VLOOKUP($A442,Banknifty!$A$14:$I$4860,8,FALSE),All_curves!P441)</f>
        <v>12504655</v>
      </c>
      <c r="Q442">
        <f>IFERROR(VLOOKUP($A442,Banknifty!$A$14:$I$4860,9,FALSE),All_curves!Q441)</f>
        <v>13917144</v>
      </c>
      <c r="R442">
        <f>IFERROR(VLOOKUP($A442,Nifty!$A$14:$I$4860,2,FALSE),All_curves!R441)</f>
        <v>0</v>
      </c>
      <c r="S442">
        <f>IFERROR(VLOOKUP($A442,Nifty!$A$14:$I$4860,3,FALSE),All_curves!S441)</f>
        <v>0</v>
      </c>
      <c r="T442">
        <f>IFERROR(VLOOKUP($A442,Nifty!$A$14:$I$4860,4,FALSE),All_curves!T441)</f>
        <v>0</v>
      </c>
      <c r="U442">
        <f>IFERROR(VLOOKUP($A442,Nifty!$A$14:$I$4860,5,FALSE),All_curves!U441)</f>
        <v>0</v>
      </c>
      <c r="V442">
        <f>IFERROR(VLOOKUP($A442,Nifty!$A$14:$I$4860,6,FALSE),All_curves!V441)</f>
        <v>0</v>
      </c>
      <c r="W442">
        <f>IFERROR(VLOOKUP($A442,Nifty!$A$14:$I$4860,7,FALSE),All_curves!W441)</f>
        <v>0</v>
      </c>
      <c r="X442">
        <f>IFERROR(VLOOKUP($A442,Nifty!$A$14:$I$4860,8,FALSE),All_curves!X441)</f>
        <v>0</v>
      </c>
      <c r="Y442">
        <f>IFERROR(VLOOKUP($A442,Nifty!$A$14:$I$4860,9,FALSE),All_curves!Y441)</f>
        <v>0</v>
      </c>
      <c r="AA442" s="5">
        <f t="shared" si="203"/>
        <v>0</v>
      </c>
      <c r="AB442" s="5">
        <f t="shared" si="179"/>
        <v>0</v>
      </c>
      <c r="AC442" s="5">
        <f t="shared" si="180"/>
        <v>0</v>
      </c>
      <c r="AD442" s="5">
        <f t="shared" si="181"/>
        <v>0</v>
      </c>
      <c r="AE442" s="5">
        <f t="shared" si="182"/>
        <v>0</v>
      </c>
      <c r="AF442" s="5">
        <f t="shared" si="183"/>
        <v>0</v>
      </c>
      <c r="AG442" s="5">
        <f t="shared" si="184"/>
        <v>0</v>
      </c>
      <c r="AH442" s="5">
        <f t="shared" si="185"/>
        <v>0</v>
      </c>
      <c r="AI442" s="5">
        <f t="shared" si="186"/>
        <v>-4.3955924788252609E-4</v>
      </c>
      <c r="AJ442" s="5">
        <f t="shared" si="187"/>
        <v>1.3394079584629903E-3</v>
      </c>
      <c r="AK442" s="5">
        <f t="shared" si="188"/>
        <v>3.1224733934751558E-3</v>
      </c>
      <c r="AL442" s="5">
        <f t="shared" si="189"/>
        <v>5.3798965388445197E-3</v>
      </c>
      <c r="AM442" s="5">
        <f t="shared" si="190"/>
        <v>1.8539087105662988E-2</v>
      </c>
      <c r="AN442" s="5">
        <f t="shared" si="191"/>
        <v>2.1548028214946502E-2</v>
      </c>
      <c r="AO442" s="5">
        <f t="shared" si="192"/>
        <v>2.1548028214946502E-2</v>
      </c>
      <c r="AP442" s="5">
        <f t="shared" si="193"/>
        <v>2.0881456768167883E-2</v>
      </c>
      <c r="AQ442" s="5">
        <f t="shared" si="194"/>
        <v>0</v>
      </c>
      <c r="AR442" s="5">
        <f t="shared" si="195"/>
        <v>0</v>
      </c>
      <c r="AS442" s="5">
        <f t="shared" si="196"/>
        <v>0</v>
      </c>
      <c r="AT442" s="5">
        <f t="shared" si="197"/>
        <v>0</v>
      </c>
      <c r="AU442" s="5">
        <f t="shared" si="198"/>
        <v>0</v>
      </c>
      <c r="AV442" s="5">
        <f t="shared" si="199"/>
        <v>0</v>
      </c>
      <c r="AW442" s="5">
        <f t="shared" si="200"/>
        <v>0</v>
      </c>
      <c r="AX442" s="5">
        <f t="shared" si="201"/>
        <v>0</v>
      </c>
      <c r="AZ442" s="7">
        <f t="shared" si="204"/>
        <v>109.77593918248461</v>
      </c>
      <c r="BA442" s="4">
        <f t="shared" si="202"/>
        <v>3.8299507894426679E-3</v>
      </c>
      <c r="BB442" s="5">
        <f>AZ442/MAX($AZ$16:AZ442)-1</f>
        <v>0</v>
      </c>
      <c r="BH442" s="3"/>
    </row>
    <row r="443" spans="1:60" x14ac:dyDescent="0.25">
      <c r="A443" s="3">
        <v>43167</v>
      </c>
      <c r="B443">
        <f>IFERROR(VLOOKUP($A443,Finnifty!$A$14:$I$486,B$15+1,FALSE),All_curves!B442)</f>
        <v>0</v>
      </c>
      <c r="C443">
        <f>IFERROR(VLOOKUP($A443,Finnifty!$A$14:$I$486,C$15+1,FALSE),All_curves!C442)</f>
        <v>0</v>
      </c>
      <c r="D443">
        <f>IFERROR(VLOOKUP($A443,Finnifty!$A$14:$I$486,D$15+1,FALSE),All_curves!D442)</f>
        <v>0</v>
      </c>
      <c r="E443">
        <f>IFERROR(VLOOKUP($A443,Finnifty!$A$14:$I$486,E$15+1,FALSE),All_curves!E442)</f>
        <v>0</v>
      </c>
      <c r="F443">
        <f>IFERROR(VLOOKUP($A443,Finnifty!$A$14:$I$486,F$15+1,FALSE),All_curves!F442)</f>
        <v>0</v>
      </c>
      <c r="G443">
        <f>IFERROR(VLOOKUP($A443,Finnifty!$A$14:$I$486,G$15+1,FALSE),All_curves!G442)</f>
        <v>0</v>
      </c>
      <c r="H443">
        <f>IFERROR(VLOOKUP($A443,Finnifty!$A$14:$I$486,H$15+1,FALSE),All_curves!H442)</f>
        <v>0</v>
      </c>
      <c r="I443">
        <f>IFERROR(VLOOKUP($A443,Finnifty!$A$14:$I$486,I$15+1,FALSE),All_curves!I442)</f>
        <v>0</v>
      </c>
      <c r="J443">
        <f>IFERROR(VLOOKUP($A443,Banknifty!$A$14:$I$4860,2,FALSE),All_curves!J442)</f>
        <v>13448504</v>
      </c>
      <c r="K443">
        <f>IFERROR(VLOOKUP($A443,Banknifty!$A$14:$I$4860,3,FALSE),All_curves!K442)</f>
        <v>13353644</v>
      </c>
      <c r="L443">
        <f>IFERROR(VLOOKUP($A443,Banknifty!$A$14:$I$4860,4,FALSE),All_curves!L442)</f>
        <v>12951745</v>
      </c>
      <c r="M443">
        <f>IFERROR(VLOOKUP($A443,Banknifty!$A$14:$I$4860,5,FALSE),All_curves!M442)</f>
        <v>14377294</v>
      </c>
      <c r="N443">
        <f>IFERROR(VLOOKUP($A443,Banknifty!$A$14:$I$4860,6,FALSE),All_curves!N442)</f>
        <v>11597971</v>
      </c>
      <c r="O443">
        <f>IFERROR(VLOOKUP($A443,Banknifty!$A$14:$I$4860,7,FALSE),All_curves!O442)</f>
        <v>12521403</v>
      </c>
      <c r="P443">
        <f>IFERROR(VLOOKUP($A443,Banknifty!$A$14:$I$4860,8,FALSE),All_curves!P442)</f>
        <v>12521403</v>
      </c>
      <c r="Q443">
        <f>IFERROR(VLOOKUP($A443,Banknifty!$A$14:$I$4860,9,FALSE),All_curves!Q442)</f>
        <v>13992017</v>
      </c>
      <c r="R443">
        <f>IFERROR(VLOOKUP($A443,Nifty!$A$14:$I$4860,2,FALSE),All_curves!R442)</f>
        <v>0</v>
      </c>
      <c r="S443">
        <f>IFERROR(VLOOKUP($A443,Nifty!$A$14:$I$4860,3,FALSE),All_curves!S442)</f>
        <v>0</v>
      </c>
      <c r="T443">
        <f>IFERROR(VLOOKUP($A443,Nifty!$A$14:$I$4860,4,FALSE),All_curves!T442)</f>
        <v>0</v>
      </c>
      <c r="U443">
        <f>IFERROR(VLOOKUP($A443,Nifty!$A$14:$I$4860,5,FALSE),All_curves!U442)</f>
        <v>0</v>
      </c>
      <c r="V443">
        <f>IFERROR(VLOOKUP($A443,Nifty!$A$14:$I$4860,6,FALSE),All_curves!V442)</f>
        <v>0</v>
      </c>
      <c r="W443">
        <f>IFERROR(VLOOKUP($A443,Nifty!$A$14:$I$4860,7,FALSE),All_curves!W442)</f>
        <v>0</v>
      </c>
      <c r="X443">
        <f>IFERROR(VLOOKUP($A443,Nifty!$A$14:$I$4860,8,FALSE),All_curves!X442)</f>
        <v>0</v>
      </c>
      <c r="Y443">
        <f>IFERROR(VLOOKUP($A443,Nifty!$A$14:$I$4860,9,FALSE),All_curves!Y442)</f>
        <v>0</v>
      </c>
      <c r="AA443" s="5">
        <f t="shared" si="203"/>
        <v>0</v>
      </c>
      <c r="AB443" s="5">
        <f t="shared" si="179"/>
        <v>0</v>
      </c>
      <c r="AC443" s="5">
        <f t="shared" si="180"/>
        <v>0</v>
      </c>
      <c r="AD443" s="5">
        <f t="shared" si="181"/>
        <v>0</v>
      </c>
      <c r="AE443" s="5">
        <f t="shared" si="182"/>
        <v>0</v>
      </c>
      <c r="AF443" s="5">
        <f t="shared" si="183"/>
        <v>0</v>
      </c>
      <c r="AG443" s="5">
        <f t="shared" si="184"/>
        <v>0</v>
      </c>
      <c r="AH443" s="5">
        <f t="shared" si="185"/>
        <v>0</v>
      </c>
      <c r="AI443" s="5">
        <f t="shared" si="186"/>
        <v>-1.4166717307726229E-2</v>
      </c>
      <c r="AJ443" s="5">
        <f t="shared" si="187"/>
        <v>-1.3854553478511389E-2</v>
      </c>
      <c r="AK443" s="5">
        <f t="shared" si="188"/>
        <v>-5.0445510981752539E-3</v>
      </c>
      <c r="AL443" s="5">
        <f t="shared" si="189"/>
        <v>-4.4198092378008313E-3</v>
      </c>
      <c r="AM443" s="5">
        <f t="shared" si="190"/>
        <v>-4.3962495449478833E-4</v>
      </c>
      <c r="AN443" s="5">
        <f t="shared" si="191"/>
        <v>1.3393412293261076E-3</v>
      </c>
      <c r="AO443" s="5">
        <f t="shared" si="192"/>
        <v>1.3393412293261076E-3</v>
      </c>
      <c r="AP443" s="5">
        <f t="shared" si="193"/>
        <v>5.3799112806478533E-3</v>
      </c>
      <c r="AQ443" s="5">
        <f t="shared" si="194"/>
        <v>0</v>
      </c>
      <c r="AR443" s="5">
        <f t="shared" si="195"/>
        <v>0</v>
      </c>
      <c r="AS443" s="5">
        <f t="shared" si="196"/>
        <v>0</v>
      </c>
      <c r="AT443" s="5">
        <f t="shared" si="197"/>
        <v>0</v>
      </c>
      <c r="AU443" s="5">
        <f t="shared" si="198"/>
        <v>0</v>
      </c>
      <c r="AV443" s="5">
        <f t="shared" si="199"/>
        <v>0</v>
      </c>
      <c r="AW443" s="5">
        <f t="shared" si="200"/>
        <v>0</v>
      </c>
      <c r="AX443" s="5">
        <f t="shared" si="201"/>
        <v>0</v>
      </c>
      <c r="AZ443" s="7">
        <f t="shared" si="204"/>
        <v>109.63932914463732</v>
      </c>
      <c r="BA443" s="4">
        <f t="shared" si="202"/>
        <v>-1.2444442640586846E-3</v>
      </c>
      <c r="BB443" s="5">
        <f>AZ443/MAX($AZ$16:AZ443)-1</f>
        <v>-1.244444264058564E-3</v>
      </c>
      <c r="BH443" s="3"/>
    </row>
    <row r="444" spans="1:60" x14ac:dyDescent="0.25">
      <c r="A444" s="3">
        <v>43168</v>
      </c>
      <c r="B444">
        <f>IFERROR(VLOOKUP($A444,Finnifty!$A$14:$I$486,B$15+1,FALSE),All_curves!B443)</f>
        <v>0</v>
      </c>
      <c r="C444">
        <f>IFERROR(VLOOKUP($A444,Finnifty!$A$14:$I$486,C$15+1,FALSE),All_curves!C443)</f>
        <v>0</v>
      </c>
      <c r="D444">
        <f>IFERROR(VLOOKUP($A444,Finnifty!$A$14:$I$486,D$15+1,FALSE),All_curves!D443)</f>
        <v>0</v>
      </c>
      <c r="E444">
        <f>IFERROR(VLOOKUP($A444,Finnifty!$A$14:$I$486,E$15+1,FALSE),All_curves!E443)</f>
        <v>0</v>
      </c>
      <c r="F444">
        <f>IFERROR(VLOOKUP($A444,Finnifty!$A$14:$I$486,F$15+1,FALSE),All_curves!F443)</f>
        <v>0</v>
      </c>
      <c r="G444">
        <f>IFERROR(VLOOKUP($A444,Finnifty!$A$14:$I$486,G$15+1,FALSE),All_curves!G443)</f>
        <v>0</v>
      </c>
      <c r="H444">
        <f>IFERROR(VLOOKUP($A444,Finnifty!$A$14:$I$486,H$15+1,FALSE),All_curves!H443)</f>
        <v>0</v>
      </c>
      <c r="I444">
        <f>IFERROR(VLOOKUP($A444,Finnifty!$A$14:$I$486,I$15+1,FALSE),All_curves!I443)</f>
        <v>0</v>
      </c>
      <c r="J444">
        <f>IFERROR(VLOOKUP($A444,Banknifty!$A$14:$I$4860,2,FALSE),All_curves!J443)</f>
        <v>13466868</v>
      </c>
      <c r="K444">
        <f>IFERROR(VLOOKUP($A444,Banknifty!$A$14:$I$4860,3,FALSE),All_curves!K443)</f>
        <v>13349121</v>
      </c>
      <c r="L444">
        <f>IFERROR(VLOOKUP($A444,Banknifty!$A$14:$I$4860,4,FALSE),All_curves!L443)</f>
        <v>12947358</v>
      </c>
      <c r="M444">
        <f>IFERROR(VLOOKUP($A444,Banknifty!$A$14:$I$4860,5,FALSE),All_curves!M443)</f>
        <v>14377294</v>
      </c>
      <c r="N444">
        <f>IFERROR(VLOOKUP($A444,Banknifty!$A$14:$I$4860,6,FALSE),All_curves!N443)</f>
        <v>11507341</v>
      </c>
      <c r="O444">
        <f>IFERROR(VLOOKUP($A444,Banknifty!$A$14:$I$4860,7,FALSE),All_curves!O443)</f>
        <v>12399390</v>
      </c>
      <c r="P444">
        <f>IFERROR(VLOOKUP($A444,Banknifty!$A$14:$I$4860,8,FALSE),All_curves!P443)</f>
        <v>12399390</v>
      </c>
      <c r="Q444">
        <f>IFERROR(VLOOKUP($A444,Banknifty!$A$14:$I$4860,9,FALSE),All_curves!Q443)</f>
        <v>13979004</v>
      </c>
      <c r="R444">
        <f>IFERROR(VLOOKUP($A444,Nifty!$A$14:$I$4860,2,FALSE),All_curves!R443)</f>
        <v>0</v>
      </c>
      <c r="S444">
        <f>IFERROR(VLOOKUP($A444,Nifty!$A$14:$I$4860,3,FALSE),All_curves!S443)</f>
        <v>0</v>
      </c>
      <c r="T444">
        <f>IFERROR(VLOOKUP($A444,Nifty!$A$14:$I$4860,4,FALSE),All_curves!T443)</f>
        <v>0</v>
      </c>
      <c r="U444">
        <f>IFERROR(VLOOKUP($A444,Nifty!$A$14:$I$4860,5,FALSE),All_curves!U443)</f>
        <v>0</v>
      </c>
      <c r="V444">
        <f>IFERROR(VLOOKUP($A444,Nifty!$A$14:$I$4860,6,FALSE),All_curves!V443)</f>
        <v>0</v>
      </c>
      <c r="W444">
        <f>IFERROR(VLOOKUP($A444,Nifty!$A$14:$I$4860,7,FALSE),All_curves!W443)</f>
        <v>0</v>
      </c>
      <c r="X444">
        <f>IFERROR(VLOOKUP($A444,Nifty!$A$14:$I$4860,8,FALSE),All_curves!X443)</f>
        <v>0</v>
      </c>
      <c r="Y444">
        <f>IFERROR(VLOOKUP($A444,Nifty!$A$14:$I$4860,9,FALSE),All_curves!Y443)</f>
        <v>0</v>
      </c>
      <c r="AA444" s="5">
        <f t="shared" si="203"/>
        <v>0</v>
      </c>
      <c r="AB444" s="5">
        <f t="shared" si="179"/>
        <v>0</v>
      </c>
      <c r="AC444" s="5">
        <f t="shared" si="180"/>
        <v>0</v>
      </c>
      <c r="AD444" s="5">
        <f t="shared" si="181"/>
        <v>0</v>
      </c>
      <c r="AE444" s="5">
        <f t="shared" si="182"/>
        <v>0</v>
      </c>
      <c r="AF444" s="5">
        <f t="shared" si="183"/>
        <v>0</v>
      </c>
      <c r="AG444" s="5">
        <f t="shared" si="184"/>
        <v>0</v>
      </c>
      <c r="AH444" s="5">
        <f t="shared" si="185"/>
        <v>0</v>
      </c>
      <c r="AI444" s="5">
        <f t="shared" si="186"/>
        <v>1.365505040560544E-3</v>
      </c>
      <c r="AJ444" s="5">
        <f t="shared" si="187"/>
        <v>-3.3870904451249739E-4</v>
      </c>
      <c r="AK444" s="5">
        <f t="shared" si="188"/>
        <v>-3.3871883672820235E-4</v>
      </c>
      <c r="AL444" s="5">
        <f t="shared" si="189"/>
        <v>0</v>
      </c>
      <c r="AM444" s="5">
        <f t="shared" si="190"/>
        <v>-7.8142978629623938E-3</v>
      </c>
      <c r="AN444" s="5">
        <f t="shared" si="191"/>
        <v>-9.7443553250382564E-3</v>
      </c>
      <c r="AO444" s="5">
        <f t="shared" si="192"/>
        <v>-9.7443553250382564E-3</v>
      </c>
      <c r="AP444" s="5">
        <f t="shared" si="193"/>
        <v>-9.3003031657268309E-4</v>
      </c>
      <c r="AQ444" s="5">
        <f t="shared" si="194"/>
        <v>0</v>
      </c>
      <c r="AR444" s="5">
        <f t="shared" si="195"/>
        <v>0</v>
      </c>
      <c r="AS444" s="5">
        <f t="shared" si="196"/>
        <v>0</v>
      </c>
      <c r="AT444" s="5">
        <f t="shared" si="197"/>
        <v>0</v>
      </c>
      <c r="AU444" s="5">
        <f t="shared" si="198"/>
        <v>0</v>
      </c>
      <c r="AV444" s="5">
        <f t="shared" si="199"/>
        <v>0</v>
      </c>
      <c r="AW444" s="5">
        <f t="shared" si="200"/>
        <v>0</v>
      </c>
      <c r="AX444" s="5">
        <f t="shared" si="201"/>
        <v>0</v>
      </c>
      <c r="AZ444" s="7">
        <f t="shared" si="204"/>
        <v>109.51349534801875</v>
      </c>
      <c r="BA444" s="4">
        <f t="shared" si="202"/>
        <v>-1.1477067362621564E-3</v>
      </c>
      <c r="BB444" s="5">
        <f>AZ444/MAX($AZ$16:AZ444)-1</f>
        <v>-2.3907227432560241E-3</v>
      </c>
      <c r="BH444" s="3"/>
    </row>
    <row r="445" spans="1:60" x14ac:dyDescent="0.25">
      <c r="A445" s="3">
        <v>43171</v>
      </c>
      <c r="B445">
        <f>IFERROR(VLOOKUP($A445,Finnifty!$A$14:$I$486,B$15+1,FALSE),All_curves!B444)</f>
        <v>0</v>
      </c>
      <c r="C445">
        <f>IFERROR(VLOOKUP($A445,Finnifty!$A$14:$I$486,C$15+1,FALSE),All_curves!C444)</f>
        <v>0</v>
      </c>
      <c r="D445">
        <f>IFERROR(VLOOKUP($A445,Finnifty!$A$14:$I$486,D$15+1,FALSE),All_curves!D444)</f>
        <v>0</v>
      </c>
      <c r="E445">
        <f>IFERROR(VLOOKUP($A445,Finnifty!$A$14:$I$486,E$15+1,FALSE),All_curves!E444)</f>
        <v>0</v>
      </c>
      <c r="F445">
        <f>IFERROR(VLOOKUP($A445,Finnifty!$A$14:$I$486,F$15+1,FALSE),All_curves!F444)</f>
        <v>0</v>
      </c>
      <c r="G445">
        <f>IFERROR(VLOOKUP($A445,Finnifty!$A$14:$I$486,G$15+1,FALSE),All_curves!G444)</f>
        <v>0</v>
      </c>
      <c r="H445">
        <f>IFERROR(VLOOKUP($A445,Finnifty!$A$14:$I$486,H$15+1,FALSE),All_curves!H444)</f>
        <v>0</v>
      </c>
      <c r="I445">
        <f>IFERROR(VLOOKUP($A445,Finnifty!$A$14:$I$486,I$15+1,FALSE),All_curves!I444)</f>
        <v>0</v>
      </c>
      <c r="J445">
        <f>IFERROR(VLOOKUP($A445,Banknifty!$A$14:$I$4860,2,FALSE),All_curves!J444)</f>
        <v>13508838</v>
      </c>
      <c r="K445">
        <f>IFERROR(VLOOKUP($A445,Banknifty!$A$14:$I$4860,3,FALSE),All_curves!K444)</f>
        <v>13377645</v>
      </c>
      <c r="L445">
        <f>IFERROR(VLOOKUP($A445,Banknifty!$A$14:$I$4860,4,FALSE),All_curves!L444)</f>
        <v>12967406</v>
      </c>
      <c r="M445">
        <f>IFERROR(VLOOKUP($A445,Banknifty!$A$14:$I$4860,5,FALSE),All_curves!M444)</f>
        <v>14415522</v>
      </c>
      <c r="N445">
        <f>IFERROR(VLOOKUP($A445,Banknifty!$A$14:$I$4860,6,FALSE),All_curves!N444)</f>
        <v>11523055</v>
      </c>
      <c r="O445">
        <f>IFERROR(VLOOKUP($A445,Banknifty!$A$14:$I$4860,7,FALSE),All_curves!O444)</f>
        <v>12395190</v>
      </c>
      <c r="P445">
        <f>IFERROR(VLOOKUP($A445,Banknifty!$A$14:$I$4860,8,FALSE),All_curves!P444)</f>
        <v>12395190</v>
      </c>
      <c r="Q445">
        <f>IFERROR(VLOOKUP($A445,Banknifty!$A$14:$I$4860,9,FALSE),All_curves!Q444)</f>
        <v>13979004</v>
      </c>
      <c r="R445">
        <f>IFERROR(VLOOKUP($A445,Nifty!$A$14:$I$4860,2,FALSE),All_curves!R444)</f>
        <v>0</v>
      </c>
      <c r="S445">
        <f>IFERROR(VLOOKUP($A445,Nifty!$A$14:$I$4860,3,FALSE),All_curves!S444)</f>
        <v>0</v>
      </c>
      <c r="T445">
        <f>IFERROR(VLOOKUP($A445,Nifty!$A$14:$I$4860,4,FALSE),All_curves!T444)</f>
        <v>0</v>
      </c>
      <c r="U445">
        <f>IFERROR(VLOOKUP($A445,Nifty!$A$14:$I$4860,5,FALSE),All_curves!U444)</f>
        <v>0</v>
      </c>
      <c r="V445">
        <f>IFERROR(VLOOKUP($A445,Nifty!$A$14:$I$4860,6,FALSE),All_curves!V444)</f>
        <v>0</v>
      </c>
      <c r="W445">
        <f>IFERROR(VLOOKUP($A445,Nifty!$A$14:$I$4860,7,FALSE),All_curves!W444)</f>
        <v>0</v>
      </c>
      <c r="X445">
        <f>IFERROR(VLOOKUP($A445,Nifty!$A$14:$I$4860,8,FALSE),All_curves!X444)</f>
        <v>0</v>
      </c>
      <c r="Y445">
        <f>IFERROR(VLOOKUP($A445,Nifty!$A$14:$I$4860,9,FALSE),All_curves!Y444)</f>
        <v>0</v>
      </c>
      <c r="AA445" s="5">
        <f t="shared" si="203"/>
        <v>0</v>
      </c>
      <c r="AB445" s="5">
        <f t="shared" si="179"/>
        <v>0</v>
      </c>
      <c r="AC445" s="5">
        <f t="shared" si="180"/>
        <v>0</v>
      </c>
      <c r="AD445" s="5">
        <f t="shared" si="181"/>
        <v>0</v>
      </c>
      <c r="AE445" s="5">
        <f t="shared" si="182"/>
        <v>0</v>
      </c>
      <c r="AF445" s="5">
        <f t="shared" si="183"/>
        <v>0</v>
      </c>
      <c r="AG445" s="5">
        <f t="shared" si="184"/>
        <v>0</v>
      </c>
      <c r="AH445" s="5">
        <f t="shared" si="185"/>
        <v>0</v>
      </c>
      <c r="AI445" s="5">
        <f t="shared" si="186"/>
        <v>3.116537564636479E-3</v>
      </c>
      <c r="AJ445" s="5">
        <f t="shared" si="187"/>
        <v>2.1367699041756616E-3</v>
      </c>
      <c r="AK445" s="5">
        <f t="shared" si="188"/>
        <v>1.548424010520133E-3</v>
      </c>
      <c r="AL445" s="5">
        <f t="shared" si="189"/>
        <v>2.6589148138724816E-3</v>
      </c>
      <c r="AM445" s="5">
        <f t="shared" si="190"/>
        <v>1.3655630783862005E-3</v>
      </c>
      <c r="AN445" s="5">
        <f t="shared" si="191"/>
        <v>-3.3872634056997253E-4</v>
      </c>
      <c r="AO445" s="5">
        <f t="shared" si="192"/>
        <v>-3.3872634056997253E-4</v>
      </c>
      <c r="AP445" s="5">
        <f t="shared" si="193"/>
        <v>0</v>
      </c>
      <c r="AQ445" s="5">
        <f t="shared" si="194"/>
        <v>0</v>
      </c>
      <c r="AR445" s="5">
        <f t="shared" si="195"/>
        <v>0</v>
      </c>
      <c r="AS445" s="5">
        <f t="shared" si="196"/>
        <v>0</v>
      </c>
      <c r="AT445" s="5">
        <f t="shared" si="197"/>
        <v>0</v>
      </c>
      <c r="AU445" s="5">
        <f t="shared" si="198"/>
        <v>0</v>
      </c>
      <c r="AV445" s="5">
        <f t="shared" si="199"/>
        <v>0</v>
      </c>
      <c r="AW445" s="5">
        <f t="shared" si="200"/>
        <v>0</v>
      </c>
      <c r="AX445" s="5">
        <f t="shared" si="201"/>
        <v>0</v>
      </c>
      <c r="AZ445" s="7">
        <f t="shared" si="204"/>
        <v>109.55980475712741</v>
      </c>
      <c r="BA445" s="4">
        <f t="shared" si="202"/>
        <v>4.2286486210212548E-4</v>
      </c>
      <c r="BB445" s="5">
        <f>AZ445/MAX($AZ$16:AZ445)-1</f>
        <v>-1.9688688337970994E-3</v>
      </c>
      <c r="BH445" s="3"/>
    </row>
    <row r="446" spans="1:60" x14ac:dyDescent="0.25">
      <c r="A446" s="3">
        <v>43172</v>
      </c>
      <c r="B446">
        <f>IFERROR(VLOOKUP($A446,Finnifty!$A$14:$I$486,B$15+1,FALSE),All_curves!B445)</f>
        <v>0</v>
      </c>
      <c r="C446">
        <f>IFERROR(VLOOKUP($A446,Finnifty!$A$14:$I$486,C$15+1,FALSE),All_curves!C445)</f>
        <v>0</v>
      </c>
      <c r="D446">
        <f>IFERROR(VLOOKUP($A446,Finnifty!$A$14:$I$486,D$15+1,FALSE),All_curves!D445)</f>
        <v>0</v>
      </c>
      <c r="E446">
        <f>IFERROR(VLOOKUP($A446,Finnifty!$A$14:$I$486,E$15+1,FALSE),All_curves!E445)</f>
        <v>0</v>
      </c>
      <c r="F446">
        <f>IFERROR(VLOOKUP($A446,Finnifty!$A$14:$I$486,F$15+1,FALSE),All_curves!F445)</f>
        <v>0</v>
      </c>
      <c r="G446">
        <f>IFERROR(VLOOKUP($A446,Finnifty!$A$14:$I$486,G$15+1,FALSE),All_curves!G445)</f>
        <v>0</v>
      </c>
      <c r="H446">
        <f>IFERROR(VLOOKUP($A446,Finnifty!$A$14:$I$486,H$15+1,FALSE),All_curves!H445)</f>
        <v>0</v>
      </c>
      <c r="I446">
        <f>IFERROR(VLOOKUP($A446,Finnifty!$A$14:$I$486,I$15+1,FALSE),All_curves!I445)</f>
        <v>0</v>
      </c>
      <c r="J446">
        <f>IFERROR(VLOOKUP($A446,Banknifty!$A$14:$I$4860,2,FALSE),All_curves!J445)</f>
        <v>13452136</v>
      </c>
      <c r="K446">
        <f>IFERROR(VLOOKUP($A446,Banknifty!$A$14:$I$4860,3,FALSE),All_curves!K445)</f>
        <v>13322205</v>
      </c>
      <c r="L446">
        <f>IFERROR(VLOOKUP($A446,Banknifty!$A$14:$I$4860,4,FALSE),All_curves!L445)</f>
        <v>12930392</v>
      </c>
      <c r="M446">
        <f>IFERROR(VLOOKUP($A446,Banknifty!$A$14:$I$4860,5,FALSE),All_curves!M445)</f>
        <v>14368303</v>
      </c>
      <c r="N446">
        <f>IFERROR(VLOOKUP($A446,Banknifty!$A$14:$I$4860,6,FALSE),All_curves!N445)</f>
        <v>11558967</v>
      </c>
      <c r="O446">
        <f>IFERROR(VLOOKUP($A446,Banknifty!$A$14:$I$4860,7,FALSE),All_curves!O445)</f>
        <v>12421676</v>
      </c>
      <c r="P446">
        <f>IFERROR(VLOOKUP($A446,Banknifty!$A$14:$I$4860,8,FALSE),All_curves!P445)</f>
        <v>12421676</v>
      </c>
      <c r="Q446">
        <f>IFERROR(VLOOKUP($A446,Banknifty!$A$14:$I$4860,9,FALSE),All_curves!Q445)</f>
        <v>14016173</v>
      </c>
      <c r="R446">
        <f>IFERROR(VLOOKUP($A446,Nifty!$A$14:$I$4860,2,FALSE),All_curves!R445)</f>
        <v>0</v>
      </c>
      <c r="S446">
        <f>IFERROR(VLOOKUP($A446,Nifty!$A$14:$I$4860,3,FALSE),All_curves!S445)</f>
        <v>0</v>
      </c>
      <c r="T446">
        <f>IFERROR(VLOOKUP($A446,Nifty!$A$14:$I$4860,4,FALSE),All_curves!T445)</f>
        <v>0</v>
      </c>
      <c r="U446">
        <f>IFERROR(VLOOKUP($A446,Nifty!$A$14:$I$4860,5,FALSE),All_curves!U445)</f>
        <v>0</v>
      </c>
      <c r="V446">
        <f>IFERROR(VLOOKUP($A446,Nifty!$A$14:$I$4860,6,FALSE),All_curves!V445)</f>
        <v>0</v>
      </c>
      <c r="W446">
        <f>IFERROR(VLOOKUP($A446,Nifty!$A$14:$I$4860,7,FALSE),All_curves!W445)</f>
        <v>0</v>
      </c>
      <c r="X446">
        <f>IFERROR(VLOOKUP($A446,Nifty!$A$14:$I$4860,8,FALSE),All_curves!X445)</f>
        <v>0</v>
      </c>
      <c r="Y446">
        <f>IFERROR(VLOOKUP($A446,Nifty!$A$14:$I$4860,9,FALSE),All_curves!Y445)</f>
        <v>0</v>
      </c>
      <c r="AA446" s="5">
        <f t="shared" si="203"/>
        <v>0</v>
      </c>
      <c r="AB446" s="5">
        <f t="shared" si="179"/>
        <v>0</v>
      </c>
      <c r="AC446" s="5">
        <f t="shared" si="180"/>
        <v>0</v>
      </c>
      <c r="AD446" s="5">
        <f t="shared" si="181"/>
        <v>0</v>
      </c>
      <c r="AE446" s="5">
        <f t="shared" si="182"/>
        <v>0</v>
      </c>
      <c r="AF446" s="5">
        <f t="shared" si="183"/>
        <v>0</v>
      </c>
      <c r="AG446" s="5">
        <f t="shared" si="184"/>
        <v>0</v>
      </c>
      <c r="AH446" s="5">
        <f t="shared" si="185"/>
        <v>0</v>
      </c>
      <c r="AI446" s="5">
        <f t="shared" si="186"/>
        <v>-4.1974002501177221E-3</v>
      </c>
      <c r="AJ446" s="5">
        <f t="shared" si="187"/>
        <v>-4.1442271789989826E-3</v>
      </c>
      <c r="AK446" s="5">
        <f t="shared" si="188"/>
        <v>-2.8543873770898731E-3</v>
      </c>
      <c r="AL446" s="5">
        <f t="shared" si="189"/>
        <v>-3.2755664345696101E-3</v>
      </c>
      <c r="AM446" s="5">
        <f t="shared" si="190"/>
        <v>3.1165346342614253E-3</v>
      </c>
      <c r="AN446" s="5">
        <f t="shared" si="191"/>
        <v>2.1367966122343152E-3</v>
      </c>
      <c r="AO446" s="5">
        <f t="shared" si="192"/>
        <v>2.1367966122343152E-3</v>
      </c>
      <c r="AP446" s="5">
        <f t="shared" si="193"/>
        <v>2.6589161860173238E-3</v>
      </c>
      <c r="AQ446" s="5">
        <f t="shared" si="194"/>
        <v>0</v>
      </c>
      <c r="AR446" s="5">
        <f t="shared" si="195"/>
        <v>0</v>
      </c>
      <c r="AS446" s="5">
        <f t="shared" si="196"/>
        <v>0</v>
      </c>
      <c r="AT446" s="5">
        <f t="shared" si="197"/>
        <v>0</v>
      </c>
      <c r="AU446" s="5">
        <f t="shared" si="198"/>
        <v>0</v>
      </c>
      <c r="AV446" s="5">
        <f t="shared" si="199"/>
        <v>0</v>
      </c>
      <c r="AW446" s="5">
        <f t="shared" si="200"/>
        <v>0</v>
      </c>
      <c r="AX446" s="5">
        <f t="shared" si="201"/>
        <v>0</v>
      </c>
      <c r="AZ446" s="7">
        <f t="shared" si="204"/>
        <v>109.53961591080541</v>
      </c>
      <c r="BA446" s="4">
        <f t="shared" si="202"/>
        <v>-1.8427238316786712E-4</v>
      </c>
      <c r="BB446" s="5">
        <f>AZ446/MAX($AZ$16:AZ446)-1</f>
        <v>-2.1527784088127833E-3</v>
      </c>
      <c r="BH446" s="3"/>
    </row>
    <row r="447" spans="1:60" x14ac:dyDescent="0.25">
      <c r="A447" s="3">
        <v>43173</v>
      </c>
      <c r="B447">
        <f>IFERROR(VLOOKUP($A447,Finnifty!$A$14:$I$486,B$15+1,FALSE),All_curves!B446)</f>
        <v>0</v>
      </c>
      <c r="C447">
        <f>IFERROR(VLOOKUP($A447,Finnifty!$A$14:$I$486,C$15+1,FALSE),All_curves!C446)</f>
        <v>0</v>
      </c>
      <c r="D447">
        <f>IFERROR(VLOOKUP($A447,Finnifty!$A$14:$I$486,D$15+1,FALSE),All_curves!D446)</f>
        <v>0</v>
      </c>
      <c r="E447">
        <f>IFERROR(VLOOKUP($A447,Finnifty!$A$14:$I$486,E$15+1,FALSE),All_curves!E446)</f>
        <v>0</v>
      </c>
      <c r="F447">
        <f>IFERROR(VLOOKUP($A447,Finnifty!$A$14:$I$486,F$15+1,FALSE),All_curves!F446)</f>
        <v>0</v>
      </c>
      <c r="G447">
        <f>IFERROR(VLOOKUP($A447,Finnifty!$A$14:$I$486,G$15+1,FALSE),All_curves!G446)</f>
        <v>0</v>
      </c>
      <c r="H447">
        <f>IFERROR(VLOOKUP($A447,Finnifty!$A$14:$I$486,H$15+1,FALSE),All_curves!H446)</f>
        <v>0</v>
      </c>
      <c r="I447">
        <f>IFERROR(VLOOKUP($A447,Finnifty!$A$14:$I$486,I$15+1,FALSE),All_curves!I446)</f>
        <v>0</v>
      </c>
      <c r="J447">
        <f>IFERROR(VLOOKUP($A447,Banknifty!$A$14:$I$4860,2,FALSE),All_curves!J446)</f>
        <v>13298221</v>
      </c>
      <c r="K447">
        <f>IFERROR(VLOOKUP($A447,Banknifty!$A$14:$I$4860,3,FALSE),All_curves!K446)</f>
        <v>13356976</v>
      </c>
      <c r="L447">
        <f>IFERROR(VLOOKUP($A447,Banknifty!$A$14:$I$4860,4,FALSE),All_curves!L446)</f>
        <v>12909290</v>
      </c>
      <c r="M447">
        <f>IFERROR(VLOOKUP($A447,Banknifty!$A$14:$I$4860,5,FALSE),All_curves!M446)</f>
        <v>14356653</v>
      </c>
      <c r="N447">
        <f>IFERROR(VLOOKUP($A447,Banknifty!$A$14:$I$4860,6,FALSE),All_curves!N446)</f>
        <v>11510450</v>
      </c>
      <c r="O447">
        <f>IFERROR(VLOOKUP($A447,Banknifty!$A$14:$I$4860,7,FALSE),All_curves!O446)</f>
        <v>12370197</v>
      </c>
      <c r="P447">
        <f>IFERROR(VLOOKUP($A447,Banknifty!$A$14:$I$4860,8,FALSE),All_curves!P446)</f>
        <v>12370197</v>
      </c>
      <c r="Q447">
        <f>IFERROR(VLOOKUP($A447,Banknifty!$A$14:$I$4860,9,FALSE),All_curves!Q446)</f>
        <v>13970262</v>
      </c>
      <c r="R447">
        <f>IFERROR(VLOOKUP($A447,Nifty!$A$14:$I$4860,2,FALSE),All_curves!R446)</f>
        <v>0</v>
      </c>
      <c r="S447">
        <f>IFERROR(VLOOKUP($A447,Nifty!$A$14:$I$4860,3,FALSE),All_curves!S446)</f>
        <v>0</v>
      </c>
      <c r="T447">
        <f>IFERROR(VLOOKUP($A447,Nifty!$A$14:$I$4860,4,FALSE),All_curves!T446)</f>
        <v>0</v>
      </c>
      <c r="U447">
        <f>IFERROR(VLOOKUP($A447,Nifty!$A$14:$I$4860,5,FALSE),All_curves!U446)</f>
        <v>0</v>
      </c>
      <c r="V447">
        <f>IFERROR(VLOOKUP($A447,Nifty!$A$14:$I$4860,6,FALSE),All_curves!V446)</f>
        <v>0</v>
      </c>
      <c r="W447">
        <f>IFERROR(VLOOKUP($A447,Nifty!$A$14:$I$4860,7,FALSE),All_curves!W446)</f>
        <v>0</v>
      </c>
      <c r="X447">
        <f>IFERROR(VLOOKUP($A447,Nifty!$A$14:$I$4860,8,FALSE),All_curves!X446)</f>
        <v>0</v>
      </c>
      <c r="Y447">
        <f>IFERROR(VLOOKUP($A447,Nifty!$A$14:$I$4860,9,FALSE),All_curves!Y446)</f>
        <v>0</v>
      </c>
      <c r="AA447" s="5">
        <f t="shared" si="203"/>
        <v>0</v>
      </c>
      <c r="AB447" s="5">
        <f t="shared" si="179"/>
        <v>0</v>
      </c>
      <c r="AC447" s="5">
        <f t="shared" si="180"/>
        <v>0</v>
      </c>
      <c r="AD447" s="5">
        <f t="shared" si="181"/>
        <v>0</v>
      </c>
      <c r="AE447" s="5">
        <f t="shared" si="182"/>
        <v>0</v>
      </c>
      <c r="AF447" s="5">
        <f t="shared" si="183"/>
        <v>0</v>
      </c>
      <c r="AG447" s="5">
        <f t="shared" si="184"/>
        <v>0</v>
      </c>
      <c r="AH447" s="5">
        <f t="shared" si="185"/>
        <v>0</v>
      </c>
      <c r="AI447" s="5">
        <f t="shared" si="186"/>
        <v>-1.1441677366330505E-2</v>
      </c>
      <c r="AJ447" s="5">
        <f t="shared" si="187"/>
        <v>2.6100033740661388E-3</v>
      </c>
      <c r="AK447" s="5">
        <f t="shared" si="188"/>
        <v>-1.63196908492802E-3</v>
      </c>
      <c r="AL447" s="5">
        <f t="shared" si="189"/>
        <v>-8.1081252253656366E-4</v>
      </c>
      <c r="AM447" s="5">
        <f t="shared" si="190"/>
        <v>-4.1973473927211513E-3</v>
      </c>
      <c r="AN447" s="5">
        <f t="shared" si="191"/>
        <v>-4.1442877756592278E-3</v>
      </c>
      <c r="AO447" s="5">
        <f t="shared" si="192"/>
        <v>-4.1442877756592278E-3</v>
      </c>
      <c r="AP447" s="5">
        <f t="shared" si="193"/>
        <v>-3.2755731539557686E-3</v>
      </c>
      <c r="AQ447" s="5">
        <f t="shared" si="194"/>
        <v>0</v>
      </c>
      <c r="AR447" s="5">
        <f t="shared" si="195"/>
        <v>0</v>
      </c>
      <c r="AS447" s="5">
        <f t="shared" si="196"/>
        <v>0</v>
      </c>
      <c r="AT447" s="5">
        <f t="shared" si="197"/>
        <v>0</v>
      </c>
      <c r="AU447" s="5">
        <f t="shared" si="198"/>
        <v>0</v>
      </c>
      <c r="AV447" s="5">
        <f t="shared" si="199"/>
        <v>0</v>
      </c>
      <c r="AW447" s="5">
        <f t="shared" si="200"/>
        <v>0</v>
      </c>
      <c r="AX447" s="5">
        <f t="shared" si="201"/>
        <v>0</v>
      </c>
      <c r="AZ447" s="7">
        <f t="shared" si="204"/>
        <v>109.41621975394075</v>
      </c>
      <c r="BA447" s="4">
        <f t="shared" si="202"/>
        <v>-1.1264979874051804E-3</v>
      </c>
      <c r="BB447" s="5">
        <f>AZ447/MAX($AZ$16:AZ447)-1</f>
        <v>-3.2768512956731222E-3</v>
      </c>
      <c r="BH447" s="3"/>
    </row>
    <row r="448" spans="1:60" x14ac:dyDescent="0.25">
      <c r="A448" s="3">
        <v>43175</v>
      </c>
      <c r="B448">
        <f>IFERROR(VLOOKUP($A448,Finnifty!$A$14:$I$486,B$15+1,FALSE),All_curves!B447)</f>
        <v>0</v>
      </c>
      <c r="C448">
        <f>IFERROR(VLOOKUP($A448,Finnifty!$A$14:$I$486,C$15+1,FALSE),All_curves!C447)</f>
        <v>0</v>
      </c>
      <c r="D448">
        <f>IFERROR(VLOOKUP($A448,Finnifty!$A$14:$I$486,D$15+1,FALSE),All_curves!D447)</f>
        <v>0</v>
      </c>
      <c r="E448">
        <f>IFERROR(VLOOKUP($A448,Finnifty!$A$14:$I$486,E$15+1,FALSE),All_curves!E447)</f>
        <v>0</v>
      </c>
      <c r="F448">
        <f>IFERROR(VLOOKUP($A448,Finnifty!$A$14:$I$486,F$15+1,FALSE),All_curves!F447)</f>
        <v>0</v>
      </c>
      <c r="G448">
        <f>IFERROR(VLOOKUP($A448,Finnifty!$A$14:$I$486,G$15+1,FALSE),All_curves!G447)</f>
        <v>0</v>
      </c>
      <c r="H448">
        <f>IFERROR(VLOOKUP($A448,Finnifty!$A$14:$I$486,H$15+1,FALSE),All_curves!H447)</f>
        <v>0</v>
      </c>
      <c r="I448">
        <f>IFERROR(VLOOKUP($A448,Finnifty!$A$14:$I$486,I$15+1,FALSE),All_curves!I447)</f>
        <v>0</v>
      </c>
      <c r="J448">
        <f>IFERROR(VLOOKUP($A448,Banknifty!$A$14:$I$4860,2,FALSE),All_curves!J447)</f>
        <v>13420270</v>
      </c>
      <c r="K448">
        <f>IFERROR(VLOOKUP($A448,Banknifty!$A$14:$I$4860,3,FALSE),All_curves!K447)</f>
        <v>13374906</v>
      </c>
      <c r="L448">
        <f>IFERROR(VLOOKUP($A448,Banknifty!$A$14:$I$4860,4,FALSE),All_curves!L447)</f>
        <v>12945941</v>
      </c>
      <c r="M448">
        <f>IFERROR(VLOOKUP($A448,Banknifty!$A$14:$I$4860,5,FALSE),All_curves!M447)</f>
        <v>14416817</v>
      </c>
      <c r="N448">
        <f>IFERROR(VLOOKUP($A448,Banknifty!$A$14:$I$4860,6,FALSE),All_curves!N447)</f>
        <v>11378751</v>
      </c>
      <c r="O448">
        <f>IFERROR(VLOOKUP($A448,Banknifty!$A$14:$I$4860,7,FALSE),All_curves!O447)</f>
        <v>12402484</v>
      </c>
      <c r="P448">
        <f>IFERROR(VLOOKUP($A448,Banknifty!$A$14:$I$4860,8,FALSE),All_curves!P447)</f>
        <v>12402484</v>
      </c>
      <c r="Q448">
        <f>IFERROR(VLOOKUP($A448,Banknifty!$A$14:$I$4860,9,FALSE),All_curves!Q447)</f>
        <v>13958935</v>
      </c>
      <c r="R448">
        <f>IFERROR(VLOOKUP($A448,Nifty!$A$14:$I$4860,2,FALSE),All_curves!R447)</f>
        <v>0</v>
      </c>
      <c r="S448">
        <f>IFERROR(VLOOKUP($A448,Nifty!$A$14:$I$4860,3,FALSE),All_curves!S447)</f>
        <v>0</v>
      </c>
      <c r="T448">
        <f>IFERROR(VLOOKUP($A448,Nifty!$A$14:$I$4860,4,FALSE),All_curves!T447)</f>
        <v>0</v>
      </c>
      <c r="U448">
        <f>IFERROR(VLOOKUP($A448,Nifty!$A$14:$I$4860,5,FALSE),All_curves!U447)</f>
        <v>0</v>
      </c>
      <c r="V448">
        <f>IFERROR(VLOOKUP($A448,Nifty!$A$14:$I$4860,6,FALSE),All_curves!V447)</f>
        <v>0</v>
      </c>
      <c r="W448">
        <f>IFERROR(VLOOKUP($A448,Nifty!$A$14:$I$4860,7,FALSE),All_curves!W447)</f>
        <v>0</v>
      </c>
      <c r="X448">
        <f>IFERROR(VLOOKUP($A448,Nifty!$A$14:$I$4860,8,FALSE),All_curves!X447)</f>
        <v>0</v>
      </c>
      <c r="Y448">
        <f>IFERROR(VLOOKUP($A448,Nifty!$A$14:$I$4860,9,FALSE),All_curves!Y447)</f>
        <v>0</v>
      </c>
      <c r="AA448" s="5">
        <f t="shared" si="203"/>
        <v>0</v>
      </c>
      <c r="AB448" s="5">
        <f t="shared" si="179"/>
        <v>0</v>
      </c>
      <c r="AC448" s="5">
        <f t="shared" si="180"/>
        <v>0</v>
      </c>
      <c r="AD448" s="5">
        <f t="shared" si="181"/>
        <v>0</v>
      </c>
      <c r="AE448" s="5">
        <f t="shared" si="182"/>
        <v>0</v>
      </c>
      <c r="AF448" s="5">
        <f t="shared" si="183"/>
        <v>0</v>
      </c>
      <c r="AG448" s="5">
        <f t="shared" si="184"/>
        <v>0</v>
      </c>
      <c r="AH448" s="5">
        <f t="shared" si="185"/>
        <v>0</v>
      </c>
      <c r="AI448" s="5">
        <f t="shared" si="186"/>
        <v>9.1778441642682562E-3</v>
      </c>
      <c r="AJ448" s="5">
        <f t="shared" si="187"/>
        <v>1.3423697100301002E-3</v>
      </c>
      <c r="AK448" s="5">
        <f t="shared" si="188"/>
        <v>2.8391181854308112E-3</v>
      </c>
      <c r="AL448" s="5">
        <f t="shared" si="189"/>
        <v>4.1906703463543415E-3</v>
      </c>
      <c r="AM448" s="5">
        <f t="shared" si="190"/>
        <v>-1.1441689942617406E-2</v>
      </c>
      <c r="AN448" s="5">
        <f t="shared" si="191"/>
        <v>2.6100635260699612E-3</v>
      </c>
      <c r="AO448" s="5">
        <f t="shared" si="192"/>
        <v>2.6100635260699612E-3</v>
      </c>
      <c r="AP448" s="5">
        <f t="shared" si="193"/>
        <v>-8.107936701544638E-4</v>
      </c>
      <c r="AQ448" s="5">
        <f t="shared" si="194"/>
        <v>0</v>
      </c>
      <c r="AR448" s="5">
        <f t="shared" si="195"/>
        <v>0</v>
      </c>
      <c r="AS448" s="5">
        <f t="shared" si="196"/>
        <v>0</v>
      </c>
      <c r="AT448" s="5">
        <f t="shared" si="197"/>
        <v>0</v>
      </c>
      <c r="AU448" s="5">
        <f t="shared" si="198"/>
        <v>0</v>
      </c>
      <c r="AV448" s="5">
        <f t="shared" si="199"/>
        <v>0</v>
      </c>
      <c r="AW448" s="5">
        <f t="shared" si="200"/>
        <v>0</v>
      </c>
      <c r="AX448" s="5">
        <f t="shared" si="201"/>
        <v>0</v>
      </c>
      <c r="AZ448" s="7">
        <f t="shared" si="204"/>
        <v>109.46416979765409</v>
      </c>
      <c r="BA448" s="4">
        <f t="shared" si="202"/>
        <v>4.3823524356048177E-4</v>
      </c>
      <c r="BB448" s="5">
        <f>AZ448/MAX($AZ$16:AZ448)-1</f>
        <v>-2.840052083838196E-3</v>
      </c>
      <c r="BH448" s="3"/>
    </row>
    <row r="449" spans="1:60" x14ac:dyDescent="0.25">
      <c r="A449" s="3">
        <v>43178</v>
      </c>
      <c r="B449">
        <f>IFERROR(VLOOKUP($A449,Finnifty!$A$14:$I$486,B$15+1,FALSE),All_curves!B448)</f>
        <v>0</v>
      </c>
      <c r="C449">
        <f>IFERROR(VLOOKUP($A449,Finnifty!$A$14:$I$486,C$15+1,FALSE),All_curves!C448)</f>
        <v>0</v>
      </c>
      <c r="D449">
        <f>IFERROR(VLOOKUP($A449,Finnifty!$A$14:$I$486,D$15+1,FALSE),All_curves!D448)</f>
        <v>0</v>
      </c>
      <c r="E449">
        <f>IFERROR(VLOOKUP($A449,Finnifty!$A$14:$I$486,E$15+1,FALSE),All_curves!E448)</f>
        <v>0</v>
      </c>
      <c r="F449">
        <f>IFERROR(VLOOKUP($A449,Finnifty!$A$14:$I$486,F$15+1,FALSE),All_curves!F448)</f>
        <v>0</v>
      </c>
      <c r="G449">
        <f>IFERROR(VLOOKUP($A449,Finnifty!$A$14:$I$486,G$15+1,FALSE),All_curves!G448)</f>
        <v>0</v>
      </c>
      <c r="H449">
        <f>IFERROR(VLOOKUP($A449,Finnifty!$A$14:$I$486,H$15+1,FALSE),All_curves!H448)</f>
        <v>0</v>
      </c>
      <c r="I449">
        <f>IFERROR(VLOOKUP($A449,Finnifty!$A$14:$I$486,I$15+1,FALSE),All_curves!I448)</f>
        <v>0</v>
      </c>
      <c r="J449">
        <f>IFERROR(VLOOKUP($A449,Banknifty!$A$14:$I$4860,2,FALSE),All_curves!J448)</f>
        <v>13451642</v>
      </c>
      <c r="K449">
        <f>IFERROR(VLOOKUP($A449,Banknifty!$A$14:$I$4860,3,FALSE),All_curves!K448)</f>
        <v>13381563</v>
      </c>
      <c r="L449">
        <f>IFERROR(VLOOKUP($A449,Banknifty!$A$14:$I$4860,4,FALSE),All_curves!L448)</f>
        <v>12963837</v>
      </c>
      <c r="M449">
        <f>IFERROR(VLOOKUP($A449,Banknifty!$A$14:$I$4860,5,FALSE),All_curves!M448)</f>
        <v>14399203</v>
      </c>
      <c r="N449">
        <f>IFERROR(VLOOKUP($A449,Banknifty!$A$14:$I$4860,6,FALSE),All_curves!N448)</f>
        <v>11483183</v>
      </c>
      <c r="O449">
        <f>IFERROR(VLOOKUP($A449,Banknifty!$A$14:$I$4860,7,FALSE),All_curves!O448)</f>
        <v>12419133</v>
      </c>
      <c r="P449">
        <f>IFERROR(VLOOKUP($A449,Banknifty!$A$14:$I$4860,8,FALSE),All_curves!P448)</f>
        <v>12419133</v>
      </c>
      <c r="Q449">
        <f>IFERROR(VLOOKUP($A449,Banknifty!$A$14:$I$4860,9,FALSE),All_curves!Q448)</f>
        <v>14017432</v>
      </c>
      <c r="R449">
        <f>IFERROR(VLOOKUP($A449,Nifty!$A$14:$I$4860,2,FALSE),All_curves!R448)</f>
        <v>0</v>
      </c>
      <c r="S449">
        <f>IFERROR(VLOOKUP($A449,Nifty!$A$14:$I$4860,3,FALSE),All_curves!S448)</f>
        <v>0</v>
      </c>
      <c r="T449">
        <f>IFERROR(VLOOKUP($A449,Nifty!$A$14:$I$4860,4,FALSE),All_curves!T448)</f>
        <v>0</v>
      </c>
      <c r="U449">
        <f>IFERROR(VLOOKUP($A449,Nifty!$A$14:$I$4860,5,FALSE),All_curves!U448)</f>
        <v>0</v>
      </c>
      <c r="V449">
        <f>IFERROR(VLOOKUP($A449,Nifty!$A$14:$I$4860,6,FALSE),All_curves!V448)</f>
        <v>0</v>
      </c>
      <c r="W449">
        <f>IFERROR(VLOOKUP($A449,Nifty!$A$14:$I$4860,7,FALSE),All_curves!W448)</f>
        <v>0</v>
      </c>
      <c r="X449">
        <f>IFERROR(VLOOKUP($A449,Nifty!$A$14:$I$4860,8,FALSE),All_curves!X448)</f>
        <v>0</v>
      </c>
      <c r="Y449">
        <f>IFERROR(VLOOKUP($A449,Nifty!$A$14:$I$4860,9,FALSE),All_curves!Y448)</f>
        <v>0</v>
      </c>
      <c r="AA449" s="5">
        <f t="shared" si="203"/>
        <v>0</v>
      </c>
      <c r="AB449" s="5">
        <f t="shared" si="179"/>
        <v>0</v>
      </c>
      <c r="AC449" s="5">
        <f t="shared" si="180"/>
        <v>0</v>
      </c>
      <c r="AD449" s="5">
        <f t="shared" si="181"/>
        <v>0</v>
      </c>
      <c r="AE449" s="5">
        <f t="shared" si="182"/>
        <v>0</v>
      </c>
      <c r="AF449" s="5">
        <f t="shared" si="183"/>
        <v>0</v>
      </c>
      <c r="AG449" s="5">
        <f t="shared" si="184"/>
        <v>0</v>
      </c>
      <c r="AH449" s="5">
        <f t="shared" si="185"/>
        <v>0</v>
      </c>
      <c r="AI449" s="5">
        <f t="shared" si="186"/>
        <v>2.3376578861677988E-3</v>
      </c>
      <c r="AJ449" s="5">
        <f t="shared" si="187"/>
        <v>4.9772312418494558E-4</v>
      </c>
      <c r="AK449" s="5">
        <f t="shared" si="188"/>
        <v>1.3823637849115222E-3</v>
      </c>
      <c r="AL449" s="5">
        <f t="shared" si="189"/>
        <v>-1.2217676065389149E-3</v>
      </c>
      <c r="AM449" s="5">
        <f t="shared" si="190"/>
        <v>9.177808706772872E-3</v>
      </c>
      <c r="AN449" s="5">
        <f t="shared" si="191"/>
        <v>1.3423923788169478E-3</v>
      </c>
      <c r="AO449" s="5">
        <f t="shared" si="192"/>
        <v>1.3423923788169478E-3</v>
      </c>
      <c r="AP449" s="5">
        <f t="shared" si="193"/>
        <v>4.1906492150010077E-3</v>
      </c>
      <c r="AQ449" s="5">
        <f t="shared" si="194"/>
        <v>0</v>
      </c>
      <c r="AR449" s="5">
        <f t="shared" si="195"/>
        <v>0</v>
      </c>
      <c r="AS449" s="5">
        <f t="shared" si="196"/>
        <v>0</v>
      </c>
      <c r="AT449" s="5">
        <f t="shared" si="197"/>
        <v>0</v>
      </c>
      <c r="AU449" s="5">
        <f t="shared" si="198"/>
        <v>0</v>
      </c>
      <c r="AV449" s="5">
        <f t="shared" si="199"/>
        <v>0</v>
      </c>
      <c r="AW449" s="5">
        <f t="shared" si="200"/>
        <v>0</v>
      </c>
      <c r="AX449" s="5">
        <f t="shared" si="201"/>
        <v>0</v>
      </c>
      <c r="AZ449" s="7">
        <f t="shared" si="204"/>
        <v>109.55105342424403</v>
      </c>
      <c r="BA449" s="4">
        <f t="shared" si="202"/>
        <v>7.9371749450554707E-4</v>
      </c>
      <c r="BB449" s="5">
        <f>AZ449/MAX($AZ$16:AZ449)-1</f>
        <v>-2.0485887883567866E-3</v>
      </c>
      <c r="BH449" s="3"/>
    </row>
    <row r="450" spans="1:60" x14ac:dyDescent="0.25">
      <c r="A450" s="3">
        <v>43179</v>
      </c>
      <c r="B450">
        <f>IFERROR(VLOOKUP($A450,Finnifty!$A$14:$I$486,B$15+1,FALSE),All_curves!B449)</f>
        <v>0</v>
      </c>
      <c r="C450">
        <f>IFERROR(VLOOKUP($A450,Finnifty!$A$14:$I$486,C$15+1,FALSE),All_curves!C449)</f>
        <v>0</v>
      </c>
      <c r="D450">
        <f>IFERROR(VLOOKUP($A450,Finnifty!$A$14:$I$486,D$15+1,FALSE),All_curves!D449)</f>
        <v>0</v>
      </c>
      <c r="E450">
        <f>IFERROR(VLOOKUP($A450,Finnifty!$A$14:$I$486,E$15+1,FALSE),All_curves!E449)</f>
        <v>0</v>
      </c>
      <c r="F450">
        <f>IFERROR(VLOOKUP($A450,Finnifty!$A$14:$I$486,F$15+1,FALSE),All_curves!F449)</f>
        <v>0</v>
      </c>
      <c r="G450">
        <f>IFERROR(VLOOKUP($A450,Finnifty!$A$14:$I$486,G$15+1,FALSE),All_curves!G449)</f>
        <v>0</v>
      </c>
      <c r="H450">
        <f>IFERROR(VLOOKUP($A450,Finnifty!$A$14:$I$486,H$15+1,FALSE),All_curves!H449)</f>
        <v>0</v>
      </c>
      <c r="I450">
        <f>IFERROR(VLOOKUP($A450,Finnifty!$A$14:$I$486,I$15+1,FALSE),All_curves!I449)</f>
        <v>0</v>
      </c>
      <c r="J450">
        <f>IFERROR(VLOOKUP($A450,Banknifty!$A$14:$I$4860,2,FALSE),All_curves!J449)</f>
        <v>13445533</v>
      </c>
      <c r="K450">
        <f>IFERROR(VLOOKUP($A450,Banknifty!$A$14:$I$4860,3,FALSE),All_curves!K449)</f>
        <v>13390722</v>
      </c>
      <c r="L450">
        <f>IFERROR(VLOOKUP($A450,Banknifty!$A$14:$I$4860,4,FALSE),All_curves!L449)</f>
        <v>12961977</v>
      </c>
      <c r="M450">
        <f>IFERROR(VLOOKUP($A450,Banknifty!$A$14:$I$4860,5,FALSE),All_curves!M449)</f>
        <v>14412916</v>
      </c>
      <c r="N450">
        <f>IFERROR(VLOOKUP($A450,Banknifty!$A$14:$I$4860,6,FALSE),All_curves!N449)</f>
        <v>11510026</v>
      </c>
      <c r="O450">
        <f>IFERROR(VLOOKUP($A450,Banknifty!$A$14:$I$4860,7,FALSE),All_curves!O449)</f>
        <v>12425314</v>
      </c>
      <c r="P450">
        <f>IFERROR(VLOOKUP($A450,Banknifty!$A$14:$I$4860,8,FALSE),All_curves!P449)</f>
        <v>12425314</v>
      </c>
      <c r="Q450">
        <f>IFERROR(VLOOKUP($A450,Banknifty!$A$14:$I$4860,9,FALSE),All_curves!Q449)</f>
        <v>14000306</v>
      </c>
      <c r="R450">
        <f>IFERROR(VLOOKUP($A450,Nifty!$A$14:$I$4860,2,FALSE),All_curves!R449)</f>
        <v>0</v>
      </c>
      <c r="S450">
        <f>IFERROR(VLOOKUP($A450,Nifty!$A$14:$I$4860,3,FALSE),All_curves!S449)</f>
        <v>0</v>
      </c>
      <c r="T450">
        <f>IFERROR(VLOOKUP($A450,Nifty!$A$14:$I$4860,4,FALSE),All_curves!T449)</f>
        <v>0</v>
      </c>
      <c r="U450">
        <f>IFERROR(VLOOKUP($A450,Nifty!$A$14:$I$4860,5,FALSE),All_curves!U449)</f>
        <v>0</v>
      </c>
      <c r="V450">
        <f>IFERROR(VLOOKUP($A450,Nifty!$A$14:$I$4860,6,FALSE),All_curves!V449)</f>
        <v>0</v>
      </c>
      <c r="W450">
        <f>IFERROR(VLOOKUP($A450,Nifty!$A$14:$I$4860,7,FALSE),All_curves!W449)</f>
        <v>0</v>
      </c>
      <c r="X450">
        <f>IFERROR(VLOOKUP($A450,Nifty!$A$14:$I$4860,8,FALSE),All_curves!X449)</f>
        <v>0</v>
      </c>
      <c r="Y450">
        <f>IFERROR(VLOOKUP($A450,Nifty!$A$14:$I$4860,9,FALSE),All_curves!Y449)</f>
        <v>0</v>
      </c>
      <c r="AA450" s="5">
        <f t="shared" si="203"/>
        <v>0</v>
      </c>
      <c r="AB450" s="5">
        <f t="shared" si="179"/>
        <v>0</v>
      </c>
      <c r="AC450" s="5">
        <f t="shared" si="180"/>
        <v>0</v>
      </c>
      <c r="AD450" s="5">
        <f t="shared" si="181"/>
        <v>0</v>
      </c>
      <c r="AE450" s="5">
        <f t="shared" si="182"/>
        <v>0</v>
      </c>
      <c r="AF450" s="5">
        <f t="shared" si="183"/>
        <v>0</v>
      </c>
      <c r="AG450" s="5">
        <f t="shared" si="184"/>
        <v>0</v>
      </c>
      <c r="AH450" s="5">
        <f t="shared" si="185"/>
        <v>0</v>
      </c>
      <c r="AI450" s="5">
        <f t="shared" si="186"/>
        <v>-4.541453006257079E-4</v>
      </c>
      <c r="AJ450" s="5">
        <f t="shared" si="187"/>
        <v>6.8444919326693388E-4</v>
      </c>
      <c r="AK450" s="5">
        <f t="shared" si="188"/>
        <v>-1.4347604031117456E-4</v>
      </c>
      <c r="AL450" s="5">
        <f t="shared" si="189"/>
        <v>9.5234437628244351E-4</v>
      </c>
      <c r="AM450" s="5">
        <f t="shared" si="190"/>
        <v>2.3375922860413567E-3</v>
      </c>
      <c r="AN450" s="5">
        <f t="shared" si="191"/>
        <v>4.976997991728016E-4</v>
      </c>
      <c r="AO450" s="5">
        <f t="shared" si="192"/>
        <v>4.976997991728016E-4</v>
      </c>
      <c r="AP450" s="5">
        <f t="shared" si="193"/>
        <v>-1.2217644430163599E-3</v>
      </c>
      <c r="AQ450" s="5">
        <f t="shared" si="194"/>
        <v>0</v>
      </c>
      <c r="AR450" s="5">
        <f t="shared" si="195"/>
        <v>0</v>
      </c>
      <c r="AS450" s="5">
        <f t="shared" si="196"/>
        <v>0</v>
      </c>
      <c r="AT450" s="5">
        <f t="shared" si="197"/>
        <v>0</v>
      </c>
      <c r="AU450" s="5">
        <f t="shared" si="198"/>
        <v>0</v>
      </c>
      <c r="AV450" s="5">
        <f t="shared" si="199"/>
        <v>0</v>
      </c>
      <c r="AW450" s="5">
        <f t="shared" si="200"/>
        <v>0</v>
      </c>
      <c r="AX450" s="5">
        <f t="shared" si="201"/>
        <v>0</v>
      </c>
      <c r="AZ450" s="7">
        <f t="shared" si="204"/>
        <v>109.56543382435044</v>
      </c>
      <c r="BA450" s="4">
        <f t="shared" si="202"/>
        <v>1.3126665291596229E-4</v>
      </c>
      <c r="BB450" s="5">
        <f>AZ450/MAX($AZ$16:AZ450)-1</f>
        <v>-1.9175910468344215E-3</v>
      </c>
      <c r="BH450" s="3"/>
    </row>
    <row r="451" spans="1:60" x14ac:dyDescent="0.25">
      <c r="A451" s="3">
        <v>43180</v>
      </c>
      <c r="B451">
        <f>IFERROR(VLOOKUP($A451,Finnifty!$A$14:$I$486,B$15+1,FALSE),All_curves!B450)</f>
        <v>0</v>
      </c>
      <c r="C451">
        <f>IFERROR(VLOOKUP($A451,Finnifty!$A$14:$I$486,C$15+1,FALSE),All_curves!C450)</f>
        <v>0</v>
      </c>
      <c r="D451">
        <f>IFERROR(VLOOKUP($A451,Finnifty!$A$14:$I$486,D$15+1,FALSE),All_curves!D450)</f>
        <v>0</v>
      </c>
      <c r="E451">
        <f>IFERROR(VLOOKUP($A451,Finnifty!$A$14:$I$486,E$15+1,FALSE),All_curves!E450)</f>
        <v>0</v>
      </c>
      <c r="F451">
        <f>IFERROR(VLOOKUP($A451,Finnifty!$A$14:$I$486,F$15+1,FALSE),All_curves!F450)</f>
        <v>0</v>
      </c>
      <c r="G451">
        <f>IFERROR(VLOOKUP($A451,Finnifty!$A$14:$I$486,G$15+1,FALSE),All_curves!G450)</f>
        <v>0</v>
      </c>
      <c r="H451">
        <f>IFERROR(VLOOKUP($A451,Finnifty!$A$14:$I$486,H$15+1,FALSE),All_curves!H450)</f>
        <v>0</v>
      </c>
      <c r="I451">
        <f>IFERROR(VLOOKUP($A451,Finnifty!$A$14:$I$486,I$15+1,FALSE),All_curves!I450)</f>
        <v>0</v>
      </c>
      <c r="J451">
        <f>IFERROR(VLOOKUP($A451,Banknifty!$A$14:$I$4860,2,FALSE),All_curves!J450)</f>
        <v>13396617</v>
      </c>
      <c r="K451">
        <f>IFERROR(VLOOKUP($A451,Banknifty!$A$14:$I$4860,3,FALSE),All_curves!K450)</f>
        <v>13401372</v>
      </c>
      <c r="L451">
        <f>IFERROR(VLOOKUP($A451,Banknifty!$A$14:$I$4860,4,FALSE),All_curves!L450)</f>
        <v>12947630</v>
      </c>
      <c r="M451">
        <f>IFERROR(VLOOKUP($A451,Banknifty!$A$14:$I$4860,5,FALSE),All_curves!M450)</f>
        <v>14412916</v>
      </c>
      <c r="N451">
        <f>IFERROR(VLOOKUP($A451,Banknifty!$A$14:$I$4860,6,FALSE),All_curves!N450)</f>
        <v>11504799</v>
      </c>
      <c r="O451">
        <f>IFERROR(VLOOKUP($A451,Banknifty!$A$14:$I$4860,7,FALSE),All_curves!O450)</f>
        <v>12433819</v>
      </c>
      <c r="P451">
        <f>IFERROR(VLOOKUP($A451,Banknifty!$A$14:$I$4860,8,FALSE),All_curves!P450)</f>
        <v>12433819</v>
      </c>
      <c r="Q451">
        <f>IFERROR(VLOOKUP($A451,Banknifty!$A$14:$I$4860,9,FALSE),All_curves!Q450)</f>
        <v>14013639</v>
      </c>
      <c r="R451">
        <f>IFERROR(VLOOKUP($A451,Nifty!$A$14:$I$4860,2,FALSE),All_curves!R450)</f>
        <v>0</v>
      </c>
      <c r="S451">
        <f>IFERROR(VLOOKUP($A451,Nifty!$A$14:$I$4860,3,FALSE),All_curves!S450)</f>
        <v>0</v>
      </c>
      <c r="T451">
        <f>IFERROR(VLOOKUP($A451,Nifty!$A$14:$I$4860,4,FALSE),All_curves!T450)</f>
        <v>0</v>
      </c>
      <c r="U451">
        <f>IFERROR(VLOOKUP($A451,Nifty!$A$14:$I$4860,5,FALSE),All_curves!U450)</f>
        <v>0</v>
      </c>
      <c r="V451">
        <f>IFERROR(VLOOKUP($A451,Nifty!$A$14:$I$4860,6,FALSE),All_curves!V450)</f>
        <v>0</v>
      </c>
      <c r="W451">
        <f>IFERROR(VLOOKUP($A451,Nifty!$A$14:$I$4860,7,FALSE),All_curves!W450)</f>
        <v>0</v>
      </c>
      <c r="X451">
        <f>IFERROR(VLOOKUP($A451,Nifty!$A$14:$I$4860,8,FALSE),All_curves!X450)</f>
        <v>0</v>
      </c>
      <c r="Y451">
        <f>IFERROR(VLOOKUP($A451,Nifty!$A$14:$I$4860,9,FALSE),All_curves!Y450)</f>
        <v>0</v>
      </c>
      <c r="AA451" s="5">
        <f t="shared" si="203"/>
        <v>0</v>
      </c>
      <c r="AB451" s="5">
        <f t="shared" si="179"/>
        <v>0</v>
      </c>
      <c r="AC451" s="5">
        <f t="shared" si="180"/>
        <v>0</v>
      </c>
      <c r="AD451" s="5">
        <f t="shared" si="181"/>
        <v>0</v>
      </c>
      <c r="AE451" s="5">
        <f t="shared" si="182"/>
        <v>0</v>
      </c>
      <c r="AF451" s="5">
        <f t="shared" si="183"/>
        <v>0</v>
      </c>
      <c r="AG451" s="5">
        <f t="shared" si="184"/>
        <v>0</v>
      </c>
      <c r="AH451" s="5">
        <f t="shared" si="185"/>
        <v>0</v>
      </c>
      <c r="AI451" s="5">
        <f t="shared" si="186"/>
        <v>-3.6380856006229534E-3</v>
      </c>
      <c r="AJ451" s="5">
        <f t="shared" si="187"/>
        <v>7.9532679417892993E-4</v>
      </c>
      <c r="AK451" s="5">
        <f t="shared" si="188"/>
        <v>-1.1068527586494126E-3</v>
      </c>
      <c r="AL451" s="5">
        <f t="shared" si="189"/>
        <v>0</v>
      </c>
      <c r="AM451" s="5">
        <f t="shared" si="190"/>
        <v>-4.541258203935028E-4</v>
      </c>
      <c r="AN451" s="5">
        <f t="shared" si="191"/>
        <v>6.8448974408208407E-4</v>
      </c>
      <c r="AO451" s="5">
        <f t="shared" si="192"/>
        <v>6.8448974408208407E-4</v>
      </c>
      <c r="AP451" s="5">
        <f t="shared" si="193"/>
        <v>9.5233632750590935E-4</v>
      </c>
      <c r="AQ451" s="5">
        <f t="shared" si="194"/>
        <v>0</v>
      </c>
      <c r="AR451" s="5">
        <f t="shared" si="195"/>
        <v>0</v>
      </c>
      <c r="AS451" s="5">
        <f t="shared" si="196"/>
        <v>0</v>
      </c>
      <c r="AT451" s="5">
        <f t="shared" si="197"/>
        <v>0</v>
      </c>
      <c r="AU451" s="5">
        <f t="shared" si="198"/>
        <v>0</v>
      </c>
      <c r="AV451" s="5">
        <f t="shared" si="199"/>
        <v>0</v>
      </c>
      <c r="AW451" s="5">
        <f t="shared" si="200"/>
        <v>0</v>
      </c>
      <c r="AX451" s="5">
        <f t="shared" si="201"/>
        <v>0</v>
      </c>
      <c r="AZ451" s="7">
        <f t="shared" si="204"/>
        <v>109.55592709840451</v>
      </c>
      <c r="BA451" s="4">
        <f t="shared" si="202"/>
        <v>-8.6767565409035866E-5</v>
      </c>
      <c r="BB451" s="5">
        <f>AZ451/MAX($AZ$16:AZ451)-1</f>
        <v>-2.004192227536894E-3</v>
      </c>
      <c r="BH451" s="3"/>
    </row>
    <row r="452" spans="1:60" x14ac:dyDescent="0.25">
      <c r="A452" s="3">
        <v>43181</v>
      </c>
      <c r="B452">
        <f>IFERROR(VLOOKUP($A452,Finnifty!$A$14:$I$486,B$15+1,FALSE),All_curves!B451)</f>
        <v>0</v>
      </c>
      <c r="C452">
        <f>IFERROR(VLOOKUP($A452,Finnifty!$A$14:$I$486,C$15+1,FALSE),All_curves!C451)</f>
        <v>0</v>
      </c>
      <c r="D452">
        <f>IFERROR(VLOOKUP($A452,Finnifty!$A$14:$I$486,D$15+1,FALSE),All_curves!D451)</f>
        <v>0</v>
      </c>
      <c r="E452">
        <f>IFERROR(VLOOKUP($A452,Finnifty!$A$14:$I$486,E$15+1,FALSE),All_curves!E451)</f>
        <v>0</v>
      </c>
      <c r="F452">
        <f>IFERROR(VLOOKUP($A452,Finnifty!$A$14:$I$486,F$15+1,FALSE),All_curves!F451)</f>
        <v>0</v>
      </c>
      <c r="G452">
        <f>IFERROR(VLOOKUP($A452,Finnifty!$A$14:$I$486,G$15+1,FALSE),All_curves!G451)</f>
        <v>0</v>
      </c>
      <c r="H452">
        <f>IFERROR(VLOOKUP($A452,Finnifty!$A$14:$I$486,H$15+1,FALSE),All_curves!H451)</f>
        <v>0</v>
      </c>
      <c r="I452">
        <f>IFERROR(VLOOKUP($A452,Finnifty!$A$14:$I$486,I$15+1,FALSE),All_curves!I451)</f>
        <v>0</v>
      </c>
      <c r="J452">
        <f>IFERROR(VLOOKUP($A452,Banknifty!$A$14:$I$4860,2,FALSE),All_curves!J451)</f>
        <v>13324521</v>
      </c>
      <c r="K452">
        <f>IFERROR(VLOOKUP($A452,Banknifty!$A$14:$I$4860,3,FALSE),All_curves!K451)</f>
        <v>13371390</v>
      </c>
      <c r="L452">
        <f>IFERROR(VLOOKUP($A452,Banknifty!$A$14:$I$4860,4,FALSE),All_curves!L451)</f>
        <v>12928890</v>
      </c>
      <c r="M452">
        <f>IFERROR(VLOOKUP($A452,Banknifty!$A$14:$I$4860,5,FALSE),All_curves!M451)</f>
        <v>14412916</v>
      </c>
      <c r="N452">
        <f>IFERROR(VLOOKUP($A452,Banknifty!$A$14:$I$4860,6,FALSE),All_curves!N451)</f>
        <v>11462944</v>
      </c>
      <c r="O452">
        <f>IFERROR(VLOOKUP($A452,Banknifty!$A$14:$I$4860,7,FALSE),All_curves!O451)</f>
        <v>12443707</v>
      </c>
      <c r="P452">
        <f>IFERROR(VLOOKUP($A452,Banknifty!$A$14:$I$4860,8,FALSE),All_curves!P451)</f>
        <v>12443707</v>
      </c>
      <c r="Q452">
        <f>IFERROR(VLOOKUP($A452,Banknifty!$A$14:$I$4860,9,FALSE),All_curves!Q451)</f>
        <v>14013639</v>
      </c>
      <c r="R452">
        <f>IFERROR(VLOOKUP($A452,Nifty!$A$14:$I$4860,2,FALSE),All_curves!R451)</f>
        <v>0</v>
      </c>
      <c r="S452">
        <f>IFERROR(VLOOKUP($A452,Nifty!$A$14:$I$4860,3,FALSE),All_curves!S451)</f>
        <v>0</v>
      </c>
      <c r="T452">
        <f>IFERROR(VLOOKUP($A452,Nifty!$A$14:$I$4860,4,FALSE),All_curves!T451)</f>
        <v>0</v>
      </c>
      <c r="U452">
        <f>IFERROR(VLOOKUP($A452,Nifty!$A$14:$I$4860,5,FALSE),All_curves!U451)</f>
        <v>0</v>
      </c>
      <c r="V452">
        <f>IFERROR(VLOOKUP($A452,Nifty!$A$14:$I$4860,6,FALSE),All_curves!V451)</f>
        <v>0</v>
      </c>
      <c r="W452">
        <f>IFERROR(VLOOKUP($A452,Nifty!$A$14:$I$4860,7,FALSE),All_curves!W451)</f>
        <v>0</v>
      </c>
      <c r="X452">
        <f>IFERROR(VLOOKUP($A452,Nifty!$A$14:$I$4860,8,FALSE),All_curves!X451)</f>
        <v>0</v>
      </c>
      <c r="Y452">
        <f>IFERROR(VLOOKUP($A452,Nifty!$A$14:$I$4860,9,FALSE),All_curves!Y451)</f>
        <v>0</v>
      </c>
      <c r="AA452" s="5">
        <f t="shared" si="203"/>
        <v>0</v>
      </c>
      <c r="AB452" s="5">
        <f t="shared" si="179"/>
        <v>0</v>
      </c>
      <c r="AC452" s="5">
        <f t="shared" si="180"/>
        <v>0</v>
      </c>
      <c r="AD452" s="5">
        <f t="shared" si="181"/>
        <v>0</v>
      </c>
      <c r="AE452" s="5">
        <f t="shared" si="182"/>
        <v>0</v>
      </c>
      <c r="AF452" s="5">
        <f t="shared" si="183"/>
        <v>0</v>
      </c>
      <c r="AG452" s="5">
        <f t="shared" si="184"/>
        <v>0</v>
      </c>
      <c r="AH452" s="5">
        <f t="shared" si="185"/>
        <v>0</v>
      </c>
      <c r="AI452" s="5">
        <f t="shared" si="186"/>
        <v>-5.3816571750913145E-3</v>
      </c>
      <c r="AJ452" s="5">
        <f t="shared" si="187"/>
        <v>-2.2372336205576104E-3</v>
      </c>
      <c r="AK452" s="5">
        <f t="shared" si="188"/>
        <v>-1.4473691324203841E-3</v>
      </c>
      <c r="AL452" s="5">
        <f t="shared" si="189"/>
        <v>0</v>
      </c>
      <c r="AM452" s="5">
        <f t="shared" si="190"/>
        <v>-3.6380470445420698E-3</v>
      </c>
      <c r="AN452" s="5">
        <f t="shared" si="191"/>
        <v>7.9525043753658764E-4</v>
      </c>
      <c r="AO452" s="5">
        <f t="shared" si="192"/>
        <v>7.9525043753658764E-4</v>
      </c>
      <c r="AP452" s="5">
        <f t="shared" si="193"/>
        <v>0</v>
      </c>
      <c r="AQ452" s="5">
        <f t="shared" si="194"/>
        <v>0</v>
      </c>
      <c r="AR452" s="5">
        <f t="shared" si="195"/>
        <v>0</v>
      </c>
      <c r="AS452" s="5">
        <f t="shared" si="196"/>
        <v>0</v>
      </c>
      <c r="AT452" s="5">
        <f t="shared" si="197"/>
        <v>0</v>
      </c>
      <c r="AU452" s="5">
        <f t="shared" si="198"/>
        <v>0</v>
      </c>
      <c r="AV452" s="5">
        <f t="shared" si="199"/>
        <v>0</v>
      </c>
      <c r="AW452" s="5">
        <f t="shared" si="200"/>
        <v>0</v>
      </c>
      <c r="AX452" s="5">
        <f t="shared" si="201"/>
        <v>0</v>
      </c>
      <c r="AZ452" s="7">
        <f t="shared" si="204"/>
        <v>109.50519445962919</v>
      </c>
      <c r="BA452" s="4">
        <f t="shared" si="202"/>
        <v>-4.6307525406409189E-4</v>
      </c>
      <c r="BB452" s="5">
        <f>AZ452/MAX($AZ$16:AZ452)-1</f>
        <v>-2.4663393897759178E-3</v>
      </c>
      <c r="BH452" s="3"/>
    </row>
    <row r="453" spans="1:60" x14ac:dyDescent="0.25">
      <c r="A453" s="3">
        <v>43182</v>
      </c>
      <c r="B453">
        <f>IFERROR(VLOOKUP($A453,Finnifty!$A$14:$I$486,B$15+1,FALSE),All_curves!B452)</f>
        <v>0</v>
      </c>
      <c r="C453">
        <f>IFERROR(VLOOKUP($A453,Finnifty!$A$14:$I$486,C$15+1,FALSE),All_curves!C452)</f>
        <v>0</v>
      </c>
      <c r="D453">
        <f>IFERROR(VLOOKUP($A453,Finnifty!$A$14:$I$486,D$15+1,FALSE),All_curves!D452)</f>
        <v>0</v>
      </c>
      <c r="E453">
        <f>IFERROR(VLOOKUP($A453,Finnifty!$A$14:$I$486,E$15+1,FALSE),All_curves!E452)</f>
        <v>0</v>
      </c>
      <c r="F453">
        <f>IFERROR(VLOOKUP($A453,Finnifty!$A$14:$I$486,F$15+1,FALSE),All_curves!F452)</f>
        <v>0</v>
      </c>
      <c r="G453">
        <f>IFERROR(VLOOKUP($A453,Finnifty!$A$14:$I$486,G$15+1,FALSE),All_curves!G452)</f>
        <v>0</v>
      </c>
      <c r="H453">
        <f>IFERROR(VLOOKUP($A453,Finnifty!$A$14:$I$486,H$15+1,FALSE),All_curves!H452)</f>
        <v>0</v>
      </c>
      <c r="I453">
        <f>IFERROR(VLOOKUP($A453,Finnifty!$A$14:$I$486,I$15+1,FALSE),All_curves!I452)</f>
        <v>0</v>
      </c>
      <c r="J453">
        <f>IFERROR(VLOOKUP($A453,Banknifty!$A$14:$I$4860,2,FALSE),All_curves!J452)</f>
        <v>13317091</v>
      </c>
      <c r="K453">
        <f>IFERROR(VLOOKUP($A453,Banknifty!$A$14:$I$4860,3,FALSE),All_curves!K452)</f>
        <v>13364429</v>
      </c>
      <c r="L453">
        <f>IFERROR(VLOOKUP($A453,Banknifty!$A$14:$I$4860,4,FALSE),All_curves!L452)</f>
        <v>12917571</v>
      </c>
      <c r="M453">
        <f>IFERROR(VLOOKUP($A453,Banknifty!$A$14:$I$4860,5,FALSE),All_curves!M452)</f>
        <v>14412916</v>
      </c>
      <c r="N453">
        <f>IFERROR(VLOOKUP($A453,Banknifty!$A$14:$I$4860,6,FALSE),All_curves!N452)</f>
        <v>11426364</v>
      </c>
      <c r="O453">
        <f>IFERROR(VLOOKUP($A453,Banknifty!$A$14:$I$4860,7,FALSE),All_curves!O452)</f>
        <v>12415868</v>
      </c>
      <c r="P453">
        <f>IFERROR(VLOOKUP($A453,Banknifty!$A$14:$I$4860,8,FALSE),All_curves!P452)</f>
        <v>12415868</v>
      </c>
      <c r="Q453">
        <f>IFERROR(VLOOKUP($A453,Banknifty!$A$14:$I$4860,9,FALSE),All_curves!Q452)</f>
        <v>14013639</v>
      </c>
      <c r="R453">
        <f>IFERROR(VLOOKUP($A453,Nifty!$A$14:$I$4860,2,FALSE),All_curves!R452)</f>
        <v>0</v>
      </c>
      <c r="S453">
        <f>IFERROR(VLOOKUP($A453,Nifty!$A$14:$I$4860,3,FALSE),All_curves!S452)</f>
        <v>0</v>
      </c>
      <c r="T453">
        <f>IFERROR(VLOOKUP($A453,Nifty!$A$14:$I$4860,4,FALSE),All_curves!T452)</f>
        <v>0</v>
      </c>
      <c r="U453">
        <f>IFERROR(VLOOKUP($A453,Nifty!$A$14:$I$4860,5,FALSE),All_curves!U452)</f>
        <v>0</v>
      </c>
      <c r="V453">
        <f>IFERROR(VLOOKUP($A453,Nifty!$A$14:$I$4860,6,FALSE),All_curves!V452)</f>
        <v>0</v>
      </c>
      <c r="W453">
        <f>IFERROR(VLOOKUP($A453,Nifty!$A$14:$I$4860,7,FALSE),All_curves!W452)</f>
        <v>0</v>
      </c>
      <c r="X453">
        <f>IFERROR(VLOOKUP($A453,Nifty!$A$14:$I$4860,8,FALSE),All_curves!X452)</f>
        <v>0</v>
      </c>
      <c r="Y453">
        <f>IFERROR(VLOOKUP($A453,Nifty!$A$14:$I$4860,9,FALSE),All_curves!Y452)</f>
        <v>0</v>
      </c>
      <c r="AA453" s="5">
        <f t="shared" si="203"/>
        <v>0</v>
      </c>
      <c r="AB453" s="5">
        <f t="shared" si="179"/>
        <v>0</v>
      </c>
      <c r="AC453" s="5">
        <f t="shared" si="180"/>
        <v>0</v>
      </c>
      <c r="AD453" s="5">
        <f t="shared" si="181"/>
        <v>0</v>
      </c>
      <c r="AE453" s="5">
        <f t="shared" si="182"/>
        <v>0</v>
      </c>
      <c r="AF453" s="5">
        <f t="shared" si="183"/>
        <v>0</v>
      </c>
      <c r="AG453" s="5">
        <f t="shared" si="184"/>
        <v>0</v>
      </c>
      <c r="AH453" s="5">
        <f t="shared" si="185"/>
        <v>0</v>
      </c>
      <c r="AI453" s="5">
        <f t="shared" si="186"/>
        <v>-5.5761854403624245E-4</v>
      </c>
      <c r="AJ453" s="5">
        <f t="shared" si="187"/>
        <v>-5.2058910853691742E-4</v>
      </c>
      <c r="AK453" s="5">
        <f t="shared" si="188"/>
        <v>-8.7548118980051992E-4</v>
      </c>
      <c r="AL453" s="5">
        <f t="shared" si="189"/>
        <v>0</v>
      </c>
      <c r="AM453" s="5">
        <f t="shared" si="190"/>
        <v>-3.1911522903714795E-3</v>
      </c>
      <c r="AN453" s="5">
        <f t="shared" si="191"/>
        <v>-2.2371950737830604E-3</v>
      </c>
      <c r="AO453" s="5">
        <f t="shared" si="192"/>
        <v>-2.2371950737830604E-3</v>
      </c>
      <c r="AP453" s="5">
        <f t="shared" si="193"/>
        <v>0</v>
      </c>
      <c r="AQ453" s="5">
        <f t="shared" si="194"/>
        <v>0</v>
      </c>
      <c r="AR453" s="5">
        <f t="shared" si="195"/>
        <v>0</v>
      </c>
      <c r="AS453" s="5">
        <f t="shared" si="196"/>
        <v>0</v>
      </c>
      <c r="AT453" s="5">
        <f t="shared" si="197"/>
        <v>0</v>
      </c>
      <c r="AU453" s="5">
        <f t="shared" si="198"/>
        <v>0</v>
      </c>
      <c r="AV453" s="5">
        <f t="shared" si="199"/>
        <v>0</v>
      </c>
      <c r="AW453" s="5">
        <f t="shared" si="200"/>
        <v>0</v>
      </c>
      <c r="AX453" s="5">
        <f t="shared" si="201"/>
        <v>0</v>
      </c>
      <c r="AZ453" s="7">
        <f t="shared" si="204"/>
        <v>109.46130463496658</v>
      </c>
      <c r="BA453" s="4">
        <f t="shared" si="202"/>
        <v>-4.0080130334630337E-4</v>
      </c>
      <c r="BB453" s="5">
        <f>AZ453/MAX($AZ$16:AZ453)-1</f>
        <v>-2.8661521810803281E-3</v>
      </c>
      <c r="BH453" s="3"/>
    </row>
    <row r="454" spans="1:60" x14ac:dyDescent="0.25">
      <c r="A454" s="3">
        <v>43185</v>
      </c>
      <c r="B454">
        <f>IFERROR(VLOOKUP($A454,Finnifty!$A$14:$I$486,B$15+1,FALSE),All_curves!B453)</f>
        <v>0</v>
      </c>
      <c r="C454">
        <f>IFERROR(VLOOKUP($A454,Finnifty!$A$14:$I$486,C$15+1,FALSE),All_curves!C453)</f>
        <v>0</v>
      </c>
      <c r="D454">
        <f>IFERROR(VLOOKUP($A454,Finnifty!$A$14:$I$486,D$15+1,FALSE),All_curves!D453)</f>
        <v>0</v>
      </c>
      <c r="E454">
        <f>IFERROR(VLOOKUP($A454,Finnifty!$A$14:$I$486,E$15+1,FALSE),All_curves!E453)</f>
        <v>0</v>
      </c>
      <c r="F454">
        <f>IFERROR(VLOOKUP($A454,Finnifty!$A$14:$I$486,F$15+1,FALSE),All_curves!F453)</f>
        <v>0</v>
      </c>
      <c r="G454">
        <f>IFERROR(VLOOKUP($A454,Finnifty!$A$14:$I$486,G$15+1,FALSE),All_curves!G453)</f>
        <v>0</v>
      </c>
      <c r="H454">
        <f>IFERROR(VLOOKUP($A454,Finnifty!$A$14:$I$486,H$15+1,FALSE),All_curves!H453)</f>
        <v>0</v>
      </c>
      <c r="I454">
        <f>IFERROR(VLOOKUP($A454,Finnifty!$A$14:$I$486,I$15+1,FALSE),All_curves!I453)</f>
        <v>0</v>
      </c>
      <c r="J454">
        <f>IFERROR(VLOOKUP($A454,Banknifty!$A$14:$I$4860,2,FALSE),All_curves!J453)</f>
        <v>13524050</v>
      </c>
      <c r="K454">
        <f>IFERROR(VLOOKUP($A454,Banknifty!$A$14:$I$4860,3,FALSE),All_curves!K453)</f>
        <v>13586689</v>
      </c>
      <c r="L454">
        <f>IFERROR(VLOOKUP($A454,Banknifty!$A$14:$I$4860,4,FALSE),All_curves!L453)</f>
        <v>13089399</v>
      </c>
      <c r="M454">
        <f>IFERROR(VLOOKUP($A454,Banknifty!$A$14:$I$4860,5,FALSE),All_curves!M453)</f>
        <v>14641195</v>
      </c>
      <c r="N454">
        <f>IFERROR(VLOOKUP($A454,Banknifty!$A$14:$I$4860,6,FALSE),All_curves!N453)</f>
        <v>11419993</v>
      </c>
      <c r="O454">
        <f>IFERROR(VLOOKUP($A454,Banknifty!$A$14:$I$4860,7,FALSE),All_curves!O453)</f>
        <v>12409405</v>
      </c>
      <c r="P454">
        <f>IFERROR(VLOOKUP($A454,Banknifty!$A$14:$I$4860,8,FALSE),All_curves!P453)</f>
        <v>12409405</v>
      </c>
      <c r="Q454">
        <f>IFERROR(VLOOKUP($A454,Banknifty!$A$14:$I$4860,9,FALSE),All_curves!Q453)</f>
        <v>14013639</v>
      </c>
      <c r="R454">
        <f>IFERROR(VLOOKUP($A454,Nifty!$A$14:$I$4860,2,FALSE),All_curves!R453)</f>
        <v>0</v>
      </c>
      <c r="S454">
        <f>IFERROR(VLOOKUP($A454,Nifty!$A$14:$I$4860,3,FALSE),All_curves!S453)</f>
        <v>0</v>
      </c>
      <c r="T454">
        <f>IFERROR(VLOOKUP($A454,Nifty!$A$14:$I$4860,4,FALSE),All_curves!T453)</f>
        <v>0</v>
      </c>
      <c r="U454">
        <f>IFERROR(VLOOKUP($A454,Nifty!$A$14:$I$4860,5,FALSE),All_curves!U453)</f>
        <v>0</v>
      </c>
      <c r="V454">
        <f>IFERROR(VLOOKUP($A454,Nifty!$A$14:$I$4860,6,FALSE),All_curves!V453)</f>
        <v>0</v>
      </c>
      <c r="W454">
        <f>IFERROR(VLOOKUP($A454,Nifty!$A$14:$I$4860,7,FALSE),All_curves!W453)</f>
        <v>0</v>
      </c>
      <c r="X454">
        <f>IFERROR(VLOOKUP($A454,Nifty!$A$14:$I$4860,8,FALSE),All_curves!X453)</f>
        <v>0</v>
      </c>
      <c r="Y454">
        <f>IFERROR(VLOOKUP($A454,Nifty!$A$14:$I$4860,9,FALSE),All_curves!Y453)</f>
        <v>0</v>
      </c>
      <c r="AA454" s="5">
        <f t="shared" si="203"/>
        <v>0</v>
      </c>
      <c r="AB454" s="5">
        <f t="shared" si="179"/>
        <v>0</v>
      </c>
      <c r="AC454" s="5">
        <f t="shared" si="180"/>
        <v>0</v>
      </c>
      <c r="AD454" s="5">
        <f t="shared" si="181"/>
        <v>0</v>
      </c>
      <c r="AE454" s="5">
        <f t="shared" si="182"/>
        <v>0</v>
      </c>
      <c r="AF454" s="5">
        <f t="shared" si="183"/>
        <v>0</v>
      </c>
      <c r="AG454" s="5">
        <f t="shared" si="184"/>
        <v>0</v>
      </c>
      <c r="AH454" s="5">
        <f t="shared" si="185"/>
        <v>0</v>
      </c>
      <c r="AI454" s="5">
        <f t="shared" si="186"/>
        <v>1.5540856482846088E-2</v>
      </c>
      <c r="AJ454" s="5">
        <f t="shared" si="187"/>
        <v>1.6630714263961455E-2</v>
      </c>
      <c r="AK454" s="5">
        <f t="shared" si="188"/>
        <v>1.3301881599876664E-2</v>
      </c>
      <c r="AL454" s="5">
        <f t="shared" si="189"/>
        <v>1.5838502076887195E-2</v>
      </c>
      <c r="AM454" s="5">
        <f t="shared" si="190"/>
        <v>-5.5757019468305469E-4</v>
      </c>
      <c r="AN454" s="5">
        <f t="shared" si="191"/>
        <v>-5.2054354959318871E-4</v>
      </c>
      <c r="AO454" s="5">
        <f t="shared" si="192"/>
        <v>-5.2054354959318871E-4</v>
      </c>
      <c r="AP454" s="5">
        <f t="shared" si="193"/>
        <v>0</v>
      </c>
      <c r="AQ454" s="5">
        <f t="shared" si="194"/>
        <v>0</v>
      </c>
      <c r="AR454" s="5">
        <f t="shared" si="195"/>
        <v>0</v>
      </c>
      <c r="AS454" s="5">
        <f t="shared" si="196"/>
        <v>0</v>
      </c>
      <c r="AT454" s="5">
        <f t="shared" si="197"/>
        <v>0</v>
      </c>
      <c r="AU454" s="5">
        <f t="shared" si="198"/>
        <v>0</v>
      </c>
      <c r="AV454" s="5">
        <f t="shared" si="199"/>
        <v>0</v>
      </c>
      <c r="AW454" s="5">
        <f t="shared" si="200"/>
        <v>0</v>
      </c>
      <c r="AX454" s="5">
        <f t="shared" si="201"/>
        <v>0</v>
      </c>
      <c r="AZ454" s="7">
        <f t="shared" si="204"/>
        <v>109.73365027696127</v>
      </c>
      <c r="BA454" s="4">
        <f t="shared" si="202"/>
        <v>2.4880540470709153E-3</v>
      </c>
      <c r="BB454" s="5">
        <f>AZ454/MAX($AZ$16:AZ454)-1</f>
        <v>-3.8522927554318631E-4</v>
      </c>
      <c r="BH454" s="3"/>
    </row>
    <row r="455" spans="1:60" x14ac:dyDescent="0.25">
      <c r="A455" s="3">
        <v>43186</v>
      </c>
      <c r="B455">
        <f>IFERROR(VLOOKUP($A455,Finnifty!$A$14:$I$486,B$15+1,FALSE),All_curves!B454)</f>
        <v>0</v>
      </c>
      <c r="C455">
        <f>IFERROR(VLOOKUP($A455,Finnifty!$A$14:$I$486,C$15+1,FALSE),All_curves!C454)</f>
        <v>0</v>
      </c>
      <c r="D455">
        <f>IFERROR(VLOOKUP($A455,Finnifty!$A$14:$I$486,D$15+1,FALSE),All_curves!D454)</f>
        <v>0</v>
      </c>
      <c r="E455">
        <f>IFERROR(VLOOKUP($A455,Finnifty!$A$14:$I$486,E$15+1,FALSE),All_curves!E454)</f>
        <v>0</v>
      </c>
      <c r="F455">
        <f>IFERROR(VLOOKUP($A455,Finnifty!$A$14:$I$486,F$15+1,FALSE),All_curves!F454)</f>
        <v>0</v>
      </c>
      <c r="G455">
        <f>IFERROR(VLOOKUP($A455,Finnifty!$A$14:$I$486,G$15+1,FALSE),All_curves!G454)</f>
        <v>0</v>
      </c>
      <c r="H455">
        <f>IFERROR(VLOOKUP($A455,Finnifty!$A$14:$I$486,H$15+1,FALSE),All_curves!H454)</f>
        <v>0</v>
      </c>
      <c r="I455">
        <f>IFERROR(VLOOKUP($A455,Finnifty!$A$14:$I$486,I$15+1,FALSE),All_curves!I454)</f>
        <v>0</v>
      </c>
      <c r="J455">
        <f>IFERROR(VLOOKUP($A455,Banknifty!$A$14:$I$4860,2,FALSE),All_curves!J454)</f>
        <v>13511384</v>
      </c>
      <c r="K455">
        <f>IFERROR(VLOOKUP($A455,Banknifty!$A$14:$I$4860,3,FALSE),All_curves!K454)</f>
        <v>13620942</v>
      </c>
      <c r="L455">
        <f>IFERROR(VLOOKUP($A455,Banknifty!$A$14:$I$4860,4,FALSE),All_curves!L454)</f>
        <v>13190865</v>
      </c>
      <c r="M455">
        <f>IFERROR(VLOOKUP($A455,Banknifty!$A$14:$I$4860,5,FALSE),All_curves!M454)</f>
        <v>14780038</v>
      </c>
      <c r="N455">
        <f>IFERROR(VLOOKUP($A455,Banknifty!$A$14:$I$4860,6,FALSE),All_curves!N454)</f>
        <v>11597469</v>
      </c>
      <c r="O455">
        <f>IFERROR(VLOOKUP($A455,Banknifty!$A$14:$I$4860,7,FALSE),All_curves!O454)</f>
        <v>12615782</v>
      </c>
      <c r="P455">
        <f>IFERROR(VLOOKUP($A455,Banknifty!$A$14:$I$4860,8,FALSE),All_curves!P454)</f>
        <v>12615782</v>
      </c>
      <c r="Q455">
        <f>IFERROR(VLOOKUP($A455,Banknifty!$A$14:$I$4860,9,FALSE),All_curves!Q454)</f>
        <v>14235594</v>
      </c>
      <c r="R455">
        <f>IFERROR(VLOOKUP($A455,Nifty!$A$14:$I$4860,2,FALSE),All_curves!R454)</f>
        <v>0</v>
      </c>
      <c r="S455">
        <f>IFERROR(VLOOKUP($A455,Nifty!$A$14:$I$4860,3,FALSE),All_curves!S454)</f>
        <v>0</v>
      </c>
      <c r="T455">
        <f>IFERROR(VLOOKUP($A455,Nifty!$A$14:$I$4860,4,FALSE),All_curves!T454)</f>
        <v>0</v>
      </c>
      <c r="U455">
        <f>IFERROR(VLOOKUP($A455,Nifty!$A$14:$I$4860,5,FALSE),All_curves!U454)</f>
        <v>0</v>
      </c>
      <c r="V455">
        <f>IFERROR(VLOOKUP($A455,Nifty!$A$14:$I$4860,6,FALSE),All_curves!V454)</f>
        <v>0</v>
      </c>
      <c r="W455">
        <f>IFERROR(VLOOKUP($A455,Nifty!$A$14:$I$4860,7,FALSE),All_curves!W454)</f>
        <v>0</v>
      </c>
      <c r="X455">
        <f>IFERROR(VLOOKUP($A455,Nifty!$A$14:$I$4860,8,FALSE),All_curves!X454)</f>
        <v>0</v>
      </c>
      <c r="Y455">
        <f>IFERROR(VLOOKUP($A455,Nifty!$A$14:$I$4860,9,FALSE),All_curves!Y454)</f>
        <v>0</v>
      </c>
      <c r="AA455" s="5">
        <f t="shared" si="203"/>
        <v>0</v>
      </c>
      <c r="AB455" s="5">
        <f t="shared" si="179"/>
        <v>0</v>
      </c>
      <c r="AC455" s="5">
        <f t="shared" si="180"/>
        <v>0</v>
      </c>
      <c r="AD455" s="5">
        <f t="shared" si="181"/>
        <v>0</v>
      </c>
      <c r="AE455" s="5">
        <f t="shared" si="182"/>
        <v>0</v>
      </c>
      <c r="AF455" s="5">
        <f t="shared" si="183"/>
        <v>0</v>
      </c>
      <c r="AG455" s="5">
        <f t="shared" si="184"/>
        <v>0</v>
      </c>
      <c r="AH455" s="5">
        <f t="shared" si="185"/>
        <v>0</v>
      </c>
      <c r="AI455" s="5">
        <f t="shared" si="186"/>
        <v>-9.3655376902623821E-4</v>
      </c>
      <c r="AJ455" s="5">
        <f t="shared" si="187"/>
        <v>2.5210704388685112E-3</v>
      </c>
      <c r="AK455" s="5">
        <f t="shared" si="188"/>
        <v>7.7517691988762127E-3</v>
      </c>
      <c r="AL455" s="5">
        <f t="shared" si="189"/>
        <v>9.4830374160033148E-3</v>
      </c>
      <c r="AM455" s="5">
        <f t="shared" si="190"/>
        <v>1.5540815130096863E-2</v>
      </c>
      <c r="AN455" s="5">
        <f t="shared" si="191"/>
        <v>1.6630692607743969E-2</v>
      </c>
      <c r="AO455" s="5">
        <f t="shared" si="192"/>
        <v>1.6630692607743969E-2</v>
      </c>
      <c r="AP455" s="5">
        <f t="shared" si="193"/>
        <v>1.5838498479945118E-2</v>
      </c>
      <c r="AQ455" s="5">
        <f t="shared" si="194"/>
        <v>0</v>
      </c>
      <c r="AR455" s="5">
        <f t="shared" si="195"/>
        <v>0</v>
      </c>
      <c r="AS455" s="5">
        <f t="shared" si="196"/>
        <v>0</v>
      </c>
      <c r="AT455" s="5">
        <f t="shared" si="197"/>
        <v>0</v>
      </c>
      <c r="AU455" s="5">
        <f t="shared" si="198"/>
        <v>0</v>
      </c>
      <c r="AV455" s="5">
        <f t="shared" si="199"/>
        <v>0</v>
      </c>
      <c r="AW455" s="5">
        <f t="shared" si="200"/>
        <v>0</v>
      </c>
      <c r="AX455" s="5">
        <f t="shared" si="201"/>
        <v>0</v>
      </c>
      <c r="AZ455" s="7">
        <f t="shared" si="204"/>
        <v>110.11524914689268</v>
      </c>
      <c r="BA455" s="4">
        <f t="shared" si="202"/>
        <v>3.4775009212604886E-3</v>
      </c>
      <c r="BB455" s="5">
        <f>AZ455/MAX($AZ$16:AZ455)-1</f>
        <v>0</v>
      </c>
      <c r="BH455" s="3"/>
    </row>
    <row r="456" spans="1:60" x14ac:dyDescent="0.25">
      <c r="A456" s="3">
        <v>43187</v>
      </c>
      <c r="B456">
        <f>IFERROR(VLOOKUP($A456,Finnifty!$A$14:$I$486,B$15+1,FALSE),All_curves!B455)</f>
        <v>0</v>
      </c>
      <c r="C456">
        <f>IFERROR(VLOOKUP($A456,Finnifty!$A$14:$I$486,C$15+1,FALSE),All_curves!C455)</f>
        <v>0</v>
      </c>
      <c r="D456">
        <f>IFERROR(VLOOKUP($A456,Finnifty!$A$14:$I$486,D$15+1,FALSE),All_curves!D455)</f>
        <v>0</v>
      </c>
      <c r="E456">
        <f>IFERROR(VLOOKUP($A456,Finnifty!$A$14:$I$486,E$15+1,FALSE),All_curves!E455)</f>
        <v>0</v>
      </c>
      <c r="F456">
        <f>IFERROR(VLOOKUP($A456,Finnifty!$A$14:$I$486,F$15+1,FALSE),All_curves!F455)</f>
        <v>0</v>
      </c>
      <c r="G456">
        <f>IFERROR(VLOOKUP($A456,Finnifty!$A$14:$I$486,G$15+1,FALSE),All_curves!G455)</f>
        <v>0</v>
      </c>
      <c r="H456">
        <f>IFERROR(VLOOKUP($A456,Finnifty!$A$14:$I$486,H$15+1,FALSE),All_curves!H455)</f>
        <v>0</v>
      </c>
      <c r="I456">
        <f>IFERROR(VLOOKUP($A456,Finnifty!$A$14:$I$486,I$15+1,FALSE),All_curves!I455)</f>
        <v>0</v>
      </c>
      <c r="J456">
        <f>IFERROR(VLOOKUP($A456,Banknifty!$A$14:$I$4860,2,FALSE),All_curves!J455)</f>
        <v>13523032</v>
      </c>
      <c r="K456">
        <f>IFERROR(VLOOKUP($A456,Banknifty!$A$14:$I$4860,3,FALSE),All_curves!K455)</f>
        <v>13574040</v>
      </c>
      <c r="L456">
        <f>IFERROR(VLOOKUP($A456,Banknifty!$A$14:$I$4860,4,FALSE),All_curves!L455)</f>
        <v>13190865</v>
      </c>
      <c r="M456">
        <f>IFERROR(VLOOKUP($A456,Banknifty!$A$14:$I$4860,5,FALSE),All_curves!M455)</f>
        <v>14780038</v>
      </c>
      <c r="N456">
        <f>IFERROR(VLOOKUP($A456,Banknifty!$A$14:$I$4860,6,FALSE),All_curves!N455)</f>
        <v>11586607</v>
      </c>
      <c r="O456">
        <f>IFERROR(VLOOKUP($A456,Banknifty!$A$14:$I$4860,7,FALSE),All_curves!O455)</f>
        <v>12647587</v>
      </c>
      <c r="P456">
        <f>IFERROR(VLOOKUP($A456,Banknifty!$A$14:$I$4860,8,FALSE),All_curves!P455)</f>
        <v>12647587</v>
      </c>
      <c r="Q456">
        <f>IFERROR(VLOOKUP($A456,Banknifty!$A$14:$I$4860,9,FALSE),All_curves!Q455)</f>
        <v>14370591</v>
      </c>
      <c r="R456">
        <f>IFERROR(VLOOKUP($A456,Nifty!$A$14:$I$4860,2,FALSE),All_curves!R455)</f>
        <v>0</v>
      </c>
      <c r="S456">
        <f>IFERROR(VLOOKUP($A456,Nifty!$A$14:$I$4860,3,FALSE),All_curves!S455)</f>
        <v>0</v>
      </c>
      <c r="T456">
        <f>IFERROR(VLOOKUP($A456,Nifty!$A$14:$I$4860,4,FALSE),All_curves!T455)</f>
        <v>0</v>
      </c>
      <c r="U456">
        <f>IFERROR(VLOOKUP($A456,Nifty!$A$14:$I$4860,5,FALSE),All_curves!U455)</f>
        <v>0</v>
      </c>
      <c r="V456">
        <f>IFERROR(VLOOKUP($A456,Nifty!$A$14:$I$4860,6,FALSE),All_curves!V455)</f>
        <v>0</v>
      </c>
      <c r="W456">
        <f>IFERROR(VLOOKUP($A456,Nifty!$A$14:$I$4860,7,FALSE),All_curves!W455)</f>
        <v>0</v>
      </c>
      <c r="X456">
        <f>IFERROR(VLOOKUP($A456,Nifty!$A$14:$I$4860,8,FALSE),All_curves!X455)</f>
        <v>0</v>
      </c>
      <c r="Y456">
        <f>IFERROR(VLOOKUP($A456,Nifty!$A$14:$I$4860,9,FALSE),All_curves!Y455)</f>
        <v>0</v>
      </c>
      <c r="AA456" s="5">
        <f t="shared" si="203"/>
        <v>0</v>
      </c>
      <c r="AB456" s="5">
        <f t="shared" si="179"/>
        <v>0</v>
      </c>
      <c r="AC456" s="5">
        <f t="shared" si="180"/>
        <v>0</v>
      </c>
      <c r="AD456" s="5">
        <f t="shared" si="181"/>
        <v>0</v>
      </c>
      <c r="AE456" s="5">
        <f t="shared" si="182"/>
        <v>0</v>
      </c>
      <c r="AF456" s="5">
        <f t="shared" si="183"/>
        <v>0</v>
      </c>
      <c r="AG456" s="5">
        <f t="shared" si="184"/>
        <v>0</v>
      </c>
      <c r="AH456" s="5">
        <f t="shared" si="185"/>
        <v>0</v>
      </c>
      <c r="AI456" s="5">
        <f t="shared" si="186"/>
        <v>8.6208785125196918E-4</v>
      </c>
      <c r="AJ456" s="5">
        <f t="shared" si="187"/>
        <v>-3.4433741807284868E-3</v>
      </c>
      <c r="AK456" s="5">
        <f t="shared" si="188"/>
        <v>0</v>
      </c>
      <c r="AL456" s="5">
        <f t="shared" si="189"/>
        <v>0</v>
      </c>
      <c r="AM456" s="5">
        <f t="shared" si="190"/>
        <v>-9.3658366321136555E-4</v>
      </c>
      <c r="AN456" s="5">
        <f t="shared" si="191"/>
        <v>2.5210486357485351E-3</v>
      </c>
      <c r="AO456" s="5">
        <f t="shared" si="192"/>
        <v>2.5210486357485351E-3</v>
      </c>
      <c r="AP456" s="5">
        <f t="shared" si="193"/>
        <v>9.4830605593274608E-3</v>
      </c>
      <c r="AQ456" s="5">
        <f t="shared" si="194"/>
        <v>0</v>
      </c>
      <c r="AR456" s="5">
        <f t="shared" si="195"/>
        <v>0</v>
      </c>
      <c r="AS456" s="5">
        <f t="shared" si="196"/>
        <v>0</v>
      </c>
      <c r="AT456" s="5">
        <f t="shared" si="197"/>
        <v>0</v>
      </c>
      <c r="AU456" s="5">
        <f t="shared" si="198"/>
        <v>0</v>
      </c>
      <c r="AV456" s="5">
        <f t="shared" si="199"/>
        <v>0</v>
      </c>
      <c r="AW456" s="5">
        <f t="shared" si="200"/>
        <v>0</v>
      </c>
      <c r="AX456" s="5">
        <f t="shared" si="201"/>
        <v>0</v>
      </c>
      <c r="AZ456" s="7">
        <f t="shared" si="204"/>
        <v>110.16575207367302</v>
      </c>
      <c r="BA456" s="4">
        <f t="shared" si="202"/>
        <v>4.5863699325569374E-4</v>
      </c>
      <c r="BB456" s="5">
        <f>AZ456/MAX($AZ$16:AZ456)-1</f>
        <v>0</v>
      </c>
      <c r="BH456" s="3"/>
    </row>
    <row r="457" spans="1:60" x14ac:dyDescent="0.25">
      <c r="A457" s="3">
        <v>43192</v>
      </c>
      <c r="B457">
        <f>IFERROR(VLOOKUP($A457,Finnifty!$A$14:$I$486,B$15+1,FALSE),All_curves!B456)</f>
        <v>0</v>
      </c>
      <c r="C457">
        <f>IFERROR(VLOOKUP($A457,Finnifty!$A$14:$I$486,C$15+1,FALSE),All_curves!C456)</f>
        <v>0</v>
      </c>
      <c r="D457">
        <f>IFERROR(VLOOKUP($A457,Finnifty!$A$14:$I$486,D$15+1,FALSE),All_curves!D456)</f>
        <v>0</v>
      </c>
      <c r="E457">
        <f>IFERROR(VLOOKUP($A457,Finnifty!$A$14:$I$486,E$15+1,FALSE),All_curves!E456)</f>
        <v>0</v>
      </c>
      <c r="F457">
        <f>IFERROR(VLOOKUP($A457,Finnifty!$A$14:$I$486,F$15+1,FALSE),All_curves!F456)</f>
        <v>0</v>
      </c>
      <c r="G457">
        <f>IFERROR(VLOOKUP($A457,Finnifty!$A$14:$I$486,G$15+1,FALSE),All_curves!G456)</f>
        <v>0</v>
      </c>
      <c r="H457">
        <f>IFERROR(VLOOKUP($A457,Finnifty!$A$14:$I$486,H$15+1,FALSE),All_curves!H456)</f>
        <v>0</v>
      </c>
      <c r="I457">
        <f>IFERROR(VLOOKUP($A457,Finnifty!$A$14:$I$486,I$15+1,FALSE),All_curves!I456)</f>
        <v>0</v>
      </c>
      <c r="J457">
        <f>IFERROR(VLOOKUP($A457,Banknifty!$A$14:$I$4860,2,FALSE),All_curves!J456)</f>
        <v>13523032</v>
      </c>
      <c r="K457">
        <f>IFERROR(VLOOKUP($A457,Banknifty!$A$14:$I$4860,3,FALSE),All_curves!K456)</f>
        <v>13722267</v>
      </c>
      <c r="L457">
        <f>IFERROR(VLOOKUP($A457,Banknifty!$A$14:$I$4860,4,FALSE),All_curves!L456)</f>
        <v>13190865</v>
      </c>
      <c r="M457">
        <f>IFERROR(VLOOKUP($A457,Banknifty!$A$14:$I$4860,5,FALSE),All_curves!M456)</f>
        <v>14780038</v>
      </c>
      <c r="N457">
        <f>IFERROR(VLOOKUP($A457,Banknifty!$A$14:$I$4860,6,FALSE),All_curves!N456)</f>
        <v>11596596</v>
      </c>
      <c r="O457">
        <f>IFERROR(VLOOKUP($A457,Banknifty!$A$14:$I$4860,7,FALSE),All_curves!O456)</f>
        <v>12604036</v>
      </c>
      <c r="P457">
        <f>IFERROR(VLOOKUP($A457,Banknifty!$A$14:$I$4860,8,FALSE),All_curves!P456)</f>
        <v>12604036</v>
      </c>
      <c r="Q457">
        <f>IFERROR(VLOOKUP($A457,Banknifty!$A$14:$I$4860,9,FALSE),All_curves!Q456)</f>
        <v>14370591</v>
      </c>
      <c r="R457">
        <f>IFERROR(VLOOKUP($A457,Nifty!$A$14:$I$4860,2,FALSE),All_curves!R456)</f>
        <v>0</v>
      </c>
      <c r="S457">
        <f>IFERROR(VLOOKUP($A457,Nifty!$A$14:$I$4860,3,FALSE),All_curves!S456)</f>
        <v>0</v>
      </c>
      <c r="T457">
        <f>IFERROR(VLOOKUP($A457,Nifty!$A$14:$I$4860,4,FALSE),All_curves!T456)</f>
        <v>0</v>
      </c>
      <c r="U457">
        <f>IFERROR(VLOOKUP($A457,Nifty!$A$14:$I$4860,5,FALSE),All_curves!U456)</f>
        <v>0</v>
      </c>
      <c r="V457">
        <f>IFERROR(VLOOKUP($A457,Nifty!$A$14:$I$4860,6,FALSE),All_curves!V456)</f>
        <v>0</v>
      </c>
      <c r="W457">
        <f>IFERROR(VLOOKUP($A457,Nifty!$A$14:$I$4860,7,FALSE),All_curves!W456)</f>
        <v>0</v>
      </c>
      <c r="X457">
        <f>IFERROR(VLOOKUP($A457,Nifty!$A$14:$I$4860,8,FALSE),All_curves!X456)</f>
        <v>0</v>
      </c>
      <c r="Y457">
        <f>IFERROR(VLOOKUP($A457,Nifty!$A$14:$I$4860,9,FALSE),All_curves!Y456)</f>
        <v>0</v>
      </c>
      <c r="AA457" s="5">
        <f t="shared" si="203"/>
        <v>0</v>
      </c>
      <c r="AB457" s="5">
        <f t="shared" si="179"/>
        <v>0</v>
      </c>
      <c r="AC457" s="5">
        <f t="shared" si="180"/>
        <v>0</v>
      </c>
      <c r="AD457" s="5">
        <f t="shared" si="181"/>
        <v>0</v>
      </c>
      <c r="AE457" s="5">
        <f t="shared" si="182"/>
        <v>0</v>
      </c>
      <c r="AF457" s="5">
        <f t="shared" si="183"/>
        <v>0</v>
      </c>
      <c r="AG457" s="5">
        <f t="shared" si="184"/>
        <v>0</v>
      </c>
      <c r="AH457" s="5">
        <f t="shared" si="185"/>
        <v>0</v>
      </c>
      <c r="AI457" s="5">
        <f t="shared" si="186"/>
        <v>0</v>
      </c>
      <c r="AJ457" s="5">
        <f t="shared" si="187"/>
        <v>1.0919888257291177E-2</v>
      </c>
      <c r="AK457" s="5">
        <f t="shared" si="188"/>
        <v>0</v>
      </c>
      <c r="AL457" s="5">
        <f t="shared" si="189"/>
        <v>0</v>
      </c>
      <c r="AM457" s="5">
        <f t="shared" si="190"/>
        <v>8.6211606210517822E-4</v>
      </c>
      <c r="AN457" s="5">
        <f t="shared" si="191"/>
        <v>-3.4434236348799274E-3</v>
      </c>
      <c r="AO457" s="5">
        <f t="shared" si="192"/>
        <v>-3.4434236348799274E-3</v>
      </c>
      <c r="AP457" s="5">
        <f t="shared" si="193"/>
        <v>0</v>
      </c>
      <c r="AQ457" s="5">
        <f t="shared" si="194"/>
        <v>0</v>
      </c>
      <c r="AR457" s="5">
        <f t="shared" si="195"/>
        <v>0</v>
      </c>
      <c r="AS457" s="5">
        <f t="shared" si="196"/>
        <v>0</v>
      </c>
      <c r="AT457" s="5">
        <f t="shared" si="197"/>
        <v>0</v>
      </c>
      <c r="AU457" s="5">
        <f t="shared" si="198"/>
        <v>0</v>
      </c>
      <c r="AV457" s="5">
        <f t="shared" si="199"/>
        <v>0</v>
      </c>
      <c r="AW457" s="5">
        <f t="shared" si="200"/>
        <v>0</v>
      </c>
      <c r="AX457" s="5">
        <f t="shared" si="201"/>
        <v>0</v>
      </c>
      <c r="AZ457" s="7">
        <f t="shared" si="204"/>
        <v>110.18822201775185</v>
      </c>
      <c r="BA457" s="4">
        <f t="shared" si="202"/>
        <v>2.0396487706818758E-4</v>
      </c>
      <c r="BB457" s="5">
        <f>AZ457/MAX($AZ$16:AZ457)-1</f>
        <v>0</v>
      </c>
      <c r="BH457" s="3"/>
    </row>
    <row r="458" spans="1:60" x14ac:dyDescent="0.25">
      <c r="A458" s="3">
        <v>43193</v>
      </c>
      <c r="B458">
        <f>IFERROR(VLOOKUP($A458,Finnifty!$A$14:$I$486,B$15+1,FALSE),All_curves!B457)</f>
        <v>0</v>
      </c>
      <c r="C458">
        <f>IFERROR(VLOOKUP($A458,Finnifty!$A$14:$I$486,C$15+1,FALSE),All_curves!C457)</f>
        <v>0</v>
      </c>
      <c r="D458">
        <f>IFERROR(VLOOKUP($A458,Finnifty!$A$14:$I$486,D$15+1,FALSE),All_curves!D457)</f>
        <v>0</v>
      </c>
      <c r="E458">
        <f>IFERROR(VLOOKUP($A458,Finnifty!$A$14:$I$486,E$15+1,FALSE),All_curves!E457)</f>
        <v>0</v>
      </c>
      <c r="F458">
        <f>IFERROR(VLOOKUP($A458,Finnifty!$A$14:$I$486,F$15+1,FALSE),All_curves!F457)</f>
        <v>0</v>
      </c>
      <c r="G458">
        <f>IFERROR(VLOOKUP($A458,Finnifty!$A$14:$I$486,G$15+1,FALSE),All_curves!G457)</f>
        <v>0</v>
      </c>
      <c r="H458">
        <f>IFERROR(VLOOKUP($A458,Finnifty!$A$14:$I$486,H$15+1,FALSE),All_curves!H457)</f>
        <v>0</v>
      </c>
      <c r="I458">
        <f>IFERROR(VLOOKUP($A458,Finnifty!$A$14:$I$486,I$15+1,FALSE),All_curves!I457)</f>
        <v>0</v>
      </c>
      <c r="J458">
        <f>IFERROR(VLOOKUP($A458,Banknifty!$A$14:$I$4860,2,FALSE),All_curves!J457)</f>
        <v>13537315</v>
      </c>
      <c r="K458">
        <f>IFERROR(VLOOKUP($A458,Banknifty!$A$14:$I$4860,3,FALSE),All_curves!K457)</f>
        <v>13722267</v>
      </c>
      <c r="L458">
        <f>IFERROR(VLOOKUP($A458,Banknifty!$A$14:$I$4860,4,FALSE),All_curves!L457)</f>
        <v>13202836</v>
      </c>
      <c r="M458">
        <f>IFERROR(VLOOKUP($A458,Banknifty!$A$14:$I$4860,5,FALSE),All_curves!M457)</f>
        <v>14780038</v>
      </c>
      <c r="N458">
        <f>IFERROR(VLOOKUP($A458,Banknifty!$A$14:$I$4860,6,FALSE),All_curves!N457)</f>
        <v>11596596</v>
      </c>
      <c r="O458">
        <f>IFERROR(VLOOKUP($A458,Banknifty!$A$14:$I$4860,7,FALSE),All_curves!O457)</f>
        <v>12741671</v>
      </c>
      <c r="P458">
        <f>IFERROR(VLOOKUP($A458,Banknifty!$A$14:$I$4860,8,FALSE),All_curves!P457)</f>
        <v>12741671</v>
      </c>
      <c r="Q458">
        <f>IFERROR(VLOOKUP($A458,Banknifty!$A$14:$I$4860,9,FALSE),All_curves!Q457)</f>
        <v>14370591</v>
      </c>
      <c r="R458">
        <f>IFERROR(VLOOKUP($A458,Nifty!$A$14:$I$4860,2,FALSE),All_curves!R457)</f>
        <v>0</v>
      </c>
      <c r="S458">
        <f>IFERROR(VLOOKUP($A458,Nifty!$A$14:$I$4860,3,FALSE),All_curves!S457)</f>
        <v>0</v>
      </c>
      <c r="T458">
        <f>IFERROR(VLOOKUP($A458,Nifty!$A$14:$I$4860,4,FALSE),All_curves!T457)</f>
        <v>0</v>
      </c>
      <c r="U458">
        <f>IFERROR(VLOOKUP($A458,Nifty!$A$14:$I$4860,5,FALSE),All_curves!U457)</f>
        <v>0</v>
      </c>
      <c r="V458">
        <f>IFERROR(VLOOKUP($A458,Nifty!$A$14:$I$4860,6,FALSE),All_curves!V457)</f>
        <v>0</v>
      </c>
      <c r="W458">
        <f>IFERROR(VLOOKUP($A458,Nifty!$A$14:$I$4860,7,FALSE),All_curves!W457)</f>
        <v>0</v>
      </c>
      <c r="X458">
        <f>IFERROR(VLOOKUP($A458,Nifty!$A$14:$I$4860,8,FALSE),All_curves!X457)</f>
        <v>0</v>
      </c>
      <c r="Y458">
        <f>IFERROR(VLOOKUP($A458,Nifty!$A$14:$I$4860,9,FALSE),All_curves!Y457)</f>
        <v>0</v>
      </c>
      <c r="AA458" s="5">
        <f t="shared" si="203"/>
        <v>0</v>
      </c>
      <c r="AB458" s="5">
        <f t="shared" si="179"/>
        <v>0</v>
      </c>
      <c r="AC458" s="5">
        <f t="shared" si="180"/>
        <v>0</v>
      </c>
      <c r="AD458" s="5">
        <f t="shared" si="181"/>
        <v>0</v>
      </c>
      <c r="AE458" s="5">
        <f t="shared" si="182"/>
        <v>0</v>
      </c>
      <c r="AF458" s="5">
        <f t="shared" si="183"/>
        <v>0</v>
      </c>
      <c r="AG458" s="5">
        <f t="shared" si="184"/>
        <v>0</v>
      </c>
      <c r="AH458" s="5">
        <f t="shared" si="185"/>
        <v>0</v>
      </c>
      <c r="AI458" s="5">
        <f t="shared" si="186"/>
        <v>1.0561980478933641E-3</v>
      </c>
      <c r="AJ458" s="5">
        <f t="shared" si="187"/>
        <v>0</v>
      </c>
      <c r="AK458" s="5">
        <f t="shared" si="188"/>
        <v>9.075219858591943E-4</v>
      </c>
      <c r="AL458" s="5">
        <f t="shared" si="189"/>
        <v>0</v>
      </c>
      <c r="AM458" s="5">
        <f t="shared" si="190"/>
        <v>0</v>
      </c>
      <c r="AN458" s="5">
        <f t="shared" si="191"/>
        <v>1.091991485901822E-2</v>
      </c>
      <c r="AO458" s="5">
        <f t="shared" si="192"/>
        <v>1.091991485901822E-2</v>
      </c>
      <c r="AP458" s="5">
        <f t="shared" si="193"/>
        <v>0</v>
      </c>
      <c r="AQ458" s="5">
        <f t="shared" si="194"/>
        <v>0</v>
      </c>
      <c r="AR458" s="5">
        <f t="shared" si="195"/>
        <v>0</v>
      </c>
      <c r="AS458" s="5">
        <f t="shared" si="196"/>
        <v>0</v>
      </c>
      <c r="AT458" s="5">
        <f t="shared" si="197"/>
        <v>0</v>
      </c>
      <c r="AU458" s="5">
        <f t="shared" si="198"/>
        <v>0</v>
      </c>
      <c r="AV458" s="5">
        <f t="shared" si="199"/>
        <v>0</v>
      </c>
      <c r="AW458" s="5">
        <f t="shared" si="200"/>
        <v>0</v>
      </c>
      <c r="AX458" s="5">
        <f t="shared" si="201"/>
        <v>0</v>
      </c>
      <c r="AZ458" s="7">
        <f t="shared" si="204"/>
        <v>110.29750830212106</v>
      </c>
      <c r="BA458" s="4">
        <f t="shared" si="202"/>
        <v>9.9181457299120845E-4</v>
      </c>
      <c r="BB458" s="5">
        <f>AZ458/MAX($AZ$16:AZ458)-1</f>
        <v>0</v>
      </c>
      <c r="BH458" s="3"/>
    </row>
    <row r="459" spans="1:60" x14ac:dyDescent="0.25">
      <c r="A459" s="3">
        <v>43194</v>
      </c>
      <c r="B459">
        <f>IFERROR(VLOOKUP($A459,Finnifty!$A$14:$I$486,B$15+1,FALSE),All_curves!B458)</f>
        <v>0</v>
      </c>
      <c r="C459">
        <f>IFERROR(VLOOKUP($A459,Finnifty!$A$14:$I$486,C$15+1,FALSE),All_curves!C458)</f>
        <v>0</v>
      </c>
      <c r="D459">
        <f>IFERROR(VLOOKUP($A459,Finnifty!$A$14:$I$486,D$15+1,FALSE),All_curves!D458)</f>
        <v>0</v>
      </c>
      <c r="E459">
        <f>IFERROR(VLOOKUP($A459,Finnifty!$A$14:$I$486,E$15+1,FALSE),All_curves!E458)</f>
        <v>0</v>
      </c>
      <c r="F459">
        <f>IFERROR(VLOOKUP($A459,Finnifty!$A$14:$I$486,F$15+1,FALSE),All_curves!F458)</f>
        <v>0</v>
      </c>
      <c r="G459">
        <f>IFERROR(VLOOKUP($A459,Finnifty!$A$14:$I$486,G$15+1,FALSE),All_curves!G458)</f>
        <v>0</v>
      </c>
      <c r="H459">
        <f>IFERROR(VLOOKUP($A459,Finnifty!$A$14:$I$486,H$15+1,FALSE),All_curves!H458)</f>
        <v>0</v>
      </c>
      <c r="I459">
        <f>IFERROR(VLOOKUP($A459,Finnifty!$A$14:$I$486,I$15+1,FALSE),All_curves!I458)</f>
        <v>0</v>
      </c>
      <c r="J459">
        <f>IFERROR(VLOOKUP($A459,Banknifty!$A$14:$I$4860,2,FALSE),All_curves!J458)</f>
        <v>13617624</v>
      </c>
      <c r="K459">
        <f>IFERROR(VLOOKUP($A459,Banknifty!$A$14:$I$4860,3,FALSE),All_curves!K458)</f>
        <v>13777212</v>
      </c>
      <c r="L459">
        <f>IFERROR(VLOOKUP($A459,Banknifty!$A$14:$I$4860,4,FALSE),All_curves!L458)</f>
        <v>13471874</v>
      </c>
      <c r="M459">
        <f>IFERROR(VLOOKUP($A459,Banknifty!$A$14:$I$4860,5,FALSE),All_curves!M458)</f>
        <v>14882562</v>
      </c>
      <c r="N459">
        <f>IFERROR(VLOOKUP($A459,Banknifty!$A$14:$I$4860,6,FALSE),All_curves!N458)</f>
        <v>11608844</v>
      </c>
      <c r="O459">
        <f>IFERROR(VLOOKUP($A459,Banknifty!$A$14:$I$4860,7,FALSE),All_curves!O458)</f>
        <v>12741671</v>
      </c>
      <c r="P459">
        <f>IFERROR(VLOOKUP($A459,Banknifty!$A$14:$I$4860,8,FALSE),All_curves!P458)</f>
        <v>12741671</v>
      </c>
      <c r="Q459">
        <f>IFERROR(VLOOKUP($A459,Banknifty!$A$14:$I$4860,9,FALSE),All_curves!Q458)</f>
        <v>14370591</v>
      </c>
      <c r="R459">
        <f>IFERROR(VLOOKUP($A459,Nifty!$A$14:$I$4860,2,FALSE),All_curves!R458)</f>
        <v>0</v>
      </c>
      <c r="S459">
        <f>IFERROR(VLOOKUP($A459,Nifty!$A$14:$I$4860,3,FALSE),All_curves!S458)</f>
        <v>0</v>
      </c>
      <c r="T459">
        <f>IFERROR(VLOOKUP($A459,Nifty!$A$14:$I$4860,4,FALSE),All_curves!T458)</f>
        <v>0</v>
      </c>
      <c r="U459">
        <f>IFERROR(VLOOKUP($A459,Nifty!$A$14:$I$4860,5,FALSE),All_curves!U458)</f>
        <v>0</v>
      </c>
      <c r="V459">
        <f>IFERROR(VLOOKUP($A459,Nifty!$A$14:$I$4860,6,FALSE),All_curves!V458)</f>
        <v>0</v>
      </c>
      <c r="W459">
        <f>IFERROR(VLOOKUP($A459,Nifty!$A$14:$I$4860,7,FALSE),All_curves!W458)</f>
        <v>0</v>
      </c>
      <c r="X459">
        <f>IFERROR(VLOOKUP($A459,Nifty!$A$14:$I$4860,8,FALSE),All_curves!X458)</f>
        <v>0</v>
      </c>
      <c r="Y459">
        <f>IFERROR(VLOOKUP($A459,Nifty!$A$14:$I$4860,9,FALSE),All_curves!Y458)</f>
        <v>0</v>
      </c>
      <c r="AA459" s="5">
        <f t="shared" si="203"/>
        <v>0</v>
      </c>
      <c r="AB459" s="5">
        <f t="shared" si="179"/>
        <v>0</v>
      </c>
      <c r="AC459" s="5">
        <f t="shared" si="180"/>
        <v>0</v>
      </c>
      <c r="AD459" s="5">
        <f t="shared" si="181"/>
        <v>0</v>
      </c>
      <c r="AE459" s="5">
        <f t="shared" si="182"/>
        <v>0</v>
      </c>
      <c r="AF459" s="5">
        <f t="shared" si="183"/>
        <v>0</v>
      </c>
      <c r="AG459" s="5">
        <f t="shared" si="184"/>
        <v>0</v>
      </c>
      <c r="AH459" s="5">
        <f t="shared" si="185"/>
        <v>0</v>
      </c>
      <c r="AI459" s="5">
        <f t="shared" si="186"/>
        <v>5.9324171743067033E-3</v>
      </c>
      <c r="AJ459" s="5">
        <f t="shared" si="187"/>
        <v>4.0040760028936528E-3</v>
      </c>
      <c r="AK459" s="5">
        <f t="shared" si="188"/>
        <v>2.0377288637077662E-2</v>
      </c>
      <c r="AL459" s="5">
        <f t="shared" si="189"/>
        <v>6.9366533428398824E-3</v>
      </c>
      <c r="AM459" s="5">
        <f t="shared" si="190"/>
        <v>1.0561720008182007E-3</v>
      </c>
      <c r="AN459" s="5">
        <f t="shared" si="191"/>
        <v>0</v>
      </c>
      <c r="AO459" s="5">
        <f t="shared" si="192"/>
        <v>0</v>
      </c>
      <c r="AP459" s="5">
        <f t="shared" si="193"/>
        <v>0</v>
      </c>
      <c r="AQ459" s="5">
        <f t="shared" si="194"/>
        <v>0</v>
      </c>
      <c r="AR459" s="5">
        <f t="shared" si="195"/>
        <v>0</v>
      </c>
      <c r="AS459" s="5">
        <f t="shared" si="196"/>
        <v>0</v>
      </c>
      <c r="AT459" s="5">
        <f t="shared" si="197"/>
        <v>0</v>
      </c>
      <c r="AU459" s="5">
        <f t="shared" si="198"/>
        <v>0</v>
      </c>
      <c r="AV459" s="5">
        <f t="shared" si="199"/>
        <v>0</v>
      </c>
      <c r="AW459" s="5">
        <f t="shared" si="200"/>
        <v>0</v>
      </c>
      <c r="AX459" s="5">
        <f t="shared" si="201"/>
        <v>0</v>
      </c>
      <c r="AZ459" s="7">
        <f t="shared" si="204"/>
        <v>110.47355510716393</v>
      </c>
      <c r="BA459" s="4">
        <f t="shared" si="202"/>
        <v>1.596108631580671E-3</v>
      </c>
      <c r="BB459" s="5">
        <f>AZ459/MAX($AZ$16:AZ459)-1</f>
        <v>0</v>
      </c>
      <c r="BH459" s="3"/>
    </row>
    <row r="460" spans="1:60" x14ac:dyDescent="0.25">
      <c r="A460" s="3">
        <v>43195</v>
      </c>
      <c r="B460">
        <f>IFERROR(VLOOKUP($A460,Finnifty!$A$14:$I$486,B$15+1,FALSE),All_curves!B459)</f>
        <v>0</v>
      </c>
      <c r="C460">
        <f>IFERROR(VLOOKUP($A460,Finnifty!$A$14:$I$486,C$15+1,FALSE),All_curves!C459)</f>
        <v>0</v>
      </c>
      <c r="D460">
        <f>IFERROR(VLOOKUP($A460,Finnifty!$A$14:$I$486,D$15+1,FALSE),All_curves!D459)</f>
        <v>0</v>
      </c>
      <c r="E460">
        <f>IFERROR(VLOOKUP($A460,Finnifty!$A$14:$I$486,E$15+1,FALSE),All_curves!E459)</f>
        <v>0</v>
      </c>
      <c r="F460">
        <f>IFERROR(VLOOKUP($A460,Finnifty!$A$14:$I$486,F$15+1,FALSE),All_curves!F459)</f>
        <v>0</v>
      </c>
      <c r="G460">
        <f>IFERROR(VLOOKUP($A460,Finnifty!$A$14:$I$486,G$15+1,FALSE),All_curves!G459)</f>
        <v>0</v>
      </c>
      <c r="H460">
        <f>IFERROR(VLOOKUP($A460,Finnifty!$A$14:$I$486,H$15+1,FALSE),All_curves!H459)</f>
        <v>0</v>
      </c>
      <c r="I460">
        <f>IFERROR(VLOOKUP($A460,Finnifty!$A$14:$I$486,I$15+1,FALSE),All_curves!I459)</f>
        <v>0</v>
      </c>
      <c r="J460">
        <f>IFERROR(VLOOKUP($A460,Banknifty!$A$14:$I$4860,2,FALSE),All_curves!J459)</f>
        <v>13580109</v>
      </c>
      <c r="K460">
        <f>IFERROR(VLOOKUP($A460,Banknifty!$A$14:$I$4860,3,FALSE),All_curves!K459)</f>
        <v>13632205</v>
      </c>
      <c r="L460">
        <f>IFERROR(VLOOKUP($A460,Banknifty!$A$14:$I$4860,4,FALSE),All_curves!L459)</f>
        <v>13422572</v>
      </c>
      <c r="M460">
        <f>IFERROR(VLOOKUP($A460,Banknifty!$A$14:$I$4860,5,FALSE),All_curves!M459)</f>
        <v>14652607</v>
      </c>
      <c r="N460">
        <f>IFERROR(VLOOKUP($A460,Banknifty!$A$14:$I$4860,6,FALSE),All_curves!N459)</f>
        <v>11677713</v>
      </c>
      <c r="O460">
        <f>IFERROR(VLOOKUP($A460,Banknifty!$A$14:$I$4860,7,FALSE),All_curves!O459)</f>
        <v>12792690</v>
      </c>
      <c r="P460">
        <f>IFERROR(VLOOKUP($A460,Banknifty!$A$14:$I$4860,8,FALSE),All_curves!P459)</f>
        <v>12792690</v>
      </c>
      <c r="Q460">
        <f>IFERROR(VLOOKUP($A460,Banknifty!$A$14:$I$4860,9,FALSE),All_curves!Q459)</f>
        <v>14470275</v>
      </c>
      <c r="R460">
        <f>IFERROR(VLOOKUP($A460,Nifty!$A$14:$I$4860,2,FALSE),All_curves!R459)</f>
        <v>0</v>
      </c>
      <c r="S460">
        <f>IFERROR(VLOOKUP($A460,Nifty!$A$14:$I$4860,3,FALSE),All_curves!S459)</f>
        <v>0</v>
      </c>
      <c r="T460">
        <f>IFERROR(VLOOKUP($A460,Nifty!$A$14:$I$4860,4,FALSE),All_curves!T459)</f>
        <v>0</v>
      </c>
      <c r="U460">
        <f>IFERROR(VLOOKUP($A460,Nifty!$A$14:$I$4860,5,FALSE),All_curves!U459)</f>
        <v>0</v>
      </c>
      <c r="V460">
        <f>IFERROR(VLOOKUP($A460,Nifty!$A$14:$I$4860,6,FALSE),All_curves!V459)</f>
        <v>0</v>
      </c>
      <c r="W460">
        <f>IFERROR(VLOOKUP($A460,Nifty!$A$14:$I$4860,7,FALSE),All_curves!W459)</f>
        <v>0</v>
      </c>
      <c r="X460">
        <f>IFERROR(VLOOKUP($A460,Nifty!$A$14:$I$4860,8,FALSE),All_curves!X459)</f>
        <v>0</v>
      </c>
      <c r="Y460">
        <f>IFERROR(VLOOKUP($A460,Nifty!$A$14:$I$4860,9,FALSE),All_curves!Y459)</f>
        <v>0</v>
      </c>
      <c r="AA460" s="5">
        <f t="shared" si="203"/>
        <v>0</v>
      </c>
      <c r="AB460" s="5">
        <f t="shared" si="179"/>
        <v>0</v>
      </c>
      <c r="AC460" s="5">
        <f t="shared" si="180"/>
        <v>0</v>
      </c>
      <c r="AD460" s="5">
        <f t="shared" si="181"/>
        <v>0</v>
      </c>
      <c r="AE460" s="5">
        <f t="shared" si="182"/>
        <v>0</v>
      </c>
      <c r="AF460" s="5">
        <f t="shared" si="183"/>
        <v>0</v>
      </c>
      <c r="AG460" s="5">
        <f t="shared" si="184"/>
        <v>0</v>
      </c>
      <c r="AH460" s="5">
        <f t="shared" si="185"/>
        <v>0</v>
      </c>
      <c r="AI460" s="5">
        <f t="shared" si="186"/>
        <v>-2.7548858743640103E-3</v>
      </c>
      <c r="AJ460" s="5">
        <f t="shared" si="187"/>
        <v>-1.052513382243081E-2</v>
      </c>
      <c r="AK460" s="5">
        <f t="shared" si="188"/>
        <v>-3.6596244887682206E-3</v>
      </c>
      <c r="AL460" s="5">
        <f t="shared" si="189"/>
        <v>-1.5451304687996603E-2</v>
      </c>
      <c r="AM460" s="5">
        <f t="shared" si="190"/>
        <v>5.9324597694654368E-3</v>
      </c>
      <c r="AN460" s="5">
        <f t="shared" si="191"/>
        <v>4.004105897884136E-3</v>
      </c>
      <c r="AO460" s="5">
        <f t="shared" si="192"/>
        <v>4.004105897884136E-3</v>
      </c>
      <c r="AP460" s="5">
        <f t="shared" si="193"/>
        <v>6.9366666965888779E-3</v>
      </c>
      <c r="AQ460" s="5">
        <f t="shared" si="194"/>
        <v>0</v>
      </c>
      <c r="AR460" s="5">
        <f t="shared" si="195"/>
        <v>0</v>
      </c>
      <c r="AS460" s="5">
        <f t="shared" si="196"/>
        <v>0</v>
      </c>
      <c r="AT460" s="5">
        <f t="shared" si="197"/>
        <v>0</v>
      </c>
      <c r="AU460" s="5">
        <f t="shared" si="198"/>
        <v>0</v>
      </c>
      <c r="AV460" s="5">
        <f t="shared" si="199"/>
        <v>0</v>
      </c>
      <c r="AW460" s="5">
        <f t="shared" si="200"/>
        <v>0</v>
      </c>
      <c r="AX460" s="5">
        <f t="shared" si="201"/>
        <v>0</v>
      </c>
      <c r="AZ460" s="7">
        <f t="shared" si="204"/>
        <v>110.42055721148067</v>
      </c>
      <c r="BA460" s="4">
        <f t="shared" si="202"/>
        <v>-4.79733775489044E-4</v>
      </c>
      <c r="BB460" s="5">
        <f>AZ460/MAX($AZ$16:AZ460)-1</f>
        <v>-4.7973377548904406E-4</v>
      </c>
      <c r="BH460" s="3"/>
    </row>
    <row r="461" spans="1:60" x14ac:dyDescent="0.25">
      <c r="A461" s="3">
        <v>43196</v>
      </c>
      <c r="B461">
        <f>IFERROR(VLOOKUP($A461,Finnifty!$A$14:$I$486,B$15+1,FALSE),All_curves!B460)</f>
        <v>0</v>
      </c>
      <c r="C461">
        <f>IFERROR(VLOOKUP($A461,Finnifty!$A$14:$I$486,C$15+1,FALSE),All_curves!C460)</f>
        <v>0</v>
      </c>
      <c r="D461">
        <f>IFERROR(VLOOKUP($A461,Finnifty!$A$14:$I$486,D$15+1,FALSE),All_curves!D460)</f>
        <v>0</v>
      </c>
      <c r="E461">
        <f>IFERROR(VLOOKUP($A461,Finnifty!$A$14:$I$486,E$15+1,FALSE),All_curves!E460)</f>
        <v>0</v>
      </c>
      <c r="F461">
        <f>IFERROR(VLOOKUP($A461,Finnifty!$A$14:$I$486,F$15+1,FALSE),All_curves!F460)</f>
        <v>0</v>
      </c>
      <c r="G461">
        <f>IFERROR(VLOOKUP($A461,Finnifty!$A$14:$I$486,G$15+1,FALSE),All_curves!G460)</f>
        <v>0</v>
      </c>
      <c r="H461">
        <f>IFERROR(VLOOKUP($A461,Finnifty!$A$14:$I$486,H$15+1,FALSE),All_curves!H460)</f>
        <v>0</v>
      </c>
      <c r="I461">
        <f>IFERROR(VLOOKUP($A461,Finnifty!$A$14:$I$486,I$15+1,FALSE),All_curves!I460)</f>
        <v>0</v>
      </c>
      <c r="J461">
        <f>IFERROR(VLOOKUP($A461,Banknifty!$A$14:$I$4860,2,FALSE),All_curves!J460)</f>
        <v>13536902</v>
      </c>
      <c r="K461">
        <f>IFERROR(VLOOKUP($A461,Banknifty!$A$14:$I$4860,3,FALSE),All_curves!K460)</f>
        <v>13618613</v>
      </c>
      <c r="L461">
        <f>IFERROR(VLOOKUP($A461,Banknifty!$A$14:$I$4860,4,FALSE),All_curves!L460)</f>
        <v>13409189</v>
      </c>
      <c r="M461">
        <f>IFERROR(VLOOKUP($A461,Banknifty!$A$14:$I$4860,5,FALSE),All_curves!M460)</f>
        <v>14635320</v>
      </c>
      <c r="N461">
        <f>IFERROR(VLOOKUP($A461,Banknifty!$A$14:$I$4860,6,FALSE),All_curves!N460)</f>
        <v>11610644</v>
      </c>
      <c r="O461">
        <f>IFERROR(VLOOKUP($A461,Banknifty!$A$14:$I$4860,7,FALSE),All_curves!O460)</f>
        <v>12689136</v>
      </c>
      <c r="P461">
        <f>IFERROR(VLOOKUP($A461,Banknifty!$A$14:$I$4860,8,FALSE),All_curves!P460)</f>
        <v>12689136</v>
      </c>
      <c r="Q461">
        <f>IFERROR(VLOOKUP($A461,Banknifty!$A$14:$I$4860,9,FALSE),All_curves!Q460)</f>
        <v>14255547</v>
      </c>
      <c r="R461">
        <f>IFERROR(VLOOKUP($A461,Nifty!$A$14:$I$4860,2,FALSE),All_curves!R460)</f>
        <v>0</v>
      </c>
      <c r="S461">
        <f>IFERROR(VLOOKUP($A461,Nifty!$A$14:$I$4860,3,FALSE),All_curves!S460)</f>
        <v>0</v>
      </c>
      <c r="T461">
        <f>IFERROR(VLOOKUP($A461,Nifty!$A$14:$I$4860,4,FALSE),All_curves!T460)</f>
        <v>0</v>
      </c>
      <c r="U461">
        <f>IFERROR(VLOOKUP($A461,Nifty!$A$14:$I$4860,5,FALSE),All_curves!U460)</f>
        <v>0</v>
      </c>
      <c r="V461">
        <f>IFERROR(VLOOKUP($A461,Nifty!$A$14:$I$4860,6,FALSE),All_curves!V460)</f>
        <v>0</v>
      </c>
      <c r="W461">
        <f>IFERROR(VLOOKUP($A461,Nifty!$A$14:$I$4860,7,FALSE),All_curves!W460)</f>
        <v>0</v>
      </c>
      <c r="X461">
        <f>IFERROR(VLOOKUP($A461,Nifty!$A$14:$I$4860,8,FALSE),All_curves!X460)</f>
        <v>0</v>
      </c>
      <c r="Y461">
        <f>IFERROR(VLOOKUP($A461,Nifty!$A$14:$I$4860,9,FALSE),All_curves!Y460)</f>
        <v>0</v>
      </c>
      <c r="AA461" s="5">
        <f t="shared" si="203"/>
        <v>0</v>
      </c>
      <c r="AB461" s="5">
        <f t="shared" si="179"/>
        <v>0</v>
      </c>
      <c r="AC461" s="5">
        <f t="shared" si="180"/>
        <v>0</v>
      </c>
      <c r="AD461" s="5">
        <f t="shared" si="181"/>
        <v>0</v>
      </c>
      <c r="AE461" s="5">
        <f t="shared" si="182"/>
        <v>0</v>
      </c>
      <c r="AF461" s="5">
        <f t="shared" si="183"/>
        <v>0</v>
      </c>
      <c r="AG461" s="5">
        <f t="shared" si="184"/>
        <v>0</v>
      </c>
      <c r="AH461" s="5">
        <f t="shared" si="185"/>
        <v>0</v>
      </c>
      <c r="AI461" s="5">
        <f t="shared" si="186"/>
        <v>-3.1816386746232883E-3</v>
      </c>
      <c r="AJ461" s="5">
        <f t="shared" si="187"/>
        <v>-9.9705073390543575E-4</v>
      </c>
      <c r="AK461" s="5">
        <f t="shared" si="188"/>
        <v>-9.9705183179499279E-4</v>
      </c>
      <c r="AL461" s="5">
        <f t="shared" si="189"/>
        <v>-1.1797900537426909E-3</v>
      </c>
      <c r="AM461" s="5">
        <f t="shared" si="190"/>
        <v>-5.7433334763408173E-3</v>
      </c>
      <c r="AN461" s="5">
        <f t="shared" si="191"/>
        <v>-8.0947791277674597E-3</v>
      </c>
      <c r="AO461" s="5">
        <f t="shared" si="192"/>
        <v>-8.0947791277674597E-3</v>
      </c>
      <c r="AP461" s="5">
        <f t="shared" si="193"/>
        <v>-1.4839248044698494E-2</v>
      </c>
      <c r="AQ461" s="5">
        <f t="shared" si="194"/>
        <v>0</v>
      </c>
      <c r="AR461" s="5">
        <f t="shared" si="195"/>
        <v>0</v>
      </c>
      <c r="AS461" s="5">
        <f t="shared" si="196"/>
        <v>0</v>
      </c>
      <c r="AT461" s="5">
        <f t="shared" si="197"/>
        <v>0</v>
      </c>
      <c r="AU461" s="5">
        <f t="shared" si="198"/>
        <v>0</v>
      </c>
      <c r="AV461" s="5">
        <f t="shared" si="199"/>
        <v>0</v>
      </c>
      <c r="AW461" s="5">
        <f t="shared" si="200"/>
        <v>0</v>
      </c>
      <c r="AX461" s="5">
        <f t="shared" si="201"/>
        <v>0</v>
      </c>
      <c r="AZ461" s="7">
        <f t="shared" si="204"/>
        <v>110.22213298352844</v>
      </c>
      <c r="BA461" s="4">
        <f t="shared" si="202"/>
        <v>-1.7969862946100269E-3</v>
      </c>
      <c r="BB461" s="5">
        <f>AZ461/MAX($AZ$16:AZ461)-1</f>
        <v>-2.2758579950794555E-3</v>
      </c>
      <c r="BH461" s="3"/>
    </row>
    <row r="462" spans="1:60" x14ac:dyDescent="0.25">
      <c r="A462" s="3">
        <v>43199</v>
      </c>
      <c r="B462">
        <f>IFERROR(VLOOKUP($A462,Finnifty!$A$14:$I$486,B$15+1,FALSE),All_curves!B461)</f>
        <v>0</v>
      </c>
      <c r="C462">
        <f>IFERROR(VLOOKUP($A462,Finnifty!$A$14:$I$486,C$15+1,FALSE),All_curves!C461)</f>
        <v>0</v>
      </c>
      <c r="D462">
        <f>IFERROR(VLOOKUP($A462,Finnifty!$A$14:$I$486,D$15+1,FALSE),All_curves!D461)</f>
        <v>0</v>
      </c>
      <c r="E462">
        <f>IFERROR(VLOOKUP($A462,Finnifty!$A$14:$I$486,E$15+1,FALSE),All_curves!E461)</f>
        <v>0</v>
      </c>
      <c r="F462">
        <f>IFERROR(VLOOKUP($A462,Finnifty!$A$14:$I$486,F$15+1,FALSE),All_curves!F461)</f>
        <v>0</v>
      </c>
      <c r="G462">
        <f>IFERROR(VLOOKUP($A462,Finnifty!$A$14:$I$486,G$15+1,FALSE),All_curves!G461)</f>
        <v>0</v>
      </c>
      <c r="H462">
        <f>IFERROR(VLOOKUP($A462,Finnifty!$A$14:$I$486,H$15+1,FALSE),All_curves!H461)</f>
        <v>0</v>
      </c>
      <c r="I462">
        <f>IFERROR(VLOOKUP($A462,Finnifty!$A$14:$I$486,I$15+1,FALSE),All_curves!I461)</f>
        <v>0</v>
      </c>
      <c r="J462">
        <f>IFERROR(VLOOKUP($A462,Banknifty!$A$14:$I$4860,2,FALSE),All_curves!J461)</f>
        <v>13500586</v>
      </c>
      <c r="K462">
        <f>IFERROR(VLOOKUP($A462,Banknifty!$A$14:$I$4860,3,FALSE),All_curves!K461)</f>
        <v>13645188</v>
      </c>
      <c r="L462">
        <f>IFERROR(VLOOKUP($A462,Banknifty!$A$14:$I$4860,4,FALSE),All_curves!L461)</f>
        <v>13435580</v>
      </c>
      <c r="M462">
        <f>IFERROR(VLOOKUP($A462,Banknifty!$A$14:$I$4860,5,FALSE),All_curves!M461)</f>
        <v>14662393</v>
      </c>
      <c r="N462">
        <f>IFERROR(VLOOKUP($A462,Banknifty!$A$14:$I$4860,6,FALSE),All_curves!N461)</f>
        <v>11563027</v>
      </c>
      <c r="O462">
        <f>IFERROR(VLOOKUP($A462,Banknifty!$A$14:$I$4860,7,FALSE),All_curves!O461)</f>
        <v>12653815</v>
      </c>
      <c r="P462">
        <f>IFERROR(VLOOKUP($A462,Banknifty!$A$14:$I$4860,8,FALSE),All_curves!P461)</f>
        <v>12653815</v>
      </c>
      <c r="Q462">
        <f>IFERROR(VLOOKUP($A462,Banknifty!$A$14:$I$4860,9,FALSE),All_curves!Q461)</f>
        <v>14205276</v>
      </c>
      <c r="R462">
        <f>IFERROR(VLOOKUP($A462,Nifty!$A$14:$I$4860,2,FALSE),All_curves!R461)</f>
        <v>0</v>
      </c>
      <c r="S462">
        <f>IFERROR(VLOOKUP($A462,Nifty!$A$14:$I$4860,3,FALSE),All_curves!S461)</f>
        <v>0</v>
      </c>
      <c r="T462">
        <f>IFERROR(VLOOKUP($A462,Nifty!$A$14:$I$4860,4,FALSE),All_curves!T461)</f>
        <v>0</v>
      </c>
      <c r="U462">
        <f>IFERROR(VLOOKUP($A462,Nifty!$A$14:$I$4860,5,FALSE),All_curves!U461)</f>
        <v>0</v>
      </c>
      <c r="V462">
        <f>IFERROR(VLOOKUP($A462,Nifty!$A$14:$I$4860,6,FALSE),All_curves!V461)</f>
        <v>0</v>
      </c>
      <c r="W462">
        <f>IFERROR(VLOOKUP($A462,Nifty!$A$14:$I$4860,7,FALSE),All_curves!W461)</f>
        <v>0</v>
      </c>
      <c r="X462">
        <f>IFERROR(VLOOKUP($A462,Nifty!$A$14:$I$4860,8,FALSE),All_curves!X461)</f>
        <v>0</v>
      </c>
      <c r="Y462">
        <f>IFERROR(VLOOKUP($A462,Nifty!$A$14:$I$4860,9,FALSE),All_curves!Y461)</f>
        <v>0</v>
      </c>
      <c r="AA462" s="5">
        <f t="shared" si="203"/>
        <v>0</v>
      </c>
      <c r="AB462" s="5">
        <f t="shared" si="179"/>
        <v>0</v>
      </c>
      <c r="AC462" s="5">
        <f t="shared" si="180"/>
        <v>0</v>
      </c>
      <c r="AD462" s="5">
        <f t="shared" si="181"/>
        <v>0</v>
      </c>
      <c r="AE462" s="5">
        <f t="shared" si="182"/>
        <v>0</v>
      </c>
      <c r="AF462" s="5">
        <f t="shared" si="183"/>
        <v>0</v>
      </c>
      <c r="AG462" s="5">
        <f t="shared" si="184"/>
        <v>0</v>
      </c>
      <c r="AH462" s="5">
        <f t="shared" si="185"/>
        <v>0</v>
      </c>
      <c r="AI462" s="5">
        <f t="shared" si="186"/>
        <v>-2.6827408516365558E-3</v>
      </c>
      <c r="AJ462" s="5">
        <f t="shared" si="187"/>
        <v>1.9513734621874335E-3</v>
      </c>
      <c r="AK462" s="5">
        <f t="shared" si="188"/>
        <v>1.9681279755248138E-3</v>
      </c>
      <c r="AL462" s="5">
        <f t="shared" si="189"/>
        <v>1.8498399761672779E-3</v>
      </c>
      <c r="AM462" s="5">
        <f t="shared" si="190"/>
        <v>-4.1011506338494153E-3</v>
      </c>
      <c r="AN462" s="5">
        <f t="shared" si="191"/>
        <v>-2.7835622535686833E-3</v>
      </c>
      <c r="AO462" s="5">
        <f t="shared" si="192"/>
        <v>-2.7835622535686833E-3</v>
      </c>
      <c r="AP462" s="5">
        <f t="shared" si="193"/>
        <v>-3.5264167695564508E-3</v>
      </c>
      <c r="AQ462" s="5">
        <f t="shared" si="194"/>
        <v>0</v>
      </c>
      <c r="AR462" s="5">
        <f t="shared" si="195"/>
        <v>0</v>
      </c>
      <c r="AS462" s="5">
        <f t="shared" si="196"/>
        <v>0</v>
      </c>
      <c r="AT462" s="5">
        <f t="shared" si="197"/>
        <v>0</v>
      </c>
      <c r="AU462" s="5">
        <f t="shared" si="198"/>
        <v>0</v>
      </c>
      <c r="AV462" s="5">
        <f t="shared" si="199"/>
        <v>0</v>
      </c>
      <c r="AW462" s="5">
        <f t="shared" si="200"/>
        <v>0</v>
      </c>
      <c r="AX462" s="5">
        <f t="shared" si="201"/>
        <v>0</v>
      </c>
      <c r="AZ462" s="7">
        <f t="shared" si="204"/>
        <v>110.17571067566169</v>
      </c>
      <c r="BA462" s="4">
        <f t="shared" si="202"/>
        <v>-4.211704728458443E-4</v>
      </c>
      <c r="BB462" s="5">
        <f>AZ462/MAX($AZ$16:AZ462)-1</f>
        <v>-2.6960699437373892E-3</v>
      </c>
      <c r="BH462" s="3"/>
    </row>
    <row r="463" spans="1:60" x14ac:dyDescent="0.25">
      <c r="A463" s="3">
        <v>43201</v>
      </c>
      <c r="B463">
        <f>IFERROR(VLOOKUP($A463,Finnifty!$A$14:$I$486,B$15+1,FALSE),All_curves!B462)</f>
        <v>0</v>
      </c>
      <c r="C463">
        <f>IFERROR(VLOOKUP($A463,Finnifty!$A$14:$I$486,C$15+1,FALSE),All_curves!C462)</f>
        <v>0</v>
      </c>
      <c r="D463">
        <f>IFERROR(VLOOKUP($A463,Finnifty!$A$14:$I$486,D$15+1,FALSE),All_curves!D462)</f>
        <v>0</v>
      </c>
      <c r="E463">
        <f>IFERROR(VLOOKUP($A463,Finnifty!$A$14:$I$486,E$15+1,FALSE),All_curves!E462)</f>
        <v>0</v>
      </c>
      <c r="F463">
        <f>IFERROR(VLOOKUP($A463,Finnifty!$A$14:$I$486,F$15+1,FALSE),All_curves!F462)</f>
        <v>0</v>
      </c>
      <c r="G463">
        <f>IFERROR(VLOOKUP($A463,Finnifty!$A$14:$I$486,G$15+1,FALSE),All_curves!G462)</f>
        <v>0</v>
      </c>
      <c r="H463">
        <f>IFERROR(VLOOKUP($A463,Finnifty!$A$14:$I$486,H$15+1,FALSE),All_curves!H462)</f>
        <v>0</v>
      </c>
      <c r="I463">
        <f>IFERROR(VLOOKUP($A463,Finnifty!$A$14:$I$486,I$15+1,FALSE),All_curves!I462)</f>
        <v>0</v>
      </c>
      <c r="J463">
        <f>IFERROR(VLOOKUP($A463,Banknifty!$A$14:$I$4860,2,FALSE),All_curves!J462)</f>
        <v>13427181</v>
      </c>
      <c r="K463">
        <f>IFERROR(VLOOKUP($A463,Banknifty!$A$14:$I$4860,3,FALSE),All_curves!K462)</f>
        <v>13595913</v>
      </c>
      <c r="L463">
        <f>IFERROR(VLOOKUP($A463,Banknifty!$A$14:$I$4860,4,FALSE),All_curves!L462)</f>
        <v>13395465</v>
      </c>
      <c r="M463">
        <f>IFERROR(VLOOKUP($A463,Banknifty!$A$14:$I$4860,5,FALSE),All_curves!M462)</f>
        <v>14662393</v>
      </c>
      <c r="N463">
        <f>IFERROR(VLOOKUP($A463,Banknifty!$A$14:$I$4860,6,FALSE),All_curves!N462)</f>
        <v>11532007</v>
      </c>
      <c r="O463">
        <f>IFERROR(VLOOKUP($A463,Banknifty!$A$14:$I$4860,7,FALSE),All_curves!O462)</f>
        <v>12678508</v>
      </c>
      <c r="P463">
        <f>IFERROR(VLOOKUP($A463,Banknifty!$A$14:$I$4860,8,FALSE),All_curves!P462)</f>
        <v>12678508</v>
      </c>
      <c r="Q463">
        <f>IFERROR(VLOOKUP($A463,Banknifty!$A$14:$I$4860,9,FALSE),All_curves!Q462)</f>
        <v>14231553</v>
      </c>
      <c r="R463">
        <f>IFERROR(VLOOKUP($A463,Nifty!$A$14:$I$4860,2,FALSE),All_curves!R462)</f>
        <v>0</v>
      </c>
      <c r="S463">
        <f>IFERROR(VLOOKUP($A463,Nifty!$A$14:$I$4860,3,FALSE),All_curves!S462)</f>
        <v>0</v>
      </c>
      <c r="T463">
        <f>IFERROR(VLOOKUP($A463,Nifty!$A$14:$I$4860,4,FALSE),All_curves!T462)</f>
        <v>0</v>
      </c>
      <c r="U463">
        <f>IFERROR(VLOOKUP($A463,Nifty!$A$14:$I$4860,5,FALSE),All_curves!U462)</f>
        <v>0</v>
      </c>
      <c r="V463">
        <f>IFERROR(VLOOKUP($A463,Nifty!$A$14:$I$4860,6,FALSE),All_curves!V462)</f>
        <v>0</v>
      </c>
      <c r="W463">
        <f>IFERROR(VLOOKUP($A463,Nifty!$A$14:$I$4860,7,FALSE),All_curves!W462)</f>
        <v>0</v>
      </c>
      <c r="X463">
        <f>IFERROR(VLOOKUP($A463,Nifty!$A$14:$I$4860,8,FALSE),All_curves!X462)</f>
        <v>0</v>
      </c>
      <c r="Y463">
        <f>IFERROR(VLOOKUP($A463,Nifty!$A$14:$I$4860,9,FALSE),All_curves!Y462)</f>
        <v>0</v>
      </c>
      <c r="AA463" s="5">
        <f t="shared" si="203"/>
        <v>0</v>
      </c>
      <c r="AB463" s="5">
        <f t="shared" si="179"/>
        <v>0</v>
      </c>
      <c r="AC463" s="5">
        <f t="shared" si="180"/>
        <v>0</v>
      </c>
      <c r="AD463" s="5">
        <f t="shared" si="181"/>
        <v>0</v>
      </c>
      <c r="AE463" s="5">
        <f t="shared" si="182"/>
        <v>0</v>
      </c>
      <c r="AF463" s="5">
        <f t="shared" si="183"/>
        <v>0</v>
      </c>
      <c r="AG463" s="5">
        <f t="shared" si="184"/>
        <v>0</v>
      </c>
      <c r="AH463" s="5">
        <f t="shared" si="185"/>
        <v>0</v>
      </c>
      <c r="AI463" s="5">
        <f t="shared" si="186"/>
        <v>-5.4371713938935473E-3</v>
      </c>
      <c r="AJ463" s="5">
        <f t="shared" si="187"/>
        <v>-3.6111631441061443E-3</v>
      </c>
      <c r="AK463" s="5">
        <f t="shared" si="188"/>
        <v>-2.9857289376417073E-3</v>
      </c>
      <c r="AL463" s="5">
        <f t="shared" si="189"/>
        <v>0</v>
      </c>
      <c r="AM463" s="5">
        <f t="shared" si="190"/>
        <v>-2.6826885382175147E-3</v>
      </c>
      <c r="AN463" s="5">
        <f t="shared" si="191"/>
        <v>1.9514272968270685E-3</v>
      </c>
      <c r="AO463" s="5">
        <f t="shared" si="192"/>
        <v>1.9514272968270685E-3</v>
      </c>
      <c r="AP463" s="5">
        <f t="shared" si="193"/>
        <v>1.849805663754811E-3</v>
      </c>
      <c r="AQ463" s="5">
        <f t="shared" si="194"/>
        <v>0</v>
      </c>
      <c r="AR463" s="5">
        <f t="shared" si="195"/>
        <v>0</v>
      </c>
      <c r="AS463" s="5">
        <f t="shared" si="196"/>
        <v>0</v>
      </c>
      <c r="AT463" s="5">
        <f t="shared" si="197"/>
        <v>0</v>
      </c>
      <c r="AU463" s="5">
        <f t="shared" si="198"/>
        <v>0</v>
      </c>
      <c r="AV463" s="5">
        <f t="shared" si="199"/>
        <v>0</v>
      </c>
      <c r="AW463" s="5">
        <f t="shared" si="200"/>
        <v>0</v>
      </c>
      <c r="AX463" s="5">
        <f t="shared" si="201"/>
        <v>0</v>
      </c>
      <c r="AZ463" s="7">
        <f t="shared" si="204"/>
        <v>110.13455962650215</v>
      </c>
      <c r="BA463" s="4">
        <f t="shared" si="202"/>
        <v>-3.7350382318541541E-4</v>
      </c>
      <c r="BB463" s="5">
        <f>AZ463/MAX($AZ$16:AZ463)-1</f>
        <v>-3.0685667744912992E-3</v>
      </c>
      <c r="BH463" s="3"/>
    </row>
    <row r="464" spans="1:60" x14ac:dyDescent="0.25">
      <c r="A464" s="3">
        <v>43202</v>
      </c>
      <c r="B464">
        <f>IFERROR(VLOOKUP($A464,Finnifty!$A$14:$I$486,B$15+1,FALSE),All_curves!B463)</f>
        <v>0</v>
      </c>
      <c r="C464">
        <f>IFERROR(VLOOKUP($A464,Finnifty!$A$14:$I$486,C$15+1,FALSE),All_curves!C463)</f>
        <v>0</v>
      </c>
      <c r="D464">
        <f>IFERROR(VLOOKUP($A464,Finnifty!$A$14:$I$486,D$15+1,FALSE),All_curves!D463)</f>
        <v>0</v>
      </c>
      <c r="E464">
        <f>IFERROR(VLOOKUP($A464,Finnifty!$A$14:$I$486,E$15+1,FALSE),All_curves!E463)</f>
        <v>0</v>
      </c>
      <c r="F464">
        <f>IFERROR(VLOOKUP($A464,Finnifty!$A$14:$I$486,F$15+1,FALSE),All_curves!F463)</f>
        <v>0</v>
      </c>
      <c r="G464">
        <f>IFERROR(VLOOKUP($A464,Finnifty!$A$14:$I$486,G$15+1,FALSE),All_curves!G463)</f>
        <v>0</v>
      </c>
      <c r="H464">
        <f>IFERROR(VLOOKUP($A464,Finnifty!$A$14:$I$486,H$15+1,FALSE),All_curves!H463)</f>
        <v>0</v>
      </c>
      <c r="I464">
        <f>IFERROR(VLOOKUP($A464,Finnifty!$A$14:$I$486,I$15+1,FALSE),All_curves!I463)</f>
        <v>0</v>
      </c>
      <c r="J464">
        <f>IFERROR(VLOOKUP($A464,Banknifty!$A$14:$I$4860,2,FALSE),All_curves!J463)</f>
        <v>13322036</v>
      </c>
      <c r="K464">
        <f>IFERROR(VLOOKUP($A464,Banknifty!$A$14:$I$4860,3,FALSE),All_curves!K463)</f>
        <v>13644513</v>
      </c>
      <c r="L464">
        <f>IFERROR(VLOOKUP($A464,Banknifty!$A$14:$I$4860,4,FALSE),All_curves!L463)</f>
        <v>13347837</v>
      </c>
      <c r="M464">
        <f>IFERROR(VLOOKUP($A464,Banknifty!$A$14:$I$4860,5,FALSE),All_curves!M463)</f>
        <v>14648689</v>
      </c>
      <c r="N464">
        <f>IFERROR(VLOOKUP($A464,Banknifty!$A$14:$I$4860,6,FALSE),All_curves!N463)</f>
        <v>11469305</v>
      </c>
      <c r="O464">
        <f>IFERROR(VLOOKUP($A464,Banknifty!$A$14:$I$4860,7,FALSE),All_curves!O463)</f>
        <v>12632723</v>
      </c>
      <c r="P464">
        <f>IFERROR(VLOOKUP($A464,Banknifty!$A$14:$I$4860,8,FALSE),All_curves!P463)</f>
        <v>12632723</v>
      </c>
      <c r="Q464">
        <f>IFERROR(VLOOKUP($A464,Banknifty!$A$14:$I$4860,9,FALSE),All_curves!Q463)</f>
        <v>14231553</v>
      </c>
      <c r="R464">
        <f>IFERROR(VLOOKUP($A464,Nifty!$A$14:$I$4860,2,FALSE),All_curves!R463)</f>
        <v>0</v>
      </c>
      <c r="S464">
        <f>IFERROR(VLOOKUP($A464,Nifty!$A$14:$I$4860,3,FALSE),All_curves!S463)</f>
        <v>0</v>
      </c>
      <c r="T464">
        <f>IFERROR(VLOOKUP($A464,Nifty!$A$14:$I$4860,4,FALSE),All_curves!T463)</f>
        <v>0</v>
      </c>
      <c r="U464">
        <f>IFERROR(VLOOKUP($A464,Nifty!$A$14:$I$4860,5,FALSE),All_curves!U463)</f>
        <v>0</v>
      </c>
      <c r="V464">
        <f>IFERROR(VLOOKUP($A464,Nifty!$A$14:$I$4860,6,FALSE),All_curves!V463)</f>
        <v>0</v>
      </c>
      <c r="W464">
        <f>IFERROR(VLOOKUP($A464,Nifty!$A$14:$I$4860,7,FALSE),All_curves!W463)</f>
        <v>0</v>
      </c>
      <c r="X464">
        <f>IFERROR(VLOOKUP($A464,Nifty!$A$14:$I$4860,8,FALSE),All_curves!X463)</f>
        <v>0</v>
      </c>
      <c r="Y464">
        <f>IFERROR(VLOOKUP($A464,Nifty!$A$14:$I$4860,9,FALSE),All_curves!Y463)</f>
        <v>0</v>
      </c>
      <c r="AA464" s="5">
        <f t="shared" si="203"/>
        <v>0</v>
      </c>
      <c r="AB464" s="5">
        <f t="shared" si="179"/>
        <v>0</v>
      </c>
      <c r="AC464" s="5">
        <f t="shared" si="180"/>
        <v>0</v>
      </c>
      <c r="AD464" s="5">
        <f t="shared" si="181"/>
        <v>0</v>
      </c>
      <c r="AE464" s="5">
        <f t="shared" si="182"/>
        <v>0</v>
      </c>
      <c r="AF464" s="5">
        <f t="shared" si="183"/>
        <v>0</v>
      </c>
      <c r="AG464" s="5">
        <f t="shared" si="184"/>
        <v>0</v>
      </c>
      <c r="AH464" s="5">
        <f t="shared" si="185"/>
        <v>0</v>
      </c>
      <c r="AI464" s="5">
        <f t="shared" si="186"/>
        <v>-7.8307576251486211E-3</v>
      </c>
      <c r="AJ464" s="5">
        <f t="shared" si="187"/>
        <v>3.5746036327239938E-3</v>
      </c>
      <c r="AK464" s="5">
        <f t="shared" si="188"/>
        <v>-3.5555316668738346E-3</v>
      </c>
      <c r="AL464" s="5">
        <f t="shared" si="189"/>
        <v>-9.3463597654219743E-4</v>
      </c>
      <c r="AM464" s="5">
        <f t="shared" si="190"/>
        <v>-5.4372148750863047E-3</v>
      </c>
      <c r="AN464" s="5">
        <f t="shared" si="191"/>
        <v>-3.6112293339247703E-3</v>
      </c>
      <c r="AO464" s="5">
        <f t="shared" si="192"/>
        <v>-3.6112293339247703E-3</v>
      </c>
      <c r="AP464" s="5">
        <f t="shared" si="193"/>
        <v>0</v>
      </c>
      <c r="AQ464" s="5">
        <f t="shared" si="194"/>
        <v>0</v>
      </c>
      <c r="AR464" s="5">
        <f t="shared" si="195"/>
        <v>0</v>
      </c>
      <c r="AS464" s="5">
        <f t="shared" si="196"/>
        <v>0</v>
      </c>
      <c r="AT464" s="5">
        <f t="shared" si="197"/>
        <v>0</v>
      </c>
      <c r="AU464" s="5">
        <f t="shared" si="198"/>
        <v>0</v>
      </c>
      <c r="AV464" s="5">
        <f t="shared" si="199"/>
        <v>0</v>
      </c>
      <c r="AW464" s="5">
        <f t="shared" si="200"/>
        <v>0</v>
      </c>
      <c r="AX464" s="5">
        <f t="shared" si="201"/>
        <v>0</v>
      </c>
      <c r="AZ464" s="7">
        <f t="shared" si="204"/>
        <v>110.03632879931959</v>
      </c>
      <c r="BA464" s="4">
        <f t="shared" si="202"/>
        <v>-8.919164657823545E-4</v>
      </c>
      <c r="BB464" s="5">
        <f>AZ464/MAX($AZ$16:AZ464)-1</f>
        <v>-3.9577463350410902E-3</v>
      </c>
      <c r="BH464" s="3"/>
    </row>
    <row r="465" spans="1:60" x14ac:dyDescent="0.25">
      <c r="A465" s="3">
        <v>43203</v>
      </c>
      <c r="B465">
        <f>IFERROR(VLOOKUP($A465,Finnifty!$A$14:$I$486,B$15+1,FALSE),All_curves!B464)</f>
        <v>0</v>
      </c>
      <c r="C465">
        <f>IFERROR(VLOOKUP($A465,Finnifty!$A$14:$I$486,C$15+1,FALSE),All_curves!C464)</f>
        <v>0</v>
      </c>
      <c r="D465">
        <f>IFERROR(VLOOKUP($A465,Finnifty!$A$14:$I$486,D$15+1,FALSE),All_curves!D464)</f>
        <v>0</v>
      </c>
      <c r="E465">
        <f>IFERROR(VLOOKUP($A465,Finnifty!$A$14:$I$486,E$15+1,FALSE),All_curves!E464)</f>
        <v>0</v>
      </c>
      <c r="F465">
        <f>IFERROR(VLOOKUP($A465,Finnifty!$A$14:$I$486,F$15+1,FALSE),All_curves!F464)</f>
        <v>0</v>
      </c>
      <c r="G465">
        <f>IFERROR(VLOOKUP($A465,Finnifty!$A$14:$I$486,G$15+1,FALSE),All_curves!G464)</f>
        <v>0</v>
      </c>
      <c r="H465">
        <f>IFERROR(VLOOKUP($A465,Finnifty!$A$14:$I$486,H$15+1,FALSE),All_curves!H464)</f>
        <v>0</v>
      </c>
      <c r="I465">
        <f>IFERROR(VLOOKUP($A465,Finnifty!$A$14:$I$486,I$15+1,FALSE),All_curves!I464)</f>
        <v>0</v>
      </c>
      <c r="J465">
        <f>IFERROR(VLOOKUP($A465,Banknifty!$A$14:$I$4860,2,FALSE),All_curves!J464)</f>
        <v>13278839</v>
      </c>
      <c r="K465">
        <f>IFERROR(VLOOKUP($A465,Banknifty!$A$14:$I$4860,3,FALSE),All_curves!K464)</f>
        <v>13594167</v>
      </c>
      <c r="L465">
        <f>IFERROR(VLOOKUP($A465,Banknifty!$A$14:$I$4860,4,FALSE),All_curves!L464)</f>
        <v>13320971</v>
      </c>
      <c r="M465">
        <f>IFERROR(VLOOKUP($A465,Banknifty!$A$14:$I$4860,5,FALSE),All_curves!M464)</f>
        <v>14620692</v>
      </c>
      <c r="N465">
        <f>IFERROR(VLOOKUP($A465,Banknifty!$A$14:$I$4860,6,FALSE),All_curves!N464)</f>
        <v>11477808</v>
      </c>
      <c r="O465">
        <f>IFERROR(VLOOKUP($A465,Banknifty!$A$14:$I$4860,7,FALSE),All_curves!O464)</f>
        <v>12650765</v>
      </c>
      <c r="P465">
        <f>IFERROR(VLOOKUP($A465,Banknifty!$A$14:$I$4860,8,FALSE),All_curves!P464)</f>
        <v>12650765</v>
      </c>
      <c r="Q465">
        <f>IFERROR(VLOOKUP($A465,Banknifty!$A$14:$I$4860,9,FALSE),All_curves!Q464)</f>
        <v>14227085</v>
      </c>
      <c r="R465">
        <f>IFERROR(VLOOKUP($A465,Nifty!$A$14:$I$4860,2,FALSE),All_curves!R464)</f>
        <v>0</v>
      </c>
      <c r="S465">
        <f>IFERROR(VLOOKUP($A465,Nifty!$A$14:$I$4860,3,FALSE),All_curves!S464)</f>
        <v>0</v>
      </c>
      <c r="T465">
        <f>IFERROR(VLOOKUP($A465,Nifty!$A$14:$I$4860,4,FALSE),All_curves!T464)</f>
        <v>0</v>
      </c>
      <c r="U465">
        <f>IFERROR(VLOOKUP($A465,Nifty!$A$14:$I$4860,5,FALSE),All_curves!U464)</f>
        <v>0</v>
      </c>
      <c r="V465">
        <f>IFERROR(VLOOKUP($A465,Nifty!$A$14:$I$4860,6,FALSE),All_curves!V464)</f>
        <v>0</v>
      </c>
      <c r="W465">
        <f>IFERROR(VLOOKUP($A465,Nifty!$A$14:$I$4860,7,FALSE),All_curves!W464)</f>
        <v>0</v>
      </c>
      <c r="X465">
        <f>IFERROR(VLOOKUP($A465,Nifty!$A$14:$I$4860,8,FALSE),All_curves!X464)</f>
        <v>0</v>
      </c>
      <c r="Y465">
        <f>IFERROR(VLOOKUP($A465,Nifty!$A$14:$I$4860,9,FALSE),All_curves!Y464)</f>
        <v>0</v>
      </c>
      <c r="AA465" s="5">
        <f t="shared" si="203"/>
        <v>0</v>
      </c>
      <c r="AB465" s="5">
        <f t="shared" ref="AB465:AB488" si="205">IFERROR(C465/C464-1,0)</f>
        <v>0</v>
      </c>
      <c r="AC465" s="5">
        <f t="shared" ref="AC465:AC488" si="206">IFERROR(D465/D464-1,0)</f>
        <v>0</v>
      </c>
      <c r="AD465" s="5">
        <f t="shared" ref="AD465:AD488" si="207">IFERROR(E465/E464-1,0)</f>
        <v>0</v>
      </c>
      <c r="AE465" s="5">
        <f t="shared" ref="AE465:AE488" si="208">IFERROR(F465/F464-1,0)</f>
        <v>0</v>
      </c>
      <c r="AF465" s="5">
        <f t="shared" ref="AF465:AF488" si="209">IFERROR(G465/G464-1,0)</f>
        <v>0</v>
      </c>
      <c r="AG465" s="5">
        <f t="shared" ref="AG465:AG488" si="210">IFERROR(H465/H464-1,0)</f>
        <v>0</v>
      </c>
      <c r="AH465" s="5">
        <f t="shared" ref="AH465:AH488" si="211">IFERROR(I465/I464-1,0)</f>
        <v>0</v>
      </c>
      <c r="AI465" s="5">
        <f t="shared" ref="AI465:AI528" si="212">IFERROR(J465/J464-1,0)</f>
        <v>-3.2425223892204036E-3</v>
      </c>
      <c r="AJ465" s="5">
        <f t="shared" ref="AJ465:AJ528" si="213">IFERROR(K465/K464-1,0)</f>
        <v>-3.6898348808784842E-3</v>
      </c>
      <c r="AK465" s="5">
        <f t="shared" ref="AK465:AK528" si="214">IFERROR(L465/L464-1,0)</f>
        <v>-2.0127605693716077E-3</v>
      </c>
      <c r="AL465" s="5">
        <f t="shared" ref="AL465:AL528" si="215">IFERROR(M465/M464-1,0)</f>
        <v>-1.9112290526476228E-3</v>
      </c>
      <c r="AM465" s="5">
        <f t="shared" ref="AM465:AM528" si="216">IFERROR(N465/N464-1,0)</f>
        <v>7.413701178928811E-4</v>
      </c>
      <c r="AN465" s="5">
        <f t="shared" ref="AN465:AN528" si="217">IFERROR(O465/O464-1,0)</f>
        <v>1.4281956471300372E-3</v>
      </c>
      <c r="AO465" s="5">
        <f t="shared" ref="AO465:AO528" si="218">IFERROR(P465/P464-1,0)</f>
        <v>1.4281956471300372E-3</v>
      </c>
      <c r="AP465" s="5">
        <f t="shared" ref="AP465:AP528" si="219">IFERROR(Q465/Q464-1,0)</f>
        <v>-3.1395027654390617E-4</v>
      </c>
      <c r="AQ465" s="5">
        <f t="shared" ref="AQ465:AQ528" si="220">IFERROR(R465/R464-1,0)</f>
        <v>0</v>
      </c>
      <c r="AR465" s="5">
        <f t="shared" ref="AR465:AR528" si="221">IFERROR(S465/S464-1,0)</f>
        <v>0</v>
      </c>
      <c r="AS465" s="5">
        <f t="shared" ref="AS465:AS528" si="222">IFERROR(T465/T464-1,0)</f>
        <v>0</v>
      </c>
      <c r="AT465" s="5">
        <f t="shared" ref="AT465:AT528" si="223">IFERROR(U465/U464-1,0)</f>
        <v>0</v>
      </c>
      <c r="AU465" s="5">
        <f t="shared" ref="AU465:AU528" si="224">IFERROR(V465/V464-1,0)</f>
        <v>0</v>
      </c>
      <c r="AV465" s="5">
        <f t="shared" ref="AV465:AV528" si="225">IFERROR(W465/W464-1,0)</f>
        <v>0</v>
      </c>
      <c r="AW465" s="5">
        <f t="shared" ref="AW465:AW528" si="226">IFERROR(X465/X464-1,0)</f>
        <v>0</v>
      </c>
      <c r="AX465" s="5">
        <f t="shared" ref="AX465:AX528" si="227">IFERROR(Y465/Y464-1,0)</f>
        <v>0</v>
      </c>
      <c r="AZ465" s="7">
        <f t="shared" si="204"/>
        <v>110.00160988122177</v>
      </c>
      <c r="BA465" s="4">
        <f t="shared" ref="BA465:BA528" si="228">(AA465*$AA$14%)+(AB465*$AB$14%)+(AC465*$AC$14%)+(AD465*$AD$14%)+(AE465*$AE$14%)+(AF465*$AF$14%)+(AG465*$AG$14%)+(AH465*$AH$14%)+(AI465*$AI$14%)+(AJ465*$AJ$14%)+(AK465*$AK$14%)+(AL465*$AL$14%)+(AM465*$AM$14%)+(AN465*$AN$14%)+(AO465*$AO$14%)+(AP465*$AP$14%)+(AQ465*$AQ$14%)+(AR465*$AR$14%)+(AS465*$AS$14%)+(AT465*$AT$14%)+(AU465*$AU$14%)+(AV465*$AV$14%)+(AW465*$AW$14%)+(AX465*$AX$14%)</f>
        <v>-3.1552232318787787E-4</v>
      </c>
      <c r="BB465" s="5">
        <f>AZ465/MAX($AZ$16:AZ465)-1</f>
        <v>-4.2720199009107507E-3</v>
      </c>
      <c r="BH465" s="3"/>
    </row>
    <row r="466" spans="1:60" x14ac:dyDescent="0.25">
      <c r="A466" s="3">
        <v>43206</v>
      </c>
      <c r="B466">
        <f>IFERROR(VLOOKUP($A466,Finnifty!$A$14:$I$486,B$15+1,FALSE),All_curves!B465)</f>
        <v>0</v>
      </c>
      <c r="C466">
        <f>IFERROR(VLOOKUP($A466,Finnifty!$A$14:$I$486,C$15+1,FALSE),All_curves!C465)</f>
        <v>0</v>
      </c>
      <c r="D466">
        <f>IFERROR(VLOOKUP($A466,Finnifty!$A$14:$I$486,D$15+1,FALSE),All_curves!D465)</f>
        <v>0</v>
      </c>
      <c r="E466">
        <f>IFERROR(VLOOKUP($A466,Finnifty!$A$14:$I$486,E$15+1,FALSE),All_curves!E465)</f>
        <v>0</v>
      </c>
      <c r="F466">
        <f>IFERROR(VLOOKUP($A466,Finnifty!$A$14:$I$486,F$15+1,FALSE),All_curves!F465)</f>
        <v>0</v>
      </c>
      <c r="G466">
        <f>IFERROR(VLOOKUP($A466,Finnifty!$A$14:$I$486,G$15+1,FALSE),All_curves!G465)</f>
        <v>0</v>
      </c>
      <c r="H466">
        <f>IFERROR(VLOOKUP($A466,Finnifty!$A$14:$I$486,H$15+1,FALSE),All_curves!H465)</f>
        <v>0</v>
      </c>
      <c r="I466">
        <f>IFERROR(VLOOKUP($A466,Finnifty!$A$14:$I$486,I$15+1,FALSE),All_curves!I465)</f>
        <v>0</v>
      </c>
      <c r="J466">
        <f>IFERROR(VLOOKUP($A466,Banknifty!$A$14:$I$4860,2,FALSE),All_curves!J465)</f>
        <v>13322418</v>
      </c>
      <c r="K466">
        <f>IFERROR(VLOOKUP($A466,Banknifty!$A$14:$I$4860,3,FALSE),All_curves!K465)</f>
        <v>13599279</v>
      </c>
      <c r="L466">
        <f>IFERROR(VLOOKUP($A466,Banknifty!$A$14:$I$4860,4,FALSE),All_curves!L465)</f>
        <v>13360410</v>
      </c>
      <c r="M466">
        <f>IFERROR(VLOOKUP($A466,Banknifty!$A$14:$I$4860,5,FALSE),All_curves!M465)</f>
        <v>14626881</v>
      </c>
      <c r="N466">
        <f>IFERROR(VLOOKUP($A466,Banknifty!$A$14:$I$4860,6,FALSE),All_curves!N465)</f>
        <v>11447302</v>
      </c>
      <c r="O466">
        <f>IFERROR(VLOOKUP($A466,Banknifty!$A$14:$I$4860,7,FALSE),All_curves!O465)</f>
        <v>12647193</v>
      </c>
      <c r="P466">
        <f>IFERROR(VLOOKUP($A466,Banknifty!$A$14:$I$4860,8,FALSE),All_curves!P465)</f>
        <v>12647193</v>
      </c>
      <c r="Q466">
        <f>IFERROR(VLOOKUP($A466,Banknifty!$A$14:$I$4860,9,FALSE),All_curves!Q465)</f>
        <v>14221000</v>
      </c>
      <c r="R466">
        <f>IFERROR(VLOOKUP($A466,Nifty!$A$14:$I$4860,2,FALSE),All_curves!R465)</f>
        <v>0</v>
      </c>
      <c r="S466">
        <f>IFERROR(VLOOKUP($A466,Nifty!$A$14:$I$4860,3,FALSE),All_curves!S465)</f>
        <v>0</v>
      </c>
      <c r="T466">
        <f>IFERROR(VLOOKUP($A466,Nifty!$A$14:$I$4860,4,FALSE),All_curves!T465)</f>
        <v>0</v>
      </c>
      <c r="U466">
        <f>IFERROR(VLOOKUP($A466,Nifty!$A$14:$I$4860,5,FALSE),All_curves!U465)</f>
        <v>0</v>
      </c>
      <c r="V466">
        <f>IFERROR(VLOOKUP($A466,Nifty!$A$14:$I$4860,6,FALSE),All_curves!V465)</f>
        <v>0</v>
      </c>
      <c r="W466">
        <f>IFERROR(VLOOKUP($A466,Nifty!$A$14:$I$4860,7,FALSE),All_curves!W465)</f>
        <v>0</v>
      </c>
      <c r="X466">
        <f>IFERROR(VLOOKUP($A466,Nifty!$A$14:$I$4860,8,FALSE),All_curves!X465)</f>
        <v>0</v>
      </c>
      <c r="Y466">
        <f>IFERROR(VLOOKUP($A466,Nifty!$A$14:$I$4860,9,FALSE),All_curves!Y465)</f>
        <v>0</v>
      </c>
      <c r="AA466" s="5">
        <f t="shared" ref="AA466:AA488" si="229">IFERROR(B466/B465-1,0)</f>
        <v>0</v>
      </c>
      <c r="AB466" s="5">
        <f t="shared" si="205"/>
        <v>0</v>
      </c>
      <c r="AC466" s="5">
        <f t="shared" si="206"/>
        <v>0</v>
      </c>
      <c r="AD466" s="5">
        <f t="shared" si="207"/>
        <v>0</v>
      </c>
      <c r="AE466" s="5">
        <f t="shared" si="208"/>
        <v>0</v>
      </c>
      <c r="AF466" s="5">
        <f t="shared" si="209"/>
        <v>0</v>
      </c>
      <c r="AG466" s="5">
        <f t="shared" si="210"/>
        <v>0</v>
      </c>
      <c r="AH466" s="5">
        <f t="shared" si="211"/>
        <v>0</v>
      </c>
      <c r="AI466" s="5">
        <f t="shared" si="212"/>
        <v>3.2818381185282242E-3</v>
      </c>
      <c r="AJ466" s="5">
        <f t="shared" si="213"/>
        <v>3.7604363695109555E-4</v>
      </c>
      <c r="AK466" s="5">
        <f t="shared" si="214"/>
        <v>2.9606700592621493E-3</v>
      </c>
      <c r="AL466" s="5">
        <f t="shared" si="215"/>
        <v>4.2330417739466775E-4</v>
      </c>
      <c r="AM466" s="5">
        <f t="shared" si="216"/>
        <v>-2.6578245602296713E-3</v>
      </c>
      <c r="AN466" s="5">
        <f t="shared" si="217"/>
        <v>-2.8235446631097449E-4</v>
      </c>
      <c r="AO466" s="5">
        <f t="shared" si="218"/>
        <v>-2.8235446631097449E-4</v>
      </c>
      <c r="AP466" s="5">
        <f t="shared" si="219"/>
        <v>-4.2770532403513251E-4</v>
      </c>
      <c r="AQ466" s="5">
        <f t="shared" si="220"/>
        <v>0</v>
      </c>
      <c r="AR466" s="5">
        <f t="shared" si="221"/>
        <v>0</v>
      </c>
      <c r="AS466" s="5">
        <f t="shared" si="222"/>
        <v>0</v>
      </c>
      <c r="AT466" s="5">
        <f t="shared" si="223"/>
        <v>0</v>
      </c>
      <c r="AU466" s="5">
        <f t="shared" si="224"/>
        <v>0</v>
      </c>
      <c r="AV466" s="5">
        <f t="shared" si="225"/>
        <v>0</v>
      </c>
      <c r="AW466" s="5">
        <f t="shared" si="226"/>
        <v>0</v>
      </c>
      <c r="AX466" s="5">
        <f t="shared" si="227"/>
        <v>0</v>
      </c>
      <c r="AZ466" s="7">
        <f t="shared" si="204"/>
        <v>110.0171550207792</v>
      </c>
      <c r="BA466" s="4">
        <f t="shared" si="228"/>
        <v>1.4131738230205773E-4</v>
      </c>
      <c r="BB466" s="5">
        <f>AZ466/MAX($AZ$16:AZ466)-1</f>
        <v>-4.1313062292781533E-3</v>
      </c>
      <c r="BH466" s="3"/>
    </row>
    <row r="467" spans="1:60" x14ac:dyDescent="0.25">
      <c r="A467" s="3">
        <v>43207</v>
      </c>
      <c r="B467">
        <f>IFERROR(VLOOKUP($A467,Finnifty!$A$14:$I$486,B$15+1,FALSE),All_curves!B466)</f>
        <v>0</v>
      </c>
      <c r="C467">
        <f>IFERROR(VLOOKUP($A467,Finnifty!$A$14:$I$486,C$15+1,FALSE),All_curves!C466)</f>
        <v>0</v>
      </c>
      <c r="D467">
        <f>IFERROR(VLOOKUP($A467,Finnifty!$A$14:$I$486,D$15+1,FALSE),All_curves!D466)</f>
        <v>0</v>
      </c>
      <c r="E467">
        <f>IFERROR(VLOOKUP($A467,Finnifty!$A$14:$I$486,E$15+1,FALSE),All_curves!E466)</f>
        <v>0</v>
      </c>
      <c r="F467">
        <f>IFERROR(VLOOKUP($A467,Finnifty!$A$14:$I$486,F$15+1,FALSE),All_curves!F466)</f>
        <v>0</v>
      </c>
      <c r="G467">
        <f>IFERROR(VLOOKUP($A467,Finnifty!$A$14:$I$486,G$15+1,FALSE),All_curves!G466)</f>
        <v>0</v>
      </c>
      <c r="H467">
        <f>IFERROR(VLOOKUP($A467,Finnifty!$A$14:$I$486,H$15+1,FALSE),All_curves!H466)</f>
        <v>0</v>
      </c>
      <c r="I467">
        <f>IFERROR(VLOOKUP($A467,Finnifty!$A$14:$I$486,I$15+1,FALSE),All_curves!I466)</f>
        <v>0</v>
      </c>
      <c r="J467">
        <f>IFERROR(VLOOKUP($A467,Banknifty!$A$14:$I$4860,2,FALSE),All_curves!J466)</f>
        <v>13306957</v>
      </c>
      <c r="K467">
        <f>IFERROR(VLOOKUP($A467,Banknifty!$A$14:$I$4860,3,FALSE),All_curves!K466)</f>
        <v>13583935</v>
      </c>
      <c r="L467">
        <f>IFERROR(VLOOKUP($A467,Banknifty!$A$14:$I$4860,4,FALSE),All_curves!L466)</f>
        <v>13326911</v>
      </c>
      <c r="M467">
        <f>IFERROR(VLOOKUP($A467,Banknifty!$A$14:$I$4860,5,FALSE),All_curves!M466)</f>
        <v>14626881</v>
      </c>
      <c r="N467">
        <f>IFERROR(VLOOKUP($A467,Banknifty!$A$14:$I$4860,6,FALSE),All_curves!N466)</f>
        <v>11484870</v>
      </c>
      <c r="O467">
        <f>IFERROR(VLOOKUP($A467,Banknifty!$A$14:$I$4860,7,FALSE),All_curves!O466)</f>
        <v>12651949</v>
      </c>
      <c r="P467">
        <f>IFERROR(VLOOKUP($A467,Banknifty!$A$14:$I$4860,8,FALSE),All_curves!P466)</f>
        <v>12651949</v>
      </c>
      <c r="Q467">
        <f>IFERROR(VLOOKUP($A467,Banknifty!$A$14:$I$4860,9,FALSE),All_curves!Q466)</f>
        <v>14227020</v>
      </c>
      <c r="R467">
        <f>IFERROR(VLOOKUP($A467,Nifty!$A$14:$I$4860,2,FALSE),All_curves!R466)</f>
        <v>0</v>
      </c>
      <c r="S467">
        <f>IFERROR(VLOOKUP($A467,Nifty!$A$14:$I$4860,3,FALSE),All_curves!S466)</f>
        <v>0</v>
      </c>
      <c r="T467">
        <f>IFERROR(VLOOKUP($A467,Nifty!$A$14:$I$4860,4,FALSE),All_curves!T466)</f>
        <v>0</v>
      </c>
      <c r="U467">
        <f>IFERROR(VLOOKUP($A467,Nifty!$A$14:$I$4860,5,FALSE),All_curves!U466)</f>
        <v>0</v>
      </c>
      <c r="V467">
        <f>IFERROR(VLOOKUP($A467,Nifty!$A$14:$I$4860,6,FALSE),All_curves!V466)</f>
        <v>0</v>
      </c>
      <c r="W467">
        <f>IFERROR(VLOOKUP($A467,Nifty!$A$14:$I$4860,7,FALSE),All_curves!W466)</f>
        <v>0</v>
      </c>
      <c r="X467">
        <f>IFERROR(VLOOKUP($A467,Nifty!$A$14:$I$4860,8,FALSE),All_curves!X466)</f>
        <v>0</v>
      </c>
      <c r="Y467">
        <f>IFERROR(VLOOKUP($A467,Nifty!$A$14:$I$4860,9,FALSE),All_curves!Y466)</f>
        <v>0</v>
      </c>
      <c r="AA467" s="5">
        <f t="shared" si="229"/>
        <v>0</v>
      </c>
      <c r="AB467" s="5">
        <f t="shared" si="205"/>
        <v>0</v>
      </c>
      <c r="AC467" s="5">
        <f t="shared" si="206"/>
        <v>0</v>
      </c>
      <c r="AD467" s="5">
        <f t="shared" si="207"/>
        <v>0</v>
      </c>
      <c r="AE467" s="5">
        <f t="shared" si="208"/>
        <v>0</v>
      </c>
      <c r="AF467" s="5">
        <f t="shared" si="209"/>
        <v>0</v>
      </c>
      <c r="AG467" s="5">
        <f t="shared" si="210"/>
        <v>0</v>
      </c>
      <c r="AH467" s="5">
        <f t="shared" si="211"/>
        <v>0</v>
      </c>
      <c r="AI467" s="5">
        <f t="shared" si="212"/>
        <v>-1.1605250638435649E-3</v>
      </c>
      <c r="AJ467" s="5">
        <f t="shared" si="213"/>
        <v>-1.128295110351063E-3</v>
      </c>
      <c r="AK467" s="5">
        <f t="shared" si="214"/>
        <v>-2.5073332330369791E-3</v>
      </c>
      <c r="AL467" s="5">
        <f t="shared" si="215"/>
        <v>0</v>
      </c>
      <c r="AM467" s="5">
        <f t="shared" si="216"/>
        <v>3.2818213409586683E-3</v>
      </c>
      <c r="AN467" s="5">
        <f t="shared" si="217"/>
        <v>3.7605182430588968E-4</v>
      </c>
      <c r="AO467" s="5">
        <f t="shared" si="218"/>
        <v>3.7605182430588968E-4</v>
      </c>
      <c r="AP467" s="5">
        <f t="shared" si="219"/>
        <v>4.2331762885883251E-4</v>
      </c>
      <c r="AQ467" s="5">
        <f t="shared" si="220"/>
        <v>0</v>
      </c>
      <c r="AR467" s="5">
        <f t="shared" si="221"/>
        <v>0</v>
      </c>
      <c r="AS467" s="5">
        <f t="shared" si="222"/>
        <v>0</v>
      </c>
      <c r="AT467" s="5">
        <f t="shared" si="223"/>
        <v>0</v>
      </c>
      <c r="AU467" s="5">
        <f t="shared" si="224"/>
        <v>0</v>
      </c>
      <c r="AV467" s="5">
        <f t="shared" si="225"/>
        <v>0</v>
      </c>
      <c r="AW467" s="5">
        <f t="shared" si="226"/>
        <v>0</v>
      </c>
      <c r="AX467" s="5">
        <f t="shared" si="227"/>
        <v>0</v>
      </c>
      <c r="AZ467" s="7">
        <f t="shared" si="204"/>
        <v>110.01560143741295</v>
      </c>
      <c r="BA467" s="4">
        <f t="shared" si="228"/>
        <v>-1.4121282866763611E-5</v>
      </c>
      <c r="BB467" s="5">
        <f>AZ467/MAX($AZ$16:AZ467)-1</f>
        <v>-4.1453691728010611E-3</v>
      </c>
      <c r="BH467" s="3"/>
    </row>
    <row r="468" spans="1:60" x14ac:dyDescent="0.25">
      <c r="A468" s="3">
        <v>43208</v>
      </c>
      <c r="B468">
        <f>IFERROR(VLOOKUP($A468,Finnifty!$A$14:$I$486,B$15+1,FALSE),All_curves!B467)</f>
        <v>0</v>
      </c>
      <c r="C468">
        <f>IFERROR(VLOOKUP($A468,Finnifty!$A$14:$I$486,C$15+1,FALSE),All_curves!C467)</f>
        <v>0</v>
      </c>
      <c r="D468">
        <f>IFERROR(VLOOKUP($A468,Finnifty!$A$14:$I$486,D$15+1,FALSE),All_curves!D467)</f>
        <v>0</v>
      </c>
      <c r="E468">
        <f>IFERROR(VLOOKUP($A468,Finnifty!$A$14:$I$486,E$15+1,FALSE),All_curves!E467)</f>
        <v>0</v>
      </c>
      <c r="F468">
        <f>IFERROR(VLOOKUP($A468,Finnifty!$A$14:$I$486,F$15+1,FALSE),All_curves!F467)</f>
        <v>0</v>
      </c>
      <c r="G468">
        <f>IFERROR(VLOOKUP($A468,Finnifty!$A$14:$I$486,G$15+1,FALSE),All_curves!G467)</f>
        <v>0</v>
      </c>
      <c r="H468">
        <f>IFERROR(VLOOKUP($A468,Finnifty!$A$14:$I$486,H$15+1,FALSE),All_curves!H467)</f>
        <v>0</v>
      </c>
      <c r="I468">
        <f>IFERROR(VLOOKUP($A468,Finnifty!$A$14:$I$486,I$15+1,FALSE),All_curves!I467)</f>
        <v>0</v>
      </c>
      <c r="J468">
        <f>IFERROR(VLOOKUP($A468,Banknifty!$A$14:$I$4860,2,FALSE),All_curves!J467)</f>
        <v>13381136</v>
      </c>
      <c r="K468">
        <f>IFERROR(VLOOKUP($A468,Banknifty!$A$14:$I$4860,3,FALSE),All_curves!K467)</f>
        <v>13581579</v>
      </c>
      <c r="L468">
        <f>IFERROR(VLOOKUP($A468,Banknifty!$A$14:$I$4860,4,FALSE),All_curves!L467)</f>
        <v>13381698</v>
      </c>
      <c r="M468">
        <f>IFERROR(VLOOKUP($A468,Banknifty!$A$14:$I$4860,5,FALSE),All_curves!M467)</f>
        <v>14624344</v>
      </c>
      <c r="N468">
        <f>IFERROR(VLOOKUP($A468,Banknifty!$A$14:$I$4860,6,FALSE),All_curves!N467)</f>
        <v>11471541</v>
      </c>
      <c r="O468">
        <f>IFERROR(VLOOKUP($A468,Banknifty!$A$14:$I$4860,7,FALSE),All_curves!O467)</f>
        <v>12637674</v>
      </c>
      <c r="P468">
        <f>IFERROR(VLOOKUP($A468,Banknifty!$A$14:$I$4860,8,FALSE),All_curves!P467)</f>
        <v>12637674</v>
      </c>
      <c r="Q468">
        <f>IFERROR(VLOOKUP($A468,Banknifty!$A$14:$I$4860,9,FALSE),All_curves!Q467)</f>
        <v>14227020</v>
      </c>
      <c r="R468">
        <f>IFERROR(VLOOKUP($A468,Nifty!$A$14:$I$4860,2,FALSE),All_curves!R467)</f>
        <v>0</v>
      </c>
      <c r="S468">
        <f>IFERROR(VLOOKUP($A468,Nifty!$A$14:$I$4860,3,FALSE),All_curves!S467)</f>
        <v>0</v>
      </c>
      <c r="T468">
        <f>IFERROR(VLOOKUP($A468,Nifty!$A$14:$I$4860,4,FALSE),All_curves!T467)</f>
        <v>0</v>
      </c>
      <c r="U468">
        <f>IFERROR(VLOOKUP($A468,Nifty!$A$14:$I$4860,5,FALSE),All_curves!U467)</f>
        <v>0</v>
      </c>
      <c r="V468">
        <f>IFERROR(VLOOKUP($A468,Nifty!$A$14:$I$4860,6,FALSE),All_curves!V467)</f>
        <v>0</v>
      </c>
      <c r="W468">
        <f>IFERROR(VLOOKUP($A468,Nifty!$A$14:$I$4860,7,FALSE),All_curves!W467)</f>
        <v>0</v>
      </c>
      <c r="X468">
        <f>IFERROR(VLOOKUP($A468,Nifty!$A$14:$I$4860,8,FALSE),All_curves!X467)</f>
        <v>0</v>
      </c>
      <c r="Y468">
        <f>IFERROR(VLOOKUP($A468,Nifty!$A$14:$I$4860,9,FALSE),All_curves!Y467)</f>
        <v>0</v>
      </c>
      <c r="AA468" s="5">
        <f t="shared" si="229"/>
        <v>0</v>
      </c>
      <c r="AB468" s="5">
        <f t="shared" si="205"/>
        <v>0</v>
      </c>
      <c r="AC468" s="5">
        <f t="shared" si="206"/>
        <v>0</v>
      </c>
      <c r="AD468" s="5">
        <f t="shared" si="207"/>
        <v>0</v>
      </c>
      <c r="AE468" s="5">
        <f t="shared" si="208"/>
        <v>0</v>
      </c>
      <c r="AF468" s="5">
        <f t="shared" si="209"/>
        <v>0</v>
      </c>
      <c r="AG468" s="5">
        <f t="shared" si="210"/>
        <v>0</v>
      </c>
      <c r="AH468" s="5">
        <f t="shared" si="211"/>
        <v>0</v>
      </c>
      <c r="AI468" s="5">
        <f t="shared" si="212"/>
        <v>5.574452521339035E-3</v>
      </c>
      <c r="AJ468" s="5">
        <f t="shared" si="213"/>
        <v>-1.7344017031883929E-4</v>
      </c>
      <c r="AK468" s="5">
        <f t="shared" si="214"/>
        <v>4.111005168414561E-3</v>
      </c>
      <c r="AL468" s="5">
        <f t="shared" si="215"/>
        <v>-1.7344777741745698E-4</v>
      </c>
      <c r="AM468" s="5">
        <f t="shared" si="216"/>
        <v>-1.1605703852111127E-3</v>
      </c>
      <c r="AN468" s="5">
        <f t="shared" si="217"/>
        <v>-1.1282846619126152E-3</v>
      </c>
      <c r="AO468" s="5">
        <f t="shared" si="218"/>
        <v>-1.1282846619126152E-3</v>
      </c>
      <c r="AP468" s="5">
        <f t="shared" si="219"/>
        <v>0</v>
      </c>
      <c r="AQ468" s="5">
        <f t="shared" si="220"/>
        <v>0</v>
      </c>
      <c r="AR468" s="5">
        <f t="shared" si="221"/>
        <v>0</v>
      </c>
      <c r="AS468" s="5">
        <f t="shared" si="222"/>
        <v>0</v>
      </c>
      <c r="AT468" s="5">
        <f t="shared" si="223"/>
        <v>0</v>
      </c>
      <c r="AU468" s="5">
        <f t="shared" si="224"/>
        <v>0</v>
      </c>
      <c r="AV468" s="5">
        <f t="shared" si="225"/>
        <v>0</v>
      </c>
      <c r="AW468" s="5">
        <f t="shared" si="226"/>
        <v>0</v>
      </c>
      <c r="AX468" s="5">
        <f t="shared" si="227"/>
        <v>0</v>
      </c>
      <c r="AZ468" s="7">
        <f t="shared" si="204"/>
        <v>110.04274517434827</v>
      </c>
      <c r="BA468" s="4">
        <f t="shared" si="228"/>
        <v>2.4672625137420662E-4</v>
      </c>
      <c r="BB468" s="5">
        <f>AZ468/MAX($AZ$16:AZ468)-1</f>
        <v>-3.8996656928236284E-3</v>
      </c>
      <c r="BH468" s="3"/>
    </row>
    <row r="469" spans="1:60" x14ac:dyDescent="0.25">
      <c r="A469" s="3">
        <v>43209</v>
      </c>
      <c r="B469">
        <f>IFERROR(VLOOKUP($A469,Finnifty!$A$14:$I$486,B$15+1,FALSE),All_curves!B468)</f>
        <v>0</v>
      </c>
      <c r="C469">
        <f>IFERROR(VLOOKUP($A469,Finnifty!$A$14:$I$486,C$15+1,FALSE),All_curves!C468)</f>
        <v>0</v>
      </c>
      <c r="D469">
        <f>IFERROR(VLOOKUP($A469,Finnifty!$A$14:$I$486,D$15+1,FALSE),All_curves!D468)</f>
        <v>0</v>
      </c>
      <c r="E469">
        <f>IFERROR(VLOOKUP($A469,Finnifty!$A$14:$I$486,E$15+1,FALSE),All_curves!E468)</f>
        <v>0</v>
      </c>
      <c r="F469">
        <f>IFERROR(VLOOKUP($A469,Finnifty!$A$14:$I$486,F$15+1,FALSE),All_curves!F468)</f>
        <v>0</v>
      </c>
      <c r="G469">
        <f>IFERROR(VLOOKUP($A469,Finnifty!$A$14:$I$486,G$15+1,FALSE),All_curves!G468)</f>
        <v>0</v>
      </c>
      <c r="H469">
        <f>IFERROR(VLOOKUP($A469,Finnifty!$A$14:$I$486,H$15+1,FALSE),All_curves!H468)</f>
        <v>0</v>
      </c>
      <c r="I469">
        <f>IFERROR(VLOOKUP($A469,Finnifty!$A$14:$I$486,I$15+1,FALSE),All_curves!I468)</f>
        <v>0</v>
      </c>
      <c r="J469">
        <f>IFERROR(VLOOKUP($A469,Banknifty!$A$14:$I$4860,2,FALSE),All_curves!J468)</f>
        <v>13340671</v>
      </c>
      <c r="K469">
        <f>IFERROR(VLOOKUP($A469,Banknifty!$A$14:$I$4860,3,FALSE),All_curves!K468)</f>
        <v>13552913</v>
      </c>
      <c r="L469">
        <f>IFERROR(VLOOKUP($A469,Banknifty!$A$14:$I$4860,4,FALSE),All_curves!L468)</f>
        <v>13292980</v>
      </c>
      <c r="M469">
        <f>IFERROR(VLOOKUP($A469,Banknifty!$A$14:$I$4860,5,FALSE),All_curves!M468)</f>
        <v>14582732</v>
      </c>
      <c r="N469">
        <f>IFERROR(VLOOKUP($A469,Banknifty!$A$14:$I$4860,6,FALSE),All_curves!N468)</f>
        <v>11535488</v>
      </c>
      <c r="O469">
        <f>IFERROR(VLOOKUP($A469,Banknifty!$A$14:$I$4860,7,FALSE),All_curves!O468)</f>
        <v>12635482</v>
      </c>
      <c r="P469">
        <f>IFERROR(VLOOKUP($A469,Banknifty!$A$14:$I$4860,8,FALSE),All_curves!P468)</f>
        <v>12635482</v>
      </c>
      <c r="Q469">
        <f>IFERROR(VLOOKUP($A469,Banknifty!$A$14:$I$4860,9,FALSE),All_curves!Q468)</f>
        <v>14224552</v>
      </c>
      <c r="R469">
        <f>IFERROR(VLOOKUP($A469,Nifty!$A$14:$I$4860,2,FALSE),All_curves!R468)</f>
        <v>0</v>
      </c>
      <c r="S469">
        <f>IFERROR(VLOOKUP($A469,Nifty!$A$14:$I$4860,3,FALSE),All_curves!S468)</f>
        <v>0</v>
      </c>
      <c r="T469">
        <f>IFERROR(VLOOKUP($A469,Nifty!$A$14:$I$4860,4,FALSE),All_curves!T468)</f>
        <v>0</v>
      </c>
      <c r="U469">
        <f>IFERROR(VLOOKUP($A469,Nifty!$A$14:$I$4860,5,FALSE),All_curves!U468)</f>
        <v>0</v>
      </c>
      <c r="V469">
        <f>IFERROR(VLOOKUP($A469,Nifty!$A$14:$I$4860,6,FALSE),All_curves!V468)</f>
        <v>0</v>
      </c>
      <c r="W469">
        <f>IFERROR(VLOOKUP($A469,Nifty!$A$14:$I$4860,7,FALSE),All_curves!W468)</f>
        <v>0</v>
      </c>
      <c r="X469">
        <f>IFERROR(VLOOKUP($A469,Nifty!$A$14:$I$4860,8,FALSE),All_curves!X468)</f>
        <v>0</v>
      </c>
      <c r="Y469">
        <f>IFERROR(VLOOKUP($A469,Nifty!$A$14:$I$4860,9,FALSE),All_curves!Y468)</f>
        <v>0</v>
      </c>
      <c r="AA469" s="5">
        <f t="shared" si="229"/>
        <v>0</v>
      </c>
      <c r="AB469" s="5">
        <f t="shared" si="205"/>
        <v>0</v>
      </c>
      <c r="AC469" s="5">
        <f t="shared" si="206"/>
        <v>0</v>
      </c>
      <c r="AD469" s="5">
        <f t="shared" si="207"/>
        <v>0</v>
      </c>
      <c r="AE469" s="5">
        <f t="shared" si="208"/>
        <v>0</v>
      </c>
      <c r="AF469" s="5">
        <f t="shared" si="209"/>
        <v>0</v>
      </c>
      <c r="AG469" s="5">
        <f t="shared" si="210"/>
        <v>0</v>
      </c>
      <c r="AH469" s="5">
        <f t="shared" si="211"/>
        <v>0</v>
      </c>
      <c r="AI469" s="5">
        <f t="shared" si="212"/>
        <v>-3.0240332360421673E-3</v>
      </c>
      <c r="AJ469" s="5">
        <f t="shared" si="213"/>
        <v>-2.110652966050508E-3</v>
      </c>
      <c r="AK469" s="5">
        <f t="shared" si="214"/>
        <v>-6.6298013899281916E-3</v>
      </c>
      <c r="AL469" s="5">
        <f t="shared" si="215"/>
        <v>-2.8453925864981855E-3</v>
      </c>
      <c r="AM469" s="5">
        <f t="shared" si="216"/>
        <v>5.5744036481235604E-3</v>
      </c>
      <c r="AN469" s="5">
        <f t="shared" si="217"/>
        <v>-1.7344963954601944E-4</v>
      </c>
      <c r="AO469" s="5">
        <f t="shared" si="218"/>
        <v>-1.7344963954601944E-4</v>
      </c>
      <c r="AP469" s="5">
        <f t="shared" si="219"/>
        <v>-1.7347273005874353E-4</v>
      </c>
      <c r="AQ469" s="5">
        <f t="shared" si="220"/>
        <v>0</v>
      </c>
      <c r="AR469" s="5">
        <f t="shared" si="221"/>
        <v>0</v>
      </c>
      <c r="AS469" s="5">
        <f t="shared" si="222"/>
        <v>0</v>
      </c>
      <c r="AT469" s="5">
        <f t="shared" si="223"/>
        <v>0</v>
      </c>
      <c r="AU469" s="5">
        <f t="shared" si="224"/>
        <v>0</v>
      </c>
      <c r="AV469" s="5">
        <f t="shared" si="225"/>
        <v>0</v>
      </c>
      <c r="AW469" s="5">
        <f t="shared" si="226"/>
        <v>0</v>
      </c>
      <c r="AX469" s="5">
        <f t="shared" si="227"/>
        <v>0</v>
      </c>
      <c r="AZ469" s="7">
        <f t="shared" ref="AZ469:AZ488" si="230">AZ468*(1+BA469)</f>
        <v>109.99893051577486</v>
      </c>
      <c r="BA469" s="4">
        <f t="shared" si="228"/>
        <v>-3.981603558144281E-4</v>
      </c>
      <c r="BB469" s="5">
        <f>AZ469/MAX($AZ$16:AZ469)-1</f>
        <v>-4.2962733563581823E-3</v>
      </c>
      <c r="BH469" s="3"/>
    </row>
    <row r="470" spans="1:60" x14ac:dyDescent="0.25">
      <c r="A470" s="3">
        <v>43210</v>
      </c>
      <c r="B470">
        <f>IFERROR(VLOOKUP($A470,Finnifty!$A$14:$I$486,B$15+1,FALSE),All_curves!B469)</f>
        <v>0</v>
      </c>
      <c r="C470">
        <f>IFERROR(VLOOKUP($A470,Finnifty!$A$14:$I$486,C$15+1,FALSE),All_curves!C469)</f>
        <v>0</v>
      </c>
      <c r="D470">
        <f>IFERROR(VLOOKUP($A470,Finnifty!$A$14:$I$486,D$15+1,FALSE),All_curves!D469)</f>
        <v>0</v>
      </c>
      <c r="E470">
        <f>IFERROR(VLOOKUP($A470,Finnifty!$A$14:$I$486,E$15+1,FALSE),All_curves!E469)</f>
        <v>0</v>
      </c>
      <c r="F470">
        <f>IFERROR(VLOOKUP($A470,Finnifty!$A$14:$I$486,F$15+1,FALSE),All_curves!F469)</f>
        <v>0</v>
      </c>
      <c r="G470">
        <f>IFERROR(VLOOKUP($A470,Finnifty!$A$14:$I$486,G$15+1,FALSE),All_curves!G469)</f>
        <v>0</v>
      </c>
      <c r="H470">
        <f>IFERROR(VLOOKUP($A470,Finnifty!$A$14:$I$486,H$15+1,FALSE),All_curves!H469)</f>
        <v>0</v>
      </c>
      <c r="I470">
        <f>IFERROR(VLOOKUP($A470,Finnifty!$A$14:$I$486,I$15+1,FALSE),All_curves!I469)</f>
        <v>0</v>
      </c>
      <c r="J470">
        <f>IFERROR(VLOOKUP($A470,Banknifty!$A$14:$I$4860,2,FALSE),All_curves!J469)</f>
        <v>13301665</v>
      </c>
      <c r="K470">
        <f>IFERROR(VLOOKUP($A470,Banknifty!$A$14:$I$4860,3,FALSE),All_curves!K469)</f>
        <v>13522853</v>
      </c>
      <c r="L470">
        <f>IFERROR(VLOOKUP($A470,Banknifty!$A$14:$I$4860,4,FALSE),All_curves!L469)</f>
        <v>13247608</v>
      </c>
      <c r="M470">
        <f>IFERROR(VLOOKUP($A470,Banknifty!$A$14:$I$4860,5,FALSE),All_curves!M469)</f>
        <v>14582732</v>
      </c>
      <c r="N470">
        <f>IFERROR(VLOOKUP($A470,Banknifty!$A$14:$I$4860,6,FALSE),All_curves!N469)</f>
        <v>11535951</v>
      </c>
      <c r="O470">
        <f>IFERROR(VLOOKUP($A470,Banknifty!$A$14:$I$4860,7,FALSE),All_curves!O469)</f>
        <v>12608813</v>
      </c>
      <c r="P470">
        <f>IFERROR(VLOOKUP($A470,Banknifty!$A$14:$I$4860,8,FALSE),All_curves!P469)</f>
        <v>12608813</v>
      </c>
      <c r="Q470">
        <f>IFERROR(VLOOKUP($A470,Banknifty!$A$14:$I$4860,9,FALSE),All_curves!Q469)</f>
        <v>14184077</v>
      </c>
      <c r="R470">
        <f>IFERROR(VLOOKUP($A470,Nifty!$A$14:$I$4860,2,FALSE),All_curves!R469)</f>
        <v>0</v>
      </c>
      <c r="S470">
        <f>IFERROR(VLOOKUP($A470,Nifty!$A$14:$I$4860,3,FALSE),All_curves!S469)</f>
        <v>0</v>
      </c>
      <c r="T470">
        <f>IFERROR(VLOOKUP($A470,Nifty!$A$14:$I$4860,4,FALSE),All_curves!T469)</f>
        <v>0</v>
      </c>
      <c r="U470">
        <f>IFERROR(VLOOKUP($A470,Nifty!$A$14:$I$4860,5,FALSE),All_curves!U469)</f>
        <v>0</v>
      </c>
      <c r="V470">
        <f>IFERROR(VLOOKUP($A470,Nifty!$A$14:$I$4860,6,FALSE),All_curves!V469)</f>
        <v>0</v>
      </c>
      <c r="W470">
        <f>IFERROR(VLOOKUP($A470,Nifty!$A$14:$I$4860,7,FALSE),All_curves!W469)</f>
        <v>0</v>
      </c>
      <c r="X470">
        <f>IFERROR(VLOOKUP($A470,Nifty!$A$14:$I$4860,8,FALSE),All_curves!X469)</f>
        <v>0</v>
      </c>
      <c r="Y470">
        <f>IFERROR(VLOOKUP($A470,Nifty!$A$14:$I$4860,9,FALSE),All_curves!Y469)</f>
        <v>0</v>
      </c>
      <c r="AA470" s="5">
        <f t="shared" si="229"/>
        <v>0</v>
      </c>
      <c r="AB470" s="5">
        <f t="shared" si="205"/>
        <v>0</v>
      </c>
      <c r="AC470" s="5">
        <f t="shared" si="206"/>
        <v>0</v>
      </c>
      <c r="AD470" s="5">
        <f t="shared" si="207"/>
        <v>0</v>
      </c>
      <c r="AE470" s="5">
        <f t="shared" si="208"/>
        <v>0</v>
      </c>
      <c r="AF470" s="5">
        <f t="shared" si="209"/>
        <v>0</v>
      </c>
      <c r="AG470" s="5">
        <f t="shared" si="210"/>
        <v>0</v>
      </c>
      <c r="AH470" s="5">
        <f t="shared" si="211"/>
        <v>0</v>
      </c>
      <c r="AI470" s="5">
        <f t="shared" si="212"/>
        <v>-2.9238409372361884E-3</v>
      </c>
      <c r="AJ470" s="5">
        <f t="shared" si="213"/>
        <v>-2.2179733611512598E-3</v>
      </c>
      <c r="AK470" s="5">
        <f t="shared" si="214"/>
        <v>-3.4132301410217947E-3</v>
      </c>
      <c r="AL470" s="5">
        <f t="shared" si="215"/>
        <v>0</v>
      </c>
      <c r="AM470" s="5">
        <f t="shared" si="216"/>
        <v>4.0137010241858562E-5</v>
      </c>
      <c r="AN470" s="5">
        <f t="shared" si="217"/>
        <v>-2.1106436620305091E-3</v>
      </c>
      <c r="AO470" s="5">
        <f t="shared" si="218"/>
        <v>-2.1106436620305091E-3</v>
      </c>
      <c r="AP470" s="5">
        <f t="shared" si="219"/>
        <v>-2.8454323201180243E-3</v>
      </c>
      <c r="AQ470" s="5">
        <f t="shared" si="220"/>
        <v>0</v>
      </c>
      <c r="AR470" s="5">
        <f t="shared" si="221"/>
        <v>0</v>
      </c>
      <c r="AS470" s="5">
        <f t="shared" si="222"/>
        <v>0</v>
      </c>
      <c r="AT470" s="5">
        <f t="shared" si="223"/>
        <v>0</v>
      </c>
      <c r="AU470" s="5">
        <f t="shared" si="224"/>
        <v>0</v>
      </c>
      <c r="AV470" s="5">
        <f t="shared" si="225"/>
        <v>0</v>
      </c>
      <c r="AW470" s="5">
        <f t="shared" si="226"/>
        <v>0</v>
      </c>
      <c r="AX470" s="5">
        <f t="shared" si="227"/>
        <v>0</v>
      </c>
      <c r="AZ470" s="7">
        <f t="shared" si="230"/>
        <v>109.92751541936804</v>
      </c>
      <c r="BA470" s="4">
        <f t="shared" si="228"/>
        <v>-6.4923446138943452E-4</v>
      </c>
      <c r="BB470" s="5">
        <f>AZ470/MAX($AZ$16:AZ470)-1</f>
        <v>-4.9427185290290554E-3</v>
      </c>
      <c r="BH470" s="3"/>
    </row>
    <row r="471" spans="1:60" x14ac:dyDescent="0.25">
      <c r="A471" s="3">
        <v>43213</v>
      </c>
      <c r="B471">
        <f>IFERROR(VLOOKUP($A471,Finnifty!$A$14:$I$486,B$15+1,FALSE),All_curves!B470)</f>
        <v>0</v>
      </c>
      <c r="C471">
        <f>IFERROR(VLOOKUP($A471,Finnifty!$A$14:$I$486,C$15+1,FALSE),All_curves!C470)</f>
        <v>0</v>
      </c>
      <c r="D471">
        <f>IFERROR(VLOOKUP($A471,Finnifty!$A$14:$I$486,D$15+1,FALSE),All_curves!D470)</f>
        <v>0</v>
      </c>
      <c r="E471">
        <f>IFERROR(VLOOKUP($A471,Finnifty!$A$14:$I$486,E$15+1,FALSE),All_curves!E470)</f>
        <v>0</v>
      </c>
      <c r="F471">
        <f>IFERROR(VLOOKUP($A471,Finnifty!$A$14:$I$486,F$15+1,FALSE),All_curves!F470)</f>
        <v>0</v>
      </c>
      <c r="G471">
        <f>IFERROR(VLOOKUP($A471,Finnifty!$A$14:$I$486,G$15+1,FALSE),All_curves!G470)</f>
        <v>0</v>
      </c>
      <c r="H471">
        <f>IFERROR(VLOOKUP($A471,Finnifty!$A$14:$I$486,H$15+1,FALSE),All_curves!H470)</f>
        <v>0</v>
      </c>
      <c r="I471">
        <f>IFERROR(VLOOKUP($A471,Finnifty!$A$14:$I$486,I$15+1,FALSE),All_curves!I470)</f>
        <v>0</v>
      </c>
      <c r="J471">
        <f>IFERROR(VLOOKUP($A471,Banknifty!$A$14:$I$4860,2,FALSE),All_curves!J470)</f>
        <v>13340493</v>
      </c>
      <c r="K471">
        <f>IFERROR(VLOOKUP($A471,Banknifty!$A$14:$I$4860,3,FALSE),All_curves!K470)</f>
        <v>13513492</v>
      </c>
      <c r="L471">
        <f>IFERROR(VLOOKUP($A471,Banknifty!$A$14:$I$4860,4,FALSE),All_curves!L470)</f>
        <v>13316087</v>
      </c>
      <c r="M471">
        <f>IFERROR(VLOOKUP($A471,Banknifty!$A$14:$I$4860,5,FALSE),All_curves!M470)</f>
        <v>14542787</v>
      </c>
      <c r="N471">
        <f>IFERROR(VLOOKUP($A471,Banknifty!$A$14:$I$4860,6,FALSE),All_curves!N470)</f>
        <v>11502222</v>
      </c>
      <c r="O471">
        <f>IFERROR(VLOOKUP($A471,Banknifty!$A$14:$I$4860,7,FALSE),All_curves!O470)</f>
        <v>12580847</v>
      </c>
      <c r="P471">
        <f>IFERROR(VLOOKUP($A471,Banknifty!$A$14:$I$4860,8,FALSE),All_curves!P470)</f>
        <v>12580847</v>
      </c>
      <c r="Q471">
        <f>IFERROR(VLOOKUP($A471,Banknifty!$A$14:$I$4860,9,FALSE),All_curves!Q470)</f>
        <v>14184077</v>
      </c>
      <c r="R471">
        <f>IFERROR(VLOOKUP($A471,Nifty!$A$14:$I$4860,2,FALSE),All_curves!R470)</f>
        <v>0</v>
      </c>
      <c r="S471">
        <f>IFERROR(VLOOKUP($A471,Nifty!$A$14:$I$4860,3,FALSE),All_curves!S470)</f>
        <v>0</v>
      </c>
      <c r="T471">
        <f>IFERROR(VLOOKUP($A471,Nifty!$A$14:$I$4860,4,FALSE),All_curves!T470)</f>
        <v>0</v>
      </c>
      <c r="U471">
        <f>IFERROR(VLOOKUP($A471,Nifty!$A$14:$I$4860,5,FALSE),All_curves!U470)</f>
        <v>0</v>
      </c>
      <c r="V471">
        <f>IFERROR(VLOOKUP($A471,Nifty!$A$14:$I$4860,6,FALSE),All_curves!V470)</f>
        <v>0</v>
      </c>
      <c r="W471">
        <f>IFERROR(VLOOKUP($A471,Nifty!$A$14:$I$4860,7,FALSE),All_curves!W470)</f>
        <v>0</v>
      </c>
      <c r="X471">
        <f>IFERROR(VLOOKUP($A471,Nifty!$A$14:$I$4860,8,FALSE),All_curves!X470)</f>
        <v>0</v>
      </c>
      <c r="Y471">
        <f>IFERROR(VLOOKUP($A471,Nifty!$A$14:$I$4860,9,FALSE),All_curves!Y470)</f>
        <v>0</v>
      </c>
      <c r="AA471" s="5">
        <f t="shared" si="229"/>
        <v>0</v>
      </c>
      <c r="AB471" s="5">
        <f t="shared" si="205"/>
        <v>0</v>
      </c>
      <c r="AC471" s="5">
        <f t="shared" si="206"/>
        <v>0</v>
      </c>
      <c r="AD471" s="5">
        <f t="shared" si="207"/>
        <v>0</v>
      </c>
      <c r="AE471" s="5">
        <f t="shared" si="208"/>
        <v>0</v>
      </c>
      <c r="AF471" s="5">
        <f t="shared" si="209"/>
        <v>0</v>
      </c>
      <c r="AG471" s="5">
        <f t="shared" si="210"/>
        <v>0</v>
      </c>
      <c r="AH471" s="5">
        <f t="shared" si="211"/>
        <v>0</v>
      </c>
      <c r="AI471" s="5">
        <f t="shared" si="212"/>
        <v>2.9190330684165655E-3</v>
      </c>
      <c r="AJ471" s="5">
        <f t="shared" si="213"/>
        <v>-6.9223558076092484E-4</v>
      </c>
      <c r="AK471" s="5">
        <f t="shared" si="214"/>
        <v>5.1691595946981028E-3</v>
      </c>
      <c r="AL471" s="5">
        <f t="shared" si="215"/>
        <v>-2.7391986631860599E-3</v>
      </c>
      <c r="AM471" s="5">
        <f t="shared" si="216"/>
        <v>-2.9238161639209004E-3</v>
      </c>
      <c r="AN471" s="5">
        <f t="shared" si="217"/>
        <v>-2.2179724610080775E-3</v>
      </c>
      <c r="AO471" s="5">
        <f t="shared" si="218"/>
        <v>-2.2179724610080775E-3</v>
      </c>
      <c r="AP471" s="5">
        <f t="shared" si="219"/>
        <v>0</v>
      </c>
      <c r="AQ471" s="5">
        <f t="shared" si="220"/>
        <v>0</v>
      </c>
      <c r="AR471" s="5">
        <f t="shared" si="221"/>
        <v>0</v>
      </c>
      <c r="AS471" s="5">
        <f t="shared" si="222"/>
        <v>0</v>
      </c>
      <c r="AT471" s="5">
        <f t="shared" si="223"/>
        <v>0</v>
      </c>
      <c r="AU471" s="5">
        <f t="shared" si="224"/>
        <v>0</v>
      </c>
      <c r="AV471" s="5">
        <f t="shared" si="225"/>
        <v>0</v>
      </c>
      <c r="AW471" s="5">
        <f t="shared" si="226"/>
        <v>0</v>
      </c>
      <c r="AX471" s="5">
        <f t="shared" si="227"/>
        <v>0</v>
      </c>
      <c r="AZ471" s="7">
        <f t="shared" si="230"/>
        <v>109.91513482072929</v>
      </c>
      <c r="BA471" s="4">
        <f t="shared" si="228"/>
        <v>-1.126251111153905E-4</v>
      </c>
      <c r="BB471" s="5">
        <f>AZ471/MAX($AZ$16:AZ471)-1</f>
        <v>-5.0547869659208766E-3</v>
      </c>
      <c r="BH471" s="3"/>
    </row>
    <row r="472" spans="1:60" x14ac:dyDescent="0.25">
      <c r="A472" s="3">
        <v>43214</v>
      </c>
      <c r="B472">
        <f>IFERROR(VLOOKUP($A472,Finnifty!$A$14:$I$486,B$15+1,FALSE),All_curves!B471)</f>
        <v>0</v>
      </c>
      <c r="C472">
        <f>IFERROR(VLOOKUP($A472,Finnifty!$A$14:$I$486,C$15+1,FALSE),All_curves!C471)</f>
        <v>0</v>
      </c>
      <c r="D472">
        <f>IFERROR(VLOOKUP($A472,Finnifty!$A$14:$I$486,D$15+1,FALSE),All_curves!D471)</f>
        <v>0</v>
      </c>
      <c r="E472">
        <f>IFERROR(VLOOKUP($A472,Finnifty!$A$14:$I$486,E$15+1,FALSE),All_curves!E471)</f>
        <v>0</v>
      </c>
      <c r="F472">
        <f>IFERROR(VLOOKUP($A472,Finnifty!$A$14:$I$486,F$15+1,FALSE),All_curves!F471)</f>
        <v>0</v>
      </c>
      <c r="G472">
        <f>IFERROR(VLOOKUP($A472,Finnifty!$A$14:$I$486,G$15+1,FALSE),All_curves!G471)</f>
        <v>0</v>
      </c>
      <c r="H472">
        <f>IFERROR(VLOOKUP($A472,Finnifty!$A$14:$I$486,H$15+1,FALSE),All_curves!H471)</f>
        <v>0</v>
      </c>
      <c r="I472">
        <f>IFERROR(VLOOKUP($A472,Finnifty!$A$14:$I$486,I$15+1,FALSE),All_curves!I471)</f>
        <v>0</v>
      </c>
      <c r="J472">
        <f>IFERROR(VLOOKUP($A472,Banknifty!$A$14:$I$4860,2,FALSE),All_curves!J471)</f>
        <v>13283902</v>
      </c>
      <c r="K472">
        <f>IFERROR(VLOOKUP($A472,Banknifty!$A$14:$I$4860,3,FALSE),All_curves!K471)</f>
        <v>13523575</v>
      </c>
      <c r="L472">
        <f>IFERROR(VLOOKUP($A472,Banknifty!$A$14:$I$4860,4,FALSE),All_curves!L471)</f>
        <v>13292313</v>
      </c>
      <c r="M472">
        <f>IFERROR(VLOOKUP($A472,Banknifty!$A$14:$I$4860,5,FALSE),All_curves!M471)</f>
        <v>14576413</v>
      </c>
      <c r="N472">
        <f>IFERROR(VLOOKUP($A472,Banknifty!$A$14:$I$4860,6,FALSE),All_curves!N471)</f>
        <v>11535797</v>
      </c>
      <c r="O472">
        <f>IFERROR(VLOOKUP($A472,Banknifty!$A$14:$I$4860,7,FALSE),All_curves!O471)</f>
        <v>12572139</v>
      </c>
      <c r="P472">
        <f>IFERROR(VLOOKUP($A472,Banknifty!$A$14:$I$4860,8,FALSE),All_curves!P471)</f>
        <v>12572139</v>
      </c>
      <c r="Q472">
        <f>IFERROR(VLOOKUP($A472,Banknifty!$A$14:$I$4860,9,FALSE),All_curves!Q471)</f>
        <v>14145224</v>
      </c>
      <c r="R472">
        <f>IFERROR(VLOOKUP($A472,Nifty!$A$14:$I$4860,2,FALSE),All_curves!R471)</f>
        <v>0</v>
      </c>
      <c r="S472">
        <f>IFERROR(VLOOKUP($A472,Nifty!$A$14:$I$4860,3,FALSE),All_curves!S471)</f>
        <v>0</v>
      </c>
      <c r="T472">
        <f>IFERROR(VLOOKUP($A472,Nifty!$A$14:$I$4860,4,FALSE),All_curves!T471)</f>
        <v>0</v>
      </c>
      <c r="U472">
        <f>IFERROR(VLOOKUP($A472,Nifty!$A$14:$I$4860,5,FALSE),All_curves!U471)</f>
        <v>0</v>
      </c>
      <c r="V472">
        <f>IFERROR(VLOOKUP($A472,Nifty!$A$14:$I$4860,6,FALSE),All_curves!V471)</f>
        <v>0</v>
      </c>
      <c r="W472">
        <f>IFERROR(VLOOKUP($A472,Nifty!$A$14:$I$4860,7,FALSE),All_curves!W471)</f>
        <v>0</v>
      </c>
      <c r="X472">
        <f>IFERROR(VLOOKUP($A472,Nifty!$A$14:$I$4860,8,FALSE),All_curves!X471)</f>
        <v>0</v>
      </c>
      <c r="Y472">
        <f>IFERROR(VLOOKUP($A472,Nifty!$A$14:$I$4860,9,FALSE),All_curves!Y471)</f>
        <v>0</v>
      </c>
      <c r="AA472" s="5">
        <f t="shared" si="229"/>
        <v>0</v>
      </c>
      <c r="AB472" s="5">
        <f t="shared" si="205"/>
        <v>0</v>
      </c>
      <c r="AC472" s="5">
        <f t="shared" si="206"/>
        <v>0</v>
      </c>
      <c r="AD472" s="5">
        <f t="shared" si="207"/>
        <v>0</v>
      </c>
      <c r="AE472" s="5">
        <f t="shared" si="208"/>
        <v>0</v>
      </c>
      <c r="AF472" s="5">
        <f t="shared" si="209"/>
        <v>0</v>
      </c>
      <c r="AG472" s="5">
        <f t="shared" si="210"/>
        <v>0</v>
      </c>
      <c r="AH472" s="5">
        <f t="shared" si="211"/>
        <v>0</v>
      </c>
      <c r="AI472" s="5">
        <f t="shared" si="212"/>
        <v>-4.2420471267441417E-3</v>
      </c>
      <c r="AJ472" s="5">
        <f t="shared" si="213"/>
        <v>7.4614318785992673E-4</v>
      </c>
      <c r="AK472" s="5">
        <f t="shared" si="214"/>
        <v>-1.7853593176433424E-3</v>
      </c>
      <c r="AL472" s="5">
        <f t="shared" si="215"/>
        <v>2.3122115451461589E-3</v>
      </c>
      <c r="AM472" s="5">
        <f t="shared" si="216"/>
        <v>2.9190012155912992E-3</v>
      </c>
      <c r="AN472" s="5">
        <f t="shared" si="217"/>
        <v>-6.9216325419108049E-4</v>
      </c>
      <c r="AO472" s="5">
        <f t="shared" si="218"/>
        <v>-6.9216325419108049E-4</v>
      </c>
      <c r="AP472" s="5">
        <f t="shared" si="219"/>
        <v>-2.7391983278151066E-3</v>
      </c>
      <c r="AQ472" s="5">
        <f t="shared" si="220"/>
        <v>0</v>
      </c>
      <c r="AR472" s="5">
        <f t="shared" si="221"/>
        <v>0</v>
      </c>
      <c r="AS472" s="5">
        <f t="shared" si="222"/>
        <v>0</v>
      </c>
      <c r="AT472" s="5">
        <f t="shared" si="223"/>
        <v>0</v>
      </c>
      <c r="AU472" s="5">
        <f t="shared" si="224"/>
        <v>0</v>
      </c>
      <c r="AV472" s="5">
        <f t="shared" si="225"/>
        <v>0</v>
      </c>
      <c r="AW472" s="5">
        <f t="shared" si="226"/>
        <v>0</v>
      </c>
      <c r="AX472" s="5">
        <f t="shared" si="227"/>
        <v>0</v>
      </c>
      <c r="AZ472" s="7">
        <f t="shared" si="230"/>
        <v>109.89602069175847</v>
      </c>
      <c r="BA472" s="4">
        <f t="shared" si="228"/>
        <v>-1.7389897216614031E-4</v>
      </c>
      <c r="BB472" s="5">
        <f>AZ472/MAX($AZ$16:AZ472)-1</f>
        <v>-5.2278069158291363E-3</v>
      </c>
      <c r="BH472" s="3"/>
    </row>
    <row r="473" spans="1:60" x14ac:dyDescent="0.25">
      <c r="A473" s="3">
        <v>43215</v>
      </c>
      <c r="B473">
        <f>IFERROR(VLOOKUP($A473,Finnifty!$A$14:$I$486,B$15+1,FALSE),All_curves!B472)</f>
        <v>0</v>
      </c>
      <c r="C473">
        <f>IFERROR(VLOOKUP($A473,Finnifty!$A$14:$I$486,C$15+1,FALSE),All_curves!C472)</f>
        <v>0</v>
      </c>
      <c r="D473">
        <f>IFERROR(VLOOKUP($A473,Finnifty!$A$14:$I$486,D$15+1,FALSE),All_curves!D472)</f>
        <v>0</v>
      </c>
      <c r="E473">
        <f>IFERROR(VLOOKUP($A473,Finnifty!$A$14:$I$486,E$15+1,FALSE),All_curves!E472)</f>
        <v>0</v>
      </c>
      <c r="F473">
        <f>IFERROR(VLOOKUP($A473,Finnifty!$A$14:$I$486,F$15+1,FALSE),All_curves!F472)</f>
        <v>0</v>
      </c>
      <c r="G473">
        <f>IFERROR(VLOOKUP($A473,Finnifty!$A$14:$I$486,G$15+1,FALSE),All_curves!G472)</f>
        <v>0</v>
      </c>
      <c r="H473">
        <f>IFERROR(VLOOKUP($A473,Finnifty!$A$14:$I$486,H$15+1,FALSE),All_curves!H472)</f>
        <v>0</v>
      </c>
      <c r="I473">
        <f>IFERROR(VLOOKUP($A473,Finnifty!$A$14:$I$486,I$15+1,FALSE),All_curves!I472)</f>
        <v>0</v>
      </c>
      <c r="J473">
        <f>IFERROR(VLOOKUP($A473,Banknifty!$A$14:$I$4860,2,FALSE),All_curves!J472)</f>
        <v>13259920</v>
      </c>
      <c r="K473">
        <f>IFERROR(VLOOKUP($A473,Banknifty!$A$14:$I$4860,3,FALSE),All_curves!K472)</f>
        <v>13540733</v>
      </c>
      <c r="L473">
        <f>IFERROR(VLOOKUP($A473,Banknifty!$A$14:$I$4860,4,FALSE),All_curves!L472)</f>
        <v>13292079</v>
      </c>
      <c r="M473">
        <f>IFERROR(VLOOKUP($A473,Banknifty!$A$14:$I$4860,5,FALSE),All_curves!M472)</f>
        <v>14564807</v>
      </c>
      <c r="N473">
        <f>IFERROR(VLOOKUP($A473,Banknifty!$A$14:$I$4860,6,FALSE),All_curves!N472)</f>
        <v>11486862</v>
      </c>
      <c r="O473">
        <f>IFERROR(VLOOKUP($A473,Banknifty!$A$14:$I$4860,7,FALSE),All_curves!O472)</f>
        <v>12581519</v>
      </c>
      <c r="P473">
        <f>IFERROR(VLOOKUP($A473,Banknifty!$A$14:$I$4860,8,FALSE),All_curves!P472)</f>
        <v>12581519</v>
      </c>
      <c r="Q473">
        <f>IFERROR(VLOOKUP($A473,Banknifty!$A$14:$I$4860,9,FALSE),All_curves!Q472)</f>
        <v>14177931</v>
      </c>
      <c r="R473">
        <f>IFERROR(VLOOKUP($A473,Nifty!$A$14:$I$4860,2,FALSE),All_curves!R472)</f>
        <v>0</v>
      </c>
      <c r="S473">
        <f>IFERROR(VLOOKUP($A473,Nifty!$A$14:$I$4860,3,FALSE),All_curves!S472)</f>
        <v>0</v>
      </c>
      <c r="T473">
        <f>IFERROR(VLOOKUP($A473,Nifty!$A$14:$I$4860,4,FALSE),All_curves!T472)</f>
        <v>0</v>
      </c>
      <c r="U473">
        <f>IFERROR(VLOOKUP($A473,Nifty!$A$14:$I$4860,5,FALSE),All_curves!U472)</f>
        <v>0</v>
      </c>
      <c r="V473">
        <f>IFERROR(VLOOKUP($A473,Nifty!$A$14:$I$4860,6,FALSE),All_curves!V472)</f>
        <v>0</v>
      </c>
      <c r="W473">
        <f>IFERROR(VLOOKUP($A473,Nifty!$A$14:$I$4860,7,FALSE),All_curves!W472)</f>
        <v>0</v>
      </c>
      <c r="X473">
        <f>IFERROR(VLOOKUP($A473,Nifty!$A$14:$I$4860,8,FALSE),All_curves!X472)</f>
        <v>0</v>
      </c>
      <c r="Y473">
        <f>IFERROR(VLOOKUP($A473,Nifty!$A$14:$I$4860,9,FALSE),All_curves!Y472)</f>
        <v>0</v>
      </c>
      <c r="AA473" s="5">
        <f t="shared" si="229"/>
        <v>0</v>
      </c>
      <c r="AB473" s="5">
        <f t="shared" si="205"/>
        <v>0</v>
      </c>
      <c r="AC473" s="5">
        <f t="shared" si="206"/>
        <v>0</v>
      </c>
      <c r="AD473" s="5">
        <f t="shared" si="207"/>
        <v>0</v>
      </c>
      <c r="AE473" s="5">
        <f t="shared" si="208"/>
        <v>0</v>
      </c>
      <c r="AF473" s="5">
        <f t="shared" si="209"/>
        <v>0</v>
      </c>
      <c r="AG473" s="5">
        <f t="shared" si="210"/>
        <v>0</v>
      </c>
      <c r="AH473" s="5">
        <f t="shared" si="211"/>
        <v>0</v>
      </c>
      <c r="AI473" s="5">
        <f t="shared" si="212"/>
        <v>-1.8053430385138736E-3</v>
      </c>
      <c r="AJ473" s="5">
        <f t="shared" si="213"/>
        <v>1.2687473541574956E-3</v>
      </c>
      <c r="AK473" s="5">
        <f t="shared" si="214"/>
        <v>-1.7604159637252259E-5</v>
      </c>
      <c r="AL473" s="5">
        <f t="shared" si="215"/>
        <v>-7.9621783493644127E-4</v>
      </c>
      <c r="AM473" s="5">
        <f t="shared" si="216"/>
        <v>-4.2420129272385809E-3</v>
      </c>
      <c r="AN473" s="5">
        <f t="shared" si="217"/>
        <v>7.4609420083571187E-4</v>
      </c>
      <c r="AO473" s="5">
        <f t="shared" si="218"/>
        <v>7.4609420083571187E-4</v>
      </c>
      <c r="AP473" s="5">
        <f t="shared" si="219"/>
        <v>2.3122292018846746E-3</v>
      </c>
      <c r="AQ473" s="5">
        <f t="shared" si="220"/>
        <v>0</v>
      </c>
      <c r="AR473" s="5">
        <f t="shared" si="221"/>
        <v>0</v>
      </c>
      <c r="AS473" s="5">
        <f t="shared" si="222"/>
        <v>0</v>
      </c>
      <c r="AT473" s="5">
        <f t="shared" si="223"/>
        <v>0</v>
      </c>
      <c r="AU473" s="5">
        <f t="shared" si="224"/>
        <v>0</v>
      </c>
      <c r="AV473" s="5">
        <f t="shared" si="225"/>
        <v>0</v>
      </c>
      <c r="AW473" s="5">
        <f t="shared" si="226"/>
        <v>0</v>
      </c>
      <c r="AX473" s="5">
        <f t="shared" si="227"/>
        <v>0</v>
      </c>
      <c r="AZ473" s="7">
        <f t="shared" si="230"/>
        <v>109.88783337867795</v>
      </c>
      <c r="BA473" s="4">
        <f t="shared" si="228"/>
        <v>-7.4500541775523093E-5</v>
      </c>
      <c r="BB473" s="5">
        <f>AZ473/MAX($AZ$16:AZ473)-1</f>
        <v>-5.3019179831571561E-3</v>
      </c>
      <c r="BH473" s="3"/>
    </row>
    <row r="474" spans="1:60" x14ac:dyDescent="0.25">
      <c r="A474" s="3">
        <v>43216</v>
      </c>
      <c r="B474">
        <f>IFERROR(VLOOKUP($A474,Finnifty!$A$14:$I$486,B$15+1,FALSE),All_curves!B473)</f>
        <v>0</v>
      </c>
      <c r="C474">
        <f>IFERROR(VLOOKUP($A474,Finnifty!$A$14:$I$486,C$15+1,FALSE),All_curves!C473)</f>
        <v>0</v>
      </c>
      <c r="D474">
        <f>IFERROR(VLOOKUP($A474,Finnifty!$A$14:$I$486,D$15+1,FALSE),All_curves!D473)</f>
        <v>0</v>
      </c>
      <c r="E474">
        <f>IFERROR(VLOOKUP($A474,Finnifty!$A$14:$I$486,E$15+1,FALSE),All_curves!E473)</f>
        <v>0</v>
      </c>
      <c r="F474">
        <f>IFERROR(VLOOKUP($A474,Finnifty!$A$14:$I$486,F$15+1,FALSE),All_curves!F473)</f>
        <v>0</v>
      </c>
      <c r="G474">
        <f>IFERROR(VLOOKUP($A474,Finnifty!$A$14:$I$486,G$15+1,FALSE),All_curves!G473)</f>
        <v>0</v>
      </c>
      <c r="H474">
        <f>IFERROR(VLOOKUP($A474,Finnifty!$A$14:$I$486,H$15+1,FALSE),All_curves!H473)</f>
        <v>0</v>
      </c>
      <c r="I474">
        <f>IFERROR(VLOOKUP($A474,Finnifty!$A$14:$I$486,I$15+1,FALSE),All_curves!I473)</f>
        <v>0</v>
      </c>
      <c r="J474">
        <f>IFERROR(VLOOKUP($A474,Banknifty!$A$14:$I$4860,2,FALSE),All_curves!J473)</f>
        <v>13228591</v>
      </c>
      <c r="K474">
        <f>IFERROR(VLOOKUP($A474,Banknifty!$A$14:$I$4860,3,FALSE),All_curves!K473)</f>
        <v>13555760</v>
      </c>
      <c r="L474">
        <f>IFERROR(VLOOKUP($A474,Banknifty!$A$14:$I$4860,4,FALSE),All_curves!L473)</f>
        <v>13272701</v>
      </c>
      <c r="M474">
        <f>IFERROR(VLOOKUP($A474,Banknifty!$A$14:$I$4860,5,FALSE),All_curves!M473)</f>
        <v>14625862</v>
      </c>
      <c r="N474">
        <f>IFERROR(VLOOKUP($A474,Banknifty!$A$14:$I$4860,6,FALSE),All_curves!N473)</f>
        <v>11466125</v>
      </c>
      <c r="O474">
        <f>IFERROR(VLOOKUP($A474,Banknifty!$A$14:$I$4860,7,FALSE),All_curves!O473)</f>
        <v>12597481</v>
      </c>
      <c r="P474">
        <f>IFERROR(VLOOKUP($A474,Banknifty!$A$14:$I$4860,8,FALSE),All_curves!P473)</f>
        <v>12597481</v>
      </c>
      <c r="Q474">
        <f>IFERROR(VLOOKUP($A474,Banknifty!$A$14:$I$4860,9,FALSE),All_curves!Q473)</f>
        <v>14166642</v>
      </c>
      <c r="R474">
        <f>IFERROR(VLOOKUP($A474,Nifty!$A$14:$I$4860,2,FALSE),All_curves!R473)</f>
        <v>0</v>
      </c>
      <c r="S474">
        <f>IFERROR(VLOOKUP($A474,Nifty!$A$14:$I$4860,3,FALSE),All_curves!S473)</f>
        <v>0</v>
      </c>
      <c r="T474">
        <f>IFERROR(VLOOKUP($A474,Nifty!$A$14:$I$4860,4,FALSE),All_curves!T473)</f>
        <v>0</v>
      </c>
      <c r="U474">
        <f>IFERROR(VLOOKUP($A474,Nifty!$A$14:$I$4860,5,FALSE),All_curves!U473)</f>
        <v>0</v>
      </c>
      <c r="V474">
        <f>IFERROR(VLOOKUP($A474,Nifty!$A$14:$I$4860,6,FALSE),All_curves!V473)</f>
        <v>0</v>
      </c>
      <c r="W474">
        <f>IFERROR(VLOOKUP($A474,Nifty!$A$14:$I$4860,7,FALSE),All_curves!W473)</f>
        <v>0</v>
      </c>
      <c r="X474">
        <f>IFERROR(VLOOKUP($A474,Nifty!$A$14:$I$4860,8,FALSE),All_curves!X473)</f>
        <v>0</v>
      </c>
      <c r="Y474">
        <f>IFERROR(VLOOKUP($A474,Nifty!$A$14:$I$4860,9,FALSE),All_curves!Y473)</f>
        <v>0</v>
      </c>
      <c r="AA474" s="5">
        <f t="shared" si="229"/>
        <v>0</v>
      </c>
      <c r="AB474" s="5">
        <f t="shared" si="205"/>
        <v>0</v>
      </c>
      <c r="AC474" s="5">
        <f t="shared" si="206"/>
        <v>0</v>
      </c>
      <c r="AD474" s="5">
        <f t="shared" si="207"/>
        <v>0</v>
      </c>
      <c r="AE474" s="5">
        <f t="shared" si="208"/>
        <v>0</v>
      </c>
      <c r="AF474" s="5">
        <f t="shared" si="209"/>
        <v>0</v>
      </c>
      <c r="AG474" s="5">
        <f t="shared" si="210"/>
        <v>0</v>
      </c>
      <c r="AH474" s="5">
        <f t="shared" si="211"/>
        <v>0</v>
      </c>
      <c r="AI474" s="5">
        <f t="shared" si="212"/>
        <v>-2.3626839377612896E-3</v>
      </c>
      <c r="AJ474" s="5">
        <f t="shared" si="213"/>
        <v>1.1097626694211993E-3</v>
      </c>
      <c r="AK474" s="5">
        <f t="shared" si="214"/>
        <v>-1.4578607304395197E-3</v>
      </c>
      <c r="AL474" s="5">
        <f t="shared" si="215"/>
        <v>4.1919539338901579E-3</v>
      </c>
      <c r="AM474" s="5">
        <f t="shared" si="216"/>
        <v>-1.8052798057467401E-3</v>
      </c>
      <c r="AN474" s="5">
        <f t="shared" si="217"/>
        <v>1.2686862373294527E-3</v>
      </c>
      <c r="AO474" s="5">
        <f t="shared" si="218"/>
        <v>1.2686862373294527E-3</v>
      </c>
      <c r="AP474" s="5">
        <f t="shared" si="219"/>
        <v>-7.9623747639900877E-4</v>
      </c>
      <c r="AQ474" s="5">
        <f t="shared" si="220"/>
        <v>0</v>
      </c>
      <c r="AR474" s="5">
        <f t="shared" si="221"/>
        <v>0</v>
      </c>
      <c r="AS474" s="5">
        <f t="shared" si="222"/>
        <v>0</v>
      </c>
      <c r="AT474" s="5">
        <f t="shared" si="223"/>
        <v>0</v>
      </c>
      <c r="AU474" s="5">
        <f t="shared" si="224"/>
        <v>0</v>
      </c>
      <c r="AV474" s="5">
        <f t="shared" si="225"/>
        <v>0</v>
      </c>
      <c r="AW474" s="5">
        <f t="shared" si="226"/>
        <v>0</v>
      </c>
      <c r="AX474" s="5">
        <f t="shared" si="227"/>
        <v>0</v>
      </c>
      <c r="AZ474" s="7">
        <f t="shared" si="230"/>
        <v>109.89432146371519</v>
      </c>
      <c r="BA474" s="4">
        <f t="shared" si="228"/>
        <v>5.9042796984321042E-5</v>
      </c>
      <c r="BB474" s="5">
        <f>AZ474/MAX($AZ$16:AZ474)-1</f>
        <v>-5.2431882262399254E-3</v>
      </c>
      <c r="BH474" s="3"/>
    </row>
    <row r="475" spans="1:60" x14ac:dyDescent="0.25">
      <c r="A475" s="3">
        <v>43217</v>
      </c>
      <c r="B475">
        <f>IFERROR(VLOOKUP($A475,Finnifty!$A$14:$I$486,B$15+1,FALSE),All_curves!B474)</f>
        <v>0</v>
      </c>
      <c r="C475">
        <f>IFERROR(VLOOKUP($A475,Finnifty!$A$14:$I$486,C$15+1,FALSE),All_curves!C474)</f>
        <v>0</v>
      </c>
      <c r="D475">
        <f>IFERROR(VLOOKUP($A475,Finnifty!$A$14:$I$486,D$15+1,FALSE),All_curves!D474)</f>
        <v>0</v>
      </c>
      <c r="E475">
        <f>IFERROR(VLOOKUP($A475,Finnifty!$A$14:$I$486,E$15+1,FALSE),All_curves!E474)</f>
        <v>0</v>
      </c>
      <c r="F475">
        <f>IFERROR(VLOOKUP($A475,Finnifty!$A$14:$I$486,F$15+1,FALSE),All_curves!F474)</f>
        <v>0</v>
      </c>
      <c r="G475">
        <f>IFERROR(VLOOKUP($A475,Finnifty!$A$14:$I$486,G$15+1,FALSE),All_curves!G474)</f>
        <v>0</v>
      </c>
      <c r="H475">
        <f>IFERROR(VLOOKUP($A475,Finnifty!$A$14:$I$486,H$15+1,FALSE),All_curves!H474)</f>
        <v>0</v>
      </c>
      <c r="I475">
        <f>IFERROR(VLOOKUP($A475,Finnifty!$A$14:$I$486,I$15+1,FALSE),All_curves!I474)</f>
        <v>0</v>
      </c>
      <c r="J475">
        <f>IFERROR(VLOOKUP($A475,Banknifty!$A$14:$I$4860,2,FALSE),All_curves!J474)</f>
        <v>13321024</v>
      </c>
      <c r="K475">
        <f>IFERROR(VLOOKUP($A475,Banknifty!$A$14:$I$4860,3,FALSE),All_curves!K474)</f>
        <v>13583504</v>
      </c>
      <c r="L475">
        <f>IFERROR(VLOOKUP($A475,Banknifty!$A$14:$I$4860,4,FALSE),All_curves!L474)</f>
        <v>13291273</v>
      </c>
      <c r="M475">
        <f>IFERROR(VLOOKUP($A475,Banknifty!$A$14:$I$4860,5,FALSE),All_curves!M474)</f>
        <v>14653375</v>
      </c>
      <c r="N475">
        <f>IFERROR(VLOOKUP($A475,Banknifty!$A$14:$I$4860,6,FALSE),All_curves!N474)</f>
        <v>11456955</v>
      </c>
      <c r="O475">
        <f>IFERROR(VLOOKUP($A475,Banknifty!$A$14:$I$4860,7,FALSE),All_curves!O474)</f>
        <v>12582668</v>
      </c>
      <c r="P475">
        <f>IFERROR(VLOOKUP($A475,Banknifty!$A$14:$I$4860,8,FALSE),All_curves!P474)</f>
        <v>12582668</v>
      </c>
      <c r="Q475">
        <f>IFERROR(VLOOKUP($A475,Banknifty!$A$14:$I$4860,9,FALSE),All_curves!Q474)</f>
        <v>14144573</v>
      </c>
      <c r="R475">
        <f>IFERROR(VLOOKUP($A475,Nifty!$A$14:$I$4860,2,FALSE),All_curves!R474)</f>
        <v>0</v>
      </c>
      <c r="S475">
        <f>IFERROR(VLOOKUP($A475,Nifty!$A$14:$I$4860,3,FALSE),All_curves!S474)</f>
        <v>0</v>
      </c>
      <c r="T475">
        <f>IFERROR(VLOOKUP($A475,Nifty!$A$14:$I$4860,4,FALSE),All_curves!T474)</f>
        <v>0</v>
      </c>
      <c r="U475">
        <f>IFERROR(VLOOKUP($A475,Nifty!$A$14:$I$4860,5,FALSE),All_curves!U474)</f>
        <v>0</v>
      </c>
      <c r="V475">
        <f>IFERROR(VLOOKUP($A475,Nifty!$A$14:$I$4860,6,FALSE),All_curves!V474)</f>
        <v>0</v>
      </c>
      <c r="W475">
        <f>IFERROR(VLOOKUP($A475,Nifty!$A$14:$I$4860,7,FALSE),All_curves!W474)</f>
        <v>0</v>
      </c>
      <c r="X475">
        <f>IFERROR(VLOOKUP($A475,Nifty!$A$14:$I$4860,8,FALSE),All_curves!X474)</f>
        <v>0</v>
      </c>
      <c r="Y475">
        <f>IFERROR(VLOOKUP($A475,Nifty!$A$14:$I$4860,9,FALSE),All_curves!Y474)</f>
        <v>0</v>
      </c>
      <c r="AA475" s="5">
        <f t="shared" si="229"/>
        <v>0</v>
      </c>
      <c r="AB475" s="5">
        <f t="shared" si="205"/>
        <v>0</v>
      </c>
      <c r="AC475" s="5">
        <f t="shared" si="206"/>
        <v>0</v>
      </c>
      <c r="AD475" s="5">
        <f t="shared" si="207"/>
        <v>0</v>
      </c>
      <c r="AE475" s="5">
        <f t="shared" si="208"/>
        <v>0</v>
      </c>
      <c r="AF475" s="5">
        <f t="shared" si="209"/>
        <v>0</v>
      </c>
      <c r="AG475" s="5">
        <f t="shared" si="210"/>
        <v>0</v>
      </c>
      <c r="AH475" s="5">
        <f t="shared" si="211"/>
        <v>0</v>
      </c>
      <c r="AI475" s="5">
        <f t="shared" si="212"/>
        <v>6.9873654722563128E-3</v>
      </c>
      <c r="AJ475" s="5">
        <f t="shared" si="213"/>
        <v>2.046657656966433E-3</v>
      </c>
      <c r="AK475" s="5">
        <f t="shared" si="214"/>
        <v>1.3992630437467124E-3</v>
      </c>
      <c r="AL475" s="5">
        <f t="shared" si="215"/>
        <v>1.8811198957024988E-3</v>
      </c>
      <c r="AM475" s="5">
        <f t="shared" si="216"/>
        <v>-7.9974708107577452E-4</v>
      </c>
      <c r="AN475" s="5">
        <f t="shared" si="217"/>
        <v>-1.1758700013121404E-3</v>
      </c>
      <c r="AO475" s="5">
        <f t="shared" si="218"/>
        <v>-1.1758700013121404E-3</v>
      </c>
      <c r="AP475" s="5">
        <f t="shared" si="219"/>
        <v>-1.557814477135766E-3</v>
      </c>
      <c r="AQ475" s="5">
        <f t="shared" si="220"/>
        <v>0</v>
      </c>
      <c r="AR475" s="5">
        <f t="shared" si="221"/>
        <v>0</v>
      </c>
      <c r="AS475" s="5">
        <f t="shared" si="222"/>
        <v>0</v>
      </c>
      <c r="AT475" s="5">
        <f t="shared" si="223"/>
        <v>0</v>
      </c>
      <c r="AU475" s="5">
        <f t="shared" si="224"/>
        <v>0</v>
      </c>
      <c r="AV475" s="5">
        <f t="shared" si="225"/>
        <v>0</v>
      </c>
      <c r="AW475" s="5">
        <f t="shared" si="226"/>
        <v>0</v>
      </c>
      <c r="AX475" s="5">
        <f t="shared" si="227"/>
        <v>0</v>
      </c>
      <c r="AZ475" s="7">
        <f t="shared" si="230"/>
        <v>109.92914470536307</v>
      </c>
      <c r="BA475" s="4">
        <f t="shared" si="228"/>
        <v>3.1687935449317245E-4</v>
      </c>
      <c r="BB475" s="5">
        <f>AZ475/MAX($AZ$16:AZ475)-1</f>
        <v>-4.9279703298473754E-3</v>
      </c>
      <c r="BH475" s="3"/>
    </row>
    <row r="476" spans="1:60" x14ac:dyDescent="0.25">
      <c r="A476" s="3">
        <v>43220</v>
      </c>
      <c r="B476">
        <f>IFERROR(VLOOKUP($A476,Finnifty!$A$14:$I$486,B$15+1,FALSE),All_curves!B475)</f>
        <v>0</v>
      </c>
      <c r="C476">
        <f>IFERROR(VLOOKUP($A476,Finnifty!$A$14:$I$486,C$15+1,FALSE),All_curves!C475)</f>
        <v>0</v>
      </c>
      <c r="D476">
        <f>IFERROR(VLOOKUP($A476,Finnifty!$A$14:$I$486,D$15+1,FALSE),All_curves!D475)</f>
        <v>0</v>
      </c>
      <c r="E476">
        <f>IFERROR(VLOOKUP($A476,Finnifty!$A$14:$I$486,E$15+1,FALSE),All_curves!E475)</f>
        <v>0</v>
      </c>
      <c r="F476">
        <f>IFERROR(VLOOKUP($A476,Finnifty!$A$14:$I$486,F$15+1,FALSE),All_curves!F475)</f>
        <v>0</v>
      </c>
      <c r="G476">
        <f>IFERROR(VLOOKUP($A476,Finnifty!$A$14:$I$486,G$15+1,FALSE),All_curves!G475)</f>
        <v>0</v>
      </c>
      <c r="H476">
        <f>IFERROR(VLOOKUP($A476,Finnifty!$A$14:$I$486,H$15+1,FALSE),All_curves!H475)</f>
        <v>0</v>
      </c>
      <c r="I476">
        <f>IFERROR(VLOOKUP($A476,Finnifty!$A$14:$I$486,I$15+1,FALSE),All_curves!I475)</f>
        <v>0</v>
      </c>
      <c r="J476">
        <f>IFERROR(VLOOKUP($A476,Banknifty!$A$14:$I$4860,2,FALSE),All_curves!J475)</f>
        <v>13403917</v>
      </c>
      <c r="K476">
        <f>IFERROR(VLOOKUP($A476,Banknifty!$A$14:$I$4860,3,FALSE),All_curves!K475)</f>
        <v>13653047</v>
      </c>
      <c r="L476">
        <f>IFERROR(VLOOKUP($A476,Banknifty!$A$14:$I$4860,4,FALSE),All_curves!L475)</f>
        <v>13353610</v>
      </c>
      <c r="M476">
        <f>IFERROR(VLOOKUP($A476,Banknifty!$A$14:$I$4860,5,FALSE),All_curves!M475)</f>
        <v>14723267</v>
      </c>
      <c r="N476">
        <f>IFERROR(VLOOKUP($A476,Banknifty!$A$14:$I$4860,6,FALSE),All_curves!N475)</f>
        <v>11568454</v>
      </c>
      <c r="O476">
        <f>IFERROR(VLOOKUP($A476,Banknifty!$A$14:$I$4860,7,FALSE),All_curves!O475)</f>
        <v>12646246</v>
      </c>
      <c r="P476">
        <f>IFERROR(VLOOKUP($A476,Banknifty!$A$14:$I$4860,8,FALSE),All_curves!P475)</f>
        <v>12646246</v>
      </c>
      <c r="Q476">
        <f>IFERROR(VLOOKUP($A476,Banknifty!$A$14:$I$4860,9,FALSE),All_curves!Q475)</f>
        <v>14219297</v>
      </c>
      <c r="R476">
        <f>IFERROR(VLOOKUP($A476,Nifty!$A$14:$I$4860,2,FALSE),All_curves!R475)</f>
        <v>0</v>
      </c>
      <c r="S476">
        <f>IFERROR(VLOOKUP($A476,Nifty!$A$14:$I$4860,3,FALSE),All_curves!S475)</f>
        <v>0</v>
      </c>
      <c r="T476">
        <f>IFERROR(VLOOKUP($A476,Nifty!$A$14:$I$4860,4,FALSE),All_curves!T475)</f>
        <v>0</v>
      </c>
      <c r="U476">
        <f>IFERROR(VLOOKUP($A476,Nifty!$A$14:$I$4860,5,FALSE),All_curves!U475)</f>
        <v>0</v>
      </c>
      <c r="V476">
        <f>IFERROR(VLOOKUP($A476,Nifty!$A$14:$I$4860,6,FALSE),All_curves!V475)</f>
        <v>0</v>
      </c>
      <c r="W476">
        <f>IFERROR(VLOOKUP($A476,Nifty!$A$14:$I$4860,7,FALSE),All_curves!W475)</f>
        <v>0</v>
      </c>
      <c r="X476">
        <f>IFERROR(VLOOKUP($A476,Nifty!$A$14:$I$4860,8,FALSE),All_curves!X475)</f>
        <v>0</v>
      </c>
      <c r="Y476">
        <f>IFERROR(VLOOKUP($A476,Nifty!$A$14:$I$4860,9,FALSE),All_curves!Y475)</f>
        <v>0</v>
      </c>
      <c r="AA476" s="5">
        <f t="shared" si="229"/>
        <v>0</v>
      </c>
      <c r="AB476" s="5">
        <f t="shared" si="205"/>
        <v>0</v>
      </c>
      <c r="AC476" s="5">
        <f t="shared" si="206"/>
        <v>0</v>
      </c>
      <c r="AD476" s="5">
        <f t="shared" si="207"/>
        <v>0</v>
      </c>
      <c r="AE476" s="5">
        <f t="shared" si="208"/>
        <v>0</v>
      </c>
      <c r="AF476" s="5">
        <f t="shared" si="209"/>
        <v>0</v>
      </c>
      <c r="AG476" s="5">
        <f t="shared" si="210"/>
        <v>0</v>
      </c>
      <c r="AH476" s="5">
        <f t="shared" si="211"/>
        <v>0</v>
      </c>
      <c r="AI476" s="5">
        <f t="shared" si="212"/>
        <v>6.2227198149331642E-3</v>
      </c>
      <c r="AJ476" s="5">
        <f t="shared" si="213"/>
        <v>5.1196657357335251E-3</v>
      </c>
      <c r="AK476" s="5">
        <f t="shared" si="214"/>
        <v>4.6900699428866766E-3</v>
      </c>
      <c r="AL476" s="5">
        <f t="shared" si="215"/>
        <v>4.7696861644501709E-3</v>
      </c>
      <c r="AM476" s="5">
        <f t="shared" si="216"/>
        <v>9.7319924884056164E-3</v>
      </c>
      <c r="AN476" s="5">
        <f t="shared" si="217"/>
        <v>5.0528234552480455E-3</v>
      </c>
      <c r="AO476" s="5">
        <f t="shared" si="218"/>
        <v>5.0528234552480455E-3</v>
      </c>
      <c r="AP476" s="5">
        <f t="shared" si="219"/>
        <v>5.2828742161392661E-3</v>
      </c>
      <c r="AQ476" s="5">
        <f t="shared" si="220"/>
        <v>0</v>
      </c>
      <c r="AR476" s="5">
        <f t="shared" si="221"/>
        <v>0</v>
      </c>
      <c r="AS476" s="5">
        <f t="shared" si="222"/>
        <v>0</v>
      </c>
      <c r="AT476" s="5">
        <f t="shared" si="223"/>
        <v>0</v>
      </c>
      <c r="AU476" s="5">
        <f t="shared" si="224"/>
        <v>0</v>
      </c>
      <c r="AV476" s="5">
        <f t="shared" si="225"/>
        <v>0</v>
      </c>
      <c r="AW476" s="5">
        <f t="shared" si="226"/>
        <v>0</v>
      </c>
      <c r="AX476" s="5">
        <f t="shared" si="227"/>
        <v>0</v>
      </c>
      <c r="AZ476" s="7">
        <f t="shared" si="230"/>
        <v>110.13948796439495</v>
      </c>
      <c r="BA476" s="4">
        <f t="shared" si="228"/>
        <v>1.9134439697101881E-3</v>
      </c>
      <c r="BB476" s="5">
        <f>AZ476/MAX($AZ$16:AZ476)-1</f>
        <v>-3.0239557552477203E-3</v>
      </c>
      <c r="BH476" s="3"/>
    </row>
    <row r="477" spans="1:60" x14ac:dyDescent="0.25">
      <c r="A477" s="3">
        <v>43222</v>
      </c>
      <c r="B477">
        <f>IFERROR(VLOOKUP($A477,Finnifty!$A$14:$I$486,B$15+1,FALSE),All_curves!B476)</f>
        <v>0</v>
      </c>
      <c r="C477">
        <f>IFERROR(VLOOKUP($A477,Finnifty!$A$14:$I$486,C$15+1,FALSE),All_curves!C476)</f>
        <v>0</v>
      </c>
      <c r="D477">
        <f>IFERROR(VLOOKUP($A477,Finnifty!$A$14:$I$486,D$15+1,FALSE),All_curves!D476)</f>
        <v>0</v>
      </c>
      <c r="E477">
        <f>IFERROR(VLOOKUP($A477,Finnifty!$A$14:$I$486,E$15+1,FALSE),All_curves!E476)</f>
        <v>0</v>
      </c>
      <c r="F477">
        <f>IFERROR(VLOOKUP($A477,Finnifty!$A$14:$I$486,F$15+1,FALSE),All_curves!F476)</f>
        <v>0</v>
      </c>
      <c r="G477">
        <f>IFERROR(VLOOKUP($A477,Finnifty!$A$14:$I$486,G$15+1,FALSE),All_curves!G476)</f>
        <v>0</v>
      </c>
      <c r="H477">
        <f>IFERROR(VLOOKUP($A477,Finnifty!$A$14:$I$486,H$15+1,FALSE),All_curves!H476)</f>
        <v>0</v>
      </c>
      <c r="I477">
        <f>IFERROR(VLOOKUP($A477,Finnifty!$A$14:$I$486,I$15+1,FALSE),All_curves!I476)</f>
        <v>0</v>
      </c>
      <c r="J477">
        <f>IFERROR(VLOOKUP($A477,Banknifty!$A$14:$I$4860,2,FALSE),All_curves!J476)</f>
        <v>13333061</v>
      </c>
      <c r="K477">
        <f>IFERROR(VLOOKUP($A477,Banknifty!$A$14:$I$4860,3,FALSE),All_curves!K476)</f>
        <v>13617914</v>
      </c>
      <c r="L477">
        <f>IFERROR(VLOOKUP($A477,Banknifty!$A$14:$I$4860,4,FALSE),All_curves!L476)</f>
        <v>13345414</v>
      </c>
      <c r="M477">
        <f>IFERROR(VLOOKUP($A477,Banknifty!$A$14:$I$4860,5,FALSE),All_curves!M476)</f>
        <v>14723267</v>
      </c>
      <c r="N477">
        <f>IFERROR(VLOOKUP($A477,Banknifty!$A$14:$I$4860,6,FALSE),All_curves!N476)</f>
        <v>11640441</v>
      </c>
      <c r="O477">
        <f>IFERROR(VLOOKUP($A477,Banknifty!$A$14:$I$4860,7,FALSE),All_curves!O476)</f>
        <v>12710991</v>
      </c>
      <c r="P477">
        <f>IFERROR(VLOOKUP($A477,Banknifty!$A$14:$I$4860,8,FALSE),All_curves!P476)</f>
        <v>12710991</v>
      </c>
      <c r="Q477">
        <f>IFERROR(VLOOKUP($A477,Banknifty!$A$14:$I$4860,9,FALSE),All_curves!Q476)</f>
        <v>14287119</v>
      </c>
      <c r="R477">
        <f>IFERROR(VLOOKUP($A477,Nifty!$A$14:$I$4860,2,FALSE),All_curves!R476)</f>
        <v>0</v>
      </c>
      <c r="S477">
        <f>IFERROR(VLOOKUP($A477,Nifty!$A$14:$I$4860,3,FALSE),All_curves!S476)</f>
        <v>0</v>
      </c>
      <c r="T477">
        <f>IFERROR(VLOOKUP($A477,Nifty!$A$14:$I$4860,4,FALSE),All_curves!T476)</f>
        <v>0</v>
      </c>
      <c r="U477">
        <f>IFERROR(VLOOKUP($A477,Nifty!$A$14:$I$4860,5,FALSE),All_curves!U476)</f>
        <v>0</v>
      </c>
      <c r="V477">
        <f>IFERROR(VLOOKUP($A477,Nifty!$A$14:$I$4860,6,FALSE),All_curves!V476)</f>
        <v>0</v>
      </c>
      <c r="W477">
        <f>IFERROR(VLOOKUP($A477,Nifty!$A$14:$I$4860,7,FALSE),All_curves!W476)</f>
        <v>0</v>
      </c>
      <c r="X477">
        <f>IFERROR(VLOOKUP($A477,Nifty!$A$14:$I$4860,8,FALSE),All_curves!X476)</f>
        <v>0</v>
      </c>
      <c r="Y477">
        <f>IFERROR(VLOOKUP($A477,Nifty!$A$14:$I$4860,9,FALSE),All_curves!Y476)</f>
        <v>0</v>
      </c>
      <c r="AA477" s="5">
        <f t="shared" si="229"/>
        <v>0</v>
      </c>
      <c r="AB477" s="5">
        <f t="shared" si="205"/>
        <v>0</v>
      </c>
      <c r="AC477" s="5">
        <f t="shared" si="206"/>
        <v>0</v>
      </c>
      <c r="AD477" s="5">
        <f t="shared" si="207"/>
        <v>0</v>
      </c>
      <c r="AE477" s="5">
        <f t="shared" si="208"/>
        <v>0</v>
      </c>
      <c r="AF477" s="5">
        <f t="shared" si="209"/>
        <v>0</v>
      </c>
      <c r="AG477" s="5">
        <f t="shared" si="210"/>
        <v>0</v>
      </c>
      <c r="AH477" s="5">
        <f t="shared" si="211"/>
        <v>0</v>
      </c>
      <c r="AI477" s="5">
        <f t="shared" si="212"/>
        <v>-5.2862159620952198E-3</v>
      </c>
      <c r="AJ477" s="5">
        <f t="shared" si="213"/>
        <v>-2.5732717392681348E-3</v>
      </c>
      <c r="AK477" s="5">
        <f t="shared" si="214"/>
        <v>-6.1376661442114067E-4</v>
      </c>
      <c r="AL477" s="5">
        <f t="shared" si="215"/>
        <v>0</v>
      </c>
      <c r="AM477" s="5">
        <f t="shared" si="216"/>
        <v>6.2226983830337979E-3</v>
      </c>
      <c r="AN477" s="5">
        <f t="shared" si="217"/>
        <v>5.1197011350245791E-3</v>
      </c>
      <c r="AO477" s="5">
        <f t="shared" si="218"/>
        <v>5.1197011350245791E-3</v>
      </c>
      <c r="AP477" s="5">
        <f t="shared" si="219"/>
        <v>4.7697154085746263E-3</v>
      </c>
      <c r="AQ477" s="5">
        <f t="shared" si="220"/>
        <v>0</v>
      </c>
      <c r="AR477" s="5">
        <f t="shared" si="221"/>
        <v>0</v>
      </c>
      <c r="AS477" s="5">
        <f t="shared" si="222"/>
        <v>0</v>
      </c>
      <c r="AT477" s="5">
        <f t="shared" si="223"/>
        <v>0</v>
      </c>
      <c r="AU477" s="5">
        <f t="shared" si="224"/>
        <v>0</v>
      </c>
      <c r="AV477" s="5">
        <f t="shared" si="225"/>
        <v>0</v>
      </c>
      <c r="AW477" s="5">
        <f t="shared" si="226"/>
        <v>0</v>
      </c>
      <c r="AX477" s="5">
        <f t="shared" si="227"/>
        <v>0</v>
      </c>
      <c r="AZ477" s="7">
        <f t="shared" si="230"/>
        <v>110.19803885847215</v>
      </c>
      <c r="BA477" s="4">
        <f t="shared" si="228"/>
        <v>5.3160673941137881E-4</v>
      </c>
      <c r="BB477" s="5">
        <f>AZ477/MAX($AZ$16:AZ477)-1</f>
        <v>-2.4939565710954126E-3</v>
      </c>
      <c r="BH477" s="3"/>
    </row>
    <row r="478" spans="1:60" x14ac:dyDescent="0.25">
      <c r="A478" s="3">
        <v>43223</v>
      </c>
      <c r="B478">
        <f>IFERROR(VLOOKUP($A478,Finnifty!$A$14:$I$486,B$15+1,FALSE),All_curves!B477)</f>
        <v>0</v>
      </c>
      <c r="C478">
        <f>IFERROR(VLOOKUP($A478,Finnifty!$A$14:$I$486,C$15+1,FALSE),All_curves!C477)</f>
        <v>0</v>
      </c>
      <c r="D478">
        <f>IFERROR(VLOOKUP($A478,Finnifty!$A$14:$I$486,D$15+1,FALSE),All_curves!D477)</f>
        <v>0</v>
      </c>
      <c r="E478">
        <f>IFERROR(VLOOKUP($A478,Finnifty!$A$14:$I$486,E$15+1,FALSE),All_curves!E477)</f>
        <v>0</v>
      </c>
      <c r="F478">
        <f>IFERROR(VLOOKUP($A478,Finnifty!$A$14:$I$486,F$15+1,FALSE),All_curves!F477)</f>
        <v>0</v>
      </c>
      <c r="G478">
        <f>IFERROR(VLOOKUP($A478,Finnifty!$A$14:$I$486,G$15+1,FALSE),All_curves!G477)</f>
        <v>0</v>
      </c>
      <c r="H478">
        <f>IFERROR(VLOOKUP($A478,Finnifty!$A$14:$I$486,H$15+1,FALSE),All_curves!H477)</f>
        <v>0</v>
      </c>
      <c r="I478">
        <f>IFERROR(VLOOKUP($A478,Finnifty!$A$14:$I$486,I$15+1,FALSE),All_curves!I477)</f>
        <v>0</v>
      </c>
      <c r="J478">
        <f>IFERROR(VLOOKUP($A478,Banknifty!$A$14:$I$4860,2,FALSE),All_curves!J477)</f>
        <v>13314597</v>
      </c>
      <c r="K478">
        <f>IFERROR(VLOOKUP($A478,Banknifty!$A$14:$I$4860,3,FALSE),All_curves!K477)</f>
        <v>13596263</v>
      </c>
      <c r="L478">
        <f>IFERROR(VLOOKUP($A478,Banknifty!$A$14:$I$4860,4,FALSE),All_curves!L477)</f>
        <v>13345414</v>
      </c>
      <c r="M478">
        <f>IFERROR(VLOOKUP($A478,Banknifty!$A$14:$I$4860,5,FALSE),All_curves!M477)</f>
        <v>14651106</v>
      </c>
      <c r="N478">
        <f>IFERROR(VLOOKUP($A478,Banknifty!$A$14:$I$4860,6,FALSE),All_curves!N477)</f>
        <v>11578907</v>
      </c>
      <c r="O478">
        <f>IFERROR(VLOOKUP($A478,Banknifty!$A$14:$I$4860,7,FALSE),All_curves!O477)</f>
        <v>12678282</v>
      </c>
      <c r="P478">
        <f>IFERROR(VLOOKUP($A478,Banknifty!$A$14:$I$4860,8,FALSE),All_curves!P477)</f>
        <v>12678282</v>
      </c>
      <c r="Q478">
        <f>IFERROR(VLOOKUP($A478,Banknifty!$A$14:$I$4860,9,FALSE),All_curves!Q477)</f>
        <v>14287119</v>
      </c>
      <c r="R478">
        <f>IFERROR(VLOOKUP($A478,Nifty!$A$14:$I$4860,2,FALSE),All_curves!R477)</f>
        <v>0</v>
      </c>
      <c r="S478">
        <f>IFERROR(VLOOKUP($A478,Nifty!$A$14:$I$4860,3,FALSE),All_curves!S477)</f>
        <v>0</v>
      </c>
      <c r="T478">
        <f>IFERROR(VLOOKUP($A478,Nifty!$A$14:$I$4860,4,FALSE),All_curves!T477)</f>
        <v>0</v>
      </c>
      <c r="U478">
        <f>IFERROR(VLOOKUP($A478,Nifty!$A$14:$I$4860,5,FALSE),All_curves!U477)</f>
        <v>0</v>
      </c>
      <c r="V478">
        <f>IFERROR(VLOOKUP($A478,Nifty!$A$14:$I$4860,6,FALSE),All_curves!V477)</f>
        <v>0</v>
      </c>
      <c r="W478">
        <f>IFERROR(VLOOKUP($A478,Nifty!$A$14:$I$4860,7,FALSE),All_curves!W477)</f>
        <v>0</v>
      </c>
      <c r="X478">
        <f>IFERROR(VLOOKUP($A478,Nifty!$A$14:$I$4860,8,FALSE),All_curves!X477)</f>
        <v>0</v>
      </c>
      <c r="Y478">
        <f>IFERROR(VLOOKUP($A478,Nifty!$A$14:$I$4860,9,FALSE),All_curves!Y477)</f>
        <v>0</v>
      </c>
      <c r="AA478" s="5">
        <f t="shared" si="229"/>
        <v>0</v>
      </c>
      <c r="AB478" s="5">
        <f t="shared" si="205"/>
        <v>0</v>
      </c>
      <c r="AC478" s="5">
        <f t="shared" si="206"/>
        <v>0</v>
      </c>
      <c r="AD478" s="5">
        <f t="shared" si="207"/>
        <v>0</v>
      </c>
      <c r="AE478" s="5">
        <f t="shared" si="208"/>
        <v>0</v>
      </c>
      <c r="AF478" s="5">
        <f t="shared" si="209"/>
        <v>0</v>
      </c>
      <c r="AG478" s="5">
        <f t="shared" si="210"/>
        <v>0</v>
      </c>
      <c r="AH478" s="5">
        <f t="shared" si="211"/>
        <v>0</v>
      </c>
      <c r="AI478" s="5">
        <f t="shared" si="212"/>
        <v>-1.3848282851177673E-3</v>
      </c>
      <c r="AJ478" s="5">
        <f t="shared" si="213"/>
        <v>-1.5898910802344401E-3</v>
      </c>
      <c r="AK478" s="5">
        <f t="shared" si="214"/>
        <v>0</v>
      </c>
      <c r="AL478" s="5">
        <f t="shared" si="215"/>
        <v>-4.9011540713076451E-3</v>
      </c>
      <c r="AM478" s="5">
        <f t="shared" si="216"/>
        <v>-5.2862258397254891E-3</v>
      </c>
      <c r="AN478" s="5">
        <f t="shared" si="217"/>
        <v>-2.5732848052524293E-3</v>
      </c>
      <c r="AO478" s="5">
        <f t="shared" si="218"/>
        <v>-2.5732848052524293E-3</v>
      </c>
      <c r="AP478" s="5">
        <f t="shared" si="219"/>
        <v>0</v>
      </c>
      <c r="AQ478" s="5">
        <f t="shared" si="220"/>
        <v>0</v>
      </c>
      <c r="AR478" s="5">
        <f t="shared" si="221"/>
        <v>0</v>
      </c>
      <c r="AS478" s="5">
        <f t="shared" si="222"/>
        <v>0</v>
      </c>
      <c r="AT478" s="5">
        <f t="shared" si="223"/>
        <v>0</v>
      </c>
      <c r="AU478" s="5">
        <f t="shared" si="224"/>
        <v>0</v>
      </c>
      <c r="AV478" s="5">
        <f t="shared" si="225"/>
        <v>0</v>
      </c>
      <c r="AW478" s="5">
        <f t="shared" si="226"/>
        <v>0</v>
      </c>
      <c r="AX478" s="5">
        <f t="shared" si="227"/>
        <v>0</v>
      </c>
      <c r="AZ478" s="7">
        <f t="shared" si="230"/>
        <v>110.11397304991196</v>
      </c>
      <c r="BA478" s="4">
        <f t="shared" si="228"/>
        <v>-7.6286120362042519E-4</v>
      </c>
      <c r="BB478" s="5">
        <f>AZ478/MAX($AZ$16:AZ478)-1</f>
        <v>-3.254915232004274E-3</v>
      </c>
      <c r="BH478" s="3"/>
    </row>
    <row r="479" spans="1:60" x14ac:dyDescent="0.25">
      <c r="A479" s="3">
        <v>43224</v>
      </c>
      <c r="B479">
        <f>IFERROR(VLOOKUP($A479,Finnifty!$A$14:$I$486,B$15+1,FALSE),All_curves!B478)</f>
        <v>0</v>
      </c>
      <c r="C479">
        <f>IFERROR(VLOOKUP($A479,Finnifty!$A$14:$I$486,C$15+1,FALSE),All_curves!C478)</f>
        <v>0</v>
      </c>
      <c r="D479">
        <f>IFERROR(VLOOKUP($A479,Finnifty!$A$14:$I$486,D$15+1,FALSE),All_curves!D478)</f>
        <v>0</v>
      </c>
      <c r="E479">
        <f>IFERROR(VLOOKUP($A479,Finnifty!$A$14:$I$486,E$15+1,FALSE),All_curves!E478)</f>
        <v>0</v>
      </c>
      <c r="F479">
        <f>IFERROR(VLOOKUP($A479,Finnifty!$A$14:$I$486,F$15+1,FALSE),All_curves!F478)</f>
        <v>0</v>
      </c>
      <c r="G479">
        <f>IFERROR(VLOOKUP($A479,Finnifty!$A$14:$I$486,G$15+1,FALSE),All_curves!G478)</f>
        <v>0</v>
      </c>
      <c r="H479">
        <f>IFERROR(VLOOKUP($A479,Finnifty!$A$14:$I$486,H$15+1,FALSE),All_curves!H478)</f>
        <v>0</v>
      </c>
      <c r="I479">
        <f>IFERROR(VLOOKUP($A479,Finnifty!$A$14:$I$486,I$15+1,FALSE),All_curves!I478)</f>
        <v>0</v>
      </c>
      <c r="J479">
        <f>IFERROR(VLOOKUP($A479,Banknifty!$A$14:$I$4860,2,FALSE),All_curves!J478)</f>
        <v>13314597</v>
      </c>
      <c r="K479">
        <f>IFERROR(VLOOKUP($A479,Banknifty!$A$14:$I$4860,3,FALSE),All_curves!K478)</f>
        <v>13596263</v>
      </c>
      <c r="L479">
        <f>IFERROR(VLOOKUP($A479,Banknifty!$A$14:$I$4860,4,FALSE),All_curves!L478)</f>
        <v>13345414</v>
      </c>
      <c r="M479">
        <f>IFERROR(VLOOKUP($A479,Banknifty!$A$14:$I$4860,5,FALSE),All_curves!M478)</f>
        <v>14651106</v>
      </c>
      <c r="N479">
        <f>IFERROR(VLOOKUP($A479,Banknifty!$A$14:$I$4860,6,FALSE),All_curves!N478)</f>
        <v>11625876</v>
      </c>
      <c r="O479">
        <f>IFERROR(VLOOKUP($A479,Banknifty!$A$14:$I$4860,7,FALSE),All_curves!O478)</f>
        <v>12679621</v>
      </c>
      <c r="P479">
        <f>IFERROR(VLOOKUP($A479,Banknifty!$A$14:$I$4860,8,FALSE),All_curves!P478)</f>
        <v>12679621</v>
      </c>
      <c r="Q479">
        <f>IFERROR(VLOOKUP($A479,Banknifty!$A$14:$I$4860,9,FALSE),All_curves!Q478)</f>
        <v>14291173</v>
      </c>
      <c r="R479">
        <f>IFERROR(VLOOKUP($A479,Nifty!$A$14:$I$4860,2,FALSE),All_curves!R478)</f>
        <v>0</v>
      </c>
      <c r="S479">
        <f>IFERROR(VLOOKUP($A479,Nifty!$A$14:$I$4860,3,FALSE),All_curves!S478)</f>
        <v>0</v>
      </c>
      <c r="T479">
        <f>IFERROR(VLOOKUP($A479,Nifty!$A$14:$I$4860,4,FALSE),All_curves!T478)</f>
        <v>0</v>
      </c>
      <c r="U479">
        <f>IFERROR(VLOOKUP($A479,Nifty!$A$14:$I$4860,5,FALSE),All_curves!U478)</f>
        <v>0</v>
      </c>
      <c r="V479">
        <f>IFERROR(VLOOKUP($A479,Nifty!$A$14:$I$4860,6,FALSE),All_curves!V478)</f>
        <v>0</v>
      </c>
      <c r="W479">
        <f>IFERROR(VLOOKUP($A479,Nifty!$A$14:$I$4860,7,FALSE),All_curves!W478)</f>
        <v>0</v>
      </c>
      <c r="X479">
        <f>IFERROR(VLOOKUP($A479,Nifty!$A$14:$I$4860,8,FALSE),All_curves!X478)</f>
        <v>0</v>
      </c>
      <c r="Y479">
        <f>IFERROR(VLOOKUP($A479,Nifty!$A$14:$I$4860,9,FALSE),All_curves!Y478)</f>
        <v>0</v>
      </c>
      <c r="AA479" s="5">
        <f t="shared" si="229"/>
        <v>0</v>
      </c>
      <c r="AB479" s="5">
        <f t="shared" si="205"/>
        <v>0</v>
      </c>
      <c r="AC479" s="5">
        <f t="shared" si="206"/>
        <v>0</v>
      </c>
      <c r="AD479" s="5">
        <f t="shared" si="207"/>
        <v>0</v>
      </c>
      <c r="AE479" s="5">
        <f t="shared" si="208"/>
        <v>0</v>
      </c>
      <c r="AF479" s="5">
        <f t="shared" si="209"/>
        <v>0</v>
      </c>
      <c r="AG479" s="5">
        <f t="shared" si="210"/>
        <v>0</v>
      </c>
      <c r="AH479" s="5">
        <f t="shared" si="211"/>
        <v>0</v>
      </c>
      <c r="AI479" s="5">
        <f t="shared" si="212"/>
        <v>0</v>
      </c>
      <c r="AJ479" s="5">
        <f t="shared" si="213"/>
        <v>0</v>
      </c>
      <c r="AK479" s="5">
        <f t="shared" si="214"/>
        <v>0</v>
      </c>
      <c r="AL479" s="5">
        <f t="shared" si="215"/>
        <v>0</v>
      </c>
      <c r="AM479" s="5">
        <f t="shared" si="216"/>
        <v>4.056427778545979E-3</v>
      </c>
      <c r="AN479" s="5">
        <f t="shared" si="217"/>
        <v>1.0561367857264692E-4</v>
      </c>
      <c r="AO479" s="5">
        <f t="shared" si="218"/>
        <v>1.0561367857264692E-4</v>
      </c>
      <c r="AP479" s="5">
        <f t="shared" si="219"/>
        <v>2.8375209865605378E-4</v>
      </c>
      <c r="AQ479" s="5">
        <f t="shared" si="220"/>
        <v>0</v>
      </c>
      <c r="AR479" s="5">
        <f t="shared" si="221"/>
        <v>0</v>
      </c>
      <c r="AS479" s="5">
        <f t="shared" si="222"/>
        <v>0</v>
      </c>
      <c r="AT479" s="5">
        <f t="shared" si="223"/>
        <v>0</v>
      </c>
      <c r="AU479" s="5">
        <f t="shared" si="224"/>
        <v>0</v>
      </c>
      <c r="AV479" s="5">
        <f t="shared" si="225"/>
        <v>0</v>
      </c>
      <c r="AW479" s="5">
        <f t="shared" si="226"/>
        <v>0</v>
      </c>
      <c r="AX479" s="5">
        <f t="shared" si="227"/>
        <v>0</v>
      </c>
      <c r="AZ479" s="7">
        <f t="shared" si="230"/>
        <v>110.13485528047622</v>
      </c>
      <c r="BA479" s="4">
        <f t="shared" si="228"/>
        <v>1.8964196809780531E-4</v>
      </c>
      <c r="BB479" s="5">
        <f>AZ479/MAX($AZ$16:AZ479)-1</f>
        <v>-3.0658905324369989E-3</v>
      </c>
      <c r="BH479" s="3"/>
    </row>
    <row r="480" spans="1:60" x14ac:dyDescent="0.25">
      <c r="A480" s="3">
        <v>43227</v>
      </c>
      <c r="B480">
        <f>IFERROR(VLOOKUP($A480,Finnifty!$A$14:$I$486,B$15+1,FALSE),All_curves!B479)</f>
        <v>0</v>
      </c>
      <c r="C480">
        <f>IFERROR(VLOOKUP($A480,Finnifty!$A$14:$I$486,C$15+1,FALSE),All_curves!C479)</f>
        <v>0</v>
      </c>
      <c r="D480">
        <f>IFERROR(VLOOKUP($A480,Finnifty!$A$14:$I$486,D$15+1,FALSE),All_curves!D479)</f>
        <v>0</v>
      </c>
      <c r="E480">
        <f>IFERROR(VLOOKUP($A480,Finnifty!$A$14:$I$486,E$15+1,FALSE),All_curves!E479)</f>
        <v>0</v>
      </c>
      <c r="F480">
        <f>IFERROR(VLOOKUP($A480,Finnifty!$A$14:$I$486,F$15+1,FALSE),All_curves!F479)</f>
        <v>0</v>
      </c>
      <c r="G480">
        <f>IFERROR(VLOOKUP($A480,Finnifty!$A$14:$I$486,G$15+1,FALSE),All_curves!G479)</f>
        <v>0</v>
      </c>
      <c r="H480">
        <f>IFERROR(VLOOKUP($A480,Finnifty!$A$14:$I$486,H$15+1,FALSE),All_curves!H479)</f>
        <v>0</v>
      </c>
      <c r="I480">
        <f>IFERROR(VLOOKUP($A480,Finnifty!$A$14:$I$486,I$15+1,FALSE),All_curves!I479)</f>
        <v>0</v>
      </c>
      <c r="J480">
        <f>IFERROR(VLOOKUP($A480,Banknifty!$A$14:$I$4860,2,FALSE),All_curves!J479)</f>
        <v>13338127</v>
      </c>
      <c r="K480">
        <f>IFERROR(VLOOKUP($A480,Banknifty!$A$14:$I$4860,3,FALSE),All_curves!K479)</f>
        <v>13600449</v>
      </c>
      <c r="L480">
        <f>IFERROR(VLOOKUP($A480,Banknifty!$A$14:$I$4860,4,FALSE),All_curves!L479)</f>
        <v>13349523</v>
      </c>
      <c r="M480">
        <f>IFERROR(VLOOKUP($A480,Banknifty!$A$14:$I$4860,5,FALSE),All_curves!M479)</f>
        <v>14651106</v>
      </c>
      <c r="N480">
        <f>IFERROR(VLOOKUP($A480,Banknifty!$A$14:$I$4860,6,FALSE),All_curves!N479)</f>
        <v>11614431</v>
      </c>
      <c r="O480">
        <f>IFERROR(VLOOKUP($A480,Banknifty!$A$14:$I$4860,7,FALSE),All_curves!O479)</f>
        <v>12652397</v>
      </c>
      <c r="P480">
        <f>IFERROR(VLOOKUP($A480,Banknifty!$A$14:$I$4860,8,FALSE),All_curves!P479)</f>
        <v>12652397</v>
      </c>
      <c r="Q480">
        <f>IFERROR(VLOOKUP($A480,Banknifty!$A$14:$I$4860,9,FALSE),All_curves!Q479)</f>
        <v>14284426</v>
      </c>
      <c r="R480">
        <f>IFERROR(VLOOKUP($A480,Nifty!$A$14:$I$4860,2,FALSE),All_curves!R479)</f>
        <v>0</v>
      </c>
      <c r="S480">
        <f>IFERROR(VLOOKUP($A480,Nifty!$A$14:$I$4860,3,FALSE),All_curves!S479)</f>
        <v>0</v>
      </c>
      <c r="T480">
        <f>IFERROR(VLOOKUP($A480,Nifty!$A$14:$I$4860,4,FALSE),All_curves!T479)</f>
        <v>0</v>
      </c>
      <c r="U480">
        <f>IFERROR(VLOOKUP($A480,Nifty!$A$14:$I$4860,5,FALSE),All_curves!U479)</f>
        <v>0</v>
      </c>
      <c r="V480">
        <f>IFERROR(VLOOKUP($A480,Nifty!$A$14:$I$4860,6,FALSE),All_curves!V479)</f>
        <v>0</v>
      </c>
      <c r="W480">
        <f>IFERROR(VLOOKUP($A480,Nifty!$A$14:$I$4860,7,FALSE),All_curves!W479)</f>
        <v>0</v>
      </c>
      <c r="X480">
        <f>IFERROR(VLOOKUP($A480,Nifty!$A$14:$I$4860,8,FALSE),All_curves!X479)</f>
        <v>0</v>
      </c>
      <c r="Y480">
        <f>IFERROR(VLOOKUP($A480,Nifty!$A$14:$I$4860,9,FALSE),All_curves!Y479)</f>
        <v>0</v>
      </c>
      <c r="AA480" s="5">
        <f t="shared" si="229"/>
        <v>0</v>
      </c>
      <c r="AB480" s="5">
        <f t="shared" si="205"/>
        <v>0</v>
      </c>
      <c r="AC480" s="5">
        <f t="shared" si="206"/>
        <v>0</v>
      </c>
      <c r="AD480" s="5">
        <f t="shared" si="207"/>
        <v>0</v>
      </c>
      <c r="AE480" s="5">
        <f t="shared" si="208"/>
        <v>0</v>
      </c>
      <c r="AF480" s="5">
        <f t="shared" si="209"/>
        <v>0</v>
      </c>
      <c r="AG480" s="5">
        <f t="shared" si="210"/>
        <v>0</v>
      </c>
      <c r="AH480" s="5">
        <f t="shared" si="211"/>
        <v>0</v>
      </c>
      <c r="AI480" s="5">
        <f t="shared" si="212"/>
        <v>1.7672333604989987E-3</v>
      </c>
      <c r="AJ480" s="5">
        <f t="shared" si="213"/>
        <v>3.0787871637971698E-4</v>
      </c>
      <c r="AK480" s="5">
        <f t="shared" si="214"/>
        <v>3.0789603080139116E-4</v>
      </c>
      <c r="AL480" s="5">
        <f t="shared" si="215"/>
        <v>0</v>
      </c>
      <c r="AM480" s="5">
        <f t="shared" si="216"/>
        <v>-9.8444194656810424E-4</v>
      </c>
      <c r="AN480" s="5">
        <f t="shared" si="217"/>
        <v>-2.1470673295360676E-3</v>
      </c>
      <c r="AO480" s="5">
        <f t="shared" si="218"/>
        <v>-2.1470673295360676E-3</v>
      </c>
      <c r="AP480" s="5">
        <f t="shared" si="219"/>
        <v>-4.7210960219989939E-4</v>
      </c>
      <c r="AQ480" s="5">
        <f t="shared" si="220"/>
        <v>0</v>
      </c>
      <c r="AR480" s="5">
        <f t="shared" si="221"/>
        <v>0</v>
      </c>
      <c r="AS480" s="5">
        <f t="shared" si="222"/>
        <v>0</v>
      </c>
      <c r="AT480" s="5">
        <f t="shared" si="223"/>
        <v>0</v>
      </c>
      <c r="AU480" s="5">
        <f t="shared" si="224"/>
        <v>0</v>
      </c>
      <c r="AV480" s="5">
        <f t="shared" si="225"/>
        <v>0</v>
      </c>
      <c r="AW480" s="5">
        <f t="shared" si="226"/>
        <v>0</v>
      </c>
      <c r="AX480" s="5">
        <f t="shared" si="227"/>
        <v>0</v>
      </c>
      <c r="AZ480" s="7">
        <f t="shared" si="230"/>
        <v>110.11940116630154</v>
      </c>
      <c r="BA480" s="4">
        <f t="shared" si="228"/>
        <v>-1.4031992084000133E-4</v>
      </c>
      <c r="BB480" s="5">
        <f>AZ480/MAX($AZ$16:AZ480)-1</f>
        <v>-3.2057802477601927E-3</v>
      </c>
      <c r="BH480" s="3"/>
    </row>
    <row r="481" spans="1:60" x14ac:dyDescent="0.25">
      <c r="A481" s="3">
        <v>43228</v>
      </c>
      <c r="B481">
        <f>IFERROR(VLOOKUP($A481,Finnifty!$A$14:$I$486,B$15+1,FALSE),All_curves!B480)</f>
        <v>0</v>
      </c>
      <c r="C481">
        <f>IFERROR(VLOOKUP($A481,Finnifty!$A$14:$I$486,C$15+1,FALSE),All_curves!C480)</f>
        <v>0</v>
      </c>
      <c r="D481">
        <f>IFERROR(VLOOKUP($A481,Finnifty!$A$14:$I$486,D$15+1,FALSE),All_curves!D480)</f>
        <v>0</v>
      </c>
      <c r="E481">
        <f>IFERROR(VLOOKUP($A481,Finnifty!$A$14:$I$486,E$15+1,FALSE),All_curves!E480)</f>
        <v>0</v>
      </c>
      <c r="F481">
        <f>IFERROR(VLOOKUP($A481,Finnifty!$A$14:$I$486,F$15+1,FALSE),All_curves!F480)</f>
        <v>0</v>
      </c>
      <c r="G481">
        <f>IFERROR(VLOOKUP($A481,Finnifty!$A$14:$I$486,G$15+1,FALSE),All_curves!G480)</f>
        <v>0</v>
      </c>
      <c r="H481">
        <f>IFERROR(VLOOKUP($A481,Finnifty!$A$14:$I$486,H$15+1,FALSE),All_curves!H480)</f>
        <v>0</v>
      </c>
      <c r="I481">
        <f>IFERROR(VLOOKUP($A481,Finnifty!$A$14:$I$486,I$15+1,FALSE),All_curves!I480)</f>
        <v>0</v>
      </c>
      <c r="J481">
        <f>IFERROR(VLOOKUP($A481,Banknifty!$A$14:$I$4860,2,FALSE),All_curves!J480)</f>
        <v>13349778</v>
      </c>
      <c r="K481">
        <f>IFERROR(VLOOKUP($A481,Banknifty!$A$14:$I$4860,3,FALSE),All_curves!K480)</f>
        <v>13620792</v>
      </c>
      <c r="L481">
        <f>IFERROR(VLOOKUP($A481,Banknifty!$A$14:$I$4860,4,FALSE),All_curves!L480)</f>
        <v>13352214</v>
      </c>
      <c r="M481">
        <f>IFERROR(VLOOKUP($A481,Banknifty!$A$14:$I$4860,5,FALSE),All_curves!M480)</f>
        <v>14640539</v>
      </c>
      <c r="N481">
        <f>IFERROR(VLOOKUP($A481,Banknifty!$A$14:$I$4860,6,FALSE),All_curves!N480)</f>
        <v>11634957</v>
      </c>
      <c r="O481">
        <f>IFERROR(VLOOKUP($A481,Banknifty!$A$14:$I$4860,7,FALSE),All_curves!O480)</f>
        <v>12656292</v>
      </c>
      <c r="P481">
        <f>IFERROR(VLOOKUP($A481,Banknifty!$A$14:$I$4860,8,FALSE),All_curves!P480)</f>
        <v>12656292</v>
      </c>
      <c r="Q481">
        <f>IFERROR(VLOOKUP($A481,Banknifty!$A$14:$I$4860,9,FALSE),All_curves!Q480)</f>
        <v>14284426</v>
      </c>
      <c r="R481">
        <f>IFERROR(VLOOKUP($A481,Nifty!$A$14:$I$4860,2,FALSE),All_curves!R480)</f>
        <v>0</v>
      </c>
      <c r="S481">
        <f>IFERROR(VLOOKUP($A481,Nifty!$A$14:$I$4860,3,FALSE),All_curves!S480)</f>
        <v>0</v>
      </c>
      <c r="T481">
        <f>IFERROR(VLOOKUP($A481,Nifty!$A$14:$I$4860,4,FALSE),All_curves!T480)</f>
        <v>0</v>
      </c>
      <c r="U481">
        <f>IFERROR(VLOOKUP($A481,Nifty!$A$14:$I$4860,5,FALSE),All_curves!U480)</f>
        <v>0</v>
      </c>
      <c r="V481">
        <f>IFERROR(VLOOKUP($A481,Nifty!$A$14:$I$4860,6,FALSE),All_curves!V480)</f>
        <v>0</v>
      </c>
      <c r="W481">
        <f>IFERROR(VLOOKUP($A481,Nifty!$A$14:$I$4860,7,FALSE),All_curves!W480)</f>
        <v>0</v>
      </c>
      <c r="X481">
        <f>IFERROR(VLOOKUP($A481,Nifty!$A$14:$I$4860,8,FALSE),All_curves!X480)</f>
        <v>0</v>
      </c>
      <c r="Y481">
        <f>IFERROR(VLOOKUP($A481,Nifty!$A$14:$I$4860,9,FALSE),All_curves!Y480)</f>
        <v>0</v>
      </c>
      <c r="AA481" s="5">
        <f t="shared" si="229"/>
        <v>0</v>
      </c>
      <c r="AB481" s="5">
        <f t="shared" si="205"/>
        <v>0</v>
      </c>
      <c r="AC481" s="5">
        <f t="shared" si="206"/>
        <v>0</v>
      </c>
      <c r="AD481" s="5">
        <f t="shared" si="207"/>
        <v>0</v>
      </c>
      <c r="AE481" s="5">
        <f t="shared" si="208"/>
        <v>0</v>
      </c>
      <c r="AF481" s="5">
        <f t="shared" si="209"/>
        <v>0</v>
      </c>
      <c r="AG481" s="5">
        <f t="shared" si="210"/>
        <v>0</v>
      </c>
      <c r="AH481" s="5">
        <f t="shared" si="211"/>
        <v>0</v>
      </c>
      <c r="AI481" s="5">
        <f t="shared" si="212"/>
        <v>8.735109509754313E-4</v>
      </c>
      <c r="AJ481" s="5">
        <f t="shared" si="213"/>
        <v>1.4957594414712894E-3</v>
      </c>
      <c r="AK481" s="5">
        <f t="shared" si="214"/>
        <v>2.0158023623761956E-4</v>
      </c>
      <c r="AL481" s="5">
        <f t="shared" si="215"/>
        <v>-7.2124247821292453E-4</v>
      </c>
      <c r="AM481" s="5">
        <f t="shared" si="216"/>
        <v>1.7672841657072613E-3</v>
      </c>
      <c r="AN481" s="5">
        <f t="shared" si="217"/>
        <v>3.0784680562900846E-4</v>
      </c>
      <c r="AO481" s="5">
        <f t="shared" si="218"/>
        <v>3.0784680562900846E-4</v>
      </c>
      <c r="AP481" s="5">
        <f t="shared" si="219"/>
        <v>0</v>
      </c>
      <c r="AQ481" s="5">
        <f t="shared" si="220"/>
        <v>0</v>
      </c>
      <c r="AR481" s="5">
        <f t="shared" si="221"/>
        <v>0</v>
      </c>
      <c r="AS481" s="5">
        <f t="shared" si="222"/>
        <v>0</v>
      </c>
      <c r="AT481" s="5">
        <f t="shared" si="223"/>
        <v>0</v>
      </c>
      <c r="AU481" s="5">
        <f t="shared" si="224"/>
        <v>0</v>
      </c>
      <c r="AV481" s="5">
        <f t="shared" si="225"/>
        <v>0</v>
      </c>
      <c r="AW481" s="5">
        <f t="shared" si="226"/>
        <v>0</v>
      </c>
      <c r="AX481" s="5">
        <f t="shared" si="227"/>
        <v>0</v>
      </c>
      <c r="AZ481" s="7">
        <f t="shared" si="230"/>
        <v>110.13882157578962</v>
      </c>
      <c r="BA481" s="4">
        <f t="shared" si="228"/>
        <v>1.7635774697652895E-4</v>
      </c>
      <c r="BB481" s="5">
        <f>AZ481/MAX($AZ$16:AZ481)-1</f>
        <v>-3.0299878649655554E-3</v>
      </c>
      <c r="BH481" s="3"/>
    </row>
    <row r="482" spans="1:60" x14ac:dyDescent="0.25">
      <c r="A482" s="3">
        <v>43229</v>
      </c>
      <c r="B482">
        <f>IFERROR(VLOOKUP($A482,Finnifty!$A$14:$I$486,B$15+1,FALSE),All_curves!B481)</f>
        <v>0</v>
      </c>
      <c r="C482">
        <f>IFERROR(VLOOKUP($A482,Finnifty!$A$14:$I$486,C$15+1,FALSE),All_curves!C481)</f>
        <v>0</v>
      </c>
      <c r="D482">
        <f>IFERROR(VLOOKUP($A482,Finnifty!$A$14:$I$486,D$15+1,FALSE),All_curves!D481)</f>
        <v>0</v>
      </c>
      <c r="E482">
        <f>IFERROR(VLOOKUP($A482,Finnifty!$A$14:$I$486,E$15+1,FALSE),All_curves!E481)</f>
        <v>0</v>
      </c>
      <c r="F482">
        <f>IFERROR(VLOOKUP($A482,Finnifty!$A$14:$I$486,F$15+1,FALSE),All_curves!F481)</f>
        <v>0</v>
      </c>
      <c r="G482">
        <f>IFERROR(VLOOKUP($A482,Finnifty!$A$14:$I$486,G$15+1,FALSE),All_curves!G481)</f>
        <v>0</v>
      </c>
      <c r="H482">
        <f>IFERROR(VLOOKUP($A482,Finnifty!$A$14:$I$486,H$15+1,FALSE),All_curves!H481)</f>
        <v>0</v>
      </c>
      <c r="I482">
        <f>IFERROR(VLOOKUP($A482,Finnifty!$A$14:$I$486,I$15+1,FALSE),All_curves!I481)</f>
        <v>0</v>
      </c>
      <c r="J482">
        <f>IFERROR(VLOOKUP($A482,Banknifty!$A$14:$I$4860,2,FALSE),All_curves!J481)</f>
        <v>13343269</v>
      </c>
      <c r="K482">
        <f>IFERROR(VLOOKUP($A482,Banknifty!$A$14:$I$4860,3,FALSE),All_curves!K481)</f>
        <v>13608869</v>
      </c>
      <c r="L482">
        <f>IFERROR(VLOOKUP($A482,Banknifty!$A$14:$I$4860,4,FALSE),All_curves!L481)</f>
        <v>13352820</v>
      </c>
      <c r="M482">
        <f>IFERROR(VLOOKUP($A482,Banknifty!$A$14:$I$4860,5,FALSE),All_curves!M481)</f>
        <v>14631448</v>
      </c>
      <c r="N482">
        <f>IFERROR(VLOOKUP($A482,Banknifty!$A$14:$I$4860,6,FALSE),All_curves!N481)</f>
        <v>11645120</v>
      </c>
      <c r="O482">
        <f>IFERROR(VLOOKUP($A482,Banknifty!$A$14:$I$4860,7,FALSE),All_curves!O481)</f>
        <v>12675223</v>
      </c>
      <c r="P482">
        <f>IFERROR(VLOOKUP($A482,Banknifty!$A$14:$I$4860,8,FALSE),All_curves!P481)</f>
        <v>12675223</v>
      </c>
      <c r="Q482">
        <f>IFERROR(VLOOKUP($A482,Banknifty!$A$14:$I$4860,9,FALSE),All_curves!Q481)</f>
        <v>14274124</v>
      </c>
      <c r="R482">
        <f>IFERROR(VLOOKUP($A482,Nifty!$A$14:$I$4860,2,FALSE),All_curves!R481)</f>
        <v>0</v>
      </c>
      <c r="S482">
        <f>IFERROR(VLOOKUP($A482,Nifty!$A$14:$I$4860,3,FALSE),All_curves!S481)</f>
        <v>0</v>
      </c>
      <c r="T482">
        <f>IFERROR(VLOOKUP($A482,Nifty!$A$14:$I$4860,4,FALSE),All_curves!T481)</f>
        <v>0</v>
      </c>
      <c r="U482">
        <f>IFERROR(VLOOKUP($A482,Nifty!$A$14:$I$4860,5,FALSE),All_curves!U481)</f>
        <v>0</v>
      </c>
      <c r="V482">
        <f>IFERROR(VLOOKUP($A482,Nifty!$A$14:$I$4860,6,FALSE),All_curves!V481)</f>
        <v>0</v>
      </c>
      <c r="W482">
        <f>IFERROR(VLOOKUP($A482,Nifty!$A$14:$I$4860,7,FALSE),All_curves!W481)</f>
        <v>0</v>
      </c>
      <c r="X482">
        <f>IFERROR(VLOOKUP($A482,Nifty!$A$14:$I$4860,8,FALSE),All_curves!X481)</f>
        <v>0</v>
      </c>
      <c r="Y482">
        <f>IFERROR(VLOOKUP($A482,Nifty!$A$14:$I$4860,9,FALSE),All_curves!Y481)</f>
        <v>0</v>
      </c>
      <c r="AA482" s="5">
        <f t="shared" si="229"/>
        <v>0</v>
      </c>
      <c r="AB482" s="5">
        <f t="shared" si="205"/>
        <v>0</v>
      </c>
      <c r="AC482" s="5">
        <f t="shared" si="206"/>
        <v>0</v>
      </c>
      <c r="AD482" s="5">
        <f t="shared" si="207"/>
        <v>0</v>
      </c>
      <c r="AE482" s="5">
        <f t="shared" si="208"/>
        <v>0</v>
      </c>
      <c r="AF482" s="5">
        <f t="shared" si="209"/>
        <v>0</v>
      </c>
      <c r="AG482" s="5">
        <f t="shared" si="210"/>
        <v>0</v>
      </c>
      <c r="AH482" s="5">
        <f t="shared" si="211"/>
        <v>0</v>
      </c>
      <c r="AI482" s="5">
        <f t="shared" si="212"/>
        <v>-4.8757365103746508E-4</v>
      </c>
      <c r="AJ482" s="5">
        <f t="shared" si="213"/>
        <v>-8.7535291633555889E-4</v>
      </c>
      <c r="AK482" s="5">
        <f t="shared" si="214"/>
        <v>4.5385731534786089E-5</v>
      </c>
      <c r="AL482" s="5">
        <f t="shared" si="215"/>
        <v>-6.2094708398374721E-4</v>
      </c>
      <c r="AM482" s="5">
        <f t="shared" si="216"/>
        <v>8.7348840223477886E-4</v>
      </c>
      <c r="AN482" s="5">
        <f t="shared" si="217"/>
        <v>1.4957777522832671E-3</v>
      </c>
      <c r="AO482" s="5">
        <f t="shared" si="218"/>
        <v>1.4957777522832671E-3</v>
      </c>
      <c r="AP482" s="5">
        <f t="shared" si="219"/>
        <v>-7.2120503827033389E-4</v>
      </c>
      <c r="AQ482" s="5">
        <f t="shared" si="220"/>
        <v>0</v>
      </c>
      <c r="AR482" s="5">
        <f t="shared" si="221"/>
        <v>0</v>
      </c>
      <c r="AS482" s="5">
        <f t="shared" si="222"/>
        <v>0</v>
      </c>
      <c r="AT482" s="5">
        <f t="shared" si="223"/>
        <v>0</v>
      </c>
      <c r="AU482" s="5">
        <f t="shared" si="224"/>
        <v>0</v>
      </c>
      <c r="AV482" s="5">
        <f t="shared" si="225"/>
        <v>0</v>
      </c>
      <c r="AW482" s="5">
        <f t="shared" si="226"/>
        <v>0</v>
      </c>
      <c r="AX482" s="5">
        <f t="shared" si="227"/>
        <v>0</v>
      </c>
      <c r="AZ482" s="7">
        <f t="shared" si="230"/>
        <v>110.14435307300113</v>
      </c>
      <c r="BA482" s="4">
        <f t="shared" si="228"/>
        <v>5.0222956196208097E-5</v>
      </c>
      <c r="BB482" s="5">
        <f>AZ482/MAX($AZ$16:AZ482)-1</f>
        <v>-2.9799170837171429E-3</v>
      </c>
      <c r="BH482" s="3"/>
    </row>
    <row r="483" spans="1:60" x14ac:dyDescent="0.25">
      <c r="A483" s="3">
        <v>43230</v>
      </c>
      <c r="B483">
        <f>IFERROR(VLOOKUP($A483,Finnifty!$A$14:$I$486,B$15+1,FALSE),All_curves!B482)</f>
        <v>0</v>
      </c>
      <c r="C483">
        <f>IFERROR(VLOOKUP($A483,Finnifty!$A$14:$I$486,C$15+1,FALSE),All_curves!C482)</f>
        <v>0</v>
      </c>
      <c r="D483">
        <f>IFERROR(VLOOKUP($A483,Finnifty!$A$14:$I$486,D$15+1,FALSE),All_curves!D482)</f>
        <v>0</v>
      </c>
      <c r="E483">
        <f>IFERROR(VLOOKUP($A483,Finnifty!$A$14:$I$486,E$15+1,FALSE),All_curves!E482)</f>
        <v>0</v>
      </c>
      <c r="F483">
        <f>IFERROR(VLOOKUP($A483,Finnifty!$A$14:$I$486,F$15+1,FALSE),All_curves!F482)</f>
        <v>0</v>
      </c>
      <c r="G483">
        <f>IFERROR(VLOOKUP($A483,Finnifty!$A$14:$I$486,G$15+1,FALSE),All_curves!G482)</f>
        <v>0</v>
      </c>
      <c r="H483">
        <f>IFERROR(VLOOKUP($A483,Finnifty!$A$14:$I$486,H$15+1,FALSE),All_curves!H482)</f>
        <v>0</v>
      </c>
      <c r="I483">
        <f>IFERROR(VLOOKUP($A483,Finnifty!$A$14:$I$486,I$15+1,FALSE),All_curves!I482)</f>
        <v>0</v>
      </c>
      <c r="J483">
        <f>IFERROR(VLOOKUP($A483,Banknifty!$A$14:$I$4860,2,FALSE),All_curves!J482)</f>
        <v>13376193</v>
      </c>
      <c r="K483">
        <f>IFERROR(VLOOKUP($A483,Banknifty!$A$14:$I$4860,3,FALSE),All_curves!K482)</f>
        <v>13660805</v>
      </c>
      <c r="L483">
        <f>IFERROR(VLOOKUP($A483,Banknifty!$A$14:$I$4860,4,FALSE),All_curves!L482)</f>
        <v>13395862</v>
      </c>
      <c r="M483">
        <f>IFERROR(VLOOKUP($A483,Banknifty!$A$14:$I$4860,5,FALSE),All_curves!M482)</f>
        <v>14679449</v>
      </c>
      <c r="N483">
        <f>IFERROR(VLOOKUP($A483,Banknifty!$A$14:$I$4860,6,FALSE),All_curves!N482)</f>
        <v>11639442</v>
      </c>
      <c r="O483">
        <f>IFERROR(VLOOKUP($A483,Banknifty!$A$14:$I$4860,7,FALSE),All_curves!O482)</f>
        <v>12664127</v>
      </c>
      <c r="P483">
        <f>IFERROR(VLOOKUP($A483,Banknifty!$A$14:$I$4860,8,FALSE),All_curves!P482)</f>
        <v>12664127</v>
      </c>
      <c r="Q483">
        <f>IFERROR(VLOOKUP($A483,Banknifty!$A$14:$I$4860,9,FALSE),All_curves!Q482)</f>
        <v>14265260</v>
      </c>
      <c r="R483">
        <f>IFERROR(VLOOKUP($A483,Nifty!$A$14:$I$4860,2,FALSE),All_curves!R482)</f>
        <v>0</v>
      </c>
      <c r="S483">
        <f>IFERROR(VLOOKUP($A483,Nifty!$A$14:$I$4860,3,FALSE),All_curves!S482)</f>
        <v>0</v>
      </c>
      <c r="T483">
        <f>IFERROR(VLOOKUP($A483,Nifty!$A$14:$I$4860,4,FALSE),All_curves!T482)</f>
        <v>0</v>
      </c>
      <c r="U483">
        <f>IFERROR(VLOOKUP($A483,Nifty!$A$14:$I$4860,5,FALSE),All_curves!U482)</f>
        <v>0</v>
      </c>
      <c r="V483">
        <f>IFERROR(VLOOKUP($A483,Nifty!$A$14:$I$4860,6,FALSE),All_curves!V482)</f>
        <v>0</v>
      </c>
      <c r="W483">
        <f>IFERROR(VLOOKUP($A483,Nifty!$A$14:$I$4860,7,FALSE),All_curves!W482)</f>
        <v>0</v>
      </c>
      <c r="X483">
        <f>IFERROR(VLOOKUP($A483,Nifty!$A$14:$I$4860,8,FALSE),All_curves!X482)</f>
        <v>0</v>
      </c>
      <c r="Y483">
        <f>IFERROR(VLOOKUP($A483,Nifty!$A$14:$I$4860,9,FALSE),All_curves!Y482)</f>
        <v>0</v>
      </c>
      <c r="AA483" s="5">
        <f t="shared" si="229"/>
        <v>0</v>
      </c>
      <c r="AB483" s="5">
        <f t="shared" si="205"/>
        <v>0</v>
      </c>
      <c r="AC483" s="5">
        <f t="shared" si="206"/>
        <v>0</v>
      </c>
      <c r="AD483" s="5">
        <f t="shared" si="207"/>
        <v>0</v>
      </c>
      <c r="AE483" s="5">
        <f t="shared" si="208"/>
        <v>0</v>
      </c>
      <c r="AF483" s="5">
        <f t="shared" si="209"/>
        <v>0</v>
      </c>
      <c r="AG483" s="5">
        <f t="shared" si="210"/>
        <v>0</v>
      </c>
      <c r="AH483" s="5">
        <f t="shared" si="211"/>
        <v>0</v>
      </c>
      <c r="AI483" s="5">
        <f t="shared" si="212"/>
        <v>2.4674613095185816E-3</v>
      </c>
      <c r="AJ483" s="5">
        <f t="shared" si="213"/>
        <v>3.8163347740358677E-3</v>
      </c>
      <c r="AK483" s="5">
        <f t="shared" si="214"/>
        <v>3.2234389439833588E-3</v>
      </c>
      <c r="AL483" s="5">
        <f t="shared" si="215"/>
        <v>3.2806732457375531E-3</v>
      </c>
      <c r="AM483" s="5">
        <f t="shared" si="216"/>
        <v>-4.8758621637212674E-4</v>
      </c>
      <c r="AN483" s="5">
        <f t="shared" si="217"/>
        <v>-8.7540866144919516E-4</v>
      </c>
      <c r="AO483" s="5">
        <f t="shared" si="218"/>
        <v>-8.7540866144919516E-4</v>
      </c>
      <c r="AP483" s="5">
        <f t="shared" si="219"/>
        <v>-6.2098381659003721E-4</v>
      </c>
      <c r="AQ483" s="5">
        <f t="shared" si="220"/>
        <v>0</v>
      </c>
      <c r="AR483" s="5">
        <f t="shared" si="221"/>
        <v>0</v>
      </c>
      <c r="AS483" s="5">
        <f t="shared" si="222"/>
        <v>0</v>
      </c>
      <c r="AT483" s="5">
        <f t="shared" si="223"/>
        <v>0</v>
      </c>
      <c r="AU483" s="5">
        <f t="shared" si="224"/>
        <v>0</v>
      </c>
      <c r="AV483" s="5">
        <f t="shared" si="225"/>
        <v>0</v>
      </c>
      <c r="AW483" s="5">
        <f t="shared" si="226"/>
        <v>0</v>
      </c>
      <c r="AX483" s="5">
        <f t="shared" si="227"/>
        <v>0</v>
      </c>
      <c r="AZ483" s="7">
        <f t="shared" si="230"/>
        <v>110.1899185110603</v>
      </c>
      <c r="BA483" s="4">
        <f t="shared" si="228"/>
        <v>4.1368837155895038E-4</v>
      </c>
      <c r="BB483" s="5">
        <f>AZ483/MAX($AZ$16:AZ483)-1</f>
        <v>-2.5674614692040576E-3</v>
      </c>
      <c r="BH483" s="3"/>
    </row>
    <row r="484" spans="1:60" x14ac:dyDescent="0.25">
      <c r="A484" s="3">
        <v>43231</v>
      </c>
      <c r="B484">
        <f>IFERROR(VLOOKUP($A484,Finnifty!$A$14:$I$486,B$15+1,FALSE),All_curves!B483)</f>
        <v>0</v>
      </c>
      <c r="C484">
        <f>IFERROR(VLOOKUP($A484,Finnifty!$A$14:$I$486,C$15+1,FALSE),All_curves!C483)</f>
        <v>0</v>
      </c>
      <c r="D484">
        <f>IFERROR(VLOOKUP($A484,Finnifty!$A$14:$I$486,D$15+1,FALSE),All_curves!D483)</f>
        <v>0</v>
      </c>
      <c r="E484">
        <f>IFERROR(VLOOKUP($A484,Finnifty!$A$14:$I$486,E$15+1,FALSE),All_curves!E483)</f>
        <v>0</v>
      </c>
      <c r="F484">
        <f>IFERROR(VLOOKUP($A484,Finnifty!$A$14:$I$486,F$15+1,FALSE),All_curves!F483)</f>
        <v>0</v>
      </c>
      <c r="G484">
        <f>IFERROR(VLOOKUP($A484,Finnifty!$A$14:$I$486,G$15+1,FALSE),All_curves!G483)</f>
        <v>0</v>
      </c>
      <c r="H484">
        <f>IFERROR(VLOOKUP($A484,Finnifty!$A$14:$I$486,H$15+1,FALSE),All_curves!H483)</f>
        <v>0</v>
      </c>
      <c r="I484">
        <f>IFERROR(VLOOKUP($A484,Finnifty!$A$14:$I$486,I$15+1,FALSE),All_curves!I483)</f>
        <v>0</v>
      </c>
      <c r="J484">
        <f>IFERROR(VLOOKUP($A484,Banknifty!$A$14:$I$4860,2,FALSE),All_curves!J483)</f>
        <v>13387798</v>
      </c>
      <c r="K484">
        <f>IFERROR(VLOOKUP($A484,Banknifty!$A$14:$I$4860,3,FALSE),All_curves!K483)</f>
        <v>13672656</v>
      </c>
      <c r="L484">
        <f>IFERROR(VLOOKUP($A484,Banknifty!$A$14:$I$4860,4,FALSE),All_curves!L483)</f>
        <v>13399421</v>
      </c>
      <c r="M484">
        <f>IFERROR(VLOOKUP($A484,Banknifty!$A$14:$I$4860,5,FALSE),All_curves!M483)</f>
        <v>14683349</v>
      </c>
      <c r="N484">
        <f>IFERROR(VLOOKUP($A484,Banknifty!$A$14:$I$4860,6,FALSE),All_curves!N483)</f>
        <v>11668162</v>
      </c>
      <c r="O484">
        <f>IFERROR(VLOOKUP($A484,Banknifty!$A$14:$I$4860,7,FALSE),All_curves!O483)</f>
        <v>12712458</v>
      </c>
      <c r="P484">
        <f>IFERROR(VLOOKUP($A484,Banknifty!$A$14:$I$4860,8,FALSE),All_curves!P483)</f>
        <v>12712458</v>
      </c>
      <c r="Q484">
        <f>IFERROR(VLOOKUP($A484,Banknifty!$A$14:$I$4860,9,FALSE),All_curves!Q483)</f>
        <v>14312060</v>
      </c>
      <c r="R484">
        <f>IFERROR(VLOOKUP($A484,Nifty!$A$14:$I$4860,2,FALSE),All_curves!R483)</f>
        <v>0</v>
      </c>
      <c r="S484">
        <f>IFERROR(VLOOKUP($A484,Nifty!$A$14:$I$4860,3,FALSE),All_curves!S483)</f>
        <v>0</v>
      </c>
      <c r="T484">
        <f>IFERROR(VLOOKUP($A484,Nifty!$A$14:$I$4860,4,FALSE),All_curves!T483)</f>
        <v>0</v>
      </c>
      <c r="U484">
        <f>IFERROR(VLOOKUP($A484,Nifty!$A$14:$I$4860,5,FALSE),All_curves!U483)</f>
        <v>0</v>
      </c>
      <c r="V484">
        <f>IFERROR(VLOOKUP($A484,Nifty!$A$14:$I$4860,6,FALSE),All_curves!V483)</f>
        <v>0</v>
      </c>
      <c r="W484">
        <f>IFERROR(VLOOKUP($A484,Nifty!$A$14:$I$4860,7,FALSE),All_curves!W483)</f>
        <v>0</v>
      </c>
      <c r="X484">
        <f>IFERROR(VLOOKUP($A484,Nifty!$A$14:$I$4860,8,FALSE),All_curves!X483)</f>
        <v>0</v>
      </c>
      <c r="Y484">
        <f>IFERROR(VLOOKUP($A484,Nifty!$A$14:$I$4860,9,FALSE),All_curves!Y483)</f>
        <v>0</v>
      </c>
      <c r="AA484" s="5">
        <f t="shared" si="229"/>
        <v>0</v>
      </c>
      <c r="AB484" s="5">
        <f t="shared" si="205"/>
        <v>0</v>
      </c>
      <c r="AC484" s="5">
        <f t="shared" si="206"/>
        <v>0</v>
      </c>
      <c r="AD484" s="5">
        <f t="shared" si="207"/>
        <v>0</v>
      </c>
      <c r="AE484" s="5">
        <f t="shared" si="208"/>
        <v>0</v>
      </c>
      <c r="AF484" s="5">
        <f t="shared" si="209"/>
        <v>0</v>
      </c>
      <c r="AG484" s="5">
        <f t="shared" si="210"/>
        <v>0</v>
      </c>
      <c r="AH484" s="5">
        <f t="shared" si="211"/>
        <v>0</v>
      </c>
      <c r="AI484" s="5">
        <f t="shared" si="212"/>
        <v>8.6758616595927762E-4</v>
      </c>
      <c r="AJ484" s="5">
        <f t="shared" si="213"/>
        <v>8.675184222306509E-4</v>
      </c>
      <c r="AK484" s="5">
        <f t="shared" si="214"/>
        <v>2.6567905820473747E-4</v>
      </c>
      <c r="AL484" s="5">
        <f t="shared" si="215"/>
        <v>2.6567754688877621E-4</v>
      </c>
      <c r="AM484" s="5">
        <f t="shared" si="216"/>
        <v>2.4674722379303127E-3</v>
      </c>
      <c r="AN484" s="5">
        <f t="shared" si="217"/>
        <v>3.816370445432149E-3</v>
      </c>
      <c r="AO484" s="5">
        <f t="shared" si="218"/>
        <v>3.816370445432149E-3</v>
      </c>
      <c r="AP484" s="5">
        <f t="shared" si="219"/>
        <v>3.2806973023975505E-3</v>
      </c>
      <c r="AQ484" s="5">
        <f t="shared" si="220"/>
        <v>0</v>
      </c>
      <c r="AR484" s="5">
        <f t="shared" si="221"/>
        <v>0</v>
      </c>
      <c r="AS484" s="5">
        <f t="shared" si="222"/>
        <v>0</v>
      </c>
      <c r="AT484" s="5">
        <f t="shared" si="223"/>
        <v>0</v>
      </c>
      <c r="AU484" s="5">
        <f t="shared" si="224"/>
        <v>0</v>
      </c>
      <c r="AV484" s="5">
        <f t="shared" si="225"/>
        <v>0</v>
      </c>
      <c r="AW484" s="5">
        <f t="shared" si="226"/>
        <v>0</v>
      </c>
      <c r="AX484" s="5">
        <f t="shared" si="227"/>
        <v>0</v>
      </c>
      <c r="AZ484" s="7">
        <f t="shared" si="230"/>
        <v>110.26175945290251</v>
      </c>
      <c r="BA484" s="4">
        <f t="shared" si="228"/>
        <v>6.5197381768648355E-4</v>
      </c>
      <c r="BB484" s="5">
        <f>AZ484/MAX($AZ$16:AZ484)-1</f>
        <v>-1.9171615691734312E-3</v>
      </c>
      <c r="BH484" s="3"/>
    </row>
    <row r="485" spans="1:60" x14ac:dyDescent="0.25">
      <c r="A485" s="3">
        <v>43234</v>
      </c>
      <c r="B485">
        <f>IFERROR(VLOOKUP($A485,Finnifty!$A$14:$I$486,B$15+1,FALSE),All_curves!B484)</f>
        <v>0</v>
      </c>
      <c r="C485">
        <f>IFERROR(VLOOKUP($A485,Finnifty!$A$14:$I$486,C$15+1,FALSE),All_curves!C484)</f>
        <v>0</v>
      </c>
      <c r="D485">
        <f>IFERROR(VLOOKUP($A485,Finnifty!$A$14:$I$486,D$15+1,FALSE),All_curves!D484)</f>
        <v>0</v>
      </c>
      <c r="E485">
        <f>IFERROR(VLOOKUP($A485,Finnifty!$A$14:$I$486,E$15+1,FALSE),All_curves!E484)</f>
        <v>0</v>
      </c>
      <c r="F485">
        <f>IFERROR(VLOOKUP($A485,Finnifty!$A$14:$I$486,F$15+1,FALSE),All_curves!F484)</f>
        <v>0</v>
      </c>
      <c r="G485">
        <f>IFERROR(VLOOKUP($A485,Finnifty!$A$14:$I$486,G$15+1,FALSE),All_curves!G484)</f>
        <v>0</v>
      </c>
      <c r="H485">
        <f>IFERROR(VLOOKUP($A485,Finnifty!$A$14:$I$486,H$15+1,FALSE),All_curves!H484)</f>
        <v>0</v>
      </c>
      <c r="I485">
        <f>IFERROR(VLOOKUP($A485,Finnifty!$A$14:$I$486,I$15+1,FALSE),All_curves!I484)</f>
        <v>0</v>
      </c>
      <c r="J485">
        <f>IFERROR(VLOOKUP($A485,Banknifty!$A$14:$I$4860,2,FALSE),All_curves!J484)</f>
        <v>13380730</v>
      </c>
      <c r="K485">
        <f>IFERROR(VLOOKUP($A485,Banknifty!$A$14:$I$4860,3,FALSE),All_curves!K484)</f>
        <v>13680124</v>
      </c>
      <c r="L485">
        <f>IFERROR(VLOOKUP($A485,Banknifty!$A$14:$I$4860,4,FALSE),All_curves!L484)</f>
        <v>13405468</v>
      </c>
      <c r="M485">
        <f>IFERROR(VLOOKUP($A485,Banknifty!$A$14:$I$4860,5,FALSE),All_curves!M484)</f>
        <v>14687410</v>
      </c>
      <c r="N485">
        <f>IFERROR(VLOOKUP($A485,Banknifty!$A$14:$I$4860,6,FALSE),All_curves!N484)</f>
        <v>11678285</v>
      </c>
      <c r="O485">
        <f>IFERROR(VLOOKUP($A485,Banknifty!$A$14:$I$4860,7,FALSE),All_curves!O484)</f>
        <v>12723486</v>
      </c>
      <c r="P485">
        <f>IFERROR(VLOOKUP($A485,Banknifty!$A$14:$I$4860,8,FALSE),All_curves!P484)</f>
        <v>12723486</v>
      </c>
      <c r="Q485">
        <f>IFERROR(VLOOKUP($A485,Banknifty!$A$14:$I$4860,9,FALSE),All_curves!Q484)</f>
        <v>14315863</v>
      </c>
      <c r="R485">
        <f>IFERROR(VLOOKUP($A485,Nifty!$A$14:$I$4860,2,FALSE),All_curves!R484)</f>
        <v>0</v>
      </c>
      <c r="S485">
        <f>IFERROR(VLOOKUP($A485,Nifty!$A$14:$I$4860,3,FALSE),All_curves!S484)</f>
        <v>0</v>
      </c>
      <c r="T485">
        <f>IFERROR(VLOOKUP($A485,Nifty!$A$14:$I$4860,4,FALSE),All_curves!T484)</f>
        <v>0</v>
      </c>
      <c r="U485">
        <f>IFERROR(VLOOKUP($A485,Nifty!$A$14:$I$4860,5,FALSE),All_curves!U484)</f>
        <v>0</v>
      </c>
      <c r="V485">
        <f>IFERROR(VLOOKUP($A485,Nifty!$A$14:$I$4860,6,FALSE),All_curves!V484)</f>
        <v>0</v>
      </c>
      <c r="W485">
        <f>IFERROR(VLOOKUP($A485,Nifty!$A$14:$I$4860,7,FALSE),All_curves!W484)</f>
        <v>0</v>
      </c>
      <c r="X485">
        <f>IFERROR(VLOOKUP($A485,Nifty!$A$14:$I$4860,8,FALSE),All_curves!X484)</f>
        <v>0</v>
      </c>
      <c r="Y485">
        <f>IFERROR(VLOOKUP($A485,Nifty!$A$14:$I$4860,9,FALSE),All_curves!Y484)</f>
        <v>0</v>
      </c>
      <c r="AA485" s="5">
        <f t="shared" si="229"/>
        <v>0</v>
      </c>
      <c r="AB485" s="5">
        <f t="shared" si="205"/>
        <v>0</v>
      </c>
      <c r="AC485" s="5">
        <f t="shared" si="206"/>
        <v>0</v>
      </c>
      <c r="AD485" s="5">
        <f t="shared" si="207"/>
        <v>0</v>
      </c>
      <c r="AE485" s="5">
        <f t="shared" si="208"/>
        <v>0</v>
      </c>
      <c r="AF485" s="5">
        <f t="shared" si="209"/>
        <v>0</v>
      </c>
      <c r="AG485" s="5">
        <f t="shared" si="210"/>
        <v>0</v>
      </c>
      <c r="AH485" s="5">
        <f t="shared" si="211"/>
        <v>0</v>
      </c>
      <c r="AI485" s="5">
        <f t="shared" si="212"/>
        <v>-5.2794343027884327E-4</v>
      </c>
      <c r="AJ485" s="5">
        <f t="shared" si="213"/>
        <v>5.4619965572166862E-4</v>
      </c>
      <c r="AK485" s="5">
        <f t="shared" si="214"/>
        <v>4.5128815640627096E-4</v>
      </c>
      <c r="AL485" s="5">
        <f t="shared" si="215"/>
        <v>2.7657178209139488E-4</v>
      </c>
      <c r="AM485" s="5">
        <f t="shared" si="216"/>
        <v>8.6757451602070823E-4</v>
      </c>
      <c r="AN485" s="5">
        <f t="shared" si="217"/>
        <v>8.6749549143050331E-4</v>
      </c>
      <c r="AO485" s="5">
        <f t="shared" si="218"/>
        <v>8.6749549143050331E-4</v>
      </c>
      <c r="AP485" s="5">
        <f t="shared" si="219"/>
        <v>2.6571995925106506E-4</v>
      </c>
      <c r="AQ485" s="5">
        <f t="shared" si="220"/>
        <v>0</v>
      </c>
      <c r="AR485" s="5">
        <f t="shared" si="221"/>
        <v>0</v>
      </c>
      <c r="AS485" s="5">
        <f t="shared" si="222"/>
        <v>0</v>
      </c>
      <c r="AT485" s="5">
        <f t="shared" si="223"/>
        <v>0</v>
      </c>
      <c r="AU485" s="5">
        <f t="shared" si="224"/>
        <v>0</v>
      </c>
      <c r="AV485" s="5">
        <f t="shared" si="225"/>
        <v>0</v>
      </c>
      <c r="AW485" s="5">
        <f t="shared" si="226"/>
        <v>0</v>
      </c>
      <c r="AX485" s="5">
        <f t="shared" si="227"/>
        <v>0</v>
      </c>
      <c r="AZ485" s="7">
        <f t="shared" si="230"/>
        <v>110.27836488132832</v>
      </c>
      <c r="BA485" s="4">
        <f t="shared" si="228"/>
        <v>1.5060006758638633E-4</v>
      </c>
      <c r="BB485" s="5">
        <f>AZ485/MAX($AZ$16:AZ485)-1</f>
        <v>-1.766850226248895E-3</v>
      </c>
      <c r="BH485" s="3"/>
    </row>
    <row r="486" spans="1:60" x14ac:dyDescent="0.25">
      <c r="A486" s="3">
        <v>43235</v>
      </c>
      <c r="B486">
        <f>IFERROR(VLOOKUP($A486,Finnifty!$A$14:$I$486,B$15+1,FALSE),All_curves!B485)</f>
        <v>0</v>
      </c>
      <c r="C486">
        <f>IFERROR(VLOOKUP($A486,Finnifty!$A$14:$I$486,C$15+1,FALSE),All_curves!C485)</f>
        <v>0</v>
      </c>
      <c r="D486">
        <f>IFERROR(VLOOKUP($A486,Finnifty!$A$14:$I$486,D$15+1,FALSE),All_curves!D485)</f>
        <v>0</v>
      </c>
      <c r="E486">
        <f>IFERROR(VLOOKUP($A486,Finnifty!$A$14:$I$486,E$15+1,FALSE),All_curves!E485)</f>
        <v>0</v>
      </c>
      <c r="F486">
        <f>IFERROR(VLOOKUP($A486,Finnifty!$A$14:$I$486,F$15+1,FALSE),All_curves!F485)</f>
        <v>0</v>
      </c>
      <c r="G486">
        <f>IFERROR(VLOOKUP($A486,Finnifty!$A$14:$I$486,G$15+1,FALSE),All_curves!G485)</f>
        <v>0</v>
      </c>
      <c r="H486">
        <f>IFERROR(VLOOKUP($A486,Finnifty!$A$14:$I$486,H$15+1,FALSE),All_curves!H485)</f>
        <v>0</v>
      </c>
      <c r="I486">
        <f>IFERROR(VLOOKUP($A486,Finnifty!$A$14:$I$486,I$15+1,FALSE),All_curves!I485)</f>
        <v>0</v>
      </c>
      <c r="J486">
        <f>IFERROR(VLOOKUP($A486,Banknifty!$A$14:$I$4860,2,FALSE),All_curves!J485)</f>
        <v>13283535</v>
      </c>
      <c r="K486">
        <f>IFERROR(VLOOKUP($A486,Banknifty!$A$14:$I$4860,3,FALSE),All_curves!K485)</f>
        <v>13566886</v>
      </c>
      <c r="L486">
        <f>IFERROR(VLOOKUP($A486,Banknifty!$A$14:$I$4860,4,FALSE),All_curves!L485)</f>
        <v>13294292</v>
      </c>
      <c r="M486">
        <f>IFERROR(VLOOKUP($A486,Banknifty!$A$14:$I$4860,5,FALSE),All_curves!M485)</f>
        <v>14637211</v>
      </c>
      <c r="N486">
        <f>IFERROR(VLOOKUP($A486,Banknifty!$A$14:$I$4860,6,FALSE),All_curves!N485)</f>
        <v>11672120</v>
      </c>
      <c r="O486">
        <f>IFERROR(VLOOKUP($A486,Banknifty!$A$14:$I$4860,7,FALSE),All_curves!O485)</f>
        <v>12730436</v>
      </c>
      <c r="P486">
        <f>IFERROR(VLOOKUP($A486,Banknifty!$A$14:$I$4860,8,FALSE),All_curves!P485)</f>
        <v>12730436</v>
      </c>
      <c r="Q486">
        <f>IFERROR(VLOOKUP($A486,Banknifty!$A$14:$I$4860,9,FALSE),All_curves!Q485)</f>
        <v>14319822</v>
      </c>
      <c r="R486">
        <f>IFERROR(VLOOKUP($A486,Nifty!$A$14:$I$4860,2,FALSE),All_curves!R485)</f>
        <v>0</v>
      </c>
      <c r="S486">
        <f>IFERROR(VLOOKUP($A486,Nifty!$A$14:$I$4860,3,FALSE),All_curves!S485)</f>
        <v>0</v>
      </c>
      <c r="T486">
        <f>IFERROR(VLOOKUP($A486,Nifty!$A$14:$I$4860,4,FALSE),All_curves!T485)</f>
        <v>0</v>
      </c>
      <c r="U486">
        <f>IFERROR(VLOOKUP($A486,Nifty!$A$14:$I$4860,5,FALSE),All_curves!U485)</f>
        <v>0</v>
      </c>
      <c r="V486">
        <f>IFERROR(VLOOKUP($A486,Nifty!$A$14:$I$4860,6,FALSE),All_curves!V485)</f>
        <v>0</v>
      </c>
      <c r="W486">
        <f>IFERROR(VLOOKUP($A486,Nifty!$A$14:$I$4860,7,FALSE),All_curves!W485)</f>
        <v>0</v>
      </c>
      <c r="X486">
        <f>IFERROR(VLOOKUP($A486,Nifty!$A$14:$I$4860,8,FALSE),All_curves!X485)</f>
        <v>0</v>
      </c>
      <c r="Y486">
        <f>IFERROR(VLOOKUP($A486,Nifty!$A$14:$I$4860,9,FALSE),All_curves!Y485)</f>
        <v>0</v>
      </c>
      <c r="AA486" s="5">
        <f t="shared" si="229"/>
        <v>0</v>
      </c>
      <c r="AB486" s="5">
        <f t="shared" si="205"/>
        <v>0</v>
      </c>
      <c r="AC486" s="5">
        <f t="shared" si="206"/>
        <v>0</v>
      </c>
      <c r="AD486" s="5">
        <f t="shared" si="207"/>
        <v>0</v>
      </c>
      <c r="AE486" s="5">
        <f t="shared" si="208"/>
        <v>0</v>
      </c>
      <c r="AF486" s="5">
        <f t="shared" si="209"/>
        <v>0</v>
      </c>
      <c r="AG486" s="5">
        <f t="shared" si="210"/>
        <v>0</v>
      </c>
      <c r="AH486" s="5">
        <f t="shared" si="211"/>
        <v>0</v>
      </c>
      <c r="AI486" s="5">
        <f t="shared" si="212"/>
        <v>-7.2638039927567233E-3</v>
      </c>
      <c r="AJ486" s="5">
        <f t="shared" si="213"/>
        <v>-8.2775565484640712E-3</v>
      </c>
      <c r="AK486" s="5">
        <f t="shared" si="214"/>
        <v>-8.293332243230922E-3</v>
      </c>
      <c r="AL486" s="5">
        <f t="shared" si="215"/>
        <v>-3.4178251985884645E-3</v>
      </c>
      <c r="AM486" s="5">
        <f t="shared" si="216"/>
        <v>-5.2790285559911609E-4</v>
      </c>
      <c r="AN486" s="5">
        <f t="shared" si="217"/>
        <v>5.4623394877784115E-4</v>
      </c>
      <c r="AO486" s="5">
        <f t="shared" si="218"/>
        <v>5.4623394877784115E-4</v>
      </c>
      <c r="AP486" s="5">
        <f t="shared" si="219"/>
        <v>2.7654637376728353E-4</v>
      </c>
      <c r="AQ486" s="5">
        <f t="shared" si="220"/>
        <v>0</v>
      </c>
      <c r="AR486" s="5">
        <f t="shared" si="221"/>
        <v>0</v>
      </c>
      <c r="AS486" s="5">
        <f t="shared" si="222"/>
        <v>0</v>
      </c>
      <c r="AT486" s="5">
        <f t="shared" si="223"/>
        <v>0</v>
      </c>
      <c r="AU486" s="5">
        <f t="shared" si="224"/>
        <v>0</v>
      </c>
      <c r="AV486" s="5">
        <f t="shared" si="225"/>
        <v>0</v>
      </c>
      <c r="AW486" s="5">
        <f t="shared" si="226"/>
        <v>0</v>
      </c>
      <c r="AX486" s="5">
        <f t="shared" si="227"/>
        <v>0</v>
      </c>
      <c r="AZ486" s="7">
        <f t="shared" si="230"/>
        <v>110.15700626755915</v>
      </c>
      <c r="BA486" s="4">
        <f t="shared" si="228"/>
        <v>-1.1004752736381808E-3</v>
      </c>
      <c r="BB486" s="5">
        <f>AZ486/MAX($AZ$16:AZ486)-1</f>
        <v>-2.8653811249009786E-3</v>
      </c>
      <c r="BH486" s="3"/>
    </row>
    <row r="487" spans="1:60" x14ac:dyDescent="0.25">
      <c r="A487" s="3">
        <v>43236</v>
      </c>
      <c r="B487">
        <f>IFERROR(VLOOKUP($A487,Finnifty!$A$14:$I$486,B$15+1,FALSE),All_curves!B486)</f>
        <v>0</v>
      </c>
      <c r="C487">
        <f>IFERROR(VLOOKUP($A487,Finnifty!$A$14:$I$486,C$15+1,FALSE),All_curves!C486)</f>
        <v>0</v>
      </c>
      <c r="D487">
        <f>IFERROR(VLOOKUP($A487,Finnifty!$A$14:$I$486,D$15+1,FALSE),All_curves!D486)</f>
        <v>0</v>
      </c>
      <c r="E487">
        <f>IFERROR(VLOOKUP($A487,Finnifty!$A$14:$I$486,E$15+1,FALSE),All_curves!E486)</f>
        <v>0</v>
      </c>
      <c r="F487">
        <f>IFERROR(VLOOKUP($A487,Finnifty!$A$14:$I$486,F$15+1,FALSE),All_curves!F486)</f>
        <v>0</v>
      </c>
      <c r="G487">
        <f>IFERROR(VLOOKUP($A487,Finnifty!$A$14:$I$486,G$15+1,FALSE),All_curves!G486)</f>
        <v>0</v>
      </c>
      <c r="H487">
        <f>IFERROR(VLOOKUP($A487,Finnifty!$A$14:$I$486,H$15+1,FALSE),All_curves!H486)</f>
        <v>0</v>
      </c>
      <c r="I487">
        <f>IFERROR(VLOOKUP($A487,Finnifty!$A$14:$I$486,I$15+1,FALSE),All_curves!I486)</f>
        <v>0</v>
      </c>
      <c r="J487">
        <f>IFERROR(VLOOKUP($A487,Banknifty!$A$14:$I$4860,2,FALSE),All_curves!J486)</f>
        <v>13194595</v>
      </c>
      <c r="K487">
        <f>IFERROR(VLOOKUP($A487,Banknifty!$A$14:$I$4860,3,FALSE),All_curves!K486)</f>
        <v>13468181</v>
      </c>
      <c r="L487">
        <f>IFERROR(VLOOKUP($A487,Banknifty!$A$14:$I$4860,4,FALSE),All_curves!L486)</f>
        <v>13202950</v>
      </c>
      <c r="M487">
        <f>IFERROR(VLOOKUP($A487,Banknifty!$A$14:$I$4860,5,FALSE),All_curves!M486)</f>
        <v>14525970</v>
      </c>
      <c r="N487">
        <f>IFERROR(VLOOKUP($A487,Banknifty!$A$14:$I$4860,6,FALSE),All_curves!N486)</f>
        <v>11587335</v>
      </c>
      <c r="O487">
        <f>IFERROR(VLOOKUP($A487,Banknifty!$A$14:$I$4860,7,FALSE),All_curves!O486)</f>
        <v>12625059</v>
      </c>
      <c r="P487">
        <f>IFERROR(VLOOKUP($A487,Banknifty!$A$14:$I$4860,8,FALSE),All_curves!P486)</f>
        <v>12625059</v>
      </c>
      <c r="Q487">
        <f>IFERROR(VLOOKUP($A487,Banknifty!$A$14:$I$4860,9,FALSE),All_curves!Q486)</f>
        <v>14270880</v>
      </c>
      <c r="R487">
        <f>IFERROR(VLOOKUP($A487,Nifty!$A$14:$I$4860,2,FALSE),All_curves!R486)</f>
        <v>0</v>
      </c>
      <c r="S487">
        <f>IFERROR(VLOOKUP($A487,Nifty!$A$14:$I$4860,3,FALSE),All_curves!S486)</f>
        <v>0</v>
      </c>
      <c r="T487">
        <f>IFERROR(VLOOKUP($A487,Nifty!$A$14:$I$4860,4,FALSE),All_curves!T486)</f>
        <v>0</v>
      </c>
      <c r="U487">
        <f>IFERROR(VLOOKUP($A487,Nifty!$A$14:$I$4860,5,FALSE),All_curves!U486)</f>
        <v>0</v>
      </c>
      <c r="V487">
        <f>IFERROR(VLOOKUP($A487,Nifty!$A$14:$I$4860,6,FALSE),All_curves!V486)</f>
        <v>0</v>
      </c>
      <c r="W487">
        <f>IFERROR(VLOOKUP($A487,Nifty!$A$14:$I$4860,7,FALSE),All_curves!W486)</f>
        <v>0</v>
      </c>
      <c r="X487">
        <f>IFERROR(VLOOKUP($A487,Nifty!$A$14:$I$4860,8,FALSE),All_curves!X486)</f>
        <v>0</v>
      </c>
      <c r="Y487">
        <f>IFERROR(VLOOKUP($A487,Nifty!$A$14:$I$4860,9,FALSE),All_curves!Y486)</f>
        <v>0</v>
      </c>
      <c r="AA487" s="5">
        <f t="shared" si="229"/>
        <v>0</v>
      </c>
      <c r="AB487" s="5">
        <f t="shared" si="205"/>
        <v>0</v>
      </c>
      <c r="AC487" s="5">
        <f t="shared" si="206"/>
        <v>0</v>
      </c>
      <c r="AD487" s="5">
        <f t="shared" si="207"/>
        <v>0</v>
      </c>
      <c r="AE487" s="5">
        <f t="shared" si="208"/>
        <v>0</v>
      </c>
      <c r="AF487" s="5">
        <f t="shared" si="209"/>
        <v>0</v>
      </c>
      <c r="AG487" s="5">
        <f t="shared" si="210"/>
        <v>0</v>
      </c>
      <c r="AH487" s="5">
        <f t="shared" si="211"/>
        <v>0</v>
      </c>
      <c r="AI487" s="5">
        <f t="shared" si="212"/>
        <v>-6.6955068812631913E-3</v>
      </c>
      <c r="AJ487" s="5">
        <f t="shared" si="213"/>
        <v>-7.27543520303775E-3</v>
      </c>
      <c r="AK487" s="5">
        <f t="shared" si="214"/>
        <v>-6.8707682966494543E-3</v>
      </c>
      <c r="AL487" s="5">
        <f t="shared" si="215"/>
        <v>-7.5998767798045597E-3</v>
      </c>
      <c r="AM487" s="5">
        <f t="shared" si="216"/>
        <v>-7.2638903643896802E-3</v>
      </c>
      <c r="AN487" s="5">
        <f t="shared" si="217"/>
        <v>-8.2775640991400445E-3</v>
      </c>
      <c r="AO487" s="5">
        <f t="shared" si="218"/>
        <v>-8.2775640991400445E-3</v>
      </c>
      <c r="AP487" s="5">
        <f t="shared" si="219"/>
        <v>-3.4177799137447007E-3</v>
      </c>
      <c r="AQ487" s="5">
        <f t="shared" si="220"/>
        <v>0</v>
      </c>
      <c r="AR487" s="5">
        <f t="shared" si="221"/>
        <v>0</v>
      </c>
      <c r="AS487" s="5">
        <f t="shared" si="222"/>
        <v>0</v>
      </c>
      <c r="AT487" s="5">
        <f t="shared" si="223"/>
        <v>0</v>
      </c>
      <c r="AU487" s="5">
        <f t="shared" si="224"/>
        <v>0</v>
      </c>
      <c r="AV487" s="5">
        <f t="shared" si="225"/>
        <v>0</v>
      </c>
      <c r="AW487" s="5">
        <f t="shared" si="226"/>
        <v>0</v>
      </c>
      <c r="AX487" s="5">
        <f t="shared" si="227"/>
        <v>0</v>
      </c>
      <c r="AZ487" s="7">
        <f t="shared" si="230"/>
        <v>109.90144942274243</v>
      </c>
      <c r="BA487" s="4">
        <f t="shared" si="228"/>
        <v>-2.31993273488206E-3</v>
      </c>
      <c r="BB487" s="5">
        <f>AZ487/MAX($AZ$16:AZ487)-1</f>
        <v>-5.1786663683135448E-3</v>
      </c>
      <c r="BH487" s="3"/>
    </row>
    <row r="488" spans="1:60" x14ac:dyDescent="0.25">
      <c r="A488" s="3">
        <v>43237</v>
      </c>
      <c r="B488">
        <f>IFERROR(VLOOKUP($A488,Finnifty!$A$14:$I$486,B$15+1,FALSE),All_curves!B487)</f>
        <v>0</v>
      </c>
      <c r="C488">
        <f>IFERROR(VLOOKUP($A488,Finnifty!$A$14:$I$486,C$15+1,FALSE),All_curves!C487)</f>
        <v>0</v>
      </c>
      <c r="D488">
        <f>IFERROR(VLOOKUP($A488,Finnifty!$A$14:$I$486,D$15+1,FALSE),All_curves!D487)</f>
        <v>0</v>
      </c>
      <c r="E488">
        <f>IFERROR(VLOOKUP($A488,Finnifty!$A$14:$I$486,E$15+1,FALSE),All_curves!E487)</f>
        <v>0</v>
      </c>
      <c r="F488">
        <f>IFERROR(VLOOKUP($A488,Finnifty!$A$14:$I$486,F$15+1,FALSE),All_curves!F487)</f>
        <v>0</v>
      </c>
      <c r="G488">
        <f>IFERROR(VLOOKUP($A488,Finnifty!$A$14:$I$486,G$15+1,FALSE),All_curves!G487)</f>
        <v>0</v>
      </c>
      <c r="H488">
        <f>IFERROR(VLOOKUP($A488,Finnifty!$A$14:$I$486,H$15+1,FALSE),All_curves!H487)</f>
        <v>0</v>
      </c>
      <c r="I488">
        <f>IFERROR(VLOOKUP($A488,Finnifty!$A$14:$I$486,I$15+1,FALSE),All_curves!I487)</f>
        <v>0</v>
      </c>
      <c r="J488">
        <f>IFERROR(VLOOKUP($A488,Banknifty!$A$14:$I$4860,2,FALSE),All_curves!J487)</f>
        <v>13141964</v>
      </c>
      <c r="K488">
        <f>IFERROR(VLOOKUP($A488,Banknifty!$A$14:$I$4860,3,FALSE),All_curves!K487)</f>
        <v>13316495</v>
      </c>
      <c r="L488">
        <f>IFERROR(VLOOKUP($A488,Banknifty!$A$14:$I$4860,4,FALSE),All_curves!L487)</f>
        <v>13196636</v>
      </c>
      <c r="M488">
        <f>IFERROR(VLOOKUP($A488,Banknifty!$A$14:$I$4860,5,FALSE),All_curves!M487)</f>
        <v>14401389</v>
      </c>
      <c r="N488">
        <f>IFERROR(VLOOKUP($A488,Banknifty!$A$14:$I$4860,6,FALSE),All_curves!N487)</f>
        <v>11509752</v>
      </c>
      <c r="O488">
        <f>IFERROR(VLOOKUP($A488,Banknifty!$A$14:$I$4860,7,FALSE),All_curves!O487)</f>
        <v>12533207</v>
      </c>
      <c r="P488">
        <f>IFERROR(VLOOKUP($A488,Banknifty!$A$14:$I$4860,8,FALSE),All_curves!P487)</f>
        <v>12533207</v>
      </c>
      <c r="Q488">
        <f>IFERROR(VLOOKUP($A488,Banknifty!$A$14:$I$4860,9,FALSE),All_curves!Q487)</f>
        <v>14162423</v>
      </c>
      <c r="R488">
        <f>IFERROR(VLOOKUP($A488,Nifty!$A$14:$I$4860,2,FALSE),All_curves!R487)</f>
        <v>0</v>
      </c>
      <c r="S488">
        <f>IFERROR(VLOOKUP($A488,Nifty!$A$14:$I$4860,3,FALSE),All_curves!S487)</f>
        <v>0</v>
      </c>
      <c r="T488">
        <f>IFERROR(VLOOKUP($A488,Nifty!$A$14:$I$4860,4,FALSE),All_curves!T487)</f>
        <v>0</v>
      </c>
      <c r="U488">
        <f>IFERROR(VLOOKUP($A488,Nifty!$A$14:$I$4860,5,FALSE),All_curves!U487)</f>
        <v>0</v>
      </c>
      <c r="V488">
        <f>IFERROR(VLOOKUP($A488,Nifty!$A$14:$I$4860,6,FALSE),All_curves!V487)</f>
        <v>0</v>
      </c>
      <c r="W488">
        <f>IFERROR(VLOOKUP($A488,Nifty!$A$14:$I$4860,7,FALSE),All_curves!W487)</f>
        <v>0</v>
      </c>
      <c r="X488">
        <f>IFERROR(VLOOKUP($A488,Nifty!$A$14:$I$4860,8,FALSE),All_curves!X487)</f>
        <v>0</v>
      </c>
      <c r="Y488">
        <f>IFERROR(VLOOKUP($A488,Nifty!$A$14:$I$4860,9,FALSE),All_curves!Y487)</f>
        <v>0</v>
      </c>
      <c r="AA488" s="5">
        <f t="shared" si="229"/>
        <v>0</v>
      </c>
      <c r="AB488" s="5">
        <f t="shared" si="205"/>
        <v>0</v>
      </c>
      <c r="AC488" s="5">
        <f t="shared" si="206"/>
        <v>0</v>
      </c>
      <c r="AD488" s="5">
        <f t="shared" si="207"/>
        <v>0</v>
      </c>
      <c r="AE488" s="5">
        <f t="shared" si="208"/>
        <v>0</v>
      </c>
      <c r="AF488" s="5">
        <f t="shared" si="209"/>
        <v>0</v>
      </c>
      <c r="AG488" s="5">
        <f t="shared" si="210"/>
        <v>0</v>
      </c>
      <c r="AH488" s="5">
        <f t="shared" si="211"/>
        <v>0</v>
      </c>
      <c r="AI488" s="5">
        <f t="shared" si="212"/>
        <v>-3.988830274820887E-3</v>
      </c>
      <c r="AJ488" s="5">
        <f t="shared" si="213"/>
        <v>-1.126254540238214E-2</v>
      </c>
      <c r="AK488" s="5">
        <f t="shared" si="214"/>
        <v>-4.782264569660466E-4</v>
      </c>
      <c r="AL488" s="5">
        <f t="shared" si="215"/>
        <v>-8.576432417249924E-3</v>
      </c>
      <c r="AM488" s="5">
        <f t="shared" si="216"/>
        <v>-6.6954998711955538E-3</v>
      </c>
      <c r="AN488" s="5">
        <f t="shared" si="217"/>
        <v>-7.2753719408360507E-3</v>
      </c>
      <c r="AO488" s="5">
        <f t="shared" si="218"/>
        <v>-7.2753719408360507E-3</v>
      </c>
      <c r="AP488" s="5">
        <f t="shared" si="219"/>
        <v>-7.5998817171750721E-3</v>
      </c>
      <c r="AQ488" s="5">
        <f t="shared" si="220"/>
        <v>0</v>
      </c>
      <c r="AR488" s="5">
        <f t="shared" si="221"/>
        <v>0</v>
      </c>
      <c r="AS488" s="5">
        <f t="shared" si="222"/>
        <v>0</v>
      </c>
      <c r="AT488" s="5">
        <f t="shared" si="223"/>
        <v>0</v>
      </c>
      <c r="AU488" s="5">
        <f t="shared" si="224"/>
        <v>0</v>
      </c>
      <c r="AV488" s="5">
        <f t="shared" si="225"/>
        <v>0</v>
      </c>
      <c r="AW488" s="5">
        <f t="shared" si="226"/>
        <v>0</v>
      </c>
      <c r="AX488" s="5">
        <f t="shared" si="227"/>
        <v>0</v>
      </c>
      <c r="AZ488" s="7">
        <f t="shared" si="230"/>
        <v>109.65805361331293</v>
      </c>
      <c r="BA488" s="4">
        <f t="shared" si="228"/>
        <v>-2.2146733342275722E-3</v>
      </c>
      <c r="BB488" s="5">
        <f>AZ488/MAX($AZ$16:AZ488)-1</f>
        <v>-7.3818706482282614E-3</v>
      </c>
      <c r="BH488" s="3"/>
    </row>
    <row r="489" spans="1:60" x14ac:dyDescent="0.25">
      <c r="A489" s="3">
        <v>43238</v>
      </c>
      <c r="B489">
        <f>IFERROR(VLOOKUP($A489,Finnifty!$A$14:$I$486,B$15+1,FALSE),All_curves!B488)</f>
        <v>0</v>
      </c>
      <c r="C489">
        <f>IFERROR(VLOOKUP($A489,Finnifty!$A$14:$I$486,C$15+1,FALSE),All_curves!C488)</f>
        <v>0</v>
      </c>
      <c r="D489">
        <f>IFERROR(VLOOKUP($A489,Finnifty!$A$14:$I$486,D$15+1,FALSE),All_curves!D488)</f>
        <v>0</v>
      </c>
      <c r="E489">
        <f>IFERROR(VLOOKUP($A489,Finnifty!$A$14:$I$486,E$15+1,FALSE),All_curves!E488)</f>
        <v>0</v>
      </c>
      <c r="F489">
        <f>IFERROR(VLOOKUP($A489,Finnifty!$A$14:$I$486,F$15+1,FALSE),All_curves!F488)</f>
        <v>0</v>
      </c>
      <c r="G489">
        <f>IFERROR(VLOOKUP($A489,Finnifty!$A$14:$I$486,G$15+1,FALSE),All_curves!G488)</f>
        <v>0</v>
      </c>
      <c r="H489">
        <f>IFERROR(VLOOKUP($A489,Finnifty!$A$14:$I$486,H$15+1,FALSE),All_curves!H488)</f>
        <v>0</v>
      </c>
      <c r="I489">
        <f>IFERROR(VLOOKUP($A489,Finnifty!$A$14:$I$486,I$15+1,FALSE),All_curves!I488)</f>
        <v>0</v>
      </c>
      <c r="J489">
        <f>IFERROR(VLOOKUP($A489,Banknifty!$A$14:$I$4860,2,FALSE),All_curves!J488)</f>
        <v>13138063</v>
      </c>
      <c r="K489">
        <f>IFERROR(VLOOKUP($A489,Banknifty!$A$14:$I$4860,3,FALSE),All_curves!K488)</f>
        <v>13307049</v>
      </c>
      <c r="L489">
        <f>IFERROR(VLOOKUP($A489,Banknifty!$A$14:$I$4860,4,FALSE),All_curves!L488)</f>
        <v>13186316</v>
      </c>
      <c r="M489">
        <f>IFERROR(VLOOKUP($A489,Banknifty!$A$14:$I$4860,5,FALSE),All_curves!M488)</f>
        <v>14383491</v>
      </c>
      <c r="N489">
        <f>IFERROR(VLOOKUP($A489,Banknifty!$A$14:$I$4860,6,FALSE),All_curves!N488)</f>
        <v>11483279</v>
      </c>
      <c r="O489">
        <f>IFERROR(VLOOKUP($A489,Banknifty!$A$14:$I$4860,7,FALSE),All_curves!O488)</f>
        <v>12501990</v>
      </c>
      <c r="P489">
        <f>IFERROR(VLOOKUP($A489,Banknifty!$A$14:$I$4860,8,FALSE),All_curves!P488)</f>
        <v>12501990</v>
      </c>
      <c r="Q489">
        <f>IFERROR(VLOOKUP($A489,Banknifty!$A$14:$I$4860,9,FALSE),All_curves!Q488)</f>
        <v>14121460</v>
      </c>
      <c r="R489">
        <f>IFERROR(VLOOKUP($A489,Nifty!$A$14:$I$4860,2,FALSE),All_curves!R488)</f>
        <v>0</v>
      </c>
      <c r="S489">
        <f>IFERROR(VLOOKUP($A489,Nifty!$A$14:$I$4860,3,FALSE),All_curves!S488)</f>
        <v>0</v>
      </c>
      <c r="T489">
        <f>IFERROR(VLOOKUP($A489,Nifty!$A$14:$I$4860,4,FALSE),All_curves!T488)</f>
        <v>0</v>
      </c>
      <c r="U489">
        <f>IFERROR(VLOOKUP($A489,Nifty!$A$14:$I$4860,5,FALSE),All_curves!U488)</f>
        <v>0</v>
      </c>
      <c r="V489">
        <f>IFERROR(VLOOKUP($A489,Nifty!$A$14:$I$4860,6,FALSE),All_curves!V488)</f>
        <v>0</v>
      </c>
      <c r="W489">
        <f>IFERROR(VLOOKUP($A489,Nifty!$A$14:$I$4860,7,FALSE),All_curves!W488)</f>
        <v>0</v>
      </c>
      <c r="X489">
        <f>IFERROR(VLOOKUP($A489,Nifty!$A$14:$I$4860,8,FALSE),All_curves!X488)</f>
        <v>0</v>
      </c>
      <c r="Y489">
        <f>IFERROR(VLOOKUP($A489,Nifty!$A$14:$I$4860,9,FALSE),All_curves!Y488)</f>
        <v>0</v>
      </c>
      <c r="AA489" s="5">
        <f t="shared" ref="AA489:AA552" si="231">IFERROR(B489/B488-1,0)</f>
        <v>0</v>
      </c>
      <c r="AB489" s="5">
        <f t="shared" ref="AB489:AB552" si="232">IFERROR(C489/C488-1,0)</f>
        <v>0</v>
      </c>
      <c r="AC489" s="5">
        <f t="shared" ref="AC489:AC552" si="233">IFERROR(D489/D488-1,0)</f>
        <v>0</v>
      </c>
      <c r="AD489" s="5">
        <f t="shared" ref="AD489:AD552" si="234">IFERROR(E489/E488-1,0)</f>
        <v>0</v>
      </c>
      <c r="AE489" s="5">
        <f t="shared" ref="AE489:AE552" si="235">IFERROR(F489/F488-1,0)</f>
        <v>0</v>
      </c>
      <c r="AF489" s="5">
        <f t="shared" ref="AF489:AF552" si="236">IFERROR(G489/G488-1,0)</f>
        <v>0</v>
      </c>
      <c r="AG489" s="5">
        <f t="shared" ref="AG489:AG552" si="237">IFERROR(H489/H488-1,0)</f>
        <v>0</v>
      </c>
      <c r="AH489" s="5">
        <f t="shared" ref="AH489:AH552" si="238">IFERROR(I489/I488-1,0)</f>
        <v>0</v>
      </c>
      <c r="AI489" s="5">
        <f t="shared" si="212"/>
        <v>-2.9683538929192732E-4</v>
      </c>
      <c r="AJ489" s="5">
        <f t="shared" si="213"/>
        <v>-7.0934581509618511E-4</v>
      </c>
      <c r="AK489" s="5">
        <f t="shared" si="214"/>
        <v>-7.8201747778749997E-4</v>
      </c>
      <c r="AL489" s="5">
        <f t="shared" si="215"/>
        <v>-1.2427967885597635E-3</v>
      </c>
      <c r="AM489" s="5">
        <f t="shared" si="216"/>
        <v>-2.3000495579748037E-3</v>
      </c>
      <c r="AN489" s="5">
        <f t="shared" si="217"/>
        <v>-2.4907431912678524E-3</v>
      </c>
      <c r="AO489" s="5">
        <f t="shared" si="218"/>
        <v>-2.4907431912678524E-3</v>
      </c>
      <c r="AP489" s="5">
        <f t="shared" si="219"/>
        <v>-2.8923723009827151E-3</v>
      </c>
      <c r="AQ489" s="5">
        <f t="shared" si="220"/>
        <v>0</v>
      </c>
      <c r="AR489" s="5">
        <f t="shared" si="221"/>
        <v>0</v>
      </c>
      <c r="AS489" s="5">
        <f t="shared" si="222"/>
        <v>0</v>
      </c>
      <c r="AT489" s="5">
        <f t="shared" si="223"/>
        <v>0</v>
      </c>
      <c r="AU489" s="5">
        <f t="shared" si="224"/>
        <v>0</v>
      </c>
      <c r="AV489" s="5">
        <f t="shared" si="225"/>
        <v>0</v>
      </c>
      <c r="AW489" s="5">
        <f t="shared" si="226"/>
        <v>0</v>
      </c>
      <c r="AX489" s="5">
        <f t="shared" si="227"/>
        <v>0</v>
      </c>
      <c r="AZ489" s="7">
        <f t="shared" ref="AZ489:AZ552" si="239">AZ488*(1+BA489)</f>
        <v>109.59771927834484</v>
      </c>
      <c r="BA489" s="4">
        <f t="shared" si="228"/>
        <v>-5.5020432134285835E-4</v>
      </c>
      <c r="BB489" s="5">
        <f>AZ489/MAX($AZ$16:AZ489)-1</f>
        <v>-7.9280134324408724E-3</v>
      </c>
      <c r="BH489" s="3"/>
    </row>
    <row r="490" spans="1:60" x14ac:dyDescent="0.25">
      <c r="A490" s="3">
        <v>43241</v>
      </c>
      <c r="B490">
        <f>IFERROR(VLOOKUP($A490,Finnifty!$A$14:$I$486,B$15+1,FALSE),All_curves!B489)</f>
        <v>0</v>
      </c>
      <c r="C490">
        <f>IFERROR(VLOOKUP($A490,Finnifty!$A$14:$I$486,C$15+1,FALSE),All_curves!C489)</f>
        <v>0</v>
      </c>
      <c r="D490">
        <f>IFERROR(VLOOKUP($A490,Finnifty!$A$14:$I$486,D$15+1,FALSE),All_curves!D489)</f>
        <v>0</v>
      </c>
      <c r="E490">
        <f>IFERROR(VLOOKUP($A490,Finnifty!$A$14:$I$486,E$15+1,FALSE),All_curves!E489)</f>
        <v>0</v>
      </c>
      <c r="F490">
        <f>IFERROR(VLOOKUP($A490,Finnifty!$A$14:$I$486,F$15+1,FALSE),All_curves!F489)</f>
        <v>0</v>
      </c>
      <c r="G490">
        <f>IFERROR(VLOOKUP($A490,Finnifty!$A$14:$I$486,G$15+1,FALSE),All_curves!G489)</f>
        <v>0</v>
      </c>
      <c r="H490">
        <f>IFERROR(VLOOKUP($A490,Finnifty!$A$14:$I$486,H$15+1,FALSE),All_curves!H489)</f>
        <v>0</v>
      </c>
      <c r="I490">
        <f>IFERROR(VLOOKUP($A490,Finnifty!$A$14:$I$486,I$15+1,FALSE),All_curves!I489)</f>
        <v>0</v>
      </c>
      <c r="J490">
        <f>IFERROR(VLOOKUP($A490,Banknifty!$A$14:$I$4860,2,FALSE),All_curves!J489)</f>
        <v>13114670</v>
      </c>
      <c r="K490">
        <f>IFERROR(VLOOKUP($A490,Banknifty!$A$14:$I$4860,3,FALSE),All_curves!K489)</f>
        <v>13278631</v>
      </c>
      <c r="L490">
        <f>IFERROR(VLOOKUP($A490,Banknifty!$A$14:$I$4860,4,FALSE),All_curves!L489)</f>
        <v>13167070</v>
      </c>
      <c r="M490">
        <f>IFERROR(VLOOKUP($A490,Banknifty!$A$14:$I$4860,5,FALSE),All_curves!M489)</f>
        <v>14370615</v>
      </c>
      <c r="N490">
        <f>IFERROR(VLOOKUP($A490,Banknifty!$A$14:$I$4860,6,FALSE),All_curves!N489)</f>
        <v>11491429</v>
      </c>
      <c r="O490">
        <f>IFERROR(VLOOKUP($A490,Banknifty!$A$14:$I$4860,7,FALSE),All_curves!O489)</f>
        <v>12493122</v>
      </c>
      <c r="P490">
        <f>IFERROR(VLOOKUP($A490,Banknifty!$A$14:$I$4860,8,FALSE),All_curves!P489)</f>
        <v>12493122</v>
      </c>
      <c r="Q490">
        <f>IFERROR(VLOOKUP($A490,Banknifty!$A$14:$I$4860,9,FALSE),All_curves!Q489)</f>
        <v>14103910</v>
      </c>
      <c r="R490">
        <f>IFERROR(VLOOKUP($A490,Nifty!$A$14:$I$4860,2,FALSE),All_curves!R489)</f>
        <v>0</v>
      </c>
      <c r="S490">
        <f>IFERROR(VLOOKUP($A490,Nifty!$A$14:$I$4860,3,FALSE),All_curves!S489)</f>
        <v>0</v>
      </c>
      <c r="T490">
        <f>IFERROR(VLOOKUP($A490,Nifty!$A$14:$I$4860,4,FALSE),All_curves!T489)</f>
        <v>0</v>
      </c>
      <c r="U490">
        <f>IFERROR(VLOOKUP($A490,Nifty!$A$14:$I$4860,5,FALSE),All_curves!U489)</f>
        <v>0</v>
      </c>
      <c r="V490">
        <f>IFERROR(VLOOKUP($A490,Nifty!$A$14:$I$4860,6,FALSE),All_curves!V489)</f>
        <v>0</v>
      </c>
      <c r="W490">
        <f>IFERROR(VLOOKUP($A490,Nifty!$A$14:$I$4860,7,FALSE),All_curves!W489)</f>
        <v>0</v>
      </c>
      <c r="X490">
        <f>IFERROR(VLOOKUP($A490,Nifty!$A$14:$I$4860,8,FALSE),All_curves!X489)</f>
        <v>0</v>
      </c>
      <c r="Y490">
        <f>IFERROR(VLOOKUP($A490,Nifty!$A$14:$I$4860,9,FALSE),All_curves!Y489)</f>
        <v>0</v>
      </c>
      <c r="AA490" s="5">
        <f t="shared" si="231"/>
        <v>0</v>
      </c>
      <c r="AB490" s="5">
        <f t="shared" si="232"/>
        <v>0</v>
      </c>
      <c r="AC490" s="5">
        <f t="shared" si="233"/>
        <v>0</v>
      </c>
      <c r="AD490" s="5">
        <f t="shared" si="234"/>
        <v>0</v>
      </c>
      <c r="AE490" s="5">
        <f t="shared" si="235"/>
        <v>0</v>
      </c>
      <c r="AF490" s="5">
        <f t="shared" si="236"/>
        <v>0</v>
      </c>
      <c r="AG490" s="5">
        <f t="shared" si="237"/>
        <v>0</v>
      </c>
      <c r="AH490" s="5">
        <f t="shared" si="238"/>
        <v>0</v>
      </c>
      <c r="AI490" s="5">
        <f t="shared" si="212"/>
        <v>-1.7805516688419454E-3</v>
      </c>
      <c r="AJ490" s="5">
        <f t="shared" si="213"/>
        <v>-2.1355598825855138E-3</v>
      </c>
      <c r="AK490" s="5">
        <f t="shared" si="214"/>
        <v>-1.4595433629832621E-3</v>
      </c>
      <c r="AL490" s="5">
        <f t="shared" si="215"/>
        <v>-8.9519296810491866E-4</v>
      </c>
      <c r="AM490" s="5">
        <f t="shared" si="216"/>
        <v>7.0972759609855274E-4</v>
      </c>
      <c r="AN490" s="5">
        <f t="shared" si="217"/>
        <v>-7.0932707512960658E-4</v>
      </c>
      <c r="AO490" s="5">
        <f t="shared" si="218"/>
        <v>-7.0932707512960658E-4</v>
      </c>
      <c r="AP490" s="5">
        <f t="shared" si="219"/>
        <v>-1.2427893433115678E-3</v>
      </c>
      <c r="AQ490" s="5">
        <f t="shared" si="220"/>
        <v>0</v>
      </c>
      <c r="AR490" s="5">
        <f t="shared" si="221"/>
        <v>0</v>
      </c>
      <c r="AS490" s="5">
        <f t="shared" si="222"/>
        <v>0</v>
      </c>
      <c r="AT490" s="5">
        <f t="shared" si="223"/>
        <v>0</v>
      </c>
      <c r="AU490" s="5">
        <f t="shared" si="224"/>
        <v>0</v>
      </c>
      <c r="AV490" s="5">
        <f t="shared" si="225"/>
        <v>0</v>
      </c>
      <c r="AW490" s="5">
        <f t="shared" si="226"/>
        <v>0</v>
      </c>
      <c r="AX490" s="5">
        <f t="shared" si="227"/>
        <v>0</v>
      </c>
      <c r="AZ490" s="7">
        <f t="shared" si="239"/>
        <v>109.56017035180703</v>
      </c>
      <c r="BA490" s="4">
        <f t="shared" si="228"/>
        <v>-3.4260682416616117E-4</v>
      </c>
      <c r="BB490" s="5">
        <f>AZ490/MAX($AZ$16:AZ490)-1</f>
        <v>-8.2679040651030267E-3</v>
      </c>
    </row>
    <row r="491" spans="1:60" x14ac:dyDescent="0.25">
      <c r="A491" s="3">
        <v>43242</v>
      </c>
      <c r="B491">
        <f>IFERROR(VLOOKUP($A491,Finnifty!$A$14:$I$486,B$15+1,FALSE),All_curves!B490)</f>
        <v>0</v>
      </c>
      <c r="C491">
        <f>IFERROR(VLOOKUP($A491,Finnifty!$A$14:$I$486,C$15+1,FALSE),All_curves!C490)</f>
        <v>0</v>
      </c>
      <c r="D491">
        <f>IFERROR(VLOOKUP($A491,Finnifty!$A$14:$I$486,D$15+1,FALSE),All_curves!D490)</f>
        <v>0</v>
      </c>
      <c r="E491">
        <f>IFERROR(VLOOKUP($A491,Finnifty!$A$14:$I$486,E$15+1,FALSE),All_curves!E490)</f>
        <v>0</v>
      </c>
      <c r="F491">
        <f>IFERROR(VLOOKUP($A491,Finnifty!$A$14:$I$486,F$15+1,FALSE),All_curves!F490)</f>
        <v>0</v>
      </c>
      <c r="G491">
        <f>IFERROR(VLOOKUP($A491,Finnifty!$A$14:$I$486,G$15+1,FALSE),All_curves!G490)</f>
        <v>0</v>
      </c>
      <c r="H491">
        <f>IFERROR(VLOOKUP($A491,Finnifty!$A$14:$I$486,H$15+1,FALSE),All_curves!H490)</f>
        <v>0</v>
      </c>
      <c r="I491">
        <f>IFERROR(VLOOKUP($A491,Finnifty!$A$14:$I$486,I$15+1,FALSE),All_curves!I490)</f>
        <v>0</v>
      </c>
      <c r="J491">
        <f>IFERROR(VLOOKUP($A491,Banknifty!$A$14:$I$4860,2,FALSE),All_curves!J490)</f>
        <v>13063053</v>
      </c>
      <c r="K491">
        <f>IFERROR(VLOOKUP($A491,Banknifty!$A$14:$I$4860,3,FALSE),All_curves!K490)</f>
        <v>13235044</v>
      </c>
      <c r="L491">
        <f>IFERROR(VLOOKUP($A491,Banknifty!$A$14:$I$4860,4,FALSE),All_curves!L490)</f>
        <v>13147027</v>
      </c>
      <c r="M491">
        <f>IFERROR(VLOOKUP($A491,Banknifty!$A$14:$I$4860,5,FALSE),All_curves!M490)</f>
        <v>14370615</v>
      </c>
      <c r="N491">
        <f>IFERROR(VLOOKUP($A491,Banknifty!$A$14:$I$4860,6,FALSE),All_curves!N490)</f>
        <v>11470968</v>
      </c>
      <c r="O491">
        <f>IFERROR(VLOOKUP($A491,Banknifty!$A$14:$I$4860,7,FALSE),All_curves!O490)</f>
        <v>12466442</v>
      </c>
      <c r="P491">
        <f>IFERROR(VLOOKUP($A491,Banknifty!$A$14:$I$4860,8,FALSE),All_curves!P490)</f>
        <v>12466442</v>
      </c>
      <c r="Q491">
        <f>IFERROR(VLOOKUP($A491,Banknifty!$A$14:$I$4860,9,FALSE),All_curves!Q490)</f>
        <v>14091284</v>
      </c>
      <c r="R491">
        <f>IFERROR(VLOOKUP($A491,Nifty!$A$14:$I$4860,2,FALSE),All_curves!R490)</f>
        <v>0</v>
      </c>
      <c r="S491">
        <f>IFERROR(VLOOKUP($A491,Nifty!$A$14:$I$4860,3,FALSE),All_curves!S490)</f>
        <v>0</v>
      </c>
      <c r="T491">
        <f>IFERROR(VLOOKUP($A491,Nifty!$A$14:$I$4860,4,FALSE),All_curves!T490)</f>
        <v>0</v>
      </c>
      <c r="U491">
        <f>IFERROR(VLOOKUP($A491,Nifty!$A$14:$I$4860,5,FALSE),All_curves!U490)</f>
        <v>0</v>
      </c>
      <c r="V491">
        <f>IFERROR(VLOOKUP($A491,Nifty!$A$14:$I$4860,6,FALSE),All_curves!V490)</f>
        <v>0</v>
      </c>
      <c r="W491">
        <f>IFERROR(VLOOKUP($A491,Nifty!$A$14:$I$4860,7,FALSE),All_curves!W490)</f>
        <v>0</v>
      </c>
      <c r="X491">
        <f>IFERROR(VLOOKUP($A491,Nifty!$A$14:$I$4860,8,FALSE),All_curves!X490)</f>
        <v>0</v>
      </c>
      <c r="Y491">
        <f>IFERROR(VLOOKUP($A491,Nifty!$A$14:$I$4860,9,FALSE),All_curves!Y490)</f>
        <v>0</v>
      </c>
      <c r="AA491" s="5">
        <f t="shared" si="231"/>
        <v>0</v>
      </c>
      <c r="AB491" s="5">
        <f t="shared" si="232"/>
        <v>0</v>
      </c>
      <c r="AC491" s="5">
        <f t="shared" si="233"/>
        <v>0</v>
      </c>
      <c r="AD491" s="5">
        <f t="shared" si="234"/>
        <v>0</v>
      </c>
      <c r="AE491" s="5">
        <f t="shared" si="235"/>
        <v>0</v>
      </c>
      <c r="AF491" s="5">
        <f t="shared" si="236"/>
        <v>0</v>
      </c>
      <c r="AG491" s="5">
        <f t="shared" si="237"/>
        <v>0</v>
      </c>
      <c r="AH491" s="5">
        <f t="shared" si="238"/>
        <v>0</v>
      </c>
      <c r="AI491" s="5">
        <f t="shared" si="212"/>
        <v>-3.9358214884552822E-3</v>
      </c>
      <c r="AJ491" s="5">
        <f t="shared" si="213"/>
        <v>-3.2824919978573508E-3</v>
      </c>
      <c r="AK491" s="5">
        <f t="shared" si="214"/>
        <v>-1.5222065349390634E-3</v>
      </c>
      <c r="AL491" s="5">
        <f t="shared" si="215"/>
        <v>0</v>
      </c>
      <c r="AM491" s="5">
        <f t="shared" si="216"/>
        <v>-1.7805444388161451E-3</v>
      </c>
      <c r="AN491" s="5">
        <f t="shared" si="217"/>
        <v>-2.135575078831331E-3</v>
      </c>
      <c r="AO491" s="5">
        <f t="shared" si="218"/>
        <v>-2.135575078831331E-3</v>
      </c>
      <c r="AP491" s="5">
        <f t="shared" si="219"/>
        <v>-8.9521274596904288E-4</v>
      </c>
      <c r="AQ491" s="5">
        <f t="shared" si="220"/>
        <v>0</v>
      </c>
      <c r="AR491" s="5">
        <f t="shared" si="221"/>
        <v>0</v>
      </c>
      <c r="AS491" s="5">
        <f t="shared" si="222"/>
        <v>0</v>
      </c>
      <c r="AT491" s="5">
        <f t="shared" si="223"/>
        <v>0</v>
      </c>
      <c r="AU491" s="5">
        <f t="shared" si="224"/>
        <v>0</v>
      </c>
      <c r="AV491" s="5">
        <f t="shared" si="225"/>
        <v>0</v>
      </c>
      <c r="AW491" s="5">
        <f t="shared" si="226"/>
        <v>0</v>
      </c>
      <c r="AX491" s="5">
        <f t="shared" si="227"/>
        <v>0</v>
      </c>
      <c r="AZ491" s="7">
        <f t="shared" si="239"/>
        <v>109.48855713454252</v>
      </c>
      <c r="BA491" s="4">
        <f t="shared" si="228"/>
        <v>-6.5364280682081455E-4</v>
      </c>
      <c r="BB491" s="5">
        <f>AZ491/MAX($AZ$16:AZ491)-1</f>
        <v>-8.9161426159041213E-3</v>
      </c>
    </row>
    <row r="492" spans="1:60" x14ac:dyDescent="0.25">
      <c r="A492" s="3">
        <v>43243</v>
      </c>
      <c r="B492">
        <f>IFERROR(VLOOKUP($A492,Finnifty!$A$14:$I$486,B$15+1,FALSE),All_curves!B491)</f>
        <v>0</v>
      </c>
      <c r="C492">
        <f>IFERROR(VLOOKUP($A492,Finnifty!$A$14:$I$486,C$15+1,FALSE),All_curves!C491)</f>
        <v>0</v>
      </c>
      <c r="D492">
        <f>IFERROR(VLOOKUP($A492,Finnifty!$A$14:$I$486,D$15+1,FALSE),All_curves!D491)</f>
        <v>0</v>
      </c>
      <c r="E492">
        <f>IFERROR(VLOOKUP($A492,Finnifty!$A$14:$I$486,E$15+1,FALSE),All_curves!E491)</f>
        <v>0</v>
      </c>
      <c r="F492">
        <f>IFERROR(VLOOKUP($A492,Finnifty!$A$14:$I$486,F$15+1,FALSE),All_curves!F491)</f>
        <v>0</v>
      </c>
      <c r="G492">
        <f>IFERROR(VLOOKUP($A492,Finnifty!$A$14:$I$486,G$15+1,FALSE),All_curves!G491)</f>
        <v>0</v>
      </c>
      <c r="H492">
        <f>IFERROR(VLOOKUP($A492,Finnifty!$A$14:$I$486,H$15+1,FALSE),All_curves!H491)</f>
        <v>0</v>
      </c>
      <c r="I492">
        <f>IFERROR(VLOOKUP($A492,Finnifty!$A$14:$I$486,I$15+1,FALSE),All_curves!I491)</f>
        <v>0</v>
      </c>
      <c r="J492">
        <f>IFERROR(VLOOKUP($A492,Banknifty!$A$14:$I$4860,2,FALSE),All_curves!J491)</f>
        <v>13062590</v>
      </c>
      <c r="K492">
        <f>IFERROR(VLOOKUP($A492,Banknifty!$A$14:$I$4860,3,FALSE),All_curves!K491)</f>
        <v>13221614</v>
      </c>
      <c r="L492">
        <f>IFERROR(VLOOKUP($A492,Banknifty!$A$14:$I$4860,4,FALSE),All_curves!L491)</f>
        <v>13129252</v>
      </c>
      <c r="M492">
        <f>IFERROR(VLOOKUP($A492,Banknifty!$A$14:$I$4860,5,FALSE),All_curves!M491)</f>
        <v>14369178</v>
      </c>
      <c r="N492">
        <f>IFERROR(VLOOKUP($A492,Banknifty!$A$14:$I$4860,6,FALSE),All_curves!N491)</f>
        <v>11425820</v>
      </c>
      <c r="O492">
        <f>IFERROR(VLOOKUP($A492,Banknifty!$A$14:$I$4860,7,FALSE),All_curves!O491)</f>
        <v>12425521</v>
      </c>
      <c r="P492">
        <f>IFERROR(VLOOKUP($A492,Banknifty!$A$14:$I$4860,8,FALSE),All_curves!P491)</f>
        <v>12425521</v>
      </c>
      <c r="Q492">
        <f>IFERROR(VLOOKUP($A492,Banknifty!$A$14:$I$4860,9,FALSE),All_curves!Q491)</f>
        <v>14091284</v>
      </c>
      <c r="R492">
        <f>IFERROR(VLOOKUP($A492,Nifty!$A$14:$I$4860,2,FALSE),All_curves!R491)</f>
        <v>0</v>
      </c>
      <c r="S492">
        <f>IFERROR(VLOOKUP($A492,Nifty!$A$14:$I$4860,3,FALSE),All_curves!S491)</f>
        <v>0</v>
      </c>
      <c r="T492">
        <f>IFERROR(VLOOKUP($A492,Nifty!$A$14:$I$4860,4,FALSE),All_curves!T491)</f>
        <v>0</v>
      </c>
      <c r="U492">
        <f>IFERROR(VLOOKUP($A492,Nifty!$A$14:$I$4860,5,FALSE),All_curves!U491)</f>
        <v>0</v>
      </c>
      <c r="V492">
        <f>IFERROR(VLOOKUP($A492,Nifty!$A$14:$I$4860,6,FALSE),All_curves!V491)</f>
        <v>0</v>
      </c>
      <c r="W492">
        <f>IFERROR(VLOOKUP($A492,Nifty!$A$14:$I$4860,7,FALSE),All_curves!W491)</f>
        <v>0</v>
      </c>
      <c r="X492">
        <f>IFERROR(VLOOKUP($A492,Nifty!$A$14:$I$4860,8,FALSE),All_curves!X491)</f>
        <v>0</v>
      </c>
      <c r="Y492">
        <f>IFERROR(VLOOKUP($A492,Nifty!$A$14:$I$4860,9,FALSE),All_curves!Y491)</f>
        <v>0</v>
      </c>
      <c r="AA492" s="5">
        <f t="shared" si="231"/>
        <v>0</v>
      </c>
      <c r="AB492" s="5">
        <f t="shared" si="232"/>
        <v>0</v>
      </c>
      <c r="AC492" s="5">
        <f t="shared" si="233"/>
        <v>0</v>
      </c>
      <c r="AD492" s="5">
        <f t="shared" si="234"/>
        <v>0</v>
      </c>
      <c r="AE492" s="5">
        <f t="shared" si="235"/>
        <v>0</v>
      </c>
      <c r="AF492" s="5">
        <f t="shared" si="236"/>
        <v>0</v>
      </c>
      <c r="AG492" s="5">
        <f t="shared" si="237"/>
        <v>0</v>
      </c>
      <c r="AH492" s="5">
        <f t="shared" si="238"/>
        <v>0</v>
      </c>
      <c r="AI492" s="5">
        <f t="shared" si="212"/>
        <v>-3.5443475579599593E-5</v>
      </c>
      <c r="AJ492" s="5">
        <f t="shared" si="213"/>
        <v>-1.014730287258625E-3</v>
      </c>
      <c r="AK492" s="5">
        <f t="shared" si="214"/>
        <v>-1.3520166954855695E-3</v>
      </c>
      <c r="AL492" s="5">
        <f t="shared" si="215"/>
        <v>-9.999572043373206E-5</v>
      </c>
      <c r="AM492" s="5">
        <f t="shared" si="216"/>
        <v>-3.9358491802958806E-3</v>
      </c>
      <c r="AN492" s="5">
        <f t="shared" si="217"/>
        <v>-3.2824923101555381E-3</v>
      </c>
      <c r="AO492" s="5">
        <f t="shared" si="218"/>
        <v>-3.2824923101555381E-3</v>
      </c>
      <c r="AP492" s="5">
        <f t="shared" si="219"/>
        <v>0</v>
      </c>
      <c r="AQ492" s="5">
        <f t="shared" si="220"/>
        <v>0</v>
      </c>
      <c r="AR492" s="5">
        <f t="shared" si="221"/>
        <v>0</v>
      </c>
      <c r="AS492" s="5">
        <f t="shared" si="222"/>
        <v>0</v>
      </c>
      <c r="AT492" s="5">
        <f t="shared" si="223"/>
        <v>0</v>
      </c>
      <c r="AU492" s="5">
        <f t="shared" si="224"/>
        <v>0</v>
      </c>
      <c r="AV492" s="5">
        <f t="shared" si="225"/>
        <v>0</v>
      </c>
      <c r="AW492" s="5">
        <f t="shared" si="226"/>
        <v>0</v>
      </c>
      <c r="AX492" s="5">
        <f t="shared" si="227"/>
        <v>0</v>
      </c>
      <c r="AZ492" s="7">
        <f t="shared" si="239"/>
        <v>109.42923705554534</v>
      </c>
      <c r="BA492" s="4">
        <f t="shared" si="228"/>
        <v>-5.417924991401869E-4</v>
      </c>
      <c r="BB492" s="5">
        <f>AZ492/MAX($AZ$16:AZ492)-1</f>
        <v>-9.4531044158536748E-3</v>
      </c>
    </row>
    <row r="493" spans="1:60" x14ac:dyDescent="0.25">
      <c r="A493" s="3">
        <v>43244</v>
      </c>
      <c r="B493">
        <f>IFERROR(VLOOKUP($A493,Finnifty!$A$14:$I$486,B$15+1,FALSE),All_curves!B492)</f>
        <v>0</v>
      </c>
      <c r="C493">
        <f>IFERROR(VLOOKUP($A493,Finnifty!$A$14:$I$486,C$15+1,FALSE),All_curves!C492)</f>
        <v>0</v>
      </c>
      <c r="D493">
        <f>IFERROR(VLOOKUP($A493,Finnifty!$A$14:$I$486,D$15+1,FALSE),All_curves!D492)</f>
        <v>0</v>
      </c>
      <c r="E493">
        <f>IFERROR(VLOOKUP($A493,Finnifty!$A$14:$I$486,E$15+1,FALSE),All_curves!E492)</f>
        <v>0</v>
      </c>
      <c r="F493">
        <f>IFERROR(VLOOKUP($A493,Finnifty!$A$14:$I$486,F$15+1,FALSE),All_curves!F492)</f>
        <v>0</v>
      </c>
      <c r="G493">
        <f>IFERROR(VLOOKUP($A493,Finnifty!$A$14:$I$486,G$15+1,FALSE),All_curves!G492)</f>
        <v>0</v>
      </c>
      <c r="H493">
        <f>IFERROR(VLOOKUP($A493,Finnifty!$A$14:$I$486,H$15+1,FALSE),All_curves!H492)</f>
        <v>0</v>
      </c>
      <c r="I493">
        <f>IFERROR(VLOOKUP($A493,Finnifty!$A$14:$I$486,I$15+1,FALSE),All_curves!I492)</f>
        <v>0</v>
      </c>
      <c r="J493">
        <f>IFERROR(VLOOKUP($A493,Banknifty!$A$14:$I$4860,2,FALSE),All_curves!J492)</f>
        <v>13073069</v>
      </c>
      <c r="K493">
        <f>IFERROR(VLOOKUP($A493,Banknifty!$A$14:$I$4860,3,FALSE),All_curves!K492)</f>
        <v>13418592</v>
      </c>
      <c r="L493">
        <f>IFERROR(VLOOKUP($A493,Banknifty!$A$14:$I$4860,4,FALSE),All_curves!L492)</f>
        <v>13801506</v>
      </c>
      <c r="M493">
        <f>IFERROR(VLOOKUP($A493,Banknifty!$A$14:$I$4860,5,FALSE),All_curves!M492)</f>
        <v>15222416</v>
      </c>
      <c r="N493">
        <f>IFERROR(VLOOKUP($A493,Banknifty!$A$14:$I$4860,6,FALSE),All_curves!N492)</f>
        <v>11425416</v>
      </c>
      <c r="O493">
        <f>IFERROR(VLOOKUP($A493,Banknifty!$A$14:$I$4860,7,FALSE),All_curves!O492)</f>
        <v>12412912</v>
      </c>
      <c r="P493">
        <f>IFERROR(VLOOKUP($A493,Banknifty!$A$14:$I$4860,8,FALSE),All_curves!P492)</f>
        <v>12412912</v>
      </c>
      <c r="Q493">
        <f>IFERROR(VLOOKUP($A493,Banknifty!$A$14:$I$4860,9,FALSE),All_curves!Q492)</f>
        <v>14089875</v>
      </c>
      <c r="R493">
        <f>IFERROR(VLOOKUP($A493,Nifty!$A$14:$I$4860,2,FALSE),All_curves!R492)</f>
        <v>0</v>
      </c>
      <c r="S493">
        <f>IFERROR(VLOOKUP($A493,Nifty!$A$14:$I$4860,3,FALSE),All_curves!S492)</f>
        <v>0</v>
      </c>
      <c r="T493">
        <f>IFERROR(VLOOKUP($A493,Nifty!$A$14:$I$4860,4,FALSE),All_curves!T492)</f>
        <v>0</v>
      </c>
      <c r="U493">
        <f>IFERROR(VLOOKUP($A493,Nifty!$A$14:$I$4860,5,FALSE),All_curves!U492)</f>
        <v>0</v>
      </c>
      <c r="V493">
        <f>IFERROR(VLOOKUP($A493,Nifty!$A$14:$I$4860,6,FALSE),All_curves!V492)</f>
        <v>0</v>
      </c>
      <c r="W493">
        <f>IFERROR(VLOOKUP($A493,Nifty!$A$14:$I$4860,7,FALSE),All_curves!W492)</f>
        <v>0</v>
      </c>
      <c r="X493">
        <f>IFERROR(VLOOKUP($A493,Nifty!$A$14:$I$4860,8,FALSE),All_curves!X492)</f>
        <v>0</v>
      </c>
      <c r="Y493">
        <f>IFERROR(VLOOKUP($A493,Nifty!$A$14:$I$4860,9,FALSE),All_curves!Y492)</f>
        <v>0</v>
      </c>
      <c r="AA493" s="5">
        <f t="shared" si="231"/>
        <v>0</v>
      </c>
      <c r="AB493" s="5">
        <f t="shared" si="232"/>
        <v>0</v>
      </c>
      <c r="AC493" s="5">
        <f t="shared" si="233"/>
        <v>0</v>
      </c>
      <c r="AD493" s="5">
        <f t="shared" si="234"/>
        <v>0</v>
      </c>
      <c r="AE493" s="5">
        <f t="shared" si="235"/>
        <v>0</v>
      </c>
      <c r="AF493" s="5">
        <f t="shared" si="236"/>
        <v>0</v>
      </c>
      <c r="AG493" s="5">
        <f t="shared" si="237"/>
        <v>0</v>
      </c>
      <c r="AH493" s="5">
        <f t="shared" si="238"/>
        <v>0</v>
      </c>
      <c r="AI493" s="5">
        <f t="shared" si="212"/>
        <v>8.0221456847384687E-4</v>
      </c>
      <c r="AJ493" s="5">
        <f t="shared" si="213"/>
        <v>1.4898181114650688E-2</v>
      </c>
      <c r="AK493" s="5">
        <f t="shared" si="214"/>
        <v>5.1202764635791986E-2</v>
      </c>
      <c r="AL493" s="5">
        <f t="shared" si="215"/>
        <v>5.9379736266055083E-2</v>
      </c>
      <c r="AM493" s="5">
        <f t="shared" si="216"/>
        <v>-3.5358512561867173E-5</v>
      </c>
      <c r="AN493" s="5">
        <f t="shared" si="217"/>
        <v>-1.0147663023546416E-3</v>
      </c>
      <c r="AO493" s="5">
        <f t="shared" si="218"/>
        <v>-1.0147663023546416E-3</v>
      </c>
      <c r="AP493" s="5">
        <f t="shared" si="219"/>
        <v>-9.9990887984402477E-5</v>
      </c>
      <c r="AQ493" s="5">
        <f t="shared" si="220"/>
        <v>0</v>
      </c>
      <c r="AR493" s="5">
        <f t="shared" si="221"/>
        <v>0</v>
      </c>
      <c r="AS493" s="5">
        <f t="shared" si="222"/>
        <v>0</v>
      </c>
      <c r="AT493" s="5">
        <f t="shared" si="223"/>
        <v>0</v>
      </c>
      <c r="AU493" s="5">
        <f t="shared" si="224"/>
        <v>0</v>
      </c>
      <c r="AV493" s="5">
        <f t="shared" si="225"/>
        <v>0</v>
      </c>
      <c r="AW493" s="5">
        <f t="shared" si="226"/>
        <v>0</v>
      </c>
      <c r="AX493" s="5">
        <f t="shared" si="227"/>
        <v>0</v>
      </c>
      <c r="AZ493" s="7">
        <f t="shared" si="239"/>
        <v>109.99515954055815</v>
      </c>
      <c r="BA493" s="4">
        <f t="shared" si="228"/>
        <v>5.1715839408215019E-3</v>
      </c>
      <c r="BB493" s="5">
        <f>AZ493/MAX($AZ$16:AZ493)-1</f>
        <v>-4.3304079980202026E-3</v>
      </c>
    </row>
    <row r="494" spans="1:60" x14ac:dyDescent="0.25">
      <c r="A494" s="3">
        <v>43245</v>
      </c>
      <c r="B494">
        <f>IFERROR(VLOOKUP($A494,Finnifty!$A$14:$I$486,B$15+1,FALSE),All_curves!B493)</f>
        <v>0</v>
      </c>
      <c r="C494">
        <f>IFERROR(VLOOKUP($A494,Finnifty!$A$14:$I$486,C$15+1,FALSE),All_curves!C493)</f>
        <v>0</v>
      </c>
      <c r="D494">
        <f>IFERROR(VLOOKUP($A494,Finnifty!$A$14:$I$486,D$15+1,FALSE),All_curves!D493)</f>
        <v>0</v>
      </c>
      <c r="E494">
        <f>IFERROR(VLOOKUP($A494,Finnifty!$A$14:$I$486,E$15+1,FALSE),All_curves!E493)</f>
        <v>0</v>
      </c>
      <c r="F494">
        <f>IFERROR(VLOOKUP($A494,Finnifty!$A$14:$I$486,F$15+1,FALSE),All_curves!F493)</f>
        <v>0</v>
      </c>
      <c r="G494">
        <f>IFERROR(VLOOKUP($A494,Finnifty!$A$14:$I$486,G$15+1,FALSE),All_curves!G493)</f>
        <v>0</v>
      </c>
      <c r="H494">
        <f>IFERROR(VLOOKUP($A494,Finnifty!$A$14:$I$486,H$15+1,FALSE),All_curves!H493)</f>
        <v>0</v>
      </c>
      <c r="I494">
        <f>IFERROR(VLOOKUP($A494,Finnifty!$A$14:$I$486,I$15+1,FALSE),All_curves!I493)</f>
        <v>0</v>
      </c>
      <c r="J494">
        <f>IFERROR(VLOOKUP($A494,Banknifty!$A$14:$I$4860,2,FALSE),All_curves!J493)</f>
        <v>13107185</v>
      </c>
      <c r="K494">
        <f>IFERROR(VLOOKUP($A494,Banknifty!$A$14:$I$4860,3,FALSE),All_curves!K493)</f>
        <v>13445336</v>
      </c>
      <c r="L494">
        <f>IFERROR(VLOOKUP($A494,Banknifty!$A$14:$I$4860,4,FALSE),All_curves!L493)</f>
        <v>13834822</v>
      </c>
      <c r="M494">
        <f>IFERROR(VLOOKUP($A494,Banknifty!$A$14:$I$4860,5,FALSE),All_curves!M493)</f>
        <v>15226606</v>
      </c>
      <c r="N494">
        <f>IFERROR(VLOOKUP($A494,Banknifty!$A$14:$I$4860,6,FALSE),All_curves!N493)</f>
        <v>11482487</v>
      </c>
      <c r="O494">
        <f>IFERROR(VLOOKUP($A494,Banknifty!$A$14:$I$4860,7,FALSE),All_curves!O493)</f>
        <v>12360268</v>
      </c>
      <c r="P494">
        <f>IFERROR(VLOOKUP($A494,Banknifty!$A$14:$I$4860,8,FALSE),All_curves!P493)</f>
        <v>12360268</v>
      </c>
      <c r="Q494">
        <f>IFERROR(VLOOKUP($A494,Banknifty!$A$14:$I$4860,9,FALSE),All_curves!Q493)</f>
        <v>14082212</v>
      </c>
      <c r="R494">
        <f>IFERROR(VLOOKUP($A494,Nifty!$A$14:$I$4860,2,FALSE),All_curves!R493)</f>
        <v>0</v>
      </c>
      <c r="S494">
        <f>IFERROR(VLOOKUP($A494,Nifty!$A$14:$I$4860,3,FALSE),All_curves!S493)</f>
        <v>0</v>
      </c>
      <c r="T494">
        <f>IFERROR(VLOOKUP($A494,Nifty!$A$14:$I$4860,4,FALSE),All_curves!T493)</f>
        <v>0</v>
      </c>
      <c r="U494">
        <f>IFERROR(VLOOKUP($A494,Nifty!$A$14:$I$4860,5,FALSE),All_curves!U493)</f>
        <v>0</v>
      </c>
      <c r="V494">
        <f>IFERROR(VLOOKUP($A494,Nifty!$A$14:$I$4860,6,FALSE),All_curves!V493)</f>
        <v>0</v>
      </c>
      <c r="W494">
        <f>IFERROR(VLOOKUP($A494,Nifty!$A$14:$I$4860,7,FALSE),All_curves!W493)</f>
        <v>0</v>
      </c>
      <c r="X494">
        <f>IFERROR(VLOOKUP($A494,Nifty!$A$14:$I$4860,8,FALSE),All_curves!X493)</f>
        <v>0</v>
      </c>
      <c r="Y494">
        <f>IFERROR(VLOOKUP($A494,Nifty!$A$14:$I$4860,9,FALSE),All_curves!Y493)</f>
        <v>0</v>
      </c>
      <c r="AA494" s="5">
        <f t="shared" si="231"/>
        <v>0</v>
      </c>
      <c r="AB494" s="5">
        <f t="shared" si="232"/>
        <v>0</v>
      </c>
      <c r="AC494" s="5">
        <f t="shared" si="233"/>
        <v>0</v>
      </c>
      <c r="AD494" s="5">
        <f t="shared" si="234"/>
        <v>0</v>
      </c>
      <c r="AE494" s="5">
        <f t="shared" si="235"/>
        <v>0</v>
      </c>
      <c r="AF494" s="5">
        <f t="shared" si="236"/>
        <v>0</v>
      </c>
      <c r="AG494" s="5">
        <f t="shared" si="237"/>
        <v>0</v>
      </c>
      <c r="AH494" s="5">
        <f t="shared" si="238"/>
        <v>0</v>
      </c>
      <c r="AI494" s="5">
        <f t="shared" si="212"/>
        <v>2.6096397104613533E-3</v>
      </c>
      <c r="AJ494" s="5">
        <f t="shared" si="213"/>
        <v>1.9930556052378812E-3</v>
      </c>
      <c r="AK494" s="5">
        <f t="shared" si="214"/>
        <v>2.4139394642874734E-3</v>
      </c>
      <c r="AL494" s="5">
        <f t="shared" si="215"/>
        <v>2.7525197051514461E-4</v>
      </c>
      <c r="AM494" s="5">
        <f t="shared" si="216"/>
        <v>4.9950916448031624E-3</v>
      </c>
      <c r="AN494" s="5">
        <f t="shared" si="217"/>
        <v>-4.2410676882266296E-3</v>
      </c>
      <c r="AO494" s="5">
        <f t="shared" si="218"/>
        <v>-4.2410676882266296E-3</v>
      </c>
      <c r="AP494" s="5">
        <f t="shared" si="219"/>
        <v>-5.4386571917774962E-4</v>
      </c>
      <c r="AQ494" s="5">
        <f t="shared" si="220"/>
        <v>0</v>
      </c>
      <c r="AR494" s="5">
        <f t="shared" si="221"/>
        <v>0</v>
      </c>
      <c r="AS494" s="5">
        <f t="shared" si="222"/>
        <v>0</v>
      </c>
      <c r="AT494" s="5">
        <f t="shared" si="223"/>
        <v>0</v>
      </c>
      <c r="AU494" s="5">
        <f t="shared" si="224"/>
        <v>0</v>
      </c>
      <c r="AV494" s="5">
        <f t="shared" si="225"/>
        <v>0</v>
      </c>
      <c r="AW494" s="5">
        <f t="shared" si="226"/>
        <v>0</v>
      </c>
      <c r="AX494" s="5">
        <f t="shared" si="227"/>
        <v>0</v>
      </c>
      <c r="AZ494" s="7">
        <f t="shared" si="239"/>
        <v>110.01010502882214</v>
      </c>
      <c r="BA494" s="4">
        <f t="shared" si="228"/>
        <v>1.3587405415308362E-4</v>
      </c>
      <c r="BB494" s="5">
        <f>AZ494/MAX($AZ$16:AZ494)-1</f>
        <v>-4.1951223339579125E-3</v>
      </c>
    </row>
    <row r="495" spans="1:60" x14ac:dyDescent="0.25">
      <c r="A495" s="3">
        <v>43248</v>
      </c>
      <c r="B495">
        <f>IFERROR(VLOOKUP($A495,Finnifty!$A$14:$I$486,B$15+1,FALSE),All_curves!B494)</f>
        <v>0</v>
      </c>
      <c r="C495">
        <f>IFERROR(VLOOKUP($A495,Finnifty!$A$14:$I$486,C$15+1,FALSE),All_curves!C494)</f>
        <v>0</v>
      </c>
      <c r="D495">
        <f>IFERROR(VLOOKUP($A495,Finnifty!$A$14:$I$486,D$15+1,FALSE),All_curves!D494)</f>
        <v>0</v>
      </c>
      <c r="E495">
        <f>IFERROR(VLOOKUP($A495,Finnifty!$A$14:$I$486,E$15+1,FALSE),All_curves!E494)</f>
        <v>0</v>
      </c>
      <c r="F495">
        <f>IFERROR(VLOOKUP($A495,Finnifty!$A$14:$I$486,F$15+1,FALSE),All_curves!F494)</f>
        <v>0</v>
      </c>
      <c r="G495">
        <f>IFERROR(VLOOKUP($A495,Finnifty!$A$14:$I$486,G$15+1,FALSE),All_curves!G494)</f>
        <v>0</v>
      </c>
      <c r="H495">
        <f>IFERROR(VLOOKUP($A495,Finnifty!$A$14:$I$486,H$15+1,FALSE),All_curves!H494)</f>
        <v>0</v>
      </c>
      <c r="I495">
        <f>IFERROR(VLOOKUP($A495,Finnifty!$A$14:$I$486,I$15+1,FALSE),All_curves!I494)</f>
        <v>0</v>
      </c>
      <c r="J495">
        <f>IFERROR(VLOOKUP($A495,Banknifty!$A$14:$I$4860,2,FALSE),All_curves!J494)</f>
        <v>13182465</v>
      </c>
      <c r="K495">
        <f>IFERROR(VLOOKUP($A495,Banknifty!$A$14:$I$4860,3,FALSE),All_curves!K494)</f>
        <v>13512285</v>
      </c>
      <c r="L495">
        <f>IFERROR(VLOOKUP($A495,Banknifty!$A$14:$I$4860,4,FALSE),All_curves!L494)</f>
        <v>13917526</v>
      </c>
      <c r="M495">
        <f>IFERROR(VLOOKUP($A495,Banknifty!$A$14:$I$4860,5,FALSE),All_curves!M494)</f>
        <v>15275082</v>
      </c>
      <c r="N495">
        <f>IFERROR(VLOOKUP($A495,Banknifty!$A$14:$I$4860,6,FALSE),All_curves!N494)</f>
        <v>11553780</v>
      </c>
      <c r="O495">
        <f>IFERROR(VLOOKUP($A495,Banknifty!$A$14:$I$4860,7,FALSE),All_curves!O494)</f>
        <v>12423554</v>
      </c>
      <c r="P495">
        <f>IFERROR(VLOOKUP($A495,Banknifty!$A$14:$I$4860,8,FALSE),All_curves!P494)</f>
        <v>12423554</v>
      </c>
      <c r="Q495">
        <f>IFERROR(VLOOKUP($A495,Banknifty!$A$14:$I$4860,9,FALSE),All_curves!Q494)</f>
        <v>14187194</v>
      </c>
      <c r="R495">
        <f>IFERROR(VLOOKUP($A495,Nifty!$A$14:$I$4860,2,FALSE),All_curves!R494)</f>
        <v>0</v>
      </c>
      <c r="S495">
        <f>IFERROR(VLOOKUP($A495,Nifty!$A$14:$I$4860,3,FALSE),All_curves!S494)</f>
        <v>0</v>
      </c>
      <c r="T495">
        <f>IFERROR(VLOOKUP($A495,Nifty!$A$14:$I$4860,4,FALSE),All_curves!T494)</f>
        <v>0</v>
      </c>
      <c r="U495">
        <f>IFERROR(VLOOKUP($A495,Nifty!$A$14:$I$4860,5,FALSE),All_curves!U494)</f>
        <v>0</v>
      </c>
      <c r="V495">
        <f>IFERROR(VLOOKUP($A495,Nifty!$A$14:$I$4860,6,FALSE),All_curves!V494)</f>
        <v>0</v>
      </c>
      <c r="W495">
        <f>IFERROR(VLOOKUP($A495,Nifty!$A$14:$I$4860,7,FALSE),All_curves!W494)</f>
        <v>0</v>
      </c>
      <c r="X495">
        <f>IFERROR(VLOOKUP($A495,Nifty!$A$14:$I$4860,8,FALSE),All_curves!X494)</f>
        <v>0</v>
      </c>
      <c r="Y495">
        <f>IFERROR(VLOOKUP($A495,Nifty!$A$14:$I$4860,9,FALSE),All_curves!Y494)</f>
        <v>0</v>
      </c>
      <c r="AA495" s="5">
        <f t="shared" si="231"/>
        <v>0</v>
      </c>
      <c r="AB495" s="5">
        <f t="shared" si="232"/>
        <v>0</v>
      </c>
      <c r="AC495" s="5">
        <f t="shared" si="233"/>
        <v>0</v>
      </c>
      <c r="AD495" s="5">
        <f t="shared" si="234"/>
        <v>0</v>
      </c>
      <c r="AE495" s="5">
        <f t="shared" si="235"/>
        <v>0</v>
      </c>
      <c r="AF495" s="5">
        <f t="shared" si="236"/>
        <v>0</v>
      </c>
      <c r="AG495" s="5">
        <f t="shared" si="237"/>
        <v>0</v>
      </c>
      <c r="AH495" s="5">
        <f t="shared" si="238"/>
        <v>0</v>
      </c>
      <c r="AI495" s="5">
        <f t="shared" si="212"/>
        <v>5.7434147759416465E-3</v>
      </c>
      <c r="AJ495" s="5">
        <f t="shared" si="213"/>
        <v>4.9793474852544151E-3</v>
      </c>
      <c r="AK495" s="5">
        <f t="shared" si="214"/>
        <v>5.9779590948116912E-3</v>
      </c>
      <c r="AL495" s="5">
        <f t="shared" si="215"/>
        <v>3.1836379032859075E-3</v>
      </c>
      <c r="AM495" s="5">
        <f t="shared" si="216"/>
        <v>6.2088465678211691E-3</v>
      </c>
      <c r="AN495" s="5">
        <f t="shared" si="217"/>
        <v>5.1201155185307545E-3</v>
      </c>
      <c r="AO495" s="5">
        <f t="shared" si="218"/>
        <v>5.1201155185307545E-3</v>
      </c>
      <c r="AP495" s="5">
        <f t="shared" si="219"/>
        <v>7.4549367670362354E-3</v>
      </c>
      <c r="AQ495" s="5">
        <f t="shared" si="220"/>
        <v>0</v>
      </c>
      <c r="AR495" s="5">
        <f t="shared" si="221"/>
        <v>0</v>
      </c>
      <c r="AS495" s="5">
        <f t="shared" si="222"/>
        <v>0</v>
      </c>
      <c r="AT495" s="5">
        <f t="shared" si="223"/>
        <v>0</v>
      </c>
      <c r="AU495" s="5">
        <f t="shared" si="224"/>
        <v>0</v>
      </c>
      <c r="AV495" s="5">
        <f t="shared" si="225"/>
        <v>0</v>
      </c>
      <c r="AW495" s="5">
        <f t="shared" si="226"/>
        <v>0</v>
      </c>
      <c r="AX495" s="5">
        <f t="shared" si="227"/>
        <v>0</v>
      </c>
      <c r="AZ495" s="7">
        <f t="shared" si="239"/>
        <v>110.21082017808094</v>
      </c>
      <c r="BA495" s="4">
        <f t="shared" si="228"/>
        <v>1.8245155679671909E-3</v>
      </c>
      <c r="BB495" s="5">
        <f>AZ495/MAX($AZ$16:AZ495)-1</f>
        <v>-2.3782608319985465E-3</v>
      </c>
    </row>
    <row r="496" spans="1:60" x14ac:dyDescent="0.25">
      <c r="A496" s="3">
        <v>43249</v>
      </c>
      <c r="B496">
        <f>IFERROR(VLOOKUP($A496,Finnifty!$A$14:$I$486,B$15+1,FALSE),All_curves!B495)</f>
        <v>0</v>
      </c>
      <c r="C496">
        <f>IFERROR(VLOOKUP($A496,Finnifty!$A$14:$I$486,C$15+1,FALSE),All_curves!C495)</f>
        <v>0</v>
      </c>
      <c r="D496">
        <f>IFERROR(VLOOKUP($A496,Finnifty!$A$14:$I$486,D$15+1,FALSE),All_curves!D495)</f>
        <v>0</v>
      </c>
      <c r="E496">
        <f>IFERROR(VLOOKUP($A496,Finnifty!$A$14:$I$486,E$15+1,FALSE),All_curves!E495)</f>
        <v>0</v>
      </c>
      <c r="F496">
        <f>IFERROR(VLOOKUP($A496,Finnifty!$A$14:$I$486,F$15+1,FALSE),All_curves!F495)</f>
        <v>0</v>
      </c>
      <c r="G496">
        <f>IFERROR(VLOOKUP($A496,Finnifty!$A$14:$I$486,G$15+1,FALSE),All_curves!G495)</f>
        <v>0</v>
      </c>
      <c r="H496">
        <f>IFERROR(VLOOKUP($A496,Finnifty!$A$14:$I$486,H$15+1,FALSE),All_curves!H495)</f>
        <v>0</v>
      </c>
      <c r="I496">
        <f>IFERROR(VLOOKUP($A496,Finnifty!$A$14:$I$486,I$15+1,FALSE),All_curves!I495)</f>
        <v>0</v>
      </c>
      <c r="J496">
        <f>IFERROR(VLOOKUP($A496,Banknifty!$A$14:$I$4860,2,FALSE),All_curves!J495)</f>
        <v>13294612</v>
      </c>
      <c r="K496">
        <f>IFERROR(VLOOKUP($A496,Banknifty!$A$14:$I$4860,3,FALSE),All_curves!K495)</f>
        <v>13581593</v>
      </c>
      <c r="L496">
        <f>IFERROR(VLOOKUP($A496,Banknifty!$A$14:$I$4860,4,FALSE),All_curves!L495)</f>
        <v>14006303</v>
      </c>
      <c r="M496">
        <f>IFERROR(VLOOKUP($A496,Banknifty!$A$14:$I$4860,5,FALSE),All_curves!M495)</f>
        <v>15294389</v>
      </c>
      <c r="N496">
        <f>IFERROR(VLOOKUP($A496,Banknifty!$A$14:$I$4860,6,FALSE),All_curves!N495)</f>
        <v>11620137</v>
      </c>
      <c r="O496">
        <f>IFERROR(VLOOKUP($A496,Banknifty!$A$14:$I$4860,7,FALSE),All_curves!O495)</f>
        <v>12485414</v>
      </c>
      <c r="P496">
        <f>IFERROR(VLOOKUP($A496,Banknifty!$A$14:$I$4860,8,FALSE),All_curves!P495)</f>
        <v>12485414</v>
      </c>
      <c r="Q496">
        <f>IFERROR(VLOOKUP($A496,Banknifty!$A$14:$I$4860,9,FALSE),All_curves!Q495)</f>
        <v>14232360</v>
      </c>
      <c r="R496">
        <f>IFERROR(VLOOKUP($A496,Nifty!$A$14:$I$4860,2,FALSE),All_curves!R495)</f>
        <v>0</v>
      </c>
      <c r="S496">
        <f>IFERROR(VLOOKUP($A496,Nifty!$A$14:$I$4860,3,FALSE),All_curves!S495)</f>
        <v>0</v>
      </c>
      <c r="T496">
        <f>IFERROR(VLOOKUP($A496,Nifty!$A$14:$I$4860,4,FALSE),All_curves!T495)</f>
        <v>0</v>
      </c>
      <c r="U496">
        <f>IFERROR(VLOOKUP($A496,Nifty!$A$14:$I$4860,5,FALSE),All_curves!U495)</f>
        <v>0</v>
      </c>
      <c r="V496">
        <f>IFERROR(VLOOKUP($A496,Nifty!$A$14:$I$4860,6,FALSE),All_curves!V495)</f>
        <v>0</v>
      </c>
      <c r="W496">
        <f>IFERROR(VLOOKUP($A496,Nifty!$A$14:$I$4860,7,FALSE),All_curves!W495)</f>
        <v>0</v>
      </c>
      <c r="X496">
        <f>IFERROR(VLOOKUP($A496,Nifty!$A$14:$I$4860,8,FALSE),All_curves!X495)</f>
        <v>0</v>
      </c>
      <c r="Y496">
        <f>IFERROR(VLOOKUP($A496,Nifty!$A$14:$I$4860,9,FALSE),All_curves!Y495)</f>
        <v>0</v>
      </c>
      <c r="AA496" s="5">
        <f t="shared" si="231"/>
        <v>0</v>
      </c>
      <c r="AB496" s="5">
        <f t="shared" si="232"/>
        <v>0</v>
      </c>
      <c r="AC496" s="5">
        <f t="shared" si="233"/>
        <v>0</v>
      </c>
      <c r="AD496" s="5">
        <f t="shared" si="234"/>
        <v>0</v>
      </c>
      <c r="AE496" s="5">
        <f t="shared" si="235"/>
        <v>0</v>
      </c>
      <c r="AF496" s="5">
        <f t="shared" si="236"/>
        <v>0</v>
      </c>
      <c r="AG496" s="5">
        <f t="shared" si="237"/>
        <v>0</v>
      </c>
      <c r="AH496" s="5">
        <f t="shared" si="238"/>
        <v>0</v>
      </c>
      <c r="AI496" s="5">
        <f t="shared" si="212"/>
        <v>8.5072860045523058E-3</v>
      </c>
      <c r="AJ496" s="5">
        <f t="shared" si="213"/>
        <v>5.1292583008721859E-3</v>
      </c>
      <c r="AK496" s="5">
        <f t="shared" si="214"/>
        <v>6.3787917479012357E-3</v>
      </c>
      <c r="AL496" s="5">
        <f t="shared" si="215"/>
        <v>1.2639539349117435E-3</v>
      </c>
      <c r="AM496" s="5">
        <f t="shared" si="216"/>
        <v>5.7433151747738886E-3</v>
      </c>
      <c r="AN496" s="5">
        <f t="shared" si="217"/>
        <v>4.9792515088677991E-3</v>
      </c>
      <c r="AO496" s="5">
        <f t="shared" si="218"/>
        <v>4.9792515088677991E-3</v>
      </c>
      <c r="AP496" s="5">
        <f t="shared" si="219"/>
        <v>3.183575272178496E-3</v>
      </c>
      <c r="AQ496" s="5">
        <f t="shared" si="220"/>
        <v>0</v>
      </c>
      <c r="AR496" s="5">
        <f t="shared" si="221"/>
        <v>0</v>
      </c>
      <c r="AS496" s="5">
        <f t="shared" si="222"/>
        <v>0</v>
      </c>
      <c r="AT496" s="5">
        <f t="shared" si="223"/>
        <v>0</v>
      </c>
      <c r="AU496" s="5">
        <f t="shared" si="224"/>
        <v>0</v>
      </c>
      <c r="AV496" s="5">
        <f t="shared" si="225"/>
        <v>0</v>
      </c>
      <c r="AW496" s="5">
        <f t="shared" si="226"/>
        <v>0</v>
      </c>
      <c r="AX496" s="5">
        <f t="shared" si="227"/>
        <v>0</v>
      </c>
      <c r="AZ496" s="7">
        <f t="shared" si="239"/>
        <v>110.39526112414509</v>
      </c>
      <c r="BA496" s="4">
        <f t="shared" si="228"/>
        <v>1.6735284772052275E-3</v>
      </c>
      <c r="BB496" s="5">
        <f>AZ496/MAX($AZ$16:AZ496)-1</f>
        <v>-7.0871244202186379E-4</v>
      </c>
    </row>
    <row r="497" spans="1:54" x14ac:dyDescent="0.25">
      <c r="A497" s="3">
        <v>43250</v>
      </c>
      <c r="B497">
        <f>IFERROR(VLOOKUP($A497,Finnifty!$A$14:$I$486,B$15+1,FALSE),All_curves!B496)</f>
        <v>0</v>
      </c>
      <c r="C497">
        <f>IFERROR(VLOOKUP($A497,Finnifty!$A$14:$I$486,C$15+1,FALSE),All_curves!C496)</f>
        <v>0</v>
      </c>
      <c r="D497">
        <f>IFERROR(VLOOKUP($A497,Finnifty!$A$14:$I$486,D$15+1,FALSE),All_curves!D496)</f>
        <v>0</v>
      </c>
      <c r="E497">
        <f>IFERROR(VLOOKUP($A497,Finnifty!$A$14:$I$486,E$15+1,FALSE),All_curves!E496)</f>
        <v>0</v>
      </c>
      <c r="F497">
        <f>IFERROR(VLOOKUP($A497,Finnifty!$A$14:$I$486,F$15+1,FALSE),All_curves!F496)</f>
        <v>0</v>
      </c>
      <c r="G497">
        <f>IFERROR(VLOOKUP($A497,Finnifty!$A$14:$I$486,G$15+1,FALSE),All_curves!G496)</f>
        <v>0</v>
      </c>
      <c r="H497">
        <f>IFERROR(VLOOKUP($A497,Finnifty!$A$14:$I$486,H$15+1,FALSE),All_curves!H496)</f>
        <v>0</v>
      </c>
      <c r="I497">
        <f>IFERROR(VLOOKUP($A497,Finnifty!$A$14:$I$486,I$15+1,FALSE),All_curves!I496)</f>
        <v>0</v>
      </c>
      <c r="J497">
        <f>IFERROR(VLOOKUP($A497,Banknifty!$A$14:$I$4860,2,FALSE),All_curves!J496)</f>
        <v>13359344</v>
      </c>
      <c r="K497">
        <f>IFERROR(VLOOKUP($A497,Banknifty!$A$14:$I$4860,3,FALSE),All_curves!K496)</f>
        <v>13892114</v>
      </c>
      <c r="L497">
        <f>IFERROR(VLOOKUP($A497,Banknifty!$A$14:$I$4860,4,FALSE),All_curves!L496)</f>
        <v>14253109</v>
      </c>
      <c r="M497">
        <f>IFERROR(VLOOKUP($A497,Banknifty!$A$14:$I$4860,5,FALSE),All_curves!M496)</f>
        <v>15506566</v>
      </c>
      <c r="N497">
        <f>IFERROR(VLOOKUP($A497,Banknifty!$A$14:$I$4860,6,FALSE),All_curves!N496)</f>
        <v>11718993</v>
      </c>
      <c r="O497">
        <f>IFERROR(VLOOKUP($A497,Banknifty!$A$14:$I$4860,7,FALSE),All_curves!O496)</f>
        <v>12549455</v>
      </c>
      <c r="P497">
        <f>IFERROR(VLOOKUP($A497,Banknifty!$A$14:$I$4860,8,FALSE),All_curves!P496)</f>
        <v>12549455</v>
      </c>
      <c r="Q497">
        <f>IFERROR(VLOOKUP($A497,Banknifty!$A$14:$I$4860,9,FALSE),All_curves!Q496)</f>
        <v>14250349</v>
      </c>
      <c r="R497">
        <f>IFERROR(VLOOKUP($A497,Nifty!$A$14:$I$4860,2,FALSE),All_curves!R496)</f>
        <v>0</v>
      </c>
      <c r="S497">
        <f>IFERROR(VLOOKUP($A497,Nifty!$A$14:$I$4860,3,FALSE),All_curves!S496)</f>
        <v>0</v>
      </c>
      <c r="T497">
        <f>IFERROR(VLOOKUP($A497,Nifty!$A$14:$I$4860,4,FALSE),All_curves!T496)</f>
        <v>0</v>
      </c>
      <c r="U497">
        <f>IFERROR(VLOOKUP($A497,Nifty!$A$14:$I$4860,5,FALSE),All_curves!U496)</f>
        <v>0</v>
      </c>
      <c r="V497">
        <f>IFERROR(VLOOKUP($A497,Nifty!$A$14:$I$4860,6,FALSE),All_curves!V496)</f>
        <v>0</v>
      </c>
      <c r="W497">
        <f>IFERROR(VLOOKUP($A497,Nifty!$A$14:$I$4860,7,FALSE),All_curves!W496)</f>
        <v>0</v>
      </c>
      <c r="X497">
        <f>IFERROR(VLOOKUP($A497,Nifty!$A$14:$I$4860,8,FALSE),All_curves!X496)</f>
        <v>0</v>
      </c>
      <c r="Y497">
        <f>IFERROR(VLOOKUP($A497,Nifty!$A$14:$I$4860,9,FALSE),All_curves!Y496)</f>
        <v>0</v>
      </c>
      <c r="AA497" s="5">
        <f t="shared" si="231"/>
        <v>0</v>
      </c>
      <c r="AB497" s="5">
        <f t="shared" si="232"/>
        <v>0</v>
      </c>
      <c r="AC497" s="5">
        <f t="shared" si="233"/>
        <v>0</v>
      </c>
      <c r="AD497" s="5">
        <f t="shared" si="234"/>
        <v>0</v>
      </c>
      <c r="AE497" s="5">
        <f t="shared" si="235"/>
        <v>0</v>
      </c>
      <c r="AF497" s="5">
        <f t="shared" si="236"/>
        <v>0</v>
      </c>
      <c r="AG497" s="5">
        <f t="shared" si="237"/>
        <v>0</v>
      </c>
      <c r="AH497" s="5">
        <f t="shared" si="238"/>
        <v>0</v>
      </c>
      <c r="AI497" s="5">
        <f t="shared" si="212"/>
        <v>4.8690401795854488E-3</v>
      </c>
      <c r="AJ497" s="5">
        <f t="shared" si="213"/>
        <v>2.286337103460534E-2</v>
      </c>
      <c r="AK497" s="5">
        <f t="shared" si="214"/>
        <v>1.7621066744022418E-2</v>
      </c>
      <c r="AL497" s="5">
        <f t="shared" si="215"/>
        <v>1.3872865401814982E-2</v>
      </c>
      <c r="AM497" s="5">
        <f t="shared" si="216"/>
        <v>8.5073007314802052E-3</v>
      </c>
      <c r="AN497" s="5">
        <f t="shared" si="217"/>
        <v>5.1292652370198422E-3</v>
      </c>
      <c r="AO497" s="5">
        <f t="shared" si="218"/>
        <v>5.1292652370198422E-3</v>
      </c>
      <c r="AP497" s="5">
        <f t="shared" si="219"/>
        <v>1.2639506027110059E-3</v>
      </c>
      <c r="AQ497" s="5">
        <f t="shared" si="220"/>
        <v>0</v>
      </c>
      <c r="AR497" s="5">
        <f t="shared" si="221"/>
        <v>0</v>
      </c>
      <c r="AS497" s="5">
        <f t="shared" si="222"/>
        <v>0</v>
      </c>
      <c r="AT497" s="5">
        <f t="shared" si="223"/>
        <v>0</v>
      </c>
      <c r="AU497" s="5">
        <f t="shared" si="224"/>
        <v>0</v>
      </c>
      <c r="AV497" s="5">
        <f t="shared" si="225"/>
        <v>0</v>
      </c>
      <c r="AW497" s="5">
        <f t="shared" si="226"/>
        <v>0</v>
      </c>
      <c r="AX497" s="5">
        <f t="shared" si="227"/>
        <v>0</v>
      </c>
      <c r="AZ497" s="7">
        <f t="shared" si="239"/>
        <v>110.75982365054668</v>
      </c>
      <c r="BA497" s="4">
        <f t="shared" si="228"/>
        <v>3.3023385486774621E-3</v>
      </c>
      <c r="BB497" s="5">
        <f>AZ497/MAX($AZ$16:AZ497)-1</f>
        <v>0</v>
      </c>
    </row>
    <row r="498" spans="1:54" x14ac:dyDescent="0.25">
      <c r="A498" s="3">
        <v>43251</v>
      </c>
      <c r="B498">
        <f>IFERROR(VLOOKUP($A498,Finnifty!$A$14:$I$486,B$15+1,FALSE),All_curves!B497)</f>
        <v>0</v>
      </c>
      <c r="C498">
        <f>IFERROR(VLOOKUP($A498,Finnifty!$A$14:$I$486,C$15+1,FALSE),All_curves!C497)</f>
        <v>0</v>
      </c>
      <c r="D498">
        <f>IFERROR(VLOOKUP($A498,Finnifty!$A$14:$I$486,D$15+1,FALSE),All_curves!D497)</f>
        <v>0</v>
      </c>
      <c r="E498">
        <f>IFERROR(VLOOKUP($A498,Finnifty!$A$14:$I$486,E$15+1,FALSE),All_curves!E497)</f>
        <v>0</v>
      </c>
      <c r="F498">
        <f>IFERROR(VLOOKUP($A498,Finnifty!$A$14:$I$486,F$15+1,FALSE),All_curves!F497)</f>
        <v>0</v>
      </c>
      <c r="G498">
        <f>IFERROR(VLOOKUP($A498,Finnifty!$A$14:$I$486,G$15+1,FALSE),All_curves!G497)</f>
        <v>0</v>
      </c>
      <c r="H498">
        <f>IFERROR(VLOOKUP($A498,Finnifty!$A$14:$I$486,H$15+1,FALSE),All_curves!H497)</f>
        <v>0</v>
      </c>
      <c r="I498">
        <f>IFERROR(VLOOKUP($A498,Finnifty!$A$14:$I$486,I$15+1,FALSE),All_curves!I497)</f>
        <v>0</v>
      </c>
      <c r="J498">
        <f>IFERROR(VLOOKUP($A498,Banknifty!$A$14:$I$4860,2,FALSE),All_curves!J497)</f>
        <v>13276277</v>
      </c>
      <c r="K498">
        <f>IFERROR(VLOOKUP($A498,Banknifty!$A$14:$I$4860,3,FALSE),All_curves!K497)</f>
        <v>14800994</v>
      </c>
      <c r="L498">
        <f>IFERROR(VLOOKUP($A498,Banknifty!$A$14:$I$4860,4,FALSE),All_curves!L497)</f>
        <v>14461596</v>
      </c>
      <c r="M498">
        <f>IFERROR(VLOOKUP($A498,Banknifty!$A$14:$I$4860,5,FALSE),All_curves!M497)</f>
        <v>16649896</v>
      </c>
      <c r="N498">
        <f>IFERROR(VLOOKUP($A498,Banknifty!$A$14:$I$4860,6,FALSE),All_curves!N497)</f>
        <v>11776054</v>
      </c>
      <c r="O498">
        <f>IFERROR(VLOOKUP($A498,Banknifty!$A$14:$I$4860,7,FALSE),All_curves!O497)</f>
        <v>12836378</v>
      </c>
      <c r="P498">
        <f>IFERROR(VLOOKUP($A498,Banknifty!$A$14:$I$4860,8,FALSE),All_curves!P497)</f>
        <v>12836378</v>
      </c>
      <c r="Q498">
        <f>IFERROR(VLOOKUP($A498,Banknifty!$A$14:$I$4860,9,FALSE),All_curves!Q497)</f>
        <v>14448042</v>
      </c>
      <c r="R498">
        <f>IFERROR(VLOOKUP($A498,Nifty!$A$14:$I$4860,2,FALSE),All_curves!R497)</f>
        <v>0</v>
      </c>
      <c r="S498">
        <f>IFERROR(VLOOKUP($A498,Nifty!$A$14:$I$4860,3,FALSE),All_curves!S497)</f>
        <v>0</v>
      </c>
      <c r="T498">
        <f>IFERROR(VLOOKUP($A498,Nifty!$A$14:$I$4860,4,FALSE),All_curves!T497)</f>
        <v>0</v>
      </c>
      <c r="U498">
        <f>IFERROR(VLOOKUP($A498,Nifty!$A$14:$I$4860,5,FALSE),All_curves!U497)</f>
        <v>0</v>
      </c>
      <c r="V498">
        <f>IFERROR(VLOOKUP($A498,Nifty!$A$14:$I$4860,6,FALSE),All_curves!V497)</f>
        <v>0</v>
      </c>
      <c r="W498">
        <f>IFERROR(VLOOKUP($A498,Nifty!$A$14:$I$4860,7,FALSE),All_curves!W497)</f>
        <v>0</v>
      </c>
      <c r="X498">
        <f>IFERROR(VLOOKUP($A498,Nifty!$A$14:$I$4860,8,FALSE),All_curves!X497)</f>
        <v>0</v>
      </c>
      <c r="Y498">
        <f>IFERROR(VLOOKUP($A498,Nifty!$A$14:$I$4860,9,FALSE),All_curves!Y497)</f>
        <v>0</v>
      </c>
      <c r="AA498" s="5">
        <f t="shared" si="231"/>
        <v>0</v>
      </c>
      <c r="AB498" s="5">
        <f t="shared" si="232"/>
        <v>0</v>
      </c>
      <c r="AC498" s="5">
        <f t="shared" si="233"/>
        <v>0</v>
      </c>
      <c r="AD498" s="5">
        <f t="shared" si="234"/>
        <v>0</v>
      </c>
      <c r="AE498" s="5">
        <f t="shared" si="235"/>
        <v>0</v>
      </c>
      <c r="AF498" s="5">
        <f t="shared" si="236"/>
        <v>0</v>
      </c>
      <c r="AG498" s="5">
        <f t="shared" si="237"/>
        <v>0</v>
      </c>
      <c r="AH498" s="5">
        <f t="shared" si="238"/>
        <v>0</v>
      </c>
      <c r="AI498" s="5">
        <f t="shared" si="212"/>
        <v>-6.2178951301800067E-3</v>
      </c>
      <c r="AJ498" s="5">
        <f t="shared" si="213"/>
        <v>6.5424167984800663E-2</v>
      </c>
      <c r="AK498" s="5">
        <f t="shared" si="214"/>
        <v>1.4627475310825089E-2</v>
      </c>
      <c r="AL498" s="5">
        <f t="shared" si="215"/>
        <v>7.3731991983266854E-2</v>
      </c>
      <c r="AM498" s="5">
        <f t="shared" si="216"/>
        <v>4.869104367585253E-3</v>
      </c>
      <c r="AN498" s="5">
        <f t="shared" si="217"/>
        <v>2.2863383310271157E-2</v>
      </c>
      <c r="AO498" s="5">
        <f t="shared" si="218"/>
        <v>2.2863383310271157E-2</v>
      </c>
      <c r="AP498" s="5">
        <f t="shared" si="219"/>
        <v>1.387285321924403E-2</v>
      </c>
      <c r="AQ498" s="5">
        <f t="shared" si="220"/>
        <v>0</v>
      </c>
      <c r="AR498" s="5">
        <f t="shared" si="221"/>
        <v>0</v>
      </c>
      <c r="AS498" s="5">
        <f t="shared" si="222"/>
        <v>0</v>
      </c>
      <c r="AT498" s="5">
        <f t="shared" si="223"/>
        <v>0</v>
      </c>
      <c r="AU498" s="5">
        <f t="shared" si="224"/>
        <v>0</v>
      </c>
      <c r="AV498" s="5">
        <f t="shared" si="225"/>
        <v>0</v>
      </c>
      <c r="AW498" s="5">
        <f t="shared" si="226"/>
        <v>0</v>
      </c>
      <c r="AX498" s="5">
        <f t="shared" si="227"/>
        <v>0</v>
      </c>
      <c r="AZ498" s="7">
        <f t="shared" si="239"/>
        <v>111.73836114554325</v>
      </c>
      <c r="BA498" s="4">
        <f t="shared" si="228"/>
        <v>8.834769348170176E-3</v>
      </c>
      <c r="BB498" s="5">
        <f>AZ498/MAX($AZ$16:AZ498)-1</f>
        <v>0</v>
      </c>
    </row>
    <row r="499" spans="1:54" x14ac:dyDescent="0.25">
      <c r="A499" s="3">
        <v>43252</v>
      </c>
      <c r="B499">
        <f>IFERROR(VLOOKUP($A499,Finnifty!$A$14:$I$486,B$15+1,FALSE),All_curves!B498)</f>
        <v>0</v>
      </c>
      <c r="C499">
        <f>IFERROR(VLOOKUP($A499,Finnifty!$A$14:$I$486,C$15+1,FALSE),All_curves!C498)</f>
        <v>0</v>
      </c>
      <c r="D499">
        <f>IFERROR(VLOOKUP($A499,Finnifty!$A$14:$I$486,D$15+1,FALSE),All_curves!D498)</f>
        <v>0</v>
      </c>
      <c r="E499">
        <f>IFERROR(VLOOKUP($A499,Finnifty!$A$14:$I$486,E$15+1,FALSE),All_curves!E498)</f>
        <v>0</v>
      </c>
      <c r="F499">
        <f>IFERROR(VLOOKUP($A499,Finnifty!$A$14:$I$486,F$15+1,FALSE),All_curves!F498)</f>
        <v>0</v>
      </c>
      <c r="G499">
        <f>IFERROR(VLOOKUP($A499,Finnifty!$A$14:$I$486,G$15+1,FALSE),All_curves!G498)</f>
        <v>0</v>
      </c>
      <c r="H499">
        <f>IFERROR(VLOOKUP($A499,Finnifty!$A$14:$I$486,H$15+1,FALSE),All_curves!H498)</f>
        <v>0</v>
      </c>
      <c r="I499">
        <f>IFERROR(VLOOKUP($A499,Finnifty!$A$14:$I$486,I$15+1,FALSE),All_curves!I498)</f>
        <v>0</v>
      </c>
      <c r="J499">
        <f>IFERROR(VLOOKUP($A499,Banknifty!$A$14:$I$4860,2,FALSE),All_curves!J498)</f>
        <v>13241769</v>
      </c>
      <c r="K499">
        <f>IFERROR(VLOOKUP($A499,Banknifty!$A$14:$I$4860,3,FALSE),All_curves!K498)</f>
        <v>14792842</v>
      </c>
      <c r="L499">
        <f>IFERROR(VLOOKUP($A499,Banknifty!$A$14:$I$4860,4,FALSE),All_curves!L498)</f>
        <v>14461596</v>
      </c>
      <c r="M499">
        <f>IFERROR(VLOOKUP($A499,Banknifty!$A$14:$I$4860,5,FALSE),All_curves!M498)</f>
        <v>16649896</v>
      </c>
      <c r="N499">
        <f>IFERROR(VLOOKUP($A499,Banknifty!$A$14:$I$4860,6,FALSE),All_curves!N498)</f>
        <v>11733570</v>
      </c>
      <c r="O499">
        <f>IFERROR(VLOOKUP($A499,Banknifty!$A$14:$I$4860,7,FALSE),All_curves!O498)</f>
        <v>13109793</v>
      </c>
      <c r="P499">
        <f>IFERROR(VLOOKUP($A499,Banknifty!$A$14:$I$4860,8,FALSE),All_curves!P498)</f>
        <v>13109793</v>
      </c>
      <c r="Q499">
        <f>IFERROR(VLOOKUP($A499,Banknifty!$A$14:$I$4860,9,FALSE),All_curves!Q498)</f>
        <v>14690486</v>
      </c>
      <c r="R499">
        <f>IFERROR(VLOOKUP($A499,Nifty!$A$14:$I$4860,2,FALSE),All_curves!R498)</f>
        <v>0</v>
      </c>
      <c r="S499">
        <f>IFERROR(VLOOKUP($A499,Nifty!$A$14:$I$4860,3,FALSE),All_curves!S498)</f>
        <v>0</v>
      </c>
      <c r="T499">
        <f>IFERROR(VLOOKUP($A499,Nifty!$A$14:$I$4860,4,FALSE),All_curves!T498)</f>
        <v>0</v>
      </c>
      <c r="U499">
        <f>IFERROR(VLOOKUP($A499,Nifty!$A$14:$I$4860,5,FALSE),All_curves!U498)</f>
        <v>0</v>
      </c>
      <c r="V499">
        <f>IFERROR(VLOOKUP($A499,Nifty!$A$14:$I$4860,6,FALSE),All_curves!V498)</f>
        <v>0</v>
      </c>
      <c r="W499">
        <f>IFERROR(VLOOKUP($A499,Nifty!$A$14:$I$4860,7,FALSE),All_curves!W498)</f>
        <v>0</v>
      </c>
      <c r="X499">
        <f>IFERROR(VLOOKUP($A499,Nifty!$A$14:$I$4860,8,FALSE),All_curves!X498)</f>
        <v>0</v>
      </c>
      <c r="Y499">
        <f>IFERROR(VLOOKUP($A499,Nifty!$A$14:$I$4860,9,FALSE),All_curves!Y498)</f>
        <v>0</v>
      </c>
      <c r="AA499" s="5">
        <f t="shared" si="231"/>
        <v>0</v>
      </c>
      <c r="AB499" s="5">
        <f t="shared" si="232"/>
        <v>0</v>
      </c>
      <c r="AC499" s="5">
        <f t="shared" si="233"/>
        <v>0</v>
      </c>
      <c r="AD499" s="5">
        <f t="shared" si="234"/>
        <v>0</v>
      </c>
      <c r="AE499" s="5">
        <f t="shared" si="235"/>
        <v>0</v>
      </c>
      <c r="AF499" s="5">
        <f t="shared" si="236"/>
        <v>0</v>
      </c>
      <c r="AG499" s="5">
        <f t="shared" si="237"/>
        <v>0</v>
      </c>
      <c r="AH499" s="5">
        <f t="shared" si="238"/>
        <v>0</v>
      </c>
      <c r="AI499" s="5">
        <f t="shared" si="212"/>
        <v>-2.5992226585811462E-3</v>
      </c>
      <c r="AJ499" s="5">
        <f t="shared" si="213"/>
        <v>-5.5077381965018546E-4</v>
      </c>
      <c r="AK499" s="5">
        <f t="shared" si="214"/>
        <v>0</v>
      </c>
      <c r="AL499" s="5">
        <f t="shared" si="215"/>
        <v>0</v>
      </c>
      <c r="AM499" s="5">
        <f t="shared" si="216"/>
        <v>-3.6076600871565168E-3</v>
      </c>
      <c r="AN499" s="5">
        <f t="shared" si="217"/>
        <v>2.130001157647432E-2</v>
      </c>
      <c r="AO499" s="5">
        <f t="shared" si="218"/>
        <v>2.130001157647432E-2</v>
      </c>
      <c r="AP499" s="5">
        <f t="shared" si="219"/>
        <v>1.6780405261834108E-2</v>
      </c>
      <c r="AQ499" s="5">
        <f t="shared" si="220"/>
        <v>0</v>
      </c>
      <c r="AR499" s="5">
        <f t="shared" si="221"/>
        <v>0</v>
      </c>
      <c r="AS499" s="5">
        <f t="shared" si="222"/>
        <v>0</v>
      </c>
      <c r="AT499" s="5">
        <f t="shared" si="223"/>
        <v>0</v>
      </c>
      <c r="AU499" s="5">
        <f t="shared" si="224"/>
        <v>0</v>
      </c>
      <c r="AV499" s="5">
        <f t="shared" si="225"/>
        <v>0</v>
      </c>
      <c r="AW499" s="5">
        <f t="shared" si="226"/>
        <v>0</v>
      </c>
      <c r="AX499" s="5">
        <f t="shared" si="227"/>
        <v>0</v>
      </c>
      <c r="AZ499" s="7">
        <f t="shared" si="239"/>
        <v>111.98336040743439</v>
      </c>
      <c r="BA499" s="4">
        <f t="shared" si="228"/>
        <v>2.1926154937247878E-3</v>
      </c>
      <c r="BB499" s="5">
        <f>AZ499/MAX($AZ$16:AZ499)-1</f>
        <v>0</v>
      </c>
    </row>
    <row r="500" spans="1:54" x14ac:dyDescent="0.25">
      <c r="A500" s="3">
        <v>43255</v>
      </c>
      <c r="B500">
        <f>IFERROR(VLOOKUP($A500,Finnifty!$A$14:$I$486,B$15+1,FALSE),All_curves!B499)</f>
        <v>0</v>
      </c>
      <c r="C500">
        <f>IFERROR(VLOOKUP($A500,Finnifty!$A$14:$I$486,C$15+1,FALSE),All_curves!C499)</f>
        <v>0</v>
      </c>
      <c r="D500">
        <f>IFERROR(VLOOKUP($A500,Finnifty!$A$14:$I$486,D$15+1,FALSE),All_curves!D499)</f>
        <v>0</v>
      </c>
      <c r="E500">
        <f>IFERROR(VLOOKUP($A500,Finnifty!$A$14:$I$486,E$15+1,FALSE),All_curves!E499)</f>
        <v>0</v>
      </c>
      <c r="F500">
        <f>IFERROR(VLOOKUP($A500,Finnifty!$A$14:$I$486,F$15+1,FALSE),All_curves!F499)</f>
        <v>0</v>
      </c>
      <c r="G500">
        <f>IFERROR(VLOOKUP($A500,Finnifty!$A$14:$I$486,G$15+1,FALSE),All_curves!G499)</f>
        <v>0</v>
      </c>
      <c r="H500">
        <f>IFERROR(VLOOKUP($A500,Finnifty!$A$14:$I$486,H$15+1,FALSE),All_curves!H499)</f>
        <v>0</v>
      </c>
      <c r="I500">
        <f>IFERROR(VLOOKUP($A500,Finnifty!$A$14:$I$486,I$15+1,FALSE),All_curves!I499)</f>
        <v>0</v>
      </c>
      <c r="J500">
        <f>IFERROR(VLOOKUP($A500,Banknifty!$A$14:$I$4860,2,FALSE),All_curves!J499)</f>
        <v>13363778</v>
      </c>
      <c r="K500">
        <f>IFERROR(VLOOKUP($A500,Banknifty!$A$14:$I$4860,3,FALSE),All_curves!K499)</f>
        <v>14867371</v>
      </c>
      <c r="L500">
        <f>IFERROR(VLOOKUP($A500,Banknifty!$A$14:$I$4860,4,FALSE),All_curves!L499)</f>
        <v>14546483</v>
      </c>
      <c r="M500">
        <f>IFERROR(VLOOKUP($A500,Banknifty!$A$14:$I$4860,5,FALSE),All_curves!M499)</f>
        <v>16748947</v>
      </c>
      <c r="N500">
        <f>IFERROR(VLOOKUP($A500,Banknifty!$A$14:$I$4860,6,FALSE),All_curves!N499)</f>
        <v>11702432</v>
      </c>
      <c r="O500">
        <f>IFERROR(VLOOKUP($A500,Banknifty!$A$14:$I$4860,7,FALSE),All_curves!O499)</f>
        <v>13162520</v>
      </c>
      <c r="P500">
        <f>IFERROR(VLOOKUP($A500,Banknifty!$A$14:$I$4860,8,FALSE),All_curves!P499)</f>
        <v>13162520</v>
      </c>
      <c r="Q500">
        <f>IFERROR(VLOOKUP($A500,Banknifty!$A$14:$I$4860,9,FALSE),All_curves!Q499)</f>
        <v>14712697</v>
      </c>
      <c r="R500">
        <f>IFERROR(VLOOKUP($A500,Nifty!$A$14:$I$4860,2,FALSE),All_curves!R499)</f>
        <v>0</v>
      </c>
      <c r="S500">
        <f>IFERROR(VLOOKUP($A500,Nifty!$A$14:$I$4860,3,FALSE),All_curves!S499)</f>
        <v>0</v>
      </c>
      <c r="T500">
        <f>IFERROR(VLOOKUP($A500,Nifty!$A$14:$I$4860,4,FALSE),All_curves!T499)</f>
        <v>0</v>
      </c>
      <c r="U500">
        <f>IFERROR(VLOOKUP($A500,Nifty!$A$14:$I$4860,5,FALSE),All_curves!U499)</f>
        <v>0</v>
      </c>
      <c r="V500">
        <f>IFERROR(VLOOKUP($A500,Nifty!$A$14:$I$4860,6,FALSE),All_curves!V499)</f>
        <v>0</v>
      </c>
      <c r="W500">
        <f>IFERROR(VLOOKUP($A500,Nifty!$A$14:$I$4860,7,FALSE),All_curves!W499)</f>
        <v>0</v>
      </c>
      <c r="X500">
        <f>IFERROR(VLOOKUP($A500,Nifty!$A$14:$I$4860,8,FALSE),All_curves!X499)</f>
        <v>0</v>
      </c>
      <c r="Y500">
        <f>IFERROR(VLOOKUP($A500,Nifty!$A$14:$I$4860,9,FALSE),All_curves!Y499)</f>
        <v>0</v>
      </c>
      <c r="AA500" s="5">
        <f t="shared" si="231"/>
        <v>0</v>
      </c>
      <c r="AB500" s="5">
        <f t="shared" si="232"/>
        <v>0</v>
      </c>
      <c r="AC500" s="5">
        <f t="shared" si="233"/>
        <v>0</v>
      </c>
      <c r="AD500" s="5">
        <f t="shared" si="234"/>
        <v>0</v>
      </c>
      <c r="AE500" s="5">
        <f t="shared" si="235"/>
        <v>0</v>
      </c>
      <c r="AF500" s="5">
        <f t="shared" si="236"/>
        <v>0</v>
      </c>
      <c r="AG500" s="5">
        <f t="shared" si="237"/>
        <v>0</v>
      </c>
      <c r="AH500" s="5">
        <f t="shared" si="238"/>
        <v>0</v>
      </c>
      <c r="AI500" s="5">
        <f t="shared" si="212"/>
        <v>9.2139501904919818E-3</v>
      </c>
      <c r="AJ500" s="5">
        <f t="shared" si="213"/>
        <v>5.0381799521688198E-3</v>
      </c>
      <c r="AK500" s="5">
        <f t="shared" si="214"/>
        <v>5.8698223902811097E-3</v>
      </c>
      <c r="AL500" s="5">
        <f t="shared" si="215"/>
        <v>5.9490461682163431E-3</v>
      </c>
      <c r="AM500" s="5">
        <f t="shared" si="216"/>
        <v>-2.6537532907716654E-3</v>
      </c>
      <c r="AN500" s="5">
        <f t="shared" si="217"/>
        <v>4.0219551902918038E-3</v>
      </c>
      <c r="AO500" s="5">
        <f t="shared" si="218"/>
        <v>4.0219551902918038E-3</v>
      </c>
      <c r="AP500" s="5">
        <f t="shared" si="219"/>
        <v>1.5119309190996244E-3</v>
      </c>
      <c r="AQ500" s="5">
        <f t="shared" si="220"/>
        <v>0</v>
      </c>
      <c r="AR500" s="5">
        <f t="shared" si="221"/>
        <v>0</v>
      </c>
      <c r="AS500" s="5">
        <f t="shared" si="222"/>
        <v>0</v>
      </c>
      <c r="AT500" s="5">
        <f t="shared" si="223"/>
        <v>0</v>
      </c>
      <c r="AU500" s="5">
        <f t="shared" si="224"/>
        <v>0</v>
      </c>
      <c r="AV500" s="5">
        <f t="shared" si="225"/>
        <v>0</v>
      </c>
      <c r="AW500" s="5">
        <f t="shared" si="226"/>
        <v>0</v>
      </c>
      <c r="AX500" s="5">
        <f t="shared" si="227"/>
        <v>0</v>
      </c>
      <c r="AZ500" s="7">
        <f t="shared" si="239"/>
        <v>112.13721195130103</v>
      </c>
      <c r="BA500" s="4">
        <f t="shared" si="228"/>
        <v>1.3738786129195758E-3</v>
      </c>
      <c r="BB500" s="5">
        <f>AZ500/MAX($AZ$16:AZ500)-1</f>
        <v>0</v>
      </c>
    </row>
    <row r="501" spans="1:54" x14ac:dyDescent="0.25">
      <c r="A501" s="3">
        <v>43256</v>
      </c>
      <c r="B501">
        <f>IFERROR(VLOOKUP($A501,Finnifty!$A$14:$I$486,B$15+1,FALSE),All_curves!B500)</f>
        <v>0</v>
      </c>
      <c r="C501">
        <f>IFERROR(VLOOKUP($A501,Finnifty!$A$14:$I$486,C$15+1,FALSE),All_curves!C500)</f>
        <v>0</v>
      </c>
      <c r="D501">
        <f>IFERROR(VLOOKUP($A501,Finnifty!$A$14:$I$486,D$15+1,FALSE),All_curves!D500)</f>
        <v>0</v>
      </c>
      <c r="E501">
        <f>IFERROR(VLOOKUP($A501,Finnifty!$A$14:$I$486,E$15+1,FALSE),All_curves!E500)</f>
        <v>0</v>
      </c>
      <c r="F501">
        <f>IFERROR(VLOOKUP($A501,Finnifty!$A$14:$I$486,F$15+1,FALSE),All_curves!F500)</f>
        <v>0</v>
      </c>
      <c r="G501">
        <f>IFERROR(VLOOKUP($A501,Finnifty!$A$14:$I$486,G$15+1,FALSE),All_curves!G500)</f>
        <v>0</v>
      </c>
      <c r="H501">
        <f>IFERROR(VLOOKUP($A501,Finnifty!$A$14:$I$486,H$15+1,FALSE),All_curves!H500)</f>
        <v>0</v>
      </c>
      <c r="I501">
        <f>IFERROR(VLOOKUP($A501,Finnifty!$A$14:$I$486,I$15+1,FALSE),All_curves!I500)</f>
        <v>0</v>
      </c>
      <c r="J501">
        <f>IFERROR(VLOOKUP($A501,Banknifty!$A$14:$I$4860,2,FALSE),All_curves!J500)</f>
        <v>13307290</v>
      </c>
      <c r="K501">
        <f>IFERROR(VLOOKUP($A501,Banknifty!$A$14:$I$4860,3,FALSE),All_curves!K500)</f>
        <v>14807418</v>
      </c>
      <c r="L501">
        <f>IFERROR(VLOOKUP($A501,Banknifty!$A$14:$I$4860,4,FALSE),All_curves!L500)</f>
        <v>14541190</v>
      </c>
      <c r="M501">
        <f>IFERROR(VLOOKUP($A501,Banknifty!$A$14:$I$4860,5,FALSE),All_curves!M500)</f>
        <v>16759413</v>
      </c>
      <c r="N501">
        <f>IFERROR(VLOOKUP($A501,Banknifty!$A$14:$I$4860,6,FALSE),All_curves!N500)</f>
        <v>11810257</v>
      </c>
      <c r="O501">
        <f>IFERROR(VLOOKUP($A501,Banknifty!$A$14:$I$4860,7,FALSE),All_curves!O500)</f>
        <v>13228836</v>
      </c>
      <c r="P501">
        <f>IFERROR(VLOOKUP($A501,Banknifty!$A$14:$I$4860,8,FALSE),All_curves!P500)</f>
        <v>13228836</v>
      </c>
      <c r="Q501">
        <f>IFERROR(VLOOKUP($A501,Banknifty!$A$14:$I$4860,9,FALSE),All_curves!Q500)</f>
        <v>14800224</v>
      </c>
      <c r="R501">
        <f>IFERROR(VLOOKUP($A501,Nifty!$A$14:$I$4860,2,FALSE),All_curves!R500)</f>
        <v>0</v>
      </c>
      <c r="S501">
        <f>IFERROR(VLOOKUP($A501,Nifty!$A$14:$I$4860,3,FALSE),All_curves!S500)</f>
        <v>0</v>
      </c>
      <c r="T501">
        <f>IFERROR(VLOOKUP($A501,Nifty!$A$14:$I$4860,4,FALSE),All_curves!T500)</f>
        <v>0</v>
      </c>
      <c r="U501">
        <f>IFERROR(VLOOKUP($A501,Nifty!$A$14:$I$4860,5,FALSE),All_curves!U500)</f>
        <v>0</v>
      </c>
      <c r="V501">
        <f>IFERROR(VLOOKUP($A501,Nifty!$A$14:$I$4860,6,FALSE),All_curves!V500)</f>
        <v>0</v>
      </c>
      <c r="W501">
        <f>IFERROR(VLOOKUP($A501,Nifty!$A$14:$I$4860,7,FALSE),All_curves!W500)</f>
        <v>0</v>
      </c>
      <c r="X501">
        <f>IFERROR(VLOOKUP($A501,Nifty!$A$14:$I$4860,8,FALSE),All_curves!X500)</f>
        <v>0</v>
      </c>
      <c r="Y501">
        <f>IFERROR(VLOOKUP($A501,Nifty!$A$14:$I$4860,9,FALSE),All_curves!Y500)</f>
        <v>0</v>
      </c>
      <c r="AA501" s="5">
        <f t="shared" si="231"/>
        <v>0</v>
      </c>
      <c r="AB501" s="5">
        <f t="shared" si="232"/>
        <v>0</v>
      </c>
      <c r="AC501" s="5">
        <f t="shared" si="233"/>
        <v>0</v>
      </c>
      <c r="AD501" s="5">
        <f t="shared" si="234"/>
        <v>0</v>
      </c>
      <c r="AE501" s="5">
        <f t="shared" si="235"/>
        <v>0</v>
      </c>
      <c r="AF501" s="5">
        <f t="shared" si="236"/>
        <v>0</v>
      </c>
      <c r="AG501" s="5">
        <f t="shared" si="237"/>
        <v>0</v>
      </c>
      <c r="AH501" s="5">
        <f t="shared" si="238"/>
        <v>0</v>
      </c>
      <c r="AI501" s="5">
        <f t="shared" si="212"/>
        <v>-4.2269483973768063E-3</v>
      </c>
      <c r="AJ501" s="5">
        <f t="shared" si="213"/>
        <v>-4.0325219569754545E-3</v>
      </c>
      <c r="AK501" s="5">
        <f t="shared" si="214"/>
        <v>-3.638680222566304E-4</v>
      </c>
      <c r="AL501" s="5">
        <f t="shared" si="215"/>
        <v>6.2487510408870683E-4</v>
      </c>
      <c r="AM501" s="5">
        <f t="shared" si="216"/>
        <v>9.2138967353110335E-3</v>
      </c>
      <c r="AN501" s="5">
        <f t="shared" si="217"/>
        <v>5.0382449561330311E-3</v>
      </c>
      <c r="AO501" s="5">
        <f t="shared" si="218"/>
        <v>5.0382449561330311E-3</v>
      </c>
      <c r="AP501" s="5">
        <f t="shared" si="219"/>
        <v>5.949079220485487E-3</v>
      </c>
      <c r="AQ501" s="5">
        <f t="shared" si="220"/>
        <v>0</v>
      </c>
      <c r="AR501" s="5">
        <f t="shared" si="221"/>
        <v>0</v>
      </c>
      <c r="AS501" s="5">
        <f t="shared" si="222"/>
        <v>0</v>
      </c>
      <c r="AT501" s="5">
        <f t="shared" si="223"/>
        <v>0</v>
      </c>
      <c r="AU501" s="5">
        <f t="shared" si="224"/>
        <v>0</v>
      </c>
      <c r="AV501" s="5">
        <f t="shared" si="225"/>
        <v>0</v>
      </c>
      <c r="AW501" s="5">
        <f t="shared" si="226"/>
        <v>0</v>
      </c>
      <c r="AX501" s="5">
        <f t="shared" si="227"/>
        <v>0</v>
      </c>
      <c r="AZ501" s="7">
        <f t="shared" si="239"/>
        <v>112.21776853306392</v>
      </c>
      <c r="BA501" s="4">
        <f t="shared" si="228"/>
        <v>7.1837510814760008E-4</v>
      </c>
      <c r="BB501" s="5">
        <f>AZ501/MAX($AZ$16:AZ501)-1</f>
        <v>0</v>
      </c>
    </row>
    <row r="502" spans="1:54" x14ac:dyDescent="0.25">
      <c r="A502" s="3">
        <v>43257</v>
      </c>
      <c r="B502">
        <f>IFERROR(VLOOKUP($A502,Finnifty!$A$14:$I$486,B$15+1,FALSE),All_curves!B501)</f>
        <v>0</v>
      </c>
      <c r="C502">
        <f>IFERROR(VLOOKUP($A502,Finnifty!$A$14:$I$486,C$15+1,FALSE),All_curves!C501)</f>
        <v>0</v>
      </c>
      <c r="D502">
        <f>IFERROR(VLOOKUP($A502,Finnifty!$A$14:$I$486,D$15+1,FALSE),All_curves!D501)</f>
        <v>0</v>
      </c>
      <c r="E502">
        <f>IFERROR(VLOOKUP($A502,Finnifty!$A$14:$I$486,E$15+1,FALSE),All_curves!E501)</f>
        <v>0</v>
      </c>
      <c r="F502">
        <f>IFERROR(VLOOKUP($A502,Finnifty!$A$14:$I$486,F$15+1,FALSE),All_curves!F501)</f>
        <v>0</v>
      </c>
      <c r="G502">
        <f>IFERROR(VLOOKUP($A502,Finnifty!$A$14:$I$486,G$15+1,FALSE),All_curves!G501)</f>
        <v>0</v>
      </c>
      <c r="H502">
        <f>IFERROR(VLOOKUP($A502,Finnifty!$A$14:$I$486,H$15+1,FALSE),All_curves!H501)</f>
        <v>0</v>
      </c>
      <c r="I502">
        <f>IFERROR(VLOOKUP($A502,Finnifty!$A$14:$I$486,I$15+1,FALSE),All_curves!I501)</f>
        <v>0</v>
      </c>
      <c r="J502">
        <f>IFERROR(VLOOKUP($A502,Banknifty!$A$14:$I$4860,2,FALSE),All_curves!J501)</f>
        <v>13279139</v>
      </c>
      <c r="K502">
        <f>IFERROR(VLOOKUP($A502,Banknifty!$A$14:$I$4860,3,FALSE),All_curves!K501)</f>
        <v>14792756</v>
      </c>
      <c r="L502">
        <f>IFERROR(VLOOKUP($A502,Banknifty!$A$14:$I$4860,4,FALSE),All_curves!L501)</f>
        <v>14522654</v>
      </c>
      <c r="M502">
        <f>IFERROR(VLOOKUP($A502,Banknifty!$A$14:$I$4860,5,FALSE),All_curves!M501)</f>
        <v>16759413</v>
      </c>
      <c r="N502">
        <f>IFERROR(VLOOKUP($A502,Banknifty!$A$14:$I$4860,6,FALSE),All_curves!N501)</f>
        <v>11760336</v>
      </c>
      <c r="O502">
        <f>IFERROR(VLOOKUP($A502,Banknifty!$A$14:$I$4860,7,FALSE),All_curves!O501)</f>
        <v>13175491</v>
      </c>
      <c r="P502">
        <f>IFERROR(VLOOKUP($A502,Banknifty!$A$14:$I$4860,8,FALSE),All_curves!P501)</f>
        <v>13175491</v>
      </c>
      <c r="Q502">
        <f>IFERROR(VLOOKUP($A502,Banknifty!$A$14:$I$4860,9,FALSE),All_curves!Q501)</f>
        <v>14809471</v>
      </c>
      <c r="R502">
        <f>IFERROR(VLOOKUP($A502,Nifty!$A$14:$I$4860,2,FALSE),All_curves!R501)</f>
        <v>0</v>
      </c>
      <c r="S502">
        <f>IFERROR(VLOOKUP($A502,Nifty!$A$14:$I$4860,3,FALSE),All_curves!S501)</f>
        <v>0</v>
      </c>
      <c r="T502">
        <f>IFERROR(VLOOKUP($A502,Nifty!$A$14:$I$4860,4,FALSE),All_curves!T501)</f>
        <v>0</v>
      </c>
      <c r="U502">
        <f>IFERROR(VLOOKUP($A502,Nifty!$A$14:$I$4860,5,FALSE),All_curves!U501)</f>
        <v>0</v>
      </c>
      <c r="V502">
        <f>IFERROR(VLOOKUP($A502,Nifty!$A$14:$I$4860,6,FALSE),All_curves!V501)</f>
        <v>0</v>
      </c>
      <c r="W502">
        <f>IFERROR(VLOOKUP($A502,Nifty!$A$14:$I$4860,7,FALSE),All_curves!W501)</f>
        <v>0</v>
      </c>
      <c r="X502">
        <f>IFERROR(VLOOKUP($A502,Nifty!$A$14:$I$4860,8,FALSE),All_curves!X501)</f>
        <v>0</v>
      </c>
      <c r="Y502">
        <f>IFERROR(VLOOKUP($A502,Nifty!$A$14:$I$4860,9,FALSE),All_curves!Y501)</f>
        <v>0</v>
      </c>
      <c r="AA502" s="5">
        <f t="shared" si="231"/>
        <v>0</v>
      </c>
      <c r="AB502" s="5">
        <f t="shared" si="232"/>
        <v>0</v>
      </c>
      <c r="AC502" s="5">
        <f t="shared" si="233"/>
        <v>0</v>
      </c>
      <c r="AD502" s="5">
        <f t="shared" si="234"/>
        <v>0</v>
      </c>
      <c r="AE502" s="5">
        <f t="shared" si="235"/>
        <v>0</v>
      </c>
      <c r="AF502" s="5">
        <f t="shared" si="236"/>
        <v>0</v>
      </c>
      <c r="AG502" s="5">
        <f t="shared" si="237"/>
        <v>0</v>
      </c>
      <c r="AH502" s="5">
        <f t="shared" si="238"/>
        <v>0</v>
      </c>
      <c r="AI502" s="5">
        <f t="shared" si="212"/>
        <v>-2.1154570164173547E-3</v>
      </c>
      <c r="AJ502" s="5">
        <f t="shared" si="213"/>
        <v>-9.9017938171264142E-4</v>
      </c>
      <c r="AK502" s="5">
        <f t="shared" si="214"/>
        <v>-1.2747237330644756E-3</v>
      </c>
      <c r="AL502" s="5">
        <f t="shared" si="215"/>
        <v>0</v>
      </c>
      <c r="AM502" s="5">
        <f t="shared" si="216"/>
        <v>-4.2269190247087307E-3</v>
      </c>
      <c r="AN502" s="5">
        <f t="shared" si="217"/>
        <v>-4.0324787456734734E-3</v>
      </c>
      <c r="AO502" s="5">
        <f t="shared" si="218"/>
        <v>-4.0324787456734734E-3</v>
      </c>
      <c r="AP502" s="5">
        <f t="shared" si="219"/>
        <v>6.247878410488017E-4</v>
      </c>
      <c r="AQ502" s="5">
        <f t="shared" si="220"/>
        <v>0</v>
      </c>
      <c r="AR502" s="5">
        <f t="shared" si="221"/>
        <v>0</v>
      </c>
      <c r="AS502" s="5">
        <f t="shared" si="222"/>
        <v>0</v>
      </c>
      <c r="AT502" s="5">
        <f t="shared" si="223"/>
        <v>0</v>
      </c>
      <c r="AU502" s="5">
        <f t="shared" si="224"/>
        <v>0</v>
      </c>
      <c r="AV502" s="5">
        <f t="shared" si="225"/>
        <v>0</v>
      </c>
      <c r="AW502" s="5">
        <f t="shared" si="226"/>
        <v>0</v>
      </c>
      <c r="AX502" s="5">
        <f t="shared" si="227"/>
        <v>0</v>
      </c>
      <c r="AZ502" s="7">
        <f t="shared" si="239"/>
        <v>112.14273482907723</v>
      </c>
      <c r="BA502" s="4">
        <f t="shared" si="228"/>
        <v>-6.6864370025838948E-4</v>
      </c>
      <c r="BB502" s="5">
        <f>AZ502/MAX($AZ$16:AZ502)-1</f>
        <v>-6.6864370025843112E-4</v>
      </c>
    </row>
    <row r="503" spans="1:54" x14ac:dyDescent="0.25">
      <c r="A503" s="3">
        <v>43258</v>
      </c>
      <c r="B503">
        <f>IFERROR(VLOOKUP($A503,Finnifty!$A$14:$I$486,B$15+1,FALSE),All_curves!B502)</f>
        <v>0</v>
      </c>
      <c r="C503">
        <f>IFERROR(VLOOKUP($A503,Finnifty!$A$14:$I$486,C$15+1,FALSE),All_curves!C502)</f>
        <v>0</v>
      </c>
      <c r="D503">
        <f>IFERROR(VLOOKUP($A503,Finnifty!$A$14:$I$486,D$15+1,FALSE),All_curves!D502)</f>
        <v>0</v>
      </c>
      <c r="E503">
        <f>IFERROR(VLOOKUP($A503,Finnifty!$A$14:$I$486,E$15+1,FALSE),All_curves!E502)</f>
        <v>0</v>
      </c>
      <c r="F503">
        <f>IFERROR(VLOOKUP($A503,Finnifty!$A$14:$I$486,F$15+1,FALSE),All_curves!F502)</f>
        <v>0</v>
      </c>
      <c r="G503">
        <f>IFERROR(VLOOKUP($A503,Finnifty!$A$14:$I$486,G$15+1,FALSE),All_curves!G502)</f>
        <v>0</v>
      </c>
      <c r="H503">
        <f>IFERROR(VLOOKUP($A503,Finnifty!$A$14:$I$486,H$15+1,FALSE),All_curves!H502)</f>
        <v>0</v>
      </c>
      <c r="I503">
        <f>IFERROR(VLOOKUP($A503,Finnifty!$A$14:$I$486,I$15+1,FALSE),All_curves!I502)</f>
        <v>0</v>
      </c>
      <c r="J503">
        <f>IFERROR(VLOOKUP($A503,Banknifty!$A$14:$I$4860,2,FALSE),All_curves!J502)</f>
        <v>13342705</v>
      </c>
      <c r="K503">
        <f>IFERROR(VLOOKUP($A503,Banknifty!$A$14:$I$4860,3,FALSE),All_curves!K502)</f>
        <v>14699511</v>
      </c>
      <c r="L503">
        <f>IFERROR(VLOOKUP($A503,Banknifty!$A$14:$I$4860,4,FALSE),All_curves!L502)</f>
        <v>14433472</v>
      </c>
      <c r="M503">
        <f>IFERROR(VLOOKUP($A503,Banknifty!$A$14:$I$4860,5,FALSE),All_curves!M502)</f>
        <v>16590259</v>
      </c>
      <c r="N503">
        <f>IFERROR(VLOOKUP($A503,Banknifty!$A$14:$I$4860,6,FALSE),All_curves!N502)</f>
        <v>11735458</v>
      </c>
      <c r="O503">
        <f>IFERROR(VLOOKUP($A503,Banknifty!$A$14:$I$4860,7,FALSE),All_curves!O502)</f>
        <v>13162444</v>
      </c>
      <c r="P503">
        <f>IFERROR(VLOOKUP($A503,Banknifty!$A$14:$I$4860,8,FALSE),All_curves!P502)</f>
        <v>13162444</v>
      </c>
      <c r="Q503">
        <f>IFERROR(VLOOKUP($A503,Banknifty!$A$14:$I$4860,9,FALSE),All_curves!Q502)</f>
        <v>14809471</v>
      </c>
      <c r="R503">
        <f>IFERROR(VLOOKUP($A503,Nifty!$A$14:$I$4860,2,FALSE),All_curves!R502)</f>
        <v>0</v>
      </c>
      <c r="S503">
        <f>IFERROR(VLOOKUP($A503,Nifty!$A$14:$I$4860,3,FALSE),All_curves!S502)</f>
        <v>0</v>
      </c>
      <c r="T503">
        <f>IFERROR(VLOOKUP($A503,Nifty!$A$14:$I$4860,4,FALSE),All_curves!T502)</f>
        <v>0</v>
      </c>
      <c r="U503">
        <f>IFERROR(VLOOKUP($A503,Nifty!$A$14:$I$4860,5,FALSE),All_curves!U502)</f>
        <v>0</v>
      </c>
      <c r="V503">
        <f>IFERROR(VLOOKUP($A503,Nifty!$A$14:$I$4860,6,FALSE),All_curves!V502)</f>
        <v>0</v>
      </c>
      <c r="W503">
        <f>IFERROR(VLOOKUP($A503,Nifty!$A$14:$I$4860,7,FALSE),All_curves!W502)</f>
        <v>0</v>
      </c>
      <c r="X503">
        <f>IFERROR(VLOOKUP($A503,Nifty!$A$14:$I$4860,8,FALSE),All_curves!X502)</f>
        <v>0</v>
      </c>
      <c r="Y503">
        <f>IFERROR(VLOOKUP($A503,Nifty!$A$14:$I$4860,9,FALSE),All_curves!Y502)</f>
        <v>0</v>
      </c>
      <c r="AA503" s="5">
        <f t="shared" si="231"/>
        <v>0</v>
      </c>
      <c r="AB503" s="5">
        <f t="shared" si="232"/>
        <v>0</v>
      </c>
      <c r="AC503" s="5">
        <f t="shared" si="233"/>
        <v>0</v>
      </c>
      <c r="AD503" s="5">
        <f t="shared" si="234"/>
        <v>0</v>
      </c>
      <c r="AE503" s="5">
        <f t="shared" si="235"/>
        <v>0</v>
      </c>
      <c r="AF503" s="5">
        <f t="shared" si="236"/>
        <v>0</v>
      </c>
      <c r="AG503" s="5">
        <f t="shared" si="237"/>
        <v>0</v>
      </c>
      <c r="AH503" s="5">
        <f t="shared" si="238"/>
        <v>0</v>
      </c>
      <c r="AI503" s="5">
        <f t="shared" si="212"/>
        <v>4.7869067414687549E-3</v>
      </c>
      <c r="AJ503" s="5">
        <f t="shared" si="213"/>
        <v>-6.3034231079049929E-3</v>
      </c>
      <c r="AK503" s="5">
        <f t="shared" si="214"/>
        <v>-6.1408885731216722E-3</v>
      </c>
      <c r="AL503" s="5">
        <f t="shared" si="215"/>
        <v>-1.009307426220718E-2</v>
      </c>
      <c r="AM503" s="5">
        <f t="shared" si="216"/>
        <v>-2.1154157500261617E-3</v>
      </c>
      <c r="AN503" s="5">
        <f t="shared" si="217"/>
        <v>-9.9024772587219534E-4</v>
      </c>
      <c r="AO503" s="5">
        <f t="shared" si="218"/>
        <v>-9.9024772587219534E-4</v>
      </c>
      <c r="AP503" s="5">
        <f t="shared" si="219"/>
        <v>0</v>
      </c>
      <c r="AQ503" s="5">
        <f t="shared" si="220"/>
        <v>0</v>
      </c>
      <c r="AR503" s="5">
        <f t="shared" si="221"/>
        <v>0</v>
      </c>
      <c r="AS503" s="5">
        <f t="shared" si="222"/>
        <v>0</v>
      </c>
      <c r="AT503" s="5">
        <f t="shared" si="223"/>
        <v>0</v>
      </c>
      <c r="AU503" s="5">
        <f t="shared" si="224"/>
        <v>0</v>
      </c>
      <c r="AV503" s="5">
        <f t="shared" si="225"/>
        <v>0</v>
      </c>
      <c r="AW503" s="5">
        <f t="shared" si="226"/>
        <v>0</v>
      </c>
      <c r="AX503" s="5">
        <f t="shared" si="227"/>
        <v>0</v>
      </c>
      <c r="AZ503" s="7">
        <f t="shared" si="239"/>
        <v>112.04065508049405</v>
      </c>
      <c r="BA503" s="4">
        <f t="shared" si="228"/>
        <v>-9.1026626681398515E-4</v>
      </c>
      <c r="BB503" s="5">
        <f>AZ503/MAX($AZ$16:AZ503)-1</f>
        <v>-1.578301323267528E-3</v>
      </c>
    </row>
    <row r="504" spans="1:54" x14ac:dyDescent="0.25">
      <c r="A504" s="3">
        <v>43259</v>
      </c>
      <c r="B504">
        <f>IFERROR(VLOOKUP($A504,Finnifty!$A$14:$I$486,B$15+1,FALSE),All_curves!B503)</f>
        <v>0</v>
      </c>
      <c r="C504">
        <f>IFERROR(VLOOKUP($A504,Finnifty!$A$14:$I$486,C$15+1,FALSE),All_curves!C503)</f>
        <v>0</v>
      </c>
      <c r="D504">
        <f>IFERROR(VLOOKUP($A504,Finnifty!$A$14:$I$486,D$15+1,FALSE),All_curves!D503)</f>
        <v>0</v>
      </c>
      <c r="E504">
        <f>IFERROR(VLOOKUP($A504,Finnifty!$A$14:$I$486,E$15+1,FALSE),All_curves!E503)</f>
        <v>0</v>
      </c>
      <c r="F504">
        <f>IFERROR(VLOOKUP($A504,Finnifty!$A$14:$I$486,F$15+1,FALSE),All_curves!F503)</f>
        <v>0</v>
      </c>
      <c r="G504">
        <f>IFERROR(VLOOKUP($A504,Finnifty!$A$14:$I$486,G$15+1,FALSE),All_curves!G503)</f>
        <v>0</v>
      </c>
      <c r="H504">
        <f>IFERROR(VLOOKUP($A504,Finnifty!$A$14:$I$486,H$15+1,FALSE),All_curves!H503)</f>
        <v>0</v>
      </c>
      <c r="I504">
        <f>IFERROR(VLOOKUP($A504,Finnifty!$A$14:$I$486,I$15+1,FALSE),All_curves!I503)</f>
        <v>0</v>
      </c>
      <c r="J504">
        <f>IFERROR(VLOOKUP($A504,Banknifty!$A$14:$I$4860,2,FALSE),All_curves!J503)</f>
        <v>13311601</v>
      </c>
      <c r="K504">
        <f>IFERROR(VLOOKUP($A504,Banknifty!$A$14:$I$4860,3,FALSE),All_curves!K503)</f>
        <v>14699511</v>
      </c>
      <c r="L504">
        <f>IFERROR(VLOOKUP($A504,Banknifty!$A$14:$I$4860,4,FALSE),All_curves!L503)</f>
        <v>14402774</v>
      </c>
      <c r="M504">
        <f>IFERROR(VLOOKUP($A504,Banknifty!$A$14:$I$4860,5,FALSE),All_curves!M503)</f>
        <v>16590259</v>
      </c>
      <c r="N504">
        <f>IFERROR(VLOOKUP($A504,Banknifty!$A$14:$I$4860,6,FALSE),All_curves!N503)</f>
        <v>11790758</v>
      </c>
      <c r="O504">
        <f>IFERROR(VLOOKUP($A504,Banknifty!$A$14:$I$4860,7,FALSE),All_curves!O503)</f>
        <v>13157732</v>
      </c>
      <c r="P504">
        <f>IFERROR(VLOOKUP($A504,Banknifty!$A$14:$I$4860,8,FALSE),All_curves!P503)</f>
        <v>13157732</v>
      </c>
      <c r="Q504">
        <f>IFERROR(VLOOKUP($A504,Banknifty!$A$14:$I$4860,9,FALSE),All_curves!Q503)</f>
        <v>14745671</v>
      </c>
      <c r="R504">
        <f>IFERROR(VLOOKUP($A504,Nifty!$A$14:$I$4860,2,FALSE),All_curves!R503)</f>
        <v>0</v>
      </c>
      <c r="S504">
        <f>IFERROR(VLOOKUP($A504,Nifty!$A$14:$I$4860,3,FALSE),All_curves!S503)</f>
        <v>0</v>
      </c>
      <c r="T504">
        <f>IFERROR(VLOOKUP($A504,Nifty!$A$14:$I$4860,4,FALSE),All_curves!T503)</f>
        <v>0</v>
      </c>
      <c r="U504">
        <f>IFERROR(VLOOKUP($A504,Nifty!$A$14:$I$4860,5,FALSE),All_curves!U503)</f>
        <v>0</v>
      </c>
      <c r="V504">
        <f>IFERROR(VLOOKUP($A504,Nifty!$A$14:$I$4860,6,FALSE),All_curves!V503)</f>
        <v>0</v>
      </c>
      <c r="W504">
        <f>IFERROR(VLOOKUP($A504,Nifty!$A$14:$I$4860,7,FALSE),All_curves!W503)</f>
        <v>0</v>
      </c>
      <c r="X504">
        <f>IFERROR(VLOOKUP($A504,Nifty!$A$14:$I$4860,8,FALSE),All_curves!X503)</f>
        <v>0</v>
      </c>
      <c r="Y504">
        <f>IFERROR(VLOOKUP($A504,Nifty!$A$14:$I$4860,9,FALSE),All_curves!Y503)</f>
        <v>0</v>
      </c>
      <c r="AA504" s="5">
        <f t="shared" si="231"/>
        <v>0</v>
      </c>
      <c r="AB504" s="5">
        <f t="shared" si="232"/>
        <v>0</v>
      </c>
      <c r="AC504" s="5">
        <f t="shared" si="233"/>
        <v>0</v>
      </c>
      <c r="AD504" s="5">
        <f t="shared" si="234"/>
        <v>0</v>
      </c>
      <c r="AE504" s="5">
        <f t="shared" si="235"/>
        <v>0</v>
      </c>
      <c r="AF504" s="5">
        <f t="shared" si="236"/>
        <v>0</v>
      </c>
      <c r="AG504" s="5">
        <f t="shared" si="237"/>
        <v>0</v>
      </c>
      <c r="AH504" s="5">
        <f t="shared" si="238"/>
        <v>0</v>
      </c>
      <c r="AI504" s="5">
        <f t="shared" si="212"/>
        <v>-2.3311614848713358E-3</v>
      </c>
      <c r="AJ504" s="5">
        <f t="shared" si="213"/>
        <v>0</v>
      </c>
      <c r="AK504" s="5">
        <f t="shared" si="214"/>
        <v>-2.1268617834987458E-3</v>
      </c>
      <c r="AL504" s="5">
        <f t="shared" si="215"/>
        <v>0</v>
      </c>
      <c r="AM504" s="5">
        <f t="shared" si="216"/>
        <v>4.7122148960867527E-3</v>
      </c>
      <c r="AN504" s="5">
        <f t="shared" si="217"/>
        <v>-3.5798822771815342E-4</v>
      </c>
      <c r="AO504" s="5">
        <f t="shared" si="218"/>
        <v>-3.5798822771815342E-4</v>
      </c>
      <c r="AP504" s="5">
        <f t="shared" si="219"/>
        <v>-4.308053947369217E-3</v>
      </c>
      <c r="AQ504" s="5">
        <f t="shared" si="220"/>
        <v>0</v>
      </c>
      <c r="AR504" s="5">
        <f t="shared" si="221"/>
        <v>0</v>
      </c>
      <c r="AS504" s="5">
        <f t="shared" si="222"/>
        <v>0</v>
      </c>
      <c r="AT504" s="5">
        <f t="shared" si="223"/>
        <v>0</v>
      </c>
      <c r="AU504" s="5">
        <f t="shared" si="224"/>
        <v>0</v>
      </c>
      <c r="AV504" s="5">
        <f t="shared" si="225"/>
        <v>0</v>
      </c>
      <c r="AW504" s="5">
        <f t="shared" si="226"/>
        <v>0</v>
      </c>
      <c r="AX504" s="5">
        <f t="shared" si="227"/>
        <v>0</v>
      </c>
      <c r="AZ504" s="7">
        <f t="shared" si="239"/>
        <v>112.01838775295282</v>
      </c>
      <c r="BA504" s="4">
        <f t="shared" si="228"/>
        <v>-1.9874328229536889E-4</v>
      </c>
      <c r="BB504" s="5">
        <f>AZ504/MAX($AZ$16:AZ504)-1</f>
        <v>-1.7767309287776145E-3</v>
      </c>
    </row>
    <row r="505" spans="1:54" x14ac:dyDescent="0.25">
      <c r="A505" s="3">
        <v>43262</v>
      </c>
      <c r="B505">
        <f>IFERROR(VLOOKUP($A505,Finnifty!$A$14:$I$486,B$15+1,FALSE),All_curves!B504)</f>
        <v>0</v>
      </c>
      <c r="C505">
        <f>IFERROR(VLOOKUP($A505,Finnifty!$A$14:$I$486,C$15+1,FALSE),All_curves!C504)</f>
        <v>0</v>
      </c>
      <c r="D505">
        <f>IFERROR(VLOOKUP($A505,Finnifty!$A$14:$I$486,D$15+1,FALSE),All_curves!D504)</f>
        <v>0</v>
      </c>
      <c r="E505">
        <f>IFERROR(VLOOKUP($A505,Finnifty!$A$14:$I$486,E$15+1,FALSE),All_curves!E504)</f>
        <v>0</v>
      </c>
      <c r="F505">
        <f>IFERROR(VLOOKUP($A505,Finnifty!$A$14:$I$486,F$15+1,FALSE),All_curves!F504)</f>
        <v>0</v>
      </c>
      <c r="G505">
        <f>IFERROR(VLOOKUP($A505,Finnifty!$A$14:$I$486,G$15+1,FALSE),All_curves!G504)</f>
        <v>0</v>
      </c>
      <c r="H505">
        <f>IFERROR(VLOOKUP($A505,Finnifty!$A$14:$I$486,H$15+1,FALSE),All_curves!H504)</f>
        <v>0</v>
      </c>
      <c r="I505">
        <f>IFERROR(VLOOKUP($A505,Finnifty!$A$14:$I$486,I$15+1,FALSE),All_curves!I504)</f>
        <v>0</v>
      </c>
      <c r="J505">
        <f>IFERROR(VLOOKUP($A505,Banknifty!$A$14:$I$4860,2,FALSE),All_curves!J504)</f>
        <v>13250649</v>
      </c>
      <c r="K505">
        <f>IFERROR(VLOOKUP($A505,Banknifty!$A$14:$I$4860,3,FALSE),All_curves!K504)</f>
        <v>14672574</v>
      </c>
      <c r="L505">
        <f>IFERROR(VLOOKUP($A505,Banknifty!$A$14:$I$4860,4,FALSE),All_curves!L504)</f>
        <v>14348734</v>
      </c>
      <c r="M505">
        <f>IFERROR(VLOOKUP($A505,Banknifty!$A$14:$I$4860,5,FALSE),All_curves!M504)</f>
        <v>16590259</v>
      </c>
      <c r="N505">
        <f>IFERROR(VLOOKUP($A505,Banknifty!$A$14:$I$4860,6,FALSE),All_curves!N504)</f>
        <v>11735312</v>
      </c>
      <c r="O505">
        <f>IFERROR(VLOOKUP($A505,Banknifty!$A$14:$I$4860,7,FALSE),All_curves!O504)</f>
        <v>13120871</v>
      </c>
      <c r="P505">
        <f>IFERROR(VLOOKUP($A505,Banknifty!$A$14:$I$4860,8,FALSE),All_curves!P504)</f>
        <v>13120871</v>
      </c>
      <c r="Q505">
        <f>IFERROR(VLOOKUP($A505,Banknifty!$A$14:$I$4860,9,FALSE),All_curves!Q504)</f>
        <v>14704601</v>
      </c>
      <c r="R505">
        <f>IFERROR(VLOOKUP($A505,Nifty!$A$14:$I$4860,2,FALSE),All_curves!R504)</f>
        <v>0</v>
      </c>
      <c r="S505">
        <f>IFERROR(VLOOKUP($A505,Nifty!$A$14:$I$4860,3,FALSE),All_curves!S504)</f>
        <v>0</v>
      </c>
      <c r="T505">
        <f>IFERROR(VLOOKUP($A505,Nifty!$A$14:$I$4860,4,FALSE),All_curves!T504)</f>
        <v>0</v>
      </c>
      <c r="U505">
        <f>IFERROR(VLOOKUP($A505,Nifty!$A$14:$I$4860,5,FALSE),All_curves!U504)</f>
        <v>0</v>
      </c>
      <c r="V505">
        <f>IFERROR(VLOOKUP($A505,Nifty!$A$14:$I$4860,6,FALSE),All_curves!V504)</f>
        <v>0</v>
      </c>
      <c r="W505">
        <f>IFERROR(VLOOKUP($A505,Nifty!$A$14:$I$4860,7,FALSE),All_curves!W504)</f>
        <v>0</v>
      </c>
      <c r="X505">
        <f>IFERROR(VLOOKUP($A505,Nifty!$A$14:$I$4860,8,FALSE),All_curves!X504)</f>
        <v>0</v>
      </c>
      <c r="Y505">
        <f>IFERROR(VLOOKUP($A505,Nifty!$A$14:$I$4860,9,FALSE),All_curves!Y504)</f>
        <v>0</v>
      </c>
      <c r="AA505" s="5">
        <f t="shared" si="231"/>
        <v>0</v>
      </c>
      <c r="AB505" s="5">
        <f t="shared" si="232"/>
        <v>0</v>
      </c>
      <c r="AC505" s="5">
        <f t="shared" si="233"/>
        <v>0</v>
      </c>
      <c r="AD505" s="5">
        <f t="shared" si="234"/>
        <v>0</v>
      </c>
      <c r="AE505" s="5">
        <f t="shared" si="235"/>
        <v>0</v>
      </c>
      <c r="AF505" s="5">
        <f t="shared" si="236"/>
        <v>0</v>
      </c>
      <c r="AG505" s="5">
        <f t="shared" si="237"/>
        <v>0</v>
      </c>
      <c r="AH505" s="5">
        <f t="shared" si="238"/>
        <v>0</v>
      </c>
      <c r="AI505" s="5">
        <f t="shared" si="212"/>
        <v>-4.5788632036071197E-3</v>
      </c>
      <c r="AJ505" s="5">
        <f t="shared" si="213"/>
        <v>-1.8325099385959609E-3</v>
      </c>
      <c r="AK505" s="5">
        <f t="shared" si="214"/>
        <v>-3.7520549860742269E-3</v>
      </c>
      <c r="AL505" s="5">
        <f t="shared" si="215"/>
        <v>0</v>
      </c>
      <c r="AM505" s="5">
        <f t="shared" si="216"/>
        <v>-4.7024966503426135E-3</v>
      </c>
      <c r="AN505" s="5">
        <f t="shared" si="217"/>
        <v>-2.8014706485889329E-3</v>
      </c>
      <c r="AO505" s="5">
        <f t="shared" si="218"/>
        <v>-2.8014706485889329E-3</v>
      </c>
      <c r="AP505" s="5">
        <f t="shared" si="219"/>
        <v>-2.7852242193657784E-3</v>
      </c>
      <c r="AQ505" s="5">
        <f t="shared" si="220"/>
        <v>0</v>
      </c>
      <c r="AR505" s="5">
        <f t="shared" si="221"/>
        <v>0</v>
      </c>
      <c r="AS505" s="5">
        <f t="shared" si="222"/>
        <v>0</v>
      </c>
      <c r="AT505" s="5">
        <f t="shared" si="223"/>
        <v>0</v>
      </c>
      <c r="AU505" s="5">
        <f t="shared" si="224"/>
        <v>0</v>
      </c>
      <c r="AV505" s="5">
        <f t="shared" si="225"/>
        <v>0</v>
      </c>
      <c r="AW505" s="5">
        <f t="shared" si="226"/>
        <v>0</v>
      </c>
      <c r="AX505" s="5">
        <f t="shared" si="227"/>
        <v>0</v>
      </c>
      <c r="AZ505" s="7">
        <f t="shared" si="239"/>
        <v>111.90985084863925</v>
      </c>
      <c r="BA505" s="4">
        <f t="shared" si="228"/>
        <v>-9.6892042896514863E-4</v>
      </c>
      <c r="BB505" s="5">
        <f>AZ505/MAX($AZ$16:AZ505)-1</f>
        <v>-2.7439298468490136E-3</v>
      </c>
    </row>
    <row r="506" spans="1:54" x14ac:dyDescent="0.25">
      <c r="A506" s="3">
        <v>43263</v>
      </c>
      <c r="B506">
        <f>IFERROR(VLOOKUP($A506,Finnifty!$A$14:$I$486,B$15+1,FALSE),All_curves!B505)</f>
        <v>0</v>
      </c>
      <c r="C506">
        <f>IFERROR(VLOOKUP($A506,Finnifty!$A$14:$I$486,C$15+1,FALSE),All_curves!C505)</f>
        <v>0</v>
      </c>
      <c r="D506">
        <f>IFERROR(VLOOKUP($A506,Finnifty!$A$14:$I$486,D$15+1,FALSE),All_curves!D505)</f>
        <v>0</v>
      </c>
      <c r="E506">
        <f>IFERROR(VLOOKUP($A506,Finnifty!$A$14:$I$486,E$15+1,FALSE),All_curves!E505)</f>
        <v>0</v>
      </c>
      <c r="F506">
        <f>IFERROR(VLOOKUP($A506,Finnifty!$A$14:$I$486,F$15+1,FALSE),All_curves!F505)</f>
        <v>0</v>
      </c>
      <c r="G506">
        <f>IFERROR(VLOOKUP($A506,Finnifty!$A$14:$I$486,G$15+1,FALSE),All_curves!G505)</f>
        <v>0</v>
      </c>
      <c r="H506">
        <f>IFERROR(VLOOKUP($A506,Finnifty!$A$14:$I$486,H$15+1,FALSE),All_curves!H505)</f>
        <v>0</v>
      </c>
      <c r="I506">
        <f>IFERROR(VLOOKUP($A506,Finnifty!$A$14:$I$486,I$15+1,FALSE),All_curves!I505)</f>
        <v>0</v>
      </c>
      <c r="J506">
        <f>IFERROR(VLOOKUP($A506,Banknifty!$A$14:$I$4860,2,FALSE),All_curves!J505)</f>
        <v>13224419</v>
      </c>
      <c r="K506">
        <f>IFERROR(VLOOKUP($A506,Banknifty!$A$14:$I$4860,3,FALSE),All_curves!K505)</f>
        <v>14665745</v>
      </c>
      <c r="L506">
        <f>IFERROR(VLOOKUP($A506,Banknifty!$A$14:$I$4860,4,FALSE),All_curves!L505)</f>
        <v>14347493</v>
      </c>
      <c r="M506">
        <f>IFERROR(VLOOKUP($A506,Banknifty!$A$14:$I$4860,5,FALSE),All_curves!M505)</f>
        <v>16590259</v>
      </c>
      <c r="N506">
        <f>IFERROR(VLOOKUP($A506,Banknifty!$A$14:$I$4860,6,FALSE),All_curves!N505)</f>
        <v>11681578</v>
      </c>
      <c r="O506">
        <f>IFERROR(VLOOKUP($A506,Banknifty!$A$14:$I$4860,7,FALSE),All_curves!O505)</f>
        <v>13096827</v>
      </c>
      <c r="P506">
        <f>IFERROR(VLOOKUP($A506,Banknifty!$A$14:$I$4860,8,FALSE),All_curves!P505)</f>
        <v>13096827</v>
      </c>
      <c r="Q506">
        <f>IFERROR(VLOOKUP($A506,Banknifty!$A$14:$I$4860,9,FALSE),All_curves!Q505)</f>
        <v>14704601</v>
      </c>
      <c r="R506">
        <f>IFERROR(VLOOKUP($A506,Nifty!$A$14:$I$4860,2,FALSE),All_curves!R505)</f>
        <v>0</v>
      </c>
      <c r="S506">
        <f>IFERROR(VLOOKUP($A506,Nifty!$A$14:$I$4860,3,FALSE),All_curves!S505)</f>
        <v>0</v>
      </c>
      <c r="T506">
        <f>IFERROR(VLOOKUP($A506,Nifty!$A$14:$I$4860,4,FALSE),All_curves!T505)</f>
        <v>0</v>
      </c>
      <c r="U506">
        <f>IFERROR(VLOOKUP($A506,Nifty!$A$14:$I$4860,5,FALSE),All_curves!U505)</f>
        <v>0</v>
      </c>
      <c r="V506">
        <f>IFERROR(VLOOKUP($A506,Nifty!$A$14:$I$4860,6,FALSE),All_curves!V505)</f>
        <v>0</v>
      </c>
      <c r="W506">
        <f>IFERROR(VLOOKUP($A506,Nifty!$A$14:$I$4860,7,FALSE),All_curves!W505)</f>
        <v>0</v>
      </c>
      <c r="X506">
        <f>IFERROR(VLOOKUP($A506,Nifty!$A$14:$I$4860,8,FALSE),All_curves!X505)</f>
        <v>0</v>
      </c>
      <c r="Y506">
        <f>IFERROR(VLOOKUP($A506,Nifty!$A$14:$I$4860,9,FALSE),All_curves!Y505)</f>
        <v>0</v>
      </c>
      <c r="AA506" s="5">
        <f t="shared" si="231"/>
        <v>0</v>
      </c>
      <c r="AB506" s="5">
        <f t="shared" si="232"/>
        <v>0</v>
      </c>
      <c r="AC506" s="5">
        <f t="shared" si="233"/>
        <v>0</v>
      </c>
      <c r="AD506" s="5">
        <f t="shared" si="234"/>
        <v>0</v>
      </c>
      <c r="AE506" s="5">
        <f t="shared" si="235"/>
        <v>0</v>
      </c>
      <c r="AF506" s="5">
        <f t="shared" si="236"/>
        <v>0</v>
      </c>
      <c r="AG506" s="5">
        <f t="shared" si="237"/>
        <v>0</v>
      </c>
      <c r="AH506" s="5">
        <f t="shared" si="238"/>
        <v>0</v>
      </c>
      <c r="AI506" s="5">
        <f t="shared" si="212"/>
        <v>-1.9795256821005802E-3</v>
      </c>
      <c r="AJ506" s="5">
        <f t="shared" si="213"/>
        <v>-4.6542617539357956E-4</v>
      </c>
      <c r="AK506" s="5">
        <f t="shared" si="214"/>
        <v>-8.64884665086052E-5</v>
      </c>
      <c r="AL506" s="5">
        <f t="shared" si="215"/>
        <v>0</v>
      </c>
      <c r="AM506" s="5">
        <f t="shared" si="216"/>
        <v>-4.578830115466892E-3</v>
      </c>
      <c r="AN506" s="5">
        <f t="shared" si="217"/>
        <v>-1.8325002966647075E-3</v>
      </c>
      <c r="AO506" s="5">
        <f t="shared" si="218"/>
        <v>-1.8325002966647075E-3</v>
      </c>
      <c r="AP506" s="5">
        <f t="shared" si="219"/>
        <v>0</v>
      </c>
      <c r="AQ506" s="5">
        <f t="shared" si="220"/>
        <v>0</v>
      </c>
      <c r="AR506" s="5">
        <f t="shared" si="221"/>
        <v>0</v>
      </c>
      <c r="AS506" s="5">
        <f t="shared" si="222"/>
        <v>0</v>
      </c>
      <c r="AT506" s="5">
        <f t="shared" si="223"/>
        <v>0</v>
      </c>
      <c r="AU506" s="5">
        <f t="shared" si="224"/>
        <v>0</v>
      </c>
      <c r="AV506" s="5">
        <f t="shared" si="225"/>
        <v>0</v>
      </c>
      <c r="AW506" s="5">
        <f t="shared" si="226"/>
        <v>0</v>
      </c>
      <c r="AX506" s="5">
        <f t="shared" si="227"/>
        <v>0</v>
      </c>
      <c r="AZ506" s="7">
        <f t="shared" si="239"/>
        <v>111.859606724717</v>
      </c>
      <c r="BA506" s="4">
        <f t="shared" si="228"/>
        <v>-4.4896962636662802E-4</v>
      </c>
      <c r="BB506" s="5">
        <f>AZ506/MAX($AZ$16:AZ506)-1</f>
        <v>-3.1916675320574628E-3</v>
      </c>
    </row>
    <row r="507" spans="1:54" x14ac:dyDescent="0.25">
      <c r="A507" s="3">
        <v>43264</v>
      </c>
      <c r="B507">
        <f>IFERROR(VLOOKUP($A507,Finnifty!$A$14:$I$486,B$15+1,FALSE),All_curves!B506)</f>
        <v>0</v>
      </c>
      <c r="C507">
        <f>IFERROR(VLOOKUP($A507,Finnifty!$A$14:$I$486,C$15+1,FALSE),All_curves!C506)</f>
        <v>0</v>
      </c>
      <c r="D507">
        <f>IFERROR(VLOOKUP($A507,Finnifty!$A$14:$I$486,D$15+1,FALSE),All_curves!D506)</f>
        <v>0</v>
      </c>
      <c r="E507">
        <f>IFERROR(VLOOKUP($A507,Finnifty!$A$14:$I$486,E$15+1,FALSE),All_curves!E506)</f>
        <v>0</v>
      </c>
      <c r="F507">
        <f>IFERROR(VLOOKUP($A507,Finnifty!$A$14:$I$486,F$15+1,FALSE),All_curves!F506)</f>
        <v>0</v>
      </c>
      <c r="G507">
        <f>IFERROR(VLOOKUP($A507,Finnifty!$A$14:$I$486,G$15+1,FALSE),All_curves!G506)</f>
        <v>0</v>
      </c>
      <c r="H507">
        <f>IFERROR(VLOOKUP($A507,Finnifty!$A$14:$I$486,H$15+1,FALSE),All_curves!H506)</f>
        <v>0</v>
      </c>
      <c r="I507">
        <f>IFERROR(VLOOKUP($A507,Finnifty!$A$14:$I$486,I$15+1,FALSE),All_curves!I506)</f>
        <v>0</v>
      </c>
      <c r="J507">
        <f>IFERROR(VLOOKUP($A507,Banknifty!$A$14:$I$4860,2,FALSE),All_curves!J506)</f>
        <v>13173253</v>
      </c>
      <c r="K507">
        <f>IFERROR(VLOOKUP($A507,Banknifty!$A$14:$I$4860,3,FALSE),All_curves!K506)</f>
        <v>14675309</v>
      </c>
      <c r="L507">
        <f>IFERROR(VLOOKUP($A507,Banknifty!$A$14:$I$4860,4,FALSE),All_curves!L506)</f>
        <v>14347493</v>
      </c>
      <c r="M507">
        <f>IFERROR(VLOOKUP($A507,Banknifty!$A$14:$I$4860,5,FALSE),All_curves!M506)</f>
        <v>16590259</v>
      </c>
      <c r="N507">
        <f>IFERROR(VLOOKUP($A507,Banknifty!$A$14:$I$4860,6,FALSE),All_curves!N506)</f>
        <v>11658454</v>
      </c>
      <c r="O507">
        <f>IFERROR(VLOOKUP($A507,Banknifty!$A$14:$I$4860,7,FALSE),All_curves!O506)</f>
        <v>13090731</v>
      </c>
      <c r="P507">
        <f>IFERROR(VLOOKUP($A507,Banknifty!$A$14:$I$4860,8,FALSE),All_curves!P506)</f>
        <v>13090731</v>
      </c>
      <c r="Q507">
        <f>IFERROR(VLOOKUP($A507,Banknifty!$A$14:$I$4860,9,FALSE),All_curves!Q506)</f>
        <v>14704601</v>
      </c>
      <c r="R507">
        <f>IFERROR(VLOOKUP($A507,Nifty!$A$14:$I$4860,2,FALSE),All_curves!R506)</f>
        <v>0</v>
      </c>
      <c r="S507">
        <f>IFERROR(VLOOKUP($A507,Nifty!$A$14:$I$4860,3,FALSE),All_curves!S506)</f>
        <v>0</v>
      </c>
      <c r="T507">
        <f>IFERROR(VLOOKUP($A507,Nifty!$A$14:$I$4860,4,FALSE),All_curves!T506)</f>
        <v>0</v>
      </c>
      <c r="U507">
        <f>IFERROR(VLOOKUP($A507,Nifty!$A$14:$I$4860,5,FALSE),All_curves!U506)</f>
        <v>0</v>
      </c>
      <c r="V507">
        <f>IFERROR(VLOOKUP($A507,Nifty!$A$14:$I$4860,6,FALSE),All_curves!V506)</f>
        <v>0</v>
      </c>
      <c r="W507">
        <f>IFERROR(VLOOKUP($A507,Nifty!$A$14:$I$4860,7,FALSE),All_curves!W506)</f>
        <v>0</v>
      </c>
      <c r="X507">
        <f>IFERROR(VLOOKUP($A507,Nifty!$A$14:$I$4860,8,FALSE),All_curves!X506)</f>
        <v>0</v>
      </c>
      <c r="Y507">
        <f>IFERROR(VLOOKUP($A507,Nifty!$A$14:$I$4860,9,FALSE),All_curves!Y506)</f>
        <v>0</v>
      </c>
      <c r="AA507" s="5">
        <f t="shared" si="231"/>
        <v>0</v>
      </c>
      <c r="AB507" s="5">
        <f t="shared" si="232"/>
        <v>0</v>
      </c>
      <c r="AC507" s="5">
        <f t="shared" si="233"/>
        <v>0</v>
      </c>
      <c r="AD507" s="5">
        <f t="shared" si="234"/>
        <v>0</v>
      </c>
      <c r="AE507" s="5">
        <f t="shared" si="235"/>
        <v>0</v>
      </c>
      <c r="AF507" s="5">
        <f t="shared" si="236"/>
        <v>0</v>
      </c>
      <c r="AG507" s="5">
        <f t="shared" si="237"/>
        <v>0</v>
      </c>
      <c r="AH507" s="5">
        <f t="shared" si="238"/>
        <v>0</v>
      </c>
      <c r="AI507" s="5">
        <f t="shared" si="212"/>
        <v>-3.8690546631954259E-3</v>
      </c>
      <c r="AJ507" s="5">
        <f t="shared" si="213"/>
        <v>6.521318896517414E-4</v>
      </c>
      <c r="AK507" s="5">
        <f t="shared" si="214"/>
        <v>0</v>
      </c>
      <c r="AL507" s="5">
        <f t="shared" si="215"/>
        <v>0</v>
      </c>
      <c r="AM507" s="5">
        <f t="shared" si="216"/>
        <v>-1.9795270810158971E-3</v>
      </c>
      <c r="AN507" s="5">
        <f t="shared" si="217"/>
        <v>-4.6545625135008262E-4</v>
      </c>
      <c r="AO507" s="5">
        <f t="shared" si="218"/>
        <v>-4.6545625135008262E-4</v>
      </c>
      <c r="AP507" s="5">
        <f t="shared" si="219"/>
        <v>0</v>
      </c>
      <c r="AQ507" s="5">
        <f t="shared" si="220"/>
        <v>0</v>
      </c>
      <c r="AR507" s="5">
        <f t="shared" si="221"/>
        <v>0</v>
      </c>
      <c r="AS507" s="5">
        <f t="shared" si="222"/>
        <v>0</v>
      </c>
      <c r="AT507" s="5">
        <f t="shared" si="223"/>
        <v>0</v>
      </c>
      <c r="AU507" s="5">
        <f t="shared" si="224"/>
        <v>0</v>
      </c>
      <c r="AV507" s="5">
        <f t="shared" si="225"/>
        <v>0</v>
      </c>
      <c r="AW507" s="5">
        <f t="shared" si="226"/>
        <v>0</v>
      </c>
      <c r="AX507" s="5">
        <f t="shared" si="227"/>
        <v>0</v>
      </c>
      <c r="AZ507" s="7">
        <f t="shared" si="239"/>
        <v>111.83104821040271</v>
      </c>
      <c r="BA507" s="4">
        <f t="shared" si="228"/>
        <v>-2.5530676488582282E-4</v>
      </c>
      <c r="BB507" s="5">
        <f>AZ507/MAX($AZ$16:AZ507)-1</f>
        <v>-3.4461594426310471E-3</v>
      </c>
    </row>
    <row r="508" spans="1:54" x14ac:dyDescent="0.25">
      <c r="A508" s="3">
        <v>43265</v>
      </c>
      <c r="B508">
        <f>IFERROR(VLOOKUP($A508,Finnifty!$A$14:$I$486,B$15+1,FALSE),All_curves!B507)</f>
        <v>0</v>
      </c>
      <c r="C508">
        <f>IFERROR(VLOOKUP($A508,Finnifty!$A$14:$I$486,C$15+1,FALSE),All_curves!C507)</f>
        <v>0</v>
      </c>
      <c r="D508">
        <f>IFERROR(VLOOKUP($A508,Finnifty!$A$14:$I$486,D$15+1,FALSE),All_curves!D507)</f>
        <v>0</v>
      </c>
      <c r="E508">
        <f>IFERROR(VLOOKUP($A508,Finnifty!$A$14:$I$486,E$15+1,FALSE),All_curves!E507)</f>
        <v>0</v>
      </c>
      <c r="F508">
        <f>IFERROR(VLOOKUP($A508,Finnifty!$A$14:$I$486,F$15+1,FALSE),All_curves!F507)</f>
        <v>0</v>
      </c>
      <c r="G508">
        <f>IFERROR(VLOOKUP($A508,Finnifty!$A$14:$I$486,G$15+1,FALSE),All_curves!G507)</f>
        <v>0</v>
      </c>
      <c r="H508">
        <f>IFERROR(VLOOKUP($A508,Finnifty!$A$14:$I$486,H$15+1,FALSE),All_curves!H507)</f>
        <v>0</v>
      </c>
      <c r="I508">
        <f>IFERROR(VLOOKUP($A508,Finnifty!$A$14:$I$486,I$15+1,FALSE),All_curves!I507)</f>
        <v>0</v>
      </c>
      <c r="J508">
        <f>IFERROR(VLOOKUP($A508,Banknifty!$A$14:$I$4860,2,FALSE),All_curves!J507)</f>
        <v>13056107</v>
      </c>
      <c r="K508">
        <f>IFERROR(VLOOKUP($A508,Banknifty!$A$14:$I$4860,3,FALSE),All_curves!K507)</f>
        <v>14675309</v>
      </c>
      <c r="L508">
        <f>IFERROR(VLOOKUP($A508,Banknifty!$A$14:$I$4860,4,FALSE),All_curves!L507)</f>
        <v>14347493</v>
      </c>
      <c r="M508">
        <f>IFERROR(VLOOKUP($A508,Banknifty!$A$14:$I$4860,5,FALSE),All_curves!M507)</f>
        <v>16590259</v>
      </c>
      <c r="N508">
        <f>IFERROR(VLOOKUP($A508,Banknifty!$A$14:$I$4860,6,FALSE),All_curves!N507)</f>
        <v>11613347</v>
      </c>
      <c r="O508">
        <f>IFERROR(VLOOKUP($A508,Banknifty!$A$14:$I$4860,7,FALSE),All_curves!O507)</f>
        <v>13099268</v>
      </c>
      <c r="P508">
        <f>IFERROR(VLOOKUP($A508,Banknifty!$A$14:$I$4860,8,FALSE),All_curves!P507)</f>
        <v>13099268</v>
      </c>
      <c r="Q508">
        <f>IFERROR(VLOOKUP($A508,Banknifty!$A$14:$I$4860,9,FALSE),All_curves!Q507)</f>
        <v>14704601</v>
      </c>
      <c r="R508">
        <f>IFERROR(VLOOKUP($A508,Nifty!$A$14:$I$4860,2,FALSE),All_curves!R507)</f>
        <v>0</v>
      </c>
      <c r="S508">
        <f>IFERROR(VLOOKUP($A508,Nifty!$A$14:$I$4860,3,FALSE),All_curves!S507)</f>
        <v>0</v>
      </c>
      <c r="T508">
        <f>IFERROR(VLOOKUP($A508,Nifty!$A$14:$I$4860,4,FALSE),All_curves!T507)</f>
        <v>0</v>
      </c>
      <c r="U508">
        <f>IFERROR(VLOOKUP($A508,Nifty!$A$14:$I$4860,5,FALSE),All_curves!U507)</f>
        <v>0</v>
      </c>
      <c r="V508">
        <f>IFERROR(VLOOKUP($A508,Nifty!$A$14:$I$4860,6,FALSE),All_curves!V507)</f>
        <v>0</v>
      </c>
      <c r="W508">
        <f>IFERROR(VLOOKUP($A508,Nifty!$A$14:$I$4860,7,FALSE),All_curves!W507)</f>
        <v>0</v>
      </c>
      <c r="X508">
        <f>IFERROR(VLOOKUP($A508,Nifty!$A$14:$I$4860,8,FALSE),All_curves!X507)</f>
        <v>0</v>
      </c>
      <c r="Y508">
        <f>IFERROR(VLOOKUP($A508,Nifty!$A$14:$I$4860,9,FALSE),All_curves!Y507)</f>
        <v>0</v>
      </c>
      <c r="AA508" s="5">
        <f t="shared" si="231"/>
        <v>0</v>
      </c>
      <c r="AB508" s="5">
        <f t="shared" si="232"/>
        <v>0</v>
      </c>
      <c r="AC508" s="5">
        <f t="shared" si="233"/>
        <v>0</v>
      </c>
      <c r="AD508" s="5">
        <f t="shared" si="234"/>
        <v>0</v>
      </c>
      <c r="AE508" s="5">
        <f t="shared" si="235"/>
        <v>0</v>
      </c>
      <c r="AF508" s="5">
        <f t="shared" si="236"/>
        <v>0</v>
      </c>
      <c r="AG508" s="5">
        <f t="shared" si="237"/>
        <v>0</v>
      </c>
      <c r="AH508" s="5">
        <f t="shared" si="238"/>
        <v>0</v>
      </c>
      <c r="AI508" s="5">
        <f t="shared" si="212"/>
        <v>-8.8927161726871651E-3</v>
      </c>
      <c r="AJ508" s="5">
        <f t="shared" si="213"/>
        <v>0</v>
      </c>
      <c r="AK508" s="5">
        <f t="shared" si="214"/>
        <v>0</v>
      </c>
      <c r="AL508" s="5">
        <f t="shared" si="215"/>
        <v>0</v>
      </c>
      <c r="AM508" s="5">
        <f t="shared" si="216"/>
        <v>-3.8690378672849857E-3</v>
      </c>
      <c r="AN508" s="5">
        <f t="shared" si="217"/>
        <v>6.5214081627673615E-4</v>
      </c>
      <c r="AO508" s="5">
        <f t="shared" si="218"/>
        <v>6.5214081627673615E-4</v>
      </c>
      <c r="AP508" s="5">
        <f t="shared" si="219"/>
        <v>0</v>
      </c>
      <c r="AQ508" s="5">
        <f t="shared" si="220"/>
        <v>0</v>
      </c>
      <c r="AR508" s="5">
        <f t="shared" si="221"/>
        <v>0</v>
      </c>
      <c r="AS508" s="5">
        <f t="shared" si="222"/>
        <v>0</v>
      </c>
      <c r="AT508" s="5">
        <f t="shared" si="223"/>
        <v>0</v>
      </c>
      <c r="AU508" s="5">
        <f t="shared" si="224"/>
        <v>0</v>
      </c>
      <c r="AV508" s="5">
        <f t="shared" si="225"/>
        <v>0</v>
      </c>
      <c r="AW508" s="5">
        <f t="shared" si="226"/>
        <v>0</v>
      </c>
      <c r="AX508" s="5">
        <f t="shared" si="227"/>
        <v>0</v>
      </c>
      <c r="AZ508" s="7">
        <f t="shared" si="239"/>
        <v>111.7776606625209</v>
      </c>
      <c r="BA508" s="4">
        <f t="shared" si="228"/>
        <v>-4.7739468364244503E-4</v>
      </c>
      <c r="BB508" s="5">
        <f>AZ508/MAX($AZ$16:AZ508)-1</f>
        <v>-3.9219089480766467E-3</v>
      </c>
    </row>
    <row r="509" spans="1:54" x14ac:dyDescent="0.25">
      <c r="A509" s="3">
        <v>43266</v>
      </c>
      <c r="B509">
        <f>IFERROR(VLOOKUP($A509,Finnifty!$A$14:$I$486,B$15+1,FALSE),All_curves!B508)</f>
        <v>0</v>
      </c>
      <c r="C509">
        <f>IFERROR(VLOOKUP($A509,Finnifty!$A$14:$I$486,C$15+1,FALSE),All_curves!C508)</f>
        <v>0</v>
      </c>
      <c r="D509">
        <f>IFERROR(VLOOKUP($A509,Finnifty!$A$14:$I$486,D$15+1,FALSE),All_curves!D508)</f>
        <v>0</v>
      </c>
      <c r="E509">
        <f>IFERROR(VLOOKUP($A509,Finnifty!$A$14:$I$486,E$15+1,FALSE),All_curves!E508)</f>
        <v>0</v>
      </c>
      <c r="F509">
        <f>IFERROR(VLOOKUP($A509,Finnifty!$A$14:$I$486,F$15+1,FALSE),All_curves!F508)</f>
        <v>0</v>
      </c>
      <c r="G509">
        <f>IFERROR(VLOOKUP($A509,Finnifty!$A$14:$I$486,G$15+1,FALSE),All_curves!G508)</f>
        <v>0</v>
      </c>
      <c r="H509">
        <f>IFERROR(VLOOKUP($A509,Finnifty!$A$14:$I$486,H$15+1,FALSE),All_curves!H508)</f>
        <v>0</v>
      </c>
      <c r="I509">
        <f>IFERROR(VLOOKUP($A509,Finnifty!$A$14:$I$486,I$15+1,FALSE),All_curves!I508)</f>
        <v>0</v>
      </c>
      <c r="J509">
        <f>IFERROR(VLOOKUP($A509,Banknifty!$A$14:$I$4860,2,FALSE),All_curves!J508)</f>
        <v>13046480</v>
      </c>
      <c r="K509">
        <f>IFERROR(VLOOKUP($A509,Banknifty!$A$14:$I$4860,3,FALSE),All_curves!K508)</f>
        <v>14664489</v>
      </c>
      <c r="L509">
        <f>IFERROR(VLOOKUP($A509,Banknifty!$A$14:$I$4860,4,FALSE),All_curves!L508)</f>
        <v>14336914</v>
      </c>
      <c r="M509">
        <f>IFERROR(VLOOKUP($A509,Banknifty!$A$14:$I$4860,5,FALSE),All_curves!M508)</f>
        <v>16572286</v>
      </c>
      <c r="N509">
        <f>IFERROR(VLOOKUP($A509,Banknifty!$A$14:$I$4860,6,FALSE),All_curves!N508)</f>
        <v>11561602</v>
      </c>
      <c r="O509">
        <f>IFERROR(VLOOKUP($A509,Banknifty!$A$14:$I$4860,7,FALSE),All_curves!O508)</f>
        <v>13099268</v>
      </c>
      <c r="P509">
        <f>IFERROR(VLOOKUP($A509,Banknifty!$A$14:$I$4860,8,FALSE),All_curves!P508)</f>
        <v>13099268</v>
      </c>
      <c r="Q509">
        <f>IFERROR(VLOOKUP($A509,Banknifty!$A$14:$I$4860,9,FALSE),All_curves!Q508)</f>
        <v>14704601</v>
      </c>
      <c r="R509">
        <f>IFERROR(VLOOKUP($A509,Nifty!$A$14:$I$4860,2,FALSE),All_curves!R508)</f>
        <v>0</v>
      </c>
      <c r="S509">
        <f>IFERROR(VLOOKUP($A509,Nifty!$A$14:$I$4860,3,FALSE),All_curves!S508)</f>
        <v>0</v>
      </c>
      <c r="T509">
        <f>IFERROR(VLOOKUP($A509,Nifty!$A$14:$I$4860,4,FALSE),All_curves!T508)</f>
        <v>0</v>
      </c>
      <c r="U509">
        <f>IFERROR(VLOOKUP($A509,Nifty!$A$14:$I$4860,5,FALSE),All_curves!U508)</f>
        <v>0</v>
      </c>
      <c r="V509">
        <f>IFERROR(VLOOKUP($A509,Nifty!$A$14:$I$4860,6,FALSE),All_curves!V508)</f>
        <v>0</v>
      </c>
      <c r="W509">
        <f>IFERROR(VLOOKUP($A509,Nifty!$A$14:$I$4860,7,FALSE),All_curves!W508)</f>
        <v>0</v>
      </c>
      <c r="X509">
        <f>IFERROR(VLOOKUP($A509,Nifty!$A$14:$I$4860,8,FALSE),All_curves!X508)</f>
        <v>0</v>
      </c>
      <c r="Y509">
        <f>IFERROR(VLOOKUP($A509,Nifty!$A$14:$I$4860,9,FALSE),All_curves!Y508)</f>
        <v>0</v>
      </c>
      <c r="AA509" s="5">
        <f t="shared" si="231"/>
        <v>0</v>
      </c>
      <c r="AB509" s="5">
        <f t="shared" si="232"/>
        <v>0</v>
      </c>
      <c r="AC509" s="5">
        <f t="shared" si="233"/>
        <v>0</v>
      </c>
      <c r="AD509" s="5">
        <f t="shared" si="234"/>
        <v>0</v>
      </c>
      <c r="AE509" s="5">
        <f t="shared" si="235"/>
        <v>0</v>
      </c>
      <c r="AF509" s="5">
        <f t="shared" si="236"/>
        <v>0</v>
      </c>
      <c r="AG509" s="5">
        <f t="shared" si="237"/>
        <v>0</v>
      </c>
      <c r="AH509" s="5">
        <f t="shared" si="238"/>
        <v>0</v>
      </c>
      <c r="AI509" s="5">
        <f t="shared" si="212"/>
        <v>-7.373560893764175E-4</v>
      </c>
      <c r="AJ509" s="5">
        <f t="shared" si="213"/>
        <v>-7.3729282293133469E-4</v>
      </c>
      <c r="AK509" s="5">
        <f t="shared" si="214"/>
        <v>-7.373413599156553E-4</v>
      </c>
      <c r="AL509" s="5">
        <f t="shared" si="215"/>
        <v>-1.0833465589656921E-3</v>
      </c>
      <c r="AM509" s="5">
        <f t="shared" si="216"/>
        <v>-4.4556491767618889E-3</v>
      </c>
      <c r="AN509" s="5">
        <f t="shared" si="217"/>
        <v>0</v>
      </c>
      <c r="AO509" s="5">
        <f t="shared" si="218"/>
        <v>0</v>
      </c>
      <c r="AP509" s="5">
        <f t="shared" si="219"/>
        <v>0</v>
      </c>
      <c r="AQ509" s="5">
        <f t="shared" si="220"/>
        <v>0</v>
      </c>
      <c r="AR509" s="5">
        <f t="shared" si="221"/>
        <v>0</v>
      </c>
      <c r="AS509" s="5">
        <f t="shared" si="222"/>
        <v>0</v>
      </c>
      <c r="AT509" s="5">
        <f t="shared" si="223"/>
        <v>0</v>
      </c>
      <c r="AU509" s="5">
        <f t="shared" si="224"/>
        <v>0</v>
      </c>
      <c r="AV509" s="5">
        <f t="shared" si="225"/>
        <v>0</v>
      </c>
      <c r="AW509" s="5">
        <f t="shared" si="226"/>
        <v>0</v>
      </c>
      <c r="AX509" s="5">
        <f t="shared" si="227"/>
        <v>0</v>
      </c>
      <c r="AZ509" s="7">
        <f t="shared" si="239"/>
        <v>111.74156120069604</v>
      </c>
      <c r="BA509" s="4">
        <f t="shared" si="228"/>
        <v>-3.2295775033129126E-4</v>
      </c>
      <c r="BB509" s="5">
        <f>AZ509/MAX($AZ$16:AZ509)-1</f>
        <v>-4.2436000875170077E-3</v>
      </c>
    </row>
    <row r="510" spans="1:54" x14ac:dyDescent="0.25">
      <c r="A510" s="3">
        <v>43269</v>
      </c>
      <c r="B510">
        <f>IFERROR(VLOOKUP($A510,Finnifty!$A$14:$I$486,B$15+1,FALSE),All_curves!B509)</f>
        <v>0</v>
      </c>
      <c r="C510">
        <f>IFERROR(VLOOKUP($A510,Finnifty!$A$14:$I$486,C$15+1,FALSE),All_curves!C509)</f>
        <v>0</v>
      </c>
      <c r="D510">
        <f>IFERROR(VLOOKUP($A510,Finnifty!$A$14:$I$486,D$15+1,FALSE),All_curves!D509)</f>
        <v>0</v>
      </c>
      <c r="E510">
        <f>IFERROR(VLOOKUP($A510,Finnifty!$A$14:$I$486,E$15+1,FALSE),All_curves!E509)</f>
        <v>0</v>
      </c>
      <c r="F510">
        <f>IFERROR(VLOOKUP($A510,Finnifty!$A$14:$I$486,F$15+1,FALSE),All_curves!F509)</f>
        <v>0</v>
      </c>
      <c r="G510">
        <f>IFERROR(VLOOKUP($A510,Finnifty!$A$14:$I$486,G$15+1,FALSE),All_curves!G509)</f>
        <v>0</v>
      </c>
      <c r="H510">
        <f>IFERROR(VLOOKUP($A510,Finnifty!$A$14:$I$486,H$15+1,FALSE),All_curves!H509)</f>
        <v>0</v>
      </c>
      <c r="I510">
        <f>IFERROR(VLOOKUP($A510,Finnifty!$A$14:$I$486,I$15+1,FALSE),All_curves!I509)</f>
        <v>0</v>
      </c>
      <c r="J510">
        <f>IFERROR(VLOOKUP($A510,Banknifty!$A$14:$I$4860,2,FALSE),All_curves!J509)</f>
        <v>13046245</v>
      </c>
      <c r="K510">
        <f>IFERROR(VLOOKUP($A510,Banknifty!$A$14:$I$4860,3,FALSE),All_curves!K509)</f>
        <v>14667809</v>
      </c>
      <c r="L510">
        <f>IFERROR(VLOOKUP($A510,Banknifty!$A$14:$I$4860,4,FALSE),All_curves!L509)</f>
        <v>14340717</v>
      </c>
      <c r="M510">
        <f>IFERROR(VLOOKUP($A510,Banknifty!$A$14:$I$4860,5,FALSE),All_curves!M509)</f>
        <v>16582406</v>
      </c>
      <c r="N510">
        <f>IFERROR(VLOOKUP($A510,Banknifty!$A$14:$I$4860,6,FALSE),All_curves!N509)</f>
        <v>11553077</v>
      </c>
      <c r="O510">
        <f>IFERROR(VLOOKUP($A510,Banknifty!$A$14:$I$4860,7,FALSE),All_curves!O509)</f>
        <v>13089609</v>
      </c>
      <c r="P510">
        <f>IFERROR(VLOOKUP($A510,Banknifty!$A$14:$I$4860,8,FALSE),All_curves!P509)</f>
        <v>13089609</v>
      </c>
      <c r="Q510">
        <f>IFERROR(VLOOKUP($A510,Banknifty!$A$14:$I$4860,9,FALSE),All_curves!Q509)</f>
        <v>14688670</v>
      </c>
      <c r="R510">
        <f>IFERROR(VLOOKUP($A510,Nifty!$A$14:$I$4860,2,FALSE),All_curves!R509)</f>
        <v>0</v>
      </c>
      <c r="S510">
        <f>IFERROR(VLOOKUP($A510,Nifty!$A$14:$I$4860,3,FALSE),All_curves!S509)</f>
        <v>0</v>
      </c>
      <c r="T510">
        <f>IFERROR(VLOOKUP($A510,Nifty!$A$14:$I$4860,4,FALSE),All_curves!T509)</f>
        <v>0</v>
      </c>
      <c r="U510">
        <f>IFERROR(VLOOKUP($A510,Nifty!$A$14:$I$4860,5,FALSE),All_curves!U509)</f>
        <v>0</v>
      </c>
      <c r="V510">
        <f>IFERROR(VLOOKUP($A510,Nifty!$A$14:$I$4860,6,FALSE),All_curves!V509)</f>
        <v>0</v>
      </c>
      <c r="W510">
        <f>IFERROR(VLOOKUP($A510,Nifty!$A$14:$I$4860,7,FALSE),All_curves!W509)</f>
        <v>0</v>
      </c>
      <c r="X510">
        <f>IFERROR(VLOOKUP($A510,Nifty!$A$14:$I$4860,8,FALSE),All_curves!X509)</f>
        <v>0</v>
      </c>
      <c r="Y510">
        <f>IFERROR(VLOOKUP($A510,Nifty!$A$14:$I$4860,9,FALSE),All_curves!Y509)</f>
        <v>0</v>
      </c>
      <c r="AA510" s="5">
        <f t="shared" si="231"/>
        <v>0</v>
      </c>
      <c r="AB510" s="5">
        <f t="shared" si="232"/>
        <v>0</v>
      </c>
      <c r="AC510" s="5">
        <f t="shared" si="233"/>
        <v>0</v>
      </c>
      <c r="AD510" s="5">
        <f t="shared" si="234"/>
        <v>0</v>
      </c>
      <c r="AE510" s="5">
        <f t="shared" si="235"/>
        <v>0</v>
      </c>
      <c r="AF510" s="5">
        <f t="shared" si="236"/>
        <v>0</v>
      </c>
      <c r="AG510" s="5">
        <f t="shared" si="237"/>
        <v>0</v>
      </c>
      <c r="AH510" s="5">
        <f t="shared" si="238"/>
        <v>0</v>
      </c>
      <c r="AI510" s="5">
        <f t="shared" si="212"/>
        <v>-1.8012521385113445E-5</v>
      </c>
      <c r="AJ510" s="5">
        <f t="shared" si="213"/>
        <v>2.2639725120998655E-4</v>
      </c>
      <c r="AK510" s="5">
        <f t="shared" si="214"/>
        <v>2.6525931591692142E-4</v>
      </c>
      <c r="AL510" s="5">
        <f t="shared" si="215"/>
        <v>6.1065805888205205E-4</v>
      </c>
      <c r="AM510" s="5">
        <f t="shared" si="216"/>
        <v>-7.3735456383983156E-4</v>
      </c>
      <c r="AN510" s="5">
        <f t="shared" si="217"/>
        <v>-7.373694469033909E-4</v>
      </c>
      <c r="AO510" s="5">
        <f t="shared" si="218"/>
        <v>-7.373694469033909E-4</v>
      </c>
      <c r="AP510" s="5">
        <f t="shared" si="219"/>
        <v>-1.0834023990178299E-3</v>
      </c>
      <c r="AQ510" s="5">
        <f t="shared" si="220"/>
        <v>0</v>
      </c>
      <c r="AR510" s="5">
        <f t="shared" si="221"/>
        <v>0</v>
      </c>
      <c r="AS510" s="5">
        <f t="shared" si="222"/>
        <v>0</v>
      </c>
      <c r="AT510" s="5">
        <f t="shared" si="223"/>
        <v>0</v>
      </c>
      <c r="AU510" s="5">
        <f t="shared" si="224"/>
        <v>0</v>
      </c>
      <c r="AV510" s="5">
        <f t="shared" si="225"/>
        <v>0</v>
      </c>
      <c r="AW510" s="5">
        <f t="shared" si="226"/>
        <v>0</v>
      </c>
      <c r="AX510" s="5">
        <f t="shared" si="227"/>
        <v>0</v>
      </c>
      <c r="AZ510" s="7">
        <f t="shared" si="239"/>
        <v>111.73126610728062</v>
      </c>
      <c r="BA510" s="4">
        <f t="shared" si="228"/>
        <v>-9.2133073001691545E-5</v>
      </c>
      <c r="BB510" s="5">
        <f>AZ510/MAX($AZ$16:AZ510)-1</f>
        <v>-4.3353421846020757E-3</v>
      </c>
    </row>
    <row r="511" spans="1:54" x14ac:dyDescent="0.25">
      <c r="A511" s="3">
        <v>43270</v>
      </c>
      <c r="B511">
        <f>IFERROR(VLOOKUP($A511,Finnifty!$A$14:$I$486,B$15+1,FALSE),All_curves!B510)</f>
        <v>0</v>
      </c>
      <c r="C511">
        <f>IFERROR(VLOOKUP($A511,Finnifty!$A$14:$I$486,C$15+1,FALSE),All_curves!C510)</f>
        <v>0</v>
      </c>
      <c r="D511">
        <f>IFERROR(VLOOKUP($A511,Finnifty!$A$14:$I$486,D$15+1,FALSE),All_curves!D510)</f>
        <v>0</v>
      </c>
      <c r="E511">
        <f>IFERROR(VLOOKUP($A511,Finnifty!$A$14:$I$486,E$15+1,FALSE),All_curves!E510)</f>
        <v>0</v>
      </c>
      <c r="F511">
        <f>IFERROR(VLOOKUP($A511,Finnifty!$A$14:$I$486,F$15+1,FALSE),All_curves!F510)</f>
        <v>0</v>
      </c>
      <c r="G511">
        <f>IFERROR(VLOOKUP($A511,Finnifty!$A$14:$I$486,G$15+1,FALSE),All_curves!G510)</f>
        <v>0</v>
      </c>
      <c r="H511">
        <f>IFERROR(VLOOKUP($A511,Finnifty!$A$14:$I$486,H$15+1,FALSE),All_curves!H510)</f>
        <v>0</v>
      </c>
      <c r="I511">
        <f>IFERROR(VLOOKUP($A511,Finnifty!$A$14:$I$486,I$15+1,FALSE),All_curves!I510)</f>
        <v>0</v>
      </c>
      <c r="J511">
        <f>IFERROR(VLOOKUP($A511,Banknifty!$A$14:$I$4860,2,FALSE),All_curves!J510)</f>
        <v>13010316</v>
      </c>
      <c r="K511">
        <f>IFERROR(VLOOKUP($A511,Banknifty!$A$14:$I$4860,3,FALSE),All_curves!K510)</f>
        <v>14667809</v>
      </c>
      <c r="L511">
        <f>IFERROR(VLOOKUP($A511,Banknifty!$A$14:$I$4860,4,FALSE),All_curves!L510)</f>
        <v>14328752</v>
      </c>
      <c r="M511">
        <f>IFERROR(VLOOKUP($A511,Banknifty!$A$14:$I$4860,5,FALSE),All_curves!M510)</f>
        <v>16582406</v>
      </c>
      <c r="N511">
        <f>IFERROR(VLOOKUP($A511,Banknifty!$A$14:$I$4860,6,FALSE),All_curves!N510)</f>
        <v>11552869</v>
      </c>
      <c r="O511">
        <f>IFERROR(VLOOKUP($A511,Banknifty!$A$14:$I$4860,7,FALSE),All_curves!O510)</f>
        <v>13092573</v>
      </c>
      <c r="P511">
        <f>IFERROR(VLOOKUP($A511,Banknifty!$A$14:$I$4860,8,FALSE),All_curves!P510)</f>
        <v>13092573</v>
      </c>
      <c r="Q511">
        <f>IFERROR(VLOOKUP($A511,Banknifty!$A$14:$I$4860,9,FALSE),All_curves!Q510)</f>
        <v>14697640</v>
      </c>
      <c r="R511">
        <f>IFERROR(VLOOKUP($A511,Nifty!$A$14:$I$4860,2,FALSE),All_curves!R510)</f>
        <v>0</v>
      </c>
      <c r="S511">
        <f>IFERROR(VLOOKUP($A511,Nifty!$A$14:$I$4860,3,FALSE),All_curves!S510)</f>
        <v>0</v>
      </c>
      <c r="T511">
        <f>IFERROR(VLOOKUP($A511,Nifty!$A$14:$I$4860,4,FALSE),All_curves!T510)</f>
        <v>0</v>
      </c>
      <c r="U511">
        <f>IFERROR(VLOOKUP($A511,Nifty!$A$14:$I$4860,5,FALSE),All_curves!U510)</f>
        <v>0</v>
      </c>
      <c r="V511">
        <f>IFERROR(VLOOKUP($A511,Nifty!$A$14:$I$4860,6,FALSE),All_curves!V510)</f>
        <v>0</v>
      </c>
      <c r="W511">
        <f>IFERROR(VLOOKUP($A511,Nifty!$A$14:$I$4860,7,FALSE),All_curves!W510)</f>
        <v>0</v>
      </c>
      <c r="X511">
        <f>IFERROR(VLOOKUP($A511,Nifty!$A$14:$I$4860,8,FALSE),All_curves!X510)</f>
        <v>0</v>
      </c>
      <c r="Y511">
        <f>IFERROR(VLOOKUP($A511,Nifty!$A$14:$I$4860,9,FALSE),All_curves!Y510)</f>
        <v>0</v>
      </c>
      <c r="AA511" s="5">
        <f t="shared" si="231"/>
        <v>0</v>
      </c>
      <c r="AB511" s="5">
        <f t="shared" si="232"/>
        <v>0</v>
      </c>
      <c r="AC511" s="5">
        <f t="shared" si="233"/>
        <v>0</v>
      </c>
      <c r="AD511" s="5">
        <f t="shared" si="234"/>
        <v>0</v>
      </c>
      <c r="AE511" s="5">
        <f t="shared" si="235"/>
        <v>0</v>
      </c>
      <c r="AF511" s="5">
        <f t="shared" si="236"/>
        <v>0</v>
      </c>
      <c r="AG511" s="5">
        <f t="shared" si="237"/>
        <v>0</v>
      </c>
      <c r="AH511" s="5">
        <f t="shared" si="238"/>
        <v>0</v>
      </c>
      <c r="AI511" s="5">
        <f t="shared" si="212"/>
        <v>-2.753972503199198E-3</v>
      </c>
      <c r="AJ511" s="5">
        <f t="shared" si="213"/>
        <v>0</v>
      </c>
      <c r="AK511" s="5">
        <f t="shared" si="214"/>
        <v>-8.3433764155582679E-4</v>
      </c>
      <c r="AL511" s="5">
        <f t="shared" si="215"/>
        <v>0</v>
      </c>
      <c r="AM511" s="5">
        <f t="shared" si="216"/>
        <v>-1.8003861655180309E-5</v>
      </c>
      <c r="AN511" s="5">
        <f t="shared" si="217"/>
        <v>2.2643915490516697E-4</v>
      </c>
      <c r="AO511" s="5">
        <f t="shared" si="218"/>
        <v>2.2643915490516697E-4</v>
      </c>
      <c r="AP511" s="5">
        <f t="shared" si="219"/>
        <v>6.1067475816400929E-4</v>
      </c>
      <c r="AQ511" s="5">
        <f t="shared" si="220"/>
        <v>0</v>
      </c>
      <c r="AR511" s="5">
        <f t="shared" si="221"/>
        <v>0</v>
      </c>
      <c r="AS511" s="5">
        <f t="shared" si="222"/>
        <v>0</v>
      </c>
      <c r="AT511" s="5">
        <f t="shared" si="223"/>
        <v>0</v>
      </c>
      <c r="AU511" s="5">
        <f t="shared" si="224"/>
        <v>0</v>
      </c>
      <c r="AV511" s="5">
        <f t="shared" si="225"/>
        <v>0</v>
      </c>
      <c r="AW511" s="5">
        <f t="shared" si="226"/>
        <v>0</v>
      </c>
      <c r="AX511" s="5">
        <f t="shared" si="227"/>
        <v>0</v>
      </c>
      <c r="AZ511" s="7">
        <f t="shared" si="239"/>
        <v>111.71942836148646</v>
      </c>
      <c r="BA511" s="4">
        <f t="shared" si="228"/>
        <v>-1.0594837243482758E-4</v>
      </c>
      <c r="BB511" s="5">
        <f>AZ511/MAX($AZ$16:AZ511)-1</f>
        <v>-4.4408312345884937E-3</v>
      </c>
    </row>
    <row r="512" spans="1:54" x14ac:dyDescent="0.25">
      <c r="A512" s="3">
        <v>43271</v>
      </c>
      <c r="B512">
        <f>IFERROR(VLOOKUP($A512,Finnifty!$A$14:$I$486,B$15+1,FALSE),All_curves!B511)</f>
        <v>0</v>
      </c>
      <c r="C512">
        <f>IFERROR(VLOOKUP($A512,Finnifty!$A$14:$I$486,C$15+1,FALSE),All_curves!C511)</f>
        <v>0</v>
      </c>
      <c r="D512">
        <f>IFERROR(VLOOKUP($A512,Finnifty!$A$14:$I$486,D$15+1,FALSE),All_curves!D511)</f>
        <v>0</v>
      </c>
      <c r="E512">
        <f>IFERROR(VLOOKUP($A512,Finnifty!$A$14:$I$486,E$15+1,FALSE),All_curves!E511)</f>
        <v>0</v>
      </c>
      <c r="F512">
        <f>IFERROR(VLOOKUP($A512,Finnifty!$A$14:$I$486,F$15+1,FALSE),All_curves!F511)</f>
        <v>0</v>
      </c>
      <c r="G512">
        <f>IFERROR(VLOOKUP($A512,Finnifty!$A$14:$I$486,G$15+1,FALSE),All_curves!G511)</f>
        <v>0</v>
      </c>
      <c r="H512">
        <f>IFERROR(VLOOKUP($A512,Finnifty!$A$14:$I$486,H$15+1,FALSE),All_curves!H511)</f>
        <v>0</v>
      </c>
      <c r="I512">
        <f>IFERROR(VLOOKUP($A512,Finnifty!$A$14:$I$486,I$15+1,FALSE),All_curves!I511)</f>
        <v>0</v>
      </c>
      <c r="J512">
        <f>IFERROR(VLOOKUP($A512,Banknifty!$A$14:$I$4860,2,FALSE),All_curves!J511)</f>
        <v>13065588</v>
      </c>
      <c r="K512">
        <f>IFERROR(VLOOKUP($A512,Banknifty!$A$14:$I$4860,3,FALSE),All_curves!K511)</f>
        <v>14782079</v>
      </c>
      <c r="L512">
        <f>IFERROR(VLOOKUP($A512,Banknifty!$A$14:$I$4860,4,FALSE),All_curves!L511)</f>
        <v>14361145</v>
      </c>
      <c r="M512">
        <f>IFERROR(VLOOKUP($A512,Banknifty!$A$14:$I$4860,5,FALSE),All_curves!M511)</f>
        <v>16680274</v>
      </c>
      <c r="N512">
        <f>IFERROR(VLOOKUP($A512,Banknifty!$A$14:$I$4860,6,FALSE),All_curves!N511)</f>
        <v>11521053</v>
      </c>
      <c r="O512">
        <f>IFERROR(VLOOKUP($A512,Banknifty!$A$14:$I$4860,7,FALSE),All_curves!O511)</f>
        <v>13092573</v>
      </c>
      <c r="P512">
        <f>IFERROR(VLOOKUP($A512,Banknifty!$A$14:$I$4860,8,FALSE),All_curves!P511)</f>
        <v>13092573</v>
      </c>
      <c r="Q512">
        <f>IFERROR(VLOOKUP($A512,Banknifty!$A$14:$I$4860,9,FALSE),All_curves!Q511)</f>
        <v>14697640</v>
      </c>
      <c r="R512">
        <f>IFERROR(VLOOKUP($A512,Nifty!$A$14:$I$4860,2,FALSE),All_curves!R511)</f>
        <v>0</v>
      </c>
      <c r="S512">
        <f>IFERROR(VLOOKUP($A512,Nifty!$A$14:$I$4860,3,FALSE),All_curves!S511)</f>
        <v>0</v>
      </c>
      <c r="T512">
        <f>IFERROR(VLOOKUP($A512,Nifty!$A$14:$I$4860,4,FALSE),All_curves!T511)</f>
        <v>0</v>
      </c>
      <c r="U512">
        <f>IFERROR(VLOOKUP($A512,Nifty!$A$14:$I$4860,5,FALSE),All_curves!U511)</f>
        <v>0</v>
      </c>
      <c r="V512">
        <f>IFERROR(VLOOKUP($A512,Nifty!$A$14:$I$4860,6,FALSE),All_curves!V511)</f>
        <v>0</v>
      </c>
      <c r="W512">
        <f>IFERROR(VLOOKUP($A512,Nifty!$A$14:$I$4860,7,FALSE),All_curves!W511)</f>
        <v>0</v>
      </c>
      <c r="X512">
        <f>IFERROR(VLOOKUP($A512,Nifty!$A$14:$I$4860,8,FALSE),All_curves!X511)</f>
        <v>0</v>
      </c>
      <c r="Y512">
        <f>IFERROR(VLOOKUP($A512,Nifty!$A$14:$I$4860,9,FALSE),All_curves!Y511)</f>
        <v>0</v>
      </c>
      <c r="AA512" s="5">
        <f t="shared" si="231"/>
        <v>0</v>
      </c>
      <c r="AB512" s="5">
        <f t="shared" si="232"/>
        <v>0</v>
      </c>
      <c r="AC512" s="5">
        <f t="shared" si="233"/>
        <v>0</v>
      </c>
      <c r="AD512" s="5">
        <f t="shared" si="234"/>
        <v>0</v>
      </c>
      <c r="AE512" s="5">
        <f t="shared" si="235"/>
        <v>0</v>
      </c>
      <c r="AF512" s="5">
        <f t="shared" si="236"/>
        <v>0</v>
      </c>
      <c r="AG512" s="5">
        <f t="shared" si="237"/>
        <v>0</v>
      </c>
      <c r="AH512" s="5">
        <f t="shared" si="238"/>
        <v>0</v>
      </c>
      <c r="AI512" s="5">
        <f t="shared" si="212"/>
        <v>4.2483211015011957E-3</v>
      </c>
      <c r="AJ512" s="5">
        <f t="shared" si="213"/>
        <v>7.7905295876159464E-3</v>
      </c>
      <c r="AK512" s="5">
        <f t="shared" si="214"/>
        <v>2.2606993267801911E-3</v>
      </c>
      <c r="AL512" s="5">
        <f t="shared" si="215"/>
        <v>5.9019179725789961E-3</v>
      </c>
      <c r="AM512" s="5">
        <f t="shared" si="216"/>
        <v>-2.7539479587278537E-3</v>
      </c>
      <c r="AN512" s="5">
        <f t="shared" si="217"/>
        <v>0</v>
      </c>
      <c r="AO512" s="5">
        <f t="shared" si="218"/>
        <v>0</v>
      </c>
      <c r="AP512" s="5">
        <f t="shared" si="219"/>
        <v>0</v>
      </c>
      <c r="AQ512" s="5">
        <f t="shared" si="220"/>
        <v>0</v>
      </c>
      <c r="AR512" s="5">
        <f t="shared" si="221"/>
        <v>0</v>
      </c>
      <c r="AS512" s="5">
        <f t="shared" si="222"/>
        <v>0</v>
      </c>
      <c r="AT512" s="5">
        <f t="shared" si="223"/>
        <v>0</v>
      </c>
      <c r="AU512" s="5">
        <f t="shared" si="224"/>
        <v>0</v>
      </c>
      <c r="AV512" s="5">
        <f t="shared" si="225"/>
        <v>0</v>
      </c>
      <c r="AW512" s="5">
        <f t="shared" si="226"/>
        <v>0</v>
      </c>
      <c r="AX512" s="5">
        <f t="shared" si="227"/>
        <v>0</v>
      </c>
      <c r="AZ512" s="7">
        <f t="shared" si="239"/>
        <v>111.80064615165517</v>
      </c>
      <c r="BA512" s="4">
        <f t="shared" si="228"/>
        <v>7.2698000123951967E-4</v>
      </c>
      <c r="BB512" s="5">
        <f>AZ512/MAX($AZ$16:AZ512)-1</f>
        <v>-3.7170796288454877E-3</v>
      </c>
    </row>
    <row r="513" spans="1:54" x14ac:dyDescent="0.25">
      <c r="A513" s="3">
        <v>43272</v>
      </c>
      <c r="B513">
        <f>IFERROR(VLOOKUP($A513,Finnifty!$A$14:$I$486,B$15+1,FALSE),All_curves!B512)</f>
        <v>0</v>
      </c>
      <c r="C513">
        <f>IFERROR(VLOOKUP($A513,Finnifty!$A$14:$I$486,C$15+1,FALSE),All_curves!C512)</f>
        <v>0</v>
      </c>
      <c r="D513">
        <f>IFERROR(VLOOKUP($A513,Finnifty!$A$14:$I$486,D$15+1,FALSE),All_curves!D512)</f>
        <v>0</v>
      </c>
      <c r="E513">
        <f>IFERROR(VLOOKUP($A513,Finnifty!$A$14:$I$486,E$15+1,FALSE),All_curves!E512)</f>
        <v>0</v>
      </c>
      <c r="F513">
        <f>IFERROR(VLOOKUP($A513,Finnifty!$A$14:$I$486,F$15+1,FALSE),All_curves!F512)</f>
        <v>0</v>
      </c>
      <c r="G513">
        <f>IFERROR(VLOOKUP($A513,Finnifty!$A$14:$I$486,G$15+1,FALSE),All_curves!G512)</f>
        <v>0</v>
      </c>
      <c r="H513">
        <f>IFERROR(VLOOKUP($A513,Finnifty!$A$14:$I$486,H$15+1,FALSE),All_curves!H512)</f>
        <v>0</v>
      </c>
      <c r="I513">
        <f>IFERROR(VLOOKUP($A513,Finnifty!$A$14:$I$486,I$15+1,FALSE),All_curves!I512)</f>
        <v>0</v>
      </c>
      <c r="J513">
        <f>IFERROR(VLOOKUP($A513,Banknifty!$A$14:$I$4860,2,FALSE),All_curves!J512)</f>
        <v>13053339</v>
      </c>
      <c r="K513">
        <f>IFERROR(VLOOKUP($A513,Banknifty!$A$14:$I$4860,3,FALSE),All_curves!K512)</f>
        <v>14835198</v>
      </c>
      <c r="L513">
        <f>IFERROR(VLOOKUP($A513,Banknifty!$A$14:$I$4860,4,FALSE),All_curves!L512)</f>
        <v>14303315</v>
      </c>
      <c r="M513">
        <f>IFERROR(VLOOKUP($A513,Banknifty!$A$14:$I$4860,5,FALSE),All_curves!M512)</f>
        <v>16582828</v>
      </c>
      <c r="N513">
        <f>IFERROR(VLOOKUP($A513,Banknifty!$A$14:$I$4860,6,FALSE),All_curves!N512)</f>
        <v>11569998</v>
      </c>
      <c r="O513">
        <f>IFERROR(VLOOKUP($A513,Banknifty!$A$14:$I$4860,7,FALSE),All_curves!O512)</f>
        <v>13194571</v>
      </c>
      <c r="P513">
        <f>IFERROR(VLOOKUP($A513,Banknifty!$A$14:$I$4860,8,FALSE),All_curves!P512)</f>
        <v>13194571</v>
      </c>
      <c r="Q513">
        <f>IFERROR(VLOOKUP($A513,Banknifty!$A$14:$I$4860,9,FALSE),All_curves!Q512)</f>
        <v>14784384</v>
      </c>
      <c r="R513">
        <f>IFERROR(VLOOKUP($A513,Nifty!$A$14:$I$4860,2,FALSE),All_curves!R512)</f>
        <v>0</v>
      </c>
      <c r="S513">
        <f>IFERROR(VLOOKUP($A513,Nifty!$A$14:$I$4860,3,FALSE),All_curves!S512)</f>
        <v>0</v>
      </c>
      <c r="T513">
        <f>IFERROR(VLOOKUP($A513,Nifty!$A$14:$I$4860,4,FALSE),All_curves!T512)</f>
        <v>0</v>
      </c>
      <c r="U513">
        <f>IFERROR(VLOOKUP($A513,Nifty!$A$14:$I$4860,5,FALSE),All_curves!U512)</f>
        <v>0</v>
      </c>
      <c r="V513">
        <f>IFERROR(VLOOKUP($A513,Nifty!$A$14:$I$4860,6,FALSE),All_curves!V512)</f>
        <v>0</v>
      </c>
      <c r="W513">
        <f>IFERROR(VLOOKUP($A513,Nifty!$A$14:$I$4860,7,FALSE),All_curves!W512)</f>
        <v>0</v>
      </c>
      <c r="X513">
        <f>IFERROR(VLOOKUP($A513,Nifty!$A$14:$I$4860,8,FALSE),All_curves!X512)</f>
        <v>0</v>
      </c>
      <c r="Y513">
        <f>IFERROR(VLOOKUP($A513,Nifty!$A$14:$I$4860,9,FALSE),All_curves!Y512)</f>
        <v>0</v>
      </c>
      <c r="AA513" s="5">
        <f t="shared" si="231"/>
        <v>0</v>
      </c>
      <c r="AB513" s="5">
        <f t="shared" si="232"/>
        <v>0</v>
      </c>
      <c r="AC513" s="5">
        <f t="shared" si="233"/>
        <v>0</v>
      </c>
      <c r="AD513" s="5">
        <f t="shared" si="234"/>
        <v>0</v>
      </c>
      <c r="AE513" s="5">
        <f t="shared" si="235"/>
        <v>0</v>
      </c>
      <c r="AF513" s="5">
        <f t="shared" si="236"/>
        <v>0</v>
      </c>
      <c r="AG513" s="5">
        <f t="shared" si="237"/>
        <v>0</v>
      </c>
      <c r="AH513" s="5">
        <f t="shared" si="238"/>
        <v>0</v>
      </c>
      <c r="AI513" s="5">
        <f t="shared" si="212"/>
        <v>-9.3750086104049668E-4</v>
      </c>
      <c r="AJ513" s="5">
        <f t="shared" si="213"/>
        <v>3.5934728802355931E-3</v>
      </c>
      <c r="AK513" s="5">
        <f t="shared" si="214"/>
        <v>-4.0268376929555316E-3</v>
      </c>
      <c r="AL513" s="5">
        <f t="shared" si="215"/>
        <v>-5.8419903653861294E-3</v>
      </c>
      <c r="AM513" s="5">
        <f t="shared" si="216"/>
        <v>4.2483095946177496E-3</v>
      </c>
      <c r="AN513" s="5">
        <f t="shared" si="217"/>
        <v>7.7905236808686329E-3</v>
      </c>
      <c r="AO513" s="5">
        <f t="shared" si="218"/>
        <v>7.7905236808686329E-3</v>
      </c>
      <c r="AP513" s="5">
        <f t="shared" si="219"/>
        <v>5.9018998968540792E-3</v>
      </c>
      <c r="AQ513" s="5">
        <f t="shared" si="220"/>
        <v>0</v>
      </c>
      <c r="AR513" s="5">
        <f t="shared" si="221"/>
        <v>0</v>
      </c>
      <c r="AS513" s="5">
        <f t="shared" si="222"/>
        <v>0</v>
      </c>
      <c r="AT513" s="5">
        <f t="shared" si="223"/>
        <v>0</v>
      </c>
      <c r="AU513" s="5">
        <f t="shared" si="224"/>
        <v>0</v>
      </c>
      <c r="AV513" s="5">
        <f t="shared" si="225"/>
        <v>0</v>
      </c>
      <c r="AW513" s="5">
        <f t="shared" si="226"/>
        <v>0</v>
      </c>
      <c r="AX513" s="5">
        <f t="shared" si="227"/>
        <v>0</v>
      </c>
      <c r="AZ513" s="7">
        <f t="shared" si="239"/>
        <v>111.88691153401798</v>
      </c>
      <c r="BA513" s="4">
        <f t="shared" si="228"/>
        <v>7.7160003391927223E-4</v>
      </c>
      <c r="BB513" s="5">
        <f>AZ513/MAX($AZ$16:AZ513)-1</f>
        <v>-2.9483476936938979E-3</v>
      </c>
    </row>
    <row r="514" spans="1:54" x14ac:dyDescent="0.25">
      <c r="A514" s="3">
        <v>43273</v>
      </c>
      <c r="B514">
        <f>IFERROR(VLOOKUP($A514,Finnifty!$A$14:$I$486,B$15+1,FALSE),All_curves!B513)</f>
        <v>0</v>
      </c>
      <c r="C514">
        <f>IFERROR(VLOOKUP($A514,Finnifty!$A$14:$I$486,C$15+1,FALSE),All_curves!C513)</f>
        <v>0</v>
      </c>
      <c r="D514">
        <f>IFERROR(VLOOKUP($A514,Finnifty!$A$14:$I$486,D$15+1,FALSE),All_curves!D513)</f>
        <v>0</v>
      </c>
      <c r="E514">
        <f>IFERROR(VLOOKUP($A514,Finnifty!$A$14:$I$486,E$15+1,FALSE),All_curves!E513)</f>
        <v>0</v>
      </c>
      <c r="F514">
        <f>IFERROR(VLOOKUP($A514,Finnifty!$A$14:$I$486,F$15+1,FALSE),All_curves!F513)</f>
        <v>0</v>
      </c>
      <c r="G514">
        <f>IFERROR(VLOOKUP($A514,Finnifty!$A$14:$I$486,G$15+1,FALSE),All_curves!G513)</f>
        <v>0</v>
      </c>
      <c r="H514">
        <f>IFERROR(VLOOKUP($A514,Finnifty!$A$14:$I$486,H$15+1,FALSE),All_curves!H513)</f>
        <v>0</v>
      </c>
      <c r="I514">
        <f>IFERROR(VLOOKUP($A514,Finnifty!$A$14:$I$486,I$15+1,FALSE),All_curves!I513)</f>
        <v>0</v>
      </c>
      <c r="J514">
        <f>IFERROR(VLOOKUP($A514,Banknifty!$A$14:$I$4860,2,FALSE),All_curves!J513)</f>
        <v>13058518</v>
      </c>
      <c r="K514">
        <f>IFERROR(VLOOKUP($A514,Banknifty!$A$14:$I$4860,3,FALSE),All_curves!K513)</f>
        <v>14937140</v>
      </c>
      <c r="L514">
        <f>IFERROR(VLOOKUP($A514,Banknifty!$A$14:$I$4860,4,FALSE),All_curves!L513)</f>
        <v>14362314</v>
      </c>
      <c r="M514">
        <f>IFERROR(VLOOKUP($A514,Banknifty!$A$14:$I$4860,5,FALSE),All_curves!M513)</f>
        <v>16651229</v>
      </c>
      <c r="N514">
        <f>IFERROR(VLOOKUP($A514,Banknifty!$A$14:$I$4860,6,FALSE),All_curves!N513)</f>
        <v>11578068</v>
      </c>
      <c r="O514">
        <f>IFERROR(VLOOKUP($A514,Banknifty!$A$14:$I$4860,7,FALSE),All_curves!O513)</f>
        <v>13223200</v>
      </c>
      <c r="P514">
        <f>IFERROR(VLOOKUP($A514,Banknifty!$A$14:$I$4860,8,FALSE),All_curves!P513)</f>
        <v>13223200</v>
      </c>
      <c r="Q514">
        <f>IFERROR(VLOOKUP($A514,Banknifty!$A$14:$I$4860,9,FALSE),All_curves!Q513)</f>
        <v>14761992</v>
      </c>
      <c r="R514">
        <f>IFERROR(VLOOKUP($A514,Nifty!$A$14:$I$4860,2,FALSE),All_curves!R513)</f>
        <v>0</v>
      </c>
      <c r="S514">
        <f>IFERROR(VLOOKUP($A514,Nifty!$A$14:$I$4860,3,FALSE),All_curves!S513)</f>
        <v>0</v>
      </c>
      <c r="T514">
        <f>IFERROR(VLOOKUP($A514,Nifty!$A$14:$I$4860,4,FALSE),All_curves!T513)</f>
        <v>0</v>
      </c>
      <c r="U514">
        <f>IFERROR(VLOOKUP($A514,Nifty!$A$14:$I$4860,5,FALSE),All_curves!U513)</f>
        <v>0</v>
      </c>
      <c r="V514">
        <f>IFERROR(VLOOKUP($A514,Nifty!$A$14:$I$4860,6,FALSE),All_curves!V513)</f>
        <v>0</v>
      </c>
      <c r="W514">
        <f>IFERROR(VLOOKUP($A514,Nifty!$A$14:$I$4860,7,FALSE),All_curves!W513)</f>
        <v>0</v>
      </c>
      <c r="X514">
        <f>IFERROR(VLOOKUP($A514,Nifty!$A$14:$I$4860,8,FALSE),All_curves!X513)</f>
        <v>0</v>
      </c>
      <c r="Y514">
        <f>IFERROR(VLOOKUP($A514,Nifty!$A$14:$I$4860,9,FALSE),All_curves!Y513)</f>
        <v>0</v>
      </c>
      <c r="AA514" s="5">
        <f t="shared" si="231"/>
        <v>0</v>
      </c>
      <c r="AB514" s="5">
        <f t="shared" si="232"/>
        <v>0</v>
      </c>
      <c r="AC514" s="5">
        <f t="shared" si="233"/>
        <v>0</v>
      </c>
      <c r="AD514" s="5">
        <f t="shared" si="234"/>
        <v>0</v>
      </c>
      <c r="AE514" s="5">
        <f t="shared" si="235"/>
        <v>0</v>
      </c>
      <c r="AF514" s="5">
        <f t="shared" si="236"/>
        <v>0</v>
      </c>
      <c r="AG514" s="5">
        <f t="shared" si="237"/>
        <v>0</v>
      </c>
      <c r="AH514" s="5">
        <f t="shared" si="238"/>
        <v>0</v>
      </c>
      <c r="AI514" s="5">
        <f t="shared" si="212"/>
        <v>3.9675672255201633E-4</v>
      </c>
      <c r="AJ514" s="5">
        <f t="shared" si="213"/>
        <v>6.8716305640139641E-3</v>
      </c>
      <c r="AK514" s="5">
        <f t="shared" si="214"/>
        <v>4.1248479810449545E-3</v>
      </c>
      <c r="AL514" s="5">
        <f t="shared" si="215"/>
        <v>4.1248091097609851E-3</v>
      </c>
      <c r="AM514" s="5">
        <f t="shared" si="216"/>
        <v>6.9749363828752742E-4</v>
      </c>
      <c r="AN514" s="5">
        <f t="shared" si="217"/>
        <v>2.1697560307190056E-3</v>
      </c>
      <c r="AO514" s="5">
        <f t="shared" si="218"/>
        <v>2.1697560307190056E-3</v>
      </c>
      <c r="AP514" s="5">
        <f t="shared" si="219"/>
        <v>-1.5145710501025533E-3</v>
      </c>
      <c r="AQ514" s="5">
        <f t="shared" si="220"/>
        <v>0</v>
      </c>
      <c r="AR514" s="5">
        <f t="shared" si="221"/>
        <v>0</v>
      </c>
      <c r="AS514" s="5">
        <f t="shared" si="222"/>
        <v>0</v>
      </c>
      <c r="AT514" s="5">
        <f t="shared" si="223"/>
        <v>0</v>
      </c>
      <c r="AU514" s="5">
        <f t="shared" si="224"/>
        <v>0</v>
      </c>
      <c r="AV514" s="5">
        <f t="shared" si="225"/>
        <v>0</v>
      </c>
      <c r="AW514" s="5">
        <f t="shared" si="226"/>
        <v>0</v>
      </c>
      <c r="AX514" s="5">
        <f t="shared" si="227"/>
        <v>0</v>
      </c>
      <c r="AZ514" s="7">
        <f t="shared" si="239"/>
        <v>111.97567738370377</v>
      </c>
      <c r="BA514" s="4">
        <f t="shared" si="228"/>
        <v>7.9335329279145439E-4</v>
      </c>
      <c r="BB514" s="5">
        <f>AZ514/MAX($AZ$16:AZ514)-1</f>
        <v>-2.1573334822534429E-3</v>
      </c>
    </row>
    <row r="515" spans="1:54" x14ac:dyDescent="0.25">
      <c r="A515" s="3">
        <v>43276</v>
      </c>
      <c r="B515">
        <f>IFERROR(VLOOKUP($A515,Finnifty!$A$14:$I$486,B$15+1,FALSE),All_curves!B514)</f>
        <v>0</v>
      </c>
      <c r="C515">
        <f>IFERROR(VLOOKUP($A515,Finnifty!$A$14:$I$486,C$15+1,FALSE),All_curves!C514)</f>
        <v>0</v>
      </c>
      <c r="D515">
        <f>IFERROR(VLOOKUP($A515,Finnifty!$A$14:$I$486,D$15+1,FALSE),All_curves!D514)</f>
        <v>0</v>
      </c>
      <c r="E515">
        <f>IFERROR(VLOOKUP($A515,Finnifty!$A$14:$I$486,E$15+1,FALSE),All_curves!E514)</f>
        <v>0</v>
      </c>
      <c r="F515">
        <f>IFERROR(VLOOKUP($A515,Finnifty!$A$14:$I$486,F$15+1,FALSE),All_curves!F514)</f>
        <v>0</v>
      </c>
      <c r="G515">
        <f>IFERROR(VLOOKUP($A515,Finnifty!$A$14:$I$486,G$15+1,FALSE),All_curves!G514)</f>
        <v>0</v>
      </c>
      <c r="H515">
        <f>IFERROR(VLOOKUP($A515,Finnifty!$A$14:$I$486,H$15+1,FALSE),All_curves!H514)</f>
        <v>0</v>
      </c>
      <c r="I515">
        <f>IFERROR(VLOOKUP($A515,Finnifty!$A$14:$I$486,I$15+1,FALSE),All_curves!I514)</f>
        <v>0</v>
      </c>
      <c r="J515">
        <f>IFERROR(VLOOKUP($A515,Banknifty!$A$14:$I$4860,2,FALSE),All_curves!J514)</f>
        <v>13027443</v>
      </c>
      <c r="K515">
        <f>IFERROR(VLOOKUP($A515,Banknifty!$A$14:$I$4860,3,FALSE),All_curves!K514)</f>
        <v>14833664</v>
      </c>
      <c r="L515">
        <f>IFERROR(VLOOKUP($A515,Banknifty!$A$14:$I$4860,4,FALSE),All_curves!L514)</f>
        <v>14318436</v>
      </c>
      <c r="M515">
        <f>IFERROR(VLOOKUP($A515,Banknifty!$A$14:$I$4860,5,FALSE),All_curves!M514)</f>
        <v>16614112</v>
      </c>
      <c r="N515">
        <f>IFERROR(VLOOKUP($A515,Banknifty!$A$14:$I$4860,6,FALSE),All_curves!N514)</f>
        <v>11585102</v>
      </c>
      <c r="O515">
        <f>IFERROR(VLOOKUP($A515,Banknifty!$A$14:$I$4860,7,FALSE),All_curves!O514)</f>
        <v>13324364</v>
      </c>
      <c r="P515">
        <f>IFERROR(VLOOKUP($A515,Banknifty!$A$14:$I$4860,8,FALSE),All_curves!P514)</f>
        <v>13324364</v>
      </c>
      <c r="Q515">
        <f>IFERROR(VLOOKUP($A515,Banknifty!$A$14:$I$4860,9,FALSE),All_curves!Q514)</f>
        <v>14831480</v>
      </c>
      <c r="R515">
        <f>IFERROR(VLOOKUP($A515,Nifty!$A$14:$I$4860,2,FALSE),All_curves!R514)</f>
        <v>0</v>
      </c>
      <c r="S515">
        <f>IFERROR(VLOOKUP($A515,Nifty!$A$14:$I$4860,3,FALSE),All_curves!S514)</f>
        <v>0</v>
      </c>
      <c r="T515">
        <f>IFERROR(VLOOKUP($A515,Nifty!$A$14:$I$4860,4,FALSE),All_curves!T514)</f>
        <v>0</v>
      </c>
      <c r="U515">
        <f>IFERROR(VLOOKUP($A515,Nifty!$A$14:$I$4860,5,FALSE),All_curves!U514)</f>
        <v>0</v>
      </c>
      <c r="V515">
        <f>IFERROR(VLOOKUP($A515,Nifty!$A$14:$I$4860,6,FALSE),All_curves!V514)</f>
        <v>0</v>
      </c>
      <c r="W515">
        <f>IFERROR(VLOOKUP($A515,Nifty!$A$14:$I$4860,7,FALSE),All_curves!W514)</f>
        <v>0</v>
      </c>
      <c r="X515">
        <f>IFERROR(VLOOKUP($A515,Nifty!$A$14:$I$4860,8,FALSE),All_curves!X514)</f>
        <v>0</v>
      </c>
      <c r="Y515">
        <f>IFERROR(VLOOKUP($A515,Nifty!$A$14:$I$4860,9,FALSE),All_curves!Y514)</f>
        <v>0</v>
      </c>
      <c r="AA515" s="5">
        <f t="shared" si="231"/>
        <v>0</v>
      </c>
      <c r="AB515" s="5">
        <f t="shared" si="232"/>
        <v>0</v>
      </c>
      <c r="AC515" s="5">
        <f t="shared" si="233"/>
        <v>0</v>
      </c>
      <c r="AD515" s="5">
        <f t="shared" si="234"/>
        <v>0</v>
      </c>
      <c r="AE515" s="5">
        <f t="shared" si="235"/>
        <v>0</v>
      </c>
      <c r="AF515" s="5">
        <f t="shared" si="236"/>
        <v>0</v>
      </c>
      <c r="AG515" s="5">
        <f t="shared" si="237"/>
        <v>0</v>
      </c>
      <c r="AH515" s="5">
        <f t="shared" si="238"/>
        <v>0</v>
      </c>
      <c r="AI515" s="5">
        <f t="shared" si="212"/>
        <v>-2.3796727928850903E-3</v>
      </c>
      <c r="AJ515" s="5">
        <f t="shared" si="213"/>
        <v>-6.9274305523011614E-3</v>
      </c>
      <c r="AK515" s="5">
        <f t="shared" si="214"/>
        <v>-3.0550787289569392E-3</v>
      </c>
      <c r="AL515" s="5">
        <f t="shared" si="215"/>
        <v>-2.2290847120053359E-3</v>
      </c>
      <c r="AM515" s="5">
        <f t="shared" si="216"/>
        <v>6.0752795716867425E-4</v>
      </c>
      <c r="AN515" s="5">
        <f t="shared" si="217"/>
        <v>7.6504930727812059E-3</v>
      </c>
      <c r="AO515" s="5">
        <f t="shared" si="218"/>
        <v>7.6504930727812059E-3</v>
      </c>
      <c r="AP515" s="5">
        <f t="shared" si="219"/>
        <v>4.7072237947289874E-3</v>
      </c>
      <c r="AQ515" s="5">
        <f t="shared" si="220"/>
        <v>0</v>
      </c>
      <c r="AR515" s="5">
        <f t="shared" si="221"/>
        <v>0</v>
      </c>
      <c r="AS515" s="5">
        <f t="shared" si="222"/>
        <v>0</v>
      </c>
      <c r="AT515" s="5">
        <f t="shared" si="223"/>
        <v>0</v>
      </c>
      <c r="AU515" s="5">
        <f t="shared" si="224"/>
        <v>0</v>
      </c>
      <c r="AV515" s="5">
        <f t="shared" si="225"/>
        <v>0</v>
      </c>
      <c r="AW515" s="5">
        <f t="shared" si="226"/>
        <v>0</v>
      </c>
      <c r="AX515" s="5">
        <f t="shared" si="227"/>
        <v>0</v>
      </c>
      <c r="AZ515" s="7">
        <f t="shared" si="239"/>
        <v>112.00378547676908</v>
      </c>
      <c r="BA515" s="4">
        <f t="shared" si="228"/>
        <v>2.5101962963798108E-4</v>
      </c>
      <c r="BB515" s="5">
        <f>AZ515/MAX($AZ$16:AZ515)-1</f>
        <v>-1.906855385667261E-3</v>
      </c>
    </row>
    <row r="516" spans="1:54" x14ac:dyDescent="0.25">
      <c r="A516" s="3">
        <v>43277</v>
      </c>
      <c r="B516">
        <f>IFERROR(VLOOKUP($A516,Finnifty!$A$14:$I$486,B$15+1,FALSE),All_curves!B515)</f>
        <v>0</v>
      </c>
      <c r="C516">
        <f>IFERROR(VLOOKUP($A516,Finnifty!$A$14:$I$486,C$15+1,FALSE),All_curves!C515)</f>
        <v>0</v>
      </c>
      <c r="D516">
        <f>IFERROR(VLOOKUP($A516,Finnifty!$A$14:$I$486,D$15+1,FALSE),All_curves!D515)</f>
        <v>0</v>
      </c>
      <c r="E516">
        <f>IFERROR(VLOOKUP($A516,Finnifty!$A$14:$I$486,E$15+1,FALSE),All_curves!E515)</f>
        <v>0</v>
      </c>
      <c r="F516">
        <f>IFERROR(VLOOKUP($A516,Finnifty!$A$14:$I$486,F$15+1,FALSE),All_curves!F515)</f>
        <v>0</v>
      </c>
      <c r="G516">
        <f>IFERROR(VLOOKUP($A516,Finnifty!$A$14:$I$486,G$15+1,FALSE),All_curves!G515)</f>
        <v>0</v>
      </c>
      <c r="H516">
        <f>IFERROR(VLOOKUP($A516,Finnifty!$A$14:$I$486,H$15+1,FALSE),All_curves!H515)</f>
        <v>0</v>
      </c>
      <c r="I516">
        <f>IFERROR(VLOOKUP($A516,Finnifty!$A$14:$I$486,I$15+1,FALSE),All_curves!I515)</f>
        <v>0</v>
      </c>
      <c r="J516">
        <f>IFERROR(VLOOKUP($A516,Banknifty!$A$14:$I$4860,2,FALSE),All_curves!J515)</f>
        <v>13009757</v>
      </c>
      <c r="K516">
        <f>IFERROR(VLOOKUP($A516,Banknifty!$A$14:$I$4860,3,FALSE),All_curves!K515)</f>
        <v>14809705</v>
      </c>
      <c r="L516">
        <f>IFERROR(VLOOKUP($A516,Banknifty!$A$14:$I$4860,4,FALSE),All_curves!L515)</f>
        <v>14323327</v>
      </c>
      <c r="M516">
        <f>IFERROR(VLOOKUP($A516,Banknifty!$A$14:$I$4860,5,FALSE),All_curves!M515)</f>
        <v>16562056</v>
      </c>
      <c r="N516">
        <f>IFERROR(VLOOKUP($A516,Banknifty!$A$14:$I$4860,6,FALSE),All_curves!N515)</f>
        <v>11557533</v>
      </c>
      <c r="O516">
        <f>IFERROR(VLOOKUP($A516,Banknifty!$A$14:$I$4860,7,FALSE),All_curves!O515)</f>
        <v>13232060</v>
      </c>
      <c r="P516">
        <f>IFERROR(VLOOKUP($A516,Banknifty!$A$14:$I$4860,8,FALSE),All_curves!P515)</f>
        <v>13232060</v>
      </c>
      <c r="Q516">
        <f>IFERROR(VLOOKUP($A516,Banknifty!$A$14:$I$4860,9,FALSE),All_curves!Q515)</f>
        <v>14798419</v>
      </c>
      <c r="R516">
        <f>IFERROR(VLOOKUP($A516,Nifty!$A$14:$I$4860,2,FALSE),All_curves!R515)</f>
        <v>0</v>
      </c>
      <c r="S516">
        <f>IFERROR(VLOOKUP($A516,Nifty!$A$14:$I$4860,3,FALSE),All_curves!S515)</f>
        <v>0</v>
      </c>
      <c r="T516">
        <f>IFERROR(VLOOKUP($A516,Nifty!$A$14:$I$4860,4,FALSE),All_curves!T515)</f>
        <v>0</v>
      </c>
      <c r="U516">
        <f>IFERROR(VLOOKUP($A516,Nifty!$A$14:$I$4860,5,FALSE),All_curves!U515)</f>
        <v>0</v>
      </c>
      <c r="V516">
        <f>IFERROR(VLOOKUP($A516,Nifty!$A$14:$I$4860,6,FALSE),All_curves!V515)</f>
        <v>0</v>
      </c>
      <c r="W516">
        <f>IFERROR(VLOOKUP($A516,Nifty!$A$14:$I$4860,7,FALSE),All_curves!W515)</f>
        <v>0</v>
      </c>
      <c r="X516">
        <f>IFERROR(VLOOKUP($A516,Nifty!$A$14:$I$4860,8,FALSE),All_curves!X515)</f>
        <v>0</v>
      </c>
      <c r="Y516">
        <f>IFERROR(VLOOKUP($A516,Nifty!$A$14:$I$4860,9,FALSE),All_curves!Y515)</f>
        <v>0</v>
      </c>
      <c r="AA516" s="5">
        <f t="shared" si="231"/>
        <v>0</v>
      </c>
      <c r="AB516" s="5">
        <f t="shared" si="232"/>
        <v>0</v>
      </c>
      <c r="AC516" s="5">
        <f t="shared" si="233"/>
        <v>0</v>
      </c>
      <c r="AD516" s="5">
        <f t="shared" si="234"/>
        <v>0</v>
      </c>
      <c r="AE516" s="5">
        <f t="shared" si="235"/>
        <v>0</v>
      </c>
      <c r="AF516" s="5">
        <f t="shared" si="236"/>
        <v>0</v>
      </c>
      <c r="AG516" s="5">
        <f t="shared" si="237"/>
        <v>0</v>
      </c>
      <c r="AH516" s="5">
        <f t="shared" si="238"/>
        <v>0</v>
      </c>
      <c r="AI516" s="5">
        <f t="shared" si="212"/>
        <v>-1.3575956540358147E-3</v>
      </c>
      <c r="AJ516" s="5">
        <f t="shared" si="213"/>
        <v>-1.615177477391927E-3</v>
      </c>
      <c r="AK516" s="5">
        <f t="shared" si="214"/>
        <v>3.4158758680069568E-4</v>
      </c>
      <c r="AL516" s="5">
        <f t="shared" si="215"/>
        <v>-3.1332399829735458E-3</v>
      </c>
      <c r="AM516" s="5">
        <f t="shared" si="216"/>
        <v>-2.3796941969090879E-3</v>
      </c>
      <c r="AN516" s="5">
        <f t="shared" si="217"/>
        <v>-6.927460102410854E-3</v>
      </c>
      <c r="AO516" s="5">
        <f t="shared" si="218"/>
        <v>-6.927460102410854E-3</v>
      </c>
      <c r="AP516" s="5">
        <f t="shared" si="219"/>
        <v>-2.2291099741900133E-3</v>
      </c>
      <c r="AQ516" s="5">
        <f t="shared" si="220"/>
        <v>0</v>
      </c>
      <c r="AR516" s="5">
        <f t="shared" si="221"/>
        <v>0</v>
      </c>
      <c r="AS516" s="5">
        <f t="shared" si="222"/>
        <v>0</v>
      </c>
      <c r="AT516" s="5">
        <f t="shared" si="223"/>
        <v>0</v>
      </c>
      <c r="AU516" s="5">
        <f t="shared" si="224"/>
        <v>0</v>
      </c>
      <c r="AV516" s="5">
        <f t="shared" si="225"/>
        <v>0</v>
      </c>
      <c r="AW516" s="5">
        <f t="shared" si="226"/>
        <v>0</v>
      </c>
      <c r="AX516" s="5">
        <f t="shared" si="227"/>
        <v>0</v>
      </c>
      <c r="AZ516" s="7">
        <f t="shared" si="239"/>
        <v>111.89071695575687</v>
      </c>
      <c r="BA516" s="4">
        <f t="shared" si="228"/>
        <v>-1.0095062459800584E-3</v>
      </c>
      <c r="BB516" s="5">
        <f>AZ516/MAX($AZ$16:AZ516)-1</f>
        <v>-2.9144366492253049E-3</v>
      </c>
    </row>
    <row r="517" spans="1:54" x14ac:dyDescent="0.25">
      <c r="A517" s="3">
        <v>43278</v>
      </c>
      <c r="B517">
        <f>IFERROR(VLOOKUP($A517,Finnifty!$A$14:$I$486,B$15+1,FALSE),All_curves!B516)</f>
        <v>0</v>
      </c>
      <c r="C517">
        <f>IFERROR(VLOOKUP($A517,Finnifty!$A$14:$I$486,C$15+1,FALSE),All_curves!C516)</f>
        <v>0</v>
      </c>
      <c r="D517">
        <f>IFERROR(VLOOKUP($A517,Finnifty!$A$14:$I$486,D$15+1,FALSE),All_curves!D516)</f>
        <v>0</v>
      </c>
      <c r="E517">
        <f>IFERROR(VLOOKUP($A517,Finnifty!$A$14:$I$486,E$15+1,FALSE),All_curves!E516)</f>
        <v>0</v>
      </c>
      <c r="F517">
        <f>IFERROR(VLOOKUP($A517,Finnifty!$A$14:$I$486,F$15+1,FALSE),All_curves!F516)</f>
        <v>0</v>
      </c>
      <c r="G517">
        <f>IFERROR(VLOOKUP($A517,Finnifty!$A$14:$I$486,G$15+1,FALSE),All_curves!G516)</f>
        <v>0</v>
      </c>
      <c r="H517">
        <f>IFERROR(VLOOKUP($A517,Finnifty!$A$14:$I$486,H$15+1,FALSE),All_curves!H516)</f>
        <v>0</v>
      </c>
      <c r="I517">
        <f>IFERROR(VLOOKUP($A517,Finnifty!$A$14:$I$486,I$15+1,FALSE),All_curves!I516)</f>
        <v>0</v>
      </c>
      <c r="J517">
        <f>IFERROR(VLOOKUP($A517,Banknifty!$A$14:$I$4860,2,FALSE),All_curves!J516)</f>
        <v>12975019</v>
      </c>
      <c r="K517">
        <f>IFERROR(VLOOKUP($A517,Banknifty!$A$14:$I$4860,3,FALSE),All_curves!K516)</f>
        <v>14764966</v>
      </c>
      <c r="L517">
        <f>IFERROR(VLOOKUP($A517,Banknifty!$A$14:$I$4860,4,FALSE),All_curves!L516)</f>
        <v>14281866</v>
      </c>
      <c r="M517">
        <f>IFERROR(VLOOKUP($A517,Banknifty!$A$14:$I$4860,5,FALSE),All_curves!M516)</f>
        <v>16523577</v>
      </c>
      <c r="N517">
        <f>IFERROR(VLOOKUP($A517,Banknifty!$A$14:$I$4860,6,FALSE),All_curves!N516)</f>
        <v>11541843</v>
      </c>
      <c r="O517">
        <f>IFERROR(VLOOKUP($A517,Banknifty!$A$14:$I$4860,7,FALSE),All_curves!O516)</f>
        <v>13210688</v>
      </c>
      <c r="P517">
        <f>IFERROR(VLOOKUP($A517,Banknifty!$A$14:$I$4860,8,FALSE),All_curves!P516)</f>
        <v>13210688</v>
      </c>
      <c r="Q517">
        <f>IFERROR(VLOOKUP($A517,Banknifty!$A$14:$I$4860,9,FALSE),All_curves!Q516)</f>
        <v>14752052</v>
      </c>
      <c r="R517">
        <f>IFERROR(VLOOKUP($A517,Nifty!$A$14:$I$4860,2,FALSE),All_curves!R516)</f>
        <v>0</v>
      </c>
      <c r="S517">
        <f>IFERROR(VLOOKUP($A517,Nifty!$A$14:$I$4860,3,FALSE),All_curves!S516)</f>
        <v>0</v>
      </c>
      <c r="T517">
        <f>IFERROR(VLOOKUP($A517,Nifty!$A$14:$I$4860,4,FALSE),All_curves!T516)</f>
        <v>0</v>
      </c>
      <c r="U517">
        <f>IFERROR(VLOOKUP($A517,Nifty!$A$14:$I$4860,5,FALSE),All_curves!U516)</f>
        <v>0</v>
      </c>
      <c r="V517">
        <f>IFERROR(VLOOKUP($A517,Nifty!$A$14:$I$4860,6,FALSE),All_curves!V516)</f>
        <v>0</v>
      </c>
      <c r="W517">
        <f>IFERROR(VLOOKUP($A517,Nifty!$A$14:$I$4860,7,FALSE),All_curves!W516)</f>
        <v>0</v>
      </c>
      <c r="X517">
        <f>IFERROR(VLOOKUP($A517,Nifty!$A$14:$I$4860,8,FALSE),All_curves!X516)</f>
        <v>0</v>
      </c>
      <c r="Y517">
        <f>IFERROR(VLOOKUP($A517,Nifty!$A$14:$I$4860,9,FALSE),All_curves!Y516)</f>
        <v>0</v>
      </c>
      <c r="AA517" s="5">
        <f t="shared" si="231"/>
        <v>0</v>
      </c>
      <c r="AB517" s="5">
        <f t="shared" si="232"/>
        <v>0</v>
      </c>
      <c r="AC517" s="5">
        <f t="shared" si="233"/>
        <v>0</v>
      </c>
      <c r="AD517" s="5">
        <f t="shared" si="234"/>
        <v>0</v>
      </c>
      <c r="AE517" s="5">
        <f t="shared" si="235"/>
        <v>0</v>
      </c>
      <c r="AF517" s="5">
        <f t="shared" si="236"/>
        <v>0</v>
      </c>
      <c r="AG517" s="5">
        <f t="shared" si="237"/>
        <v>0</v>
      </c>
      <c r="AH517" s="5">
        <f t="shared" si="238"/>
        <v>0</v>
      </c>
      <c r="AI517" s="5">
        <f t="shared" si="212"/>
        <v>-2.6701497960338605E-3</v>
      </c>
      <c r="AJ517" s="5">
        <f t="shared" si="213"/>
        <v>-3.0209244546059999E-3</v>
      </c>
      <c r="AK517" s="5">
        <f t="shared" si="214"/>
        <v>-2.8946487083622019E-3</v>
      </c>
      <c r="AL517" s="5">
        <f t="shared" si="215"/>
        <v>-2.3233226599402856E-3</v>
      </c>
      <c r="AM517" s="5">
        <f t="shared" si="216"/>
        <v>-1.3575561497423116E-3</v>
      </c>
      <c r="AN517" s="5">
        <f t="shared" si="217"/>
        <v>-1.6151680086093911E-3</v>
      </c>
      <c r="AO517" s="5">
        <f t="shared" si="218"/>
        <v>-1.6151680086093911E-3</v>
      </c>
      <c r="AP517" s="5">
        <f t="shared" si="219"/>
        <v>-3.1332401116632713E-3</v>
      </c>
      <c r="AQ517" s="5">
        <f t="shared" si="220"/>
        <v>0</v>
      </c>
      <c r="AR517" s="5">
        <f t="shared" si="221"/>
        <v>0</v>
      </c>
      <c r="AS517" s="5">
        <f t="shared" si="222"/>
        <v>0</v>
      </c>
      <c r="AT517" s="5">
        <f t="shared" si="223"/>
        <v>0</v>
      </c>
      <c r="AU517" s="5">
        <f t="shared" si="224"/>
        <v>0</v>
      </c>
      <c r="AV517" s="5">
        <f t="shared" si="225"/>
        <v>0</v>
      </c>
      <c r="AW517" s="5">
        <f t="shared" si="226"/>
        <v>0</v>
      </c>
      <c r="AX517" s="5">
        <f t="shared" si="227"/>
        <v>0</v>
      </c>
      <c r="AZ517" s="7">
        <f t="shared" si="239"/>
        <v>111.80386095734137</v>
      </c>
      <c r="BA517" s="4">
        <f t="shared" si="228"/>
        <v>-7.7625741239861323E-4</v>
      </c>
      <c r="BB517" s="5">
        <f>AZ517/MAX($AZ$16:AZ517)-1</f>
        <v>-3.6884317085720264E-3</v>
      </c>
    </row>
    <row r="518" spans="1:54" x14ac:dyDescent="0.25">
      <c r="A518" s="3">
        <v>43279</v>
      </c>
      <c r="B518">
        <f>IFERROR(VLOOKUP($A518,Finnifty!$A$14:$I$486,B$15+1,FALSE),All_curves!B517)</f>
        <v>0</v>
      </c>
      <c r="C518">
        <f>IFERROR(VLOOKUP($A518,Finnifty!$A$14:$I$486,C$15+1,FALSE),All_curves!C517)</f>
        <v>0</v>
      </c>
      <c r="D518">
        <f>IFERROR(VLOOKUP($A518,Finnifty!$A$14:$I$486,D$15+1,FALSE),All_curves!D517)</f>
        <v>0</v>
      </c>
      <c r="E518">
        <f>IFERROR(VLOOKUP($A518,Finnifty!$A$14:$I$486,E$15+1,FALSE),All_curves!E517)</f>
        <v>0</v>
      </c>
      <c r="F518">
        <f>IFERROR(VLOOKUP($A518,Finnifty!$A$14:$I$486,F$15+1,FALSE),All_curves!F517)</f>
        <v>0</v>
      </c>
      <c r="G518">
        <f>IFERROR(VLOOKUP($A518,Finnifty!$A$14:$I$486,G$15+1,FALSE),All_curves!G517)</f>
        <v>0</v>
      </c>
      <c r="H518">
        <f>IFERROR(VLOOKUP($A518,Finnifty!$A$14:$I$486,H$15+1,FALSE),All_curves!H517)</f>
        <v>0</v>
      </c>
      <c r="I518">
        <f>IFERROR(VLOOKUP($A518,Finnifty!$A$14:$I$486,I$15+1,FALSE),All_curves!I517)</f>
        <v>0</v>
      </c>
      <c r="J518">
        <f>IFERROR(VLOOKUP($A518,Banknifty!$A$14:$I$4860,2,FALSE),All_curves!J517)</f>
        <v>12865717</v>
      </c>
      <c r="K518">
        <f>IFERROR(VLOOKUP($A518,Banknifty!$A$14:$I$4860,3,FALSE),All_curves!K517)</f>
        <v>14669435</v>
      </c>
      <c r="L518">
        <f>IFERROR(VLOOKUP($A518,Banknifty!$A$14:$I$4860,4,FALSE),All_curves!L517)</f>
        <v>14184137</v>
      </c>
      <c r="M518">
        <f>IFERROR(VLOOKUP($A518,Banknifty!$A$14:$I$4860,5,FALSE),All_curves!M517)</f>
        <v>16369145</v>
      </c>
      <c r="N518">
        <f>IFERROR(VLOOKUP($A518,Banknifty!$A$14:$I$4860,6,FALSE),All_curves!N517)</f>
        <v>11511024</v>
      </c>
      <c r="O518">
        <f>IFERROR(VLOOKUP($A518,Banknifty!$A$14:$I$4860,7,FALSE),All_curves!O517)</f>
        <v>13170779</v>
      </c>
      <c r="P518">
        <f>IFERROR(VLOOKUP($A518,Banknifty!$A$14:$I$4860,8,FALSE),All_curves!P517)</f>
        <v>13170779</v>
      </c>
      <c r="Q518">
        <f>IFERROR(VLOOKUP($A518,Banknifty!$A$14:$I$4860,9,FALSE),All_curves!Q517)</f>
        <v>14717778</v>
      </c>
      <c r="R518">
        <f>IFERROR(VLOOKUP($A518,Nifty!$A$14:$I$4860,2,FALSE),All_curves!R517)</f>
        <v>0</v>
      </c>
      <c r="S518">
        <f>IFERROR(VLOOKUP($A518,Nifty!$A$14:$I$4860,3,FALSE),All_curves!S517)</f>
        <v>0</v>
      </c>
      <c r="T518">
        <f>IFERROR(VLOOKUP($A518,Nifty!$A$14:$I$4860,4,FALSE),All_curves!T517)</f>
        <v>0</v>
      </c>
      <c r="U518">
        <f>IFERROR(VLOOKUP($A518,Nifty!$A$14:$I$4860,5,FALSE),All_curves!U517)</f>
        <v>0</v>
      </c>
      <c r="V518">
        <f>IFERROR(VLOOKUP($A518,Nifty!$A$14:$I$4860,6,FALSE),All_curves!V517)</f>
        <v>0</v>
      </c>
      <c r="W518">
        <f>IFERROR(VLOOKUP($A518,Nifty!$A$14:$I$4860,7,FALSE),All_curves!W517)</f>
        <v>0</v>
      </c>
      <c r="X518">
        <f>IFERROR(VLOOKUP($A518,Nifty!$A$14:$I$4860,8,FALSE),All_curves!X517)</f>
        <v>0</v>
      </c>
      <c r="Y518">
        <f>IFERROR(VLOOKUP($A518,Nifty!$A$14:$I$4860,9,FALSE),All_curves!Y517)</f>
        <v>0</v>
      </c>
      <c r="AA518" s="5">
        <f t="shared" si="231"/>
        <v>0</v>
      </c>
      <c r="AB518" s="5">
        <f t="shared" si="232"/>
        <v>0</v>
      </c>
      <c r="AC518" s="5">
        <f t="shared" si="233"/>
        <v>0</v>
      </c>
      <c r="AD518" s="5">
        <f t="shared" si="234"/>
        <v>0</v>
      </c>
      <c r="AE518" s="5">
        <f t="shared" si="235"/>
        <v>0</v>
      </c>
      <c r="AF518" s="5">
        <f t="shared" si="236"/>
        <v>0</v>
      </c>
      <c r="AG518" s="5">
        <f t="shared" si="237"/>
        <v>0</v>
      </c>
      <c r="AH518" s="5">
        <f t="shared" si="238"/>
        <v>0</v>
      </c>
      <c r="AI518" s="5">
        <f t="shared" si="212"/>
        <v>-8.4240339070024151E-3</v>
      </c>
      <c r="AJ518" s="5">
        <f t="shared" si="213"/>
        <v>-6.4701131042225191E-3</v>
      </c>
      <c r="AK518" s="5">
        <f t="shared" si="214"/>
        <v>-6.8428733332185354E-3</v>
      </c>
      <c r="AL518" s="5">
        <f t="shared" si="215"/>
        <v>-9.3461603380430303E-3</v>
      </c>
      <c r="AM518" s="5">
        <f t="shared" si="216"/>
        <v>-2.6701974719288701E-3</v>
      </c>
      <c r="AN518" s="5">
        <f t="shared" si="217"/>
        <v>-3.0209630263011711E-3</v>
      </c>
      <c r="AO518" s="5">
        <f t="shared" si="218"/>
        <v>-3.0209630263011711E-3</v>
      </c>
      <c r="AP518" s="5">
        <f t="shared" si="219"/>
        <v>-2.3233377973450597E-3</v>
      </c>
      <c r="AQ518" s="5">
        <f t="shared" si="220"/>
        <v>0</v>
      </c>
      <c r="AR518" s="5">
        <f t="shared" si="221"/>
        <v>0</v>
      </c>
      <c r="AS518" s="5">
        <f t="shared" si="222"/>
        <v>0</v>
      </c>
      <c r="AT518" s="5">
        <f t="shared" si="223"/>
        <v>0</v>
      </c>
      <c r="AU518" s="5">
        <f t="shared" si="224"/>
        <v>0</v>
      </c>
      <c r="AV518" s="5">
        <f t="shared" si="225"/>
        <v>0</v>
      </c>
      <c r="AW518" s="5">
        <f t="shared" si="226"/>
        <v>0</v>
      </c>
      <c r="AX518" s="5">
        <f t="shared" si="227"/>
        <v>0</v>
      </c>
      <c r="AZ518" s="7">
        <f t="shared" si="239"/>
        <v>111.60765150757605</v>
      </c>
      <c r="BA518" s="4">
        <f t="shared" si="228"/>
        <v>-1.7549434168484489E-3</v>
      </c>
      <c r="BB518" s="5">
        <f>AZ518/MAX($AZ$16:AZ518)-1</f>
        <v>-5.4369021364749637E-3</v>
      </c>
    </row>
    <row r="519" spans="1:54" x14ac:dyDescent="0.25">
      <c r="A519" s="3">
        <v>43280</v>
      </c>
      <c r="B519">
        <f>IFERROR(VLOOKUP($A519,Finnifty!$A$14:$I$486,B$15+1,FALSE),All_curves!B518)</f>
        <v>0</v>
      </c>
      <c r="C519">
        <f>IFERROR(VLOOKUP($A519,Finnifty!$A$14:$I$486,C$15+1,FALSE),All_curves!C518)</f>
        <v>0</v>
      </c>
      <c r="D519">
        <f>IFERROR(VLOOKUP($A519,Finnifty!$A$14:$I$486,D$15+1,FALSE),All_curves!D518)</f>
        <v>0</v>
      </c>
      <c r="E519">
        <f>IFERROR(VLOOKUP($A519,Finnifty!$A$14:$I$486,E$15+1,FALSE),All_curves!E518)</f>
        <v>0</v>
      </c>
      <c r="F519">
        <f>IFERROR(VLOOKUP($A519,Finnifty!$A$14:$I$486,F$15+1,FALSE),All_curves!F518)</f>
        <v>0</v>
      </c>
      <c r="G519">
        <f>IFERROR(VLOOKUP($A519,Finnifty!$A$14:$I$486,G$15+1,FALSE),All_curves!G518)</f>
        <v>0</v>
      </c>
      <c r="H519">
        <f>IFERROR(VLOOKUP($A519,Finnifty!$A$14:$I$486,H$15+1,FALSE),All_curves!H518)</f>
        <v>0</v>
      </c>
      <c r="I519">
        <f>IFERROR(VLOOKUP($A519,Finnifty!$A$14:$I$486,I$15+1,FALSE),All_curves!I518)</f>
        <v>0</v>
      </c>
      <c r="J519">
        <f>IFERROR(VLOOKUP($A519,Banknifty!$A$14:$I$4860,2,FALSE),All_curves!J518)</f>
        <v>12841081</v>
      </c>
      <c r="K519">
        <f>IFERROR(VLOOKUP($A519,Banknifty!$A$14:$I$4860,3,FALSE),All_curves!K518)</f>
        <v>14669435</v>
      </c>
      <c r="L519">
        <f>IFERROR(VLOOKUP($A519,Banknifty!$A$14:$I$4860,4,FALSE),All_curves!L518)</f>
        <v>14164869</v>
      </c>
      <c r="M519">
        <f>IFERROR(VLOOKUP($A519,Banknifty!$A$14:$I$4860,5,FALSE),All_curves!M518)</f>
        <v>16369145</v>
      </c>
      <c r="N519">
        <f>IFERROR(VLOOKUP($A519,Banknifty!$A$14:$I$4860,6,FALSE),All_curves!N518)</f>
        <v>11512669</v>
      </c>
      <c r="O519">
        <f>IFERROR(VLOOKUP($A519,Banknifty!$A$14:$I$4860,7,FALSE),All_curves!O518)</f>
        <v>13184802</v>
      </c>
      <c r="P519">
        <f>IFERROR(VLOOKUP($A519,Banknifty!$A$14:$I$4860,8,FALSE),All_curves!P518)</f>
        <v>13184802</v>
      </c>
      <c r="Q519">
        <f>IFERROR(VLOOKUP($A519,Banknifty!$A$14:$I$4860,9,FALSE),All_curves!Q518)</f>
        <v>14728384</v>
      </c>
      <c r="R519">
        <f>IFERROR(VLOOKUP($A519,Nifty!$A$14:$I$4860,2,FALSE),All_curves!R518)</f>
        <v>0</v>
      </c>
      <c r="S519">
        <f>IFERROR(VLOOKUP($A519,Nifty!$A$14:$I$4860,3,FALSE),All_curves!S518)</f>
        <v>0</v>
      </c>
      <c r="T519">
        <f>IFERROR(VLOOKUP($A519,Nifty!$A$14:$I$4860,4,FALSE),All_curves!T518)</f>
        <v>0</v>
      </c>
      <c r="U519">
        <f>IFERROR(VLOOKUP($A519,Nifty!$A$14:$I$4860,5,FALSE),All_curves!U518)</f>
        <v>0</v>
      </c>
      <c r="V519">
        <f>IFERROR(VLOOKUP($A519,Nifty!$A$14:$I$4860,6,FALSE),All_curves!V518)</f>
        <v>0</v>
      </c>
      <c r="W519">
        <f>IFERROR(VLOOKUP($A519,Nifty!$A$14:$I$4860,7,FALSE),All_curves!W518)</f>
        <v>0</v>
      </c>
      <c r="X519">
        <f>IFERROR(VLOOKUP($A519,Nifty!$A$14:$I$4860,8,FALSE),All_curves!X518)</f>
        <v>0</v>
      </c>
      <c r="Y519">
        <f>IFERROR(VLOOKUP($A519,Nifty!$A$14:$I$4860,9,FALSE),All_curves!Y518)</f>
        <v>0</v>
      </c>
      <c r="AA519" s="5">
        <f t="shared" si="231"/>
        <v>0</v>
      </c>
      <c r="AB519" s="5">
        <f t="shared" si="232"/>
        <v>0</v>
      </c>
      <c r="AC519" s="5">
        <f t="shared" si="233"/>
        <v>0</v>
      </c>
      <c r="AD519" s="5">
        <f t="shared" si="234"/>
        <v>0</v>
      </c>
      <c r="AE519" s="5">
        <f t="shared" si="235"/>
        <v>0</v>
      </c>
      <c r="AF519" s="5">
        <f t="shared" si="236"/>
        <v>0</v>
      </c>
      <c r="AG519" s="5">
        <f t="shared" si="237"/>
        <v>0</v>
      </c>
      <c r="AH519" s="5">
        <f t="shared" si="238"/>
        <v>0</v>
      </c>
      <c r="AI519" s="5">
        <f t="shared" si="212"/>
        <v>-1.9148563581804501E-3</v>
      </c>
      <c r="AJ519" s="5">
        <f t="shared" si="213"/>
        <v>0</v>
      </c>
      <c r="AK519" s="5">
        <f t="shared" si="214"/>
        <v>-1.3584189154405291E-3</v>
      </c>
      <c r="AL519" s="5">
        <f t="shared" si="215"/>
        <v>0</v>
      </c>
      <c r="AM519" s="5">
        <f t="shared" si="216"/>
        <v>1.4290648685988394E-4</v>
      </c>
      <c r="AN519" s="5">
        <f t="shared" si="217"/>
        <v>1.0647054361780928E-3</v>
      </c>
      <c r="AO519" s="5">
        <f t="shared" si="218"/>
        <v>1.0647054361780928E-3</v>
      </c>
      <c r="AP519" s="5">
        <f t="shared" si="219"/>
        <v>7.2062508348746945E-4</v>
      </c>
      <c r="AQ519" s="5">
        <f t="shared" si="220"/>
        <v>0</v>
      </c>
      <c r="AR519" s="5">
        <f t="shared" si="221"/>
        <v>0</v>
      </c>
      <c r="AS519" s="5">
        <f t="shared" si="222"/>
        <v>0</v>
      </c>
      <c r="AT519" s="5">
        <f t="shared" si="223"/>
        <v>0</v>
      </c>
      <c r="AU519" s="5">
        <f t="shared" si="224"/>
        <v>0</v>
      </c>
      <c r="AV519" s="5">
        <f t="shared" si="225"/>
        <v>0</v>
      </c>
      <c r="AW519" s="5">
        <f t="shared" si="226"/>
        <v>0</v>
      </c>
      <c r="AX519" s="5">
        <f t="shared" si="227"/>
        <v>0</v>
      </c>
      <c r="AZ519" s="7">
        <f t="shared" si="239"/>
        <v>111.60634787053858</v>
      </c>
      <c r="BA519" s="4">
        <f t="shared" si="228"/>
        <v>-1.1680534621560004E-5</v>
      </c>
      <c r="BB519" s="5">
        <f>AZ519/MAX($AZ$16:AZ519)-1</f>
        <v>-5.4485191651728604E-3</v>
      </c>
    </row>
    <row r="520" spans="1:54" x14ac:dyDescent="0.25">
      <c r="A520" s="3">
        <v>43283</v>
      </c>
      <c r="B520">
        <f>IFERROR(VLOOKUP($A520,Finnifty!$A$14:$I$486,B$15+1,FALSE),All_curves!B519)</f>
        <v>0</v>
      </c>
      <c r="C520">
        <f>IFERROR(VLOOKUP($A520,Finnifty!$A$14:$I$486,C$15+1,FALSE),All_curves!C519)</f>
        <v>0</v>
      </c>
      <c r="D520">
        <f>IFERROR(VLOOKUP($A520,Finnifty!$A$14:$I$486,D$15+1,FALSE),All_curves!D519)</f>
        <v>0</v>
      </c>
      <c r="E520">
        <f>IFERROR(VLOOKUP($A520,Finnifty!$A$14:$I$486,E$15+1,FALSE),All_curves!E519)</f>
        <v>0</v>
      </c>
      <c r="F520">
        <f>IFERROR(VLOOKUP($A520,Finnifty!$A$14:$I$486,F$15+1,FALSE),All_curves!F519)</f>
        <v>0</v>
      </c>
      <c r="G520">
        <f>IFERROR(VLOOKUP($A520,Finnifty!$A$14:$I$486,G$15+1,FALSE),All_curves!G519)</f>
        <v>0</v>
      </c>
      <c r="H520">
        <f>IFERROR(VLOOKUP($A520,Finnifty!$A$14:$I$486,H$15+1,FALSE),All_curves!H519)</f>
        <v>0</v>
      </c>
      <c r="I520">
        <f>IFERROR(VLOOKUP($A520,Finnifty!$A$14:$I$486,I$15+1,FALSE),All_curves!I519)</f>
        <v>0</v>
      </c>
      <c r="J520">
        <f>IFERROR(VLOOKUP($A520,Banknifty!$A$14:$I$4860,2,FALSE),All_curves!J519)</f>
        <v>12813601</v>
      </c>
      <c r="K520">
        <f>IFERROR(VLOOKUP($A520,Banknifty!$A$14:$I$4860,3,FALSE),All_curves!K519)</f>
        <v>14619288</v>
      </c>
      <c r="L520">
        <f>IFERROR(VLOOKUP($A520,Banknifty!$A$14:$I$4860,4,FALSE),All_curves!L519)</f>
        <v>14108999</v>
      </c>
      <c r="M520">
        <f>IFERROR(VLOOKUP($A520,Banknifty!$A$14:$I$4860,5,FALSE),All_curves!M519)</f>
        <v>16333885</v>
      </c>
      <c r="N520">
        <f>IFERROR(VLOOKUP($A520,Banknifty!$A$14:$I$4860,6,FALSE),All_curves!N519)</f>
        <v>11494622</v>
      </c>
      <c r="O520">
        <f>IFERROR(VLOOKUP($A520,Banknifty!$A$14:$I$4860,7,FALSE),All_curves!O519)</f>
        <v>13145795</v>
      </c>
      <c r="P520">
        <f>IFERROR(VLOOKUP($A520,Banknifty!$A$14:$I$4860,8,FALSE),All_curves!P519)</f>
        <v>13145795</v>
      </c>
      <c r="Q520">
        <f>IFERROR(VLOOKUP($A520,Banknifty!$A$14:$I$4860,9,FALSE),All_curves!Q519)</f>
        <v>14728384</v>
      </c>
      <c r="R520">
        <f>IFERROR(VLOOKUP($A520,Nifty!$A$14:$I$4860,2,FALSE),All_curves!R519)</f>
        <v>0</v>
      </c>
      <c r="S520">
        <f>IFERROR(VLOOKUP($A520,Nifty!$A$14:$I$4860,3,FALSE),All_curves!S519)</f>
        <v>0</v>
      </c>
      <c r="T520">
        <f>IFERROR(VLOOKUP($A520,Nifty!$A$14:$I$4860,4,FALSE),All_curves!T519)</f>
        <v>0</v>
      </c>
      <c r="U520">
        <f>IFERROR(VLOOKUP($A520,Nifty!$A$14:$I$4860,5,FALSE),All_curves!U519)</f>
        <v>0</v>
      </c>
      <c r="V520">
        <f>IFERROR(VLOOKUP($A520,Nifty!$A$14:$I$4860,6,FALSE),All_curves!V519)</f>
        <v>0</v>
      </c>
      <c r="W520">
        <f>IFERROR(VLOOKUP($A520,Nifty!$A$14:$I$4860,7,FALSE),All_curves!W519)</f>
        <v>0</v>
      </c>
      <c r="X520">
        <f>IFERROR(VLOOKUP($A520,Nifty!$A$14:$I$4860,8,FALSE),All_curves!X519)</f>
        <v>0</v>
      </c>
      <c r="Y520">
        <f>IFERROR(VLOOKUP($A520,Nifty!$A$14:$I$4860,9,FALSE),All_curves!Y519)</f>
        <v>0</v>
      </c>
      <c r="AA520" s="5">
        <f t="shared" si="231"/>
        <v>0</v>
      </c>
      <c r="AB520" s="5">
        <f t="shared" si="232"/>
        <v>0</v>
      </c>
      <c r="AC520" s="5">
        <f t="shared" si="233"/>
        <v>0</v>
      </c>
      <c r="AD520" s="5">
        <f t="shared" si="234"/>
        <v>0</v>
      </c>
      <c r="AE520" s="5">
        <f t="shared" si="235"/>
        <v>0</v>
      </c>
      <c r="AF520" s="5">
        <f t="shared" si="236"/>
        <v>0</v>
      </c>
      <c r="AG520" s="5">
        <f t="shared" si="237"/>
        <v>0</v>
      </c>
      <c r="AH520" s="5">
        <f t="shared" si="238"/>
        <v>0</v>
      </c>
      <c r="AI520" s="5">
        <f t="shared" si="212"/>
        <v>-2.1400067486530006E-3</v>
      </c>
      <c r="AJ520" s="5">
        <f t="shared" si="213"/>
        <v>-3.4184684004530119E-3</v>
      </c>
      <c r="AK520" s="5">
        <f t="shared" si="214"/>
        <v>-3.9442652099359599E-3</v>
      </c>
      <c r="AL520" s="5">
        <f t="shared" si="215"/>
        <v>-2.1540526398904358E-3</v>
      </c>
      <c r="AM520" s="5">
        <f t="shared" si="216"/>
        <v>-1.5675774227504879E-3</v>
      </c>
      <c r="AN520" s="5">
        <f t="shared" si="217"/>
        <v>-2.9584820462226213E-3</v>
      </c>
      <c r="AO520" s="5">
        <f t="shared" si="218"/>
        <v>-2.9584820462226213E-3</v>
      </c>
      <c r="AP520" s="5">
        <f t="shared" si="219"/>
        <v>0</v>
      </c>
      <c r="AQ520" s="5">
        <f t="shared" si="220"/>
        <v>0</v>
      </c>
      <c r="AR520" s="5">
        <f t="shared" si="221"/>
        <v>0</v>
      </c>
      <c r="AS520" s="5">
        <f t="shared" si="222"/>
        <v>0</v>
      </c>
      <c r="AT520" s="5">
        <f t="shared" si="223"/>
        <v>0</v>
      </c>
      <c r="AU520" s="5">
        <f t="shared" si="224"/>
        <v>0</v>
      </c>
      <c r="AV520" s="5">
        <f t="shared" si="225"/>
        <v>0</v>
      </c>
      <c r="AW520" s="5">
        <f t="shared" si="226"/>
        <v>0</v>
      </c>
      <c r="AX520" s="5">
        <f t="shared" si="227"/>
        <v>0</v>
      </c>
      <c r="AZ520" s="7">
        <f t="shared" si="239"/>
        <v>111.51733560226816</v>
      </c>
      <c r="BA520" s="4">
        <f t="shared" si="228"/>
        <v>-7.9755560475533926E-4</v>
      </c>
      <c r="BB520" s="5">
        <f>AZ520/MAX($AZ$16:AZ520)-1</f>
        <v>-6.2417292729304297E-3</v>
      </c>
    </row>
    <row r="521" spans="1:54" x14ac:dyDescent="0.25">
      <c r="A521" s="3">
        <v>43284</v>
      </c>
      <c r="B521">
        <f>IFERROR(VLOOKUP($A521,Finnifty!$A$14:$I$486,B$15+1,FALSE),All_curves!B520)</f>
        <v>0</v>
      </c>
      <c r="C521">
        <f>IFERROR(VLOOKUP($A521,Finnifty!$A$14:$I$486,C$15+1,FALSE),All_curves!C520)</f>
        <v>0</v>
      </c>
      <c r="D521">
        <f>IFERROR(VLOOKUP($A521,Finnifty!$A$14:$I$486,D$15+1,FALSE),All_curves!D520)</f>
        <v>0</v>
      </c>
      <c r="E521">
        <f>IFERROR(VLOOKUP($A521,Finnifty!$A$14:$I$486,E$15+1,FALSE),All_curves!E520)</f>
        <v>0</v>
      </c>
      <c r="F521">
        <f>IFERROR(VLOOKUP($A521,Finnifty!$A$14:$I$486,F$15+1,FALSE),All_curves!F520)</f>
        <v>0</v>
      </c>
      <c r="G521">
        <f>IFERROR(VLOOKUP($A521,Finnifty!$A$14:$I$486,G$15+1,FALSE),All_curves!G520)</f>
        <v>0</v>
      </c>
      <c r="H521">
        <f>IFERROR(VLOOKUP($A521,Finnifty!$A$14:$I$486,H$15+1,FALSE),All_curves!H520)</f>
        <v>0</v>
      </c>
      <c r="I521">
        <f>IFERROR(VLOOKUP($A521,Finnifty!$A$14:$I$486,I$15+1,FALSE),All_curves!I520)</f>
        <v>0</v>
      </c>
      <c r="J521">
        <f>IFERROR(VLOOKUP($A521,Banknifty!$A$14:$I$4860,2,FALSE),All_curves!J520)</f>
        <v>12801008</v>
      </c>
      <c r="K521">
        <f>IFERROR(VLOOKUP($A521,Banknifty!$A$14:$I$4860,3,FALSE),All_curves!K520)</f>
        <v>14615294</v>
      </c>
      <c r="L521">
        <f>IFERROR(VLOOKUP($A521,Banknifty!$A$14:$I$4860,4,FALSE),All_curves!L520)</f>
        <v>14110717</v>
      </c>
      <c r="M521">
        <f>IFERROR(VLOOKUP($A521,Banknifty!$A$14:$I$4860,5,FALSE),All_curves!M520)</f>
        <v>16335897</v>
      </c>
      <c r="N521">
        <f>IFERROR(VLOOKUP($A521,Banknifty!$A$14:$I$4860,6,FALSE),All_curves!N520)</f>
        <v>11470024</v>
      </c>
      <c r="O521">
        <f>IFERROR(VLOOKUP($A521,Banknifty!$A$14:$I$4860,7,FALSE),All_curves!O520)</f>
        <v>13100856</v>
      </c>
      <c r="P521">
        <f>IFERROR(VLOOKUP($A521,Banknifty!$A$14:$I$4860,8,FALSE),All_curves!P520)</f>
        <v>13100856</v>
      </c>
      <c r="Q521">
        <f>IFERROR(VLOOKUP($A521,Banknifty!$A$14:$I$4860,9,FALSE),All_curves!Q520)</f>
        <v>14696658</v>
      </c>
      <c r="R521">
        <f>IFERROR(VLOOKUP($A521,Nifty!$A$14:$I$4860,2,FALSE),All_curves!R520)</f>
        <v>0</v>
      </c>
      <c r="S521">
        <f>IFERROR(VLOOKUP($A521,Nifty!$A$14:$I$4860,3,FALSE),All_curves!S520)</f>
        <v>0</v>
      </c>
      <c r="T521">
        <f>IFERROR(VLOOKUP($A521,Nifty!$A$14:$I$4860,4,FALSE),All_curves!T520)</f>
        <v>0</v>
      </c>
      <c r="U521">
        <f>IFERROR(VLOOKUP($A521,Nifty!$A$14:$I$4860,5,FALSE),All_curves!U520)</f>
        <v>0</v>
      </c>
      <c r="V521">
        <f>IFERROR(VLOOKUP($A521,Nifty!$A$14:$I$4860,6,FALSE),All_curves!V520)</f>
        <v>0</v>
      </c>
      <c r="W521">
        <f>IFERROR(VLOOKUP($A521,Nifty!$A$14:$I$4860,7,FALSE),All_curves!W520)</f>
        <v>0</v>
      </c>
      <c r="X521">
        <f>IFERROR(VLOOKUP($A521,Nifty!$A$14:$I$4860,8,FALSE),All_curves!X520)</f>
        <v>0</v>
      </c>
      <c r="Y521">
        <f>IFERROR(VLOOKUP($A521,Nifty!$A$14:$I$4860,9,FALSE),All_curves!Y520)</f>
        <v>0</v>
      </c>
      <c r="AA521" s="5">
        <f t="shared" si="231"/>
        <v>0</v>
      </c>
      <c r="AB521" s="5">
        <f t="shared" si="232"/>
        <v>0</v>
      </c>
      <c r="AC521" s="5">
        <f t="shared" si="233"/>
        <v>0</v>
      </c>
      <c r="AD521" s="5">
        <f t="shared" si="234"/>
        <v>0</v>
      </c>
      <c r="AE521" s="5">
        <f t="shared" si="235"/>
        <v>0</v>
      </c>
      <c r="AF521" s="5">
        <f t="shared" si="236"/>
        <v>0</v>
      </c>
      <c r="AG521" s="5">
        <f t="shared" si="237"/>
        <v>0</v>
      </c>
      <c r="AH521" s="5">
        <f t="shared" si="238"/>
        <v>0</v>
      </c>
      <c r="AI521" s="5">
        <f t="shared" si="212"/>
        <v>-9.8278384038963384E-4</v>
      </c>
      <c r="AJ521" s="5">
        <f t="shared" si="213"/>
        <v>-2.7320071948788716E-4</v>
      </c>
      <c r="AK521" s="5">
        <f t="shared" si="214"/>
        <v>1.2176625712423395E-4</v>
      </c>
      <c r="AL521" s="5">
        <f t="shared" si="215"/>
        <v>1.2317951301854535E-4</v>
      </c>
      <c r="AM521" s="5">
        <f t="shared" si="216"/>
        <v>-2.1399572774120079E-3</v>
      </c>
      <c r="AN521" s="5">
        <f t="shared" si="217"/>
        <v>-3.4185075912107621E-3</v>
      </c>
      <c r="AO521" s="5">
        <f t="shared" si="218"/>
        <v>-3.4185075912107621E-3</v>
      </c>
      <c r="AP521" s="5">
        <f t="shared" si="219"/>
        <v>-2.1540720285402326E-3</v>
      </c>
      <c r="AQ521" s="5">
        <f t="shared" si="220"/>
        <v>0</v>
      </c>
      <c r="AR521" s="5">
        <f t="shared" si="221"/>
        <v>0</v>
      </c>
      <c r="AS521" s="5">
        <f t="shared" si="222"/>
        <v>0</v>
      </c>
      <c r="AT521" s="5">
        <f t="shared" si="223"/>
        <v>0</v>
      </c>
      <c r="AU521" s="5">
        <f t="shared" si="224"/>
        <v>0</v>
      </c>
      <c r="AV521" s="5">
        <f t="shared" si="225"/>
        <v>0</v>
      </c>
      <c r="AW521" s="5">
        <f t="shared" si="226"/>
        <v>0</v>
      </c>
      <c r="AX521" s="5">
        <f t="shared" si="227"/>
        <v>0</v>
      </c>
      <c r="AZ521" s="7">
        <f t="shared" si="239"/>
        <v>111.46091673660834</v>
      </c>
      <c r="BA521" s="4">
        <f t="shared" si="228"/>
        <v>-5.0592013658785451E-4</v>
      </c>
      <c r="BB521" s="5">
        <f>AZ521/MAX($AZ$16:AZ521)-1</f>
        <v>-6.7444915929920635E-3</v>
      </c>
    </row>
    <row r="522" spans="1:54" x14ac:dyDescent="0.25">
      <c r="A522" s="3">
        <v>43285</v>
      </c>
      <c r="B522">
        <f>IFERROR(VLOOKUP($A522,Finnifty!$A$14:$I$486,B$15+1,FALSE),All_curves!B521)</f>
        <v>0</v>
      </c>
      <c r="C522">
        <f>IFERROR(VLOOKUP($A522,Finnifty!$A$14:$I$486,C$15+1,FALSE),All_curves!C521)</f>
        <v>0</v>
      </c>
      <c r="D522">
        <f>IFERROR(VLOOKUP($A522,Finnifty!$A$14:$I$486,D$15+1,FALSE),All_curves!D521)</f>
        <v>0</v>
      </c>
      <c r="E522">
        <f>IFERROR(VLOOKUP($A522,Finnifty!$A$14:$I$486,E$15+1,FALSE),All_curves!E521)</f>
        <v>0</v>
      </c>
      <c r="F522">
        <f>IFERROR(VLOOKUP($A522,Finnifty!$A$14:$I$486,F$15+1,FALSE),All_curves!F521)</f>
        <v>0</v>
      </c>
      <c r="G522">
        <f>IFERROR(VLOOKUP($A522,Finnifty!$A$14:$I$486,G$15+1,FALSE),All_curves!G521)</f>
        <v>0</v>
      </c>
      <c r="H522">
        <f>IFERROR(VLOOKUP($A522,Finnifty!$A$14:$I$486,H$15+1,FALSE),All_curves!H521)</f>
        <v>0</v>
      </c>
      <c r="I522">
        <f>IFERROR(VLOOKUP($A522,Finnifty!$A$14:$I$486,I$15+1,FALSE),All_curves!I521)</f>
        <v>0</v>
      </c>
      <c r="J522">
        <f>IFERROR(VLOOKUP($A522,Banknifty!$A$14:$I$4860,2,FALSE),All_curves!J521)</f>
        <v>12651881</v>
      </c>
      <c r="K522">
        <f>IFERROR(VLOOKUP($A522,Banknifty!$A$14:$I$4860,3,FALSE),All_curves!K521)</f>
        <v>14640735</v>
      </c>
      <c r="L522">
        <f>IFERROR(VLOOKUP($A522,Banknifty!$A$14:$I$4860,4,FALSE),All_curves!L521)</f>
        <v>14074156</v>
      </c>
      <c r="M522">
        <f>IFERROR(VLOOKUP($A522,Banknifty!$A$14:$I$4860,5,FALSE),All_curves!M521)</f>
        <v>16376649</v>
      </c>
      <c r="N522">
        <f>IFERROR(VLOOKUP($A522,Banknifty!$A$14:$I$4860,6,FALSE),All_curves!N521)</f>
        <v>11458751</v>
      </c>
      <c r="O522">
        <f>IFERROR(VLOOKUP($A522,Banknifty!$A$14:$I$4860,7,FALSE),All_curves!O521)</f>
        <v>13097277</v>
      </c>
      <c r="P522">
        <f>IFERROR(VLOOKUP($A522,Banknifty!$A$14:$I$4860,8,FALSE),All_curves!P521)</f>
        <v>13097277</v>
      </c>
      <c r="Q522">
        <f>IFERROR(VLOOKUP($A522,Banknifty!$A$14:$I$4860,9,FALSE),All_curves!Q521)</f>
        <v>14698468</v>
      </c>
      <c r="R522">
        <f>IFERROR(VLOOKUP($A522,Nifty!$A$14:$I$4860,2,FALSE),All_curves!R521)</f>
        <v>0</v>
      </c>
      <c r="S522">
        <f>IFERROR(VLOOKUP($A522,Nifty!$A$14:$I$4860,3,FALSE),All_curves!S521)</f>
        <v>0</v>
      </c>
      <c r="T522">
        <f>IFERROR(VLOOKUP($A522,Nifty!$A$14:$I$4860,4,FALSE),All_curves!T521)</f>
        <v>0</v>
      </c>
      <c r="U522">
        <f>IFERROR(VLOOKUP($A522,Nifty!$A$14:$I$4860,5,FALSE),All_curves!U521)</f>
        <v>0</v>
      </c>
      <c r="V522">
        <f>IFERROR(VLOOKUP($A522,Nifty!$A$14:$I$4860,6,FALSE),All_curves!V521)</f>
        <v>0</v>
      </c>
      <c r="W522">
        <f>IFERROR(VLOOKUP($A522,Nifty!$A$14:$I$4860,7,FALSE),All_curves!W521)</f>
        <v>0</v>
      </c>
      <c r="X522">
        <f>IFERROR(VLOOKUP($A522,Nifty!$A$14:$I$4860,8,FALSE),All_curves!X521)</f>
        <v>0</v>
      </c>
      <c r="Y522">
        <f>IFERROR(VLOOKUP($A522,Nifty!$A$14:$I$4860,9,FALSE),All_curves!Y521)</f>
        <v>0</v>
      </c>
      <c r="AA522" s="5">
        <f t="shared" si="231"/>
        <v>0</v>
      </c>
      <c r="AB522" s="5">
        <f t="shared" si="232"/>
        <v>0</v>
      </c>
      <c r="AC522" s="5">
        <f t="shared" si="233"/>
        <v>0</v>
      </c>
      <c r="AD522" s="5">
        <f t="shared" si="234"/>
        <v>0</v>
      </c>
      <c r="AE522" s="5">
        <f t="shared" si="235"/>
        <v>0</v>
      </c>
      <c r="AF522" s="5">
        <f t="shared" si="236"/>
        <v>0</v>
      </c>
      <c r="AG522" s="5">
        <f t="shared" si="237"/>
        <v>0</v>
      </c>
      <c r="AH522" s="5">
        <f t="shared" si="238"/>
        <v>0</v>
      </c>
      <c r="AI522" s="5">
        <f t="shared" si="212"/>
        <v>-1.1649629466679468E-2</v>
      </c>
      <c r="AJ522" s="5">
        <f t="shared" si="213"/>
        <v>1.7407107924070075E-3</v>
      </c>
      <c r="AK522" s="5">
        <f t="shared" si="214"/>
        <v>-2.5910093725216576E-3</v>
      </c>
      <c r="AL522" s="5">
        <f t="shared" si="215"/>
        <v>2.4946288532547989E-3</v>
      </c>
      <c r="AM522" s="5">
        <f t="shared" si="216"/>
        <v>-9.8282270377114678E-4</v>
      </c>
      <c r="AN522" s="5">
        <f t="shared" si="217"/>
        <v>-2.7318825579025763E-4</v>
      </c>
      <c r="AO522" s="5">
        <f t="shared" si="218"/>
        <v>-2.7318825579025763E-4</v>
      </c>
      <c r="AP522" s="5">
        <f t="shared" si="219"/>
        <v>1.2315725112466147E-4</v>
      </c>
      <c r="AQ522" s="5">
        <f t="shared" si="220"/>
        <v>0</v>
      </c>
      <c r="AR522" s="5">
        <f t="shared" si="221"/>
        <v>0</v>
      </c>
      <c r="AS522" s="5">
        <f t="shared" si="222"/>
        <v>0</v>
      </c>
      <c r="AT522" s="5">
        <f t="shared" si="223"/>
        <v>0</v>
      </c>
      <c r="AU522" s="5">
        <f t="shared" si="224"/>
        <v>0</v>
      </c>
      <c r="AV522" s="5">
        <f t="shared" si="225"/>
        <v>0</v>
      </c>
      <c r="AW522" s="5">
        <f t="shared" si="226"/>
        <v>0</v>
      </c>
      <c r="AX522" s="5">
        <f t="shared" si="227"/>
        <v>0</v>
      </c>
      <c r="AZ522" s="7">
        <f t="shared" si="239"/>
        <v>111.40792013049838</v>
      </c>
      <c r="BA522" s="4">
        <f t="shared" si="228"/>
        <v>-4.754725482402633E-4</v>
      </c>
      <c r="BB522" s="5">
        <f>AZ522/MAX($AZ$16:AZ522)-1</f>
        <v>-7.2167573206280977E-3</v>
      </c>
    </row>
    <row r="523" spans="1:54" x14ac:dyDescent="0.25">
      <c r="A523" s="3">
        <v>43286</v>
      </c>
      <c r="B523">
        <f>IFERROR(VLOOKUP($A523,Finnifty!$A$14:$I$486,B$15+1,FALSE),All_curves!B522)</f>
        <v>0</v>
      </c>
      <c r="C523">
        <f>IFERROR(VLOOKUP($A523,Finnifty!$A$14:$I$486,C$15+1,FALSE),All_curves!C522)</f>
        <v>0</v>
      </c>
      <c r="D523">
        <f>IFERROR(VLOOKUP($A523,Finnifty!$A$14:$I$486,D$15+1,FALSE),All_curves!D522)</f>
        <v>0</v>
      </c>
      <c r="E523">
        <f>IFERROR(VLOOKUP($A523,Finnifty!$A$14:$I$486,E$15+1,FALSE),All_curves!E522)</f>
        <v>0</v>
      </c>
      <c r="F523">
        <f>IFERROR(VLOOKUP($A523,Finnifty!$A$14:$I$486,F$15+1,FALSE),All_curves!F522)</f>
        <v>0</v>
      </c>
      <c r="G523">
        <f>IFERROR(VLOOKUP($A523,Finnifty!$A$14:$I$486,G$15+1,FALSE),All_curves!G522)</f>
        <v>0</v>
      </c>
      <c r="H523">
        <f>IFERROR(VLOOKUP($A523,Finnifty!$A$14:$I$486,H$15+1,FALSE),All_curves!H522)</f>
        <v>0</v>
      </c>
      <c r="I523">
        <f>IFERROR(VLOOKUP($A523,Finnifty!$A$14:$I$486,I$15+1,FALSE),All_curves!I522)</f>
        <v>0</v>
      </c>
      <c r="J523">
        <f>IFERROR(VLOOKUP($A523,Banknifty!$A$14:$I$4860,2,FALSE),All_curves!J522)</f>
        <v>12569702</v>
      </c>
      <c r="K523">
        <f>IFERROR(VLOOKUP($A523,Banknifty!$A$14:$I$4860,3,FALSE),All_curves!K522)</f>
        <v>14531137</v>
      </c>
      <c r="L523">
        <f>IFERROR(VLOOKUP($A523,Banknifty!$A$14:$I$4860,4,FALSE),All_curves!L522)</f>
        <v>13951006</v>
      </c>
      <c r="M523">
        <f>IFERROR(VLOOKUP($A523,Banknifty!$A$14:$I$4860,5,FALSE),All_curves!M522)</f>
        <v>16322046</v>
      </c>
      <c r="N523">
        <f>IFERROR(VLOOKUP($A523,Banknifty!$A$14:$I$4860,6,FALSE),All_curves!N522)</f>
        <v>11325260</v>
      </c>
      <c r="O523">
        <f>IFERROR(VLOOKUP($A523,Banknifty!$A$14:$I$4860,7,FALSE),All_curves!O522)</f>
        <v>13120076</v>
      </c>
      <c r="P523">
        <f>IFERROR(VLOOKUP($A523,Banknifty!$A$14:$I$4860,8,FALSE),All_curves!P522)</f>
        <v>13120076</v>
      </c>
      <c r="Q523">
        <f>IFERROR(VLOOKUP($A523,Banknifty!$A$14:$I$4860,9,FALSE),All_curves!Q522)</f>
        <v>14735136</v>
      </c>
      <c r="R523">
        <f>IFERROR(VLOOKUP($A523,Nifty!$A$14:$I$4860,2,FALSE),All_curves!R522)</f>
        <v>0</v>
      </c>
      <c r="S523">
        <f>IFERROR(VLOOKUP($A523,Nifty!$A$14:$I$4860,3,FALSE),All_curves!S522)</f>
        <v>0</v>
      </c>
      <c r="T523">
        <f>IFERROR(VLOOKUP($A523,Nifty!$A$14:$I$4860,4,FALSE),All_curves!T522)</f>
        <v>0</v>
      </c>
      <c r="U523">
        <f>IFERROR(VLOOKUP($A523,Nifty!$A$14:$I$4860,5,FALSE),All_curves!U522)</f>
        <v>0</v>
      </c>
      <c r="V523">
        <f>IFERROR(VLOOKUP($A523,Nifty!$A$14:$I$4860,6,FALSE),All_curves!V522)</f>
        <v>0</v>
      </c>
      <c r="W523">
        <f>IFERROR(VLOOKUP($A523,Nifty!$A$14:$I$4860,7,FALSE),All_curves!W522)</f>
        <v>0</v>
      </c>
      <c r="X523">
        <f>IFERROR(VLOOKUP($A523,Nifty!$A$14:$I$4860,8,FALSE),All_curves!X522)</f>
        <v>0</v>
      </c>
      <c r="Y523">
        <f>IFERROR(VLOOKUP($A523,Nifty!$A$14:$I$4860,9,FALSE),All_curves!Y522)</f>
        <v>0</v>
      </c>
      <c r="AA523" s="5">
        <f t="shared" si="231"/>
        <v>0</v>
      </c>
      <c r="AB523" s="5">
        <f t="shared" si="232"/>
        <v>0</v>
      </c>
      <c r="AC523" s="5">
        <f t="shared" si="233"/>
        <v>0</v>
      </c>
      <c r="AD523" s="5">
        <f t="shared" si="234"/>
        <v>0</v>
      </c>
      <c r="AE523" s="5">
        <f t="shared" si="235"/>
        <v>0</v>
      </c>
      <c r="AF523" s="5">
        <f t="shared" si="236"/>
        <v>0</v>
      </c>
      <c r="AG523" s="5">
        <f t="shared" si="237"/>
        <v>0</v>
      </c>
      <c r="AH523" s="5">
        <f t="shared" si="238"/>
        <v>0</v>
      </c>
      <c r="AI523" s="5">
        <f t="shared" si="212"/>
        <v>-6.4953977989518075E-3</v>
      </c>
      <c r="AJ523" s="5">
        <f t="shared" si="213"/>
        <v>-7.4858263604935527E-3</v>
      </c>
      <c r="AK523" s="5">
        <f t="shared" si="214"/>
        <v>-8.7500806442674106E-3</v>
      </c>
      <c r="AL523" s="5">
        <f t="shared" si="215"/>
        <v>-3.3341985897115123E-3</v>
      </c>
      <c r="AM523" s="5">
        <f t="shared" si="216"/>
        <v>-1.1649698994244617E-2</v>
      </c>
      <c r="AN523" s="5">
        <f t="shared" si="217"/>
        <v>1.7407435148542039E-3</v>
      </c>
      <c r="AO523" s="5">
        <f t="shared" si="218"/>
        <v>1.7407435148542039E-3</v>
      </c>
      <c r="AP523" s="5">
        <f t="shared" si="219"/>
        <v>2.4946817586704029E-3</v>
      </c>
      <c r="AQ523" s="5">
        <f t="shared" si="220"/>
        <v>0</v>
      </c>
      <c r="AR523" s="5">
        <f t="shared" si="221"/>
        <v>0</v>
      </c>
      <c r="AS523" s="5">
        <f t="shared" si="222"/>
        <v>0</v>
      </c>
      <c r="AT523" s="5">
        <f t="shared" si="223"/>
        <v>0</v>
      </c>
      <c r="AU523" s="5">
        <f t="shared" si="224"/>
        <v>0</v>
      </c>
      <c r="AV523" s="5">
        <f t="shared" si="225"/>
        <v>0</v>
      </c>
      <c r="AW523" s="5">
        <f t="shared" si="226"/>
        <v>0</v>
      </c>
      <c r="AX523" s="5">
        <f t="shared" si="227"/>
        <v>0</v>
      </c>
      <c r="AZ523" s="7">
        <f t="shared" si="239"/>
        <v>111.26058764215468</v>
      </c>
      <c r="BA523" s="4">
        <f t="shared" si="228"/>
        <v>-1.3224597333037541E-3</v>
      </c>
      <c r="BB523" s="5">
        <f>AZ523/MAX($AZ$16:AZ523)-1</f>
        <v>-8.5296731829702654E-3</v>
      </c>
    </row>
    <row r="524" spans="1:54" x14ac:dyDescent="0.25">
      <c r="A524" s="3">
        <v>43287</v>
      </c>
      <c r="B524">
        <f>IFERROR(VLOOKUP($A524,Finnifty!$A$14:$I$486,B$15+1,FALSE),All_curves!B523)</f>
        <v>0</v>
      </c>
      <c r="C524">
        <f>IFERROR(VLOOKUP($A524,Finnifty!$A$14:$I$486,C$15+1,FALSE),All_curves!C523)</f>
        <v>0</v>
      </c>
      <c r="D524">
        <f>IFERROR(VLOOKUP($A524,Finnifty!$A$14:$I$486,D$15+1,FALSE),All_curves!D523)</f>
        <v>0</v>
      </c>
      <c r="E524">
        <f>IFERROR(VLOOKUP($A524,Finnifty!$A$14:$I$486,E$15+1,FALSE),All_curves!E523)</f>
        <v>0</v>
      </c>
      <c r="F524">
        <f>IFERROR(VLOOKUP($A524,Finnifty!$A$14:$I$486,F$15+1,FALSE),All_curves!F523)</f>
        <v>0</v>
      </c>
      <c r="G524">
        <f>IFERROR(VLOOKUP($A524,Finnifty!$A$14:$I$486,G$15+1,FALSE),All_curves!G523)</f>
        <v>0</v>
      </c>
      <c r="H524">
        <f>IFERROR(VLOOKUP($A524,Finnifty!$A$14:$I$486,H$15+1,FALSE),All_curves!H523)</f>
        <v>0</v>
      </c>
      <c r="I524">
        <f>IFERROR(VLOOKUP($A524,Finnifty!$A$14:$I$486,I$15+1,FALSE),All_curves!I523)</f>
        <v>0</v>
      </c>
      <c r="J524">
        <f>IFERROR(VLOOKUP($A524,Banknifty!$A$14:$I$4860,2,FALSE),All_curves!J523)</f>
        <v>12543753</v>
      </c>
      <c r="K524">
        <f>IFERROR(VLOOKUP($A524,Banknifty!$A$14:$I$4860,3,FALSE),All_curves!K523)</f>
        <v>14510507</v>
      </c>
      <c r="L524">
        <f>IFERROR(VLOOKUP($A524,Banknifty!$A$14:$I$4860,4,FALSE),All_curves!L523)</f>
        <v>13951006</v>
      </c>
      <c r="M524">
        <f>IFERROR(VLOOKUP($A524,Banknifty!$A$14:$I$4860,5,FALSE),All_curves!M523)</f>
        <v>16322046</v>
      </c>
      <c r="N524">
        <f>IFERROR(VLOOKUP($A524,Banknifty!$A$14:$I$4860,6,FALSE),All_curves!N523)</f>
        <v>11301015</v>
      </c>
      <c r="O524">
        <f>IFERROR(VLOOKUP($A524,Banknifty!$A$14:$I$4860,7,FALSE),All_curves!O523)</f>
        <v>13143354</v>
      </c>
      <c r="P524">
        <f>IFERROR(VLOOKUP($A524,Banknifty!$A$14:$I$4860,8,FALSE),All_curves!P523)</f>
        <v>13143354</v>
      </c>
      <c r="Q524">
        <f>IFERROR(VLOOKUP($A524,Banknifty!$A$14:$I$4860,9,FALSE),All_curves!Q523)</f>
        <v>14760451</v>
      </c>
      <c r="R524">
        <f>IFERROR(VLOOKUP($A524,Nifty!$A$14:$I$4860,2,FALSE),All_curves!R523)</f>
        <v>0</v>
      </c>
      <c r="S524">
        <f>IFERROR(VLOOKUP($A524,Nifty!$A$14:$I$4860,3,FALSE),All_curves!S523)</f>
        <v>0</v>
      </c>
      <c r="T524">
        <f>IFERROR(VLOOKUP($A524,Nifty!$A$14:$I$4860,4,FALSE),All_curves!T523)</f>
        <v>0</v>
      </c>
      <c r="U524">
        <f>IFERROR(VLOOKUP($A524,Nifty!$A$14:$I$4860,5,FALSE),All_curves!U523)</f>
        <v>0</v>
      </c>
      <c r="V524">
        <f>IFERROR(VLOOKUP($A524,Nifty!$A$14:$I$4860,6,FALSE),All_curves!V523)</f>
        <v>0</v>
      </c>
      <c r="W524">
        <f>IFERROR(VLOOKUP($A524,Nifty!$A$14:$I$4860,7,FALSE),All_curves!W523)</f>
        <v>0</v>
      </c>
      <c r="X524">
        <f>IFERROR(VLOOKUP($A524,Nifty!$A$14:$I$4860,8,FALSE),All_curves!X523)</f>
        <v>0</v>
      </c>
      <c r="Y524">
        <f>IFERROR(VLOOKUP($A524,Nifty!$A$14:$I$4860,9,FALSE),All_curves!Y523)</f>
        <v>0</v>
      </c>
      <c r="AA524" s="5">
        <f t="shared" si="231"/>
        <v>0</v>
      </c>
      <c r="AB524" s="5">
        <f t="shared" si="232"/>
        <v>0</v>
      </c>
      <c r="AC524" s="5">
        <f t="shared" si="233"/>
        <v>0</v>
      </c>
      <c r="AD524" s="5">
        <f t="shared" si="234"/>
        <v>0</v>
      </c>
      <c r="AE524" s="5">
        <f t="shared" si="235"/>
        <v>0</v>
      </c>
      <c r="AF524" s="5">
        <f t="shared" si="236"/>
        <v>0</v>
      </c>
      <c r="AG524" s="5">
        <f t="shared" si="237"/>
        <v>0</v>
      </c>
      <c r="AH524" s="5">
        <f t="shared" si="238"/>
        <v>0</v>
      </c>
      <c r="AI524" s="5">
        <f t="shared" si="212"/>
        <v>-2.0644085277439217E-3</v>
      </c>
      <c r="AJ524" s="5">
        <f t="shared" si="213"/>
        <v>-1.4197099648843858E-3</v>
      </c>
      <c r="AK524" s="5">
        <f t="shared" si="214"/>
        <v>0</v>
      </c>
      <c r="AL524" s="5">
        <f t="shared" si="215"/>
        <v>0</v>
      </c>
      <c r="AM524" s="5">
        <f t="shared" si="216"/>
        <v>-2.1407897037242218E-3</v>
      </c>
      <c r="AN524" s="5">
        <f t="shared" si="217"/>
        <v>1.7742275273404662E-3</v>
      </c>
      <c r="AO524" s="5">
        <f t="shared" si="218"/>
        <v>1.7742275273404662E-3</v>
      </c>
      <c r="AP524" s="5">
        <f t="shared" si="219"/>
        <v>1.7180024670284677E-3</v>
      </c>
      <c r="AQ524" s="5">
        <f t="shared" si="220"/>
        <v>0</v>
      </c>
      <c r="AR524" s="5">
        <f t="shared" si="221"/>
        <v>0</v>
      </c>
      <c r="AS524" s="5">
        <f t="shared" si="222"/>
        <v>0</v>
      </c>
      <c r="AT524" s="5">
        <f t="shared" si="223"/>
        <v>0</v>
      </c>
      <c r="AU524" s="5">
        <f t="shared" si="224"/>
        <v>0</v>
      </c>
      <c r="AV524" s="5">
        <f t="shared" si="225"/>
        <v>0</v>
      </c>
      <c r="AW524" s="5">
        <f t="shared" si="226"/>
        <v>0</v>
      </c>
      <c r="AX524" s="5">
        <f t="shared" si="227"/>
        <v>0</v>
      </c>
      <c r="AZ524" s="7">
        <f t="shared" si="239"/>
        <v>111.2589259157921</v>
      </c>
      <c r="BA524" s="4">
        <f t="shared" si="228"/>
        <v>-1.4935444776797036E-5</v>
      </c>
      <c r="BB524" s="5">
        <f>AZ524/MAX($AZ$16:AZ524)-1</f>
        <v>-8.544481233284329E-3</v>
      </c>
    </row>
    <row r="525" spans="1:54" x14ac:dyDescent="0.25">
      <c r="A525" s="3">
        <v>43290</v>
      </c>
      <c r="B525">
        <f>IFERROR(VLOOKUP($A525,Finnifty!$A$14:$I$486,B$15+1,FALSE),All_curves!B524)</f>
        <v>0</v>
      </c>
      <c r="C525">
        <f>IFERROR(VLOOKUP($A525,Finnifty!$A$14:$I$486,C$15+1,FALSE),All_curves!C524)</f>
        <v>0</v>
      </c>
      <c r="D525">
        <f>IFERROR(VLOOKUP($A525,Finnifty!$A$14:$I$486,D$15+1,FALSE),All_curves!D524)</f>
        <v>0</v>
      </c>
      <c r="E525">
        <f>IFERROR(VLOOKUP($A525,Finnifty!$A$14:$I$486,E$15+1,FALSE),All_curves!E524)</f>
        <v>0</v>
      </c>
      <c r="F525">
        <f>IFERROR(VLOOKUP($A525,Finnifty!$A$14:$I$486,F$15+1,FALSE),All_curves!F524)</f>
        <v>0</v>
      </c>
      <c r="G525">
        <f>IFERROR(VLOOKUP($A525,Finnifty!$A$14:$I$486,G$15+1,FALSE),All_curves!G524)</f>
        <v>0</v>
      </c>
      <c r="H525">
        <f>IFERROR(VLOOKUP($A525,Finnifty!$A$14:$I$486,H$15+1,FALSE),All_curves!H524)</f>
        <v>0</v>
      </c>
      <c r="I525">
        <f>IFERROR(VLOOKUP($A525,Finnifty!$A$14:$I$486,I$15+1,FALSE),All_curves!I524)</f>
        <v>0</v>
      </c>
      <c r="J525">
        <f>IFERROR(VLOOKUP($A525,Banknifty!$A$14:$I$4860,2,FALSE),All_curves!J524)</f>
        <v>12596389</v>
      </c>
      <c r="K525">
        <f>IFERROR(VLOOKUP($A525,Banknifty!$A$14:$I$4860,3,FALSE),All_curves!K524)</f>
        <v>14534365</v>
      </c>
      <c r="L525">
        <f>IFERROR(VLOOKUP($A525,Banknifty!$A$14:$I$4860,4,FALSE),All_curves!L524)</f>
        <v>13951006</v>
      </c>
      <c r="M525">
        <f>IFERROR(VLOOKUP($A525,Banknifty!$A$14:$I$4860,5,FALSE),All_curves!M524)</f>
        <v>16322046</v>
      </c>
      <c r="N525">
        <f>IFERROR(VLOOKUP($A525,Banknifty!$A$14:$I$4860,6,FALSE),All_curves!N524)</f>
        <v>11272470</v>
      </c>
      <c r="O525">
        <f>IFERROR(VLOOKUP($A525,Banknifty!$A$14:$I$4860,7,FALSE),All_curves!O524)</f>
        <v>13124694</v>
      </c>
      <c r="P525">
        <f>IFERROR(VLOOKUP($A525,Banknifty!$A$14:$I$4860,8,FALSE),All_curves!P524)</f>
        <v>13124694</v>
      </c>
      <c r="Q525">
        <f>IFERROR(VLOOKUP($A525,Banknifty!$A$14:$I$4860,9,FALSE),All_curves!Q524)</f>
        <v>14760451</v>
      </c>
      <c r="R525">
        <f>IFERROR(VLOOKUP($A525,Nifty!$A$14:$I$4860,2,FALSE),All_curves!R524)</f>
        <v>0</v>
      </c>
      <c r="S525">
        <f>IFERROR(VLOOKUP($A525,Nifty!$A$14:$I$4860,3,FALSE),All_curves!S524)</f>
        <v>0</v>
      </c>
      <c r="T525">
        <f>IFERROR(VLOOKUP($A525,Nifty!$A$14:$I$4860,4,FALSE),All_curves!T524)</f>
        <v>0</v>
      </c>
      <c r="U525">
        <f>IFERROR(VLOOKUP($A525,Nifty!$A$14:$I$4860,5,FALSE),All_curves!U524)</f>
        <v>0</v>
      </c>
      <c r="V525">
        <f>IFERROR(VLOOKUP($A525,Nifty!$A$14:$I$4860,6,FALSE),All_curves!V524)</f>
        <v>0</v>
      </c>
      <c r="W525">
        <f>IFERROR(VLOOKUP($A525,Nifty!$A$14:$I$4860,7,FALSE),All_curves!W524)</f>
        <v>0</v>
      </c>
      <c r="X525">
        <f>IFERROR(VLOOKUP($A525,Nifty!$A$14:$I$4860,8,FALSE),All_curves!X524)</f>
        <v>0</v>
      </c>
      <c r="Y525">
        <f>IFERROR(VLOOKUP($A525,Nifty!$A$14:$I$4860,9,FALSE),All_curves!Y524)</f>
        <v>0</v>
      </c>
      <c r="AA525" s="5">
        <f t="shared" si="231"/>
        <v>0</v>
      </c>
      <c r="AB525" s="5">
        <f t="shared" si="232"/>
        <v>0</v>
      </c>
      <c r="AC525" s="5">
        <f t="shared" si="233"/>
        <v>0</v>
      </c>
      <c r="AD525" s="5">
        <f t="shared" si="234"/>
        <v>0</v>
      </c>
      <c r="AE525" s="5">
        <f t="shared" si="235"/>
        <v>0</v>
      </c>
      <c r="AF525" s="5">
        <f t="shared" si="236"/>
        <v>0</v>
      </c>
      <c r="AG525" s="5">
        <f t="shared" si="237"/>
        <v>0</v>
      </c>
      <c r="AH525" s="5">
        <f t="shared" si="238"/>
        <v>0</v>
      </c>
      <c r="AI525" s="5">
        <f t="shared" si="212"/>
        <v>4.1961923197946227E-3</v>
      </c>
      <c r="AJ525" s="5">
        <f t="shared" si="213"/>
        <v>1.6441878977764279E-3</v>
      </c>
      <c r="AK525" s="5">
        <f t="shared" si="214"/>
        <v>0</v>
      </c>
      <c r="AL525" s="5">
        <f t="shared" si="215"/>
        <v>0</v>
      </c>
      <c r="AM525" s="5">
        <f t="shared" si="216"/>
        <v>-2.5258793126103907E-3</v>
      </c>
      <c r="AN525" s="5">
        <f t="shared" si="217"/>
        <v>-1.4197289367691157E-3</v>
      </c>
      <c r="AO525" s="5">
        <f t="shared" si="218"/>
        <v>-1.4197289367691157E-3</v>
      </c>
      <c r="AP525" s="5">
        <f t="shared" si="219"/>
        <v>0</v>
      </c>
      <c r="AQ525" s="5">
        <f t="shared" si="220"/>
        <v>0</v>
      </c>
      <c r="AR525" s="5">
        <f t="shared" si="221"/>
        <v>0</v>
      </c>
      <c r="AS525" s="5">
        <f t="shared" si="222"/>
        <v>0</v>
      </c>
      <c r="AT525" s="5">
        <f t="shared" si="223"/>
        <v>0</v>
      </c>
      <c r="AU525" s="5">
        <f t="shared" si="224"/>
        <v>0</v>
      </c>
      <c r="AV525" s="5">
        <f t="shared" si="225"/>
        <v>0</v>
      </c>
      <c r="AW525" s="5">
        <f t="shared" si="226"/>
        <v>0</v>
      </c>
      <c r="AX525" s="5">
        <f t="shared" si="227"/>
        <v>0</v>
      </c>
      <c r="AZ525" s="7">
        <f t="shared" si="239"/>
        <v>111.2611281148521</v>
      </c>
      <c r="BA525" s="4">
        <f t="shared" si="228"/>
        <v>1.9793459642601201E-5</v>
      </c>
      <c r="BB525" s="5">
        <f>AZ525/MAX($AZ$16:AZ525)-1</f>
        <v>-8.5248568984862549E-3</v>
      </c>
    </row>
    <row r="526" spans="1:54" x14ac:dyDescent="0.25">
      <c r="A526" s="3">
        <v>43291</v>
      </c>
      <c r="B526">
        <f>IFERROR(VLOOKUP($A526,Finnifty!$A$14:$I$486,B$15+1,FALSE),All_curves!B525)</f>
        <v>0</v>
      </c>
      <c r="C526">
        <f>IFERROR(VLOOKUP($A526,Finnifty!$A$14:$I$486,C$15+1,FALSE),All_curves!C525)</f>
        <v>0</v>
      </c>
      <c r="D526">
        <f>IFERROR(VLOOKUP($A526,Finnifty!$A$14:$I$486,D$15+1,FALSE),All_curves!D525)</f>
        <v>0</v>
      </c>
      <c r="E526">
        <f>IFERROR(VLOOKUP($A526,Finnifty!$A$14:$I$486,E$15+1,FALSE),All_curves!E525)</f>
        <v>0</v>
      </c>
      <c r="F526">
        <f>IFERROR(VLOOKUP($A526,Finnifty!$A$14:$I$486,F$15+1,FALSE),All_curves!F525)</f>
        <v>0</v>
      </c>
      <c r="G526">
        <f>IFERROR(VLOOKUP($A526,Finnifty!$A$14:$I$486,G$15+1,FALSE),All_curves!G525)</f>
        <v>0</v>
      </c>
      <c r="H526">
        <f>IFERROR(VLOOKUP($A526,Finnifty!$A$14:$I$486,H$15+1,FALSE),All_curves!H525)</f>
        <v>0</v>
      </c>
      <c r="I526">
        <f>IFERROR(VLOOKUP($A526,Finnifty!$A$14:$I$486,I$15+1,FALSE),All_curves!I525)</f>
        <v>0</v>
      </c>
      <c r="J526">
        <f>IFERROR(VLOOKUP($A526,Banknifty!$A$14:$I$4860,2,FALSE),All_curves!J525)</f>
        <v>12636898</v>
      </c>
      <c r="K526">
        <f>IFERROR(VLOOKUP($A526,Banknifty!$A$14:$I$4860,3,FALSE),All_curves!K525)</f>
        <v>14532148</v>
      </c>
      <c r="L526">
        <f>IFERROR(VLOOKUP($A526,Banknifty!$A$14:$I$4860,4,FALSE),All_curves!L525)</f>
        <v>13946228</v>
      </c>
      <c r="M526">
        <f>IFERROR(VLOOKUP($A526,Banknifty!$A$14:$I$4860,5,FALSE),All_curves!M525)</f>
        <v>16307214</v>
      </c>
      <c r="N526">
        <f>IFERROR(VLOOKUP($A526,Banknifty!$A$14:$I$4860,6,FALSE),All_curves!N525)</f>
        <v>11319772</v>
      </c>
      <c r="O526">
        <f>IFERROR(VLOOKUP($A526,Banknifty!$A$14:$I$4860,7,FALSE),All_curves!O525)</f>
        <v>13146274</v>
      </c>
      <c r="P526">
        <f>IFERROR(VLOOKUP($A526,Banknifty!$A$14:$I$4860,8,FALSE),All_curves!P525)</f>
        <v>13146274</v>
      </c>
      <c r="Q526">
        <f>IFERROR(VLOOKUP($A526,Banknifty!$A$14:$I$4860,9,FALSE),All_curves!Q525)</f>
        <v>14760451</v>
      </c>
      <c r="R526">
        <f>IFERROR(VLOOKUP($A526,Nifty!$A$14:$I$4860,2,FALSE),All_curves!R525)</f>
        <v>0</v>
      </c>
      <c r="S526">
        <f>IFERROR(VLOOKUP($A526,Nifty!$A$14:$I$4860,3,FALSE),All_curves!S525)</f>
        <v>0</v>
      </c>
      <c r="T526">
        <f>IFERROR(VLOOKUP($A526,Nifty!$A$14:$I$4860,4,FALSE),All_curves!T525)</f>
        <v>0</v>
      </c>
      <c r="U526">
        <f>IFERROR(VLOOKUP($A526,Nifty!$A$14:$I$4860,5,FALSE),All_curves!U525)</f>
        <v>0</v>
      </c>
      <c r="V526">
        <f>IFERROR(VLOOKUP($A526,Nifty!$A$14:$I$4860,6,FALSE),All_curves!V525)</f>
        <v>0</v>
      </c>
      <c r="W526">
        <f>IFERROR(VLOOKUP($A526,Nifty!$A$14:$I$4860,7,FALSE),All_curves!W525)</f>
        <v>0</v>
      </c>
      <c r="X526">
        <f>IFERROR(VLOOKUP($A526,Nifty!$A$14:$I$4860,8,FALSE),All_curves!X525)</f>
        <v>0</v>
      </c>
      <c r="Y526">
        <f>IFERROR(VLOOKUP($A526,Nifty!$A$14:$I$4860,9,FALSE),All_curves!Y525)</f>
        <v>0</v>
      </c>
      <c r="AA526" s="5">
        <f t="shared" si="231"/>
        <v>0</v>
      </c>
      <c r="AB526" s="5">
        <f t="shared" si="232"/>
        <v>0</v>
      </c>
      <c r="AC526" s="5">
        <f t="shared" si="233"/>
        <v>0</v>
      </c>
      <c r="AD526" s="5">
        <f t="shared" si="234"/>
        <v>0</v>
      </c>
      <c r="AE526" s="5">
        <f t="shared" si="235"/>
        <v>0</v>
      </c>
      <c r="AF526" s="5">
        <f t="shared" si="236"/>
        <v>0</v>
      </c>
      <c r="AG526" s="5">
        <f t="shared" si="237"/>
        <v>0</v>
      </c>
      <c r="AH526" s="5">
        <f t="shared" si="238"/>
        <v>0</v>
      </c>
      <c r="AI526" s="5">
        <f t="shared" si="212"/>
        <v>3.2159216423055526E-3</v>
      </c>
      <c r="AJ526" s="5">
        <f t="shared" si="213"/>
        <v>-1.5253504367063186E-4</v>
      </c>
      <c r="AK526" s="5">
        <f t="shared" si="214"/>
        <v>-3.4248426242522445E-4</v>
      </c>
      <c r="AL526" s="5">
        <f t="shared" si="215"/>
        <v>-9.0870960662647882E-4</v>
      </c>
      <c r="AM526" s="5">
        <f t="shared" si="216"/>
        <v>4.1962409303373249E-3</v>
      </c>
      <c r="AN526" s="5">
        <f t="shared" si="217"/>
        <v>1.6442288102107572E-3</v>
      </c>
      <c r="AO526" s="5">
        <f t="shared" si="218"/>
        <v>1.6442288102107572E-3</v>
      </c>
      <c r="AP526" s="5">
        <f t="shared" si="219"/>
        <v>0</v>
      </c>
      <c r="AQ526" s="5">
        <f t="shared" si="220"/>
        <v>0</v>
      </c>
      <c r="AR526" s="5">
        <f t="shared" si="221"/>
        <v>0</v>
      </c>
      <c r="AS526" s="5">
        <f t="shared" si="222"/>
        <v>0</v>
      </c>
      <c r="AT526" s="5">
        <f t="shared" si="223"/>
        <v>0</v>
      </c>
      <c r="AU526" s="5">
        <f t="shared" si="224"/>
        <v>0</v>
      </c>
      <c r="AV526" s="5">
        <f t="shared" si="225"/>
        <v>0</v>
      </c>
      <c r="AW526" s="5">
        <f t="shared" si="226"/>
        <v>0</v>
      </c>
      <c r="AX526" s="5">
        <f t="shared" si="227"/>
        <v>0</v>
      </c>
      <c r="AZ526" s="7">
        <f t="shared" si="239"/>
        <v>111.30422739034428</v>
      </c>
      <c r="BA526" s="4">
        <f t="shared" si="228"/>
        <v>3.873704700142524E-4</v>
      </c>
      <c r="BB526" s="5">
        <f>AZ526/MAX($AZ$16:AZ526)-1</f>
        <v>-8.140788706295421E-3</v>
      </c>
    </row>
    <row r="527" spans="1:54" x14ac:dyDescent="0.25">
      <c r="A527" s="3">
        <v>43292</v>
      </c>
      <c r="B527">
        <f>IFERROR(VLOOKUP($A527,Finnifty!$A$14:$I$486,B$15+1,FALSE),All_curves!B526)</f>
        <v>0</v>
      </c>
      <c r="C527">
        <f>IFERROR(VLOOKUP($A527,Finnifty!$A$14:$I$486,C$15+1,FALSE),All_curves!C526)</f>
        <v>0</v>
      </c>
      <c r="D527">
        <f>IFERROR(VLOOKUP($A527,Finnifty!$A$14:$I$486,D$15+1,FALSE),All_curves!D526)</f>
        <v>0</v>
      </c>
      <c r="E527">
        <f>IFERROR(VLOOKUP($A527,Finnifty!$A$14:$I$486,E$15+1,FALSE),All_curves!E526)</f>
        <v>0</v>
      </c>
      <c r="F527">
        <f>IFERROR(VLOOKUP($A527,Finnifty!$A$14:$I$486,F$15+1,FALSE),All_curves!F526)</f>
        <v>0</v>
      </c>
      <c r="G527">
        <f>IFERROR(VLOOKUP($A527,Finnifty!$A$14:$I$486,G$15+1,FALSE),All_curves!G526)</f>
        <v>0</v>
      </c>
      <c r="H527">
        <f>IFERROR(VLOOKUP($A527,Finnifty!$A$14:$I$486,H$15+1,FALSE),All_curves!H526)</f>
        <v>0</v>
      </c>
      <c r="I527">
        <f>IFERROR(VLOOKUP($A527,Finnifty!$A$14:$I$486,I$15+1,FALSE),All_curves!I526)</f>
        <v>0</v>
      </c>
      <c r="J527">
        <f>IFERROR(VLOOKUP($A527,Banknifty!$A$14:$I$4860,2,FALSE),All_curves!J526)</f>
        <v>12610614</v>
      </c>
      <c r="K527">
        <f>IFERROR(VLOOKUP($A527,Banknifty!$A$14:$I$4860,3,FALSE),All_curves!K526)</f>
        <v>14513665</v>
      </c>
      <c r="L527">
        <f>IFERROR(VLOOKUP($A527,Banknifty!$A$14:$I$4860,4,FALSE),All_curves!L526)</f>
        <v>13911680</v>
      </c>
      <c r="M527">
        <f>IFERROR(VLOOKUP($A527,Banknifty!$A$14:$I$4860,5,FALSE),All_curves!M526)</f>
        <v>16298112</v>
      </c>
      <c r="N527">
        <f>IFERROR(VLOOKUP($A527,Banknifty!$A$14:$I$4860,6,FALSE),All_curves!N526)</f>
        <v>11356175</v>
      </c>
      <c r="O527">
        <f>IFERROR(VLOOKUP($A527,Banknifty!$A$14:$I$4860,7,FALSE),All_curves!O526)</f>
        <v>13144269</v>
      </c>
      <c r="P527">
        <f>IFERROR(VLOOKUP($A527,Banknifty!$A$14:$I$4860,8,FALSE),All_curves!P526)</f>
        <v>13144269</v>
      </c>
      <c r="Q527">
        <f>IFERROR(VLOOKUP($A527,Banknifty!$A$14:$I$4860,9,FALSE),All_curves!Q526)</f>
        <v>14747038</v>
      </c>
      <c r="R527">
        <f>IFERROR(VLOOKUP($A527,Nifty!$A$14:$I$4860,2,FALSE),All_curves!R526)</f>
        <v>0</v>
      </c>
      <c r="S527">
        <f>IFERROR(VLOOKUP($A527,Nifty!$A$14:$I$4860,3,FALSE),All_curves!S526)</f>
        <v>0</v>
      </c>
      <c r="T527">
        <f>IFERROR(VLOOKUP($A527,Nifty!$A$14:$I$4860,4,FALSE),All_curves!T526)</f>
        <v>0</v>
      </c>
      <c r="U527">
        <f>IFERROR(VLOOKUP($A527,Nifty!$A$14:$I$4860,5,FALSE),All_curves!U526)</f>
        <v>0</v>
      </c>
      <c r="V527">
        <f>IFERROR(VLOOKUP($A527,Nifty!$A$14:$I$4860,6,FALSE),All_curves!V526)</f>
        <v>0</v>
      </c>
      <c r="W527">
        <f>IFERROR(VLOOKUP($A527,Nifty!$A$14:$I$4860,7,FALSE),All_curves!W526)</f>
        <v>0</v>
      </c>
      <c r="X527">
        <f>IFERROR(VLOOKUP($A527,Nifty!$A$14:$I$4860,8,FALSE),All_curves!X526)</f>
        <v>0</v>
      </c>
      <c r="Y527">
        <f>IFERROR(VLOOKUP($A527,Nifty!$A$14:$I$4860,9,FALSE),All_curves!Y526)</f>
        <v>0</v>
      </c>
      <c r="AA527" s="5">
        <f t="shared" si="231"/>
        <v>0</v>
      </c>
      <c r="AB527" s="5">
        <f t="shared" si="232"/>
        <v>0</v>
      </c>
      <c r="AC527" s="5">
        <f t="shared" si="233"/>
        <v>0</v>
      </c>
      <c r="AD527" s="5">
        <f t="shared" si="234"/>
        <v>0</v>
      </c>
      <c r="AE527" s="5">
        <f t="shared" si="235"/>
        <v>0</v>
      </c>
      <c r="AF527" s="5">
        <f t="shared" si="236"/>
        <v>0</v>
      </c>
      <c r="AG527" s="5">
        <f t="shared" si="237"/>
        <v>0</v>
      </c>
      <c r="AH527" s="5">
        <f t="shared" si="238"/>
        <v>0</v>
      </c>
      <c r="AI527" s="5">
        <f t="shared" si="212"/>
        <v>-2.0799408209197789E-3</v>
      </c>
      <c r="AJ527" s="5">
        <f t="shared" si="213"/>
        <v>-1.2718697882790897E-3</v>
      </c>
      <c r="AK527" s="5">
        <f t="shared" si="214"/>
        <v>-2.4772289682916115E-3</v>
      </c>
      <c r="AL527" s="5">
        <f t="shared" si="215"/>
        <v>-5.5815788030988411E-4</v>
      </c>
      <c r="AM527" s="5">
        <f t="shared" si="216"/>
        <v>3.2158774929389455E-3</v>
      </c>
      <c r="AN527" s="5">
        <f t="shared" si="217"/>
        <v>-1.525146973203606E-4</v>
      </c>
      <c r="AO527" s="5">
        <f t="shared" si="218"/>
        <v>-1.525146973203606E-4</v>
      </c>
      <c r="AP527" s="5">
        <f t="shared" si="219"/>
        <v>-9.087120711962493E-4</v>
      </c>
      <c r="AQ527" s="5">
        <f t="shared" si="220"/>
        <v>0</v>
      </c>
      <c r="AR527" s="5">
        <f t="shared" si="221"/>
        <v>0</v>
      </c>
      <c r="AS527" s="5">
        <f t="shared" si="222"/>
        <v>0</v>
      </c>
      <c r="AT527" s="5">
        <f t="shared" si="223"/>
        <v>0</v>
      </c>
      <c r="AU527" s="5">
        <f t="shared" si="224"/>
        <v>0</v>
      </c>
      <c r="AV527" s="5">
        <f t="shared" si="225"/>
        <v>0</v>
      </c>
      <c r="AW527" s="5">
        <f t="shared" si="226"/>
        <v>0</v>
      </c>
      <c r="AX527" s="5">
        <f t="shared" si="227"/>
        <v>0</v>
      </c>
      <c r="AZ527" s="7">
        <f t="shared" si="239"/>
        <v>111.28389089556916</v>
      </c>
      <c r="BA527" s="4">
        <f t="shared" si="228"/>
        <v>-1.8271089294576626E-4</v>
      </c>
      <c r="BB527" s="5">
        <f>AZ527/MAX($AZ$16:AZ527)-1</f>
        <v>-8.3220121884672871E-3</v>
      </c>
    </row>
    <row r="528" spans="1:54" x14ac:dyDescent="0.25">
      <c r="A528" s="3">
        <v>43293</v>
      </c>
      <c r="B528">
        <f>IFERROR(VLOOKUP($A528,Finnifty!$A$14:$I$486,B$15+1,FALSE),All_curves!B527)</f>
        <v>0</v>
      </c>
      <c r="C528">
        <f>IFERROR(VLOOKUP($A528,Finnifty!$A$14:$I$486,C$15+1,FALSE),All_curves!C527)</f>
        <v>0</v>
      </c>
      <c r="D528">
        <f>IFERROR(VLOOKUP($A528,Finnifty!$A$14:$I$486,D$15+1,FALSE),All_curves!D527)</f>
        <v>0</v>
      </c>
      <c r="E528">
        <f>IFERROR(VLOOKUP($A528,Finnifty!$A$14:$I$486,E$15+1,FALSE),All_curves!E527)</f>
        <v>0</v>
      </c>
      <c r="F528">
        <f>IFERROR(VLOOKUP($A528,Finnifty!$A$14:$I$486,F$15+1,FALSE),All_curves!F527)</f>
        <v>0</v>
      </c>
      <c r="G528">
        <f>IFERROR(VLOOKUP($A528,Finnifty!$A$14:$I$486,G$15+1,FALSE),All_curves!G527)</f>
        <v>0</v>
      </c>
      <c r="H528">
        <f>IFERROR(VLOOKUP($A528,Finnifty!$A$14:$I$486,H$15+1,FALSE),All_curves!H527)</f>
        <v>0</v>
      </c>
      <c r="I528">
        <f>IFERROR(VLOOKUP($A528,Finnifty!$A$14:$I$486,I$15+1,FALSE),All_curves!I527)</f>
        <v>0</v>
      </c>
      <c r="J528">
        <f>IFERROR(VLOOKUP($A528,Banknifty!$A$14:$I$4860,2,FALSE),All_curves!J527)</f>
        <v>12444137</v>
      </c>
      <c r="K528">
        <f>IFERROR(VLOOKUP($A528,Banknifty!$A$14:$I$4860,3,FALSE),All_curves!K527)</f>
        <v>14370481</v>
      </c>
      <c r="L528">
        <f>IFERROR(VLOOKUP($A528,Banknifty!$A$14:$I$4860,4,FALSE),All_curves!L527)</f>
        <v>13723060</v>
      </c>
      <c r="M528">
        <f>IFERROR(VLOOKUP($A528,Banknifty!$A$14:$I$4860,5,FALSE),All_curves!M527)</f>
        <v>16215877</v>
      </c>
      <c r="N528">
        <f>IFERROR(VLOOKUP($A528,Banknifty!$A$14:$I$4860,6,FALSE),All_curves!N527)</f>
        <v>11332555</v>
      </c>
      <c r="O528">
        <f>IFERROR(VLOOKUP($A528,Banknifty!$A$14:$I$4860,7,FALSE),All_curves!O527)</f>
        <v>13127551</v>
      </c>
      <c r="P528">
        <f>IFERROR(VLOOKUP($A528,Banknifty!$A$14:$I$4860,8,FALSE),All_curves!P527)</f>
        <v>13127551</v>
      </c>
      <c r="Q528">
        <f>IFERROR(VLOOKUP($A528,Banknifty!$A$14:$I$4860,9,FALSE),All_curves!Q527)</f>
        <v>14738807</v>
      </c>
      <c r="R528">
        <f>IFERROR(VLOOKUP($A528,Nifty!$A$14:$I$4860,2,FALSE),All_curves!R527)</f>
        <v>0</v>
      </c>
      <c r="S528">
        <f>IFERROR(VLOOKUP($A528,Nifty!$A$14:$I$4860,3,FALSE),All_curves!S527)</f>
        <v>0</v>
      </c>
      <c r="T528">
        <f>IFERROR(VLOOKUP($A528,Nifty!$A$14:$I$4860,4,FALSE),All_curves!T527)</f>
        <v>0</v>
      </c>
      <c r="U528">
        <f>IFERROR(VLOOKUP($A528,Nifty!$A$14:$I$4860,5,FALSE),All_curves!U527)</f>
        <v>0</v>
      </c>
      <c r="V528">
        <f>IFERROR(VLOOKUP($A528,Nifty!$A$14:$I$4860,6,FALSE),All_curves!V527)</f>
        <v>0</v>
      </c>
      <c r="W528">
        <f>IFERROR(VLOOKUP($A528,Nifty!$A$14:$I$4860,7,FALSE),All_curves!W527)</f>
        <v>0</v>
      </c>
      <c r="X528">
        <f>IFERROR(VLOOKUP($A528,Nifty!$A$14:$I$4860,8,FALSE),All_curves!X527)</f>
        <v>0</v>
      </c>
      <c r="Y528">
        <f>IFERROR(VLOOKUP($A528,Nifty!$A$14:$I$4860,9,FALSE),All_curves!Y527)</f>
        <v>0</v>
      </c>
      <c r="AA528" s="5">
        <f t="shared" si="231"/>
        <v>0</v>
      </c>
      <c r="AB528" s="5">
        <f t="shared" si="232"/>
        <v>0</v>
      </c>
      <c r="AC528" s="5">
        <f t="shared" si="233"/>
        <v>0</v>
      </c>
      <c r="AD528" s="5">
        <f t="shared" si="234"/>
        <v>0</v>
      </c>
      <c r="AE528" s="5">
        <f t="shared" si="235"/>
        <v>0</v>
      </c>
      <c r="AF528" s="5">
        <f t="shared" si="236"/>
        <v>0</v>
      </c>
      <c r="AG528" s="5">
        <f t="shared" si="237"/>
        <v>0</v>
      </c>
      <c r="AH528" s="5">
        <f t="shared" si="238"/>
        <v>0</v>
      </c>
      <c r="AI528" s="5">
        <f t="shared" si="212"/>
        <v>-1.3201339760300357E-2</v>
      </c>
      <c r="AJ528" s="5">
        <f t="shared" si="213"/>
        <v>-9.865461273909748E-3</v>
      </c>
      <c r="AK528" s="5">
        <f t="shared" si="214"/>
        <v>-1.3558391222339816E-2</v>
      </c>
      <c r="AL528" s="5">
        <f t="shared" si="215"/>
        <v>-5.0456764562668566E-3</v>
      </c>
      <c r="AM528" s="5">
        <f t="shared" si="216"/>
        <v>-2.0799256792010112E-3</v>
      </c>
      <c r="AN528" s="5">
        <f t="shared" si="217"/>
        <v>-1.2718851082551552E-3</v>
      </c>
      <c r="AO528" s="5">
        <f t="shared" si="218"/>
        <v>-1.2718851082551552E-3</v>
      </c>
      <c r="AP528" s="5">
        <f t="shared" si="219"/>
        <v>-5.5814598158632212E-4</v>
      </c>
      <c r="AQ528" s="5">
        <f t="shared" si="220"/>
        <v>0</v>
      </c>
      <c r="AR528" s="5">
        <f t="shared" si="221"/>
        <v>0</v>
      </c>
      <c r="AS528" s="5">
        <f t="shared" si="222"/>
        <v>0</v>
      </c>
      <c r="AT528" s="5">
        <f t="shared" si="223"/>
        <v>0</v>
      </c>
      <c r="AU528" s="5">
        <f t="shared" si="224"/>
        <v>0</v>
      </c>
      <c r="AV528" s="5">
        <f t="shared" si="225"/>
        <v>0</v>
      </c>
      <c r="AW528" s="5">
        <f t="shared" si="226"/>
        <v>0</v>
      </c>
      <c r="AX528" s="5">
        <f t="shared" si="227"/>
        <v>0</v>
      </c>
      <c r="AZ528" s="7">
        <f t="shared" si="239"/>
        <v>111.06664289834116</v>
      </c>
      <c r="BA528" s="4">
        <f t="shared" si="228"/>
        <v>-1.9521962745881012E-3</v>
      </c>
      <c r="BB528" s="5">
        <f>AZ528/MAX($AZ$16:AZ528)-1</f>
        <v>-1.025796226186404E-2</v>
      </c>
    </row>
    <row r="529" spans="1:54" x14ac:dyDescent="0.25">
      <c r="A529" s="3">
        <v>43294</v>
      </c>
      <c r="B529">
        <f>IFERROR(VLOOKUP($A529,Finnifty!$A$14:$I$486,B$15+1,FALSE),All_curves!B528)</f>
        <v>0</v>
      </c>
      <c r="C529">
        <f>IFERROR(VLOOKUP($A529,Finnifty!$A$14:$I$486,C$15+1,FALSE),All_curves!C528)</f>
        <v>0</v>
      </c>
      <c r="D529">
        <f>IFERROR(VLOOKUP($A529,Finnifty!$A$14:$I$486,D$15+1,FALSE),All_curves!D528)</f>
        <v>0</v>
      </c>
      <c r="E529">
        <f>IFERROR(VLOOKUP($A529,Finnifty!$A$14:$I$486,E$15+1,FALSE),All_curves!E528)</f>
        <v>0</v>
      </c>
      <c r="F529">
        <f>IFERROR(VLOOKUP($A529,Finnifty!$A$14:$I$486,F$15+1,FALSE),All_curves!F528)</f>
        <v>0</v>
      </c>
      <c r="G529">
        <f>IFERROR(VLOOKUP($A529,Finnifty!$A$14:$I$486,G$15+1,FALSE),All_curves!G528)</f>
        <v>0</v>
      </c>
      <c r="H529">
        <f>IFERROR(VLOOKUP($A529,Finnifty!$A$14:$I$486,H$15+1,FALSE),All_curves!H528)</f>
        <v>0</v>
      </c>
      <c r="I529">
        <f>IFERROR(VLOOKUP($A529,Finnifty!$A$14:$I$486,I$15+1,FALSE),All_curves!I528)</f>
        <v>0</v>
      </c>
      <c r="J529">
        <f>IFERROR(VLOOKUP($A529,Banknifty!$A$14:$I$4860,2,FALSE),All_curves!J528)</f>
        <v>12418017</v>
      </c>
      <c r="K529">
        <f>IFERROR(VLOOKUP($A529,Banknifty!$A$14:$I$4860,3,FALSE),All_curves!K528)</f>
        <v>14370481</v>
      </c>
      <c r="L529">
        <f>IFERROR(VLOOKUP($A529,Banknifty!$A$14:$I$4860,4,FALSE),All_curves!L528)</f>
        <v>13723060</v>
      </c>
      <c r="M529">
        <f>IFERROR(VLOOKUP($A529,Banknifty!$A$14:$I$4860,5,FALSE),All_curves!M528)</f>
        <v>16215877</v>
      </c>
      <c r="N529">
        <f>IFERROR(VLOOKUP($A529,Banknifty!$A$14:$I$4860,6,FALSE),All_curves!N528)</f>
        <v>11261355</v>
      </c>
      <c r="O529">
        <f>IFERROR(VLOOKUP($A529,Banknifty!$A$14:$I$4860,7,FALSE),All_curves!O528)</f>
        <v>13082824</v>
      </c>
      <c r="P529">
        <f>IFERROR(VLOOKUP($A529,Banknifty!$A$14:$I$4860,8,FALSE),All_curves!P528)</f>
        <v>13082824</v>
      </c>
      <c r="Q529">
        <f>IFERROR(VLOOKUP($A529,Banknifty!$A$14:$I$4860,9,FALSE),All_curves!Q528)</f>
        <v>14738807</v>
      </c>
      <c r="R529">
        <f>IFERROR(VLOOKUP($A529,Nifty!$A$14:$I$4860,2,FALSE),All_curves!R528)</f>
        <v>0</v>
      </c>
      <c r="S529">
        <f>IFERROR(VLOOKUP($A529,Nifty!$A$14:$I$4860,3,FALSE),All_curves!S528)</f>
        <v>0</v>
      </c>
      <c r="T529">
        <f>IFERROR(VLOOKUP($A529,Nifty!$A$14:$I$4860,4,FALSE),All_curves!T528)</f>
        <v>0</v>
      </c>
      <c r="U529">
        <f>IFERROR(VLOOKUP($A529,Nifty!$A$14:$I$4860,5,FALSE),All_curves!U528)</f>
        <v>0</v>
      </c>
      <c r="V529">
        <f>IFERROR(VLOOKUP($A529,Nifty!$A$14:$I$4860,6,FALSE),All_curves!V528)</f>
        <v>0</v>
      </c>
      <c r="W529">
        <f>IFERROR(VLOOKUP($A529,Nifty!$A$14:$I$4860,7,FALSE),All_curves!W528)</f>
        <v>0</v>
      </c>
      <c r="X529">
        <f>IFERROR(VLOOKUP($A529,Nifty!$A$14:$I$4860,8,FALSE),All_curves!X528)</f>
        <v>0</v>
      </c>
      <c r="Y529">
        <f>IFERROR(VLOOKUP($A529,Nifty!$A$14:$I$4860,9,FALSE),All_curves!Y528)</f>
        <v>0</v>
      </c>
      <c r="AA529" s="5">
        <f t="shared" si="231"/>
        <v>0</v>
      </c>
      <c r="AB529" s="5">
        <f t="shared" si="232"/>
        <v>0</v>
      </c>
      <c r="AC529" s="5">
        <f t="shared" si="233"/>
        <v>0</v>
      </c>
      <c r="AD529" s="5">
        <f t="shared" si="234"/>
        <v>0</v>
      </c>
      <c r="AE529" s="5">
        <f t="shared" si="235"/>
        <v>0</v>
      </c>
      <c r="AF529" s="5">
        <f t="shared" si="236"/>
        <v>0</v>
      </c>
      <c r="AG529" s="5">
        <f t="shared" si="237"/>
        <v>0</v>
      </c>
      <c r="AH529" s="5">
        <f t="shared" si="238"/>
        <v>0</v>
      </c>
      <c r="AI529" s="5">
        <f t="shared" ref="AI529:AI592" si="240">IFERROR(J529/J528-1,0)</f>
        <v>-2.0989804274896828E-3</v>
      </c>
      <c r="AJ529" s="5">
        <f t="shared" ref="AJ529:AJ592" si="241">IFERROR(K529/K528-1,0)</f>
        <v>0</v>
      </c>
      <c r="AK529" s="5">
        <f t="shared" ref="AK529:AK592" si="242">IFERROR(L529/L528-1,0)</f>
        <v>0</v>
      </c>
      <c r="AL529" s="5">
        <f t="shared" ref="AL529:AL592" si="243">IFERROR(M529/M528-1,0)</f>
        <v>0</v>
      </c>
      <c r="AM529" s="5">
        <f t="shared" ref="AM529:AM592" si="244">IFERROR(N529/N528-1,0)</f>
        <v>-6.2827844206359007E-3</v>
      </c>
      <c r="AN529" s="5">
        <f t="shared" ref="AN529:AN592" si="245">IFERROR(O529/O528-1,0)</f>
        <v>-3.4071092163343586E-3</v>
      </c>
      <c r="AO529" s="5">
        <f t="shared" ref="AO529:AO592" si="246">IFERROR(P529/P528-1,0)</f>
        <v>-3.4071092163343586E-3</v>
      </c>
      <c r="AP529" s="5">
        <f t="shared" ref="AP529:AP592" si="247">IFERROR(Q529/Q528-1,0)</f>
        <v>0</v>
      </c>
      <c r="AQ529" s="5">
        <f t="shared" ref="AQ529:AQ592" si="248">IFERROR(R529/R528-1,0)</f>
        <v>0</v>
      </c>
      <c r="AR529" s="5">
        <f t="shared" ref="AR529:AR592" si="249">IFERROR(S529/S528-1,0)</f>
        <v>0</v>
      </c>
      <c r="AS529" s="5">
        <f t="shared" ref="AS529:AS592" si="250">IFERROR(T529/T528-1,0)</f>
        <v>0</v>
      </c>
      <c r="AT529" s="5">
        <f t="shared" ref="AT529:AT592" si="251">IFERROR(U529/U528-1,0)</f>
        <v>0</v>
      </c>
      <c r="AU529" s="5">
        <f t="shared" ref="AU529:AU592" si="252">IFERROR(V529/V528-1,0)</f>
        <v>0</v>
      </c>
      <c r="AV529" s="5">
        <f t="shared" ref="AV529:AV592" si="253">IFERROR(W529/W528-1,0)</f>
        <v>0</v>
      </c>
      <c r="AW529" s="5">
        <f t="shared" ref="AW529:AW592" si="254">IFERROR(X529/X528-1,0)</f>
        <v>0</v>
      </c>
      <c r="AX529" s="5">
        <f t="shared" ref="AX529:AX592" si="255">IFERROR(Y529/Y528-1,0)</f>
        <v>0</v>
      </c>
      <c r="AZ529" s="7">
        <f t="shared" si="239"/>
        <v>110.99631927965211</v>
      </c>
      <c r="BA529" s="4">
        <f t="shared" ref="BA529:BA592" si="256">(AA529*$AA$14%)+(AB529*$AB$14%)+(AC529*$AC$14%)+(AD529*$AD$14%)+(AE529*$AE$14%)+(AF529*$AF$14%)+(AG529*$AG$14%)+(AH529*$AH$14%)+(AI529*$AI$14%)+(AJ529*$AJ$14%)+(AK529*$AK$14%)+(AL529*$AL$14%)+(AM529*$AM$14%)+(AN529*$AN$14%)+(AO529*$AO$14%)+(AP529*$AP$14%)+(AQ529*$AQ$14%)+(AR529*$AR$14%)+(AS529*$AS$14%)+(AT529*$AT$14%)+(AU529*$AU$14%)+(AV529*$AV$14%)+(AW529*$AW$14%)+(AX529*$AX$14%)</f>
        <v>-6.3316597003309594E-4</v>
      </c>
      <c r="BB529" s="5">
        <f>AZ529/MAX($AZ$16:AZ529)-1</f>
        <v>-1.0884633239271024E-2</v>
      </c>
    </row>
    <row r="530" spans="1:54" x14ac:dyDescent="0.25">
      <c r="A530" s="3">
        <v>43297</v>
      </c>
      <c r="B530">
        <f>IFERROR(VLOOKUP($A530,Finnifty!$A$14:$I$486,B$15+1,FALSE),All_curves!B529)</f>
        <v>0</v>
      </c>
      <c r="C530">
        <f>IFERROR(VLOOKUP($A530,Finnifty!$A$14:$I$486,C$15+1,FALSE),All_curves!C529)</f>
        <v>0</v>
      </c>
      <c r="D530">
        <f>IFERROR(VLOOKUP($A530,Finnifty!$A$14:$I$486,D$15+1,FALSE),All_curves!D529)</f>
        <v>0</v>
      </c>
      <c r="E530">
        <f>IFERROR(VLOOKUP($A530,Finnifty!$A$14:$I$486,E$15+1,FALSE),All_curves!E529)</f>
        <v>0</v>
      </c>
      <c r="F530">
        <f>IFERROR(VLOOKUP($A530,Finnifty!$A$14:$I$486,F$15+1,FALSE),All_curves!F529)</f>
        <v>0</v>
      </c>
      <c r="G530">
        <f>IFERROR(VLOOKUP($A530,Finnifty!$A$14:$I$486,G$15+1,FALSE),All_curves!G529)</f>
        <v>0</v>
      </c>
      <c r="H530">
        <f>IFERROR(VLOOKUP($A530,Finnifty!$A$14:$I$486,H$15+1,FALSE),All_curves!H529)</f>
        <v>0</v>
      </c>
      <c r="I530">
        <f>IFERROR(VLOOKUP($A530,Finnifty!$A$14:$I$486,I$15+1,FALSE),All_curves!I529)</f>
        <v>0</v>
      </c>
      <c r="J530">
        <f>IFERROR(VLOOKUP($A530,Banknifty!$A$14:$I$4860,2,FALSE),All_curves!J529)</f>
        <v>12454452</v>
      </c>
      <c r="K530">
        <f>IFERROR(VLOOKUP($A530,Banknifty!$A$14:$I$4860,3,FALSE),All_curves!K529)</f>
        <v>14418350</v>
      </c>
      <c r="L530">
        <f>IFERROR(VLOOKUP($A530,Banknifty!$A$14:$I$4860,4,FALSE),All_curves!L529)</f>
        <v>13769977</v>
      </c>
      <c r="M530">
        <f>IFERROR(VLOOKUP($A530,Banknifty!$A$14:$I$4860,5,FALSE),All_curves!M529)</f>
        <v>16228606</v>
      </c>
      <c r="N530">
        <f>IFERROR(VLOOKUP($A530,Banknifty!$A$14:$I$4860,6,FALSE),All_curves!N529)</f>
        <v>11232562</v>
      </c>
      <c r="O530">
        <f>IFERROR(VLOOKUP($A530,Banknifty!$A$14:$I$4860,7,FALSE),All_curves!O529)</f>
        <v>13067389</v>
      </c>
      <c r="P530">
        <f>IFERROR(VLOOKUP($A530,Banknifty!$A$14:$I$4860,8,FALSE),All_curves!P529)</f>
        <v>13067389</v>
      </c>
      <c r="Q530">
        <f>IFERROR(VLOOKUP($A530,Banknifty!$A$14:$I$4860,9,FALSE),All_curves!Q529)</f>
        <v>14738807</v>
      </c>
      <c r="R530">
        <f>IFERROR(VLOOKUP($A530,Nifty!$A$14:$I$4860,2,FALSE),All_curves!R529)</f>
        <v>0</v>
      </c>
      <c r="S530">
        <f>IFERROR(VLOOKUP($A530,Nifty!$A$14:$I$4860,3,FALSE),All_curves!S529)</f>
        <v>0</v>
      </c>
      <c r="T530">
        <f>IFERROR(VLOOKUP($A530,Nifty!$A$14:$I$4860,4,FALSE),All_curves!T529)</f>
        <v>0</v>
      </c>
      <c r="U530">
        <f>IFERROR(VLOOKUP($A530,Nifty!$A$14:$I$4860,5,FALSE),All_curves!U529)</f>
        <v>0</v>
      </c>
      <c r="V530">
        <f>IFERROR(VLOOKUP($A530,Nifty!$A$14:$I$4860,6,FALSE),All_curves!V529)</f>
        <v>0</v>
      </c>
      <c r="W530">
        <f>IFERROR(VLOOKUP($A530,Nifty!$A$14:$I$4860,7,FALSE),All_curves!W529)</f>
        <v>0</v>
      </c>
      <c r="X530">
        <f>IFERROR(VLOOKUP($A530,Nifty!$A$14:$I$4860,8,FALSE),All_curves!X529)</f>
        <v>0</v>
      </c>
      <c r="Y530">
        <f>IFERROR(VLOOKUP($A530,Nifty!$A$14:$I$4860,9,FALSE),All_curves!Y529)</f>
        <v>0</v>
      </c>
      <c r="AA530" s="5">
        <f t="shared" si="231"/>
        <v>0</v>
      </c>
      <c r="AB530" s="5">
        <f t="shared" si="232"/>
        <v>0</v>
      </c>
      <c r="AC530" s="5">
        <f t="shared" si="233"/>
        <v>0</v>
      </c>
      <c r="AD530" s="5">
        <f t="shared" si="234"/>
        <v>0</v>
      </c>
      <c r="AE530" s="5">
        <f t="shared" si="235"/>
        <v>0</v>
      </c>
      <c r="AF530" s="5">
        <f t="shared" si="236"/>
        <v>0</v>
      </c>
      <c r="AG530" s="5">
        <f t="shared" si="237"/>
        <v>0</v>
      </c>
      <c r="AH530" s="5">
        <f t="shared" si="238"/>
        <v>0</v>
      </c>
      <c r="AI530" s="5">
        <f t="shared" si="240"/>
        <v>2.9340433339719585E-3</v>
      </c>
      <c r="AJ530" s="5">
        <f t="shared" si="241"/>
        <v>3.3310645621396073E-3</v>
      </c>
      <c r="AK530" s="5">
        <f t="shared" si="242"/>
        <v>3.41884390216185E-3</v>
      </c>
      <c r="AL530" s="5">
        <f t="shared" si="243"/>
        <v>7.8497142029387845E-4</v>
      </c>
      <c r="AM530" s="5">
        <f t="shared" si="244"/>
        <v>-2.5567971172207882E-3</v>
      </c>
      <c r="AN530" s="5">
        <f t="shared" si="245"/>
        <v>-1.1797911521242987E-3</v>
      </c>
      <c r="AO530" s="5">
        <f t="shared" si="246"/>
        <v>-1.1797911521242987E-3</v>
      </c>
      <c r="AP530" s="5">
        <f t="shared" si="247"/>
        <v>0</v>
      </c>
      <c r="AQ530" s="5">
        <f t="shared" si="248"/>
        <v>0</v>
      </c>
      <c r="AR530" s="5">
        <f t="shared" si="249"/>
        <v>0</v>
      </c>
      <c r="AS530" s="5">
        <f t="shared" si="250"/>
        <v>0</v>
      </c>
      <c r="AT530" s="5">
        <f t="shared" si="251"/>
        <v>0</v>
      </c>
      <c r="AU530" s="5">
        <f t="shared" si="252"/>
        <v>0</v>
      </c>
      <c r="AV530" s="5">
        <f t="shared" si="253"/>
        <v>0</v>
      </c>
      <c r="AW530" s="5">
        <f t="shared" si="254"/>
        <v>0</v>
      </c>
      <c r="AX530" s="5">
        <f t="shared" si="255"/>
        <v>0</v>
      </c>
      <c r="AZ530" s="7">
        <f t="shared" si="239"/>
        <v>111.02199894315697</v>
      </c>
      <c r="BA530" s="4">
        <f t="shared" si="256"/>
        <v>2.3135599154574621E-4</v>
      </c>
      <c r="BB530" s="5">
        <f>AZ530/MAX($AZ$16:AZ530)-1</f>
        <v>-1.0655795472841012E-2</v>
      </c>
    </row>
    <row r="531" spans="1:54" x14ac:dyDescent="0.25">
      <c r="A531" s="3">
        <v>43298</v>
      </c>
      <c r="B531">
        <f>IFERROR(VLOOKUP($A531,Finnifty!$A$14:$I$486,B$15+1,FALSE),All_curves!B530)</f>
        <v>0</v>
      </c>
      <c r="C531">
        <f>IFERROR(VLOOKUP($A531,Finnifty!$A$14:$I$486,C$15+1,FALSE),All_curves!C530)</f>
        <v>0</v>
      </c>
      <c r="D531">
        <f>IFERROR(VLOOKUP($A531,Finnifty!$A$14:$I$486,D$15+1,FALSE),All_curves!D530)</f>
        <v>0</v>
      </c>
      <c r="E531">
        <f>IFERROR(VLOOKUP($A531,Finnifty!$A$14:$I$486,E$15+1,FALSE),All_curves!E530)</f>
        <v>0</v>
      </c>
      <c r="F531">
        <f>IFERROR(VLOOKUP($A531,Finnifty!$A$14:$I$486,F$15+1,FALSE),All_curves!F530)</f>
        <v>0</v>
      </c>
      <c r="G531">
        <f>IFERROR(VLOOKUP($A531,Finnifty!$A$14:$I$486,G$15+1,FALSE),All_curves!G530)</f>
        <v>0</v>
      </c>
      <c r="H531">
        <f>IFERROR(VLOOKUP($A531,Finnifty!$A$14:$I$486,H$15+1,FALSE),All_curves!H530)</f>
        <v>0</v>
      </c>
      <c r="I531">
        <f>IFERROR(VLOOKUP($A531,Finnifty!$A$14:$I$486,I$15+1,FALSE),All_curves!I530)</f>
        <v>0</v>
      </c>
      <c r="J531">
        <f>IFERROR(VLOOKUP($A531,Banknifty!$A$14:$I$4860,2,FALSE),All_curves!J530)</f>
        <v>12517057</v>
      </c>
      <c r="K531">
        <f>IFERROR(VLOOKUP($A531,Banknifty!$A$14:$I$4860,3,FALSE),All_curves!K530)</f>
        <v>14457284</v>
      </c>
      <c r="L531">
        <f>IFERROR(VLOOKUP($A531,Banknifty!$A$14:$I$4860,4,FALSE),All_curves!L530)</f>
        <v>13831657</v>
      </c>
      <c r="M531">
        <f>IFERROR(VLOOKUP($A531,Banknifty!$A$14:$I$4860,5,FALSE),All_curves!M530)</f>
        <v>16231150</v>
      </c>
      <c r="N531">
        <f>IFERROR(VLOOKUP($A531,Banknifty!$A$14:$I$4860,6,FALSE),All_curves!N530)</f>
        <v>11265519</v>
      </c>
      <c r="O531">
        <f>IFERROR(VLOOKUP($A531,Banknifty!$A$14:$I$4860,7,FALSE),All_curves!O530)</f>
        <v>13110917</v>
      </c>
      <c r="P531">
        <f>IFERROR(VLOOKUP($A531,Banknifty!$A$14:$I$4860,8,FALSE),All_curves!P530)</f>
        <v>13110917</v>
      </c>
      <c r="Q531">
        <f>IFERROR(VLOOKUP($A531,Banknifty!$A$14:$I$4860,9,FALSE),All_curves!Q530)</f>
        <v>14750377</v>
      </c>
      <c r="R531">
        <f>IFERROR(VLOOKUP($A531,Nifty!$A$14:$I$4860,2,FALSE),All_curves!R530)</f>
        <v>0</v>
      </c>
      <c r="S531">
        <f>IFERROR(VLOOKUP($A531,Nifty!$A$14:$I$4860,3,FALSE),All_curves!S530)</f>
        <v>0</v>
      </c>
      <c r="T531">
        <f>IFERROR(VLOOKUP($A531,Nifty!$A$14:$I$4860,4,FALSE),All_curves!T530)</f>
        <v>0</v>
      </c>
      <c r="U531">
        <f>IFERROR(VLOOKUP($A531,Nifty!$A$14:$I$4860,5,FALSE),All_curves!U530)</f>
        <v>0</v>
      </c>
      <c r="V531">
        <f>IFERROR(VLOOKUP($A531,Nifty!$A$14:$I$4860,6,FALSE),All_curves!V530)</f>
        <v>0</v>
      </c>
      <c r="W531">
        <f>IFERROR(VLOOKUP($A531,Nifty!$A$14:$I$4860,7,FALSE),All_curves!W530)</f>
        <v>0</v>
      </c>
      <c r="X531">
        <f>IFERROR(VLOOKUP($A531,Nifty!$A$14:$I$4860,8,FALSE),All_curves!X530)</f>
        <v>0</v>
      </c>
      <c r="Y531">
        <f>IFERROR(VLOOKUP($A531,Nifty!$A$14:$I$4860,9,FALSE),All_curves!Y530)</f>
        <v>0</v>
      </c>
      <c r="AA531" s="5">
        <f t="shared" si="231"/>
        <v>0</v>
      </c>
      <c r="AB531" s="5">
        <f t="shared" si="232"/>
        <v>0</v>
      </c>
      <c r="AC531" s="5">
        <f t="shared" si="233"/>
        <v>0</v>
      </c>
      <c r="AD531" s="5">
        <f t="shared" si="234"/>
        <v>0</v>
      </c>
      <c r="AE531" s="5">
        <f t="shared" si="235"/>
        <v>0</v>
      </c>
      <c r="AF531" s="5">
        <f t="shared" si="236"/>
        <v>0</v>
      </c>
      <c r="AG531" s="5">
        <f t="shared" si="237"/>
        <v>0</v>
      </c>
      <c r="AH531" s="5">
        <f t="shared" si="238"/>
        <v>0</v>
      </c>
      <c r="AI531" s="5">
        <f t="shared" si="240"/>
        <v>5.0267165508366407E-3</v>
      </c>
      <c r="AJ531" s="5">
        <f t="shared" si="241"/>
        <v>2.7003089812633885E-3</v>
      </c>
      <c r="AK531" s="5">
        <f t="shared" si="242"/>
        <v>4.4793103140259305E-3</v>
      </c>
      <c r="AL531" s="5">
        <f t="shared" si="243"/>
        <v>1.5676022943678092E-4</v>
      </c>
      <c r="AM531" s="5">
        <f t="shared" si="244"/>
        <v>2.934059033014913E-3</v>
      </c>
      <c r="AN531" s="5">
        <f t="shared" si="245"/>
        <v>3.3310403478461481E-3</v>
      </c>
      <c r="AO531" s="5">
        <f t="shared" si="246"/>
        <v>3.3310403478461481E-3</v>
      </c>
      <c r="AP531" s="5">
        <f t="shared" si="247"/>
        <v>7.8500247679480495E-4</v>
      </c>
      <c r="AQ531" s="5">
        <f t="shared" si="248"/>
        <v>0</v>
      </c>
      <c r="AR531" s="5">
        <f t="shared" si="249"/>
        <v>0</v>
      </c>
      <c r="AS531" s="5">
        <f t="shared" si="250"/>
        <v>0</v>
      </c>
      <c r="AT531" s="5">
        <f t="shared" si="251"/>
        <v>0</v>
      </c>
      <c r="AU531" s="5">
        <f t="shared" si="252"/>
        <v>0</v>
      </c>
      <c r="AV531" s="5">
        <f t="shared" si="253"/>
        <v>0</v>
      </c>
      <c r="AW531" s="5">
        <f t="shared" si="254"/>
        <v>0</v>
      </c>
      <c r="AX531" s="5">
        <f t="shared" si="255"/>
        <v>0</v>
      </c>
      <c r="AZ531" s="7">
        <f t="shared" si="239"/>
        <v>111.12721189309046</v>
      </c>
      <c r="BA531" s="4">
        <f t="shared" si="256"/>
        <v>9.4767659504436485E-4</v>
      </c>
      <c r="BB531" s="5">
        <f>AZ531/MAX($AZ$16:AZ531)-1</f>
        <v>-9.718217125767703E-3</v>
      </c>
    </row>
    <row r="532" spans="1:54" x14ac:dyDescent="0.25">
      <c r="A532" s="3">
        <v>43299</v>
      </c>
      <c r="B532">
        <f>IFERROR(VLOOKUP($A532,Finnifty!$A$14:$I$486,B$15+1,FALSE),All_curves!B531)</f>
        <v>0</v>
      </c>
      <c r="C532">
        <f>IFERROR(VLOOKUP($A532,Finnifty!$A$14:$I$486,C$15+1,FALSE),All_curves!C531)</f>
        <v>0</v>
      </c>
      <c r="D532">
        <f>IFERROR(VLOOKUP($A532,Finnifty!$A$14:$I$486,D$15+1,FALSE),All_curves!D531)</f>
        <v>0</v>
      </c>
      <c r="E532">
        <f>IFERROR(VLOOKUP($A532,Finnifty!$A$14:$I$486,E$15+1,FALSE),All_curves!E531)</f>
        <v>0</v>
      </c>
      <c r="F532">
        <f>IFERROR(VLOOKUP($A532,Finnifty!$A$14:$I$486,F$15+1,FALSE),All_curves!F531)</f>
        <v>0</v>
      </c>
      <c r="G532">
        <f>IFERROR(VLOOKUP($A532,Finnifty!$A$14:$I$486,G$15+1,FALSE),All_curves!G531)</f>
        <v>0</v>
      </c>
      <c r="H532">
        <f>IFERROR(VLOOKUP($A532,Finnifty!$A$14:$I$486,H$15+1,FALSE),All_curves!H531)</f>
        <v>0</v>
      </c>
      <c r="I532">
        <f>IFERROR(VLOOKUP($A532,Finnifty!$A$14:$I$486,I$15+1,FALSE),All_curves!I531)</f>
        <v>0</v>
      </c>
      <c r="J532">
        <f>IFERROR(VLOOKUP($A532,Banknifty!$A$14:$I$4860,2,FALSE),All_curves!J531)</f>
        <v>12507394</v>
      </c>
      <c r="K532">
        <f>IFERROR(VLOOKUP($A532,Banknifty!$A$14:$I$4860,3,FALSE),All_curves!K531)</f>
        <v>14578493</v>
      </c>
      <c r="L532">
        <f>IFERROR(VLOOKUP($A532,Banknifty!$A$14:$I$4860,4,FALSE),All_curves!L531)</f>
        <v>13862436</v>
      </c>
      <c r="M532">
        <f>IFERROR(VLOOKUP($A532,Banknifty!$A$14:$I$4860,5,FALSE),All_curves!M531)</f>
        <v>16251621</v>
      </c>
      <c r="N532">
        <f>IFERROR(VLOOKUP($A532,Banknifty!$A$14:$I$4860,6,FALSE),All_curves!N531)</f>
        <v>11322147</v>
      </c>
      <c r="O532">
        <f>IFERROR(VLOOKUP($A532,Banknifty!$A$14:$I$4860,7,FALSE),All_curves!O531)</f>
        <v>13146321</v>
      </c>
      <c r="P532">
        <f>IFERROR(VLOOKUP($A532,Banknifty!$A$14:$I$4860,8,FALSE),All_curves!P531)</f>
        <v>13146321</v>
      </c>
      <c r="Q532">
        <f>IFERROR(VLOOKUP($A532,Banknifty!$A$14:$I$4860,9,FALSE),All_curves!Q531)</f>
        <v>14752689</v>
      </c>
      <c r="R532">
        <f>IFERROR(VLOOKUP($A532,Nifty!$A$14:$I$4860,2,FALSE),All_curves!R531)</f>
        <v>0</v>
      </c>
      <c r="S532">
        <f>IFERROR(VLOOKUP($A532,Nifty!$A$14:$I$4860,3,FALSE),All_curves!S531)</f>
        <v>0</v>
      </c>
      <c r="T532">
        <f>IFERROR(VLOOKUP($A532,Nifty!$A$14:$I$4860,4,FALSE),All_curves!T531)</f>
        <v>0</v>
      </c>
      <c r="U532">
        <f>IFERROR(VLOOKUP($A532,Nifty!$A$14:$I$4860,5,FALSE),All_curves!U531)</f>
        <v>0</v>
      </c>
      <c r="V532">
        <f>IFERROR(VLOOKUP($A532,Nifty!$A$14:$I$4860,6,FALSE),All_curves!V531)</f>
        <v>0</v>
      </c>
      <c r="W532">
        <f>IFERROR(VLOOKUP($A532,Nifty!$A$14:$I$4860,7,FALSE),All_curves!W531)</f>
        <v>0</v>
      </c>
      <c r="X532">
        <f>IFERROR(VLOOKUP($A532,Nifty!$A$14:$I$4860,8,FALSE),All_curves!X531)</f>
        <v>0</v>
      </c>
      <c r="Y532">
        <f>IFERROR(VLOOKUP($A532,Nifty!$A$14:$I$4860,9,FALSE),All_curves!Y531)</f>
        <v>0</v>
      </c>
      <c r="AA532" s="5">
        <f t="shared" si="231"/>
        <v>0</v>
      </c>
      <c r="AB532" s="5">
        <f t="shared" si="232"/>
        <v>0</v>
      </c>
      <c r="AC532" s="5">
        <f t="shared" si="233"/>
        <v>0</v>
      </c>
      <c r="AD532" s="5">
        <f t="shared" si="234"/>
        <v>0</v>
      </c>
      <c r="AE532" s="5">
        <f t="shared" si="235"/>
        <v>0</v>
      </c>
      <c r="AF532" s="5">
        <f t="shared" si="236"/>
        <v>0</v>
      </c>
      <c r="AG532" s="5">
        <f t="shared" si="237"/>
        <v>0</v>
      </c>
      <c r="AH532" s="5">
        <f t="shared" si="238"/>
        <v>0</v>
      </c>
      <c r="AI532" s="5">
        <f t="shared" si="240"/>
        <v>-7.7198657799515402E-4</v>
      </c>
      <c r="AJ532" s="5">
        <f t="shared" si="241"/>
        <v>8.3839398880176663E-3</v>
      </c>
      <c r="AK532" s="5">
        <f t="shared" si="242"/>
        <v>2.2252576101331467E-3</v>
      </c>
      <c r="AL532" s="5">
        <f t="shared" si="243"/>
        <v>1.2612168577088578E-3</v>
      </c>
      <c r="AM532" s="5">
        <f t="shared" si="244"/>
        <v>5.026665881971315E-3</v>
      </c>
      <c r="AN532" s="5">
        <f t="shared" si="245"/>
        <v>2.7003450635831872E-3</v>
      </c>
      <c r="AO532" s="5">
        <f t="shared" si="246"/>
        <v>2.7003450635831872E-3</v>
      </c>
      <c r="AP532" s="5">
        <f t="shared" si="247"/>
        <v>1.5674175649893485E-4</v>
      </c>
      <c r="AQ532" s="5">
        <f t="shared" si="248"/>
        <v>0</v>
      </c>
      <c r="AR532" s="5">
        <f t="shared" si="249"/>
        <v>0</v>
      </c>
      <c r="AS532" s="5">
        <f t="shared" si="250"/>
        <v>0</v>
      </c>
      <c r="AT532" s="5">
        <f t="shared" si="251"/>
        <v>0</v>
      </c>
      <c r="AU532" s="5">
        <f t="shared" si="252"/>
        <v>0</v>
      </c>
      <c r="AV532" s="5">
        <f t="shared" si="253"/>
        <v>0</v>
      </c>
      <c r="AW532" s="5">
        <f t="shared" si="254"/>
        <v>0</v>
      </c>
      <c r="AX532" s="5">
        <f t="shared" si="255"/>
        <v>0</v>
      </c>
      <c r="AZ532" s="7">
        <f t="shared" si="239"/>
        <v>111.22760850185921</v>
      </c>
      <c r="BA532" s="4">
        <f t="shared" si="256"/>
        <v>9.0343856431254765E-4</v>
      </c>
      <c r="BB532" s="5">
        <f>AZ532/MAX($AZ$16:AZ532)-1</f>
        <v>-8.8235583735829515E-3</v>
      </c>
    </row>
    <row r="533" spans="1:54" x14ac:dyDescent="0.25">
      <c r="A533" s="3">
        <v>43300</v>
      </c>
      <c r="B533">
        <f>IFERROR(VLOOKUP($A533,Finnifty!$A$14:$I$486,B$15+1,FALSE),All_curves!B532)</f>
        <v>0</v>
      </c>
      <c r="C533">
        <f>IFERROR(VLOOKUP($A533,Finnifty!$A$14:$I$486,C$15+1,FALSE),All_curves!C532)</f>
        <v>0</v>
      </c>
      <c r="D533">
        <f>IFERROR(VLOOKUP($A533,Finnifty!$A$14:$I$486,D$15+1,FALSE),All_curves!D532)</f>
        <v>0</v>
      </c>
      <c r="E533">
        <f>IFERROR(VLOOKUP($A533,Finnifty!$A$14:$I$486,E$15+1,FALSE),All_curves!E532)</f>
        <v>0</v>
      </c>
      <c r="F533">
        <f>IFERROR(VLOOKUP($A533,Finnifty!$A$14:$I$486,F$15+1,FALSE),All_curves!F532)</f>
        <v>0</v>
      </c>
      <c r="G533">
        <f>IFERROR(VLOOKUP($A533,Finnifty!$A$14:$I$486,G$15+1,FALSE),All_curves!G532)</f>
        <v>0</v>
      </c>
      <c r="H533">
        <f>IFERROR(VLOOKUP($A533,Finnifty!$A$14:$I$486,H$15+1,FALSE),All_curves!H532)</f>
        <v>0</v>
      </c>
      <c r="I533">
        <f>IFERROR(VLOOKUP($A533,Finnifty!$A$14:$I$486,I$15+1,FALSE),All_curves!I532)</f>
        <v>0</v>
      </c>
      <c r="J533">
        <f>IFERROR(VLOOKUP($A533,Banknifty!$A$14:$I$4860,2,FALSE),All_curves!J532)</f>
        <v>12490243</v>
      </c>
      <c r="K533">
        <f>IFERROR(VLOOKUP($A533,Banknifty!$A$14:$I$4860,3,FALSE),All_curves!K532)</f>
        <v>14505826</v>
      </c>
      <c r="L533">
        <f>IFERROR(VLOOKUP($A533,Banknifty!$A$14:$I$4860,4,FALSE),All_curves!L532)</f>
        <v>13910073</v>
      </c>
      <c r="M533">
        <f>IFERROR(VLOOKUP($A533,Banknifty!$A$14:$I$4860,5,FALSE),All_curves!M532)</f>
        <v>16296691</v>
      </c>
      <c r="N533">
        <f>IFERROR(VLOOKUP($A533,Banknifty!$A$14:$I$4860,6,FALSE),All_curves!N532)</f>
        <v>11313407</v>
      </c>
      <c r="O533">
        <f>IFERROR(VLOOKUP($A533,Banknifty!$A$14:$I$4860,7,FALSE),All_curves!O532)</f>
        <v>13256539</v>
      </c>
      <c r="P533">
        <f>IFERROR(VLOOKUP($A533,Banknifty!$A$14:$I$4860,8,FALSE),All_curves!P532)</f>
        <v>13256539</v>
      </c>
      <c r="Q533">
        <f>IFERROR(VLOOKUP($A533,Banknifty!$A$14:$I$4860,9,FALSE),All_curves!Q532)</f>
        <v>14771295</v>
      </c>
      <c r="R533">
        <f>IFERROR(VLOOKUP($A533,Nifty!$A$14:$I$4860,2,FALSE),All_curves!R532)</f>
        <v>0</v>
      </c>
      <c r="S533">
        <f>IFERROR(VLOOKUP($A533,Nifty!$A$14:$I$4860,3,FALSE),All_curves!S532)</f>
        <v>0</v>
      </c>
      <c r="T533">
        <f>IFERROR(VLOOKUP($A533,Nifty!$A$14:$I$4860,4,FALSE),All_curves!T532)</f>
        <v>0</v>
      </c>
      <c r="U533">
        <f>IFERROR(VLOOKUP($A533,Nifty!$A$14:$I$4860,5,FALSE),All_curves!U532)</f>
        <v>0</v>
      </c>
      <c r="V533">
        <f>IFERROR(VLOOKUP($A533,Nifty!$A$14:$I$4860,6,FALSE),All_curves!V532)</f>
        <v>0</v>
      </c>
      <c r="W533">
        <f>IFERROR(VLOOKUP($A533,Nifty!$A$14:$I$4860,7,FALSE),All_curves!W532)</f>
        <v>0</v>
      </c>
      <c r="X533">
        <f>IFERROR(VLOOKUP($A533,Nifty!$A$14:$I$4860,8,FALSE),All_curves!X532)</f>
        <v>0</v>
      </c>
      <c r="Y533">
        <f>IFERROR(VLOOKUP($A533,Nifty!$A$14:$I$4860,9,FALSE),All_curves!Y532)</f>
        <v>0</v>
      </c>
      <c r="AA533" s="5">
        <f t="shared" si="231"/>
        <v>0</v>
      </c>
      <c r="AB533" s="5">
        <f t="shared" si="232"/>
        <v>0</v>
      </c>
      <c r="AC533" s="5">
        <f t="shared" si="233"/>
        <v>0</v>
      </c>
      <c r="AD533" s="5">
        <f t="shared" si="234"/>
        <v>0</v>
      </c>
      <c r="AE533" s="5">
        <f t="shared" si="235"/>
        <v>0</v>
      </c>
      <c r="AF533" s="5">
        <f t="shared" si="236"/>
        <v>0</v>
      </c>
      <c r="AG533" s="5">
        <f t="shared" si="237"/>
        <v>0</v>
      </c>
      <c r="AH533" s="5">
        <f t="shared" si="238"/>
        <v>0</v>
      </c>
      <c r="AI533" s="5">
        <f t="shared" si="240"/>
        <v>-1.3712688670397544E-3</v>
      </c>
      <c r="AJ533" s="5">
        <f t="shared" si="241"/>
        <v>-4.9845344096951516E-3</v>
      </c>
      <c r="AK533" s="5">
        <f t="shared" si="242"/>
        <v>3.4364090120957425E-3</v>
      </c>
      <c r="AL533" s="5">
        <f t="shared" si="243"/>
        <v>2.7732618180056345E-3</v>
      </c>
      <c r="AM533" s="5">
        <f t="shared" si="244"/>
        <v>-7.7193839648959095E-4</v>
      </c>
      <c r="AN533" s="5">
        <f t="shared" si="245"/>
        <v>8.3839425494023345E-3</v>
      </c>
      <c r="AO533" s="5">
        <f t="shared" si="246"/>
        <v>8.3839425494023345E-3</v>
      </c>
      <c r="AP533" s="5">
        <f t="shared" si="247"/>
        <v>1.2611938067697004E-3</v>
      </c>
      <c r="AQ533" s="5">
        <f t="shared" si="248"/>
        <v>0</v>
      </c>
      <c r="AR533" s="5">
        <f t="shared" si="249"/>
        <v>0</v>
      </c>
      <c r="AS533" s="5">
        <f t="shared" si="250"/>
        <v>0</v>
      </c>
      <c r="AT533" s="5">
        <f t="shared" si="251"/>
        <v>0</v>
      </c>
      <c r="AU533" s="5">
        <f t="shared" si="252"/>
        <v>0</v>
      </c>
      <c r="AV533" s="5">
        <f t="shared" si="253"/>
        <v>0</v>
      </c>
      <c r="AW533" s="5">
        <f t="shared" si="254"/>
        <v>0</v>
      </c>
      <c r="AX533" s="5">
        <f t="shared" si="255"/>
        <v>0</v>
      </c>
      <c r="AZ533" s="7">
        <f t="shared" si="239"/>
        <v>111.30690918960266</v>
      </c>
      <c r="BA533" s="4">
        <f t="shared" si="256"/>
        <v>7.1295866926880213E-4</v>
      </c>
      <c r="BB533" s="5">
        <f>AZ533/MAX($AZ$16:AZ533)-1</f>
        <v>-8.1168905367502431E-3</v>
      </c>
    </row>
    <row r="534" spans="1:54" x14ac:dyDescent="0.25">
      <c r="A534" s="3">
        <v>43301</v>
      </c>
      <c r="B534">
        <f>IFERROR(VLOOKUP($A534,Finnifty!$A$14:$I$486,B$15+1,FALSE),All_curves!B533)</f>
        <v>0</v>
      </c>
      <c r="C534">
        <f>IFERROR(VLOOKUP($A534,Finnifty!$A$14:$I$486,C$15+1,FALSE),All_curves!C533)</f>
        <v>0</v>
      </c>
      <c r="D534">
        <f>IFERROR(VLOOKUP($A534,Finnifty!$A$14:$I$486,D$15+1,FALSE),All_curves!D533)</f>
        <v>0</v>
      </c>
      <c r="E534">
        <f>IFERROR(VLOOKUP($A534,Finnifty!$A$14:$I$486,E$15+1,FALSE),All_curves!E533)</f>
        <v>0</v>
      </c>
      <c r="F534">
        <f>IFERROR(VLOOKUP($A534,Finnifty!$A$14:$I$486,F$15+1,FALSE),All_curves!F533)</f>
        <v>0</v>
      </c>
      <c r="G534">
        <f>IFERROR(VLOOKUP($A534,Finnifty!$A$14:$I$486,G$15+1,FALSE),All_curves!G533)</f>
        <v>0</v>
      </c>
      <c r="H534">
        <f>IFERROR(VLOOKUP($A534,Finnifty!$A$14:$I$486,H$15+1,FALSE),All_curves!H533)</f>
        <v>0</v>
      </c>
      <c r="I534">
        <f>IFERROR(VLOOKUP($A534,Finnifty!$A$14:$I$486,I$15+1,FALSE),All_curves!I533)</f>
        <v>0</v>
      </c>
      <c r="J534">
        <f>IFERROR(VLOOKUP($A534,Banknifty!$A$14:$I$4860,2,FALSE),All_curves!J533)</f>
        <v>12495447</v>
      </c>
      <c r="K534">
        <f>IFERROR(VLOOKUP($A534,Banknifty!$A$14:$I$4860,3,FALSE),All_curves!K533)</f>
        <v>14505826</v>
      </c>
      <c r="L534">
        <f>IFERROR(VLOOKUP($A534,Banknifty!$A$14:$I$4860,4,FALSE),All_curves!L533)</f>
        <v>13906488</v>
      </c>
      <c r="M534">
        <f>IFERROR(VLOOKUP($A534,Banknifty!$A$14:$I$4860,5,FALSE),All_curves!M533)</f>
        <v>16296691</v>
      </c>
      <c r="N534">
        <f>IFERROR(VLOOKUP($A534,Banknifty!$A$14:$I$4860,6,FALSE),All_curves!N533)</f>
        <v>11296379</v>
      </c>
      <c r="O534">
        <f>IFERROR(VLOOKUP($A534,Banknifty!$A$14:$I$4860,7,FALSE),All_curves!O533)</f>
        <v>13257254</v>
      </c>
      <c r="P534">
        <f>IFERROR(VLOOKUP($A534,Banknifty!$A$14:$I$4860,8,FALSE),All_curves!P533)</f>
        <v>13257254</v>
      </c>
      <c r="Q534">
        <f>IFERROR(VLOOKUP($A534,Banknifty!$A$14:$I$4860,9,FALSE),All_curves!Q533)</f>
        <v>14812260</v>
      </c>
      <c r="R534">
        <f>IFERROR(VLOOKUP($A534,Nifty!$A$14:$I$4860,2,FALSE),All_curves!R533)</f>
        <v>0</v>
      </c>
      <c r="S534">
        <f>IFERROR(VLOOKUP($A534,Nifty!$A$14:$I$4860,3,FALSE),All_curves!S533)</f>
        <v>0</v>
      </c>
      <c r="T534">
        <f>IFERROR(VLOOKUP($A534,Nifty!$A$14:$I$4860,4,FALSE),All_curves!T533)</f>
        <v>0</v>
      </c>
      <c r="U534">
        <f>IFERROR(VLOOKUP($A534,Nifty!$A$14:$I$4860,5,FALSE),All_curves!U533)</f>
        <v>0</v>
      </c>
      <c r="V534">
        <f>IFERROR(VLOOKUP($A534,Nifty!$A$14:$I$4860,6,FALSE),All_curves!V533)</f>
        <v>0</v>
      </c>
      <c r="W534">
        <f>IFERROR(VLOOKUP($A534,Nifty!$A$14:$I$4860,7,FALSE),All_curves!W533)</f>
        <v>0</v>
      </c>
      <c r="X534">
        <f>IFERROR(VLOOKUP($A534,Nifty!$A$14:$I$4860,8,FALSE),All_curves!X533)</f>
        <v>0</v>
      </c>
      <c r="Y534">
        <f>IFERROR(VLOOKUP($A534,Nifty!$A$14:$I$4860,9,FALSE),All_curves!Y533)</f>
        <v>0</v>
      </c>
      <c r="AA534" s="5">
        <f t="shared" si="231"/>
        <v>0</v>
      </c>
      <c r="AB534" s="5">
        <f t="shared" si="232"/>
        <v>0</v>
      </c>
      <c r="AC534" s="5">
        <f t="shared" si="233"/>
        <v>0</v>
      </c>
      <c r="AD534" s="5">
        <f t="shared" si="234"/>
        <v>0</v>
      </c>
      <c r="AE534" s="5">
        <f t="shared" si="235"/>
        <v>0</v>
      </c>
      <c r="AF534" s="5">
        <f t="shared" si="236"/>
        <v>0</v>
      </c>
      <c r="AG534" s="5">
        <f t="shared" si="237"/>
        <v>0</v>
      </c>
      <c r="AH534" s="5">
        <f t="shared" si="238"/>
        <v>0</v>
      </c>
      <c r="AI534" s="5">
        <f t="shared" si="240"/>
        <v>4.1664521659035003E-4</v>
      </c>
      <c r="AJ534" s="5">
        <f t="shared" si="241"/>
        <v>0</v>
      </c>
      <c r="AK534" s="5">
        <f t="shared" si="242"/>
        <v>-2.5772690049863378E-4</v>
      </c>
      <c r="AL534" s="5">
        <f t="shared" si="243"/>
        <v>0</v>
      </c>
      <c r="AM534" s="5">
        <f t="shared" si="244"/>
        <v>-1.5051168936113246E-3</v>
      </c>
      <c r="AN534" s="5">
        <f t="shared" si="245"/>
        <v>5.3935646400660175E-5</v>
      </c>
      <c r="AO534" s="5">
        <f t="shared" si="246"/>
        <v>5.3935646400660175E-5</v>
      </c>
      <c r="AP534" s="5">
        <f t="shared" si="247"/>
        <v>2.7732842651913003E-3</v>
      </c>
      <c r="AQ534" s="5">
        <f t="shared" si="248"/>
        <v>0</v>
      </c>
      <c r="AR534" s="5">
        <f t="shared" si="249"/>
        <v>0</v>
      </c>
      <c r="AS534" s="5">
        <f t="shared" si="250"/>
        <v>0</v>
      </c>
      <c r="AT534" s="5">
        <f t="shared" si="251"/>
        <v>0</v>
      </c>
      <c r="AU534" s="5">
        <f t="shared" si="252"/>
        <v>0</v>
      </c>
      <c r="AV534" s="5">
        <f t="shared" si="253"/>
        <v>0</v>
      </c>
      <c r="AW534" s="5">
        <f t="shared" si="254"/>
        <v>0</v>
      </c>
      <c r="AX534" s="5">
        <f t="shared" si="255"/>
        <v>0</v>
      </c>
      <c r="AZ534" s="7">
        <f t="shared" si="239"/>
        <v>111.31402799448749</v>
      </c>
      <c r="BA534" s="4">
        <f t="shared" si="256"/>
        <v>6.3956540853042171E-5</v>
      </c>
      <c r="BB534" s="5">
        <f>AZ534/MAX($AZ$16:AZ534)-1</f>
        <v>-8.0534531241382989E-3</v>
      </c>
    </row>
    <row r="535" spans="1:54" x14ac:dyDescent="0.25">
      <c r="A535" s="3">
        <v>43304</v>
      </c>
      <c r="B535">
        <f>IFERROR(VLOOKUP($A535,Finnifty!$A$14:$I$486,B$15+1,FALSE),All_curves!B534)</f>
        <v>0</v>
      </c>
      <c r="C535">
        <f>IFERROR(VLOOKUP($A535,Finnifty!$A$14:$I$486,C$15+1,FALSE),All_curves!C534)</f>
        <v>0</v>
      </c>
      <c r="D535">
        <f>IFERROR(VLOOKUP($A535,Finnifty!$A$14:$I$486,D$15+1,FALSE),All_curves!D534)</f>
        <v>0</v>
      </c>
      <c r="E535">
        <f>IFERROR(VLOOKUP($A535,Finnifty!$A$14:$I$486,E$15+1,FALSE),All_curves!E534)</f>
        <v>0</v>
      </c>
      <c r="F535">
        <f>IFERROR(VLOOKUP($A535,Finnifty!$A$14:$I$486,F$15+1,FALSE),All_curves!F534)</f>
        <v>0</v>
      </c>
      <c r="G535">
        <f>IFERROR(VLOOKUP($A535,Finnifty!$A$14:$I$486,G$15+1,FALSE),All_curves!G534)</f>
        <v>0</v>
      </c>
      <c r="H535">
        <f>IFERROR(VLOOKUP($A535,Finnifty!$A$14:$I$486,H$15+1,FALSE),All_curves!H534)</f>
        <v>0</v>
      </c>
      <c r="I535">
        <f>IFERROR(VLOOKUP($A535,Finnifty!$A$14:$I$486,I$15+1,FALSE),All_curves!I534)</f>
        <v>0</v>
      </c>
      <c r="J535">
        <f>IFERROR(VLOOKUP($A535,Banknifty!$A$14:$I$4860,2,FALSE),All_curves!J534)</f>
        <v>12505209</v>
      </c>
      <c r="K535">
        <f>IFERROR(VLOOKUP($A535,Banknifty!$A$14:$I$4860,3,FALSE),All_curves!K534)</f>
        <v>14498172</v>
      </c>
      <c r="L535">
        <f>IFERROR(VLOOKUP($A535,Banknifty!$A$14:$I$4860,4,FALSE),All_curves!L534)</f>
        <v>13906021</v>
      </c>
      <c r="M535">
        <f>IFERROR(VLOOKUP($A535,Banknifty!$A$14:$I$4860,5,FALSE),All_curves!M534)</f>
        <v>16296691</v>
      </c>
      <c r="N535">
        <f>IFERROR(VLOOKUP($A535,Banknifty!$A$14:$I$4860,6,FALSE),All_curves!N534)</f>
        <v>11296356</v>
      </c>
      <c r="O535">
        <f>IFERROR(VLOOKUP($A535,Banknifty!$A$14:$I$4860,7,FALSE),All_curves!O534)</f>
        <v>13257254</v>
      </c>
      <c r="P535">
        <f>IFERROR(VLOOKUP($A535,Banknifty!$A$14:$I$4860,8,FALSE),All_curves!P534)</f>
        <v>13257254</v>
      </c>
      <c r="Q535">
        <f>IFERROR(VLOOKUP($A535,Banknifty!$A$14:$I$4860,9,FALSE),All_curves!Q534)</f>
        <v>14812260</v>
      </c>
      <c r="R535">
        <f>IFERROR(VLOOKUP($A535,Nifty!$A$14:$I$4860,2,FALSE),All_curves!R534)</f>
        <v>0</v>
      </c>
      <c r="S535">
        <f>IFERROR(VLOOKUP($A535,Nifty!$A$14:$I$4860,3,FALSE),All_curves!S534)</f>
        <v>0</v>
      </c>
      <c r="T535">
        <f>IFERROR(VLOOKUP($A535,Nifty!$A$14:$I$4860,4,FALSE),All_curves!T534)</f>
        <v>0</v>
      </c>
      <c r="U535">
        <f>IFERROR(VLOOKUP($A535,Nifty!$A$14:$I$4860,5,FALSE),All_curves!U534)</f>
        <v>0</v>
      </c>
      <c r="V535">
        <f>IFERROR(VLOOKUP($A535,Nifty!$A$14:$I$4860,6,FALSE),All_curves!V534)</f>
        <v>0</v>
      </c>
      <c r="W535">
        <f>IFERROR(VLOOKUP($A535,Nifty!$A$14:$I$4860,7,FALSE),All_curves!W534)</f>
        <v>0</v>
      </c>
      <c r="X535">
        <f>IFERROR(VLOOKUP($A535,Nifty!$A$14:$I$4860,8,FALSE),All_curves!X534)</f>
        <v>0</v>
      </c>
      <c r="Y535">
        <f>IFERROR(VLOOKUP($A535,Nifty!$A$14:$I$4860,9,FALSE),All_curves!Y534)</f>
        <v>0</v>
      </c>
      <c r="AA535" s="5">
        <f t="shared" si="231"/>
        <v>0</v>
      </c>
      <c r="AB535" s="5">
        <f t="shared" si="232"/>
        <v>0</v>
      </c>
      <c r="AC535" s="5">
        <f t="shared" si="233"/>
        <v>0</v>
      </c>
      <c r="AD535" s="5">
        <f t="shared" si="234"/>
        <v>0</v>
      </c>
      <c r="AE535" s="5">
        <f t="shared" si="235"/>
        <v>0</v>
      </c>
      <c r="AF535" s="5">
        <f t="shared" si="236"/>
        <v>0</v>
      </c>
      <c r="AG535" s="5">
        <f t="shared" si="237"/>
        <v>0</v>
      </c>
      <c r="AH535" s="5">
        <f t="shared" si="238"/>
        <v>0</v>
      </c>
      <c r="AI535" s="5">
        <f t="shared" si="240"/>
        <v>7.8124456051864577E-4</v>
      </c>
      <c r="AJ535" s="5">
        <f t="shared" si="241"/>
        <v>-5.2765006280919291E-4</v>
      </c>
      <c r="AK535" s="5">
        <f t="shared" si="242"/>
        <v>-3.3581447738684211E-5</v>
      </c>
      <c r="AL535" s="5">
        <f t="shared" si="243"/>
        <v>0</v>
      </c>
      <c r="AM535" s="5">
        <f t="shared" si="244"/>
        <v>-2.036050667175715E-6</v>
      </c>
      <c r="AN535" s="5">
        <f t="shared" si="245"/>
        <v>0</v>
      </c>
      <c r="AO535" s="5">
        <f t="shared" si="246"/>
        <v>0</v>
      </c>
      <c r="AP535" s="5">
        <f t="shared" si="247"/>
        <v>0</v>
      </c>
      <c r="AQ535" s="5">
        <f t="shared" si="248"/>
        <v>0</v>
      </c>
      <c r="AR535" s="5">
        <f t="shared" si="249"/>
        <v>0</v>
      </c>
      <c r="AS535" s="5">
        <f t="shared" si="250"/>
        <v>0</v>
      </c>
      <c r="AT535" s="5">
        <f t="shared" si="251"/>
        <v>0</v>
      </c>
      <c r="AU535" s="5">
        <f t="shared" si="252"/>
        <v>0</v>
      </c>
      <c r="AV535" s="5">
        <f t="shared" si="253"/>
        <v>0</v>
      </c>
      <c r="AW535" s="5">
        <f t="shared" si="254"/>
        <v>0</v>
      </c>
      <c r="AX535" s="5">
        <f t="shared" si="255"/>
        <v>0</v>
      </c>
      <c r="AZ535" s="7">
        <f t="shared" si="239"/>
        <v>111.31503899022927</v>
      </c>
      <c r="BA535" s="4">
        <f t="shared" si="256"/>
        <v>9.0823749709830411E-6</v>
      </c>
      <c r="BB535" s="5">
        <f>AZ535/MAX($AZ$16:AZ535)-1</f>
        <v>-8.0444438936483342E-3</v>
      </c>
    </row>
    <row r="536" spans="1:54" x14ac:dyDescent="0.25">
      <c r="A536" s="3">
        <v>43305</v>
      </c>
      <c r="B536">
        <f>IFERROR(VLOOKUP($A536,Finnifty!$A$14:$I$486,B$15+1,FALSE),All_curves!B535)</f>
        <v>0</v>
      </c>
      <c r="C536">
        <f>IFERROR(VLOOKUP($A536,Finnifty!$A$14:$I$486,C$15+1,FALSE),All_curves!C535)</f>
        <v>0</v>
      </c>
      <c r="D536">
        <f>IFERROR(VLOOKUP($A536,Finnifty!$A$14:$I$486,D$15+1,FALSE),All_curves!D535)</f>
        <v>0</v>
      </c>
      <c r="E536">
        <f>IFERROR(VLOOKUP($A536,Finnifty!$A$14:$I$486,E$15+1,FALSE),All_curves!E535)</f>
        <v>0</v>
      </c>
      <c r="F536">
        <f>IFERROR(VLOOKUP($A536,Finnifty!$A$14:$I$486,F$15+1,FALSE),All_curves!F535)</f>
        <v>0</v>
      </c>
      <c r="G536">
        <f>IFERROR(VLOOKUP($A536,Finnifty!$A$14:$I$486,G$15+1,FALSE),All_curves!G535)</f>
        <v>0</v>
      </c>
      <c r="H536">
        <f>IFERROR(VLOOKUP($A536,Finnifty!$A$14:$I$486,H$15+1,FALSE),All_curves!H535)</f>
        <v>0</v>
      </c>
      <c r="I536">
        <f>IFERROR(VLOOKUP($A536,Finnifty!$A$14:$I$486,I$15+1,FALSE),All_curves!I535)</f>
        <v>0</v>
      </c>
      <c r="J536">
        <f>IFERROR(VLOOKUP($A536,Banknifty!$A$14:$I$4860,2,FALSE),All_curves!J535)</f>
        <v>12485575</v>
      </c>
      <c r="K536">
        <f>IFERROR(VLOOKUP($A536,Banknifty!$A$14:$I$4860,3,FALSE),All_curves!K535)</f>
        <v>14490021</v>
      </c>
      <c r="L536">
        <f>IFERROR(VLOOKUP($A536,Banknifty!$A$14:$I$4860,4,FALSE),All_curves!L535)</f>
        <v>13894986</v>
      </c>
      <c r="M536">
        <f>IFERROR(VLOOKUP($A536,Banknifty!$A$14:$I$4860,5,FALSE),All_curves!M535)</f>
        <v>16246017</v>
      </c>
      <c r="N536">
        <f>IFERROR(VLOOKUP($A536,Banknifty!$A$14:$I$4860,6,FALSE),All_curves!N535)</f>
        <v>11305182</v>
      </c>
      <c r="O536">
        <f>IFERROR(VLOOKUP($A536,Banknifty!$A$14:$I$4860,7,FALSE),All_curves!O535)</f>
        <v>13250259</v>
      </c>
      <c r="P536">
        <f>IFERROR(VLOOKUP($A536,Banknifty!$A$14:$I$4860,8,FALSE),All_curves!P535)</f>
        <v>13250259</v>
      </c>
      <c r="Q536">
        <f>IFERROR(VLOOKUP($A536,Banknifty!$A$14:$I$4860,9,FALSE),All_curves!Q535)</f>
        <v>14812260</v>
      </c>
      <c r="R536">
        <f>IFERROR(VLOOKUP($A536,Nifty!$A$14:$I$4860,2,FALSE),All_curves!R535)</f>
        <v>0</v>
      </c>
      <c r="S536">
        <f>IFERROR(VLOOKUP($A536,Nifty!$A$14:$I$4860,3,FALSE),All_curves!S535)</f>
        <v>0</v>
      </c>
      <c r="T536">
        <f>IFERROR(VLOOKUP($A536,Nifty!$A$14:$I$4860,4,FALSE),All_curves!T535)</f>
        <v>0</v>
      </c>
      <c r="U536">
        <f>IFERROR(VLOOKUP($A536,Nifty!$A$14:$I$4860,5,FALSE),All_curves!U535)</f>
        <v>0</v>
      </c>
      <c r="V536">
        <f>IFERROR(VLOOKUP($A536,Nifty!$A$14:$I$4860,6,FALSE),All_curves!V535)</f>
        <v>0</v>
      </c>
      <c r="W536">
        <f>IFERROR(VLOOKUP($A536,Nifty!$A$14:$I$4860,7,FALSE),All_curves!W535)</f>
        <v>0</v>
      </c>
      <c r="X536">
        <f>IFERROR(VLOOKUP($A536,Nifty!$A$14:$I$4860,8,FALSE),All_curves!X535)</f>
        <v>0</v>
      </c>
      <c r="Y536">
        <f>IFERROR(VLOOKUP($A536,Nifty!$A$14:$I$4860,9,FALSE),All_curves!Y535)</f>
        <v>0</v>
      </c>
      <c r="AA536" s="5">
        <f t="shared" si="231"/>
        <v>0</v>
      </c>
      <c r="AB536" s="5">
        <f t="shared" si="232"/>
        <v>0</v>
      </c>
      <c r="AC536" s="5">
        <f t="shared" si="233"/>
        <v>0</v>
      </c>
      <c r="AD536" s="5">
        <f t="shared" si="234"/>
        <v>0</v>
      </c>
      <c r="AE536" s="5">
        <f t="shared" si="235"/>
        <v>0</v>
      </c>
      <c r="AF536" s="5">
        <f t="shared" si="236"/>
        <v>0</v>
      </c>
      <c r="AG536" s="5">
        <f t="shared" si="237"/>
        <v>0</v>
      </c>
      <c r="AH536" s="5">
        <f t="shared" si="238"/>
        <v>0</v>
      </c>
      <c r="AI536" s="5">
        <f t="shared" si="240"/>
        <v>-1.5700657222121883E-3</v>
      </c>
      <c r="AJ536" s="5">
        <f t="shared" si="241"/>
        <v>-5.6220880811730378E-4</v>
      </c>
      <c r="AK536" s="5">
        <f t="shared" si="242"/>
        <v>-7.9354115745977616E-4</v>
      </c>
      <c r="AL536" s="5">
        <f t="shared" si="243"/>
        <v>-3.1094655964207796E-3</v>
      </c>
      <c r="AM536" s="5">
        <f t="shared" si="244"/>
        <v>7.8131390335078876E-4</v>
      </c>
      <c r="AN536" s="5">
        <f t="shared" si="245"/>
        <v>-5.2763566270963569E-4</v>
      </c>
      <c r="AO536" s="5">
        <f t="shared" si="246"/>
        <v>-5.2763566270963569E-4</v>
      </c>
      <c r="AP536" s="5">
        <f t="shared" si="247"/>
        <v>0</v>
      </c>
      <c r="AQ536" s="5">
        <f t="shared" si="248"/>
        <v>0</v>
      </c>
      <c r="AR536" s="5">
        <f t="shared" si="249"/>
        <v>0</v>
      </c>
      <c r="AS536" s="5">
        <f t="shared" si="250"/>
        <v>0</v>
      </c>
      <c r="AT536" s="5">
        <f t="shared" si="251"/>
        <v>0</v>
      </c>
      <c r="AU536" s="5">
        <f t="shared" si="252"/>
        <v>0</v>
      </c>
      <c r="AV536" s="5">
        <f t="shared" si="253"/>
        <v>0</v>
      </c>
      <c r="AW536" s="5">
        <f t="shared" si="254"/>
        <v>0</v>
      </c>
      <c r="AX536" s="5">
        <f t="shared" si="255"/>
        <v>0</v>
      </c>
      <c r="AZ536" s="7">
        <f t="shared" si="239"/>
        <v>111.28577594220476</v>
      </c>
      <c r="BA536" s="4">
        <f t="shared" si="256"/>
        <v>-2.6288494609493879E-4</v>
      </c>
      <c r="BB536" s="5">
        <f>AZ536/MAX($AZ$16:AZ536)-1</f>
        <v>-8.3052140765439431E-3</v>
      </c>
    </row>
    <row r="537" spans="1:54" x14ac:dyDescent="0.25">
      <c r="A537" s="3">
        <v>43306</v>
      </c>
      <c r="B537">
        <f>IFERROR(VLOOKUP($A537,Finnifty!$A$14:$I$486,B$15+1,FALSE),All_curves!B536)</f>
        <v>0</v>
      </c>
      <c r="C537">
        <f>IFERROR(VLOOKUP($A537,Finnifty!$A$14:$I$486,C$15+1,FALSE),All_curves!C536)</f>
        <v>0</v>
      </c>
      <c r="D537">
        <f>IFERROR(VLOOKUP($A537,Finnifty!$A$14:$I$486,D$15+1,FALSE),All_curves!D536)</f>
        <v>0</v>
      </c>
      <c r="E537">
        <f>IFERROR(VLOOKUP($A537,Finnifty!$A$14:$I$486,E$15+1,FALSE),All_curves!E536)</f>
        <v>0</v>
      </c>
      <c r="F537">
        <f>IFERROR(VLOOKUP($A537,Finnifty!$A$14:$I$486,F$15+1,FALSE),All_curves!F536)</f>
        <v>0</v>
      </c>
      <c r="G537">
        <f>IFERROR(VLOOKUP($A537,Finnifty!$A$14:$I$486,G$15+1,FALSE),All_curves!G536)</f>
        <v>0</v>
      </c>
      <c r="H537">
        <f>IFERROR(VLOOKUP($A537,Finnifty!$A$14:$I$486,H$15+1,FALSE),All_curves!H536)</f>
        <v>0</v>
      </c>
      <c r="I537">
        <f>IFERROR(VLOOKUP($A537,Finnifty!$A$14:$I$486,I$15+1,FALSE),All_curves!I536)</f>
        <v>0</v>
      </c>
      <c r="J537">
        <f>IFERROR(VLOOKUP($A537,Banknifty!$A$14:$I$4860,2,FALSE),All_curves!J536)</f>
        <v>12429074</v>
      </c>
      <c r="K537">
        <f>IFERROR(VLOOKUP($A537,Banknifty!$A$14:$I$4860,3,FALSE),All_curves!K536)</f>
        <v>14479527</v>
      </c>
      <c r="L537">
        <f>IFERROR(VLOOKUP($A537,Banknifty!$A$14:$I$4860,4,FALSE),All_curves!L536)</f>
        <v>13891394</v>
      </c>
      <c r="M537">
        <f>IFERROR(VLOOKUP($A537,Banknifty!$A$14:$I$4860,5,FALSE),All_curves!M536)</f>
        <v>16252964</v>
      </c>
      <c r="N537">
        <f>IFERROR(VLOOKUP($A537,Banknifty!$A$14:$I$4860,6,FALSE),All_curves!N536)</f>
        <v>11287431</v>
      </c>
      <c r="O537">
        <f>IFERROR(VLOOKUP($A537,Banknifty!$A$14:$I$4860,7,FALSE),All_curves!O536)</f>
        <v>13242809</v>
      </c>
      <c r="P537">
        <f>IFERROR(VLOOKUP($A537,Banknifty!$A$14:$I$4860,8,FALSE),All_curves!P536)</f>
        <v>13242809</v>
      </c>
      <c r="Q537">
        <f>IFERROR(VLOOKUP($A537,Banknifty!$A$14:$I$4860,9,FALSE),All_curves!Q536)</f>
        <v>14766202</v>
      </c>
      <c r="R537">
        <f>IFERROR(VLOOKUP($A537,Nifty!$A$14:$I$4860,2,FALSE),All_curves!R536)</f>
        <v>0</v>
      </c>
      <c r="S537">
        <f>IFERROR(VLOOKUP($A537,Nifty!$A$14:$I$4860,3,FALSE),All_curves!S536)</f>
        <v>0</v>
      </c>
      <c r="T537">
        <f>IFERROR(VLOOKUP($A537,Nifty!$A$14:$I$4860,4,FALSE),All_curves!T536)</f>
        <v>0</v>
      </c>
      <c r="U537">
        <f>IFERROR(VLOOKUP($A537,Nifty!$A$14:$I$4860,5,FALSE),All_curves!U536)</f>
        <v>0</v>
      </c>
      <c r="V537">
        <f>IFERROR(VLOOKUP($A537,Nifty!$A$14:$I$4860,6,FALSE),All_curves!V536)</f>
        <v>0</v>
      </c>
      <c r="W537">
        <f>IFERROR(VLOOKUP($A537,Nifty!$A$14:$I$4860,7,FALSE),All_curves!W536)</f>
        <v>0</v>
      </c>
      <c r="X537">
        <f>IFERROR(VLOOKUP($A537,Nifty!$A$14:$I$4860,8,FALSE),All_curves!X536)</f>
        <v>0</v>
      </c>
      <c r="Y537">
        <f>IFERROR(VLOOKUP($A537,Nifty!$A$14:$I$4860,9,FALSE),All_curves!Y536)</f>
        <v>0</v>
      </c>
      <c r="AA537" s="5">
        <f t="shared" si="231"/>
        <v>0</v>
      </c>
      <c r="AB537" s="5">
        <f t="shared" si="232"/>
        <v>0</v>
      </c>
      <c r="AC537" s="5">
        <f t="shared" si="233"/>
        <v>0</v>
      </c>
      <c r="AD537" s="5">
        <f t="shared" si="234"/>
        <v>0</v>
      </c>
      <c r="AE537" s="5">
        <f t="shared" si="235"/>
        <v>0</v>
      </c>
      <c r="AF537" s="5">
        <f t="shared" si="236"/>
        <v>0</v>
      </c>
      <c r="AG537" s="5">
        <f t="shared" si="237"/>
        <v>0</v>
      </c>
      <c r="AH537" s="5">
        <f t="shared" si="238"/>
        <v>0</v>
      </c>
      <c r="AI537" s="5">
        <f t="shared" si="240"/>
        <v>-4.5253021987373687E-3</v>
      </c>
      <c r="AJ537" s="5">
        <f t="shared" si="241"/>
        <v>-7.2422255288662196E-4</v>
      </c>
      <c r="AK537" s="5">
        <f t="shared" si="242"/>
        <v>-2.5851051595160435E-4</v>
      </c>
      <c r="AL537" s="5">
        <f t="shared" si="243"/>
        <v>4.2761250342171486E-4</v>
      </c>
      <c r="AM537" s="5">
        <f t="shared" si="244"/>
        <v>-1.5701649031391041E-3</v>
      </c>
      <c r="AN537" s="5">
        <f t="shared" si="245"/>
        <v>-5.6225316048541529E-4</v>
      </c>
      <c r="AO537" s="5">
        <f t="shared" si="246"/>
        <v>-5.6225316048541529E-4</v>
      </c>
      <c r="AP537" s="5">
        <f t="shared" si="247"/>
        <v>-3.1094512248637241E-3</v>
      </c>
      <c r="AQ537" s="5">
        <f t="shared" si="248"/>
        <v>0</v>
      </c>
      <c r="AR537" s="5">
        <f t="shared" si="249"/>
        <v>0</v>
      </c>
      <c r="AS537" s="5">
        <f t="shared" si="250"/>
        <v>0</v>
      </c>
      <c r="AT537" s="5">
        <f t="shared" si="251"/>
        <v>0</v>
      </c>
      <c r="AU537" s="5">
        <f t="shared" si="252"/>
        <v>0</v>
      </c>
      <c r="AV537" s="5">
        <f t="shared" si="253"/>
        <v>0</v>
      </c>
      <c r="AW537" s="5">
        <f t="shared" si="254"/>
        <v>0</v>
      </c>
      <c r="AX537" s="5">
        <f t="shared" si="255"/>
        <v>0</v>
      </c>
      <c r="AZ537" s="7">
        <f t="shared" si="239"/>
        <v>111.23530531471222</v>
      </c>
      <c r="BA537" s="4">
        <f t="shared" si="256"/>
        <v>-4.5352271721364756E-4</v>
      </c>
      <c r="BB537" s="5">
        <f>AZ537/MAX($AZ$16:AZ537)-1</f>
        <v>-8.7549701905026422E-3</v>
      </c>
    </row>
    <row r="538" spans="1:54" x14ac:dyDescent="0.25">
      <c r="A538" s="3">
        <v>43307</v>
      </c>
      <c r="B538">
        <f>IFERROR(VLOOKUP($A538,Finnifty!$A$14:$I$486,B$15+1,FALSE),All_curves!B537)</f>
        <v>0</v>
      </c>
      <c r="C538">
        <f>IFERROR(VLOOKUP($A538,Finnifty!$A$14:$I$486,C$15+1,FALSE),All_curves!C537)</f>
        <v>0</v>
      </c>
      <c r="D538">
        <f>IFERROR(VLOOKUP($A538,Finnifty!$A$14:$I$486,D$15+1,FALSE),All_curves!D537)</f>
        <v>0</v>
      </c>
      <c r="E538">
        <f>IFERROR(VLOOKUP($A538,Finnifty!$A$14:$I$486,E$15+1,FALSE),All_curves!E537)</f>
        <v>0</v>
      </c>
      <c r="F538">
        <f>IFERROR(VLOOKUP($A538,Finnifty!$A$14:$I$486,F$15+1,FALSE),All_curves!F537)</f>
        <v>0</v>
      </c>
      <c r="G538">
        <f>IFERROR(VLOOKUP($A538,Finnifty!$A$14:$I$486,G$15+1,FALSE),All_curves!G537)</f>
        <v>0</v>
      </c>
      <c r="H538">
        <f>IFERROR(VLOOKUP($A538,Finnifty!$A$14:$I$486,H$15+1,FALSE),All_curves!H537)</f>
        <v>0</v>
      </c>
      <c r="I538">
        <f>IFERROR(VLOOKUP($A538,Finnifty!$A$14:$I$486,I$15+1,FALSE),All_curves!I537)</f>
        <v>0</v>
      </c>
      <c r="J538">
        <f>IFERROR(VLOOKUP($A538,Banknifty!$A$14:$I$4860,2,FALSE),All_curves!J537)</f>
        <v>12518302</v>
      </c>
      <c r="K538">
        <f>IFERROR(VLOOKUP($A538,Banknifty!$A$14:$I$4860,3,FALSE),All_curves!K537)</f>
        <v>14625995</v>
      </c>
      <c r="L538">
        <f>IFERROR(VLOOKUP($A538,Banknifty!$A$14:$I$4860,4,FALSE),All_curves!L537)</f>
        <v>13882393</v>
      </c>
      <c r="M538">
        <f>IFERROR(VLOOKUP($A538,Banknifty!$A$14:$I$4860,5,FALSE),All_curves!M537)</f>
        <v>16301727</v>
      </c>
      <c r="N538">
        <f>IFERROR(VLOOKUP($A538,Banknifty!$A$14:$I$4860,6,FALSE),All_curves!N537)</f>
        <v>11236352</v>
      </c>
      <c r="O538">
        <f>IFERROR(VLOOKUP($A538,Banknifty!$A$14:$I$4860,7,FALSE),All_curves!O537)</f>
        <v>13233218</v>
      </c>
      <c r="P538">
        <f>IFERROR(VLOOKUP($A538,Banknifty!$A$14:$I$4860,8,FALSE),All_curves!P537)</f>
        <v>13233218</v>
      </c>
      <c r="Q538">
        <f>IFERROR(VLOOKUP($A538,Banknifty!$A$14:$I$4860,9,FALSE),All_curves!Q537)</f>
        <v>14772516</v>
      </c>
      <c r="R538">
        <f>IFERROR(VLOOKUP($A538,Nifty!$A$14:$I$4860,2,FALSE),All_curves!R537)</f>
        <v>0</v>
      </c>
      <c r="S538">
        <f>IFERROR(VLOOKUP($A538,Nifty!$A$14:$I$4860,3,FALSE),All_curves!S537)</f>
        <v>0</v>
      </c>
      <c r="T538">
        <f>IFERROR(VLOOKUP($A538,Nifty!$A$14:$I$4860,4,FALSE),All_curves!T537)</f>
        <v>0</v>
      </c>
      <c r="U538">
        <f>IFERROR(VLOOKUP($A538,Nifty!$A$14:$I$4860,5,FALSE),All_curves!U537)</f>
        <v>0</v>
      </c>
      <c r="V538">
        <f>IFERROR(VLOOKUP($A538,Nifty!$A$14:$I$4860,6,FALSE),All_curves!V537)</f>
        <v>0</v>
      </c>
      <c r="W538">
        <f>IFERROR(VLOOKUP($A538,Nifty!$A$14:$I$4860,7,FALSE),All_curves!W537)</f>
        <v>0</v>
      </c>
      <c r="X538">
        <f>IFERROR(VLOOKUP($A538,Nifty!$A$14:$I$4860,8,FALSE),All_curves!X537)</f>
        <v>0</v>
      </c>
      <c r="Y538">
        <f>IFERROR(VLOOKUP($A538,Nifty!$A$14:$I$4860,9,FALSE),All_curves!Y537)</f>
        <v>0</v>
      </c>
      <c r="AA538" s="5">
        <f t="shared" si="231"/>
        <v>0</v>
      </c>
      <c r="AB538" s="5">
        <f t="shared" si="232"/>
        <v>0</v>
      </c>
      <c r="AC538" s="5">
        <f t="shared" si="233"/>
        <v>0</v>
      </c>
      <c r="AD538" s="5">
        <f t="shared" si="234"/>
        <v>0</v>
      </c>
      <c r="AE538" s="5">
        <f t="shared" si="235"/>
        <v>0</v>
      </c>
      <c r="AF538" s="5">
        <f t="shared" si="236"/>
        <v>0</v>
      </c>
      <c r="AG538" s="5">
        <f t="shared" si="237"/>
        <v>0</v>
      </c>
      <c r="AH538" s="5">
        <f t="shared" si="238"/>
        <v>0</v>
      </c>
      <c r="AI538" s="5">
        <f t="shared" si="240"/>
        <v>7.1789740732093321E-3</v>
      </c>
      <c r="AJ538" s="5">
        <f t="shared" si="241"/>
        <v>1.0115523801295545E-2</v>
      </c>
      <c r="AK538" s="5">
        <f t="shared" si="242"/>
        <v>-6.4795512962922963E-4</v>
      </c>
      <c r="AL538" s="5">
        <f t="shared" si="243"/>
        <v>3.0002527538977031E-3</v>
      </c>
      <c r="AM538" s="5">
        <f t="shared" si="244"/>
        <v>-4.525298980786685E-3</v>
      </c>
      <c r="AN538" s="5">
        <f t="shared" si="245"/>
        <v>-7.2424211509813929E-4</v>
      </c>
      <c r="AO538" s="5">
        <f t="shared" si="246"/>
        <v>-7.2424211509813929E-4</v>
      </c>
      <c r="AP538" s="5">
        <f t="shared" si="247"/>
        <v>4.2759810545733856E-4</v>
      </c>
      <c r="AQ538" s="5">
        <f t="shared" si="248"/>
        <v>0</v>
      </c>
      <c r="AR538" s="5">
        <f t="shared" si="249"/>
        <v>0</v>
      </c>
      <c r="AS538" s="5">
        <f t="shared" si="250"/>
        <v>0</v>
      </c>
      <c r="AT538" s="5">
        <f t="shared" si="251"/>
        <v>0</v>
      </c>
      <c r="AU538" s="5">
        <f t="shared" si="252"/>
        <v>0</v>
      </c>
      <c r="AV538" s="5">
        <f t="shared" si="253"/>
        <v>0</v>
      </c>
      <c r="AW538" s="5">
        <f t="shared" si="254"/>
        <v>0</v>
      </c>
      <c r="AX538" s="5">
        <f t="shared" si="255"/>
        <v>0</v>
      </c>
      <c r="AZ538" s="7">
        <f t="shared" si="239"/>
        <v>111.30065888563793</v>
      </c>
      <c r="BA538" s="4">
        <f t="shared" si="256"/>
        <v>5.8752543305198867E-4</v>
      </c>
      <c r="BB538" s="5">
        <f>AZ538/MAX($AZ$16:AZ538)-1</f>
        <v>-8.1725885251030528E-3</v>
      </c>
    </row>
    <row r="539" spans="1:54" x14ac:dyDescent="0.25">
      <c r="A539" s="3">
        <v>43308</v>
      </c>
      <c r="B539">
        <f>IFERROR(VLOOKUP($A539,Finnifty!$A$14:$I$486,B$15+1,FALSE),All_curves!B538)</f>
        <v>0</v>
      </c>
      <c r="C539">
        <f>IFERROR(VLOOKUP($A539,Finnifty!$A$14:$I$486,C$15+1,FALSE),All_curves!C538)</f>
        <v>0</v>
      </c>
      <c r="D539">
        <f>IFERROR(VLOOKUP($A539,Finnifty!$A$14:$I$486,D$15+1,FALSE),All_curves!D538)</f>
        <v>0</v>
      </c>
      <c r="E539">
        <f>IFERROR(VLOOKUP($A539,Finnifty!$A$14:$I$486,E$15+1,FALSE),All_curves!E538)</f>
        <v>0</v>
      </c>
      <c r="F539">
        <f>IFERROR(VLOOKUP($A539,Finnifty!$A$14:$I$486,F$15+1,FALSE),All_curves!F538)</f>
        <v>0</v>
      </c>
      <c r="G539">
        <f>IFERROR(VLOOKUP($A539,Finnifty!$A$14:$I$486,G$15+1,FALSE),All_curves!G538)</f>
        <v>0</v>
      </c>
      <c r="H539">
        <f>IFERROR(VLOOKUP($A539,Finnifty!$A$14:$I$486,H$15+1,FALSE),All_curves!H538)</f>
        <v>0</v>
      </c>
      <c r="I539">
        <f>IFERROR(VLOOKUP($A539,Finnifty!$A$14:$I$486,I$15+1,FALSE),All_curves!I538)</f>
        <v>0</v>
      </c>
      <c r="J539">
        <f>IFERROR(VLOOKUP($A539,Banknifty!$A$14:$I$4860,2,FALSE),All_curves!J538)</f>
        <v>12517343</v>
      </c>
      <c r="K539">
        <f>IFERROR(VLOOKUP($A539,Banknifty!$A$14:$I$4860,3,FALSE),All_curves!K538)</f>
        <v>14611231</v>
      </c>
      <c r="L539">
        <f>IFERROR(VLOOKUP($A539,Banknifty!$A$14:$I$4860,4,FALSE),All_curves!L538)</f>
        <v>13868380</v>
      </c>
      <c r="M539">
        <f>IFERROR(VLOOKUP($A539,Banknifty!$A$14:$I$4860,5,FALSE),All_curves!M538)</f>
        <v>16301727</v>
      </c>
      <c r="N539">
        <f>IFERROR(VLOOKUP($A539,Banknifty!$A$14:$I$4860,6,FALSE),All_curves!N538)</f>
        <v>11284588</v>
      </c>
      <c r="O539">
        <f>IFERROR(VLOOKUP($A539,Banknifty!$A$14:$I$4860,7,FALSE),All_curves!O538)</f>
        <v>13264861</v>
      </c>
      <c r="P539">
        <f>IFERROR(VLOOKUP($A539,Banknifty!$A$14:$I$4860,8,FALSE),All_curves!P538)</f>
        <v>13264861</v>
      </c>
      <c r="Q539">
        <f>IFERROR(VLOOKUP($A539,Banknifty!$A$14:$I$4860,9,FALSE),All_curves!Q538)</f>
        <v>14795096</v>
      </c>
      <c r="R539">
        <f>IFERROR(VLOOKUP($A539,Nifty!$A$14:$I$4860,2,FALSE),All_curves!R538)</f>
        <v>0</v>
      </c>
      <c r="S539">
        <f>IFERROR(VLOOKUP($A539,Nifty!$A$14:$I$4860,3,FALSE),All_curves!S538)</f>
        <v>0</v>
      </c>
      <c r="T539">
        <f>IFERROR(VLOOKUP($A539,Nifty!$A$14:$I$4860,4,FALSE),All_curves!T538)</f>
        <v>0</v>
      </c>
      <c r="U539">
        <f>IFERROR(VLOOKUP($A539,Nifty!$A$14:$I$4860,5,FALSE),All_curves!U538)</f>
        <v>0</v>
      </c>
      <c r="V539">
        <f>IFERROR(VLOOKUP($A539,Nifty!$A$14:$I$4860,6,FALSE),All_curves!V538)</f>
        <v>0</v>
      </c>
      <c r="W539">
        <f>IFERROR(VLOOKUP($A539,Nifty!$A$14:$I$4860,7,FALSE),All_curves!W538)</f>
        <v>0</v>
      </c>
      <c r="X539">
        <f>IFERROR(VLOOKUP($A539,Nifty!$A$14:$I$4860,8,FALSE),All_curves!X538)</f>
        <v>0</v>
      </c>
      <c r="Y539">
        <f>IFERROR(VLOOKUP($A539,Nifty!$A$14:$I$4860,9,FALSE),All_curves!Y538)</f>
        <v>0</v>
      </c>
      <c r="AA539" s="5">
        <f t="shared" si="231"/>
        <v>0</v>
      </c>
      <c r="AB539" s="5">
        <f t="shared" si="232"/>
        <v>0</v>
      </c>
      <c r="AC539" s="5">
        <f t="shared" si="233"/>
        <v>0</v>
      </c>
      <c r="AD539" s="5">
        <f t="shared" si="234"/>
        <v>0</v>
      </c>
      <c r="AE539" s="5">
        <f t="shared" si="235"/>
        <v>0</v>
      </c>
      <c r="AF539" s="5">
        <f t="shared" si="236"/>
        <v>0</v>
      </c>
      <c r="AG539" s="5">
        <f t="shared" si="237"/>
        <v>0</v>
      </c>
      <c r="AH539" s="5">
        <f t="shared" si="238"/>
        <v>0</v>
      </c>
      <c r="AI539" s="5">
        <f t="shared" si="240"/>
        <v>-7.6607833873976183E-5</v>
      </c>
      <c r="AJ539" s="5">
        <f t="shared" si="241"/>
        <v>-1.0094355973729874E-3</v>
      </c>
      <c r="AK539" s="5">
        <f t="shared" si="242"/>
        <v>-1.0094081042080205E-3</v>
      </c>
      <c r="AL539" s="5">
        <f t="shared" si="243"/>
        <v>0</v>
      </c>
      <c r="AM539" s="5">
        <f t="shared" si="244"/>
        <v>4.2928523421124076E-3</v>
      </c>
      <c r="AN539" s="5">
        <f t="shared" si="245"/>
        <v>2.3911795301791994E-3</v>
      </c>
      <c r="AO539" s="5">
        <f t="shared" si="246"/>
        <v>2.3911795301791994E-3</v>
      </c>
      <c r="AP539" s="5">
        <f t="shared" si="247"/>
        <v>1.5285141677965353E-3</v>
      </c>
      <c r="AQ539" s="5">
        <f t="shared" si="248"/>
        <v>0</v>
      </c>
      <c r="AR539" s="5">
        <f t="shared" si="249"/>
        <v>0</v>
      </c>
      <c r="AS539" s="5">
        <f t="shared" si="250"/>
        <v>0</v>
      </c>
      <c r="AT539" s="5">
        <f t="shared" si="251"/>
        <v>0</v>
      </c>
      <c r="AU539" s="5">
        <f t="shared" si="252"/>
        <v>0</v>
      </c>
      <c r="AV539" s="5">
        <f t="shared" si="253"/>
        <v>0</v>
      </c>
      <c r="AW539" s="5">
        <f t="shared" si="254"/>
        <v>0</v>
      </c>
      <c r="AX539" s="5">
        <f t="shared" si="255"/>
        <v>0</v>
      </c>
      <c r="AZ539" s="7">
        <f t="shared" si="239"/>
        <v>111.34011624005684</v>
      </c>
      <c r="BA539" s="4">
        <f t="shared" si="256"/>
        <v>3.5451141811718156E-4</v>
      </c>
      <c r="BB539" s="5">
        <f>AZ539/MAX($AZ$16:AZ539)-1</f>
        <v>-7.8209743829337208E-3</v>
      </c>
    </row>
    <row r="540" spans="1:54" x14ac:dyDescent="0.25">
      <c r="A540" s="3">
        <v>43311</v>
      </c>
      <c r="B540">
        <f>IFERROR(VLOOKUP($A540,Finnifty!$A$14:$I$486,B$15+1,FALSE),All_curves!B539)</f>
        <v>0</v>
      </c>
      <c r="C540">
        <f>IFERROR(VLOOKUP($A540,Finnifty!$A$14:$I$486,C$15+1,FALSE),All_curves!C539)</f>
        <v>0</v>
      </c>
      <c r="D540">
        <f>IFERROR(VLOOKUP($A540,Finnifty!$A$14:$I$486,D$15+1,FALSE),All_curves!D539)</f>
        <v>0</v>
      </c>
      <c r="E540">
        <f>IFERROR(VLOOKUP($A540,Finnifty!$A$14:$I$486,E$15+1,FALSE),All_curves!E539)</f>
        <v>0</v>
      </c>
      <c r="F540">
        <f>IFERROR(VLOOKUP($A540,Finnifty!$A$14:$I$486,F$15+1,FALSE),All_curves!F539)</f>
        <v>0</v>
      </c>
      <c r="G540">
        <f>IFERROR(VLOOKUP($A540,Finnifty!$A$14:$I$486,G$15+1,FALSE),All_curves!G539)</f>
        <v>0</v>
      </c>
      <c r="H540">
        <f>IFERROR(VLOOKUP($A540,Finnifty!$A$14:$I$486,H$15+1,FALSE),All_curves!H539)</f>
        <v>0</v>
      </c>
      <c r="I540">
        <f>IFERROR(VLOOKUP($A540,Finnifty!$A$14:$I$486,I$15+1,FALSE),All_curves!I539)</f>
        <v>0</v>
      </c>
      <c r="J540">
        <f>IFERROR(VLOOKUP($A540,Banknifty!$A$14:$I$4860,2,FALSE),All_curves!J539)</f>
        <v>12572409</v>
      </c>
      <c r="K540">
        <f>IFERROR(VLOOKUP($A540,Banknifty!$A$14:$I$4860,3,FALSE),All_curves!K539)</f>
        <v>14614386</v>
      </c>
      <c r="L540">
        <f>IFERROR(VLOOKUP($A540,Banknifty!$A$14:$I$4860,4,FALSE),All_curves!L539)</f>
        <v>13870273</v>
      </c>
      <c r="M540">
        <f>IFERROR(VLOOKUP($A540,Banknifty!$A$14:$I$4860,5,FALSE),All_curves!M539)</f>
        <v>16301727</v>
      </c>
      <c r="N540">
        <f>IFERROR(VLOOKUP($A540,Banknifty!$A$14:$I$4860,6,FALSE),All_curves!N539)</f>
        <v>11306218</v>
      </c>
      <c r="O540">
        <f>IFERROR(VLOOKUP($A540,Banknifty!$A$14:$I$4860,7,FALSE),All_curves!O539)</f>
        <v>13280512</v>
      </c>
      <c r="P540">
        <f>IFERROR(VLOOKUP($A540,Banknifty!$A$14:$I$4860,8,FALSE),All_curves!P539)</f>
        <v>13280512</v>
      </c>
      <c r="Q540">
        <f>IFERROR(VLOOKUP($A540,Banknifty!$A$14:$I$4860,9,FALSE),All_curves!Q539)</f>
        <v>14824085</v>
      </c>
      <c r="R540">
        <f>IFERROR(VLOOKUP($A540,Nifty!$A$14:$I$4860,2,FALSE),All_curves!R539)</f>
        <v>0</v>
      </c>
      <c r="S540">
        <f>IFERROR(VLOOKUP($A540,Nifty!$A$14:$I$4860,3,FALSE),All_curves!S539)</f>
        <v>0</v>
      </c>
      <c r="T540">
        <f>IFERROR(VLOOKUP($A540,Nifty!$A$14:$I$4860,4,FALSE),All_curves!T539)</f>
        <v>0</v>
      </c>
      <c r="U540">
        <f>IFERROR(VLOOKUP($A540,Nifty!$A$14:$I$4860,5,FALSE),All_curves!U539)</f>
        <v>0</v>
      </c>
      <c r="V540">
        <f>IFERROR(VLOOKUP($A540,Nifty!$A$14:$I$4860,6,FALSE),All_curves!V539)</f>
        <v>0</v>
      </c>
      <c r="W540">
        <f>IFERROR(VLOOKUP($A540,Nifty!$A$14:$I$4860,7,FALSE),All_curves!W539)</f>
        <v>0</v>
      </c>
      <c r="X540">
        <f>IFERROR(VLOOKUP($A540,Nifty!$A$14:$I$4860,8,FALSE),All_curves!X539)</f>
        <v>0</v>
      </c>
      <c r="Y540">
        <f>IFERROR(VLOOKUP($A540,Nifty!$A$14:$I$4860,9,FALSE),All_curves!Y539)</f>
        <v>0</v>
      </c>
      <c r="AA540" s="5">
        <f t="shared" si="231"/>
        <v>0</v>
      </c>
      <c r="AB540" s="5">
        <f t="shared" si="232"/>
        <v>0</v>
      </c>
      <c r="AC540" s="5">
        <f t="shared" si="233"/>
        <v>0</v>
      </c>
      <c r="AD540" s="5">
        <f t="shared" si="234"/>
        <v>0</v>
      </c>
      <c r="AE540" s="5">
        <f t="shared" si="235"/>
        <v>0</v>
      </c>
      <c r="AF540" s="5">
        <f t="shared" si="236"/>
        <v>0</v>
      </c>
      <c r="AG540" s="5">
        <f t="shared" si="237"/>
        <v>0</v>
      </c>
      <c r="AH540" s="5">
        <f t="shared" si="238"/>
        <v>0</v>
      </c>
      <c r="AI540" s="5">
        <f t="shared" si="240"/>
        <v>4.3991764066864114E-3</v>
      </c>
      <c r="AJ540" s="5">
        <f t="shared" si="241"/>
        <v>2.1592978716156175E-4</v>
      </c>
      <c r="AK540" s="5">
        <f t="shared" si="242"/>
        <v>1.3649755775357875E-4</v>
      </c>
      <c r="AL540" s="5">
        <f t="shared" si="243"/>
        <v>0</v>
      </c>
      <c r="AM540" s="5">
        <f t="shared" si="244"/>
        <v>1.9167735676304254E-3</v>
      </c>
      <c r="AN540" s="5">
        <f t="shared" si="245"/>
        <v>1.1798842068528881E-3</v>
      </c>
      <c r="AO540" s="5">
        <f t="shared" si="246"/>
        <v>1.1798842068528881E-3</v>
      </c>
      <c r="AP540" s="5">
        <f t="shared" si="247"/>
        <v>1.9593654546072869E-3</v>
      </c>
      <c r="AQ540" s="5">
        <f t="shared" si="248"/>
        <v>0</v>
      </c>
      <c r="AR540" s="5">
        <f t="shared" si="249"/>
        <v>0</v>
      </c>
      <c r="AS540" s="5">
        <f t="shared" si="250"/>
        <v>0</v>
      </c>
      <c r="AT540" s="5">
        <f t="shared" si="251"/>
        <v>0</v>
      </c>
      <c r="AU540" s="5">
        <f t="shared" si="252"/>
        <v>0</v>
      </c>
      <c r="AV540" s="5">
        <f t="shared" si="253"/>
        <v>0</v>
      </c>
      <c r="AW540" s="5">
        <f t="shared" si="254"/>
        <v>0</v>
      </c>
      <c r="AX540" s="5">
        <f t="shared" si="255"/>
        <v>0</v>
      </c>
      <c r="AZ540" s="7">
        <f t="shared" si="239"/>
        <v>111.39108918892393</v>
      </c>
      <c r="BA540" s="4">
        <f t="shared" si="256"/>
        <v>4.5781296614771005E-4</v>
      </c>
      <c r="BB540" s="5">
        <f>AZ540/MAX($AZ$16:AZ540)-1</f>
        <v>-7.3667419602664319E-3</v>
      </c>
    </row>
    <row r="541" spans="1:54" x14ac:dyDescent="0.25">
      <c r="A541" s="3">
        <v>43312</v>
      </c>
      <c r="B541">
        <f>IFERROR(VLOOKUP($A541,Finnifty!$A$14:$I$486,B$15+1,FALSE),All_curves!B540)</f>
        <v>0</v>
      </c>
      <c r="C541">
        <f>IFERROR(VLOOKUP($A541,Finnifty!$A$14:$I$486,C$15+1,FALSE),All_curves!C540)</f>
        <v>0</v>
      </c>
      <c r="D541">
        <f>IFERROR(VLOOKUP($A541,Finnifty!$A$14:$I$486,D$15+1,FALSE),All_curves!D540)</f>
        <v>0</v>
      </c>
      <c r="E541">
        <f>IFERROR(VLOOKUP($A541,Finnifty!$A$14:$I$486,E$15+1,FALSE),All_curves!E540)</f>
        <v>0</v>
      </c>
      <c r="F541">
        <f>IFERROR(VLOOKUP($A541,Finnifty!$A$14:$I$486,F$15+1,FALSE),All_curves!F540)</f>
        <v>0</v>
      </c>
      <c r="G541">
        <f>IFERROR(VLOOKUP($A541,Finnifty!$A$14:$I$486,G$15+1,FALSE),All_curves!G540)</f>
        <v>0</v>
      </c>
      <c r="H541">
        <f>IFERROR(VLOOKUP($A541,Finnifty!$A$14:$I$486,H$15+1,FALSE),All_curves!H540)</f>
        <v>0</v>
      </c>
      <c r="I541">
        <f>IFERROR(VLOOKUP($A541,Finnifty!$A$14:$I$486,I$15+1,FALSE),All_curves!I540)</f>
        <v>0</v>
      </c>
      <c r="J541">
        <f>IFERROR(VLOOKUP($A541,Banknifty!$A$14:$I$4860,2,FALSE),All_curves!J540)</f>
        <v>12499844</v>
      </c>
      <c r="K541">
        <f>IFERROR(VLOOKUP($A541,Banknifty!$A$14:$I$4860,3,FALSE),All_curves!K540)</f>
        <v>14574541</v>
      </c>
      <c r="L541">
        <f>IFERROR(VLOOKUP($A541,Banknifty!$A$14:$I$4860,4,FALSE),All_curves!L540)</f>
        <v>13839695</v>
      </c>
      <c r="M541">
        <f>IFERROR(VLOOKUP($A541,Banknifty!$A$14:$I$4860,5,FALSE),All_curves!M540)</f>
        <v>16301727</v>
      </c>
      <c r="N541">
        <f>IFERROR(VLOOKUP($A541,Banknifty!$A$14:$I$4860,6,FALSE),All_curves!N540)</f>
        <v>11355957</v>
      </c>
      <c r="O541">
        <f>IFERROR(VLOOKUP($A541,Banknifty!$A$14:$I$4860,7,FALSE),All_curves!O540)</f>
        <v>13283379</v>
      </c>
      <c r="P541">
        <f>IFERROR(VLOOKUP($A541,Banknifty!$A$14:$I$4860,8,FALSE),All_curves!P540)</f>
        <v>13283379</v>
      </c>
      <c r="Q541">
        <f>IFERROR(VLOOKUP($A541,Banknifty!$A$14:$I$4860,9,FALSE),All_curves!Q540)</f>
        <v>14824085</v>
      </c>
      <c r="R541">
        <f>IFERROR(VLOOKUP($A541,Nifty!$A$14:$I$4860,2,FALSE),All_curves!R540)</f>
        <v>0</v>
      </c>
      <c r="S541">
        <f>IFERROR(VLOOKUP($A541,Nifty!$A$14:$I$4860,3,FALSE),All_curves!S540)</f>
        <v>0</v>
      </c>
      <c r="T541">
        <f>IFERROR(VLOOKUP($A541,Nifty!$A$14:$I$4860,4,FALSE),All_curves!T540)</f>
        <v>0</v>
      </c>
      <c r="U541">
        <f>IFERROR(VLOOKUP($A541,Nifty!$A$14:$I$4860,5,FALSE),All_curves!U540)</f>
        <v>0</v>
      </c>
      <c r="V541">
        <f>IFERROR(VLOOKUP($A541,Nifty!$A$14:$I$4860,6,FALSE),All_curves!V540)</f>
        <v>0</v>
      </c>
      <c r="W541">
        <f>IFERROR(VLOOKUP($A541,Nifty!$A$14:$I$4860,7,FALSE),All_curves!W540)</f>
        <v>0</v>
      </c>
      <c r="X541">
        <f>IFERROR(VLOOKUP($A541,Nifty!$A$14:$I$4860,8,FALSE),All_curves!X540)</f>
        <v>0</v>
      </c>
      <c r="Y541">
        <f>IFERROR(VLOOKUP($A541,Nifty!$A$14:$I$4860,9,FALSE),All_curves!Y540)</f>
        <v>0</v>
      </c>
      <c r="AA541" s="5">
        <f t="shared" si="231"/>
        <v>0</v>
      </c>
      <c r="AB541" s="5">
        <f t="shared" si="232"/>
        <v>0</v>
      </c>
      <c r="AC541" s="5">
        <f t="shared" si="233"/>
        <v>0</v>
      </c>
      <c r="AD541" s="5">
        <f t="shared" si="234"/>
        <v>0</v>
      </c>
      <c r="AE541" s="5">
        <f t="shared" si="235"/>
        <v>0</v>
      </c>
      <c r="AF541" s="5">
        <f t="shared" si="236"/>
        <v>0</v>
      </c>
      <c r="AG541" s="5">
        <f t="shared" si="237"/>
        <v>0</v>
      </c>
      <c r="AH541" s="5">
        <f t="shared" si="238"/>
        <v>0</v>
      </c>
      <c r="AI541" s="5">
        <f t="shared" si="240"/>
        <v>-5.7717657769486008E-3</v>
      </c>
      <c r="AJ541" s="5">
        <f t="shared" si="241"/>
        <v>-2.7264231285528684E-3</v>
      </c>
      <c r="AK541" s="5">
        <f t="shared" si="242"/>
        <v>-2.2045708833561273E-3</v>
      </c>
      <c r="AL541" s="5">
        <f t="shared" si="243"/>
        <v>0</v>
      </c>
      <c r="AM541" s="5">
        <f t="shared" si="244"/>
        <v>4.3992606546239266E-3</v>
      </c>
      <c r="AN541" s="5">
        <f t="shared" si="245"/>
        <v>2.1588023112362187E-4</v>
      </c>
      <c r="AO541" s="5">
        <f t="shared" si="246"/>
        <v>2.1588023112362187E-4</v>
      </c>
      <c r="AP541" s="5">
        <f t="shared" si="247"/>
        <v>0</v>
      </c>
      <c r="AQ541" s="5">
        <f t="shared" si="248"/>
        <v>0</v>
      </c>
      <c r="AR541" s="5">
        <f t="shared" si="249"/>
        <v>0</v>
      </c>
      <c r="AS541" s="5">
        <f t="shared" si="250"/>
        <v>0</v>
      </c>
      <c r="AT541" s="5">
        <f t="shared" si="251"/>
        <v>0</v>
      </c>
      <c r="AU541" s="5">
        <f t="shared" si="252"/>
        <v>0</v>
      </c>
      <c r="AV541" s="5">
        <f t="shared" si="253"/>
        <v>0</v>
      </c>
      <c r="AW541" s="5">
        <f t="shared" si="254"/>
        <v>0</v>
      </c>
      <c r="AX541" s="5">
        <f t="shared" si="255"/>
        <v>0</v>
      </c>
      <c r="AZ541" s="7">
        <f t="shared" si="239"/>
        <v>111.36383671533621</v>
      </c>
      <c r="BA541" s="4">
        <f t="shared" si="256"/>
        <v>-2.4465577799943439E-4</v>
      </c>
      <c r="BB541" s="5">
        <f>AZ541/MAX($AZ$16:AZ541)-1</f>
        <v>-7.6095954222802353E-3</v>
      </c>
    </row>
    <row r="542" spans="1:54" x14ac:dyDescent="0.25">
      <c r="A542" s="3">
        <v>43313</v>
      </c>
      <c r="B542">
        <f>IFERROR(VLOOKUP($A542,Finnifty!$A$14:$I$486,B$15+1,FALSE),All_curves!B541)</f>
        <v>0</v>
      </c>
      <c r="C542">
        <f>IFERROR(VLOOKUP($A542,Finnifty!$A$14:$I$486,C$15+1,FALSE),All_curves!C541)</f>
        <v>0</v>
      </c>
      <c r="D542">
        <f>IFERROR(VLOOKUP($A542,Finnifty!$A$14:$I$486,D$15+1,FALSE),All_curves!D541)</f>
        <v>0</v>
      </c>
      <c r="E542">
        <f>IFERROR(VLOOKUP($A542,Finnifty!$A$14:$I$486,E$15+1,FALSE),All_curves!E541)</f>
        <v>0</v>
      </c>
      <c r="F542">
        <f>IFERROR(VLOOKUP($A542,Finnifty!$A$14:$I$486,F$15+1,FALSE),All_curves!F541)</f>
        <v>0</v>
      </c>
      <c r="G542">
        <f>IFERROR(VLOOKUP($A542,Finnifty!$A$14:$I$486,G$15+1,FALSE),All_curves!G541)</f>
        <v>0</v>
      </c>
      <c r="H542">
        <f>IFERROR(VLOOKUP($A542,Finnifty!$A$14:$I$486,H$15+1,FALSE),All_curves!H541)</f>
        <v>0</v>
      </c>
      <c r="I542">
        <f>IFERROR(VLOOKUP($A542,Finnifty!$A$14:$I$486,I$15+1,FALSE),All_curves!I541)</f>
        <v>0</v>
      </c>
      <c r="J542">
        <f>IFERROR(VLOOKUP($A542,Banknifty!$A$14:$I$4860,2,FALSE),All_curves!J541)</f>
        <v>12490623</v>
      </c>
      <c r="K542">
        <f>IFERROR(VLOOKUP($A542,Banknifty!$A$14:$I$4860,3,FALSE),All_curves!K541)</f>
        <v>14645119</v>
      </c>
      <c r="L542">
        <f>IFERROR(VLOOKUP($A542,Banknifty!$A$14:$I$4860,4,FALSE),All_curves!L541)</f>
        <v>13868509</v>
      </c>
      <c r="M542">
        <f>IFERROR(VLOOKUP($A542,Banknifty!$A$14:$I$4860,5,FALSE),All_curves!M541)</f>
        <v>16327695</v>
      </c>
      <c r="N542">
        <f>IFERROR(VLOOKUP($A542,Banknifty!$A$14:$I$4860,6,FALSE),All_curves!N541)</f>
        <v>11290413</v>
      </c>
      <c r="O542">
        <f>IFERROR(VLOOKUP($A542,Banknifty!$A$14:$I$4860,7,FALSE),All_curves!O541)</f>
        <v>13247163</v>
      </c>
      <c r="P542">
        <f>IFERROR(VLOOKUP($A542,Banknifty!$A$14:$I$4860,8,FALSE),All_curves!P541)</f>
        <v>13247163</v>
      </c>
      <c r="Q542">
        <f>IFERROR(VLOOKUP($A542,Banknifty!$A$14:$I$4860,9,FALSE),All_curves!Q541)</f>
        <v>14824085</v>
      </c>
      <c r="R542">
        <f>IFERROR(VLOOKUP($A542,Nifty!$A$14:$I$4860,2,FALSE),All_curves!R541)</f>
        <v>0</v>
      </c>
      <c r="S542">
        <f>IFERROR(VLOOKUP($A542,Nifty!$A$14:$I$4860,3,FALSE),All_curves!S541)</f>
        <v>0</v>
      </c>
      <c r="T542">
        <f>IFERROR(VLOOKUP($A542,Nifty!$A$14:$I$4860,4,FALSE),All_curves!T541)</f>
        <v>0</v>
      </c>
      <c r="U542">
        <f>IFERROR(VLOOKUP($A542,Nifty!$A$14:$I$4860,5,FALSE),All_curves!U541)</f>
        <v>0</v>
      </c>
      <c r="V542">
        <f>IFERROR(VLOOKUP($A542,Nifty!$A$14:$I$4860,6,FALSE),All_curves!V541)</f>
        <v>0</v>
      </c>
      <c r="W542">
        <f>IFERROR(VLOOKUP($A542,Nifty!$A$14:$I$4860,7,FALSE),All_curves!W541)</f>
        <v>0</v>
      </c>
      <c r="X542">
        <f>IFERROR(VLOOKUP($A542,Nifty!$A$14:$I$4860,8,FALSE),All_curves!X541)</f>
        <v>0</v>
      </c>
      <c r="Y542">
        <f>IFERROR(VLOOKUP($A542,Nifty!$A$14:$I$4860,9,FALSE),All_curves!Y541)</f>
        <v>0</v>
      </c>
      <c r="AA542" s="5">
        <f t="shared" si="231"/>
        <v>0</v>
      </c>
      <c r="AB542" s="5">
        <f t="shared" si="232"/>
        <v>0</v>
      </c>
      <c r="AC542" s="5">
        <f t="shared" si="233"/>
        <v>0</v>
      </c>
      <c r="AD542" s="5">
        <f t="shared" si="234"/>
        <v>0</v>
      </c>
      <c r="AE542" s="5">
        <f t="shared" si="235"/>
        <v>0</v>
      </c>
      <c r="AF542" s="5">
        <f t="shared" si="236"/>
        <v>0</v>
      </c>
      <c r="AG542" s="5">
        <f t="shared" si="237"/>
        <v>0</v>
      </c>
      <c r="AH542" s="5">
        <f t="shared" si="238"/>
        <v>0</v>
      </c>
      <c r="AI542" s="5">
        <f t="shared" si="240"/>
        <v>-7.3768920636130275E-4</v>
      </c>
      <c r="AJ542" s="5">
        <f t="shared" si="241"/>
        <v>4.8425538752816522E-3</v>
      </c>
      <c r="AK542" s="5">
        <f t="shared" si="242"/>
        <v>2.0819822980202574E-3</v>
      </c>
      <c r="AL542" s="5">
        <f t="shared" si="243"/>
        <v>1.5929600587716308E-3</v>
      </c>
      <c r="AM542" s="5">
        <f t="shared" si="244"/>
        <v>-5.7717724714878571E-3</v>
      </c>
      <c r="AN542" s="5">
        <f t="shared" si="245"/>
        <v>-2.7264147172191278E-3</v>
      </c>
      <c r="AO542" s="5">
        <f t="shared" si="246"/>
        <v>-2.7264147172191278E-3</v>
      </c>
      <c r="AP542" s="5">
        <f t="shared" si="247"/>
        <v>0</v>
      </c>
      <c r="AQ542" s="5">
        <f t="shared" si="248"/>
        <v>0</v>
      </c>
      <c r="AR542" s="5">
        <f t="shared" si="249"/>
        <v>0</v>
      </c>
      <c r="AS542" s="5">
        <f t="shared" si="250"/>
        <v>0</v>
      </c>
      <c r="AT542" s="5">
        <f t="shared" si="251"/>
        <v>0</v>
      </c>
      <c r="AU542" s="5">
        <f t="shared" si="252"/>
        <v>0</v>
      </c>
      <c r="AV542" s="5">
        <f t="shared" si="253"/>
        <v>0</v>
      </c>
      <c r="AW542" s="5">
        <f t="shared" si="254"/>
        <v>0</v>
      </c>
      <c r="AX542" s="5">
        <f t="shared" si="255"/>
        <v>0</v>
      </c>
      <c r="AZ542" s="7">
        <f t="shared" si="239"/>
        <v>111.34785231639628</v>
      </c>
      <c r="BA542" s="4">
        <f t="shared" si="256"/>
        <v>-1.435331200089115E-4</v>
      </c>
      <c r="BB542" s="5">
        <f>AZ542/MAX($AZ$16:AZ542)-1</f>
        <v>-7.752036313316335E-3</v>
      </c>
    </row>
    <row r="543" spans="1:54" x14ac:dyDescent="0.25">
      <c r="A543" s="3">
        <v>43314</v>
      </c>
      <c r="B543">
        <f>IFERROR(VLOOKUP($A543,Finnifty!$A$14:$I$486,B$15+1,FALSE),All_curves!B542)</f>
        <v>0</v>
      </c>
      <c r="C543">
        <f>IFERROR(VLOOKUP($A543,Finnifty!$A$14:$I$486,C$15+1,FALSE),All_curves!C542)</f>
        <v>0</v>
      </c>
      <c r="D543">
        <f>IFERROR(VLOOKUP($A543,Finnifty!$A$14:$I$486,D$15+1,FALSE),All_curves!D542)</f>
        <v>0</v>
      </c>
      <c r="E543">
        <f>IFERROR(VLOOKUP($A543,Finnifty!$A$14:$I$486,E$15+1,FALSE),All_curves!E542)</f>
        <v>0</v>
      </c>
      <c r="F543">
        <f>IFERROR(VLOOKUP($A543,Finnifty!$A$14:$I$486,F$15+1,FALSE),All_curves!F542)</f>
        <v>0</v>
      </c>
      <c r="G543">
        <f>IFERROR(VLOOKUP($A543,Finnifty!$A$14:$I$486,G$15+1,FALSE),All_curves!G542)</f>
        <v>0</v>
      </c>
      <c r="H543">
        <f>IFERROR(VLOOKUP($A543,Finnifty!$A$14:$I$486,H$15+1,FALSE),All_curves!H542)</f>
        <v>0</v>
      </c>
      <c r="I543">
        <f>IFERROR(VLOOKUP($A543,Finnifty!$A$14:$I$486,I$15+1,FALSE),All_curves!I542)</f>
        <v>0</v>
      </c>
      <c r="J543">
        <f>IFERROR(VLOOKUP($A543,Banknifty!$A$14:$I$4860,2,FALSE),All_curves!J542)</f>
        <v>12495148</v>
      </c>
      <c r="K543">
        <f>IFERROR(VLOOKUP($A543,Banknifty!$A$14:$I$4860,3,FALSE),All_curves!K542)</f>
        <v>14718624</v>
      </c>
      <c r="L543">
        <f>IFERROR(VLOOKUP($A543,Banknifty!$A$14:$I$4860,4,FALSE),All_curves!L542)</f>
        <v>13870493</v>
      </c>
      <c r="M543">
        <f>IFERROR(VLOOKUP($A543,Banknifty!$A$14:$I$4860,5,FALSE),All_curves!M542)</f>
        <v>16402793</v>
      </c>
      <c r="N543">
        <f>IFERROR(VLOOKUP($A543,Banknifty!$A$14:$I$4860,6,FALSE),All_curves!N542)</f>
        <v>11282084</v>
      </c>
      <c r="O543">
        <f>IFERROR(VLOOKUP($A543,Banknifty!$A$14:$I$4860,7,FALSE),All_curves!O542)</f>
        <v>13311313</v>
      </c>
      <c r="P543">
        <f>IFERROR(VLOOKUP($A543,Banknifty!$A$14:$I$4860,8,FALSE),All_curves!P542)</f>
        <v>13311313</v>
      </c>
      <c r="Q543">
        <f>IFERROR(VLOOKUP($A543,Banknifty!$A$14:$I$4860,9,FALSE),All_curves!Q542)</f>
        <v>14847700</v>
      </c>
      <c r="R543">
        <f>IFERROR(VLOOKUP($A543,Nifty!$A$14:$I$4860,2,FALSE),All_curves!R542)</f>
        <v>0</v>
      </c>
      <c r="S543">
        <f>IFERROR(VLOOKUP($A543,Nifty!$A$14:$I$4860,3,FALSE),All_curves!S542)</f>
        <v>0</v>
      </c>
      <c r="T543">
        <f>IFERROR(VLOOKUP($A543,Nifty!$A$14:$I$4860,4,FALSE),All_curves!T542)</f>
        <v>0</v>
      </c>
      <c r="U543">
        <f>IFERROR(VLOOKUP($A543,Nifty!$A$14:$I$4860,5,FALSE),All_curves!U542)</f>
        <v>0</v>
      </c>
      <c r="V543">
        <f>IFERROR(VLOOKUP($A543,Nifty!$A$14:$I$4860,6,FALSE),All_curves!V542)</f>
        <v>0</v>
      </c>
      <c r="W543">
        <f>IFERROR(VLOOKUP($A543,Nifty!$A$14:$I$4860,7,FALSE),All_curves!W542)</f>
        <v>0</v>
      </c>
      <c r="X543">
        <f>IFERROR(VLOOKUP($A543,Nifty!$A$14:$I$4860,8,FALSE),All_curves!X542)</f>
        <v>0</v>
      </c>
      <c r="Y543">
        <f>IFERROR(VLOOKUP($A543,Nifty!$A$14:$I$4860,9,FALSE),All_curves!Y542)</f>
        <v>0</v>
      </c>
      <c r="AA543" s="5">
        <f t="shared" si="231"/>
        <v>0</v>
      </c>
      <c r="AB543" s="5">
        <f t="shared" si="232"/>
        <v>0</v>
      </c>
      <c r="AC543" s="5">
        <f t="shared" si="233"/>
        <v>0</v>
      </c>
      <c r="AD543" s="5">
        <f t="shared" si="234"/>
        <v>0</v>
      </c>
      <c r="AE543" s="5">
        <f t="shared" si="235"/>
        <v>0</v>
      </c>
      <c r="AF543" s="5">
        <f t="shared" si="236"/>
        <v>0</v>
      </c>
      <c r="AG543" s="5">
        <f t="shared" si="237"/>
        <v>0</v>
      </c>
      <c r="AH543" s="5">
        <f t="shared" si="238"/>
        <v>0</v>
      </c>
      <c r="AI543" s="5">
        <f t="shared" si="240"/>
        <v>3.6227176178482701E-4</v>
      </c>
      <c r="AJ543" s="5">
        <f t="shared" si="241"/>
        <v>5.0190783700698738E-3</v>
      </c>
      <c r="AK543" s="5">
        <f t="shared" si="242"/>
        <v>1.4305791631952225E-4</v>
      </c>
      <c r="AL543" s="5">
        <f t="shared" si="243"/>
        <v>4.5994244747957769E-3</v>
      </c>
      <c r="AM543" s="5">
        <f t="shared" si="244"/>
        <v>-7.3770552060403727E-4</v>
      </c>
      <c r="AN543" s="5">
        <f t="shared" si="245"/>
        <v>4.8425462870804736E-3</v>
      </c>
      <c r="AO543" s="5">
        <f t="shared" si="246"/>
        <v>4.8425462870804736E-3</v>
      </c>
      <c r="AP543" s="5">
        <f t="shared" si="247"/>
        <v>1.5930156903445347E-3</v>
      </c>
      <c r="AQ543" s="5">
        <f t="shared" si="248"/>
        <v>0</v>
      </c>
      <c r="AR543" s="5">
        <f t="shared" si="249"/>
        <v>0</v>
      </c>
      <c r="AS543" s="5">
        <f t="shared" si="250"/>
        <v>0</v>
      </c>
      <c r="AT543" s="5">
        <f t="shared" si="251"/>
        <v>0</v>
      </c>
      <c r="AU543" s="5">
        <f t="shared" si="252"/>
        <v>0</v>
      </c>
      <c r="AV543" s="5">
        <f t="shared" si="253"/>
        <v>0</v>
      </c>
      <c r="AW543" s="5">
        <f t="shared" si="254"/>
        <v>0</v>
      </c>
      <c r="AX543" s="5">
        <f t="shared" si="255"/>
        <v>0</v>
      </c>
      <c r="AZ543" s="7">
        <f t="shared" si="239"/>
        <v>111.44372390875991</v>
      </c>
      <c r="BA543" s="4">
        <f t="shared" si="256"/>
        <v>8.6100980278631034E-4</v>
      </c>
      <c r="BB543" s="5">
        <f>AZ543/MAX($AZ$16:AZ543)-1</f>
        <v>-6.897701089787267E-3</v>
      </c>
    </row>
    <row r="544" spans="1:54" x14ac:dyDescent="0.25">
      <c r="A544" s="3">
        <v>43315</v>
      </c>
      <c r="B544">
        <f>IFERROR(VLOOKUP($A544,Finnifty!$A$14:$I$486,B$15+1,FALSE),All_curves!B543)</f>
        <v>0</v>
      </c>
      <c r="C544">
        <f>IFERROR(VLOOKUP($A544,Finnifty!$A$14:$I$486,C$15+1,FALSE),All_curves!C543)</f>
        <v>0</v>
      </c>
      <c r="D544">
        <f>IFERROR(VLOOKUP($A544,Finnifty!$A$14:$I$486,D$15+1,FALSE),All_curves!D543)</f>
        <v>0</v>
      </c>
      <c r="E544">
        <f>IFERROR(VLOOKUP($A544,Finnifty!$A$14:$I$486,E$15+1,FALSE),All_curves!E543)</f>
        <v>0</v>
      </c>
      <c r="F544">
        <f>IFERROR(VLOOKUP($A544,Finnifty!$A$14:$I$486,F$15+1,FALSE),All_curves!F543)</f>
        <v>0</v>
      </c>
      <c r="G544">
        <f>IFERROR(VLOOKUP($A544,Finnifty!$A$14:$I$486,G$15+1,FALSE),All_curves!G543)</f>
        <v>0</v>
      </c>
      <c r="H544">
        <f>IFERROR(VLOOKUP($A544,Finnifty!$A$14:$I$486,H$15+1,FALSE),All_curves!H543)</f>
        <v>0</v>
      </c>
      <c r="I544">
        <f>IFERROR(VLOOKUP($A544,Finnifty!$A$14:$I$486,I$15+1,FALSE),All_curves!I543)</f>
        <v>0</v>
      </c>
      <c r="J544">
        <f>IFERROR(VLOOKUP($A544,Banknifty!$A$14:$I$4860,2,FALSE),All_curves!J543)</f>
        <v>12548158</v>
      </c>
      <c r="K544">
        <f>IFERROR(VLOOKUP($A544,Banknifty!$A$14:$I$4860,3,FALSE),All_curves!K543)</f>
        <v>14763145</v>
      </c>
      <c r="L544">
        <f>IFERROR(VLOOKUP($A544,Banknifty!$A$14:$I$4860,4,FALSE),All_curves!L543)</f>
        <v>13887594</v>
      </c>
      <c r="M544">
        <f>IFERROR(VLOOKUP($A544,Banknifty!$A$14:$I$4860,5,FALSE),All_curves!M543)</f>
        <v>16423017</v>
      </c>
      <c r="N544">
        <f>IFERROR(VLOOKUP($A544,Banknifty!$A$14:$I$4860,6,FALSE),All_curves!N543)</f>
        <v>11301819</v>
      </c>
      <c r="O544">
        <f>IFERROR(VLOOKUP($A544,Banknifty!$A$14:$I$4860,7,FALSE),All_curves!O543)</f>
        <v>13378124</v>
      </c>
      <c r="P544">
        <f>IFERROR(VLOOKUP($A544,Banknifty!$A$14:$I$4860,8,FALSE),All_curves!P543)</f>
        <v>13378124</v>
      </c>
      <c r="Q544">
        <f>IFERROR(VLOOKUP($A544,Banknifty!$A$14:$I$4860,9,FALSE),All_curves!Q543)</f>
        <v>14915991</v>
      </c>
      <c r="R544">
        <f>IFERROR(VLOOKUP($A544,Nifty!$A$14:$I$4860,2,FALSE),All_curves!R543)</f>
        <v>0</v>
      </c>
      <c r="S544">
        <f>IFERROR(VLOOKUP($A544,Nifty!$A$14:$I$4860,3,FALSE),All_curves!S543)</f>
        <v>0</v>
      </c>
      <c r="T544">
        <f>IFERROR(VLOOKUP($A544,Nifty!$A$14:$I$4860,4,FALSE),All_curves!T543)</f>
        <v>0</v>
      </c>
      <c r="U544">
        <f>IFERROR(VLOOKUP($A544,Nifty!$A$14:$I$4860,5,FALSE),All_curves!U543)</f>
        <v>0</v>
      </c>
      <c r="V544">
        <f>IFERROR(VLOOKUP($A544,Nifty!$A$14:$I$4860,6,FALSE),All_curves!V543)</f>
        <v>0</v>
      </c>
      <c r="W544">
        <f>IFERROR(VLOOKUP($A544,Nifty!$A$14:$I$4860,7,FALSE),All_curves!W543)</f>
        <v>0</v>
      </c>
      <c r="X544">
        <f>IFERROR(VLOOKUP($A544,Nifty!$A$14:$I$4860,8,FALSE),All_curves!X543)</f>
        <v>0</v>
      </c>
      <c r="Y544">
        <f>IFERROR(VLOOKUP($A544,Nifty!$A$14:$I$4860,9,FALSE),All_curves!Y543)</f>
        <v>0</v>
      </c>
      <c r="AA544" s="5">
        <f t="shared" si="231"/>
        <v>0</v>
      </c>
      <c r="AB544" s="5">
        <f t="shared" si="232"/>
        <v>0</v>
      </c>
      <c r="AC544" s="5">
        <f t="shared" si="233"/>
        <v>0</v>
      </c>
      <c r="AD544" s="5">
        <f t="shared" si="234"/>
        <v>0</v>
      </c>
      <c r="AE544" s="5">
        <f t="shared" si="235"/>
        <v>0</v>
      </c>
      <c r="AF544" s="5">
        <f t="shared" si="236"/>
        <v>0</v>
      </c>
      <c r="AG544" s="5">
        <f t="shared" si="237"/>
        <v>0</v>
      </c>
      <c r="AH544" s="5">
        <f t="shared" si="238"/>
        <v>0</v>
      </c>
      <c r="AI544" s="5">
        <f t="shared" si="240"/>
        <v>4.2424467481296801E-3</v>
      </c>
      <c r="AJ544" s="5">
        <f t="shared" si="241"/>
        <v>3.0248072102392332E-3</v>
      </c>
      <c r="AK544" s="5">
        <f t="shared" si="242"/>
        <v>1.2329049875876574E-3</v>
      </c>
      <c r="AL544" s="5">
        <f t="shared" si="243"/>
        <v>1.2329607524768083E-3</v>
      </c>
      <c r="AM544" s="5">
        <f t="shared" si="244"/>
        <v>1.7492335635862499E-3</v>
      </c>
      <c r="AN544" s="5">
        <f t="shared" si="245"/>
        <v>5.0191141925668425E-3</v>
      </c>
      <c r="AO544" s="5">
        <f t="shared" si="246"/>
        <v>5.0191141925668425E-3</v>
      </c>
      <c r="AP544" s="5">
        <f t="shared" si="247"/>
        <v>4.5994329088006047E-3</v>
      </c>
      <c r="AQ544" s="5">
        <f t="shared" si="248"/>
        <v>0</v>
      </c>
      <c r="AR544" s="5">
        <f t="shared" si="249"/>
        <v>0</v>
      </c>
      <c r="AS544" s="5">
        <f t="shared" si="250"/>
        <v>0</v>
      </c>
      <c r="AT544" s="5">
        <f t="shared" si="251"/>
        <v>0</v>
      </c>
      <c r="AU544" s="5">
        <f t="shared" si="252"/>
        <v>0</v>
      </c>
      <c r="AV544" s="5">
        <f t="shared" si="253"/>
        <v>0</v>
      </c>
      <c r="AW544" s="5">
        <f t="shared" si="254"/>
        <v>0</v>
      </c>
      <c r="AX544" s="5">
        <f t="shared" si="255"/>
        <v>0</v>
      </c>
      <c r="AZ544" s="7">
        <f t="shared" si="239"/>
        <v>111.565011895871</v>
      </c>
      <c r="BA544" s="4">
        <f t="shared" si="256"/>
        <v>1.0883339398314134E-3</v>
      </c>
      <c r="BB544" s="5">
        <f>AZ544/MAX($AZ$16:AZ544)-1</f>
        <v>-5.816874152158813E-3</v>
      </c>
    </row>
    <row r="545" spans="1:54" x14ac:dyDescent="0.25">
      <c r="A545" s="3">
        <v>43318</v>
      </c>
      <c r="B545">
        <f>IFERROR(VLOOKUP($A545,Finnifty!$A$14:$I$486,B$15+1,FALSE),All_curves!B544)</f>
        <v>0</v>
      </c>
      <c r="C545">
        <f>IFERROR(VLOOKUP($A545,Finnifty!$A$14:$I$486,C$15+1,FALSE),All_curves!C544)</f>
        <v>0</v>
      </c>
      <c r="D545">
        <f>IFERROR(VLOOKUP($A545,Finnifty!$A$14:$I$486,D$15+1,FALSE),All_curves!D544)</f>
        <v>0</v>
      </c>
      <c r="E545">
        <f>IFERROR(VLOOKUP($A545,Finnifty!$A$14:$I$486,E$15+1,FALSE),All_curves!E544)</f>
        <v>0</v>
      </c>
      <c r="F545">
        <f>IFERROR(VLOOKUP($A545,Finnifty!$A$14:$I$486,F$15+1,FALSE),All_curves!F544)</f>
        <v>0</v>
      </c>
      <c r="G545">
        <f>IFERROR(VLOOKUP($A545,Finnifty!$A$14:$I$486,G$15+1,FALSE),All_curves!G544)</f>
        <v>0</v>
      </c>
      <c r="H545">
        <f>IFERROR(VLOOKUP($A545,Finnifty!$A$14:$I$486,H$15+1,FALSE),All_curves!H544)</f>
        <v>0</v>
      </c>
      <c r="I545">
        <f>IFERROR(VLOOKUP($A545,Finnifty!$A$14:$I$486,I$15+1,FALSE),All_curves!I544)</f>
        <v>0</v>
      </c>
      <c r="J545">
        <f>IFERROR(VLOOKUP($A545,Banknifty!$A$14:$I$4860,2,FALSE),All_curves!J544)</f>
        <v>12586127</v>
      </c>
      <c r="K545">
        <f>IFERROR(VLOOKUP($A545,Banknifty!$A$14:$I$4860,3,FALSE),All_curves!K544)</f>
        <v>14839430</v>
      </c>
      <c r="L545">
        <f>IFERROR(VLOOKUP($A545,Banknifty!$A$14:$I$4860,4,FALSE),All_curves!L544)</f>
        <v>13919543</v>
      </c>
      <c r="M545">
        <f>IFERROR(VLOOKUP($A545,Banknifty!$A$14:$I$4860,5,FALSE),All_curves!M544)</f>
        <v>16494874</v>
      </c>
      <c r="N545">
        <f>IFERROR(VLOOKUP($A545,Banknifty!$A$14:$I$4860,6,FALSE),All_curves!N544)</f>
        <v>11349766</v>
      </c>
      <c r="O545">
        <f>IFERROR(VLOOKUP($A545,Banknifty!$A$14:$I$4860,7,FALSE),All_curves!O544)</f>
        <v>13418590</v>
      </c>
      <c r="P545">
        <f>IFERROR(VLOOKUP($A545,Banknifty!$A$14:$I$4860,8,FALSE),All_curves!P544)</f>
        <v>13418590</v>
      </c>
      <c r="Q545">
        <f>IFERROR(VLOOKUP($A545,Banknifty!$A$14:$I$4860,9,FALSE),All_curves!Q544)</f>
        <v>14934381</v>
      </c>
      <c r="R545">
        <f>IFERROR(VLOOKUP($A545,Nifty!$A$14:$I$4860,2,FALSE),All_curves!R544)</f>
        <v>0</v>
      </c>
      <c r="S545">
        <f>IFERROR(VLOOKUP($A545,Nifty!$A$14:$I$4860,3,FALSE),All_curves!S544)</f>
        <v>0</v>
      </c>
      <c r="T545">
        <f>IFERROR(VLOOKUP($A545,Nifty!$A$14:$I$4860,4,FALSE),All_curves!T544)</f>
        <v>0</v>
      </c>
      <c r="U545">
        <f>IFERROR(VLOOKUP($A545,Nifty!$A$14:$I$4860,5,FALSE),All_curves!U544)</f>
        <v>0</v>
      </c>
      <c r="V545">
        <f>IFERROR(VLOOKUP($A545,Nifty!$A$14:$I$4860,6,FALSE),All_curves!V544)</f>
        <v>0</v>
      </c>
      <c r="W545">
        <f>IFERROR(VLOOKUP($A545,Nifty!$A$14:$I$4860,7,FALSE),All_curves!W544)</f>
        <v>0</v>
      </c>
      <c r="X545">
        <f>IFERROR(VLOOKUP($A545,Nifty!$A$14:$I$4860,8,FALSE),All_curves!X544)</f>
        <v>0</v>
      </c>
      <c r="Y545">
        <f>IFERROR(VLOOKUP($A545,Nifty!$A$14:$I$4860,9,FALSE),All_curves!Y544)</f>
        <v>0</v>
      </c>
      <c r="AA545" s="5">
        <f t="shared" si="231"/>
        <v>0</v>
      </c>
      <c r="AB545" s="5">
        <f t="shared" si="232"/>
        <v>0</v>
      </c>
      <c r="AC545" s="5">
        <f t="shared" si="233"/>
        <v>0</v>
      </c>
      <c r="AD545" s="5">
        <f t="shared" si="234"/>
        <v>0</v>
      </c>
      <c r="AE545" s="5">
        <f t="shared" si="235"/>
        <v>0</v>
      </c>
      <c r="AF545" s="5">
        <f t="shared" si="236"/>
        <v>0</v>
      </c>
      <c r="AG545" s="5">
        <f t="shared" si="237"/>
        <v>0</v>
      </c>
      <c r="AH545" s="5">
        <f t="shared" si="238"/>
        <v>0</v>
      </c>
      <c r="AI545" s="5">
        <f t="shared" si="240"/>
        <v>3.0258624413239676E-3</v>
      </c>
      <c r="AJ545" s="5">
        <f t="shared" si="241"/>
        <v>5.1672594152534224E-3</v>
      </c>
      <c r="AK545" s="5">
        <f t="shared" si="242"/>
        <v>2.3005424841768818E-3</v>
      </c>
      <c r="AL545" s="5">
        <f t="shared" si="243"/>
        <v>4.3753836460134199E-3</v>
      </c>
      <c r="AM545" s="5">
        <f t="shared" si="244"/>
        <v>4.2424144290400534E-3</v>
      </c>
      <c r="AN545" s="5">
        <f t="shared" si="245"/>
        <v>3.0247888268937206E-3</v>
      </c>
      <c r="AO545" s="5">
        <f t="shared" si="246"/>
        <v>3.0247888268937206E-3</v>
      </c>
      <c r="AP545" s="5">
        <f t="shared" si="247"/>
        <v>1.2329050077866111E-3</v>
      </c>
      <c r="AQ545" s="5">
        <f t="shared" si="248"/>
        <v>0</v>
      </c>
      <c r="AR545" s="5">
        <f t="shared" si="249"/>
        <v>0</v>
      </c>
      <c r="AS545" s="5">
        <f t="shared" si="250"/>
        <v>0</v>
      </c>
      <c r="AT545" s="5">
        <f t="shared" si="251"/>
        <v>0</v>
      </c>
      <c r="AU545" s="5">
        <f t="shared" si="252"/>
        <v>0</v>
      </c>
      <c r="AV545" s="5">
        <f t="shared" si="253"/>
        <v>0</v>
      </c>
      <c r="AW545" s="5">
        <f t="shared" si="254"/>
        <v>0</v>
      </c>
      <c r="AX545" s="5">
        <f t="shared" si="255"/>
        <v>0</v>
      </c>
      <c r="AZ545" s="7">
        <f t="shared" si="239"/>
        <v>111.68770526239337</v>
      </c>
      <c r="BA545" s="4">
        <f t="shared" si="256"/>
        <v>1.0997477115575751E-3</v>
      </c>
      <c r="BB545" s="5">
        <f>AZ545/MAX($AZ$16:AZ545)-1</f>
        <v>-4.7235235346385629E-3</v>
      </c>
    </row>
    <row r="546" spans="1:54" x14ac:dyDescent="0.25">
      <c r="A546" s="3">
        <v>43319</v>
      </c>
      <c r="B546">
        <f>IFERROR(VLOOKUP($A546,Finnifty!$A$14:$I$486,B$15+1,FALSE),All_curves!B545)</f>
        <v>0</v>
      </c>
      <c r="C546">
        <f>IFERROR(VLOOKUP($A546,Finnifty!$A$14:$I$486,C$15+1,FALSE),All_curves!C545)</f>
        <v>0</v>
      </c>
      <c r="D546">
        <f>IFERROR(VLOOKUP($A546,Finnifty!$A$14:$I$486,D$15+1,FALSE),All_curves!D545)</f>
        <v>0</v>
      </c>
      <c r="E546">
        <f>IFERROR(VLOOKUP($A546,Finnifty!$A$14:$I$486,E$15+1,FALSE),All_curves!E545)</f>
        <v>0</v>
      </c>
      <c r="F546">
        <f>IFERROR(VLOOKUP($A546,Finnifty!$A$14:$I$486,F$15+1,FALSE),All_curves!F545)</f>
        <v>0</v>
      </c>
      <c r="G546">
        <f>IFERROR(VLOOKUP($A546,Finnifty!$A$14:$I$486,G$15+1,FALSE),All_curves!G545)</f>
        <v>0</v>
      </c>
      <c r="H546">
        <f>IFERROR(VLOOKUP($A546,Finnifty!$A$14:$I$486,H$15+1,FALSE),All_curves!H545)</f>
        <v>0</v>
      </c>
      <c r="I546">
        <f>IFERROR(VLOOKUP($A546,Finnifty!$A$14:$I$486,I$15+1,FALSE),All_curves!I545)</f>
        <v>0</v>
      </c>
      <c r="J546">
        <f>IFERROR(VLOOKUP($A546,Banknifty!$A$14:$I$4860,2,FALSE),All_curves!J545)</f>
        <v>12543844</v>
      </c>
      <c r="K546">
        <f>IFERROR(VLOOKUP($A546,Banknifty!$A$14:$I$4860,3,FALSE),All_curves!K545)</f>
        <v>14810227</v>
      </c>
      <c r="L546">
        <f>IFERROR(VLOOKUP($A546,Banknifty!$A$14:$I$4860,4,FALSE),All_curves!L545)</f>
        <v>13886565</v>
      </c>
      <c r="M546">
        <f>IFERROR(VLOOKUP($A546,Banknifty!$A$14:$I$4860,5,FALSE),All_curves!M545)</f>
        <v>16494874</v>
      </c>
      <c r="N546">
        <f>IFERROR(VLOOKUP($A546,Banknifty!$A$14:$I$4860,6,FALSE),All_curves!N545)</f>
        <v>11384109</v>
      </c>
      <c r="O546">
        <f>IFERROR(VLOOKUP($A546,Banknifty!$A$14:$I$4860,7,FALSE),All_curves!O545)</f>
        <v>13487928</v>
      </c>
      <c r="P546">
        <f>IFERROR(VLOOKUP($A546,Banknifty!$A$14:$I$4860,8,FALSE),All_curves!P545)</f>
        <v>13487928</v>
      </c>
      <c r="Q546">
        <f>IFERROR(VLOOKUP($A546,Banknifty!$A$14:$I$4860,9,FALSE),All_curves!Q545)</f>
        <v>14999725</v>
      </c>
      <c r="R546">
        <f>IFERROR(VLOOKUP($A546,Nifty!$A$14:$I$4860,2,FALSE),All_curves!R545)</f>
        <v>0</v>
      </c>
      <c r="S546">
        <f>IFERROR(VLOOKUP($A546,Nifty!$A$14:$I$4860,3,FALSE),All_curves!S545)</f>
        <v>0</v>
      </c>
      <c r="T546">
        <f>IFERROR(VLOOKUP($A546,Nifty!$A$14:$I$4860,4,FALSE),All_curves!T545)</f>
        <v>0</v>
      </c>
      <c r="U546">
        <f>IFERROR(VLOOKUP($A546,Nifty!$A$14:$I$4860,5,FALSE),All_curves!U545)</f>
        <v>0</v>
      </c>
      <c r="V546">
        <f>IFERROR(VLOOKUP($A546,Nifty!$A$14:$I$4860,6,FALSE),All_curves!V545)</f>
        <v>0</v>
      </c>
      <c r="W546">
        <f>IFERROR(VLOOKUP($A546,Nifty!$A$14:$I$4860,7,FALSE),All_curves!W545)</f>
        <v>0</v>
      </c>
      <c r="X546">
        <f>IFERROR(VLOOKUP($A546,Nifty!$A$14:$I$4860,8,FALSE),All_curves!X545)</f>
        <v>0</v>
      </c>
      <c r="Y546">
        <f>IFERROR(VLOOKUP($A546,Nifty!$A$14:$I$4860,9,FALSE),All_curves!Y545)</f>
        <v>0</v>
      </c>
      <c r="AA546" s="5">
        <f t="shared" si="231"/>
        <v>0</v>
      </c>
      <c r="AB546" s="5">
        <f t="shared" si="232"/>
        <v>0</v>
      </c>
      <c r="AC546" s="5">
        <f t="shared" si="233"/>
        <v>0</v>
      </c>
      <c r="AD546" s="5">
        <f t="shared" si="234"/>
        <v>0</v>
      </c>
      <c r="AE546" s="5">
        <f t="shared" si="235"/>
        <v>0</v>
      </c>
      <c r="AF546" s="5">
        <f t="shared" si="236"/>
        <v>0</v>
      </c>
      <c r="AG546" s="5">
        <f t="shared" si="237"/>
        <v>0</v>
      </c>
      <c r="AH546" s="5">
        <f t="shared" si="238"/>
        <v>0</v>
      </c>
      <c r="AI546" s="5">
        <f t="shared" si="240"/>
        <v>-3.3594925587513425E-3</v>
      </c>
      <c r="AJ546" s="5">
        <f t="shared" si="241"/>
        <v>-1.9679327305698324E-3</v>
      </c>
      <c r="AK546" s="5">
        <f t="shared" si="242"/>
        <v>-2.3691869769000284E-3</v>
      </c>
      <c r="AL546" s="5">
        <f t="shared" si="243"/>
        <v>0</v>
      </c>
      <c r="AM546" s="5">
        <f t="shared" si="244"/>
        <v>3.0258773617006796E-3</v>
      </c>
      <c r="AN546" s="5">
        <f t="shared" si="245"/>
        <v>5.1673089348434065E-3</v>
      </c>
      <c r="AO546" s="5">
        <f t="shared" si="246"/>
        <v>5.1673089348434065E-3</v>
      </c>
      <c r="AP546" s="5">
        <f t="shared" si="247"/>
        <v>4.3754073235442448E-3</v>
      </c>
      <c r="AQ546" s="5">
        <f t="shared" si="248"/>
        <v>0</v>
      </c>
      <c r="AR546" s="5">
        <f t="shared" si="249"/>
        <v>0</v>
      </c>
      <c r="AS546" s="5">
        <f t="shared" si="250"/>
        <v>0</v>
      </c>
      <c r="AT546" s="5">
        <f t="shared" si="251"/>
        <v>0</v>
      </c>
      <c r="AU546" s="5">
        <f t="shared" si="252"/>
        <v>0</v>
      </c>
      <c r="AV546" s="5">
        <f t="shared" si="253"/>
        <v>0</v>
      </c>
      <c r="AW546" s="5">
        <f t="shared" si="254"/>
        <v>0</v>
      </c>
      <c r="AX546" s="5">
        <f t="shared" si="255"/>
        <v>0</v>
      </c>
      <c r="AZ546" s="7">
        <f t="shared" si="239"/>
        <v>111.73442464967707</v>
      </c>
      <c r="BA546" s="4">
        <f t="shared" si="256"/>
        <v>4.1830376202960562E-4</v>
      </c>
      <c r="BB546" s="5">
        <f>AZ546/MAX($AZ$16:AZ546)-1</f>
        <v>-4.3071956402737088E-3</v>
      </c>
    </row>
    <row r="547" spans="1:54" x14ac:dyDescent="0.25">
      <c r="A547" s="3">
        <v>43320</v>
      </c>
      <c r="B547">
        <f>IFERROR(VLOOKUP($A547,Finnifty!$A$14:$I$486,B$15+1,FALSE),All_curves!B546)</f>
        <v>0</v>
      </c>
      <c r="C547">
        <f>IFERROR(VLOOKUP($A547,Finnifty!$A$14:$I$486,C$15+1,FALSE),All_curves!C546)</f>
        <v>0</v>
      </c>
      <c r="D547">
        <f>IFERROR(VLOOKUP($A547,Finnifty!$A$14:$I$486,D$15+1,FALSE),All_curves!D546)</f>
        <v>0</v>
      </c>
      <c r="E547">
        <f>IFERROR(VLOOKUP($A547,Finnifty!$A$14:$I$486,E$15+1,FALSE),All_curves!E546)</f>
        <v>0</v>
      </c>
      <c r="F547">
        <f>IFERROR(VLOOKUP($A547,Finnifty!$A$14:$I$486,F$15+1,FALSE),All_curves!F546)</f>
        <v>0</v>
      </c>
      <c r="G547">
        <f>IFERROR(VLOOKUP($A547,Finnifty!$A$14:$I$486,G$15+1,FALSE),All_curves!G546)</f>
        <v>0</v>
      </c>
      <c r="H547">
        <f>IFERROR(VLOOKUP($A547,Finnifty!$A$14:$I$486,H$15+1,FALSE),All_curves!H546)</f>
        <v>0</v>
      </c>
      <c r="I547">
        <f>IFERROR(VLOOKUP($A547,Finnifty!$A$14:$I$486,I$15+1,FALSE),All_curves!I546)</f>
        <v>0</v>
      </c>
      <c r="J547">
        <f>IFERROR(VLOOKUP($A547,Banknifty!$A$14:$I$4860,2,FALSE),All_curves!J546)</f>
        <v>12547043</v>
      </c>
      <c r="K547">
        <f>IFERROR(VLOOKUP($A547,Banknifty!$A$14:$I$4860,3,FALSE),All_curves!K546)</f>
        <v>14813556</v>
      </c>
      <c r="L547">
        <f>IFERROR(VLOOKUP($A547,Banknifty!$A$14:$I$4860,4,FALSE),All_curves!L546)</f>
        <v>13878520</v>
      </c>
      <c r="M547">
        <f>IFERROR(VLOOKUP($A547,Banknifty!$A$14:$I$4860,5,FALSE),All_curves!M546)</f>
        <v>16483832</v>
      </c>
      <c r="N547">
        <f>IFERROR(VLOOKUP($A547,Banknifty!$A$14:$I$4860,6,FALSE),All_curves!N546)</f>
        <v>11345865</v>
      </c>
      <c r="O547">
        <f>IFERROR(VLOOKUP($A547,Banknifty!$A$14:$I$4860,7,FALSE),All_curves!O546)</f>
        <v>13461384</v>
      </c>
      <c r="P547">
        <f>IFERROR(VLOOKUP($A547,Banknifty!$A$14:$I$4860,8,FALSE),All_curves!P546)</f>
        <v>13461384</v>
      </c>
      <c r="Q547">
        <f>IFERROR(VLOOKUP($A547,Banknifty!$A$14:$I$4860,9,FALSE),All_curves!Q546)</f>
        <v>14999725</v>
      </c>
      <c r="R547">
        <f>IFERROR(VLOOKUP($A547,Nifty!$A$14:$I$4860,2,FALSE),All_curves!R546)</f>
        <v>0</v>
      </c>
      <c r="S547">
        <f>IFERROR(VLOOKUP($A547,Nifty!$A$14:$I$4860,3,FALSE),All_curves!S546)</f>
        <v>0</v>
      </c>
      <c r="T547">
        <f>IFERROR(VLOOKUP($A547,Nifty!$A$14:$I$4860,4,FALSE),All_curves!T546)</f>
        <v>0</v>
      </c>
      <c r="U547">
        <f>IFERROR(VLOOKUP($A547,Nifty!$A$14:$I$4860,5,FALSE),All_curves!U546)</f>
        <v>0</v>
      </c>
      <c r="V547">
        <f>IFERROR(VLOOKUP($A547,Nifty!$A$14:$I$4860,6,FALSE),All_curves!V546)</f>
        <v>0</v>
      </c>
      <c r="W547">
        <f>IFERROR(VLOOKUP($A547,Nifty!$A$14:$I$4860,7,FALSE),All_curves!W546)</f>
        <v>0</v>
      </c>
      <c r="X547">
        <f>IFERROR(VLOOKUP($A547,Nifty!$A$14:$I$4860,8,FALSE),All_curves!X546)</f>
        <v>0</v>
      </c>
      <c r="Y547">
        <f>IFERROR(VLOOKUP($A547,Nifty!$A$14:$I$4860,9,FALSE),All_curves!Y546)</f>
        <v>0</v>
      </c>
      <c r="AA547" s="5">
        <f t="shared" si="231"/>
        <v>0</v>
      </c>
      <c r="AB547" s="5">
        <f t="shared" si="232"/>
        <v>0</v>
      </c>
      <c r="AC547" s="5">
        <f t="shared" si="233"/>
        <v>0</v>
      </c>
      <c r="AD547" s="5">
        <f t="shared" si="234"/>
        <v>0</v>
      </c>
      <c r="AE547" s="5">
        <f t="shared" si="235"/>
        <v>0</v>
      </c>
      <c r="AF547" s="5">
        <f t="shared" si="236"/>
        <v>0</v>
      </c>
      <c r="AG547" s="5">
        <f t="shared" si="237"/>
        <v>0</v>
      </c>
      <c r="AH547" s="5">
        <f t="shared" si="238"/>
        <v>0</v>
      </c>
      <c r="AI547" s="5">
        <f t="shared" si="240"/>
        <v>2.5502549298295207E-4</v>
      </c>
      <c r="AJ547" s="5">
        <f t="shared" si="241"/>
        <v>2.2477710841295462E-4</v>
      </c>
      <c r="AK547" s="5">
        <f t="shared" si="242"/>
        <v>-5.793369346559496E-4</v>
      </c>
      <c r="AL547" s="5">
        <f t="shared" si="243"/>
        <v>-6.6942008771941897E-4</v>
      </c>
      <c r="AM547" s="5">
        <f t="shared" si="244"/>
        <v>-3.3594196963504519E-3</v>
      </c>
      <c r="AN547" s="5">
        <f t="shared" si="245"/>
        <v>-1.9679820354913113E-3</v>
      </c>
      <c r="AO547" s="5">
        <f t="shared" si="246"/>
        <v>-1.9679820354913113E-3</v>
      </c>
      <c r="AP547" s="5">
        <f t="shared" si="247"/>
        <v>0</v>
      </c>
      <c r="AQ547" s="5">
        <f t="shared" si="248"/>
        <v>0</v>
      </c>
      <c r="AR547" s="5">
        <f t="shared" si="249"/>
        <v>0</v>
      </c>
      <c r="AS547" s="5">
        <f t="shared" si="250"/>
        <v>0</v>
      </c>
      <c r="AT547" s="5">
        <f t="shared" si="251"/>
        <v>0</v>
      </c>
      <c r="AU547" s="5">
        <f t="shared" si="252"/>
        <v>0</v>
      </c>
      <c r="AV547" s="5">
        <f t="shared" si="253"/>
        <v>0</v>
      </c>
      <c r="AW547" s="5">
        <f t="shared" si="254"/>
        <v>0</v>
      </c>
      <c r="AX547" s="5">
        <f t="shared" si="255"/>
        <v>0</v>
      </c>
      <c r="AZ547" s="7">
        <f t="shared" si="239"/>
        <v>111.69688030852492</v>
      </c>
      <c r="BA547" s="4">
        <f t="shared" si="256"/>
        <v>-3.3601409117968906E-4</v>
      </c>
      <c r="BB547" s="5">
        <f>AZ547/MAX($AZ$16:AZ547)-1</f>
        <v>-4.6417624530247226E-3</v>
      </c>
    </row>
    <row r="548" spans="1:54" x14ac:dyDescent="0.25">
      <c r="A548" s="3">
        <v>43321</v>
      </c>
      <c r="B548">
        <f>IFERROR(VLOOKUP($A548,Finnifty!$A$14:$I$486,B$15+1,FALSE),All_curves!B547)</f>
        <v>0</v>
      </c>
      <c r="C548">
        <f>IFERROR(VLOOKUP($A548,Finnifty!$A$14:$I$486,C$15+1,FALSE),All_curves!C547)</f>
        <v>0</v>
      </c>
      <c r="D548">
        <f>IFERROR(VLOOKUP($A548,Finnifty!$A$14:$I$486,D$15+1,FALSE),All_curves!D547)</f>
        <v>0</v>
      </c>
      <c r="E548">
        <f>IFERROR(VLOOKUP($A548,Finnifty!$A$14:$I$486,E$15+1,FALSE),All_curves!E547)</f>
        <v>0</v>
      </c>
      <c r="F548">
        <f>IFERROR(VLOOKUP($A548,Finnifty!$A$14:$I$486,F$15+1,FALSE),All_curves!F547)</f>
        <v>0</v>
      </c>
      <c r="G548">
        <f>IFERROR(VLOOKUP($A548,Finnifty!$A$14:$I$486,G$15+1,FALSE),All_curves!G547)</f>
        <v>0</v>
      </c>
      <c r="H548">
        <f>IFERROR(VLOOKUP($A548,Finnifty!$A$14:$I$486,H$15+1,FALSE),All_curves!H547)</f>
        <v>0</v>
      </c>
      <c r="I548">
        <f>IFERROR(VLOOKUP($A548,Finnifty!$A$14:$I$486,I$15+1,FALSE),All_curves!I547)</f>
        <v>0</v>
      </c>
      <c r="J548">
        <f>IFERROR(VLOOKUP($A548,Banknifty!$A$14:$I$4860,2,FALSE),All_curves!J547)</f>
        <v>12648334</v>
      </c>
      <c r="K548">
        <f>IFERROR(VLOOKUP($A548,Banknifty!$A$14:$I$4860,3,FALSE),All_curves!K547)</f>
        <v>14897966</v>
      </c>
      <c r="L548">
        <f>IFERROR(VLOOKUP($A548,Banknifty!$A$14:$I$4860,4,FALSE),All_curves!L547)</f>
        <v>13884434</v>
      </c>
      <c r="M548">
        <f>IFERROR(VLOOKUP($A548,Banknifty!$A$14:$I$4860,5,FALSE),All_curves!M547)</f>
        <v>16483928</v>
      </c>
      <c r="N548">
        <f>IFERROR(VLOOKUP($A548,Banknifty!$A$14:$I$4860,6,FALSE),All_curves!N547)</f>
        <v>11348758</v>
      </c>
      <c r="O548">
        <f>IFERROR(VLOOKUP($A548,Banknifty!$A$14:$I$4860,7,FALSE),All_curves!O547)</f>
        <v>13464410</v>
      </c>
      <c r="P548">
        <f>IFERROR(VLOOKUP($A548,Banknifty!$A$14:$I$4860,8,FALSE),All_curves!P547)</f>
        <v>13464410</v>
      </c>
      <c r="Q548">
        <f>IFERROR(VLOOKUP($A548,Banknifty!$A$14:$I$4860,9,FALSE),All_curves!Q547)</f>
        <v>14989684</v>
      </c>
      <c r="R548">
        <f>IFERROR(VLOOKUP($A548,Nifty!$A$14:$I$4860,2,FALSE),All_curves!R547)</f>
        <v>0</v>
      </c>
      <c r="S548">
        <f>IFERROR(VLOOKUP($A548,Nifty!$A$14:$I$4860,3,FALSE),All_curves!S547)</f>
        <v>0</v>
      </c>
      <c r="T548">
        <f>IFERROR(VLOOKUP($A548,Nifty!$A$14:$I$4860,4,FALSE),All_curves!T547)</f>
        <v>0</v>
      </c>
      <c r="U548">
        <f>IFERROR(VLOOKUP($A548,Nifty!$A$14:$I$4860,5,FALSE),All_curves!U547)</f>
        <v>0</v>
      </c>
      <c r="V548">
        <f>IFERROR(VLOOKUP($A548,Nifty!$A$14:$I$4860,6,FALSE),All_curves!V547)</f>
        <v>0</v>
      </c>
      <c r="W548">
        <f>IFERROR(VLOOKUP($A548,Nifty!$A$14:$I$4860,7,FALSE),All_curves!W547)</f>
        <v>0</v>
      </c>
      <c r="X548">
        <f>IFERROR(VLOOKUP($A548,Nifty!$A$14:$I$4860,8,FALSE),All_curves!X547)</f>
        <v>0</v>
      </c>
      <c r="Y548">
        <f>IFERROR(VLOOKUP($A548,Nifty!$A$14:$I$4860,9,FALSE),All_curves!Y547)</f>
        <v>0</v>
      </c>
      <c r="AA548" s="5">
        <f t="shared" si="231"/>
        <v>0</v>
      </c>
      <c r="AB548" s="5">
        <f t="shared" si="232"/>
        <v>0</v>
      </c>
      <c r="AC548" s="5">
        <f t="shared" si="233"/>
        <v>0</v>
      </c>
      <c r="AD548" s="5">
        <f t="shared" si="234"/>
        <v>0</v>
      </c>
      <c r="AE548" s="5">
        <f t="shared" si="235"/>
        <v>0</v>
      </c>
      <c r="AF548" s="5">
        <f t="shared" si="236"/>
        <v>0</v>
      </c>
      <c r="AG548" s="5">
        <f t="shared" si="237"/>
        <v>0</v>
      </c>
      <c r="AH548" s="5">
        <f t="shared" si="238"/>
        <v>0</v>
      </c>
      <c r="AI548" s="5">
        <f t="shared" si="240"/>
        <v>8.0728981322530924E-3</v>
      </c>
      <c r="AJ548" s="5">
        <f t="shared" si="241"/>
        <v>5.6981591725848713E-3</v>
      </c>
      <c r="AK548" s="5">
        <f t="shared" si="242"/>
        <v>4.2612612872261479E-4</v>
      </c>
      <c r="AL548" s="5">
        <f t="shared" si="243"/>
        <v>5.8238885229933146E-6</v>
      </c>
      <c r="AM548" s="5">
        <f t="shared" si="244"/>
        <v>2.5498276244251272E-4</v>
      </c>
      <c r="AN548" s="5">
        <f t="shared" si="245"/>
        <v>2.2479115074647282E-4</v>
      </c>
      <c r="AO548" s="5">
        <f t="shared" si="246"/>
        <v>2.2479115074647282E-4</v>
      </c>
      <c r="AP548" s="5">
        <f t="shared" si="247"/>
        <v>-6.6941227255834512E-4</v>
      </c>
      <c r="AQ548" s="5">
        <f t="shared" si="248"/>
        <v>0</v>
      </c>
      <c r="AR548" s="5">
        <f t="shared" si="249"/>
        <v>0</v>
      </c>
      <c r="AS548" s="5">
        <f t="shared" si="250"/>
        <v>0</v>
      </c>
      <c r="AT548" s="5">
        <f t="shared" si="251"/>
        <v>0</v>
      </c>
      <c r="AU548" s="5">
        <f t="shared" si="252"/>
        <v>0</v>
      </c>
      <c r="AV548" s="5">
        <f t="shared" si="253"/>
        <v>0</v>
      </c>
      <c r="AW548" s="5">
        <f t="shared" si="254"/>
        <v>0</v>
      </c>
      <c r="AX548" s="5">
        <f t="shared" si="255"/>
        <v>0</v>
      </c>
      <c r="AZ548" s="7">
        <f t="shared" si="239"/>
        <v>111.76314522794188</v>
      </c>
      <c r="BA548" s="4">
        <f t="shared" si="256"/>
        <v>5.9325667139419514E-4</v>
      </c>
      <c r="BB548" s="5">
        <f>AZ548/MAX($AZ$16:AZ548)-1</f>
        <v>-4.0512595381727579E-3</v>
      </c>
    </row>
    <row r="549" spans="1:54" x14ac:dyDescent="0.25">
      <c r="A549" s="3">
        <v>43322</v>
      </c>
      <c r="B549">
        <f>IFERROR(VLOOKUP($A549,Finnifty!$A$14:$I$486,B$15+1,FALSE),All_curves!B548)</f>
        <v>0</v>
      </c>
      <c r="C549">
        <f>IFERROR(VLOOKUP($A549,Finnifty!$A$14:$I$486,C$15+1,FALSE),All_curves!C548)</f>
        <v>0</v>
      </c>
      <c r="D549">
        <f>IFERROR(VLOOKUP($A549,Finnifty!$A$14:$I$486,D$15+1,FALSE),All_curves!D548)</f>
        <v>0</v>
      </c>
      <c r="E549">
        <f>IFERROR(VLOOKUP($A549,Finnifty!$A$14:$I$486,E$15+1,FALSE),All_curves!E548)</f>
        <v>0</v>
      </c>
      <c r="F549">
        <f>IFERROR(VLOOKUP($A549,Finnifty!$A$14:$I$486,F$15+1,FALSE),All_curves!F548)</f>
        <v>0</v>
      </c>
      <c r="G549">
        <f>IFERROR(VLOOKUP($A549,Finnifty!$A$14:$I$486,G$15+1,FALSE),All_curves!G548)</f>
        <v>0</v>
      </c>
      <c r="H549">
        <f>IFERROR(VLOOKUP($A549,Finnifty!$A$14:$I$486,H$15+1,FALSE),All_curves!H548)</f>
        <v>0</v>
      </c>
      <c r="I549">
        <f>IFERROR(VLOOKUP($A549,Finnifty!$A$14:$I$486,I$15+1,FALSE),All_curves!I548)</f>
        <v>0</v>
      </c>
      <c r="J549">
        <f>IFERROR(VLOOKUP($A549,Banknifty!$A$14:$I$4860,2,FALSE),All_curves!J548)</f>
        <v>12682771</v>
      </c>
      <c r="K549">
        <f>IFERROR(VLOOKUP($A549,Banknifty!$A$14:$I$4860,3,FALSE),All_curves!K548)</f>
        <v>14854741</v>
      </c>
      <c r="L549">
        <f>IFERROR(VLOOKUP($A549,Banknifty!$A$14:$I$4860,4,FALSE),All_curves!L548)</f>
        <v>13888556</v>
      </c>
      <c r="M549">
        <f>IFERROR(VLOOKUP($A549,Banknifty!$A$14:$I$4860,5,FALSE),All_curves!M548)</f>
        <v>16483928</v>
      </c>
      <c r="N549">
        <f>IFERROR(VLOOKUP($A549,Banknifty!$A$14:$I$4860,6,FALSE),All_curves!N548)</f>
        <v>11408679</v>
      </c>
      <c r="O549">
        <f>IFERROR(VLOOKUP($A549,Banknifty!$A$14:$I$4860,7,FALSE),All_curves!O548)</f>
        <v>13518931</v>
      </c>
      <c r="P549">
        <f>IFERROR(VLOOKUP($A549,Banknifty!$A$14:$I$4860,8,FALSE),All_curves!P548)</f>
        <v>13518931</v>
      </c>
      <c r="Q549">
        <f>IFERROR(VLOOKUP($A549,Banknifty!$A$14:$I$4860,9,FALSE),All_curves!Q548)</f>
        <v>15035961</v>
      </c>
      <c r="R549">
        <f>IFERROR(VLOOKUP($A549,Nifty!$A$14:$I$4860,2,FALSE),All_curves!R548)</f>
        <v>0</v>
      </c>
      <c r="S549">
        <f>IFERROR(VLOOKUP($A549,Nifty!$A$14:$I$4860,3,FALSE),All_curves!S548)</f>
        <v>0</v>
      </c>
      <c r="T549">
        <f>IFERROR(VLOOKUP($A549,Nifty!$A$14:$I$4860,4,FALSE),All_curves!T548)</f>
        <v>0</v>
      </c>
      <c r="U549">
        <f>IFERROR(VLOOKUP($A549,Nifty!$A$14:$I$4860,5,FALSE),All_curves!U548)</f>
        <v>0</v>
      </c>
      <c r="V549">
        <f>IFERROR(VLOOKUP($A549,Nifty!$A$14:$I$4860,6,FALSE),All_curves!V548)</f>
        <v>0</v>
      </c>
      <c r="W549">
        <f>IFERROR(VLOOKUP($A549,Nifty!$A$14:$I$4860,7,FALSE),All_curves!W548)</f>
        <v>0</v>
      </c>
      <c r="X549">
        <f>IFERROR(VLOOKUP($A549,Nifty!$A$14:$I$4860,8,FALSE),All_curves!X548)</f>
        <v>0</v>
      </c>
      <c r="Y549">
        <f>IFERROR(VLOOKUP($A549,Nifty!$A$14:$I$4860,9,FALSE),All_curves!Y548)</f>
        <v>0</v>
      </c>
      <c r="AA549" s="5">
        <f t="shared" si="231"/>
        <v>0</v>
      </c>
      <c r="AB549" s="5">
        <f t="shared" si="232"/>
        <v>0</v>
      </c>
      <c r="AC549" s="5">
        <f t="shared" si="233"/>
        <v>0</v>
      </c>
      <c r="AD549" s="5">
        <f t="shared" si="234"/>
        <v>0</v>
      </c>
      <c r="AE549" s="5">
        <f t="shared" si="235"/>
        <v>0</v>
      </c>
      <c r="AF549" s="5">
        <f t="shared" si="236"/>
        <v>0</v>
      </c>
      <c r="AG549" s="5">
        <f t="shared" si="237"/>
        <v>0</v>
      </c>
      <c r="AH549" s="5">
        <f t="shared" si="238"/>
        <v>0</v>
      </c>
      <c r="AI549" s="5">
        <f t="shared" si="240"/>
        <v>2.7226510621873867E-3</v>
      </c>
      <c r="AJ549" s="5">
        <f t="shared" si="241"/>
        <v>-2.9014027820979393E-3</v>
      </c>
      <c r="AK549" s="5">
        <f t="shared" si="242"/>
        <v>2.968792246049734E-4</v>
      </c>
      <c r="AL549" s="5">
        <f t="shared" si="243"/>
        <v>0</v>
      </c>
      <c r="AM549" s="5">
        <f t="shared" si="244"/>
        <v>5.2799610318592372E-3</v>
      </c>
      <c r="AN549" s="5">
        <f t="shared" si="245"/>
        <v>4.0492676619323653E-3</v>
      </c>
      <c r="AO549" s="5">
        <f t="shared" si="246"/>
        <v>4.0492676619323653E-3</v>
      </c>
      <c r="AP549" s="5">
        <f t="shared" si="247"/>
        <v>3.0872565425661413E-3</v>
      </c>
      <c r="AQ549" s="5">
        <f t="shared" si="248"/>
        <v>0</v>
      </c>
      <c r="AR549" s="5">
        <f t="shared" si="249"/>
        <v>0</v>
      </c>
      <c r="AS549" s="5">
        <f t="shared" si="250"/>
        <v>0</v>
      </c>
      <c r="AT549" s="5">
        <f t="shared" si="251"/>
        <v>0</v>
      </c>
      <c r="AU549" s="5">
        <f t="shared" si="252"/>
        <v>0</v>
      </c>
      <c r="AV549" s="5">
        <f t="shared" si="253"/>
        <v>0</v>
      </c>
      <c r="AW549" s="5">
        <f t="shared" si="254"/>
        <v>0</v>
      </c>
      <c r="AX549" s="5">
        <f t="shared" si="255"/>
        <v>0</v>
      </c>
      <c r="AZ549" s="7">
        <f t="shared" si="239"/>
        <v>111.84037300435527</v>
      </c>
      <c r="BA549" s="4">
        <f t="shared" si="256"/>
        <v>6.9099501679102215E-4</v>
      </c>
      <c r="BB549" s="5">
        <f>AZ549/MAX($AZ$16:AZ549)-1</f>
        <v>-3.3630639215344038E-3</v>
      </c>
    </row>
    <row r="550" spans="1:54" x14ac:dyDescent="0.25">
      <c r="A550" s="3">
        <v>43325</v>
      </c>
      <c r="B550">
        <f>IFERROR(VLOOKUP($A550,Finnifty!$A$14:$I$486,B$15+1,FALSE),All_curves!B549)</f>
        <v>0</v>
      </c>
      <c r="C550">
        <f>IFERROR(VLOOKUP($A550,Finnifty!$A$14:$I$486,C$15+1,FALSE),All_curves!C549)</f>
        <v>0</v>
      </c>
      <c r="D550">
        <f>IFERROR(VLOOKUP($A550,Finnifty!$A$14:$I$486,D$15+1,FALSE),All_curves!D549)</f>
        <v>0</v>
      </c>
      <c r="E550">
        <f>IFERROR(VLOOKUP($A550,Finnifty!$A$14:$I$486,E$15+1,FALSE),All_curves!E549)</f>
        <v>0</v>
      </c>
      <c r="F550">
        <f>IFERROR(VLOOKUP($A550,Finnifty!$A$14:$I$486,F$15+1,FALSE),All_curves!F549)</f>
        <v>0</v>
      </c>
      <c r="G550">
        <f>IFERROR(VLOOKUP($A550,Finnifty!$A$14:$I$486,G$15+1,FALSE),All_curves!G549)</f>
        <v>0</v>
      </c>
      <c r="H550">
        <f>IFERROR(VLOOKUP($A550,Finnifty!$A$14:$I$486,H$15+1,FALSE),All_curves!H549)</f>
        <v>0</v>
      </c>
      <c r="I550">
        <f>IFERROR(VLOOKUP($A550,Finnifty!$A$14:$I$486,I$15+1,FALSE),All_curves!I549)</f>
        <v>0</v>
      </c>
      <c r="J550">
        <f>IFERROR(VLOOKUP($A550,Banknifty!$A$14:$I$4860,2,FALSE),All_curves!J549)</f>
        <v>12784376</v>
      </c>
      <c r="K550">
        <f>IFERROR(VLOOKUP($A550,Banknifty!$A$14:$I$4860,3,FALSE),All_curves!K549)</f>
        <v>14833844</v>
      </c>
      <c r="L550">
        <f>IFERROR(VLOOKUP($A550,Banknifty!$A$14:$I$4860,4,FALSE),All_curves!L549)</f>
        <v>13971247</v>
      </c>
      <c r="M550">
        <f>IFERROR(VLOOKUP($A550,Banknifty!$A$14:$I$4860,5,FALSE),All_curves!M549)</f>
        <v>16483928</v>
      </c>
      <c r="N550">
        <f>IFERROR(VLOOKUP($A550,Banknifty!$A$14:$I$4860,6,FALSE),All_curves!N549)</f>
        <v>11401544</v>
      </c>
      <c r="O550">
        <f>IFERROR(VLOOKUP($A550,Banknifty!$A$14:$I$4860,7,FALSE),All_curves!O549)</f>
        <v>13461819</v>
      </c>
      <c r="P550">
        <f>IFERROR(VLOOKUP($A550,Banknifty!$A$14:$I$4860,8,FALSE),All_curves!P549)</f>
        <v>13461819</v>
      </c>
      <c r="Q550">
        <f>IFERROR(VLOOKUP($A550,Banknifty!$A$14:$I$4860,9,FALSE),All_curves!Q549)</f>
        <v>15016472</v>
      </c>
      <c r="R550">
        <f>IFERROR(VLOOKUP($A550,Nifty!$A$14:$I$4860,2,FALSE),All_curves!R549)</f>
        <v>0</v>
      </c>
      <c r="S550">
        <f>IFERROR(VLOOKUP($A550,Nifty!$A$14:$I$4860,3,FALSE),All_curves!S549)</f>
        <v>0</v>
      </c>
      <c r="T550">
        <f>IFERROR(VLOOKUP($A550,Nifty!$A$14:$I$4860,4,FALSE),All_curves!T549)</f>
        <v>0</v>
      </c>
      <c r="U550">
        <f>IFERROR(VLOOKUP($A550,Nifty!$A$14:$I$4860,5,FALSE),All_curves!U549)</f>
        <v>0</v>
      </c>
      <c r="V550">
        <f>IFERROR(VLOOKUP($A550,Nifty!$A$14:$I$4860,6,FALSE),All_curves!V549)</f>
        <v>0</v>
      </c>
      <c r="W550">
        <f>IFERROR(VLOOKUP($A550,Nifty!$A$14:$I$4860,7,FALSE),All_curves!W549)</f>
        <v>0</v>
      </c>
      <c r="X550">
        <f>IFERROR(VLOOKUP($A550,Nifty!$A$14:$I$4860,8,FALSE),All_curves!X549)</f>
        <v>0</v>
      </c>
      <c r="Y550">
        <f>IFERROR(VLOOKUP($A550,Nifty!$A$14:$I$4860,9,FALSE),All_curves!Y549)</f>
        <v>0</v>
      </c>
      <c r="AA550" s="5">
        <f t="shared" si="231"/>
        <v>0</v>
      </c>
      <c r="AB550" s="5">
        <f t="shared" si="232"/>
        <v>0</v>
      </c>
      <c r="AC550" s="5">
        <f t="shared" si="233"/>
        <v>0</v>
      </c>
      <c r="AD550" s="5">
        <f t="shared" si="234"/>
        <v>0</v>
      </c>
      <c r="AE550" s="5">
        <f t="shared" si="235"/>
        <v>0</v>
      </c>
      <c r="AF550" s="5">
        <f t="shared" si="236"/>
        <v>0</v>
      </c>
      <c r="AG550" s="5">
        <f t="shared" si="237"/>
        <v>0</v>
      </c>
      <c r="AH550" s="5">
        <f t="shared" si="238"/>
        <v>0</v>
      </c>
      <c r="AI550" s="5">
        <f t="shared" si="240"/>
        <v>8.011261892215904E-3</v>
      </c>
      <c r="AJ550" s="5">
        <f t="shared" si="241"/>
        <v>-1.4067562672415157E-3</v>
      </c>
      <c r="AK550" s="5">
        <f t="shared" si="242"/>
        <v>5.9538947029482703E-3</v>
      </c>
      <c r="AL550" s="5">
        <f t="shared" si="243"/>
        <v>0</v>
      </c>
      <c r="AM550" s="5">
        <f t="shared" si="244"/>
        <v>-6.2540106527675388E-4</v>
      </c>
      <c r="AN550" s="5">
        <f t="shared" si="245"/>
        <v>-4.2245943854584134E-3</v>
      </c>
      <c r="AO550" s="5">
        <f t="shared" si="246"/>
        <v>-4.2245943854584134E-3</v>
      </c>
      <c r="AP550" s="5">
        <f t="shared" si="247"/>
        <v>-1.2961592544700196E-3</v>
      </c>
      <c r="AQ550" s="5">
        <f t="shared" si="248"/>
        <v>0</v>
      </c>
      <c r="AR550" s="5">
        <f t="shared" si="249"/>
        <v>0</v>
      </c>
      <c r="AS550" s="5">
        <f t="shared" si="250"/>
        <v>0</v>
      </c>
      <c r="AT550" s="5">
        <f t="shared" si="251"/>
        <v>0</v>
      </c>
      <c r="AU550" s="5">
        <f t="shared" si="252"/>
        <v>0</v>
      </c>
      <c r="AV550" s="5">
        <f t="shared" si="253"/>
        <v>0</v>
      </c>
      <c r="AW550" s="5">
        <f t="shared" si="254"/>
        <v>0</v>
      </c>
      <c r="AX550" s="5">
        <f t="shared" si="255"/>
        <v>0</v>
      </c>
      <c r="AZ550" s="7">
        <f t="shared" si="239"/>
        <v>111.85056749312105</v>
      </c>
      <c r="BA550" s="4">
        <f t="shared" si="256"/>
        <v>9.1152134885794209E-5</v>
      </c>
      <c r="BB550" s="5">
        <f>AZ550/MAX($AZ$16:AZ550)-1</f>
        <v>-3.2722183371047819E-3</v>
      </c>
    </row>
    <row r="551" spans="1:54" x14ac:dyDescent="0.25">
      <c r="A551" s="3">
        <v>43326</v>
      </c>
      <c r="B551">
        <f>IFERROR(VLOOKUP($A551,Finnifty!$A$14:$I$486,B$15+1,FALSE),All_curves!B550)</f>
        <v>0</v>
      </c>
      <c r="C551">
        <f>IFERROR(VLOOKUP($A551,Finnifty!$A$14:$I$486,C$15+1,FALSE),All_curves!C550)</f>
        <v>0</v>
      </c>
      <c r="D551">
        <f>IFERROR(VLOOKUP($A551,Finnifty!$A$14:$I$486,D$15+1,FALSE),All_curves!D550)</f>
        <v>0</v>
      </c>
      <c r="E551">
        <f>IFERROR(VLOOKUP($A551,Finnifty!$A$14:$I$486,E$15+1,FALSE),All_curves!E550)</f>
        <v>0</v>
      </c>
      <c r="F551">
        <f>IFERROR(VLOOKUP($A551,Finnifty!$A$14:$I$486,F$15+1,FALSE),All_curves!F550)</f>
        <v>0</v>
      </c>
      <c r="G551">
        <f>IFERROR(VLOOKUP($A551,Finnifty!$A$14:$I$486,G$15+1,FALSE),All_curves!G550)</f>
        <v>0</v>
      </c>
      <c r="H551">
        <f>IFERROR(VLOOKUP($A551,Finnifty!$A$14:$I$486,H$15+1,FALSE),All_curves!H550)</f>
        <v>0</v>
      </c>
      <c r="I551">
        <f>IFERROR(VLOOKUP($A551,Finnifty!$A$14:$I$486,I$15+1,FALSE),All_curves!I550)</f>
        <v>0</v>
      </c>
      <c r="J551">
        <f>IFERROR(VLOOKUP($A551,Banknifty!$A$14:$I$4860,2,FALSE),All_curves!J550)</f>
        <v>12765144</v>
      </c>
      <c r="K551">
        <f>IFERROR(VLOOKUP($A551,Banknifty!$A$14:$I$4860,3,FALSE),All_curves!K550)</f>
        <v>14829598</v>
      </c>
      <c r="L551">
        <f>IFERROR(VLOOKUP($A551,Banknifty!$A$14:$I$4860,4,FALSE),All_curves!L550)</f>
        <v>13976545</v>
      </c>
      <c r="M551">
        <f>IFERROR(VLOOKUP($A551,Banknifty!$A$14:$I$4860,5,FALSE),All_curves!M550)</f>
        <v>16483928</v>
      </c>
      <c r="N551">
        <f>IFERROR(VLOOKUP($A551,Banknifty!$A$14:$I$4860,6,FALSE),All_curves!N550)</f>
        <v>11492885</v>
      </c>
      <c r="O551">
        <f>IFERROR(VLOOKUP($A551,Banknifty!$A$14:$I$4860,7,FALSE),All_curves!O550)</f>
        <v>13442881</v>
      </c>
      <c r="P551">
        <f>IFERROR(VLOOKUP($A551,Banknifty!$A$14:$I$4860,8,FALSE),All_curves!P550)</f>
        <v>13442881</v>
      </c>
      <c r="Q551">
        <f>IFERROR(VLOOKUP($A551,Banknifty!$A$14:$I$4860,9,FALSE),All_curves!Q550)</f>
        <v>15016472</v>
      </c>
      <c r="R551">
        <f>IFERROR(VLOOKUP($A551,Nifty!$A$14:$I$4860,2,FALSE),All_curves!R550)</f>
        <v>0</v>
      </c>
      <c r="S551">
        <f>IFERROR(VLOOKUP($A551,Nifty!$A$14:$I$4860,3,FALSE),All_curves!S550)</f>
        <v>0</v>
      </c>
      <c r="T551">
        <f>IFERROR(VLOOKUP($A551,Nifty!$A$14:$I$4860,4,FALSE),All_curves!T550)</f>
        <v>0</v>
      </c>
      <c r="U551">
        <f>IFERROR(VLOOKUP($A551,Nifty!$A$14:$I$4860,5,FALSE),All_curves!U550)</f>
        <v>0</v>
      </c>
      <c r="V551">
        <f>IFERROR(VLOOKUP($A551,Nifty!$A$14:$I$4860,6,FALSE),All_curves!V550)</f>
        <v>0</v>
      </c>
      <c r="W551">
        <f>IFERROR(VLOOKUP($A551,Nifty!$A$14:$I$4860,7,FALSE),All_curves!W550)</f>
        <v>0</v>
      </c>
      <c r="X551">
        <f>IFERROR(VLOOKUP($A551,Nifty!$A$14:$I$4860,8,FALSE),All_curves!X550)</f>
        <v>0</v>
      </c>
      <c r="Y551">
        <f>IFERROR(VLOOKUP($A551,Nifty!$A$14:$I$4860,9,FALSE),All_curves!Y550)</f>
        <v>0</v>
      </c>
      <c r="AA551" s="5">
        <f t="shared" si="231"/>
        <v>0</v>
      </c>
      <c r="AB551" s="5">
        <f t="shared" si="232"/>
        <v>0</v>
      </c>
      <c r="AC551" s="5">
        <f t="shared" si="233"/>
        <v>0</v>
      </c>
      <c r="AD551" s="5">
        <f t="shared" si="234"/>
        <v>0</v>
      </c>
      <c r="AE551" s="5">
        <f t="shared" si="235"/>
        <v>0</v>
      </c>
      <c r="AF551" s="5">
        <f t="shared" si="236"/>
        <v>0</v>
      </c>
      <c r="AG551" s="5">
        <f t="shared" si="237"/>
        <v>0</v>
      </c>
      <c r="AH551" s="5">
        <f t="shared" si="238"/>
        <v>0</v>
      </c>
      <c r="AI551" s="5">
        <f t="shared" si="240"/>
        <v>-1.5043362304112406E-3</v>
      </c>
      <c r="AJ551" s="5">
        <f t="shared" si="241"/>
        <v>-2.8623733672805685E-4</v>
      </c>
      <c r="AK551" s="5">
        <f t="shared" si="242"/>
        <v>3.7920738213270688E-4</v>
      </c>
      <c r="AL551" s="5">
        <f t="shared" si="243"/>
        <v>0</v>
      </c>
      <c r="AM551" s="5">
        <f t="shared" si="244"/>
        <v>8.0112833840750852E-3</v>
      </c>
      <c r="AN551" s="5">
        <f t="shared" si="245"/>
        <v>-1.4067935395655207E-3</v>
      </c>
      <c r="AO551" s="5">
        <f t="shared" si="246"/>
        <v>-1.4067935395655207E-3</v>
      </c>
      <c r="AP551" s="5">
        <f t="shared" si="247"/>
        <v>0</v>
      </c>
      <c r="AQ551" s="5">
        <f t="shared" si="248"/>
        <v>0</v>
      </c>
      <c r="AR551" s="5">
        <f t="shared" si="249"/>
        <v>0</v>
      </c>
      <c r="AS551" s="5">
        <f t="shared" si="250"/>
        <v>0</v>
      </c>
      <c r="AT551" s="5">
        <f t="shared" si="251"/>
        <v>0</v>
      </c>
      <c r="AU551" s="5">
        <f t="shared" si="252"/>
        <v>0</v>
      </c>
      <c r="AV551" s="5">
        <f t="shared" si="253"/>
        <v>0</v>
      </c>
      <c r="AW551" s="5">
        <f t="shared" si="254"/>
        <v>0</v>
      </c>
      <c r="AX551" s="5">
        <f t="shared" si="255"/>
        <v>0</v>
      </c>
      <c r="AZ551" s="7">
        <f t="shared" si="239"/>
        <v>111.86821345864736</v>
      </c>
      <c r="BA551" s="4">
        <f t="shared" si="256"/>
        <v>1.5776375499739387E-4</v>
      </c>
      <c r="BB551" s="5">
        <f>AZ551/MAX($AZ$16:AZ551)-1</f>
        <v>-3.1149708195593595E-3</v>
      </c>
    </row>
    <row r="552" spans="1:54" x14ac:dyDescent="0.25">
      <c r="A552" s="3">
        <v>43328</v>
      </c>
      <c r="B552">
        <f>IFERROR(VLOOKUP($A552,Finnifty!$A$14:$I$486,B$15+1,FALSE),All_curves!B551)</f>
        <v>0</v>
      </c>
      <c r="C552">
        <f>IFERROR(VLOOKUP($A552,Finnifty!$A$14:$I$486,C$15+1,FALSE),All_curves!C551)</f>
        <v>0</v>
      </c>
      <c r="D552">
        <f>IFERROR(VLOOKUP($A552,Finnifty!$A$14:$I$486,D$15+1,FALSE),All_curves!D551)</f>
        <v>0</v>
      </c>
      <c r="E552">
        <f>IFERROR(VLOOKUP($A552,Finnifty!$A$14:$I$486,E$15+1,FALSE),All_curves!E551)</f>
        <v>0</v>
      </c>
      <c r="F552">
        <f>IFERROR(VLOOKUP($A552,Finnifty!$A$14:$I$486,F$15+1,FALSE),All_curves!F551)</f>
        <v>0</v>
      </c>
      <c r="G552">
        <f>IFERROR(VLOOKUP($A552,Finnifty!$A$14:$I$486,G$15+1,FALSE),All_curves!G551)</f>
        <v>0</v>
      </c>
      <c r="H552">
        <f>IFERROR(VLOOKUP($A552,Finnifty!$A$14:$I$486,H$15+1,FALSE),All_curves!H551)</f>
        <v>0</v>
      </c>
      <c r="I552">
        <f>IFERROR(VLOOKUP($A552,Finnifty!$A$14:$I$486,I$15+1,FALSE),All_curves!I551)</f>
        <v>0</v>
      </c>
      <c r="J552">
        <f>IFERROR(VLOOKUP($A552,Banknifty!$A$14:$I$4860,2,FALSE),All_curves!J551)</f>
        <v>12699325</v>
      </c>
      <c r="K552">
        <f>IFERROR(VLOOKUP($A552,Banknifty!$A$14:$I$4860,3,FALSE),All_curves!K551)</f>
        <v>14618755</v>
      </c>
      <c r="L552">
        <f>IFERROR(VLOOKUP($A552,Banknifty!$A$14:$I$4860,4,FALSE),All_curves!L551)</f>
        <v>13908855</v>
      </c>
      <c r="M552">
        <f>IFERROR(VLOOKUP($A552,Banknifty!$A$14:$I$4860,5,FALSE),All_curves!M551)</f>
        <v>16317683</v>
      </c>
      <c r="N552">
        <f>IFERROR(VLOOKUP($A552,Banknifty!$A$14:$I$4860,6,FALSE),All_curves!N551)</f>
        <v>11475595</v>
      </c>
      <c r="O552">
        <f>IFERROR(VLOOKUP($A552,Banknifty!$A$14:$I$4860,7,FALSE),All_curves!O551)</f>
        <v>13439033</v>
      </c>
      <c r="P552">
        <f>IFERROR(VLOOKUP($A552,Banknifty!$A$14:$I$4860,8,FALSE),All_curves!P551)</f>
        <v>13439033</v>
      </c>
      <c r="Q552">
        <f>IFERROR(VLOOKUP($A552,Banknifty!$A$14:$I$4860,9,FALSE),All_curves!Q551)</f>
        <v>15016472</v>
      </c>
      <c r="R552">
        <f>IFERROR(VLOOKUP($A552,Nifty!$A$14:$I$4860,2,FALSE),All_curves!R551)</f>
        <v>0</v>
      </c>
      <c r="S552">
        <f>IFERROR(VLOOKUP($A552,Nifty!$A$14:$I$4860,3,FALSE),All_curves!S551)</f>
        <v>0</v>
      </c>
      <c r="T552">
        <f>IFERROR(VLOOKUP($A552,Nifty!$A$14:$I$4860,4,FALSE),All_curves!T551)</f>
        <v>0</v>
      </c>
      <c r="U552">
        <f>IFERROR(VLOOKUP($A552,Nifty!$A$14:$I$4860,5,FALSE),All_curves!U551)</f>
        <v>0</v>
      </c>
      <c r="V552">
        <f>IFERROR(VLOOKUP($A552,Nifty!$A$14:$I$4860,6,FALSE),All_curves!V551)</f>
        <v>0</v>
      </c>
      <c r="W552">
        <f>IFERROR(VLOOKUP($A552,Nifty!$A$14:$I$4860,7,FALSE),All_curves!W551)</f>
        <v>0</v>
      </c>
      <c r="X552">
        <f>IFERROR(VLOOKUP($A552,Nifty!$A$14:$I$4860,8,FALSE),All_curves!X551)</f>
        <v>0</v>
      </c>
      <c r="Y552">
        <f>IFERROR(VLOOKUP($A552,Nifty!$A$14:$I$4860,9,FALSE),All_curves!Y551)</f>
        <v>0</v>
      </c>
      <c r="AA552" s="5">
        <f t="shared" si="231"/>
        <v>0</v>
      </c>
      <c r="AB552" s="5">
        <f t="shared" si="232"/>
        <v>0</v>
      </c>
      <c r="AC552" s="5">
        <f t="shared" si="233"/>
        <v>0</v>
      </c>
      <c r="AD552" s="5">
        <f t="shared" si="234"/>
        <v>0</v>
      </c>
      <c r="AE552" s="5">
        <f t="shared" si="235"/>
        <v>0</v>
      </c>
      <c r="AF552" s="5">
        <f t="shared" si="236"/>
        <v>0</v>
      </c>
      <c r="AG552" s="5">
        <f t="shared" si="237"/>
        <v>0</v>
      </c>
      <c r="AH552" s="5">
        <f t="shared" si="238"/>
        <v>0</v>
      </c>
      <c r="AI552" s="5">
        <f t="shared" si="240"/>
        <v>-5.1561502165584638E-3</v>
      </c>
      <c r="AJ552" s="5">
        <f t="shared" si="241"/>
        <v>-1.4217715139682174E-2</v>
      </c>
      <c r="AK552" s="5">
        <f t="shared" si="242"/>
        <v>-4.8431139455423766E-3</v>
      </c>
      <c r="AL552" s="5">
        <f t="shared" si="243"/>
        <v>-1.0085278217667581E-2</v>
      </c>
      <c r="AM552" s="5">
        <f t="shared" si="244"/>
        <v>-1.5044090321968406E-3</v>
      </c>
      <c r="AN552" s="5">
        <f t="shared" si="245"/>
        <v>-2.8624816361910721E-4</v>
      </c>
      <c r="AO552" s="5">
        <f t="shared" si="246"/>
        <v>-2.8624816361910721E-4</v>
      </c>
      <c r="AP552" s="5">
        <f t="shared" si="247"/>
        <v>0</v>
      </c>
      <c r="AQ552" s="5">
        <f t="shared" si="248"/>
        <v>0</v>
      </c>
      <c r="AR552" s="5">
        <f t="shared" si="249"/>
        <v>0</v>
      </c>
      <c r="AS552" s="5">
        <f t="shared" si="250"/>
        <v>0</v>
      </c>
      <c r="AT552" s="5">
        <f t="shared" si="251"/>
        <v>0</v>
      </c>
      <c r="AU552" s="5">
        <f t="shared" si="252"/>
        <v>0</v>
      </c>
      <c r="AV552" s="5">
        <f t="shared" si="253"/>
        <v>0</v>
      </c>
      <c r="AW552" s="5">
        <f t="shared" si="254"/>
        <v>0</v>
      </c>
      <c r="AX552" s="5">
        <f t="shared" si="255"/>
        <v>0</v>
      </c>
      <c r="AZ552" s="7">
        <f t="shared" si="239"/>
        <v>111.69864379371478</v>
      </c>
      <c r="BA552" s="4">
        <f t="shared" si="256"/>
        <v>-1.5157984532869022E-3</v>
      </c>
      <c r="BB552" s="5">
        <f>AZ552/MAX($AZ$16:AZ552)-1</f>
        <v>-4.6260476048958221E-3</v>
      </c>
    </row>
    <row r="553" spans="1:54" x14ac:dyDescent="0.25">
      <c r="A553" s="3">
        <v>43329</v>
      </c>
      <c r="B553">
        <f>IFERROR(VLOOKUP($A553,Finnifty!$A$14:$I$486,B$15+1,FALSE),All_curves!B552)</f>
        <v>0</v>
      </c>
      <c r="C553">
        <f>IFERROR(VLOOKUP($A553,Finnifty!$A$14:$I$486,C$15+1,FALSE),All_curves!C552)</f>
        <v>0</v>
      </c>
      <c r="D553">
        <f>IFERROR(VLOOKUP($A553,Finnifty!$A$14:$I$486,D$15+1,FALSE),All_curves!D552)</f>
        <v>0</v>
      </c>
      <c r="E553">
        <f>IFERROR(VLOOKUP($A553,Finnifty!$A$14:$I$486,E$15+1,FALSE),All_curves!E552)</f>
        <v>0</v>
      </c>
      <c r="F553">
        <f>IFERROR(VLOOKUP($A553,Finnifty!$A$14:$I$486,F$15+1,FALSE),All_curves!F552)</f>
        <v>0</v>
      </c>
      <c r="G553">
        <f>IFERROR(VLOOKUP($A553,Finnifty!$A$14:$I$486,G$15+1,FALSE),All_curves!G552)</f>
        <v>0</v>
      </c>
      <c r="H553">
        <f>IFERROR(VLOOKUP($A553,Finnifty!$A$14:$I$486,H$15+1,FALSE),All_curves!H552)</f>
        <v>0</v>
      </c>
      <c r="I553">
        <f>IFERROR(VLOOKUP($A553,Finnifty!$A$14:$I$486,I$15+1,FALSE),All_curves!I552)</f>
        <v>0</v>
      </c>
      <c r="J553">
        <f>IFERROR(VLOOKUP($A553,Banknifty!$A$14:$I$4860,2,FALSE),All_curves!J552)</f>
        <v>12709391</v>
      </c>
      <c r="K553">
        <f>IFERROR(VLOOKUP($A553,Banknifty!$A$14:$I$4860,3,FALSE),All_curves!K552)</f>
        <v>14616438</v>
      </c>
      <c r="L553">
        <f>IFERROR(VLOOKUP($A553,Banknifty!$A$14:$I$4860,4,FALSE),All_curves!L552)</f>
        <v>13911778</v>
      </c>
      <c r="M553">
        <f>IFERROR(VLOOKUP($A553,Banknifty!$A$14:$I$4860,5,FALSE),All_curves!M552)</f>
        <v>16317683</v>
      </c>
      <c r="N553">
        <f>IFERROR(VLOOKUP($A553,Banknifty!$A$14:$I$4860,6,FALSE),All_curves!N552)</f>
        <v>11405587</v>
      </c>
      <c r="O553">
        <f>IFERROR(VLOOKUP($A553,Banknifty!$A$14:$I$4860,7,FALSE),All_curves!O552)</f>
        <v>13364692</v>
      </c>
      <c r="P553">
        <f>IFERROR(VLOOKUP($A553,Banknifty!$A$14:$I$4860,8,FALSE),All_curves!P552)</f>
        <v>13364692</v>
      </c>
      <c r="Q553">
        <f>IFERROR(VLOOKUP($A553,Banknifty!$A$14:$I$4860,9,FALSE),All_curves!Q552)</f>
        <v>15016472</v>
      </c>
      <c r="R553">
        <f>IFERROR(VLOOKUP($A553,Nifty!$A$14:$I$4860,2,FALSE),All_curves!R552)</f>
        <v>0</v>
      </c>
      <c r="S553">
        <f>IFERROR(VLOOKUP($A553,Nifty!$A$14:$I$4860,3,FALSE),All_curves!S552)</f>
        <v>0</v>
      </c>
      <c r="T553">
        <f>IFERROR(VLOOKUP($A553,Nifty!$A$14:$I$4860,4,FALSE),All_curves!T552)</f>
        <v>0</v>
      </c>
      <c r="U553">
        <f>IFERROR(VLOOKUP($A553,Nifty!$A$14:$I$4860,5,FALSE),All_curves!U552)</f>
        <v>0</v>
      </c>
      <c r="V553">
        <f>IFERROR(VLOOKUP($A553,Nifty!$A$14:$I$4860,6,FALSE),All_curves!V552)</f>
        <v>0</v>
      </c>
      <c r="W553">
        <f>IFERROR(VLOOKUP($A553,Nifty!$A$14:$I$4860,7,FALSE),All_curves!W552)</f>
        <v>0</v>
      </c>
      <c r="X553">
        <f>IFERROR(VLOOKUP($A553,Nifty!$A$14:$I$4860,8,FALSE),All_curves!X552)</f>
        <v>0</v>
      </c>
      <c r="Y553">
        <f>IFERROR(VLOOKUP($A553,Nifty!$A$14:$I$4860,9,FALSE),All_curves!Y552)</f>
        <v>0</v>
      </c>
      <c r="AA553" s="5">
        <f t="shared" ref="AA553:AA616" si="257">IFERROR(B553/B552-1,0)</f>
        <v>0</v>
      </c>
      <c r="AB553" s="5">
        <f t="shared" ref="AB553:AB616" si="258">IFERROR(C553/C552-1,0)</f>
        <v>0</v>
      </c>
      <c r="AC553" s="5">
        <f t="shared" ref="AC553:AC616" si="259">IFERROR(D553/D552-1,0)</f>
        <v>0</v>
      </c>
      <c r="AD553" s="5">
        <f t="shared" ref="AD553:AD616" si="260">IFERROR(E553/E552-1,0)</f>
        <v>0</v>
      </c>
      <c r="AE553" s="5">
        <f t="shared" ref="AE553:AE616" si="261">IFERROR(F553/F552-1,0)</f>
        <v>0</v>
      </c>
      <c r="AF553" s="5">
        <f t="shared" ref="AF553:AF616" si="262">IFERROR(G553/G552-1,0)</f>
        <v>0</v>
      </c>
      <c r="AG553" s="5">
        <f t="shared" ref="AG553:AG616" si="263">IFERROR(H553/H552-1,0)</f>
        <v>0</v>
      </c>
      <c r="AH553" s="5">
        <f t="shared" ref="AH553:AH616" si="264">IFERROR(I553/I552-1,0)</f>
        <v>0</v>
      </c>
      <c r="AI553" s="5">
        <f t="shared" si="240"/>
        <v>7.9264055373018394E-4</v>
      </c>
      <c r="AJ553" s="5">
        <f t="shared" si="241"/>
        <v>-1.5849502915943336E-4</v>
      </c>
      <c r="AK553" s="5">
        <f t="shared" si="242"/>
        <v>2.1015389117229333E-4</v>
      </c>
      <c r="AL553" s="5">
        <f t="shared" si="243"/>
        <v>0</v>
      </c>
      <c r="AM553" s="5">
        <f t="shared" si="244"/>
        <v>-6.1005987053394106E-3</v>
      </c>
      <c r="AN553" s="5">
        <f t="shared" si="245"/>
        <v>-5.5317224088965444E-3</v>
      </c>
      <c r="AO553" s="5">
        <f t="shared" si="246"/>
        <v>-5.5317224088965444E-3</v>
      </c>
      <c r="AP553" s="5">
        <f t="shared" si="247"/>
        <v>0</v>
      </c>
      <c r="AQ553" s="5">
        <f t="shared" si="248"/>
        <v>0</v>
      </c>
      <c r="AR553" s="5">
        <f t="shared" si="249"/>
        <v>0</v>
      </c>
      <c r="AS553" s="5">
        <f t="shared" si="250"/>
        <v>0</v>
      </c>
      <c r="AT553" s="5">
        <f t="shared" si="251"/>
        <v>0</v>
      </c>
      <c r="AU553" s="5">
        <f t="shared" si="252"/>
        <v>0</v>
      </c>
      <c r="AV553" s="5">
        <f t="shared" si="253"/>
        <v>0</v>
      </c>
      <c r="AW553" s="5">
        <f t="shared" si="254"/>
        <v>0</v>
      </c>
      <c r="AX553" s="5">
        <f t="shared" si="255"/>
        <v>0</v>
      </c>
      <c r="AZ553" s="7">
        <f t="shared" ref="AZ553:AZ616" si="265">AZ552*(1+BA553)</f>
        <v>111.62268990688746</v>
      </c>
      <c r="BA553" s="4">
        <f t="shared" si="256"/>
        <v>-6.7998933780789405E-4</v>
      </c>
      <c r="BB553" s="5">
        <f>AZ553/MAX($AZ$16:AZ553)-1</f>
        <v>-5.3028912796562189E-3</v>
      </c>
    </row>
    <row r="554" spans="1:54" x14ac:dyDescent="0.25">
      <c r="A554" s="3">
        <v>43332</v>
      </c>
      <c r="B554">
        <f>IFERROR(VLOOKUP($A554,Finnifty!$A$14:$I$486,B$15+1,FALSE),All_curves!B553)</f>
        <v>0</v>
      </c>
      <c r="C554">
        <f>IFERROR(VLOOKUP($A554,Finnifty!$A$14:$I$486,C$15+1,FALSE),All_curves!C553)</f>
        <v>0</v>
      </c>
      <c r="D554">
        <f>IFERROR(VLOOKUP($A554,Finnifty!$A$14:$I$486,D$15+1,FALSE),All_curves!D553)</f>
        <v>0</v>
      </c>
      <c r="E554">
        <f>IFERROR(VLOOKUP($A554,Finnifty!$A$14:$I$486,E$15+1,FALSE),All_curves!E553)</f>
        <v>0</v>
      </c>
      <c r="F554">
        <f>IFERROR(VLOOKUP($A554,Finnifty!$A$14:$I$486,F$15+1,FALSE),All_curves!F553)</f>
        <v>0</v>
      </c>
      <c r="G554">
        <f>IFERROR(VLOOKUP($A554,Finnifty!$A$14:$I$486,G$15+1,FALSE),All_curves!G553)</f>
        <v>0</v>
      </c>
      <c r="H554">
        <f>IFERROR(VLOOKUP($A554,Finnifty!$A$14:$I$486,H$15+1,FALSE),All_curves!H553)</f>
        <v>0</v>
      </c>
      <c r="I554">
        <f>IFERROR(VLOOKUP($A554,Finnifty!$A$14:$I$486,I$15+1,FALSE),All_curves!I553)</f>
        <v>0</v>
      </c>
      <c r="J554">
        <f>IFERROR(VLOOKUP($A554,Banknifty!$A$14:$I$4860,2,FALSE),All_curves!J553)</f>
        <v>12777227</v>
      </c>
      <c r="K554">
        <f>IFERROR(VLOOKUP($A554,Banknifty!$A$14:$I$4860,3,FALSE),All_curves!K553)</f>
        <v>14696377</v>
      </c>
      <c r="L554">
        <f>IFERROR(VLOOKUP($A554,Banknifty!$A$14:$I$4860,4,FALSE),All_curves!L553)</f>
        <v>13981152</v>
      </c>
      <c r="M554">
        <f>IFERROR(VLOOKUP($A554,Banknifty!$A$14:$I$4860,5,FALSE),All_curves!M553)</f>
        <v>16317683</v>
      </c>
      <c r="N554">
        <f>IFERROR(VLOOKUP($A554,Banknifty!$A$14:$I$4860,6,FALSE),All_curves!N553)</f>
        <v>11448240</v>
      </c>
      <c r="O554">
        <f>IFERROR(VLOOKUP($A554,Banknifty!$A$14:$I$4860,7,FALSE),All_curves!O553)</f>
        <v>13376129</v>
      </c>
      <c r="P554">
        <f>IFERROR(VLOOKUP($A554,Banknifty!$A$14:$I$4860,8,FALSE),All_curves!P553)</f>
        <v>13376129</v>
      </c>
      <c r="Q554">
        <f>IFERROR(VLOOKUP($A554,Banknifty!$A$14:$I$4860,9,FALSE),All_curves!Q553)</f>
        <v>15016472</v>
      </c>
      <c r="R554">
        <f>IFERROR(VLOOKUP($A554,Nifty!$A$14:$I$4860,2,FALSE),All_curves!R553)</f>
        <v>0</v>
      </c>
      <c r="S554">
        <f>IFERROR(VLOOKUP($A554,Nifty!$A$14:$I$4860,3,FALSE),All_curves!S553)</f>
        <v>0</v>
      </c>
      <c r="T554">
        <f>IFERROR(VLOOKUP($A554,Nifty!$A$14:$I$4860,4,FALSE),All_curves!T553)</f>
        <v>0</v>
      </c>
      <c r="U554">
        <f>IFERROR(VLOOKUP($A554,Nifty!$A$14:$I$4860,5,FALSE),All_curves!U553)</f>
        <v>0</v>
      </c>
      <c r="V554">
        <f>IFERROR(VLOOKUP($A554,Nifty!$A$14:$I$4860,6,FALSE),All_curves!V553)</f>
        <v>0</v>
      </c>
      <c r="W554">
        <f>IFERROR(VLOOKUP($A554,Nifty!$A$14:$I$4860,7,FALSE),All_curves!W553)</f>
        <v>0</v>
      </c>
      <c r="X554">
        <f>IFERROR(VLOOKUP($A554,Nifty!$A$14:$I$4860,8,FALSE),All_curves!X553)</f>
        <v>0</v>
      </c>
      <c r="Y554">
        <f>IFERROR(VLOOKUP($A554,Nifty!$A$14:$I$4860,9,FALSE),All_curves!Y553)</f>
        <v>0</v>
      </c>
      <c r="AA554" s="5">
        <f t="shared" si="257"/>
        <v>0</v>
      </c>
      <c r="AB554" s="5">
        <f t="shared" si="258"/>
        <v>0</v>
      </c>
      <c r="AC554" s="5">
        <f t="shared" si="259"/>
        <v>0</v>
      </c>
      <c r="AD554" s="5">
        <f t="shared" si="260"/>
        <v>0</v>
      </c>
      <c r="AE554" s="5">
        <f t="shared" si="261"/>
        <v>0</v>
      </c>
      <c r="AF554" s="5">
        <f t="shared" si="262"/>
        <v>0</v>
      </c>
      <c r="AG554" s="5">
        <f t="shared" si="263"/>
        <v>0</v>
      </c>
      <c r="AH554" s="5">
        <f t="shared" si="264"/>
        <v>0</v>
      </c>
      <c r="AI554" s="5">
        <f t="shared" si="240"/>
        <v>5.337470536550537E-3</v>
      </c>
      <c r="AJ554" s="5">
        <f t="shared" si="241"/>
        <v>5.4691163469513526E-3</v>
      </c>
      <c r="AK554" s="5">
        <f t="shared" si="242"/>
        <v>4.9867098224252171E-3</v>
      </c>
      <c r="AL554" s="5">
        <f t="shared" si="243"/>
        <v>0</v>
      </c>
      <c r="AM554" s="5">
        <f t="shared" si="244"/>
        <v>3.7396584673810018E-3</v>
      </c>
      <c r="AN554" s="5">
        <f t="shared" si="245"/>
        <v>8.5576233257000922E-4</v>
      </c>
      <c r="AO554" s="5">
        <f t="shared" si="246"/>
        <v>8.5576233257000922E-4</v>
      </c>
      <c r="AP554" s="5">
        <f t="shared" si="247"/>
        <v>0</v>
      </c>
      <c r="AQ554" s="5">
        <f t="shared" si="248"/>
        <v>0</v>
      </c>
      <c r="AR554" s="5">
        <f t="shared" si="249"/>
        <v>0</v>
      </c>
      <c r="AS554" s="5">
        <f t="shared" si="250"/>
        <v>0</v>
      </c>
      <c r="AT554" s="5">
        <f t="shared" si="251"/>
        <v>0</v>
      </c>
      <c r="AU554" s="5">
        <f t="shared" si="252"/>
        <v>0</v>
      </c>
      <c r="AV554" s="5">
        <f t="shared" si="253"/>
        <v>0</v>
      </c>
      <c r="AW554" s="5">
        <f t="shared" si="254"/>
        <v>0</v>
      </c>
      <c r="AX554" s="5">
        <f t="shared" si="255"/>
        <v>0</v>
      </c>
      <c r="AZ554" s="7">
        <f t="shared" si="265"/>
        <v>111.72149682293913</v>
      </c>
      <c r="BA554" s="4">
        <f t="shared" si="256"/>
        <v>8.8518665993533863E-4</v>
      </c>
      <c r="BB554" s="5">
        <f>AZ554/MAX($AZ$16:AZ554)-1</f>
        <v>-4.4223986683407102E-3</v>
      </c>
    </row>
    <row r="555" spans="1:54" x14ac:dyDescent="0.25">
      <c r="A555" s="3">
        <v>43333</v>
      </c>
      <c r="B555">
        <f>IFERROR(VLOOKUP($A555,Finnifty!$A$14:$I$486,B$15+1,FALSE),All_curves!B554)</f>
        <v>0</v>
      </c>
      <c r="C555">
        <f>IFERROR(VLOOKUP($A555,Finnifty!$A$14:$I$486,C$15+1,FALSE),All_curves!C554)</f>
        <v>0</v>
      </c>
      <c r="D555">
        <f>IFERROR(VLOOKUP($A555,Finnifty!$A$14:$I$486,D$15+1,FALSE),All_curves!D554)</f>
        <v>0</v>
      </c>
      <c r="E555">
        <f>IFERROR(VLOOKUP($A555,Finnifty!$A$14:$I$486,E$15+1,FALSE),All_curves!E554)</f>
        <v>0</v>
      </c>
      <c r="F555">
        <f>IFERROR(VLOOKUP($A555,Finnifty!$A$14:$I$486,F$15+1,FALSE),All_curves!F554)</f>
        <v>0</v>
      </c>
      <c r="G555">
        <f>IFERROR(VLOOKUP($A555,Finnifty!$A$14:$I$486,G$15+1,FALSE),All_curves!G554)</f>
        <v>0</v>
      </c>
      <c r="H555">
        <f>IFERROR(VLOOKUP($A555,Finnifty!$A$14:$I$486,H$15+1,FALSE),All_curves!H554)</f>
        <v>0</v>
      </c>
      <c r="I555">
        <f>IFERROR(VLOOKUP($A555,Finnifty!$A$14:$I$486,I$15+1,FALSE),All_curves!I554)</f>
        <v>0</v>
      </c>
      <c r="J555">
        <f>IFERROR(VLOOKUP($A555,Banknifty!$A$14:$I$4860,2,FALSE),All_curves!J554)</f>
        <v>12752269</v>
      </c>
      <c r="K555">
        <f>IFERROR(VLOOKUP($A555,Banknifty!$A$14:$I$4860,3,FALSE),All_curves!K554)</f>
        <v>14664235</v>
      </c>
      <c r="L555">
        <f>IFERROR(VLOOKUP($A555,Banknifty!$A$14:$I$4860,4,FALSE),All_curves!L554)</f>
        <v>13981152</v>
      </c>
      <c r="M555">
        <f>IFERROR(VLOOKUP($A555,Banknifty!$A$14:$I$4860,5,FALSE),All_curves!M554)</f>
        <v>16317683</v>
      </c>
      <c r="N555">
        <f>IFERROR(VLOOKUP($A555,Banknifty!$A$14:$I$4860,6,FALSE),All_curves!N554)</f>
        <v>11509345</v>
      </c>
      <c r="O555">
        <f>IFERROR(VLOOKUP($A555,Banknifty!$A$14:$I$4860,7,FALSE),All_curves!O554)</f>
        <v>13449285</v>
      </c>
      <c r="P555">
        <f>IFERROR(VLOOKUP($A555,Banknifty!$A$14:$I$4860,8,FALSE),All_curves!P554)</f>
        <v>13449285</v>
      </c>
      <c r="Q555">
        <f>IFERROR(VLOOKUP($A555,Banknifty!$A$14:$I$4860,9,FALSE),All_curves!Q554)</f>
        <v>15016472</v>
      </c>
      <c r="R555">
        <f>IFERROR(VLOOKUP($A555,Nifty!$A$14:$I$4860,2,FALSE),All_curves!R554)</f>
        <v>0</v>
      </c>
      <c r="S555">
        <f>IFERROR(VLOOKUP($A555,Nifty!$A$14:$I$4860,3,FALSE),All_curves!S554)</f>
        <v>0</v>
      </c>
      <c r="T555">
        <f>IFERROR(VLOOKUP($A555,Nifty!$A$14:$I$4860,4,FALSE),All_curves!T554)</f>
        <v>0</v>
      </c>
      <c r="U555">
        <f>IFERROR(VLOOKUP($A555,Nifty!$A$14:$I$4860,5,FALSE),All_curves!U554)</f>
        <v>0</v>
      </c>
      <c r="V555">
        <f>IFERROR(VLOOKUP($A555,Nifty!$A$14:$I$4860,6,FALSE),All_curves!V554)</f>
        <v>0</v>
      </c>
      <c r="W555">
        <f>IFERROR(VLOOKUP($A555,Nifty!$A$14:$I$4860,7,FALSE),All_curves!W554)</f>
        <v>0</v>
      </c>
      <c r="X555">
        <f>IFERROR(VLOOKUP($A555,Nifty!$A$14:$I$4860,8,FALSE),All_curves!X554)</f>
        <v>0</v>
      </c>
      <c r="Y555">
        <f>IFERROR(VLOOKUP($A555,Nifty!$A$14:$I$4860,9,FALSE),All_curves!Y554)</f>
        <v>0</v>
      </c>
      <c r="AA555" s="5">
        <f t="shared" si="257"/>
        <v>0</v>
      </c>
      <c r="AB555" s="5">
        <f t="shared" si="258"/>
        <v>0</v>
      </c>
      <c r="AC555" s="5">
        <f t="shared" si="259"/>
        <v>0</v>
      </c>
      <c r="AD555" s="5">
        <f t="shared" si="260"/>
        <v>0</v>
      </c>
      <c r="AE555" s="5">
        <f t="shared" si="261"/>
        <v>0</v>
      </c>
      <c r="AF555" s="5">
        <f t="shared" si="262"/>
        <v>0</v>
      </c>
      <c r="AG555" s="5">
        <f t="shared" si="263"/>
        <v>0</v>
      </c>
      <c r="AH555" s="5">
        <f t="shared" si="264"/>
        <v>0</v>
      </c>
      <c r="AI555" s="5">
        <f t="shared" si="240"/>
        <v>-1.9533189791494099E-3</v>
      </c>
      <c r="AJ555" s="5">
        <f t="shared" si="241"/>
        <v>-2.1870696430827952E-3</v>
      </c>
      <c r="AK555" s="5">
        <f t="shared" si="242"/>
        <v>0</v>
      </c>
      <c r="AL555" s="5">
        <f t="shared" si="243"/>
        <v>0</v>
      </c>
      <c r="AM555" s="5">
        <f t="shared" si="244"/>
        <v>5.3375016596437508E-3</v>
      </c>
      <c r="AN555" s="5">
        <f t="shared" si="245"/>
        <v>5.4691458193920628E-3</v>
      </c>
      <c r="AO555" s="5">
        <f t="shared" si="246"/>
        <v>5.4691458193920628E-3</v>
      </c>
      <c r="AP555" s="5">
        <f t="shared" si="247"/>
        <v>0</v>
      </c>
      <c r="AQ555" s="5">
        <f t="shared" si="248"/>
        <v>0</v>
      </c>
      <c r="AR555" s="5">
        <f t="shared" si="249"/>
        <v>0</v>
      </c>
      <c r="AS555" s="5">
        <f t="shared" si="250"/>
        <v>0</v>
      </c>
      <c r="AT555" s="5">
        <f t="shared" si="251"/>
        <v>0</v>
      </c>
      <c r="AU555" s="5">
        <f t="shared" si="252"/>
        <v>0</v>
      </c>
      <c r="AV555" s="5">
        <f t="shared" si="253"/>
        <v>0</v>
      </c>
      <c r="AW555" s="5">
        <f t="shared" si="254"/>
        <v>0</v>
      </c>
      <c r="AX555" s="5">
        <f t="shared" si="255"/>
        <v>0</v>
      </c>
      <c r="AZ555" s="7">
        <f t="shared" si="265"/>
        <v>111.77798788856316</v>
      </c>
      <c r="BA555" s="4">
        <f t="shared" si="256"/>
        <v>5.0564186150815304E-4</v>
      </c>
      <c r="BB555" s="5">
        <f>AZ555/MAX($AZ$16:AZ555)-1</f>
        <v>-3.918992956727485E-3</v>
      </c>
    </row>
    <row r="556" spans="1:54" x14ac:dyDescent="0.25">
      <c r="A556" s="3">
        <v>43335</v>
      </c>
      <c r="B556">
        <f>IFERROR(VLOOKUP($A556,Finnifty!$A$14:$I$486,B$15+1,FALSE),All_curves!B555)</f>
        <v>0</v>
      </c>
      <c r="C556">
        <f>IFERROR(VLOOKUP($A556,Finnifty!$A$14:$I$486,C$15+1,FALSE),All_curves!C555)</f>
        <v>0</v>
      </c>
      <c r="D556">
        <f>IFERROR(VLOOKUP($A556,Finnifty!$A$14:$I$486,D$15+1,FALSE),All_curves!D555)</f>
        <v>0</v>
      </c>
      <c r="E556">
        <f>IFERROR(VLOOKUP($A556,Finnifty!$A$14:$I$486,E$15+1,FALSE),All_curves!E555)</f>
        <v>0</v>
      </c>
      <c r="F556">
        <f>IFERROR(VLOOKUP($A556,Finnifty!$A$14:$I$486,F$15+1,FALSE),All_curves!F555)</f>
        <v>0</v>
      </c>
      <c r="G556">
        <f>IFERROR(VLOOKUP($A556,Finnifty!$A$14:$I$486,G$15+1,FALSE),All_curves!G555)</f>
        <v>0</v>
      </c>
      <c r="H556">
        <f>IFERROR(VLOOKUP($A556,Finnifty!$A$14:$I$486,H$15+1,FALSE),All_curves!H555)</f>
        <v>0</v>
      </c>
      <c r="I556">
        <f>IFERROR(VLOOKUP($A556,Finnifty!$A$14:$I$486,I$15+1,FALSE),All_curves!I555)</f>
        <v>0</v>
      </c>
      <c r="J556">
        <f>IFERROR(VLOOKUP($A556,Banknifty!$A$14:$I$4860,2,FALSE),All_curves!J555)</f>
        <v>12931611</v>
      </c>
      <c r="K556">
        <f>IFERROR(VLOOKUP($A556,Banknifty!$A$14:$I$4860,3,FALSE),All_curves!K555)</f>
        <v>14712635</v>
      </c>
      <c r="L556">
        <f>IFERROR(VLOOKUP($A556,Banknifty!$A$14:$I$4860,4,FALSE),All_curves!L555)</f>
        <v>13948180</v>
      </c>
      <c r="M556">
        <f>IFERROR(VLOOKUP($A556,Banknifty!$A$14:$I$4860,5,FALSE),All_curves!M555)</f>
        <v>16323397</v>
      </c>
      <c r="N556">
        <f>IFERROR(VLOOKUP($A556,Banknifty!$A$14:$I$4860,6,FALSE),All_curves!N555)</f>
        <v>11486863</v>
      </c>
      <c r="O556">
        <f>IFERROR(VLOOKUP($A556,Banknifty!$A$14:$I$4860,7,FALSE),All_curves!O555)</f>
        <v>13419870</v>
      </c>
      <c r="P556">
        <f>IFERROR(VLOOKUP($A556,Banknifty!$A$14:$I$4860,8,FALSE),All_curves!P555)</f>
        <v>13419870</v>
      </c>
      <c r="Q556">
        <f>IFERROR(VLOOKUP($A556,Banknifty!$A$14:$I$4860,9,FALSE),All_curves!Q555)</f>
        <v>15016472</v>
      </c>
      <c r="R556">
        <f>IFERROR(VLOOKUP($A556,Nifty!$A$14:$I$4860,2,FALSE),All_curves!R555)</f>
        <v>0</v>
      </c>
      <c r="S556">
        <f>IFERROR(VLOOKUP($A556,Nifty!$A$14:$I$4860,3,FALSE),All_curves!S555)</f>
        <v>0</v>
      </c>
      <c r="T556">
        <f>IFERROR(VLOOKUP($A556,Nifty!$A$14:$I$4860,4,FALSE),All_curves!T555)</f>
        <v>0</v>
      </c>
      <c r="U556">
        <f>IFERROR(VLOOKUP($A556,Nifty!$A$14:$I$4860,5,FALSE),All_curves!U555)</f>
        <v>0</v>
      </c>
      <c r="V556">
        <f>IFERROR(VLOOKUP($A556,Nifty!$A$14:$I$4860,6,FALSE),All_curves!V555)</f>
        <v>0</v>
      </c>
      <c r="W556">
        <f>IFERROR(VLOOKUP($A556,Nifty!$A$14:$I$4860,7,FALSE),All_curves!W555)</f>
        <v>0</v>
      </c>
      <c r="X556">
        <f>IFERROR(VLOOKUP($A556,Nifty!$A$14:$I$4860,8,FALSE),All_curves!X555)</f>
        <v>0</v>
      </c>
      <c r="Y556">
        <f>IFERROR(VLOOKUP($A556,Nifty!$A$14:$I$4860,9,FALSE),All_curves!Y555)</f>
        <v>0</v>
      </c>
      <c r="AA556" s="5">
        <f t="shared" si="257"/>
        <v>0</v>
      </c>
      <c r="AB556" s="5">
        <f t="shared" si="258"/>
        <v>0</v>
      </c>
      <c r="AC556" s="5">
        <f t="shared" si="259"/>
        <v>0</v>
      </c>
      <c r="AD556" s="5">
        <f t="shared" si="260"/>
        <v>0</v>
      </c>
      <c r="AE556" s="5">
        <f t="shared" si="261"/>
        <v>0</v>
      </c>
      <c r="AF556" s="5">
        <f t="shared" si="262"/>
        <v>0</v>
      </c>
      <c r="AG556" s="5">
        <f t="shared" si="263"/>
        <v>0</v>
      </c>
      <c r="AH556" s="5">
        <f t="shared" si="264"/>
        <v>0</v>
      </c>
      <c r="AI556" s="5">
        <f t="shared" si="240"/>
        <v>1.406353645770797E-2</v>
      </c>
      <c r="AJ556" s="5">
        <f t="shared" si="241"/>
        <v>3.3005472157259241E-3</v>
      </c>
      <c r="AK556" s="5">
        <f t="shared" si="242"/>
        <v>-2.358317826742784E-3</v>
      </c>
      <c r="AL556" s="5">
        <f t="shared" si="243"/>
        <v>3.5017226404021606E-4</v>
      </c>
      <c r="AM556" s="5">
        <f t="shared" si="244"/>
        <v>-1.9533691969438882E-3</v>
      </c>
      <c r="AN556" s="5">
        <f t="shared" si="245"/>
        <v>-2.1871051137662967E-3</v>
      </c>
      <c r="AO556" s="5">
        <f t="shared" si="246"/>
        <v>-2.1871051137662967E-3</v>
      </c>
      <c r="AP556" s="5">
        <f t="shared" si="247"/>
        <v>0</v>
      </c>
      <c r="AQ556" s="5">
        <f t="shared" si="248"/>
        <v>0</v>
      </c>
      <c r="AR556" s="5">
        <f t="shared" si="249"/>
        <v>0</v>
      </c>
      <c r="AS556" s="5">
        <f t="shared" si="250"/>
        <v>0</v>
      </c>
      <c r="AT556" s="5">
        <f t="shared" si="251"/>
        <v>0</v>
      </c>
      <c r="AU556" s="5">
        <f t="shared" si="252"/>
        <v>0</v>
      </c>
      <c r="AV556" s="5">
        <f t="shared" si="253"/>
        <v>0</v>
      </c>
      <c r="AW556" s="5">
        <f t="shared" si="254"/>
        <v>0</v>
      </c>
      <c r="AX556" s="5">
        <f t="shared" si="255"/>
        <v>0</v>
      </c>
      <c r="AZ556" s="7">
        <f t="shared" si="265"/>
        <v>111.82003671222506</v>
      </c>
      <c r="BA556" s="4">
        <f t="shared" si="256"/>
        <v>3.7618161192728517E-4</v>
      </c>
      <c r="BB556" s="5">
        <f>AZ556/MAX($AZ$16:AZ556)-1</f>
        <v>-3.5442855978878862E-3</v>
      </c>
    </row>
    <row r="557" spans="1:54" x14ac:dyDescent="0.25">
      <c r="A557" s="3">
        <v>43336</v>
      </c>
      <c r="B557">
        <f>IFERROR(VLOOKUP($A557,Finnifty!$A$14:$I$486,B$15+1,FALSE),All_curves!B556)</f>
        <v>0</v>
      </c>
      <c r="C557">
        <f>IFERROR(VLOOKUP($A557,Finnifty!$A$14:$I$486,C$15+1,FALSE),All_curves!C556)</f>
        <v>0</v>
      </c>
      <c r="D557">
        <f>IFERROR(VLOOKUP($A557,Finnifty!$A$14:$I$486,D$15+1,FALSE),All_curves!D556)</f>
        <v>0</v>
      </c>
      <c r="E557">
        <f>IFERROR(VLOOKUP($A557,Finnifty!$A$14:$I$486,E$15+1,FALSE),All_curves!E556)</f>
        <v>0</v>
      </c>
      <c r="F557">
        <f>IFERROR(VLOOKUP($A557,Finnifty!$A$14:$I$486,F$15+1,FALSE),All_curves!F556)</f>
        <v>0</v>
      </c>
      <c r="G557">
        <f>IFERROR(VLOOKUP($A557,Finnifty!$A$14:$I$486,G$15+1,FALSE),All_curves!G556)</f>
        <v>0</v>
      </c>
      <c r="H557">
        <f>IFERROR(VLOOKUP($A557,Finnifty!$A$14:$I$486,H$15+1,FALSE),All_curves!H556)</f>
        <v>0</v>
      </c>
      <c r="I557">
        <f>IFERROR(VLOOKUP($A557,Finnifty!$A$14:$I$486,I$15+1,FALSE),All_curves!I556)</f>
        <v>0</v>
      </c>
      <c r="J557">
        <f>IFERROR(VLOOKUP($A557,Banknifty!$A$14:$I$4860,2,FALSE),All_curves!J556)</f>
        <v>12862911</v>
      </c>
      <c r="K557">
        <f>IFERROR(VLOOKUP($A557,Banknifty!$A$14:$I$4860,3,FALSE),All_curves!K556)</f>
        <v>14710894</v>
      </c>
      <c r="L557">
        <f>IFERROR(VLOOKUP($A557,Banknifty!$A$14:$I$4860,4,FALSE),All_curves!L556)</f>
        <v>13940846</v>
      </c>
      <c r="M557">
        <f>IFERROR(VLOOKUP($A557,Banknifty!$A$14:$I$4860,5,FALSE),All_curves!M556)</f>
        <v>16305145</v>
      </c>
      <c r="N557">
        <f>IFERROR(VLOOKUP($A557,Banknifty!$A$14:$I$4860,6,FALSE),All_curves!N556)</f>
        <v>11483682</v>
      </c>
      <c r="O557">
        <f>IFERROR(VLOOKUP($A557,Banknifty!$A$14:$I$4860,7,FALSE),All_curves!O556)</f>
        <v>13401156</v>
      </c>
      <c r="P557">
        <f>IFERROR(VLOOKUP($A557,Banknifty!$A$14:$I$4860,8,FALSE),All_curves!P556)</f>
        <v>13401156</v>
      </c>
      <c r="Q557">
        <f>IFERROR(VLOOKUP($A557,Banknifty!$A$14:$I$4860,9,FALSE),All_curves!Q556)</f>
        <v>14999323</v>
      </c>
      <c r="R557">
        <f>IFERROR(VLOOKUP($A557,Nifty!$A$14:$I$4860,2,FALSE),All_curves!R556)</f>
        <v>0</v>
      </c>
      <c r="S557">
        <f>IFERROR(VLOOKUP($A557,Nifty!$A$14:$I$4860,3,FALSE),All_curves!S556)</f>
        <v>0</v>
      </c>
      <c r="T557">
        <f>IFERROR(VLOOKUP($A557,Nifty!$A$14:$I$4860,4,FALSE),All_curves!T556)</f>
        <v>0</v>
      </c>
      <c r="U557">
        <f>IFERROR(VLOOKUP($A557,Nifty!$A$14:$I$4860,5,FALSE),All_curves!U556)</f>
        <v>0</v>
      </c>
      <c r="V557">
        <f>IFERROR(VLOOKUP($A557,Nifty!$A$14:$I$4860,6,FALSE),All_curves!V556)</f>
        <v>0</v>
      </c>
      <c r="W557">
        <f>IFERROR(VLOOKUP($A557,Nifty!$A$14:$I$4860,7,FALSE),All_curves!W556)</f>
        <v>0</v>
      </c>
      <c r="X557">
        <f>IFERROR(VLOOKUP($A557,Nifty!$A$14:$I$4860,8,FALSE),All_curves!X556)</f>
        <v>0</v>
      </c>
      <c r="Y557">
        <f>IFERROR(VLOOKUP($A557,Nifty!$A$14:$I$4860,9,FALSE),All_curves!Y556)</f>
        <v>0</v>
      </c>
      <c r="AA557" s="5">
        <f t="shared" si="257"/>
        <v>0</v>
      </c>
      <c r="AB557" s="5">
        <f t="shared" si="258"/>
        <v>0</v>
      </c>
      <c r="AC557" s="5">
        <f t="shared" si="259"/>
        <v>0</v>
      </c>
      <c r="AD557" s="5">
        <f t="shared" si="260"/>
        <v>0</v>
      </c>
      <c r="AE557" s="5">
        <f t="shared" si="261"/>
        <v>0</v>
      </c>
      <c r="AF557" s="5">
        <f t="shared" si="262"/>
        <v>0</v>
      </c>
      <c r="AG557" s="5">
        <f t="shared" si="263"/>
        <v>0</v>
      </c>
      <c r="AH557" s="5">
        <f t="shared" si="264"/>
        <v>0</v>
      </c>
      <c r="AI557" s="5">
        <f t="shared" si="240"/>
        <v>-5.3125631446847565E-3</v>
      </c>
      <c r="AJ557" s="5">
        <f t="shared" si="241"/>
        <v>-1.1833366354840891E-4</v>
      </c>
      <c r="AK557" s="5">
        <f t="shared" si="242"/>
        <v>-5.2580336646068648E-4</v>
      </c>
      <c r="AL557" s="5">
        <f t="shared" si="243"/>
        <v>-1.1181496106478228E-3</v>
      </c>
      <c r="AM557" s="5">
        <f t="shared" si="244"/>
        <v>-2.7692504037002408E-4</v>
      </c>
      <c r="AN557" s="5">
        <f t="shared" si="245"/>
        <v>-1.3944993505898839E-3</v>
      </c>
      <c r="AO557" s="5">
        <f t="shared" si="246"/>
        <v>-1.3944993505898839E-3</v>
      </c>
      <c r="AP557" s="5">
        <f t="shared" si="247"/>
        <v>-1.1420125845804652E-3</v>
      </c>
      <c r="AQ557" s="5">
        <f t="shared" si="248"/>
        <v>0</v>
      </c>
      <c r="AR557" s="5">
        <f t="shared" si="249"/>
        <v>0</v>
      </c>
      <c r="AS557" s="5">
        <f t="shared" si="250"/>
        <v>0</v>
      </c>
      <c r="AT557" s="5">
        <f t="shared" si="251"/>
        <v>0</v>
      </c>
      <c r="AU557" s="5">
        <f t="shared" si="252"/>
        <v>0</v>
      </c>
      <c r="AV557" s="5">
        <f t="shared" si="253"/>
        <v>0</v>
      </c>
      <c r="AW557" s="5">
        <f t="shared" si="254"/>
        <v>0</v>
      </c>
      <c r="AX557" s="5">
        <f t="shared" si="255"/>
        <v>0</v>
      </c>
      <c r="AZ557" s="7">
        <f t="shared" si="265"/>
        <v>111.76746831400835</v>
      </c>
      <c r="BA557" s="4">
        <f t="shared" si="256"/>
        <v>-4.701160879779972E-4</v>
      </c>
      <c r="BB557" s="5">
        <f>AZ557/MAX($AZ$16:AZ557)-1</f>
        <v>-4.0127354601859899E-3</v>
      </c>
    </row>
    <row r="558" spans="1:54" x14ac:dyDescent="0.25">
      <c r="A558" s="3">
        <v>43339</v>
      </c>
      <c r="B558">
        <f>IFERROR(VLOOKUP($A558,Finnifty!$A$14:$I$486,B$15+1,FALSE),All_curves!B557)</f>
        <v>0</v>
      </c>
      <c r="C558">
        <f>IFERROR(VLOOKUP($A558,Finnifty!$A$14:$I$486,C$15+1,FALSE),All_curves!C557)</f>
        <v>0</v>
      </c>
      <c r="D558">
        <f>IFERROR(VLOOKUP($A558,Finnifty!$A$14:$I$486,D$15+1,FALSE),All_curves!D557)</f>
        <v>0</v>
      </c>
      <c r="E558">
        <f>IFERROR(VLOOKUP($A558,Finnifty!$A$14:$I$486,E$15+1,FALSE),All_curves!E557)</f>
        <v>0</v>
      </c>
      <c r="F558">
        <f>IFERROR(VLOOKUP($A558,Finnifty!$A$14:$I$486,F$15+1,FALSE),All_curves!F557)</f>
        <v>0</v>
      </c>
      <c r="G558">
        <f>IFERROR(VLOOKUP($A558,Finnifty!$A$14:$I$486,G$15+1,FALSE),All_curves!G557)</f>
        <v>0</v>
      </c>
      <c r="H558">
        <f>IFERROR(VLOOKUP($A558,Finnifty!$A$14:$I$486,H$15+1,FALSE),All_curves!H557)</f>
        <v>0</v>
      </c>
      <c r="I558">
        <f>IFERROR(VLOOKUP($A558,Finnifty!$A$14:$I$486,I$15+1,FALSE),All_curves!I557)</f>
        <v>0</v>
      </c>
      <c r="J558">
        <f>IFERROR(VLOOKUP($A558,Banknifty!$A$14:$I$4860,2,FALSE),All_curves!J557)</f>
        <v>12942185</v>
      </c>
      <c r="K558">
        <f>IFERROR(VLOOKUP($A558,Banknifty!$A$14:$I$4860,3,FALSE),All_curves!K557)</f>
        <v>14596762</v>
      </c>
      <c r="L558">
        <f>IFERROR(VLOOKUP($A558,Banknifty!$A$14:$I$4860,4,FALSE),All_curves!L557)</f>
        <v>13847328</v>
      </c>
      <c r="M558">
        <f>IFERROR(VLOOKUP($A558,Banknifty!$A$14:$I$4860,5,FALSE),All_curves!M557)</f>
        <v>16187590</v>
      </c>
      <c r="N558">
        <f>IFERROR(VLOOKUP($A558,Banknifty!$A$14:$I$4860,6,FALSE),All_curves!N557)</f>
        <v>11433400</v>
      </c>
      <c r="O558">
        <f>IFERROR(VLOOKUP($A558,Banknifty!$A$14:$I$4860,7,FALSE),All_curves!O557)</f>
        <v>13397805</v>
      </c>
      <c r="P558">
        <f>IFERROR(VLOOKUP($A558,Banknifty!$A$14:$I$4860,8,FALSE),All_curves!P557)</f>
        <v>13397805</v>
      </c>
      <c r="Q558">
        <f>IFERROR(VLOOKUP($A558,Banknifty!$A$14:$I$4860,9,FALSE),All_curves!Q557)</f>
        <v>14974493</v>
      </c>
      <c r="R558">
        <f>IFERROR(VLOOKUP($A558,Nifty!$A$14:$I$4860,2,FALSE),All_curves!R557)</f>
        <v>0</v>
      </c>
      <c r="S558">
        <f>IFERROR(VLOOKUP($A558,Nifty!$A$14:$I$4860,3,FALSE),All_curves!S557)</f>
        <v>0</v>
      </c>
      <c r="T558">
        <f>IFERROR(VLOOKUP($A558,Nifty!$A$14:$I$4860,4,FALSE),All_curves!T557)</f>
        <v>0</v>
      </c>
      <c r="U558">
        <f>IFERROR(VLOOKUP($A558,Nifty!$A$14:$I$4860,5,FALSE),All_curves!U557)</f>
        <v>0</v>
      </c>
      <c r="V558">
        <f>IFERROR(VLOOKUP($A558,Nifty!$A$14:$I$4860,6,FALSE),All_curves!V557)</f>
        <v>0</v>
      </c>
      <c r="W558">
        <f>IFERROR(VLOOKUP($A558,Nifty!$A$14:$I$4860,7,FALSE),All_curves!W557)</f>
        <v>0</v>
      </c>
      <c r="X558">
        <f>IFERROR(VLOOKUP($A558,Nifty!$A$14:$I$4860,8,FALSE),All_curves!X557)</f>
        <v>0</v>
      </c>
      <c r="Y558">
        <f>IFERROR(VLOOKUP($A558,Nifty!$A$14:$I$4860,9,FALSE),All_curves!Y557)</f>
        <v>0</v>
      </c>
      <c r="AA558" s="5">
        <f t="shared" si="257"/>
        <v>0</v>
      </c>
      <c r="AB558" s="5">
        <f t="shared" si="258"/>
        <v>0</v>
      </c>
      <c r="AC558" s="5">
        <f t="shared" si="259"/>
        <v>0</v>
      </c>
      <c r="AD558" s="5">
        <f t="shared" si="260"/>
        <v>0</v>
      </c>
      <c r="AE558" s="5">
        <f t="shared" si="261"/>
        <v>0</v>
      </c>
      <c r="AF558" s="5">
        <f t="shared" si="262"/>
        <v>0</v>
      </c>
      <c r="AG558" s="5">
        <f t="shared" si="263"/>
        <v>0</v>
      </c>
      <c r="AH558" s="5">
        <f t="shared" si="264"/>
        <v>0</v>
      </c>
      <c r="AI558" s="5">
        <f t="shared" si="240"/>
        <v>6.1629906325246786E-3</v>
      </c>
      <c r="AJ558" s="5">
        <f t="shared" si="241"/>
        <v>-7.7583320225134145E-3</v>
      </c>
      <c r="AK558" s="5">
        <f t="shared" si="242"/>
        <v>-6.7082012095965871E-3</v>
      </c>
      <c r="AL558" s="5">
        <f t="shared" si="243"/>
        <v>-7.2096874943461398E-3</v>
      </c>
      <c r="AM558" s="5">
        <f t="shared" si="244"/>
        <v>-4.3785608135090692E-3</v>
      </c>
      <c r="AN558" s="5">
        <f t="shared" si="245"/>
        <v>-2.5005305512448839E-4</v>
      </c>
      <c r="AO558" s="5">
        <f t="shared" si="246"/>
        <v>-2.5005305512448839E-4</v>
      </c>
      <c r="AP558" s="5">
        <f t="shared" si="247"/>
        <v>-1.6554080474165955E-3</v>
      </c>
      <c r="AQ558" s="5">
        <f t="shared" si="248"/>
        <v>0</v>
      </c>
      <c r="AR558" s="5">
        <f t="shared" si="249"/>
        <v>0</v>
      </c>
      <c r="AS558" s="5">
        <f t="shared" si="250"/>
        <v>0</v>
      </c>
      <c r="AT558" s="5">
        <f t="shared" si="251"/>
        <v>0</v>
      </c>
      <c r="AU558" s="5">
        <f t="shared" si="252"/>
        <v>0</v>
      </c>
      <c r="AV558" s="5">
        <f t="shared" si="253"/>
        <v>0</v>
      </c>
      <c r="AW558" s="5">
        <f t="shared" si="254"/>
        <v>0</v>
      </c>
      <c r="AX558" s="5">
        <f t="shared" si="255"/>
        <v>0</v>
      </c>
      <c r="AZ558" s="7">
        <f t="shared" si="265"/>
        <v>111.66479450274696</v>
      </c>
      <c r="BA558" s="4">
        <f t="shared" si="256"/>
        <v>-9.186377110460876E-4</v>
      </c>
      <c r="BB558" s="5">
        <f>AZ558/MAX($AZ$16:AZ558)-1</f>
        <v>-4.9276869211138941E-3</v>
      </c>
    </row>
    <row r="559" spans="1:54" x14ac:dyDescent="0.25">
      <c r="A559" s="3">
        <v>43340</v>
      </c>
      <c r="B559">
        <f>IFERROR(VLOOKUP($A559,Finnifty!$A$14:$I$486,B$15+1,FALSE),All_curves!B558)</f>
        <v>0</v>
      </c>
      <c r="C559">
        <f>IFERROR(VLOOKUP($A559,Finnifty!$A$14:$I$486,C$15+1,FALSE),All_curves!C558)</f>
        <v>0</v>
      </c>
      <c r="D559">
        <f>IFERROR(VLOOKUP($A559,Finnifty!$A$14:$I$486,D$15+1,FALSE),All_curves!D558)</f>
        <v>0</v>
      </c>
      <c r="E559">
        <f>IFERROR(VLOOKUP($A559,Finnifty!$A$14:$I$486,E$15+1,FALSE),All_curves!E558)</f>
        <v>0</v>
      </c>
      <c r="F559">
        <f>IFERROR(VLOOKUP($A559,Finnifty!$A$14:$I$486,F$15+1,FALSE),All_curves!F558)</f>
        <v>0</v>
      </c>
      <c r="G559">
        <f>IFERROR(VLOOKUP($A559,Finnifty!$A$14:$I$486,G$15+1,FALSE),All_curves!G558)</f>
        <v>0</v>
      </c>
      <c r="H559">
        <f>IFERROR(VLOOKUP($A559,Finnifty!$A$14:$I$486,H$15+1,FALSE),All_curves!H558)</f>
        <v>0</v>
      </c>
      <c r="I559">
        <f>IFERROR(VLOOKUP($A559,Finnifty!$A$14:$I$486,I$15+1,FALSE),All_curves!I558)</f>
        <v>0</v>
      </c>
      <c r="J559">
        <f>IFERROR(VLOOKUP($A559,Banknifty!$A$14:$I$4860,2,FALSE),All_curves!J558)</f>
        <v>12953530</v>
      </c>
      <c r="K559">
        <f>IFERROR(VLOOKUP($A559,Banknifty!$A$14:$I$4860,3,FALSE),All_curves!K558)</f>
        <v>14569118</v>
      </c>
      <c r="L559">
        <f>IFERROR(VLOOKUP($A559,Banknifty!$A$14:$I$4860,4,FALSE),All_curves!L558)</f>
        <v>13828317</v>
      </c>
      <c r="M559">
        <f>IFERROR(VLOOKUP($A559,Banknifty!$A$14:$I$4860,5,FALSE),All_curves!M558)</f>
        <v>16159031</v>
      </c>
      <c r="N559">
        <f>IFERROR(VLOOKUP($A559,Banknifty!$A$14:$I$4860,6,FALSE),All_curves!N558)</f>
        <v>11503864</v>
      </c>
      <c r="O559">
        <f>IFERROR(VLOOKUP($A559,Banknifty!$A$14:$I$4860,7,FALSE),All_curves!O558)</f>
        <v>13293861</v>
      </c>
      <c r="P559">
        <f>IFERROR(VLOOKUP($A559,Banknifty!$A$14:$I$4860,8,FALSE),All_curves!P558)</f>
        <v>13293861</v>
      </c>
      <c r="Q559">
        <f>IFERROR(VLOOKUP($A559,Banknifty!$A$14:$I$4860,9,FALSE),All_curves!Q558)</f>
        <v>14866532</v>
      </c>
      <c r="R559">
        <f>IFERROR(VLOOKUP($A559,Nifty!$A$14:$I$4860,2,FALSE),All_curves!R558)</f>
        <v>0</v>
      </c>
      <c r="S559">
        <f>IFERROR(VLOOKUP($A559,Nifty!$A$14:$I$4860,3,FALSE),All_curves!S558)</f>
        <v>0</v>
      </c>
      <c r="T559">
        <f>IFERROR(VLOOKUP($A559,Nifty!$A$14:$I$4860,4,FALSE),All_curves!T558)</f>
        <v>0</v>
      </c>
      <c r="U559">
        <f>IFERROR(VLOOKUP($A559,Nifty!$A$14:$I$4860,5,FALSE),All_curves!U558)</f>
        <v>0</v>
      </c>
      <c r="V559">
        <f>IFERROR(VLOOKUP($A559,Nifty!$A$14:$I$4860,6,FALSE),All_curves!V558)</f>
        <v>0</v>
      </c>
      <c r="W559">
        <f>IFERROR(VLOOKUP($A559,Nifty!$A$14:$I$4860,7,FALSE),All_curves!W558)</f>
        <v>0</v>
      </c>
      <c r="X559">
        <f>IFERROR(VLOOKUP($A559,Nifty!$A$14:$I$4860,8,FALSE),All_curves!X558)</f>
        <v>0</v>
      </c>
      <c r="Y559">
        <f>IFERROR(VLOOKUP($A559,Nifty!$A$14:$I$4860,9,FALSE),All_curves!Y558)</f>
        <v>0</v>
      </c>
      <c r="AA559" s="5">
        <f t="shared" si="257"/>
        <v>0</v>
      </c>
      <c r="AB559" s="5">
        <f t="shared" si="258"/>
        <v>0</v>
      </c>
      <c r="AC559" s="5">
        <f t="shared" si="259"/>
        <v>0</v>
      </c>
      <c r="AD559" s="5">
        <f t="shared" si="260"/>
        <v>0</v>
      </c>
      <c r="AE559" s="5">
        <f t="shared" si="261"/>
        <v>0</v>
      </c>
      <c r="AF559" s="5">
        <f t="shared" si="262"/>
        <v>0</v>
      </c>
      <c r="AG559" s="5">
        <f t="shared" si="263"/>
        <v>0</v>
      </c>
      <c r="AH559" s="5">
        <f t="shared" si="264"/>
        <v>0</v>
      </c>
      <c r="AI559" s="5">
        <f t="shared" si="240"/>
        <v>8.7659077659596463E-4</v>
      </c>
      <c r="AJ559" s="5">
        <f t="shared" si="241"/>
        <v>-1.8938446759630967E-3</v>
      </c>
      <c r="AK559" s="5">
        <f t="shared" si="242"/>
        <v>-1.3729002447259164E-3</v>
      </c>
      <c r="AL559" s="5">
        <f t="shared" si="243"/>
        <v>-1.7642527392898177E-3</v>
      </c>
      <c r="AM559" s="5">
        <f t="shared" si="244"/>
        <v>6.1629961341334027E-3</v>
      </c>
      <c r="AN559" s="5">
        <f t="shared" si="245"/>
        <v>-7.7582857789018078E-3</v>
      </c>
      <c r="AO559" s="5">
        <f t="shared" si="246"/>
        <v>-7.7582857789018078E-3</v>
      </c>
      <c r="AP559" s="5">
        <f t="shared" si="247"/>
        <v>-7.2096597861442957E-3</v>
      </c>
      <c r="AQ559" s="5">
        <f t="shared" si="248"/>
        <v>0</v>
      </c>
      <c r="AR559" s="5">
        <f t="shared" si="249"/>
        <v>0</v>
      </c>
      <c r="AS559" s="5">
        <f t="shared" si="250"/>
        <v>0</v>
      </c>
      <c r="AT559" s="5">
        <f t="shared" si="251"/>
        <v>0</v>
      </c>
      <c r="AU559" s="5">
        <f t="shared" si="252"/>
        <v>0</v>
      </c>
      <c r="AV559" s="5">
        <f t="shared" si="253"/>
        <v>0</v>
      </c>
      <c r="AW559" s="5">
        <f t="shared" si="254"/>
        <v>0</v>
      </c>
      <c r="AX559" s="5">
        <f t="shared" si="255"/>
        <v>0</v>
      </c>
      <c r="AZ559" s="7">
        <f t="shared" si="265"/>
        <v>111.56840153412536</v>
      </c>
      <c r="BA559" s="4">
        <f t="shared" si="256"/>
        <v>-8.6323508721655739E-4</v>
      </c>
      <c r="BB559" s="5">
        <f>AZ559/MAX($AZ$16:AZ559)-1</f>
        <v>-5.7866682560813176E-3</v>
      </c>
    </row>
    <row r="560" spans="1:54" x14ac:dyDescent="0.25">
      <c r="A560" s="3">
        <v>43341</v>
      </c>
      <c r="B560">
        <f>IFERROR(VLOOKUP($A560,Finnifty!$A$14:$I$486,B$15+1,FALSE),All_curves!B559)</f>
        <v>0</v>
      </c>
      <c r="C560">
        <f>IFERROR(VLOOKUP($A560,Finnifty!$A$14:$I$486,C$15+1,FALSE),All_curves!C559)</f>
        <v>0</v>
      </c>
      <c r="D560">
        <f>IFERROR(VLOOKUP($A560,Finnifty!$A$14:$I$486,D$15+1,FALSE),All_curves!D559)</f>
        <v>0</v>
      </c>
      <c r="E560">
        <f>IFERROR(VLOOKUP($A560,Finnifty!$A$14:$I$486,E$15+1,FALSE),All_curves!E559)</f>
        <v>0</v>
      </c>
      <c r="F560">
        <f>IFERROR(VLOOKUP($A560,Finnifty!$A$14:$I$486,F$15+1,FALSE),All_curves!F559)</f>
        <v>0</v>
      </c>
      <c r="G560">
        <f>IFERROR(VLOOKUP($A560,Finnifty!$A$14:$I$486,G$15+1,FALSE),All_curves!G559)</f>
        <v>0</v>
      </c>
      <c r="H560">
        <f>IFERROR(VLOOKUP($A560,Finnifty!$A$14:$I$486,H$15+1,FALSE),All_curves!H559)</f>
        <v>0</v>
      </c>
      <c r="I560">
        <f>IFERROR(VLOOKUP($A560,Finnifty!$A$14:$I$486,I$15+1,FALSE),All_curves!I559)</f>
        <v>0</v>
      </c>
      <c r="J560">
        <f>IFERROR(VLOOKUP($A560,Banknifty!$A$14:$I$4860,2,FALSE),All_curves!J559)</f>
        <v>12945180</v>
      </c>
      <c r="K560">
        <f>IFERROR(VLOOKUP($A560,Banknifty!$A$14:$I$4860,3,FALSE),All_curves!K559)</f>
        <v>14514642</v>
      </c>
      <c r="L560">
        <f>IFERROR(VLOOKUP($A560,Banknifty!$A$14:$I$4860,4,FALSE),All_curves!L559)</f>
        <v>13783598</v>
      </c>
      <c r="M560">
        <f>IFERROR(VLOOKUP($A560,Banknifty!$A$14:$I$4860,5,FALSE),All_curves!M559)</f>
        <v>16118222</v>
      </c>
      <c r="N560">
        <f>IFERROR(VLOOKUP($A560,Banknifty!$A$14:$I$4860,6,FALSE),All_curves!N559)</f>
        <v>11513949</v>
      </c>
      <c r="O560">
        <f>IFERROR(VLOOKUP($A560,Banknifty!$A$14:$I$4860,7,FALSE),All_curves!O559)</f>
        <v>13268684</v>
      </c>
      <c r="P560">
        <f>IFERROR(VLOOKUP($A560,Banknifty!$A$14:$I$4860,8,FALSE),All_curves!P559)</f>
        <v>13268684</v>
      </c>
      <c r="Q560">
        <f>IFERROR(VLOOKUP($A560,Banknifty!$A$14:$I$4860,9,FALSE),All_curves!Q559)</f>
        <v>14840303</v>
      </c>
      <c r="R560">
        <f>IFERROR(VLOOKUP($A560,Nifty!$A$14:$I$4860,2,FALSE),All_curves!R559)</f>
        <v>0</v>
      </c>
      <c r="S560">
        <f>IFERROR(VLOOKUP($A560,Nifty!$A$14:$I$4860,3,FALSE),All_curves!S559)</f>
        <v>0</v>
      </c>
      <c r="T560">
        <f>IFERROR(VLOOKUP($A560,Nifty!$A$14:$I$4860,4,FALSE),All_curves!T559)</f>
        <v>0</v>
      </c>
      <c r="U560">
        <f>IFERROR(VLOOKUP($A560,Nifty!$A$14:$I$4860,5,FALSE),All_curves!U559)</f>
        <v>0</v>
      </c>
      <c r="V560">
        <f>IFERROR(VLOOKUP($A560,Nifty!$A$14:$I$4860,6,FALSE),All_curves!V559)</f>
        <v>0</v>
      </c>
      <c r="W560">
        <f>IFERROR(VLOOKUP($A560,Nifty!$A$14:$I$4860,7,FALSE),All_curves!W559)</f>
        <v>0</v>
      </c>
      <c r="X560">
        <f>IFERROR(VLOOKUP($A560,Nifty!$A$14:$I$4860,8,FALSE),All_curves!X559)</f>
        <v>0</v>
      </c>
      <c r="Y560">
        <f>IFERROR(VLOOKUP($A560,Nifty!$A$14:$I$4860,9,FALSE),All_curves!Y559)</f>
        <v>0</v>
      </c>
      <c r="AA560" s="5">
        <f t="shared" si="257"/>
        <v>0</v>
      </c>
      <c r="AB560" s="5">
        <f t="shared" si="258"/>
        <v>0</v>
      </c>
      <c r="AC560" s="5">
        <f t="shared" si="259"/>
        <v>0</v>
      </c>
      <c r="AD560" s="5">
        <f t="shared" si="260"/>
        <v>0</v>
      </c>
      <c r="AE560" s="5">
        <f t="shared" si="261"/>
        <v>0</v>
      </c>
      <c r="AF560" s="5">
        <f t="shared" si="262"/>
        <v>0</v>
      </c>
      <c r="AG560" s="5">
        <f t="shared" si="263"/>
        <v>0</v>
      </c>
      <c r="AH560" s="5">
        <f t="shared" si="264"/>
        <v>0</v>
      </c>
      <c r="AI560" s="5">
        <f t="shared" si="240"/>
        <v>-6.4461193203702027E-4</v>
      </c>
      <c r="AJ560" s="5">
        <f t="shared" si="241"/>
        <v>-3.7391419302115203E-3</v>
      </c>
      <c r="AK560" s="5">
        <f t="shared" si="242"/>
        <v>-3.2338714826973813E-3</v>
      </c>
      <c r="AL560" s="5">
        <f t="shared" si="243"/>
        <v>-2.5254608398238565E-3</v>
      </c>
      <c r="AM560" s="5">
        <f t="shared" si="244"/>
        <v>8.7666196331936952E-4</v>
      </c>
      <c r="AN560" s="5">
        <f t="shared" si="245"/>
        <v>-1.8938816947160486E-3</v>
      </c>
      <c r="AO560" s="5">
        <f t="shared" si="246"/>
        <v>-1.8938816947160486E-3</v>
      </c>
      <c r="AP560" s="5">
        <f t="shared" si="247"/>
        <v>-1.7642984927487282E-3</v>
      </c>
      <c r="AQ560" s="5">
        <f t="shared" si="248"/>
        <v>0</v>
      </c>
      <c r="AR560" s="5">
        <f t="shared" si="249"/>
        <v>0</v>
      </c>
      <c r="AS560" s="5">
        <f t="shared" si="250"/>
        <v>0</v>
      </c>
      <c r="AT560" s="5">
        <f t="shared" si="251"/>
        <v>0</v>
      </c>
      <c r="AU560" s="5">
        <f t="shared" si="252"/>
        <v>0</v>
      </c>
      <c r="AV560" s="5">
        <f t="shared" si="253"/>
        <v>0</v>
      </c>
      <c r="AW560" s="5">
        <f t="shared" si="254"/>
        <v>0</v>
      </c>
      <c r="AX560" s="5">
        <f t="shared" si="255"/>
        <v>0</v>
      </c>
      <c r="AZ560" s="7">
        <f t="shared" si="265"/>
        <v>111.49951508380295</v>
      </c>
      <c r="BA560" s="4">
        <f t="shared" si="256"/>
        <v>-6.1743692098463487E-4</v>
      </c>
      <c r="BB560" s="5">
        <f>AZ560/MAX($AZ$16:AZ560)-1</f>
        <v>-6.4005322744351556E-3</v>
      </c>
    </row>
    <row r="561" spans="1:54" x14ac:dyDescent="0.25">
      <c r="A561" s="3">
        <v>43342</v>
      </c>
      <c r="B561">
        <f>IFERROR(VLOOKUP($A561,Finnifty!$A$14:$I$486,B$15+1,FALSE),All_curves!B560)</f>
        <v>0</v>
      </c>
      <c r="C561">
        <f>IFERROR(VLOOKUP($A561,Finnifty!$A$14:$I$486,C$15+1,FALSE),All_curves!C560)</f>
        <v>0</v>
      </c>
      <c r="D561">
        <f>IFERROR(VLOOKUP($A561,Finnifty!$A$14:$I$486,D$15+1,FALSE),All_curves!D560)</f>
        <v>0</v>
      </c>
      <c r="E561">
        <f>IFERROR(VLOOKUP($A561,Finnifty!$A$14:$I$486,E$15+1,FALSE),All_curves!E560)</f>
        <v>0</v>
      </c>
      <c r="F561">
        <f>IFERROR(VLOOKUP($A561,Finnifty!$A$14:$I$486,F$15+1,FALSE),All_curves!F560)</f>
        <v>0</v>
      </c>
      <c r="G561">
        <f>IFERROR(VLOOKUP($A561,Finnifty!$A$14:$I$486,G$15+1,FALSE),All_curves!G560)</f>
        <v>0</v>
      </c>
      <c r="H561">
        <f>IFERROR(VLOOKUP($A561,Finnifty!$A$14:$I$486,H$15+1,FALSE),All_curves!H560)</f>
        <v>0</v>
      </c>
      <c r="I561">
        <f>IFERROR(VLOOKUP($A561,Finnifty!$A$14:$I$486,I$15+1,FALSE),All_curves!I560)</f>
        <v>0</v>
      </c>
      <c r="J561">
        <f>IFERROR(VLOOKUP($A561,Banknifty!$A$14:$I$4860,2,FALSE),All_curves!J560)</f>
        <v>12905530</v>
      </c>
      <c r="K561">
        <f>IFERROR(VLOOKUP($A561,Banknifty!$A$14:$I$4860,3,FALSE),All_curves!K560)</f>
        <v>14488666</v>
      </c>
      <c r="L561">
        <f>IFERROR(VLOOKUP($A561,Banknifty!$A$14:$I$4860,4,FALSE),All_curves!L560)</f>
        <v>13624686</v>
      </c>
      <c r="M561">
        <f>IFERROR(VLOOKUP($A561,Banknifty!$A$14:$I$4860,5,FALSE),All_curves!M560)</f>
        <v>16088268</v>
      </c>
      <c r="N561">
        <f>IFERROR(VLOOKUP($A561,Banknifty!$A$14:$I$4860,6,FALSE),All_curves!N560)</f>
        <v>11506527</v>
      </c>
      <c r="O561">
        <f>IFERROR(VLOOKUP($A561,Banknifty!$A$14:$I$4860,7,FALSE),All_curves!O560)</f>
        <v>13219071</v>
      </c>
      <c r="P561">
        <f>IFERROR(VLOOKUP($A561,Banknifty!$A$14:$I$4860,8,FALSE),All_curves!P560)</f>
        <v>13219071</v>
      </c>
      <c r="Q561">
        <f>IFERROR(VLOOKUP($A561,Banknifty!$A$14:$I$4860,9,FALSE),All_curves!Q560)</f>
        <v>14802826</v>
      </c>
      <c r="R561">
        <f>IFERROR(VLOOKUP($A561,Nifty!$A$14:$I$4860,2,FALSE),All_curves!R560)</f>
        <v>0</v>
      </c>
      <c r="S561">
        <f>IFERROR(VLOOKUP($A561,Nifty!$A$14:$I$4860,3,FALSE),All_curves!S560)</f>
        <v>0</v>
      </c>
      <c r="T561">
        <f>IFERROR(VLOOKUP($A561,Nifty!$A$14:$I$4860,4,FALSE),All_curves!T560)</f>
        <v>0</v>
      </c>
      <c r="U561">
        <f>IFERROR(VLOOKUP($A561,Nifty!$A$14:$I$4860,5,FALSE),All_curves!U560)</f>
        <v>0</v>
      </c>
      <c r="V561">
        <f>IFERROR(VLOOKUP($A561,Nifty!$A$14:$I$4860,6,FALSE),All_curves!V560)</f>
        <v>0</v>
      </c>
      <c r="W561">
        <f>IFERROR(VLOOKUP($A561,Nifty!$A$14:$I$4860,7,FALSE),All_curves!W560)</f>
        <v>0</v>
      </c>
      <c r="X561">
        <f>IFERROR(VLOOKUP($A561,Nifty!$A$14:$I$4860,8,FALSE),All_curves!X560)</f>
        <v>0</v>
      </c>
      <c r="Y561">
        <f>IFERROR(VLOOKUP($A561,Nifty!$A$14:$I$4860,9,FALSE),All_curves!Y560)</f>
        <v>0</v>
      </c>
      <c r="AA561" s="5">
        <f t="shared" si="257"/>
        <v>0</v>
      </c>
      <c r="AB561" s="5">
        <f t="shared" si="258"/>
        <v>0</v>
      </c>
      <c r="AC561" s="5">
        <f t="shared" si="259"/>
        <v>0</v>
      </c>
      <c r="AD561" s="5">
        <f t="shared" si="260"/>
        <v>0</v>
      </c>
      <c r="AE561" s="5">
        <f t="shared" si="261"/>
        <v>0</v>
      </c>
      <c r="AF561" s="5">
        <f t="shared" si="262"/>
        <v>0</v>
      </c>
      <c r="AG561" s="5">
        <f t="shared" si="263"/>
        <v>0</v>
      </c>
      <c r="AH561" s="5">
        <f t="shared" si="264"/>
        <v>0</v>
      </c>
      <c r="AI561" s="5">
        <f t="shared" si="240"/>
        <v>-3.0629160815067724E-3</v>
      </c>
      <c r="AJ561" s="5">
        <f t="shared" si="241"/>
        <v>-1.7896411086129049E-3</v>
      </c>
      <c r="AK561" s="5">
        <f t="shared" si="242"/>
        <v>-1.1529065197635635E-2</v>
      </c>
      <c r="AL561" s="5">
        <f t="shared" si="243"/>
        <v>-1.8583935622675796E-3</v>
      </c>
      <c r="AM561" s="5">
        <f t="shared" si="244"/>
        <v>-6.4460942114652475E-4</v>
      </c>
      <c r="AN561" s="5">
        <f t="shared" si="245"/>
        <v>-3.7391047974313363E-3</v>
      </c>
      <c r="AO561" s="5">
        <f t="shared" si="246"/>
        <v>-3.7391047974313363E-3</v>
      </c>
      <c r="AP561" s="5">
        <f t="shared" si="247"/>
        <v>-2.5253527505469942E-3</v>
      </c>
      <c r="AQ561" s="5">
        <f t="shared" si="248"/>
        <v>0</v>
      </c>
      <c r="AR561" s="5">
        <f t="shared" si="249"/>
        <v>0</v>
      </c>
      <c r="AS561" s="5">
        <f t="shared" si="250"/>
        <v>0</v>
      </c>
      <c r="AT561" s="5">
        <f t="shared" si="251"/>
        <v>0</v>
      </c>
      <c r="AU561" s="5">
        <f t="shared" si="252"/>
        <v>0</v>
      </c>
      <c r="AV561" s="5">
        <f t="shared" si="253"/>
        <v>0</v>
      </c>
      <c r="AW561" s="5">
        <f t="shared" si="254"/>
        <v>0</v>
      </c>
      <c r="AX561" s="5">
        <f t="shared" si="255"/>
        <v>0</v>
      </c>
      <c r="AZ561" s="7">
        <f t="shared" si="265"/>
        <v>111.36530596205093</v>
      </c>
      <c r="BA561" s="4">
        <f t="shared" si="256"/>
        <v>-1.2036744881907954E-3</v>
      </c>
      <c r="BB561" s="5">
        <f>AZ561/MAX($AZ$16:AZ561)-1</f>
        <v>-7.596502605216382E-3</v>
      </c>
    </row>
    <row r="562" spans="1:54" x14ac:dyDescent="0.25">
      <c r="A562" s="3">
        <v>43343</v>
      </c>
      <c r="B562">
        <f>IFERROR(VLOOKUP($A562,Finnifty!$A$14:$I$486,B$15+1,FALSE),All_curves!B561)</f>
        <v>0</v>
      </c>
      <c r="C562">
        <f>IFERROR(VLOOKUP($A562,Finnifty!$A$14:$I$486,C$15+1,FALSE),All_curves!C561)</f>
        <v>0</v>
      </c>
      <c r="D562">
        <f>IFERROR(VLOOKUP($A562,Finnifty!$A$14:$I$486,D$15+1,FALSE),All_curves!D561)</f>
        <v>0</v>
      </c>
      <c r="E562">
        <f>IFERROR(VLOOKUP($A562,Finnifty!$A$14:$I$486,E$15+1,FALSE),All_curves!E561)</f>
        <v>0</v>
      </c>
      <c r="F562">
        <f>IFERROR(VLOOKUP($A562,Finnifty!$A$14:$I$486,F$15+1,FALSE),All_curves!F561)</f>
        <v>0</v>
      </c>
      <c r="G562">
        <f>IFERROR(VLOOKUP($A562,Finnifty!$A$14:$I$486,G$15+1,FALSE),All_curves!G561)</f>
        <v>0</v>
      </c>
      <c r="H562">
        <f>IFERROR(VLOOKUP($A562,Finnifty!$A$14:$I$486,H$15+1,FALSE),All_curves!H561)</f>
        <v>0</v>
      </c>
      <c r="I562">
        <f>IFERROR(VLOOKUP($A562,Finnifty!$A$14:$I$486,I$15+1,FALSE),All_curves!I561)</f>
        <v>0</v>
      </c>
      <c r="J562">
        <f>IFERROR(VLOOKUP($A562,Banknifty!$A$14:$I$4860,2,FALSE),All_curves!J561)</f>
        <v>12872790</v>
      </c>
      <c r="K562">
        <f>IFERROR(VLOOKUP($A562,Banknifty!$A$14:$I$4860,3,FALSE),All_curves!K561)</f>
        <v>14488666</v>
      </c>
      <c r="L562">
        <f>IFERROR(VLOOKUP($A562,Banknifty!$A$14:$I$4860,4,FALSE),All_curves!L561)</f>
        <v>13624686</v>
      </c>
      <c r="M562">
        <f>IFERROR(VLOOKUP($A562,Banknifty!$A$14:$I$4860,5,FALSE),All_curves!M561)</f>
        <v>16088268</v>
      </c>
      <c r="N562">
        <f>IFERROR(VLOOKUP($A562,Banknifty!$A$14:$I$4860,6,FALSE),All_curves!N561)</f>
        <v>11463135</v>
      </c>
      <c r="O562">
        <f>IFERROR(VLOOKUP($A562,Banknifty!$A$14:$I$4860,7,FALSE),All_curves!O561)</f>
        <v>13195413</v>
      </c>
      <c r="P562">
        <f>IFERROR(VLOOKUP($A562,Banknifty!$A$14:$I$4860,8,FALSE),All_curves!P561)</f>
        <v>13195413</v>
      </c>
      <c r="Q562">
        <f>IFERROR(VLOOKUP($A562,Banknifty!$A$14:$I$4860,9,FALSE),All_curves!Q561)</f>
        <v>14775316</v>
      </c>
      <c r="R562">
        <f>IFERROR(VLOOKUP($A562,Nifty!$A$14:$I$4860,2,FALSE),All_curves!R561)</f>
        <v>0</v>
      </c>
      <c r="S562">
        <f>IFERROR(VLOOKUP($A562,Nifty!$A$14:$I$4860,3,FALSE),All_curves!S561)</f>
        <v>0</v>
      </c>
      <c r="T562">
        <f>IFERROR(VLOOKUP($A562,Nifty!$A$14:$I$4860,4,FALSE),All_curves!T561)</f>
        <v>0</v>
      </c>
      <c r="U562">
        <f>IFERROR(VLOOKUP($A562,Nifty!$A$14:$I$4860,5,FALSE),All_curves!U561)</f>
        <v>0</v>
      </c>
      <c r="V562">
        <f>IFERROR(VLOOKUP($A562,Nifty!$A$14:$I$4860,6,FALSE),All_curves!V561)</f>
        <v>0</v>
      </c>
      <c r="W562">
        <f>IFERROR(VLOOKUP($A562,Nifty!$A$14:$I$4860,7,FALSE),All_curves!W561)</f>
        <v>0</v>
      </c>
      <c r="X562">
        <f>IFERROR(VLOOKUP($A562,Nifty!$A$14:$I$4860,8,FALSE),All_curves!X561)</f>
        <v>0</v>
      </c>
      <c r="Y562">
        <f>IFERROR(VLOOKUP($A562,Nifty!$A$14:$I$4860,9,FALSE),All_curves!Y561)</f>
        <v>0</v>
      </c>
      <c r="AA562" s="5">
        <f t="shared" si="257"/>
        <v>0</v>
      </c>
      <c r="AB562" s="5">
        <f t="shared" si="258"/>
        <v>0</v>
      </c>
      <c r="AC562" s="5">
        <f t="shared" si="259"/>
        <v>0</v>
      </c>
      <c r="AD562" s="5">
        <f t="shared" si="260"/>
        <v>0</v>
      </c>
      <c r="AE562" s="5">
        <f t="shared" si="261"/>
        <v>0</v>
      </c>
      <c r="AF562" s="5">
        <f t="shared" si="262"/>
        <v>0</v>
      </c>
      <c r="AG562" s="5">
        <f t="shared" si="263"/>
        <v>0</v>
      </c>
      <c r="AH562" s="5">
        <f t="shared" si="264"/>
        <v>0</v>
      </c>
      <c r="AI562" s="5">
        <f t="shared" si="240"/>
        <v>-2.5368969736229152E-3</v>
      </c>
      <c r="AJ562" s="5">
        <f t="shared" si="241"/>
        <v>0</v>
      </c>
      <c r="AK562" s="5">
        <f t="shared" si="242"/>
        <v>0</v>
      </c>
      <c r="AL562" s="5">
        <f t="shared" si="243"/>
        <v>0</v>
      </c>
      <c r="AM562" s="5">
        <f t="shared" si="244"/>
        <v>-3.7710770591334875E-3</v>
      </c>
      <c r="AN562" s="5">
        <f t="shared" si="245"/>
        <v>-1.7896870362523742E-3</v>
      </c>
      <c r="AO562" s="5">
        <f t="shared" si="246"/>
        <v>-1.7896870362523742E-3</v>
      </c>
      <c r="AP562" s="5">
        <f t="shared" si="247"/>
        <v>-1.8584289243148699E-3</v>
      </c>
      <c r="AQ562" s="5">
        <f t="shared" si="248"/>
        <v>0</v>
      </c>
      <c r="AR562" s="5">
        <f t="shared" si="249"/>
        <v>0</v>
      </c>
      <c r="AS562" s="5">
        <f t="shared" si="250"/>
        <v>0</v>
      </c>
      <c r="AT562" s="5">
        <f t="shared" si="251"/>
        <v>0</v>
      </c>
      <c r="AU562" s="5">
        <f t="shared" si="252"/>
        <v>0</v>
      </c>
      <c r="AV562" s="5">
        <f t="shared" si="253"/>
        <v>0</v>
      </c>
      <c r="AW562" s="5">
        <f t="shared" si="254"/>
        <v>0</v>
      </c>
      <c r="AX562" s="5">
        <f t="shared" si="255"/>
        <v>0</v>
      </c>
      <c r="AZ562" s="7">
        <f t="shared" si="265"/>
        <v>111.31080295985672</v>
      </c>
      <c r="BA562" s="4">
        <f t="shared" si="256"/>
        <v>-4.8940737623233421E-4</v>
      </c>
      <c r="BB562" s="5">
        <f>AZ562/MAX($AZ$16:AZ562)-1</f>
        <v>-8.0821921970403166E-3</v>
      </c>
    </row>
    <row r="563" spans="1:54" x14ac:dyDescent="0.25">
      <c r="A563" s="3">
        <v>43346</v>
      </c>
      <c r="B563">
        <f>IFERROR(VLOOKUP($A563,Finnifty!$A$14:$I$486,B$15+1,FALSE),All_curves!B562)</f>
        <v>0</v>
      </c>
      <c r="C563">
        <f>IFERROR(VLOOKUP($A563,Finnifty!$A$14:$I$486,C$15+1,FALSE),All_curves!C562)</f>
        <v>0</v>
      </c>
      <c r="D563">
        <f>IFERROR(VLOOKUP($A563,Finnifty!$A$14:$I$486,D$15+1,FALSE),All_curves!D562)</f>
        <v>0</v>
      </c>
      <c r="E563">
        <f>IFERROR(VLOOKUP($A563,Finnifty!$A$14:$I$486,E$15+1,FALSE),All_curves!E562)</f>
        <v>0</v>
      </c>
      <c r="F563">
        <f>IFERROR(VLOOKUP($A563,Finnifty!$A$14:$I$486,F$15+1,FALSE),All_curves!F562)</f>
        <v>0</v>
      </c>
      <c r="G563">
        <f>IFERROR(VLOOKUP($A563,Finnifty!$A$14:$I$486,G$15+1,FALSE),All_curves!G562)</f>
        <v>0</v>
      </c>
      <c r="H563">
        <f>IFERROR(VLOOKUP($A563,Finnifty!$A$14:$I$486,H$15+1,FALSE),All_curves!H562)</f>
        <v>0</v>
      </c>
      <c r="I563">
        <f>IFERROR(VLOOKUP($A563,Finnifty!$A$14:$I$486,I$15+1,FALSE),All_curves!I562)</f>
        <v>0</v>
      </c>
      <c r="J563">
        <f>IFERROR(VLOOKUP($A563,Banknifty!$A$14:$I$4860,2,FALSE),All_curves!J562)</f>
        <v>12970032</v>
      </c>
      <c r="K563">
        <f>IFERROR(VLOOKUP($A563,Banknifty!$A$14:$I$4860,3,FALSE),All_curves!K562)</f>
        <v>14502660</v>
      </c>
      <c r="L563">
        <f>IFERROR(VLOOKUP($A563,Banknifty!$A$14:$I$4860,4,FALSE),All_curves!L562)</f>
        <v>13728680</v>
      </c>
      <c r="M563">
        <f>IFERROR(VLOOKUP($A563,Banknifty!$A$14:$I$4860,5,FALSE),All_curves!M562)</f>
        <v>16092564</v>
      </c>
      <c r="N563">
        <f>IFERROR(VLOOKUP($A563,Banknifty!$A$14:$I$4860,6,FALSE),All_curves!N562)</f>
        <v>11445644</v>
      </c>
      <c r="O563">
        <f>IFERROR(VLOOKUP($A563,Banknifty!$A$14:$I$4860,7,FALSE),All_curves!O562)</f>
        <v>13195413</v>
      </c>
      <c r="P563">
        <f>IFERROR(VLOOKUP($A563,Banknifty!$A$14:$I$4860,8,FALSE),All_curves!P562)</f>
        <v>13195413</v>
      </c>
      <c r="Q563">
        <f>IFERROR(VLOOKUP($A563,Banknifty!$A$14:$I$4860,9,FALSE),All_curves!Q562)</f>
        <v>14775316</v>
      </c>
      <c r="R563">
        <f>IFERROR(VLOOKUP($A563,Nifty!$A$14:$I$4860,2,FALSE),All_curves!R562)</f>
        <v>0</v>
      </c>
      <c r="S563">
        <f>IFERROR(VLOOKUP($A563,Nifty!$A$14:$I$4860,3,FALSE),All_curves!S562)</f>
        <v>0</v>
      </c>
      <c r="T563">
        <f>IFERROR(VLOOKUP($A563,Nifty!$A$14:$I$4860,4,FALSE),All_curves!T562)</f>
        <v>0</v>
      </c>
      <c r="U563">
        <f>IFERROR(VLOOKUP($A563,Nifty!$A$14:$I$4860,5,FALSE),All_curves!U562)</f>
        <v>0</v>
      </c>
      <c r="V563">
        <f>IFERROR(VLOOKUP($A563,Nifty!$A$14:$I$4860,6,FALSE),All_curves!V562)</f>
        <v>0</v>
      </c>
      <c r="W563">
        <f>IFERROR(VLOOKUP($A563,Nifty!$A$14:$I$4860,7,FALSE),All_curves!W562)</f>
        <v>0</v>
      </c>
      <c r="X563">
        <f>IFERROR(VLOOKUP($A563,Nifty!$A$14:$I$4860,8,FALSE),All_curves!X562)</f>
        <v>0</v>
      </c>
      <c r="Y563">
        <f>IFERROR(VLOOKUP($A563,Nifty!$A$14:$I$4860,9,FALSE),All_curves!Y562)</f>
        <v>0</v>
      </c>
      <c r="AA563" s="5">
        <f t="shared" si="257"/>
        <v>0</v>
      </c>
      <c r="AB563" s="5">
        <f t="shared" si="258"/>
        <v>0</v>
      </c>
      <c r="AC563" s="5">
        <f t="shared" si="259"/>
        <v>0</v>
      </c>
      <c r="AD563" s="5">
        <f t="shared" si="260"/>
        <v>0</v>
      </c>
      <c r="AE563" s="5">
        <f t="shared" si="261"/>
        <v>0</v>
      </c>
      <c r="AF563" s="5">
        <f t="shared" si="262"/>
        <v>0</v>
      </c>
      <c r="AG563" s="5">
        <f t="shared" si="263"/>
        <v>0</v>
      </c>
      <c r="AH563" s="5">
        <f t="shared" si="264"/>
        <v>0</v>
      </c>
      <c r="AI563" s="5">
        <f t="shared" si="240"/>
        <v>7.5540733593881804E-3</v>
      </c>
      <c r="AJ563" s="5">
        <f t="shared" si="241"/>
        <v>9.6585841650287385E-4</v>
      </c>
      <c r="AK563" s="5">
        <f t="shared" si="242"/>
        <v>7.6327630596404461E-3</v>
      </c>
      <c r="AL563" s="5">
        <f t="shared" si="243"/>
        <v>2.6702687946267289E-4</v>
      </c>
      <c r="AM563" s="5">
        <f t="shared" si="244"/>
        <v>-1.5258478592461433E-3</v>
      </c>
      <c r="AN563" s="5">
        <f t="shared" si="245"/>
        <v>0</v>
      </c>
      <c r="AO563" s="5">
        <f t="shared" si="246"/>
        <v>0</v>
      </c>
      <c r="AP563" s="5">
        <f t="shared" si="247"/>
        <v>0</v>
      </c>
      <c r="AQ563" s="5">
        <f t="shared" si="248"/>
        <v>0</v>
      </c>
      <c r="AR563" s="5">
        <f t="shared" si="249"/>
        <v>0</v>
      </c>
      <c r="AS563" s="5">
        <f t="shared" si="250"/>
        <v>0</v>
      </c>
      <c r="AT563" s="5">
        <f t="shared" si="251"/>
        <v>0</v>
      </c>
      <c r="AU563" s="5">
        <f t="shared" si="252"/>
        <v>0</v>
      </c>
      <c r="AV563" s="5">
        <f t="shared" si="253"/>
        <v>0</v>
      </c>
      <c r="AW563" s="5">
        <f t="shared" si="254"/>
        <v>0</v>
      </c>
      <c r="AX563" s="5">
        <f t="shared" si="255"/>
        <v>0</v>
      </c>
      <c r="AZ563" s="7">
        <f t="shared" si="265"/>
        <v>111.37988000394279</v>
      </c>
      <c r="BA563" s="4">
        <f t="shared" si="256"/>
        <v>6.2057807732283465E-4</v>
      </c>
      <c r="BB563" s="5">
        <f>AZ563/MAX($AZ$16:AZ563)-1</f>
        <v>-7.4666297510117552E-3</v>
      </c>
    </row>
    <row r="564" spans="1:54" x14ac:dyDescent="0.25">
      <c r="A564" s="3">
        <v>43347</v>
      </c>
      <c r="B564">
        <f>IFERROR(VLOOKUP($A564,Finnifty!$A$14:$I$486,B$15+1,FALSE),All_curves!B563)</f>
        <v>0</v>
      </c>
      <c r="C564">
        <f>IFERROR(VLOOKUP($A564,Finnifty!$A$14:$I$486,C$15+1,FALSE),All_curves!C563)</f>
        <v>0</v>
      </c>
      <c r="D564">
        <f>IFERROR(VLOOKUP($A564,Finnifty!$A$14:$I$486,D$15+1,FALSE),All_curves!D563)</f>
        <v>0</v>
      </c>
      <c r="E564">
        <f>IFERROR(VLOOKUP($A564,Finnifty!$A$14:$I$486,E$15+1,FALSE),All_curves!E563)</f>
        <v>0</v>
      </c>
      <c r="F564">
        <f>IFERROR(VLOOKUP($A564,Finnifty!$A$14:$I$486,F$15+1,FALSE),All_curves!F563)</f>
        <v>0</v>
      </c>
      <c r="G564">
        <f>IFERROR(VLOOKUP($A564,Finnifty!$A$14:$I$486,G$15+1,FALSE),All_curves!G563)</f>
        <v>0</v>
      </c>
      <c r="H564">
        <f>IFERROR(VLOOKUP($A564,Finnifty!$A$14:$I$486,H$15+1,FALSE),All_curves!H563)</f>
        <v>0</v>
      </c>
      <c r="I564">
        <f>IFERROR(VLOOKUP($A564,Finnifty!$A$14:$I$486,I$15+1,FALSE),All_curves!I563)</f>
        <v>0</v>
      </c>
      <c r="J564">
        <f>IFERROR(VLOOKUP($A564,Banknifty!$A$14:$I$4860,2,FALSE),All_curves!J563)</f>
        <v>13119424</v>
      </c>
      <c r="K564">
        <f>IFERROR(VLOOKUP($A564,Banknifty!$A$14:$I$4860,3,FALSE),All_curves!K563)</f>
        <v>14644340</v>
      </c>
      <c r="L564">
        <f>IFERROR(VLOOKUP($A564,Banknifty!$A$14:$I$4860,4,FALSE),All_curves!L563)</f>
        <v>13934521</v>
      </c>
      <c r="M564">
        <f>IFERROR(VLOOKUP($A564,Banknifty!$A$14:$I$4860,5,FALSE),All_curves!M563)</f>
        <v>16285210</v>
      </c>
      <c r="N564">
        <f>IFERROR(VLOOKUP($A564,Banknifty!$A$14:$I$4860,6,FALSE),All_curves!N563)</f>
        <v>11532105</v>
      </c>
      <c r="O564">
        <f>IFERROR(VLOOKUP($A564,Banknifty!$A$14:$I$4860,7,FALSE),All_curves!O563)</f>
        <v>13208158</v>
      </c>
      <c r="P564">
        <f>IFERROR(VLOOKUP($A564,Banknifty!$A$14:$I$4860,8,FALSE),All_curves!P563)</f>
        <v>13208158</v>
      </c>
      <c r="Q564">
        <f>IFERROR(VLOOKUP($A564,Banknifty!$A$14:$I$4860,9,FALSE),All_curves!Q563)</f>
        <v>14779261</v>
      </c>
      <c r="R564">
        <f>IFERROR(VLOOKUP($A564,Nifty!$A$14:$I$4860,2,FALSE),All_curves!R563)</f>
        <v>0</v>
      </c>
      <c r="S564">
        <f>IFERROR(VLOOKUP($A564,Nifty!$A$14:$I$4860,3,FALSE),All_curves!S563)</f>
        <v>0</v>
      </c>
      <c r="T564">
        <f>IFERROR(VLOOKUP($A564,Nifty!$A$14:$I$4860,4,FALSE),All_curves!T563)</f>
        <v>0</v>
      </c>
      <c r="U564">
        <f>IFERROR(VLOOKUP($A564,Nifty!$A$14:$I$4860,5,FALSE),All_curves!U563)</f>
        <v>0</v>
      </c>
      <c r="V564">
        <f>IFERROR(VLOOKUP($A564,Nifty!$A$14:$I$4860,6,FALSE),All_curves!V563)</f>
        <v>0</v>
      </c>
      <c r="W564">
        <f>IFERROR(VLOOKUP($A564,Nifty!$A$14:$I$4860,7,FALSE),All_curves!W563)</f>
        <v>0</v>
      </c>
      <c r="X564">
        <f>IFERROR(VLOOKUP($A564,Nifty!$A$14:$I$4860,8,FALSE),All_curves!X563)</f>
        <v>0</v>
      </c>
      <c r="Y564">
        <f>IFERROR(VLOOKUP($A564,Nifty!$A$14:$I$4860,9,FALSE),All_curves!Y563)</f>
        <v>0</v>
      </c>
      <c r="AA564" s="5">
        <f t="shared" si="257"/>
        <v>0</v>
      </c>
      <c r="AB564" s="5">
        <f t="shared" si="258"/>
        <v>0</v>
      </c>
      <c r="AC564" s="5">
        <f t="shared" si="259"/>
        <v>0</v>
      </c>
      <c r="AD564" s="5">
        <f t="shared" si="260"/>
        <v>0</v>
      </c>
      <c r="AE564" s="5">
        <f t="shared" si="261"/>
        <v>0</v>
      </c>
      <c r="AF564" s="5">
        <f t="shared" si="262"/>
        <v>0</v>
      </c>
      <c r="AG564" s="5">
        <f t="shared" si="263"/>
        <v>0</v>
      </c>
      <c r="AH564" s="5">
        <f t="shared" si="264"/>
        <v>0</v>
      </c>
      <c r="AI564" s="5">
        <f t="shared" si="240"/>
        <v>1.1518244519365783E-2</v>
      </c>
      <c r="AJ564" s="5">
        <f t="shared" si="241"/>
        <v>9.7692423320963062E-3</v>
      </c>
      <c r="AK564" s="5">
        <f t="shared" si="242"/>
        <v>1.4993502652840718E-2</v>
      </c>
      <c r="AL564" s="5">
        <f t="shared" si="243"/>
        <v>1.1971119083323156E-2</v>
      </c>
      <c r="AM564" s="5">
        <f t="shared" si="244"/>
        <v>7.554052878107953E-3</v>
      </c>
      <c r="AN564" s="5">
        <f t="shared" si="245"/>
        <v>9.658659414448767E-4</v>
      </c>
      <c r="AO564" s="5">
        <f t="shared" si="246"/>
        <v>9.658659414448767E-4</v>
      </c>
      <c r="AP564" s="5">
        <f t="shared" si="247"/>
        <v>2.6699936569873906E-4</v>
      </c>
      <c r="AQ564" s="5">
        <f t="shared" si="248"/>
        <v>0</v>
      </c>
      <c r="AR564" s="5">
        <f t="shared" si="249"/>
        <v>0</v>
      </c>
      <c r="AS564" s="5">
        <f t="shared" si="250"/>
        <v>0</v>
      </c>
      <c r="AT564" s="5">
        <f t="shared" si="251"/>
        <v>0</v>
      </c>
      <c r="AU564" s="5">
        <f t="shared" si="252"/>
        <v>0</v>
      </c>
      <c r="AV564" s="5">
        <f t="shared" si="253"/>
        <v>0</v>
      </c>
      <c r="AW564" s="5">
        <f t="shared" si="254"/>
        <v>0</v>
      </c>
      <c r="AX564" s="5">
        <f t="shared" si="255"/>
        <v>0</v>
      </c>
      <c r="AZ564" s="7">
        <f t="shared" si="265"/>
        <v>111.6490707535329</v>
      </c>
      <c r="BA564" s="4">
        <f t="shared" si="256"/>
        <v>2.4168705297634339E-3</v>
      </c>
      <c r="BB564" s="5">
        <f>AZ564/MAX($AZ$16:AZ564)-1</f>
        <v>-5.0678050986503465E-3</v>
      </c>
    </row>
    <row r="565" spans="1:54" x14ac:dyDescent="0.25">
      <c r="A565" s="3">
        <v>43348</v>
      </c>
      <c r="B565">
        <f>IFERROR(VLOOKUP($A565,Finnifty!$A$14:$I$486,B$15+1,FALSE),All_curves!B564)</f>
        <v>0</v>
      </c>
      <c r="C565">
        <f>IFERROR(VLOOKUP($A565,Finnifty!$A$14:$I$486,C$15+1,FALSE),All_curves!C564)</f>
        <v>0</v>
      </c>
      <c r="D565">
        <f>IFERROR(VLOOKUP($A565,Finnifty!$A$14:$I$486,D$15+1,FALSE),All_curves!D564)</f>
        <v>0</v>
      </c>
      <c r="E565">
        <f>IFERROR(VLOOKUP($A565,Finnifty!$A$14:$I$486,E$15+1,FALSE),All_curves!E564)</f>
        <v>0</v>
      </c>
      <c r="F565">
        <f>IFERROR(VLOOKUP($A565,Finnifty!$A$14:$I$486,F$15+1,FALSE),All_curves!F564)</f>
        <v>0</v>
      </c>
      <c r="G565">
        <f>IFERROR(VLOOKUP($A565,Finnifty!$A$14:$I$486,G$15+1,FALSE),All_curves!G564)</f>
        <v>0</v>
      </c>
      <c r="H565">
        <f>IFERROR(VLOOKUP($A565,Finnifty!$A$14:$I$486,H$15+1,FALSE),All_curves!H564)</f>
        <v>0</v>
      </c>
      <c r="I565">
        <f>IFERROR(VLOOKUP($A565,Finnifty!$A$14:$I$486,I$15+1,FALSE),All_curves!I564)</f>
        <v>0</v>
      </c>
      <c r="J565">
        <f>IFERROR(VLOOKUP($A565,Banknifty!$A$14:$I$4860,2,FALSE),All_curves!J564)</f>
        <v>13093921</v>
      </c>
      <c r="K565">
        <f>IFERROR(VLOOKUP($A565,Banknifty!$A$14:$I$4860,3,FALSE),All_curves!K564)</f>
        <v>14691784</v>
      </c>
      <c r="L565">
        <f>IFERROR(VLOOKUP($A565,Banknifty!$A$14:$I$4860,4,FALSE),All_curves!L564)</f>
        <v>13872262</v>
      </c>
      <c r="M565">
        <f>IFERROR(VLOOKUP($A565,Banknifty!$A$14:$I$4860,5,FALSE),All_curves!M564)</f>
        <v>16198916</v>
      </c>
      <c r="N565">
        <f>IFERROR(VLOOKUP($A565,Banknifty!$A$14:$I$4860,6,FALSE),All_curves!N564)</f>
        <v>11664934</v>
      </c>
      <c r="O565">
        <f>IFERROR(VLOOKUP($A565,Banknifty!$A$14:$I$4860,7,FALSE),All_curves!O564)</f>
        <v>13337192</v>
      </c>
      <c r="P565">
        <f>IFERROR(VLOOKUP($A565,Banknifty!$A$14:$I$4860,8,FALSE),All_curves!P564)</f>
        <v>13337192</v>
      </c>
      <c r="Q565">
        <f>IFERROR(VLOOKUP($A565,Banknifty!$A$14:$I$4860,9,FALSE),All_curves!Q564)</f>
        <v>14956185</v>
      </c>
      <c r="R565">
        <f>IFERROR(VLOOKUP($A565,Nifty!$A$14:$I$4860,2,FALSE),All_curves!R564)</f>
        <v>0</v>
      </c>
      <c r="S565">
        <f>IFERROR(VLOOKUP($A565,Nifty!$A$14:$I$4860,3,FALSE),All_curves!S564)</f>
        <v>0</v>
      </c>
      <c r="T565">
        <f>IFERROR(VLOOKUP($A565,Nifty!$A$14:$I$4860,4,FALSE),All_curves!T564)</f>
        <v>0</v>
      </c>
      <c r="U565">
        <f>IFERROR(VLOOKUP($A565,Nifty!$A$14:$I$4860,5,FALSE),All_curves!U564)</f>
        <v>0</v>
      </c>
      <c r="V565">
        <f>IFERROR(VLOOKUP($A565,Nifty!$A$14:$I$4860,6,FALSE),All_curves!V564)</f>
        <v>0</v>
      </c>
      <c r="W565">
        <f>IFERROR(VLOOKUP($A565,Nifty!$A$14:$I$4860,7,FALSE),All_curves!W564)</f>
        <v>0</v>
      </c>
      <c r="X565">
        <f>IFERROR(VLOOKUP($A565,Nifty!$A$14:$I$4860,8,FALSE),All_curves!X564)</f>
        <v>0</v>
      </c>
      <c r="Y565">
        <f>IFERROR(VLOOKUP($A565,Nifty!$A$14:$I$4860,9,FALSE),All_curves!Y564)</f>
        <v>0</v>
      </c>
      <c r="AA565" s="5">
        <f t="shared" si="257"/>
        <v>0</v>
      </c>
      <c r="AB565" s="5">
        <f t="shared" si="258"/>
        <v>0</v>
      </c>
      <c r="AC565" s="5">
        <f t="shared" si="259"/>
        <v>0</v>
      </c>
      <c r="AD565" s="5">
        <f t="shared" si="260"/>
        <v>0</v>
      </c>
      <c r="AE565" s="5">
        <f t="shared" si="261"/>
        <v>0</v>
      </c>
      <c r="AF565" s="5">
        <f t="shared" si="262"/>
        <v>0</v>
      </c>
      <c r="AG565" s="5">
        <f t="shared" si="263"/>
        <v>0</v>
      </c>
      <c r="AH565" s="5">
        <f t="shared" si="264"/>
        <v>0</v>
      </c>
      <c r="AI565" s="5">
        <f t="shared" si="240"/>
        <v>-1.9439115619710456E-3</v>
      </c>
      <c r="AJ565" s="5">
        <f t="shared" si="241"/>
        <v>3.2397499648328942E-3</v>
      </c>
      <c r="AK565" s="5">
        <f t="shared" si="242"/>
        <v>-4.4679684360876548E-3</v>
      </c>
      <c r="AL565" s="5">
        <f t="shared" si="243"/>
        <v>-5.2989184665104272E-3</v>
      </c>
      <c r="AM565" s="5">
        <f t="shared" si="244"/>
        <v>1.1518192038660668E-2</v>
      </c>
      <c r="AN565" s="5">
        <f t="shared" si="245"/>
        <v>9.7692653282916986E-3</v>
      </c>
      <c r="AO565" s="5">
        <f t="shared" si="246"/>
        <v>9.7692653282916986E-3</v>
      </c>
      <c r="AP565" s="5">
        <f t="shared" si="247"/>
        <v>1.1971099231551596E-2</v>
      </c>
      <c r="AQ565" s="5">
        <f t="shared" si="248"/>
        <v>0</v>
      </c>
      <c r="AR565" s="5">
        <f t="shared" si="249"/>
        <v>0</v>
      </c>
      <c r="AS565" s="5">
        <f t="shared" si="250"/>
        <v>0</v>
      </c>
      <c r="AT565" s="5">
        <f t="shared" si="251"/>
        <v>0</v>
      </c>
      <c r="AU565" s="5">
        <f t="shared" si="252"/>
        <v>0</v>
      </c>
      <c r="AV565" s="5">
        <f t="shared" si="253"/>
        <v>0</v>
      </c>
      <c r="AW565" s="5">
        <f t="shared" si="254"/>
        <v>0</v>
      </c>
      <c r="AX565" s="5">
        <f t="shared" si="255"/>
        <v>0</v>
      </c>
      <c r="AZ565" s="7">
        <f t="shared" si="265"/>
        <v>111.8098304052567</v>
      </c>
      <c r="BA565" s="4">
        <f t="shared" si="256"/>
        <v>1.4398655594608097E-3</v>
      </c>
      <c r="BB565" s="5">
        <f>AZ565/MAX($AZ$16:AZ565)-1</f>
        <v>-3.6352364972132012E-3</v>
      </c>
    </row>
    <row r="566" spans="1:54" x14ac:dyDescent="0.25">
      <c r="A566" s="3">
        <v>43349</v>
      </c>
      <c r="B566">
        <f>IFERROR(VLOOKUP($A566,Finnifty!$A$14:$I$486,B$15+1,FALSE),All_curves!B565)</f>
        <v>0</v>
      </c>
      <c r="C566">
        <f>IFERROR(VLOOKUP($A566,Finnifty!$A$14:$I$486,C$15+1,FALSE),All_curves!C565)</f>
        <v>0</v>
      </c>
      <c r="D566">
        <f>IFERROR(VLOOKUP($A566,Finnifty!$A$14:$I$486,D$15+1,FALSE),All_curves!D565)</f>
        <v>0</v>
      </c>
      <c r="E566">
        <f>IFERROR(VLOOKUP($A566,Finnifty!$A$14:$I$486,E$15+1,FALSE),All_curves!E565)</f>
        <v>0</v>
      </c>
      <c r="F566">
        <f>IFERROR(VLOOKUP($A566,Finnifty!$A$14:$I$486,F$15+1,FALSE),All_curves!F565)</f>
        <v>0</v>
      </c>
      <c r="G566">
        <f>IFERROR(VLOOKUP($A566,Finnifty!$A$14:$I$486,G$15+1,FALSE),All_curves!G565)</f>
        <v>0</v>
      </c>
      <c r="H566">
        <f>IFERROR(VLOOKUP($A566,Finnifty!$A$14:$I$486,H$15+1,FALSE),All_curves!H565)</f>
        <v>0</v>
      </c>
      <c r="I566">
        <f>IFERROR(VLOOKUP($A566,Finnifty!$A$14:$I$486,I$15+1,FALSE),All_curves!I565)</f>
        <v>0</v>
      </c>
      <c r="J566">
        <f>IFERROR(VLOOKUP($A566,Banknifty!$A$14:$I$4860,2,FALSE),All_curves!J565)</f>
        <v>12915090</v>
      </c>
      <c r="K566">
        <f>IFERROR(VLOOKUP($A566,Banknifty!$A$14:$I$4860,3,FALSE),All_curves!K565)</f>
        <v>14620837</v>
      </c>
      <c r="L566">
        <f>IFERROR(VLOOKUP($A566,Banknifty!$A$14:$I$4860,4,FALSE),All_curves!L565)</f>
        <v>13776565</v>
      </c>
      <c r="M566">
        <f>IFERROR(VLOOKUP($A566,Banknifty!$A$14:$I$4860,5,FALSE),All_curves!M565)</f>
        <v>16107637</v>
      </c>
      <c r="N566">
        <f>IFERROR(VLOOKUP($A566,Banknifty!$A$14:$I$4860,6,FALSE),All_curves!N565)</f>
        <v>11642259</v>
      </c>
      <c r="O566">
        <f>IFERROR(VLOOKUP($A566,Banknifty!$A$14:$I$4860,7,FALSE),All_curves!O565)</f>
        <v>13380401</v>
      </c>
      <c r="P566">
        <f>IFERROR(VLOOKUP($A566,Banknifty!$A$14:$I$4860,8,FALSE),All_curves!P565)</f>
        <v>13380401</v>
      </c>
      <c r="Q566">
        <f>IFERROR(VLOOKUP($A566,Banknifty!$A$14:$I$4860,9,FALSE),All_curves!Q565)</f>
        <v>14876934</v>
      </c>
      <c r="R566">
        <f>IFERROR(VLOOKUP($A566,Nifty!$A$14:$I$4860,2,FALSE),All_curves!R565)</f>
        <v>0</v>
      </c>
      <c r="S566">
        <f>IFERROR(VLOOKUP($A566,Nifty!$A$14:$I$4860,3,FALSE),All_curves!S565)</f>
        <v>0</v>
      </c>
      <c r="T566">
        <f>IFERROR(VLOOKUP($A566,Nifty!$A$14:$I$4860,4,FALSE),All_curves!T565)</f>
        <v>0</v>
      </c>
      <c r="U566">
        <f>IFERROR(VLOOKUP($A566,Nifty!$A$14:$I$4860,5,FALSE),All_curves!U565)</f>
        <v>0</v>
      </c>
      <c r="V566">
        <f>IFERROR(VLOOKUP($A566,Nifty!$A$14:$I$4860,6,FALSE),All_curves!V565)</f>
        <v>0</v>
      </c>
      <c r="W566">
        <f>IFERROR(VLOOKUP($A566,Nifty!$A$14:$I$4860,7,FALSE),All_curves!W565)</f>
        <v>0</v>
      </c>
      <c r="X566">
        <f>IFERROR(VLOOKUP($A566,Nifty!$A$14:$I$4860,8,FALSE),All_curves!X565)</f>
        <v>0</v>
      </c>
      <c r="Y566">
        <f>IFERROR(VLOOKUP($A566,Nifty!$A$14:$I$4860,9,FALSE),All_curves!Y565)</f>
        <v>0</v>
      </c>
      <c r="AA566" s="5">
        <f t="shared" si="257"/>
        <v>0</v>
      </c>
      <c r="AB566" s="5">
        <f t="shared" si="258"/>
        <v>0</v>
      </c>
      <c r="AC566" s="5">
        <f t="shared" si="259"/>
        <v>0</v>
      </c>
      <c r="AD566" s="5">
        <f t="shared" si="260"/>
        <v>0</v>
      </c>
      <c r="AE566" s="5">
        <f t="shared" si="261"/>
        <v>0</v>
      </c>
      <c r="AF566" s="5">
        <f t="shared" si="262"/>
        <v>0</v>
      </c>
      <c r="AG566" s="5">
        <f t="shared" si="263"/>
        <v>0</v>
      </c>
      <c r="AH566" s="5">
        <f t="shared" si="264"/>
        <v>0</v>
      </c>
      <c r="AI566" s="5">
        <f t="shared" si="240"/>
        <v>-1.3657559107008499E-2</v>
      </c>
      <c r="AJ566" s="5">
        <f t="shared" si="241"/>
        <v>-4.8290255288261363E-3</v>
      </c>
      <c r="AK566" s="5">
        <f t="shared" si="242"/>
        <v>-6.8984423737095124E-3</v>
      </c>
      <c r="AL566" s="5">
        <f t="shared" si="243"/>
        <v>-5.6348832230502799E-3</v>
      </c>
      <c r="AM566" s="5">
        <f t="shared" si="244"/>
        <v>-1.9438601195685967E-3</v>
      </c>
      <c r="AN566" s="5">
        <f t="shared" si="245"/>
        <v>3.2397374199906182E-3</v>
      </c>
      <c r="AO566" s="5">
        <f t="shared" si="246"/>
        <v>3.2397374199906182E-3</v>
      </c>
      <c r="AP566" s="5">
        <f t="shared" si="247"/>
        <v>-5.2988780227043453E-3</v>
      </c>
      <c r="AQ566" s="5">
        <f t="shared" si="248"/>
        <v>0</v>
      </c>
      <c r="AR566" s="5">
        <f t="shared" si="249"/>
        <v>0</v>
      </c>
      <c r="AS566" s="5">
        <f t="shared" si="250"/>
        <v>0</v>
      </c>
      <c r="AT566" s="5">
        <f t="shared" si="251"/>
        <v>0</v>
      </c>
      <c r="AU566" s="5">
        <f t="shared" si="252"/>
        <v>0</v>
      </c>
      <c r="AV566" s="5">
        <f t="shared" si="253"/>
        <v>0</v>
      </c>
      <c r="AW566" s="5">
        <f t="shared" si="254"/>
        <v>0</v>
      </c>
      <c r="AX566" s="5">
        <f t="shared" si="255"/>
        <v>0</v>
      </c>
      <c r="AZ566" s="7">
        <f t="shared" si="265"/>
        <v>111.66176077014519</v>
      </c>
      <c r="BA566" s="4">
        <f t="shared" si="256"/>
        <v>-1.3242988972869227E-3</v>
      </c>
      <c r="BB566" s="5">
        <f>AZ566/MAX($AZ$16:AZ566)-1</f>
        <v>-4.9547212548153308E-3</v>
      </c>
    </row>
    <row r="567" spans="1:54" x14ac:dyDescent="0.25">
      <c r="A567" s="3">
        <v>43350</v>
      </c>
      <c r="B567">
        <f>IFERROR(VLOOKUP($A567,Finnifty!$A$14:$I$486,B$15+1,FALSE),All_curves!B566)</f>
        <v>0</v>
      </c>
      <c r="C567">
        <f>IFERROR(VLOOKUP($A567,Finnifty!$A$14:$I$486,C$15+1,FALSE),All_curves!C566)</f>
        <v>0</v>
      </c>
      <c r="D567">
        <f>IFERROR(VLOOKUP($A567,Finnifty!$A$14:$I$486,D$15+1,FALSE),All_curves!D566)</f>
        <v>0</v>
      </c>
      <c r="E567">
        <f>IFERROR(VLOOKUP($A567,Finnifty!$A$14:$I$486,E$15+1,FALSE),All_curves!E566)</f>
        <v>0</v>
      </c>
      <c r="F567">
        <f>IFERROR(VLOOKUP($A567,Finnifty!$A$14:$I$486,F$15+1,FALSE),All_curves!F566)</f>
        <v>0</v>
      </c>
      <c r="G567">
        <f>IFERROR(VLOOKUP($A567,Finnifty!$A$14:$I$486,G$15+1,FALSE),All_curves!G566)</f>
        <v>0</v>
      </c>
      <c r="H567">
        <f>IFERROR(VLOOKUP($A567,Finnifty!$A$14:$I$486,H$15+1,FALSE),All_curves!H566)</f>
        <v>0</v>
      </c>
      <c r="I567">
        <f>IFERROR(VLOOKUP($A567,Finnifty!$A$14:$I$486,I$15+1,FALSE),All_curves!I566)</f>
        <v>0</v>
      </c>
      <c r="J567">
        <f>IFERROR(VLOOKUP($A567,Banknifty!$A$14:$I$4860,2,FALSE),All_curves!J566)</f>
        <v>12880593</v>
      </c>
      <c r="K567">
        <f>IFERROR(VLOOKUP($A567,Banknifty!$A$14:$I$4860,3,FALSE),All_curves!K566)</f>
        <v>14617906</v>
      </c>
      <c r="L567">
        <f>IFERROR(VLOOKUP($A567,Banknifty!$A$14:$I$4860,4,FALSE),All_curves!L566)</f>
        <v>13776565</v>
      </c>
      <c r="M567">
        <f>IFERROR(VLOOKUP($A567,Banknifty!$A$14:$I$4860,5,FALSE),All_curves!M566)</f>
        <v>16099361</v>
      </c>
      <c r="N567">
        <f>IFERROR(VLOOKUP($A567,Banknifty!$A$14:$I$4860,6,FALSE),All_curves!N566)</f>
        <v>11565319</v>
      </c>
      <c r="O567">
        <f>IFERROR(VLOOKUP($A567,Banknifty!$A$14:$I$4860,7,FALSE),All_curves!O566)</f>
        <v>13338859</v>
      </c>
      <c r="P567">
        <f>IFERROR(VLOOKUP($A567,Banknifty!$A$14:$I$4860,8,FALSE),All_curves!P566)</f>
        <v>13338859</v>
      </c>
      <c r="Q567">
        <f>IFERROR(VLOOKUP($A567,Banknifty!$A$14:$I$4860,9,FALSE),All_curves!Q566)</f>
        <v>14868077</v>
      </c>
      <c r="R567">
        <f>IFERROR(VLOOKUP($A567,Nifty!$A$14:$I$4860,2,FALSE),All_curves!R566)</f>
        <v>0</v>
      </c>
      <c r="S567">
        <f>IFERROR(VLOOKUP($A567,Nifty!$A$14:$I$4860,3,FALSE),All_curves!S566)</f>
        <v>0</v>
      </c>
      <c r="T567">
        <f>IFERROR(VLOOKUP($A567,Nifty!$A$14:$I$4860,4,FALSE),All_curves!T566)</f>
        <v>0</v>
      </c>
      <c r="U567">
        <f>IFERROR(VLOOKUP($A567,Nifty!$A$14:$I$4860,5,FALSE),All_curves!U566)</f>
        <v>0</v>
      </c>
      <c r="V567">
        <f>IFERROR(VLOOKUP($A567,Nifty!$A$14:$I$4860,6,FALSE),All_curves!V566)</f>
        <v>0</v>
      </c>
      <c r="W567">
        <f>IFERROR(VLOOKUP($A567,Nifty!$A$14:$I$4860,7,FALSE),All_curves!W566)</f>
        <v>0</v>
      </c>
      <c r="X567">
        <f>IFERROR(VLOOKUP($A567,Nifty!$A$14:$I$4860,8,FALSE),All_curves!X566)</f>
        <v>0</v>
      </c>
      <c r="Y567">
        <f>IFERROR(VLOOKUP($A567,Nifty!$A$14:$I$4860,9,FALSE),All_curves!Y566)</f>
        <v>0</v>
      </c>
      <c r="AA567" s="5">
        <f t="shared" si="257"/>
        <v>0</v>
      </c>
      <c r="AB567" s="5">
        <f t="shared" si="258"/>
        <v>0</v>
      </c>
      <c r="AC567" s="5">
        <f t="shared" si="259"/>
        <v>0</v>
      </c>
      <c r="AD567" s="5">
        <f t="shared" si="260"/>
        <v>0</v>
      </c>
      <c r="AE567" s="5">
        <f t="shared" si="261"/>
        <v>0</v>
      </c>
      <c r="AF567" s="5">
        <f t="shared" si="262"/>
        <v>0</v>
      </c>
      <c r="AG567" s="5">
        <f t="shared" si="263"/>
        <v>0</v>
      </c>
      <c r="AH567" s="5">
        <f t="shared" si="264"/>
        <v>0</v>
      </c>
      <c r="AI567" s="5">
        <f t="shared" si="240"/>
        <v>-2.6710615257036219E-3</v>
      </c>
      <c r="AJ567" s="5">
        <f t="shared" si="241"/>
        <v>-2.0046731934708628E-4</v>
      </c>
      <c r="AK567" s="5">
        <f t="shared" si="242"/>
        <v>0</v>
      </c>
      <c r="AL567" s="5">
        <f t="shared" si="243"/>
        <v>-5.1379355022718176E-4</v>
      </c>
      <c r="AM567" s="5">
        <f t="shared" si="244"/>
        <v>-6.6086830743071756E-3</v>
      </c>
      <c r="AN567" s="5">
        <f t="shared" si="245"/>
        <v>-3.1046902107044749E-3</v>
      </c>
      <c r="AO567" s="5">
        <f t="shared" si="246"/>
        <v>-3.1046902107044749E-3</v>
      </c>
      <c r="AP567" s="5">
        <f t="shared" si="247"/>
        <v>-5.9535116577114078E-4</v>
      </c>
      <c r="AQ567" s="5">
        <f t="shared" si="248"/>
        <v>0</v>
      </c>
      <c r="AR567" s="5">
        <f t="shared" si="249"/>
        <v>0</v>
      </c>
      <c r="AS567" s="5">
        <f t="shared" si="250"/>
        <v>0</v>
      </c>
      <c r="AT567" s="5">
        <f t="shared" si="251"/>
        <v>0</v>
      </c>
      <c r="AU567" s="5">
        <f t="shared" si="252"/>
        <v>0</v>
      </c>
      <c r="AV567" s="5">
        <f t="shared" si="253"/>
        <v>0</v>
      </c>
      <c r="AW567" s="5">
        <f t="shared" si="254"/>
        <v>0</v>
      </c>
      <c r="AX567" s="5">
        <f t="shared" si="255"/>
        <v>0</v>
      </c>
      <c r="AZ567" s="7">
        <f t="shared" si="265"/>
        <v>111.58360341354215</v>
      </c>
      <c r="BA567" s="4">
        <f t="shared" si="256"/>
        <v>-6.9994737736521495E-4</v>
      </c>
      <c r="BB567" s="5">
        <f>AZ567/MAX($AZ$16:AZ567)-1</f>
        <v>-5.651200588032701E-3</v>
      </c>
    </row>
    <row r="568" spans="1:54" x14ac:dyDescent="0.25">
      <c r="A568" s="3">
        <v>43353</v>
      </c>
      <c r="B568">
        <f>IFERROR(VLOOKUP($A568,Finnifty!$A$14:$I$486,B$15+1,FALSE),All_curves!B567)</f>
        <v>0</v>
      </c>
      <c r="C568">
        <f>IFERROR(VLOOKUP($A568,Finnifty!$A$14:$I$486,C$15+1,FALSE),All_curves!C567)</f>
        <v>0</v>
      </c>
      <c r="D568">
        <f>IFERROR(VLOOKUP($A568,Finnifty!$A$14:$I$486,D$15+1,FALSE),All_curves!D567)</f>
        <v>0</v>
      </c>
      <c r="E568">
        <f>IFERROR(VLOOKUP($A568,Finnifty!$A$14:$I$486,E$15+1,FALSE),All_curves!E567)</f>
        <v>0</v>
      </c>
      <c r="F568">
        <f>IFERROR(VLOOKUP($A568,Finnifty!$A$14:$I$486,F$15+1,FALSE),All_curves!F567)</f>
        <v>0</v>
      </c>
      <c r="G568">
        <f>IFERROR(VLOOKUP($A568,Finnifty!$A$14:$I$486,G$15+1,FALSE),All_curves!G567)</f>
        <v>0</v>
      </c>
      <c r="H568">
        <f>IFERROR(VLOOKUP($A568,Finnifty!$A$14:$I$486,H$15+1,FALSE),All_curves!H567)</f>
        <v>0</v>
      </c>
      <c r="I568">
        <f>IFERROR(VLOOKUP($A568,Finnifty!$A$14:$I$486,I$15+1,FALSE),All_curves!I567)</f>
        <v>0</v>
      </c>
      <c r="J568">
        <f>IFERROR(VLOOKUP($A568,Banknifty!$A$14:$I$4860,2,FALSE),All_curves!J567)</f>
        <v>12905997</v>
      </c>
      <c r="K568">
        <f>IFERROR(VLOOKUP($A568,Banknifty!$A$14:$I$4860,3,FALSE),All_curves!K567)</f>
        <v>14566236</v>
      </c>
      <c r="L568">
        <f>IFERROR(VLOOKUP($A568,Banknifty!$A$14:$I$4860,4,FALSE),All_curves!L567)</f>
        <v>13784643</v>
      </c>
      <c r="M568">
        <f>IFERROR(VLOOKUP($A568,Banknifty!$A$14:$I$4860,5,FALSE),All_curves!M567)</f>
        <v>16047342</v>
      </c>
      <c r="N568">
        <f>IFERROR(VLOOKUP($A568,Banknifty!$A$14:$I$4860,6,FALSE),All_curves!N567)</f>
        <v>11585408</v>
      </c>
      <c r="O568">
        <f>IFERROR(VLOOKUP($A568,Banknifty!$A$14:$I$4860,7,FALSE),All_curves!O567)</f>
        <v>13349012</v>
      </c>
      <c r="P568">
        <f>IFERROR(VLOOKUP($A568,Banknifty!$A$14:$I$4860,8,FALSE),All_curves!P567)</f>
        <v>13349012</v>
      </c>
      <c r="Q568">
        <f>IFERROR(VLOOKUP($A568,Banknifty!$A$14:$I$4860,9,FALSE),All_curves!Q567)</f>
        <v>14860438</v>
      </c>
      <c r="R568">
        <f>IFERROR(VLOOKUP($A568,Nifty!$A$14:$I$4860,2,FALSE),All_curves!R567)</f>
        <v>0</v>
      </c>
      <c r="S568">
        <f>IFERROR(VLOOKUP($A568,Nifty!$A$14:$I$4860,3,FALSE),All_curves!S567)</f>
        <v>0</v>
      </c>
      <c r="T568">
        <f>IFERROR(VLOOKUP($A568,Nifty!$A$14:$I$4860,4,FALSE),All_curves!T567)</f>
        <v>0</v>
      </c>
      <c r="U568">
        <f>IFERROR(VLOOKUP($A568,Nifty!$A$14:$I$4860,5,FALSE),All_curves!U567)</f>
        <v>0</v>
      </c>
      <c r="V568">
        <f>IFERROR(VLOOKUP($A568,Nifty!$A$14:$I$4860,6,FALSE),All_curves!V567)</f>
        <v>0</v>
      </c>
      <c r="W568">
        <f>IFERROR(VLOOKUP($A568,Nifty!$A$14:$I$4860,7,FALSE),All_curves!W567)</f>
        <v>0</v>
      </c>
      <c r="X568">
        <f>IFERROR(VLOOKUP($A568,Nifty!$A$14:$I$4860,8,FALSE),All_curves!X567)</f>
        <v>0</v>
      </c>
      <c r="Y568">
        <f>IFERROR(VLOOKUP($A568,Nifty!$A$14:$I$4860,9,FALSE),All_curves!Y567)</f>
        <v>0</v>
      </c>
      <c r="AA568" s="5">
        <f t="shared" si="257"/>
        <v>0</v>
      </c>
      <c r="AB568" s="5">
        <f t="shared" si="258"/>
        <v>0</v>
      </c>
      <c r="AC568" s="5">
        <f t="shared" si="259"/>
        <v>0</v>
      </c>
      <c r="AD568" s="5">
        <f t="shared" si="260"/>
        <v>0</v>
      </c>
      <c r="AE568" s="5">
        <f t="shared" si="261"/>
        <v>0</v>
      </c>
      <c r="AF568" s="5">
        <f t="shared" si="262"/>
        <v>0</v>
      </c>
      <c r="AG568" s="5">
        <f t="shared" si="263"/>
        <v>0</v>
      </c>
      <c r="AH568" s="5">
        <f t="shared" si="264"/>
        <v>0</v>
      </c>
      <c r="AI568" s="5">
        <f t="shared" si="240"/>
        <v>1.9722694444270772E-3</v>
      </c>
      <c r="AJ568" s="5">
        <f t="shared" si="241"/>
        <v>-3.5347059968781069E-3</v>
      </c>
      <c r="AK568" s="5">
        <f t="shared" si="242"/>
        <v>5.8635806530871193E-4</v>
      </c>
      <c r="AL568" s="5">
        <f t="shared" si="243"/>
        <v>-3.2311220302470023E-3</v>
      </c>
      <c r="AM568" s="5">
        <f t="shared" si="244"/>
        <v>1.7370035361756742E-3</v>
      </c>
      <c r="AN568" s="5">
        <f t="shared" si="245"/>
        <v>7.6115955645073008E-4</v>
      </c>
      <c r="AO568" s="5">
        <f t="shared" si="246"/>
        <v>7.6115955645073008E-4</v>
      </c>
      <c r="AP568" s="5">
        <f t="shared" si="247"/>
        <v>-5.1378534022927802E-4</v>
      </c>
      <c r="AQ568" s="5">
        <f t="shared" si="248"/>
        <v>0</v>
      </c>
      <c r="AR568" s="5">
        <f t="shared" si="249"/>
        <v>0</v>
      </c>
      <c r="AS568" s="5">
        <f t="shared" si="250"/>
        <v>0</v>
      </c>
      <c r="AT568" s="5">
        <f t="shared" si="251"/>
        <v>0</v>
      </c>
      <c r="AU568" s="5">
        <f t="shared" si="252"/>
        <v>0</v>
      </c>
      <c r="AV568" s="5">
        <f t="shared" si="253"/>
        <v>0</v>
      </c>
      <c r="AW568" s="5">
        <f t="shared" si="254"/>
        <v>0</v>
      </c>
      <c r="AX568" s="5">
        <f t="shared" si="255"/>
        <v>0</v>
      </c>
      <c r="AZ568" s="7">
        <f t="shared" si="265"/>
        <v>111.57680767821773</v>
      </c>
      <c r="BA568" s="4">
        <f t="shared" si="256"/>
        <v>-6.0902633689227645E-5</v>
      </c>
      <c r="BB568" s="5">
        <f>AZ568/MAX($AZ$16:AZ568)-1</f>
        <v>-5.7117590487225645E-3</v>
      </c>
    </row>
    <row r="569" spans="1:54" x14ac:dyDescent="0.25">
      <c r="A569" s="3">
        <v>43354</v>
      </c>
      <c r="B569">
        <f>IFERROR(VLOOKUP($A569,Finnifty!$A$14:$I$486,B$15+1,FALSE),All_curves!B568)</f>
        <v>0</v>
      </c>
      <c r="C569">
        <f>IFERROR(VLOOKUP($A569,Finnifty!$A$14:$I$486,C$15+1,FALSE),All_curves!C568)</f>
        <v>0</v>
      </c>
      <c r="D569">
        <f>IFERROR(VLOOKUP($A569,Finnifty!$A$14:$I$486,D$15+1,FALSE),All_curves!D568)</f>
        <v>0</v>
      </c>
      <c r="E569">
        <f>IFERROR(VLOOKUP($A569,Finnifty!$A$14:$I$486,E$15+1,FALSE),All_curves!E568)</f>
        <v>0</v>
      </c>
      <c r="F569">
        <f>IFERROR(VLOOKUP($A569,Finnifty!$A$14:$I$486,F$15+1,FALSE),All_curves!F568)</f>
        <v>0</v>
      </c>
      <c r="G569">
        <f>IFERROR(VLOOKUP($A569,Finnifty!$A$14:$I$486,G$15+1,FALSE),All_curves!G568)</f>
        <v>0</v>
      </c>
      <c r="H569">
        <f>IFERROR(VLOOKUP($A569,Finnifty!$A$14:$I$486,H$15+1,FALSE),All_curves!H568)</f>
        <v>0</v>
      </c>
      <c r="I569">
        <f>IFERROR(VLOOKUP($A569,Finnifty!$A$14:$I$486,I$15+1,FALSE),All_curves!I568)</f>
        <v>0</v>
      </c>
      <c r="J569">
        <f>IFERROR(VLOOKUP($A569,Banknifty!$A$14:$I$4860,2,FALSE),All_curves!J568)</f>
        <v>13227408</v>
      </c>
      <c r="K569">
        <f>IFERROR(VLOOKUP($A569,Banknifty!$A$14:$I$4860,3,FALSE),All_curves!K568)</f>
        <v>14871809</v>
      </c>
      <c r="L569">
        <f>IFERROR(VLOOKUP($A569,Banknifty!$A$14:$I$4860,4,FALSE),All_curves!L568)</f>
        <v>14067982</v>
      </c>
      <c r="M569">
        <f>IFERROR(VLOOKUP($A569,Banknifty!$A$14:$I$4860,5,FALSE),All_curves!M568)</f>
        <v>16246952</v>
      </c>
      <c r="N569">
        <f>IFERROR(VLOOKUP($A569,Banknifty!$A$14:$I$4860,6,FALSE),All_curves!N568)</f>
        <v>11608257</v>
      </c>
      <c r="O569">
        <f>IFERROR(VLOOKUP($A569,Banknifty!$A$14:$I$4860,7,FALSE),All_curves!O568)</f>
        <v>13301828</v>
      </c>
      <c r="P569">
        <f>IFERROR(VLOOKUP($A569,Banknifty!$A$14:$I$4860,8,FALSE),All_curves!P568)</f>
        <v>13301828</v>
      </c>
      <c r="Q569">
        <f>IFERROR(VLOOKUP($A569,Banknifty!$A$14:$I$4860,9,FALSE),All_curves!Q568)</f>
        <v>14812422</v>
      </c>
      <c r="R569">
        <f>IFERROR(VLOOKUP($A569,Nifty!$A$14:$I$4860,2,FALSE),All_curves!R568)</f>
        <v>0</v>
      </c>
      <c r="S569">
        <f>IFERROR(VLOOKUP($A569,Nifty!$A$14:$I$4860,3,FALSE),All_curves!S568)</f>
        <v>0</v>
      </c>
      <c r="T569">
        <f>IFERROR(VLOOKUP($A569,Nifty!$A$14:$I$4860,4,FALSE),All_curves!T568)</f>
        <v>0</v>
      </c>
      <c r="U569">
        <f>IFERROR(VLOOKUP($A569,Nifty!$A$14:$I$4860,5,FALSE),All_curves!U568)</f>
        <v>0</v>
      </c>
      <c r="V569">
        <f>IFERROR(VLOOKUP($A569,Nifty!$A$14:$I$4860,6,FALSE),All_curves!V568)</f>
        <v>0</v>
      </c>
      <c r="W569">
        <f>IFERROR(VLOOKUP($A569,Nifty!$A$14:$I$4860,7,FALSE),All_curves!W568)</f>
        <v>0</v>
      </c>
      <c r="X569">
        <f>IFERROR(VLOOKUP($A569,Nifty!$A$14:$I$4860,8,FALSE),All_curves!X568)</f>
        <v>0</v>
      </c>
      <c r="Y569">
        <f>IFERROR(VLOOKUP($A569,Nifty!$A$14:$I$4860,9,FALSE),All_curves!Y568)</f>
        <v>0</v>
      </c>
      <c r="AA569" s="5">
        <f t="shared" si="257"/>
        <v>0</v>
      </c>
      <c r="AB569" s="5">
        <f t="shared" si="258"/>
        <v>0</v>
      </c>
      <c r="AC569" s="5">
        <f t="shared" si="259"/>
        <v>0</v>
      </c>
      <c r="AD569" s="5">
        <f t="shared" si="260"/>
        <v>0</v>
      </c>
      <c r="AE569" s="5">
        <f t="shared" si="261"/>
        <v>0</v>
      </c>
      <c r="AF569" s="5">
        <f t="shared" si="262"/>
        <v>0</v>
      </c>
      <c r="AG569" s="5">
        <f t="shared" si="263"/>
        <v>0</v>
      </c>
      <c r="AH569" s="5">
        <f t="shared" si="264"/>
        <v>0</v>
      </c>
      <c r="AI569" s="5">
        <f t="shared" si="240"/>
        <v>2.4904003929336005E-2</v>
      </c>
      <c r="AJ569" s="5">
        <f t="shared" si="241"/>
        <v>2.0978171711621307E-2</v>
      </c>
      <c r="AK569" s="5">
        <f t="shared" si="242"/>
        <v>2.0554685384307714E-2</v>
      </c>
      <c r="AL569" s="5">
        <f t="shared" si="243"/>
        <v>1.2438820086217328E-2</v>
      </c>
      <c r="AM569" s="5">
        <f t="shared" si="244"/>
        <v>1.9722222989471128E-3</v>
      </c>
      <c r="AN569" s="5">
        <f t="shared" si="245"/>
        <v>-3.5346436125759384E-3</v>
      </c>
      <c r="AO569" s="5">
        <f t="shared" si="246"/>
        <v>-3.5346436125759384E-3</v>
      </c>
      <c r="AP569" s="5">
        <f t="shared" si="247"/>
        <v>-3.23112952659943E-3</v>
      </c>
      <c r="AQ569" s="5">
        <f t="shared" si="248"/>
        <v>0</v>
      </c>
      <c r="AR569" s="5">
        <f t="shared" si="249"/>
        <v>0</v>
      </c>
      <c r="AS569" s="5">
        <f t="shared" si="250"/>
        <v>0</v>
      </c>
      <c r="AT569" s="5">
        <f t="shared" si="251"/>
        <v>0</v>
      </c>
      <c r="AU569" s="5">
        <f t="shared" si="252"/>
        <v>0</v>
      </c>
      <c r="AV569" s="5">
        <f t="shared" si="253"/>
        <v>0</v>
      </c>
      <c r="AW569" s="5">
        <f t="shared" si="254"/>
        <v>0</v>
      </c>
      <c r="AX569" s="5">
        <f t="shared" si="255"/>
        <v>0</v>
      </c>
      <c r="AZ569" s="7">
        <f t="shared" si="265"/>
        <v>111.90478531784679</v>
      </c>
      <c r="BA569" s="4">
        <f t="shared" si="256"/>
        <v>2.9394786107782571E-3</v>
      </c>
      <c r="BB569" s="5">
        <f>AZ569/MAX($AZ$16:AZ569)-1</f>
        <v>-2.7890700314978645E-3</v>
      </c>
    </row>
    <row r="570" spans="1:54" x14ac:dyDescent="0.25">
      <c r="A570" s="3">
        <v>43355</v>
      </c>
      <c r="B570">
        <f>IFERROR(VLOOKUP($A570,Finnifty!$A$14:$I$486,B$15+1,FALSE),All_curves!B569)</f>
        <v>0</v>
      </c>
      <c r="C570">
        <f>IFERROR(VLOOKUP($A570,Finnifty!$A$14:$I$486,C$15+1,FALSE),All_curves!C569)</f>
        <v>0</v>
      </c>
      <c r="D570">
        <f>IFERROR(VLOOKUP($A570,Finnifty!$A$14:$I$486,D$15+1,FALSE),All_curves!D569)</f>
        <v>0</v>
      </c>
      <c r="E570">
        <f>IFERROR(VLOOKUP($A570,Finnifty!$A$14:$I$486,E$15+1,FALSE),All_curves!E569)</f>
        <v>0</v>
      </c>
      <c r="F570">
        <f>IFERROR(VLOOKUP($A570,Finnifty!$A$14:$I$486,F$15+1,FALSE),All_curves!F569)</f>
        <v>0</v>
      </c>
      <c r="G570">
        <f>IFERROR(VLOOKUP($A570,Finnifty!$A$14:$I$486,G$15+1,FALSE),All_curves!G569)</f>
        <v>0</v>
      </c>
      <c r="H570">
        <f>IFERROR(VLOOKUP($A570,Finnifty!$A$14:$I$486,H$15+1,FALSE),All_curves!H569)</f>
        <v>0</v>
      </c>
      <c r="I570">
        <f>IFERROR(VLOOKUP($A570,Finnifty!$A$14:$I$486,I$15+1,FALSE),All_curves!I569)</f>
        <v>0</v>
      </c>
      <c r="J570">
        <f>IFERROR(VLOOKUP($A570,Banknifty!$A$14:$I$4860,2,FALSE),All_curves!J569)</f>
        <v>13145809</v>
      </c>
      <c r="K570">
        <f>IFERROR(VLOOKUP($A570,Banknifty!$A$14:$I$4860,3,FALSE),All_curves!K569)</f>
        <v>14945852</v>
      </c>
      <c r="L570">
        <f>IFERROR(VLOOKUP($A570,Banknifty!$A$14:$I$4860,4,FALSE),All_curves!L569)</f>
        <v>14062959</v>
      </c>
      <c r="M570">
        <f>IFERROR(VLOOKUP($A570,Banknifty!$A$14:$I$4860,5,FALSE),All_curves!M569)</f>
        <v>16242293</v>
      </c>
      <c r="N570">
        <f>IFERROR(VLOOKUP($A570,Banknifty!$A$14:$I$4860,6,FALSE),All_curves!N569)</f>
        <v>11897350</v>
      </c>
      <c r="O570">
        <f>IFERROR(VLOOKUP($A570,Banknifty!$A$14:$I$4860,7,FALSE),All_curves!O569)</f>
        <v>13580875</v>
      </c>
      <c r="P570">
        <f>IFERROR(VLOOKUP($A570,Banknifty!$A$14:$I$4860,8,FALSE),All_curves!P569)</f>
        <v>13580875</v>
      </c>
      <c r="Q570">
        <f>IFERROR(VLOOKUP($A570,Banknifty!$A$14:$I$4860,9,FALSE),All_curves!Q569)</f>
        <v>14996671</v>
      </c>
      <c r="R570">
        <f>IFERROR(VLOOKUP($A570,Nifty!$A$14:$I$4860,2,FALSE),All_curves!R569)</f>
        <v>0</v>
      </c>
      <c r="S570">
        <f>IFERROR(VLOOKUP($A570,Nifty!$A$14:$I$4860,3,FALSE),All_curves!S569)</f>
        <v>0</v>
      </c>
      <c r="T570">
        <f>IFERROR(VLOOKUP($A570,Nifty!$A$14:$I$4860,4,FALSE),All_curves!T569)</f>
        <v>0</v>
      </c>
      <c r="U570">
        <f>IFERROR(VLOOKUP($A570,Nifty!$A$14:$I$4860,5,FALSE),All_curves!U569)</f>
        <v>0</v>
      </c>
      <c r="V570">
        <f>IFERROR(VLOOKUP($A570,Nifty!$A$14:$I$4860,6,FALSE),All_curves!V569)</f>
        <v>0</v>
      </c>
      <c r="W570">
        <f>IFERROR(VLOOKUP($A570,Nifty!$A$14:$I$4860,7,FALSE),All_curves!W569)</f>
        <v>0</v>
      </c>
      <c r="X570">
        <f>IFERROR(VLOOKUP($A570,Nifty!$A$14:$I$4860,8,FALSE),All_curves!X569)</f>
        <v>0</v>
      </c>
      <c r="Y570">
        <f>IFERROR(VLOOKUP($A570,Nifty!$A$14:$I$4860,9,FALSE),All_curves!Y569)</f>
        <v>0</v>
      </c>
      <c r="AA570" s="5">
        <f t="shared" si="257"/>
        <v>0</v>
      </c>
      <c r="AB570" s="5">
        <f t="shared" si="258"/>
        <v>0</v>
      </c>
      <c r="AC570" s="5">
        <f t="shared" si="259"/>
        <v>0</v>
      </c>
      <c r="AD570" s="5">
        <f t="shared" si="260"/>
        <v>0</v>
      </c>
      <c r="AE570" s="5">
        <f t="shared" si="261"/>
        <v>0</v>
      </c>
      <c r="AF570" s="5">
        <f t="shared" si="262"/>
        <v>0</v>
      </c>
      <c r="AG570" s="5">
        <f t="shared" si="263"/>
        <v>0</v>
      </c>
      <c r="AH570" s="5">
        <f t="shared" si="264"/>
        <v>0</v>
      </c>
      <c r="AI570" s="5">
        <f t="shared" si="240"/>
        <v>-6.1689334750996139E-3</v>
      </c>
      <c r="AJ570" s="5">
        <f t="shared" si="241"/>
        <v>4.9787487184644874E-3</v>
      </c>
      <c r="AK570" s="5">
        <f t="shared" si="242"/>
        <v>-3.5705192116397555E-4</v>
      </c>
      <c r="AL570" s="5">
        <f t="shared" si="243"/>
        <v>-2.8676147993789147E-4</v>
      </c>
      <c r="AM570" s="5">
        <f t="shared" si="244"/>
        <v>2.4904083360663076E-2</v>
      </c>
      <c r="AN570" s="5">
        <f t="shared" si="245"/>
        <v>2.0978094138640158E-2</v>
      </c>
      <c r="AO570" s="5">
        <f t="shared" si="246"/>
        <v>2.0978094138640158E-2</v>
      </c>
      <c r="AP570" s="5">
        <f t="shared" si="247"/>
        <v>1.2438816555455867E-2</v>
      </c>
      <c r="AQ570" s="5">
        <f t="shared" si="248"/>
        <v>0</v>
      </c>
      <c r="AR570" s="5">
        <f t="shared" si="249"/>
        <v>0</v>
      </c>
      <c r="AS570" s="5">
        <f t="shared" si="250"/>
        <v>0</v>
      </c>
      <c r="AT570" s="5">
        <f t="shared" si="251"/>
        <v>0</v>
      </c>
      <c r="AU570" s="5">
        <f t="shared" si="252"/>
        <v>0</v>
      </c>
      <c r="AV570" s="5">
        <f t="shared" si="253"/>
        <v>0</v>
      </c>
      <c r="AW570" s="5">
        <f t="shared" si="254"/>
        <v>0</v>
      </c>
      <c r="AX570" s="5">
        <f t="shared" si="255"/>
        <v>0</v>
      </c>
      <c r="AZ570" s="7">
        <f t="shared" si="265"/>
        <v>112.2659817457663</v>
      </c>
      <c r="BA570" s="4">
        <f t="shared" si="256"/>
        <v>3.2277120848192612E-3</v>
      </c>
      <c r="BB570" s="5">
        <f>AZ570/MAX($AZ$16:AZ570)-1</f>
        <v>0</v>
      </c>
    </row>
    <row r="571" spans="1:54" x14ac:dyDescent="0.25">
      <c r="A571" s="3">
        <v>43357</v>
      </c>
      <c r="B571">
        <f>IFERROR(VLOOKUP($A571,Finnifty!$A$14:$I$486,B$15+1,FALSE),All_curves!B570)</f>
        <v>0</v>
      </c>
      <c r="C571">
        <f>IFERROR(VLOOKUP($A571,Finnifty!$A$14:$I$486,C$15+1,FALSE),All_curves!C570)</f>
        <v>0</v>
      </c>
      <c r="D571">
        <f>IFERROR(VLOOKUP($A571,Finnifty!$A$14:$I$486,D$15+1,FALSE),All_curves!D570)</f>
        <v>0</v>
      </c>
      <c r="E571">
        <f>IFERROR(VLOOKUP($A571,Finnifty!$A$14:$I$486,E$15+1,FALSE),All_curves!E570)</f>
        <v>0</v>
      </c>
      <c r="F571">
        <f>IFERROR(VLOOKUP($A571,Finnifty!$A$14:$I$486,F$15+1,FALSE),All_curves!F570)</f>
        <v>0</v>
      </c>
      <c r="G571">
        <f>IFERROR(VLOOKUP($A571,Finnifty!$A$14:$I$486,G$15+1,FALSE),All_curves!G570)</f>
        <v>0</v>
      </c>
      <c r="H571">
        <f>IFERROR(VLOOKUP($A571,Finnifty!$A$14:$I$486,H$15+1,FALSE),All_curves!H570)</f>
        <v>0</v>
      </c>
      <c r="I571">
        <f>IFERROR(VLOOKUP($A571,Finnifty!$A$14:$I$486,I$15+1,FALSE),All_curves!I570)</f>
        <v>0</v>
      </c>
      <c r="J571">
        <f>IFERROR(VLOOKUP($A571,Banknifty!$A$14:$I$4860,2,FALSE),All_curves!J570)</f>
        <v>13109162</v>
      </c>
      <c r="K571">
        <f>IFERROR(VLOOKUP($A571,Banknifty!$A$14:$I$4860,3,FALSE),All_curves!K570)</f>
        <v>14945852</v>
      </c>
      <c r="L571">
        <f>IFERROR(VLOOKUP($A571,Banknifty!$A$14:$I$4860,4,FALSE),All_curves!L570)</f>
        <v>14032256</v>
      </c>
      <c r="M571">
        <f>IFERROR(VLOOKUP($A571,Banknifty!$A$14:$I$4860,5,FALSE),All_curves!M570)</f>
        <v>16242293</v>
      </c>
      <c r="N571">
        <f>IFERROR(VLOOKUP($A571,Banknifty!$A$14:$I$4860,6,FALSE),All_curves!N570)</f>
        <v>11872732</v>
      </c>
      <c r="O571">
        <f>IFERROR(VLOOKUP($A571,Banknifty!$A$14:$I$4860,7,FALSE),All_curves!O570)</f>
        <v>13746769</v>
      </c>
      <c r="P571">
        <f>IFERROR(VLOOKUP($A571,Banknifty!$A$14:$I$4860,8,FALSE),All_curves!P570)</f>
        <v>13746769</v>
      </c>
      <c r="Q571">
        <f>IFERROR(VLOOKUP($A571,Banknifty!$A$14:$I$4860,9,FALSE),All_curves!Q570)</f>
        <v>15068377</v>
      </c>
      <c r="R571">
        <f>IFERROR(VLOOKUP($A571,Nifty!$A$14:$I$4860,2,FALSE),All_curves!R570)</f>
        <v>0</v>
      </c>
      <c r="S571">
        <f>IFERROR(VLOOKUP($A571,Nifty!$A$14:$I$4860,3,FALSE),All_curves!S570)</f>
        <v>0</v>
      </c>
      <c r="T571">
        <f>IFERROR(VLOOKUP($A571,Nifty!$A$14:$I$4860,4,FALSE),All_curves!T570)</f>
        <v>0</v>
      </c>
      <c r="U571">
        <f>IFERROR(VLOOKUP($A571,Nifty!$A$14:$I$4860,5,FALSE),All_curves!U570)</f>
        <v>0</v>
      </c>
      <c r="V571">
        <f>IFERROR(VLOOKUP($A571,Nifty!$A$14:$I$4860,6,FALSE),All_curves!V570)</f>
        <v>0</v>
      </c>
      <c r="W571">
        <f>IFERROR(VLOOKUP($A571,Nifty!$A$14:$I$4860,7,FALSE),All_curves!W570)</f>
        <v>0</v>
      </c>
      <c r="X571">
        <f>IFERROR(VLOOKUP($A571,Nifty!$A$14:$I$4860,8,FALSE),All_curves!X570)</f>
        <v>0</v>
      </c>
      <c r="Y571">
        <f>IFERROR(VLOOKUP($A571,Nifty!$A$14:$I$4860,9,FALSE),All_curves!Y570)</f>
        <v>0</v>
      </c>
      <c r="AA571" s="5">
        <f t="shared" si="257"/>
        <v>0</v>
      </c>
      <c r="AB571" s="5">
        <f t="shared" si="258"/>
        <v>0</v>
      </c>
      <c r="AC571" s="5">
        <f t="shared" si="259"/>
        <v>0</v>
      </c>
      <c r="AD571" s="5">
        <f t="shared" si="260"/>
        <v>0</v>
      </c>
      <c r="AE571" s="5">
        <f t="shared" si="261"/>
        <v>0</v>
      </c>
      <c r="AF571" s="5">
        <f t="shared" si="262"/>
        <v>0</v>
      </c>
      <c r="AG571" s="5">
        <f t="shared" si="263"/>
        <v>0</v>
      </c>
      <c r="AH571" s="5">
        <f t="shared" si="264"/>
        <v>0</v>
      </c>
      <c r="AI571" s="5">
        <f t="shared" si="240"/>
        <v>-2.7877325769756212E-3</v>
      </c>
      <c r="AJ571" s="5">
        <f t="shared" si="241"/>
        <v>0</v>
      </c>
      <c r="AK571" s="5">
        <f t="shared" si="242"/>
        <v>-2.1832531830605628E-3</v>
      </c>
      <c r="AL571" s="5">
        <f t="shared" si="243"/>
        <v>0</v>
      </c>
      <c r="AM571" s="5">
        <f t="shared" si="244"/>
        <v>-2.0692002840968504E-3</v>
      </c>
      <c r="AN571" s="5">
        <f t="shared" si="245"/>
        <v>1.2215265953040566E-2</v>
      </c>
      <c r="AO571" s="5">
        <f t="shared" si="246"/>
        <v>1.2215265953040566E-2</v>
      </c>
      <c r="AP571" s="5">
        <f t="shared" si="247"/>
        <v>4.781461165614731E-3</v>
      </c>
      <c r="AQ571" s="5">
        <f t="shared" si="248"/>
        <v>0</v>
      </c>
      <c r="AR571" s="5">
        <f t="shared" si="249"/>
        <v>0</v>
      </c>
      <c r="AS571" s="5">
        <f t="shared" si="250"/>
        <v>0</v>
      </c>
      <c r="AT571" s="5">
        <f t="shared" si="251"/>
        <v>0</v>
      </c>
      <c r="AU571" s="5">
        <f t="shared" si="252"/>
        <v>0</v>
      </c>
      <c r="AV571" s="5">
        <f t="shared" si="253"/>
        <v>0</v>
      </c>
      <c r="AW571" s="5">
        <f t="shared" si="254"/>
        <v>0</v>
      </c>
      <c r="AX571" s="5">
        <f t="shared" si="255"/>
        <v>0</v>
      </c>
      <c r="AZ571" s="7">
        <f t="shared" si="265"/>
        <v>112.36969589922576</v>
      </c>
      <c r="BA571" s="4">
        <f t="shared" si="256"/>
        <v>9.2382529281511794E-4</v>
      </c>
      <c r="BB571" s="5">
        <f>AZ571/MAX($AZ$16:AZ571)-1</f>
        <v>0</v>
      </c>
    </row>
    <row r="572" spans="1:54" x14ac:dyDescent="0.25">
      <c r="A572" s="3">
        <v>43360</v>
      </c>
      <c r="B572">
        <f>IFERROR(VLOOKUP($A572,Finnifty!$A$14:$I$486,B$15+1,FALSE),All_curves!B571)</f>
        <v>0</v>
      </c>
      <c r="C572">
        <f>IFERROR(VLOOKUP($A572,Finnifty!$A$14:$I$486,C$15+1,FALSE),All_curves!C571)</f>
        <v>0</v>
      </c>
      <c r="D572">
        <f>IFERROR(VLOOKUP($A572,Finnifty!$A$14:$I$486,D$15+1,FALSE),All_curves!D571)</f>
        <v>0</v>
      </c>
      <c r="E572">
        <f>IFERROR(VLOOKUP($A572,Finnifty!$A$14:$I$486,E$15+1,FALSE),All_curves!E571)</f>
        <v>0</v>
      </c>
      <c r="F572">
        <f>IFERROR(VLOOKUP($A572,Finnifty!$A$14:$I$486,F$15+1,FALSE),All_curves!F571)</f>
        <v>0</v>
      </c>
      <c r="G572">
        <f>IFERROR(VLOOKUP($A572,Finnifty!$A$14:$I$486,G$15+1,FALSE),All_curves!G571)</f>
        <v>0</v>
      </c>
      <c r="H572">
        <f>IFERROR(VLOOKUP($A572,Finnifty!$A$14:$I$486,H$15+1,FALSE),All_curves!H571)</f>
        <v>0</v>
      </c>
      <c r="I572">
        <f>IFERROR(VLOOKUP($A572,Finnifty!$A$14:$I$486,I$15+1,FALSE),All_curves!I571)</f>
        <v>0</v>
      </c>
      <c r="J572">
        <f>IFERROR(VLOOKUP($A572,Banknifty!$A$14:$I$4860,2,FALSE),All_curves!J571)</f>
        <v>13199421</v>
      </c>
      <c r="K572">
        <f>IFERROR(VLOOKUP($A572,Banknifty!$A$14:$I$4860,3,FALSE),All_curves!K571)</f>
        <v>14920104</v>
      </c>
      <c r="L572">
        <f>IFERROR(VLOOKUP($A572,Banknifty!$A$14:$I$4860,4,FALSE),All_curves!L571)</f>
        <v>14042812</v>
      </c>
      <c r="M572">
        <f>IFERROR(VLOOKUP($A572,Banknifty!$A$14:$I$4860,5,FALSE),All_curves!M571)</f>
        <v>16242293</v>
      </c>
      <c r="N572">
        <f>IFERROR(VLOOKUP($A572,Banknifty!$A$14:$I$4860,6,FALSE),All_curves!N571)</f>
        <v>11811697</v>
      </c>
      <c r="O572">
        <f>IFERROR(VLOOKUP($A572,Banknifty!$A$14:$I$4860,7,FALSE),All_curves!O571)</f>
        <v>13730833</v>
      </c>
      <c r="P572">
        <f>IFERROR(VLOOKUP($A572,Banknifty!$A$14:$I$4860,8,FALSE),All_curves!P571)</f>
        <v>13730833</v>
      </c>
      <c r="Q572">
        <f>IFERROR(VLOOKUP($A572,Banknifty!$A$14:$I$4860,9,FALSE),All_curves!Q571)</f>
        <v>15068377</v>
      </c>
      <c r="R572">
        <f>IFERROR(VLOOKUP($A572,Nifty!$A$14:$I$4860,2,FALSE),All_curves!R571)</f>
        <v>0</v>
      </c>
      <c r="S572">
        <f>IFERROR(VLOOKUP($A572,Nifty!$A$14:$I$4860,3,FALSE),All_curves!S571)</f>
        <v>0</v>
      </c>
      <c r="T572">
        <f>IFERROR(VLOOKUP($A572,Nifty!$A$14:$I$4860,4,FALSE),All_curves!T571)</f>
        <v>0</v>
      </c>
      <c r="U572">
        <f>IFERROR(VLOOKUP($A572,Nifty!$A$14:$I$4860,5,FALSE),All_curves!U571)</f>
        <v>0</v>
      </c>
      <c r="V572">
        <f>IFERROR(VLOOKUP($A572,Nifty!$A$14:$I$4860,6,FALSE),All_curves!V571)</f>
        <v>0</v>
      </c>
      <c r="W572">
        <f>IFERROR(VLOOKUP($A572,Nifty!$A$14:$I$4860,7,FALSE),All_curves!W571)</f>
        <v>0</v>
      </c>
      <c r="X572">
        <f>IFERROR(VLOOKUP($A572,Nifty!$A$14:$I$4860,8,FALSE),All_curves!X571)</f>
        <v>0</v>
      </c>
      <c r="Y572">
        <f>IFERROR(VLOOKUP($A572,Nifty!$A$14:$I$4860,9,FALSE),All_curves!Y571)</f>
        <v>0</v>
      </c>
      <c r="AA572" s="5">
        <f t="shared" si="257"/>
        <v>0</v>
      </c>
      <c r="AB572" s="5">
        <f t="shared" si="258"/>
        <v>0</v>
      </c>
      <c r="AC572" s="5">
        <f t="shared" si="259"/>
        <v>0</v>
      </c>
      <c r="AD572" s="5">
        <f t="shared" si="260"/>
        <v>0</v>
      </c>
      <c r="AE572" s="5">
        <f t="shared" si="261"/>
        <v>0</v>
      </c>
      <c r="AF572" s="5">
        <f t="shared" si="262"/>
        <v>0</v>
      </c>
      <c r="AG572" s="5">
        <f t="shared" si="263"/>
        <v>0</v>
      </c>
      <c r="AH572" s="5">
        <f t="shared" si="264"/>
        <v>0</v>
      </c>
      <c r="AI572" s="5">
        <f t="shared" si="240"/>
        <v>6.8851845754900332E-3</v>
      </c>
      <c r="AJ572" s="5">
        <f t="shared" si="241"/>
        <v>-1.722752239216585E-3</v>
      </c>
      <c r="AK572" s="5">
        <f t="shared" si="242"/>
        <v>7.5226677734496761E-4</v>
      </c>
      <c r="AL572" s="5">
        <f t="shared" si="243"/>
        <v>0</v>
      </c>
      <c r="AM572" s="5">
        <f t="shared" si="244"/>
        <v>-5.1407713068903904E-3</v>
      </c>
      <c r="AN572" s="5">
        <f t="shared" si="245"/>
        <v>-1.1592542218465951E-3</v>
      </c>
      <c r="AO572" s="5">
        <f t="shared" si="246"/>
        <v>-1.1592542218465951E-3</v>
      </c>
      <c r="AP572" s="5">
        <f t="shared" si="247"/>
        <v>0</v>
      </c>
      <c r="AQ572" s="5">
        <f t="shared" si="248"/>
        <v>0</v>
      </c>
      <c r="AR572" s="5">
        <f t="shared" si="249"/>
        <v>0</v>
      </c>
      <c r="AS572" s="5">
        <f t="shared" si="250"/>
        <v>0</v>
      </c>
      <c r="AT572" s="5">
        <f t="shared" si="251"/>
        <v>0</v>
      </c>
      <c r="AU572" s="5">
        <f t="shared" si="252"/>
        <v>0</v>
      </c>
      <c r="AV572" s="5">
        <f t="shared" si="253"/>
        <v>0</v>
      </c>
      <c r="AW572" s="5">
        <f t="shared" si="254"/>
        <v>0</v>
      </c>
      <c r="AX572" s="5">
        <f t="shared" si="255"/>
        <v>0</v>
      </c>
      <c r="AZ572" s="7">
        <f t="shared" si="265"/>
        <v>112.3624640635396</v>
      </c>
      <c r="BA572" s="4">
        <f t="shared" si="256"/>
        <v>-6.4357526540215204E-5</v>
      </c>
      <c r="BB572" s="5">
        <f>AZ572/MAX($AZ$16:AZ572)-1</f>
        <v>-6.4357526540215204E-5</v>
      </c>
    </row>
    <row r="573" spans="1:54" x14ac:dyDescent="0.25">
      <c r="A573" s="3">
        <v>43361</v>
      </c>
      <c r="B573">
        <f>IFERROR(VLOOKUP($A573,Finnifty!$A$14:$I$486,B$15+1,FALSE),All_curves!B572)</f>
        <v>0</v>
      </c>
      <c r="C573">
        <f>IFERROR(VLOOKUP($A573,Finnifty!$A$14:$I$486,C$15+1,FALSE),All_curves!C572)</f>
        <v>0</v>
      </c>
      <c r="D573">
        <f>IFERROR(VLOOKUP($A573,Finnifty!$A$14:$I$486,D$15+1,FALSE),All_curves!D572)</f>
        <v>0</v>
      </c>
      <c r="E573">
        <f>IFERROR(VLOOKUP($A573,Finnifty!$A$14:$I$486,E$15+1,FALSE),All_curves!E572)</f>
        <v>0</v>
      </c>
      <c r="F573">
        <f>IFERROR(VLOOKUP($A573,Finnifty!$A$14:$I$486,F$15+1,FALSE),All_curves!F572)</f>
        <v>0</v>
      </c>
      <c r="G573">
        <f>IFERROR(VLOOKUP($A573,Finnifty!$A$14:$I$486,G$15+1,FALSE),All_curves!G572)</f>
        <v>0</v>
      </c>
      <c r="H573">
        <f>IFERROR(VLOOKUP($A573,Finnifty!$A$14:$I$486,H$15+1,FALSE),All_curves!H572)</f>
        <v>0</v>
      </c>
      <c r="I573">
        <f>IFERROR(VLOOKUP($A573,Finnifty!$A$14:$I$486,I$15+1,FALSE),All_curves!I572)</f>
        <v>0</v>
      </c>
      <c r="J573">
        <f>IFERROR(VLOOKUP($A573,Banknifty!$A$14:$I$4860,2,FALSE),All_curves!J572)</f>
        <v>13267014</v>
      </c>
      <c r="K573">
        <f>IFERROR(VLOOKUP($A573,Banknifty!$A$14:$I$4860,3,FALSE),All_curves!K572)</f>
        <v>14992801</v>
      </c>
      <c r="L573">
        <f>IFERROR(VLOOKUP($A573,Banknifty!$A$14:$I$4860,4,FALSE),All_curves!L572)</f>
        <v>14084832</v>
      </c>
      <c r="M573">
        <f>IFERROR(VLOOKUP($A573,Banknifty!$A$14:$I$4860,5,FALSE),All_curves!M572)</f>
        <v>16392763</v>
      </c>
      <c r="N573">
        <f>IFERROR(VLOOKUP($A573,Banknifty!$A$14:$I$4860,6,FALSE),All_curves!N572)</f>
        <v>11893022</v>
      </c>
      <c r="O573">
        <f>IFERROR(VLOOKUP($A573,Banknifty!$A$14:$I$4860,7,FALSE),All_curves!O572)</f>
        <v>13707179</v>
      </c>
      <c r="P573">
        <f>IFERROR(VLOOKUP($A573,Banknifty!$A$14:$I$4860,8,FALSE),All_curves!P572)</f>
        <v>13707179</v>
      </c>
      <c r="Q573">
        <f>IFERROR(VLOOKUP($A573,Banknifty!$A$14:$I$4860,9,FALSE),All_curves!Q572)</f>
        <v>15068377</v>
      </c>
      <c r="R573">
        <f>IFERROR(VLOOKUP($A573,Nifty!$A$14:$I$4860,2,FALSE),All_curves!R572)</f>
        <v>0</v>
      </c>
      <c r="S573">
        <f>IFERROR(VLOOKUP($A573,Nifty!$A$14:$I$4860,3,FALSE),All_curves!S572)</f>
        <v>0</v>
      </c>
      <c r="T573">
        <f>IFERROR(VLOOKUP($A573,Nifty!$A$14:$I$4860,4,FALSE),All_curves!T572)</f>
        <v>0</v>
      </c>
      <c r="U573">
        <f>IFERROR(VLOOKUP($A573,Nifty!$A$14:$I$4860,5,FALSE),All_curves!U572)</f>
        <v>0</v>
      </c>
      <c r="V573">
        <f>IFERROR(VLOOKUP($A573,Nifty!$A$14:$I$4860,6,FALSE),All_curves!V572)</f>
        <v>0</v>
      </c>
      <c r="W573">
        <f>IFERROR(VLOOKUP($A573,Nifty!$A$14:$I$4860,7,FALSE),All_curves!W572)</f>
        <v>0</v>
      </c>
      <c r="X573">
        <f>IFERROR(VLOOKUP($A573,Nifty!$A$14:$I$4860,8,FALSE),All_curves!X572)</f>
        <v>0</v>
      </c>
      <c r="Y573">
        <f>IFERROR(VLOOKUP($A573,Nifty!$A$14:$I$4860,9,FALSE),All_curves!Y572)</f>
        <v>0</v>
      </c>
      <c r="AA573" s="5">
        <f t="shared" si="257"/>
        <v>0</v>
      </c>
      <c r="AB573" s="5">
        <f t="shared" si="258"/>
        <v>0</v>
      </c>
      <c r="AC573" s="5">
        <f t="shared" si="259"/>
        <v>0</v>
      </c>
      <c r="AD573" s="5">
        <f t="shared" si="260"/>
        <v>0</v>
      </c>
      <c r="AE573" s="5">
        <f t="shared" si="261"/>
        <v>0</v>
      </c>
      <c r="AF573" s="5">
        <f t="shared" si="262"/>
        <v>0</v>
      </c>
      <c r="AG573" s="5">
        <f t="shared" si="263"/>
        <v>0</v>
      </c>
      <c r="AH573" s="5">
        <f t="shared" si="264"/>
        <v>0</v>
      </c>
      <c r="AI573" s="5">
        <f t="shared" si="240"/>
        <v>5.1209064397597093E-3</v>
      </c>
      <c r="AJ573" s="5">
        <f t="shared" si="241"/>
        <v>4.8724191198667999E-3</v>
      </c>
      <c r="AK573" s="5">
        <f t="shared" si="242"/>
        <v>2.9922781847395719E-3</v>
      </c>
      <c r="AL573" s="5">
        <f t="shared" si="243"/>
        <v>9.2640860499191291E-3</v>
      </c>
      <c r="AM573" s="5">
        <f t="shared" si="244"/>
        <v>6.8851241273797381E-3</v>
      </c>
      <c r="AN573" s="5">
        <f t="shared" si="245"/>
        <v>-1.7226922794851829E-3</v>
      </c>
      <c r="AO573" s="5">
        <f t="shared" si="246"/>
        <v>-1.7226922794851829E-3</v>
      </c>
      <c r="AP573" s="5">
        <f t="shared" si="247"/>
        <v>0</v>
      </c>
      <c r="AQ573" s="5">
        <f t="shared" si="248"/>
        <v>0</v>
      </c>
      <c r="AR573" s="5">
        <f t="shared" si="249"/>
        <v>0</v>
      </c>
      <c r="AS573" s="5">
        <f t="shared" si="250"/>
        <v>0</v>
      </c>
      <c r="AT573" s="5">
        <f t="shared" si="251"/>
        <v>0</v>
      </c>
      <c r="AU573" s="5">
        <f t="shared" si="252"/>
        <v>0</v>
      </c>
      <c r="AV573" s="5">
        <f t="shared" si="253"/>
        <v>0</v>
      </c>
      <c r="AW573" s="5">
        <f t="shared" si="254"/>
        <v>0</v>
      </c>
      <c r="AX573" s="5">
        <f t="shared" si="255"/>
        <v>0</v>
      </c>
      <c r="AZ573" s="7">
        <f t="shared" si="265"/>
        <v>112.48273604618872</v>
      </c>
      <c r="BA573" s="4">
        <f t="shared" si="256"/>
        <v>1.0703928901122743E-3</v>
      </c>
      <c r="BB573" s="5">
        <f>AZ573/MAX($AZ$16:AZ573)-1</f>
        <v>0</v>
      </c>
    </row>
    <row r="574" spans="1:54" x14ac:dyDescent="0.25">
      <c r="A574" s="3">
        <v>43362</v>
      </c>
      <c r="B574">
        <f>IFERROR(VLOOKUP($A574,Finnifty!$A$14:$I$486,B$15+1,FALSE),All_curves!B573)</f>
        <v>0</v>
      </c>
      <c r="C574">
        <f>IFERROR(VLOOKUP($A574,Finnifty!$A$14:$I$486,C$15+1,FALSE),All_curves!C573)</f>
        <v>0</v>
      </c>
      <c r="D574">
        <f>IFERROR(VLOOKUP($A574,Finnifty!$A$14:$I$486,D$15+1,FALSE),All_curves!D573)</f>
        <v>0</v>
      </c>
      <c r="E574">
        <f>IFERROR(VLOOKUP($A574,Finnifty!$A$14:$I$486,E$15+1,FALSE),All_curves!E573)</f>
        <v>0</v>
      </c>
      <c r="F574">
        <f>IFERROR(VLOOKUP($A574,Finnifty!$A$14:$I$486,F$15+1,FALSE),All_curves!F573)</f>
        <v>0</v>
      </c>
      <c r="G574">
        <f>IFERROR(VLOOKUP($A574,Finnifty!$A$14:$I$486,G$15+1,FALSE),All_curves!G573)</f>
        <v>0</v>
      </c>
      <c r="H574">
        <f>IFERROR(VLOOKUP($A574,Finnifty!$A$14:$I$486,H$15+1,FALSE),All_curves!H573)</f>
        <v>0</v>
      </c>
      <c r="I574">
        <f>IFERROR(VLOOKUP($A574,Finnifty!$A$14:$I$486,I$15+1,FALSE),All_curves!I573)</f>
        <v>0</v>
      </c>
      <c r="J574">
        <f>IFERROR(VLOOKUP($A574,Banknifty!$A$14:$I$4860,2,FALSE),All_curves!J573)</f>
        <v>13414337</v>
      </c>
      <c r="K574">
        <f>IFERROR(VLOOKUP($A574,Banknifty!$A$14:$I$4860,3,FALSE),All_curves!K573)</f>
        <v>14799167</v>
      </c>
      <c r="L574">
        <f>IFERROR(VLOOKUP($A574,Banknifty!$A$14:$I$4860,4,FALSE),All_curves!L573)</f>
        <v>14029154</v>
      </c>
      <c r="M574">
        <f>IFERROR(VLOOKUP($A574,Banknifty!$A$14:$I$4860,5,FALSE),All_curves!M573)</f>
        <v>16330702</v>
      </c>
      <c r="N574">
        <f>IFERROR(VLOOKUP($A574,Banknifty!$A$14:$I$4860,6,FALSE),All_curves!N573)</f>
        <v>11953925</v>
      </c>
      <c r="O574">
        <f>IFERROR(VLOOKUP($A574,Banknifty!$A$14:$I$4860,7,FALSE),All_curves!O573)</f>
        <v>13773965</v>
      </c>
      <c r="P574">
        <f>IFERROR(VLOOKUP($A574,Banknifty!$A$14:$I$4860,8,FALSE),All_curves!P573)</f>
        <v>13773965</v>
      </c>
      <c r="Q574">
        <f>IFERROR(VLOOKUP($A574,Banknifty!$A$14:$I$4860,9,FALSE),All_curves!Q573)</f>
        <v>15207971</v>
      </c>
      <c r="R574">
        <f>IFERROR(VLOOKUP($A574,Nifty!$A$14:$I$4860,2,FALSE),All_curves!R573)</f>
        <v>0</v>
      </c>
      <c r="S574">
        <f>IFERROR(VLOOKUP($A574,Nifty!$A$14:$I$4860,3,FALSE),All_curves!S573)</f>
        <v>0</v>
      </c>
      <c r="T574">
        <f>IFERROR(VLOOKUP($A574,Nifty!$A$14:$I$4860,4,FALSE),All_curves!T573)</f>
        <v>0</v>
      </c>
      <c r="U574">
        <f>IFERROR(VLOOKUP($A574,Nifty!$A$14:$I$4860,5,FALSE),All_curves!U573)</f>
        <v>0</v>
      </c>
      <c r="V574">
        <f>IFERROR(VLOOKUP($A574,Nifty!$A$14:$I$4860,6,FALSE),All_curves!V573)</f>
        <v>0</v>
      </c>
      <c r="W574">
        <f>IFERROR(VLOOKUP($A574,Nifty!$A$14:$I$4860,7,FALSE),All_curves!W573)</f>
        <v>0</v>
      </c>
      <c r="X574">
        <f>IFERROR(VLOOKUP($A574,Nifty!$A$14:$I$4860,8,FALSE),All_curves!X573)</f>
        <v>0</v>
      </c>
      <c r="Y574">
        <f>IFERROR(VLOOKUP($A574,Nifty!$A$14:$I$4860,9,FALSE),All_curves!Y573)</f>
        <v>0</v>
      </c>
      <c r="AA574" s="5">
        <f t="shared" si="257"/>
        <v>0</v>
      </c>
      <c r="AB574" s="5">
        <f t="shared" si="258"/>
        <v>0</v>
      </c>
      <c r="AC574" s="5">
        <f t="shared" si="259"/>
        <v>0</v>
      </c>
      <c r="AD574" s="5">
        <f t="shared" si="260"/>
        <v>0</v>
      </c>
      <c r="AE574" s="5">
        <f t="shared" si="261"/>
        <v>0</v>
      </c>
      <c r="AF574" s="5">
        <f t="shared" si="262"/>
        <v>0</v>
      </c>
      <c r="AG574" s="5">
        <f t="shared" si="263"/>
        <v>0</v>
      </c>
      <c r="AH574" s="5">
        <f t="shared" si="264"/>
        <v>0</v>
      </c>
      <c r="AI574" s="5">
        <f t="shared" si="240"/>
        <v>1.1104458018963426E-2</v>
      </c>
      <c r="AJ574" s="5">
        <f t="shared" si="241"/>
        <v>-1.2915131735557583E-2</v>
      </c>
      <c r="AK574" s="5">
        <f t="shared" si="242"/>
        <v>-3.9530467953043935E-3</v>
      </c>
      <c r="AL574" s="5">
        <f t="shared" si="243"/>
        <v>-3.7858779511422691E-3</v>
      </c>
      <c r="AM574" s="5">
        <f t="shared" si="244"/>
        <v>5.1209019877369588E-3</v>
      </c>
      <c r="AN574" s="5">
        <f t="shared" si="245"/>
        <v>4.8723373350563204E-3</v>
      </c>
      <c r="AO574" s="5">
        <f t="shared" si="246"/>
        <v>4.8723373350563204E-3</v>
      </c>
      <c r="AP574" s="5">
        <f t="shared" si="247"/>
        <v>9.2640368634260284E-3</v>
      </c>
      <c r="AQ574" s="5">
        <f t="shared" si="248"/>
        <v>0</v>
      </c>
      <c r="AR574" s="5">
        <f t="shared" si="249"/>
        <v>0</v>
      </c>
      <c r="AS574" s="5">
        <f t="shared" si="250"/>
        <v>0</v>
      </c>
      <c r="AT574" s="5">
        <f t="shared" si="251"/>
        <v>0</v>
      </c>
      <c r="AU574" s="5">
        <f t="shared" si="252"/>
        <v>0</v>
      </c>
      <c r="AV574" s="5">
        <f t="shared" si="253"/>
        <v>0</v>
      </c>
      <c r="AW574" s="5">
        <f t="shared" si="254"/>
        <v>0</v>
      </c>
      <c r="AX574" s="5">
        <f t="shared" si="255"/>
        <v>0</v>
      </c>
      <c r="AZ574" s="7">
        <f t="shared" si="265"/>
        <v>112.55106937891142</v>
      </c>
      <c r="BA574" s="4">
        <f t="shared" si="256"/>
        <v>6.0750062742645039E-4</v>
      </c>
      <c r="BB574" s="5">
        <f>AZ574/MAX($AZ$16:AZ574)-1</f>
        <v>0</v>
      </c>
    </row>
    <row r="575" spans="1:54" x14ac:dyDescent="0.25">
      <c r="A575" s="3">
        <v>43364</v>
      </c>
      <c r="B575">
        <f>IFERROR(VLOOKUP($A575,Finnifty!$A$14:$I$486,B$15+1,FALSE),All_curves!B574)</f>
        <v>0</v>
      </c>
      <c r="C575">
        <f>IFERROR(VLOOKUP($A575,Finnifty!$A$14:$I$486,C$15+1,FALSE),All_curves!C574)</f>
        <v>0</v>
      </c>
      <c r="D575">
        <f>IFERROR(VLOOKUP($A575,Finnifty!$A$14:$I$486,D$15+1,FALSE),All_curves!D574)</f>
        <v>0</v>
      </c>
      <c r="E575">
        <f>IFERROR(VLOOKUP($A575,Finnifty!$A$14:$I$486,E$15+1,FALSE),All_curves!E574)</f>
        <v>0</v>
      </c>
      <c r="F575">
        <f>IFERROR(VLOOKUP($A575,Finnifty!$A$14:$I$486,F$15+1,FALSE),All_curves!F574)</f>
        <v>0</v>
      </c>
      <c r="G575">
        <f>IFERROR(VLOOKUP($A575,Finnifty!$A$14:$I$486,G$15+1,FALSE),All_curves!G574)</f>
        <v>0</v>
      </c>
      <c r="H575">
        <f>IFERROR(VLOOKUP($A575,Finnifty!$A$14:$I$486,H$15+1,FALSE),All_curves!H574)</f>
        <v>0</v>
      </c>
      <c r="I575">
        <f>IFERROR(VLOOKUP($A575,Finnifty!$A$14:$I$486,I$15+1,FALSE),All_curves!I574)</f>
        <v>0</v>
      </c>
      <c r="J575">
        <f>IFERROR(VLOOKUP($A575,Banknifty!$A$14:$I$4860,2,FALSE),All_curves!J574)</f>
        <v>13543832</v>
      </c>
      <c r="K575">
        <f>IFERROR(VLOOKUP($A575,Banknifty!$A$14:$I$4860,3,FALSE),All_curves!K574)</f>
        <v>15245782</v>
      </c>
      <c r="L575">
        <f>IFERROR(VLOOKUP($A575,Banknifty!$A$14:$I$4860,4,FALSE),All_curves!L574)</f>
        <v>14362975</v>
      </c>
      <c r="M575">
        <f>IFERROR(VLOOKUP($A575,Banknifty!$A$14:$I$4860,5,FALSE),All_curves!M574)</f>
        <v>16719288</v>
      </c>
      <c r="N575">
        <f>IFERROR(VLOOKUP($A575,Banknifty!$A$14:$I$4860,6,FALSE),All_curves!N574)</f>
        <v>11943478</v>
      </c>
      <c r="O575">
        <f>IFERROR(VLOOKUP($A575,Banknifty!$A$14:$I$4860,7,FALSE),All_curves!O574)</f>
        <v>13734520</v>
      </c>
      <c r="P575">
        <f>IFERROR(VLOOKUP($A575,Banknifty!$A$14:$I$4860,8,FALSE),All_curves!P574)</f>
        <v>13734520</v>
      </c>
      <c r="Q575">
        <f>IFERROR(VLOOKUP($A575,Banknifty!$A$14:$I$4860,9,FALSE),All_curves!Q574)</f>
        <v>15150396</v>
      </c>
      <c r="R575">
        <f>IFERROR(VLOOKUP($A575,Nifty!$A$14:$I$4860,2,FALSE),All_curves!R574)</f>
        <v>0</v>
      </c>
      <c r="S575">
        <f>IFERROR(VLOOKUP($A575,Nifty!$A$14:$I$4860,3,FALSE),All_curves!S574)</f>
        <v>0</v>
      </c>
      <c r="T575">
        <f>IFERROR(VLOOKUP($A575,Nifty!$A$14:$I$4860,4,FALSE),All_curves!T574)</f>
        <v>0</v>
      </c>
      <c r="U575">
        <f>IFERROR(VLOOKUP($A575,Nifty!$A$14:$I$4860,5,FALSE),All_curves!U574)</f>
        <v>0</v>
      </c>
      <c r="V575">
        <f>IFERROR(VLOOKUP($A575,Nifty!$A$14:$I$4860,6,FALSE),All_curves!V574)</f>
        <v>0</v>
      </c>
      <c r="W575">
        <f>IFERROR(VLOOKUP($A575,Nifty!$A$14:$I$4860,7,FALSE),All_curves!W574)</f>
        <v>0</v>
      </c>
      <c r="X575">
        <f>IFERROR(VLOOKUP($A575,Nifty!$A$14:$I$4860,8,FALSE),All_curves!X574)</f>
        <v>0</v>
      </c>
      <c r="Y575">
        <f>IFERROR(VLOOKUP($A575,Nifty!$A$14:$I$4860,9,FALSE),All_curves!Y574)</f>
        <v>0</v>
      </c>
      <c r="AA575" s="5">
        <f t="shared" si="257"/>
        <v>0</v>
      </c>
      <c r="AB575" s="5">
        <f t="shared" si="258"/>
        <v>0</v>
      </c>
      <c r="AC575" s="5">
        <f t="shared" si="259"/>
        <v>0</v>
      </c>
      <c r="AD575" s="5">
        <f t="shared" si="260"/>
        <v>0</v>
      </c>
      <c r="AE575" s="5">
        <f t="shared" si="261"/>
        <v>0</v>
      </c>
      <c r="AF575" s="5">
        <f t="shared" si="262"/>
        <v>0</v>
      </c>
      <c r="AG575" s="5">
        <f t="shared" si="263"/>
        <v>0</v>
      </c>
      <c r="AH575" s="5">
        <f t="shared" si="264"/>
        <v>0</v>
      </c>
      <c r="AI575" s="5">
        <f t="shared" si="240"/>
        <v>9.6534774696654946E-3</v>
      </c>
      <c r="AJ575" s="5">
        <f t="shared" si="241"/>
        <v>3.0178387743039936E-2</v>
      </c>
      <c r="AK575" s="5">
        <f t="shared" si="242"/>
        <v>2.3794806158660808E-2</v>
      </c>
      <c r="AL575" s="5">
        <f t="shared" si="243"/>
        <v>2.3794812984769376E-2</v>
      </c>
      <c r="AM575" s="5">
        <f t="shared" si="244"/>
        <v>-8.7393889454723261E-4</v>
      </c>
      <c r="AN575" s="5">
        <f t="shared" si="245"/>
        <v>-2.8637360411472024E-3</v>
      </c>
      <c r="AO575" s="5">
        <f t="shared" si="246"/>
        <v>-2.8637360411472024E-3</v>
      </c>
      <c r="AP575" s="5">
        <f t="shared" si="247"/>
        <v>-3.7858436210852497E-3</v>
      </c>
      <c r="AQ575" s="5">
        <f t="shared" si="248"/>
        <v>0</v>
      </c>
      <c r="AR575" s="5">
        <f t="shared" si="249"/>
        <v>0</v>
      </c>
      <c r="AS575" s="5">
        <f t="shared" si="250"/>
        <v>0</v>
      </c>
      <c r="AT575" s="5">
        <f t="shared" si="251"/>
        <v>0</v>
      </c>
      <c r="AU575" s="5">
        <f t="shared" si="252"/>
        <v>0</v>
      </c>
      <c r="AV575" s="5">
        <f t="shared" si="253"/>
        <v>0</v>
      </c>
      <c r="AW575" s="5">
        <f t="shared" si="254"/>
        <v>0</v>
      </c>
      <c r="AX575" s="5">
        <f t="shared" si="255"/>
        <v>0</v>
      </c>
      <c r="AZ575" s="7">
        <f t="shared" si="265"/>
        <v>112.9123312513309</v>
      </c>
      <c r="BA575" s="4">
        <f t="shared" si="256"/>
        <v>3.2097595732586974E-3</v>
      </c>
      <c r="BB575" s="5">
        <f>AZ575/MAX($AZ$16:AZ575)-1</f>
        <v>0</v>
      </c>
    </row>
    <row r="576" spans="1:54" x14ac:dyDescent="0.25">
      <c r="A576" s="3">
        <v>43367</v>
      </c>
      <c r="B576">
        <f>IFERROR(VLOOKUP($A576,Finnifty!$A$14:$I$486,B$15+1,FALSE),All_curves!B575)</f>
        <v>0</v>
      </c>
      <c r="C576">
        <f>IFERROR(VLOOKUP($A576,Finnifty!$A$14:$I$486,C$15+1,FALSE),All_curves!C575)</f>
        <v>0</v>
      </c>
      <c r="D576">
        <f>IFERROR(VLOOKUP($A576,Finnifty!$A$14:$I$486,D$15+1,FALSE),All_curves!D575)</f>
        <v>0</v>
      </c>
      <c r="E576">
        <f>IFERROR(VLOOKUP($A576,Finnifty!$A$14:$I$486,E$15+1,FALSE),All_curves!E575)</f>
        <v>0</v>
      </c>
      <c r="F576">
        <f>IFERROR(VLOOKUP($A576,Finnifty!$A$14:$I$486,F$15+1,FALSE),All_curves!F575)</f>
        <v>0</v>
      </c>
      <c r="G576">
        <f>IFERROR(VLOOKUP($A576,Finnifty!$A$14:$I$486,G$15+1,FALSE),All_curves!G575)</f>
        <v>0</v>
      </c>
      <c r="H576">
        <f>IFERROR(VLOOKUP($A576,Finnifty!$A$14:$I$486,H$15+1,FALSE),All_curves!H575)</f>
        <v>0</v>
      </c>
      <c r="I576">
        <f>IFERROR(VLOOKUP($A576,Finnifty!$A$14:$I$486,I$15+1,FALSE),All_curves!I575)</f>
        <v>0</v>
      </c>
      <c r="J576">
        <f>IFERROR(VLOOKUP($A576,Banknifty!$A$14:$I$4860,2,FALSE),All_curves!J575)</f>
        <v>13699317</v>
      </c>
      <c r="K576">
        <f>IFERROR(VLOOKUP($A576,Banknifty!$A$14:$I$4860,3,FALSE),All_curves!K575)</f>
        <v>15480397</v>
      </c>
      <c r="L576">
        <f>IFERROR(VLOOKUP($A576,Banknifty!$A$14:$I$4860,4,FALSE),All_curves!L575)</f>
        <v>14558891</v>
      </c>
      <c r="M576">
        <f>IFERROR(VLOOKUP($A576,Banknifty!$A$14:$I$4860,5,FALSE),All_curves!M575)</f>
        <v>16925140</v>
      </c>
      <c r="N576">
        <f>IFERROR(VLOOKUP($A576,Banknifty!$A$14:$I$4860,6,FALSE),All_curves!N575)</f>
        <v>12038116</v>
      </c>
      <c r="O576">
        <f>IFERROR(VLOOKUP($A576,Banknifty!$A$14:$I$4860,7,FALSE),All_curves!O575)</f>
        <v>14149005</v>
      </c>
      <c r="P576">
        <f>IFERROR(VLOOKUP($A576,Banknifty!$A$14:$I$4860,8,FALSE),All_curves!P575)</f>
        <v>14149005</v>
      </c>
      <c r="Q576">
        <f>IFERROR(VLOOKUP($A576,Banknifty!$A$14:$I$4860,9,FALSE),All_curves!Q575)</f>
        <v>15510897</v>
      </c>
      <c r="R576">
        <f>IFERROR(VLOOKUP($A576,Nifty!$A$14:$I$4860,2,FALSE),All_curves!R575)</f>
        <v>0</v>
      </c>
      <c r="S576">
        <f>IFERROR(VLOOKUP($A576,Nifty!$A$14:$I$4860,3,FALSE),All_curves!S575)</f>
        <v>0</v>
      </c>
      <c r="T576">
        <f>IFERROR(VLOOKUP($A576,Nifty!$A$14:$I$4860,4,FALSE),All_curves!T575)</f>
        <v>0</v>
      </c>
      <c r="U576">
        <f>IFERROR(VLOOKUP($A576,Nifty!$A$14:$I$4860,5,FALSE),All_curves!U575)</f>
        <v>0</v>
      </c>
      <c r="V576">
        <f>IFERROR(VLOOKUP($A576,Nifty!$A$14:$I$4860,6,FALSE),All_curves!V575)</f>
        <v>0</v>
      </c>
      <c r="W576">
        <f>IFERROR(VLOOKUP($A576,Nifty!$A$14:$I$4860,7,FALSE),All_curves!W575)</f>
        <v>0</v>
      </c>
      <c r="X576">
        <f>IFERROR(VLOOKUP($A576,Nifty!$A$14:$I$4860,8,FALSE),All_curves!X575)</f>
        <v>0</v>
      </c>
      <c r="Y576">
        <f>IFERROR(VLOOKUP($A576,Nifty!$A$14:$I$4860,9,FALSE),All_curves!Y575)</f>
        <v>0</v>
      </c>
      <c r="AA576" s="5">
        <f t="shared" si="257"/>
        <v>0</v>
      </c>
      <c r="AB576" s="5">
        <f t="shared" si="258"/>
        <v>0</v>
      </c>
      <c r="AC576" s="5">
        <f t="shared" si="259"/>
        <v>0</v>
      </c>
      <c r="AD576" s="5">
        <f t="shared" si="260"/>
        <v>0</v>
      </c>
      <c r="AE576" s="5">
        <f t="shared" si="261"/>
        <v>0</v>
      </c>
      <c r="AF576" s="5">
        <f t="shared" si="262"/>
        <v>0</v>
      </c>
      <c r="AG576" s="5">
        <f t="shared" si="263"/>
        <v>0</v>
      </c>
      <c r="AH576" s="5">
        <f t="shared" si="264"/>
        <v>0</v>
      </c>
      <c r="AI576" s="5">
        <f t="shared" si="240"/>
        <v>1.1480133539754522E-2</v>
      </c>
      <c r="AJ576" s="5">
        <f t="shared" si="241"/>
        <v>1.5388846567529368E-2</v>
      </c>
      <c r="AK576" s="5">
        <f t="shared" si="242"/>
        <v>1.3640349579387312E-2</v>
      </c>
      <c r="AL576" s="5">
        <f t="shared" si="243"/>
        <v>1.2312246789456527E-2</v>
      </c>
      <c r="AM576" s="5">
        <f t="shared" si="244"/>
        <v>7.9238225247284522E-3</v>
      </c>
      <c r="AN576" s="5">
        <f t="shared" si="245"/>
        <v>3.0178338959060858E-2</v>
      </c>
      <c r="AO576" s="5">
        <f t="shared" si="246"/>
        <v>3.0178338959060858E-2</v>
      </c>
      <c r="AP576" s="5">
        <f t="shared" si="247"/>
        <v>2.3794823580848945E-2</v>
      </c>
      <c r="AQ576" s="5">
        <f t="shared" si="248"/>
        <v>0</v>
      </c>
      <c r="AR576" s="5">
        <f t="shared" si="249"/>
        <v>0</v>
      </c>
      <c r="AS576" s="5">
        <f t="shared" si="250"/>
        <v>0</v>
      </c>
      <c r="AT576" s="5">
        <f t="shared" si="251"/>
        <v>0</v>
      </c>
      <c r="AU576" s="5">
        <f t="shared" si="252"/>
        <v>0</v>
      </c>
      <c r="AV576" s="5">
        <f t="shared" si="253"/>
        <v>0</v>
      </c>
      <c r="AW576" s="5">
        <f t="shared" si="254"/>
        <v>0</v>
      </c>
      <c r="AX576" s="5">
        <f t="shared" si="255"/>
        <v>0</v>
      </c>
      <c r="AZ576" s="7">
        <f t="shared" si="265"/>
        <v>113.59402486910288</v>
      </c>
      <c r="BA576" s="4">
        <f t="shared" si="256"/>
        <v>6.0373708541594526E-3</v>
      </c>
      <c r="BB576" s="5">
        <f>AZ576/MAX($AZ$16:AZ576)-1</f>
        <v>0</v>
      </c>
    </row>
    <row r="577" spans="1:54" x14ac:dyDescent="0.25">
      <c r="A577" s="3">
        <v>43368</v>
      </c>
      <c r="B577">
        <f>IFERROR(VLOOKUP($A577,Finnifty!$A$14:$I$486,B$15+1,FALSE),All_curves!B576)</f>
        <v>0</v>
      </c>
      <c r="C577">
        <f>IFERROR(VLOOKUP($A577,Finnifty!$A$14:$I$486,C$15+1,FALSE),All_curves!C576)</f>
        <v>0</v>
      </c>
      <c r="D577">
        <f>IFERROR(VLOOKUP($A577,Finnifty!$A$14:$I$486,D$15+1,FALSE),All_curves!D576)</f>
        <v>0</v>
      </c>
      <c r="E577">
        <f>IFERROR(VLOOKUP($A577,Finnifty!$A$14:$I$486,E$15+1,FALSE),All_curves!E576)</f>
        <v>0</v>
      </c>
      <c r="F577">
        <f>IFERROR(VLOOKUP($A577,Finnifty!$A$14:$I$486,F$15+1,FALSE),All_curves!F576)</f>
        <v>0</v>
      </c>
      <c r="G577">
        <f>IFERROR(VLOOKUP($A577,Finnifty!$A$14:$I$486,G$15+1,FALSE),All_curves!G576)</f>
        <v>0</v>
      </c>
      <c r="H577">
        <f>IFERROR(VLOOKUP($A577,Finnifty!$A$14:$I$486,H$15+1,FALSE),All_curves!H576)</f>
        <v>0</v>
      </c>
      <c r="I577">
        <f>IFERROR(VLOOKUP($A577,Finnifty!$A$14:$I$486,I$15+1,FALSE),All_curves!I576)</f>
        <v>0</v>
      </c>
      <c r="J577">
        <f>IFERROR(VLOOKUP($A577,Banknifty!$A$14:$I$4860,2,FALSE),All_curves!J576)</f>
        <v>13651939</v>
      </c>
      <c r="K577">
        <f>IFERROR(VLOOKUP($A577,Banknifty!$A$14:$I$4860,3,FALSE),All_curves!K576)</f>
        <v>15657503</v>
      </c>
      <c r="L577">
        <f>IFERROR(VLOOKUP($A577,Banknifty!$A$14:$I$4860,4,FALSE),All_curves!L576)</f>
        <v>14744603</v>
      </c>
      <c r="M577">
        <f>IFERROR(VLOOKUP($A577,Banknifty!$A$14:$I$4860,5,FALSE),All_curves!M576)</f>
        <v>17101302</v>
      </c>
      <c r="N577">
        <f>IFERROR(VLOOKUP($A577,Banknifty!$A$14:$I$4860,6,FALSE),All_curves!N576)</f>
        <v>12176315</v>
      </c>
      <c r="O577">
        <f>IFERROR(VLOOKUP($A577,Banknifty!$A$14:$I$4860,7,FALSE),All_curves!O576)</f>
        <v>14366742</v>
      </c>
      <c r="P577">
        <f>IFERROR(VLOOKUP($A577,Banknifty!$A$14:$I$4860,8,FALSE),All_curves!P576)</f>
        <v>14366742</v>
      </c>
      <c r="Q577">
        <f>IFERROR(VLOOKUP($A577,Banknifty!$A$14:$I$4860,9,FALSE),All_curves!Q576)</f>
        <v>15701870</v>
      </c>
      <c r="R577">
        <f>IFERROR(VLOOKUP($A577,Nifty!$A$14:$I$4860,2,FALSE),All_curves!R576)</f>
        <v>0</v>
      </c>
      <c r="S577">
        <f>IFERROR(VLOOKUP($A577,Nifty!$A$14:$I$4860,3,FALSE),All_curves!S576)</f>
        <v>0</v>
      </c>
      <c r="T577">
        <f>IFERROR(VLOOKUP($A577,Nifty!$A$14:$I$4860,4,FALSE),All_curves!T576)</f>
        <v>0</v>
      </c>
      <c r="U577">
        <f>IFERROR(VLOOKUP($A577,Nifty!$A$14:$I$4860,5,FALSE),All_curves!U576)</f>
        <v>0</v>
      </c>
      <c r="V577">
        <f>IFERROR(VLOOKUP($A577,Nifty!$A$14:$I$4860,6,FALSE),All_curves!V576)</f>
        <v>0</v>
      </c>
      <c r="W577">
        <f>IFERROR(VLOOKUP($A577,Nifty!$A$14:$I$4860,7,FALSE),All_curves!W576)</f>
        <v>0</v>
      </c>
      <c r="X577">
        <f>IFERROR(VLOOKUP($A577,Nifty!$A$14:$I$4860,8,FALSE),All_curves!X576)</f>
        <v>0</v>
      </c>
      <c r="Y577">
        <f>IFERROR(VLOOKUP($A577,Nifty!$A$14:$I$4860,9,FALSE),All_curves!Y576)</f>
        <v>0</v>
      </c>
      <c r="AA577" s="5">
        <f t="shared" si="257"/>
        <v>0</v>
      </c>
      <c r="AB577" s="5">
        <f t="shared" si="258"/>
        <v>0</v>
      </c>
      <c r="AC577" s="5">
        <f t="shared" si="259"/>
        <v>0</v>
      </c>
      <c r="AD577" s="5">
        <f t="shared" si="260"/>
        <v>0</v>
      </c>
      <c r="AE577" s="5">
        <f t="shared" si="261"/>
        <v>0</v>
      </c>
      <c r="AF577" s="5">
        <f t="shared" si="262"/>
        <v>0</v>
      </c>
      <c r="AG577" s="5">
        <f t="shared" si="263"/>
        <v>0</v>
      </c>
      <c r="AH577" s="5">
        <f t="shared" si="264"/>
        <v>0</v>
      </c>
      <c r="AI577" s="5">
        <f t="shared" si="240"/>
        <v>-3.4584205913331667E-3</v>
      </c>
      <c r="AJ577" s="5">
        <f t="shared" si="241"/>
        <v>1.1440662665175738E-2</v>
      </c>
      <c r="AK577" s="5">
        <f t="shared" si="242"/>
        <v>1.2755916642277265E-2</v>
      </c>
      <c r="AL577" s="5">
        <f t="shared" si="243"/>
        <v>1.040830386041125E-2</v>
      </c>
      <c r="AM577" s="5">
        <f t="shared" si="244"/>
        <v>1.1480118649795257E-2</v>
      </c>
      <c r="AN577" s="5">
        <f t="shared" si="245"/>
        <v>1.5388855965490222E-2</v>
      </c>
      <c r="AO577" s="5">
        <f t="shared" si="246"/>
        <v>1.5388855965490222E-2</v>
      </c>
      <c r="AP577" s="5">
        <f t="shared" si="247"/>
        <v>1.2312182847968201E-2</v>
      </c>
      <c r="AQ577" s="5">
        <f t="shared" si="248"/>
        <v>0</v>
      </c>
      <c r="AR577" s="5">
        <f t="shared" si="249"/>
        <v>0</v>
      </c>
      <c r="AS577" s="5">
        <f t="shared" si="250"/>
        <v>0</v>
      </c>
      <c r="AT577" s="5">
        <f t="shared" si="251"/>
        <v>0</v>
      </c>
      <c r="AU577" s="5">
        <f t="shared" si="252"/>
        <v>0</v>
      </c>
      <c r="AV577" s="5">
        <f t="shared" si="253"/>
        <v>0</v>
      </c>
      <c r="AW577" s="5">
        <f t="shared" si="254"/>
        <v>0</v>
      </c>
      <c r="AX577" s="5">
        <f t="shared" si="255"/>
        <v>0</v>
      </c>
      <c r="AZ577" s="7">
        <f t="shared" si="265"/>
        <v>113.999728181896</v>
      </c>
      <c r="BA577" s="4">
        <f t="shared" si="256"/>
        <v>3.571519833553125E-3</v>
      </c>
      <c r="BB577" s="5">
        <f>AZ577/MAX($AZ$16:AZ577)-1</f>
        <v>0</v>
      </c>
    </row>
    <row r="578" spans="1:54" x14ac:dyDescent="0.25">
      <c r="A578" s="3">
        <v>43369</v>
      </c>
      <c r="B578">
        <f>IFERROR(VLOOKUP($A578,Finnifty!$A$14:$I$486,B$15+1,FALSE),All_curves!B577)</f>
        <v>0</v>
      </c>
      <c r="C578">
        <f>IFERROR(VLOOKUP($A578,Finnifty!$A$14:$I$486,C$15+1,FALSE),All_curves!C577)</f>
        <v>0</v>
      </c>
      <c r="D578">
        <f>IFERROR(VLOOKUP($A578,Finnifty!$A$14:$I$486,D$15+1,FALSE),All_curves!D577)</f>
        <v>0</v>
      </c>
      <c r="E578">
        <f>IFERROR(VLOOKUP($A578,Finnifty!$A$14:$I$486,E$15+1,FALSE),All_curves!E577)</f>
        <v>0</v>
      </c>
      <c r="F578">
        <f>IFERROR(VLOOKUP($A578,Finnifty!$A$14:$I$486,F$15+1,FALSE),All_curves!F577)</f>
        <v>0</v>
      </c>
      <c r="G578">
        <f>IFERROR(VLOOKUP($A578,Finnifty!$A$14:$I$486,G$15+1,FALSE),All_curves!G577)</f>
        <v>0</v>
      </c>
      <c r="H578">
        <f>IFERROR(VLOOKUP($A578,Finnifty!$A$14:$I$486,H$15+1,FALSE),All_curves!H577)</f>
        <v>0</v>
      </c>
      <c r="I578">
        <f>IFERROR(VLOOKUP($A578,Finnifty!$A$14:$I$486,I$15+1,FALSE),All_curves!I577)</f>
        <v>0</v>
      </c>
      <c r="J578">
        <f>IFERROR(VLOOKUP($A578,Banknifty!$A$14:$I$4860,2,FALSE),All_curves!J577)</f>
        <v>13596389</v>
      </c>
      <c r="K578">
        <f>IFERROR(VLOOKUP($A578,Banknifty!$A$14:$I$4860,3,FALSE),All_curves!K577)</f>
        <v>15582325</v>
      </c>
      <c r="L578">
        <f>IFERROR(VLOOKUP($A578,Banknifty!$A$14:$I$4860,4,FALSE),All_curves!L577)</f>
        <v>14691158</v>
      </c>
      <c r="M578">
        <f>IFERROR(VLOOKUP($A578,Banknifty!$A$14:$I$4860,5,FALSE),All_curves!M577)</f>
        <v>17086320</v>
      </c>
      <c r="N578">
        <f>IFERROR(VLOOKUP($A578,Banknifty!$A$14:$I$4860,6,FALSE),All_curves!N577)</f>
        <v>12134205</v>
      </c>
      <c r="O578">
        <f>IFERROR(VLOOKUP($A578,Banknifty!$A$14:$I$4860,7,FALSE),All_curves!O577)</f>
        <v>14531107</v>
      </c>
      <c r="P578">
        <f>IFERROR(VLOOKUP($A578,Banknifty!$A$14:$I$4860,8,FALSE),All_curves!P577)</f>
        <v>14531107</v>
      </c>
      <c r="Q578">
        <f>IFERROR(VLOOKUP($A578,Banknifty!$A$14:$I$4860,9,FALSE),All_curves!Q577)</f>
        <v>15865300</v>
      </c>
      <c r="R578">
        <f>IFERROR(VLOOKUP($A578,Nifty!$A$14:$I$4860,2,FALSE),All_curves!R577)</f>
        <v>0</v>
      </c>
      <c r="S578">
        <f>IFERROR(VLOOKUP($A578,Nifty!$A$14:$I$4860,3,FALSE),All_curves!S577)</f>
        <v>0</v>
      </c>
      <c r="T578">
        <f>IFERROR(VLOOKUP($A578,Nifty!$A$14:$I$4860,4,FALSE),All_curves!T577)</f>
        <v>0</v>
      </c>
      <c r="U578">
        <f>IFERROR(VLOOKUP($A578,Nifty!$A$14:$I$4860,5,FALSE),All_curves!U577)</f>
        <v>0</v>
      </c>
      <c r="V578">
        <f>IFERROR(VLOOKUP($A578,Nifty!$A$14:$I$4860,6,FALSE),All_curves!V577)</f>
        <v>0</v>
      </c>
      <c r="W578">
        <f>IFERROR(VLOOKUP($A578,Nifty!$A$14:$I$4860,7,FALSE),All_curves!W577)</f>
        <v>0</v>
      </c>
      <c r="X578">
        <f>IFERROR(VLOOKUP($A578,Nifty!$A$14:$I$4860,8,FALSE),All_curves!X577)</f>
        <v>0</v>
      </c>
      <c r="Y578">
        <f>IFERROR(VLOOKUP($A578,Nifty!$A$14:$I$4860,9,FALSE),All_curves!Y577)</f>
        <v>0</v>
      </c>
      <c r="AA578" s="5">
        <f t="shared" si="257"/>
        <v>0</v>
      </c>
      <c r="AB578" s="5">
        <f t="shared" si="258"/>
        <v>0</v>
      </c>
      <c r="AC578" s="5">
        <f t="shared" si="259"/>
        <v>0</v>
      </c>
      <c r="AD578" s="5">
        <f t="shared" si="260"/>
        <v>0</v>
      </c>
      <c r="AE578" s="5">
        <f t="shared" si="261"/>
        <v>0</v>
      </c>
      <c r="AF578" s="5">
        <f t="shared" si="262"/>
        <v>0</v>
      </c>
      <c r="AG578" s="5">
        <f t="shared" si="263"/>
        <v>0</v>
      </c>
      <c r="AH578" s="5">
        <f t="shared" si="264"/>
        <v>0</v>
      </c>
      <c r="AI578" s="5">
        <f t="shared" si="240"/>
        <v>-4.0690190602228338E-3</v>
      </c>
      <c r="AJ578" s="5">
        <f t="shared" si="241"/>
        <v>-4.8014041574828692E-3</v>
      </c>
      <c r="AK578" s="5">
        <f t="shared" si="242"/>
        <v>-3.6247161079887569E-3</v>
      </c>
      <c r="AL578" s="5">
        <f t="shared" si="243"/>
        <v>-8.7607364632236173E-4</v>
      </c>
      <c r="AM578" s="5">
        <f t="shared" si="244"/>
        <v>-3.4583533688148371E-3</v>
      </c>
      <c r="AN578" s="5">
        <f t="shared" si="245"/>
        <v>1.1440659267076603E-2</v>
      </c>
      <c r="AO578" s="5">
        <f t="shared" si="246"/>
        <v>1.1440659267076603E-2</v>
      </c>
      <c r="AP578" s="5">
        <f t="shared" si="247"/>
        <v>1.0408314423695941E-2</v>
      </c>
      <c r="AQ578" s="5">
        <f t="shared" si="248"/>
        <v>0</v>
      </c>
      <c r="AR578" s="5">
        <f t="shared" si="249"/>
        <v>0</v>
      </c>
      <c r="AS578" s="5">
        <f t="shared" si="250"/>
        <v>0</v>
      </c>
      <c r="AT578" s="5">
        <f t="shared" si="251"/>
        <v>0</v>
      </c>
      <c r="AU578" s="5">
        <f t="shared" si="252"/>
        <v>0</v>
      </c>
      <c r="AV578" s="5">
        <f t="shared" si="253"/>
        <v>0</v>
      </c>
      <c r="AW578" s="5">
        <f t="shared" si="254"/>
        <v>0</v>
      </c>
      <c r="AX578" s="5">
        <f t="shared" si="255"/>
        <v>0</v>
      </c>
      <c r="AZ578" s="7">
        <f t="shared" si="265"/>
        <v>114.07791331190418</v>
      </c>
      <c r="BA578" s="4">
        <f t="shared" si="256"/>
        <v>6.8583610904239544E-4</v>
      </c>
      <c r="BB578" s="5">
        <f>AZ578/MAX($AZ$16:AZ578)-1</f>
        <v>0</v>
      </c>
    </row>
    <row r="579" spans="1:54" x14ac:dyDescent="0.25">
      <c r="A579" s="3">
        <v>43370</v>
      </c>
      <c r="B579">
        <f>IFERROR(VLOOKUP($A579,Finnifty!$A$14:$I$486,B$15+1,FALSE),All_curves!B578)</f>
        <v>0</v>
      </c>
      <c r="C579">
        <f>IFERROR(VLOOKUP($A579,Finnifty!$A$14:$I$486,C$15+1,FALSE),All_curves!C578)</f>
        <v>0</v>
      </c>
      <c r="D579">
        <f>IFERROR(VLOOKUP($A579,Finnifty!$A$14:$I$486,D$15+1,FALSE),All_curves!D578)</f>
        <v>0</v>
      </c>
      <c r="E579">
        <f>IFERROR(VLOOKUP($A579,Finnifty!$A$14:$I$486,E$15+1,FALSE),All_curves!E578)</f>
        <v>0</v>
      </c>
      <c r="F579">
        <f>IFERROR(VLOOKUP($A579,Finnifty!$A$14:$I$486,F$15+1,FALSE),All_curves!F578)</f>
        <v>0</v>
      </c>
      <c r="G579">
        <f>IFERROR(VLOOKUP($A579,Finnifty!$A$14:$I$486,G$15+1,FALSE),All_curves!G578)</f>
        <v>0</v>
      </c>
      <c r="H579">
        <f>IFERROR(VLOOKUP($A579,Finnifty!$A$14:$I$486,H$15+1,FALSE),All_curves!H578)</f>
        <v>0</v>
      </c>
      <c r="I579">
        <f>IFERROR(VLOOKUP($A579,Finnifty!$A$14:$I$486,I$15+1,FALSE),All_curves!I578)</f>
        <v>0</v>
      </c>
      <c r="J579">
        <f>IFERROR(VLOOKUP($A579,Banknifty!$A$14:$I$4860,2,FALSE),All_curves!J578)</f>
        <v>13699384</v>
      </c>
      <c r="K579">
        <f>IFERROR(VLOOKUP($A579,Banknifty!$A$14:$I$4860,3,FALSE),All_curves!K578)</f>
        <v>15624929</v>
      </c>
      <c r="L579">
        <f>IFERROR(VLOOKUP($A579,Banknifty!$A$14:$I$4860,4,FALSE),All_curves!L578)</f>
        <v>14716441</v>
      </c>
      <c r="M579">
        <f>IFERROR(VLOOKUP($A579,Banknifty!$A$14:$I$4860,5,FALSE),All_curves!M578)</f>
        <v>17028348</v>
      </c>
      <c r="N579">
        <f>IFERROR(VLOOKUP($A579,Banknifty!$A$14:$I$4860,6,FALSE),All_curves!N578)</f>
        <v>12084830</v>
      </c>
      <c r="O579">
        <f>IFERROR(VLOOKUP($A579,Banknifty!$A$14:$I$4860,7,FALSE),All_curves!O578)</f>
        <v>14461338</v>
      </c>
      <c r="P579">
        <f>IFERROR(VLOOKUP($A579,Banknifty!$A$14:$I$4860,8,FALSE),All_curves!P578)</f>
        <v>14461338</v>
      </c>
      <c r="Q579">
        <f>IFERROR(VLOOKUP($A579,Banknifty!$A$14:$I$4860,9,FALSE),All_curves!Q578)</f>
        <v>15851402</v>
      </c>
      <c r="R579">
        <f>IFERROR(VLOOKUP($A579,Nifty!$A$14:$I$4860,2,FALSE),All_curves!R578)</f>
        <v>0</v>
      </c>
      <c r="S579">
        <f>IFERROR(VLOOKUP($A579,Nifty!$A$14:$I$4860,3,FALSE),All_curves!S578)</f>
        <v>0</v>
      </c>
      <c r="T579">
        <f>IFERROR(VLOOKUP($A579,Nifty!$A$14:$I$4860,4,FALSE),All_curves!T578)</f>
        <v>0</v>
      </c>
      <c r="U579">
        <f>IFERROR(VLOOKUP($A579,Nifty!$A$14:$I$4860,5,FALSE),All_curves!U578)</f>
        <v>0</v>
      </c>
      <c r="V579">
        <f>IFERROR(VLOOKUP($A579,Nifty!$A$14:$I$4860,6,FALSE),All_curves!V578)</f>
        <v>0</v>
      </c>
      <c r="W579">
        <f>IFERROR(VLOOKUP($A579,Nifty!$A$14:$I$4860,7,FALSE),All_curves!W578)</f>
        <v>0</v>
      </c>
      <c r="X579">
        <f>IFERROR(VLOOKUP($A579,Nifty!$A$14:$I$4860,8,FALSE),All_curves!X578)</f>
        <v>0</v>
      </c>
      <c r="Y579">
        <f>IFERROR(VLOOKUP($A579,Nifty!$A$14:$I$4860,9,FALSE),All_curves!Y578)</f>
        <v>0</v>
      </c>
      <c r="AA579" s="5">
        <f t="shared" si="257"/>
        <v>0</v>
      </c>
      <c r="AB579" s="5">
        <f t="shared" si="258"/>
        <v>0</v>
      </c>
      <c r="AC579" s="5">
        <f t="shared" si="259"/>
        <v>0</v>
      </c>
      <c r="AD579" s="5">
        <f t="shared" si="260"/>
        <v>0</v>
      </c>
      <c r="AE579" s="5">
        <f t="shared" si="261"/>
        <v>0</v>
      </c>
      <c r="AF579" s="5">
        <f t="shared" si="262"/>
        <v>0</v>
      </c>
      <c r="AG579" s="5">
        <f t="shared" si="263"/>
        <v>0</v>
      </c>
      <c r="AH579" s="5">
        <f t="shared" si="264"/>
        <v>0</v>
      </c>
      <c r="AI579" s="5">
        <f t="shared" si="240"/>
        <v>7.5751730845594611E-3</v>
      </c>
      <c r="AJ579" s="5">
        <f t="shared" si="241"/>
        <v>2.7341234379336665E-3</v>
      </c>
      <c r="AK579" s="5">
        <f t="shared" si="242"/>
        <v>1.7209671286633199E-3</v>
      </c>
      <c r="AL579" s="5">
        <f t="shared" si="243"/>
        <v>-3.3928897503967548E-3</v>
      </c>
      <c r="AM579" s="5">
        <f t="shared" si="244"/>
        <v>-4.0690758067792876E-3</v>
      </c>
      <c r="AN579" s="5">
        <f t="shared" si="245"/>
        <v>-4.8013547763429143E-3</v>
      </c>
      <c r="AO579" s="5">
        <f t="shared" si="246"/>
        <v>-4.8013547763429143E-3</v>
      </c>
      <c r="AP579" s="5">
        <f t="shared" si="247"/>
        <v>-8.7599982351416195E-4</v>
      </c>
      <c r="AQ579" s="5">
        <f t="shared" si="248"/>
        <v>0</v>
      </c>
      <c r="AR579" s="5">
        <f t="shared" si="249"/>
        <v>0</v>
      </c>
      <c r="AS579" s="5">
        <f t="shared" si="250"/>
        <v>0</v>
      </c>
      <c r="AT579" s="5">
        <f t="shared" si="251"/>
        <v>0</v>
      </c>
      <c r="AU579" s="5">
        <f t="shared" si="252"/>
        <v>0</v>
      </c>
      <c r="AV579" s="5">
        <f t="shared" si="253"/>
        <v>0</v>
      </c>
      <c r="AW579" s="5">
        <f t="shared" si="254"/>
        <v>0</v>
      </c>
      <c r="AX579" s="5">
        <f t="shared" si="255"/>
        <v>0</v>
      </c>
      <c r="AZ579" s="7">
        <f t="shared" si="265"/>
        <v>114.0498196708254</v>
      </c>
      <c r="BA579" s="4">
        <f t="shared" si="256"/>
        <v>-2.4626713675914946E-4</v>
      </c>
      <c r="BB579" s="5">
        <f>AZ579/MAX($AZ$16:AZ579)-1</f>
        <v>-2.4626713675912626E-4</v>
      </c>
    </row>
    <row r="580" spans="1:54" x14ac:dyDescent="0.25">
      <c r="A580" s="3">
        <v>43371</v>
      </c>
      <c r="B580">
        <f>IFERROR(VLOOKUP($A580,Finnifty!$A$14:$I$486,B$15+1,FALSE),All_curves!B579)</f>
        <v>0</v>
      </c>
      <c r="C580">
        <f>IFERROR(VLOOKUP($A580,Finnifty!$A$14:$I$486,C$15+1,FALSE),All_curves!C579)</f>
        <v>0</v>
      </c>
      <c r="D580">
        <f>IFERROR(VLOOKUP($A580,Finnifty!$A$14:$I$486,D$15+1,FALSE),All_curves!D579)</f>
        <v>0</v>
      </c>
      <c r="E580">
        <f>IFERROR(VLOOKUP($A580,Finnifty!$A$14:$I$486,E$15+1,FALSE),All_curves!E579)</f>
        <v>0</v>
      </c>
      <c r="F580">
        <f>IFERROR(VLOOKUP($A580,Finnifty!$A$14:$I$486,F$15+1,FALSE),All_curves!F579)</f>
        <v>0</v>
      </c>
      <c r="G580">
        <f>IFERROR(VLOOKUP($A580,Finnifty!$A$14:$I$486,G$15+1,FALSE),All_curves!G579)</f>
        <v>0</v>
      </c>
      <c r="H580">
        <f>IFERROR(VLOOKUP($A580,Finnifty!$A$14:$I$486,H$15+1,FALSE),All_curves!H579)</f>
        <v>0</v>
      </c>
      <c r="I580">
        <f>IFERROR(VLOOKUP($A580,Finnifty!$A$14:$I$486,I$15+1,FALSE),All_curves!I579)</f>
        <v>0</v>
      </c>
      <c r="J580">
        <f>IFERROR(VLOOKUP($A580,Banknifty!$A$14:$I$4860,2,FALSE),All_curves!J579)</f>
        <v>13677680</v>
      </c>
      <c r="K580">
        <f>IFERROR(VLOOKUP($A580,Banknifty!$A$14:$I$4860,3,FALSE),All_curves!K579)</f>
        <v>15627537</v>
      </c>
      <c r="L580">
        <f>IFERROR(VLOOKUP($A580,Banknifty!$A$14:$I$4860,4,FALSE),All_curves!L579)</f>
        <v>14685570</v>
      </c>
      <c r="M580">
        <f>IFERROR(VLOOKUP($A580,Banknifty!$A$14:$I$4860,5,FALSE),All_curves!M579)</f>
        <v>16993672</v>
      </c>
      <c r="N580">
        <f>IFERROR(VLOOKUP($A580,Banknifty!$A$14:$I$4860,6,FALSE),All_curves!N579)</f>
        <v>12080138</v>
      </c>
      <c r="O580">
        <f>IFERROR(VLOOKUP($A580,Banknifty!$A$14:$I$4860,7,FALSE),All_curves!O579)</f>
        <v>14436960</v>
      </c>
      <c r="P580">
        <f>IFERROR(VLOOKUP($A580,Banknifty!$A$14:$I$4860,8,FALSE),All_curves!P579)</f>
        <v>14436960</v>
      </c>
      <c r="Q580">
        <f>IFERROR(VLOOKUP($A580,Banknifty!$A$14:$I$4860,9,FALSE),All_curves!Q579)</f>
        <v>15835044</v>
      </c>
      <c r="R580">
        <f>IFERROR(VLOOKUP($A580,Nifty!$A$14:$I$4860,2,FALSE),All_curves!R579)</f>
        <v>0</v>
      </c>
      <c r="S580">
        <f>IFERROR(VLOOKUP($A580,Nifty!$A$14:$I$4860,3,FALSE),All_curves!S579)</f>
        <v>0</v>
      </c>
      <c r="T580">
        <f>IFERROR(VLOOKUP($A580,Nifty!$A$14:$I$4860,4,FALSE),All_curves!T579)</f>
        <v>0</v>
      </c>
      <c r="U580">
        <f>IFERROR(VLOOKUP($A580,Nifty!$A$14:$I$4860,5,FALSE),All_curves!U579)</f>
        <v>0</v>
      </c>
      <c r="V580">
        <f>IFERROR(VLOOKUP($A580,Nifty!$A$14:$I$4860,6,FALSE),All_curves!V579)</f>
        <v>0</v>
      </c>
      <c r="W580">
        <f>IFERROR(VLOOKUP($A580,Nifty!$A$14:$I$4860,7,FALSE),All_curves!W579)</f>
        <v>0</v>
      </c>
      <c r="X580">
        <f>IFERROR(VLOOKUP($A580,Nifty!$A$14:$I$4860,8,FALSE),All_curves!X579)</f>
        <v>0</v>
      </c>
      <c r="Y580">
        <f>IFERROR(VLOOKUP($A580,Nifty!$A$14:$I$4860,9,FALSE),All_curves!Y579)</f>
        <v>0</v>
      </c>
      <c r="AA580" s="5">
        <f t="shared" si="257"/>
        <v>0</v>
      </c>
      <c r="AB580" s="5">
        <f t="shared" si="258"/>
        <v>0</v>
      </c>
      <c r="AC580" s="5">
        <f t="shared" si="259"/>
        <v>0</v>
      </c>
      <c r="AD580" s="5">
        <f t="shared" si="260"/>
        <v>0</v>
      </c>
      <c r="AE580" s="5">
        <f t="shared" si="261"/>
        <v>0</v>
      </c>
      <c r="AF580" s="5">
        <f t="shared" si="262"/>
        <v>0</v>
      </c>
      <c r="AG580" s="5">
        <f t="shared" si="263"/>
        <v>0</v>
      </c>
      <c r="AH580" s="5">
        <f t="shared" si="264"/>
        <v>0</v>
      </c>
      <c r="AI580" s="5">
        <f t="shared" si="240"/>
        <v>-1.5843048125375736E-3</v>
      </c>
      <c r="AJ580" s="5">
        <f t="shared" si="241"/>
        <v>1.6691275845159836E-4</v>
      </c>
      <c r="AK580" s="5">
        <f t="shared" si="242"/>
        <v>-2.0977218608765336E-3</v>
      </c>
      <c r="AL580" s="5">
        <f t="shared" si="243"/>
        <v>-2.0363690006804935E-3</v>
      </c>
      <c r="AM580" s="5">
        <f t="shared" si="244"/>
        <v>-3.8825535816389145E-4</v>
      </c>
      <c r="AN580" s="5">
        <f t="shared" si="245"/>
        <v>-1.6857361331296117E-3</v>
      </c>
      <c r="AO580" s="5">
        <f t="shared" si="246"/>
        <v>-1.6857361331296117E-3</v>
      </c>
      <c r="AP580" s="5">
        <f t="shared" si="247"/>
        <v>-1.0319591920008309E-3</v>
      </c>
      <c r="AQ580" s="5">
        <f t="shared" si="248"/>
        <v>0</v>
      </c>
      <c r="AR580" s="5">
        <f t="shared" si="249"/>
        <v>0</v>
      </c>
      <c r="AS580" s="5">
        <f t="shared" si="250"/>
        <v>0</v>
      </c>
      <c r="AT580" s="5">
        <f t="shared" si="251"/>
        <v>0</v>
      </c>
      <c r="AU580" s="5">
        <f t="shared" si="252"/>
        <v>0</v>
      </c>
      <c r="AV580" s="5">
        <f t="shared" si="253"/>
        <v>0</v>
      </c>
      <c r="AW580" s="5">
        <f t="shared" si="254"/>
        <v>0</v>
      </c>
      <c r="AX580" s="5">
        <f t="shared" si="255"/>
        <v>0</v>
      </c>
      <c r="AZ580" s="7">
        <f t="shared" si="265"/>
        <v>114.00066814404344</v>
      </c>
      <c r="BA580" s="4">
        <f t="shared" si="256"/>
        <v>-4.3096540550278955E-4</v>
      </c>
      <c r="BB580" s="5">
        <f>AZ580/MAX($AZ$16:AZ580)-1</f>
        <v>-6.7712640964545656E-4</v>
      </c>
    </row>
    <row r="581" spans="1:54" x14ac:dyDescent="0.25">
      <c r="A581" s="3">
        <v>43374</v>
      </c>
      <c r="B581">
        <f>IFERROR(VLOOKUP($A581,Finnifty!$A$14:$I$486,B$15+1,FALSE),All_curves!B580)</f>
        <v>0</v>
      </c>
      <c r="C581">
        <f>IFERROR(VLOOKUP($A581,Finnifty!$A$14:$I$486,C$15+1,FALSE),All_curves!C580)</f>
        <v>0</v>
      </c>
      <c r="D581">
        <f>IFERROR(VLOOKUP($A581,Finnifty!$A$14:$I$486,D$15+1,FALSE),All_curves!D580)</f>
        <v>0</v>
      </c>
      <c r="E581">
        <f>IFERROR(VLOOKUP($A581,Finnifty!$A$14:$I$486,E$15+1,FALSE),All_curves!E580)</f>
        <v>0</v>
      </c>
      <c r="F581">
        <f>IFERROR(VLOOKUP($A581,Finnifty!$A$14:$I$486,F$15+1,FALSE),All_curves!F580)</f>
        <v>0</v>
      </c>
      <c r="G581">
        <f>IFERROR(VLOOKUP($A581,Finnifty!$A$14:$I$486,G$15+1,FALSE),All_curves!G580)</f>
        <v>0</v>
      </c>
      <c r="H581">
        <f>IFERROR(VLOOKUP($A581,Finnifty!$A$14:$I$486,H$15+1,FALSE),All_curves!H580)</f>
        <v>0</v>
      </c>
      <c r="I581">
        <f>IFERROR(VLOOKUP($A581,Finnifty!$A$14:$I$486,I$15+1,FALSE),All_curves!I580)</f>
        <v>0</v>
      </c>
      <c r="J581">
        <f>IFERROR(VLOOKUP($A581,Banknifty!$A$14:$I$4860,2,FALSE),All_curves!J580)</f>
        <v>13616981</v>
      </c>
      <c r="K581">
        <f>IFERROR(VLOOKUP($A581,Banknifty!$A$14:$I$4860,3,FALSE),All_curves!K580)</f>
        <v>15742120</v>
      </c>
      <c r="L581">
        <f>IFERROR(VLOOKUP($A581,Banknifty!$A$14:$I$4860,4,FALSE),All_curves!L580)</f>
        <v>14645385</v>
      </c>
      <c r="M581">
        <f>IFERROR(VLOOKUP($A581,Banknifty!$A$14:$I$4860,5,FALSE),All_curves!M580)</f>
        <v>17062546</v>
      </c>
      <c r="N581">
        <f>IFERROR(VLOOKUP($A581,Banknifty!$A$14:$I$4860,6,FALSE),All_curves!N580)</f>
        <v>12048684</v>
      </c>
      <c r="O581">
        <f>IFERROR(VLOOKUP($A581,Banknifty!$A$14:$I$4860,7,FALSE),All_curves!O580)</f>
        <v>14432329</v>
      </c>
      <c r="P581">
        <f>IFERROR(VLOOKUP($A581,Banknifty!$A$14:$I$4860,8,FALSE),All_curves!P580)</f>
        <v>14432329</v>
      </c>
      <c r="Q581">
        <f>IFERROR(VLOOKUP($A581,Banknifty!$A$14:$I$4860,9,FALSE),All_curves!Q580)</f>
        <v>15802796</v>
      </c>
      <c r="R581">
        <f>IFERROR(VLOOKUP($A581,Nifty!$A$14:$I$4860,2,FALSE),All_curves!R580)</f>
        <v>0</v>
      </c>
      <c r="S581">
        <f>IFERROR(VLOOKUP($A581,Nifty!$A$14:$I$4860,3,FALSE),All_curves!S580)</f>
        <v>0</v>
      </c>
      <c r="T581">
        <f>IFERROR(VLOOKUP($A581,Nifty!$A$14:$I$4860,4,FALSE),All_curves!T580)</f>
        <v>0</v>
      </c>
      <c r="U581">
        <f>IFERROR(VLOOKUP($A581,Nifty!$A$14:$I$4860,5,FALSE),All_curves!U580)</f>
        <v>0</v>
      </c>
      <c r="V581">
        <f>IFERROR(VLOOKUP($A581,Nifty!$A$14:$I$4860,6,FALSE),All_curves!V580)</f>
        <v>0</v>
      </c>
      <c r="W581">
        <f>IFERROR(VLOOKUP($A581,Nifty!$A$14:$I$4860,7,FALSE),All_curves!W580)</f>
        <v>0</v>
      </c>
      <c r="X581">
        <f>IFERROR(VLOOKUP($A581,Nifty!$A$14:$I$4860,8,FALSE),All_curves!X580)</f>
        <v>0</v>
      </c>
      <c r="Y581">
        <f>IFERROR(VLOOKUP($A581,Nifty!$A$14:$I$4860,9,FALSE),All_curves!Y580)</f>
        <v>0</v>
      </c>
      <c r="AA581" s="5">
        <f t="shared" si="257"/>
        <v>0</v>
      </c>
      <c r="AB581" s="5">
        <f t="shared" si="258"/>
        <v>0</v>
      </c>
      <c r="AC581" s="5">
        <f t="shared" si="259"/>
        <v>0</v>
      </c>
      <c r="AD581" s="5">
        <f t="shared" si="260"/>
        <v>0</v>
      </c>
      <c r="AE581" s="5">
        <f t="shared" si="261"/>
        <v>0</v>
      </c>
      <c r="AF581" s="5">
        <f t="shared" si="262"/>
        <v>0</v>
      </c>
      <c r="AG581" s="5">
        <f t="shared" si="263"/>
        <v>0</v>
      </c>
      <c r="AH581" s="5">
        <f t="shared" si="264"/>
        <v>0</v>
      </c>
      <c r="AI581" s="5">
        <f t="shared" si="240"/>
        <v>-4.4378140152423473E-3</v>
      </c>
      <c r="AJ581" s="5">
        <f t="shared" si="241"/>
        <v>7.3321214980965888E-3</v>
      </c>
      <c r="AK581" s="5">
        <f t="shared" si="242"/>
        <v>-2.7363595692915244E-3</v>
      </c>
      <c r="AL581" s="5">
        <f t="shared" si="243"/>
        <v>4.0529204047248246E-3</v>
      </c>
      <c r="AM581" s="5">
        <f t="shared" si="244"/>
        <v>-2.6037782018715205E-3</v>
      </c>
      <c r="AN581" s="5">
        <f t="shared" si="245"/>
        <v>-3.2077390253903992E-4</v>
      </c>
      <c r="AO581" s="5">
        <f t="shared" si="246"/>
        <v>-3.2077390253903992E-4</v>
      </c>
      <c r="AP581" s="5">
        <f t="shared" si="247"/>
        <v>-2.0364957621842317E-3</v>
      </c>
      <c r="AQ581" s="5">
        <f t="shared" si="248"/>
        <v>0</v>
      </c>
      <c r="AR581" s="5">
        <f t="shared" si="249"/>
        <v>0</v>
      </c>
      <c r="AS581" s="5">
        <f t="shared" si="250"/>
        <v>0</v>
      </c>
      <c r="AT581" s="5">
        <f t="shared" si="251"/>
        <v>0</v>
      </c>
      <c r="AU581" s="5">
        <f t="shared" si="252"/>
        <v>0</v>
      </c>
      <c r="AV581" s="5">
        <f t="shared" si="253"/>
        <v>0</v>
      </c>
      <c r="AW581" s="5">
        <f t="shared" si="254"/>
        <v>0</v>
      </c>
      <c r="AX581" s="5">
        <f t="shared" si="255"/>
        <v>0</v>
      </c>
      <c r="AZ581" s="7">
        <f t="shared" si="265"/>
        <v>113.99558108533729</v>
      </c>
      <c r="BA581" s="4">
        <f t="shared" si="256"/>
        <v>-4.4623060451928737E-5</v>
      </c>
      <c r="BB581" s="5">
        <f>AZ581/MAX($AZ$16:AZ581)-1</f>
        <v>-7.2171925464470377E-4</v>
      </c>
    </row>
    <row r="582" spans="1:54" x14ac:dyDescent="0.25">
      <c r="A582" s="3">
        <v>43376</v>
      </c>
      <c r="B582">
        <f>IFERROR(VLOOKUP($A582,Finnifty!$A$14:$I$486,B$15+1,FALSE),All_curves!B581)</f>
        <v>0</v>
      </c>
      <c r="C582">
        <f>IFERROR(VLOOKUP($A582,Finnifty!$A$14:$I$486,C$15+1,FALSE),All_curves!C581)</f>
        <v>0</v>
      </c>
      <c r="D582">
        <f>IFERROR(VLOOKUP($A582,Finnifty!$A$14:$I$486,D$15+1,FALSE),All_curves!D581)</f>
        <v>0</v>
      </c>
      <c r="E582">
        <f>IFERROR(VLOOKUP($A582,Finnifty!$A$14:$I$486,E$15+1,FALSE),All_curves!E581)</f>
        <v>0</v>
      </c>
      <c r="F582">
        <f>IFERROR(VLOOKUP($A582,Finnifty!$A$14:$I$486,F$15+1,FALSE),All_curves!F581)</f>
        <v>0</v>
      </c>
      <c r="G582">
        <f>IFERROR(VLOOKUP($A582,Finnifty!$A$14:$I$486,G$15+1,FALSE),All_curves!G581)</f>
        <v>0</v>
      </c>
      <c r="H582">
        <f>IFERROR(VLOOKUP($A582,Finnifty!$A$14:$I$486,H$15+1,FALSE),All_curves!H581)</f>
        <v>0</v>
      </c>
      <c r="I582">
        <f>IFERROR(VLOOKUP($A582,Finnifty!$A$14:$I$486,I$15+1,FALSE),All_curves!I581)</f>
        <v>0</v>
      </c>
      <c r="J582">
        <f>IFERROR(VLOOKUP($A582,Banknifty!$A$14:$I$4860,2,FALSE),All_curves!J581)</f>
        <v>13579363</v>
      </c>
      <c r="K582">
        <f>IFERROR(VLOOKUP($A582,Banknifty!$A$14:$I$4860,3,FALSE),All_curves!K581)</f>
        <v>15602666</v>
      </c>
      <c r="L582">
        <f>IFERROR(VLOOKUP($A582,Banknifty!$A$14:$I$4860,4,FALSE),All_curves!L581)</f>
        <v>14630079</v>
      </c>
      <c r="M582">
        <f>IFERROR(VLOOKUP($A582,Banknifty!$A$14:$I$4860,5,FALSE),All_curves!M581)</f>
        <v>16904848</v>
      </c>
      <c r="N582">
        <f>IFERROR(VLOOKUP($A582,Banknifty!$A$14:$I$4860,6,FALSE),All_curves!N581)</f>
        <v>11995215</v>
      </c>
      <c r="O582">
        <f>IFERROR(VLOOKUP($A582,Banknifty!$A$14:$I$4860,7,FALSE),All_curves!O581)</f>
        <v>14538149</v>
      </c>
      <c r="P582">
        <f>IFERROR(VLOOKUP($A582,Banknifty!$A$14:$I$4860,8,FALSE),All_curves!P581)</f>
        <v>14538149</v>
      </c>
      <c r="Q582">
        <f>IFERROR(VLOOKUP($A582,Banknifty!$A$14:$I$4860,9,FALSE),All_curves!Q581)</f>
        <v>15866844</v>
      </c>
      <c r="R582">
        <f>IFERROR(VLOOKUP($A582,Nifty!$A$14:$I$4860,2,FALSE),All_curves!R581)</f>
        <v>0</v>
      </c>
      <c r="S582">
        <f>IFERROR(VLOOKUP($A582,Nifty!$A$14:$I$4860,3,FALSE),All_curves!S581)</f>
        <v>0</v>
      </c>
      <c r="T582">
        <f>IFERROR(VLOOKUP($A582,Nifty!$A$14:$I$4860,4,FALSE),All_curves!T581)</f>
        <v>0</v>
      </c>
      <c r="U582">
        <f>IFERROR(VLOOKUP($A582,Nifty!$A$14:$I$4860,5,FALSE),All_curves!U581)</f>
        <v>0</v>
      </c>
      <c r="V582">
        <f>IFERROR(VLOOKUP($A582,Nifty!$A$14:$I$4860,6,FALSE),All_curves!V581)</f>
        <v>0</v>
      </c>
      <c r="W582">
        <f>IFERROR(VLOOKUP($A582,Nifty!$A$14:$I$4860,7,FALSE),All_curves!W581)</f>
        <v>0</v>
      </c>
      <c r="X582">
        <f>IFERROR(VLOOKUP($A582,Nifty!$A$14:$I$4860,8,FALSE),All_curves!X581)</f>
        <v>0</v>
      </c>
      <c r="Y582">
        <f>IFERROR(VLOOKUP($A582,Nifty!$A$14:$I$4860,9,FALSE),All_curves!Y581)</f>
        <v>0</v>
      </c>
      <c r="AA582" s="5">
        <f t="shared" si="257"/>
        <v>0</v>
      </c>
      <c r="AB582" s="5">
        <f t="shared" si="258"/>
        <v>0</v>
      </c>
      <c r="AC582" s="5">
        <f t="shared" si="259"/>
        <v>0</v>
      </c>
      <c r="AD582" s="5">
        <f t="shared" si="260"/>
        <v>0</v>
      </c>
      <c r="AE582" s="5">
        <f t="shared" si="261"/>
        <v>0</v>
      </c>
      <c r="AF582" s="5">
        <f t="shared" si="262"/>
        <v>0</v>
      </c>
      <c r="AG582" s="5">
        <f t="shared" si="263"/>
        <v>0</v>
      </c>
      <c r="AH582" s="5">
        <f t="shared" si="264"/>
        <v>0</v>
      </c>
      <c r="AI582" s="5">
        <f t="shared" si="240"/>
        <v>-2.7625800461937855E-3</v>
      </c>
      <c r="AJ582" s="5">
        <f t="shared" si="241"/>
        <v>-8.858654361674323E-3</v>
      </c>
      <c r="AK582" s="5">
        <f t="shared" si="242"/>
        <v>-1.0451073836570401E-3</v>
      </c>
      <c r="AL582" s="5">
        <f t="shared" si="243"/>
        <v>-9.2423487092723189E-3</v>
      </c>
      <c r="AM582" s="5">
        <f t="shared" si="244"/>
        <v>-4.4377460642174293E-3</v>
      </c>
      <c r="AN582" s="5">
        <f t="shared" si="245"/>
        <v>7.3321499253515832E-3</v>
      </c>
      <c r="AO582" s="5">
        <f t="shared" si="246"/>
        <v>7.3321499253515832E-3</v>
      </c>
      <c r="AP582" s="5">
        <f t="shared" si="247"/>
        <v>4.0529536671864985E-3</v>
      </c>
      <c r="AQ582" s="5">
        <f t="shared" si="248"/>
        <v>0</v>
      </c>
      <c r="AR582" s="5">
        <f t="shared" si="249"/>
        <v>0</v>
      </c>
      <c r="AS582" s="5">
        <f t="shared" si="250"/>
        <v>0</v>
      </c>
      <c r="AT582" s="5">
        <f t="shared" si="251"/>
        <v>0</v>
      </c>
      <c r="AU582" s="5">
        <f t="shared" si="252"/>
        <v>0</v>
      </c>
      <c r="AV582" s="5">
        <f t="shared" si="253"/>
        <v>0</v>
      </c>
      <c r="AW582" s="5">
        <f t="shared" si="254"/>
        <v>0</v>
      </c>
      <c r="AX582" s="5">
        <f t="shared" si="255"/>
        <v>0</v>
      </c>
      <c r="AZ582" s="7">
        <f t="shared" si="265"/>
        <v>113.95934387055965</v>
      </c>
      <c r="BA582" s="4">
        <f t="shared" si="256"/>
        <v>-3.178826269635513E-4</v>
      </c>
      <c r="BB582" s="5">
        <f>AZ582/MAX($AZ$16:AZ582)-1</f>
        <v>-1.0393724595956222E-3</v>
      </c>
    </row>
    <row r="583" spans="1:54" x14ac:dyDescent="0.25">
      <c r="A583" s="3">
        <v>43377</v>
      </c>
      <c r="B583">
        <f>IFERROR(VLOOKUP($A583,Finnifty!$A$14:$I$486,B$15+1,FALSE),All_curves!B582)</f>
        <v>0</v>
      </c>
      <c r="C583">
        <f>IFERROR(VLOOKUP($A583,Finnifty!$A$14:$I$486,C$15+1,FALSE),All_curves!C582)</f>
        <v>0</v>
      </c>
      <c r="D583">
        <f>IFERROR(VLOOKUP($A583,Finnifty!$A$14:$I$486,D$15+1,FALSE),All_curves!D582)</f>
        <v>0</v>
      </c>
      <c r="E583">
        <f>IFERROR(VLOOKUP($A583,Finnifty!$A$14:$I$486,E$15+1,FALSE),All_curves!E582)</f>
        <v>0</v>
      </c>
      <c r="F583">
        <f>IFERROR(VLOOKUP($A583,Finnifty!$A$14:$I$486,F$15+1,FALSE),All_curves!F582)</f>
        <v>0</v>
      </c>
      <c r="G583">
        <f>IFERROR(VLOOKUP($A583,Finnifty!$A$14:$I$486,G$15+1,FALSE),All_curves!G582)</f>
        <v>0</v>
      </c>
      <c r="H583">
        <f>IFERROR(VLOOKUP($A583,Finnifty!$A$14:$I$486,H$15+1,FALSE),All_curves!H582)</f>
        <v>0</v>
      </c>
      <c r="I583">
        <f>IFERROR(VLOOKUP($A583,Finnifty!$A$14:$I$486,I$15+1,FALSE),All_curves!I582)</f>
        <v>0</v>
      </c>
      <c r="J583">
        <f>IFERROR(VLOOKUP($A583,Banknifty!$A$14:$I$4860,2,FALSE),All_curves!J582)</f>
        <v>13543056</v>
      </c>
      <c r="K583">
        <f>IFERROR(VLOOKUP($A583,Banknifty!$A$14:$I$4860,3,FALSE),All_curves!K582)</f>
        <v>15466453</v>
      </c>
      <c r="L583">
        <f>IFERROR(VLOOKUP($A583,Banknifty!$A$14:$I$4860,4,FALSE),All_curves!L582)</f>
        <v>14697629</v>
      </c>
      <c r="M583">
        <f>IFERROR(VLOOKUP($A583,Banknifty!$A$14:$I$4860,5,FALSE),All_curves!M582)</f>
        <v>16811770</v>
      </c>
      <c r="N583">
        <f>IFERROR(VLOOKUP($A583,Banknifty!$A$14:$I$4860,6,FALSE),All_curves!N582)</f>
        <v>11962077</v>
      </c>
      <c r="O583">
        <f>IFERROR(VLOOKUP($A583,Banknifty!$A$14:$I$4860,7,FALSE),All_curves!O582)</f>
        <v>14409360</v>
      </c>
      <c r="P583">
        <f>IFERROR(VLOOKUP($A583,Banknifty!$A$14:$I$4860,8,FALSE),All_curves!P582)</f>
        <v>14409360</v>
      </c>
      <c r="Q583">
        <f>IFERROR(VLOOKUP($A583,Banknifty!$A$14:$I$4860,9,FALSE),All_curves!Q582)</f>
        <v>15720198</v>
      </c>
      <c r="R583">
        <f>IFERROR(VLOOKUP($A583,Nifty!$A$14:$I$4860,2,FALSE),All_curves!R582)</f>
        <v>0</v>
      </c>
      <c r="S583">
        <f>IFERROR(VLOOKUP($A583,Nifty!$A$14:$I$4860,3,FALSE),All_curves!S582)</f>
        <v>0</v>
      </c>
      <c r="T583">
        <f>IFERROR(VLOOKUP($A583,Nifty!$A$14:$I$4860,4,FALSE),All_curves!T582)</f>
        <v>0</v>
      </c>
      <c r="U583">
        <f>IFERROR(VLOOKUP($A583,Nifty!$A$14:$I$4860,5,FALSE),All_curves!U582)</f>
        <v>0</v>
      </c>
      <c r="V583">
        <f>IFERROR(VLOOKUP($A583,Nifty!$A$14:$I$4860,6,FALSE),All_curves!V582)</f>
        <v>0</v>
      </c>
      <c r="W583">
        <f>IFERROR(VLOOKUP($A583,Nifty!$A$14:$I$4860,7,FALSE),All_curves!W582)</f>
        <v>0</v>
      </c>
      <c r="X583">
        <f>IFERROR(VLOOKUP($A583,Nifty!$A$14:$I$4860,8,FALSE),All_curves!X582)</f>
        <v>0</v>
      </c>
      <c r="Y583">
        <f>IFERROR(VLOOKUP($A583,Nifty!$A$14:$I$4860,9,FALSE),All_curves!Y582)</f>
        <v>0</v>
      </c>
      <c r="AA583" s="5">
        <f t="shared" si="257"/>
        <v>0</v>
      </c>
      <c r="AB583" s="5">
        <f t="shared" si="258"/>
        <v>0</v>
      </c>
      <c r="AC583" s="5">
        <f t="shared" si="259"/>
        <v>0</v>
      </c>
      <c r="AD583" s="5">
        <f t="shared" si="260"/>
        <v>0</v>
      </c>
      <c r="AE583" s="5">
        <f t="shared" si="261"/>
        <v>0</v>
      </c>
      <c r="AF583" s="5">
        <f t="shared" si="262"/>
        <v>0</v>
      </c>
      <c r="AG583" s="5">
        <f t="shared" si="263"/>
        <v>0</v>
      </c>
      <c r="AH583" s="5">
        <f t="shared" si="264"/>
        <v>0</v>
      </c>
      <c r="AI583" s="5">
        <f t="shared" si="240"/>
        <v>-2.6736894801324684E-3</v>
      </c>
      <c r="AJ583" s="5">
        <f t="shared" si="241"/>
        <v>-8.7301106105841519E-3</v>
      </c>
      <c r="AK583" s="5">
        <f t="shared" si="242"/>
        <v>4.617199948134143E-3</v>
      </c>
      <c r="AL583" s="5">
        <f t="shared" si="243"/>
        <v>-5.5059944934139349E-3</v>
      </c>
      <c r="AM583" s="5">
        <f t="shared" si="244"/>
        <v>-2.7626015873829513E-3</v>
      </c>
      <c r="AN583" s="5">
        <f t="shared" si="245"/>
        <v>-8.8586930839682498E-3</v>
      </c>
      <c r="AO583" s="5">
        <f t="shared" si="246"/>
        <v>-8.8586930839682498E-3</v>
      </c>
      <c r="AP583" s="5">
        <f t="shared" si="247"/>
        <v>-9.2422916617822537E-3</v>
      </c>
      <c r="AQ583" s="5">
        <f t="shared" si="248"/>
        <v>0</v>
      </c>
      <c r="AR583" s="5">
        <f t="shared" si="249"/>
        <v>0</v>
      </c>
      <c r="AS583" s="5">
        <f t="shared" si="250"/>
        <v>0</v>
      </c>
      <c r="AT583" s="5">
        <f t="shared" si="251"/>
        <v>0</v>
      </c>
      <c r="AU583" s="5">
        <f t="shared" si="252"/>
        <v>0</v>
      </c>
      <c r="AV583" s="5">
        <f t="shared" si="253"/>
        <v>0</v>
      </c>
      <c r="AW583" s="5">
        <f t="shared" si="254"/>
        <v>0</v>
      </c>
      <c r="AX583" s="5">
        <f t="shared" si="255"/>
        <v>0</v>
      </c>
      <c r="AZ583" s="7">
        <f t="shared" si="265"/>
        <v>113.75984439223068</v>
      </c>
      <c r="BA583" s="4">
        <f t="shared" si="256"/>
        <v>-1.7506197522124216E-3</v>
      </c>
      <c r="BB583" s="5">
        <f>AZ583/MAX($AZ$16:AZ583)-1</f>
        <v>-2.788172665850408E-3</v>
      </c>
    </row>
    <row r="584" spans="1:54" x14ac:dyDescent="0.25">
      <c r="A584" s="3">
        <v>43378</v>
      </c>
      <c r="B584">
        <f>IFERROR(VLOOKUP($A584,Finnifty!$A$14:$I$486,B$15+1,FALSE),All_curves!B583)</f>
        <v>0</v>
      </c>
      <c r="C584">
        <f>IFERROR(VLOOKUP($A584,Finnifty!$A$14:$I$486,C$15+1,FALSE),All_curves!C583)</f>
        <v>0</v>
      </c>
      <c r="D584">
        <f>IFERROR(VLOOKUP($A584,Finnifty!$A$14:$I$486,D$15+1,FALSE),All_curves!D583)</f>
        <v>0</v>
      </c>
      <c r="E584">
        <f>IFERROR(VLOOKUP($A584,Finnifty!$A$14:$I$486,E$15+1,FALSE),All_curves!E583)</f>
        <v>0</v>
      </c>
      <c r="F584">
        <f>IFERROR(VLOOKUP($A584,Finnifty!$A$14:$I$486,F$15+1,FALSE),All_curves!F583)</f>
        <v>0</v>
      </c>
      <c r="G584">
        <f>IFERROR(VLOOKUP($A584,Finnifty!$A$14:$I$486,G$15+1,FALSE),All_curves!G583)</f>
        <v>0</v>
      </c>
      <c r="H584">
        <f>IFERROR(VLOOKUP($A584,Finnifty!$A$14:$I$486,H$15+1,FALSE),All_curves!H583)</f>
        <v>0</v>
      </c>
      <c r="I584">
        <f>IFERROR(VLOOKUP($A584,Finnifty!$A$14:$I$486,I$15+1,FALSE),All_curves!I583)</f>
        <v>0</v>
      </c>
      <c r="J584">
        <f>IFERROR(VLOOKUP($A584,Banknifty!$A$14:$I$4860,2,FALSE),All_curves!J583)</f>
        <v>13515832</v>
      </c>
      <c r="K584">
        <f>IFERROR(VLOOKUP($A584,Banknifty!$A$14:$I$4860,3,FALSE),All_curves!K583)</f>
        <v>15487115</v>
      </c>
      <c r="L584">
        <f>IFERROR(VLOOKUP($A584,Banknifty!$A$14:$I$4860,4,FALSE),All_curves!L583)</f>
        <v>14697629</v>
      </c>
      <c r="M584">
        <f>IFERROR(VLOOKUP($A584,Banknifty!$A$14:$I$4860,5,FALSE),All_curves!M583)</f>
        <v>16810116</v>
      </c>
      <c r="N584">
        <f>IFERROR(VLOOKUP($A584,Banknifty!$A$14:$I$4860,6,FALSE),All_curves!N583)</f>
        <v>12041435</v>
      </c>
      <c r="O584">
        <f>IFERROR(VLOOKUP($A584,Banknifty!$A$14:$I$4860,7,FALSE),All_curves!O583)</f>
        <v>14401342</v>
      </c>
      <c r="P584">
        <f>IFERROR(VLOOKUP($A584,Banknifty!$A$14:$I$4860,8,FALSE),All_curves!P583)</f>
        <v>14401342</v>
      </c>
      <c r="Q584">
        <f>IFERROR(VLOOKUP($A584,Banknifty!$A$14:$I$4860,9,FALSE),All_curves!Q583)</f>
        <v>15712877</v>
      </c>
      <c r="R584">
        <f>IFERROR(VLOOKUP($A584,Nifty!$A$14:$I$4860,2,FALSE),All_curves!R583)</f>
        <v>0</v>
      </c>
      <c r="S584">
        <f>IFERROR(VLOOKUP($A584,Nifty!$A$14:$I$4860,3,FALSE),All_curves!S583)</f>
        <v>0</v>
      </c>
      <c r="T584">
        <f>IFERROR(VLOOKUP($A584,Nifty!$A$14:$I$4860,4,FALSE),All_curves!T583)</f>
        <v>0</v>
      </c>
      <c r="U584">
        <f>IFERROR(VLOOKUP($A584,Nifty!$A$14:$I$4860,5,FALSE),All_curves!U583)</f>
        <v>0</v>
      </c>
      <c r="V584">
        <f>IFERROR(VLOOKUP($A584,Nifty!$A$14:$I$4860,6,FALSE),All_curves!V583)</f>
        <v>0</v>
      </c>
      <c r="W584">
        <f>IFERROR(VLOOKUP($A584,Nifty!$A$14:$I$4860,7,FALSE),All_curves!W583)</f>
        <v>0</v>
      </c>
      <c r="X584">
        <f>IFERROR(VLOOKUP($A584,Nifty!$A$14:$I$4860,8,FALSE),All_curves!X583)</f>
        <v>0</v>
      </c>
      <c r="Y584">
        <f>IFERROR(VLOOKUP($A584,Nifty!$A$14:$I$4860,9,FALSE),All_curves!Y583)</f>
        <v>0</v>
      </c>
      <c r="AA584" s="5">
        <f t="shared" si="257"/>
        <v>0</v>
      </c>
      <c r="AB584" s="5">
        <f t="shared" si="258"/>
        <v>0</v>
      </c>
      <c r="AC584" s="5">
        <f t="shared" si="259"/>
        <v>0</v>
      </c>
      <c r="AD584" s="5">
        <f t="shared" si="260"/>
        <v>0</v>
      </c>
      <c r="AE584" s="5">
        <f t="shared" si="261"/>
        <v>0</v>
      </c>
      <c r="AF584" s="5">
        <f t="shared" si="262"/>
        <v>0</v>
      </c>
      <c r="AG584" s="5">
        <f t="shared" si="263"/>
        <v>0</v>
      </c>
      <c r="AH584" s="5">
        <f t="shared" si="264"/>
        <v>0</v>
      </c>
      <c r="AI584" s="5">
        <f t="shared" si="240"/>
        <v>-2.0101814538756591E-3</v>
      </c>
      <c r="AJ584" s="5">
        <f t="shared" si="241"/>
        <v>1.3359236277381559E-3</v>
      </c>
      <c r="AK584" s="5">
        <f t="shared" si="242"/>
        <v>0</v>
      </c>
      <c r="AL584" s="5">
        <f t="shared" si="243"/>
        <v>-9.838345397306103E-5</v>
      </c>
      <c r="AM584" s="5">
        <f t="shared" si="244"/>
        <v>6.6341321828977673E-3</v>
      </c>
      <c r="AN584" s="5">
        <f t="shared" si="245"/>
        <v>-5.5644386704201132E-4</v>
      </c>
      <c r="AO584" s="5">
        <f t="shared" si="246"/>
        <v>-5.5644386704201132E-4</v>
      </c>
      <c r="AP584" s="5">
        <f t="shared" si="247"/>
        <v>-4.6570660242317707E-4</v>
      </c>
      <c r="AQ584" s="5">
        <f t="shared" si="248"/>
        <v>0</v>
      </c>
      <c r="AR584" s="5">
        <f t="shared" si="249"/>
        <v>0</v>
      </c>
      <c r="AS584" s="5">
        <f t="shared" si="250"/>
        <v>0</v>
      </c>
      <c r="AT584" s="5">
        <f t="shared" si="251"/>
        <v>0</v>
      </c>
      <c r="AU584" s="5">
        <f t="shared" si="252"/>
        <v>0</v>
      </c>
      <c r="AV584" s="5">
        <f t="shared" si="253"/>
        <v>0</v>
      </c>
      <c r="AW584" s="5">
        <f t="shared" si="254"/>
        <v>0</v>
      </c>
      <c r="AX584" s="5">
        <f t="shared" si="255"/>
        <v>0</v>
      </c>
      <c r="AZ584" s="7">
        <f t="shared" si="265"/>
        <v>113.780145294186</v>
      </c>
      <c r="BA584" s="4">
        <f t="shared" si="256"/>
        <v>1.7845402359500015E-4</v>
      </c>
      <c r="BB584" s="5">
        <f>AZ584/MAX($AZ$16:AZ584)-1</f>
        <v>-2.6102162028862619E-3</v>
      </c>
    </row>
    <row r="585" spans="1:54" x14ac:dyDescent="0.25">
      <c r="A585" s="3">
        <v>43381</v>
      </c>
      <c r="B585">
        <f>IFERROR(VLOOKUP($A585,Finnifty!$A$14:$I$486,B$15+1,FALSE),All_curves!B584)</f>
        <v>0</v>
      </c>
      <c r="C585">
        <f>IFERROR(VLOOKUP($A585,Finnifty!$A$14:$I$486,C$15+1,FALSE),All_curves!C584)</f>
        <v>0</v>
      </c>
      <c r="D585">
        <f>IFERROR(VLOOKUP($A585,Finnifty!$A$14:$I$486,D$15+1,FALSE),All_curves!D584)</f>
        <v>0</v>
      </c>
      <c r="E585">
        <f>IFERROR(VLOOKUP($A585,Finnifty!$A$14:$I$486,E$15+1,FALSE),All_curves!E584)</f>
        <v>0</v>
      </c>
      <c r="F585">
        <f>IFERROR(VLOOKUP($A585,Finnifty!$A$14:$I$486,F$15+1,FALSE),All_curves!F584)</f>
        <v>0</v>
      </c>
      <c r="G585">
        <f>IFERROR(VLOOKUP($A585,Finnifty!$A$14:$I$486,G$15+1,FALSE),All_curves!G584)</f>
        <v>0</v>
      </c>
      <c r="H585">
        <f>IFERROR(VLOOKUP($A585,Finnifty!$A$14:$I$486,H$15+1,FALSE),All_curves!H584)</f>
        <v>0</v>
      </c>
      <c r="I585">
        <f>IFERROR(VLOOKUP($A585,Finnifty!$A$14:$I$486,I$15+1,FALSE),All_curves!I584)</f>
        <v>0</v>
      </c>
      <c r="J585">
        <f>IFERROR(VLOOKUP($A585,Banknifty!$A$14:$I$4860,2,FALSE),All_curves!J584)</f>
        <v>13511340</v>
      </c>
      <c r="K585">
        <f>IFERROR(VLOOKUP($A585,Banknifty!$A$14:$I$4860,3,FALSE),All_curves!K584)</f>
        <v>15406171</v>
      </c>
      <c r="L585">
        <f>IFERROR(VLOOKUP($A585,Banknifty!$A$14:$I$4860,4,FALSE),All_curves!L584)</f>
        <v>14712275</v>
      </c>
      <c r="M585">
        <f>IFERROR(VLOOKUP($A585,Banknifty!$A$14:$I$4860,5,FALSE),All_curves!M584)</f>
        <v>16776272</v>
      </c>
      <c r="N585">
        <f>IFERROR(VLOOKUP($A585,Banknifty!$A$14:$I$4860,6,FALSE),All_curves!N584)</f>
        <v>12007635</v>
      </c>
      <c r="O585">
        <f>IFERROR(VLOOKUP($A585,Banknifty!$A$14:$I$4860,7,FALSE),All_curves!O584)</f>
        <v>14420581</v>
      </c>
      <c r="P585">
        <f>IFERROR(VLOOKUP($A585,Banknifty!$A$14:$I$4860,8,FALSE),All_curves!P584)</f>
        <v>14420581</v>
      </c>
      <c r="Q585">
        <f>IFERROR(VLOOKUP($A585,Banknifty!$A$14:$I$4860,9,FALSE),All_curves!Q584)</f>
        <v>15711331</v>
      </c>
      <c r="R585">
        <f>IFERROR(VLOOKUP($A585,Nifty!$A$14:$I$4860,2,FALSE),All_curves!R584)</f>
        <v>0</v>
      </c>
      <c r="S585">
        <f>IFERROR(VLOOKUP($A585,Nifty!$A$14:$I$4860,3,FALSE),All_curves!S584)</f>
        <v>0</v>
      </c>
      <c r="T585">
        <f>IFERROR(VLOOKUP($A585,Nifty!$A$14:$I$4860,4,FALSE),All_curves!T584)</f>
        <v>0</v>
      </c>
      <c r="U585">
        <f>IFERROR(VLOOKUP($A585,Nifty!$A$14:$I$4860,5,FALSE),All_curves!U584)</f>
        <v>0</v>
      </c>
      <c r="V585">
        <f>IFERROR(VLOOKUP($A585,Nifty!$A$14:$I$4860,6,FALSE),All_curves!V584)</f>
        <v>0</v>
      </c>
      <c r="W585">
        <f>IFERROR(VLOOKUP($A585,Nifty!$A$14:$I$4860,7,FALSE),All_curves!W584)</f>
        <v>0</v>
      </c>
      <c r="X585">
        <f>IFERROR(VLOOKUP($A585,Nifty!$A$14:$I$4860,8,FALSE),All_curves!X584)</f>
        <v>0</v>
      </c>
      <c r="Y585">
        <f>IFERROR(VLOOKUP($A585,Nifty!$A$14:$I$4860,9,FALSE),All_curves!Y584)</f>
        <v>0</v>
      </c>
      <c r="AA585" s="5">
        <f t="shared" si="257"/>
        <v>0</v>
      </c>
      <c r="AB585" s="5">
        <f t="shared" si="258"/>
        <v>0</v>
      </c>
      <c r="AC585" s="5">
        <f t="shared" si="259"/>
        <v>0</v>
      </c>
      <c r="AD585" s="5">
        <f t="shared" si="260"/>
        <v>0</v>
      </c>
      <c r="AE585" s="5">
        <f t="shared" si="261"/>
        <v>0</v>
      </c>
      <c r="AF585" s="5">
        <f t="shared" si="262"/>
        <v>0</v>
      </c>
      <c r="AG585" s="5">
        <f t="shared" si="263"/>
        <v>0</v>
      </c>
      <c r="AH585" s="5">
        <f t="shared" si="264"/>
        <v>0</v>
      </c>
      <c r="AI585" s="5">
        <f t="shared" si="240"/>
        <v>-3.323509792072521E-4</v>
      </c>
      <c r="AJ585" s="5">
        <f t="shared" si="241"/>
        <v>-5.2265383191123505E-3</v>
      </c>
      <c r="AK585" s="5">
        <f t="shared" si="242"/>
        <v>9.9648725654999382E-4</v>
      </c>
      <c r="AL585" s="5">
        <f t="shared" si="243"/>
        <v>-2.0133115083798003E-3</v>
      </c>
      <c r="AM585" s="5">
        <f t="shared" si="244"/>
        <v>-2.8069744179161082E-3</v>
      </c>
      <c r="AN585" s="5">
        <f t="shared" si="245"/>
        <v>1.3359171666085246E-3</v>
      </c>
      <c r="AO585" s="5">
        <f t="shared" si="246"/>
        <v>1.3359171666085246E-3</v>
      </c>
      <c r="AP585" s="5">
        <f t="shared" si="247"/>
        <v>-9.839063845529239E-5</v>
      </c>
      <c r="AQ585" s="5">
        <f t="shared" si="248"/>
        <v>0</v>
      </c>
      <c r="AR585" s="5">
        <f t="shared" si="249"/>
        <v>0</v>
      </c>
      <c r="AS585" s="5">
        <f t="shared" si="250"/>
        <v>0</v>
      </c>
      <c r="AT585" s="5">
        <f t="shared" si="251"/>
        <v>0</v>
      </c>
      <c r="AU585" s="5">
        <f t="shared" si="252"/>
        <v>0</v>
      </c>
      <c r="AV585" s="5">
        <f t="shared" si="253"/>
        <v>0</v>
      </c>
      <c r="AW585" s="5">
        <f t="shared" si="254"/>
        <v>0</v>
      </c>
      <c r="AX585" s="5">
        <f t="shared" si="255"/>
        <v>0</v>
      </c>
      <c r="AZ585" s="7">
        <f t="shared" si="265"/>
        <v>113.74786376073766</v>
      </c>
      <c r="BA585" s="4">
        <f t="shared" si="256"/>
        <v>-2.8371851138765669E-4</v>
      </c>
      <c r="BB585" s="5">
        <f>AZ585/MAX($AZ$16:AZ585)-1</f>
        <v>-2.8931941476184608E-3</v>
      </c>
    </row>
    <row r="586" spans="1:54" x14ac:dyDescent="0.25">
      <c r="A586" s="3">
        <v>43382</v>
      </c>
      <c r="B586">
        <f>IFERROR(VLOOKUP($A586,Finnifty!$A$14:$I$486,B$15+1,FALSE),All_curves!B585)</f>
        <v>0</v>
      </c>
      <c r="C586">
        <f>IFERROR(VLOOKUP($A586,Finnifty!$A$14:$I$486,C$15+1,FALSE),All_curves!C585)</f>
        <v>0</v>
      </c>
      <c r="D586">
        <f>IFERROR(VLOOKUP($A586,Finnifty!$A$14:$I$486,D$15+1,FALSE),All_curves!D585)</f>
        <v>0</v>
      </c>
      <c r="E586">
        <f>IFERROR(VLOOKUP($A586,Finnifty!$A$14:$I$486,E$15+1,FALSE),All_curves!E585)</f>
        <v>0</v>
      </c>
      <c r="F586">
        <f>IFERROR(VLOOKUP($A586,Finnifty!$A$14:$I$486,F$15+1,FALSE),All_curves!F585)</f>
        <v>0</v>
      </c>
      <c r="G586">
        <f>IFERROR(VLOOKUP($A586,Finnifty!$A$14:$I$486,G$15+1,FALSE),All_curves!G585)</f>
        <v>0</v>
      </c>
      <c r="H586">
        <f>IFERROR(VLOOKUP($A586,Finnifty!$A$14:$I$486,H$15+1,FALSE),All_curves!H585)</f>
        <v>0</v>
      </c>
      <c r="I586">
        <f>IFERROR(VLOOKUP($A586,Finnifty!$A$14:$I$486,I$15+1,FALSE),All_curves!I585)</f>
        <v>0</v>
      </c>
      <c r="J586">
        <f>IFERROR(VLOOKUP($A586,Banknifty!$A$14:$I$4860,2,FALSE),All_curves!J585)</f>
        <v>13515489</v>
      </c>
      <c r="K586">
        <f>IFERROR(VLOOKUP($A586,Banknifty!$A$14:$I$4860,3,FALSE),All_curves!K585)</f>
        <v>15416552</v>
      </c>
      <c r="L586">
        <f>IFERROR(VLOOKUP($A586,Banknifty!$A$14:$I$4860,4,FALSE),All_curves!L585)</f>
        <v>14704380</v>
      </c>
      <c r="M586">
        <f>IFERROR(VLOOKUP($A586,Banknifty!$A$14:$I$4860,5,FALSE),All_curves!M585)</f>
        <v>16778310</v>
      </c>
      <c r="N586">
        <f>IFERROR(VLOOKUP($A586,Banknifty!$A$14:$I$4860,6,FALSE),All_curves!N585)</f>
        <v>12003644</v>
      </c>
      <c r="O586">
        <f>IFERROR(VLOOKUP($A586,Banknifty!$A$14:$I$4860,7,FALSE),All_curves!O585)</f>
        <v>14345210</v>
      </c>
      <c r="P586">
        <f>IFERROR(VLOOKUP($A586,Banknifty!$A$14:$I$4860,8,FALSE),All_curves!P585)</f>
        <v>14345210</v>
      </c>
      <c r="Q586">
        <f>IFERROR(VLOOKUP($A586,Banknifty!$A$14:$I$4860,9,FALSE),All_curves!Q585)</f>
        <v>15679699</v>
      </c>
      <c r="R586">
        <f>IFERROR(VLOOKUP($A586,Nifty!$A$14:$I$4860,2,FALSE),All_curves!R585)</f>
        <v>0</v>
      </c>
      <c r="S586">
        <f>IFERROR(VLOOKUP($A586,Nifty!$A$14:$I$4860,3,FALSE),All_curves!S585)</f>
        <v>0</v>
      </c>
      <c r="T586">
        <f>IFERROR(VLOOKUP($A586,Nifty!$A$14:$I$4860,4,FALSE),All_curves!T585)</f>
        <v>0</v>
      </c>
      <c r="U586">
        <f>IFERROR(VLOOKUP($A586,Nifty!$A$14:$I$4860,5,FALSE),All_curves!U585)</f>
        <v>0</v>
      </c>
      <c r="V586">
        <f>IFERROR(VLOOKUP($A586,Nifty!$A$14:$I$4860,6,FALSE),All_curves!V585)</f>
        <v>0</v>
      </c>
      <c r="W586">
        <f>IFERROR(VLOOKUP($A586,Nifty!$A$14:$I$4860,7,FALSE),All_curves!W585)</f>
        <v>0</v>
      </c>
      <c r="X586">
        <f>IFERROR(VLOOKUP($A586,Nifty!$A$14:$I$4860,8,FALSE),All_curves!X585)</f>
        <v>0</v>
      </c>
      <c r="Y586">
        <f>IFERROR(VLOOKUP($A586,Nifty!$A$14:$I$4860,9,FALSE),All_curves!Y585)</f>
        <v>0</v>
      </c>
      <c r="AA586" s="5">
        <f t="shared" si="257"/>
        <v>0</v>
      </c>
      <c r="AB586" s="5">
        <f t="shared" si="258"/>
        <v>0</v>
      </c>
      <c r="AC586" s="5">
        <f t="shared" si="259"/>
        <v>0</v>
      </c>
      <c r="AD586" s="5">
        <f t="shared" si="260"/>
        <v>0</v>
      </c>
      <c r="AE586" s="5">
        <f t="shared" si="261"/>
        <v>0</v>
      </c>
      <c r="AF586" s="5">
        <f t="shared" si="262"/>
        <v>0</v>
      </c>
      <c r="AG586" s="5">
        <f t="shared" si="263"/>
        <v>0</v>
      </c>
      <c r="AH586" s="5">
        <f t="shared" si="264"/>
        <v>0</v>
      </c>
      <c r="AI586" s="5">
        <f t="shared" si="240"/>
        <v>3.0707539000562889E-4</v>
      </c>
      <c r="AJ586" s="5">
        <f t="shared" si="241"/>
        <v>6.7382089943057721E-4</v>
      </c>
      <c r="AK586" s="5">
        <f t="shared" si="242"/>
        <v>-5.3662672836118919E-4</v>
      </c>
      <c r="AL586" s="5">
        <f t="shared" si="243"/>
        <v>1.2148110140319801E-4</v>
      </c>
      <c r="AM586" s="5">
        <f t="shared" si="244"/>
        <v>-3.3237186173629141E-4</v>
      </c>
      <c r="AN586" s="5">
        <f t="shared" si="245"/>
        <v>-5.22662713797728E-3</v>
      </c>
      <c r="AO586" s="5">
        <f t="shared" si="246"/>
        <v>-5.22662713797728E-3</v>
      </c>
      <c r="AP586" s="5">
        <f t="shared" si="247"/>
        <v>-2.0133240143690445E-3</v>
      </c>
      <c r="AQ586" s="5">
        <f t="shared" si="248"/>
        <v>0</v>
      </c>
      <c r="AR586" s="5">
        <f t="shared" si="249"/>
        <v>0</v>
      </c>
      <c r="AS586" s="5">
        <f t="shared" si="250"/>
        <v>0</v>
      </c>
      <c r="AT586" s="5">
        <f t="shared" si="251"/>
        <v>0</v>
      </c>
      <c r="AU586" s="5">
        <f t="shared" si="252"/>
        <v>0</v>
      </c>
      <c r="AV586" s="5">
        <f t="shared" si="253"/>
        <v>0</v>
      </c>
      <c r="AW586" s="5">
        <f t="shared" si="254"/>
        <v>0</v>
      </c>
      <c r="AX586" s="5">
        <f t="shared" si="255"/>
        <v>0</v>
      </c>
      <c r="AZ586" s="7">
        <f t="shared" si="265"/>
        <v>113.6898845812002</v>
      </c>
      <c r="BA586" s="4">
        <f t="shared" si="256"/>
        <v>-5.0971664539923678E-4</v>
      </c>
      <c r="BB586" s="5">
        <f>AZ586/MAX($AZ$16:AZ586)-1</f>
        <v>-3.4014360838022784E-3</v>
      </c>
    </row>
    <row r="587" spans="1:54" x14ac:dyDescent="0.25">
      <c r="A587" s="3">
        <v>43383</v>
      </c>
      <c r="B587">
        <f>IFERROR(VLOOKUP($A587,Finnifty!$A$14:$I$486,B$15+1,FALSE),All_curves!B586)</f>
        <v>0</v>
      </c>
      <c r="C587">
        <f>IFERROR(VLOOKUP($A587,Finnifty!$A$14:$I$486,C$15+1,FALSE),All_curves!C586)</f>
        <v>0</v>
      </c>
      <c r="D587">
        <f>IFERROR(VLOOKUP($A587,Finnifty!$A$14:$I$486,D$15+1,FALSE),All_curves!D586)</f>
        <v>0</v>
      </c>
      <c r="E587">
        <f>IFERROR(VLOOKUP($A587,Finnifty!$A$14:$I$486,E$15+1,FALSE),All_curves!E586)</f>
        <v>0</v>
      </c>
      <c r="F587">
        <f>IFERROR(VLOOKUP($A587,Finnifty!$A$14:$I$486,F$15+1,FALSE),All_curves!F586)</f>
        <v>0</v>
      </c>
      <c r="G587">
        <f>IFERROR(VLOOKUP($A587,Finnifty!$A$14:$I$486,G$15+1,FALSE),All_curves!G586)</f>
        <v>0</v>
      </c>
      <c r="H587">
        <f>IFERROR(VLOOKUP($A587,Finnifty!$A$14:$I$486,H$15+1,FALSE),All_curves!H586)</f>
        <v>0</v>
      </c>
      <c r="I587">
        <f>IFERROR(VLOOKUP($A587,Finnifty!$A$14:$I$486,I$15+1,FALSE),All_curves!I586)</f>
        <v>0</v>
      </c>
      <c r="J587">
        <f>IFERROR(VLOOKUP($A587,Banknifty!$A$14:$I$4860,2,FALSE),All_curves!J586)</f>
        <v>13796636</v>
      </c>
      <c r="K587">
        <f>IFERROR(VLOOKUP($A587,Banknifty!$A$14:$I$4860,3,FALSE),All_curves!K586)</f>
        <v>15691333</v>
      </c>
      <c r="L587">
        <f>IFERROR(VLOOKUP($A587,Banknifty!$A$14:$I$4860,4,FALSE),All_curves!L586)</f>
        <v>14721234</v>
      </c>
      <c r="M587">
        <f>IFERROR(VLOOKUP($A587,Banknifty!$A$14:$I$4860,5,FALSE),All_curves!M586)</f>
        <v>16856746</v>
      </c>
      <c r="N587">
        <f>IFERROR(VLOOKUP($A587,Banknifty!$A$14:$I$4860,6,FALSE),All_curves!N586)</f>
        <v>12007331</v>
      </c>
      <c r="O587">
        <f>IFERROR(VLOOKUP($A587,Banknifty!$A$14:$I$4860,7,FALSE),All_curves!O586)</f>
        <v>14354877</v>
      </c>
      <c r="P587">
        <f>IFERROR(VLOOKUP($A587,Banknifty!$A$14:$I$4860,8,FALSE),All_curves!P586)</f>
        <v>14354877</v>
      </c>
      <c r="Q587">
        <f>IFERROR(VLOOKUP($A587,Banknifty!$A$14:$I$4860,9,FALSE),All_curves!Q586)</f>
        <v>15681603</v>
      </c>
      <c r="R587">
        <f>IFERROR(VLOOKUP($A587,Nifty!$A$14:$I$4860,2,FALSE),All_curves!R586)</f>
        <v>0</v>
      </c>
      <c r="S587">
        <f>IFERROR(VLOOKUP($A587,Nifty!$A$14:$I$4860,3,FALSE),All_curves!S586)</f>
        <v>0</v>
      </c>
      <c r="T587">
        <f>IFERROR(VLOOKUP($A587,Nifty!$A$14:$I$4860,4,FALSE),All_curves!T586)</f>
        <v>0</v>
      </c>
      <c r="U587">
        <f>IFERROR(VLOOKUP($A587,Nifty!$A$14:$I$4860,5,FALSE),All_curves!U586)</f>
        <v>0</v>
      </c>
      <c r="V587">
        <f>IFERROR(VLOOKUP($A587,Nifty!$A$14:$I$4860,6,FALSE),All_curves!V586)</f>
        <v>0</v>
      </c>
      <c r="W587">
        <f>IFERROR(VLOOKUP($A587,Nifty!$A$14:$I$4860,7,FALSE),All_curves!W586)</f>
        <v>0</v>
      </c>
      <c r="X587">
        <f>IFERROR(VLOOKUP($A587,Nifty!$A$14:$I$4860,8,FALSE),All_curves!X586)</f>
        <v>0</v>
      </c>
      <c r="Y587">
        <f>IFERROR(VLOOKUP($A587,Nifty!$A$14:$I$4860,9,FALSE),All_curves!Y586)</f>
        <v>0</v>
      </c>
      <c r="AA587" s="5">
        <f t="shared" si="257"/>
        <v>0</v>
      </c>
      <c r="AB587" s="5">
        <f t="shared" si="258"/>
        <v>0</v>
      </c>
      <c r="AC587" s="5">
        <f t="shared" si="259"/>
        <v>0</v>
      </c>
      <c r="AD587" s="5">
        <f t="shared" si="260"/>
        <v>0</v>
      </c>
      <c r="AE587" s="5">
        <f t="shared" si="261"/>
        <v>0</v>
      </c>
      <c r="AF587" s="5">
        <f t="shared" si="262"/>
        <v>0</v>
      </c>
      <c r="AG587" s="5">
        <f t="shared" si="263"/>
        <v>0</v>
      </c>
      <c r="AH587" s="5">
        <f t="shared" si="264"/>
        <v>0</v>
      </c>
      <c r="AI587" s="5">
        <f t="shared" si="240"/>
        <v>2.0801837062647266E-2</v>
      </c>
      <c r="AJ587" s="5">
        <f t="shared" si="241"/>
        <v>1.7823765002706216E-2</v>
      </c>
      <c r="AK587" s="5">
        <f t="shared" si="242"/>
        <v>1.1461890946780073E-3</v>
      </c>
      <c r="AL587" s="5">
        <f t="shared" si="243"/>
        <v>4.6748450827287513E-3</v>
      </c>
      <c r="AM587" s="5">
        <f t="shared" si="244"/>
        <v>3.0715672674075378E-4</v>
      </c>
      <c r="AN587" s="5">
        <f t="shared" si="245"/>
        <v>6.7388347748131849E-4</v>
      </c>
      <c r="AO587" s="5">
        <f t="shared" si="246"/>
        <v>6.7388347748131849E-4</v>
      </c>
      <c r="AP587" s="5">
        <f t="shared" si="247"/>
        <v>1.2143090246818922E-4</v>
      </c>
      <c r="AQ587" s="5">
        <f t="shared" si="248"/>
        <v>0</v>
      </c>
      <c r="AR587" s="5">
        <f t="shared" si="249"/>
        <v>0</v>
      </c>
      <c r="AS587" s="5">
        <f t="shared" si="250"/>
        <v>0</v>
      </c>
      <c r="AT587" s="5">
        <f t="shared" si="251"/>
        <v>0</v>
      </c>
      <c r="AU587" s="5">
        <f t="shared" si="252"/>
        <v>0</v>
      </c>
      <c r="AV587" s="5">
        <f t="shared" si="253"/>
        <v>0</v>
      </c>
      <c r="AW587" s="5">
        <f t="shared" si="254"/>
        <v>0</v>
      </c>
      <c r="AX587" s="5">
        <f t="shared" si="255"/>
        <v>0</v>
      </c>
      <c r="AZ587" s="7">
        <f t="shared" si="265"/>
        <v>113.90884651837153</v>
      </c>
      <c r="BA587" s="4">
        <f t="shared" si="256"/>
        <v>1.9259579511221592E-3</v>
      </c>
      <c r="BB587" s="5">
        <f>AZ587/MAX($AZ$16:AZ587)-1</f>
        <v>-1.4820291555508458E-3</v>
      </c>
    </row>
    <row r="588" spans="1:54" x14ac:dyDescent="0.25">
      <c r="A588" s="3">
        <v>43384</v>
      </c>
      <c r="B588">
        <f>IFERROR(VLOOKUP($A588,Finnifty!$A$14:$I$486,B$15+1,FALSE),All_curves!B587)</f>
        <v>0</v>
      </c>
      <c r="C588">
        <f>IFERROR(VLOOKUP($A588,Finnifty!$A$14:$I$486,C$15+1,FALSE),All_curves!C587)</f>
        <v>0</v>
      </c>
      <c r="D588">
        <f>IFERROR(VLOOKUP($A588,Finnifty!$A$14:$I$486,D$15+1,FALSE),All_curves!D587)</f>
        <v>0</v>
      </c>
      <c r="E588">
        <f>IFERROR(VLOOKUP($A588,Finnifty!$A$14:$I$486,E$15+1,FALSE),All_curves!E587)</f>
        <v>0</v>
      </c>
      <c r="F588">
        <f>IFERROR(VLOOKUP($A588,Finnifty!$A$14:$I$486,F$15+1,FALSE),All_curves!F587)</f>
        <v>0</v>
      </c>
      <c r="G588">
        <f>IFERROR(VLOOKUP($A588,Finnifty!$A$14:$I$486,G$15+1,FALSE),All_curves!G587)</f>
        <v>0</v>
      </c>
      <c r="H588">
        <f>IFERROR(VLOOKUP($A588,Finnifty!$A$14:$I$486,H$15+1,FALSE),All_curves!H587)</f>
        <v>0</v>
      </c>
      <c r="I588">
        <f>IFERROR(VLOOKUP($A588,Finnifty!$A$14:$I$486,I$15+1,FALSE),All_curves!I587)</f>
        <v>0</v>
      </c>
      <c r="J588">
        <f>IFERROR(VLOOKUP($A588,Banknifty!$A$14:$I$4860,2,FALSE),All_curves!J587)</f>
        <v>13318367</v>
      </c>
      <c r="K588">
        <f>IFERROR(VLOOKUP($A588,Banknifty!$A$14:$I$4860,3,FALSE),All_curves!K587)</f>
        <v>15181254</v>
      </c>
      <c r="L588">
        <f>IFERROR(VLOOKUP($A588,Banknifty!$A$14:$I$4860,4,FALSE),All_curves!L587)</f>
        <v>14429527</v>
      </c>
      <c r="M588">
        <f>IFERROR(VLOOKUP($A588,Banknifty!$A$14:$I$4860,5,FALSE),All_curves!M587)</f>
        <v>16445735</v>
      </c>
      <c r="N588">
        <f>IFERROR(VLOOKUP($A588,Banknifty!$A$14:$I$4860,6,FALSE),All_curves!N587)</f>
        <v>12257105</v>
      </c>
      <c r="O588">
        <f>IFERROR(VLOOKUP($A588,Banknifty!$A$14:$I$4860,7,FALSE),All_curves!O587)</f>
        <v>14610735</v>
      </c>
      <c r="P588">
        <f>IFERROR(VLOOKUP($A588,Banknifty!$A$14:$I$4860,8,FALSE),All_curves!P587)</f>
        <v>14610735</v>
      </c>
      <c r="Q588">
        <f>IFERROR(VLOOKUP($A588,Banknifty!$A$14:$I$4860,9,FALSE),All_curves!Q587)</f>
        <v>15754913</v>
      </c>
      <c r="R588">
        <f>IFERROR(VLOOKUP($A588,Nifty!$A$14:$I$4860,2,FALSE),All_curves!R587)</f>
        <v>0</v>
      </c>
      <c r="S588">
        <f>IFERROR(VLOOKUP($A588,Nifty!$A$14:$I$4860,3,FALSE),All_curves!S587)</f>
        <v>0</v>
      </c>
      <c r="T588">
        <f>IFERROR(VLOOKUP($A588,Nifty!$A$14:$I$4860,4,FALSE),All_curves!T587)</f>
        <v>0</v>
      </c>
      <c r="U588">
        <f>IFERROR(VLOOKUP($A588,Nifty!$A$14:$I$4860,5,FALSE),All_curves!U587)</f>
        <v>0</v>
      </c>
      <c r="V588">
        <f>IFERROR(VLOOKUP($A588,Nifty!$A$14:$I$4860,6,FALSE),All_curves!V587)</f>
        <v>0</v>
      </c>
      <c r="W588">
        <f>IFERROR(VLOOKUP($A588,Nifty!$A$14:$I$4860,7,FALSE),All_curves!W587)</f>
        <v>0</v>
      </c>
      <c r="X588">
        <f>IFERROR(VLOOKUP($A588,Nifty!$A$14:$I$4860,8,FALSE),All_curves!X587)</f>
        <v>0</v>
      </c>
      <c r="Y588">
        <f>IFERROR(VLOOKUP($A588,Nifty!$A$14:$I$4860,9,FALSE),All_curves!Y587)</f>
        <v>0</v>
      </c>
      <c r="AA588" s="5">
        <f t="shared" si="257"/>
        <v>0</v>
      </c>
      <c r="AB588" s="5">
        <f t="shared" si="258"/>
        <v>0</v>
      </c>
      <c r="AC588" s="5">
        <f t="shared" si="259"/>
        <v>0</v>
      </c>
      <c r="AD588" s="5">
        <f t="shared" si="260"/>
        <v>0</v>
      </c>
      <c r="AE588" s="5">
        <f t="shared" si="261"/>
        <v>0</v>
      </c>
      <c r="AF588" s="5">
        <f t="shared" si="262"/>
        <v>0</v>
      </c>
      <c r="AG588" s="5">
        <f t="shared" si="263"/>
        <v>0</v>
      </c>
      <c r="AH588" s="5">
        <f t="shared" si="264"/>
        <v>0</v>
      </c>
      <c r="AI588" s="5">
        <f t="shared" si="240"/>
        <v>-3.4665624286963848E-2</v>
      </c>
      <c r="AJ588" s="5">
        <f t="shared" si="241"/>
        <v>-3.2507053416048204E-2</v>
      </c>
      <c r="AK588" s="5">
        <f t="shared" si="242"/>
        <v>-1.9815390476097261E-2</v>
      </c>
      <c r="AL588" s="5">
        <f t="shared" si="243"/>
        <v>-2.4382582498425287E-2</v>
      </c>
      <c r="AM588" s="5">
        <f t="shared" si="244"/>
        <v>2.0801791838669148E-2</v>
      </c>
      <c r="AN588" s="5">
        <f t="shared" si="245"/>
        <v>1.7823768186937539E-2</v>
      </c>
      <c r="AO588" s="5">
        <f t="shared" si="246"/>
        <v>1.7823768186937539E-2</v>
      </c>
      <c r="AP588" s="5">
        <f t="shared" si="247"/>
        <v>4.6749047275331801E-3</v>
      </c>
      <c r="AQ588" s="5">
        <f t="shared" si="248"/>
        <v>0</v>
      </c>
      <c r="AR588" s="5">
        <f t="shared" si="249"/>
        <v>0</v>
      </c>
      <c r="AS588" s="5">
        <f t="shared" si="250"/>
        <v>0</v>
      </c>
      <c r="AT588" s="5">
        <f t="shared" si="251"/>
        <v>0</v>
      </c>
      <c r="AU588" s="5">
        <f t="shared" si="252"/>
        <v>0</v>
      </c>
      <c r="AV588" s="5">
        <f t="shared" si="253"/>
        <v>0</v>
      </c>
      <c r="AW588" s="5">
        <f t="shared" si="254"/>
        <v>0</v>
      </c>
      <c r="AX588" s="5">
        <f t="shared" si="255"/>
        <v>0</v>
      </c>
      <c r="AZ588" s="7">
        <f t="shared" si="265"/>
        <v>113.67036687311511</v>
      </c>
      <c r="BA588" s="4">
        <f t="shared" si="256"/>
        <v>-2.093600739060716E-3</v>
      </c>
      <c r="BB588" s="5">
        <f>AZ588/MAX($AZ$16:AZ588)-1</f>
        <v>-3.5725271172762918E-3</v>
      </c>
    </row>
    <row r="589" spans="1:54" x14ac:dyDescent="0.25">
      <c r="A589" s="3">
        <v>43385</v>
      </c>
      <c r="B589">
        <f>IFERROR(VLOOKUP($A589,Finnifty!$A$14:$I$486,B$15+1,FALSE),All_curves!B588)</f>
        <v>0</v>
      </c>
      <c r="C589">
        <f>IFERROR(VLOOKUP($A589,Finnifty!$A$14:$I$486,C$15+1,FALSE),All_curves!C588)</f>
        <v>0</v>
      </c>
      <c r="D589">
        <f>IFERROR(VLOOKUP($A589,Finnifty!$A$14:$I$486,D$15+1,FALSE),All_curves!D588)</f>
        <v>0</v>
      </c>
      <c r="E589">
        <f>IFERROR(VLOOKUP($A589,Finnifty!$A$14:$I$486,E$15+1,FALSE),All_curves!E588)</f>
        <v>0</v>
      </c>
      <c r="F589">
        <f>IFERROR(VLOOKUP($A589,Finnifty!$A$14:$I$486,F$15+1,FALSE),All_curves!F588)</f>
        <v>0</v>
      </c>
      <c r="G589">
        <f>IFERROR(VLOOKUP($A589,Finnifty!$A$14:$I$486,G$15+1,FALSE),All_curves!G588)</f>
        <v>0</v>
      </c>
      <c r="H589">
        <f>IFERROR(VLOOKUP($A589,Finnifty!$A$14:$I$486,H$15+1,FALSE),All_curves!H588)</f>
        <v>0</v>
      </c>
      <c r="I589">
        <f>IFERROR(VLOOKUP($A589,Finnifty!$A$14:$I$486,I$15+1,FALSE),All_curves!I588)</f>
        <v>0</v>
      </c>
      <c r="J589">
        <f>IFERROR(VLOOKUP($A589,Banknifty!$A$14:$I$4860,2,FALSE),All_curves!J588)</f>
        <v>13330222</v>
      </c>
      <c r="K589">
        <f>IFERROR(VLOOKUP($A589,Banknifty!$A$14:$I$4860,3,FALSE),All_curves!K588)</f>
        <v>15142746</v>
      </c>
      <c r="L589">
        <f>IFERROR(VLOOKUP($A589,Banknifty!$A$14:$I$4860,4,FALSE),All_curves!L588)</f>
        <v>14410028</v>
      </c>
      <c r="M589">
        <f>IFERROR(VLOOKUP($A589,Banknifty!$A$14:$I$4860,5,FALSE),All_curves!M588)</f>
        <v>16428175</v>
      </c>
      <c r="N589">
        <f>IFERROR(VLOOKUP($A589,Banknifty!$A$14:$I$4860,6,FALSE),All_curves!N588)</f>
        <v>11905568</v>
      </c>
      <c r="O589">
        <f>IFERROR(VLOOKUP($A589,Banknifty!$A$14:$I$4860,7,FALSE),All_curves!O588)</f>
        <v>14223385</v>
      </c>
      <c r="P589">
        <f>IFERROR(VLOOKUP($A589,Banknifty!$A$14:$I$4860,8,FALSE),All_curves!P588)</f>
        <v>14223385</v>
      </c>
      <c r="Q589">
        <f>IFERROR(VLOOKUP($A589,Banknifty!$A$14:$I$4860,9,FALSE),All_curves!Q588)</f>
        <v>15527430</v>
      </c>
      <c r="R589">
        <f>IFERROR(VLOOKUP($A589,Nifty!$A$14:$I$4860,2,FALSE),All_curves!R588)</f>
        <v>0</v>
      </c>
      <c r="S589">
        <f>IFERROR(VLOOKUP($A589,Nifty!$A$14:$I$4860,3,FALSE),All_curves!S588)</f>
        <v>0</v>
      </c>
      <c r="T589">
        <f>IFERROR(VLOOKUP($A589,Nifty!$A$14:$I$4860,4,FALSE),All_curves!T588)</f>
        <v>0</v>
      </c>
      <c r="U589">
        <f>IFERROR(VLOOKUP($A589,Nifty!$A$14:$I$4860,5,FALSE),All_curves!U588)</f>
        <v>0</v>
      </c>
      <c r="V589">
        <f>IFERROR(VLOOKUP($A589,Nifty!$A$14:$I$4860,6,FALSE),All_curves!V588)</f>
        <v>0</v>
      </c>
      <c r="W589">
        <f>IFERROR(VLOOKUP($A589,Nifty!$A$14:$I$4860,7,FALSE),All_curves!W588)</f>
        <v>0</v>
      </c>
      <c r="X589">
        <f>IFERROR(VLOOKUP($A589,Nifty!$A$14:$I$4860,8,FALSE),All_curves!X588)</f>
        <v>0</v>
      </c>
      <c r="Y589">
        <f>IFERROR(VLOOKUP($A589,Nifty!$A$14:$I$4860,9,FALSE),All_curves!Y588)</f>
        <v>0</v>
      </c>
      <c r="AA589" s="5">
        <f t="shared" si="257"/>
        <v>0</v>
      </c>
      <c r="AB589" s="5">
        <f t="shared" si="258"/>
        <v>0</v>
      </c>
      <c r="AC589" s="5">
        <f t="shared" si="259"/>
        <v>0</v>
      </c>
      <c r="AD589" s="5">
        <f t="shared" si="260"/>
        <v>0</v>
      </c>
      <c r="AE589" s="5">
        <f t="shared" si="261"/>
        <v>0</v>
      </c>
      <c r="AF589" s="5">
        <f t="shared" si="262"/>
        <v>0</v>
      </c>
      <c r="AG589" s="5">
        <f t="shared" si="263"/>
        <v>0</v>
      </c>
      <c r="AH589" s="5">
        <f t="shared" si="264"/>
        <v>0</v>
      </c>
      <c r="AI589" s="5">
        <f t="shared" si="240"/>
        <v>8.9012414209643786E-4</v>
      </c>
      <c r="AJ589" s="5">
        <f t="shared" si="241"/>
        <v>-2.5365493522472304E-3</v>
      </c>
      <c r="AK589" s="5">
        <f t="shared" si="242"/>
        <v>-1.3513263463175162E-3</v>
      </c>
      <c r="AL589" s="5">
        <f t="shared" si="243"/>
        <v>-1.0677540407892927E-3</v>
      </c>
      <c r="AM589" s="5">
        <f t="shared" si="244"/>
        <v>-2.8680263406407946E-2</v>
      </c>
      <c r="AN589" s="5">
        <f t="shared" si="245"/>
        <v>-2.6511328827742098E-2</v>
      </c>
      <c r="AO589" s="5">
        <f t="shared" si="246"/>
        <v>-2.6511328827742098E-2</v>
      </c>
      <c r="AP589" s="5">
        <f t="shared" si="247"/>
        <v>-1.443886107146386E-2</v>
      </c>
      <c r="AQ589" s="5">
        <f t="shared" si="248"/>
        <v>0</v>
      </c>
      <c r="AR589" s="5">
        <f t="shared" si="249"/>
        <v>0</v>
      </c>
      <c r="AS589" s="5">
        <f t="shared" si="250"/>
        <v>0</v>
      </c>
      <c r="AT589" s="5">
        <f t="shared" si="251"/>
        <v>0</v>
      </c>
      <c r="AU589" s="5">
        <f t="shared" si="252"/>
        <v>0</v>
      </c>
      <c r="AV589" s="5">
        <f t="shared" si="253"/>
        <v>0</v>
      </c>
      <c r="AW589" s="5">
        <f t="shared" si="254"/>
        <v>0</v>
      </c>
      <c r="AX589" s="5">
        <f t="shared" si="255"/>
        <v>0</v>
      </c>
      <c r="AZ589" s="7">
        <f t="shared" si="265"/>
        <v>113.19575857479433</v>
      </c>
      <c r="BA589" s="4">
        <f t="shared" si="256"/>
        <v>-4.1753036554422343E-3</v>
      </c>
      <c r="BB589" s="5">
        <f>AZ589/MAX($AZ$16:AZ589)-1</f>
        <v>-7.7329143871867068E-3</v>
      </c>
    </row>
    <row r="590" spans="1:54" x14ac:dyDescent="0.25">
      <c r="A590" s="3">
        <v>43388</v>
      </c>
      <c r="B590">
        <f>IFERROR(VLOOKUP($A590,Finnifty!$A$14:$I$486,B$15+1,FALSE),All_curves!B589)</f>
        <v>0</v>
      </c>
      <c r="C590">
        <f>IFERROR(VLOOKUP($A590,Finnifty!$A$14:$I$486,C$15+1,FALSE),All_curves!C589)</f>
        <v>0</v>
      </c>
      <c r="D590">
        <f>IFERROR(VLOOKUP($A590,Finnifty!$A$14:$I$486,D$15+1,FALSE),All_curves!D589)</f>
        <v>0</v>
      </c>
      <c r="E590">
        <f>IFERROR(VLOOKUP($A590,Finnifty!$A$14:$I$486,E$15+1,FALSE),All_curves!E589)</f>
        <v>0</v>
      </c>
      <c r="F590">
        <f>IFERROR(VLOOKUP($A590,Finnifty!$A$14:$I$486,F$15+1,FALSE),All_curves!F589)</f>
        <v>0</v>
      </c>
      <c r="G590">
        <f>IFERROR(VLOOKUP($A590,Finnifty!$A$14:$I$486,G$15+1,FALSE),All_curves!G589)</f>
        <v>0</v>
      </c>
      <c r="H590">
        <f>IFERROR(VLOOKUP($A590,Finnifty!$A$14:$I$486,H$15+1,FALSE),All_curves!H589)</f>
        <v>0</v>
      </c>
      <c r="I590">
        <f>IFERROR(VLOOKUP($A590,Finnifty!$A$14:$I$486,I$15+1,FALSE),All_curves!I589)</f>
        <v>0</v>
      </c>
      <c r="J590">
        <f>IFERROR(VLOOKUP($A590,Banknifty!$A$14:$I$4860,2,FALSE),All_curves!J589)</f>
        <v>13237396</v>
      </c>
      <c r="K590">
        <f>IFERROR(VLOOKUP($A590,Banknifty!$A$14:$I$4860,3,FALSE),All_curves!K589)</f>
        <v>15097343</v>
      </c>
      <c r="L590">
        <f>IFERROR(VLOOKUP($A590,Banknifty!$A$14:$I$4860,4,FALSE),All_curves!L589)</f>
        <v>14353221</v>
      </c>
      <c r="M590">
        <f>IFERROR(VLOOKUP($A590,Banknifty!$A$14:$I$4860,5,FALSE),All_curves!M589)</f>
        <v>16405213</v>
      </c>
      <c r="N590">
        <f>IFERROR(VLOOKUP($A590,Banknifty!$A$14:$I$4860,6,FALSE),All_curves!N589)</f>
        <v>11958287</v>
      </c>
      <c r="O590">
        <f>IFERROR(VLOOKUP($A590,Banknifty!$A$14:$I$4860,7,FALSE),All_curves!O589)</f>
        <v>14228873</v>
      </c>
      <c r="P590">
        <f>IFERROR(VLOOKUP($A590,Banknifty!$A$14:$I$4860,8,FALSE),All_curves!P589)</f>
        <v>14228873</v>
      </c>
      <c r="Q590">
        <f>IFERROR(VLOOKUP($A590,Banknifty!$A$14:$I$4860,9,FALSE),All_curves!Q589)</f>
        <v>15510851</v>
      </c>
      <c r="R590">
        <f>IFERROR(VLOOKUP($A590,Nifty!$A$14:$I$4860,2,FALSE),All_curves!R589)</f>
        <v>0</v>
      </c>
      <c r="S590">
        <f>IFERROR(VLOOKUP($A590,Nifty!$A$14:$I$4860,3,FALSE),All_curves!S589)</f>
        <v>0</v>
      </c>
      <c r="T590">
        <f>IFERROR(VLOOKUP($A590,Nifty!$A$14:$I$4860,4,FALSE),All_curves!T589)</f>
        <v>0</v>
      </c>
      <c r="U590">
        <f>IFERROR(VLOOKUP($A590,Nifty!$A$14:$I$4860,5,FALSE),All_curves!U589)</f>
        <v>0</v>
      </c>
      <c r="V590">
        <f>IFERROR(VLOOKUP($A590,Nifty!$A$14:$I$4860,6,FALSE),All_curves!V589)</f>
        <v>0</v>
      </c>
      <c r="W590">
        <f>IFERROR(VLOOKUP($A590,Nifty!$A$14:$I$4860,7,FALSE),All_curves!W589)</f>
        <v>0</v>
      </c>
      <c r="X590">
        <f>IFERROR(VLOOKUP($A590,Nifty!$A$14:$I$4860,8,FALSE),All_curves!X589)</f>
        <v>0</v>
      </c>
      <c r="Y590">
        <f>IFERROR(VLOOKUP($A590,Nifty!$A$14:$I$4860,9,FALSE),All_curves!Y589)</f>
        <v>0</v>
      </c>
      <c r="AA590" s="5">
        <f t="shared" si="257"/>
        <v>0</v>
      </c>
      <c r="AB590" s="5">
        <f t="shared" si="258"/>
        <v>0</v>
      </c>
      <c r="AC590" s="5">
        <f t="shared" si="259"/>
        <v>0</v>
      </c>
      <c r="AD590" s="5">
        <f t="shared" si="260"/>
        <v>0</v>
      </c>
      <c r="AE590" s="5">
        <f t="shared" si="261"/>
        <v>0</v>
      </c>
      <c r="AF590" s="5">
        <f t="shared" si="262"/>
        <v>0</v>
      </c>
      <c r="AG590" s="5">
        <f t="shared" si="263"/>
        <v>0</v>
      </c>
      <c r="AH590" s="5">
        <f t="shared" si="264"/>
        <v>0</v>
      </c>
      <c r="AI590" s="5">
        <f t="shared" si="240"/>
        <v>-6.9635749502146016E-3</v>
      </c>
      <c r="AJ590" s="5">
        <f t="shared" si="241"/>
        <v>-2.9983333273898571E-3</v>
      </c>
      <c r="AK590" s="5">
        <f t="shared" si="242"/>
        <v>-3.9421852615414421E-3</v>
      </c>
      <c r="AL590" s="5">
        <f t="shared" si="243"/>
        <v>-1.3977206841295775E-3</v>
      </c>
      <c r="AM590" s="5">
        <f t="shared" si="244"/>
        <v>4.4280961647524819E-3</v>
      </c>
      <c r="AN590" s="5">
        <f t="shared" si="245"/>
        <v>3.8584345428316347E-4</v>
      </c>
      <c r="AO590" s="5">
        <f t="shared" si="246"/>
        <v>3.8584345428316347E-4</v>
      </c>
      <c r="AP590" s="5">
        <f t="shared" si="247"/>
        <v>-1.0677233772748984E-3</v>
      </c>
      <c r="AQ590" s="5">
        <f t="shared" si="248"/>
        <v>0</v>
      </c>
      <c r="AR590" s="5">
        <f t="shared" si="249"/>
        <v>0</v>
      </c>
      <c r="AS590" s="5">
        <f t="shared" si="250"/>
        <v>0</v>
      </c>
      <c r="AT590" s="5">
        <f t="shared" si="251"/>
        <v>0</v>
      </c>
      <c r="AU590" s="5">
        <f t="shared" si="252"/>
        <v>0</v>
      </c>
      <c r="AV590" s="5">
        <f t="shared" si="253"/>
        <v>0</v>
      </c>
      <c r="AW590" s="5">
        <f t="shared" si="254"/>
        <v>0</v>
      </c>
      <c r="AX590" s="5">
        <f t="shared" si="255"/>
        <v>0</v>
      </c>
      <c r="AZ590" s="7">
        <f t="shared" si="265"/>
        <v>113.14307653992748</v>
      </c>
      <c r="BA590" s="4">
        <f t="shared" si="256"/>
        <v>-4.6540643863464881E-4</v>
      </c>
      <c r="BB590" s="5">
        <f>AZ590/MAX($AZ$16:AZ590)-1</f>
        <v>-8.1947218776761144E-3</v>
      </c>
    </row>
    <row r="591" spans="1:54" x14ac:dyDescent="0.25">
      <c r="A591" s="3">
        <v>43389</v>
      </c>
      <c r="B591">
        <f>IFERROR(VLOOKUP($A591,Finnifty!$A$14:$I$486,B$15+1,FALSE),All_curves!B590)</f>
        <v>0</v>
      </c>
      <c r="C591">
        <f>IFERROR(VLOOKUP($A591,Finnifty!$A$14:$I$486,C$15+1,FALSE),All_curves!C590)</f>
        <v>0</v>
      </c>
      <c r="D591">
        <f>IFERROR(VLOOKUP($A591,Finnifty!$A$14:$I$486,D$15+1,FALSE),All_curves!D590)</f>
        <v>0</v>
      </c>
      <c r="E591">
        <f>IFERROR(VLOOKUP($A591,Finnifty!$A$14:$I$486,E$15+1,FALSE),All_curves!E590)</f>
        <v>0</v>
      </c>
      <c r="F591">
        <f>IFERROR(VLOOKUP($A591,Finnifty!$A$14:$I$486,F$15+1,FALSE),All_curves!F590)</f>
        <v>0</v>
      </c>
      <c r="G591">
        <f>IFERROR(VLOOKUP($A591,Finnifty!$A$14:$I$486,G$15+1,FALSE),All_curves!G590)</f>
        <v>0</v>
      </c>
      <c r="H591">
        <f>IFERROR(VLOOKUP($A591,Finnifty!$A$14:$I$486,H$15+1,FALSE),All_curves!H590)</f>
        <v>0</v>
      </c>
      <c r="I591">
        <f>IFERROR(VLOOKUP($A591,Finnifty!$A$14:$I$486,I$15+1,FALSE),All_curves!I590)</f>
        <v>0</v>
      </c>
      <c r="J591">
        <f>IFERROR(VLOOKUP($A591,Banknifty!$A$14:$I$4860,2,FALSE),All_curves!J590)</f>
        <v>13162705</v>
      </c>
      <c r="K591">
        <f>IFERROR(VLOOKUP($A591,Banknifty!$A$14:$I$4860,3,FALSE),All_curves!K590)</f>
        <v>15063737</v>
      </c>
      <c r="L591">
        <f>IFERROR(VLOOKUP($A591,Banknifty!$A$14:$I$4860,4,FALSE),All_curves!L590)</f>
        <v>14324748</v>
      </c>
      <c r="M591">
        <f>IFERROR(VLOOKUP($A591,Banknifty!$A$14:$I$4860,5,FALSE),All_curves!M590)</f>
        <v>16379586</v>
      </c>
      <c r="N591">
        <f>IFERROR(VLOOKUP($A591,Banknifty!$A$14:$I$4860,6,FALSE),All_curves!N590)</f>
        <v>11875014</v>
      </c>
      <c r="O591">
        <f>IFERROR(VLOOKUP($A591,Banknifty!$A$14:$I$4860,7,FALSE),All_curves!O590)</f>
        <v>14186210</v>
      </c>
      <c r="P591">
        <f>IFERROR(VLOOKUP($A591,Banknifty!$A$14:$I$4860,8,FALSE),All_curves!P590)</f>
        <v>14186210</v>
      </c>
      <c r="Q591">
        <f>IFERROR(VLOOKUP($A591,Banknifty!$A$14:$I$4860,9,FALSE),All_curves!Q590)</f>
        <v>15489170</v>
      </c>
      <c r="R591">
        <f>IFERROR(VLOOKUP($A591,Nifty!$A$14:$I$4860,2,FALSE),All_curves!R590)</f>
        <v>0</v>
      </c>
      <c r="S591">
        <f>IFERROR(VLOOKUP($A591,Nifty!$A$14:$I$4860,3,FALSE),All_curves!S590)</f>
        <v>0</v>
      </c>
      <c r="T591">
        <f>IFERROR(VLOOKUP($A591,Nifty!$A$14:$I$4860,4,FALSE),All_curves!T590)</f>
        <v>0</v>
      </c>
      <c r="U591">
        <f>IFERROR(VLOOKUP($A591,Nifty!$A$14:$I$4860,5,FALSE),All_curves!U590)</f>
        <v>0</v>
      </c>
      <c r="V591">
        <f>IFERROR(VLOOKUP($A591,Nifty!$A$14:$I$4860,6,FALSE),All_curves!V590)</f>
        <v>0</v>
      </c>
      <c r="W591">
        <f>IFERROR(VLOOKUP($A591,Nifty!$A$14:$I$4860,7,FALSE),All_curves!W590)</f>
        <v>0</v>
      </c>
      <c r="X591">
        <f>IFERROR(VLOOKUP($A591,Nifty!$A$14:$I$4860,8,FALSE),All_curves!X590)</f>
        <v>0</v>
      </c>
      <c r="Y591">
        <f>IFERROR(VLOOKUP($A591,Nifty!$A$14:$I$4860,9,FALSE),All_curves!Y590)</f>
        <v>0</v>
      </c>
      <c r="AA591" s="5">
        <f t="shared" si="257"/>
        <v>0</v>
      </c>
      <c r="AB591" s="5">
        <f t="shared" si="258"/>
        <v>0</v>
      </c>
      <c r="AC591" s="5">
        <f t="shared" si="259"/>
        <v>0</v>
      </c>
      <c r="AD591" s="5">
        <f t="shared" si="260"/>
        <v>0</v>
      </c>
      <c r="AE591" s="5">
        <f t="shared" si="261"/>
        <v>0</v>
      </c>
      <c r="AF591" s="5">
        <f t="shared" si="262"/>
        <v>0</v>
      </c>
      <c r="AG591" s="5">
        <f t="shared" si="263"/>
        <v>0</v>
      </c>
      <c r="AH591" s="5">
        <f t="shared" si="264"/>
        <v>0</v>
      </c>
      <c r="AI591" s="5">
        <f t="shared" si="240"/>
        <v>-5.6424239329245784E-3</v>
      </c>
      <c r="AJ591" s="5">
        <f t="shared" si="241"/>
        <v>-2.2259545934671943E-3</v>
      </c>
      <c r="AK591" s="5">
        <f t="shared" si="242"/>
        <v>-1.9837359154436518E-3</v>
      </c>
      <c r="AL591" s="5">
        <f t="shared" si="243"/>
        <v>-1.562125404894199E-3</v>
      </c>
      <c r="AM591" s="5">
        <f t="shared" si="244"/>
        <v>-6.9636227998207678E-3</v>
      </c>
      <c r="AN591" s="5">
        <f t="shared" si="245"/>
        <v>-2.9983400653024184E-3</v>
      </c>
      <c r="AO591" s="5">
        <f t="shared" si="246"/>
        <v>-2.9983400653024184E-3</v>
      </c>
      <c r="AP591" s="5">
        <f t="shared" si="247"/>
        <v>-1.3977956464155117E-3</v>
      </c>
      <c r="AQ591" s="5">
        <f t="shared" si="248"/>
        <v>0</v>
      </c>
      <c r="AR591" s="5">
        <f t="shared" si="249"/>
        <v>0</v>
      </c>
      <c r="AS591" s="5">
        <f t="shared" si="250"/>
        <v>0</v>
      </c>
      <c r="AT591" s="5">
        <f t="shared" si="251"/>
        <v>0</v>
      </c>
      <c r="AU591" s="5">
        <f t="shared" si="252"/>
        <v>0</v>
      </c>
      <c r="AV591" s="5">
        <f t="shared" si="253"/>
        <v>0</v>
      </c>
      <c r="AW591" s="5">
        <f t="shared" si="254"/>
        <v>0</v>
      </c>
      <c r="AX591" s="5">
        <f t="shared" si="255"/>
        <v>0</v>
      </c>
      <c r="AZ591" s="7">
        <f t="shared" si="265"/>
        <v>113.02157813747452</v>
      </c>
      <c r="BA591" s="4">
        <f t="shared" si="256"/>
        <v>-1.0738474343154477E-3</v>
      </c>
      <c r="BB591" s="5">
        <f>AZ591/MAX($AZ$16:AZ591)-1</f>
        <v>-9.2597694309283218E-3</v>
      </c>
    </row>
    <row r="592" spans="1:54" x14ac:dyDescent="0.25">
      <c r="A592" s="3">
        <v>43390</v>
      </c>
      <c r="B592">
        <f>IFERROR(VLOOKUP($A592,Finnifty!$A$14:$I$486,B$15+1,FALSE),All_curves!B591)</f>
        <v>0</v>
      </c>
      <c r="C592">
        <f>IFERROR(VLOOKUP($A592,Finnifty!$A$14:$I$486,C$15+1,FALSE),All_curves!C591)</f>
        <v>0</v>
      </c>
      <c r="D592">
        <f>IFERROR(VLOOKUP($A592,Finnifty!$A$14:$I$486,D$15+1,FALSE),All_curves!D591)</f>
        <v>0</v>
      </c>
      <c r="E592">
        <f>IFERROR(VLOOKUP($A592,Finnifty!$A$14:$I$486,E$15+1,FALSE),All_curves!E591)</f>
        <v>0</v>
      </c>
      <c r="F592">
        <f>IFERROR(VLOOKUP($A592,Finnifty!$A$14:$I$486,F$15+1,FALSE),All_curves!F591)</f>
        <v>0</v>
      </c>
      <c r="G592">
        <f>IFERROR(VLOOKUP($A592,Finnifty!$A$14:$I$486,G$15+1,FALSE),All_curves!G591)</f>
        <v>0</v>
      </c>
      <c r="H592">
        <f>IFERROR(VLOOKUP($A592,Finnifty!$A$14:$I$486,H$15+1,FALSE),All_curves!H591)</f>
        <v>0</v>
      </c>
      <c r="I592">
        <f>IFERROR(VLOOKUP($A592,Finnifty!$A$14:$I$486,I$15+1,FALSE),All_curves!I591)</f>
        <v>0</v>
      </c>
      <c r="J592">
        <f>IFERROR(VLOOKUP($A592,Banknifty!$A$14:$I$4860,2,FALSE),All_curves!J591)</f>
        <v>13260251</v>
      </c>
      <c r="K592">
        <f>IFERROR(VLOOKUP($A592,Banknifty!$A$14:$I$4860,3,FALSE),All_curves!K591)</f>
        <v>15912030</v>
      </c>
      <c r="L592">
        <f>IFERROR(VLOOKUP($A592,Banknifty!$A$14:$I$4860,4,FALSE),All_curves!L591)</f>
        <v>15728579</v>
      </c>
      <c r="M592">
        <f>IFERROR(VLOOKUP($A592,Banknifty!$A$14:$I$4860,5,FALSE),All_curves!M591)</f>
        <v>17794694</v>
      </c>
      <c r="N592">
        <f>IFERROR(VLOOKUP($A592,Banknifty!$A$14:$I$4860,6,FALSE),All_curves!N591)</f>
        <v>11808010</v>
      </c>
      <c r="O592">
        <f>IFERROR(VLOOKUP($A592,Banknifty!$A$14:$I$4860,7,FALSE),All_curves!O591)</f>
        <v>14154633</v>
      </c>
      <c r="P592">
        <f>IFERROR(VLOOKUP($A592,Banknifty!$A$14:$I$4860,8,FALSE),All_curves!P591)</f>
        <v>14154633</v>
      </c>
      <c r="Q592">
        <f>IFERROR(VLOOKUP($A592,Banknifty!$A$14:$I$4860,9,FALSE),All_curves!Q591)</f>
        <v>15464975</v>
      </c>
      <c r="R592">
        <f>IFERROR(VLOOKUP($A592,Nifty!$A$14:$I$4860,2,FALSE),All_curves!R591)</f>
        <v>0</v>
      </c>
      <c r="S592">
        <f>IFERROR(VLOOKUP($A592,Nifty!$A$14:$I$4860,3,FALSE),All_curves!S591)</f>
        <v>0</v>
      </c>
      <c r="T592">
        <f>IFERROR(VLOOKUP($A592,Nifty!$A$14:$I$4860,4,FALSE),All_curves!T591)</f>
        <v>0</v>
      </c>
      <c r="U592">
        <f>IFERROR(VLOOKUP($A592,Nifty!$A$14:$I$4860,5,FALSE),All_curves!U591)</f>
        <v>0</v>
      </c>
      <c r="V592">
        <f>IFERROR(VLOOKUP($A592,Nifty!$A$14:$I$4860,6,FALSE),All_curves!V591)</f>
        <v>0</v>
      </c>
      <c r="W592">
        <f>IFERROR(VLOOKUP($A592,Nifty!$A$14:$I$4860,7,FALSE),All_curves!W591)</f>
        <v>0</v>
      </c>
      <c r="X592">
        <f>IFERROR(VLOOKUP($A592,Nifty!$A$14:$I$4860,8,FALSE),All_curves!X591)</f>
        <v>0</v>
      </c>
      <c r="Y592">
        <f>IFERROR(VLOOKUP($A592,Nifty!$A$14:$I$4860,9,FALSE),All_curves!Y591)</f>
        <v>0</v>
      </c>
      <c r="AA592" s="5">
        <f t="shared" si="257"/>
        <v>0</v>
      </c>
      <c r="AB592" s="5">
        <f t="shared" si="258"/>
        <v>0</v>
      </c>
      <c r="AC592" s="5">
        <f t="shared" si="259"/>
        <v>0</v>
      </c>
      <c r="AD592" s="5">
        <f t="shared" si="260"/>
        <v>0</v>
      </c>
      <c r="AE592" s="5">
        <f t="shared" si="261"/>
        <v>0</v>
      </c>
      <c r="AF592" s="5">
        <f t="shared" si="262"/>
        <v>0</v>
      </c>
      <c r="AG592" s="5">
        <f t="shared" si="263"/>
        <v>0</v>
      </c>
      <c r="AH592" s="5">
        <f t="shared" si="264"/>
        <v>0</v>
      </c>
      <c r="AI592" s="5">
        <f t="shared" si="240"/>
        <v>7.4107867645745173E-3</v>
      </c>
      <c r="AJ592" s="5">
        <f t="shared" si="241"/>
        <v>5.6313582745105117E-2</v>
      </c>
      <c r="AK592" s="5">
        <f t="shared" si="242"/>
        <v>9.8000397633521974E-2</v>
      </c>
      <c r="AL592" s="5">
        <f t="shared" si="243"/>
        <v>8.6394613392548614E-2</v>
      </c>
      <c r="AM592" s="5">
        <f t="shared" si="244"/>
        <v>-5.6424354531287024E-3</v>
      </c>
      <c r="AN592" s="5">
        <f t="shared" si="245"/>
        <v>-2.2258940196148158E-3</v>
      </c>
      <c r="AO592" s="5">
        <f t="shared" si="246"/>
        <v>-2.2258940196148158E-3</v>
      </c>
      <c r="AP592" s="5">
        <f t="shared" si="247"/>
        <v>-1.5620591677927287E-3</v>
      </c>
      <c r="AQ592" s="5">
        <f t="shared" si="248"/>
        <v>0</v>
      </c>
      <c r="AR592" s="5">
        <f t="shared" si="249"/>
        <v>0</v>
      </c>
      <c r="AS592" s="5">
        <f t="shared" si="250"/>
        <v>0</v>
      </c>
      <c r="AT592" s="5">
        <f t="shared" si="251"/>
        <v>0</v>
      </c>
      <c r="AU592" s="5">
        <f t="shared" si="252"/>
        <v>0</v>
      </c>
      <c r="AV592" s="5">
        <f t="shared" si="253"/>
        <v>0</v>
      </c>
      <c r="AW592" s="5">
        <f t="shared" si="254"/>
        <v>0</v>
      </c>
      <c r="AX592" s="5">
        <f t="shared" si="255"/>
        <v>0</v>
      </c>
      <c r="AZ592" s="7">
        <f t="shared" si="265"/>
        <v>114.1351378246902</v>
      </c>
      <c r="BA592" s="4">
        <f t="shared" si="256"/>
        <v>9.852629078149969E-3</v>
      </c>
      <c r="BB592" s="5">
        <f>AZ592/MAX($AZ$16:AZ592)-1</f>
        <v>0</v>
      </c>
    </row>
    <row r="593" spans="1:54" x14ac:dyDescent="0.25">
      <c r="A593" s="3">
        <v>43392</v>
      </c>
      <c r="B593">
        <f>IFERROR(VLOOKUP($A593,Finnifty!$A$14:$I$486,B$15+1,FALSE),All_curves!B592)</f>
        <v>0</v>
      </c>
      <c r="C593">
        <f>IFERROR(VLOOKUP($A593,Finnifty!$A$14:$I$486,C$15+1,FALSE),All_curves!C592)</f>
        <v>0</v>
      </c>
      <c r="D593">
        <f>IFERROR(VLOOKUP($A593,Finnifty!$A$14:$I$486,D$15+1,FALSE),All_curves!D592)</f>
        <v>0</v>
      </c>
      <c r="E593">
        <f>IFERROR(VLOOKUP($A593,Finnifty!$A$14:$I$486,E$15+1,FALSE),All_curves!E592)</f>
        <v>0</v>
      </c>
      <c r="F593">
        <f>IFERROR(VLOOKUP($A593,Finnifty!$A$14:$I$486,F$15+1,FALSE),All_curves!F592)</f>
        <v>0</v>
      </c>
      <c r="G593">
        <f>IFERROR(VLOOKUP($A593,Finnifty!$A$14:$I$486,G$15+1,FALSE),All_curves!G592)</f>
        <v>0</v>
      </c>
      <c r="H593">
        <f>IFERROR(VLOOKUP($A593,Finnifty!$A$14:$I$486,H$15+1,FALSE),All_curves!H592)</f>
        <v>0</v>
      </c>
      <c r="I593">
        <f>IFERROR(VLOOKUP($A593,Finnifty!$A$14:$I$486,I$15+1,FALSE),All_curves!I592)</f>
        <v>0</v>
      </c>
      <c r="J593">
        <f>IFERROR(VLOOKUP($A593,Banknifty!$A$14:$I$4860,2,FALSE),All_curves!J592)</f>
        <v>13225527</v>
      </c>
      <c r="K593">
        <f>IFERROR(VLOOKUP($A593,Banknifty!$A$14:$I$4860,3,FALSE),All_curves!K592)</f>
        <v>15912030</v>
      </c>
      <c r="L593">
        <f>IFERROR(VLOOKUP($A593,Banknifty!$A$14:$I$4860,4,FALSE),All_curves!L592)</f>
        <v>15728579</v>
      </c>
      <c r="M593">
        <f>IFERROR(VLOOKUP($A593,Banknifty!$A$14:$I$4860,5,FALSE),All_curves!M592)</f>
        <v>17794694</v>
      </c>
      <c r="N593">
        <f>IFERROR(VLOOKUP($A593,Banknifty!$A$14:$I$4860,6,FALSE),All_curves!N592)</f>
        <v>12021777</v>
      </c>
      <c r="O593">
        <f>IFERROR(VLOOKUP($A593,Banknifty!$A$14:$I$4860,7,FALSE),All_curves!O592)</f>
        <v>14394734</v>
      </c>
      <c r="P593">
        <f>IFERROR(VLOOKUP($A593,Banknifty!$A$14:$I$4860,8,FALSE),All_curves!P592)</f>
        <v>14394734</v>
      </c>
      <c r="Q593">
        <f>IFERROR(VLOOKUP($A593,Banknifty!$A$14:$I$4860,9,FALSE),All_curves!Q592)</f>
        <v>15631131</v>
      </c>
      <c r="R593">
        <f>IFERROR(VLOOKUP($A593,Nifty!$A$14:$I$4860,2,FALSE),All_curves!R592)</f>
        <v>0</v>
      </c>
      <c r="S593">
        <f>IFERROR(VLOOKUP($A593,Nifty!$A$14:$I$4860,3,FALSE),All_curves!S592)</f>
        <v>0</v>
      </c>
      <c r="T593">
        <f>IFERROR(VLOOKUP($A593,Nifty!$A$14:$I$4860,4,FALSE),All_curves!T592)</f>
        <v>0</v>
      </c>
      <c r="U593">
        <f>IFERROR(VLOOKUP($A593,Nifty!$A$14:$I$4860,5,FALSE),All_curves!U592)</f>
        <v>0</v>
      </c>
      <c r="V593">
        <f>IFERROR(VLOOKUP($A593,Nifty!$A$14:$I$4860,6,FALSE),All_curves!V592)</f>
        <v>0</v>
      </c>
      <c r="W593">
        <f>IFERROR(VLOOKUP($A593,Nifty!$A$14:$I$4860,7,FALSE),All_curves!W592)</f>
        <v>0</v>
      </c>
      <c r="X593">
        <f>IFERROR(VLOOKUP($A593,Nifty!$A$14:$I$4860,8,FALSE),All_curves!X592)</f>
        <v>0</v>
      </c>
      <c r="Y593">
        <f>IFERROR(VLOOKUP($A593,Nifty!$A$14:$I$4860,9,FALSE),All_curves!Y592)</f>
        <v>0</v>
      </c>
      <c r="AA593" s="5">
        <f t="shared" si="257"/>
        <v>0</v>
      </c>
      <c r="AB593" s="5">
        <f t="shared" si="258"/>
        <v>0</v>
      </c>
      <c r="AC593" s="5">
        <f t="shared" si="259"/>
        <v>0</v>
      </c>
      <c r="AD593" s="5">
        <f t="shared" si="260"/>
        <v>0</v>
      </c>
      <c r="AE593" s="5">
        <f t="shared" si="261"/>
        <v>0</v>
      </c>
      <c r="AF593" s="5">
        <f t="shared" si="262"/>
        <v>0</v>
      </c>
      <c r="AG593" s="5">
        <f t="shared" si="263"/>
        <v>0</v>
      </c>
      <c r="AH593" s="5">
        <f t="shared" si="264"/>
        <v>0</v>
      </c>
      <c r="AI593" s="5">
        <f t="shared" ref="AI593:AI656" si="266">IFERROR(J593/J592-1,0)</f>
        <v>-2.618653296985074E-3</v>
      </c>
      <c r="AJ593" s="5">
        <f t="shared" ref="AJ593:AJ656" si="267">IFERROR(K593/K592-1,0)</f>
        <v>0</v>
      </c>
      <c r="AK593" s="5">
        <f t="shared" ref="AK593:AK656" si="268">IFERROR(L593/L592-1,0)</f>
        <v>0</v>
      </c>
      <c r="AL593" s="5">
        <f t="shared" ref="AL593:AL656" si="269">IFERROR(M593/M592-1,0)</f>
        <v>0</v>
      </c>
      <c r="AM593" s="5">
        <f t="shared" ref="AM593:AM656" si="270">IFERROR(N593/N592-1,0)</f>
        <v>1.8103558516634033E-2</v>
      </c>
      <c r="AN593" s="5">
        <f t="shared" ref="AN593:AN656" si="271">IFERROR(O593/O592-1,0)</f>
        <v>1.6962714610827323E-2</v>
      </c>
      <c r="AO593" s="5">
        <f t="shared" ref="AO593:AO656" si="272">IFERROR(P593/P592-1,0)</f>
        <v>1.6962714610827323E-2</v>
      </c>
      <c r="AP593" s="5">
        <f t="shared" ref="AP593:AP656" si="273">IFERROR(Q593/Q592-1,0)</f>
        <v>1.0744019954768813E-2</v>
      </c>
      <c r="AQ593" s="5">
        <f t="shared" ref="AQ593:AQ656" si="274">IFERROR(R593/R592-1,0)</f>
        <v>0</v>
      </c>
      <c r="AR593" s="5">
        <f t="shared" ref="AR593:AR656" si="275">IFERROR(S593/S592-1,0)</f>
        <v>0</v>
      </c>
      <c r="AS593" s="5">
        <f t="shared" ref="AS593:AS656" si="276">IFERROR(T593/T592-1,0)</f>
        <v>0</v>
      </c>
      <c r="AT593" s="5">
        <f t="shared" ref="AT593:AT656" si="277">IFERROR(U593/U592-1,0)</f>
        <v>0</v>
      </c>
      <c r="AU593" s="5">
        <f t="shared" ref="AU593:AU656" si="278">IFERROR(V593/V592-1,0)</f>
        <v>0</v>
      </c>
      <c r="AV593" s="5">
        <f t="shared" ref="AV593:AV656" si="279">IFERROR(W593/W592-1,0)</f>
        <v>0</v>
      </c>
      <c r="AW593" s="5">
        <f t="shared" ref="AW593:AW656" si="280">IFERROR(X593/X592-1,0)</f>
        <v>0</v>
      </c>
      <c r="AX593" s="5">
        <f t="shared" ref="AX593:AX656" si="281">IFERROR(Y593/Y592-1,0)</f>
        <v>0</v>
      </c>
      <c r="AZ593" s="7">
        <f t="shared" si="265"/>
        <v>114.42120972176318</v>
      </c>
      <c r="BA593" s="4">
        <f t="shared" ref="BA593:BA656" si="282">(AA593*$AA$14%)+(AB593*$AB$14%)+(AC593*$AC$14%)+(AD593*$AD$14%)+(AE593*$AE$14%)+(AF593*$AF$14%)+(AG593*$AG$14%)+(AH593*$AH$14%)+(AI593*$AI$14%)+(AJ593*$AJ$14%)+(AK593*$AK$14%)+(AL593*$AL$14%)+(AM593*$AM$14%)+(AN593*$AN$14%)+(AO593*$AO$14%)+(AP593*$AP$14%)+(AQ593*$AQ$14%)+(AR593*$AR$14%)+(AS593*$AS$14%)+(AT593*$AT$14%)+(AU593*$AU$14%)+(AV593*$AV$14%)+(AW593*$AW$14%)+(AX593*$AX$14%)</f>
        <v>2.5064314331696845E-3</v>
      </c>
      <c r="BB593" s="5">
        <f>AZ593/MAX($AZ$16:AZ593)-1</f>
        <v>0</v>
      </c>
    </row>
    <row r="594" spans="1:54" x14ac:dyDescent="0.25">
      <c r="A594" s="3">
        <v>43395</v>
      </c>
      <c r="B594">
        <f>IFERROR(VLOOKUP($A594,Finnifty!$A$14:$I$486,B$15+1,FALSE),All_curves!B593)</f>
        <v>0</v>
      </c>
      <c r="C594">
        <f>IFERROR(VLOOKUP($A594,Finnifty!$A$14:$I$486,C$15+1,FALSE),All_curves!C593)</f>
        <v>0</v>
      </c>
      <c r="D594">
        <f>IFERROR(VLOOKUP($A594,Finnifty!$A$14:$I$486,D$15+1,FALSE),All_curves!D593)</f>
        <v>0</v>
      </c>
      <c r="E594">
        <f>IFERROR(VLOOKUP($A594,Finnifty!$A$14:$I$486,E$15+1,FALSE),All_curves!E593)</f>
        <v>0</v>
      </c>
      <c r="F594">
        <f>IFERROR(VLOOKUP($A594,Finnifty!$A$14:$I$486,F$15+1,FALSE),All_curves!F593)</f>
        <v>0</v>
      </c>
      <c r="G594">
        <f>IFERROR(VLOOKUP($A594,Finnifty!$A$14:$I$486,G$15+1,FALSE),All_curves!G593)</f>
        <v>0</v>
      </c>
      <c r="H594">
        <f>IFERROR(VLOOKUP($A594,Finnifty!$A$14:$I$486,H$15+1,FALSE),All_curves!H593)</f>
        <v>0</v>
      </c>
      <c r="I594">
        <f>IFERROR(VLOOKUP($A594,Finnifty!$A$14:$I$486,I$15+1,FALSE),All_curves!I593)</f>
        <v>0</v>
      </c>
      <c r="J594">
        <f>IFERROR(VLOOKUP($A594,Banknifty!$A$14:$I$4860,2,FALSE),All_curves!J593)</f>
        <v>13265310</v>
      </c>
      <c r="K594">
        <f>IFERROR(VLOOKUP($A594,Banknifty!$A$14:$I$4860,3,FALSE),All_curves!K593)</f>
        <v>15854227</v>
      </c>
      <c r="L594">
        <f>IFERROR(VLOOKUP($A594,Banknifty!$A$14:$I$4860,4,FALSE),All_curves!L593)</f>
        <v>15759996</v>
      </c>
      <c r="M594">
        <f>IFERROR(VLOOKUP($A594,Banknifty!$A$14:$I$4860,5,FALSE),All_curves!M593)</f>
        <v>17794694</v>
      </c>
      <c r="N594">
        <f>IFERROR(VLOOKUP($A594,Banknifty!$A$14:$I$4860,6,FALSE),All_curves!N593)</f>
        <v>12023671</v>
      </c>
      <c r="O594">
        <f>IFERROR(VLOOKUP($A594,Banknifty!$A$14:$I$4860,7,FALSE),All_curves!O593)</f>
        <v>14387481</v>
      </c>
      <c r="P594">
        <f>IFERROR(VLOOKUP($A594,Banknifty!$A$14:$I$4860,8,FALSE),All_curves!P593)</f>
        <v>14387481</v>
      </c>
      <c r="Q594">
        <f>IFERROR(VLOOKUP($A594,Banknifty!$A$14:$I$4860,9,FALSE),All_curves!Q593)</f>
        <v>15663407</v>
      </c>
      <c r="R594">
        <f>IFERROR(VLOOKUP($A594,Nifty!$A$14:$I$4860,2,FALSE),All_curves!R593)</f>
        <v>0</v>
      </c>
      <c r="S594">
        <f>IFERROR(VLOOKUP($A594,Nifty!$A$14:$I$4860,3,FALSE),All_curves!S593)</f>
        <v>0</v>
      </c>
      <c r="T594">
        <f>IFERROR(VLOOKUP($A594,Nifty!$A$14:$I$4860,4,FALSE),All_curves!T593)</f>
        <v>0</v>
      </c>
      <c r="U594">
        <f>IFERROR(VLOOKUP($A594,Nifty!$A$14:$I$4860,5,FALSE),All_curves!U593)</f>
        <v>0</v>
      </c>
      <c r="V594">
        <f>IFERROR(VLOOKUP($A594,Nifty!$A$14:$I$4860,6,FALSE),All_curves!V593)</f>
        <v>0</v>
      </c>
      <c r="W594">
        <f>IFERROR(VLOOKUP($A594,Nifty!$A$14:$I$4860,7,FALSE),All_curves!W593)</f>
        <v>0</v>
      </c>
      <c r="X594">
        <f>IFERROR(VLOOKUP($A594,Nifty!$A$14:$I$4860,8,FALSE),All_curves!X593)</f>
        <v>0</v>
      </c>
      <c r="Y594">
        <f>IFERROR(VLOOKUP($A594,Nifty!$A$14:$I$4860,9,FALSE),All_curves!Y593)</f>
        <v>0</v>
      </c>
      <c r="AA594" s="5">
        <f t="shared" si="257"/>
        <v>0</v>
      </c>
      <c r="AB594" s="5">
        <f t="shared" si="258"/>
        <v>0</v>
      </c>
      <c r="AC594" s="5">
        <f t="shared" si="259"/>
        <v>0</v>
      </c>
      <c r="AD594" s="5">
        <f t="shared" si="260"/>
        <v>0</v>
      </c>
      <c r="AE594" s="5">
        <f t="shared" si="261"/>
        <v>0</v>
      </c>
      <c r="AF594" s="5">
        <f t="shared" si="262"/>
        <v>0</v>
      </c>
      <c r="AG594" s="5">
        <f t="shared" si="263"/>
        <v>0</v>
      </c>
      <c r="AH594" s="5">
        <f t="shared" si="264"/>
        <v>0</v>
      </c>
      <c r="AI594" s="5">
        <f t="shared" si="266"/>
        <v>3.0080464846504729E-3</v>
      </c>
      <c r="AJ594" s="5">
        <f t="shared" si="267"/>
        <v>-3.6326603205247832E-3</v>
      </c>
      <c r="AK594" s="5">
        <f t="shared" si="268"/>
        <v>1.9974468132182288E-3</v>
      </c>
      <c r="AL594" s="5">
        <f t="shared" si="269"/>
        <v>0</v>
      </c>
      <c r="AM594" s="5">
        <f t="shared" si="270"/>
        <v>1.5754742414531009E-4</v>
      </c>
      <c r="AN594" s="5">
        <f t="shared" si="271"/>
        <v>-5.0386481611952583E-4</v>
      </c>
      <c r="AO594" s="5">
        <f t="shared" si="272"/>
        <v>-5.0386481611952583E-4</v>
      </c>
      <c r="AP594" s="5">
        <f t="shared" si="273"/>
        <v>2.0648537844125681E-3</v>
      </c>
      <c r="AQ594" s="5">
        <f t="shared" si="274"/>
        <v>0</v>
      </c>
      <c r="AR594" s="5">
        <f t="shared" si="275"/>
        <v>0</v>
      </c>
      <c r="AS594" s="5">
        <f t="shared" si="276"/>
        <v>0</v>
      </c>
      <c r="AT594" s="5">
        <f t="shared" si="277"/>
        <v>0</v>
      </c>
      <c r="AU594" s="5">
        <f t="shared" si="278"/>
        <v>0</v>
      </c>
      <c r="AV594" s="5">
        <f t="shared" si="279"/>
        <v>0</v>
      </c>
      <c r="AW594" s="5">
        <f t="shared" si="280"/>
        <v>0</v>
      </c>
      <c r="AX594" s="5">
        <f t="shared" si="281"/>
        <v>0</v>
      </c>
      <c r="AZ594" s="7">
        <f t="shared" si="265"/>
        <v>114.43354578014613</v>
      </c>
      <c r="BA594" s="4">
        <f t="shared" si="282"/>
        <v>1.0781268973594774E-4</v>
      </c>
      <c r="BB594" s="5">
        <f>AZ594/MAX($AZ$16:AZ594)-1</f>
        <v>0</v>
      </c>
    </row>
    <row r="595" spans="1:54" x14ac:dyDescent="0.25">
      <c r="A595" s="3">
        <v>43396</v>
      </c>
      <c r="B595">
        <f>IFERROR(VLOOKUP($A595,Finnifty!$A$14:$I$486,B$15+1,FALSE),All_curves!B594)</f>
        <v>0</v>
      </c>
      <c r="C595">
        <f>IFERROR(VLOOKUP($A595,Finnifty!$A$14:$I$486,C$15+1,FALSE),All_curves!C594)</f>
        <v>0</v>
      </c>
      <c r="D595">
        <f>IFERROR(VLOOKUP($A595,Finnifty!$A$14:$I$486,D$15+1,FALSE),All_curves!D594)</f>
        <v>0</v>
      </c>
      <c r="E595">
        <f>IFERROR(VLOOKUP($A595,Finnifty!$A$14:$I$486,E$15+1,FALSE),All_curves!E594)</f>
        <v>0</v>
      </c>
      <c r="F595">
        <f>IFERROR(VLOOKUP($A595,Finnifty!$A$14:$I$486,F$15+1,FALSE),All_curves!F594)</f>
        <v>0</v>
      </c>
      <c r="G595">
        <f>IFERROR(VLOOKUP($A595,Finnifty!$A$14:$I$486,G$15+1,FALSE),All_curves!G594)</f>
        <v>0</v>
      </c>
      <c r="H595">
        <f>IFERROR(VLOOKUP($A595,Finnifty!$A$14:$I$486,H$15+1,FALSE),All_curves!H594)</f>
        <v>0</v>
      </c>
      <c r="I595">
        <f>IFERROR(VLOOKUP($A595,Finnifty!$A$14:$I$486,I$15+1,FALSE),All_curves!I594)</f>
        <v>0</v>
      </c>
      <c r="J595">
        <f>IFERROR(VLOOKUP($A595,Banknifty!$A$14:$I$4860,2,FALSE),All_curves!J594)</f>
        <v>13279114</v>
      </c>
      <c r="K595">
        <f>IFERROR(VLOOKUP($A595,Banknifty!$A$14:$I$4860,3,FALSE),All_curves!K594)</f>
        <v>15863516</v>
      </c>
      <c r="L595">
        <f>IFERROR(VLOOKUP($A595,Banknifty!$A$14:$I$4860,4,FALSE),All_curves!L594)</f>
        <v>15807076</v>
      </c>
      <c r="M595">
        <f>IFERROR(VLOOKUP($A595,Banknifty!$A$14:$I$4860,5,FALSE),All_curves!M594)</f>
        <v>17794694</v>
      </c>
      <c r="N595">
        <f>IFERROR(VLOOKUP($A595,Banknifty!$A$14:$I$4860,6,FALSE),All_curves!N594)</f>
        <v>12059838</v>
      </c>
      <c r="O595">
        <f>IFERROR(VLOOKUP($A595,Banknifty!$A$14:$I$4860,7,FALSE),All_curves!O594)</f>
        <v>14335215</v>
      </c>
      <c r="P595">
        <f>IFERROR(VLOOKUP($A595,Banknifty!$A$14:$I$4860,8,FALSE),All_curves!P594)</f>
        <v>14335215</v>
      </c>
      <c r="Q595">
        <f>IFERROR(VLOOKUP($A595,Banknifty!$A$14:$I$4860,9,FALSE),All_curves!Q594)</f>
        <v>15663407</v>
      </c>
      <c r="R595">
        <f>IFERROR(VLOOKUP($A595,Nifty!$A$14:$I$4860,2,FALSE),All_curves!R594)</f>
        <v>0</v>
      </c>
      <c r="S595">
        <f>IFERROR(VLOOKUP($A595,Nifty!$A$14:$I$4860,3,FALSE),All_curves!S594)</f>
        <v>0</v>
      </c>
      <c r="T595">
        <f>IFERROR(VLOOKUP($A595,Nifty!$A$14:$I$4860,4,FALSE),All_curves!T594)</f>
        <v>0</v>
      </c>
      <c r="U595">
        <f>IFERROR(VLOOKUP($A595,Nifty!$A$14:$I$4860,5,FALSE),All_curves!U594)</f>
        <v>0</v>
      </c>
      <c r="V595">
        <f>IFERROR(VLOOKUP($A595,Nifty!$A$14:$I$4860,6,FALSE),All_curves!V594)</f>
        <v>0</v>
      </c>
      <c r="W595">
        <f>IFERROR(VLOOKUP($A595,Nifty!$A$14:$I$4860,7,FALSE),All_curves!W594)</f>
        <v>0</v>
      </c>
      <c r="X595">
        <f>IFERROR(VLOOKUP($A595,Nifty!$A$14:$I$4860,8,FALSE),All_curves!X594)</f>
        <v>0</v>
      </c>
      <c r="Y595">
        <f>IFERROR(VLOOKUP($A595,Nifty!$A$14:$I$4860,9,FALSE),All_curves!Y594)</f>
        <v>0</v>
      </c>
      <c r="AA595" s="5">
        <f t="shared" si="257"/>
        <v>0</v>
      </c>
      <c r="AB595" s="5">
        <f t="shared" si="258"/>
        <v>0</v>
      </c>
      <c r="AC595" s="5">
        <f t="shared" si="259"/>
        <v>0</v>
      </c>
      <c r="AD595" s="5">
        <f t="shared" si="260"/>
        <v>0</v>
      </c>
      <c r="AE595" s="5">
        <f t="shared" si="261"/>
        <v>0</v>
      </c>
      <c r="AF595" s="5">
        <f t="shared" si="262"/>
        <v>0</v>
      </c>
      <c r="AG595" s="5">
        <f t="shared" si="263"/>
        <v>0</v>
      </c>
      <c r="AH595" s="5">
        <f t="shared" si="264"/>
        <v>0</v>
      </c>
      <c r="AI595" s="5">
        <f t="shared" si="266"/>
        <v>1.0406089265913021E-3</v>
      </c>
      <c r="AJ595" s="5">
        <f t="shared" si="267"/>
        <v>5.8590052987139707E-4</v>
      </c>
      <c r="AK595" s="5">
        <f t="shared" si="268"/>
        <v>2.987310402870591E-3</v>
      </c>
      <c r="AL595" s="5">
        <f t="shared" si="269"/>
        <v>0</v>
      </c>
      <c r="AM595" s="5">
        <f t="shared" si="270"/>
        <v>3.0079831692002568E-3</v>
      </c>
      <c r="AN595" s="5">
        <f t="shared" si="271"/>
        <v>-3.632741548016627E-3</v>
      </c>
      <c r="AO595" s="5">
        <f t="shared" si="272"/>
        <v>-3.632741548016627E-3</v>
      </c>
      <c r="AP595" s="5">
        <f t="shared" si="273"/>
        <v>0</v>
      </c>
      <c r="AQ595" s="5">
        <f t="shared" si="274"/>
        <v>0</v>
      </c>
      <c r="AR595" s="5">
        <f t="shared" si="275"/>
        <v>0</v>
      </c>
      <c r="AS595" s="5">
        <f t="shared" si="276"/>
        <v>0</v>
      </c>
      <c r="AT595" s="5">
        <f t="shared" si="277"/>
        <v>0</v>
      </c>
      <c r="AU595" s="5">
        <f t="shared" si="278"/>
        <v>0</v>
      </c>
      <c r="AV595" s="5">
        <f t="shared" si="279"/>
        <v>0</v>
      </c>
      <c r="AW595" s="5">
        <f t="shared" si="280"/>
        <v>0</v>
      </c>
      <c r="AX595" s="5">
        <f t="shared" si="281"/>
        <v>0</v>
      </c>
      <c r="AZ595" s="7">
        <f t="shared" si="265"/>
        <v>114.43524473653396</v>
      </c>
      <c r="BA595" s="4">
        <f t="shared" si="282"/>
        <v>1.4846663854178876E-5</v>
      </c>
      <c r="BB595" s="5">
        <f>AZ595/MAX($AZ$16:AZ595)-1</f>
        <v>0</v>
      </c>
    </row>
    <row r="596" spans="1:54" x14ac:dyDescent="0.25">
      <c r="A596" s="3">
        <v>43397</v>
      </c>
      <c r="B596">
        <f>IFERROR(VLOOKUP($A596,Finnifty!$A$14:$I$486,B$15+1,FALSE),All_curves!B595)</f>
        <v>0</v>
      </c>
      <c r="C596">
        <f>IFERROR(VLOOKUP($A596,Finnifty!$A$14:$I$486,C$15+1,FALSE),All_curves!C595)</f>
        <v>0</v>
      </c>
      <c r="D596">
        <f>IFERROR(VLOOKUP($A596,Finnifty!$A$14:$I$486,D$15+1,FALSE),All_curves!D595)</f>
        <v>0</v>
      </c>
      <c r="E596">
        <f>IFERROR(VLOOKUP($A596,Finnifty!$A$14:$I$486,E$15+1,FALSE),All_curves!E595)</f>
        <v>0</v>
      </c>
      <c r="F596">
        <f>IFERROR(VLOOKUP($A596,Finnifty!$A$14:$I$486,F$15+1,FALSE),All_curves!F595)</f>
        <v>0</v>
      </c>
      <c r="G596">
        <f>IFERROR(VLOOKUP($A596,Finnifty!$A$14:$I$486,G$15+1,FALSE),All_curves!G595)</f>
        <v>0</v>
      </c>
      <c r="H596">
        <f>IFERROR(VLOOKUP($A596,Finnifty!$A$14:$I$486,H$15+1,FALSE),All_curves!H595)</f>
        <v>0</v>
      </c>
      <c r="I596">
        <f>IFERROR(VLOOKUP($A596,Finnifty!$A$14:$I$486,I$15+1,FALSE),All_curves!I595)</f>
        <v>0</v>
      </c>
      <c r="J596">
        <f>IFERROR(VLOOKUP($A596,Banknifty!$A$14:$I$4860,2,FALSE),All_curves!J595)</f>
        <v>13226673</v>
      </c>
      <c r="K596">
        <f>IFERROR(VLOOKUP($A596,Banknifty!$A$14:$I$4860,3,FALSE),All_curves!K595)</f>
        <v>15838267</v>
      </c>
      <c r="L596">
        <f>IFERROR(VLOOKUP($A596,Banknifty!$A$14:$I$4860,4,FALSE),All_curves!L595)</f>
        <v>15750599</v>
      </c>
      <c r="M596">
        <f>IFERROR(VLOOKUP($A596,Banknifty!$A$14:$I$4860,5,FALSE),All_curves!M595)</f>
        <v>17717346</v>
      </c>
      <c r="N596">
        <f>IFERROR(VLOOKUP($A596,Banknifty!$A$14:$I$4860,6,FALSE),All_curves!N595)</f>
        <v>12072388</v>
      </c>
      <c r="O596">
        <f>IFERROR(VLOOKUP($A596,Banknifty!$A$14:$I$4860,7,FALSE),All_curves!O595)</f>
        <v>14343614</v>
      </c>
      <c r="P596">
        <f>IFERROR(VLOOKUP($A596,Banknifty!$A$14:$I$4860,8,FALSE),All_curves!P595)</f>
        <v>14343614</v>
      </c>
      <c r="Q596">
        <f>IFERROR(VLOOKUP($A596,Banknifty!$A$14:$I$4860,9,FALSE),All_curves!Q595)</f>
        <v>15663407</v>
      </c>
      <c r="R596">
        <f>IFERROR(VLOOKUP($A596,Nifty!$A$14:$I$4860,2,FALSE),All_curves!R595)</f>
        <v>0</v>
      </c>
      <c r="S596">
        <f>IFERROR(VLOOKUP($A596,Nifty!$A$14:$I$4860,3,FALSE),All_curves!S595)</f>
        <v>0</v>
      </c>
      <c r="T596">
        <f>IFERROR(VLOOKUP($A596,Nifty!$A$14:$I$4860,4,FALSE),All_curves!T595)</f>
        <v>0</v>
      </c>
      <c r="U596">
        <f>IFERROR(VLOOKUP($A596,Nifty!$A$14:$I$4860,5,FALSE),All_curves!U595)</f>
        <v>0</v>
      </c>
      <c r="V596">
        <f>IFERROR(VLOOKUP($A596,Nifty!$A$14:$I$4860,6,FALSE),All_curves!V595)</f>
        <v>0</v>
      </c>
      <c r="W596">
        <f>IFERROR(VLOOKUP($A596,Nifty!$A$14:$I$4860,7,FALSE),All_curves!W595)</f>
        <v>0</v>
      </c>
      <c r="X596">
        <f>IFERROR(VLOOKUP($A596,Nifty!$A$14:$I$4860,8,FALSE),All_curves!X595)</f>
        <v>0</v>
      </c>
      <c r="Y596">
        <f>IFERROR(VLOOKUP($A596,Nifty!$A$14:$I$4860,9,FALSE),All_curves!Y595)</f>
        <v>0</v>
      </c>
      <c r="AA596" s="5">
        <f t="shared" si="257"/>
        <v>0</v>
      </c>
      <c r="AB596" s="5">
        <f t="shared" si="258"/>
        <v>0</v>
      </c>
      <c r="AC596" s="5">
        <f t="shared" si="259"/>
        <v>0</v>
      </c>
      <c r="AD596" s="5">
        <f t="shared" si="260"/>
        <v>0</v>
      </c>
      <c r="AE596" s="5">
        <f t="shared" si="261"/>
        <v>0</v>
      </c>
      <c r="AF596" s="5">
        <f t="shared" si="262"/>
        <v>0</v>
      </c>
      <c r="AG596" s="5">
        <f t="shared" si="263"/>
        <v>0</v>
      </c>
      <c r="AH596" s="5">
        <f t="shared" si="264"/>
        <v>0</v>
      </c>
      <c r="AI596" s="5">
        <f t="shared" si="266"/>
        <v>-3.9491339557744531E-3</v>
      </c>
      <c r="AJ596" s="5">
        <f t="shared" si="267"/>
        <v>-1.5916395835576802E-3</v>
      </c>
      <c r="AK596" s="5">
        <f t="shared" si="268"/>
        <v>-3.5728935572904019E-3</v>
      </c>
      <c r="AL596" s="5">
        <f t="shared" si="269"/>
        <v>-4.3466889624513838E-3</v>
      </c>
      <c r="AM596" s="5">
        <f t="shared" si="270"/>
        <v>1.040644161223403E-3</v>
      </c>
      <c r="AN596" s="5">
        <f t="shared" si="271"/>
        <v>5.8589982780166139E-4</v>
      </c>
      <c r="AO596" s="5">
        <f t="shared" si="272"/>
        <v>5.8589982780166139E-4</v>
      </c>
      <c r="AP596" s="5">
        <f t="shared" si="273"/>
        <v>0</v>
      </c>
      <c r="AQ596" s="5">
        <f t="shared" si="274"/>
        <v>0</v>
      </c>
      <c r="AR596" s="5">
        <f t="shared" si="275"/>
        <v>0</v>
      </c>
      <c r="AS596" s="5">
        <f t="shared" si="276"/>
        <v>0</v>
      </c>
      <c r="AT596" s="5">
        <f t="shared" si="277"/>
        <v>0</v>
      </c>
      <c r="AU596" s="5">
        <f t="shared" si="278"/>
        <v>0</v>
      </c>
      <c r="AV596" s="5">
        <f t="shared" si="279"/>
        <v>0</v>
      </c>
      <c r="AW596" s="5">
        <f t="shared" si="280"/>
        <v>0</v>
      </c>
      <c r="AX596" s="5">
        <f t="shared" si="281"/>
        <v>0</v>
      </c>
      <c r="AZ596" s="7">
        <f t="shared" si="265"/>
        <v>114.38161317027493</v>
      </c>
      <c r="BA596" s="4">
        <f t="shared" si="282"/>
        <v>-4.6866301009363315E-4</v>
      </c>
      <c r="BB596" s="5">
        <f>AZ596/MAX($AZ$16:AZ596)-1</f>
        <v>-4.6866301009362843E-4</v>
      </c>
    </row>
    <row r="597" spans="1:54" x14ac:dyDescent="0.25">
      <c r="A597" s="3">
        <v>43398</v>
      </c>
      <c r="B597">
        <f>IFERROR(VLOOKUP($A597,Finnifty!$A$14:$I$486,B$15+1,FALSE),All_curves!B596)</f>
        <v>0</v>
      </c>
      <c r="C597">
        <f>IFERROR(VLOOKUP($A597,Finnifty!$A$14:$I$486,C$15+1,FALSE),All_curves!C596)</f>
        <v>0</v>
      </c>
      <c r="D597">
        <f>IFERROR(VLOOKUP($A597,Finnifty!$A$14:$I$486,D$15+1,FALSE),All_curves!D596)</f>
        <v>0</v>
      </c>
      <c r="E597">
        <f>IFERROR(VLOOKUP($A597,Finnifty!$A$14:$I$486,E$15+1,FALSE),All_curves!E596)</f>
        <v>0</v>
      </c>
      <c r="F597">
        <f>IFERROR(VLOOKUP($A597,Finnifty!$A$14:$I$486,F$15+1,FALSE),All_curves!F596)</f>
        <v>0</v>
      </c>
      <c r="G597">
        <f>IFERROR(VLOOKUP($A597,Finnifty!$A$14:$I$486,G$15+1,FALSE),All_curves!G596)</f>
        <v>0</v>
      </c>
      <c r="H597">
        <f>IFERROR(VLOOKUP($A597,Finnifty!$A$14:$I$486,H$15+1,FALSE),All_curves!H596)</f>
        <v>0</v>
      </c>
      <c r="I597">
        <f>IFERROR(VLOOKUP($A597,Finnifty!$A$14:$I$486,I$15+1,FALSE),All_curves!I596)</f>
        <v>0</v>
      </c>
      <c r="J597">
        <f>IFERROR(VLOOKUP($A597,Banknifty!$A$14:$I$4860,2,FALSE),All_curves!J596)</f>
        <v>13266422</v>
      </c>
      <c r="K597">
        <f>IFERROR(VLOOKUP($A597,Banknifty!$A$14:$I$4860,3,FALSE),All_curves!K596)</f>
        <v>15801684</v>
      </c>
      <c r="L597">
        <f>IFERROR(VLOOKUP($A597,Banknifty!$A$14:$I$4860,4,FALSE),All_curves!L596)</f>
        <v>15808117</v>
      </c>
      <c r="M597">
        <f>IFERROR(VLOOKUP($A597,Banknifty!$A$14:$I$4860,5,FALSE),All_curves!M596)</f>
        <v>17603068</v>
      </c>
      <c r="N597">
        <f>IFERROR(VLOOKUP($A597,Banknifty!$A$14:$I$4860,6,FALSE),All_curves!N596)</f>
        <v>12024712</v>
      </c>
      <c r="O597">
        <f>IFERROR(VLOOKUP($A597,Banknifty!$A$14:$I$4860,7,FALSE),All_curves!O596)</f>
        <v>14320784</v>
      </c>
      <c r="P597">
        <f>IFERROR(VLOOKUP($A597,Banknifty!$A$14:$I$4860,8,FALSE),All_curves!P596)</f>
        <v>14320784</v>
      </c>
      <c r="Q597">
        <f>IFERROR(VLOOKUP($A597,Banknifty!$A$14:$I$4860,9,FALSE),All_curves!Q596)</f>
        <v>15595322</v>
      </c>
      <c r="R597">
        <f>IFERROR(VLOOKUP($A597,Nifty!$A$14:$I$4860,2,FALSE),All_curves!R596)</f>
        <v>0</v>
      </c>
      <c r="S597">
        <f>IFERROR(VLOOKUP($A597,Nifty!$A$14:$I$4860,3,FALSE),All_curves!S596)</f>
        <v>0</v>
      </c>
      <c r="T597">
        <f>IFERROR(VLOOKUP($A597,Nifty!$A$14:$I$4860,4,FALSE),All_curves!T596)</f>
        <v>0</v>
      </c>
      <c r="U597">
        <f>IFERROR(VLOOKUP($A597,Nifty!$A$14:$I$4860,5,FALSE),All_curves!U596)</f>
        <v>0</v>
      </c>
      <c r="V597">
        <f>IFERROR(VLOOKUP($A597,Nifty!$A$14:$I$4860,6,FALSE),All_curves!V596)</f>
        <v>0</v>
      </c>
      <c r="W597">
        <f>IFERROR(VLOOKUP($A597,Nifty!$A$14:$I$4860,7,FALSE),All_curves!W596)</f>
        <v>0</v>
      </c>
      <c r="X597">
        <f>IFERROR(VLOOKUP($A597,Nifty!$A$14:$I$4860,8,FALSE),All_curves!X596)</f>
        <v>0</v>
      </c>
      <c r="Y597">
        <f>IFERROR(VLOOKUP($A597,Nifty!$A$14:$I$4860,9,FALSE),All_curves!Y596)</f>
        <v>0</v>
      </c>
      <c r="AA597" s="5">
        <f t="shared" si="257"/>
        <v>0</v>
      </c>
      <c r="AB597" s="5">
        <f t="shared" si="258"/>
        <v>0</v>
      </c>
      <c r="AC597" s="5">
        <f t="shared" si="259"/>
        <v>0</v>
      </c>
      <c r="AD597" s="5">
        <f t="shared" si="260"/>
        <v>0</v>
      </c>
      <c r="AE597" s="5">
        <f t="shared" si="261"/>
        <v>0</v>
      </c>
      <c r="AF597" s="5">
        <f t="shared" si="262"/>
        <v>0</v>
      </c>
      <c r="AG597" s="5">
        <f t="shared" si="263"/>
        <v>0</v>
      </c>
      <c r="AH597" s="5">
        <f t="shared" si="264"/>
        <v>0</v>
      </c>
      <c r="AI597" s="5">
        <f t="shared" si="266"/>
        <v>3.0052152948818467E-3</v>
      </c>
      <c r="AJ597" s="5">
        <f t="shared" si="267"/>
        <v>-2.3097855339855311E-3</v>
      </c>
      <c r="AK597" s="5">
        <f t="shared" si="268"/>
        <v>3.6517976236967176E-3</v>
      </c>
      <c r="AL597" s="5">
        <f t="shared" si="269"/>
        <v>-6.4500631189343682E-3</v>
      </c>
      <c r="AM597" s="5">
        <f t="shared" si="270"/>
        <v>-3.9491772464569364E-3</v>
      </c>
      <c r="AN597" s="5">
        <f t="shared" si="271"/>
        <v>-1.5916490781193726E-3</v>
      </c>
      <c r="AO597" s="5">
        <f t="shared" si="272"/>
        <v>-1.5916490781193726E-3</v>
      </c>
      <c r="AP597" s="5">
        <f t="shared" si="273"/>
        <v>-4.346755466419272E-3</v>
      </c>
      <c r="AQ597" s="5">
        <f t="shared" si="274"/>
        <v>0</v>
      </c>
      <c r="AR597" s="5">
        <f t="shared" si="275"/>
        <v>0</v>
      </c>
      <c r="AS597" s="5">
        <f t="shared" si="276"/>
        <v>0</v>
      </c>
      <c r="AT597" s="5">
        <f t="shared" si="277"/>
        <v>0</v>
      </c>
      <c r="AU597" s="5">
        <f t="shared" si="278"/>
        <v>0</v>
      </c>
      <c r="AV597" s="5">
        <f t="shared" si="279"/>
        <v>0</v>
      </c>
      <c r="AW597" s="5">
        <f t="shared" si="280"/>
        <v>0</v>
      </c>
      <c r="AX597" s="5">
        <f t="shared" si="281"/>
        <v>0</v>
      </c>
      <c r="AZ597" s="7">
        <f t="shared" si="265"/>
        <v>114.3168823915962</v>
      </c>
      <c r="BA597" s="4">
        <f t="shared" si="282"/>
        <v>-5.6591944181067877E-4</v>
      </c>
      <c r="BB597" s="5">
        <f>AZ597/MAX($AZ$16:AZ597)-1</f>
        <v>-1.0343172263953537E-3</v>
      </c>
    </row>
    <row r="598" spans="1:54" x14ac:dyDescent="0.25">
      <c r="A598" s="3">
        <v>43399</v>
      </c>
      <c r="B598">
        <f>IFERROR(VLOOKUP($A598,Finnifty!$A$14:$I$486,B$15+1,FALSE),All_curves!B597)</f>
        <v>0</v>
      </c>
      <c r="C598">
        <f>IFERROR(VLOOKUP($A598,Finnifty!$A$14:$I$486,C$15+1,FALSE),All_curves!C597)</f>
        <v>0</v>
      </c>
      <c r="D598">
        <f>IFERROR(VLOOKUP($A598,Finnifty!$A$14:$I$486,D$15+1,FALSE),All_curves!D597)</f>
        <v>0</v>
      </c>
      <c r="E598">
        <f>IFERROR(VLOOKUP($A598,Finnifty!$A$14:$I$486,E$15+1,FALSE),All_curves!E597)</f>
        <v>0</v>
      </c>
      <c r="F598">
        <f>IFERROR(VLOOKUP($A598,Finnifty!$A$14:$I$486,F$15+1,FALSE),All_curves!F597)</f>
        <v>0</v>
      </c>
      <c r="G598">
        <f>IFERROR(VLOOKUP($A598,Finnifty!$A$14:$I$486,G$15+1,FALSE),All_curves!G597)</f>
        <v>0</v>
      </c>
      <c r="H598">
        <f>IFERROR(VLOOKUP($A598,Finnifty!$A$14:$I$486,H$15+1,FALSE),All_curves!H597)</f>
        <v>0</v>
      </c>
      <c r="I598">
        <f>IFERROR(VLOOKUP($A598,Finnifty!$A$14:$I$486,I$15+1,FALSE),All_curves!I597)</f>
        <v>0</v>
      </c>
      <c r="J598">
        <f>IFERROR(VLOOKUP($A598,Banknifty!$A$14:$I$4860,2,FALSE),All_curves!J597)</f>
        <v>13333418</v>
      </c>
      <c r="K598">
        <f>IFERROR(VLOOKUP($A598,Banknifty!$A$14:$I$4860,3,FALSE),All_curves!K597)</f>
        <v>15830097</v>
      </c>
      <c r="L598">
        <f>IFERROR(VLOOKUP($A598,Banknifty!$A$14:$I$4860,4,FALSE),All_curves!L597)</f>
        <v>15875811</v>
      </c>
      <c r="M598">
        <f>IFERROR(VLOOKUP($A598,Banknifty!$A$14:$I$4860,5,FALSE),All_curves!M597)</f>
        <v>17597522</v>
      </c>
      <c r="N598">
        <f>IFERROR(VLOOKUP($A598,Banknifty!$A$14:$I$4860,6,FALSE),All_curves!N597)</f>
        <v>12060849</v>
      </c>
      <c r="O598">
        <f>IFERROR(VLOOKUP($A598,Banknifty!$A$14:$I$4860,7,FALSE),All_curves!O597)</f>
        <v>14367694</v>
      </c>
      <c r="P598">
        <f>IFERROR(VLOOKUP($A598,Banknifty!$A$14:$I$4860,8,FALSE),All_curves!P597)</f>
        <v>14367694</v>
      </c>
      <c r="Q598">
        <f>IFERROR(VLOOKUP($A598,Banknifty!$A$14:$I$4860,9,FALSE),All_curves!Q597)</f>
        <v>15652583</v>
      </c>
      <c r="R598">
        <f>IFERROR(VLOOKUP($A598,Nifty!$A$14:$I$4860,2,FALSE),All_curves!R597)</f>
        <v>0</v>
      </c>
      <c r="S598">
        <f>IFERROR(VLOOKUP($A598,Nifty!$A$14:$I$4860,3,FALSE),All_curves!S597)</f>
        <v>0</v>
      </c>
      <c r="T598">
        <f>IFERROR(VLOOKUP($A598,Nifty!$A$14:$I$4860,4,FALSE),All_curves!T597)</f>
        <v>0</v>
      </c>
      <c r="U598">
        <f>IFERROR(VLOOKUP($A598,Nifty!$A$14:$I$4860,5,FALSE),All_curves!U597)</f>
        <v>0</v>
      </c>
      <c r="V598">
        <f>IFERROR(VLOOKUP($A598,Nifty!$A$14:$I$4860,6,FALSE),All_curves!V597)</f>
        <v>0</v>
      </c>
      <c r="W598">
        <f>IFERROR(VLOOKUP($A598,Nifty!$A$14:$I$4860,7,FALSE),All_curves!W597)</f>
        <v>0</v>
      </c>
      <c r="X598">
        <f>IFERROR(VLOOKUP($A598,Nifty!$A$14:$I$4860,8,FALSE),All_curves!X597)</f>
        <v>0</v>
      </c>
      <c r="Y598">
        <f>IFERROR(VLOOKUP($A598,Nifty!$A$14:$I$4860,9,FALSE),All_curves!Y597)</f>
        <v>0</v>
      </c>
      <c r="AA598" s="5">
        <f t="shared" si="257"/>
        <v>0</v>
      </c>
      <c r="AB598" s="5">
        <f t="shared" si="258"/>
        <v>0</v>
      </c>
      <c r="AC598" s="5">
        <f t="shared" si="259"/>
        <v>0</v>
      </c>
      <c r="AD598" s="5">
        <f t="shared" si="260"/>
        <v>0</v>
      </c>
      <c r="AE598" s="5">
        <f t="shared" si="261"/>
        <v>0</v>
      </c>
      <c r="AF598" s="5">
        <f t="shared" si="262"/>
        <v>0</v>
      </c>
      <c r="AG598" s="5">
        <f t="shared" si="263"/>
        <v>0</v>
      </c>
      <c r="AH598" s="5">
        <f t="shared" si="264"/>
        <v>0</v>
      </c>
      <c r="AI598" s="5">
        <f t="shared" si="266"/>
        <v>5.0500428827005006E-3</v>
      </c>
      <c r="AJ598" s="5">
        <f t="shared" si="267"/>
        <v>1.7980994936994676E-3</v>
      </c>
      <c r="AK598" s="5">
        <f t="shared" si="268"/>
        <v>4.2822304516090259E-3</v>
      </c>
      <c r="AL598" s="5">
        <f t="shared" si="269"/>
        <v>-3.1505871590109535E-4</v>
      </c>
      <c r="AM598" s="5">
        <f t="shared" si="270"/>
        <v>3.005227900676477E-3</v>
      </c>
      <c r="AN598" s="5">
        <f t="shared" si="271"/>
        <v>3.275658651090696E-3</v>
      </c>
      <c r="AO598" s="5">
        <f t="shared" si="272"/>
        <v>3.275658651090696E-3</v>
      </c>
      <c r="AP598" s="5">
        <f t="shared" si="273"/>
        <v>3.6716779557357526E-3</v>
      </c>
      <c r="AQ598" s="5">
        <f t="shared" si="274"/>
        <v>0</v>
      </c>
      <c r="AR598" s="5">
        <f t="shared" si="275"/>
        <v>0</v>
      </c>
      <c r="AS598" s="5">
        <f t="shared" si="276"/>
        <v>0</v>
      </c>
      <c r="AT598" s="5">
        <f t="shared" si="277"/>
        <v>0</v>
      </c>
      <c r="AU598" s="5">
        <f t="shared" si="278"/>
        <v>0</v>
      </c>
      <c r="AV598" s="5">
        <f t="shared" si="279"/>
        <v>0</v>
      </c>
      <c r="AW598" s="5">
        <f t="shared" si="280"/>
        <v>0</v>
      </c>
      <c r="AX598" s="5">
        <f t="shared" si="281"/>
        <v>0</v>
      </c>
      <c r="AZ598" s="7">
        <f t="shared" si="265"/>
        <v>114.43140665086507</v>
      </c>
      <c r="BA598" s="4">
        <f t="shared" si="282"/>
        <v>1.0018140529458968E-3</v>
      </c>
      <c r="BB598" s="5">
        <f>AZ598/MAX($AZ$16:AZ598)-1</f>
        <v>-3.3539366981916174E-5</v>
      </c>
    </row>
    <row r="599" spans="1:54" x14ac:dyDescent="0.25">
      <c r="A599" s="3">
        <v>43402</v>
      </c>
      <c r="B599">
        <f>IFERROR(VLOOKUP($A599,Finnifty!$A$14:$I$486,B$15+1,FALSE),All_curves!B598)</f>
        <v>0</v>
      </c>
      <c r="C599">
        <f>IFERROR(VLOOKUP($A599,Finnifty!$A$14:$I$486,C$15+1,FALSE),All_curves!C598)</f>
        <v>0</v>
      </c>
      <c r="D599">
        <f>IFERROR(VLOOKUP($A599,Finnifty!$A$14:$I$486,D$15+1,FALSE),All_curves!D598)</f>
        <v>0</v>
      </c>
      <c r="E599">
        <f>IFERROR(VLOOKUP($A599,Finnifty!$A$14:$I$486,E$15+1,FALSE),All_curves!E598)</f>
        <v>0</v>
      </c>
      <c r="F599">
        <f>IFERROR(VLOOKUP($A599,Finnifty!$A$14:$I$486,F$15+1,FALSE),All_curves!F598)</f>
        <v>0</v>
      </c>
      <c r="G599">
        <f>IFERROR(VLOOKUP($A599,Finnifty!$A$14:$I$486,G$15+1,FALSE),All_curves!G598)</f>
        <v>0</v>
      </c>
      <c r="H599">
        <f>IFERROR(VLOOKUP($A599,Finnifty!$A$14:$I$486,H$15+1,FALSE),All_curves!H598)</f>
        <v>0</v>
      </c>
      <c r="I599">
        <f>IFERROR(VLOOKUP($A599,Finnifty!$A$14:$I$486,I$15+1,FALSE),All_curves!I598)</f>
        <v>0</v>
      </c>
      <c r="J599">
        <f>IFERROR(VLOOKUP($A599,Banknifty!$A$14:$I$4860,2,FALSE),All_curves!J598)</f>
        <v>13382486</v>
      </c>
      <c r="K599">
        <f>IFERROR(VLOOKUP($A599,Banknifty!$A$14:$I$4860,3,FALSE),All_curves!K598)</f>
        <v>15950525</v>
      </c>
      <c r="L599">
        <f>IFERROR(VLOOKUP($A599,Banknifty!$A$14:$I$4860,4,FALSE),All_curves!L598)</f>
        <v>15857928</v>
      </c>
      <c r="M599">
        <f>IFERROR(VLOOKUP($A599,Banknifty!$A$14:$I$4860,5,FALSE),All_curves!M598)</f>
        <v>17695836</v>
      </c>
      <c r="N599">
        <f>IFERROR(VLOOKUP($A599,Banknifty!$A$14:$I$4860,6,FALSE),All_curves!N598)</f>
        <v>12121758</v>
      </c>
      <c r="O599">
        <f>IFERROR(VLOOKUP($A599,Banknifty!$A$14:$I$4860,7,FALSE),All_curves!O598)</f>
        <v>14420033</v>
      </c>
      <c r="P599">
        <f>IFERROR(VLOOKUP($A599,Banknifty!$A$14:$I$4860,8,FALSE),All_curves!P598)</f>
        <v>14420033</v>
      </c>
      <c r="Q599">
        <f>IFERROR(VLOOKUP($A599,Banknifty!$A$14:$I$4860,9,FALSE),All_curves!Q598)</f>
        <v>15647650</v>
      </c>
      <c r="R599">
        <f>IFERROR(VLOOKUP($A599,Nifty!$A$14:$I$4860,2,FALSE),All_curves!R598)</f>
        <v>0</v>
      </c>
      <c r="S599">
        <f>IFERROR(VLOOKUP($A599,Nifty!$A$14:$I$4860,3,FALSE),All_curves!S598)</f>
        <v>0</v>
      </c>
      <c r="T599">
        <f>IFERROR(VLOOKUP($A599,Nifty!$A$14:$I$4860,4,FALSE),All_curves!T598)</f>
        <v>0</v>
      </c>
      <c r="U599">
        <f>IFERROR(VLOOKUP($A599,Nifty!$A$14:$I$4860,5,FALSE),All_curves!U598)</f>
        <v>0</v>
      </c>
      <c r="V599">
        <f>IFERROR(VLOOKUP($A599,Nifty!$A$14:$I$4860,6,FALSE),All_curves!V598)</f>
        <v>0</v>
      </c>
      <c r="W599">
        <f>IFERROR(VLOOKUP($A599,Nifty!$A$14:$I$4860,7,FALSE),All_curves!W598)</f>
        <v>0</v>
      </c>
      <c r="X599">
        <f>IFERROR(VLOOKUP($A599,Nifty!$A$14:$I$4860,8,FALSE),All_curves!X598)</f>
        <v>0</v>
      </c>
      <c r="Y599">
        <f>IFERROR(VLOOKUP($A599,Nifty!$A$14:$I$4860,9,FALSE),All_curves!Y598)</f>
        <v>0</v>
      </c>
      <c r="AA599" s="5">
        <f t="shared" si="257"/>
        <v>0</v>
      </c>
      <c r="AB599" s="5">
        <f t="shared" si="258"/>
        <v>0</v>
      </c>
      <c r="AC599" s="5">
        <f t="shared" si="259"/>
        <v>0</v>
      </c>
      <c r="AD599" s="5">
        <f t="shared" si="260"/>
        <v>0</v>
      </c>
      <c r="AE599" s="5">
        <f t="shared" si="261"/>
        <v>0</v>
      </c>
      <c r="AF599" s="5">
        <f t="shared" si="262"/>
        <v>0</v>
      </c>
      <c r="AG599" s="5">
        <f t="shared" si="263"/>
        <v>0</v>
      </c>
      <c r="AH599" s="5">
        <f t="shared" si="264"/>
        <v>0</v>
      </c>
      <c r="AI599" s="5">
        <f t="shared" si="266"/>
        <v>3.6800766315134847E-3</v>
      </c>
      <c r="AJ599" s="5">
        <f t="shared" si="267"/>
        <v>7.6075339273031783E-3</v>
      </c>
      <c r="AK599" s="5">
        <f t="shared" si="268"/>
        <v>-1.1264306434487503E-3</v>
      </c>
      <c r="AL599" s="5">
        <f t="shared" si="269"/>
        <v>5.5868093246309591E-3</v>
      </c>
      <c r="AM599" s="5">
        <f t="shared" si="270"/>
        <v>5.0501419924915414E-3</v>
      </c>
      <c r="AN599" s="5">
        <f t="shared" si="271"/>
        <v>3.6428253552727163E-3</v>
      </c>
      <c r="AO599" s="5">
        <f t="shared" si="272"/>
        <v>3.6428253552727163E-3</v>
      </c>
      <c r="AP599" s="5">
        <f t="shared" si="273"/>
        <v>-3.1515565194573103E-4</v>
      </c>
      <c r="AQ599" s="5">
        <f t="shared" si="274"/>
        <v>0</v>
      </c>
      <c r="AR599" s="5">
        <f t="shared" si="275"/>
        <v>0</v>
      </c>
      <c r="AS599" s="5">
        <f t="shared" si="276"/>
        <v>0</v>
      </c>
      <c r="AT599" s="5">
        <f t="shared" si="277"/>
        <v>0</v>
      </c>
      <c r="AU599" s="5">
        <f t="shared" si="278"/>
        <v>0</v>
      </c>
      <c r="AV599" s="5">
        <f t="shared" si="279"/>
        <v>0</v>
      </c>
      <c r="AW599" s="5">
        <f t="shared" si="280"/>
        <v>0</v>
      </c>
      <c r="AX599" s="5">
        <f t="shared" si="281"/>
        <v>0</v>
      </c>
      <c r="AZ599" s="7">
        <f t="shared" si="265"/>
        <v>114.56380677450056</v>
      </c>
      <c r="BA599" s="4">
        <f t="shared" si="282"/>
        <v>1.1570260954620881E-3</v>
      </c>
      <c r="BB599" s="5">
        <f>AZ599/MAX($AZ$16:AZ599)-1</f>
        <v>0</v>
      </c>
    </row>
    <row r="600" spans="1:54" x14ac:dyDescent="0.25">
      <c r="A600" s="3">
        <v>43403</v>
      </c>
      <c r="B600">
        <f>IFERROR(VLOOKUP($A600,Finnifty!$A$14:$I$486,B$15+1,FALSE),All_curves!B599)</f>
        <v>0</v>
      </c>
      <c r="C600">
        <f>IFERROR(VLOOKUP($A600,Finnifty!$A$14:$I$486,C$15+1,FALSE),All_curves!C599)</f>
        <v>0</v>
      </c>
      <c r="D600">
        <f>IFERROR(VLOOKUP($A600,Finnifty!$A$14:$I$486,D$15+1,FALSE),All_curves!D599)</f>
        <v>0</v>
      </c>
      <c r="E600">
        <f>IFERROR(VLOOKUP($A600,Finnifty!$A$14:$I$486,E$15+1,FALSE),All_curves!E599)</f>
        <v>0</v>
      </c>
      <c r="F600">
        <f>IFERROR(VLOOKUP($A600,Finnifty!$A$14:$I$486,F$15+1,FALSE),All_curves!F599)</f>
        <v>0</v>
      </c>
      <c r="G600">
        <f>IFERROR(VLOOKUP($A600,Finnifty!$A$14:$I$486,G$15+1,FALSE),All_curves!G599)</f>
        <v>0</v>
      </c>
      <c r="H600">
        <f>IFERROR(VLOOKUP($A600,Finnifty!$A$14:$I$486,H$15+1,FALSE),All_curves!H599)</f>
        <v>0</v>
      </c>
      <c r="I600">
        <f>IFERROR(VLOOKUP($A600,Finnifty!$A$14:$I$486,I$15+1,FALSE),All_curves!I599)</f>
        <v>0</v>
      </c>
      <c r="J600">
        <f>IFERROR(VLOOKUP($A600,Banknifty!$A$14:$I$4860,2,FALSE),All_curves!J599)</f>
        <v>13320542</v>
      </c>
      <c r="K600">
        <f>IFERROR(VLOOKUP($A600,Banknifty!$A$14:$I$4860,3,FALSE),All_curves!K599)</f>
        <v>15923030</v>
      </c>
      <c r="L600">
        <f>IFERROR(VLOOKUP($A600,Banknifty!$A$14:$I$4860,4,FALSE),All_curves!L599)</f>
        <v>15873824</v>
      </c>
      <c r="M600">
        <f>IFERROR(VLOOKUP($A600,Banknifty!$A$14:$I$4860,5,FALSE),All_curves!M599)</f>
        <v>17673404</v>
      </c>
      <c r="N600">
        <f>IFERROR(VLOOKUP($A600,Banknifty!$A$14:$I$4860,6,FALSE),All_curves!N599)</f>
        <v>12166366</v>
      </c>
      <c r="O600">
        <f>IFERROR(VLOOKUP($A600,Banknifty!$A$14:$I$4860,7,FALSE),All_curves!O599)</f>
        <v>14529734</v>
      </c>
      <c r="P600">
        <f>IFERROR(VLOOKUP($A600,Banknifty!$A$14:$I$4860,8,FALSE),All_curves!P599)</f>
        <v>14529734</v>
      </c>
      <c r="Q600">
        <f>IFERROR(VLOOKUP($A600,Banknifty!$A$14:$I$4860,9,FALSE),All_curves!Q599)</f>
        <v>15735072</v>
      </c>
      <c r="R600">
        <f>IFERROR(VLOOKUP($A600,Nifty!$A$14:$I$4860,2,FALSE),All_curves!R599)</f>
        <v>0</v>
      </c>
      <c r="S600">
        <f>IFERROR(VLOOKUP($A600,Nifty!$A$14:$I$4860,3,FALSE),All_curves!S599)</f>
        <v>0</v>
      </c>
      <c r="T600">
        <f>IFERROR(VLOOKUP($A600,Nifty!$A$14:$I$4860,4,FALSE),All_curves!T599)</f>
        <v>0</v>
      </c>
      <c r="U600">
        <f>IFERROR(VLOOKUP($A600,Nifty!$A$14:$I$4860,5,FALSE),All_curves!U599)</f>
        <v>0</v>
      </c>
      <c r="V600">
        <f>IFERROR(VLOOKUP($A600,Nifty!$A$14:$I$4860,6,FALSE),All_curves!V599)</f>
        <v>0</v>
      </c>
      <c r="W600">
        <f>IFERROR(VLOOKUP($A600,Nifty!$A$14:$I$4860,7,FALSE),All_curves!W599)</f>
        <v>0</v>
      </c>
      <c r="X600">
        <f>IFERROR(VLOOKUP($A600,Nifty!$A$14:$I$4860,8,FALSE),All_curves!X599)</f>
        <v>0</v>
      </c>
      <c r="Y600">
        <f>IFERROR(VLOOKUP($A600,Nifty!$A$14:$I$4860,9,FALSE),All_curves!Y599)</f>
        <v>0</v>
      </c>
      <c r="AA600" s="5">
        <f t="shared" si="257"/>
        <v>0</v>
      </c>
      <c r="AB600" s="5">
        <f t="shared" si="258"/>
        <v>0</v>
      </c>
      <c r="AC600" s="5">
        <f t="shared" si="259"/>
        <v>0</v>
      </c>
      <c r="AD600" s="5">
        <f t="shared" si="260"/>
        <v>0</v>
      </c>
      <c r="AE600" s="5">
        <f t="shared" si="261"/>
        <v>0</v>
      </c>
      <c r="AF600" s="5">
        <f t="shared" si="262"/>
        <v>0</v>
      </c>
      <c r="AG600" s="5">
        <f t="shared" si="263"/>
        <v>0</v>
      </c>
      <c r="AH600" s="5">
        <f t="shared" si="264"/>
        <v>0</v>
      </c>
      <c r="AI600" s="5">
        <f t="shared" si="266"/>
        <v>-4.6287363947177251E-3</v>
      </c>
      <c r="AJ600" s="5">
        <f t="shared" si="267"/>
        <v>-1.7237677129749995E-3</v>
      </c>
      <c r="AK600" s="5">
        <f t="shared" si="268"/>
        <v>1.0024008180640198E-3</v>
      </c>
      <c r="AL600" s="5">
        <f t="shared" si="269"/>
        <v>-1.2676428511204652E-3</v>
      </c>
      <c r="AM600" s="5">
        <f t="shared" si="270"/>
        <v>3.6799942714580425E-3</v>
      </c>
      <c r="AN600" s="5">
        <f t="shared" si="271"/>
        <v>7.6075415361394061E-3</v>
      </c>
      <c r="AO600" s="5">
        <f t="shared" si="272"/>
        <v>7.6075415361394061E-3</v>
      </c>
      <c r="AP600" s="5">
        <f t="shared" si="273"/>
        <v>5.5869092163998157E-3</v>
      </c>
      <c r="AQ600" s="5">
        <f t="shared" si="274"/>
        <v>0</v>
      </c>
      <c r="AR600" s="5">
        <f t="shared" si="275"/>
        <v>0</v>
      </c>
      <c r="AS600" s="5">
        <f t="shared" si="276"/>
        <v>0</v>
      </c>
      <c r="AT600" s="5">
        <f t="shared" si="277"/>
        <v>0</v>
      </c>
      <c r="AU600" s="5">
        <f t="shared" si="278"/>
        <v>0</v>
      </c>
      <c r="AV600" s="5">
        <f t="shared" si="279"/>
        <v>0</v>
      </c>
      <c r="AW600" s="5">
        <f t="shared" si="280"/>
        <v>0</v>
      </c>
      <c r="AX600" s="5">
        <f t="shared" si="281"/>
        <v>0</v>
      </c>
      <c r="AZ600" s="7">
        <f t="shared" si="265"/>
        <v>114.6490815823164</v>
      </c>
      <c r="BA600" s="4">
        <f t="shared" si="282"/>
        <v>7.4434335080781266E-4</v>
      </c>
      <c r="BB600" s="5">
        <f>AZ600/MAX($AZ$16:AZ600)-1</f>
        <v>0</v>
      </c>
    </row>
    <row r="601" spans="1:54" x14ac:dyDescent="0.25">
      <c r="A601" s="3">
        <v>43404</v>
      </c>
      <c r="B601">
        <f>IFERROR(VLOOKUP($A601,Finnifty!$A$14:$I$486,B$15+1,FALSE),All_curves!B600)</f>
        <v>0</v>
      </c>
      <c r="C601">
        <f>IFERROR(VLOOKUP($A601,Finnifty!$A$14:$I$486,C$15+1,FALSE),All_curves!C600)</f>
        <v>0</v>
      </c>
      <c r="D601">
        <f>IFERROR(VLOOKUP($A601,Finnifty!$A$14:$I$486,D$15+1,FALSE),All_curves!D600)</f>
        <v>0</v>
      </c>
      <c r="E601">
        <f>IFERROR(VLOOKUP($A601,Finnifty!$A$14:$I$486,E$15+1,FALSE),All_curves!E600)</f>
        <v>0</v>
      </c>
      <c r="F601">
        <f>IFERROR(VLOOKUP($A601,Finnifty!$A$14:$I$486,F$15+1,FALSE),All_curves!F600)</f>
        <v>0</v>
      </c>
      <c r="G601">
        <f>IFERROR(VLOOKUP($A601,Finnifty!$A$14:$I$486,G$15+1,FALSE),All_curves!G600)</f>
        <v>0</v>
      </c>
      <c r="H601">
        <f>IFERROR(VLOOKUP($A601,Finnifty!$A$14:$I$486,H$15+1,FALSE),All_curves!H600)</f>
        <v>0</v>
      </c>
      <c r="I601">
        <f>IFERROR(VLOOKUP($A601,Finnifty!$A$14:$I$486,I$15+1,FALSE),All_curves!I600)</f>
        <v>0</v>
      </c>
      <c r="J601">
        <f>IFERROR(VLOOKUP($A601,Banknifty!$A$14:$I$4860,2,FALSE),All_curves!J600)</f>
        <v>13205644</v>
      </c>
      <c r="K601">
        <f>IFERROR(VLOOKUP($A601,Banknifty!$A$14:$I$4860,3,FALSE),All_curves!K600)</f>
        <v>15802551</v>
      </c>
      <c r="L601">
        <f>IFERROR(VLOOKUP($A601,Banknifty!$A$14:$I$4860,4,FALSE),All_curves!L600)</f>
        <v>15734266</v>
      </c>
      <c r="M601">
        <f>IFERROR(VLOOKUP($A601,Banknifty!$A$14:$I$4860,5,FALSE),All_curves!M600)</f>
        <v>17663540</v>
      </c>
      <c r="N601">
        <f>IFERROR(VLOOKUP($A601,Banknifty!$A$14:$I$4860,6,FALSE),All_curves!N600)</f>
        <v>12110051</v>
      </c>
      <c r="O601">
        <f>IFERROR(VLOOKUP($A601,Banknifty!$A$14:$I$4860,7,FALSE),All_curves!O600)</f>
        <v>14504688</v>
      </c>
      <c r="P601">
        <f>IFERROR(VLOOKUP($A601,Banknifty!$A$14:$I$4860,8,FALSE),All_curves!P600)</f>
        <v>14504688</v>
      </c>
      <c r="Q601">
        <f>IFERROR(VLOOKUP($A601,Banknifty!$A$14:$I$4860,9,FALSE),All_curves!Q600)</f>
        <v>15715125</v>
      </c>
      <c r="R601">
        <f>IFERROR(VLOOKUP($A601,Nifty!$A$14:$I$4860,2,FALSE),All_curves!R600)</f>
        <v>0</v>
      </c>
      <c r="S601">
        <f>IFERROR(VLOOKUP($A601,Nifty!$A$14:$I$4860,3,FALSE),All_curves!S600)</f>
        <v>0</v>
      </c>
      <c r="T601">
        <f>IFERROR(VLOOKUP($A601,Nifty!$A$14:$I$4860,4,FALSE),All_curves!T600)</f>
        <v>0</v>
      </c>
      <c r="U601">
        <f>IFERROR(VLOOKUP($A601,Nifty!$A$14:$I$4860,5,FALSE),All_curves!U600)</f>
        <v>0</v>
      </c>
      <c r="V601">
        <f>IFERROR(VLOOKUP($A601,Nifty!$A$14:$I$4860,6,FALSE),All_curves!V600)</f>
        <v>0</v>
      </c>
      <c r="W601">
        <f>IFERROR(VLOOKUP($A601,Nifty!$A$14:$I$4860,7,FALSE),All_curves!W600)</f>
        <v>0</v>
      </c>
      <c r="X601">
        <f>IFERROR(VLOOKUP($A601,Nifty!$A$14:$I$4860,8,FALSE),All_curves!X600)</f>
        <v>0</v>
      </c>
      <c r="Y601">
        <f>IFERROR(VLOOKUP($A601,Nifty!$A$14:$I$4860,9,FALSE),All_curves!Y600)</f>
        <v>0</v>
      </c>
      <c r="AA601" s="5">
        <f t="shared" si="257"/>
        <v>0</v>
      </c>
      <c r="AB601" s="5">
        <f t="shared" si="258"/>
        <v>0</v>
      </c>
      <c r="AC601" s="5">
        <f t="shared" si="259"/>
        <v>0</v>
      </c>
      <c r="AD601" s="5">
        <f t="shared" si="260"/>
        <v>0</v>
      </c>
      <c r="AE601" s="5">
        <f t="shared" si="261"/>
        <v>0</v>
      </c>
      <c r="AF601" s="5">
        <f t="shared" si="262"/>
        <v>0</v>
      </c>
      <c r="AG601" s="5">
        <f t="shared" si="263"/>
        <v>0</v>
      </c>
      <c r="AH601" s="5">
        <f t="shared" si="264"/>
        <v>0</v>
      </c>
      <c r="AI601" s="5">
        <f t="shared" si="266"/>
        <v>-8.6256249933374107E-3</v>
      </c>
      <c r="AJ601" s="5">
        <f t="shared" si="267"/>
        <v>-7.5663363065948674E-3</v>
      </c>
      <c r="AK601" s="5">
        <f t="shared" si="268"/>
        <v>-8.7917063966439501E-3</v>
      </c>
      <c r="AL601" s="5">
        <f t="shared" si="269"/>
        <v>-5.5812677625655116E-4</v>
      </c>
      <c r="AM601" s="5">
        <f t="shared" si="270"/>
        <v>-4.6287445240427161E-3</v>
      </c>
      <c r="AN601" s="5">
        <f t="shared" si="271"/>
        <v>-1.7237755350510975E-3</v>
      </c>
      <c r="AO601" s="5">
        <f t="shared" si="272"/>
        <v>-1.7237755350510975E-3</v>
      </c>
      <c r="AP601" s="5">
        <f t="shared" si="273"/>
        <v>-1.2676777074804857E-3</v>
      </c>
      <c r="AQ601" s="5">
        <f t="shared" si="274"/>
        <v>0</v>
      </c>
      <c r="AR601" s="5">
        <f t="shared" si="275"/>
        <v>0</v>
      </c>
      <c r="AS601" s="5">
        <f t="shared" si="276"/>
        <v>0</v>
      </c>
      <c r="AT601" s="5">
        <f t="shared" si="277"/>
        <v>0</v>
      </c>
      <c r="AU601" s="5">
        <f t="shared" si="278"/>
        <v>0</v>
      </c>
      <c r="AV601" s="5">
        <f t="shared" si="279"/>
        <v>0</v>
      </c>
      <c r="AW601" s="5">
        <f t="shared" si="280"/>
        <v>0</v>
      </c>
      <c r="AX601" s="5">
        <f t="shared" si="281"/>
        <v>0</v>
      </c>
      <c r="AZ601" s="7">
        <f t="shared" si="265"/>
        <v>114.48243069749826</v>
      </c>
      <c r="BA601" s="4">
        <f t="shared" si="282"/>
        <v>-1.4535736572690908E-3</v>
      </c>
      <c r="BB601" s="5">
        <f>AZ601/MAX($AZ$16:AZ601)-1</f>
        <v>-1.4535736572689473E-3</v>
      </c>
    </row>
    <row r="602" spans="1:54" x14ac:dyDescent="0.25">
      <c r="A602" s="3">
        <v>43405</v>
      </c>
      <c r="B602">
        <f>IFERROR(VLOOKUP($A602,Finnifty!$A$14:$I$486,B$15+1,FALSE),All_curves!B601)</f>
        <v>0</v>
      </c>
      <c r="C602">
        <f>IFERROR(VLOOKUP($A602,Finnifty!$A$14:$I$486,C$15+1,FALSE),All_curves!C601)</f>
        <v>0</v>
      </c>
      <c r="D602">
        <f>IFERROR(VLOOKUP($A602,Finnifty!$A$14:$I$486,D$15+1,FALSE),All_curves!D601)</f>
        <v>0</v>
      </c>
      <c r="E602">
        <f>IFERROR(VLOOKUP($A602,Finnifty!$A$14:$I$486,E$15+1,FALSE),All_curves!E601)</f>
        <v>0</v>
      </c>
      <c r="F602">
        <f>IFERROR(VLOOKUP($A602,Finnifty!$A$14:$I$486,F$15+1,FALSE),All_curves!F601)</f>
        <v>0</v>
      </c>
      <c r="G602">
        <f>IFERROR(VLOOKUP($A602,Finnifty!$A$14:$I$486,G$15+1,FALSE),All_curves!G601)</f>
        <v>0</v>
      </c>
      <c r="H602">
        <f>IFERROR(VLOOKUP($A602,Finnifty!$A$14:$I$486,H$15+1,FALSE),All_curves!H601)</f>
        <v>0</v>
      </c>
      <c r="I602">
        <f>IFERROR(VLOOKUP($A602,Finnifty!$A$14:$I$486,I$15+1,FALSE),All_curves!I601)</f>
        <v>0</v>
      </c>
      <c r="J602">
        <f>IFERROR(VLOOKUP($A602,Banknifty!$A$14:$I$4860,2,FALSE),All_curves!J601)</f>
        <v>13125109</v>
      </c>
      <c r="K602">
        <f>IFERROR(VLOOKUP($A602,Banknifty!$A$14:$I$4860,3,FALSE),All_curves!K601)</f>
        <v>15708826</v>
      </c>
      <c r="L602">
        <f>IFERROR(VLOOKUP($A602,Banknifty!$A$14:$I$4860,4,FALSE),All_curves!L601)</f>
        <v>15716988</v>
      </c>
      <c r="M602">
        <f>IFERROR(VLOOKUP($A602,Banknifty!$A$14:$I$4860,5,FALSE),All_curves!M601)</f>
        <v>17690586</v>
      </c>
      <c r="N602">
        <f>IFERROR(VLOOKUP($A602,Banknifty!$A$14:$I$4860,6,FALSE),All_curves!N601)</f>
        <v>12005594</v>
      </c>
      <c r="O602">
        <f>IFERROR(VLOOKUP($A602,Banknifty!$A$14:$I$4860,7,FALSE),All_curves!O601)</f>
        <v>14394941</v>
      </c>
      <c r="P602">
        <f>IFERROR(VLOOKUP($A602,Banknifty!$A$14:$I$4860,8,FALSE),All_curves!P601)</f>
        <v>14394941</v>
      </c>
      <c r="Q602">
        <f>IFERROR(VLOOKUP($A602,Banknifty!$A$14:$I$4860,9,FALSE),All_curves!Q601)</f>
        <v>15706355</v>
      </c>
      <c r="R602">
        <f>IFERROR(VLOOKUP($A602,Nifty!$A$14:$I$4860,2,FALSE),All_curves!R601)</f>
        <v>0</v>
      </c>
      <c r="S602">
        <f>IFERROR(VLOOKUP($A602,Nifty!$A$14:$I$4860,3,FALSE),All_curves!S601)</f>
        <v>0</v>
      </c>
      <c r="T602">
        <f>IFERROR(VLOOKUP($A602,Nifty!$A$14:$I$4860,4,FALSE),All_curves!T601)</f>
        <v>0</v>
      </c>
      <c r="U602">
        <f>IFERROR(VLOOKUP($A602,Nifty!$A$14:$I$4860,5,FALSE),All_curves!U601)</f>
        <v>0</v>
      </c>
      <c r="V602">
        <f>IFERROR(VLOOKUP($A602,Nifty!$A$14:$I$4860,6,FALSE),All_curves!V601)</f>
        <v>0</v>
      </c>
      <c r="W602">
        <f>IFERROR(VLOOKUP($A602,Nifty!$A$14:$I$4860,7,FALSE),All_curves!W601)</f>
        <v>0</v>
      </c>
      <c r="X602">
        <f>IFERROR(VLOOKUP($A602,Nifty!$A$14:$I$4860,8,FALSE),All_curves!X601)</f>
        <v>0</v>
      </c>
      <c r="Y602">
        <f>IFERROR(VLOOKUP($A602,Nifty!$A$14:$I$4860,9,FALSE),All_curves!Y601)</f>
        <v>0</v>
      </c>
      <c r="AA602" s="5">
        <f t="shared" si="257"/>
        <v>0</v>
      </c>
      <c r="AB602" s="5">
        <f t="shared" si="258"/>
        <v>0</v>
      </c>
      <c r="AC602" s="5">
        <f t="shared" si="259"/>
        <v>0</v>
      </c>
      <c r="AD602" s="5">
        <f t="shared" si="260"/>
        <v>0</v>
      </c>
      <c r="AE602" s="5">
        <f t="shared" si="261"/>
        <v>0</v>
      </c>
      <c r="AF602" s="5">
        <f t="shared" si="262"/>
        <v>0</v>
      </c>
      <c r="AG602" s="5">
        <f t="shared" si="263"/>
        <v>0</v>
      </c>
      <c r="AH602" s="5">
        <f t="shared" si="264"/>
        <v>0</v>
      </c>
      <c r="AI602" s="5">
        <f t="shared" si="266"/>
        <v>-6.0985287805729316E-3</v>
      </c>
      <c r="AJ602" s="5">
        <f t="shared" si="267"/>
        <v>-5.9310044308669152E-3</v>
      </c>
      <c r="AK602" s="5">
        <f t="shared" si="268"/>
        <v>-1.0981128703430043E-3</v>
      </c>
      <c r="AL602" s="5">
        <f t="shared" si="269"/>
        <v>1.5311766497543289E-3</v>
      </c>
      <c r="AM602" s="5">
        <f t="shared" si="270"/>
        <v>-8.6256449291584048E-3</v>
      </c>
      <c r="AN602" s="5">
        <f t="shared" si="271"/>
        <v>-7.5663123536334753E-3</v>
      </c>
      <c r="AO602" s="5">
        <f t="shared" si="272"/>
        <v>-7.5663123536334753E-3</v>
      </c>
      <c r="AP602" s="5">
        <f t="shared" si="273"/>
        <v>-5.5806110355471894E-4</v>
      </c>
      <c r="AQ602" s="5">
        <f t="shared" si="274"/>
        <v>0</v>
      </c>
      <c r="AR602" s="5">
        <f t="shared" si="275"/>
        <v>0</v>
      </c>
      <c r="AS602" s="5">
        <f t="shared" si="276"/>
        <v>0</v>
      </c>
      <c r="AT602" s="5">
        <f t="shared" si="277"/>
        <v>0</v>
      </c>
      <c r="AU602" s="5">
        <f t="shared" si="278"/>
        <v>0</v>
      </c>
      <c r="AV602" s="5">
        <f t="shared" si="279"/>
        <v>0</v>
      </c>
      <c r="AW602" s="5">
        <f t="shared" si="280"/>
        <v>0</v>
      </c>
      <c r="AX602" s="5">
        <f t="shared" si="281"/>
        <v>0</v>
      </c>
      <c r="AZ602" s="7">
        <f t="shared" si="265"/>
        <v>114.31112300346305</v>
      </c>
      <c r="BA602" s="4">
        <f t="shared" si="282"/>
        <v>-1.4963666738336916E-3</v>
      </c>
      <c r="BB602" s="5">
        <f>AZ602/MAX($AZ$16:AZ602)-1</f>
        <v>-2.9477652519239728E-3</v>
      </c>
    </row>
    <row r="603" spans="1:54" x14ac:dyDescent="0.25">
      <c r="A603" s="3">
        <v>43413</v>
      </c>
      <c r="B603">
        <f>IFERROR(VLOOKUP($A603,Finnifty!$A$14:$I$486,B$15+1,FALSE),All_curves!B602)</f>
        <v>0</v>
      </c>
      <c r="C603">
        <f>IFERROR(VLOOKUP($A603,Finnifty!$A$14:$I$486,C$15+1,FALSE),All_curves!C602)</f>
        <v>0</v>
      </c>
      <c r="D603">
        <f>IFERROR(VLOOKUP($A603,Finnifty!$A$14:$I$486,D$15+1,FALSE),All_curves!D602)</f>
        <v>0</v>
      </c>
      <c r="E603">
        <f>IFERROR(VLOOKUP($A603,Finnifty!$A$14:$I$486,E$15+1,FALSE),All_curves!E602)</f>
        <v>0</v>
      </c>
      <c r="F603">
        <f>IFERROR(VLOOKUP($A603,Finnifty!$A$14:$I$486,F$15+1,FALSE),All_curves!F602)</f>
        <v>0</v>
      </c>
      <c r="G603">
        <f>IFERROR(VLOOKUP($A603,Finnifty!$A$14:$I$486,G$15+1,FALSE),All_curves!G602)</f>
        <v>0</v>
      </c>
      <c r="H603">
        <f>IFERROR(VLOOKUP($A603,Finnifty!$A$14:$I$486,H$15+1,FALSE),All_curves!H602)</f>
        <v>0</v>
      </c>
      <c r="I603">
        <f>IFERROR(VLOOKUP($A603,Finnifty!$A$14:$I$486,I$15+1,FALSE),All_curves!I602)</f>
        <v>0</v>
      </c>
      <c r="J603">
        <f>IFERROR(VLOOKUP($A603,Banknifty!$A$14:$I$4860,2,FALSE),All_curves!J602)</f>
        <v>13125109</v>
      </c>
      <c r="K603">
        <f>IFERROR(VLOOKUP($A603,Banknifty!$A$14:$I$4860,3,FALSE),All_curves!K602)</f>
        <v>15704324</v>
      </c>
      <c r="L603">
        <f>IFERROR(VLOOKUP($A603,Banknifty!$A$14:$I$4860,4,FALSE),All_curves!L602)</f>
        <v>15716988</v>
      </c>
      <c r="M603">
        <f>IFERROR(VLOOKUP($A603,Banknifty!$A$14:$I$4860,5,FALSE),All_curves!M602)</f>
        <v>17690586</v>
      </c>
      <c r="N603">
        <f>IFERROR(VLOOKUP($A603,Banknifty!$A$14:$I$4860,6,FALSE),All_curves!N602)</f>
        <v>11991617</v>
      </c>
      <c r="O603">
        <f>IFERROR(VLOOKUP($A603,Banknifty!$A$14:$I$4860,7,FALSE),All_curves!O602)</f>
        <v>14380352</v>
      </c>
      <c r="P603">
        <f>IFERROR(VLOOKUP($A603,Banknifty!$A$14:$I$4860,8,FALSE),All_curves!P602)</f>
        <v>14380352</v>
      </c>
      <c r="Q603">
        <f>IFERROR(VLOOKUP($A603,Banknifty!$A$14:$I$4860,9,FALSE),All_curves!Q602)</f>
        <v>15730403</v>
      </c>
      <c r="R603">
        <f>IFERROR(VLOOKUP($A603,Nifty!$A$14:$I$4860,2,FALSE),All_curves!R602)</f>
        <v>0</v>
      </c>
      <c r="S603">
        <f>IFERROR(VLOOKUP($A603,Nifty!$A$14:$I$4860,3,FALSE),All_curves!S602)</f>
        <v>0</v>
      </c>
      <c r="T603">
        <f>IFERROR(VLOOKUP($A603,Nifty!$A$14:$I$4860,4,FALSE),All_curves!T602)</f>
        <v>0</v>
      </c>
      <c r="U603">
        <f>IFERROR(VLOOKUP($A603,Nifty!$A$14:$I$4860,5,FALSE),All_curves!U602)</f>
        <v>0</v>
      </c>
      <c r="V603">
        <f>IFERROR(VLOOKUP($A603,Nifty!$A$14:$I$4860,6,FALSE),All_curves!V602)</f>
        <v>0</v>
      </c>
      <c r="W603">
        <f>IFERROR(VLOOKUP($A603,Nifty!$A$14:$I$4860,7,FALSE),All_curves!W602)</f>
        <v>0</v>
      </c>
      <c r="X603">
        <f>IFERROR(VLOOKUP($A603,Nifty!$A$14:$I$4860,8,FALSE),All_curves!X602)</f>
        <v>0</v>
      </c>
      <c r="Y603">
        <f>IFERROR(VLOOKUP($A603,Nifty!$A$14:$I$4860,9,FALSE),All_curves!Y602)</f>
        <v>0</v>
      </c>
      <c r="AA603" s="5">
        <f t="shared" si="257"/>
        <v>0</v>
      </c>
      <c r="AB603" s="5">
        <f t="shared" si="258"/>
        <v>0</v>
      </c>
      <c r="AC603" s="5">
        <f t="shared" si="259"/>
        <v>0</v>
      </c>
      <c r="AD603" s="5">
        <f t="shared" si="260"/>
        <v>0</v>
      </c>
      <c r="AE603" s="5">
        <f t="shared" si="261"/>
        <v>0</v>
      </c>
      <c r="AF603" s="5">
        <f t="shared" si="262"/>
        <v>0</v>
      </c>
      <c r="AG603" s="5">
        <f t="shared" si="263"/>
        <v>0</v>
      </c>
      <c r="AH603" s="5">
        <f t="shared" si="264"/>
        <v>0</v>
      </c>
      <c r="AI603" s="5">
        <f t="shared" si="266"/>
        <v>0</v>
      </c>
      <c r="AJ603" s="5">
        <f t="shared" si="267"/>
        <v>-2.8659048104551221E-4</v>
      </c>
      <c r="AK603" s="5">
        <f t="shared" si="268"/>
        <v>0</v>
      </c>
      <c r="AL603" s="5">
        <f t="shared" si="269"/>
        <v>0</v>
      </c>
      <c r="AM603" s="5">
        <f t="shared" si="270"/>
        <v>-1.1642072853704777E-3</v>
      </c>
      <c r="AN603" s="5">
        <f t="shared" si="271"/>
        <v>-1.0134810556013951E-3</v>
      </c>
      <c r="AO603" s="5">
        <f t="shared" si="272"/>
        <v>-1.0134810556013951E-3</v>
      </c>
      <c r="AP603" s="5">
        <f t="shared" si="273"/>
        <v>1.5310999910544965E-3</v>
      </c>
      <c r="AQ603" s="5">
        <f t="shared" si="274"/>
        <v>0</v>
      </c>
      <c r="AR603" s="5">
        <f t="shared" si="275"/>
        <v>0</v>
      </c>
      <c r="AS603" s="5">
        <f t="shared" si="276"/>
        <v>0</v>
      </c>
      <c r="AT603" s="5">
        <f t="shared" si="277"/>
        <v>0</v>
      </c>
      <c r="AU603" s="5">
        <f t="shared" si="278"/>
        <v>0</v>
      </c>
      <c r="AV603" s="5">
        <f t="shared" si="279"/>
        <v>0</v>
      </c>
      <c r="AW603" s="5">
        <f t="shared" si="280"/>
        <v>0</v>
      </c>
      <c r="AX603" s="5">
        <f t="shared" si="281"/>
        <v>0</v>
      </c>
      <c r="AZ603" s="7">
        <f t="shared" si="265"/>
        <v>114.30185113355726</v>
      </c>
      <c r="BA603" s="4">
        <f t="shared" si="282"/>
        <v>-8.1110828606845167E-5</v>
      </c>
      <c r="BB603" s="5">
        <f>AZ603/MAX($AZ$16:AZ603)-1</f>
        <v>-3.0286369848486761E-3</v>
      </c>
    </row>
    <row r="604" spans="1:54" x14ac:dyDescent="0.25">
      <c r="A604" s="3">
        <v>43416</v>
      </c>
      <c r="B604">
        <f>IFERROR(VLOOKUP($A604,Finnifty!$A$14:$I$486,B$15+1,FALSE),All_curves!B603)</f>
        <v>0</v>
      </c>
      <c r="C604">
        <f>IFERROR(VLOOKUP($A604,Finnifty!$A$14:$I$486,C$15+1,FALSE),All_curves!C603)</f>
        <v>0</v>
      </c>
      <c r="D604">
        <f>IFERROR(VLOOKUP($A604,Finnifty!$A$14:$I$486,D$15+1,FALSE),All_curves!D603)</f>
        <v>0</v>
      </c>
      <c r="E604">
        <f>IFERROR(VLOOKUP($A604,Finnifty!$A$14:$I$486,E$15+1,FALSE),All_curves!E603)</f>
        <v>0</v>
      </c>
      <c r="F604">
        <f>IFERROR(VLOOKUP($A604,Finnifty!$A$14:$I$486,F$15+1,FALSE),All_curves!F603)</f>
        <v>0</v>
      </c>
      <c r="G604">
        <f>IFERROR(VLOOKUP($A604,Finnifty!$A$14:$I$486,G$15+1,FALSE),All_curves!G603)</f>
        <v>0</v>
      </c>
      <c r="H604">
        <f>IFERROR(VLOOKUP($A604,Finnifty!$A$14:$I$486,H$15+1,FALSE),All_curves!H603)</f>
        <v>0</v>
      </c>
      <c r="I604">
        <f>IFERROR(VLOOKUP($A604,Finnifty!$A$14:$I$486,I$15+1,FALSE),All_curves!I603)</f>
        <v>0</v>
      </c>
      <c r="J604">
        <f>IFERROR(VLOOKUP($A604,Banknifty!$A$14:$I$4860,2,FALSE),All_curves!J603)</f>
        <v>13141405</v>
      </c>
      <c r="K604">
        <f>IFERROR(VLOOKUP($A604,Banknifty!$A$14:$I$4860,3,FALSE),All_curves!K603)</f>
        <v>15783286</v>
      </c>
      <c r="L604">
        <f>IFERROR(VLOOKUP($A604,Banknifty!$A$14:$I$4860,4,FALSE),All_curves!L603)</f>
        <v>15736502</v>
      </c>
      <c r="M604">
        <f>IFERROR(VLOOKUP($A604,Banknifty!$A$14:$I$4860,5,FALSE),All_curves!M603)</f>
        <v>17741798</v>
      </c>
      <c r="N604">
        <f>IFERROR(VLOOKUP($A604,Banknifty!$A$14:$I$4860,6,FALSE),All_curves!N603)</f>
        <v>11991617</v>
      </c>
      <c r="O604">
        <f>IFERROR(VLOOKUP($A604,Banknifty!$A$14:$I$4860,7,FALSE),All_curves!O603)</f>
        <v>14380352</v>
      </c>
      <c r="P604">
        <f>IFERROR(VLOOKUP($A604,Banknifty!$A$14:$I$4860,8,FALSE),All_curves!P603)</f>
        <v>14380352</v>
      </c>
      <c r="Q604">
        <f>IFERROR(VLOOKUP($A604,Banknifty!$A$14:$I$4860,9,FALSE),All_curves!Q603)</f>
        <v>15730403</v>
      </c>
      <c r="R604">
        <f>IFERROR(VLOOKUP($A604,Nifty!$A$14:$I$4860,2,FALSE),All_curves!R603)</f>
        <v>0</v>
      </c>
      <c r="S604">
        <f>IFERROR(VLOOKUP($A604,Nifty!$A$14:$I$4860,3,FALSE),All_curves!S603)</f>
        <v>0</v>
      </c>
      <c r="T604">
        <f>IFERROR(VLOOKUP($A604,Nifty!$A$14:$I$4860,4,FALSE),All_curves!T603)</f>
        <v>0</v>
      </c>
      <c r="U604">
        <f>IFERROR(VLOOKUP($A604,Nifty!$A$14:$I$4860,5,FALSE),All_curves!U603)</f>
        <v>0</v>
      </c>
      <c r="V604">
        <f>IFERROR(VLOOKUP($A604,Nifty!$A$14:$I$4860,6,FALSE),All_curves!V603)</f>
        <v>0</v>
      </c>
      <c r="W604">
        <f>IFERROR(VLOOKUP($A604,Nifty!$A$14:$I$4860,7,FALSE),All_curves!W603)</f>
        <v>0</v>
      </c>
      <c r="X604">
        <f>IFERROR(VLOOKUP($A604,Nifty!$A$14:$I$4860,8,FALSE),All_curves!X603)</f>
        <v>0</v>
      </c>
      <c r="Y604">
        <f>IFERROR(VLOOKUP($A604,Nifty!$A$14:$I$4860,9,FALSE),All_curves!Y603)</f>
        <v>0</v>
      </c>
      <c r="AA604" s="5">
        <f t="shared" si="257"/>
        <v>0</v>
      </c>
      <c r="AB604" s="5">
        <f t="shared" si="258"/>
        <v>0</v>
      </c>
      <c r="AC604" s="5">
        <f t="shared" si="259"/>
        <v>0</v>
      </c>
      <c r="AD604" s="5">
        <f t="shared" si="260"/>
        <v>0</v>
      </c>
      <c r="AE604" s="5">
        <f t="shared" si="261"/>
        <v>0</v>
      </c>
      <c r="AF604" s="5">
        <f t="shared" si="262"/>
        <v>0</v>
      </c>
      <c r="AG604" s="5">
        <f t="shared" si="263"/>
        <v>0</v>
      </c>
      <c r="AH604" s="5">
        <f t="shared" si="264"/>
        <v>0</v>
      </c>
      <c r="AI604" s="5">
        <f t="shared" si="266"/>
        <v>1.2415896888933187E-3</v>
      </c>
      <c r="AJ604" s="5">
        <f t="shared" si="267"/>
        <v>5.0280419583803582E-3</v>
      </c>
      <c r="AK604" s="5">
        <f t="shared" si="268"/>
        <v>1.2415864922719066E-3</v>
      </c>
      <c r="AL604" s="5">
        <f t="shared" si="269"/>
        <v>2.8948730132511979E-3</v>
      </c>
      <c r="AM604" s="5">
        <f t="shared" si="270"/>
        <v>0</v>
      </c>
      <c r="AN604" s="5">
        <f t="shared" si="271"/>
        <v>0</v>
      </c>
      <c r="AO604" s="5">
        <f t="shared" si="272"/>
        <v>0</v>
      </c>
      <c r="AP604" s="5">
        <f t="shared" si="273"/>
        <v>0</v>
      </c>
      <c r="AQ604" s="5">
        <f t="shared" si="274"/>
        <v>0</v>
      </c>
      <c r="AR604" s="5">
        <f t="shared" si="275"/>
        <v>0</v>
      </c>
      <c r="AS604" s="5">
        <f t="shared" si="276"/>
        <v>0</v>
      </c>
      <c r="AT604" s="5">
        <f t="shared" si="277"/>
        <v>0</v>
      </c>
      <c r="AU604" s="5">
        <f t="shared" si="278"/>
        <v>0</v>
      </c>
      <c r="AV604" s="5">
        <f t="shared" si="279"/>
        <v>0</v>
      </c>
      <c r="AW604" s="5">
        <f t="shared" si="280"/>
        <v>0</v>
      </c>
      <c r="AX604" s="5">
        <f t="shared" si="281"/>
        <v>0</v>
      </c>
      <c r="AZ604" s="7">
        <f t="shared" si="265"/>
        <v>114.35141094530015</v>
      </c>
      <c r="BA604" s="4">
        <f t="shared" si="282"/>
        <v>4.335871313665326E-4</v>
      </c>
      <c r="BB604" s="5">
        <f>AZ604/MAX($AZ$16:AZ604)-1</f>
        <v>-2.5963630315043451E-3</v>
      </c>
    </row>
    <row r="605" spans="1:54" x14ac:dyDescent="0.25">
      <c r="A605" s="3">
        <v>43417</v>
      </c>
      <c r="B605">
        <f>IFERROR(VLOOKUP($A605,Finnifty!$A$14:$I$486,B$15+1,FALSE),All_curves!B604)</f>
        <v>0</v>
      </c>
      <c r="C605">
        <f>IFERROR(VLOOKUP($A605,Finnifty!$A$14:$I$486,C$15+1,FALSE),All_curves!C604)</f>
        <v>0</v>
      </c>
      <c r="D605">
        <f>IFERROR(VLOOKUP($A605,Finnifty!$A$14:$I$486,D$15+1,FALSE),All_curves!D604)</f>
        <v>0</v>
      </c>
      <c r="E605">
        <f>IFERROR(VLOOKUP($A605,Finnifty!$A$14:$I$486,E$15+1,FALSE),All_curves!E604)</f>
        <v>0</v>
      </c>
      <c r="F605">
        <f>IFERROR(VLOOKUP($A605,Finnifty!$A$14:$I$486,F$15+1,FALSE),All_curves!F604)</f>
        <v>0</v>
      </c>
      <c r="G605">
        <f>IFERROR(VLOOKUP($A605,Finnifty!$A$14:$I$486,G$15+1,FALSE),All_curves!G604)</f>
        <v>0</v>
      </c>
      <c r="H605">
        <f>IFERROR(VLOOKUP($A605,Finnifty!$A$14:$I$486,H$15+1,FALSE),All_curves!H604)</f>
        <v>0</v>
      </c>
      <c r="I605">
        <f>IFERROR(VLOOKUP($A605,Finnifty!$A$14:$I$486,I$15+1,FALSE),All_curves!I604)</f>
        <v>0</v>
      </c>
      <c r="J605">
        <f>IFERROR(VLOOKUP($A605,Banknifty!$A$14:$I$4860,2,FALSE),All_curves!J604)</f>
        <v>13270491</v>
      </c>
      <c r="K605">
        <f>IFERROR(VLOOKUP($A605,Banknifty!$A$14:$I$4860,3,FALSE),All_curves!K604)</f>
        <v>15906729</v>
      </c>
      <c r="L605">
        <f>IFERROR(VLOOKUP($A605,Banknifty!$A$14:$I$4860,4,FALSE),All_curves!L604)</f>
        <v>15819203</v>
      </c>
      <c r="M605">
        <f>IFERROR(VLOOKUP($A605,Banknifty!$A$14:$I$4860,5,FALSE),All_curves!M604)</f>
        <v>17890756</v>
      </c>
      <c r="N605">
        <f>IFERROR(VLOOKUP($A605,Banknifty!$A$14:$I$4860,6,FALSE),All_curves!N604)</f>
        <v>11991617</v>
      </c>
      <c r="O605">
        <f>IFERROR(VLOOKUP($A605,Banknifty!$A$14:$I$4860,7,FALSE),All_curves!O604)</f>
        <v>14380352</v>
      </c>
      <c r="P605">
        <f>IFERROR(VLOOKUP($A605,Banknifty!$A$14:$I$4860,8,FALSE),All_curves!P604)</f>
        <v>14380352</v>
      </c>
      <c r="Q605">
        <f>IFERROR(VLOOKUP($A605,Banknifty!$A$14:$I$4860,9,FALSE),All_curves!Q604)</f>
        <v>15730403</v>
      </c>
      <c r="R605">
        <f>IFERROR(VLOOKUP($A605,Nifty!$A$14:$I$4860,2,FALSE),All_curves!R604)</f>
        <v>0</v>
      </c>
      <c r="S605">
        <f>IFERROR(VLOOKUP($A605,Nifty!$A$14:$I$4860,3,FALSE),All_curves!S604)</f>
        <v>0</v>
      </c>
      <c r="T605">
        <f>IFERROR(VLOOKUP($A605,Nifty!$A$14:$I$4860,4,FALSE),All_curves!T604)</f>
        <v>0</v>
      </c>
      <c r="U605">
        <f>IFERROR(VLOOKUP($A605,Nifty!$A$14:$I$4860,5,FALSE),All_curves!U604)</f>
        <v>0</v>
      </c>
      <c r="V605">
        <f>IFERROR(VLOOKUP($A605,Nifty!$A$14:$I$4860,6,FALSE),All_curves!V604)</f>
        <v>0</v>
      </c>
      <c r="W605">
        <f>IFERROR(VLOOKUP($A605,Nifty!$A$14:$I$4860,7,FALSE),All_curves!W604)</f>
        <v>0</v>
      </c>
      <c r="X605">
        <f>IFERROR(VLOOKUP($A605,Nifty!$A$14:$I$4860,8,FALSE),All_curves!X604)</f>
        <v>0</v>
      </c>
      <c r="Y605">
        <f>IFERROR(VLOOKUP($A605,Nifty!$A$14:$I$4860,9,FALSE),All_curves!Y604)</f>
        <v>0</v>
      </c>
      <c r="AA605" s="5">
        <f t="shared" si="257"/>
        <v>0</v>
      </c>
      <c r="AB605" s="5">
        <f t="shared" si="258"/>
        <v>0</v>
      </c>
      <c r="AC605" s="5">
        <f t="shared" si="259"/>
        <v>0</v>
      </c>
      <c r="AD605" s="5">
        <f t="shared" si="260"/>
        <v>0</v>
      </c>
      <c r="AE605" s="5">
        <f t="shared" si="261"/>
        <v>0</v>
      </c>
      <c r="AF605" s="5">
        <f t="shared" si="262"/>
        <v>0</v>
      </c>
      <c r="AG605" s="5">
        <f t="shared" si="263"/>
        <v>0</v>
      </c>
      <c r="AH605" s="5">
        <f t="shared" si="264"/>
        <v>0</v>
      </c>
      <c r="AI605" s="5">
        <f t="shared" si="266"/>
        <v>9.8228461872988948E-3</v>
      </c>
      <c r="AJ605" s="5">
        <f t="shared" si="267"/>
        <v>7.8211216599635147E-3</v>
      </c>
      <c r="AK605" s="5">
        <f t="shared" si="268"/>
        <v>5.255361070713116E-3</v>
      </c>
      <c r="AL605" s="5">
        <f t="shared" si="269"/>
        <v>8.3958796058889451E-3</v>
      </c>
      <c r="AM605" s="5">
        <f t="shared" si="270"/>
        <v>0</v>
      </c>
      <c r="AN605" s="5">
        <f t="shared" si="271"/>
        <v>0</v>
      </c>
      <c r="AO605" s="5">
        <f t="shared" si="272"/>
        <v>0</v>
      </c>
      <c r="AP605" s="5">
        <f t="shared" si="273"/>
        <v>0</v>
      </c>
      <c r="AQ605" s="5">
        <f t="shared" si="274"/>
        <v>0</v>
      </c>
      <c r="AR605" s="5">
        <f t="shared" si="275"/>
        <v>0</v>
      </c>
      <c r="AS605" s="5">
        <f t="shared" si="276"/>
        <v>0</v>
      </c>
      <c r="AT605" s="5">
        <f t="shared" si="277"/>
        <v>0</v>
      </c>
      <c r="AU605" s="5">
        <f t="shared" si="278"/>
        <v>0</v>
      </c>
      <c r="AV605" s="5">
        <f t="shared" si="279"/>
        <v>0</v>
      </c>
      <c r="AW605" s="5">
        <f t="shared" si="280"/>
        <v>0</v>
      </c>
      <c r="AX605" s="5">
        <f t="shared" si="281"/>
        <v>0</v>
      </c>
      <c r="AZ605" s="7">
        <f t="shared" si="265"/>
        <v>114.5005214140723</v>
      </c>
      <c r="BA605" s="4">
        <f t="shared" si="282"/>
        <v>1.3039670218276864E-3</v>
      </c>
      <c r="BB605" s="5">
        <f>AZ605/MAX($AZ$16:AZ605)-1</f>
        <v>-1.2957815814462759E-3</v>
      </c>
    </row>
    <row r="606" spans="1:54" x14ac:dyDescent="0.25">
      <c r="A606" s="3">
        <v>43418</v>
      </c>
      <c r="B606">
        <f>IFERROR(VLOOKUP($A606,Finnifty!$A$14:$I$486,B$15+1,FALSE),All_curves!B605)</f>
        <v>0</v>
      </c>
      <c r="C606">
        <f>IFERROR(VLOOKUP($A606,Finnifty!$A$14:$I$486,C$15+1,FALSE),All_curves!C605)</f>
        <v>0</v>
      </c>
      <c r="D606">
        <f>IFERROR(VLOOKUP($A606,Finnifty!$A$14:$I$486,D$15+1,FALSE),All_curves!D605)</f>
        <v>0</v>
      </c>
      <c r="E606">
        <f>IFERROR(VLOOKUP($A606,Finnifty!$A$14:$I$486,E$15+1,FALSE),All_curves!E605)</f>
        <v>0</v>
      </c>
      <c r="F606">
        <f>IFERROR(VLOOKUP($A606,Finnifty!$A$14:$I$486,F$15+1,FALSE),All_curves!F605)</f>
        <v>0</v>
      </c>
      <c r="G606">
        <f>IFERROR(VLOOKUP($A606,Finnifty!$A$14:$I$486,G$15+1,FALSE),All_curves!G605)</f>
        <v>0</v>
      </c>
      <c r="H606">
        <f>IFERROR(VLOOKUP($A606,Finnifty!$A$14:$I$486,H$15+1,FALSE),All_curves!H605)</f>
        <v>0</v>
      </c>
      <c r="I606">
        <f>IFERROR(VLOOKUP($A606,Finnifty!$A$14:$I$486,I$15+1,FALSE),All_curves!I605)</f>
        <v>0</v>
      </c>
      <c r="J606">
        <f>IFERROR(VLOOKUP($A606,Banknifty!$A$14:$I$4860,2,FALSE),All_curves!J605)</f>
        <v>13294344</v>
      </c>
      <c r="K606">
        <f>IFERROR(VLOOKUP($A606,Banknifty!$A$14:$I$4860,3,FALSE),All_curves!K605)</f>
        <v>16002286</v>
      </c>
      <c r="L606">
        <f>IFERROR(VLOOKUP($A606,Banknifty!$A$14:$I$4860,4,FALSE),All_curves!L605)</f>
        <v>15925919</v>
      </c>
      <c r="M606">
        <f>IFERROR(VLOOKUP($A606,Banknifty!$A$14:$I$4860,5,FALSE),All_curves!M605)</f>
        <v>18030244</v>
      </c>
      <c r="N606">
        <f>IFERROR(VLOOKUP($A606,Banknifty!$A$14:$I$4860,6,FALSE),All_curves!N605)</f>
        <v>11991617</v>
      </c>
      <c r="O606">
        <f>IFERROR(VLOOKUP($A606,Banknifty!$A$14:$I$4860,7,FALSE),All_curves!O605)</f>
        <v>14376231</v>
      </c>
      <c r="P606">
        <f>IFERROR(VLOOKUP($A606,Banknifty!$A$14:$I$4860,8,FALSE),All_curves!P605)</f>
        <v>14376231</v>
      </c>
      <c r="Q606">
        <f>IFERROR(VLOOKUP($A606,Banknifty!$A$14:$I$4860,9,FALSE),All_curves!Q605)</f>
        <v>15730403</v>
      </c>
      <c r="R606">
        <f>IFERROR(VLOOKUP($A606,Nifty!$A$14:$I$4860,2,FALSE),All_curves!R605)</f>
        <v>0</v>
      </c>
      <c r="S606">
        <f>IFERROR(VLOOKUP($A606,Nifty!$A$14:$I$4860,3,FALSE),All_curves!S605)</f>
        <v>0</v>
      </c>
      <c r="T606">
        <f>IFERROR(VLOOKUP($A606,Nifty!$A$14:$I$4860,4,FALSE),All_curves!T605)</f>
        <v>0</v>
      </c>
      <c r="U606">
        <f>IFERROR(VLOOKUP($A606,Nifty!$A$14:$I$4860,5,FALSE),All_curves!U605)</f>
        <v>0</v>
      </c>
      <c r="V606">
        <f>IFERROR(VLOOKUP($A606,Nifty!$A$14:$I$4860,6,FALSE),All_curves!V605)</f>
        <v>0</v>
      </c>
      <c r="W606">
        <f>IFERROR(VLOOKUP($A606,Nifty!$A$14:$I$4860,7,FALSE),All_curves!W605)</f>
        <v>0</v>
      </c>
      <c r="X606">
        <f>IFERROR(VLOOKUP($A606,Nifty!$A$14:$I$4860,8,FALSE),All_curves!X605)</f>
        <v>0</v>
      </c>
      <c r="Y606">
        <f>IFERROR(VLOOKUP($A606,Nifty!$A$14:$I$4860,9,FALSE),All_curves!Y605)</f>
        <v>0</v>
      </c>
      <c r="AA606" s="5">
        <f t="shared" si="257"/>
        <v>0</v>
      </c>
      <c r="AB606" s="5">
        <f t="shared" si="258"/>
        <v>0</v>
      </c>
      <c r="AC606" s="5">
        <f t="shared" si="259"/>
        <v>0</v>
      </c>
      <c r="AD606" s="5">
        <f t="shared" si="260"/>
        <v>0</v>
      </c>
      <c r="AE606" s="5">
        <f t="shared" si="261"/>
        <v>0</v>
      </c>
      <c r="AF606" s="5">
        <f t="shared" si="262"/>
        <v>0</v>
      </c>
      <c r="AG606" s="5">
        <f t="shared" si="263"/>
        <v>0</v>
      </c>
      <c r="AH606" s="5">
        <f t="shared" si="264"/>
        <v>0</v>
      </c>
      <c r="AI606" s="5">
        <f t="shared" si="266"/>
        <v>1.7974466807595402E-3</v>
      </c>
      <c r="AJ606" s="5">
        <f t="shared" si="267"/>
        <v>6.0073318656526098E-3</v>
      </c>
      <c r="AK606" s="5">
        <f t="shared" si="268"/>
        <v>6.7459782898038334E-3</v>
      </c>
      <c r="AL606" s="5">
        <f t="shared" si="269"/>
        <v>7.7966520811083573E-3</v>
      </c>
      <c r="AM606" s="5">
        <f t="shared" si="270"/>
        <v>0</v>
      </c>
      <c r="AN606" s="5">
        <f t="shared" si="271"/>
        <v>-2.8657156653744131E-4</v>
      </c>
      <c r="AO606" s="5">
        <f t="shared" si="272"/>
        <v>-2.8657156653744131E-4</v>
      </c>
      <c r="AP606" s="5">
        <f t="shared" si="273"/>
        <v>0</v>
      </c>
      <c r="AQ606" s="5">
        <f t="shared" si="274"/>
        <v>0</v>
      </c>
      <c r="AR606" s="5">
        <f t="shared" si="275"/>
        <v>0</v>
      </c>
      <c r="AS606" s="5">
        <f t="shared" si="276"/>
        <v>0</v>
      </c>
      <c r="AT606" s="5">
        <f t="shared" si="277"/>
        <v>0</v>
      </c>
      <c r="AU606" s="5">
        <f t="shared" si="278"/>
        <v>0</v>
      </c>
      <c r="AV606" s="5">
        <f t="shared" si="279"/>
        <v>0</v>
      </c>
      <c r="AW606" s="5">
        <f t="shared" si="280"/>
        <v>0</v>
      </c>
      <c r="AX606" s="5">
        <f t="shared" si="281"/>
        <v>0</v>
      </c>
      <c r="AZ606" s="7">
        <f t="shared" si="265"/>
        <v>114.60440328014334</v>
      </c>
      <c r="BA606" s="4">
        <f t="shared" si="282"/>
        <v>9.0726107434372749E-4</v>
      </c>
      <c r="BB606" s="5">
        <f>AZ606/MAX($AZ$16:AZ606)-1</f>
        <v>-3.896961192922932E-4</v>
      </c>
    </row>
    <row r="607" spans="1:54" x14ac:dyDescent="0.25">
      <c r="A607" s="3">
        <v>43419</v>
      </c>
      <c r="B607">
        <f>IFERROR(VLOOKUP($A607,Finnifty!$A$14:$I$486,B$15+1,FALSE),All_curves!B606)</f>
        <v>0</v>
      </c>
      <c r="C607">
        <f>IFERROR(VLOOKUP($A607,Finnifty!$A$14:$I$486,C$15+1,FALSE),All_curves!C606)</f>
        <v>0</v>
      </c>
      <c r="D607">
        <f>IFERROR(VLOOKUP($A607,Finnifty!$A$14:$I$486,D$15+1,FALSE),All_curves!D606)</f>
        <v>0</v>
      </c>
      <c r="E607">
        <f>IFERROR(VLOOKUP($A607,Finnifty!$A$14:$I$486,E$15+1,FALSE),All_curves!E606)</f>
        <v>0</v>
      </c>
      <c r="F607">
        <f>IFERROR(VLOOKUP($A607,Finnifty!$A$14:$I$486,F$15+1,FALSE),All_curves!F606)</f>
        <v>0</v>
      </c>
      <c r="G607">
        <f>IFERROR(VLOOKUP($A607,Finnifty!$A$14:$I$486,G$15+1,FALSE),All_curves!G606)</f>
        <v>0</v>
      </c>
      <c r="H607">
        <f>IFERROR(VLOOKUP($A607,Finnifty!$A$14:$I$486,H$15+1,FALSE),All_curves!H606)</f>
        <v>0</v>
      </c>
      <c r="I607">
        <f>IFERROR(VLOOKUP($A607,Finnifty!$A$14:$I$486,I$15+1,FALSE),All_curves!I606)</f>
        <v>0</v>
      </c>
      <c r="J607">
        <f>IFERROR(VLOOKUP($A607,Banknifty!$A$14:$I$4860,2,FALSE),All_curves!J606)</f>
        <v>13244824</v>
      </c>
      <c r="K607">
        <f>IFERROR(VLOOKUP($A607,Banknifty!$A$14:$I$4860,3,FALSE),All_curves!K606)</f>
        <v>15884613</v>
      </c>
      <c r="L607">
        <f>IFERROR(VLOOKUP($A607,Banknifty!$A$14:$I$4860,4,FALSE),All_curves!L606)</f>
        <v>15823669</v>
      </c>
      <c r="M607">
        <f>IFERROR(VLOOKUP($A607,Banknifty!$A$14:$I$4860,5,FALSE),All_curves!M606)</f>
        <v>17931146</v>
      </c>
      <c r="N607">
        <f>IFERROR(VLOOKUP($A607,Banknifty!$A$14:$I$4860,6,FALSE),All_curves!N606)</f>
        <v>12006506</v>
      </c>
      <c r="O607">
        <f>IFERROR(VLOOKUP($A607,Banknifty!$A$14:$I$4860,7,FALSE),All_curves!O606)</f>
        <v>14448515</v>
      </c>
      <c r="P607">
        <f>IFERROR(VLOOKUP($A607,Banknifty!$A$14:$I$4860,8,FALSE),All_curves!P606)</f>
        <v>14448515</v>
      </c>
      <c r="Q607">
        <f>IFERROR(VLOOKUP($A607,Banknifty!$A$14:$I$4860,9,FALSE),All_curves!Q606)</f>
        <v>15775940</v>
      </c>
      <c r="R607">
        <f>IFERROR(VLOOKUP($A607,Nifty!$A$14:$I$4860,2,FALSE),All_curves!R606)</f>
        <v>0</v>
      </c>
      <c r="S607">
        <f>IFERROR(VLOOKUP($A607,Nifty!$A$14:$I$4860,3,FALSE),All_curves!S606)</f>
        <v>0</v>
      </c>
      <c r="T607">
        <f>IFERROR(VLOOKUP($A607,Nifty!$A$14:$I$4860,4,FALSE),All_curves!T606)</f>
        <v>0</v>
      </c>
      <c r="U607">
        <f>IFERROR(VLOOKUP($A607,Nifty!$A$14:$I$4860,5,FALSE),All_curves!U606)</f>
        <v>0</v>
      </c>
      <c r="V607">
        <f>IFERROR(VLOOKUP($A607,Nifty!$A$14:$I$4860,6,FALSE),All_curves!V606)</f>
        <v>0</v>
      </c>
      <c r="W607">
        <f>IFERROR(VLOOKUP($A607,Nifty!$A$14:$I$4860,7,FALSE),All_curves!W606)</f>
        <v>0</v>
      </c>
      <c r="X607">
        <f>IFERROR(VLOOKUP($A607,Nifty!$A$14:$I$4860,8,FALSE),All_curves!X606)</f>
        <v>0</v>
      </c>
      <c r="Y607">
        <f>IFERROR(VLOOKUP($A607,Nifty!$A$14:$I$4860,9,FALSE),All_curves!Y606)</f>
        <v>0</v>
      </c>
      <c r="AA607" s="5">
        <f t="shared" si="257"/>
        <v>0</v>
      </c>
      <c r="AB607" s="5">
        <f t="shared" si="258"/>
        <v>0</v>
      </c>
      <c r="AC607" s="5">
        <f t="shared" si="259"/>
        <v>0</v>
      </c>
      <c r="AD607" s="5">
        <f t="shared" si="260"/>
        <v>0</v>
      </c>
      <c r="AE607" s="5">
        <f t="shared" si="261"/>
        <v>0</v>
      </c>
      <c r="AF607" s="5">
        <f t="shared" si="262"/>
        <v>0</v>
      </c>
      <c r="AG607" s="5">
        <f t="shared" si="263"/>
        <v>0</v>
      </c>
      <c r="AH607" s="5">
        <f t="shared" si="264"/>
        <v>0</v>
      </c>
      <c r="AI607" s="5">
        <f t="shared" si="266"/>
        <v>-3.72489233015183E-3</v>
      </c>
      <c r="AJ607" s="5">
        <f t="shared" si="267"/>
        <v>-7.3535118669919575E-3</v>
      </c>
      <c r="AK607" s="5">
        <f t="shared" si="268"/>
        <v>-6.420351629315757E-3</v>
      </c>
      <c r="AL607" s="5">
        <f t="shared" si="269"/>
        <v>-5.4962095909517616E-3</v>
      </c>
      <c r="AM607" s="5">
        <f t="shared" si="270"/>
        <v>1.2416173732032743E-3</v>
      </c>
      <c r="AN607" s="5">
        <f t="shared" si="271"/>
        <v>5.0280216003764089E-3</v>
      </c>
      <c r="AO607" s="5">
        <f t="shared" si="272"/>
        <v>5.0280216003764089E-3</v>
      </c>
      <c r="AP607" s="5">
        <f t="shared" si="273"/>
        <v>2.8948400114097161E-3</v>
      </c>
      <c r="AQ607" s="5">
        <f t="shared" si="274"/>
        <v>0</v>
      </c>
      <c r="AR607" s="5">
        <f t="shared" si="275"/>
        <v>0</v>
      </c>
      <c r="AS607" s="5">
        <f t="shared" si="276"/>
        <v>0</v>
      </c>
      <c r="AT607" s="5">
        <f t="shared" si="277"/>
        <v>0</v>
      </c>
      <c r="AU607" s="5">
        <f t="shared" si="278"/>
        <v>0</v>
      </c>
      <c r="AV607" s="5">
        <f t="shared" si="279"/>
        <v>0</v>
      </c>
      <c r="AW607" s="5">
        <f t="shared" si="280"/>
        <v>0</v>
      </c>
      <c r="AX607" s="5">
        <f t="shared" si="281"/>
        <v>0</v>
      </c>
      <c r="AZ607" s="7">
        <f t="shared" si="265"/>
        <v>114.56236989558205</v>
      </c>
      <c r="BA607" s="4">
        <f t="shared" si="282"/>
        <v>-3.6676936800189575E-4</v>
      </c>
      <c r="BB607" s="5">
        <f>AZ607/MAX($AZ$16:AZ607)-1</f>
        <v>-7.563225586948441E-4</v>
      </c>
    </row>
    <row r="608" spans="1:54" x14ac:dyDescent="0.25">
      <c r="A608" s="3">
        <v>43420</v>
      </c>
      <c r="B608">
        <f>IFERROR(VLOOKUP($A608,Finnifty!$A$14:$I$486,B$15+1,FALSE),All_curves!B607)</f>
        <v>0</v>
      </c>
      <c r="C608">
        <f>IFERROR(VLOOKUP($A608,Finnifty!$A$14:$I$486,C$15+1,FALSE),All_curves!C607)</f>
        <v>0</v>
      </c>
      <c r="D608">
        <f>IFERROR(VLOOKUP($A608,Finnifty!$A$14:$I$486,D$15+1,FALSE),All_curves!D607)</f>
        <v>0</v>
      </c>
      <c r="E608">
        <f>IFERROR(VLOOKUP($A608,Finnifty!$A$14:$I$486,E$15+1,FALSE),All_curves!E607)</f>
        <v>0</v>
      </c>
      <c r="F608">
        <f>IFERROR(VLOOKUP($A608,Finnifty!$A$14:$I$486,F$15+1,FALSE),All_curves!F607)</f>
        <v>0</v>
      </c>
      <c r="G608">
        <f>IFERROR(VLOOKUP($A608,Finnifty!$A$14:$I$486,G$15+1,FALSE),All_curves!G607)</f>
        <v>0</v>
      </c>
      <c r="H608">
        <f>IFERROR(VLOOKUP($A608,Finnifty!$A$14:$I$486,H$15+1,FALSE),All_curves!H607)</f>
        <v>0</v>
      </c>
      <c r="I608">
        <f>IFERROR(VLOOKUP($A608,Finnifty!$A$14:$I$486,I$15+1,FALSE),All_curves!I607)</f>
        <v>0</v>
      </c>
      <c r="J608">
        <f>IFERROR(VLOOKUP($A608,Banknifty!$A$14:$I$4860,2,FALSE),All_curves!J607)</f>
        <v>13224294</v>
      </c>
      <c r="K608">
        <f>IFERROR(VLOOKUP($A608,Banknifty!$A$14:$I$4860,3,FALSE),All_curves!K607)</f>
        <v>15884613</v>
      </c>
      <c r="L608">
        <f>IFERROR(VLOOKUP($A608,Banknifty!$A$14:$I$4860,4,FALSE),All_curves!L607)</f>
        <v>15817217</v>
      </c>
      <c r="M608">
        <f>IFERROR(VLOOKUP($A608,Banknifty!$A$14:$I$4860,5,FALSE),All_curves!M607)</f>
        <v>17931146</v>
      </c>
      <c r="N608">
        <f>IFERROR(VLOOKUP($A608,Banknifty!$A$14:$I$4860,6,FALSE),All_curves!N607)</f>
        <v>12124444</v>
      </c>
      <c r="O608">
        <f>IFERROR(VLOOKUP($A608,Banknifty!$A$14:$I$4860,7,FALSE),All_curves!O607)</f>
        <v>14561519</v>
      </c>
      <c r="P608">
        <f>IFERROR(VLOOKUP($A608,Banknifty!$A$14:$I$4860,8,FALSE),All_curves!P607)</f>
        <v>14561519</v>
      </c>
      <c r="Q608">
        <f>IFERROR(VLOOKUP($A608,Banknifty!$A$14:$I$4860,9,FALSE),All_curves!Q607)</f>
        <v>15908393</v>
      </c>
      <c r="R608">
        <f>IFERROR(VLOOKUP($A608,Nifty!$A$14:$I$4860,2,FALSE),All_curves!R607)</f>
        <v>0</v>
      </c>
      <c r="S608">
        <f>IFERROR(VLOOKUP($A608,Nifty!$A$14:$I$4860,3,FALSE),All_curves!S607)</f>
        <v>0</v>
      </c>
      <c r="T608">
        <f>IFERROR(VLOOKUP($A608,Nifty!$A$14:$I$4860,4,FALSE),All_curves!T607)</f>
        <v>0</v>
      </c>
      <c r="U608">
        <f>IFERROR(VLOOKUP($A608,Nifty!$A$14:$I$4860,5,FALSE),All_curves!U607)</f>
        <v>0</v>
      </c>
      <c r="V608">
        <f>IFERROR(VLOOKUP($A608,Nifty!$A$14:$I$4860,6,FALSE),All_curves!V607)</f>
        <v>0</v>
      </c>
      <c r="W608">
        <f>IFERROR(VLOOKUP($A608,Nifty!$A$14:$I$4860,7,FALSE),All_curves!W607)</f>
        <v>0</v>
      </c>
      <c r="X608">
        <f>IFERROR(VLOOKUP($A608,Nifty!$A$14:$I$4860,8,FALSE),All_curves!X607)</f>
        <v>0</v>
      </c>
      <c r="Y608">
        <f>IFERROR(VLOOKUP($A608,Nifty!$A$14:$I$4860,9,FALSE),All_curves!Y607)</f>
        <v>0</v>
      </c>
      <c r="AA608" s="5">
        <f t="shared" si="257"/>
        <v>0</v>
      </c>
      <c r="AB608" s="5">
        <f t="shared" si="258"/>
        <v>0</v>
      </c>
      <c r="AC608" s="5">
        <f t="shared" si="259"/>
        <v>0</v>
      </c>
      <c r="AD608" s="5">
        <f t="shared" si="260"/>
        <v>0</v>
      </c>
      <c r="AE608" s="5">
        <f t="shared" si="261"/>
        <v>0</v>
      </c>
      <c r="AF608" s="5">
        <f t="shared" si="262"/>
        <v>0</v>
      </c>
      <c r="AG608" s="5">
        <f t="shared" si="263"/>
        <v>0</v>
      </c>
      <c r="AH608" s="5">
        <f t="shared" si="264"/>
        <v>0</v>
      </c>
      <c r="AI608" s="5">
        <f t="shared" si="266"/>
        <v>-1.5500394720231458E-3</v>
      </c>
      <c r="AJ608" s="5">
        <f t="shared" si="267"/>
        <v>0</v>
      </c>
      <c r="AK608" s="5">
        <f t="shared" si="268"/>
        <v>-4.0774361496065392E-4</v>
      </c>
      <c r="AL608" s="5">
        <f t="shared" si="269"/>
        <v>0</v>
      </c>
      <c r="AM608" s="5">
        <f t="shared" si="270"/>
        <v>9.8228410496776775E-3</v>
      </c>
      <c r="AN608" s="5">
        <f t="shared" si="271"/>
        <v>7.8211497859814738E-3</v>
      </c>
      <c r="AO608" s="5">
        <f t="shared" si="272"/>
        <v>7.8211497859814738E-3</v>
      </c>
      <c r="AP608" s="5">
        <f t="shared" si="273"/>
        <v>8.3958863940911677E-3</v>
      </c>
      <c r="AQ608" s="5">
        <f t="shared" si="274"/>
        <v>0</v>
      </c>
      <c r="AR608" s="5">
        <f t="shared" si="275"/>
        <v>0</v>
      </c>
      <c r="AS608" s="5">
        <f t="shared" si="276"/>
        <v>0</v>
      </c>
      <c r="AT608" s="5">
        <f t="shared" si="277"/>
        <v>0</v>
      </c>
      <c r="AU608" s="5">
        <f t="shared" si="278"/>
        <v>0</v>
      </c>
      <c r="AV608" s="5">
        <f t="shared" si="279"/>
        <v>0</v>
      </c>
      <c r="AW608" s="5">
        <f t="shared" si="280"/>
        <v>0</v>
      </c>
      <c r="AX608" s="5">
        <f t="shared" si="281"/>
        <v>0</v>
      </c>
      <c r="AZ608" s="7">
        <f t="shared" si="265"/>
        <v>114.71465786357513</v>
      </c>
      <c r="BA608" s="4">
        <f t="shared" si="282"/>
        <v>1.3293018303644998E-3</v>
      </c>
      <c r="BB608" s="5">
        <f>AZ608/MAX($AZ$16:AZ608)-1</f>
        <v>0</v>
      </c>
    </row>
    <row r="609" spans="1:54" x14ac:dyDescent="0.25">
      <c r="A609" s="3">
        <v>43423</v>
      </c>
      <c r="B609">
        <f>IFERROR(VLOOKUP($A609,Finnifty!$A$14:$I$486,B$15+1,FALSE),All_curves!B608)</f>
        <v>0</v>
      </c>
      <c r="C609">
        <f>IFERROR(VLOOKUP($A609,Finnifty!$A$14:$I$486,C$15+1,FALSE),All_curves!C608)</f>
        <v>0</v>
      </c>
      <c r="D609">
        <f>IFERROR(VLOOKUP($A609,Finnifty!$A$14:$I$486,D$15+1,FALSE),All_curves!D608)</f>
        <v>0</v>
      </c>
      <c r="E609">
        <f>IFERROR(VLOOKUP($A609,Finnifty!$A$14:$I$486,E$15+1,FALSE),All_curves!E608)</f>
        <v>0</v>
      </c>
      <c r="F609">
        <f>IFERROR(VLOOKUP($A609,Finnifty!$A$14:$I$486,F$15+1,FALSE),All_curves!F608)</f>
        <v>0</v>
      </c>
      <c r="G609">
        <f>IFERROR(VLOOKUP($A609,Finnifty!$A$14:$I$486,G$15+1,FALSE),All_curves!G608)</f>
        <v>0</v>
      </c>
      <c r="H609">
        <f>IFERROR(VLOOKUP($A609,Finnifty!$A$14:$I$486,H$15+1,FALSE),All_curves!H608)</f>
        <v>0</v>
      </c>
      <c r="I609">
        <f>IFERROR(VLOOKUP($A609,Finnifty!$A$14:$I$486,I$15+1,FALSE),All_curves!I608)</f>
        <v>0</v>
      </c>
      <c r="J609">
        <f>IFERROR(VLOOKUP($A609,Banknifty!$A$14:$I$4860,2,FALSE),All_curves!J608)</f>
        <v>13189965</v>
      </c>
      <c r="K609">
        <f>IFERROR(VLOOKUP($A609,Banknifty!$A$14:$I$4860,3,FALSE),All_curves!K608)</f>
        <v>15884613</v>
      </c>
      <c r="L609">
        <f>IFERROR(VLOOKUP($A609,Banknifty!$A$14:$I$4860,4,FALSE),All_curves!L608)</f>
        <v>15827911</v>
      </c>
      <c r="M609">
        <f>IFERROR(VLOOKUP($A609,Banknifty!$A$14:$I$4860,5,FALSE),All_curves!M608)</f>
        <v>17931146</v>
      </c>
      <c r="N609">
        <f>IFERROR(VLOOKUP($A609,Banknifty!$A$14:$I$4860,6,FALSE),All_curves!N608)</f>
        <v>12146237</v>
      </c>
      <c r="O609">
        <f>IFERROR(VLOOKUP($A609,Banknifty!$A$14:$I$4860,7,FALSE),All_curves!O608)</f>
        <v>14648995</v>
      </c>
      <c r="P609">
        <f>IFERROR(VLOOKUP($A609,Banknifty!$A$14:$I$4860,8,FALSE),All_curves!P608)</f>
        <v>14648995</v>
      </c>
      <c r="Q609">
        <f>IFERROR(VLOOKUP($A609,Banknifty!$A$14:$I$4860,9,FALSE),All_curves!Q608)</f>
        <v>16032426</v>
      </c>
      <c r="R609">
        <f>IFERROR(VLOOKUP($A609,Nifty!$A$14:$I$4860,2,FALSE),All_curves!R608)</f>
        <v>0</v>
      </c>
      <c r="S609">
        <f>IFERROR(VLOOKUP($A609,Nifty!$A$14:$I$4860,3,FALSE),All_curves!S608)</f>
        <v>0</v>
      </c>
      <c r="T609">
        <f>IFERROR(VLOOKUP($A609,Nifty!$A$14:$I$4860,4,FALSE),All_curves!T608)</f>
        <v>0</v>
      </c>
      <c r="U609">
        <f>IFERROR(VLOOKUP($A609,Nifty!$A$14:$I$4860,5,FALSE),All_curves!U608)</f>
        <v>0</v>
      </c>
      <c r="V609">
        <f>IFERROR(VLOOKUP($A609,Nifty!$A$14:$I$4860,6,FALSE),All_curves!V608)</f>
        <v>0</v>
      </c>
      <c r="W609">
        <f>IFERROR(VLOOKUP($A609,Nifty!$A$14:$I$4860,7,FALSE),All_curves!W608)</f>
        <v>0</v>
      </c>
      <c r="X609">
        <f>IFERROR(VLOOKUP($A609,Nifty!$A$14:$I$4860,8,FALSE),All_curves!X608)</f>
        <v>0</v>
      </c>
      <c r="Y609">
        <f>IFERROR(VLOOKUP($A609,Nifty!$A$14:$I$4860,9,FALSE),All_curves!Y608)</f>
        <v>0</v>
      </c>
      <c r="AA609" s="5">
        <f t="shared" si="257"/>
        <v>0</v>
      </c>
      <c r="AB609" s="5">
        <f t="shared" si="258"/>
        <v>0</v>
      </c>
      <c r="AC609" s="5">
        <f t="shared" si="259"/>
        <v>0</v>
      </c>
      <c r="AD609" s="5">
        <f t="shared" si="260"/>
        <v>0</v>
      </c>
      <c r="AE609" s="5">
        <f t="shared" si="261"/>
        <v>0</v>
      </c>
      <c r="AF609" s="5">
        <f t="shared" si="262"/>
        <v>0</v>
      </c>
      <c r="AG609" s="5">
        <f t="shared" si="263"/>
        <v>0</v>
      </c>
      <c r="AH609" s="5">
        <f t="shared" si="264"/>
        <v>0</v>
      </c>
      <c r="AI609" s="5">
        <f t="shared" si="266"/>
        <v>-2.5959041745442502E-3</v>
      </c>
      <c r="AJ609" s="5">
        <f t="shared" si="267"/>
        <v>0</v>
      </c>
      <c r="AK609" s="5">
        <f t="shared" si="268"/>
        <v>6.7609870940010808E-4</v>
      </c>
      <c r="AL609" s="5">
        <f t="shared" si="269"/>
        <v>0</v>
      </c>
      <c r="AM609" s="5">
        <f t="shared" si="270"/>
        <v>1.7974432477068092E-3</v>
      </c>
      <c r="AN609" s="5">
        <f t="shared" si="271"/>
        <v>6.0073403056370989E-3</v>
      </c>
      <c r="AO609" s="5">
        <f t="shared" si="272"/>
        <v>6.0073403056370989E-3</v>
      </c>
      <c r="AP609" s="5">
        <f t="shared" si="273"/>
        <v>7.7967020301799028E-3</v>
      </c>
      <c r="AQ609" s="5">
        <f t="shared" si="274"/>
        <v>0</v>
      </c>
      <c r="AR609" s="5">
        <f t="shared" si="275"/>
        <v>0</v>
      </c>
      <c r="AS609" s="5">
        <f t="shared" si="276"/>
        <v>0</v>
      </c>
      <c r="AT609" s="5">
        <f t="shared" si="277"/>
        <v>0</v>
      </c>
      <c r="AU609" s="5">
        <f t="shared" si="278"/>
        <v>0</v>
      </c>
      <c r="AV609" s="5">
        <f t="shared" si="279"/>
        <v>0</v>
      </c>
      <c r="AW609" s="5">
        <f t="shared" si="280"/>
        <v>0</v>
      </c>
      <c r="AX609" s="5">
        <f t="shared" si="281"/>
        <v>0</v>
      </c>
      <c r="AZ609" s="7">
        <f t="shared" si="265"/>
        <v>114.8087669986422</v>
      </c>
      <c r="BA609" s="4">
        <f t="shared" si="282"/>
        <v>8.2037585100069865E-4</v>
      </c>
      <c r="BB609" s="5">
        <f>AZ609/MAX($AZ$16:AZ609)-1</f>
        <v>0</v>
      </c>
    </row>
    <row r="610" spans="1:54" x14ac:dyDescent="0.25">
      <c r="A610" s="3">
        <v>43424</v>
      </c>
      <c r="B610">
        <f>IFERROR(VLOOKUP($A610,Finnifty!$A$14:$I$486,B$15+1,FALSE),All_curves!B609)</f>
        <v>0</v>
      </c>
      <c r="C610">
        <f>IFERROR(VLOOKUP($A610,Finnifty!$A$14:$I$486,C$15+1,FALSE),All_curves!C609)</f>
        <v>0</v>
      </c>
      <c r="D610">
        <f>IFERROR(VLOOKUP($A610,Finnifty!$A$14:$I$486,D$15+1,FALSE),All_curves!D609)</f>
        <v>0</v>
      </c>
      <c r="E610">
        <f>IFERROR(VLOOKUP($A610,Finnifty!$A$14:$I$486,E$15+1,FALSE),All_curves!E609)</f>
        <v>0</v>
      </c>
      <c r="F610">
        <f>IFERROR(VLOOKUP($A610,Finnifty!$A$14:$I$486,F$15+1,FALSE),All_curves!F609)</f>
        <v>0</v>
      </c>
      <c r="G610">
        <f>IFERROR(VLOOKUP($A610,Finnifty!$A$14:$I$486,G$15+1,FALSE),All_curves!G609)</f>
        <v>0</v>
      </c>
      <c r="H610">
        <f>IFERROR(VLOOKUP($A610,Finnifty!$A$14:$I$486,H$15+1,FALSE),All_curves!H609)</f>
        <v>0</v>
      </c>
      <c r="I610">
        <f>IFERROR(VLOOKUP($A610,Finnifty!$A$14:$I$486,I$15+1,FALSE),All_curves!I609)</f>
        <v>0</v>
      </c>
      <c r="J610">
        <f>IFERROR(VLOOKUP($A610,Banknifty!$A$14:$I$4860,2,FALSE),All_curves!J609)</f>
        <v>13210193</v>
      </c>
      <c r="K610">
        <f>IFERROR(VLOOKUP($A610,Banknifty!$A$14:$I$4860,3,FALSE),All_curves!K609)</f>
        <v>15884613</v>
      </c>
      <c r="L610">
        <f>IFERROR(VLOOKUP($A610,Banknifty!$A$14:$I$4860,4,FALSE),All_curves!L609)</f>
        <v>15827911</v>
      </c>
      <c r="M610">
        <f>IFERROR(VLOOKUP($A610,Banknifty!$A$14:$I$4860,5,FALSE),All_curves!M609)</f>
        <v>17931146</v>
      </c>
      <c r="N610">
        <f>IFERROR(VLOOKUP($A610,Banknifty!$A$14:$I$4860,6,FALSE),All_curves!N609)</f>
        <v>12152918</v>
      </c>
      <c r="O610">
        <f>IFERROR(VLOOKUP($A610,Banknifty!$A$14:$I$4860,7,FALSE),All_curves!O609)</f>
        <v>14630611</v>
      </c>
      <c r="P610">
        <f>IFERROR(VLOOKUP($A610,Banknifty!$A$14:$I$4860,8,FALSE),All_curves!P609)</f>
        <v>14630611</v>
      </c>
      <c r="Q610">
        <f>IFERROR(VLOOKUP($A610,Banknifty!$A$14:$I$4860,9,FALSE),All_curves!Q609)</f>
        <v>16023540</v>
      </c>
      <c r="R610">
        <f>IFERROR(VLOOKUP($A610,Nifty!$A$14:$I$4860,2,FALSE),All_curves!R609)</f>
        <v>0</v>
      </c>
      <c r="S610">
        <f>IFERROR(VLOOKUP($A610,Nifty!$A$14:$I$4860,3,FALSE),All_curves!S609)</f>
        <v>0</v>
      </c>
      <c r="T610">
        <f>IFERROR(VLOOKUP($A610,Nifty!$A$14:$I$4860,4,FALSE),All_curves!T609)</f>
        <v>0</v>
      </c>
      <c r="U610">
        <f>IFERROR(VLOOKUP($A610,Nifty!$A$14:$I$4860,5,FALSE),All_curves!U609)</f>
        <v>0</v>
      </c>
      <c r="V610">
        <f>IFERROR(VLOOKUP($A610,Nifty!$A$14:$I$4860,6,FALSE),All_curves!V609)</f>
        <v>0</v>
      </c>
      <c r="W610">
        <f>IFERROR(VLOOKUP($A610,Nifty!$A$14:$I$4860,7,FALSE),All_curves!W609)</f>
        <v>0</v>
      </c>
      <c r="X610">
        <f>IFERROR(VLOOKUP($A610,Nifty!$A$14:$I$4860,8,FALSE),All_curves!X609)</f>
        <v>0</v>
      </c>
      <c r="Y610">
        <f>IFERROR(VLOOKUP($A610,Nifty!$A$14:$I$4860,9,FALSE),All_curves!Y609)</f>
        <v>0</v>
      </c>
      <c r="AA610" s="5">
        <f t="shared" si="257"/>
        <v>0</v>
      </c>
      <c r="AB610" s="5">
        <f t="shared" si="258"/>
        <v>0</v>
      </c>
      <c r="AC610" s="5">
        <f t="shared" si="259"/>
        <v>0</v>
      </c>
      <c r="AD610" s="5">
        <f t="shared" si="260"/>
        <v>0</v>
      </c>
      <c r="AE610" s="5">
        <f t="shared" si="261"/>
        <v>0</v>
      </c>
      <c r="AF610" s="5">
        <f t="shared" si="262"/>
        <v>0</v>
      </c>
      <c r="AG610" s="5">
        <f t="shared" si="263"/>
        <v>0</v>
      </c>
      <c r="AH610" s="5">
        <f t="shared" si="264"/>
        <v>0</v>
      </c>
      <c r="AI610" s="5">
        <f t="shared" si="266"/>
        <v>1.5335901194581947E-3</v>
      </c>
      <c r="AJ610" s="5">
        <f t="shared" si="267"/>
        <v>0</v>
      </c>
      <c r="AK610" s="5">
        <f t="shared" si="268"/>
        <v>0</v>
      </c>
      <c r="AL610" s="5">
        <f t="shared" si="269"/>
        <v>0</v>
      </c>
      <c r="AM610" s="5">
        <f t="shared" si="270"/>
        <v>5.5004689929893935E-4</v>
      </c>
      <c r="AN610" s="5">
        <f t="shared" si="271"/>
        <v>-1.254966637643018E-3</v>
      </c>
      <c r="AO610" s="5">
        <f t="shared" si="272"/>
        <v>-1.254966637643018E-3</v>
      </c>
      <c r="AP610" s="5">
        <f t="shared" si="273"/>
        <v>-5.5425173956824558E-4</v>
      </c>
      <c r="AQ610" s="5">
        <f t="shared" si="274"/>
        <v>0</v>
      </c>
      <c r="AR610" s="5">
        <f t="shared" si="275"/>
        <v>0</v>
      </c>
      <c r="AS610" s="5">
        <f t="shared" si="276"/>
        <v>0</v>
      </c>
      <c r="AT610" s="5">
        <f t="shared" si="277"/>
        <v>0</v>
      </c>
      <c r="AU610" s="5">
        <f t="shared" si="278"/>
        <v>0</v>
      </c>
      <c r="AV610" s="5">
        <f t="shared" si="279"/>
        <v>0</v>
      </c>
      <c r="AW610" s="5">
        <f t="shared" si="280"/>
        <v>0</v>
      </c>
      <c r="AX610" s="5">
        <f t="shared" si="281"/>
        <v>0</v>
      </c>
      <c r="AZ610" s="7">
        <f t="shared" si="265"/>
        <v>114.80407635254157</v>
      </c>
      <c r="BA610" s="4">
        <f t="shared" si="282"/>
        <v>-4.0856166504047817E-5</v>
      </c>
      <c r="BB610" s="5">
        <f>AZ610/MAX($AZ$16:AZ610)-1</f>
        <v>-4.0856166504066316E-5</v>
      </c>
    </row>
    <row r="611" spans="1:54" x14ac:dyDescent="0.25">
      <c r="A611" s="3">
        <v>43425</v>
      </c>
      <c r="B611">
        <f>IFERROR(VLOOKUP($A611,Finnifty!$A$14:$I$486,B$15+1,FALSE),All_curves!B610)</f>
        <v>0</v>
      </c>
      <c r="C611">
        <f>IFERROR(VLOOKUP($A611,Finnifty!$A$14:$I$486,C$15+1,FALSE),All_curves!C610)</f>
        <v>0</v>
      </c>
      <c r="D611">
        <f>IFERROR(VLOOKUP($A611,Finnifty!$A$14:$I$486,D$15+1,FALSE),All_curves!D610)</f>
        <v>0</v>
      </c>
      <c r="E611">
        <f>IFERROR(VLOOKUP($A611,Finnifty!$A$14:$I$486,E$15+1,FALSE),All_curves!E610)</f>
        <v>0</v>
      </c>
      <c r="F611">
        <f>IFERROR(VLOOKUP($A611,Finnifty!$A$14:$I$486,F$15+1,FALSE),All_curves!F610)</f>
        <v>0</v>
      </c>
      <c r="G611">
        <f>IFERROR(VLOOKUP($A611,Finnifty!$A$14:$I$486,G$15+1,FALSE),All_curves!G610)</f>
        <v>0</v>
      </c>
      <c r="H611">
        <f>IFERROR(VLOOKUP($A611,Finnifty!$A$14:$I$486,H$15+1,FALSE),All_curves!H610)</f>
        <v>0</v>
      </c>
      <c r="I611">
        <f>IFERROR(VLOOKUP($A611,Finnifty!$A$14:$I$486,I$15+1,FALSE),All_curves!I610)</f>
        <v>0</v>
      </c>
      <c r="J611">
        <f>IFERROR(VLOOKUP($A611,Banknifty!$A$14:$I$4860,2,FALSE),All_curves!J610)</f>
        <v>13228125</v>
      </c>
      <c r="K611">
        <f>IFERROR(VLOOKUP($A611,Banknifty!$A$14:$I$4860,3,FALSE),All_curves!K610)</f>
        <v>15874833</v>
      </c>
      <c r="L611">
        <f>IFERROR(VLOOKUP($A611,Banknifty!$A$14:$I$4860,4,FALSE),All_curves!L610)</f>
        <v>15829022</v>
      </c>
      <c r="M611">
        <f>IFERROR(VLOOKUP($A611,Banknifty!$A$14:$I$4860,5,FALSE),All_curves!M610)</f>
        <v>17922374</v>
      </c>
      <c r="N611">
        <f>IFERROR(VLOOKUP($A611,Banknifty!$A$14:$I$4860,6,FALSE),All_curves!N610)</f>
        <v>12153472</v>
      </c>
      <c r="O611">
        <f>IFERROR(VLOOKUP($A611,Banknifty!$A$14:$I$4860,7,FALSE),All_curves!O610)</f>
        <v>14660349</v>
      </c>
      <c r="P611">
        <f>IFERROR(VLOOKUP($A611,Banknifty!$A$14:$I$4860,8,FALSE),All_curves!P610)</f>
        <v>14660349</v>
      </c>
      <c r="Q611">
        <f>IFERROR(VLOOKUP($A611,Banknifty!$A$14:$I$4860,9,FALSE),All_curves!Q610)</f>
        <v>16045331</v>
      </c>
      <c r="R611">
        <f>IFERROR(VLOOKUP($A611,Nifty!$A$14:$I$4860,2,FALSE),All_curves!R610)</f>
        <v>0</v>
      </c>
      <c r="S611">
        <f>IFERROR(VLOOKUP($A611,Nifty!$A$14:$I$4860,3,FALSE),All_curves!S610)</f>
        <v>0</v>
      </c>
      <c r="T611">
        <f>IFERROR(VLOOKUP($A611,Nifty!$A$14:$I$4860,4,FALSE),All_curves!T610)</f>
        <v>0</v>
      </c>
      <c r="U611">
        <f>IFERROR(VLOOKUP($A611,Nifty!$A$14:$I$4860,5,FALSE),All_curves!U610)</f>
        <v>0</v>
      </c>
      <c r="V611">
        <f>IFERROR(VLOOKUP($A611,Nifty!$A$14:$I$4860,6,FALSE),All_curves!V610)</f>
        <v>0</v>
      </c>
      <c r="W611">
        <f>IFERROR(VLOOKUP($A611,Nifty!$A$14:$I$4860,7,FALSE),All_curves!W610)</f>
        <v>0</v>
      </c>
      <c r="X611">
        <f>IFERROR(VLOOKUP($A611,Nifty!$A$14:$I$4860,8,FALSE),All_curves!X610)</f>
        <v>0</v>
      </c>
      <c r="Y611">
        <f>IFERROR(VLOOKUP($A611,Nifty!$A$14:$I$4860,9,FALSE),All_curves!Y610)</f>
        <v>0</v>
      </c>
      <c r="AA611" s="5">
        <f t="shared" si="257"/>
        <v>0</v>
      </c>
      <c r="AB611" s="5">
        <f t="shared" si="258"/>
        <v>0</v>
      </c>
      <c r="AC611" s="5">
        <f t="shared" si="259"/>
        <v>0</v>
      </c>
      <c r="AD611" s="5">
        <f t="shared" si="260"/>
        <v>0</v>
      </c>
      <c r="AE611" s="5">
        <f t="shared" si="261"/>
        <v>0</v>
      </c>
      <c r="AF611" s="5">
        <f t="shared" si="262"/>
        <v>0</v>
      </c>
      <c r="AG611" s="5">
        <f t="shared" si="263"/>
        <v>0</v>
      </c>
      <c r="AH611" s="5">
        <f t="shared" si="264"/>
        <v>0</v>
      </c>
      <c r="AI611" s="5">
        <f t="shared" si="266"/>
        <v>1.3574366400248561E-3</v>
      </c>
      <c r="AJ611" s="5">
        <f t="shared" si="267"/>
        <v>-6.1569016506723973E-4</v>
      </c>
      <c r="AK611" s="5">
        <f t="shared" si="268"/>
        <v>7.0192459383999761E-5</v>
      </c>
      <c r="AL611" s="5">
        <f t="shared" si="269"/>
        <v>-4.8920464983104317E-4</v>
      </c>
      <c r="AM611" s="5">
        <f t="shared" si="270"/>
        <v>4.5585759732791331E-5</v>
      </c>
      <c r="AN611" s="5">
        <f t="shared" si="271"/>
        <v>2.0325877025915151E-3</v>
      </c>
      <c r="AO611" s="5">
        <f t="shared" si="272"/>
        <v>2.0325877025915151E-3</v>
      </c>
      <c r="AP611" s="5">
        <f t="shared" si="273"/>
        <v>1.3599366931402734E-3</v>
      </c>
      <c r="AQ611" s="5">
        <f t="shared" si="274"/>
        <v>0</v>
      </c>
      <c r="AR611" s="5">
        <f t="shared" si="275"/>
        <v>0</v>
      </c>
      <c r="AS611" s="5">
        <f t="shared" si="276"/>
        <v>0</v>
      </c>
      <c r="AT611" s="5">
        <f t="shared" si="277"/>
        <v>0</v>
      </c>
      <c r="AU611" s="5">
        <f t="shared" si="278"/>
        <v>0</v>
      </c>
      <c r="AV611" s="5">
        <f t="shared" si="279"/>
        <v>0</v>
      </c>
      <c r="AW611" s="5">
        <f t="shared" si="280"/>
        <v>0</v>
      </c>
      <c r="AX611" s="5">
        <f t="shared" si="281"/>
        <v>0</v>
      </c>
      <c r="AZ611" s="7">
        <f t="shared" si="265"/>
        <v>114.8317892536265</v>
      </c>
      <c r="BA611" s="4">
        <f t="shared" si="282"/>
        <v>2.4139300594027788E-4</v>
      </c>
      <c r="BB611" s="5">
        <f>AZ611/MAX($AZ$16:AZ611)-1</f>
        <v>0</v>
      </c>
    </row>
    <row r="612" spans="1:54" x14ac:dyDescent="0.25">
      <c r="A612" s="3">
        <v>43426</v>
      </c>
      <c r="B612">
        <f>IFERROR(VLOOKUP($A612,Finnifty!$A$14:$I$486,B$15+1,FALSE),All_curves!B611)</f>
        <v>0</v>
      </c>
      <c r="C612">
        <f>IFERROR(VLOOKUP($A612,Finnifty!$A$14:$I$486,C$15+1,FALSE),All_curves!C611)</f>
        <v>0</v>
      </c>
      <c r="D612">
        <f>IFERROR(VLOOKUP($A612,Finnifty!$A$14:$I$486,D$15+1,FALSE),All_curves!D611)</f>
        <v>0</v>
      </c>
      <c r="E612">
        <f>IFERROR(VLOOKUP($A612,Finnifty!$A$14:$I$486,E$15+1,FALSE),All_curves!E611)</f>
        <v>0</v>
      </c>
      <c r="F612">
        <f>IFERROR(VLOOKUP($A612,Finnifty!$A$14:$I$486,F$15+1,FALSE),All_curves!F611)</f>
        <v>0</v>
      </c>
      <c r="G612">
        <f>IFERROR(VLOOKUP($A612,Finnifty!$A$14:$I$486,G$15+1,FALSE),All_curves!G611)</f>
        <v>0</v>
      </c>
      <c r="H612">
        <f>IFERROR(VLOOKUP($A612,Finnifty!$A$14:$I$486,H$15+1,FALSE),All_curves!H611)</f>
        <v>0</v>
      </c>
      <c r="I612">
        <f>IFERROR(VLOOKUP($A612,Finnifty!$A$14:$I$486,I$15+1,FALSE),All_curves!I611)</f>
        <v>0</v>
      </c>
      <c r="J612">
        <f>IFERROR(VLOOKUP($A612,Banknifty!$A$14:$I$4860,2,FALSE),All_curves!J611)</f>
        <v>13161531</v>
      </c>
      <c r="K612">
        <f>IFERROR(VLOOKUP($A612,Banknifty!$A$14:$I$4860,3,FALSE),All_curves!K611)</f>
        <v>15788912</v>
      </c>
      <c r="L612">
        <f>IFERROR(VLOOKUP($A612,Banknifty!$A$14:$I$4860,4,FALSE),All_curves!L611)</f>
        <v>15795805</v>
      </c>
      <c r="M612">
        <f>IFERROR(VLOOKUP($A612,Banknifty!$A$14:$I$4860,5,FALSE),All_curves!M611)</f>
        <v>18042780</v>
      </c>
      <c r="N612">
        <f>IFERROR(VLOOKUP($A612,Banknifty!$A$14:$I$4860,6,FALSE),All_curves!N611)</f>
        <v>12121922</v>
      </c>
      <c r="O612">
        <f>IFERROR(VLOOKUP($A612,Banknifty!$A$14:$I$4860,7,FALSE),All_curves!O611)</f>
        <v>14660349</v>
      </c>
      <c r="P612">
        <f>IFERROR(VLOOKUP($A612,Banknifty!$A$14:$I$4860,8,FALSE),All_curves!P611)</f>
        <v>14660349</v>
      </c>
      <c r="Q612">
        <f>IFERROR(VLOOKUP($A612,Banknifty!$A$14:$I$4860,9,FALSE),All_curves!Q611)</f>
        <v>16045331</v>
      </c>
      <c r="R612">
        <f>IFERROR(VLOOKUP($A612,Nifty!$A$14:$I$4860,2,FALSE),All_curves!R611)</f>
        <v>0</v>
      </c>
      <c r="S612">
        <f>IFERROR(VLOOKUP($A612,Nifty!$A$14:$I$4860,3,FALSE),All_curves!S611)</f>
        <v>0</v>
      </c>
      <c r="T612">
        <f>IFERROR(VLOOKUP($A612,Nifty!$A$14:$I$4860,4,FALSE),All_curves!T611)</f>
        <v>0</v>
      </c>
      <c r="U612">
        <f>IFERROR(VLOOKUP($A612,Nifty!$A$14:$I$4860,5,FALSE),All_curves!U611)</f>
        <v>0</v>
      </c>
      <c r="V612">
        <f>IFERROR(VLOOKUP($A612,Nifty!$A$14:$I$4860,6,FALSE),All_curves!V611)</f>
        <v>0</v>
      </c>
      <c r="W612">
        <f>IFERROR(VLOOKUP($A612,Nifty!$A$14:$I$4860,7,FALSE),All_curves!W611)</f>
        <v>0</v>
      </c>
      <c r="X612">
        <f>IFERROR(VLOOKUP($A612,Nifty!$A$14:$I$4860,8,FALSE),All_curves!X611)</f>
        <v>0</v>
      </c>
      <c r="Y612">
        <f>IFERROR(VLOOKUP($A612,Nifty!$A$14:$I$4860,9,FALSE),All_curves!Y611)</f>
        <v>0</v>
      </c>
      <c r="AA612" s="5">
        <f t="shared" si="257"/>
        <v>0</v>
      </c>
      <c r="AB612" s="5">
        <f t="shared" si="258"/>
        <v>0</v>
      </c>
      <c r="AC612" s="5">
        <f t="shared" si="259"/>
        <v>0</v>
      </c>
      <c r="AD612" s="5">
        <f t="shared" si="260"/>
        <v>0</v>
      </c>
      <c r="AE612" s="5">
        <f t="shared" si="261"/>
        <v>0</v>
      </c>
      <c r="AF612" s="5">
        <f t="shared" si="262"/>
        <v>0</v>
      </c>
      <c r="AG612" s="5">
        <f t="shared" si="263"/>
        <v>0</v>
      </c>
      <c r="AH612" s="5">
        <f t="shared" si="264"/>
        <v>0</v>
      </c>
      <c r="AI612" s="5">
        <f t="shared" si="266"/>
        <v>-5.0342735648476467E-3</v>
      </c>
      <c r="AJ612" s="5">
        <f t="shared" si="267"/>
        <v>-5.4124033934719318E-3</v>
      </c>
      <c r="AK612" s="5">
        <f t="shared" si="268"/>
        <v>-2.0984871964926377E-3</v>
      </c>
      <c r="AL612" s="5">
        <f t="shared" si="269"/>
        <v>6.7181948105758948E-3</v>
      </c>
      <c r="AM612" s="5">
        <f t="shared" si="270"/>
        <v>-2.5959659922695222E-3</v>
      </c>
      <c r="AN612" s="5">
        <f t="shared" si="271"/>
        <v>0</v>
      </c>
      <c r="AO612" s="5">
        <f t="shared" si="272"/>
        <v>0</v>
      </c>
      <c r="AP612" s="5">
        <f t="shared" si="273"/>
        <v>0</v>
      </c>
      <c r="AQ612" s="5">
        <f t="shared" si="274"/>
        <v>0</v>
      </c>
      <c r="AR612" s="5">
        <f t="shared" si="275"/>
        <v>0</v>
      </c>
      <c r="AS612" s="5">
        <f t="shared" si="276"/>
        <v>0</v>
      </c>
      <c r="AT612" s="5">
        <f t="shared" si="277"/>
        <v>0</v>
      </c>
      <c r="AU612" s="5">
        <f t="shared" si="278"/>
        <v>0</v>
      </c>
      <c r="AV612" s="5">
        <f t="shared" si="279"/>
        <v>0</v>
      </c>
      <c r="AW612" s="5">
        <f t="shared" si="280"/>
        <v>0</v>
      </c>
      <c r="AX612" s="5">
        <f t="shared" si="281"/>
        <v>0</v>
      </c>
      <c r="AZ612" s="7">
        <f t="shared" si="265"/>
        <v>114.79148838964905</v>
      </c>
      <c r="BA612" s="4">
        <f t="shared" si="282"/>
        <v>-3.5095563902107685E-4</v>
      </c>
      <c r="BB612" s="5">
        <f>AZ612/MAX($AZ$16:AZ612)-1</f>
        <v>-3.5095563902121096E-4</v>
      </c>
    </row>
    <row r="613" spans="1:54" x14ac:dyDescent="0.25">
      <c r="A613" s="3">
        <v>43430</v>
      </c>
      <c r="B613">
        <f>IFERROR(VLOOKUP($A613,Finnifty!$A$14:$I$486,B$15+1,FALSE),All_curves!B612)</f>
        <v>0</v>
      </c>
      <c r="C613">
        <f>IFERROR(VLOOKUP($A613,Finnifty!$A$14:$I$486,C$15+1,FALSE),All_curves!C612)</f>
        <v>0</v>
      </c>
      <c r="D613">
        <f>IFERROR(VLOOKUP($A613,Finnifty!$A$14:$I$486,D$15+1,FALSE),All_curves!D612)</f>
        <v>0</v>
      </c>
      <c r="E613">
        <f>IFERROR(VLOOKUP($A613,Finnifty!$A$14:$I$486,E$15+1,FALSE),All_curves!E612)</f>
        <v>0</v>
      </c>
      <c r="F613">
        <f>IFERROR(VLOOKUP($A613,Finnifty!$A$14:$I$486,F$15+1,FALSE),All_curves!F612)</f>
        <v>0</v>
      </c>
      <c r="G613">
        <f>IFERROR(VLOOKUP($A613,Finnifty!$A$14:$I$486,G$15+1,FALSE),All_curves!G612)</f>
        <v>0</v>
      </c>
      <c r="H613">
        <f>IFERROR(VLOOKUP($A613,Finnifty!$A$14:$I$486,H$15+1,FALSE),All_curves!H612)</f>
        <v>0</v>
      </c>
      <c r="I613">
        <f>IFERROR(VLOOKUP($A613,Finnifty!$A$14:$I$486,I$15+1,FALSE),All_curves!I612)</f>
        <v>0</v>
      </c>
      <c r="J613">
        <f>IFERROR(VLOOKUP($A613,Banknifty!$A$14:$I$4860,2,FALSE),All_curves!J612)</f>
        <v>13207901</v>
      </c>
      <c r="K613">
        <f>IFERROR(VLOOKUP($A613,Banknifty!$A$14:$I$4860,3,FALSE),All_curves!K612)</f>
        <v>15853448</v>
      </c>
      <c r="L613">
        <f>IFERROR(VLOOKUP($A613,Banknifty!$A$14:$I$4860,4,FALSE),All_curves!L612)</f>
        <v>15819307</v>
      </c>
      <c r="M613">
        <f>IFERROR(VLOOKUP($A613,Banknifty!$A$14:$I$4860,5,FALSE),All_curves!M612)</f>
        <v>18069626</v>
      </c>
      <c r="N613">
        <f>IFERROR(VLOOKUP($A613,Banknifty!$A$14:$I$4860,6,FALSE),All_curves!N612)</f>
        <v>12140513</v>
      </c>
      <c r="O613">
        <f>IFERROR(VLOOKUP($A613,Banknifty!$A$14:$I$4860,7,FALSE),All_curves!O612)</f>
        <v>14660349</v>
      </c>
      <c r="P613">
        <f>IFERROR(VLOOKUP($A613,Banknifty!$A$14:$I$4860,8,FALSE),All_curves!P612)</f>
        <v>14660349</v>
      </c>
      <c r="Q613">
        <f>IFERROR(VLOOKUP($A613,Banknifty!$A$14:$I$4860,9,FALSE),All_curves!Q612)</f>
        <v>16045331</v>
      </c>
      <c r="R613">
        <f>IFERROR(VLOOKUP($A613,Nifty!$A$14:$I$4860,2,FALSE),All_curves!R612)</f>
        <v>0</v>
      </c>
      <c r="S613">
        <f>IFERROR(VLOOKUP($A613,Nifty!$A$14:$I$4860,3,FALSE),All_curves!S612)</f>
        <v>0</v>
      </c>
      <c r="T613">
        <f>IFERROR(VLOOKUP($A613,Nifty!$A$14:$I$4860,4,FALSE),All_curves!T612)</f>
        <v>0</v>
      </c>
      <c r="U613">
        <f>IFERROR(VLOOKUP($A613,Nifty!$A$14:$I$4860,5,FALSE),All_curves!U612)</f>
        <v>0</v>
      </c>
      <c r="V613">
        <f>IFERROR(VLOOKUP($A613,Nifty!$A$14:$I$4860,6,FALSE),All_curves!V612)</f>
        <v>0</v>
      </c>
      <c r="W613">
        <f>IFERROR(VLOOKUP($A613,Nifty!$A$14:$I$4860,7,FALSE),All_curves!W612)</f>
        <v>0</v>
      </c>
      <c r="X613">
        <f>IFERROR(VLOOKUP($A613,Nifty!$A$14:$I$4860,8,FALSE),All_curves!X612)</f>
        <v>0</v>
      </c>
      <c r="Y613">
        <f>IFERROR(VLOOKUP($A613,Nifty!$A$14:$I$4860,9,FALSE),All_curves!Y612)</f>
        <v>0</v>
      </c>
      <c r="AA613" s="5">
        <f t="shared" si="257"/>
        <v>0</v>
      </c>
      <c r="AB613" s="5">
        <f t="shared" si="258"/>
        <v>0</v>
      </c>
      <c r="AC613" s="5">
        <f t="shared" si="259"/>
        <v>0</v>
      </c>
      <c r="AD613" s="5">
        <f t="shared" si="260"/>
        <v>0</v>
      </c>
      <c r="AE613" s="5">
        <f t="shared" si="261"/>
        <v>0</v>
      </c>
      <c r="AF613" s="5">
        <f t="shared" si="262"/>
        <v>0</v>
      </c>
      <c r="AG613" s="5">
        <f t="shared" si="263"/>
        <v>0</v>
      </c>
      <c r="AH613" s="5">
        <f t="shared" si="264"/>
        <v>0</v>
      </c>
      <c r="AI613" s="5">
        <f t="shared" si="266"/>
        <v>3.523146357365281E-3</v>
      </c>
      <c r="AJ613" s="5">
        <f t="shared" si="267"/>
        <v>4.0874254033462787E-3</v>
      </c>
      <c r="AK613" s="5">
        <f t="shared" si="268"/>
        <v>1.4878633915778039E-3</v>
      </c>
      <c r="AL613" s="5">
        <f t="shared" si="269"/>
        <v>1.4879081826637552E-3</v>
      </c>
      <c r="AM613" s="5">
        <f t="shared" si="270"/>
        <v>1.5336676807522487E-3</v>
      </c>
      <c r="AN613" s="5">
        <f t="shared" si="271"/>
        <v>0</v>
      </c>
      <c r="AO613" s="5">
        <f t="shared" si="272"/>
        <v>0</v>
      </c>
      <c r="AP613" s="5">
        <f t="shared" si="273"/>
        <v>0</v>
      </c>
      <c r="AQ613" s="5">
        <f t="shared" si="274"/>
        <v>0</v>
      </c>
      <c r="AR613" s="5">
        <f t="shared" si="275"/>
        <v>0</v>
      </c>
      <c r="AS613" s="5">
        <f t="shared" si="276"/>
        <v>0</v>
      </c>
      <c r="AT613" s="5">
        <f t="shared" si="277"/>
        <v>0</v>
      </c>
      <c r="AU613" s="5">
        <f t="shared" si="278"/>
        <v>0</v>
      </c>
      <c r="AV613" s="5">
        <f t="shared" si="279"/>
        <v>0</v>
      </c>
      <c r="AW613" s="5">
        <f t="shared" si="280"/>
        <v>0</v>
      </c>
      <c r="AX613" s="5">
        <f t="shared" si="281"/>
        <v>0</v>
      </c>
      <c r="AZ613" s="7">
        <f t="shared" si="265"/>
        <v>114.84945814397371</v>
      </c>
      <c r="BA613" s="4">
        <f t="shared" si="282"/>
        <v>5.0500045898772372E-4</v>
      </c>
      <c r="BB613" s="5">
        <f>AZ613/MAX($AZ$16:AZ613)-1</f>
        <v>0</v>
      </c>
    </row>
    <row r="614" spans="1:54" x14ac:dyDescent="0.25">
      <c r="A614" s="3">
        <v>43431</v>
      </c>
      <c r="B614">
        <f>IFERROR(VLOOKUP($A614,Finnifty!$A$14:$I$486,B$15+1,FALSE),All_curves!B613)</f>
        <v>0</v>
      </c>
      <c r="C614">
        <f>IFERROR(VLOOKUP($A614,Finnifty!$A$14:$I$486,C$15+1,FALSE),All_curves!C613)</f>
        <v>0</v>
      </c>
      <c r="D614">
        <f>IFERROR(VLOOKUP($A614,Finnifty!$A$14:$I$486,D$15+1,FALSE),All_curves!D613)</f>
        <v>0</v>
      </c>
      <c r="E614">
        <f>IFERROR(VLOOKUP($A614,Finnifty!$A$14:$I$486,E$15+1,FALSE),All_curves!E613)</f>
        <v>0</v>
      </c>
      <c r="F614">
        <f>IFERROR(VLOOKUP($A614,Finnifty!$A$14:$I$486,F$15+1,FALSE),All_curves!F613)</f>
        <v>0</v>
      </c>
      <c r="G614">
        <f>IFERROR(VLOOKUP($A614,Finnifty!$A$14:$I$486,G$15+1,FALSE),All_curves!G613)</f>
        <v>0</v>
      </c>
      <c r="H614">
        <f>IFERROR(VLOOKUP($A614,Finnifty!$A$14:$I$486,H$15+1,FALSE),All_curves!H613)</f>
        <v>0</v>
      </c>
      <c r="I614">
        <f>IFERROR(VLOOKUP($A614,Finnifty!$A$14:$I$486,I$15+1,FALSE),All_curves!I613)</f>
        <v>0</v>
      </c>
      <c r="J614">
        <f>IFERROR(VLOOKUP($A614,Banknifty!$A$14:$I$4860,2,FALSE),All_curves!J613)</f>
        <v>13168361</v>
      </c>
      <c r="K614">
        <f>IFERROR(VLOOKUP($A614,Banknifty!$A$14:$I$4860,3,FALSE),All_curves!K613)</f>
        <v>15793833</v>
      </c>
      <c r="L614">
        <f>IFERROR(VLOOKUP($A614,Banknifty!$A$14:$I$4860,4,FALSE),All_curves!L613)</f>
        <v>15757135</v>
      </c>
      <c r="M614">
        <f>IFERROR(VLOOKUP($A614,Banknifty!$A$14:$I$4860,5,FALSE),All_curves!M613)</f>
        <v>18034268</v>
      </c>
      <c r="N614">
        <f>IFERROR(VLOOKUP($A614,Banknifty!$A$14:$I$4860,6,FALSE),All_curves!N613)</f>
        <v>12156992</v>
      </c>
      <c r="O614">
        <f>IFERROR(VLOOKUP($A614,Banknifty!$A$14:$I$4860,7,FALSE),All_curves!O613)</f>
        <v>14651323</v>
      </c>
      <c r="P614">
        <f>IFERROR(VLOOKUP($A614,Banknifty!$A$14:$I$4860,8,FALSE),All_curves!P613)</f>
        <v>14651323</v>
      </c>
      <c r="Q614">
        <f>IFERROR(VLOOKUP($A614,Banknifty!$A$14:$I$4860,9,FALSE),All_curves!Q613)</f>
        <v>16037482</v>
      </c>
      <c r="R614">
        <f>IFERROR(VLOOKUP($A614,Nifty!$A$14:$I$4860,2,FALSE),All_curves!R613)</f>
        <v>0</v>
      </c>
      <c r="S614">
        <f>IFERROR(VLOOKUP($A614,Nifty!$A$14:$I$4860,3,FALSE),All_curves!S613)</f>
        <v>0</v>
      </c>
      <c r="T614">
        <f>IFERROR(VLOOKUP($A614,Nifty!$A$14:$I$4860,4,FALSE),All_curves!T613)</f>
        <v>0</v>
      </c>
      <c r="U614">
        <f>IFERROR(VLOOKUP($A614,Nifty!$A$14:$I$4860,5,FALSE),All_curves!U613)</f>
        <v>0</v>
      </c>
      <c r="V614">
        <f>IFERROR(VLOOKUP($A614,Nifty!$A$14:$I$4860,6,FALSE),All_curves!V613)</f>
        <v>0</v>
      </c>
      <c r="W614">
        <f>IFERROR(VLOOKUP($A614,Nifty!$A$14:$I$4860,7,FALSE),All_curves!W613)</f>
        <v>0</v>
      </c>
      <c r="X614">
        <f>IFERROR(VLOOKUP($A614,Nifty!$A$14:$I$4860,8,FALSE),All_curves!X613)</f>
        <v>0</v>
      </c>
      <c r="Y614">
        <f>IFERROR(VLOOKUP($A614,Nifty!$A$14:$I$4860,9,FALSE),All_curves!Y613)</f>
        <v>0</v>
      </c>
      <c r="AA614" s="5">
        <f t="shared" si="257"/>
        <v>0</v>
      </c>
      <c r="AB614" s="5">
        <f t="shared" si="258"/>
        <v>0</v>
      </c>
      <c r="AC614" s="5">
        <f t="shared" si="259"/>
        <v>0</v>
      </c>
      <c r="AD614" s="5">
        <f t="shared" si="260"/>
        <v>0</v>
      </c>
      <c r="AE614" s="5">
        <f t="shared" si="261"/>
        <v>0</v>
      </c>
      <c r="AF614" s="5">
        <f t="shared" si="262"/>
        <v>0</v>
      </c>
      <c r="AG614" s="5">
        <f t="shared" si="263"/>
        <v>0</v>
      </c>
      <c r="AH614" s="5">
        <f t="shared" si="264"/>
        <v>0</v>
      </c>
      <c r="AI614" s="5">
        <f t="shared" si="266"/>
        <v>-2.9936626569202485E-3</v>
      </c>
      <c r="AJ614" s="5">
        <f t="shared" si="267"/>
        <v>-3.7603807070865081E-3</v>
      </c>
      <c r="AK614" s="5">
        <f t="shared" si="268"/>
        <v>-3.9301342340722911E-3</v>
      </c>
      <c r="AL614" s="5">
        <f t="shared" si="269"/>
        <v>-1.9567643514037947E-3</v>
      </c>
      <c r="AM614" s="5">
        <f t="shared" si="270"/>
        <v>1.3573561512598697E-3</v>
      </c>
      <c r="AN614" s="5">
        <f t="shared" si="271"/>
        <v>-6.1567429261066842E-4</v>
      </c>
      <c r="AO614" s="5">
        <f t="shared" si="272"/>
        <v>-6.1567429261066842E-4</v>
      </c>
      <c r="AP614" s="5">
        <f t="shared" si="273"/>
        <v>-4.8917657105362888E-4</v>
      </c>
      <c r="AQ614" s="5">
        <f t="shared" si="274"/>
        <v>0</v>
      </c>
      <c r="AR614" s="5">
        <f t="shared" si="275"/>
        <v>0</v>
      </c>
      <c r="AS614" s="5">
        <f t="shared" si="276"/>
        <v>0</v>
      </c>
      <c r="AT614" s="5">
        <f t="shared" si="277"/>
        <v>0</v>
      </c>
      <c r="AU614" s="5">
        <f t="shared" si="278"/>
        <v>0</v>
      </c>
      <c r="AV614" s="5">
        <f t="shared" si="279"/>
        <v>0</v>
      </c>
      <c r="AW614" s="5">
        <f t="shared" si="280"/>
        <v>0</v>
      </c>
      <c r="AX614" s="5">
        <f t="shared" si="281"/>
        <v>0</v>
      </c>
      <c r="AZ614" s="7">
        <f t="shared" si="265"/>
        <v>114.78722834827504</v>
      </c>
      <c r="BA614" s="4">
        <f t="shared" si="282"/>
        <v>-5.4183795643741417E-4</v>
      </c>
      <c r="BB614" s="5">
        <f>AZ614/MAX($AZ$16:AZ614)-1</f>
        <v>-5.4183795643736321E-4</v>
      </c>
    </row>
    <row r="615" spans="1:54" x14ac:dyDescent="0.25">
      <c r="A615" s="3">
        <v>43432</v>
      </c>
      <c r="B615">
        <f>IFERROR(VLOOKUP($A615,Finnifty!$A$14:$I$486,B$15+1,FALSE),All_curves!B614)</f>
        <v>0</v>
      </c>
      <c r="C615">
        <f>IFERROR(VLOOKUP($A615,Finnifty!$A$14:$I$486,C$15+1,FALSE),All_curves!C614)</f>
        <v>0</v>
      </c>
      <c r="D615">
        <f>IFERROR(VLOOKUP($A615,Finnifty!$A$14:$I$486,D$15+1,FALSE),All_curves!D614)</f>
        <v>0</v>
      </c>
      <c r="E615">
        <f>IFERROR(VLOOKUP($A615,Finnifty!$A$14:$I$486,E$15+1,FALSE),All_curves!E614)</f>
        <v>0</v>
      </c>
      <c r="F615">
        <f>IFERROR(VLOOKUP($A615,Finnifty!$A$14:$I$486,F$15+1,FALSE),All_curves!F614)</f>
        <v>0</v>
      </c>
      <c r="G615">
        <f>IFERROR(VLOOKUP($A615,Finnifty!$A$14:$I$486,G$15+1,FALSE),All_curves!G614)</f>
        <v>0</v>
      </c>
      <c r="H615">
        <f>IFERROR(VLOOKUP($A615,Finnifty!$A$14:$I$486,H$15+1,FALSE),All_curves!H614)</f>
        <v>0</v>
      </c>
      <c r="I615">
        <f>IFERROR(VLOOKUP($A615,Finnifty!$A$14:$I$486,I$15+1,FALSE),All_curves!I614)</f>
        <v>0</v>
      </c>
      <c r="J615">
        <f>IFERROR(VLOOKUP($A615,Banknifty!$A$14:$I$4860,2,FALSE),All_curves!J614)</f>
        <v>13146456</v>
      </c>
      <c r="K615">
        <f>IFERROR(VLOOKUP($A615,Banknifty!$A$14:$I$4860,3,FALSE),All_curves!K614)</f>
        <v>15807104</v>
      </c>
      <c r="L615">
        <f>IFERROR(VLOOKUP($A615,Banknifty!$A$14:$I$4860,4,FALSE),All_curves!L614)</f>
        <v>15781000</v>
      </c>
      <c r="M615">
        <f>IFERROR(VLOOKUP($A615,Banknifty!$A$14:$I$4860,5,FALSE),All_curves!M614)</f>
        <v>18034268</v>
      </c>
      <c r="N615">
        <f>IFERROR(VLOOKUP($A615,Banknifty!$A$14:$I$4860,6,FALSE),All_curves!N614)</f>
        <v>12117531</v>
      </c>
      <c r="O615">
        <f>IFERROR(VLOOKUP($A615,Banknifty!$A$14:$I$4860,7,FALSE),All_curves!O614)</f>
        <v>14591718</v>
      </c>
      <c r="P615">
        <f>IFERROR(VLOOKUP($A615,Banknifty!$A$14:$I$4860,8,FALSE),All_curves!P614)</f>
        <v>14591718</v>
      </c>
      <c r="Q615">
        <f>IFERROR(VLOOKUP($A615,Banknifty!$A$14:$I$4860,9,FALSE),All_curves!Q614)</f>
        <v>16006635</v>
      </c>
      <c r="R615">
        <f>IFERROR(VLOOKUP($A615,Nifty!$A$14:$I$4860,2,FALSE),All_curves!R614)</f>
        <v>0</v>
      </c>
      <c r="S615">
        <f>IFERROR(VLOOKUP($A615,Nifty!$A$14:$I$4860,3,FALSE),All_curves!S614)</f>
        <v>0</v>
      </c>
      <c r="T615">
        <f>IFERROR(VLOOKUP($A615,Nifty!$A$14:$I$4860,4,FALSE),All_curves!T614)</f>
        <v>0</v>
      </c>
      <c r="U615">
        <f>IFERROR(VLOOKUP($A615,Nifty!$A$14:$I$4860,5,FALSE),All_curves!U614)</f>
        <v>0</v>
      </c>
      <c r="V615">
        <f>IFERROR(VLOOKUP($A615,Nifty!$A$14:$I$4860,6,FALSE),All_curves!V614)</f>
        <v>0</v>
      </c>
      <c r="W615">
        <f>IFERROR(VLOOKUP($A615,Nifty!$A$14:$I$4860,7,FALSE),All_curves!W614)</f>
        <v>0</v>
      </c>
      <c r="X615">
        <f>IFERROR(VLOOKUP($A615,Nifty!$A$14:$I$4860,8,FALSE),All_curves!X614)</f>
        <v>0</v>
      </c>
      <c r="Y615">
        <f>IFERROR(VLOOKUP($A615,Nifty!$A$14:$I$4860,9,FALSE),All_curves!Y614)</f>
        <v>0</v>
      </c>
      <c r="AA615" s="5">
        <f t="shared" si="257"/>
        <v>0</v>
      </c>
      <c r="AB615" s="5">
        <f t="shared" si="258"/>
        <v>0</v>
      </c>
      <c r="AC615" s="5">
        <f t="shared" si="259"/>
        <v>0</v>
      </c>
      <c r="AD615" s="5">
        <f t="shared" si="260"/>
        <v>0</v>
      </c>
      <c r="AE615" s="5">
        <f t="shared" si="261"/>
        <v>0</v>
      </c>
      <c r="AF615" s="5">
        <f t="shared" si="262"/>
        <v>0</v>
      </c>
      <c r="AG615" s="5">
        <f t="shared" si="263"/>
        <v>0</v>
      </c>
      <c r="AH615" s="5">
        <f t="shared" si="264"/>
        <v>0</v>
      </c>
      <c r="AI615" s="5">
        <f t="shared" si="266"/>
        <v>-1.6634568265556648E-3</v>
      </c>
      <c r="AJ615" s="5">
        <f t="shared" si="267"/>
        <v>8.4026467799169779E-4</v>
      </c>
      <c r="AK615" s="5">
        <f t="shared" si="268"/>
        <v>1.5145519791510687E-3</v>
      </c>
      <c r="AL615" s="5">
        <f t="shared" si="269"/>
        <v>0</v>
      </c>
      <c r="AM615" s="5">
        <f t="shared" si="270"/>
        <v>-3.2459509720825785E-3</v>
      </c>
      <c r="AN615" s="5">
        <f t="shared" si="271"/>
        <v>-4.0682332919695918E-3</v>
      </c>
      <c r="AO615" s="5">
        <f t="shared" si="272"/>
        <v>-4.0682332919695918E-3</v>
      </c>
      <c r="AP615" s="5">
        <f t="shared" si="273"/>
        <v>-1.9234316209988389E-3</v>
      </c>
      <c r="AQ615" s="5">
        <f t="shared" si="274"/>
        <v>0</v>
      </c>
      <c r="AR615" s="5">
        <f t="shared" si="275"/>
        <v>0</v>
      </c>
      <c r="AS615" s="5">
        <f t="shared" si="276"/>
        <v>0</v>
      </c>
      <c r="AT615" s="5">
        <f t="shared" si="277"/>
        <v>0</v>
      </c>
      <c r="AU615" s="5">
        <f t="shared" si="278"/>
        <v>0</v>
      </c>
      <c r="AV615" s="5">
        <f t="shared" si="279"/>
        <v>0</v>
      </c>
      <c r="AW615" s="5">
        <f t="shared" si="280"/>
        <v>0</v>
      </c>
      <c r="AX615" s="5">
        <f t="shared" si="281"/>
        <v>0</v>
      </c>
      <c r="AZ615" s="7">
        <f t="shared" si="265"/>
        <v>114.72689575372895</v>
      </c>
      <c r="BA615" s="4">
        <f t="shared" si="282"/>
        <v>-5.2560372276806244E-4</v>
      </c>
      <c r="BB615" s="5">
        <f>AZ615/MAX($AZ$16:AZ615)-1</f>
        <v>-1.0671568871584158E-3</v>
      </c>
    </row>
    <row r="616" spans="1:54" x14ac:dyDescent="0.25">
      <c r="A616" s="3">
        <v>43433</v>
      </c>
      <c r="B616">
        <f>IFERROR(VLOOKUP($A616,Finnifty!$A$14:$I$486,B$15+1,FALSE),All_curves!B615)</f>
        <v>0</v>
      </c>
      <c r="C616">
        <f>IFERROR(VLOOKUP($A616,Finnifty!$A$14:$I$486,C$15+1,FALSE),All_curves!C615)</f>
        <v>0</v>
      </c>
      <c r="D616">
        <f>IFERROR(VLOOKUP($A616,Finnifty!$A$14:$I$486,D$15+1,FALSE),All_curves!D615)</f>
        <v>0</v>
      </c>
      <c r="E616">
        <f>IFERROR(VLOOKUP($A616,Finnifty!$A$14:$I$486,E$15+1,FALSE),All_curves!E615)</f>
        <v>0</v>
      </c>
      <c r="F616">
        <f>IFERROR(VLOOKUP($A616,Finnifty!$A$14:$I$486,F$15+1,FALSE),All_curves!F615)</f>
        <v>0</v>
      </c>
      <c r="G616">
        <f>IFERROR(VLOOKUP($A616,Finnifty!$A$14:$I$486,G$15+1,FALSE),All_curves!G615)</f>
        <v>0</v>
      </c>
      <c r="H616">
        <f>IFERROR(VLOOKUP($A616,Finnifty!$A$14:$I$486,H$15+1,FALSE),All_curves!H615)</f>
        <v>0</v>
      </c>
      <c r="I616">
        <f>IFERROR(VLOOKUP($A616,Finnifty!$A$14:$I$486,I$15+1,FALSE),All_curves!I615)</f>
        <v>0</v>
      </c>
      <c r="J616">
        <f>IFERROR(VLOOKUP($A616,Banknifty!$A$14:$I$4860,2,FALSE),All_curves!J615)</f>
        <v>13622373</v>
      </c>
      <c r="K616">
        <f>IFERROR(VLOOKUP($A616,Banknifty!$A$14:$I$4860,3,FALSE),All_curves!K615)</f>
        <v>16584878</v>
      </c>
      <c r="L616">
        <f>IFERROR(VLOOKUP($A616,Banknifty!$A$14:$I$4860,4,FALSE),All_curves!L615)</f>
        <v>16122708</v>
      </c>
      <c r="M616">
        <f>IFERROR(VLOOKUP($A616,Banknifty!$A$14:$I$4860,5,FALSE),All_curves!M615)</f>
        <v>18855930</v>
      </c>
      <c r="N616">
        <f>IFERROR(VLOOKUP($A616,Banknifty!$A$14:$I$4860,6,FALSE),All_curves!N615)</f>
        <v>12160222</v>
      </c>
      <c r="O616">
        <f>IFERROR(VLOOKUP($A616,Banknifty!$A$14:$I$4860,7,FALSE),All_curves!O615)</f>
        <v>14651361</v>
      </c>
      <c r="P616">
        <f>IFERROR(VLOOKUP($A616,Banknifty!$A$14:$I$4860,8,FALSE),All_curves!P615)</f>
        <v>14651361</v>
      </c>
      <c r="Q616">
        <f>IFERROR(VLOOKUP($A616,Banknifty!$A$14:$I$4860,9,FALSE),All_curves!Q615)</f>
        <v>16030451</v>
      </c>
      <c r="R616">
        <f>IFERROR(VLOOKUP($A616,Nifty!$A$14:$I$4860,2,FALSE),All_curves!R615)</f>
        <v>0</v>
      </c>
      <c r="S616">
        <f>IFERROR(VLOOKUP($A616,Nifty!$A$14:$I$4860,3,FALSE),All_curves!S615)</f>
        <v>0</v>
      </c>
      <c r="T616">
        <f>IFERROR(VLOOKUP($A616,Nifty!$A$14:$I$4860,4,FALSE),All_curves!T615)</f>
        <v>0</v>
      </c>
      <c r="U616">
        <f>IFERROR(VLOOKUP($A616,Nifty!$A$14:$I$4860,5,FALSE),All_curves!U615)</f>
        <v>0</v>
      </c>
      <c r="V616">
        <f>IFERROR(VLOOKUP($A616,Nifty!$A$14:$I$4860,6,FALSE),All_curves!V615)</f>
        <v>0</v>
      </c>
      <c r="W616">
        <f>IFERROR(VLOOKUP($A616,Nifty!$A$14:$I$4860,7,FALSE),All_curves!W615)</f>
        <v>0</v>
      </c>
      <c r="X616">
        <f>IFERROR(VLOOKUP($A616,Nifty!$A$14:$I$4860,8,FALSE),All_curves!X615)</f>
        <v>0</v>
      </c>
      <c r="Y616">
        <f>IFERROR(VLOOKUP($A616,Nifty!$A$14:$I$4860,9,FALSE),All_curves!Y615)</f>
        <v>0</v>
      </c>
      <c r="AA616" s="5">
        <f t="shared" si="257"/>
        <v>0</v>
      </c>
      <c r="AB616" s="5">
        <f t="shared" si="258"/>
        <v>0</v>
      </c>
      <c r="AC616" s="5">
        <f t="shared" si="259"/>
        <v>0</v>
      </c>
      <c r="AD616" s="5">
        <f t="shared" si="260"/>
        <v>0</v>
      </c>
      <c r="AE616" s="5">
        <f t="shared" si="261"/>
        <v>0</v>
      </c>
      <c r="AF616" s="5">
        <f t="shared" si="262"/>
        <v>0</v>
      </c>
      <c r="AG616" s="5">
        <f t="shared" si="263"/>
        <v>0</v>
      </c>
      <c r="AH616" s="5">
        <f t="shared" si="264"/>
        <v>0</v>
      </c>
      <c r="AI616" s="5">
        <f t="shared" si="266"/>
        <v>3.620116326407663E-2</v>
      </c>
      <c r="AJ616" s="5">
        <f t="shared" si="267"/>
        <v>4.9204079381017563E-2</v>
      </c>
      <c r="AK616" s="5">
        <f t="shared" si="268"/>
        <v>2.1653127178252296E-2</v>
      </c>
      <c r="AL616" s="5">
        <f t="shared" si="269"/>
        <v>4.556115058287924E-2</v>
      </c>
      <c r="AM616" s="5">
        <f t="shared" si="270"/>
        <v>3.5230774321930447E-3</v>
      </c>
      <c r="AN616" s="5">
        <f t="shared" si="271"/>
        <v>4.0874556375061211E-3</v>
      </c>
      <c r="AO616" s="5">
        <f t="shared" si="272"/>
        <v>4.0874556375061211E-3</v>
      </c>
      <c r="AP616" s="5">
        <f t="shared" si="273"/>
        <v>1.4878829935212057E-3</v>
      </c>
      <c r="AQ616" s="5">
        <f t="shared" si="274"/>
        <v>0</v>
      </c>
      <c r="AR616" s="5">
        <f t="shared" si="275"/>
        <v>0</v>
      </c>
      <c r="AS616" s="5">
        <f t="shared" si="276"/>
        <v>0</v>
      </c>
      <c r="AT616" s="5">
        <f t="shared" si="277"/>
        <v>0</v>
      </c>
      <c r="AU616" s="5">
        <f t="shared" si="278"/>
        <v>0</v>
      </c>
      <c r="AV616" s="5">
        <f t="shared" si="279"/>
        <v>0</v>
      </c>
      <c r="AW616" s="5">
        <f t="shared" si="280"/>
        <v>0</v>
      </c>
      <c r="AX616" s="5">
        <f t="shared" si="281"/>
        <v>0</v>
      </c>
      <c r="AZ616" s="7">
        <f t="shared" si="265"/>
        <v>115.5194931677148</v>
      </c>
      <c r="BA616" s="4">
        <f t="shared" si="282"/>
        <v>6.9085580044563437E-3</v>
      </c>
      <c r="BB616" s="5">
        <f>AZ616/MAX($AZ$16:AZ616)-1</f>
        <v>0</v>
      </c>
    </row>
    <row r="617" spans="1:54" x14ac:dyDescent="0.25">
      <c r="A617" s="3">
        <v>43434</v>
      </c>
      <c r="B617">
        <f>IFERROR(VLOOKUP($A617,Finnifty!$A$14:$I$486,B$15+1,FALSE),All_curves!B616)</f>
        <v>0</v>
      </c>
      <c r="C617">
        <f>IFERROR(VLOOKUP($A617,Finnifty!$A$14:$I$486,C$15+1,FALSE),All_curves!C616)</f>
        <v>0</v>
      </c>
      <c r="D617">
        <f>IFERROR(VLOOKUP($A617,Finnifty!$A$14:$I$486,D$15+1,FALSE),All_curves!D616)</f>
        <v>0</v>
      </c>
      <c r="E617">
        <f>IFERROR(VLOOKUP($A617,Finnifty!$A$14:$I$486,E$15+1,FALSE),All_curves!E616)</f>
        <v>0</v>
      </c>
      <c r="F617">
        <f>IFERROR(VLOOKUP($A617,Finnifty!$A$14:$I$486,F$15+1,FALSE),All_curves!F616)</f>
        <v>0</v>
      </c>
      <c r="G617">
        <f>IFERROR(VLOOKUP($A617,Finnifty!$A$14:$I$486,G$15+1,FALSE),All_curves!G616)</f>
        <v>0</v>
      </c>
      <c r="H617">
        <f>IFERROR(VLOOKUP($A617,Finnifty!$A$14:$I$486,H$15+1,FALSE),All_curves!H616)</f>
        <v>0</v>
      </c>
      <c r="I617">
        <f>IFERROR(VLOOKUP($A617,Finnifty!$A$14:$I$486,I$15+1,FALSE),All_curves!I616)</f>
        <v>0</v>
      </c>
      <c r="J617">
        <f>IFERROR(VLOOKUP($A617,Banknifty!$A$14:$I$4860,2,FALSE),All_curves!J616)</f>
        <v>13603684</v>
      </c>
      <c r="K617">
        <f>IFERROR(VLOOKUP($A617,Banknifty!$A$14:$I$4860,3,FALSE),All_curves!K616)</f>
        <v>16577878</v>
      </c>
      <c r="L617">
        <f>IFERROR(VLOOKUP($A617,Banknifty!$A$14:$I$4860,4,FALSE),All_curves!L616)</f>
        <v>16107709</v>
      </c>
      <c r="M617">
        <f>IFERROR(VLOOKUP($A617,Banknifty!$A$14:$I$4860,5,FALSE),All_curves!M616)</f>
        <v>18855930</v>
      </c>
      <c r="N617">
        <f>IFERROR(VLOOKUP($A617,Banknifty!$A$14:$I$4860,6,FALSE),All_curves!N616)</f>
        <v>12123819</v>
      </c>
      <c r="O617">
        <f>IFERROR(VLOOKUP($A617,Banknifty!$A$14:$I$4860,7,FALSE),All_curves!O616)</f>
        <v>14596266</v>
      </c>
      <c r="P617">
        <f>IFERROR(VLOOKUP($A617,Banknifty!$A$14:$I$4860,8,FALSE),All_curves!P616)</f>
        <v>14596266</v>
      </c>
      <c r="Q617">
        <f>IFERROR(VLOOKUP($A617,Banknifty!$A$14:$I$4860,9,FALSE),All_curves!Q616)</f>
        <v>15999084</v>
      </c>
      <c r="R617">
        <f>IFERROR(VLOOKUP($A617,Nifty!$A$14:$I$4860,2,FALSE),All_curves!R616)</f>
        <v>0</v>
      </c>
      <c r="S617">
        <f>IFERROR(VLOOKUP($A617,Nifty!$A$14:$I$4860,3,FALSE),All_curves!S616)</f>
        <v>0</v>
      </c>
      <c r="T617">
        <f>IFERROR(VLOOKUP($A617,Nifty!$A$14:$I$4860,4,FALSE),All_curves!T616)</f>
        <v>0</v>
      </c>
      <c r="U617">
        <f>IFERROR(VLOOKUP($A617,Nifty!$A$14:$I$4860,5,FALSE),All_curves!U616)</f>
        <v>0</v>
      </c>
      <c r="V617">
        <f>IFERROR(VLOOKUP($A617,Nifty!$A$14:$I$4860,6,FALSE),All_curves!V616)</f>
        <v>0</v>
      </c>
      <c r="W617">
        <f>IFERROR(VLOOKUP($A617,Nifty!$A$14:$I$4860,7,FALSE),All_curves!W616)</f>
        <v>0</v>
      </c>
      <c r="X617">
        <f>IFERROR(VLOOKUP($A617,Nifty!$A$14:$I$4860,8,FALSE),All_curves!X616)</f>
        <v>0</v>
      </c>
      <c r="Y617">
        <f>IFERROR(VLOOKUP($A617,Nifty!$A$14:$I$4860,9,FALSE),All_curves!Y616)</f>
        <v>0</v>
      </c>
      <c r="AA617" s="5">
        <f t="shared" ref="AA617:AA680" si="283">IFERROR(B617/B616-1,0)</f>
        <v>0</v>
      </c>
      <c r="AB617" s="5">
        <f t="shared" ref="AB617:AB680" si="284">IFERROR(C617/C616-1,0)</f>
        <v>0</v>
      </c>
      <c r="AC617" s="5">
        <f t="shared" ref="AC617:AC680" si="285">IFERROR(D617/D616-1,0)</f>
        <v>0</v>
      </c>
      <c r="AD617" s="5">
        <f t="shared" ref="AD617:AD680" si="286">IFERROR(E617/E616-1,0)</f>
        <v>0</v>
      </c>
      <c r="AE617" s="5">
        <f t="shared" ref="AE617:AE680" si="287">IFERROR(F617/F616-1,0)</f>
        <v>0</v>
      </c>
      <c r="AF617" s="5">
        <f t="shared" ref="AF617:AF680" si="288">IFERROR(G617/G616-1,0)</f>
        <v>0</v>
      </c>
      <c r="AG617" s="5">
        <f t="shared" ref="AG617:AG680" si="289">IFERROR(H617/H616-1,0)</f>
        <v>0</v>
      </c>
      <c r="AH617" s="5">
        <f t="shared" ref="AH617:AH680" si="290">IFERROR(I617/I616-1,0)</f>
        <v>0</v>
      </c>
      <c r="AI617" s="5">
        <f t="shared" si="266"/>
        <v>-1.3719342437620297E-3</v>
      </c>
      <c r="AJ617" s="5">
        <f t="shared" si="267"/>
        <v>-4.2207123863080565E-4</v>
      </c>
      <c r="AK617" s="5">
        <f t="shared" si="268"/>
        <v>-9.3030277543948436E-4</v>
      </c>
      <c r="AL617" s="5">
        <f t="shared" si="269"/>
        <v>0</v>
      </c>
      <c r="AM617" s="5">
        <f t="shared" si="270"/>
        <v>-2.9936131100237739E-3</v>
      </c>
      <c r="AN617" s="5">
        <f t="shared" si="271"/>
        <v>-3.7604015080919817E-3</v>
      </c>
      <c r="AO617" s="5">
        <f t="shared" si="272"/>
        <v>-3.7604015080919817E-3</v>
      </c>
      <c r="AP617" s="5">
        <f t="shared" si="273"/>
        <v>-1.956713507311858E-3</v>
      </c>
      <c r="AQ617" s="5">
        <f t="shared" si="274"/>
        <v>0</v>
      </c>
      <c r="AR617" s="5">
        <f t="shared" si="275"/>
        <v>0</v>
      </c>
      <c r="AS617" s="5">
        <f t="shared" si="276"/>
        <v>0</v>
      </c>
      <c r="AT617" s="5">
        <f t="shared" si="277"/>
        <v>0</v>
      </c>
      <c r="AU617" s="5">
        <f t="shared" si="278"/>
        <v>0</v>
      </c>
      <c r="AV617" s="5">
        <f t="shared" si="279"/>
        <v>0</v>
      </c>
      <c r="AW617" s="5">
        <f t="shared" si="280"/>
        <v>0</v>
      </c>
      <c r="AX617" s="5">
        <f t="shared" si="281"/>
        <v>0</v>
      </c>
      <c r="AZ617" s="7">
        <f t="shared" ref="AZ617:AZ680" si="291">AZ616*(1+BA617)</f>
        <v>115.4463527808952</v>
      </c>
      <c r="BA617" s="4">
        <f t="shared" si="282"/>
        <v>-6.331432454729966E-4</v>
      </c>
      <c r="BB617" s="5">
        <f>AZ617/MAX($AZ$16:AZ617)-1</f>
        <v>-6.3314324547303347E-4</v>
      </c>
    </row>
    <row r="618" spans="1:54" x14ac:dyDescent="0.25">
      <c r="A618" s="3">
        <v>43437</v>
      </c>
      <c r="B618">
        <f>IFERROR(VLOOKUP($A618,Finnifty!$A$14:$I$486,B$15+1,FALSE),All_curves!B617)</f>
        <v>0</v>
      </c>
      <c r="C618">
        <f>IFERROR(VLOOKUP($A618,Finnifty!$A$14:$I$486,C$15+1,FALSE),All_curves!C617)</f>
        <v>0</v>
      </c>
      <c r="D618">
        <f>IFERROR(VLOOKUP($A618,Finnifty!$A$14:$I$486,D$15+1,FALSE),All_curves!D617)</f>
        <v>0</v>
      </c>
      <c r="E618">
        <f>IFERROR(VLOOKUP($A618,Finnifty!$A$14:$I$486,E$15+1,FALSE),All_curves!E617)</f>
        <v>0</v>
      </c>
      <c r="F618">
        <f>IFERROR(VLOOKUP($A618,Finnifty!$A$14:$I$486,F$15+1,FALSE),All_curves!F617)</f>
        <v>0</v>
      </c>
      <c r="G618">
        <f>IFERROR(VLOOKUP($A618,Finnifty!$A$14:$I$486,G$15+1,FALSE),All_curves!G617)</f>
        <v>0</v>
      </c>
      <c r="H618">
        <f>IFERROR(VLOOKUP($A618,Finnifty!$A$14:$I$486,H$15+1,FALSE),All_curves!H617)</f>
        <v>0</v>
      </c>
      <c r="I618">
        <f>IFERROR(VLOOKUP($A618,Finnifty!$A$14:$I$486,I$15+1,FALSE),All_curves!I617)</f>
        <v>0</v>
      </c>
      <c r="J618">
        <f>IFERROR(VLOOKUP($A618,Banknifty!$A$14:$I$4860,2,FALSE),All_curves!J617)</f>
        <v>13587808</v>
      </c>
      <c r="K618">
        <f>IFERROR(VLOOKUP($A618,Banknifty!$A$14:$I$4860,3,FALSE),All_curves!K617)</f>
        <v>16565707</v>
      </c>
      <c r="L618">
        <f>IFERROR(VLOOKUP($A618,Banknifty!$A$14:$I$4860,4,FALSE),All_curves!L617)</f>
        <v>16076667</v>
      </c>
      <c r="M618">
        <f>IFERROR(VLOOKUP($A618,Banknifty!$A$14:$I$4860,5,FALSE),All_curves!M617)</f>
        <v>18855930</v>
      </c>
      <c r="N618">
        <f>IFERROR(VLOOKUP($A618,Banknifty!$A$14:$I$4860,6,FALSE),All_curves!N617)</f>
        <v>12103651</v>
      </c>
      <c r="O618">
        <f>IFERROR(VLOOKUP($A618,Banknifty!$A$14:$I$4860,7,FALSE),All_curves!O617)</f>
        <v>14608531</v>
      </c>
      <c r="P618">
        <f>IFERROR(VLOOKUP($A618,Banknifty!$A$14:$I$4860,8,FALSE),All_curves!P617)</f>
        <v>14608531</v>
      </c>
      <c r="Q618">
        <f>IFERROR(VLOOKUP($A618,Banknifty!$A$14:$I$4860,9,FALSE),All_curves!Q617)</f>
        <v>15999084</v>
      </c>
      <c r="R618">
        <f>IFERROR(VLOOKUP($A618,Nifty!$A$14:$I$4860,2,FALSE),All_curves!R617)</f>
        <v>0</v>
      </c>
      <c r="S618">
        <f>IFERROR(VLOOKUP($A618,Nifty!$A$14:$I$4860,3,FALSE),All_curves!S617)</f>
        <v>0</v>
      </c>
      <c r="T618">
        <f>IFERROR(VLOOKUP($A618,Nifty!$A$14:$I$4860,4,FALSE),All_curves!T617)</f>
        <v>0</v>
      </c>
      <c r="U618">
        <f>IFERROR(VLOOKUP($A618,Nifty!$A$14:$I$4860,5,FALSE),All_curves!U617)</f>
        <v>0</v>
      </c>
      <c r="V618">
        <f>IFERROR(VLOOKUP($A618,Nifty!$A$14:$I$4860,6,FALSE),All_curves!V617)</f>
        <v>0</v>
      </c>
      <c r="W618">
        <f>IFERROR(VLOOKUP($A618,Nifty!$A$14:$I$4860,7,FALSE),All_curves!W617)</f>
        <v>0</v>
      </c>
      <c r="X618">
        <f>IFERROR(VLOOKUP($A618,Nifty!$A$14:$I$4860,8,FALSE),All_curves!X617)</f>
        <v>0</v>
      </c>
      <c r="Y618">
        <f>IFERROR(VLOOKUP($A618,Nifty!$A$14:$I$4860,9,FALSE),All_curves!Y617)</f>
        <v>0</v>
      </c>
      <c r="AA618" s="5">
        <f t="shared" si="283"/>
        <v>0</v>
      </c>
      <c r="AB618" s="5">
        <f t="shared" si="284"/>
        <v>0</v>
      </c>
      <c r="AC618" s="5">
        <f t="shared" si="285"/>
        <v>0</v>
      </c>
      <c r="AD618" s="5">
        <f t="shared" si="286"/>
        <v>0</v>
      </c>
      <c r="AE618" s="5">
        <f t="shared" si="287"/>
        <v>0</v>
      </c>
      <c r="AF618" s="5">
        <f t="shared" si="288"/>
        <v>0</v>
      </c>
      <c r="AG618" s="5">
        <f t="shared" si="289"/>
        <v>0</v>
      </c>
      <c r="AH618" s="5">
        <f t="shared" si="290"/>
        <v>0</v>
      </c>
      <c r="AI618" s="5">
        <f t="shared" si="266"/>
        <v>-1.1670368114989893E-3</v>
      </c>
      <c r="AJ618" s="5">
        <f t="shared" si="267"/>
        <v>-7.3417116472929145E-4</v>
      </c>
      <c r="AK618" s="5">
        <f t="shared" si="268"/>
        <v>-1.9271517755876655E-3</v>
      </c>
      <c r="AL618" s="5">
        <f t="shared" si="269"/>
        <v>0</v>
      </c>
      <c r="AM618" s="5">
        <f t="shared" si="270"/>
        <v>-1.6635022347331052E-3</v>
      </c>
      <c r="AN618" s="5">
        <f t="shared" si="271"/>
        <v>8.40283398507502E-4</v>
      </c>
      <c r="AO618" s="5">
        <f t="shared" si="272"/>
        <v>8.40283398507502E-4</v>
      </c>
      <c r="AP618" s="5">
        <f t="shared" si="273"/>
        <v>0</v>
      </c>
      <c r="AQ618" s="5">
        <f t="shared" si="274"/>
        <v>0</v>
      </c>
      <c r="AR618" s="5">
        <f t="shared" si="275"/>
        <v>0</v>
      </c>
      <c r="AS618" s="5">
        <f t="shared" si="276"/>
        <v>0</v>
      </c>
      <c r="AT618" s="5">
        <f t="shared" si="277"/>
        <v>0</v>
      </c>
      <c r="AU618" s="5">
        <f t="shared" si="278"/>
        <v>0</v>
      </c>
      <c r="AV618" s="5">
        <f t="shared" si="279"/>
        <v>0</v>
      </c>
      <c r="AW618" s="5">
        <f t="shared" si="280"/>
        <v>0</v>
      </c>
      <c r="AX618" s="5">
        <f t="shared" si="281"/>
        <v>0</v>
      </c>
      <c r="AZ618" s="7">
        <f t="shared" si="291"/>
        <v>115.42801944218674</v>
      </c>
      <c r="BA618" s="4">
        <f t="shared" si="282"/>
        <v>-1.5880396623058535E-4</v>
      </c>
      <c r="BB618" s="5">
        <f>AZ618/MAX($AZ$16:AZ618)-1</f>
        <v>-7.918466660450374E-4</v>
      </c>
    </row>
    <row r="619" spans="1:54" x14ac:dyDescent="0.25">
      <c r="A619" s="3">
        <v>43438</v>
      </c>
      <c r="B619">
        <f>IFERROR(VLOOKUP($A619,Finnifty!$A$14:$I$486,B$15+1,FALSE),All_curves!B618)</f>
        <v>0</v>
      </c>
      <c r="C619">
        <f>IFERROR(VLOOKUP($A619,Finnifty!$A$14:$I$486,C$15+1,FALSE),All_curves!C618)</f>
        <v>0</v>
      </c>
      <c r="D619">
        <f>IFERROR(VLOOKUP($A619,Finnifty!$A$14:$I$486,D$15+1,FALSE),All_curves!D618)</f>
        <v>0</v>
      </c>
      <c r="E619">
        <f>IFERROR(VLOOKUP($A619,Finnifty!$A$14:$I$486,E$15+1,FALSE),All_curves!E618)</f>
        <v>0</v>
      </c>
      <c r="F619">
        <f>IFERROR(VLOOKUP($A619,Finnifty!$A$14:$I$486,F$15+1,FALSE),All_curves!F618)</f>
        <v>0</v>
      </c>
      <c r="G619">
        <f>IFERROR(VLOOKUP($A619,Finnifty!$A$14:$I$486,G$15+1,FALSE),All_curves!G618)</f>
        <v>0</v>
      </c>
      <c r="H619">
        <f>IFERROR(VLOOKUP($A619,Finnifty!$A$14:$I$486,H$15+1,FALSE),All_curves!H618)</f>
        <v>0</v>
      </c>
      <c r="I619">
        <f>IFERROR(VLOOKUP($A619,Finnifty!$A$14:$I$486,I$15+1,FALSE),All_curves!I618)</f>
        <v>0</v>
      </c>
      <c r="J619">
        <f>IFERROR(VLOOKUP($A619,Banknifty!$A$14:$I$4860,2,FALSE),All_curves!J618)</f>
        <v>13575565</v>
      </c>
      <c r="K619">
        <f>IFERROR(VLOOKUP($A619,Banknifty!$A$14:$I$4860,3,FALSE),All_curves!K618)</f>
        <v>16547334</v>
      </c>
      <c r="L619">
        <f>IFERROR(VLOOKUP($A619,Banknifty!$A$14:$I$4860,4,FALSE),All_curves!L618)</f>
        <v>16091398</v>
      </c>
      <c r="M619">
        <f>IFERROR(VLOOKUP($A619,Banknifty!$A$14:$I$4860,5,FALSE),All_curves!M618)</f>
        <v>18855930</v>
      </c>
      <c r="N619">
        <f>IFERROR(VLOOKUP($A619,Banknifty!$A$14:$I$4860,6,FALSE),All_curves!N618)</f>
        <v>12197792</v>
      </c>
      <c r="O619">
        <f>IFERROR(VLOOKUP($A619,Banknifty!$A$14:$I$4860,7,FALSE),All_curves!O618)</f>
        <v>14660251</v>
      </c>
      <c r="P619">
        <f>IFERROR(VLOOKUP($A619,Banknifty!$A$14:$I$4860,8,FALSE),All_curves!P618)</f>
        <v>14660251</v>
      </c>
      <c r="Q619">
        <f>IFERROR(VLOOKUP($A619,Banknifty!$A$14:$I$4860,9,FALSE),All_curves!Q618)</f>
        <v>16036749</v>
      </c>
      <c r="R619">
        <f>IFERROR(VLOOKUP($A619,Nifty!$A$14:$I$4860,2,FALSE),All_curves!R618)</f>
        <v>0</v>
      </c>
      <c r="S619">
        <f>IFERROR(VLOOKUP($A619,Nifty!$A$14:$I$4860,3,FALSE),All_curves!S618)</f>
        <v>0</v>
      </c>
      <c r="T619">
        <f>IFERROR(VLOOKUP($A619,Nifty!$A$14:$I$4860,4,FALSE),All_curves!T618)</f>
        <v>0</v>
      </c>
      <c r="U619">
        <f>IFERROR(VLOOKUP($A619,Nifty!$A$14:$I$4860,5,FALSE),All_curves!U618)</f>
        <v>0</v>
      </c>
      <c r="V619">
        <f>IFERROR(VLOOKUP($A619,Nifty!$A$14:$I$4860,6,FALSE),All_curves!V618)</f>
        <v>0</v>
      </c>
      <c r="W619">
        <f>IFERROR(VLOOKUP($A619,Nifty!$A$14:$I$4860,7,FALSE),All_curves!W618)</f>
        <v>0</v>
      </c>
      <c r="X619">
        <f>IFERROR(VLOOKUP($A619,Nifty!$A$14:$I$4860,8,FALSE),All_curves!X618)</f>
        <v>0</v>
      </c>
      <c r="Y619">
        <f>IFERROR(VLOOKUP($A619,Nifty!$A$14:$I$4860,9,FALSE),All_curves!Y618)</f>
        <v>0</v>
      </c>
      <c r="AA619" s="5">
        <f t="shared" si="283"/>
        <v>0</v>
      </c>
      <c r="AB619" s="5">
        <f t="shared" si="284"/>
        <v>0</v>
      </c>
      <c r="AC619" s="5">
        <f t="shared" si="285"/>
        <v>0</v>
      </c>
      <c r="AD619" s="5">
        <f t="shared" si="286"/>
        <v>0</v>
      </c>
      <c r="AE619" s="5">
        <f t="shared" si="287"/>
        <v>0</v>
      </c>
      <c r="AF619" s="5">
        <f t="shared" si="288"/>
        <v>0</v>
      </c>
      <c r="AG619" s="5">
        <f t="shared" si="289"/>
        <v>0</v>
      </c>
      <c r="AH619" s="5">
        <f t="shared" si="290"/>
        <v>0</v>
      </c>
      <c r="AI619" s="5">
        <f t="shared" si="266"/>
        <v>-9.0102833363558954E-4</v>
      </c>
      <c r="AJ619" s="5">
        <f t="shared" si="267"/>
        <v>-1.10909845260454E-3</v>
      </c>
      <c r="AK619" s="5">
        <f t="shared" si="268"/>
        <v>9.1629689163807981E-4</v>
      </c>
      <c r="AL619" s="5">
        <f t="shared" si="269"/>
        <v>0</v>
      </c>
      <c r="AM619" s="5">
        <f t="shared" si="270"/>
        <v>7.7779010647283098E-3</v>
      </c>
      <c r="AN619" s="5">
        <f t="shared" si="271"/>
        <v>3.540397046082111E-3</v>
      </c>
      <c r="AO619" s="5">
        <f t="shared" si="272"/>
        <v>3.540397046082111E-3</v>
      </c>
      <c r="AP619" s="5">
        <f t="shared" si="273"/>
        <v>2.3541972777940678E-3</v>
      </c>
      <c r="AQ619" s="5">
        <f t="shared" si="274"/>
        <v>0</v>
      </c>
      <c r="AR619" s="5">
        <f t="shared" si="275"/>
        <v>0</v>
      </c>
      <c r="AS619" s="5">
        <f t="shared" si="276"/>
        <v>0</v>
      </c>
      <c r="AT619" s="5">
        <f t="shared" si="277"/>
        <v>0</v>
      </c>
      <c r="AU619" s="5">
        <f t="shared" si="278"/>
        <v>0</v>
      </c>
      <c r="AV619" s="5">
        <f t="shared" si="279"/>
        <v>0</v>
      </c>
      <c r="AW619" s="5">
        <f t="shared" si="280"/>
        <v>0</v>
      </c>
      <c r="AX619" s="5">
        <f t="shared" si="281"/>
        <v>0</v>
      </c>
      <c r="AZ619" s="7">
        <f t="shared" si="291"/>
        <v>115.50554408653119</v>
      </c>
      <c r="BA619" s="4">
        <f t="shared" si="282"/>
        <v>6.7162760583685632E-4</v>
      </c>
      <c r="BB619" s="5">
        <f>AZ619/MAX($AZ$16:AZ619)-1</f>
        <v>-1.2075088628860087E-4</v>
      </c>
    </row>
    <row r="620" spans="1:54" x14ac:dyDescent="0.25">
      <c r="A620" s="3">
        <v>43439</v>
      </c>
      <c r="B620">
        <f>IFERROR(VLOOKUP($A620,Finnifty!$A$14:$I$486,B$15+1,FALSE),All_curves!B619)</f>
        <v>0</v>
      </c>
      <c r="C620">
        <f>IFERROR(VLOOKUP($A620,Finnifty!$A$14:$I$486,C$15+1,FALSE),All_curves!C619)</f>
        <v>0</v>
      </c>
      <c r="D620">
        <f>IFERROR(VLOOKUP($A620,Finnifty!$A$14:$I$486,D$15+1,FALSE),All_curves!D619)</f>
        <v>0</v>
      </c>
      <c r="E620">
        <f>IFERROR(VLOOKUP($A620,Finnifty!$A$14:$I$486,E$15+1,FALSE),All_curves!E619)</f>
        <v>0</v>
      </c>
      <c r="F620">
        <f>IFERROR(VLOOKUP($A620,Finnifty!$A$14:$I$486,F$15+1,FALSE),All_curves!F619)</f>
        <v>0</v>
      </c>
      <c r="G620">
        <f>IFERROR(VLOOKUP($A620,Finnifty!$A$14:$I$486,G$15+1,FALSE),All_curves!G619)</f>
        <v>0</v>
      </c>
      <c r="H620">
        <f>IFERROR(VLOOKUP($A620,Finnifty!$A$14:$I$486,H$15+1,FALSE),All_curves!H619)</f>
        <v>0</v>
      </c>
      <c r="I620">
        <f>IFERROR(VLOOKUP($A620,Finnifty!$A$14:$I$486,I$15+1,FALSE),All_curves!I619)</f>
        <v>0</v>
      </c>
      <c r="J620">
        <f>IFERROR(VLOOKUP($A620,Banknifty!$A$14:$I$4860,2,FALSE),All_curves!J619)</f>
        <v>13560062</v>
      </c>
      <c r="K620">
        <f>IFERROR(VLOOKUP($A620,Banknifty!$A$14:$I$4860,3,FALSE),All_curves!K619)</f>
        <v>16590067</v>
      </c>
      <c r="L620">
        <f>IFERROR(VLOOKUP($A620,Banknifty!$A$14:$I$4860,4,FALSE),All_curves!L619)</f>
        <v>16115301</v>
      </c>
      <c r="M620">
        <f>IFERROR(VLOOKUP($A620,Banknifty!$A$14:$I$4860,5,FALSE),All_curves!M619)</f>
        <v>18855930</v>
      </c>
      <c r="N620">
        <f>IFERROR(VLOOKUP($A620,Banknifty!$A$14:$I$4860,6,FALSE),All_curves!N619)</f>
        <v>12239545</v>
      </c>
      <c r="O620">
        <f>IFERROR(VLOOKUP($A620,Banknifty!$A$14:$I$4860,7,FALSE),All_curves!O619)</f>
        <v>14718222</v>
      </c>
      <c r="P620">
        <f>IFERROR(VLOOKUP($A620,Banknifty!$A$14:$I$4860,8,FALSE),All_curves!P619)</f>
        <v>14718222</v>
      </c>
      <c r="Q620">
        <f>IFERROR(VLOOKUP($A620,Banknifty!$A$14:$I$4860,9,FALSE),All_curves!Q619)</f>
        <v>16101395</v>
      </c>
      <c r="R620">
        <f>IFERROR(VLOOKUP($A620,Nifty!$A$14:$I$4860,2,FALSE),All_curves!R619)</f>
        <v>0</v>
      </c>
      <c r="S620">
        <f>IFERROR(VLOOKUP($A620,Nifty!$A$14:$I$4860,3,FALSE),All_curves!S619)</f>
        <v>0</v>
      </c>
      <c r="T620">
        <f>IFERROR(VLOOKUP($A620,Nifty!$A$14:$I$4860,4,FALSE),All_curves!T619)</f>
        <v>0</v>
      </c>
      <c r="U620">
        <f>IFERROR(VLOOKUP($A620,Nifty!$A$14:$I$4860,5,FALSE),All_curves!U619)</f>
        <v>0</v>
      </c>
      <c r="V620">
        <f>IFERROR(VLOOKUP($A620,Nifty!$A$14:$I$4860,6,FALSE),All_curves!V619)</f>
        <v>0</v>
      </c>
      <c r="W620">
        <f>IFERROR(VLOOKUP($A620,Nifty!$A$14:$I$4860,7,FALSE),All_curves!W619)</f>
        <v>0</v>
      </c>
      <c r="X620">
        <f>IFERROR(VLOOKUP($A620,Nifty!$A$14:$I$4860,8,FALSE),All_curves!X619)</f>
        <v>0</v>
      </c>
      <c r="Y620">
        <f>IFERROR(VLOOKUP($A620,Nifty!$A$14:$I$4860,9,FALSE),All_curves!Y619)</f>
        <v>0</v>
      </c>
      <c r="AA620" s="5">
        <f t="shared" si="283"/>
        <v>0</v>
      </c>
      <c r="AB620" s="5">
        <f t="shared" si="284"/>
        <v>0</v>
      </c>
      <c r="AC620" s="5">
        <f t="shared" si="285"/>
        <v>0</v>
      </c>
      <c r="AD620" s="5">
        <f t="shared" si="286"/>
        <v>0</v>
      </c>
      <c r="AE620" s="5">
        <f t="shared" si="287"/>
        <v>0</v>
      </c>
      <c r="AF620" s="5">
        <f t="shared" si="288"/>
        <v>0</v>
      </c>
      <c r="AG620" s="5">
        <f t="shared" si="289"/>
        <v>0</v>
      </c>
      <c r="AH620" s="5">
        <f t="shared" si="290"/>
        <v>0</v>
      </c>
      <c r="AI620" s="5">
        <f t="shared" si="266"/>
        <v>-1.1419782528387934E-3</v>
      </c>
      <c r="AJ620" s="5">
        <f t="shared" si="267"/>
        <v>2.582470384655311E-3</v>
      </c>
      <c r="AK620" s="5">
        <f t="shared" si="268"/>
        <v>1.4854520408977834E-3</v>
      </c>
      <c r="AL620" s="5">
        <f t="shared" si="269"/>
        <v>0</v>
      </c>
      <c r="AM620" s="5">
        <f t="shared" si="270"/>
        <v>3.4229965554422037E-3</v>
      </c>
      <c r="AN620" s="5">
        <f t="shared" si="271"/>
        <v>3.9542979175459791E-3</v>
      </c>
      <c r="AO620" s="5">
        <f t="shared" si="272"/>
        <v>3.9542979175459791E-3</v>
      </c>
      <c r="AP620" s="5">
        <f t="shared" si="273"/>
        <v>4.0311162817352475E-3</v>
      </c>
      <c r="AQ620" s="5">
        <f t="shared" si="274"/>
        <v>0</v>
      </c>
      <c r="AR620" s="5">
        <f t="shared" si="275"/>
        <v>0</v>
      </c>
      <c r="AS620" s="5">
        <f t="shared" si="276"/>
        <v>0</v>
      </c>
      <c r="AT620" s="5">
        <f t="shared" si="277"/>
        <v>0</v>
      </c>
      <c r="AU620" s="5">
        <f t="shared" si="278"/>
        <v>0</v>
      </c>
      <c r="AV620" s="5">
        <f t="shared" si="279"/>
        <v>0</v>
      </c>
      <c r="AW620" s="5">
        <f t="shared" si="280"/>
        <v>0</v>
      </c>
      <c r="AX620" s="5">
        <f t="shared" si="281"/>
        <v>0</v>
      </c>
      <c r="AZ620" s="7">
        <f t="shared" si="291"/>
        <v>115.5935624530924</v>
      </c>
      <c r="BA620" s="4">
        <f t="shared" si="282"/>
        <v>7.6202720187432138E-4</v>
      </c>
      <c r="BB620" s="5">
        <f>AZ620/MAX($AZ$16:AZ620)-1</f>
        <v>0</v>
      </c>
    </row>
    <row r="621" spans="1:54" x14ac:dyDescent="0.25">
      <c r="A621" s="3">
        <v>43440</v>
      </c>
      <c r="B621">
        <f>IFERROR(VLOOKUP($A621,Finnifty!$A$14:$I$486,B$15+1,FALSE),All_curves!B620)</f>
        <v>0</v>
      </c>
      <c r="C621">
        <f>IFERROR(VLOOKUP($A621,Finnifty!$A$14:$I$486,C$15+1,FALSE),All_curves!C620)</f>
        <v>0</v>
      </c>
      <c r="D621">
        <f>IFERROR(VLOOKUP($A621,Finnifty!$A$14:$I$486,D$15+1,FALSE),All_curves!D620)</f>
        <v>0</v>
      </c>
      <c r="E621">
        <f>IFERROR(VLOOKUP($A621,Finnifty!$A$14:$I$486,E$15+1,FALSE),All_curves!E620)</f>
        <v>0</v>
      </c>
      <c r="F621">
        <f>IFERROR(VLOOKUP($A621,Finnifty!$A$14:$I$486,F$15+1,FALSE),All_curves!F620)</f>
        <v>0</v>
      </c>
      <c r="G621">
        <f>IFERROR(VLOOKUP($A621,Finnifty!$A$14:$I$486,G$15+1,FALSE),All_curves!G620)</f>
        <v>0</v>
      </c>
      <c r="H621">
        <f>IFERROR(VLOOKUP($A621,Finnifty!$A$14:$I$486,H$15+1,FALSE),All_curves!H620)</f>
        <v>0</v>
      </c>
      <c r="I621">
        <f>IFERROR(VLOOKUP($A621,Finnifty!$A$14:$I$486,I$15+1,FALSE),All_curves!I620)</f>
        <v>0</v>
      </c>
      <c r="J621">
        <f>IFERROR(VLOOKUP($A621,Banknifty!$A$14:$I$4860,2,FALSE),All_curves!J620)</f>
        <v>13661355</v>
      </c>
      <c r="K621">
        <f>IFERROR(VLOOKUP($A621,Banknifty!$A$14:$I$4860,3,FALSE),All_curves!K620)</f>
        <v>16517691</v>
      </c>
      <c r="L621">
        <f>IFERROR(VLOOKUP($A621,Banknifty!$A$14:$I$4860,4,FALSE),All_curves!L620)</f>
        <v>16140882</v>
      </c>
      <c r="M621">
        <f>IFERROR(VLOOKUP($A621,Banknifty!$A$14:$I$4860,5,FALSE),All_curves!M620)</f>
        <v>18761328</v>
      </c>
      <c r="N621">
        <f>IFERROR(VLOOKUP($A621,Banknifty!$A$14:$I$4860,6,FALSE),All_curves!N620)</f>
        <v>12225261</v>
      </c>
      <c r="O621">
        <f>IFERROR(VLOOKUP($A621,Banknifty!$A$14:$I$4860,7,FALSE),All_curves!O620)</f>
        <v>14707416</v>
      </c>
      <c r="P621">
        <f>IFERROR(VLOOKUP($A621,Banknifty!$A$14:$I$4860,8,FALSE),All_curves!P620)</f>
        <v>14707416</v>
      </c>
      <c r="Q621">
        <f>IFERROR(VLOOKUP($A621,Banknifty!$A$14:$I$4860,9,FALSE),All_curves!Q620)</f>
        <v>16101395</v>
      </c>
      <c r="R621">
        <f>IFERROR(VLOOKUP($A621,Nifty!$A$14:$I$4860,2,FALSE),All_curves!R620)</f>
        <v>0</v>
      </c>
      <c r="S621">
        <f>IFERROR(VLOOKUP($A621,Nifty!$A$14:$I$4860,3,FALSE),All_curves!S620)</f>
        <v>0</v>
      </c>
      <c r="T621">
        <f>IFERROR(VLOOKUP($A621,Nifty!$A$14:$I$4860,4,FALSE),All_curves!T620)</f>
        <v>0</v>
      </c>
      <c r="U621">
        <f>IFERROR(VLOOKUP($A621,Nifty!$A$14:$I$4860,5,FALSE),All_curves!U620)</f>
        <v>0</v>
      </c>
      <c r="V621">
        <f>IFERROR(VLOOKUP($A621,Nifty!$A$14:$I$4860,6,FALSE),All_curves!V620)</f>
        <v>0</v>
      </c>
      <c r="W621">
        <f>IFERROR(VLOOKUP($A621,Nifty!$A$14:$I$4860,7,FALSE),All_curves!W620)</f>
        <v>0</v>
      </c>
      <c r="X621">
        <f>IFERROR(VLOOKUP($A621,Nifty!$A$14:$I$4860,8,FALSE),All_curves!X620)</f>
        <v>0</v>
      </c>
      <c r="Y621">
        <f>IFERROR(VLOOKUP($A621,Nifty!$A$14:$I$4860,9,FALSE),All_curves!Y620)</f>
        <v>0</v>
      </c>
      <c r="AA621" s="5">
        <f t="shared" si="283"/>
        <v>0</v>
      </c>
      <c r="AB621" s="5">
        <f t="shared" si="284"/>
        <v>0</v>
      </c>
      <c r="AC621" s="5">
        <f t="shared" si="285"/>
        <v>0</v>
      </c>
      <c r="AD621" s="5">
        <f t="shared" si="286"/>
        <v>0</v>
      </c>
      <c r="AE621" s="5">
        <f t="shared" si="287"/>
        <v>0</v>
      </c>
      <c r="AF621" s="5">
        <f t="shared" si="288"/>
        <v>0</v>
      </c>
      <c r="AG621" s="5">
        <f t="shared" si="289"/>
        <v>0</v>
      </c>
      <c r="AH621" s="5">
        <f t="shared" si="290"/>
        <v>0</v>
      </c>
      <c r="AI621" s="5">
        <f t="shared" si="266"/>
        <v>7.4699510960938298E-3</v>
      </c>
      <c r="AJ621" s="5">
        <f t="shared" si="267"/>
        <v>-4.3626104704700408E-3</v>
      </c>
      <c r="AK621" s="5">
        <f t="shared" si="268"/>
        <v>1.5873733912881161E-3</v>
      </c>
      <c r="AL621" s="5">
        <f t="shared" si="269"/>
        <v>-5.0170954177279903E-3</v>
      </c>
      <c r="AM621" s="5">
        <f t="shared" si="270"/>
        <v>-1.1670368465493963E-3</v>
      </c>
      <c r="AN621" s="5">
        <f t="shared" si="271"/>
        <v>-7.3419194247781316E-4</v>
      </c>
      <c r="AO621" s="5">
        <f t="shared" si="272"/>
        <v>-7.3419194247781316E-4</v>
      </c>
      <c r="AP621" s="5">
        <f t="shared" si="273"/>
        <v>0</v>
      </c>
      <c r="AQ621" s="5">
        <f t="shared" si="274"/>
        <v>0</v>
      </c>
      <c r="AR621" s="5">
        <f t="shared" si="275"/>
        <v>0</v>
      </c>
      <c r="AS621" s="5">
        <f t="shared" si="276"/>
        <v>0</v>
      </c>
      <c r="AT621" s="5">
        <f t="shared" si="277"/>
        <v>0</v>
      </c>
      <c r="AU621" s="5">
        <f t="shared" si="278"/>
        <v>0</v>
      </c>
      <c r="AV621" s="5">
        <f t="shared" si="279"/>
        <v>0</v>
      </c>
      <c r="AW621" s="5">
        <f t="shared" si="280"/>
        <v>0</v>
      </c>
      <c r="AX621" s="5">
        <f t="shared" si="281"/>
        <v>0</v>
      </c>
      <c r="AZ621" s="7">
        <f t="shared" si="291"/>
        <v>115.57931649952964</v>
      </c>
      <c r="BA621" s="4">
        <f t="shared" si="282"/>
        <v>-1.2324175551337954E-4</v>
      </c>
      <c r="BB621" s="5">
        <f>AZ621/MAX($AZ$16:AZ621)-1</f>
        <v>-1.2324175551337024E-4</v>
      </c>
    </row>
    <row r="622" spans="1:54" x14ac:dyDescent="0.25">
      <c r="A622" s="3">
        <v>43441</v>
      </c>
      <c r="B622">
        <f>IFERROR(VLOOKUP($A622,Finnifty!$A$14:$I$486,B$15+1,FALSE),All_curves!B621)</f>
        <v>0</v>
      </c>
      <c r="C622">
        <f>IFERROR(VLOOKUP($A622,Finnifty!$A$14:$I$486,C$15+1,FALSE),All_curves!C621)</f>
        <v>0</v>
      </c>
      <c r="D622">
        <f>IFERROR(VLOOKUP($A622,Finnifty!$A$14:$I$486,D$15+1,FALSE),All_curves!D621)</f>
        <v>0</v>
      </c>
      <c r="E622">
        <f>IFERROR(VLOOKUP($A622,Finnifty!$A$14:$I$486,E$15+1,FALSE),All_curves!E621)</f>
        <v>0</v>
      </c>
      <c r="F622">
        <f>IFERROR(VLOOKUP($A622,Finnifty!$A$14:$I$486,F$15+1,FALSE),All_curves!F621)</f>
        <v>0</v>
      </c>
      <c r="G622">
        <f>IFERROR(VLOOKUP($A622,Finnifty!$A$14:$I$486,G$15+1,FALSE),All_curves!G621)</f>
        <v>0</v>
      </c>
      <c r="H622">
        <f>IFERROR(VLOOKUP($A622,Finnifty!$A$14:$I$486,H$15+1,FALSE),All_curves!H621)</f>
        <v>0</v>
      </c>
      <c r="I622">
        <f>IFERROR(VLOOKUP($A622,Finnifty!$A$14:$I$486,I$15+1,FALSE),All_curves!I621)</f>
        <v>0</v>
      </c>
      <c r="J622">
        <f>IFERROR(VLOOKUP($A622,Banknifty!$A$14:$I$4860,2,FALSE),All_curves!J621)</f>
        <v>13705685</v>
      </c>
      <c r="K622">
        <f>IFERROR(VLOOKUP($A622,Banknifty!$A$14:$I$4860,3,FALSE),All_curves!K621)</f>
        <v>16560250</v>
      </c>
      <c r="L622">
        <f>IFERROR(VLOOKUP($A622,Banknifty!$A$14:$I$4860,4,FALSE),All_curves!L621)</f>
        <v>16161348</v>
      </c>
      <c r="M622">
        <f>IFERROR(VLOOKUP($A622,Banknifty!$A$14:$I$4860,5,FALSE),All_curves!M621)</f>
        <v>18774552</v>
      </c>
      <c r="N622">
        <f>IFERROR(VLOOKUP($A622,Banknifty!$A$14:$I$4860,6,FALSE),All_curves!N621)</f>
        <v>12214245</v>
      </c>
      <c r="O622">
        <f>IFERROR(VLOOKUP($A622,Banknifty!$A$14:$I$4860,7,FALSE),All_curves!O621)</f>
        <v>14691104</v>
      </c>
      <c r="P622">
        <f>IFERROR(VLOOKUP($A622,Banknifty!$A$14:$I$4860,8,FALSE),All_curves!P621)</f>
        <v>14691104</v>
      </c>
      <c r="Q622">
        <f>IFERROR(VLOOKUP($A622,Banknifty!$A$14:$I$4860,9,FALSE),All_curves!Q621)</f>
        <v>16101395</v>
      </c>
      <c r="R622">
        <f>IFERROR(VLOOKUP($A622,Nifty!$A$14:$I$4860,2,FALSE),All_curves!R621)</f>
        <v>0</v>
      </c>
      <c r="S622">
        <f>IFERROR(VLOOKUP($A622,Nifty!$A$14:$I$4860,3,FALSE),All_curves!S621)</f>
        <v>0</v>
      </c>
      <c r="T622">
        <f>IFERROR(VLOOKUP($A622,Nifty!$A$14:$I$4860,4,FALSE),All_curves!T621)</f>
        <v>0</v>
      </c>
      <c r="U622">
        <f>IFERROR(VLOOKUP($A622,Nifty!$A$14:$I$4860,5,FALSE),All_curves!U621)</f>
        <v>0</v>
      </c>
      <c r="V622">
        <f>IFERROR(VLOOKUP($A622,Nifty!$A$14:$I$4860,6,FALSE),All_curves!V621)</f>
        <v>0</v>
      </c>
      <c r="W622">
        <f>IFERROR(VLOOKUP($A622,Nifty!$A$14:$I$4860,7,FALSE),All_curves!W621)</f>
        <v>0</v>
      </c>
      <c r="X622">
        <f>IFERROR(VLOOKUP($A622,Nifty!$A$14:$I$4860,8,FALSE),All_curves!X621)</f>
        <v>0</v>
      </c>
      <c r="Y622">
        <f>IFERROR(VLOOKUP($A622,Nifty!$A$14:$I$4860,9,FALSE),All_curves!Y621)</f>
        <v>0</v>
      </c>
      <c r="AA622" s="5">
        <f t="shared" si="283"/>
        <v>0</v>
      </c>
      <c r="AB622" s="5">
        <f t="shared" si="284"/>
        <v>0</v>
      </c>
      <c r="AC622" s="5">
        <f t="shared" si="285"/>
        <v>0</v>
      </c>
      <c r="AD622" s="5">
        <f t="shared" si="286"/>
        <v>0</v>
      </c>
      <c r="AE622" s="5">
        <f t="shared" si="287"/>
        <v>0</v>
      </c>
      <c r="AF622" s="5">
        <f t="shared" si="288"/>
        <v>0</v>
      </c>
      <c r="AG622" s="5">
        <f t="shared" si="289"/>
        <v>0</v>
      </c>
      <c r="AH622" s="5">
        <f t="shared" si="290"/>
        <v>0</v>
      </c>
      <c r="AI622" s="5">
        <f t="shared" si="266"/>
        <v>3.2449197023283194E-3</v>
      </c>
      <c r="AJ622" s="5">
        <f t="shared" si="267"/>
        <v>2.5765707809886074E-3</v>
      </c>
      <c r="AK622" s="5">
        <f t="shared" si="268"/>
        <v>1.2679604497449759E-3</v>
      </c>
      <c r="AL622" s="5">
        <f t="shared" si="269"/>
        <v>7.0485415531362783E-4</v>
      </c>
      <c r="AM622" s="5">
        <f t="shared" si="270"/>
        <v>-9.010850565889239E-4</v>
      </c>
      <c r="AN622" s="5">
        <f t="shared" si="271"/>
        <v>-1.1091003341443528E-3</v>
      </c>
      <c r="AO622" s="5">
        <f t="shared" si="272"/>
        <v>-1.1091003341443528E-3</v>
      </c>
      <c r="AP622" s="5">
        <f t="shared" si="273"/>
        <v>0</v>
      </c>
      <c r="AQ622" s="5">
        <f t="shared" si="274"/>
        <v>0</v>
      </c>
      <c r="AR622" s="5">
        <f t="shared" si="275"/>
        <v>0</v>
      </c>
      <c r="AS622" s="5">
        <f t="shared" si="276"/>
        <v>0</v>
      </c>
      <c r="AT622" s="5">
        <f t="shared" si="277"/>
        <v>0</v>
      </c>
      <c r="AU622" s="5">
        <f t="shared" si="278"/>
        <v>0</v>
      </c>
      <c r="AV622" s="5">
        <f t="shared" si="279"/>
        <v>0</v>
      </c>
      <c r="AW622" s="5">
        <f t="shared" si="280"/>
        <v>0</v>
      </c>
      <c r="AX622" s="5">
        <f t="shared" si="281"/>
        <v>0</v>
      </c>
      <c r="AZ622" s="7">
        <f t="shared" si="291"/>
        <v>115.60183048047361</v>
      </c>
      <c r="BA622" s="4">
        <f t="shared" si="282"/>
        <v>1.9479247347907924E-4</v>
      </c>
      <c r="BB622" s="5">
        <f>AZ622/MAX($AZ$16:AZ622)-1</f>
        <v>0</v>
      </c>
    </row>
    <row r="623" spans="1:54" x14ac:dyDescent="0.25">
      <c r="A623" s="3">
        <v>43444</v>
      </c>
      <c r="B623">
        <f>IFERROR(VLOOKUP($A623,Finnifty!$A$14:$I$486,B$15+1,FALSE),All_curves!B622)</f>
        <v>0</v>
      </c>
      <c r="C623">
        <f>IFERROR(VLOOKUP($A623,Finnifty!$A$14:$I$486,C$15+1,FALSE),All_curves!C622)</f>
        <v>0</v>
      </c>
      <c r="D623">
        <f>IFERROR(VLOOKUP($A623,Finnifty!$A$14:$I$486,D$15+1,FALSE),All_curves!D622)</f>
        <v>0</v>
      </c>
      <c r="E623">
        <f>IFERROR(VLOOKUP($A623,Finnifty!$A$14:$I$486,E$15+1,FALSE),All_curves!E622)</f>
        <v>0</v>
      </c>
      <c r="F623">
        <f>IFERROR(VLOOKUP($A623,Finnifty!$A$14:$I$486,F$15+1,FALSE),All_curves!F622)</f>
        <v>0</v>
      </c>
      <c r="G623">
        <f>IFERROR(VLOOKUP($A623,Finnifty!$A$14:$I$486,G$15+1,FALSE),All_curves!G622)</f>
        <v>0</v>
      </c>
      <c r="H623">
        <f>IFERROR(VLOOKUP($A623,Finnifty!$A$14:$I$486,H$15+1,FALSE),All_curves!H622)</f>
        <v>0</v>
      </c>
      <c r="I623">
        <f>IFERROR(VLOOKUP($A623,Finnifty!$A$14:$I$486,I$15+1,FALSE),All_curves!I622)</f>
        <v>0</v>
      </c>
      <c r="J623">
        <f>IFERROR(VLOOKUP($A623,Banknifty!$A$14:$I$4860,2,FALSE),All_curves!J622)</f>
        <v>13586633</v>
      </c>
      <c r="K623">
        <f>IFERROR(VLOOKUP($A623,Banknifty!$A$14:$I$4860,3,FALSE),All_curves!K622)</f>
        <v>16441335</v>
      </c>
      <c r="L623">
        <f>IFERROR(VLOOKUP($A623,Banknifty!$A$14:$I$4860,4,FALSE),All_curves!L622)</f>
        <v>16066303</v>
      </c>
      <c r="M623">
        <f>IFERROR(VLOOKUP($A623,Banknifty!$A$14:$I$4860,5,FALSE),All_curves!M622)</f>
        <v>18707158</v>
      </c>
      <c r="N623">
        <f>IFERROR(VLOOKUP($A623,Banknifty!$A$14:$I$4860,6,FALSE),All_curves!N622)</f>
        <v>12200297</v>
      </c>
      <c r="O623">
        <f>IFERROR(VLOOKUP($A623,Banknifty!$A$14:$I$4860,7,FALSE),All_curves!O622)</f>
        <v>14729043</v>
      </c>
      <c r="P623">
        <f>IFERROR(VLOOKUP($A623,Banknifty!$A$14:$I$4860,8,FALSE),All_curves!P622)</f>
        <v>14729043</v>
      </c>
      <c r="Q623">
        <f>IFERROR(VLOOKUP($A623,Banknifty!$A$14:$I$4860,9,FALSE),All_curves!Q622)</f>
        <v>16101395</v>
      </c>
      <c r="R623">
        <f>IFERROR(VLOOKUP($A623,Nifty!$A$14:$I$4860,2,FALSE),All_curves!R622)</f>
        <v>0</v>
      </c>
      <c r="S623">
        <f>IFERROR(VLOOKUP($A623,Nifty!$A$14:$I$4860,3,FALSE),All_curves!S622)</f>
        <v>0</v>
      </c>
      <c r="T623">
        <f>IFERROR(VLOOKUP($A623,Nifty!$A$14:$I$4860,4,FALSE),All_curves!T622)</f>
        <v>0</v>
      </c>
      <c r="U623">
        <f>IFERROR(VLOOKUP($A623,Nifty!$A$14:$I$4860,5,FALSE),All_curves!U622)</f>
        <v>0</v>
      </c>
      <c r="V623">
        <f>IFERROR(VLOOKUP($A623,Nifty!$A$14:$I$4860,6,FALSE),All_curves!V622)</f>
        <v>0</v>
      </c>
      <c r="W623">
        <f>IFERROR(VLOOKUP($A623,Nifty!$A$14:$I$4860,7,FALSE),All_curves!W622)</f>
        <v>0</v>
      </c>
      <c r="X623">
        <f>IFERROR(VLOOKUP($A623,Nifty!$A$14:$I$4860,8,FALSE),All_curves!X622)</f>
        <v>0</v>
      </c>
      <c r="Y623">
        <f>IFERROR(VLOOKUP($A623,Nifty!$A$14:$I$4860,9,FALSE),All_curves!Y622)</f>
        <v>0</v>
      </c>
      <c r="AA623" s="5">
        <f t="shared" si="283"/>
        <v>0</v>
      </c>
      <c r="AB623" s="5">
        <f t="shared" si="284"/>
        <v>0</v>
      </c>
      <c r="AC623" s="5">
        <f t="shared" si="285"/>
        <v>0</v>
      </c>
      <c r="AD623" s="5">
        <f t="shared" si="286"/>
        <v>0</v>
      </c>
      <c r="AE623" s="5">
        <f t="shared" si="287"/>
        <v>0</v>
      </c>
      <c r="AF623" s="5">
        <f t="shared" si="288"/>
        <v>0</v>
      </c>
      <c r="AG623" s="5">
        <f t="shared" si="289"/>
        <v>0</v>
      </c>
      <c r="AH623" s="5">
        <f t="shared" si="290"/>
        <v>0</v>
      </c>
      <c r="AI623" s="5">
        <f t="shared" si="266"/>
        <v>-8.6863225004806255E-3</v>
      </c>
      <c r="AJ623" s="5">
        <f t="shared" si="267"/>
        <v>-7.1807490828942333E-3</v>
      </c>
      <c r="AK623" s="5">
        <f t="shared" si="268"/>
        <v>-5.8810069556078926E-3</v>
      </c>
      <c r="AL623" s="5">
        <f t="shared" si="269"/>
        <v>-3.5896462402937868E-3</v>
      </c>
      <c r="AM623" s="5">
        <f t="shared" si="270"/>
        <v>-1.1419453269522206E-3</v>
      </c>
      <c r="AN623" s="5">
        <f t="shared" si="271"/>
        <v>2.5824471734732235E-3</v>
      </c>
      <c r="AO623" s="5">
        <f t="shared" si="272"/>
        <v>2.5824471734732235E-3</v>
      </c>
      <c r="AP623" s="5">
        <f t="shared" si="273"/>
        <v>0</v>
      </c>
      <c r="AQ623" s="5">
        <f t="shared" si="274"/>
        <v>0</v>
      </c>
      <c r="AR623" s="5">
        <f t="shared" si="275"/>
        <v>0</v>
      </c>
      <c r="AS623" s="5">
        <f t="shared" si="276"/>
        <v>0</v>
      </c>
      <c r="AT623" s="5">
        <f t="shared" si="277"/>
        <v>0</v>
      </c>
      <c r="AU623" s="5">
        <f t="shared" si="278"/>
        <v>0</v>
      </c>
      <c r="AV623" s="5">
        <f t="shared" si="279"/>
        <v>0</v>
      </c>
      <c r="AW623" s="5">
        <f t="shared" si="280"/>
        <v>0</v>
      </c>
      <c r="AX623" s="5">
        <f t="shared" si="281"/>
        <v>0</v>
      </c>
      <c r="AZ623" s="7">
        <f t="shared" si="291"/>
        <v>115.49916268488803</v>
      </c>
      <c r="BA623" s="4">
        <f t="shared" si="282"/>
        <v>-8.8811565663676317E-4</v>
      </c>
      <c r="BB623" s="5">
        <f>AZ623/MAX($AZ$16:AZ623)-1</f>
        <v>-8.881156566367121E-4</v>
      </c>
    </row>
    <row r="624" spans="1:54" x14ac:dyDescent="0.25">
      <c r="A624" s="3">
        <v>43445</v>
      </c>
      <c r="B624">
        <f>IFERROR(VLOOKUP($A624,Finnifty!$A$14:$I$486,B$15+1,FALSE),All_curves!B623)</f>
        <v>0</v>
      </c>
      <c r="C624">
        <f>IFERROR(VLOOKUP($A624,Finnifty!$A$14:$I$486,C$15+1,FALSE),All_curves!C623)</f>
        <v>0</v>
      </c>
      <c r="D624">
        <f>IFERROR(VLOOKUP($A624,Finnifty!$A$14:$I$486,D$15+1,FALSE),All_curves!D623)</f>
        <v>0</v>
      </c>
      <c r="E624">
        <f>IFERROR(VLOOKUP($A624,Finnifty!$A$14:$I$486,E$15+1,FALSE),All_curves!E623)</f>
        <v>0</v>
      </c>
      <c r="F624">
        <f>IFERROR(VLOOKUP($A624,Finnifty!$A$14:$I$486,F$15+1,FALSE),All_curves!F623)</f>
        <v>0</v>
      </c>
      <c r="G624">
        <f>IFERROR(VLOOKUP($A624,Finnifty!$A$14:$I$486,G$15+1,FALSE),All_curves!G623)</f>
        <v>0</v>
      </c>
      <c r="H624">
        <f>IFERROR(VLOOKUP($A624,Finnifty!$A$14:$I$486,H$15+1,FALSE),All_curves!H623)</f>
        <v>0</v>
      </c>
      <c r="I624">
        <f>IFERROR(VLOOKUP($A624,Finnifty!$A$14:$I$486,I$15+1,FALSE),All_curves!I623)</f>
        <v>0</v>
      </c>
      <c r="J624">
        <f>IFERROR(VLOOKUP($A624,Banknifty!$A$14:$I$4860,2,FALSE),All_curves!J623)</f>
        <v>13540263</v>
      </c>
      <c r="K624">
        <f>IFERROR(VLOOKUP($A624,Banknifty!$A$14:$I$4860,3,FALSE),All_curves!K623)</f>
        <v>16496608</v>
      </c>
      <c r="L624">
        <f>IFERROR(VLOOKUP($A624,Banknifty!$A$14:$I$4860,4,FALSE),All_curves!L623)</f>
        <v>15983827</v>
      </c>
      <c r="M624">
        <f>IFERROR(VLOOKUP($A624,Banknifty!$A$14:$I$4860,5,FALSE),All_curves!M623)</f>
        <v>18707158</v>
      </c>
      <c r="N624">
        <f>IFERROR(VLOOKUP($A624,Banknifty!$A$14:$I$4860,6,FALSE),All_curves!N623)</f>
        <v>12324575</v>
      </c>
      <c r="O624">
        <f>IFERROR(VLOOKUP($A624,Banknifty!$A$14:$I$4860,7,FALSE),All_curves!O623)</f>
        <v>14731384</v>
      </c>
      <c r="P624">
        <f>IFERROR(VLOOKUP($A624,Banknifty!$A$14:$I$4860,8,FALSE),All_curves!P623)</f>
        <v>14731384</v>
      </c>
      <c r="Q624">
        <f>IFERROR(VLOOKUP($A624,Banknifty!$A$14:$I$4860,9,FALSE),All_curves!Q623)</f>
        <v>16101395</v>
      </c>
      <c r="R624">
        <f>IFERROR(VLOOKUP($A624,Nifty!$A$14:$I$4860,2,FALSE),All_curves!R623)</f>
        <v>0</v>
      </c>
      <c r="S624">
        <f>IFERROR(VLOOKUP($A624,Nifty!$A$14:$I$4860,3,FALSE),All_curves!S623)</f>
        <v>0</v>
      </c>
      <c r="T624">
        <f>IFERROR(VLOOKUP($A624,Nifty!$A$14:$I$4860,4,FALSE),All_curves!T623)</f>
        <v>0</v>
      </c>
      <c r="U624">
        <f>IFERROR(VLOOKUP($A624,Nifty!$A$14:$I$4860,5,FALSE),All_curves!U623)</f>
        <v>0</v>
      </c>
      <c r="V624">
        <f>IFERROR(VLOOKUP($A624,Nifty!$A$14:$I$4860,6,FALSE),All_curves!V623)</f>
        <v>0</v>
      </c>
      <c r="W624">
        <f>IFERROR(VLOOKUP($A624,Nifty!$A$14:$I$4860,7,FALSE),All_curves!W623)</f>
        <v>0</v>
      </c>
      <c r="X624">
        <f>IFERROR(VLOOKUP($A624,Nifty!$A$14:$I$4860,8,FALSE),All_curves!X623)</f>
        <v>0</v>
      </c>
      <c r="Y624">
        <f>IFERROR(VLOOKUP($A624,Nifty!$A$14:$I$4860,9,FALSE),All_curves!Y623)</f>
        <v>0</v>
      </c>
      <c r="AA624" s="5">
        <f t="shared" si="283"/>
        <v>0</v>
      </c>
      <c r="AB624" s="5">
        <f t="shared" si="284"/>
        <v>0</v>
      </c>
      <c r="AC624" s="5">
        <f t="shared" si="285"/>
        <v>0</v>
      </c>
      <c r="AD624" s="5">
        <f t="shared" si="286"/>
        <v>0</v>
      </c>
      <c r="AE624" s="5">
        <f t="shared" si="287"/>
        <v>0</v>
      </c>
      <c r="AF624" s="5">
        <f t="shared" si="288"/>
        <v>0</v>
      </c>
      <c r="AG624" s="5">
        <f t="shared" si="289"/>
        <v>0</v>
      </c>
      <c r="AH624" s="5">
        <f t="shared" si="290"/>
        <v>0</v>
      </c>
      <c r="AI624" s="5">
        <f t="shared" si="266"/>
        <v>-3.4129132655603689E-3</v>
      </c>
      <c r="AJ624" s="5">
        <f t="shared" si="267"/>
        <v>3.3618316274195426E-3</v>
      </c>
      <c r="AK624" s="5">
        <f t="shared" si="268"/>
        <v>-5.1334771913613686E-3</v>
      </c>
      <c r="AL624" s="5">
        <f t="shared" si="269"/>
        <v>0</v>
      </c>
      <c r="AM624" s="5">
        <f t="shared" si="270"/>
        <v>1.0186473329296897E-2</v>
      </c>
      <c r="AN624" s="5">
        <f t="shared" si="271"/>
        <v>1.5893768522512453E-4</v>
      </c>
      <c r="AO624" s="5">
        <f t="shared" si="272"/>
        <v>1.5893768522512453E-4</v>
      </c>
      <c r="AP624" s="5">
        <f t="shared" si="273"/>
        <v>0</v>
      </c>
      <c r="AQ624" s="5">
        <f t="shared" si="274"/>
        <v>0</v>
      </c>
      <c r="AR624" s="5">
        <f t="shared" si="275"/>
        <v>0</v>
      </c>
      <c r="AS624" s="5">
        <f t="shared" si="276"/>
        <v>0</v>
      </c>
      <c r="AT624" s="5">
        <f t="shared" si="277"/>
        <v>0</v>
      </c>
      <c r="AU624" s="5">
        <f t="shared" si="278"/>
        <v>0</v>
      </c>
      <c r="AV624" s="5">
        <f t="shared" si="279"/>
        <v>0</v>
      </c>
      <c r="AW624" s="5">
        <f t="shared" si="280"/>
        <v>0</v>
      </c>
      <c r="AX624" s="5">
        <f t="shared" si="281"/>
        <v>0</v>
      </c>
      <c r="AZ624" s="7">
        <f t="shared" si="291"/>
        <v>115.52476398804106</v>
      </c>
      <c r="BA624" s="4">
        <f t="shared" si="282"/>
        <v>2.2165791126020631E-4</v>
      </c>
      <c r="BB624" s="5">
        <f>AZ624/MAX($AZ$16:AZ624)-1</f>
        <v>-6.6665460323800385E-4</v>
      </c>
    </row>
    <row r="625" spans="1:54" x14ac:dyDescent="0.25">
      <c r="A625" s="3">
        <v>43446</v>
      </c>
      <c r="B625">
        <f>IFERROR(VLOOKUP($A625,Finnifty!$A$14:$I$486,B$15+1,FALSE),All_curves!B624)</f>
        <v>0</v>
      </c>
      <c r="C625">
        <f>IFERROR(VLOOKUP($A625,Finnifty!$A$14:$I$486,C$15+1,FALSE),All_curves!C624)</f>
        <v>0</v>
      </c>
      <c r="D625">
        <f>IFERROR(VLOOKUP($A625,Finnifty!$A$14:$I$486,D$15+1,FALSE),All_curves!D624)</f>
        <v>0</v>
      </c>
      <c r="E625">
        <f>IFERROR(VLOOKUP($A625,Finnifty!$A$14:$I$486,E$15+1,FALSE),All_curves!E624)</f>
        <v>0</v>
      </c>
      <c r="F625">
        <f>IFERROR(VLOOKUP($A625,Finnifty!$A$14:$I$486,F$15+1,FALSE),All_curves!F624)</f>
        <v>0</v>
      </c>
      <c r="G625">
        <f>IFERROR(VLOOKUP($A625,Finnifty!$A$14:$I$486,G$15+1,FALSE),All_curves!G624)</f>
        <v>0</v>
      </c>
      <c r="H625">
        <f>IFERROR(VLOOKUP($A625,Finnifty!$A$14:$I$486,H$15+1,FALSE),All_curves!H624)</f>
        <v>0</v>
      </c>
      <c r="I625">
        <f>IFERROR(VLOOKUP($A625,Finnifty!$A$14:$I$486,I$15+1,FALSE),All_curves!I624)</f>
        <v>0</v>
      </c>
      <c r="J625">
        <f>IFERROR(VLOOKUP($A625,Banknifty!$A$14:$I$4860,2,FALSE),All_curves!J624)</f>
        <v>13676387</v>
      </c>
      <c r="K625">
        <f>IFERROR(VLOOKUP($A625,Banknifty!$A$14:$I$4860,3,FALSE),All_curves!K624)</f>
        <v>16578491</v>
      </c>
      <c r="L625">
        <f>IFERROR(VLOOKUP($A625,Banknifty!$A$14:$I$4860,4,FALSE),All_curves!L624)</f>
        <v>16100296</v>
      </c>
      <c r="M625">
        <f>IFERROR(VLOOKUP($A625,Banknifty!$A$14:$I$4860,5,FALSE),All_curves!M624)</f>
        <v>18770692</v>
      </c>
      <c r="N625">
        <f>IFERROR(VLOOKUP($A625,Banknifty!$A$14:$I$4860,6,FALSE),All_curves!N624)</f>
        <v>12352959</v>
      </c>
      <c r="O625">
        <f>IFERROR(VLOOKUP($A625,Banknifty!$A$14:$I$4860,7,FALSE),All_curves!O624)</f>
        <v>14760512</v>
      </c>
      <c r="P625">
        <f>IFERROR(VLOOKUP($A625,Banknifty!$A$14:$I$4860,8,FALSE),All_curves!P624)</f>
        <v>14760512</v>
      </c>
      <c r="Q625">
        <f>IFERROR(VLOOKUP($A625,Banknifty!$A$14:$I$4860,9,FALSE),All_curves!Q624)</f>
        <v>16112744</v>
      </c>
      <c r="R625">
        <f>IFERROR(VLOOKUP($A625,Nifty!$A$14:$I$4860,2,FALSE),All_curves!R624)</f>
        <v>0</v>
      </c>
      <c r="S625">
        <f>IFERROR(VLOOKUP($A625,Nifty!$A$14:$I$4860,3,FALSE),All_curves!S624)</f>
        <v>0</v>
      </c>
      <c r="T625">
        <f>IFERROR(VLOOKUP($A625,Nifty!$A$14:$I$4860,4,FALSE),All_curves!T624)</f>
        <v>0</v>
      </c>
      <c r="U625">
        <f>IFERROR(VLOOKUP($A625,Nifty!$A$14:$I$4860,5,FALSE),All_curves!U624)</f>
        <v>0</v>
      </c>
      <c r="V625">
        <f>IFERROR(VLOOKUP($A625,Nifty!$A$14:$I$4860,6,FALSE),All_curves!V624)</f>
        <v>0</v>
      </c>
      <c r="W625">
        <f>IFERROR(VLOOKUP($A625,Nifty!$A$14:$I$4860,7,FALSE),All_curves!W624)</f>
        <v>0</v>
      </c>
      <c r="X625">
        <f>IFERROR(VLOOKUP($A625,Nifty!$A$14:$I$4860,8,FALSE),All_curves!X624)</f>
        <v>0</v>
      </c>
      <c r="Y625">
        <f>IFERROR(VLOOKUP($A625,Nifty!$A$14:$I$4860,9,FALSE),All_curves!Y624)</f>
        <v>0</v>
      </c>
      <c r="AA625" s="5">
        <f t="shared" si="283"/>
        <v>0</v>
      </c>
      <c r="AB625" s="5">
        <f t="shared" si="284"/>
        <v>0</v>
      </c>
      <c r="AC625" s="5">
        <f t="shared" si="285"/>
        <v>0</v>
      </c>
      <c r="AD625" s="5">
        <f t="shared" si="286"/>
        <v>0</v>
      </c>
      <c r="AE625" s="5">
        <f t="shared" si="287"/>
        <v>0</v>
      </c>
      <c r="AF625" s="5">
        <f t="shared" si="288"/>
        <v>0</v>
      </c>
      <c r="AG625" s="5">
        <f t="shared" si="289"/>
        <v>0</v>
      </c>
      <c r="AH625" s="5">
        <f t="shared" si="290"/>
        <v>0</v>
      </c>
      <c r="AI625" s="5">
        <f t="shared" si="266"/>
        <v>1.005327592233618E-2</v>
      </c>
      <c r="AJ625" s="5">
        <f t="shared" si="267"/>
        <v>4.9636264618762027E-3</v>
      </c>
      <c r="AK625" s="5">
        <f t="shared" si="268"/>
        <v>7.2866779651705738E-3</v>
      </c>
      <c r="AL625" s="5">
        <f t="shared" si="269"/>
        <v>3.3962400916269786E-3</v>
      </c>
      <c r="AM625" s="5">
        <f t="shared" si="270"/>
        <v>2.3030408756488097E-3</v>
      </c>
      <c r="AN625" s="5">
        <f t="shared" si="271"/>
        <v>1.9772751833773139E-3</v>
      </c>
      <c r="AO625" s="5">
        <f t="shared" si="272"/>
        <v>1.9772751833773139E-3</v>
      </c>
      <c r="AP625" s="5">
        <f t="shared" si="273"/>
        <v>7.0484576025875434E-4</v>
      </c>
      <c r="AQ625" s="5">
        <f t="shared" si="274"/>
        <v>0</v>
      </c>
      <c r="AR625" s="5">
        <f t="shared" si="275"/>
        <v>0</v>
      </c>
      <c r="AS625" s="5">
        <f t="shared" si="276"/>
        <v>0</v>
      </c>
      <c r="AT625" s="5">
        <f t="shared" si="277"/>
        <v>0</v>
      </c>
      <c r="AU625" s="5">
        <f t="shared" si="278"/>
        <v>0</v>
      </c>
      <c r="AV625" s="5">
        <f t="shared" si="279"/>
        <v>0</v>
      </c>
      <c r="AW625" s="5">
        <f t="shared" si="280"/>
        <v>0</v>
      </c>
      <c r="AX625" s="5">
        <f t="shared" si="281"/>
        <v>0</v>
      </c>
      <c r="AZ625" s="7">
        <f t="shared" si="291"/>
        <v>115.68198480397842</v>
      </c>
      <c r="BA625" s="4">
        <f t="shared" si="282"/>
        <v>1.3609273934863386E-3</v>
      </c>
      <c r="BB625" s="5">
        <f>AZ625/MAX($AZ$16:AZ625)-1</f>
        <v>0</v>
      </c>
    </row>
    <row r="626" spans="1:54" x14ac:dyDescent="0.25">
      <c r="A626" s="3">
        <v>43447</v>
      </c>
      <c r="B626">
        <f>IFERROR(VLOOKUP($A626,Finnifty!$A$14:$I$486,B$15+1,FALSE),All_curves!B625)</f>
        <v>0</v>
      </c>
      <c r="C626">
        <f>IFERROR(VLOOKUP($A626,Finnifty!$A$14:$I$486,C$15+1,FALSE),All_curves!C625)</f>
        <v>0</v>
      </c>
      <c r="D626">
        <f>IFERROR(VLOOKUP($A626,Finnifty!$A$14:$I$486,D$15+1,FALSE),All_curves!D625)</f>
        <v>0</v>
      </c>
      <c r="E626">
        <f>IFERROR(VLOOKUP($A626,Finnifty!$A$14:$I$486,E$15+1,FALSE),All_curves!E625)</f>
        <v>0</v>
      </c>
      <c r="F626">
        <f>IFERROR(VLOOKUP($A626,Finnifty!$A$14:$I$486,F$15+1,FALSE),All_curves!F625)</f>
        <v>0</v>
      </c>
      <c r="G626">
        <f>IFERROR(VLOOKUP($A626,Finnifty!$A$14:$I$486,G$15+1,FALSE),All_curves!G625)</f>
        <v>0</v>
      </c>
      <c r="H626">
        <f>IFERROR(VLOOKUP($A626,Finnifty!$A$14:$I$486,H$15+1,FALSE),All_curves!H625)</f>
        <v>0</v>
      </c>
      <c r="I626">
        <f>IFERROR(VLOOKUP($A626,Finnifty!$A$14:$I$486,I$15+1,FALSE),All_curves!I625)</f>
        <v>0</v>
      </c>
      <c r="J626">
        <f>IFERROR(VLOOKUP($A626,Banknifty!$A$14:$I$4860,2,FALSE),All_curves!J625)</f>
        <v>13708815</v>
      </c>
      <c r="K626">
        <f>IFERROR(VLOOKUP($A626,Banknifty!$A$14:$I$4860,3,FALSE),All_curves!K625)</f>
        <v>16740971</v>
      </c>
      <c r="L626">
        <f>IFERROR(VLOOKUP($A626,Banknifty!$A$14:$I$4860,4,FALSE),All_curves!L625)</f>
        <v>16206519</v>
      </c>
      <c r="M626">
        <f>IFERROR(VLOOKUP($A626,Banknifty!$A$14:$I$4860,5,FALSE),All_curves!M625)</f>
        <v>18925300</v>
      </c>
      <c r="N626">
        <f>IFERROR(VLOOKUP($A626,Banknifty!$A$14:$I$4860,6,FALSE),All_curves!N625)</f>
        <v>12245658</v>
      </c>
      <c r="O626">
        <f>IFERROR(VLOOKUP($A626,Banknifty!$A$14:$I$4860,7,FALSE),All_curves!O625)</f>
        <v>14654520</v>
      </c>
      <c r="P626">
        <f>IFERROR(VLOOKUP($A626,Banknifty!$A$14:$I$4860,8,FALSE),All_curves!P625)</f>
        <v>14654520</v>
      </c>
      <c r="Q626">
        <f>IFERROR(VLOOKUP($A626,Banknifty!$A$14:$I$4860,9,FALSE),All_curves!Q625)</f>
        <v>16054905</v>
      </c>
      <c r="R626">
        <f>IFERROR(VLOOKUP($A626,Nifty!$A$14:$I$4860,2,FALSE),All_curves!R625)</f>
        <v>0</v>
      </c>
      <c r="S626">
        <f>IFERROR(VLOOKUP($A626,Nifty!$A$14:$I$4860,3,FALSE),All_curves!S625)</f>
        <v>0</v>
      </c>
      <c r="T626">
        <f>IFERROR(VLOOKUP($A626,Nifty!$A$14:$I$4860,4,FALSE),All_curves!T625)</f>
        <v>0</v>
      </c>
      <c r="U626">
        <f>IFERROR(VLOOKUP($A626,Nifty!$A$14:$I$4860,5,FALSE),All_curves!U625)</f>
        <v>0</v>
      </c>
      <c r="V626">
        <f>IFERROR(VLOOKUP($A626,Nifty!$A$14:$I$4860,6,FALSE),All_curves!V625)</f>
        <v>0</v>
      </c>
      <c r="W626">
        <f>IFERROR(VLOOKUP($A626,Nifty!$A$14:$I$4860,7,FALSE),All_curves!W625)</f>
        <v>0</v>
      </c>
      <c r="X626">
        <f>IFERROR(VLOOKUP($A626,Nifty!$A$14:$I$4860,8,FALSE),All_curves!X625)</f>
        <v>0</v>
      </c>
      <c r="Y626">
        <f>IFERROR(VLOOKUP($A626,Nifty!$A$14:$I$4860,9,FALSE),All_curves!Y625)</f>
        <v>0</v>
      </c>
      <c r="AA626" s="5">
        <f t="shared" si="283"/>
        <v>0</v>
      </c>
      <c r="AB626" s="5">
        <f t="shared" si="284"/>
        <v>0</v>
      </c>
      <c r="AC626" s="5">
        <f t="shared" si="285"/>
        <v>0</v>
      </c>
      <c r="AD626" s="5">
        <f t="shared" si="286"/>
        <v>0</v>
      </c>
      <c r="AE626" s="5">
        <f t="shared" si="287"/>
        <v>0</v>
      </c>
      <c r="AF626" s="5">
        <f t="shared" si="288"/>
        <v>0</v>
      </c>
      <c r="AG626" s="5">
        <f t="shared" si="289"/>
        <v>0</v>
      </c>
      <c r="AH626" s="5">
        <f t="shared" si="290"/>
        <v>0</v>
      </c>
      <c r="AI626" s="5">
        <f t="shared" si="266"/>
        <v>2.3710940616115117E-3</v>
      </c>
      <c r="AJ626" s="5">
        <f t="shared" si="267"/>
        <v>9.8006507347381255E-3</v>
      </c>
      <c r="AK626" s="5">
        <f t="shared" si="268"/>
        <v>6.5975805662206177E-3</v>
      </c>
      <c r="AL626" s="5">
        <f t="shared" si="269"/>
        <v>8.236670230378218E-3</v>
      </c>
      <c r="AM626" s="5">
        <f t="shared" si="270"/>
        <v>-8.6862588955407549E-3</v>
      </c>
      <c r="AN626" s="5">
        <f t="shared" si="271"/>
        <v>-7.1807807208855712E-3</v>
      </c>
      <c r="AO626" s="5">
        <f t="shared" si="272"/>
        <v>-7.1807807208855712E-3</v>
      </c>
      <c r="AP626" s="5">
        <f t="shared" si="273"/>
        <v>-3.5896430800365087E-3</v>
      </c>
      <c r="AQ626" s="5">
        <f t="shared" si="274"/>
        <v>0</v>
      </c>
      <c r="AR626" s="5">
        <f t="shared" si="275"/>
        <v>0</v>
      </c>
      <c r="AS626" s="5">
        <f t="shared" si="276"/>
        <v>0</v>
      </c>
      <c r="AT626" s="5">
        <f t="shared" si="277"/>
        <v>0</v>
      </c>
      <c r="AU626" s="5">
        <f t="shared" si="278"/>
        <v>0</v>
      </c>
      <c r="AV626" s="5">
        <f t="shared" si="279"/>
        <v>0</v>
      </c>
      <c r="AW626" s="5">
        <f t="shared" si="280"/>
        <v>0</v>
      </c>
      <c r="AX626" s="5">
        <f t="shared" si="281"/>
        <v>0</v>
      </c>
      <c r="AZ626" s="7">
        <f t="shared" si="291"/>
        <v>115.68376115954247</v>
      </c>
      <c r="BA626" s="4">
        <f t="shared" si="282"/>
        <v>1.5355507316669622E-5</v>
      </c>
      <c r="BB626" s="5">
        <f>AZ626/MAX($AZ$16:AZ626)-1</f>
        <v>0</v>
      </c>
    </row>
    <row r="627" spans="1:54" x14ac:dyDescent="0.25">
      <c r="A627" s="3">
        <v>43448</v>
      </c>
      <c r="B627">
        <f>IFERROR(VLOOKUP($A627,Finnifty!$A$14:$I$486,B$15+1,FALSE),All_curves!B626)</f>
        <v>0</v>
      </c>
      <c r="C627">
        <f>IFERROR(VLOOKUP($A627,Finnifty!$A$14:$I$486,C$15+1,FALSE),All_curves!C626)</f>
        <v>0</v>
      </c>
      <c r="D627">
        <f>IFERROR(VLOOKUP($A627,Finnifty!$A$14:$I$486,D$15+1,FALSE),All_curves!D626)</f>
        <v>0</v>
      </c>
      <c r="E627">
        <f>IFERROR(VLOOKUP($A627,Finnifty!$A$14:$I$486,E$15+1,FALSE),All_curves!E626)</f>
        <v>0</v>
      </c>
      <c r="F627">
        <f>IFERROR(VLOOKUP($A627,Finnifty!$A$14:$I$486,F$15+1,FALSE),All_curves!F626)</f>
        <v>0</v>
      </c>
      <c r="G627">
        <f>IFERROR(VLOOKUP($A627,Finnifty!$A$14:$I$486,G$15+1,FALSE),All_curves!G626)</f>
        <v>0</v>
      </c>
      <c r="H627">
        <f>IFERROR(VLOOKUP($A627,Finnifty!$A$14:$I$486,H$15+1,FALSE),All_curves!H626)</f>
        <v>0</v>
      </c>
      <c r="I627">
        <f>IFERROR(VLOOKUP($A627,Finnifty!$A$14:$I$486,I$15+1,FALSE),All_curves!I626)</f>
        <v>0</v>
      </c>
      <c r="J627">
        <f>IFERROR(VLOOKUP($A627,Banknifty!$A$14:$I$4860,2,FALSE),All_curves!J626)</f>
        <v>13681154</v>
      </c>
      <c r="K627">
        <f>IFERROR(VLOOKUP($A627,Banknifty!$A$14:$I$4860,3,FALSE),All_curves!K626)</f>
        <v>16740971</v>
      </c>
      <c r="L627">
        <f>IFERROR(VLOOKUP($A627,Banknifty!$A$14:$I$4860,4,FALSE),All_curves!L626)</f>
        <v>16206519</v>
      </c>
      <c r="M627">
        <f>IFERROR(VLOOKUP($A627,Banknifty!$A$14:$I$4860,5,FALSE),All_curves!M626)</f>
        <v>18925300</v>
      </c>
      <c r="N627">
        <f>IFERROR(VLOOKUP($A627,Banknifty!$A$14:$I$4860,6,FALSE),All_curves!N626)</f>
        <v>12203865</v>
      </c>
      <c r="O627">
        <f>IFERROR(VLOOKUP($A627,Banknifty!$A$14:$I$4860,7,FALSE),All_curves!O626)</f>
        <v>14703786</v>
      </c>
      <c r="P627">
        <f>IFERROR(VLOOKUP($A627,Banknifty!$A$14:$I$4860,8,FALSE),All_curves!P626)</f>
        <v>14703786</v>
      </c>
      <c r="Q627">
        <f>IFERROR(VLOOKUP($A627,Banknifty!$A$14:$I$4860,9,FALSE),All_curves!Q626)</f>
        <v>16054905</v>
      </c>
      <c r="R627">
        <f>IFERROR(VLOOKUP($A627,Nifty!$A$14:$I$4860,2,FALSE),All_curves!R626)</f>
        <v>0</v>
      </c>
      <c r="S627">
        <f>IFERROR(VLOOKUP($A627,Nifty!$A$14:$I$4860,3,FALSE),All_curves!S626)</f>
        <v>0</v>
      </c>
      <c r="T627">
        <f>IFERROR(VLOOKUP($A627,Nifty!$A$14:$I$4860,4,FALSE),All_curves!T626)</f>
        <v>0</v>
      </c>
      <c r="U627">
        <f>IFERROR(VLOOKUP($A627,Nifty!$A$14:$I$4860,5,FALSE),All_curves!U626)</f>
        <v>0</v>
      </c>
      <c r="V627">
        <f>IFERROR(VLOOKUP($A627,Nifty!$A$14:$I$4860,6,FALSE),All_curves!V626)</f>
        <v>0</v>
      </c>
      <c r="W627">
        <f>IFERROR(VLOOKUP($A627,Nifty!$A$14:$I$4860,7,FALSE),All_curves!W626)</f>
        <v>0</v>
      </c>
      <c r="X627">
        <f>IFERROR(VLOOKUP($A627,Nifty!$A$14:$I$4860,8,FALSE),All_curves!X626)</f>
        <v>0</v>
      </c>
      <c r="Y627">
        <f>IFERROR(VLOOKUP($A627,Nifty!$A$14:$I$4860,9,FALSE),All_curves!Y626)</f>
        <v>0</v>
      </c>
      <c r="AA627" s="5">
        <f t="shared" si="283"/>
        <v>0</v>
      </c>
      <c r="AB627" s="5">
        <f t="shared" si="284"/>
        <v>0</v>
      </c>
      <c r="AC627" s="5">
        <f t="shared" si="285"/>
        <v>0</v>
      </c>
      <c r="AD627" s="5">
        <f t="shared" si="286"/>
        <v>0</v>
      </c>
      <c r="AE627" s="5">
        <f t="shared" si="287"/>
        <v>0</v>
      </c>
      <c r="AF627" s="5">
        <f t="shared" si="288"/>
        <v>0</v>
      </c>
      <c r="AG627" s="5">
        <f t="shared" si="289"/>
        <v>0</v>
      </c>
      <c r="AH627" s="5">
        <f t="shared" si="290"/>
        <v>0</v>
      </c>
      <c r="AI627" s="5">
        <f t="shared" si="266"/>
        <v>-2.0177528108739073E-3</v>
      </c>
      <c r="AJ627" s="5">
        <f t="shared" si="267"/>
        <v>0</v>
      </c>
      <c r="AK627" s="5">
        <f t="shared" si="268"/>
        <v>0</v>
      </c>
      <c r="AL627" s="5">
        <f t="shared" si="269"/>
        <v>0</v>
      </c>
      <c r="AM627" s="5">
        <f t="shared" si="270"/>
        <v>-3.4128831623421174E-3</v>
      </c>
      <c r="AN627" s="5">
        <f t="shared" si="271"/>
        <v>3.3618296607462739E-3</v>
      </c>
      <c r="AO627" s="5">
        <f t="shared" si="272"/>
        <v>3.3618296607462739E-3</v>
      </c>
      <c r="AP627" s="5">
        <f t="shared" si="273"/>
        <v>0</v>
      </c>
      <c r="AQ627" s="5">
        <f t="shared" si="274"/>
        <v>0</v>
      </c>
      <c r="AR627" s="5">
        <f t="shared" si="275"/>
        <v>0</v>
      </c>
      <c r="AS627" s="5">
        <f t="shared" si="276"/>
        <v>0</v>
      </c>
      <c r="AT627" s="5">
        <f t="shared" si="277"/>
        <v>0</v>
      </c>
      <c r="AU627" s="5">
        <f t="shared" si="278"/>
        <v>0</v>
      </c>
      <c r="AV627" s="5">
        <f t="shared" si="279"/>
        <v>0</v>
      </c>
      <c r="AW627" s="5">
        <f t="shared" si="280"/>
        <v>0</v>
      </c>
      <c r="AX627" s="5">
        <f t="shared" si="281"/>
        <v>0</v>
      </c>
      <c r="AZ627" s="7">
        <f t="shared" si="291"/>
        <v>115.68999373471729</v>
      </c>
      <c r="BA627" s="4">
        <f t="shared" si="282"/>
        <v>5.3875972844855152E-5</v>
      </c>
      <c r="BB627" s="5">
        <f>AZ627/MAX($AZ$16:AZ627)-1</f>
        <v>0</v>
      </c>
    </row>
    <row r="628" spans="1:54" x14ac:dyDescent="0.25">
      <c r="A628" s="3">
        <v>43451</v>
      </c>
      <c r="B628">
        <f>IFERROR(VLOOKUP($A628,Finnifty!$A$14:$I$486,B$15+1,FALSE),All_curves!B627)</f>
        <v>0</v>
      </c>
      <c r="C628">
        <f>IFERROR(VLOOKUP($A628,Finnifty!$A$14:$I$486,C$15+1,FALSE),All_curves!C627)</f>
        <v>0</v>
      </c>
      <c r="D628">
        <f>IFERROR(VLOOKUP($A628,Finnifty!$A$14:$I$486,D$15+1,FALSE),All_curves!D627)</f>
        <v>0</v>
      </c>
      <c r="E628">
        <f>IFERROR(VLOOKUP($A628,Finnifty!$A$14:$I$486,E$15+1,FALSE),All_curves!E627)</f>
        <v>0</v>
      </c>
      <c r="F628">
        <f>IFERROR(VLOOKUP($A628,Finnifty!$A$14:$I$486,F$15+1,FALSE),All_curves!F627)</f>
        <v>0</v>
      </c>
      <c r="G628">
        <f>IFERROR(VLOOKUP($A628,Finnifty!$A$14:$I$486,G$15+1,FALSE),All_curves!G627)</f>
        <v>0</v>
      </c>
      <c r="H628">
        <f>IFERROR(VLOOKUP($A628,Finnifty!$A$14:$I$486,H$15+1,FALSE),All_curves!H627)</f>
        <v>0</v>
      </c>
      <c r="I628">
        <f>IFERROR(VLOOKUP($A628,Finnifty!$A$14:$I$486,I$15+1,FALSE),All_curves!I627)</f>
        <v>0</v>
      </c>
      <c r="J628">
        <f>IFERROR(VLOOKUP($A628,Banknifty!$A$14:$I$4860,2,FALSE),All_curves!J627)</f>
        <v>13656866</v>
      </c>
      <c r="K628">
        <f>IFERROR(VLOOKUP($A628,Banknifty!$A$14:$I$4860,3,FALSE),All_curves!K627)</f>
        <v>16740971</v>
      </c>
      <c r="L628">
        <f>IFERROR(VLOOKUP($A628,Banknifty!$A$14:$I$4860,4,FALSE),All_curves!L627)</f>
        <v>16206519</v>
      </c>
      <c r="M628">
        <f>IFERROR(VLOOKUP($A628,Banknifty!$A$14:$I$4860,5,FALSE),All_curves!M627)</f>
        <v>18925300</v>
      </c>
      <c r="N628">
        <f>IFERROR(VLOOKUP($A628,Banknifty!$A$14:$I$4860,6,FALSE),All_curves!N627)</f>
        <v>12326553</v>
      </c>
      <c r="O628">
        <f>IFERROR(VLOOKUP($A628,Banknifty!$A$14:$I$4860,7,FALSE),All_curves!O627)</f>
        <v>14776770</v>
      </c>
      <c r="P628">
        <f>IFERROR(VLOOKUP($A628,Banknifty!$A$14:$I$4860,8,FALSE),All_curves!P627)</f>
        <v>14776770</v>
      </c>
      <c r="Q628">
        <f>IFERROR(VLOOKUP($A628,Banknifty!$A$14:$I$4860,9,FALSE),All_curves!Q627)</f>
        <v>16109432</v>
      </c>
      <c r="R628">
        <f>IFERROR(VLOOKUP($A628,Nifty!$A$14:$I$4860,2,FALSE),All_curves!R627)</f>
        <v>0</v>
      </c>
      <c r="S628">
        <f>IFERROR(VLOOKUP($A628,Nifty!$A$14:$I$4860,3,FALSE),All_curves!S627)</f>
        <v>0</v>
      </c>
      <c r="T628">
        <f>IFERROR(VLOOKUP($A628,Nifty!$A$14:$I$4860,4,FALSE),All_curves!T627)</f>
        <v>0</v>
      </c>
      <c r="U628">
        <f>IFERROR(VLOOKUP($A628,Nifty!$A$14:$I$4860,5,FALSE),All_curves!U627)</f>
        <v>0</v>
      </c>
      <c r="V628">
        <f>IFERROR(VLOOKUP($A628,Nifty!$A$14:$I$4860,6,FALSE),All_curves!V627)</f>
        <v>0</v>
      </c>
      <c r="W628">
        <f>IFERROR(VLOOKUP($A628,Nifty!$A$14:$I$4860,7,FALSE),All_curves!W627)</f>
        <v>0</v>
      </c>
      <c r="X628">
        <f>IFERROR(VLOOKUP($A628,Nifty!$A$14:$I$4860,8,FALSE),All_curves!X627)</f>
        <v>0</v>
      </c>
      <c r="Y628">
        <f>IFERROR(VLOOKUP($A628,Nifty!$A$14:$I$4860,9,FALSE),All_curves!Y627)</f>
        <v>0</v>
      </c>
      <c r="AA628" s="5">
        <f t="shared" si="283"/>
        <v>0</v>
      </c>
      <c r="AB628" s="5">
        <f t="shared" si="284"/>
        <v>0</v>
      </c>
      <c r="AC628" s="5">
        <f t="shared" si="285"/>
        <v>0</v>
      </c>
      <c r="AD628" s="5">
        <f t="shared" si="286"/>
        <v>0</v>
      </c>
      <c r="AE628" s="5">
        <f t="shared" si="287"/>
        <v>0</v>
      </c>
      <c r="AF628" s="5">
        <f t="shared" si="288"/>
        <v>0</v>
      </c>
      <c r="AG628" s="5">
        <f t="shared" si="289"/>
        <v>0</v>
      </c>
      <c r="AH628" s="5">
        <f t="shared" si="290"/>
        <v>0</v>
      </c>
      <c r="AI628" s="5">
        <f t="shared" si="266"/>
        <v>-1.7752888389386268E-3</v>
      </c>
      <c r="AJ628" s="5">
        <f t="shared" si="267"/>
        <v>0</v>
      </c>
      <c r="AK628" s="5">
        <f t="shared" si="268"/>
        <v>0</v>
      </c>
      <c r="AL628" s="5">
        <f t="shared" si="269"/>
        <v>0</v>
      </c>
      <c r="AM628" s="5">
        <f t="shared" si="270"/>
        <v>1.0053208553191917E-2</v>
      </c>
      <c r="AN628" s="5">
        <f t="shared" si="271"/>
        <v>4.9636195738975708E-3</v>
      </c>
      <c r="AO628" s="5">
        <f t="shared" si="272"/>
        <v>4.9636195738975708E-3</v>
      </c>
      <c r="AP628" s="5">
        <f t="shared" si="273"/>
        <v>3.3962829428140218E-3</v>
      </c>
      <c r="AQ628" s="5">
        <f t="shared" si="274"/>
        <v>0</v>
      </c>
      <c r="AR628" s="5">
        <f t="shared" si="275"/>
        <v>0</v>
      </c>
      <c r="AS628" s="5">
        <f t="shared" si="276"/>
        <v>0</v>
      </c>
      <c r="AT628" s="5">
        <f t="shared" si="277"/>
        <v>0</v>
      </c>
      <c r="AU628" s="5">
        <f t="shared" si="278"/>
        <v>0</v>
      </c>
      <c r="AV628" s="5">
        <f t="shared" si="279"/>
        <v>0</v>
      </c>
      <c r="AW628" s="5">
        <f t="shared" si="280"/>
        <v>0</v>
      </c>
      <c r="AX628" s="5">
        <f t="shared" si="281"/>
        <v>0</v>
      </c>
      <c r="AZ628" s="7">
        <f t="shared" si="291"/>
        <v>115.79412167917836</v>
      </c>
      <c r="BA628" s="4">
        <f t="shared" si="282"/>
        <v>9.0006007520260244E-4</v>
      </c>
      <c r="BB628" s="5">
        <f>AZ628/MAX($AZ$16:AZ628)-1</f>
        <v>0</v>
      </c>
    </row>
    <row r="629" spans="1:54" x14ac:dyDescent="0.25">
      <c r="A629" s="3">
        <v>43452</v>
      </c>
      <c r="B629">
        <f>IFERROR(VLOOKUP($A629,Finnifty!$A$14:$I$486,B$15+1,FALSE),All_curves!B628)</f>
        <v>0</v>
      </c>
      <c r="C629">
        <f>IFERROR(VLOOKUP($A629,Finnifty!$A$14:$I$486,C$15+1,FALSE),All_curves!C628)</f>
        <v>0</v>
      </c>
      <c r="D629">
        <f>IFERROR(VLOOKUP($A629,Finnifty!$A$14:$I$486,D$15+1,FALSE),All_curves!D628)</f>
        <v>0</v>
      </c>
      <c r="E629">
        <f>IFERROR(VLOOKUP($A629,Finnifty!$A$14:$I$486,E$15+1,FALSE),All_curves!E628)</f>
        <v>0</v>
      </c>
      <c r="F629">
        <f>IFERROR(VLOOKUP($A629,Finnifty!$A$14:$I$486,F$15+1,FALSE),All_curves!F628)</f>
        <v>0</v>
      </c>
      <c r="G629">
        <f>IFERROR(VLOOKUP($A629,Finnifty!$A$14:$I$486,G$15+1,FALSE),All_curves!G628)</f>
        <v>0</v>
      </c>
      <c r="H629">
        <f>IFERROR(VLOOKUP($A629,Finnifty!$A$14:$I$486,H$15+1,FALSE),All_curves!H628)</f>
        <v>0</v>
      </c>
      <c r="I629">
        <f>IFERROR(VLOOKUP($A629,Finnifty!$A$14:$I$486,I$15+1,FALSE),All_curves!I628)</f>
        <v>0</v>
      </c>
      <c r="J629">
        <f>IFERROR(VLOOKUP($A629,Banknifty!$A$14:$I$4860,2,FALSE),All_curves!J628)</f>
        <v>13733971</v>
      </c>
      <c r="K629">
        <f>IFERROR(VLOOKUP($A629,Banknifty!$A$14:$I$4860,3,FALSE),All_curves!K628)</f>
        <v>16842984</v>
      </c>
      <c r="L629">
        <f>IFERROR(VLOOKUP($A629,Banknifty!$A$14:$I$4860,4,FALSE),All_curves!L628)</f>
        <v>16250511</v>
      </c>
      <c r="M629">
        <f>IFERROR(VLOOKUP($A629,Banknifty!$A$14:$I$4860,5,FALSE),All_curves!M628)</f>
        <v>18976672</v>
      </c>
      <c r="N629">
        <f>IFERROR(VLOOKUP($A629,Banknifty!$A$14:$I$4860,6,FALSE),All_curves!N628)</f>
        <v>12459510</v>
      </c>
      <c r="O629">
        <f>IFERROR(VLOOKUP($A629,Banknifty!$A$14:$I$4860,7,FALSE),All_curves!O628)</f>
        <v>14997154</v>
      </c>
      <c r="P629">
        <f>IFERROR(VLOOKUP($A629,Banknifty!$A$14:$I$4860,8,FALSE),All_curves!P628)</f>
        <v>14997154</v>
      </c>
      <c r="Q629">
        <f>IFERROR(VLOOKUP($A629,Banknifty!$A$14:$I$4860,9,FALSE),All_curves!Q628)</f>
        <v>16324514</v>
      </c>
      <c r="R629">
        <f>IFERROR(VLOOKUP($A629,Nifty!$A$14:$I$4860,2,FALSE),All_curves!R628)</f>
        <v>0</v>
      </c>
      <c r="S629">
        <f>IFERROR(VLOOKUP($A629,Nifty!$A$14:$I$4860,3,FALSE),All_curves!S628)</f>
        <v>0</v>
      </c>
      <c r="T629">
        <f>IFERROR(VLOOKUP($A629,Nifty!$A$14:$I$4860,4,FALSE),All_curves!T628)</f>
        <v>0</v>
      </c>
      <c r="U629">
        <f>IFERROR(VLOOKUP($A629,Nifty!$A$14:$I$4860,5,FALSE),All_curves!U628)</f>
        <v>0</v>
      </c>
      <c r="V629">
        <f>IFERROR(VLOOKUP($A629,Nifty!$A$14:$I$4860,6,FALSE),All_curves!V628)</f>
        <v>0</v>
      </c>
      <c r="W629">
        <f>IFERROR(VLOOKUP($A629,Nifty!$A$14:$I$4860,7,FALSE),All_curves!W628)</f>
        <v>0</v>
      </c>
      <c r="X629">
        <f>IFERROR(VLOOKUP($A629,Nifty!$A$14:$I$4860,8,FALSE),All_curves!X628)</f>
        <v>0</v>
      </c>
      <c r="Y629">
        <f>IFERROR(VLOOKUP($A629,Nifty!$A$14:$I$4860,9,FALSE),All_curves!Y628)</f>
        <v>0</v>
      </c>
      <c r="AA629" s="5">
        <f t="shared" si="283"/>
        <v>0</v>
      </c>
      <c r="AB629" s="5">
        <f t="shared" si="284"/>
        <v>0</v>
      </c>
      <c r="AC629" s="5">
        <f t="shared" si="285"/>
        <v>0</v>
      </c>
      <c r="AD629" s="5">
        <f t="shared" si="286"/>
        <v>0</v>
      </c>
      <c r="AE629" s="5">
        <f t="shared" si="287"/>
        <v>0</v>
      </c>
      <c r="AF629" s="5">
        <f t="shared" si="288"/>
        <v>0</v>
      </c>
      <c r="AG629" s="5">
        <f t="shared" si="289"/>
        <v>0</v>
      </c>
      <c r="AH629" s="5">
        <f t="shared" si="290"/>
        <v>0</v>
      </c>
      <c r="AI629" s="5">
        <f t="shared" si="266"/>
        <v>5.6458780513772844E-3</v>
      </c>
      <c r="AJ629" s="5">
        <f t="shared" si="267"/>
        <v>6.0936130885120843E-3</v>
      </c>
      <c r="AK629" s="5">
        <f t="shared" si="268"/>
        <v>2.7144632354425546E-3</v>
      </c>
      <c r="AL629" s="5">
        <f t="shared" si="269"/>
        <v>2.7144615937395589E-3</v>
      </c>
      <c r="AM629" s="5">
        <f t="shared" si="270"/>
        <v>1.0786227098524614E-2</v>
      </c>
      <c r="AN629" s="5">
        <f t="shared" si="271"/>
        <v>1.4914220090046726E-2</v>
      </c>
      <c r="AO629" s="5">
        <f t="shared" si="272"/>
        <v>1.4914220090046726E-2</v>
      </c>
      <c r="AP629" s="5">
        <f t="shared" si="273"/>
        <v>1.3351308723982269E-2</v>
      </c>
      <c r="AQ629" s="5">
        <f t="shared" si="274"/>
        <v>0</v>
      </c>
      <c r="AR629" s="5">
        <f t="shared" si="275"/>
        <v>0</v>
      </c>
      <c r="AS629" s="5">
        <f t="shared" si="276"/>
        <v>0</v>
      </c>
      <c r="AT629" s="5">
        <f t="shared" si="277"/>
        <v>0</v>
      </c>
      <c r="AU629" s="5">
        <f t="shared" si="278"/>
        <v>0</v>
      </c>
      <c r="AV629" s="5">
        <f t="shared" si="279"/>
        <v>0</v>
      </c>
      <c r="AW629" s="5">
        <f t="shared" si="280"/>
        <v>0</v>
      </c>
      <c r="AX629" s="5">
        <f t="shared" si="281"/>
        <v>0</v>
      </c>
      <c r="AZ629" s="7">
        <f t="shared" si="291"/>
        <v>116.13732769749261</v>
      </c>
      <c r="BA629" s="4">
        <f t="shared" si="282"/>
        <v>2.9639329988196596E-3</v>
      </c>
      <c r="BB629" s="5">
        <f>AZ629/MAX($AZ$16:AZ629)-1</f>
        <v>0</v>
      </c>
    </row>
    <row r="630" spans="1:54" x14ac:dyDescent="0.25">
      <c r="A630" s="3">
        <v>43453</v>
      </c>
      <c r="B630">
        <f>IFERROR(VLOOKUP($A630,Finnifty!$A$14:$I$486,B$15+1,FALSE),All_curves!B629)</f>
        <v>0</v>
      </c>
      <c r="C630">
        <f>IFERROR(VLOOKUP($A630,Finnifty!$A$14:$I$486,C$15+1,FALSE),All_curves!C629)</f>
        <v>0</v>
      </c>
      <c r="D630">
        <f>IFERROR(VLOOKUP($A630,Finnifty!$A$14:$I$486,D$15+1,FALSE),All_curves!D629)</f>
        <v>0</v>
      </c>
      <c r="E630">
        <f>IFERROR(VLOOKUP($A630,Finnifty!$A$14:$I$486,E$15+1,FALSE),All_curves!E629)</f>
        <v>0</v>
      </c>
      <c r="F630">
        <f>IFERROR(VLOOKUP($A630,Finnifty!$A$14:$I$486,F$15+1,FALSE),All_curves!F629)</f>
        <v>0</v>
      </c>
      <c r="G630">
        <f>IFERROR(VLOOKUP($A630,Finnifty!$A$14:$I$486,G$15+1,FALSE),All_curves!G629)</f>
        <v>0</v>
      </c>
      <c r="H630">
        <f>IFERROR(VLOOKUP($A630,Finnifty!$A$14:$I$486,H$15+1,FALSE),All_curves!H629)</f>
        <v>0</v>
      </c>
      <c r="I630">
        <f>IFERROR(VLOOKUP($A630,Finnifty!$A$14:$I$486,I$15+1,FALSE),All_curves!I629)</f>
        <v>0</v>
      </c>
      <c r="J630">
        <f>IFERROR(VLOOKUP($A630,Banknifty!$A$14:$I$4860,2,FALSE),All_curves!J629)</f>
        <v>13788025</v>
      </c>
      <c r="K630">
        <f>IFERROR(VLOOKUP($A630,Banknifty!$A$14:$I$4860,3,FALSE),All_curves!K629)</f>
        <v>16898766</v>
      </c>
      <c r="L630">
        <f>IFERROR(VLOOKUP($A630,Banknifty!$A$14:$I$4860,4,FALSE),All_curves!L629)</f>
        <v>16268342</v>
      </c>
      <c r="M630">
        <f>IFERROR(VLOOKUP($A630,Banknifty!$A$14:$I$4860,5,FALSE),All_curves!M629)</f>
        <v>19012170</v>
      </c>
      <c r="N630">
        <f>IFERROR(VLOOKUP($A630,Banknifty!$A$14:$I$4860,6,FALSE),All_curves!N629)</f>
        <v>12428044</v>
      </c>
      <c r="O630">
        <f>IFERROR(VLOOKUP($A630,Banknifty!$A$14:$I$4860,7,FALSE),All_curves!O629)</f>
        <v>14997154</v>
      </c>
      <c r="P630">
        <f>IFERROR(VLOOKUP($A630,Banknifty!$A$14:$I$4860,8,FALSE),All_curves!P629)</f>
        <v>14997154</v>
      </c>
      <c r="Q630">
        <f>IFERROR(VLOOKUP($A630,Banknifty!$A$14:$I$4860,9,FALSE),All_curves!Q629)</f>
        <v>16324514</v>
      </c>
      <c r="R630">
        <f>IFERROR(VLOOKUP($A630,Nifty!$A$14:$I$4860,2,FALSE),All_curves!R629)</f>
        <v>0</v>
      </c>
      <c r="S630">
        <f>IFERROR(VLOOKUP($A630,Nifty!$A$14:$I$4860,3,FALSE),All_curves!S629)</f>
        <v>0</v>
      </c>
      <c r="T630">
        <f>IFERROR(VLOOKUP($A630,Nifty!$A$14:$I$4860,4,FALSE),All_curves!T629)</f>
        <v>0</v>
      </c>
      <c r="U630">
        <f>IFERROR(VLOOKUP($A630,Nifty!$A$14:$I$4860,5,FALSE),All_curves!U629)</f>
        <v>0</v>
      </c>
      <c r="V630">
        <f>IFERROR(VLOOKUP($A630,Nifty!$A$14:$I$4860,6,FALSE),All_curves!V629)</f>
        <v>0</v>
      </c>
      <c r="W630">
        <f>IFERROR(VLOOKUP($A630,Nifty!$A$14:$I$4860,7,FALSE),All_curves!W629)</f>
        <v>0</v>
      </c>
      <c r="X630">
        <f>IFERROR(VLOOKUP($A630,Nifty!$A$14:$I$4860,8,FALSE),All_curves!X629)</f>
        <v>0</v>
      </c>
      <c r="Y630">
        <f>IFERROR(VLOOKUP($A630,Nifty!$A$14:$I$4860,9,FALSE),All_curves!Y629)</f>
        <v>0</v>
      </c>
      <c r="AA630" s="5">
        <f t="shared" si="283"/>
        <v>0</v>
      </c>
      <c r="AB630" s="5">
        <f t="shared" si="284"/>
        <v>0</v>
      </c>
      <c r="AC630" s="5">
        <f t="shared" si="285"/>
        <v>0</v>
      </c>
      <c r="AD630" s="5">
        <f t="shared" si="286"/>
        <v>0</v>
      </c>
      <c r="AE630" s="5">
        <f t="shared" si="287"/>
        <v>0</v>
      </c>
      <c r="AF630" s="5">
        <f t="shared" si="288"/>
        <v>0</v>
      </c>
      <c r="AG630" s="5">
        <f t="shared" si="289"/>
        <v>0</v>
      </c>
      <c r="AH630" s="5">
        <f t="shared" si="290"/>
        <v>0</v>
      </c>
      <c r="AI630" s="5">
        <f t="shared" si="266"/>
        <v>3.9357881271191442E-3</v>
      </c>
      <c r="AJ630" s="5">
        <f t="shared" si="267"/>
        <v>3.3118834524807905E-3</v>
      </c>
      <c r="AK630" s="5">
        <f t="shared" si="268"/>
        <v>1.0972578031547275E-3</v>
      </c>
      <c r="AL630" s="5">
        <f t="shared" si="269"/>
        <v>1.8706125078200575E-3</v>
      </c>
      <c r="AM630" s="5">
        <f t="shared" si="270"/>
        <v>-2.5254604715594375E-3</v>
      </c>
      <c r="AN630" s="5">
        <f t="shared" si="271"/>
        <v>0</v>
      </c>
      <c r="AO630" s="5">
        <f t="shared" si="272"/>
        <v>0</v>
      </c>
      <c r="AP630" s="5">
        <f t="shared" si="273"/>
        <v>0</v>
      </c>
      <c r="AQ630" s="5">
        <f t="shared" si="274"/>
        <v>0</v>
      </c>
      <c r="AR630" s="5">
        <f t="shared" si="275"/>
        <v>0</v>
      </c>
      <c r="AS630" s="5">
        <f t="shared" si="276"/>
        <v>0</v>
      </c>
      <c r="AT630" s="5">
        <f t="shared" si="277"/>
        <v>0</v>
      </c>
      <c r="AU630" s="5">
        <f t="shared" si="278"/>
        <v>0</v>
      </c>
      <c r="AV630" s="5">
        <f t="shared" si="279"/>
        <v>0</v>
      </c>
      <c r="AW630" s="5">
        <f t="shared" si="280"/>
        <v>0</v>
      </c>
      <c r="AX630" s="5">
        <f t="shared" si="281"/>
        <v>0</v>
      </c>
      <c r="AZ630" s="7">
        <f t="shared" si="291"/>
        <v>116.17454042690012</v>
      </c>
      <c r="BA630" s="4">
        <f t="shared" si="282"/>
        <v>3.2042005912563676E-4</v>
      </c>
      <c r="BB630" s="5">
        <f>AZ630/MAX($AZ$16:AZ630)-1</f>
        <v>0</v>
      </c>
    </row>
    <row r="631" spans="1:54" x14ac:dyDescent="0.25">
      <c r="A631" s="3">
        <v>43454</v>
      </c>
      <c r="B631">
        <f>IFERROR(VLOOKUP($A631,Finnifty!$A$14:$I$486,B$15+1,FALSE),All_curves!B630)</f>
        <v>0</v>
      </c>
      <c r="C631">
        <f>IFERROR(VLOOKUP($A631,Finnifty!$A$14:$I$486,C$15+1,FALSE),All_curves!C630)</f>
        <v>0</v>
      </c>
      <c r="D631">
        <f>IFERROR(VLOOKUP($A631,Finnifty!$A$14:$I$486,D$15+1,FALSE),All_curves!D630)</f>
        <v>0</v>
      </c>
      <c r="E631">
        <f>IFERROR(VLOOKUP($A631,Finnifty!$A$14:$I$486,E$15+1,FALSE),All_curves!E630)</f>
        <v>0</v>
      </c>
      <c r="F631">
        <f>IFERROR(VLOOKUP($A631,Finnifty!$A$14:$I$486,F$15+1,FALSE),All_curves!F630)</f>
        <v>0</v>
      </c>
      <c r="G631">
        <f>IFERROR(VLOOKUP($A631,Finnifty!$A$14:$I$486,G$15+1,FALSE),All_curves!G630)</f>
        <v>0</v>
      </c>
      <c r="H631">
        <f>IFERROR(VLOOKUP($A631,Finnifty!$A$14:$I$486,H$15+1,FALSE),All_curves!H630)</f>
        <v>0</v>
      </c>
      <c r="I631">
        <f>IFERROR(VLOOKUP($A631,Finnifty!$A$14:$I$486,I$15+1,FALSE),All_curves!I630)</f>
        <v>0</v>
      </c>
      <c r="J631">
        <f>IFERROR(VLOOKUP($A631,Banknifty!$A$14:$I$4860,2,FALSE),All_curves!J630)</f>
        <v>13667339</v>
      </c>
      <c r="K631">
        <f>IFERROR(VLOOKUP($A631,Banknifty!$A$14:$I$4860,3,FALSE),All_curves!K630)</f>
        <v>16919674</v>
      </c>
      <c r="L631">
        <f>IFERROR(VLOOKUP($A631,Banknifty!$A$14:$I$4860,4,FALSE),All_curves!L630)</f>
        <v>16179705</v>
      </c>
      <c r="M631">
        <f>IFERROR(VLOOKUP($A631,Banknifty!$A$14:$I$4860,5,FALSE),All_curves!M630)</f>
        <v>19012170</v>
      </c>
      <c r="N631">
        <f>IFERROR(VLOOKUP($A631,Banknifty!$A$14:$I$4860,6,FALSE),All_curves!N630)</f>
        <v>12405981</v>
      </c>
      <c r="O631">
        <f>IFERROR(VLOOKUP($A631,Banknifty!$A$14:$I$4860,7,FALSE),All_curves!O630)</f>
        <v>14997154</v>
      </c>
      <c r="P631">
        <f>IFERROR(VLOOKUP($A631,Banknifty!$A$14:$I$4860,8,FALSE),All_curves!P630)</f>
        <v>14997154</v>
      </c>
      <c r="Q631">
        <f>IFERROR(VLOOKUP($A631,Banknifty!$A$14:$I$4860,9,FALSE),All_curves!Q630)</f>
        <v>16324514</v>
      </c>
      <c r="R631">
        <f>IFERROR(VLOOKUP($A631,Nifty!$A$14:$I$4860,2,FALSE),All_curves!R630)</f>
        <v>0</v>
      </c>
      <c r="S631">
        <f>IFERROR(VLOOKUP($A631,Nifty!$A$14:$I$4860,3,FALSE),All_curves!S630)</f>
        <v>0</v>
      </c>
      <c r="T631">
        <f>IFERROR(VLOOKUP($A631,Nifty!$A$14:$I$4860,4,FALSE),All_curves!T630)</f>
        <v>0</v>
      </c>
      <c r="U631">
        <f>IFERROR(VLOOKUP($A631,Nifty!$A$14:$I$4860,5,FALSE),All_curves!U630)</f>
        <v>0</v>
      </c>
      <c r="V631">
        <f>IFERROR(VLOOKUP($A631,Nifty!$A$14:$I$4860,6,FALSE),All_curves!V630)</f>
        <v>0</v>
      </c>
      <c r="W631">
        <f>IFERROR(VLOOKUP($A631,Nifty!$A$14:$I$4860,7,FALSE),All_curves!W630)</f>
        <v>0</v>
      </c>
      <c r="X631">
        <f>IFERROR(VLOOKUP($A631,Nifty!$A$14:$I$4860,8,FALSE),All_curves!X630)</f>
        <v>0</v>
      </c>
      <c r="Y631">
        <f>IFERROR(VLOOKUP($A631,Nifty!$A$14:$I$4860,9,FALSE),All_curves!Y630)</f>
        <v>0</v>
      </c>
      <c r="AA631" s="5">
        <f t="shared" si="283"/>
        <v>0</v>
      </c>
      <c r="AB631" s="5">
        <f t="shared" si="284"/>
        <v>0</v>
      </c>
      <c r="AC631" s="5">
        <f t="shared" si="285"/>
        <v>0</v>
      </c>
      <c r="AD631" s="5">
        <f t="shared" si="286"/>
        <v>0</v>
      </c>
      <c r="AE631" s="5">
        <f t="shared" si="287"/>
        <v>0</v>
      </c>
      <c r="AF631" s="5">
        <f t="shared" si="288"/>
        <v>0</v>
      </c>
      <c r="AG631" s="5">
        <f t="shared" si="289"/>
        <v>0</v>
      </c>
      <c r="AH631" s="5">
        <f t="shared" si="290"/>
        <v>0</v>
      </c>
      <c r="AI631" s="5">
        <f t="shared" si="266"/>
        <v>-8.7529577296240335E-3</v>
      </c>
      <c r="AJ631" s="5">
        <f t="shared" si="267"/>
        <v>1.2372501045343487E-3</v>
      </c>
      <c r="AK631" s="5">
        <f t="shared" si="268"/>
        <v>-5.4484347575186609E-3</v>
      </c>
      <c r="AL631" s="5">
        <f t="shared" si="269"/>
        <v>0</v>
      </c>
      <c r="AM631" s="5">
        <f t="shared" si="270"/>
        <v>-1.7752592443348592E-3</v>
      </c>
      <c r="AN631" s="5">
        <f t="shared" si="271"/>
        <v>0</v>
      </c>
      <c r="AO631" s="5">
        <f t="shared" si="272"/>
        <v>0</v>
      </c>
      <c r="AP631" s="5">
        <f t="shared" si="273"/>
        <v>0</v>
      </c>
      <c r="AQ631" s="5">
        <f t="shared" si="274"/>
        <v>0</v>
      </c>
      <c r="AR631" s="5">
        <f t="shared" si="275"/>
        <v>0</v>
      </c>
      <c r="AS631" s="5">
        <f t="shared" si="276"/>
        <v>0</v>
      </c>
      <c r="AT631" s="5">
        <f t="shared" si="277"/>
        <v>0</v>
      </c>
      <c r="AU631" s="5">
        <f t="shared" si="278"/>
        <v>0</v>
      </c>
      <c r="AV631" s="5">
        <f t="shared" si="279"/>
        <v>0</v>
      </c>
      <c r="AW631" s="5">
        <f t="shared" si="280"/>
        <v>0</v>
      </c>
      <c r="AX631" s="5">
        <f t="shared" si="281"/>
        <v>0</v>
      </c>
      <c r="AZ631" s="7">
        <f t="shared" si="291"/>
        <v>116.10319279314272</v>
      </c>
      <c r="BA631" s="4">
        <f t="shared" si="282"/>
        <v>-6.1414173445596687E-4</v>
      </c>
      <c r="BB631" s="5">
        <f>AZ631/MAX($AZ$16:AZ631)-1</f>
        <v>-6.1414173445595299E-4</v>
      </c>
    </row>
    <row r="632" spans="1:54" x14ac:dyDescent="0.25">
      <c r="A632" s="3">
        <v>43455</v>
      </c>
      <c r="B632">
        <f>IFERROR(VLOOKUP($A632,Finnifty!$A$14:$I$486,B$15+1,FALSE),All_curves!B631)</f>
        <v>0</v>
      </c>
      <c r="C632">
        <f>IFERROR(VLOOKUP($A632,Finnifty!$A$14:$I$486,C$15+1,FALSE),All_curves!C631)</f>
        <v>0</v>
      </c>
      <c r="D632">
        <f>IFERROR(VLOOKUP($A632,Finnifty!$A$14:$I$486,D$15+1,FALSE),All_curves!D631)</f>
        <v>0</v>
      </c>
      <c r="E632">
        <f>IFERROR(VLOOKUP($A632,Finnifty!$A$14:$I$486,E$15+1,FALSE),All_curves!E631)</f>
        <v>0</v>
      </c>
      <c r="F632">
        <f>IFERROR(VLOOKUP($A632,Finnifty!$A$14:$I$486,F$15+1,FALSE),All_curves!F631)</f>
        <v>0</v>
      </c>
      <c r="G632">
        <f>IFERROR(VLOOKUP($A632,Finnifty!$A$14:$I$486,G$15+1,FALSE),All_curves!G631)</f>
        <v>0</v>
      </c>
      <c r="H632">
        <f>IFERROR(VLOOKUP($A632,Finnifty!$A$14:$I$486,H$15+1,FALSE),All_curves!H631)</f>
        <v>0</v>
      </c>
      <c r="I632">
        <f>IFERROR(VLOOKUP($A632,Finnifty!$A$14:$I$486,I$15+1,FALSE),All_curves!I631)</f>
        <v>0</v>
      </c>
      <c r="J632">
        <f>IFERROR(VLOOKUP($A632,Banknifty!$A$14:$I$4860,2,FALSE),All_curves!J631)</f>
        <v>13727957</v>
      </c>
      <c r="K632">
        <f>IFERROR(VLOOKUP($A632,Banknifty!$A$14:$I$4860,3,FALSE),All_curves!K631)</f>
        <v>16949778</v>
      </c>
      <c r="L632">
        <f>IFERROR(VLOOKUP($A632,Banknifty!$A$14:$I$4860,4,FALSE),All_curves!L631)</f>
        <v>16206942</v>
      </c>
      <c r="M632">
        <f>IFERROR(VLOOKUP($A632,Banknifty!$A$14:$I$4860,5,FALSE),All_curves!M631)</f>
        <v>19065742</v>
      </c>
      <c r="N632">
        <f>IFERROR(VLOOKUP($A632,Banknifty!$A$14:$I$4860,6,FALSE),All_curves!N631)</f>
        <v>12476024</v>
      </c>
      <c r="O632">
        <f>IFERROR(VLOOKUP($A632,Banknifty!$A$14:$I$4860,7,FALSE),All_curves!O631)</f>
        <v>15088540</v>
      </c>
      <c r="P632">
        <f>IFERROR(VLOOKUP($A632,Banknifty!$A$14:$I$4860,8,FALSE),All_curves!P631)</f>
        <v>15088540</v>
      </c>
      <c r="Q632">
        <f>IFERROR(VLOOKUP($A632,Banknifty!$A$14:$I$4860,9,FALSE),All_curves!Q631)</f>
        <v>16368826</v>
      </c>
      <c r="R632">
        <f>IFERROR(VLOOKUP($A632,Nifty!$A$14:$I$4860,2,FALSE),All_curves!R631)</f>
        <v>0</v>
      </c>
      <c r="S632">
        <f>IFERROR(VLOOKUP($A632,Nifty!$A$14:$I$4860,3,FALSE),All_curves!S631)</f>
        <v>0</v>
      </c>
      <c r="T632">
        <f>IFERROR(VLOOKUP($A632,Nifty!$A$14:$I$4860,4,FALSE),All_curves!T631)</f>
        <v>0</v>
      </c>
      <c r="U632">
        <f>IFERROR(VLOOKUP($A632,Nifty!$A$14:$I$4860,5,FALSE),All_curves!U631)</f>
        <v>0</v>
      </c>
      <c r="V632">
        <f>IFERROR(VLOOKUP($A632,Nifty!$A$14:$I$4860,6,FALSE),All_curves!V631)</f>
        <v>0</v>
      </c>
      <c r="W632">
        <f>IFERROR(VLOOKUP($A632,Nifty!$A$14:$I$4860,7,FALSE),All_curves!W631)</f>
        <v>0</v>
      </c>
      <c r="X632">
        <f>IFERROR(VLOOKUP($A632,Nifty!$A$14:$I$4860,8,FALSE),All_curves!X631)</f>
        <v>0</v>
      </c>
      <c r="Y632">
        <f>IFERROR(VLOOKUP($A632,Nifty!$A$14:$I$4860,9,FALSE),All_curves!Y631)</f>
        <v>0</v>
      </c>
      <c r="AA632" s="5">
        <f t="shared" si="283"/>
        <v>0</v>
      </c>
      <c r="AB632" s="5">
        <f t="shared" si="284"/>
        <v>0</v>
      </c>
      <c r="AC632" s="5">
        <f t="shared" si="285"/>
        <v>0</v>
      </c>
      <c r="AD632" s="5">
        <f t="shared" si="286"/>
        <v>0</v>
      </c>
      <c r="AE632" s="5">
        <f t="shared" si="287"/>
        <v>0</v>
      </c>
      <c r="AF632" s="5">
        <f t="shared" si="288"/>
        <v>0</v>
      </c>
      <c r="AG632" s="5">
        <f t="shared" si="289"/>
        <v>0</v>
      </c>
      <c r="AH632" s="5">
        <f t="shared" si="290"/>
        <v>0</v>
      </c>
      <c r="AI632" s="5">
        <f t="shared" si="266"/>
        <v>4.4352452222045091E-3</v>
      </c>
      <c r="AJ632" s="5">
        <f t="shared" si="267"/>
        <v>1.7792304981762985E-3</v>
      </c>
      <c r="AK632" s="5">
        <f t="shared" si="268"/>
        <v>1.6834052289580459E-3</v>
      </c>
      <c r="AL632" s="5">
        <f t="shared" si="269"/>
        <v>2.8177740889125946E-3</v>
      </c>
      <c r="AM632" s="5">
        <f t="shared" si="270"/>
        <v>5.6459057933426759E-3</v>
      </c>
      <c r="AN632" s="5">
        <f t="shared" si="271"/>
        <v>6.0935561507202696E-3</v>
      </c>
      <c r="AO632" s="5">
        <f t="shared" si="272"/>
        <v>6.0935561507202696E-3</v>
      </c>
      <c r="AP632" s="5">
        <f t="shared" si="273"/>
        <v>2.7144452814951148E-3</v>
      </c>
      <c r="AQ632" s="5">
        <f t="shared" si="274"/>
        <v>0</v>
      </c>
      <c r="AR632" s="5">
        <f t="shared" si="275"/>
        <v>0</v>
      </c>
      <c r="AS632" s="5">
        <f t="shared" si="276"/>
        <v>0</v>
      </c>
      <c r="AT632" s="5">
        <f t="shared" si="277"/>
        <v>0</v>
      </c>
      <c r="AU632" s="5">
        <f t="shared" si="278"/>
        <v>0</v>
      </c>
      <c r="AV632" s="5">
        <f t="shared" si="279"/>
        <v>0</v>
      </c>
      <c r="AW632" s="5">
        <f t="shared" si="280"/>
        <v>0</v>
      </c>
      <c r="AX632" s="5">
        <f t="shared" si="281"/>
        <v>0</v>
      </c>
      <c r="AZ632" s="7">
        <f t="shared" si="291"/>
        <v>116.25443228750093</v>
      </c>
      <c r="BA632" s="4">
        <f t="shared" si="282"/>
        <v>1.3026299339387408E-3</v>
      </c>
      <c r="BB632" s="5">
        <f>AZ632/MAX($AZ$16:AZ632)-1</f>
        <v>0</v>
      </c>
    </row>
    <row r="633" spans="1:54" x14ac:dyDescent="0.25">
      <c r="A633" s="3">
        <v>43458</v>
      </c>
      <c r="B633">
        <f>IFERROR(VLOOKUP($A633,Finnifty!$A$14:$I$486,B$15+1,FALSE),All_curves!B632)</f>
        <v>0</v>
      </c>
      <c r="C633">
        <f>IFERROR(VLOOKUP($A633,Finnifty!$A$14:$I$486,C$15+1,FALSE),All_curves!C632)</f>
        <v>0</v>
      </c>
      <c r="D633">
        <f>IFERROR(VLOOKUP($A633,Finnifty!$A$14:$I$486,D$15+1,FALSE),All_curves!D632)</f>
        <v>0</v>
      </c>
      <c r="E633">
        <f>IFERROR(VLOOKUP($A633,Finnifty!$A$14:$I$486,E$15+1,FALSE),All_curves!E632)</f>
        <v>0</v>
      </c>
      <c r="F633">
        <f>IFERROR(VLOOKUP($A633,Finnifty!$A$14:$I$486,F$15+1,FALSE),All_curves!F632)</f>
        <v>0</v>
      </c>
      <c r="G633">
        <f>IFERROR(VLOOKUP($A633,Finnifty!$A$14:$I$486,G$15+1,FALSE),All_curves!G632)</f>
        <v>0</v>
      </c>
      <c r="H633">
        <f>IFERROR(VLOOKUP($A633,Finnifty!$A$14:$I$486,H$15+1,FALSE),All_curves!H632)</f>
        <v>0</v>
      </c>
      <c r="I633">
        <f>IFERROR(VLOOKUP($A633,Finnifty!$A$14:$I$486,I$15+1,FALSE),All_curves!I632)</f>
        <v>0</v>
      </c>
      <c r="J633">
        <f>IFERROR(VLOOKUP($A633,Banknifty!$A$14:$I$4860,2,FALSE),All_curves!J632)</f>
        <v>13742875</v>
      </c>
      <c r="K633">
        <f>IFERROR(VLOOKUP($A633,Banknifty!$A$14:$I$4860,3,FALSE),All_curves!K632)</f>
        <v>16972554</v>
      </c>
      <c r="L633">
        <f>IFERROR(VLOOKUP($A633,Banknifty!$A$14:$I$4860,4,FALSE),All_curves!L632)</f>
        <v>16196753</v>
      </c>
      <c r="M633">
        <f>IFERROR(VLOOKUP($A633,Banknifty!$A$14:$I$4860,5,FALSE),All_curves!M632)</f>
        <v>19083846</v>
      </c>
      <c r="N633">
        <f>IFERROR(VLOOKUP($A633,Banknifty!$A$14:$I$4860,6,FALSE),All_curves!N632)</f>
        <v>12525127</v>
      </c>
      <c r="O633">
        <f>IFERROR(VLOOKUP($A633,Banknifty!$A$14:$I$4860,7,FALSE),All_curves!O632)</f>
        <v>15138512</v>
      </c>
      <c r="P633">
        <f>IFERROR(VLOOKUP($A633,Banknifty!$A$14:$I$4860,8,FALSE),All_curves!P632)</f>
        <v>15138512</v>
      </c>
      <c r="Q633">
        <f>IFERROR(VLOOKUP($A633,Banknifty!$A$14:$I$4860,9,FALSE),All_curves!Q632)</f>
        <v>16399446</v>
      </c>
      <c r="R633">
        <f>IFERROR(VLOOKUP($A633,Nifty!$A$14:$I$4860,2,FALSE),All_curves!R632)</f>
        <v>0</v>
      </c>
      <c r="S633">
        <f>IFERROR(VLOOKUP($A633,Nifty!$A$14:$I$4860,3,FALSE),All_curves!S632)</f>
        <v>0</v>
      </c>
      <c r="T633">
        <f>IFERROR(VLOOKUP($A633,Nifty!$A$14:$I$4860,4,FALSE),All_curves!T632)</f>
        <v>0</v>
      </c>
      <c r="U633">
        <f>IFERROR(VLOOKUP($A633,Nifty!$A$14:$I$4860,5,FALSE),All_curves!U632)</f>
        <v>0</v>
      </c>
      <c r="V633">
        <f>IFERROR(VLOOKUP($A633,Nifty!$A$14:$I$4860,6,FALSE),All_curves!V632)</f>
        <v>0</v>
      </c>
      <c r="W633">
        <f>IFERROR(VLOOKUP($A633,Nifty!$A$14:$I$4860,7,FALSE),All_curves!W632)</f>
        <v>0</v>
      </c>
      <c r="X633">
        <f>IFERROR(VLOOKUP($A633,Nifty!$A$14:$I$4860,8,FALSE),All_curves!X632)</f>
        <v>0</v>
      </c>
      <c r="Y633">
        <f>IFERROR(VLOOKUP($A633,Nifty!$A$14:$I$4860,9,FALSE),All_curves!Y632)</f>
        <v>0</v>
      </c>
      <c r="AA633" s="5">
        <f t="shared" si="283"/>
        <v>0</v>
      </c>
      <c r="AB633" s="5">
        <f t="shared" si="284"/>
        <v>0</v>
      </c>
      <c r="AC633" s="5">
        <f t="shared" si="285"/>
        <v>0</v>
      </c>
      <c r="AD633" s="5">
        <f t="shared" si="286"/>
        <v>0</v>
      </c>
      <c r="AE633" s="5">
        <f t="shared" si="287"/>
        <v>0</v>
      </c>
      <c r="AF633" s="5">
        <f t="shared" si="288"/>
        <v>0</v>
      </c>
      <c r="AG633" s="5">
        <f t="shared" si="289"/>
        <v>0</v>
      </c>
      <c r="AH633" s="5">
        <f t="shared" si="290"/>
        <v>0</v>
      </c>
      <c r="AI633" s="5">
        <f t="shared" si="266"/>
        <v>1.0866875529986775E-3</v>
      </c>
      <c r="AJ633" s="5">
        <f t="shared" si="267"/>
        <v>1.3437344135127649E-3</v>
      </c>
      <c r="AK633" s="5">
        <f t="shared" si="268"/>
        <v>-6.286812157407784E-4</v>
      </c>
      <c r="AL633" s="5">
        <f t="shared" si="269"/>
        <v>9.4955653968242792E-4</v>
      </c>
      <c r="AM633" s="5">
        <f t="shared" si="270"/>
        <v>3.9357891584690385E-3</v>
      </c>
      <c r="AN633" s="5">
        <f t="shared" si="271"/>
        <v>3.3119175215097219E-3</v>
      </c>
      <c r="AO633" s="5">
        <f t="shared" si="272"/>
        <v>3.3119175215097219E-3</v>
      </c>
      <c r="AP633" s="5">
        <f t="shared" si="273"/>
        <v>1.8706289626391204E-3</v>
      </c>
      <c r="AQ633" s="5">
        <f t="shared" si="274"/>
        <v>0</v>
      </c>
      <c r="AR633" s="5">
        <f t="shared" si="275"/>
        <v>0</v>
      </c>
      <c r="AS633" s="5">
        <f t="shared" si="276"/>
        <v>0</v>
      </c>
      <c r="AT633" s="5">
        <f t="shared" si="277"/>
        <v>0</v>
      </c>
      <c r="AU633" s="5">
        <f t="shared" si="278"/>
        <v>0</v>
      </c>
      <c r="AV633" s="5">
        <f t="shared" si="279"/>
        <v>0</v>
      </c>
      <c r="AW633" s="5">
        <f t="shared" si="280"/>
        <v>0</v>
      </c>
      <c r="AX633" s="5">
        <f t="shared" si="281"/>
        <v>0</v>
      </c>
      <c r="AZ633" s="7">
        <f t="shared" si="291"/>
        <v>116.3279707262235</v>
      </c>
      <c r="BA633" s="4">
        <f t="shared" si="282"/>
        <v>6.3256460227419564E-4</v>
      </c>
      <c r="BB633" s="5">
        <f>AZ633/MAX($AZ$16:AZ633)-1</f>
        <v>0</v>
      </c>
    </row>
    <row r="634" spans="1:54" x14ac:dyDescent="0.25">
      <c r="A634" s="3">
        <v>43460</v>
      </c>
      <c r="B634">
        <f>IFERROR(VLOOKUP($A634,Finnifty!$A$14:$I$486,B$15+1,FALSE),All_curves!B633)</f>
        <v>0</v>
      </c>
      <c r="C634">
        <f>IFERROR(VLOOKUP($A634,Finnifty!$A$14:$I$486,C$15+1,FALSE),All_curves!C633)</f>
        <v>0</v>
      </c>
      <c r="D634">
        <f>IFERROR(VLOOKUP($A634,Finnifty!$A$14:$I$486,D$15+1,FALSE),All_curves!D633)</f>
        <v>0</v>
      </c>
      <c r="E634">
        <f>IFERROR(VLOOKUP($A634,Finnifty!$A$14:$I$486,E$15+1,FALSE),All_curves!E633)</f>
        <v>0</v>
      </c>
      <c r="F634">
        <f>IFERROR(VLOOKUP($A634,Finnifty!$A$14:$I$486,F$15+1,FALSE),All_curves!F633)</f>
        <v>0</v>
      </c>
      <c r="G634">
        <f>IFERROR(VLOOKUP($A634,Finnifty!$A$14:$I$486,G$15+1,FALSE),All_curves!G633)</f>
        <v>0</v>
      </c>
      <c r="H634">
        <f>IFERROR(VLOOKUP($A634,Finnifty!$A$14:$I$486,H$15+1,FALSE),All_curves!H633)</f>
        <v>0</v>
      </c>
      <c r="I634">
        <f>IFERROR(VLOOKUP($A634,Finnifty!$A$14:$I$486,I$15+1,FALSE),All_curves!I633)</f>
        <v>0</v>
      </c>
      <c r="J634">
        <f>IFERROR(VLOOKUP($A634,Banknifty!$A$14:$I$4860,2,FALSE),All_curves!J633)</f>
        <v>13723260</v>
      </c>
      <c r="K634">
        <f>IFERROR(VLOOKUP($A634,Banknifty!$A$14:$I$4860,3,FALSE),All_curves!K633)</f>
        <v>17102244</v>
      </c>
      <c r="L634">
        <f>IFERROR(VLOOKUP($A634,Banknifty!$A$14:$I$4860,4,FALSE),All_curves!L633)</f>
        <v>16050135</v>
      </c>
      <c r="M634">
        <f>IFERROR(VLOOKUP($A634,Banknifty!$A$14:$I$4860,5,FALSE),All_curves!M633)</f>
        <v>19388086</v>
      </c>
      <c r="N634">
        <f>IFERROR(VLOOKUP($A634,Banknifty!$A$14:$I$4860,6,FALSE),All_curves!N633)</f>
        <v>12457677</v>
      </c>
      <c r="O634">
        <f>IFERROR(VLOOKUP($A634,Banknifty!$A$14:$I$4860,7,FALSE),All_curves!O633)</f>
        <v>15157242</v>
      </c>
      <c r="P634">
        <f>IFERROR(VLOOKUP($A634,Banknifty!$A$14:$I$4860,8,FALSE),All_curves!P633)</f>
        <v>15157242</v>
      </c>
      <c r="Q634">
        <f>IFERROR(VLOOKUP($A634,Banknifty!$A$14:$I$4860,9,FALSE),All_curves!Q633)</f>
        <v>16399446</v>
      </c>
      <c r="R634">
        <f>IFERROR(VLOOKUP($A634,Nifty!$A$14:$I$4860,2,FALSE),All_curves!R633)</f>
        <v>0</v>
      </c>
      <c r="S634">
        <f>IFERROR(VLOOKUP($A634,Nifty!$A$14:$I$4860,3,FALSE),All_curves!S633)</f>
        <v>0</v>
      </c>
      <c r="T634">
        <f>IFERROR(VLOOKUP($A634,Nifty!$A$14:$I$4860,4,FALSE),All_curves!T633)</f>
        <v>0</v>
      </c>
      <c r="U634">
        <f>IFERROR(VLOOKUP($A634,Nifty!$A$14:$I$4860,5,FALSE),All_curves!U633)</f>
        <v>0</v>
      </c>
      <c r="V634">
        <f>IFERROR(VLOOKUP($A634,Nifty!$A$14:$I$4860,6,FALSE),All_curves!V633)</f>
        <v>0</v>
      </c>
      <c r="W634">
        <f>IFERROR(VLOOKUP($A634,Nifty!$A$14:$I$4860,7,FALSE),All_curves!W633)</f>
        <v>0</v>
      </c>
      <c r="X634">
        <f>IFERROR(VLOOKUP($A634,Nifty!$A$14:$I$4860,8,FALSE),All_curves!X633)</f>
        <v>0</v>
      </c>
      <c r="Y634">
        <f>IFERROR(VLOOKUP($A634,Nifty!$A$14:$I$4860,9,FALSE),All_curves!Y633)</f>
        <v>0</v>
      </c>
      <c r="AA634" s="5">
        <f t="shared" si="283"/>
        <v>0</v>
      </c>
      <c r="AB634" s="5">
        <f t="shared" si="284"/>
        <v>0</v>
      </c>
      <c r="AC634" s="5">
        <f t="shared" si="285"/>
        <v>0</v>
      </c>
      <c r="AD634" s="5">
        <f t="shared" si="286"/>
        <v>0</v>
      </c>
      <c r="AE634" s="5">
        <f t="shared" si="287"/>
        <v>0</v>
      </c>
      <c r="AF634" s="5">
        <f t="shared" si="288"/>
        <v>0</v>
      </c>
      <c r="AG634" s="5">
        <f t="shared" si="289"/>
        <v>0</v>
      </c>
      <c r="AH634" s="5">
        <f t="shared" si="290"/>
        <v>0</v>
      </c>
      <c r="AI634" s="5">
        <f t="shared" si="266"/>
        <v>-1.4272850477065058E-3</v>
      </c>
      <c r="AJ634" s="5">
        <f t="shared" si="267"/>
        <v>7.6411599574230937E-3</v>
      </c>
      <c r="AK634" s="5">
        <f t="shared" si="268"/>
        <v>-9.0523082002917921E-3</v>
      </c>
      <c r="AL634" s="5">
        <f t="shared" si="269"/>
        <v>1.5942279140169102E-2</v>
      </c>
      <c r="AM634" s="5">
        <f t="shared" si="270"/>
        <v>-5.3851749367491708E-3</v>
      </c>
      <c r="AN634" s="5">
        <f t="shared" si="271"/>
        <v>1.2372418108199668E-3</v>
      </c>
      <c r="AO634" s="5">
        <f t="shared" si="272"/>
        <v>1.2372418108199668E-3</v>
      </c>
      <c r="AP634" s="5">
        <f t="shared" si="273"/>
        <v>0</v>
      </c>
      <c r="AQ634" s="5">
        <f t="shared" si="274"/>
        <v>0</v>
      </c>
      <c r="AR634" s="5">
        <f t="shared" si="275"/>
        <v>0</v>
      </c>
      <c r="AS634" s="5">
        <f t="shared" si="276"/>
        <v>0</v>
      </c>
      <c r="AT634" s="5">
        <f t="shared" si="277"/>
        <v>0</v>
      </c>
      <c r="AU634" s="5">
        <f t="shared" si="278"/>
        <v>0</v>
      </c>
      <c r="AV634" s="5">
        <f t="shared" si="279"/>
        <v>0</v>
      </c>
      <c r="AW634" s="5">
        <f t="shared" si="280"/>
        <v>0</v>
      </c>
      <c r="AX634" s="5">
        <f t="shared" si="281"/>
        <v>0</v>
      </c>
      <c r="AZ634" s="7">
        <f t="shared" si="291"/>
        <v>116.37737693381915</v>
      </c>
      <c r="BA634" s="4">
        <f t="shared" si="282"/>
        <v>4.2471477227019427E-4</v>
      </c>
      <c r="BB634" s="5">
        <f>AZ634/MAX($AZ$16:AZ634)-1</f>
        <v>0</v>
      </c>
    </row>
    <row r="635" spans="1:54" x14ac:dyDescent="0.25">
      <c r="A635" s="3">
        <v>43461</v>
      </c>
      <c r="B635">
        <f>IFERROR(VLOOKUP($A635,Finnifty!$A$14:$I$486,B$15+1,FALSE),All_curves!B634)</f>
        <v>0</v>
      </c>
      <c r="C635">
        <f>IFERROR(VLOOKUP($A635,Finnifty!$A$14:$I$486,C$15+1,FALSE),All_curves!C634)</f>
        <v>0</v>
      </c>
      <c r="D635">
        <f>IFERROR(VLOOKUP($A635,Finnifty!$A$14:$I$486,D$15+1,FALSE),All_curves!D634)</f>
        <v>0</v>
      </c>
      <c r="E635">
        <f>IFERROR(VLOOKUP($A635,Finnifty!$A$14:$I$486,E$15+1,FALSE),All_curves!E634)</f>
        <v>0</v>
      </c>
      <c r="F635">
        <f>IFERROR(VLOOKUP($A635,Finnifty!$A$14:$I$486,F$15+1,FALSE),All_curves!F634)</f>
        <v>0</v>
      </c>
      <c r="G635">
        <f>IFERROR(VLOOKUP($A635,Finnifty!$A$14:$I$486,G$15+1,FALSE),All_curves!G634)</f>
        <v>0</v>
      </c>
      <c r="H635">
        <f>IFERROR(VLOOKUP($A635,Finnifty!$A$14:$I$486,H$15+1,FALSE),All_curves!H634)</f>
        <v>0</v>
      </c>
      <c r="I635">
        <f>IFERROR(VLOOKUP($A635,Finnifty!$A$14:$I$486,I$15+1,FALSE),All_curves!I634)</f>
        <v>0</v>
      </c>
      <c r="J635">
        <f>IFERROR(VLOOKUP($A635,Banknifty!$A$14:$I$4860,2,FALSE),All_curves!J634)</f>
        <v>13750591</v>
      </c>
      <c r="K635">
        <f>IFERROR(VLOOKUP($A635,Banknifty!$A$14:$I$4860,3,FALSE),All_curves!K634)</f>
        <v>17328852</v>
      </c>
      <c r="L635">
        <f>IFERROR(VLOOKUP($A635,Banknifty!$A$14:$I$4860,4,FALSE),All_curves!L634)</f>
        <v>16205366</v>
      </c>
      <c r="M635">
        <f>IFERROR(VLOOKUP($A635,Banknifty!$A$14:$I$4860,5,FALSE),All_curves!M634)</f>
        <v>19855274</v>
      </c>
      <c r="N635">
        <f>IFERROR(VLOOKUP($A635,Banknifty!$A$14:$I$4860,6,FALSE),All_curves!N634)</f>
        <v>12512929</v>
      </c>
      <c r="O635">
        <f>IFERROR(VLOOKUP($A635,Banknifty!$A$14:$I$4860,7,FALSE),All_curves!O634)</f>
        <v>15184210</v>
      </c>
      <c r="P635">
        <f>IFERROR(VLOOKUP($A635,Banknifty!$A$14:$I$4860,8,FALSE),All_curves!P634)</f>
        <v>15184210</v>
      </c>
      <c r="Q635">
        <f>IFERROR(VLOOKUP($A635,Banknifty!$A$14:$I$4860,9,FALSE),All_curves!Q634)</f>
        <v>16445656</v>
      </c>
      <c r="R635">
        <f>IFERROR(VLOOKUP($A635,Nifty!$A$14:$I$4860,2,FALSE),All_curves!R634)</f>
        <v>0</v>
      </c>
      <c r="S635">
        <f>IFERROR(VLOOKUP($A635,Nifty!$A$14:$I$4860,3,FALSE),All_curves!S634)</f>
        <v>0</v>
      </c>
      <c r="T635">
        <f>IFERROR(VLOOKUP($A635,Nifty!$A$14:$I$4860,4,FALSE),All_curves!T634)</f>
        <v>0</v>
      </c>
      <c r="U635">
        <f>IFERROR(VLOOKUP($A635,Nifty!$A$14:$I$4860,5,FALSE),All_curves!U634)</f>
        <v>0</v>
      </c>
      <c r="V635">
        <f>IFERROR(VLOOKUP($A635,Nifty!$A$14:$I$4860,6,FALSE),All_curves!V634)</f>
        <v>0</v>
      </c>
      <c r="W635">
        <f>IFERROR(VLOOKUP($A635,Nifty!$A$14:$I$4860,7,FALSE),All_curves!W634)</f>
        <v>0</v>
      </c>
      <c r="X635">
        <f>IFERROR(VLOOKUP($A635,Nifty!$A$14:$I$4860,8,FALSE),All_curves!X634)</f>
        <v>0</v>
      </c>
      <c r="Y635">
        <f>IFERROR(VLOOKUP($A635,Nifty!$A$14:$I$4860,9,FALSE),All_curves!Y634)</f>
        <v>0</v>
      </c>
      <c r="AA635" s="5">
        <f t="shared" si="283"/>
        <v>0</v>
      </c>
      <c r="AB635" s="5">
        <f t="shared" si="284"/>
        <v>0</v>
      </c>
      <c r="AC635" s="5">
        <f t="shared" si="285"/>
        <v>0</v>
      </c>
      <c r="AD635" s="5">
        <f t="shared" si="286"/>
        <v>0</v>
      </c>
      <c r="AE635" s="5">
        <f t="shared" si="287"/>
        <v>0</v>
      </c>
      <c r="AF635" s="5">
        <f t="shared" si="288"/>
        <v>0</v>
      </c>
      <c r="AG635" s="5">
        <f t="shared" si="289"/>
        <v>0</v>
      </c>
      <c r="AH635" s="5">
        <f t="shared" si="290"/>
        <v>0</v>
      </c>
      <c r="AI635" s="5">
        <f t="shared" si="266"/>
        <v>1.991582175080886E-3</v>
      </c>
      <c r="AJ635" s="5">
        <f t="shared" si="267"/>
        <v>1.3250191027563307E-2</v>
      </c>
      <c r="AK635" s="5">
        <f t="shared" si="268"/>
        <v>9.6716320454626192E-3</v>
      </c>
      <c r="AL635" s="5">
        <f t="shared" si="269"/>
        <v>2.4096653996686479E-2</v>
      </c>
      <c r="AM635" s="5">
        <f t="shared" si="270"/>
        <v>4.4351767990131741E-3</v>
      </c>
      <c r="AN635" s="5">
        <f t="shared" si="271"/>
        <v>1.779215506356735E-3</v>
      </c>
      <c r="AO635" s="5">
        <f t="shared" si="272"/>
        <v>1.779215506356735E-3</v>
      </c>
      <c r="AP635" s="5">
        <f t="shared" si="273"/>
        <v>2.8177781127485257E-3</v>
      </c>
      <c r="AQ635" s="5">
        <f t="shared" si="274"/>
        <v>0</v>
      </c>
      <c r="AR635" s="5">
        <f t="shared" si="275"/>
        <v>0</v>
      </c>
      <c r="AS635" s="5">
        <f t="shared" si="276"/>
        <v>0</v>
      </c>
      <c r="AT635" s="5">
        <f t="shared" si="277"/>
        <v>0</v>
      </c>
      <c r="AU635" s="5">
        <f t="shared" si="278"/>
        <v>0</v>
      </c>
      <c r="AV635" s="5">
        <f t="shared" si="279"/>
        <v>0</v>
      </c>
      <c r="AW635" s="5">
        <f t="shared" si="280"/>
        <v>0</v>
      </c>
      <c r="AX635" s="5">
        <f t="shared" si="281"/>
        <v>0</v>
      </c>
      <c r="AZ635" s="7">
        <f t="shared" si="291"/>
        <v>116.66745455353539</v>
      </c>
      <c r="BA635" s="4">
        <f t="shared" si="282"/>
        <v>2.4925602153861863E-3</v>
      </c>
      <c r="BB635" s="5">
        <f>AZ635/MAX($AZ$16:AZ635)-1</f>
        <v>0</v>
      </c>
    </row>
    <row r="636" spans="1:54" x14ac:dyDescent="0.25">
      <c r="A636" s="3">
        <v>43462</v>
      </c>
      <c r="B636">
        <f>IFERROR(VLOOKUP($A636,Finnifty!$A$14:$I$486,B$15+1,FALSE),All_curves!B635)</f>
        <v>0</v>
      </c>
      <c r="C636">
        <f>IFERROR(VLOOKUP($A636,Finnifty!$A$14:$I$486,C$15+1,FALSE),All_curves!C635)</f>
        <v>0</v>
      </c>
      <c r="D636">
        <f>IFERROR(VLOOKUP($A636,Finnifty!$A$14:$I$486,D$15+1,FALSE),All_curves!D635)</f>
        <v>0</v>
      </c>
      <c r="E636">
        <f>IFERROR(VLOOKUP($A636,Finnifty!$A$14:$I$486,E$15+1,FALSE),All_curves!E635)</f>
        <v>0</v>
      </c>
      <c r="F636">
        <f>IFERROR(VLOOKUP($A636,Finnifty!$A$14:$I$486,F$15+1,FALSE),All_curves!F635)</f>
        <v>0</v>
      </c>
      <c r="G636">
        <f>IFERROR(VLOOKUP($A636,Finnifty!$A$14:$I$486,G$15+1,FALSE),All_curves!G635)</f>
        <v>0</v>
      </c>
      <c r="H636">
        <f>IFERROR(VLOOKUP($A636,Finnifty!$A$14:$I$486,H$15+1,FALSE),All_curves!H635)</f>
        <v>0</v>
      </c>
      <c r="I636">
        <f>IFERROR(VLOOKUP($A636,Finnifty!$A$14:$I$486,I$15+1,FALSE),All_curves!I635)</f>
        <v>0</v>
      </c>
      <c r="J636">
        <f>IFERROR(VLOOKUP($A636,Banknifty!$A$14:$I$4860,2,FALSE),All_curves!J635)</f>
        <v>13734765</v>
      </c>
      <c r="K636">
        <f>IFERROR(VLOOKUP($A636,Banknifty!$A$14:$I$4860,3,FALSE),All_curves!K635)</f>
        <v>17328852</v>
      </c>
      <c r="L636">
        <f>IFERROR(VLOOKUP($A636,Banknifty!$A$14:$I$4860,4,FALSE),All_curves!L635)</f>
        <v>16186836</v>
      </c>
      <c r="M636">
        <f>IFERROR(VLOOKUP($A636,Banknifty!$A$14:$I$4860,5,FALSE),All_curves!M635)</f>
        <v>19855274</v>
      </c>
      <c r="N636">
        <f>IFERROR(VLOOKUP($A636,Banknifty!$A$14:$I$4860,6,FALSE),All_curves!N635)</f>
        <v>12526527</v>
      </c>
      <c r="O636">
        <f>IFERROR(VLOOKUP($A636,Banknifty!$A$14:$I$4860,7,FALSE),All_curves!O635)</f>
        <v>15204613</v>
      </c>
      <c r="P636">
        <f>IFERROR(VLOOKUP($A636,Banknifty!$A$14:$I$4860,8,FALSE),All_curves!P635)</f>
        <v>15204613</v>
      </c>
      <c r="Q636">
        <f>IFERROR(VLOOKUP($A636,Banknifty!$A$14:$I$4860,9,FALSE),All_curves!Q635)</f>
        <v>16461272</v>
      </c>
      <c r="R636">
        <f>IFERROR(VLOOKUP($A636,Nifty!$A$14:$I$4860,2,FALSE),All_curves!R635)</f>
        <v>0</v>
      </c>
      <c r="S636">
        <f>IFERROR(VLOOKUP($A636,Nifty!$A$14:$I$4860,3,FALSE),All_curves!S635)</f>
        <v>0</v>
      </c>
      <c r="T636">
        <f>IFERROR(VLOOKUP($A636,Nifty!$A$14:$I$4860,4,FALSE),All_curves!T635)</f>
        <v>0</v>
      </c>
      <c r="U636">
        <f>IFERROR(VLOOKUP($A636,Nifty!$A$14:$I$4860,5,FALSE),All_curves!U635)</f>
        <v>0</v>
      </c>
      <c r="V636">
        <f>IFERROR(VLOOKUP($A636,Nifty!$A$14:$I$4860,6,FALSE),All_curves!V635)</f>
        <v>0</v>
      </c>
      <c r="W636">
        <f>IFERROR(VLOOKUP($A636,Nifty!$A$14:$I$4860,7,FALSE),All_curves!W635)</f>
        <v>0</v>
      </c>
      <c r="X636">
        <f>IFERROR(VLOOKUP($A636,Nifty!$A$14:$I$4860,8,FALSE),All_curves!X635)</f>
        <v>0</v>
      </c>
      <c r="Y636">
        <f>IFERROR(VLOOKUP($A636,Nifty!$A$14:$I$4860,9,FALSE),All_curves!Y635)</f>
        <v>0</v>
      </c>
      <c r="AA636" s="5">
        <f t="shared" si="283"/>
        <v>0</v>
      </c>
      <c r="AB636" s="5">
        <f t="shared" si="284"/>
        <v>0</v>
      </c>
      <c r="AC636" s="5">
        <f t="shared" si="285"/>
        <v>0</v>
      </c>
      <c r="AD636" s="5">
        <f t="shared" si="286"/>
        <v>0</v>
      </c>
      <c r="AE636" s="5">
        <f t="shared" si="287"/>
        <v>0</v>
      </c>
      <c r="AF636" s="5">
        <f t="shared" si="288"/>
        <v>0</v>
      </c>
      <c r="AG636" s="5">
        <f t="shared" si="289"/>
        <v>0</v>
      </c>
      <c r="AH636" s="5">
        <f t="shared" si="290"/>
        <v>0</v>
      </c>
      <c r="AI636" s="5">
        <f t="shared" si="266"/>
        <v>-1.1509323490168644E-3</v>
      </c>
      <c r="AJ636" s="5">
        <f t="shared" si="267"/>
        <v>0</v>
      </c>
      <c r="AK636" s="5">
        <f t="shared" si="268"/>
        <v>-1.1434484108535647E-3</v>
      </c>
      <c r="AL636" s="5">
        <f t="shared" si="269"/>
        <v>0</v>
      </c>
      <c r="AM636" s="5">
        <f t="shared" si="270"/>
        <v>1.0867159879193178E-3</v>
      </c>
      <c r="AN636" s="5">
        <f t="shared" si="271"/>
        <v>1.3436984867833957E-3</v>
      </c>
      <c r="AO636" s="5">
        <f t="shared" si="272"/>
        <v>1.3436984867833957E-3</v>
      </c>
      <c r="AP636" s="5">
        <f t="shared" si="273"/>
        <v>9.4955166276133873E-4</v>
      </c>
      <c r="AQ636" s="5">
        <f t="shared" si="274"/>
        <v>0</v>
      </c>
      <c r="AR636" s="5">
        <f t="shared" si="275"/>
        <v>0</v>
      </c>
      <c r="AS636" s="5">
        <f t="shared" si="276"/>
        <v>0</v>
      </c>
      <c r="AT636" s="5">
        <f t="shared" si="277"/>
        <v>0</v>
      </c>
      <c r="AU636" s="5">
        <f t="shared" si="278"/>
        <v>0</v>
      </c>
      <c r="AV636" s="5">
        <f t="shared" si="279"/>
        <v>0</v>
      </c>
      <c r="AW636" s="5">
        <f t="shared" si="280"/>
        <v>0</v>
      </c>
      <c r="AX636" s="5">
        <f t="shared" si="281"/>
        <v>0</v>
      </c>
      <c r="AZ636" s="7">
        <f t="shared" si="291"/>
        <v>116.6792636520706</v>
      </c>
      <c r="BA636" s="4">
        <f t="shared" si="282"/>
        <v>1.0122016101570913E-4</v>
      </c>
      <c r="BB636" s="5">
        <f>AZ636/MAX($AZ$16:AZ636)-1</f>
        <v>0</v>
      </c>
    </row>
    <row r="637" spans="1:54" x14ac:dyDescent="0.25">
      <c r="A637" s="3">
        <v>43465</v>
      </c>
      <c r="B637">
        <f>IFERROR(VLOOKUP($A637,Finnifty!$A$14:$I$486,B$15+1,FALSE),All_curves!B636)</f>
        <v>0</v>
      </c>
      <c r="C637">
        <f>IFERROR(VLOOKUP($A637,Finnifty!$A$14:$I$486,C$15+1,FALSE),All_curves!C636)</f>
        <v>0</v>
      </c>
      <c r="D637">
        <f>IFERROR(VLOOKUP($A637,Finnifty!$A$14:$I$486,D$15+1,FALSE),All_curves!D636)</f>
        <v>0</v>
      </c>
      <c r="E637">
        <f>IFERROR(VLOOKUP($A637,Finnifty!$A$14:$I$486,E$15+1,FALSE),All_curves!E636)</f>
        <v>0</v>
      </c>
      <c r="F637">
        <f>IFERROR(VLOOKUP($A637,Finnifty!$A$14:$I$486,F$15+1,FALSE),All_curves!F636)</f>
        <v>0</v>
      </c>
      <c r="G637">
        <f>IFERROR(VLOOKUP($A637,Finnifty!$A$14:$I$486,G$15+1,FALSE),All_curves!G636)</f>
        <v>0</v>
      </c>
      <c r="H637">
        <f>IFERROR(VLOOKUP($A637,Finnifty!$A$14:$I$486,H$15+1,FALSE),All_curves!H636)</f>
        <v>0</v>
      </c>
      <c r="I637">
        <f>IFERROR(VLOOKUP($A637,Finnifty!$A$14:$I$486,I$15+1,FALSE),All_curves!I636)</f>
        <v>0</v>
      </c>
      <c r="J637">
        <f>IFERROR(VLOOKUP($A637,Banknifty!$A$14:$I$4860,2,FALSE),All_curves!J636)</f>
        <v>13739905</v>
      </c>
      <c r="K637">
        <f>IFERROR(VLOOKUP($A637,Banknifty!$A$14:$I$4860,3,FALSE),All_curves!K636)</f>
        <v>17303188</v>
      </c>
      <c r="L637">
        <f>IFERROR(VLOOKUP($A637,Banknifty!$A$14:$I$4860,4,FALSE),All_curves!L636)</f>
        <v>16162937</v>
      </c>
      <c r="M637">
        <f>IFERROR(VLOOKUP($A637,Banknifty!$A$14:$I$4860,5,FALSE),All_curves!M636)</f>
        <v>19830206</v>
      </c>
      <c r="N637">
        <f>IFERROR(VLOOKUP($A637,Banknifty!$A$14:$I$4860,6,FALSE),All_curves!N636)</f>
        <v>12508648</v>
      </c>
      <c r="O637">
        <f>IFERROR(VLOOKUP($A637,Banknifty!$A$14:$I$4860,7,FALSE),All_curves!O636)</f>
        <v>15320795</v>
      </c>
      <c r="P637">
        <f>IFERROR(VLOOKUP($A637,Banknifty!$A$14:$I$4860,8,FALSE),All_curves!P636)</f>
        <v>15320795</v>
      </c>
      <c r="Q637">
        <f>IFERROR(VLOOKUP($A637,Banknifty!$A$14:$I$4860,9,FALSE),All_curves!Q636)</f>
        <v>16723701</v>
      </c>
      <c r="R637">
        <f>IFERROR(VLOOKUP($A637,Nifty!$A$14:$I$4860,2,FALSE),All_curves!R636)</f>
        <v>0</v>
      </c>
      <c r="S637">
        <f>IFERROR(VLOOKUP($A637,Nifty!$A$14:$I$4860,3,FALSE),All_curves!S636)</f>
        <v>0</v>
      </c>
      <c r="T637">
        <f>IFERROR(VLOOKUP($A637,Nifty!$A$14:$I$4860,4,FALSE),All_curves!T636)</f>
        <v>0</v>
      </c>
      <c r="U637">
        <f>IFERROR(VLOOKUP($A637,Nifty!$A$14:$I$4860,5,FALSE),All_curves!U636)</f>
        <v>0</v>
      </c>
      <c r="V637">
        <f>IFERROR(VLOOKUP($A637,Nifty!$A$14:$I$4860,6,FALSE),All_curves!V636)</f>
        <v>0</v>
      </c>
      <c r="W637">
        <f>IFERROR(VLOOKUP($A637,Nifty!$A$14:$I$4860,7,FALSE),All_curves!W636)</f>
        <v>0</v>
      </c>
      <c r="X637">
        <f>IFERROR(VLOOKUP($A637,Nifty!$A$14:$I$4860,8,FALSE),All_curves!X636)</f>
        <v>0</v>
      </c>
      <c r="Y637">
        <f>IFERROR(VLOOKUP($A637,Nifty!$A$14:$I$4860,9,FALSE),All_curves!Y636)</f>
        <v>0</v>
      </c>
      <c r="AA637" s="5">
        <f t="shared" si="283"/>
        <v>0</v>
      </c>
      <c r="AB637" s="5">
        <f t="shared" si="284"/>
        <v>0</v>
      </c>
      <c r="AC637" s="5">
        <f t="shared" si="285"/>
        <v>0</v>
      </c>
      <c r="AD637" s="5">
        <f t="shared" si="286"/>
        <v>0</v>
      </c>
      <c r="AE637" s="5">
        <f t="shared" si="287"/>
        <v>0</v>
      </c>
      <c r="AF637" s="5">
        <f t="shared" si="288"/>
        <v>0</v>
      </c>
      <c r="AG637" s="5">
        <f t="shared" si="289"/>
        <v>0</v>
      </c>
      <c r="AH637" s="5">
        <f t="shared" si="290"/>
        <v>0</v>
      </c>
      <c r="AI637" s="5">
        <f t="shared" si="266"/>
        <v>3.7423283179571776E-4</v>
      </c>
      <c r="AJ637" s="5">
        <f t="shared" si="267"/>
        <v>-1.4809982796321064E-3</v>
      </c>
      <c r="AK637" s="5">
        <f t="shared" si="268"/>
        <v>-1.4764466632021245E-3</v>
      </c>
      <c r="AL637" s="5">
        <f t="shared" si="269"/>
        <v>-1.2625360899074511E-3</v>
      </c>
      <c r="AM637" s="5">
        <f t="shared" si="270"/>
        <v>-1.4272910600040545E-3</v>
      </c>
      <c r="AN637" s="5">
        <f t="shared" si="271"/>
        <v>7.6412336177185125E-3</v>
      </c>
      <c r="AO637" s="5">
        <f t="shared" si="272"/>
        <v>7.6412336177185125E-3</v>
      </c>
      <c r="AP637" s="5">
        <f t="shared" si="273"/>
        <v>1.5942206653289048E-2</v>
      </c>
      <c r="AQ637" s="5">
        <f t="shared" si="274"/>
        <v>0</v>
      </c>
      <c r="AR637" s="5">
        <f t="shared" si="275"/>
        <v>0</v>
      </c>
      <c r="AS637" s="5">
        <f t="shared" si="276"/>
        <v>0</v>
      </c>
      <c r="AT637" s="5">
        <f t="shared" si="277"/>
        <v>0</v>
      </c>
      <c r="AU637" s="5">
        <f t="shared" si="278"/>
        <v>0</v>
      </c>
      <c r="AV637" s="5">
        <f t="shared" si="279"/>
        <v>0</v>
      </c>
      <c r="AW637" s="5">
        <f t="shared" si="280"/>
        <v>0</v>
      </c>
      <c r="AX637" s="5">
        <f t="shared" si="281"/>
        <v>0</v>
      </c>
      <c r="AZ637" s="7">
        <f t="shared" si="291"/>
        <v>116.80543105285962</v>
      </c>
      <c r="BA637" s="4">
        <f t="shared" si="282"/>
        <v>1.0813181094906691E-3</v>
      </c>
      <c r="BB637" s="5">
        <f>AZ637/MAX($AZ$16:AZ637)-1</f>
        <v>0</v>
      </c>
    </row>
    <row r="638" spans="1:54" x14ac:dyDescent="0.25">
      <c r="A638" s="3">
        <v>43466</v>
      </c>
      <c r="B638">
        <f>IFERROR(VLOOKUP($A638,Finnifty!$A$14:$I$486,B$15+1,FALSE),All_curves!B637)</f>
        <v>0</v>
      </c>
      <c r="C638">
        <f>IFERROR(VLOOKUP($A638,Finnifty!$A$14:$I$486,C$15+1,FALSE),All_curves!C637)</f>
        <v>0</v>
      </c>
      <c r="D638">
        <f>IFERROR(VLOOKUP($A638,Finnifty!$A$14:$I$486,D$15+1,FALSE),All_curves!D637)</f>
        <v>0</v>
      </c>
      <c r="E638">
        <f>IFERROR(VLOOKUP($A638,Finnifty!$A$14:$I$486,E$15+1,FALSE),All_curves!E637)</f>
        <v>0</v>
      </c>
      <c r="F638">
        <f>IFERROR(VLOOKUP($A638,Finnifty!$A$14:$I$486,F$15+1,FALSE),All_curves!F637)</f>
        <v>0</v>
      </c>
      <c r="G638">
        <f>IFERROR(VLOOKUP($A638,Finnifty!$A$14:$I$486,G$15+1,FALSE),All_curves!G637)</f>
        <v>0</v>
      </c>
      <c r="H638">
        <f>IFERROR(VLOOKUP($A638,Finnifty!$A$14:$I$486,H$15+1,FALSE),All_curves!H637)</f>
        <v>0</v>
      </c>
      <c r="I638">
        <f>IFERROR(VLOOKUP($A638,Finnifty!$A$14:$I$486,I$15+1,FALSE),All_curves!I637)</f>
        <v>0</v>
      </c>
      <c r="J638">
        <f>IFERROR(VLOOKUP($A638,Banknifty!$A$14:$I$4860,2,FALSE),All_curves!J637)</f>
        <v>13647836</v>
      </c>
      <c r="K638">
        <f>IFERROR(VLOOKUP($A638,Banknifty!$A$14:$I$4860,3,FALSE),All_curves!K637)</f>
        <v>17391860</v>
      </c>
      <c r="L638">
        <f>IFERROR(VLOOKUP($A638,Banknifty!$A$14:$I$4860,4,FALSE),All_curves!L637)</f>
        <v>16070857</v>
      </c>
      <c r="M638">
        <f>IFERROR(VLOOKUP($A638,Banknifty!$A$14:$I$4860,5,FALSE),All_curves!M637)</f>
        <v>19902640</v>
      </c>
      <c r="N638">
        <f>IFERROR(VLOOKUP($A638,Banknifty!$A$14:$I$4860,6,FALSE),All_curves!N637)</f>
        <v>12556471</v>
      </c>
      <c r="O638">
        <f>IFERROR(VLOOKUP($A638,Banknifty!$A$14:$I$4860,7,FALSE),All_curves!O637)</f>
        <v>15445540</v>
      </c>
      <c r="P638">
        <f>IFERROR(VLOOKUP($A638,Banknifty!$A$14:$I$4860,8,FALSE),All_curves!P637)</f>
        <v>15445540</v>
      </c>
      <c r="Q638">
        <f>IFERROR(VLOOKUP($A638,Banknifty!$A$14:$I$4860,9,FALSE),All_curves!Q637)</f>
        <v>16908802</v>
      </c>
      <c r="R638">
        <f>IFERROR(VLOOKUP($A638,Nifty!$A$14:$I$4860,2,FALSE),All_curves!R637)</f>
        <v>0</v>
      </c>
      <c r="S638">
        <f>IFERROR(VLOOKUP($A638,Nifty!$A$14:$I$4860,3,FALSE),All_curves!S637)</f>
        <v>0</v>
      </c>
      <c r="T638">
        <f>IFERROR(VLOOKUP($A638,Nifty!$A$14:$I$4860,4,FALSE),All_curves!T637)</f>
        <v>0</v>
      </c>
      <c r="U638">
        <f>IFERROR(VLOOKUP($A638,Nifty!$A$14:$I$4860,5,FALSE),All_curves!U637)</f>
        <v>0</v>
      </c>
      <c r="V638">
        <f>IFERROR(VLOOKUP($A638,Nifty!$A$14:$I$4860,6,FALSE),All_curves!V637)</f>
        <v>0</v>
      </c>
      <c r="W638">
        <f>IFERROR(VLOOKUP($A638,Nifty!$A$14:$I$4860,7,FALSE),All_curves!W637)</f>
        <v>0</v>
      </c>
      <c r="X638">
        <f>IFERROR(VLOOKUP($A638,Nifty!$A$14:$I$4860,8,FALSE),All_curves!X637)</f>
        <v>0</v>
      </c>
      <c r="Y638">
        <f>IFERROR(VLOOKUP($A638,Nifty!$A$14:$I$4860,9,FALSE),All_curves!Y637)</f>
        <v>0</v>
      </c>
      <c r="AA638" s="5">
        <f t="shared" si="283"/>
        <v>0</v>
      </c>
      <c r="AB638" s="5">
        <f t="shared" si="284"/>
        <v>0</v>
      </c>
      <c r="AC638" s="5">
        <f t="shared" si="285"/>
        <v>0</v>
      </c>
      <c r="AD638" s="5">
        <f t="shared" si="286"/>
        <v>0</v>
      </c>
      <c r="AE638" s="5">
        <f t="shared" si="287"/>
        <v>0</v>
      </c>
      <c r="AF638" s="5">
        <f t="shared" si="288"/>
        <v>0</v>
      </c>
      <c r="AG638" s="5">
        <f t="shared" si="289"/>
        <v>0</v>
      </c>
      <c r="AH638" s="5">
        <f t="shared" si="290"/>
        <v>0</v>
      </c>
      <c r="AI638" s="5">
        <f t="shared" si="266"/>
        <v>-6.7008469126970116E-3</v>
      </c>
      <c r="AJ638" s="5">
        <f t="shared" si="267"/>
        <v>5.1246047838120479E-3</v>
      </c>
      <c r="AK638" s="5">
        <f t="shared" si="268"/>
        <v>-5.6969844032678241E-3</v>
      </c>
      <c r="AL638" s="5">
        <f t="shared" si="269"/>
        <v>3.6527104156154344E-3</v>
      </c>
      <c r="AM638" s="5">
        <f t="shared" si="270"/>
        <v>3.823194960798304E-3</v>
      </c>
      <c r="AN638" s="5">
        <f t="shared" si="271"/>
        <v>8.1422014980292445E-3</v>
      </c>
      <c r="AO638" s="5">
        <f t="shared" si="272"/>
        <v>8.1422014980292445E-3</v>
      </c>
      <c r="AP638" s="5">
        <f t="shared" si="273"/>
        <v>1.1068184010226023E-2</v>
      </c>
      <c r="AQ638" s="5">
        <f t="shared" si="274"/>
        <v>0</v>
      </c>
      <c r="AR638" s="5">
        <f t="shared" si="275"/>
        <v>0</v>
      </c>
      <c r="AS638" s="5">
        <f t="shared" si="276"/>
        <v>0</v>
      </c>
      <c r="AT638" s="5">
        <f t="shared" si="277"/>
        <v>0</v>
      </c>
      <c r="AU638" s="5">
        <f t="shared" si="278"/>
        <v>0</v>
      </c>
      <c r="AV638" s="5">
        <f t="shared" si="279"/>
        <v>0</v>
      </c>
      <c r="AW638" s="5">
        <f t="shared" si="280"/>
        <v>0</v>
      </c>
      <c r="AX638" s="5">
        <f t="shared" si="281"/>
        <v>0</v>
      </c>
      <c r="AZ638" s="7">
        <f t="shared" si="291"/>
        <v>116.93953958225332</v>
      </c>
      <c r="BA638" s="4">
        <f t="shared" si="282"/>
        <v>1.148136077106061E-3</v>
      </c>
      <c r="BB638" s="5">
        <f>AZ638/MAX($AZ$16:AZ638)-1</f>
        <v>0</v>
      </c>
    </row>
    <row r="639" spans="1:54" x14ac:dyDescent="0.25">
      <c r="A639" s="3">
        <v>43467</v>
      </c>
      <c r="B639">
        <f>IFERROR(VLOOKUP($A639,Finnifty!$A$14:$I$486,B$15+1,FALSE),All_curves!B638)</f>
        <v>0</v>
      </c>
      <c r="C639">
        <f>IFERROR(VLOOKUP($A639,Finnifty!$A$14:$I$486,C$15+1,FALSE),All_curves!C638)</f>
        <v>0</v>
      </c>
      <c r="D639">
        <f>IFERROR(VLOOKUP($A639,Finnifty!$A$14:$I$486,D$15+1,FALSE),All_curves!D638)</f>
        <v>0</v>
      </c>
      <c r="E639">
        <f>IFERROR(VLOOKUP($A639,Finnifty!$A$14:$I$486,E$15+1,FALSE),All_curves!E638)</f>
        <v>0</v>
      </c>
      <c r="F639">
        <f>IFERROR(VLOOKUP($A639,Finnifty!$A$14:$I$486,F$15+1,FALSE),All_curves!F638)</f>
        <v>0</v>
      </c>
      <c r="G639">
        <f>IFERROR(VLOOKUP($A639,Finnifty!$A$14:$I$486,G$15+1,FALSE),All_curves!G638)</f>
        <v>0</v>
      </c>
      <c r="H639">
        <f>IFERROR(VLOOKUP($A639,Finnifty!$A$14:$I$486,H$15+1,FALSE),All_curves!H638)</f>
        <v>0</v>
      </c>
      <c r="I639">
        <f>IFERROR(VLOOKUP($A639,Finnifty!$A$14:$I$486,I$15+1,FALSE),All_curves!I638)</f>
        <v>0</v>
      </c>
      <c r="J639">
        <f>IFERROR(VLOOKUP($A639,Banknifty!$A$14:$I$4860,2,FALSE),All_curves!J638)</f>
        <v>13639239</v>
      </c>
      <c r="K639">
        <f>IFERROR(VLOOKUP($A639,Banknifty!$A$14:$I$4860,3,FALSE),All_curves!K638)</f>
        <v>17283902</v>
      </c>
      <c r="L639">
        <f>IFERROR(VLOOKUP($A639,Banknifty!$A$14:$I$4860,4,FALSE),All_curves!L638)</f>
        <v>16046734</v>
      </c>
      <c r="M639">
        <f>IFERROR(VLOOKUP($A639,Banknifty!$A$14:$I$4860,5,FALSE),All_curves!M638)</f>
        <v>19769066</v>
      </c>
      <c r="N639">
        <f>IFERROR(VLOOKUP($A639,Banknifty!$A$14:$I$4860,6,FALSE),All_curves!N638)</f>
        <v>12475736</v>
      </c>
      <c r="O639">
        <f>IFERROR(VLOOKUP($A639,Banknifty!$A$14:$I$4860,7,FALSE),All_curves!O638)</f>
        <v>15352700</v>
      </c>
      <c r="P639">
        <f>IFERROR(VLOOKUP($A639,Banknifty!$A$14:$I$4860,8,FALSE),All_curves!P638)</f>
        <v>15352700</v>
      </c>
      <c r="Q639">
        <f>IFERROR(VLOOKUP($A639,Banknifty!$A$14:$I$4860,9,FALSE),All_curves!Q638)</f>
        <v>16813060</v>
      </c>
      <c r="R639">
        <f>IFERROR(VLOOKUP($A639,Nifty!$A$14:$I$4860,2,FALSE),All_curves!R638)</f>
        <v>0</v>
      </c>
      <c r="S639">
        <f>IFERROR(VLOOKUP($A639,Nifty!$A$14:$I$4860,3,FALSE),All_curves!S638)</f>
        <v>0</v>
      </c>
      <c r="T639">
        <f>IFERROR(VLOOKUP($A639,Nifty!$A$14:$I$4860,4,FALSE),All_curves!T638)</f>
        <v>0</v>
      </c>
      <c r="U639">
        <f>IFERROR(VLOOKUP($A639,Nifty!$A$14:$I$4860,5,FALSE),All_curves!U638)</f>
        <v>0</v>
      </c>
      <c r="V639">
        <f>IFERROR(VLOOKUP($A639,Nifty!$A$14:$I$4860,6,FALSE),All_curves!V638)</f>
        <v>0</v>
      </c>
      <c r="W639">
        <f>IFERROR(VLOOKUP($A639,Nifty!$A$14:$I$4860,7,FALSE),All_curves!W638)</f>
        <v>0</v>
      </c>
      <c r="X639">
        <f>IFERROR(VLOOKUP($A639,Nifty!$A$14:$I$4860,8,FALSE),All_curves!X638)</f>
        <v>0</v>
      </c>
      <c r="Y639">
        <f>IFERROR(VLOOKUP($A639,Nifty!$A$14:$I$4860,9,FALSE),All_curves!Y638)</f>
        <v>0</v>
      </c>
      <c r="AA639" s="5">
        <f t="shared" si="283"/>
        <v>0</v>
      </c>
      <c r="AB639" s="5">
        <f t="shared" si="284"/>
        <v>0</v>
      </c>
      <c r="AC639" s="5">
        <f t="shared" si="285"/>
        <v>0</v>
      </c>
      <c r="AD639" s="5">
        <f t="shared" si="286"/>
        <v>0</v>
      </c>
      <c r="AE639" s="5">
        <f t="shared" si="287"/>
        <v>0</v>
      </c>
      <c r="AF639" s="5">
        <f t="shared" si="288"/>
        <v>0</v>
      </c>
      <c r="AG639" s="5">
        <f t="shared" si="289"/>
        <v>0</v>
      </c>
      <c r="AH639" s="5">
        <f t="shared" si="290"/>
        <v>0</v>
      </c>
      <c r="AI639" s="5">
        <f t="shared" si="266"/>
        <v>-6.299167135360717E-4</v>
      </c>
      <c r="AJ639" s="5">
        <f t="shared" si="267"/>
        <v>-6.207386673995785E-3</v>
      </c>
      <c r="AK639" s="5">
        <f t="shared" si="268"/>
        <v>-1.5010400503221444E-3</v>
      </c>
      <c r="AL639" s="5">
        <f t="shared" si="269"/>
        <v>-6.7113709538031419E-3</v>
      </c>
      <c r="AM639" s="5">
        <f t="shared" si="270"/>
        <v>-6.4297524360148461E-3</v>
      </c>
      <c r="AN639" s="5">
        <f t="shared" si="271"/>
        <v>-6.0107966442092264E-3</v>
      </c>
      <c r="AO639" s="5">
        <f t="shared" si="272"/>
        <v>-6.0107966442092264E-3</v>
      </c>
      <c r="AP639" s="5">
        <f t="shared" si="273"/>
        <v>-5.6622580357851282E-3</v>
      </c>
      <c r="AQ639" s="5">
        <f t="shared" si="274"/>
        <v>0</v>
      </c>
      <c r="AR639" s="5">
        <f t="shared" si="275"/>
        <v>0</v>
      </c>
      <c r="AS639" s="5">
        <f t="shared" si="276"/>
        <v>0</v>
      </c>
      <c r="AT639" s="5">
        <f t="shared" si="277"/>
        <v>0</v>
      </c>
      <c r="AU639" s="5">
        <f t="shared" si="278"/>
        <v>0</v>
      </c>
      <c r="AV639" s="5">
        <f t="shared" si="279"/>
        <v>0</v>
      </c>
      <c r="AW639" s="5">
        <f t="shared" si="280"/>
        <v>0</v>
      </c>
      <c r="AX639" s="5">
        <f t="shared" si="281"/>
        <v>0</v>
      </c>
      <c r="AZ639" s="7">
        <f t="shared" si="291"/>
        <v>116.74871706587024</v>
      </c>
      <c r="BA639" s="4">
        <f t="shared" si="282"/>
        <v>-1.6318049229948157E-3</v>
      </c>
      <c r="BB639" s="5">
        <f>AZ639/MAX($AZ$16:AZ639)-1</f>
        <v>-1.6318049229948617E-3</v>
      </c>
    </row>
    <row r="640" spans="1:54" x14ac:dyDescent="0.25">
      <c r="A640" s="3">
        <v>43468</v>
      </c>
      <c r="B640">
        <f>IFERROR(VLOOKUP($A640,Finnifty!$A$14:$I$486,B$15+1,FALSE),All_curves!B639)</f>
        <v>0</v>
      </c>
      <c r="C640">
        <f>IFERROR(VLOOKUP($A640,Finnifty!$A$14:$I$486,C$15+1,FALSE),All_curves!C639)</f>
        <v>0</v>
      </c>
      <c r="D640">
        <f>IFERROR(VLOOKUP($A640,Finnifty!$A$14:$I$486,D$15+1,FALSE),All_curves!D639)</f>
        <v>0</v>
      </c>
      <c r="E640">
        <f>IFERROR(VLOOKUP($A640,Finnifty!$A$14:$I$486,E$15+1,FALSE),All_curves!E639)</f>
        <v>0</v>
      </c>
      <c r="F640">
        <f>IFERROR(VLOOKUP($A640,Finnifty!$A$14:$I$486,F$15+1,FALSE),All_curves!F639)</f>
        <v>0</v>
      </c>
      <c r="G640">
        <f>IFERROR(VLOOKUP($A640,Finnifty!$A$14:$I$486,G$15+1,FALSE),All_curves!G639)</f>
        <v>0</v>
      </c>
      <c r="H640">
        <f>IFERROR(VLOOKUP($A640,Finnifty!$A$14:$I$486,H$15+1,FALSE),All_curves!H639)</f>
        <v>0</v>
      </c>
      <c r="I640">
        <f>IFERROR(VLOOKUP($A640,Finnifty!$A$14:$I$486,I$15+1,FALSE),All_curves!I639)</f>
        <v>0</v>
      </c>
      <c r="J640">
        <f>IFERROR(VLOOKUP($A640,Banknifty!$A$14:$I$4860,2,FALSE),All_curves!J639)</f>
        <v>13583067</v>
      </c>
      <c r="K640">
        <f>IFERROR(VLOOKUP($A640,Banknifty!$A$14:$I$4860,3,FALSE),All_curves!K639)</f>
        <v>17231836</v>
      </c>
      <c r="L640">
        <f>IFERROR(VLOOKUP($A640,Banknifty!$A$14:$I$4860,4,FALSE),All_curves!L639)</f>
        <v>16101489</v>
      </c>
      <c r="M640">
        <f>IFERROR(VLOOKUP($A640,Banknifty!$A$14:$I$4860,5,FALSE),All_curves!M639)</f>
        <v>19737952</v>
      </c>
      <c r="N640">
        <f>IFERROR(VLOOKUP($A640,Banknifty!$A$14:$I$4860,6,FALSE),All_curves!N639)</f>
        <v>12480404</v>
      </c>
      <c r="O640">
        <f>IFERROR(VLOOKUP($A640,Banknifty!$A$14:$I$4860,7,FALSE),All_curves!O639)</f>
        <v>15329964</v>
      </c>
      <c r="P640">
        <f>IFERROR(VLOOKUP($A640,Banknifty!$A$14:$I$4860,8,FALSE),All_curves!P639)</f>
        <v>15329964</v>
      </c>
      <c r="Q640">
        <f>IFERROR(VLOOKUP($A640,Banknifty!$A$14:$I$4860,9,FALSE),All_curves!Q639)</f>
        <v>16791832</v>
      </c>
      <c r="R640">
        <f>IFERROR(VLOOKUP($A640,Nifty!$A$14:$I$4860,2,FALSE),All_curves!R639)</f>
        <v>0</v>
      </c>
      <c r="S640">
        <f>IFERROR(VLOOKUP($A640,Nifty!$A$14:$I$4860,3,FALSE),All_curves!S639)</f>
        <v>0</v>
      </c>
      <c r="T640">
        <f>IFERROR(VLOOKUP($A640,Nifty!$A$14:$I$4860,4,FALSE),All_curves!T639)</f>
        <v>0</v>
      </c>
      <c r="U640">
        <f>IFERROR(VLOOKUP($A640,Nifty!$A$14:$I$4860,5,FALSE),All_curves!U639)</f>
        <v>0</v>
      </c>
      <c r="V640">
        <f>IFERROR(VLOOKUP($A640,Nifty!$A$14:$I$4860,6,FALSE),All_curves!V639)</f>
        <v>0</v>
      </c>
      <c r="W640">
        <f>IFERROR(VLOOKUP($A640,Nifty!$A$14:$I$4860,7,FALSE),All_curves!W639)</f>
        <v>0</v>
      </c>
      <c r="X640">
        <f>IFERROR(VLOOKUP($A640,Nifty!$A$14:$I$4860,8,FALSE),All_curves!X639)</f>
        <v>0</v>
      </c>
      <c r="Y640">
        <f>IFERROR(VLOOKUP($A640,Nifty!$A$14:$I$4860,9,FALSE),All_curves!Y639)</f>
        <v>0</v>
      </c>
      <c r="AA640" s="5">
        <f t="shared" si="283"/>
        <v>0</v>
      </c>
      <c r="AB640" s="5">
        <f t="shared" si="284"/>
        <v>0</v>
      </c>
      <c r="AC640" s="5">
        <f t="shared" si="285"/>
        <v>0</v>
      </c>
      <c r="AD640" s="5">
        <f t="shared" si="286"/>
        <v>0</v>
      </c>
      <c r="AE640" s="5">
        <f t="shared" si="287"/>
        <v>0</v>
      </c>
      <c r="AF640" s="5">
        <f t="shared" si="288"/>
        <v>0</v>
      </c>
      <c r="AG640" s="5">
        <f t="shared" si="289"/>
        <v>0</v>
      </c>
      <c r="AH640" s="5">
        <f t="shared" si="290"/>
        <v>0</v>
      </c>
      <c r="AI640" s="5">
        <f t="shared" si="266"/>
        <v>-4.1184115917317632E-3</v>
      </c>
      <c r="AJ640" s="5">
        <f t="shared" si="267"/>
        <v>-3.012398473446587E-3</v>
      </c>
      <c r="AK640" s="5">
        <f t="shared" si="268"/>
        <v>3.412220829484669E-3</v>
      </c>
      <c r="AL640" s="5">
        <f t="shared" si="269"/>
        <v>-1.5738730398290324E-3</v>
      </c>
      <c r="AM640" s="5">
        <f t="shared" si="270"/>
        <v>3.7416630169162524E-4</v>
      </c>
      <c r="AN640" s="5">
        <f t="shared" si="271"/>
        <v>-1.4809121522598723E-3</v>
      </c>
      <c r="AO640" s="5">
        <f t="shared" si="272"/>
        <v>-1.4809121522598723E-3</v>
      </c>
      <c r="AP640" s="5">
        <f t="shared" si="273"/>
        <v>-1.2625899152206577E-3</v>
      </c>
      <c r="AQ640" s="5">
        <f t="shared" si="274"/>
        <v>0</v>
      </c>
      <c r="AR640" s="5">
        <f t="shared" si="275"/>
        <v>0</v>
      </c>
      <c r="AS640" s="5">
        <f t="shared" si="276"/>
        <v>0</v>
      </c>
      <c r="AT640" s="5">
        <f t="shared" si="277"/>
        <v>0</v>
      </c>
      <c r="AU640" s="5">
        <f t="shared" si="278"/>
        <v>0</v>
      </c>
      <c r="AV640" s="5">
        <f t="shared" si="279"/>
        <v>0</v>
      </c>
      <c r="AW640" s="5">
        <f t="shared" si="280"/>
        <v>0</v>
      </c>
      <c r="AX640" s="5">
        <f t="shared" si="281"/>
        <v>0</v>
      </c>
      <c r="AZ640" s="7">
        <f t="shared" si="291"/>
        <v>116.70424207897004</v>
      </c>
      <c r="BA640" s="4">
        <f t="shared" si="282"/>
        <v>-3.8094625806547888E-4</v>
      </c>
      <c r="BB640" s="5">
        <f>AZ640/MAX($AZ$16:AZ640)-1</f>
        <v>-2.0121295510812098E-3</v>
      </c>
    </row>
    <row r="641" spans="1:54" x14ac:dyDescent="0.25">
      <c r="A641" s="3">
        <v>43469</v>
      </c>
      <c r="B641">
        <f>IFERROR(VLOOKUP($A641,Finnifty!$A$14:$I$486,B$15+1,FALSE),All_curves!B640)</f>
        <v>0</v>
      </c>
      <c r="C641">
        <f>IFERROR(VLOOKUP($A641,Finnifty!$A$14:$I$486,C$15+1,FALSE),All_curves!C640)</f>
        <v>0</v>
      </c>
      <c r="D641">
        <f>IFERROR(VLOOKUP($A641,Finnifty!$A$14:$I$486,D$15+1,FALSE),All_curves!D640)</f>
        <v>0</v>
      </c>
      <c r="E641">
        <f>IFERROR(VLOOKUP($A641,Finnifty!$A$14:$I$486,E$15+1,FALSE),All_curves!E640)</f>
        <v>0</v>
      </c>
      <c r="F641">
        <f>IFERROR(VLOOKUP($A641,Finnifty!$A$14:$I$486,F$15+1,FALSE),All_curves!F640)</f>
        <v>0</v>
      </c>
      <c r="G641">
        <f>IFERROR(VLOOKUP($A641,Finnifty!$A$14:$I$486,G$15+1,FALSE),All_curves!G640)</f>
        <v>0</v>
      </c>
      <c r="H641">
        <f>IFERROR(VLOOKUP($A641,Finnifty!$A$14:$I$486,H$15+1,FALSE),All_curves!H640)</f>
        <v>0</v>
      </c>
      <c r="I641">
        <f>IFERROR(VLOOKUP($A641,Finnifty!$A$14:$I$486,I$15+1,FALSE),All_curves!I640)</f>
        <v>0</v>
      </c>
      <c r="J641">
        <f>IFERROR(VLOOKUP($A641,Banknifty!$A$14:$I$4860,2,FALSE),All_curves!J640)</f>
        <v>13591702</v>
      </c>
      <c r="K641">
        <f>IFERROR(VLOOKUP($A641,Banknifty!$A$14:$I$4860,3,FALSE),All_curves!K640)</f>
        <v>17210416</v>
      </c>
      <c r="L641">
        <f>IFERROR(VLOOKUP($A641,Banknifty!$A$14:$I$4860,4,FALSE),All_curves!L640)</f>
        <v>16084696</v>
      </c>
      <c r="M641">
        <f>IFERROR(VLOOKUP($A641,Banknifty!$A$14:$I$4860,5,FALSE),All_curves!M640)</f>
        <v>19702718</v>
      </c>
      <c r="N641">
        <f>IFERROR(VLOOKUP($A641,Banknifty!$A$14:$I$4860,6,FALSE),All_curves!N640)</f>
        <v>12396776</v>
      </c>
      <c r="O641">
        <f>IFERROR(VLOOKUP($A641,Banknifty!$A$14:$I$4860,7,FALSE),All_curves!O640)</f>
        <v>15408523</v>
      </c>
      <c r="P641">
        <f>IFERROR(VLOOKUP($A641,Banknifty!$A$14:$I$4860,8,FALSE),All_curves!P640)</f>
        <v>15408523</v>
      </c>
      <c r="Q641">
        <f>IFERROR(VLOOKUP($A641,Banknifty!$A$14:$I$4860,9,FALSE),All_curves!Q640)</f>
        <v>16853168</v>
      </c>
      <c r="R641">
        <f>IFERROR(VLOOKUP($A641,Nifty!$A$14:$I$4860,2,FALSE),All_curves!R640)</f>
        <v>0</v>
      </c>
      <c r="S641">
        <f>IFERROR(VLOOKUP($A641,Nifty!$A$14:$I$4860,3,FALSE),All_curves!S640)</f>
        <v>0</v>
      </c>
      <c r="T641">
        <f>IFERROR(VLOOKUP($A641,Nifty!$A$14:$I$4860,4,FALSE),All_curves!T640)</f>
        <v>0</v>
      </c>
      <c r="U641">
        <f>IFERROR(VLOOKUP($A641,Nifty!$A$14:$I$4860,5,FALSE),All_curves!U640)</f>
        <v>0</v>
      </c>
      <c r="V641">
        <f>IFERROR(VLOOKUP($A641,Nifty!$A$14:$I$4860,6,FALSE),All_curves!V640)</f>
        <v>0</v>
      </c>
      <c r="W641">
        <f>IFERROR(VLOOKUP($A641,Nifty!$A$14:$I$4860,7,FALSE),All_curves!W640)</f>
        <v>0</v>
      </c>
      <c r="X641">
        <f>IFERROR(VLOOKUP($A641,Nifty!$A$14:$I$4860,8,FALSE),All_curves!X640)</f>
        <v>0</v>
      </c>
      <c r="Y641">
        <f>IFERROR(VLOOKUP($A641,Nifty!$A$14:$I$4860,9,FALSE),All_curves!Y640)</f>
        <v>0</v>
      </c>
      <c r="AA641" s="5">
        <f t="shared" si="283"/>
        <v>0</v>
      </c>
      <c r="AB641" s="5">
        <f t="shared" si="284"/>
        <v>0</v>
      </c>
      <c r="AC641" s="5">
        <f t="shared" si="285"/>
        <v>0</v>
      </c>
      <c r="AD641" s="5">
        <f t="shared" si="286"/>
        <v>0</v>
      </c>
      <c r="AE641" s="5">
        <f t="shared" si="287"/>
        <v>0</v>
      </c>
      <c r="AF641" s="5">
        <f t="shared" si="288"/>
        <v>0</v>
      </c>
      <c r="AG641" s="5">
        <f t="shared" si="289"/>
        <v>0</v>
      </c>
      <c r="AH641" s="5">
        <f t="shared" si="290"/>
        <v>0</v>
      </c>
      <c r="AI641" s="5">
        <f t="shared" si="266"/>
        <v>6.3571798622508169E-4</v>
      </c>
      <c r="AJ641" s="5">
        <f t="shared" si="267"/>
        <v>-1.2430480420078105E-3</v>
      </c>
      <c r="AK641" s="5">
        <f t="shared" si="268"/>
        <v>-1.0429470218561443E-3</v>
      </c>
      <c r="AL641" s="5">
        <f t="shared" si="269"/>
        <v>-1.7850889494512856E-3</v>
      </c>
      <c r="AM641" s="5">
        <f t="shared" si="270"/>
        <v>-6.7007446233311452E-3</v>
      </c>
      <c r="AN641" s="5">
        <f t="shared" si="271"/>
        <v>5.1245391052450184E-3</v>
      </c>
      <c r="AO641" s="5">
        <f t="shared" si="272"/>
        <v>5.1245391052450184E-3</v>
      </c>
      <c r="AP641" s="5">
        <f t="shared" si="273"/>
        <v>3.6527283026652757E-3</v>
      </c>
      <c r="AQ641" s="5">
        <f t="shared" si="274"/>
        <v>0</v>
      </c>
      <c r="AR641" s="5">
        <f t="shared" si="275"/>
        <v>0</v>
      </c>
      <c r="AS641" s="5">
        <f t="shared" si="276"/>
        <v>0</v>
      </c>
      <c r="AT641" s="5">
        <f t="shared" si="277"/>
        <v>0</v>
      </c>
      <c r="AU641" s="5">
        <f t="shared" si="278"/>
        <v>0</v>
      </c>
      <c r="AV641" s="5">
        <f t="shared" si="279"/>
        <v>0</v>
      </c>
      <c r="AW641" s="5">
        <f t="shared" si="280"/>
        <v>0</v>
      </c>
      <c r="AX641" s="5">
        <f t="shared" si="281"/>
        <v>0</v>
      </c>
      <c r="AZ641" s="7">
        <f t="shared" si="291"/>
        <v>116.72255344070172</v>
      </c>
      <c r="BA641" s="4">
        <f t="shared" si="282"/>
        <v>1.5690399428058377E-4</v>
      </c>
      <c r="BB641" s="5">
        <f>AZ641/MAX($AZ$16:AZ641)-1</f>
        <v>-1.855541267964167E-3</v>
      </c>
    </row>
    <row r="642" spans="1:54" x14ac:dyDescent="0.25">
      <c r="A642" s="3">
        <v>43472</v>
      </c>
      <c r="B642">
        <f>IFERROR(VLOOKUP($A642,Finnifty!$A$14:$I$486,B$15+1,FALSE),All_curves!B641)</f>
        <v>0</v>
      </c>
      <c r="C642">
        <f>IFERROR(VLOOKUP($A642,Finnifty!$A$14:$I$486,C$15+1,FALSE),All_curves!C641)</f>
        <v>0</v>
      </c>
      <c r="D642">
        <f>IFERROR(VLOOKUP($A642,Finnifty!$A$14:$I$486,D$15+1,FALSE),All_curves!D641)</f>
        <v>0</v>
      </c>
      <c r="E642">
        <f>IFERROR(VLOOKUP($A642,Finnifty!$A$14:$I$486,E$15+1,FALSE),All_curves!E641)</f>
        <v>0</v>
      </c>
      <c r="F642">
        <f>IFERROR(VLOOKUP($A642,Finnifty!$A$14:$I$486,F$15+1,FALSE),All_curves!F641)</f>
        <v>0</v>
      </c>
      <c r="G642">
        <f>IFERROR(VLOOKUP($A642,Finnifty!$A$14:$I$486,G$15+1,FALSE),All_curves!G641)</f>
        <v>0</v>
      </c>
      <c r="H642">
        <f>IFERROR(VLOOKUP($A642,Finnifty!$A$14:$I$486,H$15+1,FALSE),All_curves!H641)</f>
        <v>0</v>
      </c>
      <c r="I642">
        <f>IFERROR(VLOOKUP($A642,Finnifty!$A$14:$I$486,I$15+1,FALSE),All_curves!I641)</f>
        <v>0</v>
      </c>
      <c r="J642">
        <f>IFERROR(VLOOKUP($A642,Banknifty!$A$14:$I$4860,2,FALSE),All_curves!J641)</f>
        <v>13645393</v>
      </c>
      <c r="K642">
        <f>IFERROR(VLOOKUP($A642,Banknifty!$A$14:$I$4860,3,FALSE),All_curves!K641)</f>
        <v>17254398</v>
      </c>
      <c r="L642">
        <f>IFERROR(VLOOKUP($A642,Banknifty!$A$14:$I$4860,4,FALSE),All_curves!L641)</f>
        <v>16139339</v>
      </c>
      <c r="M642">
        <f>IFERROR(VLOOKUP($A642,Banknifty!$A$14:$I$4860,5,FALSE),All_curves!M641)</f>
        <v>19753596</v>
      </c>
      <c r="N642">
        <f>IFERROR(VLOOKUP($A642,Banknifty!$A$14:$I$4860,6,FALSE),All_curves!N641)</f>
        <v>12388967</v>
      </c>
      <c r="O642">
        <f>IFERROR(VLOOKUP($A642,Banknifty!$A$14:$I$4860,7,FALSE),All_curves!O641)</f>
        <v>15312877</v>
      </c>
      <c r="P642">
        <f>IFERROR(VLOOKUP($A642,Banknifty!$A$14:$I$4860,8,FALSE),All_curves!P641)</f>
        <v>15312877</v>
      </c>
      <c r="Q642">
        <f>IFERROR(VLOOKUP($A642,Banknifty!$A$14:$I$4860,9,FALSE),All_curves!Q641)</f>
        <v>16740060</v>
      </c>
      <c r="R642">
        <f>IFERROR(VLOOKUP($A642,Nifty!$A$14:$I$4860,2,FALSE),All_curves!R641)</f>
        <v>0</v>
      </c>
      <c r="S642">
        <f>IFERROR(VLOOKUP($A642,Nifty!$A$14:$I$4860,3,FALSE),All_curves!S641)</f>
        <v>0</v>
      </c>
      <c r="T642">
        <f>IFERROR(VLOOKUP($A642,Nifty!$A$14:$I$4860,4,FALSE),All_curves!T641)</f>
        <v>0</v>
      </c>
      <c r="U642">
        <f>IFERROR(VLOOKUP($A642,Nifty!$A$14:$I$4860,5,FALSE),All_curves!U641)</f>
        <v>0</v>
      </c>
      <c r="V642">
        <f>IFERROR(VLOOKUP($A642,Nifty!$A$14:$I$4860,6,FALSE),All_curves!V641)</f>
        <v>0</v>
      </c>
      <c r="W642">
        <f>IFERROR(VLOOKUP($A642,Nifty!$A$14:$I$4860,7,FALSE),All_curves!W641)</f>
        <v>0</v>
      </c>
      <c r="X642">
        <f>IFERROR(VLOOKUP($A642,Nifty!$A$14:$I$4860,8,FALSE),All_curves!X641)</f>
        <v>0</v>
      </c>
      <c r="Y642">
        <f>IFERROR(VLOOKUP($A642,Nifty!$A$14:$I$4860,9,FALSE),All_curves!Y641)</f>
        <v>0</v>
      </c>
      <c r="AA642" s="5">
        <f t="shared" si="283"/>
        <v>0</v>
      </c>
      <c r="AB642" s="5">
        <f t="shared" si="284"/>
        <v>0</v>
      </c>
      <c r="AC642" s="5">
        <f t="shared" si="285"/>
        <v>0</v>
      </c>
      <c r="AD642" s="5">
        <f t="shared" si="286"/>
        <v>0</v>
      </c>
      <c r="AE642" s="5">
        <f t="shared" si="287"/>
        <v>0</v>
      </c>
      <c r="AF642" s="5">
        <f t="shared" si="288"/>
        <v>0</v>
      </c>
      <c r="AG642" s="5">
        <f t="shared" si="289"/>
        <v>0</v>
      </c>
      <c r="AH642" s="5">
        <f t="shared" si="290"/>
        <v>0</v>
      </c>
      <c r="AI642" s="5">
        <f t="shared" si="266"/>
        <v>3.9502778974995767E-3</v>
      </c>
      <c r="AJ642" s="5">
        <f t="shared" si="267"/>
        <v>2.5555454324870386E-3</v>
      </c>
      <c r="AK642" s="5">
        <f t="shared" si="268"/>
        <v>3.3972043985164291E-3</v>
      </c>
      <c r="AL642" s="5">
        <f t="shared" si="269"/>
        <v>2.5822833174591331E-3</v>
      </c>
      <c r="AM642" s="5">
        <f t="shared" si="270"/>
        <v>-6.2992184419563557E-4</v>
      </c>
      <c r="AN642" s="5">
        <f t="shared" si="271"/>
        <v>-6.207343818742439E-3</v>
      </c>
      <c r="AO642" s="5">
        <f t="shared" si="272"/>
        <v>-6.207343818742439E-3</v>
      </c>
      <c r="AP642" s="5">
        <f t="shared" si="273"/>
        <v>-6.7113791306180337E-3</v>
      </c>
      <c r="AQ642" s="5">
        <f t="shared" si="274"/>
        <v>0</v>
      </c>
      <c r="AR642" s="5">
        <f t="shared" si="275"/>
        <v>0</v>
      </c>
      <c r="AS642" s="5">
        <f t="shared" si="276"/>
        <v>0</v>
      </c>
      <c r="AT642" s="5">
        <f t="shared" si="277"/>
        <v>0</v>
      </c>
      <c r="AU642" s="5">
        <f t="shared" si="278"/>
        <v>0</v>
      </c>
      <c r="AV642" s="5">
        <f t="shared" si="279"/>
        <v>0</v>
      </c>
      <c r="AW642" s="5">
        <f t="shared" si="280"/>
        <v>0</v>
      </c>
      <c r="AX642" s="5">
        <f t="shared" si="281"/>
        <v>0</v>
      </c>
      <c r="AZ642" s="7">
        <f t="shared" si="291"/>
        <v>116.6871929385856</v>
      </c>
      <c r="BA642" s="4">
        <f t="shared" si="282"/>
        <v>-3.029448985973488E-4</v>
      </c>
      <c r="BB642" s="5">
        <f>AZ642/MAX($AZ$16:AZ642)-1</f>
        <v>-2.1579240398003074E-3</v>
      </c>
    </row>
    <row r="643" spans="1:54" x14ac:dyDescent="0.25">
      <c r="A643" s="3">
        <v>43473</v>
      </c>
      <c r="B643">
        <f>IFERROR(VLOOKUP($A643,Finnifty!$A$14:$I$486,B$15+1,FALSE),All_curves!B642)</f>
        <v>0</v>
      </c>
      <c r="C643">
        <f>IFERROR(VLOOKUP($A643,Finnifty!$A$14:$I$486,C$15+1,FALSE),All_curves!C642)</f>
        <v>0</v>
      </c>
      <c r="D643">
        <f>IFERROR(VLOOKUP($A643,Finnifty!$A$14:$I$486,D$15+1,FALSE),All_curves!D642)</f>
        <v>0</v>
      </c>
      <c r="E643">
        <f>IFERROR(VLOOKUP($A643,Finnifty!$A$14:$I$486,E$15+1,FALSE),All_curves!E642)</f>
        <v>0</v>
      </c>
      <c r="F643">
        <f>IFERROR(VLOOKUP($A643,Finnifty!$A$14:$I$486,F$15+1,FALSE),All_curves!F642)</f>
        <v>0</v>
      </c>
      <c r="G643">
        <f>IFERROR(VLOOKUP($A643,Finnifty!$A$14:$I$486,G$15+1,FALSE),All_curves!G642)</f>
        <v>0</v>
      </c>
      <c r="H643">
        <f>IFERROR(VLOOKUP($A643,Finnifty!$A$14:$I$486,H$15+1,FALSE),All_curves!H642)</f>
        <v>0</v>
      </c>
      <c r="I643">
        <f>IFERROR(VLOOKUP($A643,Finnifty!$A$14:$I$486,I$15+1,FALSE),All_curves!I642)</f>
        <v>0</v>
      </c>
      <c r="J643">
        <f>IFERROR(VLOOKUP($A643,Banknifty!$A$14:$I$4860,2,FALSE),All_curves!J642)</f>
        <v>13706443</v>
      </c>
      <c r="K643">
        <f>IFERROR(VLOOKUP($A643,Banknifty!$A$14:$I$4860,3,FALSE),All_curves!K642)</f>
        <v>17368992</v>
      </c>
      <c r="L643">
        <f>IFERROR(VLOOKUP($A643,Banknifty!$A$14:$I$4860,4,FALSE),All_curves!L642)</f>
        <v>16164736</v>
      </c>
      <c r="M643">
        <f>IFERROR(VLOOKUP($A643,Banknifty!$A$14:$I$4860,5,FALSE),All_curves!M642)</f>
        <v>19817820</v>
      </c>
      <c r="N643">
        <f>IFERROR(VLOOKUP($A643,Banknifty!$A$14:$I$4860,6,FALSE),All_curves!N642)</f>
        <v>12408589</v>
      </c>
      <c r="O643">
        <f>IFERROR(VLOOKUP($A643,Banknifty!$A$14:$I$4860,7,FALSE),All_curves!O642)</f>
        <v>15322315</v>
      </c>
      <c r="P643">
        <f>IFERROR(VLOOKUP($A643,Banknifty!$A$14:$I$4860,8,FALSE),All_curves!P642)</f>
        <v>15322315</v>
      </c>
      <c r="Q643">
        <f>IFERROR(VLOOKUP($A643,Banknifty!$A$14:$I$4860,9,FALSE),All_curves!Q642)</f>
        <v>16753491</v>
      </c>
      <c r="R643">
        <f>IFERROR(VLOOKUP($A643,Nifty!$A$14:$I$4860,2,FALSE),All_curves!R642)</f>
        <v>0</v>
      </c>
      <c r="S643">
        <f>IFERROR(VLOOKUP($A643,Nifty!$A$14:$I$4860,3,FALSE),All_curves!S642)</f>
        <v>0</v>
      </c>
      <c r="T643">
        <f>IFERROR(VLOOKUP($A643,Nifty!$A$14:$I$4860,4,FALSE),All_curves!T642)</f>
        <v>0</v>
      </c>
      <c r="U643">
        <f>IFERROR(VLOOKUP($A643,Nifty!$A$14:$I$4860,5,FALSE),All_curves!U642)</f>
        <v>0</v>
      </c>
      <c r="V643">
        <f>IFERROR(VLOOKUP($A643,Nifty!$A$14:$I$4860,6,FALSE),All_curves!V642)</f>
        <v>0</v>
      </c>
      <c r="W643">
        <f>IFERROR(VLOOKUP($A643,Nifty!$A$14:$I$4860,7,FALSE),All_curves!W642)</f>
        <v>0</v>
      </c>
      <c r="X643">
        <f>IFERROR(VLOOKUP($A643,Nifty!$A$14:$I$4860,8,FALSE),All_curves!X642)</f>
        <v>0</v>
      </c>
      <c r="Y643">
        <f>IFERROR(VLOOKUP($A643,Nifty!$A$14:$I$4860,9,FALSE),All_curves!Y642)</f>
        <v>0</v>
      </c>
      <c r="AA643" s="5">
        <f t="shared" si="283"/>
        <v>0</v>
      </c>
      <c r="AB643" s="5">
        <f t="shared" si="284"/>
        <v>0</v>
      </c>
      <c r="AC643" s="5">
        <f t="shared" si="285"/>
        <v>0</v>
      </c>
      <c r="AD643" s="5">
        <f t="shared" si="286"/>
        <v>0</v>
      </c>
      <c r="AE643" s="5">
        <f t="shared" si="287"/>
        <v>0</v>
      </c>
      <c r="AF643" s="5">
        <f t="shared" si="288"/>
        <v>0</v>
      </c>
      <c r="AG643" s="5">
        <f t="shared" si="289"/>
        <v>0</v>
      </c>
      <c r="AH643" s="5">
        <f t="shared" si="290"/>
        <v>0</v>
      </c>
      <c r="AI643" s="5">
        <f t="shared" si="266"/>
        <v>4.4740375011551592E-3</v>
      </c>
      <c r="AJ643" s="5">
        <f t="shared" si="267"/>
        <v>6.6414371570657771E-3</v>
      </c>
      <c r="AK643" s="5">
        <f t="shared" si="268"/>
        <v>1.5736084358846103E-3</v>
      </c>
      <c r="AL643" s="5">
        <f t="shared" si="269"/>
        <v>3.2512561257200812E-3</v>
      </c>
      <c r="AM643" s="5">
        <f t="shared" si="270"/>
        <v>1.5838285790896744E-3</v>
      </c>
      <c r="AN643" s="5">
        <f t="shared" si="271"/>
        <v>6.1634400903232134E-4</v>
      </c>
      <c r="AO643" s="5">
        <f t="shared" si="272"/>
        <v>6.1634400903232134E-4</v>
      </c>
      <c r="AP643" s="5">
        <f t="shared" si="273"/>
        <v>8.0232687338033237E-4</v>
      </c>
      <c r="AQ643" s="5">
        <f t="shared" si="274"/>
        <v>0</v>
      </c>
      <c r="AR643" s="5">
        <f t="shared" si="275"/>
        <v>0</v>
      </c>
      <c r="AS643" s="5">
        <f t="shared" si="276"/>
        <v>0</v>
      </c>
      <c r="AT643" s="5">
        <f t="shared" si="277"/>
        <v>0</v>
      </c>
      <c r="AU643" s="5">
        <f t="shared" si="278"/>
        <v>0</v>
      </c>
      <c r="AV643" s="5">
        <f t="shared" si="279"/>
        <v>0</v>
      </c>
      <c r="AW643" s="5">
        <f t="shared" si="280"/>
        <v>0</v>
      </c>
      <c r="AX643" s="5">
        <f t="shared" si="281"/>
        <v>0</v>
      </c>
      <c r="AZ643" s="7">
        <f t="shared" si="291"/>
        <v>116.78228902709857</v>
      </c>
      <c r="BA643" s="4">
        <f t="shared" si="282"/>
        <v>8.1496594543167811E-4</v>
      </c>
      <c r="BB643" s="5">
        <f>AZ643/MAX($AZ$16:AZ643)-1</f>
        <v>-1.3447167289737383E-3</v>
      </c>
    </row>
    <row r="644" spans="1:54" x14ac:dyDescent="0.25">
      <c r="A644" s="3">
        <v>43474</v>
      </c>
      <c r="B644">
        <f>IFERROR(VLOOKUP($A644,Finnifty!$A$14:$I$486,B$15+1,FALSE),All_curves!B643)</f>
        <v>0</v>
      </c>
      <c r="C644">
        <f>IFERROR(VLOOKUP($A644,Finnifty!$A$14:$I$486,C$15+1,FALSE),All_curves!C643)</f>
        <v>0</v>
      </c>
      <c r="D644">
        <f>IFERROR(VLOOKUP($A644,Finnifty!$A$14:$I$486,D$15+1,FALSE),All_curves!D643)</f>
        <v>0</v>
      </c>
      <c r="E644">
        <f>IFERROR(VLOOKUP($A644,Finnifty!$A$14:$I$486,E$15+1,FALSE),All_curves!E643)</f>
        <v>0</v>
      </c>
      <c r="F644">
        <f>IFERROR(VLOOKUP($A644,Finnifty!$A$14:$I$486,F$15+1,FALSE),All_curves!F643)</f>
        <v>0</v>
      </c>
      <c r="G644">
        <f>IFERROR(VLOOKUP($A644,Finnifty!$A$14:$I$486,G$15+1,FALSE),All_curves!G643)</f>
        <v>0</v>
      </c>
      <c r="H644">
        <f>IFERROR(VLOOKUP($A644,Finnifty!$A$14:$I$486,H$15+1,FALSE),All_curves!H643)</f>
        <v>0</v>
      </c>
      <c r="I644">
        <f>IFERROR(VLOOKUP($A644,Finnifty!$A$14:$I$486,I$15+1,FALSE),All_curves!I643)</f>
        <v>0</v>
      </c>
      <c r="J644">
        <f>IFERROR(VLOOKUP($A644,Banknifty!$A$14:$I$4860,2,FALSE),All_curves!J643)</f>
        <v>13676342</v>
      </c>
      <c r="K644">
        <f>IFERROR(VLOOKUP($A644,Banknifty!$A$14:$I$4860,3,FALSE),All_curves!K643)</f>
        <v>17310802</v>
      </c>
      <c r="L644">
        <f>IFERROR(VLOOKUP($A644,Banknifty!$A$14:$I$4860,4,FALSE),All_curves!L643)</f>
        <v>16083262</v>
      </c>
      <c r="M644">
        <f>IFERROR(VLOOKUP($A644,Banknifty!$A$14:$I$4860,5,FALSE),All_curves!M643)</f>
        <v>19722220</v>
      </c>
      <c r="N644">
        <f>IFERROR(VLOOKUP($A644,Banknifty!$A$14:$I$4860,6,FALSE),All_curves!N643)</f>
        <v>12390062</v>
      </c>
      <c r="O644">
        <f>IFERROR(VLOOKUP($A644,Banknifty!$A$14:$I$4860,7,FALSE),All_curves!O643)</f>
        <v>15288038</v>
      </c>
      <c r="P644">
        <f>IFERROR(VLOOKUP($A644,Banknifty!$A$14:$I$4860,8,FALSE),All_curves!P643)</f>
        <v>15288038</v>
      </c>
      <c r="Q644">
        <f>IFERROR(VLOOKUP($A644,Banknifty!$A$14:$I$4860,9,FALSE),All_curves!Q643)</f>
        <v>16723585</v>
      </c>
      <c r="R644">
        <f>IFERROR(VLOOKUP($A644,Nifty!$A$14:$I$4860,2,FALSE),All_curves!R643)</f>
        <v>0</v>
      </c>
      <c r="S644">
        <f>IFERROR(VLOOKUP($A644,Nifty!$A$14:$I$4860,3,FALSE),All_curves!S643)</f>
        <v>0</v>
      </c>
      <c r="T644">
        <f>IFERROR(VLOOKUP($A644,Nifty!$A$14:$I$4860,4,FALSE),All_curves!T643)</f>
        <v>0</v>
      </c>
      <c r="U644">
        <f>IFERROR(VLOOKUP($A644,Nifty!$A$14:$I$4860,5,FALSE),All_curves!U643)</f>
        <v>0</v>
      </c>
      <c r="V644">
        <f>IFERROR(VLOOKUP($A644,Nifty!$A$14:$I$4860,6,FALSE),All_curves!V643)</f>
        <v>0</v>
      </c>
      <c r="W644">
        <f>IFERROR(VLOOKUP($A644,Nifty!$A$14:$I$4860,7,FALSE),All_curves!W643)</f>
        <v>0</v>
      </c>
      <c r="X644">
        <f>IFERROR(VLOOKUP($A644,Nifty!$A$14:$I$4860,8,FALSE),All_curves!X643)</f>
        <v>0</v>
      </c>
      <c r="Y644">
        <f>IFERROR(VLOOKUP($A644,Nifty!$A$14:$I$4860,9,FALSE),All_curves!Y643)</f>
        <v>0</v>
      </c>
      <c r="AA644" s="5">
        <f t="shared" si="283"/>
        <v>0</v>
      </c>
      <c r="AB644" s="5">
        <f t="shared" si="284"/>
        <v>0</v>
      </c>
      <c r="AC644" s="5">
        <f t="shared" si="285"/>
        <v>0</v>
      </c>
      <c r="AD644" s="5">
        <f t="shared" si="286"/>
        <v>0</v>
      </c>
      <c r="AE644" s="5">
        <f t="shared" si="287"/>
        <v>0</v>
      </c>
      <c r="AF644" s="5">
        <f t="shared" si="288"/>
        <v>0</v>
      </c>
      <c r="AG644" s="5">
        <f t="shared" si="289"/>
        <v>0</v>
      </c>
      <c r="AH644" s="5">
        <f t="shared" si="290"/>
        <v>0</v>
      </c>
      <c r="AI644" s="5">
        <f t="shared" si="266"/>
        <v>-2.1961204668490275E-3</v>
      </c>
      <c r="AJ644" s="5">
        <f t="shared" si="267"/>
        <v>-3.3502232023596701E-3</v>
      </c>
      <c r="AK644" s="5">
        <f t="shared" si="268"/>
        <v>-5.0402307838495197E-3</v>
      </c>
      <c r="AL644" s="5">
        <f t="shared" si="269"/>
        <v>-4.8239412811298399E-3</v>
      </c>
      <c r="AM644" s="5">
        <f t="shared" si="270"/>
        <v>-1.4930787054031613E-3</v>
      </c>
      <c r="AN644" s="5">
        <f t="shared" si="271"/>
        <v>-2.2370640467840319E-3</v>
      </c>
      <c r="AO644" s="5">
        <f t="shared" si="272"/>
        <v>-2.2370640467840319E-3</v>
      </c>
      <c r="AP644" s="5">
        <f t="shared" si="273"/>
        <v>-1.7850607971795496E-3</v>
      </c>
      <c r="AQ644" s="5">
        <f t="shared" si="274"/>
        <v>0</v>
      </c>
      <c r="AR644" s="5">
        <f t="shared" si="275"/>
        <v>0</v>
      </c>
      <c r="AS644" s="5">
        <f t="shared" si="276"/>
        <v>0</v>
      </c>
      <c r="AT644" s="5">
        <f t="shared" si="277"/>
        <v>0</v>
      </c>
      <c r="AU644" s="5">
        <f t="shared" si="278"/>
        <v>0</v>
      </c>
      <c r="AV644" s="5">
        <f t="shared" si="279"/>
        <v>0</v>
      </c>
      <c r="AW644" s="5">
        <f t="shared" si="280"/>
        <v>0</v>
      </c>
      <c r="AX644" s="5">
        <f t="shared" si="281"/>
        <v>0</v>
      </c>
      <c r="AZ644" s="7">
        <f t="shared" si="291"/>
        <v>116.66958057470042</v>
      </c>
      <c r="BA644" s="4">
        <f t="shared" si="282"/>
        <v>-9.6511597209745137E-4</v>
      </c>
      <c r="BB644" s="5">
        <f>AZ644/MAX($AZ$16:AZ644)-1</f>
        <v>-2.3085348934781535E-3</v>
      </c>
    </row>
    <row r="645" spans="1:54" x14ac:dyDescent="0.25">
      <c r="A645" s="3">
        <v>43475</v>
      </c>
      <c r="B645">
        <f>IFERROR(VLOOKUP($A645,Finnifty!$A$14:$I$486,B$15+1,FALSE),All_curves!B644)</f>
        <v>0</v>
      </c>
      <c r="C645">
        <f>IFERROR(VLOOKUP($A645,Finnifty!$A$14:$I$486,C$15+1,FALSE),All_curves!C644)</f>
        <v>0</v>
      </c>
      <c r="D645">
        <f>IFERROR(VLOOKUP($A645,Finnifty!$A$14:$I$486,D$15+1,FALSE),All_curves!D644)</f>
        <v>0</v>
      </c>
      <c r="E645">
        <f>IFERROR(VLOOKUP($A645,Finnifty!$A$14:$I$486,E$15+1,FALSE),All_curves!E644)</f>
        <v>0</v>
      </c>
      <c r="F645">
        <f>IFERROR(VLOOKUP($A645,Finnifty!$A$14:$I$486,F$15+1,FALSE),All_curves!F644)</f>
        <v>0</v>
      </c>
      <c r="G645">
        <f>IFERROR(VLOOKUP($A645,Finnifty!$A$14:$I$486,G$15+1,FALSE),All_curves!G644)</f>
        <v>0</v>
      </c>
      <c r="H645">
        <f>IFERROR(VLOOKUP($A645,Finnifty!$A$14:$I$486,H$15+1,FALSE),All_curves!H644)</f>
        <v>0</v>
      </c>
      <c r="I645">
        <f>IFERROR(VLOOKUP($A645,Finnifty!$A$14:$I$486,I$15+1,FALSE),All_curves!I644)</f>
        <v>0</v>
      </c>
      <c r="J645">
        <f>IFERROR(VLOOKUP($A645,Banknifty!$A$14:$I$4860,2,FALSE),All_curves!J644)</f>
        <v>13670218</v>
      </c>
      <c r="K645">
        <f>IFERROR(VLOOKUP($A645,Banknifty!$A$14:$I$4860,3,FALSE),All_curves!K644)</f>
        <v>17309114</v>
      </c>
      <c r="L645">
        <f>IFERROR(VLOOKUP($A645,Banknifty!$A$14:$I$4860,4,FALSE),All_curves!L644)</f>
        <v>16083534</v>
      </c>
      <c r="M645">
        <f>IFERROR(VLOOKUP($A645,Banknifty!$A$14:$I$4860,5,FALSE),All_curves!M644)</f>
        <v>19717354</v>
      </c>
      <c r="N645">
        <f>IFERROR(VLOOKUP($A645,Banknifty!$A$14:$I$4860,6,FALSE),All_curves!N644)</f>
        <v>12439006</v>
      </c>
      <c r="O645">
        <f>IFERROR(VLOOKUP($A645,Banknifty!$A$14:$I$4860,7,FALSE),All_curves!O644)</f>
        <v>15327108</v>
      </c>
      <c r="P645">
        <f>IFERROR(VLOOKUP($A645,Banknifty!$A$14:$I$4860,8,FALSE),All_curves!P644)</f>
        <v>15327108</v>
      </c>
      <c r="Q645">
        <f>IFERROR(VLOOKUP($A645,Banknifty!$A$14:$I$4860,9,FALSE),All_curves!Q644)</f>
        <v>16766771</v>
      </c>
      <c r="R645">
        <f>IFERROR(VLOOKUP($A645,Nifty!$A$14:$I$4860,2,FALSE),All_curves!R644)</f>
        <v>0</v>
      </c>
      <c r="S645">
        <f>IFERROR(VLOOKUP($A645,Nifty!$A$14:$I$4860,3,FALSE),All_curves!S644)</f>
        <v>0</v>
      </c>
      <c r="T645">
        <f>IFERROR(VLOOKUP($A645,Nifty!$A$14:$I$4860,4,FALSE),All_curves!T644)</f>
        <v>0</v>
      </c>
      <c r="U645">
        <f>IFERROR(VLOOKUP($A645,Nifty!$A$14:$I$4860,5,FALSE),All_curves!U644)</f>
        <v>0</v>
      </c>
      <c r="V645">
        <f>IFERROR(VLOOKUP($A645,Nifty!$A$14:$I$4860,6,FALSE),All_curves!V644)</f>
        <v>0</v>
      </c>
      <c r="W645">
        <f>IFERROR(VLOOKUP($A645,Nifty!$A$14:$I$4860,7,FALSE),All_curves!W644)</f>
        <v>0</v>
      </c>
      <c r="X645">
        <f>IFERROR(VLOOKUP($A645,Nifty!$A$14:$I$4860,8,FALSE),All_curves!X644)</f>
        <v>0</v>
      </c>
      <c r="Y645">
        <f>IFERROR(VLOOKUP($A645,Nifty!$A$14:$I$4860,9,FALSE),All_curves!Y644)</f>
        <v>0</v>
      </c>
      <c r="AA645" s="5">
        <f t="shared" si="283"/>
        <v>0</v>
      </c>
      <c r="AB645" s="5">
        <f t="shared" si="284"/>
        <v>0</v>
      </c>
      <c r="AC645" s="5">
        <f t="shared" si="285"/>
        <v>0</v>
      </c>
      <c r="AD645" s="5">
        <f t="shared" si="286"/>
        <v>0</v>
      </c>
      <c r="AE645" s="5">
        <f t="shared" si="287"/>
        <v>0</v>
      </c>
      <c r="AF645" s="5">
        <f t="shared" si="288"/>
        <v>0</v>
      </c>
      <c r="AG645" s="5">
        <f t="shared" si="289"/>
        <v>0</v>
      </c>
      <c r="AH645" s="5">
        <f t="shared" si="290"/>
        <v>0</v>
      </c>
      <c r="AI645" s="5">
        <f t="shared" si="266"/>
        <v>-4.4778055418615015E-4</v>
      </c>
      <c r="AJ645" s="5">
        <f t="shared" si="267"/>
        <v>-9.7511368912894802E-5</v>
      </c>
      <c r="AK645" s="5">
        <f t="shared" si="268"/>
        <v>1.6911992107182527E-5</v>
      </c>
      <c r="AL645" s="5">
        <f t="shared" si="269"/>
        <v>-2.4672678836357154E-4</v>
      </c>
      <c r="AM645" s="5">
        <f t="shared" si="270"/>
        <v>3.9502627186207562E-3</v>
      </c>
      <c r="AN645" s="5">
        <f t="shared" si="271"/>
        <v>2.5555928105358561E-3</v>
      </c>
      <c r="AO645" s="5">
        <f t="shared" si="272"/>
        <v>2.5555928105358561E-3</v>
      </c>
      <c r="AP645" s="5">
        <f t="shared" si="273"/>
        <v>2.5823410470899866E-3</v>
      </c>
      <c r="AQ645" s="5">
        <f t="shared" si="274"/>
        <v>0</v>
      </c>
      <c r="AR645" s="5">
        <f t="shared" si="275"/>
        <v>0</v>
      </c>
      <c r="AS645" s="5">
        <f t="shared" si="276"/>
        <v>0</v>
      </c>
      <c r="AT645" s="5">
        <f t="shared" si="277"/>
        <v>0</v>
      </c>
      <c r="AU645" s="5">
        <f t="shared" si="278"/>
        <v>0</v>
      </c>
      <c r="AV645" s="5">
        <f t="shared" si="279"/>
        <v>0</v>
      </c>
      <c r="AW645" s="5">
        <f t="shared" si="280"/>
        <v>0</v>
      </c>
      <c r="AX645" s="5">
        <f t="shared" si="281"/>
        <v>0</v>
      </c>
      <c r="AZ645" s="7">
        <f t="shared" si="291"/>
        <v>116.72241576837575</v>
      </c>
      <c r="BA645" s="4">
        <f t="shared" si="282"/>
        <v>4.528617778094593E-4</v>
      </c>
      <c r="BB645" s="5">
        <f>AZ645/MAX($AZ$16:AZ645)-1</f>
        <v>-1.8567185628847183E-3</v>
      </c>
    </row>
    <row r="646" spans="1:54" x14ac:dyDescent="0.25">
      <c r="A646" s="3">
        <v>43476</v>
      </c>
      <c r="B646">
        <f>IFERROR(VLOOKUP($A646,Finnifty!$A$14:$I$486,B$15+1,FALSE),All_curves!B645)</f>
        <v>0</v>
      </c>
      <c r="C646">
        <f>IFERROR(VLOOKUP($A646,Finnifty!$A$14:$I$486,C$15+1,FALSE),All_curves!C645)</f>
        <v>0</v>
      </c>
      <c r="D646">
        <f>IFERROR(VLOOKUP($A646,Finnifty!$A$14:$I$486,D$15+1,FALSE),All_curves!D645)</f>
        <v>0</v>
      </c>
      <c r="E646">
        <f>IFERROR(VLOOKUP($A646,Finnifty!$A$14:$I$486,E$15+1,FALSE),All_curves!E645)</f>
        <v>0</v>
      </c>
      <c r="F646">
        <f>IFERROR(VLOOKUP($A646,Finnifty!$A$14:$I$486,F$15+1,FALSE),All_curves!F645)</f>
        <v>0</v>
      </c>
      <c r="G646">
        <f>IFERROR(VLOOKUP($A646,Finnifty!$A$14:$I$486,G$15+1,FALSE),All_curves!G645)</f>
        <v>0</v>
      </c>
      <c r="H646">
        <f>IFERROR(VLOOKUP($A646,Finnifty!$A$14:$I$486,H$15+1,FALSE),All_curves!H645)</f>
        <v>0</v>
      </c>
      <c r="I646">
        <f>IFERROR(VLOOKUP($A646,Finnifty!$A$14:$I$486,I$15+1,FALSE),All_curves!I645)</f>
        <v>0</v>
      </c>
      <c r="J646">
        <f>IFERROR(VLOOKUP($A646,Banknifty!$A$14:$I$4860,2,FALSE),All_curves!J645)</f>
        <v>13665037</v>
      </c>
      <c r="K646">
        <f>IFERROR(VLOOKUP($A646,Banknifty!$A$14:$I$4860,3,FALSE),All_curves!K645)</f>
        <v>17309114</v>
      </c>
      <c r="L646">
        <f>IFERROR(VLOOKUP($A646,Banknifty!$A$14:$I$4860,4,FALSE),All_curves!L645)</f>
        <v>16076704</v>
      </c>
      <c r="M646">
        <f>IFERROR(VLOOKUP($A646,Banknifty!$A$14:$I$4860,5,FALSE),All_curves!M645)</f>
        <v>19717354</v>
      </c>
      <c r="N646">
        <f>IFERROR(VLOOKUP($A646,Banknifty!$A$14:$I$4860,6,FALSE),All_curves!N645)</f>
        <v>12494659</v>
      </c>
      <c r="O646">
        <f>IFERROR(VLOOKUP($A646,Banknifty!$A$14:$I$4860,7,FALSE),All_curves!O645)</f>
        <v>15428901</v>
      </c>
      <c r="P646">
        <f>IFERROR(VLOOKUP($A646,Banknifty!$A$14:$I$4860,8,FALSE),All_curves!P645)</f>
        <v>15428901</v>
      </c>
      <c r="Q646">
        <f>IFERROR(VLOOKUP($A646,Banknifty!$A$14:$I$4860,9,FALSE),All_curves!Q645)</f>
        <v>16821284</v>
      </c>
      <c r="R646">
        <f>IFERROR(VLOOKUP($A646,Nifty!$A$14:$I$4860,2,FALSE),All_curves!R645)</f>
        <v>0</v>
      </c>
      <c r="S646">
        <f>IFERROR(VLOOKUP($A646,Nifty!$A$14:$I$4860,3,FALSE),All_curves!S645)</f>
        <v>0</v>
      </c>
      <c r="T646">
        <f>IFERROR(VLOOKUP($A646,Nifty!$A$14:$I$4860,4,FALSE),All_curves!T645)</f>
        <v>0</v>
      </c>
      <c r="U646">
        <f>IFERROR(VLOOKUP($A646,Nifty!$A$14:$I$4860,5,FALSE),All_curves!U645)</f>
        <v>0</v>
      </c>
      <c r="V646">
        <f>IFERROR(VLOOKUP($A646,Nifty!$A$14:$I$4860,6,FALSE),All_curves!V645)</f>
        <v>0</v>
      </c>
      <c r="W646">
        <f>IFERROR(VLOOKUP($A646,Nifty!$A$14:$I$4860,7,FALSE),All_curves!W645)</f>
        <v>0</v>
      </c>
      <c r="X646">
        <f>IFERROR(VLOOKUP($A646,Nifty!$A$14:$I$4860,8,FALSE),All_curves!X645)</f>
        <v>0</v>
      </c>
      <c r="Y646">
        <f>IFERROR(VLOOKUP($A646,Nifty!$A$14:$I$4860,9,FALSE),All_curves!Y645)</f>
        <v>0</v>
      </c>
      <c r="AA646" s="5">
        <f t="shared" si="283"/>
        <v>0</v>
      </c>
      <c r="AB646" s="5">
        <f t="shared" si="284"/>
        <v>0</v>
      </c>
      <c r="AC646" s="5">
        <f t="shared" si="285"/>
        <v>0</v>
      </c>
      <c r="AD646" s="5">
        <f t="shared" si="286"/>
        <v>0</v>
      </c>
      <c r="AE646" s="5">
        <f t="shared" si="287"/>
        <v>0</v>
      </c>
      <c r="AF646" s="5">
        <f t="shared" si="288"/>
        <v>0</v>
      </c>
      <c r="AG646" s="5">
        <f t="shared" si="289"/>
        <v>0</v>
      </c>
      <c r="AH646" s="5">
        <f t="shared" si="290"/>
        <v>0</v>
      </c>
      <c r="AI646" s="5">
        <f t="shared" si="266"/>
        <v>-3.7899907667893196E-4</v>
      </c>
      <c r="AJ646" s="5">
        <f t="shared" si="267"/>
        <v>0</v>
      </c>
      <c r="AK646" s="5">
        <f t="shared" si="268"/>
        <v>-4.2465791411261389E-4</v>
      </c>
      <c r="AL646" s="5">
        <f t="shared" si="269"/>
        <v>0</v>
      </c>
      <c r="AM646" s="5">
        <f t="shared" si="270"/>
        <v>4.4740713204898253E-3</v>
      </c>
      <c r="AN646" s="5">
        <f t="shared" si="271"/>
        <v>6.6413703093890497E-3</v>
      </c>
      <c r="AO646" s="5">
        <f t="shared" si="272"/>
        <v>6.6413703093890497E-3</v>
      </c>
      <c r="AP646" s="5">
        <f t="shared" si="273"/>
        <v>3.251252134355509E-3</v>
      </c>
      <c r="AQ646" s="5">
        <f t="shared" si="274"/>
        <v>0</v>
      </c>
      <c r="AR646" s="5">
        <f t="shared" si="275"/>
        <v>0</v>
      </c>
      <c r="AS646" s="5">
        <f t="shared" si="276"/>
        <v>0</v>
      </c>
      <c r="AT646" s="5">
        <f t="shared" si="277"/>
        <v>0</v>
      </c>
      <c r="AU646" s="5">
        <f t="shared" si="278"/>
        <v>0</v>
      </c>
      <c r="AV646" s="5">
        <f t="shared" si="279"/>
        <v>0</v>
      </c>
      <c r="AW646" s="5">
        <f t="shared" si="280"/>
        <v>0</v>
      </c>
      <c r="AX646" s="5">
        <f t="shared" si="281"/>
        <v>0</v>
      </c>
      <c r="AZ646" s="7">
        <f t="shared" si="291"/>
        <v>116.82067856853725</v>
      </c>
      <c r="BA646" s="4">
        <f t="shared" si="282"/>
        <v>8.4185029511799536E-4</v>
      </c>
      <c r="BB646" s="5">
        <f>AZ646/MAX($AZ$16:AZ646)-1</f>
        <v>-1.0164313468368213E-3</v>
      </c>
    </row>
    <row r="647" spans="1:54" x14ac:dyDescent="0.25">
      <c r="A647" s="3">
        <v>43479</v>
      </c>
      <c r="B647">
        <f>IFERROR(VLOOKUP($A647,Finnifty!$A$14:$I$486,B$15+1,FALSE),All_curves!B646)</f>
        <v>0</v>
      </c>
      <c r="C647">
        <f>IFERROR(VLOOKUP($A647,Finnifty!$A$14:$I$486,C$15+1,FALSE),All_curves!C646)</f>
        <v>0</v>
      </c>
      <c r="D647">
        <f>IFERROR(VLOOKUP($A647,Finnifty!$A$14:$I$486,D$15+1,FALSE),All_curves!D646)</f>
        <v>0</v>
      </c>
      <c r="E647">
        <f>IFERROR(VLOOKUP($A647,Finnifty!$A$14:$I$486,E$15+1,FALSE),All_curves!E646)</f>
        <v>0</v>
      </c>
      <c r="F647">
        <f>IFERROR(VLOOKUP($A647,Finnifty!$A$14:$I$486,F$15+1,FALSE),All_curves!F646)</f>
        <v>0</v>
      </c>
      <c r="G647">
        <f>IFERROR(VLOOKUP($A647,Finnifty!$A$14:$I$486,G$15+1,FALSE),All_curves!G646)</f>
        <v>0</v>
      </c>
      <c r="H647">
        <f>IFERROR(VLOOKUP($A647,Finnifty!$A$14:$I$486,H$15+1,FALSE),All_curves!H646)</f>
        <v>0</v>
      </c>
      <c r="I647">
        <f>IFERROR(VLOOKUP($A647,Finnifty!$A$14:$I$486,I$15+1,FALSE),All_curves!I646)</f>
        <v>0</v>
      </c>
      <c r="J647">
        <f>IFERROR(VLOOKUP($A647,Banknifty!$A$14:$I$4860,2,FALSE),All_curves!J646)</f>
        <v>13698944</v>
      </c>
      <c r="K647">
        <f>IFERROR(VLOOKUP($A647,Banknifty!$A$14:$I$4860,3,FALSE),All_curves!K646)</f>
        <v>17309114</v>
      </c>
      <c r="L647">
        <f>IFERROR(VLOOKUP($A647,Banknifty!$A$14:$I$4860,4,FALSE),All_curves!L646)</f>
        <v>16109176</v>
      </c>
      <c r="M647">
        <f>IFERROR(VLOOKUP($A647,Banknifty!$A$14:$I$4860,5,FALSE),All_curves!M646)</f>
        <v>19717354</v>
      </c>
      <c r="N647">
        <f>IFERROR(VLOOKUP($A647,Banknifty!$A$14:$I$4860,6,FALSE),All_curves!N646)</f>
        <v>12467219</v>
      </c>
      <c r="O647">
        <f>IFERROR(VLOOKUP($A647,Banknifty!$A$14:$I$4860,7,FALSE),All_curves!O646)</f>
        <v>15377212</v>
      </c>
      <c r="P647">
        <f>IFERROR(VLOOKUP($A647,Banknifty!$A$14:$I$4860,8,FALSE),All_curves!P646)</f>
        <v>15377212</v>
      </c>
      <c r="Q647">
        <f>IFERROR(VLOOKUP($A647,Banknifty!$A$14:$I$4860,9,FALSE),All_curves!Q646)</f>
        <v>16740137</v>
      </c>
      <c r="R647">
        <f>IFERROR(VLOOKUP($A647,Nifty!$A$14:$I$4860,2,FALSE),All_curves!R646)</f>
        <v>0</v>
      </c>
      <c r="S647">
        <f>IFERROR(VLOOKUP($A647,Nifty!$A$14:$I$4860,3,FALSE),All_curves!S646)</f>
        <v>0</v>
      </c>
      <c r="T647">
        <f>IFERROR(VLOOKUP($A647,Nifty!$A$14:$I$4860,4,FALSE),All_curves!T646)</f>
        <v>0</v>
      </c>
      <c r="U647">
        <f>IFERROR(VLOOKUP($A647,Nifty!$A$14:$I$4860,5,FALSE),All_curves!U646)</f>
        <v>0</v>
      </c>
      <c r="V647">
        <f>IFERROR(VLOOKUP($A647,Nifty!$A$14:$I$4860,6,FALSE),All_curves!V646)</f>
        <v>0</v>
      </c>
      <c r="W647">
        <f>IFERROR(VLOOKUP($A647,Nifty!$A$14:$I$4860,7,FALSE),All_curves!W646)</f>
        <v>0</v>
      </c>
      <c r="X647">
        <f>IFERROR(VLOOKUP($A647,Nifty!$A$14:$I$4860,8,FALSE),All_curves!X646)</f>
        <v>0</v>
      </c>
      <c r="Y647">
        <f>IFERROR(VLOOKUP($A647,Nifty!$A$14:$I$4860,9,FALSE),All_curves!Y646)</f>
        <v>0</v>
      </c>
      <c r="AA647" s="5">
        <f t="shared" si="283"/>
        <v>0</v>
      </c>
      <c r="AB647" s="5">
        <f t="shared" si="284"/>
        <v>0</v>
      </c>
      <c r="AC647" s="5">
        <f t="shared" si="285"/>
        <v>0</v>
      </c>
      <c r="AD647" s="5">
        <f t="shared" si="286"/>
        <v>0</v>
      </c>
      <c r="AE647" s="5">
        <f t="shared" si="287"/>
        <v>0</v>
      </c>
      <c r="AF647" s="5">
        <f t="shared" si="288"/>
        <v>0</v>
      </c>
      <c r="AG647" s="5">
        <f t="shared" si="289"/>
        <v>0</v>
      </c>
      <c r="AH647" s="5">
        <f t="shared" si="290"/>
        <v>0</v>
      </c>
      <c r="AI647" s="5">
        <f t="shared" si="266"/>
        <v>2.481295879403822E-3</v>
      </c>
      <c r="AJ647" s="5">
        <f t="shared" si="267"/>
        <v>0</v>
      </c>
      <c r="AK647" s="5">
        <f t="shared" si="268"/>
        <v>2.0198169973149049E-3</v>
      </c>
      <c r="AL647" s="5">
        <f t="shared" si="269"/>
        <v>0</v>
      </c>
      <c r="AM647" s="5">
        <f t="shared" si="270"/>
        <v>-2.1961383660010769E-3</v>
      </c>
      <c r="AN647" s="5">
        <f t="shared" si="271"/>
        <v>-3.3501414002202745E-3</v>
      </c>
      <c r="AO647" s="5">
        <f t="shared" si="272"/>
        <v>-3.3501414002202745E-3</v>
      </c>
      <c r="AP647" s="5">
        <f t="shared" si="273"/>
        <v>-4.8240669380530399E-3</v>
      </c>
      <c r="AQ647" s="5">
        <f t="shared" si="274"/>
        <v>0</v>
      </c>
      <c r="AR647" s="5">
        <f t="shared" si="275"/>
        <v>0</v>
      </c>
      <c r="AS647" s="5">
        <f t="shared" si="276"/>
        <v>0</v>
      </c>
      <c r="AT647" s="5">
        <f t="shared" si="277"/>
        <v>0</v>
      </c>
      <c r="AU647" s="5">
        <f t="shared" si="278"/>
        <v>0</v>
      </c>
      <c r="AV647" s="5">
        <f t="shared" si="279"/>
        <v>0</v>
      </c>
      <c r="AW647" s="5">
        <f t="shared" si="280"/>
        <v>0</v>
      </c>
      <c r="AX647" s="5">
        <f t="shared" si="281"/>
        <v>0</v>
      </c>
      <c r="AZ647" s="7">
        <f t="shared" si="291"/>
        <v>116.7758029989503</v>
      </c>
      <c r="BA647" s="4">
        <f t="shared" si="282"/>
        <v>-3.8414063449066416E-4</v>
      </c>
      <c r="BB647" s="5">
        <f>AZ647/MAX($AZ$16:AZ647)-1</f>
        <v>-1.4001815287449926E-3</v>
      </c>
    </row>
    <row r="648" spans="1:54" x14ac:dyDescent="0.25">
      <c r="A648" s="3">
        <v>43480</v>
      </c>
      <c r="B648">
        <f>IFERROR(VLOOKUP($A648,Finnifty!$A$14:$I$486,B$15+1,FALSE),All_curves!B647)</f>
        <v>0</v>
      </c>
      <c r="C648">
        <f>IFERROR(VLOOKUP($A648,Finnifty!$A$14:$I$486,C$15+1,FALSE),All_curves!C647)</f>
        <v>0</v>
      </c>
      <c r="D648">
        <f>IFERROR(VLOOKUP($A648,Finnifty!$A$14:$I$486,D$15+1,FALSE),All_curves!D647)</f>
        <v>0</v>
      </c>
      <c r="E648">
        <f>IFERROR(VLOOKUP($A648,Finnifty!$A$14:$I$486,E$15+1,FALSE),All_curves!E647)</f>
        <v>0</v>
      </c>
      <c r="F648">
        <f>IFERROR(VLOOKUP($A648,Finnifty!$A$14:$I$486,F$15+1,FALSE),All_curves!F647)</f>
        <v>0</v>
      </c>
      <c r="G648">
        <f>IFERROR(VLOOKUP($A648,Finnifty!$A$14:$I$486,G$15+1,FALSE),All_curves!G647)</f>
        <v>0</v>
      </c>
      <c r="H648">
        <f>IFERROR(VLOOKUP($A648,Finnifty!$A$14:$I$486,H$15+1,FALSE),All_curves!H647)</f>
        <v>0</v>
      </c>
      <c r="I648">
        <f>IFERROR(VLOOKUP($A648,Finnifty!$A$14:$I$486,I$15+1,FALSE),All_curves!I647)</f>
        <v>0</v>
      </c>
      <c r="J648">
        <f>IFERROR(VLOOKUP($A648,Banknifty!$A$14:$I$4860,2,FALSE),All_curves!J647)</f>
        <v>13659117</v>
      </c>
      <c r="K648">
        <f>IFERROR(VLOOKUP($A648,Banknifty!$A$14:$I$4860,3,FALSE),All_curves!K647)</f>
        <v>17309114</v>
      </c>
      <c r="L648">
        <f>IFERROR(VLOOKUP($A648,Banknifty!$A$14:$I$4860,4,FALSE),All_curves!L647)</f>
        <v>16109176</v>
      </c>
      <c r="M648">
        <f>IFERROR(VLOOKUP($A648,Banknifty!$A$14:$I$4860,5,FALSE),All_curves!M647)</f>
        <v>19717354</v>
      </c>
      <c r="N648">
        <f>IFERROR(VLOOKUP($A648,Banknifty!$A$14:$I$4860,6,FALSE),All_curves!N647)</f>
        <v>12459775</v>
      </c>
      <c r="O648">
        <f>IFERROR(VLOOKUP($A648,Banknifty!$A$14:$I$4860,7,FALSE),All_curves!O647)</f>
        <v>15375711</v>
      </c>
      <c r="P648">
        <f>IFERROR(VLOOKUP($A648,Banknifty!$A$14:$I$4860,8,FALSE),All_curves!P647)</f>
        <v>15375711</v>
      </c>
      <c r="Q648">
        <f>IFERROR(VLOOKUP($A648,Banknifty!$A$14:$I$4860,9,FALSE),All_curves!Q647)</f>
        <v>16736009</v>
      </c>
      <c r="R648">
        <f>IFERROR(VLOOKUP($A648,Nifty!$A$14:$I$4860,2,FALSE),All_curves!R647)</f>
        <v>0</v>
      </c>
      <c r="S648">
        <f>IFERROR(VLOOKUP($A648,Nifty!$A$14:$I$4860,3,FALSE),All_curves!S647)</f>
        <v>0</v>
      </c>
      <c r="T648">
        <f>IFERROR(VLOOKUP($A648,Nifty!$A$14:$I$4860,4,FALSE),All_curves!T647)</f>
        <v>0</v>
      </c>
      <c r="U648">
        <f>IFERROR(VLOOKUP($A648,Nifty!$A$14:$I$4860,5,FALSE),All_curves!U647)</f>
        <v>0</v>
      </c>
      <c r="V648">
        <f>IFERROR(VLOOKUP($A648,Nifty!$A$14:$I$4860,6,FALSE),All_curves!V647)</f>
        <v>0</v>
      </c>
      <c r="W648">
        <f>IFERROR(VLOOKUP($A648,Nifty!$A$14:$I$4860,7,FALSE),All_curves!W647)</f>
        <v>0</v>
      </c>
      <c r="X648">
        <f>IFERROR(VLOOKUP($A648,Nifty!$A$14:$I$4860,8,FALSE),All_curves!X647)</f>
        <v>0</v>
      </c>
      <c r="Y648">
        <f>IFERROR(VLOOKUP($A648,Nifty!$A$14:$I$4860,9,FALSE),All_curves!Y647)</f>
        <v>0</v>
      </c>
      <c r="AA648" s="5">
        <f t="shared" si="283"/>
        <v>0</v>
      </c>
      <c r="AB648" s="5">
        <f t="shared" si="284"/>
        <v>0</v>
      </c>
      <c r="AC648" s="5">
        <f t="shared" si="285"/>
        <v>0</v>
      </c>
      <c r="AD648" s="5">
        <f t="shared" si="286"/>
        <v>0</v>
      </c>
      <c r="AE648" s="5">
        <f t="shared" si="287"/>
        <v>0</v>
      </c>
      <c r="AF648" s="5">
        <f t="shared" si="288"/>
        <v>0</v>
      </c>
      <c r="AG648" s="5">
        <f t="shared" si="289"/>
        <v>0</v>
      </c>
      <c r="AH648" s="5">
        <f t="shared" si="290"/>
        <v>0</v>
      </c>
      <c r="AI648" s="5">
        <f t="shared" si="266"/>
        <v>-2.9073043878418137E-3</v>
      </c>
      <c r="AJ648" s="5">
        <f t="shared" si="267"/>
        <v>0</v>
      </c>
      <c r="AK648" s="5">
        <f t="shared" si="268"/>
        <v>0</v>
      </c>
      <c r="AL648" s="5">
        <f t="shared" si="269"/>
        <v>0</v>
      </c>
      <c r="AM648" s="5">
        <f t="shared" si="270"/>
        <v>-5.9708584568862744E-4</v>
      </c>
      <c r="AN648" s="5">
        <f t="shared" si="271"/>
        <v>-9.76119728335334E-5</v>
      </c>
      <c r="AO648" s="5">
        <f t="shared" si="272"/>
        <v>-9.76119728335334E-5</v>
      </c>
      <c r="AP648" s="5">
        <f t="shared" si="273"/>
        <v>-2.4659296396434272E-4</v>
      </c>
      <c r="AQ648" s="5">
        <f t="shared" si="274"/>
        <v>0</v>
      </c>
      <c r="AR648" s="5">
        <f t="shared" si="275"/>
        <v>0</v>
      </c>
      <c r="AS648" s="5">
        <f t="shared" si="276"/>
        <v>0</v>
      </c>
      <c r="AT648" s="5">
        <f t="shared" si="277"/>
        <v>0</v>
      </c>
      <c r="AU648" s="5">
        <f t="shared" si="278"/>
        <v>0</v>
      </c>
      <c r="AV648" s="5">
        <f t="shared" si="279"/>
        <v>0</v>
      </c>
      <c r="AW648" s="5">
        <f t="shared" si="280"/>
        <v>0</v>
      </c>
      <c r="AX648" s="5">
        <f t="shared" si="281"/>
        <v>0</v>
      </c>
      <c r="AZ648" s="7">
        <f t="shared" si="291"/>
        <v>116.756602102786</v>
      </c>
      <c r="BA648" s="4">
        <f t="shared" si="282"/>
        <v>-1.6442529763174377E-4</v>
      </c>
      <c r="BB648" s="5">
        <f>AZ648/MAX($AZ$16:AZ648)-1</f>
        <v>-1.564376601112194E-3</v>
      </c>
    </row>
    <row r="649" spans="1:54" x14ac:dyDescent="0.25">
      <c r="A649" s="3">
        <v>43481</v>
      </c>
      <c r="B649">
        <f>IFERROR(VLOOKUP($A649,Finnifty!$A$14:$I$486,B$15+1,FALSE),All_curves!B648)</f>
        <v>0</v>
      </c>
      <c r="C649">
        <f>IFERROR(VLOOKUP($A649,Finnifty!$A$14:$I$486,C$15+1,FALSE),All_curves!C648)</f>
        <v>0</v>
      </c>
      <c r="D649">
        <f>IFERROR(VLOOKUP($A649,Finnifty!$A$14:$I$486,D$15+1,FALSE),All_curves!D648)</f>
        <v>0</v>
      </c>
      <c r="E649">
        <f>IFERROR(VLOOKUP($A649,Finnifty!$A$14:$I$486,E$15+1,FALSE),All_curves!E648)</f>
        <v>0</v>
      </c>
      <c r="F649">
        <f>IFERROR(VLOOKUP($A649,Finnifty!$A$14:$I$486,F$15+1,FALSE),All_curves!F648)</f>
        <v>0</v>
      </c>
      <c r="G649">
        <f>IFERROR(VLOOKUP($A649,Finnifty!$A$14:$I$486,G$15+1,FALSE),All_curves!G648)</f>
        <v>0</v>
      </c>
      <c r="H649">
        <f>IFERROR(VLOOKUP($A649,Finnifty!$A$14:$I$486,H$15+1,FALSE),All_curves!H648)</f>
        <v>0</v>
      </c>
      <c r="I649">
        <f>IFERROR(VLOOKUP($A649,Finnifty!$A$14:$I$486,I$15+1,FALSE),All_curves!I648)</f>
        <v>0</v>
      </c>
      <c r="J649">
        <f>IFERROR(VLOOKUP($A649,Banknifty!$A$14:$I$4860,2,FALSE),All_curves!J648)</f>
        <v>13622263</v>
      </c>
      <c r="K649">
        <f>IFERROR(VLOOKUP($A649,Banknifty!$A$14:$I$4860,3,FALSE),All_curves!K648)</f>
        <v>17265764</v>
      </c>
      <c r="L649">
        <f>IFERROR(VLOOKUP($A649,Banknifty!$A$14:$I$4860,4,FALSE),All_curves!L648)</f>
        <v>16109176</v>
      </c>
      <c r="M649">
        <f>IFERROR(VLOOKUP($A649,Banknifty!$A$14:$I$4860,5,FALSE),All_curves!M648)</f>
        <v>19717354</v>
      </c>
      <c r="N649">
        <f>IFERROR(VLOOKUP($A649,Banknifty!$A$14:$I$4860,6,FALSE),All_curves!N648)</f>
        <v>12449537</v>
      </c>
      <c r="O649">
        <f>IFERROR(VLOOKUP($A649,Banknifty!$A$14:$I$4860,7,FALSE),All_curves!O648)</f>
        <v>15375711</v>
      </c>
      <c r="P649">
        <f>IFERROR(VLOOKUP($A649,Banknifty!$A$14:$I$4860,8,FALSE),All_curves!P648)</f>
        <v>15375711</v>
      </c>
      <c r="Q649">
        <f>IFERROR(VLOOKUP($A649,Banknifty!$A$14:$I$4860,9,FALSE),All_curves!Q648)</f>
        <v>16736009</v>
      </c>
      <c r="R649">
        <f>IFERROR(VLOOKUP($A649,Nifty!$A$14:$I$4860,2,FALSE),All_curves!R648)</f>
        <v>0</v>
      </c>
      <c r="S649">
        <f>IFERROR(VLOOKUP($A649,Nifty!$A$14:$I$4860,3,FALSE),All_curves!S648)</f>
        <v>0</v>
      </c>
      <c r="T649">
        <f>IFERROR(VLOOKUP($A649,Nifty!$A$14:$I$4860,4,FALSE),All_curves!T648)</f>
        <v>0</v>
      </c>
      <c r="U649">
        <f>IFERROR(VLOOKUP($A649,Nifty!$A$14:$I$4860,5,FALSE),All_curves!U648)</f>
        <v>0</v>
      </c>
      <c r="V649">
        <f>IFERROR(VLOOKUP($A649,Nifty!$A$14:$I$4860,6,FALSE),All_curves!V648)</f>
        <v>0</v>
      </c>
      <c r="W649">
        <f>IFERROR(VLOOKUP($A649,Nifty!$A$14:$I$4860,7,FALSE),All_curves!W648)</f>
        <v>0</v>
      </c>
      <c r="X649">
        <f>IFERROR(VLOOKUP($A649,Nifty!$A$14:$I$4860,8,FALSE),All_curves!X648)</f>
        <v>0</v>
      </c>
      <c r="Y649">
        <f>IFERROR(VLOOKUP($A649,Nifty!$A$14:$I$4860,9,FALSE),All_curves!Y648)</f>
        <v>0</v>
      </c>
      <c r="AA649" s="5">
        <f t="shared" si="283"/>
        <v>0</v>
      </c>
      <c r="AB649" s="5">
        <f t="shared" si="284"/>
        <v>0</v>
      </c>
      <c r="AC649" s="5">
        <f t="shared" si="285"/>
        <v>0</v>
      </c>
      <c r="AD649" s="5">
        <f t="shared" si="286"/>
        <v>0</v>
      </c>
      <c r="AE649" s="5">
        <f t="shared" si="287"/>
        <v>0</v>
      </c>
      <c r="AF649" s="5">
        <f t="shared" si="288"/>
        <v>0</v>
      </c>
      <c r="AG649" s="5">
        <f t="shared" si="289"/>
        <v>0</v>
      </c>
      <c r="AH649" s="5">
        <f t="shared" si="290"/>
        <v>0</v>
      </c>
      <c r="AI649" s="5">
        <f t="shared" si="266"/>
        <v>-2.6981246298717343E-3</v>
      </c>
      <c r="AJ649" s="5">
        <f t="shared" si="267"/>
        <v>-2.5044609446791544E-3</v>
      </c>
      <c r="AK649" s="5">
        <f t="shared" si="268"/>
        <v>0</v>
      </c>
      <c r="AL649" s="5">
        <f t="shared" si="269"/>
        <v>0</v>
      </c>
      <c r="AM649" s="5">
        <f t="shared" si="270"/>
        <v>-8.2168417969019636E-4</v>
      </c>
      <c r="AN649" s="5">
        <f t="shared" si="271"/>
        <v>0</v>
      </c>
      <c r="AO649" s="5">
        <f t="shared" si="272"/>
        <v>0</v>
      </c>
      <c r="AP649" s="5">
        <f t="shared" si="273"/>
        <v>0</v>
      </c>
      <c r="AQ649" s="5">
        <f t="shared" si="274"/>
        <v>0</v>
      </c>
      <c r="AR649" s="5">
        <f t="shared" si="275"/>
        <v>0</v>
      </c>
      <c r="AS649" s="5">
        <f t="shared" si="276"/>
        <v>0</v>
      </c>
      <c r="AT649" s="5">
        <f t="shared" si="277"/>
        <v>0</v>
      </c>
      <c r="AU649" s="5">
        <f t="shared" si="278"/>
        <v>0</v>
      </c>
      <c r="AV649" s="5">
        <f t="shared" si="279"/>
        <v>0</v>
      </c>
      <c r="AW649" s="5">
        <f t="shared" si="280"/>
        <v>0</v>
      </c>
      <c r="AX649" s="5">
        <f t="shared" si="281"/>
        <v>0</v>
      </c>
      <c r="AZ649" s="7">
        <f t="shared" si="291"/>
        <v>116.72729488334201</v>
      </c>
      <c r="BA649" s="4">
        <f t="shared" si="282"/>
        <v>-2.5101123976004525E-4</v>
      </c>
      <c r="BB649" s="5">
        <f>AZ649/MAX($AZ$16:AZ649)-1</f>
        <v>-1.8149951647621343E-3</v>
      </c>
    </row>
    <row r="650" spans="1:54" x14ac:dyDescent="0.25">
      <c r="A650" s="3">
        <v>43482</v>
      </c>
      <c r="B650">
        <f>IFERROR(VLOOKUP($A650,Finnifty!$A$14:$I$486,B$15+1,FALSE),All_curves!B649)</f>
        <v>0</v>
      </c>
      <c r="C650">
        <f>IFERROR(VLOOKUP($A650,Finnifty!$A$14:$I$486,C$15+1,FALSE),All_curves!C649)</f>
        <v>0</v>
      </c>
      <c r="D650">
        <f>IFERROR(VLOOKUP($A650,Finnifty!$A$14:$I$486,D$15+1,FALSE),All_curves!D649)</f>
        <v>0</v>
      </c>
      <c r="E650">
        <f>IFERROR(VLOOKUP($A650,Finnifty!$A$14:$I$486,E$15+1,FALSE),All_curves!E649)</f>
        <v>0</v>
      </c>
      <c r="F650">
        <f>IFERROR(VLOOKUP($A650,Finnifty!$A$14:$I$486,F$15+1,FALSE),All_curves!F649)</f>
        <v>0</v>
      </c>
      <c r="G650">
        <f>IFERROR(VLOOKUP($A650,Finnifty!$A$14:$I$486,G$15+1,FALSE),All_curves!G649)</f>
        <v>0</v>
      </c>
      <c r="H650">
        <f>IFERROR(VLOOKUP($A650,Finnifty!$A$14:$I$486,H$15+1,FALSE),All_curves!H649)</f>
        <v>0</v>
      </c>
      <c r="I650">
        <f>IFERROR(VLOOKUP($A650,Finnifty!$A$14:$I$486,I$15+1,FALSE),All_curves!I649)</f>
        <v>0</v>
      </c>
      <c r="J650">
        <f>IFERROR(VLOOKUP($A650,Banknifty!$A$14:$I$4860,2,FALSE),All_curves!J649)</f>
        <v>13489986</v>
      </c>
      <c r="K650">
        <f>IFERROR(VLOOKUP($A650,Banknifty!$A$14:$I$4860,3,FALSE),All_curves!K649)</f>
        <v>17090252</v>
      </c>
      <c r="L650">
        <f>IFERROR(VLOOKUP($A650,Banknifty!$A$14:$I$4860,4,FALSE),All_curves!L649)</f>
        <v>15946480</v>
      </c>
      <c r="M650">
        <f>IFERROR(VLOOKUP($A650,Banknifty!$A$14:$I$4860,5,FALSE),All_curves!M649)</f>
        <v>19518740</v>
      </c>
      <c r="N650">
        <f>IFERROR(VLOOKUP($A650,Banknifty!$A$14:$I$4860,6,FALSE),All_curves!N649)</f>
        <v>12480428</v>
      </c>
      <c r="O650">
        <f>IFERROR(VLOOKUP($A650,Banknifty!$A$14:$I$4860,7,FALSE),All_curves!O649)</f>
        <v>15375711</v>
      </c>
      <c r="P650">
        <f>IFERROR(VLOOKUP($A650,Banknifty!$A$14:$I$4860,8,FALSE),All_curves!P649)</f>
        <v>15375711</v>
      </c>
      <c r="Q650">
        <f>IFERROR(VLOOKUP($A650,Banknifty!$A$14:$I$4860,9,FALSE),All_curves!Q649)</f>
        <v>16736009</v>
      </c>
      <c r="R650">
        <f>IFERROR(VLOOKUP($A650,Nifty!$A$14:$I$4860,2,FALSE),All_curves!R649)</f>
        <v>0</v>
      </c>
      <c r="S650">
        <f>IFERROR(VLOOKUP($A650,Nifty!$A$14:$I$4860,3,FALSE),All_curves!S649)</f>
        <v>0</v>
      </c>
      <c r="T650">
        <f>IFERROR(VLOOKUP($A650,Nifty!$A$14:$I$4860,4,FALSE),All_curves!T649)</f>
        <v>0</v>
      </c>
      <c r="U650">
        <f>IFERROR(VLOOKUP($A650,Nifty!$A$14:$I$4860,5,FALSE),All_curves!U649)</f>
        <v>0</v>
      </c>
      <c r="V650">
        <f>IFERROR(VLOOKUP($A650,Nifty!$A$14:$I$4860,6,FALSE),All_curves!V649)</f>
        <v>0</v>
      </c>
      <c r="W650">
        <f>IFERROR(VLOOKUP($A650,Nifty!$A$14:$I$4860,7,FALSE),All_curves!W649)</f>
        <v>0</v>
      </c>
      <c r="X650">
        <f>IFERROR(VLOOKUP($A650,Nifty!$A$14:$I$4860,8,FALSE),All_curves!X649)</f>
        <v>0</v>
      </c>
      <c r="Y650">
        <f>IFERROR(VLOOKUP($A650,Nifty!$A$14:$I$4860,9,FALSE),All_curves!Y649)</f>
        <v>0</v>
      </c>
      <c r="AA650" s="5">
        <f t="shared" si="283"/>
        <v>0</v>
      </c>
      <c r="AB650" s="5">
        <f t="shared" si="284"/>
        <v>0</v>
      </c>
      <c r="AC650" s="5">
        <f t="shared" si="285"/>
        <v>0</v>
      </c>
      <c r="AD650" s="5">
        <f t="shared" si="286"/>
        <v>0</v>
      </c>
      <c r="AE650" s="5">
        <f t="shared" si="287"/>
        <v>0</v>
      </c>
      <c r="AF650" s="5">
        <f t="shared" si="288"/>
        <v>0</v>
      </c>
      <c r="AG650" s="5">
        <f t="shared" si="289"/>
        <v>0</v>
      </c>
      <c r="AH650" s="5">
        <f t="shared" si="290"/>
        <v>0</v>
      </c>
      <c r="AI650" s="5">
        <f t="shared" si="266"/>
        <v>-9.7103542928219655E-3</v>
      </c>
      <c r="AJ650" s="5">
        <f t="shared" si="267"/>
        <v>-1.0165319067259371E-2</v>
      </c>
      <c r="AK650" s="5">
        <f t="shared" si="268"/>
        <v>-1.0099585478487549E-2</v>
      </c>
      <c r="AL650" s="5">
        <f t="shared" si="269"/>
        <v>-1.007305544141468E-2</v>
      </c>
      <c r="AM650" s="5">
        <f t="shared" si="270"/>
        <v>2.4812970956269442E-3</v>
      </c>
      <c r="AN650" s="5">
        <f t="shared" si="271"/>
        <v>0</v>
      </c>
      <c r="AO650" s="5">
        <f t="shared" si="272"/>
        <v>0</v>
      </c>
      <c r="AP650" s="5">
        <f t="shared" si="273"/>
        <v>0</v>
      </c>
      <c r="AQ650" s="5">
        <f t="shared" si="274"/>
        <v>0</v>
      </c>
      <c r="AR650" s="5">
        <f t="shared" si="275"/>
        <v>0</v>
      </c>
      <c r="AS650" s="5">
        <f t="shared" si="276"/>
        <v>0</v>
      </c>
      <c r="AT650" s="5">
        <f t="shared" si="277"/>
        <v>0</v>
      </c>
      <c r="AU650" s="5">
        <f t="shared" si="278"/>
        <v>0</v>
      </c>
      <c r="AV650" s="5">
        <f t="shared" si="279"/>
        <v>0</v>
      </c>
      <c r="AW650" s="5">
        <f t="shared" si="280"/>
        <v>0</v>
      </c>
      <c r="AX650" s="5">
        <f t="shared" si="281"/>
        <v>0</v>
      </c>
      <c r="AZ650" s="7">
        <f t="shared" si="291"/>
        <v>116.54458253781009</v>
      </c>
      <c r="BA650" s="4">
        <f t="shared" si="282"/>
        <v>-1.5652923826815263E-3</v>
      </c>
      <c r="BB650" s="5">
        <f>AZ650/MAX($AZ$16:AZ650)-1</f>
        <v>-3.3774465493378036E-3</v>
      </c>
    </row>
    <row r="651" spans="1:54" x14ac:dyDescent="0.25">
      <c r="A651" s="3">
        <v>43483</v>
      </c>
      <c r="B651">
        <f>IFERROR(VLOOKUP($A651,Finnifty!$A$14:$I$486,B$15+1,FALSE),All_curves!B650)</f>
        <v>0</v>
      </c>
      <c r="C651">
        <f>IFERROR(VLOOKUP($A651,Finnifty!$A$14:$I$486,C$15+1,FALSE),All_curves!C650)</f>
        <v>0</v>
      </c>
      <c r="D651">
        <f>IFERROR(VLOOKUP($A651,Finnifty!$A$14:$I$486,D$15+1,FALSE),All_curves!D650)</f>
        <v>0</v>
      </c>
      <c r="E651">
        <f>IFERROR(VLOOKUP($A651,Finnifty!$A$14:$I$486,E$15+1,FALSE),All_curves!E650)</f>
        <v>0</v>
      </c>
      <c r="F651">
        <f>IFERROR(VLOOKUP($A651,Finnifty!$A$14:$I$486,F$15+1,FALSE),All_curves!F650)</f>
        <v>0</v>
      </c>
      <c r="G651">
        <f>IFERROR(VLOOKUP($A651,Finnifty!$A$14:$I$486,G$15+1,FALSE),All_curves!G650)</f>
        <v>0</v>
      </c>
      <c r="H651">
        <f>IFERROR(VLOOKUP($A651,Finnifty!$A$14:$I$486,H$15+1,FALSE),All_curves!H650)</f>
        <v>0</v>
      </c>
      <c r="I651">
        <f>IFERROR(VLOOKUP($A651,Finnifty!$A$14:$I$486,I$15+1,FALSE),All_curves!I650)</f>
        <v>0</v>
      </c>
      <c r="J651">
        <f>IFERROR(VLOOKUP($A651,Banknifty!$A$14:$I$4860,2,FALSE),All_curves!J650)</f>
        <v>13474670</v>
      </c>
      <c r="K651">
        <f>IFERROR(VLOOKUP($A651,Banknifty!$A$14:$I$4860,3,FALSE),All_curves!K650)</f>
        <v>17090252</v>
      </c>
      <c r="L651">
        <f>IFERROR(VLOOKUP($A651,Banknifty!$A$14:$I$4860,4,FALSE),All_curves!L650)</f>
        <v>15932673</v>
      </c>
      <c r="M651">
        <f>IFERROR(VLOOKUP($A651,Banknifty!$A$14:$I$4860,5,FALSE),All_curves!M650)</f>
        <v>19518740</v>
      </c>
      <c r="N651">
        <f>IFERROR(VLOOKUP($A651,Banknifty!$A$14:$I$4860,6,FALSE),All_curves!N650)</f>
        <v>12444144</v>
      </c>
      <c r="O651">
        <f>IFERROR(VLOOKUP($A651,Banknifty!$A$14:$I$4860,7,FALSE),All_curves!O650)</f>
        <v>15375711</v>
      </c>
      <c r="P651">
        <f>IFERROR(VLOOKUP($A651,Banknifty!$A$14:$I$4860,8,FALSE),All_curves!P650)</f>
        <v>15375711</v>
      </c>
      <c r="Q651">
        <f>IFERROR(VLOOKUP($A651,Banknifty!$A$14:$I$4860,9,FALSE),All_curves!Q650)</f>
        <v>16736009</v>
      </c>
      <c r="R651">
        <f>IFERROR(VLOOKUP($A651,Nifty!$A$14:$I$4860,2,FALSE),All_curves!R650)</f>
        <v>0</v>
      </c>
      <c r="S651">
        <f>IFERROR(VLOOKUP($A651,Nifty!$A$14:$I$4860,3,FALSE),All_curves!S650)</f>
        <v>0</v>
      </c>
      <c r="T651">
        <f>IFERROR(VLOOKUP($A651,Nifty!$A$14:$I$4860,4,FALSE),All_curves!T650)</f>
        <v>0</v>
      </c>
      <c r="U651">
        <f>IFERROR(VLOOKUP($A651,Nifty!$A$14:$I$4860,5,FALSE),All_curves!U650)</f>
        <v>0</v>
      </c>
      <c r="V651">
        <f>IFERROR(VLOOKUP($A651,Nifty!$A$14:$I$4860,6,FALSE),All_curves!V650)</f>
        <v>0</v>
      </c>
      <c r="W651">
        <f>IFERROR(VLOOKUP($A651,Nifty!$A$14:$I$4860,7,FALSE),All_curves!W650)</f>
        <v>0</v>
      </c>
      <c r="X651">
        <f>IFERROR(VLOOKUP($A651,Nifty!$A$14:$I$4860,8,FALSE),All_curves!X650)</f>
        <v>0</v>
      </c>
      <c r="Y651">
        <f>IFERROR(VLOOKUP($A651,Nifty!$A$14:$I$4860,9,FALSE),All_curves!Y650)</f>
        <v>0</v>
      </c>
      <c r="AA651" s="5">
        <f t="shared" si="283"/>
        <v>0</v>
      </c>
      <c r="AB651" s="5">
        <f t="shared" si="284"/>
        <v>0</v>
      </c>
      <c r="AC651" s="5">
        <f t="shared" si="285"/>
        <v>0</v>
      </c>
      <c r="AD651" s="5">
        <f t="shared" si="286"/>
        <v>0</v>
      </c>
      <c r="AE651" s="5">
        <f t="shared" si="287"/>
        <v>0</v>
      </c>
      <c r="AF651" s="5">
        <f t="shared" si="288"/>
        <v>0</v>
      </c>
      <c r="AG651" s="5">
        <f t="shared" si="289"/>
        <v>0</v>
      </c>
      <c r="AH651" s="5">
        <f t="shared" si="290"/>
        <v>0</v>
      </c>
      <c r="AI651" s="5">
        <f t="shared" si="266"/>
        <v>-1.1353607038584457E-3</v>
      </c>
      <c r="AJ651" s="5">
        <f t="shared" si="267"/>
        <v>0</v>
      </c>
      <c r="AK651" s="5">
        <f t="shared" si="268"/>
        <v>-8.6583371377257912E-4</v>
      </c>
      <c r="AL651" s="5">
        <f t="shared" si="269"/>
        <v>0</v>
      </c>
      <c r="AM651" s="5">
        <f t="shared" si="270"/>
        <v>-2.9072720903481342E-3</v>
      </c>
      <c r="AN651" s="5">
        <f t="shared" si="271"/>
        <v>0</v>
      </c>
      <c r="AO651" s="5">
        <f t="shared" si="272"/>
        <v>0</v>
      </c>
      <c r="AP651" s="5">
        <f t="shared" si="273"/>
        <v>0</v>
      </c>
      <c r="AQ651" s="5">
        <f t="shared" si="274"/>
        <v>0</v>
      </c>
      <c r="AR651" s="5">
        <f t="shared" si="275"/>
        <v>0</v>
      </c>
      <c r="AS651" s="5">
        <f t="shared" si="276"/>
        <v>0</v>
      </c>
      <c r="AT651" s="5">
        <f t="shared" si="277"/>
        <v>0</v>
      </c>
      <c r="AU651" s="5">
        <f t="shared" si="278"/>
        <v>0</v>
      </c>
      <c r="AV651" s="5">
        <f t="shared" si="279"/>
        <v>0</v>
      </c>
      <c r="AW651" s="5">
        <f t="shared" si="280"/>
        <v>0</v>
      </c>
      <c r="AX651" s="5">
        <f t="shared" si="281"/>
        <v>0</v>
      </c>
      <c r="AZ651" s="7">
        <f t="shared" si="291"/>
        <v>116.52074690530704</v>
      </c>
      <c r="BA651" s="4">
        <f t="shared" si="282"/>
        <v>-2.0451943783246498E-4</v>
      </c>
      <c r="BB651" s="5">
        <f>AZ651/MAX($AZ$16:AZ651)-1</f>
        <v>-3.5812752337006648E-3</v>
      </c>
    </row>
    <row r="652" spans="1:54" x14ac:dyDescent="0.25">
      <c r="A652" s="3">
        <v>43486</v>
      </c>
      <c r="B652">
        <f>IFERROR(VLOOKUP($A652,Finnifty!$A$14:$I$486,B$15+1,FALSE),All_curves!B651)</f>
        <v>0</v>
      </c>
      <c r="C652">
        <f>IFERROR(VLOOKUP($A652,Finnifty!$A$14:$I$486,C$15+1,FALSE),All_curves!C651)</f>
        <v>0</v>
      </c>
      <c r="D652">
        <f>IFERROR(VLOOKUP($A652,Finnifty!$A$14:$I$486,D$15+1,FALSE),All_curves!D651)</f>
        <v>0</v>
      </c>
      <c r="E652">
        <f>IFERROR(VLOOKUP($A652,Finnifty!$A$14:$I$486,E$15+1,FALSE),All_curves!E651)</f>
        <v>0</v>
      </c>
      <c r="F652">
        <f>IFERROR(VLOOKUP($A652,Finnifty!$A$14:$I$486,F$15+1,FALSE),All_curves!F651)</f>
        <v>0</v>
      </c>
      <c r="G652">
        <f>IFERROR(VLOOKUP($A652,Finnifty!$A$14:$I$486,G$15+1,FALSE),All_curves!G651)</f>
        <v>0</v>
      </c>
      <c r="H652">
        <f>IFERROR(VLOOKUP($A652,Finnifty!$A$14:$I$486,H$15+1,FALSE),All_curves!H651)</f>
        <v>0</v>
      </c>
      <c r="I652">
        <f>IFERROR(VLOOKUP($A652,Finnifty!$A$14:$I$486,I$15+1,FALSE),All_curves!I651)</f>
        <v>0</v>
      </c>
      <c r="J652">
        <f>IFERROR(VLOOKUP($A652,Banknifty!$A$14:$I$4860,2,FALSE),All_curves!J651)</f>
        <v>13487417</v>
      </c>
      <c r="K652">
        <f>IFERROR(VLOOKUP($A652,Banknifty!$A$14:$I$4860,3,FALSE),All_curves!K651)</f>
        <v>17059186</v>
      </c>
      <c r="L652">
        <f>IFERROR(VLOOKUP($A652,Banknifty!$A$14:$I$4860,4,FALSE),All_curves!L651)</f>
        <v>15957921</v>
      </c>
      <c r="M652">
        <f>IFERROR(VLOOKUP($A652,Banknifty!$A$14:$I$4860,5,FALSE),All_curves!M651)</f>
        <v>19501132</v>
      </c>
      <c r="N652">
        <f>IFERROR(VLOOKUP($A652,Banknifty!$A$14:$I$4860,6,FALSE),All_curves!N651)</f>
        <v>12410568</v>
      </c>
      <c r="O652">
        <f>IFERROR(VLOOKUP($A652,Banknifty!$A$14:$I$4860,7,FALSE),All_curves!O651)</f>
        <v>15337204</v>
      </c>
      <c r="P652">
        <f>IFERROR(VLOOKUP($A652,Banknifty!$A$14:$I$4860,8,FALSE),All_curves!P651)</f>
        <v>15337204</v>
      </c>
      <c r="Q652">
        <f>IFERROR(VLOOKUP($A652,Banknifty!$A$14:$I$4860,9,FALSE),All_curves!Q651)</f>
        <v>16736009</v>
      </c>
      <c r="R652">
        <f>IFERROR(VLOOKUP($A652,Nifty!$A$14:$I$4860,2,FALSE),All_curves!R651)</f>
        <v>0</v>
      </c>
      <c r="S652">
        <f>IFERROR(VLOOKUP($A652,Nifty!$A$14:$I$4860,3,FALSE),All_curves!S651)</f>
        <v>0</v>
      </c>
      <c r="T652">
        <f>IFERROR(VLOOKUP($A652,Nifty!$A$14:$I$4860,4,FALSE),All_curves!T651)</f>
        <v>0</v>
      </c>
      <c r="U652">
        <f>IFERROR(VLOOKUP($A652,Nifty!$A$14:$I$4860,5,FALSE),All_curves!U651)</f>
        <v>0</v>
      </c>
      <c r="V652">
        <f>IFERROR(VLOOKUP($A652,Nifty!$A$14:$I$4860,6,FALSE),All_curves!V651)</f>
        <v>0</v>
      </c>
      <c r="W652">
        <f>IFERROR(VLOOKUP($A652,Nifty!$A$14:$I$4860,7,FALSE),All_curves!W651)</f>
        <v>0</v>
      </c>
      <c r="X652">
        <f>IFERROR(VLOOKUP($A652,Nifty!$A$14:$I$4860,8,FALSE),All_curves!X651)</f>
        <v>0</v>
      </c>
      <c r="Y652">
        <f>IFERROR(VLOOKUP($A652,Nifty!$A$14:$I$4860,9,FALSE),All_curves!Y651)</f>
        <v>0</v>
      </c>
      <c r="AA652" s="5">
        <f t="shared" si="283"/>
        <v>0</v>
      </c>
      <c r="AB652" s="5">
        <f t="shared" si="284"/>
        <v>0</v>
      </c>
      <c r="AC652" s="5">
        <f t="shared" si="285"/>
        <v>0</v>
      </c>
      <c r="AD652" s="5">
        <f t="shared" si="286"/>
        <v>0</v>
      </c>
      <c r="AE652" s="5">
        <f t="shared" si="287"/>
        <v>0</v>
      </c>
      <c r="AF652" s="5">
        <f t="shared" si="288"/>
        <v>0</v>
      </c>
      <c r="AG652" s="5">
        <f t="shared" si="289"/>
        <v>0</v>
      </c>
      <c r="AH652" s="5">
        <f t="shared" si="290"/>
        <v>0</v>
      </c>
      <c r="AI652" s="5">
        <f t="shared" si="266"/>
        <v>9.4599719325216824E-4</v>
      </c>
      <c r="AJ652" s="5">
        <f t="shared" si="267"/>
        <v>-1.8177613764852607E-3</v>
      </c>
      <c r="AK652" s="5">
        <f t="shared" si="268"/>
        <v>1.5846681846793942E-3</v>
      </c>
      <c r="AL652" s="5">
        <f t="shared" si="269"/>
        <v>-9.0210741062179967E-4</v>
      </c>
      <c r="AM652" s="5">
        <f t="shared" si="270"/>
        <v>-2.6981365692971826E-3</v>
      </c>
      <c r="AN652" s="5">
        <f t="shared" si="271"/>
        <v>-2.5044045117653679E-3</v>
      </c>
      <c r="AO652" s="5">
        <f t="shared" si="272"/>
        <v>-2.5044045117653679E-3</v>
      </c>
      <c r="AP652" s="5">
        <f t="shared" si="273"/>
        <v>0</v>
      </c>
      <c r="AQ652" s="5">
        <f t="shared" si="274"/>
        <v>0</v>
      </c>
      <c r="AR652" s="5">
        <f t="shared" si="275"/>
        <v>0</v>
      </c>
      <c r="AS652" s="5">
        <f t="shared" si="276"/>
        <v>0</v>
      </c>
      <c r="AT652" s="5">
        <f t="shared" si="277"/>
        <v>0</v>
      </c>
      <c r="AU652" s="5">
        <f t="shared" si="278"/>
        <v>0</v>
      </c>
      <c r="AV652" s="5">
        <f t="shared" si="279"/>
        <v>0</v>
      </c>
      <c r="AW652" s="5">
        <f t="shared" si="280"/>
        <v>0</v>
      </c>
      <c r="AX652" s="5">
        <f t="shared" si="281"/>
        <v>0</v>
      </c>
      <c r="AZ652" s="7">
        <f t="shared" si="291"/>
        <v>116.48241085616583</v>
      </c>
      <c r="BA652" s="4">
        <f t="shared" si="282"/>
        <v>-3.2900620841680905E-4</v>
      </c>
      <c r="BB652" s="5">
        <f>AZ652/MAX($AZ$16:AZ652)-1</f>
        <v>-3.9091031803315524E-3</v>
      </c>
    </row>
    <row r="653" spans="1:54" x14ac:dyDescent="0.25">
      <c r="A653" s="3">
        <v>43487</v>
      </c>
      <c r="B653">
        <f>IFERROR(VLOOKUP($A653,Finnifty!$A$14:$I$486,B$15+1,FALSE),All_curves!B652)</f>
        <v>0</v>
      </c>
      <c r="C653">
        <f>IFERROR(VLOOKUP($A653,Finnifty!$A$14:$I$486,C$15+1,FALSE),All_curves!C652)</f>
        <v>0</v>
      </c>
      <c r="D653">
        <f>IFERROR(VLOOKUP($A653,Finnifty!$A$14:$I$486,D$15+1,FALSE),All_curves!D652)</f>
        <v>0</v>
      </c>
      <c r="E653">
        <f>IFERROR(VLOOKUP($A653,Finnifty!$A$14:$I$486,E$15+1,FALSE),All_curves!E652)</f>
        <v>0</v>
      </c>
      <c r="F653">
        <f>IFERROR(VLOOKUP($A653,Finnifty!$A$14:$I$486,F$15+1,FALSE),All_curves!F652)</f>
        <v>0</v>
      </c>
      <c r="G653">
        <f>IFERROR(VLOOKUP($A653,Finnifty!$A$14:$I$486,G$15+1,FALSE),All_curves!G652)</f>
        <v>0</v>
      </c>
      <c r="H653">
        <f>IFERROR(VLOOKUP($A653,Finnifty!$A$14:$I$486,H$15+1,FALSE),All_curves!H652)</f>
        <v>0</v>
      </c>
      <c r="I653">
        <f>IFERROR(VLOOKUP($A653,Finnifty!$A$14:$I$486,I$15+1,FALSE),All_curves!I652)</f>
        <v>0</v>
      </c>
      <c r="J653">
        <f>IFERROR(VLOOKUP($A653,Banknifty!$A$14:$I$4860,2,FALSE),All_curves!J652)</f>
        <v>13476092</v>
      </c>
      <c r="K653">
        <f>IFERROR(VLOOKUP($A653,Banknifty!$A$14:$I$4860,3,FALSE),All_curves!K652)</f>
        <v>17023932</v>
      </c>
      <c r="L653">
        <f>IFERROR(VLOOKUP($A653,Banknifty!$A$14:$I$4860,4,FALSE),All_curves!L652)</f>
        <v>15957921</v>
      </c>
      <c r="M653">
        <f>IFERROR(VLOOKUP($A653,Banknifty!$A$14:$I$4860,5,FALSE),All_curves!M652)</f>
        <v>19478660</v>
      </c>
      <c r="N653">
        <f>IFERROR(VLOOKUP($A653,Banknifty!$A$14:$I$4860,6,FALSE),All_curves!N652)</f>
        <v>12377629</v>
      </c>
      <c r="O653">
        <f>IFERROR(VLOOKUP($A653,Banknifty!$A$14:$I$4860,7,FALSE),All_curves!O652)</f>
        <v>15273665</v>
      </c>
      <c r="P653">
        <f>IFERROR(VLOOKUP($A653,Banknifty!$A$14:$I$4860,8,FALSE),All_curves!P652)</f>
        <v>15273665</v>
      </c>
      <c r="Q653">
        <f>IFERROR(VLOOKUP($A653,Banknifty!$A$14:$I$4860,9,FALSE),All_curves!Q652)</f>
        <v>16699527</v>
      </c>
      <c r="R653">
        <f>IFERROR(VLOOKUP($A653,Nifty!$A$14:$I$4860,2,FALSE),All_curves!R652)</f>
        <v>0</v>
      </c>
      <c r="S653">
        <f>IFERROR(VLOOKUP($A653,Nifty!$A$14:$I$4860,3,FALSE),All_curves!S652)</f>
        <v>0</v>
      </c>
      <c r="T653">
        <f>IFERROR(VLOOKUP($A653,Nifty!$A$14:$I$4860,4,FALSE),All_curves!T652)</f>
        <v>0</v>
      </c>
      <c r="U653">
        <f>IFERROR(VLOOKUP($A653,Nifty!$A$14:$I$4860,5,FALSE),All_curves!U652)</f>
        <v>0</v>
      </c>
      <c r="V653">
        <f>IFERROR(VLOOKUP($A653,Nifty!$A$14:$I$4860,6,FALSE),All_curves!V652)</f>
        <v>0</v>
      </c>
      <c r="W653">
        <f>IFERROR(VLOOKUP($A653,Nifty!$A$14:$I$4860,7,FALSE),All_curves!W652)</f>
        <v>0</v>
      </c>
      <c r="X653">
        <f>IFERROR(VLOOKUP($A653,Nifty!$A$14:$I$4860,8,FALSE),All_curves!X652)</f>
        <v>0</v>
      </c>
      <c r="Y653">
        <f>IFERROR(VLOOKUP($A653,Nifty!$A$14:$I$4860,9,FALSE),All_curves!Y652)</f>
        <v>0</v>
      </c>
      <c r="AA653" s="5">
        <f t="shared" si="283"/>
        <v>0</v>
      </c>
      <c r="AB653" s="5">
        <f t="shared" si="284"/>
        <v>0</v>
      </c>
      <c r="AC653" s="5">
        <f t="shared" si="285"/>
        <v>0</v>
      </c>
      <c r="AD653" s="5">
        <f t="shared" si="286"/>
        <v>0</v>
      </c>
      <c r="AE653" s="5">
        <f t="shared" si="287"/>
        <v>0</v>
      </c>
      <c r="AF653" s="5">
        <f t="shared" si="288"/>
        <v>0</v>
      </c>
      <c r="AG653" s="5">
        <f t="shared" si="289"/>
        <v>0</v>
      </c>
      <c r="AH653" s="5">
        <f t="shared" si="290"/>
        <v>0</v>
      </c>
      <c r="AI653" s="5">
        <f t="shared" si="266"/>
        <v>-8.3967152494801578E-4</v>
      </c>
      <c r="AJ653" s="5">
        <f t="shared" si="267"/>
        <v>-2.066569882056557E-3</v>
      </c>
      <c r="AK653" s="5">
        <f t="shared" si="268"/>
        <v>0</v>
      </c>
      <c r="AL653" s="5">
        <f t="shared" si="269"/>
        <v>-1.1523433614007983E-3</v>
      </c>
      <c r="AM653" s="5">
        <f t="shared" si="270"/>
        <v>-2.6541089819579478E-3</v>
      </c>
      <c r="AN653" s="5">
        <f t="shared" si="271"/>
        <v>-4.1428020387549447E-3</v>
      </c>
      <c r="AO653" s="5">
        <f t="shared" si="272"/>
        <v>-4.1428020387549447E-3</v>
      </c>
      <c r="AP653" s="5">
        <f t="shared" si="273"/>
        <v>-2.179850644200787E-3</v>
      </c>
      <c r="AQ653" s="5">
        <f t="shared" si="274"/>
        <v>0</v>
      </c>
      <c r="AR653" s="5">
        <f t="shared" si="275"/>
        <v>0</v>
      </c>
      <c r="AS653" s="5">
        <f t="shared" si="276"/>
        <v>0</v>
      </c>
      <c r="AT653" s="5">
        <f t="shared" si="277"/>
        <v>0</v>
      </c>
      <c r="AU653" s="5">
        <f t="shared" si="278"/>
        <v>0</v>
      </c>
      <c r="AV653" s="5">
        <f t="shared" si="279"/>
        <v>0</v>
      </c>
      <c r="AW653" s="5">
        <f t="shared" si="280"/>
        <v>0</v>
      </c>
      <c r="AX653" s="5">
        <f t="shared" si="281"/>
        <v>0</v>
      </c>
      <c r="AZ653" s="7">
        <f t="shared" si="291"/>
        <v>116.39903784999615</v>
      </c>
      <c r="BA653" s="4">
        <f t="shared" si="282"/>
        <v>-7.1575618633641658E-4</v>
      </c>
      <c r="BB653" s="5">
        <f>AZ653/MAX($AZ$16:AZ653)-1</f>
        <v>-4.6220614018835926E-3</v>
      </c>
    </row>
    <row r="654" spans="1:54" x14ac:dyDescent="0.25">
      <c r="A654" s="3">
        <v>43488</v>
      </c>
      <c r="B654">
        <f>IFERROR(VLOOKUP($A654,Finnifty!$A$14:$I$486,B$15+1,FALSE),All_curves!B653)</f>
        <v>0</v>
      </c>
      <c r="C654">
        <f>IFERROR(VLOOKUP($A654,Finnifty!$A$14:$I$486,C$15+1,FALSE),All_curves!C653)</f>
        <v>0</v>
      </c>
      <c r="D654">
        <f>IFERROR(VLOOKUP($A654,Finnifty!$A$14:$I$486,D$15+1,FALSE),All_curves!D653)</f>
        <v>0</v>
      </c>
      <c r="E654">
        <f>IFERROR(VLOOKUP($A654,Finnifty!$A$14:$I$486,E$15+1,FALSE),All_curves!E653)</f>
        <v>0</v>
      </c>
      <c r="F654">
        <f>IFERROR(VLOOKUP($A654,Finnifty!$A$14:$I$486,F$15+1,FALSE),All_curves!F653)</f>
        <v>0</v>
      </c>
      <c r="G654">
        <f>IFERROR(VLOOKUP($A654,Finnifty!$A$14:$I$486,G$15+1,FALSE),All_curves!G653)</f>
        <v>0</v>
      </c>
      <c r="H654">
        <f>IFERROR(VLOOKUP($A654,Finnifty!$A$14:$I$486,H$15+1,FALSE),All_curves!H653)</f>
        <v>0</v>
      </c>
      <c r="I654">
        <f>IFERROR(VLOOKUP($A654,Finnifty!$A$14:$I$486,I$15+1,FALSE),All_curves!I653)</f>
        <v>0</v>
      </c>
      <c r="J654">
        <f>IFERROR(VLOOKUP($A654,Banknifty!$A$14:$I$4860,2,FALSE),All_curves!J653)</f>
        <v>13459980</v>
      </c>
      <c r="K654">
        <f>IFERROR(VLOOKUP($A654,Banknifty!$A$14:$I$4860,3,FALSE),All_curves!K653)</f>
        <v>17102386</v>
      </c>
      <c r="L654">
        <f>IFERROR(VLOOKUP($A654,Banknifty!$A$14:$I$4860,4,FALSE),All_curves!L653)</f>
        <v>15957921</v>
      </c>
      <c r="M654">
        <f>IFERROR(VLOOKUP($A654,Banknifty!$A$14:$I$4860,5,FALSE),All_curves!M653)</f>
        <v>19514934</v>
      </c>
      <c r="N654">
        <f>IFERROR(VLOOKUP($A654,Banknifty!$A$14:$I$4860,6,FALSE),All_curves!N653)</f>
        <v>12350313</v>
      </c>
      <c r="O654">
        <f>IFERROR(VLOOKUP($A654,Banknifty!$A$14:$I$4860,7,FALSE),All_curves!O653)</f>
        <v>15267374</v>
      </c>
      <c r="P654">
        <f>IFERROR(VLOOKUP($A654,Banknifty!$A$14:$I$4860,8,FALSE),All_curves!P653)</f>
        <v>15267374</v>
      </c>
      <c r="Q654">
        <f>IFERROR(VLOOKUP($A654,Banknifty!$A$14:$I$4860,9,FALSE),All_curves!Q653)</f>
        <v>16705345</v>
      </c>
      <c r="R654">
        <f>IFERROR(VLOOKUP($A654,Nifty!$A$14:$I$4860,2,FALSE),All_curves!R653)</f>
        <v>0</v>
      </c>
      <c r="S654">
        <f>IFERROR(VLOOKUP($A654,Nifty!$A$14:$I$4860,3,FALSE),All_curves!S653)</f>
        <v>0</v>
      </c>
      <c r="T654">
        <f>IFERROR(VLOOKUP($A654,Nifty!$A$14:$I$4860,4,FALSE),All_curves!T653)</f>
        <v>0</v>
      </c>
      <c r="U654">
        <f>IFERROR(VLOOKUP($A654,Nifty!$A$14:$I$4860,5,FALSE),All_curves!U653)</f>
        <v>0</v>
      </c>
      <c r="V654">
        <f>IFERROR(VLOOKUP($A654,Nifty!$A$14:$I$4860,6,FALSE),All_curves!V653)</f>
        <v>0</v>
      </c>
      <c r="W654">
        <f>IFERROR(VLOOKUP($A654,Nifty!$A$14:$I$4860,7,FALSE),All_curves!W653)</f>
        <v>0</v>
      </c>
      <c r="X654">
        <f>IFERROR(VLOOKUP($A654,Nifty!$A$14:$I$4860,8,FALSE),All_curves!X653)</f>
        <v>0</v>
      </c>
      <c r="Y654">
        <f>IFERROR(VLOOKUP($A654,Nifty!$A$14:$I$4860,9,FALSE),All_curves!Y653)</f>
        <v>0</v>
      </c>
      <c r="AA654" s="5">
        <f t="shared" si="283"/>
        <v>0</v>
      </c>
      <c r="AB654" s="5">
        <f t="shared" si="284"/>
        <v>0</v>
      </c>
      <c r="AC654" s="5">
        <f t="shared" si="285"/>
        <v>0</v>
      </c>
      <c r="AD654" s="5">
        <f t="shared" si="286"/>
        <v>0</v>
      </c>
      <c r="AE654" s="5">
        <f t="shared" si="287"/>
        <v>0</v>
      </c>
      <c r="AF654" s="5">
        <f t="shared" si="288"/>
        <v>0</v>
      </c>
      <c r="AG654" s="5">
        <f t="shared" si="289"/>
        <v>0</v>
      </c>
      <c r="AH654" s="5">
        <f t="shared" si="290"/>
        <v>0</v>
      </c>
      <c r="AI654" s="5">
        <f t="shared" si="266"/>
        <v>-1.1955988427505559E-3</v>
      </c>
      <c r="AJ654" s="5">
        <f t="shared" si="267"/>
        <v>4.6084535582027186E-3</v>
      </c>
      <c r="AK654" s="5">
        <f t="shared" si="268"/>
        <v>0</v>
      </c>
      <c r="AL654" s="5">
        <f t="shared" si="269"/>
        <v>1.8622430906438669E-3</v>
      </c>
      <c r="AM654" s="5">
        <f t="shared" si="270"/>
        <v>-2.2068846949605536E-3</v>
      </c>
      <c r="AN654" s="5">
        <f t="shared" si="271"/>
        <v>-4.1188542501091607E-4</v>
      </c>
      <c r="AO654" s="5">
        <f t="shared" si="272"/>
        <v>-4.1188542501091607E-4</v>
      </c>
      <c r="AP654" s="5">
        <f t="shared" si="273"/>
        <v>3.4839310119383349E-4</v>
      </c>
      <c r="AQ654" s="5">
        <f t="shared" si="274"/>
        <v>0</v>
      </c>
      <c r="AR654" s="5">
        <f t="shared" si="275"/>
        <v>0</v>
      </c>
      <c r="AS654" s="5">
        <f t="shared" si="276"/>
        <v>0</v>
      </c>
      <c r="AT654" s="5">
        <f t="shared" si="277"/>
        <v>0</v>
      </c>
      <c r="AU654" s="5">
        <f t="shared" si="278"/>
        <v>0</v>
      </c>
      <c r="AV654" s="5">
        <f t="shared" si="279"/>
        <v>0</v>
      </c>
      <c r="AW654" s="5">
        <f t="shared" si="280"/>
        <v>0</v>
      </c>
      <c r="AX654" s="5">
        <f t="shared" si="281"/>
        <v>0</v>
      </c>
      <c r="AZ654" s="7">
        <f t="shared" si="291"/>
        <v>116.41161299755765</v>
      </c>
      <c r="BA654" s="4">
        <f t="shared" si="282"/>
        <v>1.0803480676281156E-4</v>
      </c>
      <c r="BB654" s="5">
        <f>AZ654/MAX($AZ$16:AZ654)-1</f>
        <v>-4.5145259386311087E-3</v>
      </c>
    </row>
    <row r="655" spans="1:54" x14ac:dyDescent="0.25">
      <c r="A655" s="3">
        <v>43489</v>
      </c>
      <c r="B655">
        <f>IFERROR(VLOOKUP($A655,Finnifty!$A$14:$I$486,B$15+1,FALSE),All_curves!B654)</f>
        <v>0</v>
      </c>
      <c r="C655">
        <f>IFERROR(VLOOKUP($A655,Finnifty!$A$14:$I$486,C$15+1,FALSE),All_curves!C654)</f>
        <v>0</v>
      </c>
      <c r="D655">
        <f>IFERROR(VLOOKUP($A655,Finnifty!$A$14:$I$486,D$15+1,FALSE),All_curves!D654)</f>
        <v>0</v>
      </c>
      <c r="E655">
        <f>IFERROR(VLOOKUP($A655,Finnifty!$A$14:$I$486,E$15+1,FALSE),All_curves!E654)</f>
        <v>0</v>
      </c>
      <c r="F655">
        <f>IFERROR(VLOOKUP($A655,Finnifty!$A$14:$I$486,F$15+1,FALSE),All_curves!F654)</f>
        <v>0</v>
      </c>
      <c r="G655">
        <f>IFERROR(VLOOKUP($A655,Finnifty!$A$14:$I$486,G$15+1,FALSE),All_curves!G654)</f>
        <v>0</v>
      </c>
      <c r="H655">
        <f>IFERROR(VLOOKUP($A655,Finnifty!$A$14:$I$486,H$15+1,FALSE),All_curves!H654)</f>
        <v>0</v>
      </c>
      <c r="I655">
        <f>IFERROR(VLOOKUP($A655,Finnifty!$A$14:$I$486,I$15+1,FALSE),All_curves!I654)</f>
        <v>0</v>
      </c>
      <c r="J655">
        <f>IFERROR(VLOOKUP($A655,Banknifty!$A$14:$I$4860,2,FALSE),All_curves!J654)</f>
        <v>13391133</v>
      </c>
      <c r="K655">
        <f>IFERROR(VLOOKUP($A655,Banknifty!$A$14:$I$4860,3,FALSE),All_curves!K654)</f>
        <v>17060108</v>
      </c>
      <c r="L655">
        <f>IFERROR(VLOOKUP($A655,Banknifty!$A$14:$I$4860,4,FALSE),All_curves!L654)</f>
        <v>15877930</v>
      </c>
      <c r="M655">
        <f>IFERROR(VLOOKUP($A655,Banknifty!$A$14:$I$4860,5,FALSE),All_curves!M654)</f>
        <v>19420590</v>
      </c>
      <c r="N655">
        <f>IFERROR(VLOOKUP($A655,Banknifty!$A$14:$I$4860,6,FALSE),All_curves!N654)</f>
        <v>12361997</v>
      </c>
      <c r="O655">
        <f>IFERROR(VLOOKUP($A655,Banknifty!$A$14:$I$4860,7,FALSE),All_curves!O654)</f>
        <v>15239622</v>
      </c>
      <c r="P655">
        <f>IFERROR(VLOOKUP($A655,Banknifty!$A$14:$I$4860,8,FALSE),All_curves!P654)</f>
        <v>15239622</v>
      </c>
      <c r="Q655">
        <f>IFERROR(VLOOKUP($A655,Banknifty!$A$14:$I$4860,9,FALSE),All_curves!Q654)</f>
        <v>16690274</v>
      </c>
      <c r="R655">
        <f>IFERROR(VLOOKUP($A655,Nifty!$A$14:$I$4860,2,FALSE),All_curves!R654)</f>
        <v>0</v>
      </c>
      <c r="S655">
        <f>IFERROR(VLOOKUP($A655,Nifty!$A$14:$I$4860,3,FALSE),All_curves!S654)</f>
        <v>0</v>
      </c>
      <c r="T655">
        <f>IFERROR(VLOOKUP($A655,Nifty!$A$14:$I$4860,4,FALSE),All_curves!T654)</f>
        <v>0</v>
      </c>
      <c r="U655">
        <f>IFERROR(VLOOKUP($A655,Nifty!$A$14:$I$4860,5,FALSE),All_curves!U654)</f>
        <v>0</v>
      </c>
      <c r="V655">
        <f>IFERROR(VLOOKUP($A655,Nifty!$A$14:$I$4860,6,FALSE),All_curves!V654)</f>
        <v>0</v>
      </c>
      <c r="W655">
        <f>IFERROR(VLOOKUP($A655,Nifty!$A$14:$I$4860,7,FALSE),All_curves!W654)</f>
        <v>0</v>
      </c>
      <c r="X655">
        <f>IFERROR(VLOOKUP($A655,Nifty!$A$14:$I$4860,8,FALSE),All_curves!X654)</f>
        <v>0</v>
      </c>
      <c r="Y655">
        <f>IFERROR(VLOOKUP($A655,Nifty!$A$14:$I$4860,9,FALSE),All_curves!Y654)</f>
        <v>0</v>
      </c>
      <c r="AA655" s="5">
        <f t="shared" si="283"/>
        <v>0</v>
      </c>
      <c r="AB655" s="5">
        <f t="shared" si="284"/>
        <v>0</v>
      </c>
      <c r="AC655" s="5">
        <f t="shared" si="285"/>
        <v>0</v>
      </c>
      <c r="AD655" s="5">
        <f t="shared" si="286"/>
        <v>0</v>
      </c>
      <c r="AE655" s="5">
        <f t="shared" si="287"/>
        <v>0</v>
      </c>
      <c r="AF655" s="5">
        <f t="shared" si="288"/>
        <v>0</v>
      </c>
      <c r="AG655" s="5">
        <f t="shared" si="289"/>
        <v>0</v>
      </c>
      <c r="AH655" s="5">
        <f t="shared" si="290"/>
        <v>0</v>
      </c>
      <c r="AI655" s="5">
        <f t="shared" si="266"/>
        <v>-5.1149407354246224E-3</v>
      </c>
      <c r="AJ655" s="5">
        <f t="shared" si="267"/>
        <v>-2.4720527299524342E-3</v>
      </c>
      <c r="AK655" s="5">
        <f t="shared" si="268"/>
        <v>-5.0126203783061873E-3</v>
      </c>
      <c r="AL655" s="5">
        <f t="shared" si="269"/>
        <v>-4.8344514001430472E-3</v>
      </c>
      <c r="AM655" s="5">
        <f t="shared" si="270"/>
        <v>9.4604889770799616E-4</v>
      </c>
      <c r="AN655" s="5">
        <f t="shared" si="271"/>
        <v>-1.8177323749323238E-3</v>
      </c>
      <c r="AO655" s="5">
        <f t="shared" si="272"/>
        <v>-1.8177323749323238E-3</v>
      </c>
      <c r="AP655" s="5">
        <f t="shared" si="273"/>
        <v>-9.0216634256878869E-4</v>
      </c>
      <c r="AQ655" s="5">
        <f t="shared" si="274"/>
        <v>0</v>
      </c>
      <c r="AR655" s="5">
        <f t="shared" si="275"/>
        <v>0</v>
      </c>
      <c r="AS655" s="5">
        <f t="shared" si="276"/>
        <v>0</v>
      </c>
      <c r="AT655" s="5">
        <f t="shared" si="277"/>
        <v>0</v>
      </c>
      <c r="AU655" s="5">
        <f t="shared" si="278"/>
        <v>0</v>
      </c>
      <c r="AV655" s="5">
        <f t="shared" si="279"/>
        <v>0</v>
      </c>
      <c r="AW655" s="5">
        <f t="shared" si="280"/>
        <v>0</v>
      </c>
      <c r="AX655" s="5">
        <f t="shared" si="281"/>
        <v>0</v>
      </c>
      <c r="AZ655" s="7">
        <f t="shared" si="291"/>
        <v>116.30962843369767</v>
      </c>
      <c r="BA655" s="4">
        <f t="shared" si="282"/>
        <v>-8.7606864327298894E-4</v>
      </c>
      <c r="BB655" s="5">
        <f>AZ655/MAX($AZ$16:AZ655)-1</f>
        <v>-5.3866395472900175E-3</v>
      </c>
    </row>
    <row r="656" spans="1:54" x14ac:dyDescent="0.25">
      <c r="A656" s="3">
        <v>43490</v>
      </c>
      <c r="B656">
        <f>IFERROR(VLOOKUP($A656,Finnifty!$A$14:$I$486,B$15+1,FALSE),All_curves!B655)</f>
        <v>0</v>
      </c>
      <c r="C656">
        <f>IFERROR(VLOOKUP($A656,Finnifty!$A$14:$I$486,C$15+1,FALSE),All_curves!C655)</f>
        <v>0</v>
      </c>
      <c r="D656">
        <f>IFERROR(VLOOKUP($A656,Finnifty!$A$14:$I$486,D$15+1,FALSE),All_curves!D655)</f>
        <v>0</v>
      </c>
      <c r="E656">
        <f>IFERROR(VLOOKUP($A656,Finnifty!$A$14:$I$486,E$15+1,FALSE),All_curves!E655)</f>
        <v>0</v>
      </c>
      <c r="F656">
        <f>IFERROR(VLOOKUP($A656,Finnifty!$A$14:$I$486,F$15+1,FALSE),All_curves!F655)</f>
        <v>0</v>
      </c>
      <c r="G656">
        <f>IFERROR(VLOOKUP($A656,Finnifty!$A$14:$I$486,G$15+1,FALSE),All_curves!G655)</f>
        <v>0</v>
      </c>
      <c r="H656">
        <f>IFERROR(VLOOKUP($A656,Finnifty!$A$14:$I$486,H$15+1,FALSE),All_curves!H655)</f>
        <v>0</v>
      </c>
      <c r="I656">
        <f>IFERROR(VLOOKUP($A656,Finnifty!$A$14:$I$486,I$15+1,FALSE),All_curves!I655)</f>
        <v>0</v>
      </c>
      <c r="J656">
        <f>IFERROR(VLOOKUP($A656,Banknifty!$A$14:$I$4860,2,FALSE),All_curves!J655)</f>
        <v>13392252</v>
      </c>
      <c r="K656">
        <f>IFERROR(VLOOKUP($A656,Banknifty!$A$14:$I$4860,3,FALSE),All_curves!K655)</f>
        <v>17112420</v>
      </c>
      <c r="L656">
        <f>IFERROR(VLOOKUP($A656,Banknifty!$A$14:$I$4860,4,FALSE),All_curves!L655)</f>
        <v>15860461</v>
      </c>
      <c r="M656">
        <f>IFERROR(VLOOKUP($A656,Banknifty!$A$14:$I$4860,5,FALSE),All_curves!M655)</f>
        <v>19422212</v>
      </c>
      <c r="N656">
        <f>IFERROR(VLOOKUP($A656,Banknifty!$A$14:$I$4860,6,FALSE),All_curves!N655)</f>
        <v>12351617</v>
      </c>
      <c r="O656">
        <f>IFERROR(VLOOKUP($A656,Banknifty!$A$14:$I$4860,7,FALSE),All_curves!O655)</f>
        <v>15208128</v>
      </c>
      <c r="P656">
        <f>IFERROR(VLOOKUP($A656,Banknifty!$A$14:$I$4860,8,FALSE),All_curves!P655)</f>
        <v>15208128</v>
      </c>
      <c r="Q656">
        <f>IFERROR(VLOOKUP($A656,Banknifty!$A$14:$I$4860,9,FALSE),All_curves!Q655)</f>
        <v>16671041</v>
      </c>
      <c r="R656">
        <f>IFERROR(VLOOKUP($A656,Nifty!$A$14:$I$4860,2,FALSE),All_curves!R655)</f>
        <v>0</v>
      </c>
      <c r="S656">
        <f>IFERROR(VLOOKUP($A656,Nifty!$A$14:$I$4860,3,FALSE),All_curves!S655)</f>
        <v>0</v>
      </c>
      <c r="T656">
        <f>IFERROR(VLOOKUP($A656,Nifty!$A$14:$I$4860,4,FALSE),All_curves!T655)</f>
        <v>0</v>
      </c>
      <c r="U656">
        <f>IFERROR(VLOOKUP($A656,Nifty!$A$14:$I$4860,5,FALSE),All_curves!U655)</f>
        <v>0</v>
      </c>
      <c r="V656">
        <f>IFERROR(VLOOKUP($A656,Nifty!$A$14:$I$4860,6,FALSE),All_curves!V655)</f>
        <v>0</v>
      </c>
      <c r="W656">
        <f>IFERROR(VLOOKUP($A656,Nifty!$A$14:$I$4860,7,FALSE),All_curves!W655)</f>
        <v>0</v>
      </c>
      <c r="X656">
        <f>IFERROR(VLOOKUP($A656,Nifty!$A$14:$I$4860,8,FALSE),All_curves!X655)</f>
        <v>0</v>
      </c>
      <c r="Y656">
        <f>IFERROR(VLOOKUP($A656,Nifty!$A$14:$I$4860,9,FALSE),All_curves!Y655)</f>
        <v>0</v>
      </c>
      <c r="AA656" s="5">
        <f t="shared" si="283"/>
        <v>0</v>
      </c>
      <c r="AB656" s="5">
        <f t="shared" si="284"/>
        <v>0</v>
      </c>
      <c r="AC656" s="5">
        <f t="shared" si="285"/>
        <v>0</v>
      </c>
      <c r="AD656" s="5">
        <f t="shared" si="286"/>
        <v>0</v>
      </c>
      <c r="AE656" s="5">
        <f t="shared" si="287"/>
        <v>0</v>
      </c>
      <c r="AF656" s="5">
        <f t="shared" si="288"/>
        <v>0</v>
      </c>
      <c r="AG656" s="5">
        <f t="shared" si="289"/>
        <v>0</v>
      </c>
      <c r="AH656" s="5">
        <f t="shared" si="290"/>
        <v>0</v>
      </c>
      <c r="AI656" s="5">
        <f t="shared" si="266"/>
        <v>8.3562757535071697E-5</v>
      </c>
      <c r="AJ656" s="5">
        <f t="shared" si="267"/>
        <v>3.0663346328170249E-3</v>
      </c>
      <c r="AK656" s="5">
        <f t="shared" si="268"/>
        <v>-1.1002063871046186E-3</v>
      </c>
      <c r="AL656" s="5">
        <f t="shared" si="269"/>
        <v>8.3519604708204298E-5</v>
      </c>
      <c r="AM656" s="5">
        <f t="shared" si="270"/>
        <v>-8.3967016008823503E-4</v>
      </c>
      <c r="AN656" s="5">
        <f t="shared" si="271"/>
        <v>-2.0665866909297392E-3</v>
      </c>
      <c r="AO656" s="5">
        <f t="shared" si="272"/>
        <v>-2.0665866909297392E-3</v>
      </c>
      <c r="AP656" s="5">
        <f t="shared" si="273"/>
        <v>-1.1523477685267958E-3</v>
      </c>
      <c r="AQ656" s="5">
        <f t="shared" si="274"/>
        <v>0</v>
      </c>
      <c r="AR656" s="5">
        <f t="shared" si="275"/>
        <v>0</v>
      </c>
      <c r="AS656" s="5">
        <f t="shared" si="276"/>
        <v>0</v>
      </c>
      <c r="AT656" s="5">
        <f t="shared" si="277"/>
        <v>0</v>
      </c>
      <c r="AU656" s="5">
        <f t="shared" si="278"/>
        <v>0</v>
      </c>
      <c r="AV656" s="5">
        <f t="shared" si="279"/>
        <v>0</v>
      </c>
      <c r="AW656" s="5">
        <f t="shared" si="280"/>
        <v>0</v>
      </c>
      <c r="AX656" s="5">
        <f t="shared" si="281"/>
        <v>0</v>
      </c>
      <c r="AZ656" s="7">
        <f t="shared" si="291"/>
        <v>116.29028235902166</v>
      </c>
      <c r="BA656" s="4">
        <f t="shared" si="282"/>
        <v>-1.6633252927161779E-4</v>
      </c>
      <c r="BB656" s="5">
        <f>AZ656/MAX($AZ$16:AZ656)-1</f>
        <v>-5.5520761031813137E-3</v>
      </c>
    </row>
    <row r="657" spans="1:54" x14ac:dyDescent="0.25">
      <c r="A657" s="3">
        <v>43493</v>
      </c>
      <c r="B657">
        <f>IFERROR(VLOOKUP($A657,Finnifty!$A$14:$I$486,B$15+1,FALSE),All_curves!B656)</f>
        <v>0</v>
      </c>
      <c r="C657">
        <f>IFERROR(VLOOKUP($A657,Finnifty!$A$14:$I$486,C$15+1,FALSE),All_curves!C656)</f>
        <v>0</v>
      </c>
      <c r="D657">
        <f>IFERROR(VLOOKUP($A657,Finnifty!$A$14:$I$486,D$15+1,FALSE),All_curves!D656)</f>
        <v>0</v>
      </c>
      <c r="E657">
        <f>IFERROR(VLOOKUP($A657,Finnifty!$A$14:$I$486,E$15+1,FALSE),All_curves!E656)</f>
        <v>0</v>
      </c>
      <c r="F657">
        <f>IFERROR(VLOOKUP($A657,Finnifty!$A$14:$I$486,F$15+1,FALSE),All_curves!F656)</f>
        <v>0</v>
      </c>
      <c r="G657">
        <f>IFERROR(VLOOKUP($A657,Finnifty!$A$14:$I$486,G$15+1,FALSE),All_curves!G656)</f>
        <v>0</v>
      </c>
      <c r="H657">
        <f>IFERROR(VLOOKUP($A657,Finnifty!$A$14:$I$486,H$15+1,FALSE),All_curves!H656)</f>
        <v>0</v>
      </c>
      <c r="I657">
        <f>IFERROR(VLOOKUP($A657,Finnifty!$A$14:$I$486,I$15+1,FALSE),All_curves!I656)</f>
        <v>0</v>
      </c>
      <c r="J657">
        <f>IFERROR(VLOOKUP($A657,Banknifty!$A$14:$I$4860,2,FALSE),All_curves!J656)</f>
        <v>13476932</v>
      </c>
      <c r="K657">
        <f>IFERROR(VLOOKUP($A657,Banknifty!$A$14:$I$4860,3,FALSE),All_curves!K656)</f>
        <v>17178282</v>
      </c>
      <c r="L657">
        <f>IFERROR(VLOOKUP($A657,Banknifty!$A$14:$I$4860,4,FALSE),All_curves!L656)</f>
        <v>15864333</v>
      </c>
      <c r="M657">
        <f>IFERROR(VLOOKUP($A657,Banknifty!$A$14:$I$4860,5,FALSE),All_curves!M656)</f>
        <v>19455434</v>
      </c>
      <c r="N657">
        <f>IFERROR(VLOOKUP($A657,Banknifty!$A$14:$I$4860,6,FALSE),All_curves!N656)</f>
        <v>12336849</v>
      </c>
      <c r="O657">
        <f>IFERROR(VLOOKUP($A657,Banknifty!$A$14:$I$4860,7,FALSE),All_curves!O656)</f>
        <v>15278213</v>
      </c>
      <c r="P657">
        <f>IFERROR(VLOOKUP($A657,Banknifty!$A$14:$I$4860,8,FALSE),All_curves!P656)</f>
        <v>15278213</v>
      </c>
      <c r="Q657">
        <f>IFERROR(VLOOKUP($A657,Banknifty!$A$14:$I$4860,9,FALSE),All_curves!Q656)</f>
        <v>16702087</v>
      </c>
      <c r="R657">
        <f>IFERROR(VLOOKUP($A657,Nifty!$A$14:$I$4860,2,FALSE),All_curves!R656)</f>
        <v>0</v>
      </c>
      <c r="S657">
        <f>IFERROR(VLOOKUP($A657,Nifty!$A$14:$I$4860,3,FALSE),All_curves!S656)</f>
        <v>0</v>
      </c>
      <c r="T657">
        <f>IFERROR(VLOOKUP($A657,Nifty!$A$14:$I$4860,4,FALSE),All_curves!T656)</f>
        <v>0</v>
      </c>
      <c r="U657">
        <f>IFERROR(VLOOKUP($A657,Nifty!$A$14:$I$4860,5,FALSE),All_curves!U656)</f>
        <v>0</v>
      </c>
      <c r="V657">
        <f>IFERROR(VLOOKUP($A657,Nifty!$A$14:$I$4860,6,FALSE),All_curves!V656)</f>
        <v>0</v>
      </c>
      <c r="W657">
        <f>IFERROR(VLOOKUP($A657,Nifty!$A$14:$I$4860,7,FALSE),All_curves!W656)</f>
        <v>0</v>
      </c>
      <c r="X657">
        <f>IFERROR(VLOOKUP($A657,Nifty!$A$14:$I$4860,8,FALSE),All_curves!X656)</f>
        <v>0</v>
      </c>
      <c r="Y657">
        <f>IFERROR(VLOOKUP($A657,Nifty!$A$14:$I$4860,9,FALSE),All_curves!Y656)</f>
        <v>0</v>
      </c>
      <c r="AA657" s="5">
        <f t="shared" si="283"/>
        <v>0</v>
      </c>
      <c r="AB657" s="5">
        <f t="shared" si="284"/>
        <v>0</v>
      </c>
      <c r="AC657" s="5">
        <f t="shared" si="285"/>
        <v>0</v>
      </c>
      <c r="AD657" s="5">
        <f t="shared" si="286"/>
        <v>0</v>
      </c>
      <c r="AE657" s="5">
        <f t="shared" si="287"/>
        <v>0</v>
      </c>
      <c r="AF657" s="5">
        <f t="shared" si="288"/>
        <v>0</v>
      </c>
      <c r="AG657" s="5">
        <f t="shared" si="289"/>
        <v>0</v>
      </c>
      <c r="AH657" s="5">
        <f t="shared" si="290"/>
        <v>0</v>
      </c>
      <c r="AI657" s="5">
        <f t="shared" ref="AI657:AI720" si="292">IFERROR(J657/J656-1,0)</f>
        <v>6.3230590344327542E-3</v>
      </c>
      <c r="AJ657" s="5">
        <f t="shared" ref="AJ657:AJ720" si="293">IFERROR(K657/K656-1,0)</f>
        <v>3.8487835151310712E-3</v>
      </c>
      <c r="AK657" s="5">
        <f t="shared" ref="AK657:AK720" si="294">IFERROR(L657/L656-1,0)</f>
        <v>2.4412909561699614E-4</v>
      </c>
      <c r="AL657" s="5">
        <f t="shared" ref="AL657:AL720" si="295">IFERROR(M657/M656-1,0)</f>
        <v>1.7105157744132793E-3</v>
      </c>
      <c r="AM657" s="5">
        <f t="shared" ref="AM657:AM720" si="296">IFERROR(N657/N656-1,0)</f>
        <v>-1.19563292806113E-3</v>
      </c>
      <c r="AN657" s="5">
        <f t="shared" ref="AN657:AN720" si="297">IFERROR(O657/O656-1,0)</f>
        <v>4.6083909867145056E-3</v>
      </c>
      <c r="AO657" s="5">
        <f t="shared" ref="AO657:AO720" si="298">IFERROR(P657/P656-1,0)</f>
        <v>4.6083909867145056E-3</v>
      </c>
      <c r="AP657" s="5">
        <f t="shared" ref="AP657:AP720" si="299">IFERROR(Q657/Q656-1,0)</f>
        <v>1.8622712282934106E-3</v>
      </c>
      <c r="AQ657" s="5">
        <f t="shared" ref="AQ657:AQ720" si="300">IFERROR(R657/R656-1,0)</f>
        <v>0</v>
      </c>
      <c r="AR657" s="5">
        <f t="shared" ref="AR657:AR720" si="301">IFERROR(S657/S656-1,0)</f>
        <v>0</v>
      </c>
      <c r="AS657" s="5">
        <f t="shared" ref="AS657:AS720" si="302">IFERROR(T657/T656-1,0)</f>
        <v>0</v>
      </c>
      <c r="AT657" s="5">
        <f t="shared" ref="AT657:AT720" si="303">IFERROR(U657/U656-1,0)</f>
        <v>0</v>
      </c>
      <c r="AU657" s="5">
        <f t="shared" ref="AU657:AU720" si="304">IFERROR(V657/V656-1,0)</f>
        <v>0</v>
      </c>
      <c r="AV657" s="5">
        <f t="shared" ref="AV657:AV720" si="305">IFERROR(W657/W656-1,0)</f>
        <v>0</v>
      </c>
      <c r="AW657" s="5">
        <f t="shared" ref="AW657:AW720" si="306">IFERROR(X657/X656-1,0)</f>
        <v>0</v>
      </c>
      <c r="AX657" s="5">
        <f t="shared" ref="AX657:AX720" si="307">IFERROR(Y657/Y656-1,0)</f>
        <v>0</v>
      </c>
      <c r="AZ657" s="7">
        <f t="shared" si="291"/>
        <v>116.39692979153604</v>
      </c>
      <c r="BA657" s="4">
        <f t="shared" ref="BA657:BA720" si="308">(AA657*$AA$14%)+(AB657*$AB$14%)+(AC657*$AC$14%)+(AD657*$AD$14%)+(AE657*$AE$14%)+(AF657*$AF$14%)+(AG657*$AG$14%)+(AH657*$AH$14%)+(AI657*$AI$14%)+(AJ657*$AJ$14%)+(AK657*$AK$14%)+(AL657*$AL$14%)+(AM657*$AM$14%)+(AN657*$AN$14%)+(AO657*$AO$14%)+(AP657*$AP$14%)+(AQ657*$AQ$14%)+(AR657*$AR$14%)+(AS657*$AS$14%)+(AT657*$AT$14%)+(AU657*$AU$14%)+(AV657*$AV$14%)+(AW657*$AW$14%)+(AX657*$AX$14%)</f>
        <v>9.1707948721897481E-4</v>
      </c>
      <c r="BB657" s="5">
        <f>AZ657/MAX($AZ$16:AZ657)-1</f>
        <v>-4.6400883110678803E-3</v>
      </c>
    </row>
    <row r="658" spans="1:54" x14ac:dyDescent="0.25">
      <c r="A658" s="3">
        <v>43494</v>
      </c>
      <c r="B658">
        <f>IFERROR(VLOOKUP($A658,Finnifty!$A$14:$I$486,B$15+1,FALSE),All_curves!B657)</f>
        <v>0</v>
      </c>
      <c r="C658">
        <f>IFERROR(VLOOKUP($A658,Finnifty!$A$14:$I$486,C$15+1,FALSE),All_curves!C657)</f>
        <v>0</v>
      </c>
      <c r="D658">
        <f>IFERROR(VLOOKUP($A658,Finnifty!$A$14:$I$486,D$15+1,FALSE),All_curves!D657)</f>
        <v>0</v>
      </c>
      <c r="E658">
        <f>IFERROR(VLOOKUP($A658,Finnifty!$A$14:$I$486,E$15+1,FALSE),All_curves!E657)</f>
        <v>0</v>
      </c>
      <c r="F658">
        <f>IFERROR(VLOOKUP($A658,Finnifty!$A$14:$I$486,F$15+1,FALSE),All_curves!F657)</f>
        <v>0</v>
      </c>
      <c r="G658">
        <f>IFERROR(VLOOKUP($A658,Finnifty!$A$14:$I$486,G$15+1,FALSE),All_curves!G657)</f>
        <v>0</v>
      </c>
      <c r="H658">
        <f>IFERROR(VLOOKUP($A658,Finnifty!$A$14:$I$486,H$15+1,FALSE),All_curves!H657)</f>
        <v>0</v>
      </c>
      <c r="I658">
        <f>IFERROR(VLOOKUP($A658,Finnifty!$A$14:$I$486,I$15+1,FALSE),All_curves!I657)</f>
        <v>0</v>
      </c>
      <c r="J658">
        <f>IFERROR(VLOOKUP($A658,Banknifty!$A$14:$I$4860,2,FALSE),All_curves!J657)</f>
        <v>13465361</v>
      </c>
      <c r="K658">
        <f>IFERROR(VLOOKUP($A658,Banknifty!$A$14:$I$4860,3,FALSE),All_curves!K657)</f>
        <v>17191862</v>
      </c>
      <c r="L658">
        <f>IFERROR(VLOOKUP($A658,Banknifty!$A$14:$I$4860,4,FALSE),All_curves!L657)</f>
        <v>15854895</v>
      </c>
      <c r="M658">
        <f>IFERROR(VLOOKUP($A658,Banknifty!$A$14:$I$4860,5,FALSE),All_curves!M657)</f>
        <v>19472454</v>
      </c>
      <c r="N658">
        <f>IFERROR(VLOOKUP($A658,Banknifty!$A$14:$I$4860,6,FALSE),All_curves!N657)</f>
        <v>12314858</v>
      </c>
      <c r="O658">
        <f>IFERROR(VLOOKUP($A658,Banknifty!$A$14:$I$4860,7,FALSE),All_curves!O657)</f>
        <v>15298890</v>
      </c>
      <c r="P658">
        <f>IFERROR(VLOOKUP($A658,Banknifty!$A$14:$I$4860,8,FALSE),All_curves!P657)</f>
        <v>15298890</v>
      </c>
      <c r="Q658">
        <f>IFERROR(VLOOKUP($A658,Banknifty!$A$14:$I$4860,9,FALSE),All_curves!Q657)</f>
        <v>16705571</v>
      </c>
      <c r="R658">
        <f>IFERROR(VLOOKUP($A658,Nifty!$A$14:$I$4860,2,FALSE),All_curves!R657)</f>
        <v>0</v>
      </c>
      <c r="S658">
        <f>IFERROR(VLOOKUP($A658,Nifty!$A$14:$I$4860,3,FALSE),All_curves!S657)</f>
        <v>0</v>
      </c>
      <c r="T658">
        <f>IFERROR(VLOOKUP($A658,Nifty!$A$14:$I$4860,4,FALSE),All_curves!T657)</f>
        <v>0</v>
      </c>
      <c r="U658">
        <f>IFERROR(VLOOKUP($A658,Nifty!$A$14:$I$4860,5,FALSE),All_curves!U657)</f>
        <v>0</v>
      </c>
      <c r="V658">
        <f>IFERROR(VLOOKUP($A658,Nifty!$A$14:$I$4860,6,FALSE),All_curves!V657)</f>
        <v>0</v>
      </c>
      <c r="W658">
        <f>IFERROR(VLOOKUP($A658,Nifty!$A$14:$I$4860,7,FALSE),All_curves!W657)</f>
        <v>0</v>
      </c>
      <c r="X658">
        <f>IFERROR(VLOOKUP($A658,Nifty!$A$14:$I$4860,8,FALSE),All_curves!X657)</f>
        <v>0</v>
      </c>
      <c r="Y658">
        <f>IFERROR(VLOOKUP($A658,Nifty!$A$14:$I$4860,9,FALSE),All_curves!Y657)</f>
        <v>0</v>
      </c>
      <c r="AA658" s="5">
        <f t="shared" si="283"/>
        <v>0</v>
      </c>
      <c r="AB658" s="5">
        <f t="shared" si="284"/>
        <v>0</v>
      </c>
      <c r="AC658" s="5">
        <f t="shared" si="285"/>
        <v>0</v>
      </c>
      <c r="AD658" s="5">
        <f t="shared" si="286"/>
        <v>0</v>
      </c>
      <c r="AE658" s="5">
        <f t="shared" si="287"/>
        <v>0</v>
      </c>
      <c r="AF658" s="5">
        <f t="shared" si="288"/>
        <v>0</v>
      </c>
      <c r="AG658" s="5">
        <f t="shared" si="289"/>
        <v>0</v>
      </c>
      <c r="AH658" s="5">
        <f t="shared" si="290"/>
        <v>0</v>
      </c>
      <c r="AI658" s="5">
        <f t="shared" si="292"/>
        <v>-8.5857819865831075E-4</v>
      </c>
      <c r="AJ658" s="5">
        <f t="shared" si="293"/>
        <v>7.9053306960497061E-4</v>
      </c>
      <c r="AK658" s="5">
        <f t="shared" si="294"/>
        <v>-5.9491943342337983E-4</v>
      </c>
      <c r="AL658" s="5">
        <f t="shared" si="295"/>
        <v>8.7481985752679847E-4</v>
      </c>
      <c r="AM658" s="5">
        <f t="shared" si="296"/>
        <v>-1.7825459321095805E-3</v>
      </c>
      <c r="AN658" s="5">
        <f t="shared" si="297"/>
        <v>1.3533650826833554E-3</v>
      </c>
      <c r="AO658" s="5">
        <f t="shared" si="298"/>
        <v>1.3533650826833554E-3</v>
      </c>
      <c r="AP658" s="5">
        <f t="shared" si="299"/>
        <v>2.0859668615069715E-4</v>
      </c>
      <c r="AQ658" s="5">
        <f t="shared" si="300"/>
        <v>0</v>
      </c>
      <c r="AR658" s="5">
        <f t="shared" si="301"/>
        <v>0</v>
      </c>
      <c r="AS658" s="5">
        <f t="shared" si="302"/>
        <v>0</v>
      </c>
      <c r="AT658" s="5">
        <f t="shared" si="303"/>
        <v>0</v>
      </c>
      <c r="AU658" s="5">
        <f t="shared" si="304"/>
        <v>0</v>
      </c>
      <c r="AV658" s="5">
        <f t="shared" si="305"/>
        <v>0</v>
      </c>
      <c r="AW658" s="5">
        <f t="shared" si="306"/>
        <v>0</v>
      </c>
      <c r="AX658" s="5">
        <f t="shared" si="307"/>
        <v>0</v>
      </c>
      <c r="AZ658" s="7">
        <f t="shared" si="291"/>
        <v>116.4034511051631</v>
      </c>
      <c r="BA658" s="4">
        <f t="shared" si="308"/>
        <v>5.6026508935746101E-5</v>
      </c>
      <c r="BB658" s="5">
        <f>AZ658/MAX($AZ$16:AZ658)-1</f>
        <v>-4.5843217700813899E-3</v>
      </c>
    </row>
    <row r="659" spans="1:54" x14ac:dyDescent="0.25">
      <c r="A659" s="3">
        <v>43495</v>
      </c>
      <c r="B659">
        <f>IFERROR(VLOOKUP($A659,Finnifty!$A$14:$I$486,B$15+1,FALSE),All_curves!B658)</f>
        <v>0</v>
      </c>
      <c r="C659">
        <f>IFERROR(VLOOKUP($A659,Finnifty!$A$14:$I$486,C$15+1,FALSE),All_curves!C658)</f>
        <v>0</v>
      </c>
      <c r="D659">
        <f>IFERROR(VLOOKUP($A659,Finnifty!$A$14:$I$486,D$15+1,FALSE),All_curves!D658)</f>
        <v>0</v>
      </c>
      <c r="E659">
        <f>IFERROR(VLOOKUP($A659,Finnifty!$A$14:$I$486,E$15+1,FALSE),All_curves!E658)</f>
        <v>0</v>
      </c>
      <c r="F659">
        <f>IFERROR(VLOOKUP($A659,Finnifty!$A$14:$I$486,F$15+1,FALSE),All_curves!F658)</f>
        <v>0</v>
      </c>
      <c r="G659">
        <f>IFERROR(VLOOKUP($A659,Finnifty!$A$14:$I$486,G$15+1,FALSE),All_curves!G658)</f>
        <v>0</v>
      </c>
      <c r="H659">
        <f>IFERROR(VLOOKUP($A659,Finnifty!$A$14:$I$486,H$15+1,FALSE),All_curves!H658)</f>
        <v>0</v>
      </c>
      <c r="I659">
        <f>IFERROR(VLOOKUP($A659,Finnifty!$A$14:$I$486,I$15+1,FALSE),All_curves!I658)</f>
        <v>0</v>
      </c>
      <c r="J659">
        <f>IFERROR(VLOOKUP($A659,Banknifty!$A$14:$I$4860,2,FALSE),All_curves!J658)</f>
        <v>13459650</v>
      </c>
      <c r="K659">
        <f>IFERROR(VLOOKUP($A659,Banknifty!$A$14:$I$4860,3,FALSE),All_curves!K658)</f>
        <v>17178308</v>
      </c>
      <c r="L659">
        <f>IFERROR(VLOOKUP($A659,Banknifty!$A$14:$I$4860,4,FALSE),All_curves!L658)</f>
        <v>15855632</v>
      </c>
      <c r="M659">
        <f>IFERROR(VLOOKUP($A659,Banknifty!$A$14:$I$4860,5,FALSE),All_curves!M658)</f>
        <v>19472454</v>
      </c>
      <c r="N659">
        <f>IFERROR(VLOOKUP($A659,Banknifty!$A$14:$I$4860,6,FALSE),All_curves!N658)</f>
        <v>12315887</v>
      </c>
      <c r="O659">
        <f>IFERROR(VLOOKUP($A659,Banknifty!$A$14:$I$4860,7,FALSE),All_curves!O658)</f>
        <v>15345802</v>
      </c>
      <c r="P659">
        <f>IFERROR(VLOOKUP($A659,Banknifty!$A$14:$I$4860,8,FALSE),All_curves!P658)</f>
        <v>15345802</v>
      </c>
      <c r="Q659">
        <f>IFERROR(VLOOKUP($A659,Banknifty!$A$14:$I$4860,9,FALSE),All_curves!Q658)</f>
        <v>16706967</v>
      </c>
      <c r="R659">
        <f>IFERROR(VLOOKUP($A659,Nifty!$A$14:$I$4860,2,FALSE),All_curves!R658)</f>
        <v>0</v>
      </c>
      <c r="S659">
        <f>IFERROR(VLOOKUP($A659,Nifty!$A$14:$I$4860,3,FALSE),All_curves!S658)</f>
        <v>0</v>
      </c>
      <c r="T659">
        <f>IFERROR(VLOOKUP($A659,Nifty!$A$14:$I$4860,4,FALSE),All_curves!T658)</f>
        <v>0</v>
      </c>
      <c r="U659">
        <f>IFERROR(VLOOKUP($A659,Nifty!$A$14:$I$4860,5,FALSE),All_curves!U658)</f>
        <v>0</v>
      </c>
      <c r="V659">
        <f>IFERROR(VLOOKUP($A659,Nifty!$A$14:$I$4860,6,FALSE),All_curves!V658)</f>
        <v>0</v>
      </c>
      <c r="W659">
        <f>IFERROR(VLOOKUP($A659,Nifty!$A$14:$I$4860,7,FALSE),All_curves!W658)</f>
        <v>0</v>
      </c>
      <c r="X659">
        <f>IFERROR(VLOOKUP($A659,Nifty!$A$14:$I$4860,8,FALSE),All_curves!X658)</f>
        <v>0</v>
      </c>
      <c r="Y659">
        <f>IFERROR(VLOOKUP($A659,Nifty!$A$14:$I$4860,9,FALSE),All_curves!Y658)</f>
        <v>0</v>
      </c>
      <c r="AA659" s="5">
        <f t="shared" si="283"/>
        <v>0</v>
      </c>
      <c r="AB659" s="5">
        <f t="shared" si="284"/>
        <v>0</v>
      </c>
      <c r="AC659" s="5">
        <f t="shared" si="285"/>
        <v>0</v>
      </c>
      <c r="AD659" s="5">
        <f t="shared" si="286"/>
        <v>0</v>
      </c>
      <c r="AE659" s="5">
        <f t="shared" si="287"/>
        <v>0</v>
      </c>
      <c r="AF659" s="5">
        <f t="shared" si="288"/>
        <v>0</v>
      </c>
      <c r="AG659" s="5">
        <f t="shared" si="289"/>
        <v>0</v>
      </c>
      <c r="AH659" s="5">
        <f t="shared" si="290"/>
        <v>0</v>
      </c>
      <c r="AI659" s="5">
        <f t="shared" si="292"/>
        <v>-4.2412527967128355E-4</v>
      </c>
      <c r="AJ659" s="5">
        <f t="shared" si="293"/>
        <v>-7.8839627726190464E-4</v>
      </c>
      <c r="AK659" s="5">
        <f t="shared" si="294"/>
        <v>4.6484066908103472E-5</v>
      </c>
      <c r="AL659" s="5">
        <f t="shared" si="295"/>
        <v>0</v>
      </c>
      <c r="AM659" s="5">
        <f t="shared" si="296"/>
        <v>8.355760171974147E-5</v>
      </c>
      <c r="AN659" s="5">
        <f t="shared" si="297"/>
        <v>3.0663662527150581E-3</v>
      </c>
      <c r="AO659" s="5">
        <f t="shared" si="298"/>
        <v>3.0663662527150581E-3</v>
      </c>
      <c r="AP659" s="5">
        <f t="shared" si="299"/>
        <v>8.3564937708446863E-5</v>
      </c>
      <c r="AQ659" s="5">
        <f t="shared" si="300"/>
        <v>0</v>
      </c>
      <c r="AR659" s="5">
        <f t="shared" si="301"/>
        <v>0</v>
      </c>
      <c r="AS659" s="5">
        <f t="shared" si="302"/>
        <v>0</v>
      </c>
      <c r="AT659" s="5">
        <f t="shared" si="303"/>
        <v>0</v>
      </c>
      <c r="AU659" s="5">
        <f t="shared" si="304"/>
        <v>0</v>
      </c>
      <c r="AV659" s="5">
        <f t="shared" si="305"/>
        <v>0</v>
      </c>
      <c r="AW659" s="5">
        <f t="shared" si="306"/>
        <v>0</v>
      </c>
      <c r="AX659" s="5">
        <f t="shared" si="307"/>
        <v>0</v>
      </c>
      <c r="AZ659" s="7">
        <f t="shared" si="291"/>
        <v>116.42835085852673</v>
      </c>
      <c r="BA659" s="4">
        <f t="shared" si="308"/>
        <v>2.1390906478471752E-4</v>
      </c>
      <c r="BB659" s="5">
        <f>AZ659/MAX($AZ$16:AZ659)-1</f>
        <v>-4.3713933332790722E-3</v>
      </c>
    </row>
    <row r="660" spans="1:54" x14ac:dyDescent="0.25">
      <c r="A660" s="3">
        <v>43496</v>
      </c>
      <c r="B660">
        <f>IFERROR(VLOOKUP($A660,Finnifty!$A$14:$I$486,B$15+1,FALSE),All_curves!B659)</f>
        <v>0</v>
      </c>
      <c r="C660">
        <f>IFERROR(VLOOKUP($A660,Finnifty!$A$14:$I$486,C$15+1,FALSE),All_curves!C659)</f>
        <v>0</v>
      </c>
      <c r="D660">
        <f>IFERROR(VLOOKUP($A660,Finnifty!$A$14:$I$486,D$15+1,FALSE),All_curves!D659)</f>
        <v>0</v>
      </c>
      <c r="E660">
        <f>IFERROR(VLOOKUP($A660,Finnifty!$A$14:$I$486,E$15+1,FALSE),All_curves!E659)</f>
        <v>0</v>
      </c>
      <c r="F660">
        <f>IFERROR(VLOOKUP($A660,Finnifty!$A$14:$I$486,F$15+1,FALSE),All_curves!F659)</f>
        <v>0</v>
      </c>
      <c r="G660">
        <f>IFERROR(VLOOKUP($A660,Finnifty!$A$14:$I$486,G$15+1,FALSE),All_curves!G659)</f>
        <v>0</v>
      </c>
      <c r="H660">
        <f>IFERROR(VLOOKUP($A660,Finnifty!$A$14:$I$486,H$15+1,FALSE),All_curves!H659)</f>
        <v>0</v>
      </c>
      <c r="I660">
        <f>IFERROR(VLOOKUP($A660,Finnifty!$A$14:$I$486,I$15+1,FALSE),All_curves!I659)</f>
        <v>0</v>
      </c>
      <c r="J660">
        <f>IFERROR(VLOOKUP($A660,Banknifty!$A$14:$I$4860,2,FALSE),All_curves!J659)</f>
        <v>13325501</v>
      </c>
      <c r="K660">
        <f>IFERROR(VLOOKUP($A660,Banknifty!$A$14:$I$4860,3,FALSE),All_curves!K659)</f>
        <v>17819980</v>
      </c>
      <c r="L660">
        <f>IFERROR(VLOOKUP($A660,Banknifty!$A$14:$I$4860,4,FALSE),All_curves!L659)</f>
        <v>16466937</v>
      </c>
      <c r="M660">
        <f>IFERROR(VLOOKUP($A660,Banknifty!$A$14:$I$4860,5,FALSE),All_curves!M659)</f>
        <v>20260144</v>
      </c>
      <c r="N660">
        <f>IFERROR(VLOOKUP($A660,Banknifty!$A$14:$I$4860,6,FALSE),All_curves!N659)</f>
        <v>12393761</v>
      </c>
      <c r="O660">
        <f>IFERROR(VLOOKUP($A660,Banknifty!$A$14:$I$4860,7,FALSE),All_curves!O659)</f>
        <v>15404864</v>
      </c>
      <c r="P660">
        <f>IFERROR(VLOOKUP($A660,Banknifty!$A$14:$I$4860,8,FALSE),All_curves!P659)</f>
        <v>15404864</v>
      </c>
      <c r="Q660">
        <f>IFERROR(VLOOKUP($A660,Banknifty!$A$14:$I$4860,9,FALSE),All_curves!Q659)</f>
        <v>16735544</v>
      </c>
      <c r="R660">
        <f>IFERROR(VLOOKUP($A660,Nifty!$A$14:$I$4860,2,FALSE),All_curves!R659)</f>
        <v>0</v>
      </c>
      <c r="S660">
        <f>IFERROR(VLOOKUP($A660,Nifty!$A$14:$I$4860,3,FALSE),All_curves!S659)</f>
        <v>0</v>
      </c>
      <c r="T660">
        <f>IFERROR(VLOOKUP($A660,Nifty!$A$14:$I$4860,4,FALSE),All_curves!T659)</f>
        <v>0</v>
      </c>
      <c r="U660">
        <f>IFERROR(VLOOKUP($A660,Nifty!$A$14:$I$4860,5,FALSE),All_curves!U659)</f>
        <v>0</v>
      </c>
      <c r="V660">
        <f>IFERROR(VLOOKUP($A660,Nifty!$A$14:$I$4860,6,FALSE),All_curves!V659)</f>
        <v>0</v>
      </c>
      <c r="W660">
        <f>IFERROR(VLOOKUP($A660,Nifty!$A$14:$I$4860,7,FALSE),All_curves!W659)</f>
        <v>0</v>
      </c>
      <c r="X660">
        <f>IFERROR(VLOOKUP($A660,Nifty!$A$14:$I$4860,8,FALSE),All_curves!X659)</f>
        <v>0</v>
      </c>
      <c r="Y660">
        <f>IFERROR(VLOOKUP($A660,Nifty!$A$14:$I$4860,9,FALSE),All_curves!Y659)</f>
        <v>0</v>
      </c>
      <c r="AA660" s="5">
        <f t="shared" si="283"/>
        <v>0</v>
      </c>
      <c r="AB660" s="5">
        <f t="shared" si="284"/>
        <v>0</v>
      </c>
      <c r="AC660" s="5">
        <f t="shared" si="285"/>
        <v>0</v>
      </c>
      <c r="AD660" s="5">
        <f t="shared" si="286"/>
        <v>0</v>
      </c>
      <c r="AE660" s="5">
        <f t="shared" si="287"/>
        <v>0</v>
      </c>
      <c r="AF660" s="5">
        <f t="shared" si="288"/>
        <v>0</v>
      </c>
      <c r="AG660" s="5">
        <f t="shared" si="289"/>
        <v>0</v>
      </c>
      <c r="AH660" s="5">
        <f t="shared" si="290"/>
        <v>0</v>
      </c>
      <c r="AI660" s="5">
        <f t="shared" si="292"/>
        <v>-9.9667524787048212E-3</v>
      </c>
      <c r="AJ660" s="5">
        <f t="shared" si="293"/>
        <v>3.7353620624336337E-2</v>
      </c>
      <c r="AK660" s="5">
        <f t="shared" si="294"/>
        <v>3.8554439204946167E-2</v>
      </c>
      <c r="AL660" s="5">
        <f t="shared" si="295"/>
        <v>4.0451501387549715E-2</v>
      </c>
      <c r="AM660" s="5">
        <f t="shared" si="296"/>
        <v>6.32305249309284E-3</v>
      </c>
      <c r="AN660" s="5">
        <f t="shared" si="297"/>
        <v>3.8487398703568321E-3</v>
      </c>
      <c r="AO660" s="5">
        <f t="shared" si="298"/>
        <v>3.8487398703568321E-3</v>
      </c>
      <c r="AP660" s="5">
        <f t="shared" si="299"/>
        <v>1.7104840154409384E-3</v>
      </c>
      <c r="AQ660" s="5">
        <f t="shared" si="300"/>
        <v>0</v>
      </c>
      <c r="AR660" s="5">
        <f t="shared" si="301"/>
        <v>0</v>
      </c>
      <c r="AS660" s="5">
        <f t="shared" si="302"/>
        <v>0</v>
      </c>
      <c r="AT660" s="5">
        <f t="shared" si="303"/>
        <v>0</v>
      </c>
      <c r="AU660" s="5">
        <f t="shared" si="304"/>
        <v>0</v>
      </c>
      <c r="AV660" s="5">
        <f t="shared" si="305"/>
        <v>0</v>
      </c>
      <c r="AW660" s="5">
        <f t="shared" si="306"/>
        <v>0</v>
      </c>
      <c r="AX660" s="5">
        <f t="shared" si="307"/>
        <v>0</v>
      </c>
      <c r="AZ660" s="7">
        <f t="shared" si="291"/>
        <v>117.02079567285236</v>
      </c>
      <c r="BA660" s="4">
        <f t="shared" si="308"/>
        <v>5.0884927078072859E-3</v>
      </c>
      <c r="BB660" s="5">
        <f>AZ660/MAX($AZ$16:AZ660)-1</f>
        <v>0</v>
      </c>
    </row>
    <row r="661" spans="1:54" x14ac:dyDescent="0.25">
      <c r="A661" s="3">
        <v>43497</v>
      </c>
      <c r="B661">
        <f>IFERROR(VLOOKUP($A661,Finnifty!$A$14:$I$486,B$15+1,FALSE),All_curves!B660)</f>
        <v>0</v>
      </c>
      <c r="C661">
        <f>IFERROR(VLOOKUP($A661,Finnifty!$A$14:$I$486,C$15+1,FALSE),All_curves!C660)</f>
        <v>0</v>
      </c>
      <c r="D661">
        <f>IFERROR(VLOOKUP($A661,Finnifty!$A$14:$I$486,D$15+1,FALSE),All_curves!D660)</f>
        <v>0</v>
      </c>
      <c r="E661">
        <f>IFERROR(VLOOKUP($A661,Finnifty!$A$14:$I$486,E$15+1,FALSE),All_curves!E660)</f>
        <v>0</v>
      </c>
      <c r="F661">
        <f>IFERROR(VLOOKUP($A661,Finnifty!$A$14:$I$486,F$15+1,FALSE),All_curves!F660)</f>
        <v>0</v>
      </c>
      <c r="G661">
        <f>IFERROR(VLOOKUP($A661,Finnifty!$A$14:$I$486,G$15+1,FALSE),All_curves!G660)</f>
        <v>0</v>
      </c>
      <c r="H661">
        <f>IFERROR(VLOOKUP($A661,Finnifty!$A$14:$I$486,H$15+1,FALSE),All_curves!H660)</f>
        <v>0</v>
      </c>
      <c r="I661">
        <f>IFERROR(VLOOKUP($A661,Finnifty!$A$14:$I$486,I$15+1,FALSE),All_curves!I660)</f>
        <v>0</v>
      </c>
      <c r="J661">
        <f>IFERROR(VLOOKUP($A661,Banknifty!$A$14:$I$4860,2,FALSE),All_curves!J660)</f>
        <v>13264614</v>
      </c>
      <c r="K661">
        <f>IFERROR(VLOOKUP($A661,Banknifty!$A$14:$I$4860,3,FALSE),All_curves!K660)</f>
        <v>17738556</v>
      </c>
      <c r="L661">
        <f>IFERROR(VLOOKUP($A661,Banknifty!$A$14:$I$4860,4,FALSE),All_curves!L660)</f>
        <v>16380969</v>
      </c>
      <c r="M661">
        <f>IFERROR(VLOOKUP($A661,Banknifty!$A$14:$I$4860,5,FALSE),All_curves!M660)</f>
        <v>20226002</v>
      </c>
      <c r="N661">
        <f>IFERROR(VLOOKUP($A661,Banknifty!$A$14:$I$4860,6,FALSE),All_curves!N660)</f>
        <v>12383120</v>
      </c>
      <c r="O661">
        <f>IFERROR(VLOOKUP($A661,Banknifty!$A$14:$I$4860,7,FALSE),All_curves!O660)</f>
        <v>15417043</v>
      </c>
      <c r="P661">
        <f>IFERROR(VLOOKUP($A661,Banknifty!$A$14:$I$4860,8,FALSE),All_curves!P660)</f>
        <v>15417043</v>
      </c>
      <c r="Q661">
        <f>IFERROR(VLOOKUP($A661,Banknifty!$A$14:$I$4860,9,FALSE),All_curves!Q660)</f>
        <v>16750185</v>
      </c>
      <c r="R661">
        <f>IFERROR(VLOOKUP($A661,Nifty!$A$14:$I$4860,2,FALSE),All_curves!R660)</f>
        <v>0</v>
      </c>
      <c r="S661">
        <f>IFERROR(VLOOKUP($A661,Nifty!$A$14:$I$4860,3,FALSE),All_curves!S660)</f>
        <v>0</v>
      </c>
      <c r="T661">
        <f>IFERROR(VLOOKUP($A661,Nifty!$A$14:$I$4860,4,FALSE),All_curves!T660)</f>
        <v>0</v>
      </c>
      <c r="U661">
        <f>IFERROR(VLOOKUP($A661,Nifty!$A$14:$I$4860,5,FALSE),All_curves!U660)</f>
        <v>0</v>
      </c>
      <c r="V661">
        <f>IFERROR(VLOOKUP($A661,Nifty!$A$14:$I$4860,6,FALSE),All_curves!V660)</f>
        <v>0</v>
      </c>
      <c r="W661">
        <f>IFERROR(VLOOKUP($A661,Nifty!$A$14:$I$4860,7,FALSE),All_curves!W660)</f>
        <v>0</v>
      </c>
      <c r="X661">
        <f>IFERROR(VLOOKUP($A661,Nifty!$A$14:$I$4860,8,FALSE),All_curves!X660)</f>
        <v>0</v>
      </c>
      <c r="Y661">
        <f>IFERROR(VLOOKUP($A661,Nifty!$A$14:$I$4860,9,FALSE),All_curves!Y660)</f>
        <v>0</v>
      </c>
      <c r="AA661" s="5">
        <f t="shared" si="283"/>
        <v>0</v>
      </c>
      <c r="AB661" s="5">
        <f t="shared" si="284"/>
        <v>0</v>
      </c>
      <c r="AC661" s="5">
        <f t="shared" si="285"/>
        <v>0</v>
      </c>
      <c r="AD661" s="5">
        <f t="shared" si="286"/>
        <v>0</v>
      </c>
      <c r="AE661" s="5">
        <f t="shared" si="287"/>
        <v>0</v>
      </c>
      <c r="AF661" s="5">
        <f t="shared" si="288"/>
        <v>0</v>
      </c>
      <c r="AG661" s="5">
        <f t="shared" si="289"/>
        <v>0</v>
      </c>
      <c r="AH661" s="5">
        <f t="shared" si="290"/>
        <v>0</v>
      </c>
      <c r="AI661" s="5">
        <f t="shared" si="292"/>
        <v>-4.5692090676365815E-3</v>
      </c>
      <c r="AJ661" s="5">
        <f t="shared" si="293"/>
        <v>-4.5692531641449152E-3</v>
      </c>
      <c r="AK661" s="5">
        <f t="shared" si="294"/>
        <v>-5.2206430376213753E-3</v>
      </c>
      <c r="AL661" s="5">
        <f t="shared" si="295"/>
        <v>-1.685180519941043E-3</v>
      </c>
      <c r="AM661" s="5">
        <f t="shared" si="296"/>
        <v>-8.5857715022907843E-4</v>
      </c>
      <c r="AN661" s="5">
        <f t="shared" si="297"/>
        <v>7.9059445120699401E-4</v>
      </c>
      <c r="AO661" s="5">
        <f t="shared" si="298"/>
        <v>7.9059445120699401E-4</v>
      </c>
      <c r="AP661" s="5">
        <f t="shared" si="299"/>
        <v>8.7484458228548334E-4</v>
      </c>
      <c r="AQ661" s="5">
        <f t="shared" si="300"/>
        <v>0</v>
      </c>
      <c r="AR661" s="5">
        <f t="shared" si="301"/>
        <v>0</v>
      </c>
      <c r="AS661" s="5">
        <f t="shared" si="302"/>
        <v>0</v>
      </c>
      <c r="AT661" s="5">
        <f t="shared" si="303"/>
        <v>0</v>
      </c>
      <c r="AU661" s="5">
        <f t="shared" si="304"/>
        <v>0</v>
      </c>
      <c r="AV661" s="5">
        <f t="shared" si="305"/>
        <v>0</v>
      </c>
      <c r="AW661" s="5">
        <f t="shared" si="306"/>
        <v>0</v>
      </c>
      <c r="AX661" s="5">
        <f t="shared" si="307"/>
        <v>0</v>
      </c>
      <c r="AZ661" s="7">
        <f t="shared" si="291"/>
        <v>116.95035486127907</v>
      </c>
      <c r="BA661" s="4">
        <f t="shared" si="308"/>
        <v>-6.0195122728639683E-4</v>
      </c>
      <c r="BB661" s="5">
        <f>AZ661/MAX($AZ$16:AZ661)-1</f>
        <v>-6.0195122728634587E-4</v>
      </c>
    </row>
    <row r="662" spans="1:54" x14ac:dyDescent="0.25">
      <c r="A662" s="3">
        <v>43500</v>
      </c>
      <c r="B662">
        <f>IFERROR(VLOOKUP($A662,Finnifty!$A$14:$I$486,B$15+1,FALSE),All_curves!B661)</f>
        <v>0</v>
      </c>
      <c r="C662">
        <f>IFERROR(VLOOKUP($A662,Finnifty!$A$14:$I$486,C$15+1,FALSE),All_curves!C661)</f>
        <v>0</v>
      </c>
      <c r="D662">
        <f>IFERROR(VLOOKUP($A662,Finnifty!$A$14:$I$486,D$15+1,FALSE),All_curves!D661)</f>
        <v>0</v>
      </c>
      <c r="E662">
        <f>IFERROR(VLOOKUP($A662,Finnifty!$A$14:$I$486,E$15+1,FALSE),All_curves!E661)</f>
        <v>0</v>
      </c>
      <c r="F662">
        <f>IFERROR(VLOOKUP($A662,Finnifty!$A$14:$I$486,F$15+1,FALSE),All_curves!F661)</f>
        <v>0</v>
      </c>
      <c r="G662">
        <f>IFERROR(VLOOKUP($A662,Finnifty!$A$14:$I$486,G$15+1,FALSE),All_curves!G661)</f>
        <v>0</v>
      </c>
      <c r="H662">
        <f>IFERROR(VLOOKUP($A662,Finnifty!$A$14:$I$486,H$15+1,FALSE),All_curves!H661)</f>
        <v>0</v>
      </c>
      <c r="I662">
        <f>IFERROR(VLOOKUP($A662,Finnifty!$A$14:$I$486,I$15+1,FALSE),All_curves!I661)</f>
        <v>0</v>
      </c>
      <c r="J662">
        <f>IFERROR(VLOOKUP($A662,Banknifty!$A$14:$I$4860,2,FALSE),All_curves!J661)</f>
        <v>13255957</v>
      </c>
      <c r="K662">
        <f>IFERROR(VLOOKUP($A662,Banknifty!$A$14:$I$4860,3,FALSE),All_curves!K661)</f>
        <v>17809838</v>
      </c>
      <c r="L662">
        <f>IFERROR(VLOOKUP($A662,Banknifty!$A$14:$I$4860,4,FALSE),All_curves!L661)</f>
        <v>16402062</v>
      </c>
      <c r="M662">
        <f>IFERROR(VLOOKUP($A662,Banknifty!$A$14:$I$4860,5,FALSE),All_curves!M661)</f>
        <v>20264074</v>
      </c>
      <c r="N662">
        <f>IFERROR(VLOOKUP($A662,Banknifty!$A$14:$I$4860,6,FALSE),All_curves!N661)</f>
        <v>12377868</v>
      </c>
      <c r="O662">
        <f>IFERROR(VLOOKUP($A662,Banknifty!$A$14:$I$4860,7,FALSE),All_curves!O661)</f>
        <v>15404887</v>
      </c>
      <c r="P662">
        <f>IFERROR(VLOOKUP($A662,Banknifty!$A$14:$I$4860,8,FALSE),All_curves!P661)</f>
        <v>15404887</v>
      </c>
      <c r="Q662">
        <f>IFERROR(VLOOKUP($A662,Banknifty!$A$14:$I$4860,9,FALSE),All_curves!Q661)</f>
        <v>16750185</v>
      </c>
      <c r="R662">
        <f>IFERROR(VLOOKUP($A662,Nifty!$A$14:$I$4860,2,FALSE),All_curves!R661)</f>
        <v>0</v>
      </c>
      <c r="S662">
        <f>IFERROR(VLOOKUP($A662,Nifty!$A$14:$I$4860,3,FALSE),All_curves!S661)</f>
        <v>0</v>
      </c>
      <c r="T662">
        <f>IFERROR(VLOOKUP($A662,Nifty!$A$14:$I$4860,4,FALSE),All_curves!T661)</f>
        <v>0</v>
      </c>
      <c r="U662">
        <f>IFERROR(VLOOKUP($A662,Nifty!$A$14:$I$4860,5,FALSE),All_curves!U661)</f>
        <v>0</v>
      </c>
      <c r="V662">
        <f>IFERROR(VLOOKUP($A662,Nifty!$A$14:$I$4860,6,FALSE),All_curves!V661)</f>
        <v>0</v>
      </c>
      <c r="W662">
        <f>IFERROR(VLOOKUP($A662,Nifty!$A$14:$I$4860,7,FALSE),All_curves!W661)</f>
        <v>0</v>
      </c>
      <c r="X662">
        <f>IFERROR(VLOOKUP($A662,Nifty!$A$14:$I$4860,8,FALSE),All_curves!X661)</f>
        <v>0</v>
      </c>
      <c r="Y662">
        <f>IFERROR(VLOOKUP($A662,Nifty!$A$14:$I$4860,9,FALSE),All_curves!Y661)</f>
        <v>0</v>
      </c>
      <c r="AA662" s="5">
        <f t="shared" si="283"/>
        <v>0</v>
      </c>
      <c r="AB662" s="5">
        <f t="shared" si="284"/>
        <v>0</v>
      </c>
      <c r="AC662" s="5">
        <f t="shared" si="285"/>
        <v>0</v>
      </c>
      <c r="AD662" s="5">
        <f t="shared" si="286"/>
        <v>0</v>
      </c>
      <c r="AE662" s="5">
        <f t="shared" si="287"/>
        <v>0</v>
      </c>
      <c r="AF662" s="5">
        <f t="shared" si="288"/>
        <v>0</v>
      </c>
      <c r="AG662" s="5">
        <f t="shared" si="289"/>
        <v>0</v>
      </c>
      <c r="AH662" s="5">
        <f t="shared" si="290"/>
        <v>0</v>
      </c>
      <c r="AI662" s="5">
        <f t="shared" si="292"/>
        <v>-6.5263866705811413E-4</v>
      </c>
      <c r="AJ662" s="5">
        <f t="shared" si="293"/>
        <v>4.0184781669940772E-3</v>
      </c>
      <c r="AK662" s="5">
        <f t="shared" si="294"/>
        <v>1.2876527633987056E-3</v>
      </c>
      <c r="AL662" s="5">
        <f t="shared" si="295"/>
        <v>1.8823294885463859E-3</v>
      </c>
      <c r="AM662" s="5">
        <f t="shared" si="296"/>
        <v>-4.2412574536954128E-4</v>
      </c>
      <c r="AN662" s="5">
        <f t="shared" si="297"/>
        <v>-7.8847804990878068E-4</v>
      </c>
      <c r="AO662" s="5">
        <f t="shared" si="298"/>
        <v>-7.8847804990878068E-4</v>
      </c>
      <c r="AP662" s="5">
        <f t="shared" si="299"/>
        <v>0</v>
      </c>
      <c r="AQ662" s="5">
        <f t="shared" si="300"/>
        <v>0</v>
      </c>
      <c r="AR662" s="5">
        <f t="shared" si="301"/>
        <v>0</v>
      </c>
      <c r="AS662" s="5">
        <f t="shared" si="302"/>
        <v>0</v>
      </c>
      <c r="AT662" s="5">
        <f t="shared" si="303"/>
        <v>0</v>
      </c>
      <c r="AU662" s="5">
        <f t="shared" si="304"/>
        <v>0</v>
      </c>
      <c r="AV662" s="5">
        <f t="shared" si="305"/>
        <v>0</v>
      </c>
      <c r="AW662" s="5">
        <f t="shared" si="306"/>
        <v>0</v>
      </c>
      <c r="AX662" s="5">
        <f t="shared" si="307"/>
        <v>0</v>
      </c>
      <c r="AZ662" s="7">
        <f t="shared" si="291"/>
        <v>116.97245233799956</v>
      </c>
      <c r="BA662" s="4">
        <f t="shared" si="308"/>
        <v>1.8894749611224804E-4</v>
      </c>
      <c r="BB662" s="5">
        <f>AZ662/MAX($AZ$16:AZ662)-1</f>
        <v>-4.1311746835115404E-4</v>
      </c>
    </row>
    <row r="663" spans="1:54" x14ac:dyDescent="0.25">
      <c r="A663" s="3">
        <v>43501</v>
      </c>
      <c r="B663">
        <f>IFERROR(VLOOKUP($A663,Finnifty!$A$14:$I$486,B$15+1,FALSE),All_curves!B662)</f>
        <v>0</v>
      </c>
      <c r="C663">
        <f>IFERROR(VLOOKUP($A663,Finnifty!$A$14:$I$486,C$15+1,FALSE),All_curves!C662)</f>
        <v>0</v>
      </c>
      <c r="D663">
        <f>IFERROR(VLOOKUP($A663,Finnifty!$A$14:$I$486,D$15+1,FALSE),All_curves!D662)</f>
        <v>0</v>
      </c>
      <c r="E663">
        <f>IFERROR(VLOOKUP($A663,Finnifty!$A$14:$I$486,E$15+1,FALSE),All_curves!E662)</f>
        <v>0</v>
      </c>
      <c r="F663">
        <f>IFERROR(VLOOKUP($A663,Finnifty!$A$14:$I$486,F$15+1,FALSE),All_curves!F662)</f>
        <v>0</v>
      </c>
      <c r="G663">
        <f>IFERROR(VLOOKUP($A663,Finnifty!$A$14:$I$486,G$15+1,FALSE),All_curves!G662)</f>
        <v>0</v>
      </c>
      <c r="H663">
        <f>IFERROR(VLOOKUP($A663,Finnifty!$A$14:$I$486,H$15+1,FALSE),All_curves!H662)</f>
        <v>0</v>
      </c>
      <c r="I663">
        <f>IFERROR(VLOOKUP($A663,Finnifty!$A$14:$I$486,I$15+1,FALSE),All_curves!I662)</f>
        <v>0</v>
      </c>
      <c r="J663">
        <f>IFERROR(VLOOKUP($A663,Banknifty!$A$14:$I$4860,2,FALSE),All_curves!J662)</f>
        <v>13254018</v>
      </c>
      <c r="K663">
        <f>IFERROR(VLOOKUP($A663,Banknifty!$A$14:$I$4860,3,FALSE),All_curves!K662)</f>
        <v>17798032</v>
      </c>
      <c r="L663">
        <f>IFERROR(VLOOKUP($A663,Banknifty!$A$14:$I$4860,4,FALSE),All_curves!L662)</f>
        <v>16379861</v>
      </c>
      <c r="M663">
        <f>IFERROR(VLOOKUP($A663,Banknifty!$A$14:$I$4860,5,FALSE),All_curves!M662)</f>
        <v>20264082</v>
      </c>
      <c r="N663">
        <f>IFERROR(VLOOKUP($A663,Banknifty!$A$14:$I$4860,6,FALSE),All_curves!N662)</f>
        <v>12406399</v>
      </c>
      <c r="O663">
        <f>IFERROR(VLOOKUP($A663,Banknifty!$A$14:$I$4860,7,FALSE),All_curves!O662)</f>
        <v>15437544</v>
      </c>
      <c r="P663">
        <f>IFERROR(VLOOKUP($A663,Banknifty!$A$14:$I$4860,8,FALSE),All_curves!P662)</f>
        <v>15437544</v>
      </c>
      <c r="Q663">
        <f>IFERROR(VLOOKUP($A663,Banknifty!$A$14:$I$4860,9,FALSE),All_curves!Q662)</f>
        <v>16759225</v>
      </c>
      <c r="R663">
        <f>IFERROR(VLOOKUP($A663,Nifty!$A$14:$I$4860,2,FALSE),All_curves!R662)</f>
        <v>0</v>
      </c>
      <c r="S663">
        <f>IFERROR(VLOOKUP($A663,Nifty!$A$14:$I$4860,3,FALSE),All_curves!S662)</f>
        <v>0</v>
      </c>
      <c r="T663">
        <f>IFERROR(VLOOKUP($A663,Nifty!$A$14:$I$4860,4,FALSE),All_curves!T662)</f>
        <v>0</v>
      </c>
      <c r="U663">
        <f>IFERROR(VLOOKUP($A663,Nifty!$A$14:$I$4860,5,FALSE),All_curves!U662)</f>
        <v>0</v>
      </c>
      <c r="V663">
        <f>IFERROR(VLOOKUP($A663,Nifty!$A$14:$I$4860,6,FALSE),All_curves!V662)</f>
        <v>0</v>
      </c>
      <c r="W663">
        <f>IFERROR(VLOOKUP($A663,Nifty!$A$14:$I$4860,7,FALSE),All_curves!W662)</f>
        <v>0</v>
      </c>
      <c r="X663">
        <f>IFERROR(VLOOKUP($A663,Nifty!$A$14:$I$4860,8,FALSE),All_curves!X662)</f>
        <v>0</v>
      </c>
      <c r="Y663">
        <f>IFERROR(VLOOKUP($A663,Nifty!$A$14:$I$4860,9,FALSE),All_curves!Y662)</f>
        <v>0</v>
      </c>
      <c r="AA663" s="5">
        <f t="shared" si="283"/>
        <v>0</v>
      </c>
      <c r="AB663" s="5">
        <f t="shared" si="284"/>
        <v>0</v>
      </c>
      <c r="AC663" s="5">
        <f t="shared" si="285"/>
        <v>0</v>
      </c>
      <c r="AD663" s="5">
        <f t="shared" si="286"/>
        <v>0</v>
      </c>
      <c r="AE663" s="5">
        <f t="shared" si="287"/>
        <v>0</v>
      </c>
      <c r="AF663" s="5">
        <f t="shared" si="288"/>
        <v>0</v>
      </c>
      <c r="AG663" s="5">
        <f t="shared" si="289"/>
        <v>0</v>
      </c>
      <c r="AH663" s="5">
        <f t="shared" si="290"/>
        <v>0</v>
      </c>
      <c r="AI663" s="5">
        <f t="shared" si="292"/>
        <v>-1.462738601218927E-4</v>
      </c>
      <c r="AJ663" s="5">
        <f t="shared" si="293"/>
        <v>-6.6289204876546215E-4</v>
      </c>
      <c r="AK663" s="5">
        <f t="shared" si="294"/>
        <v>-1.353549328127146E-3</v>
      </c>
      <c r="AL663" s="5">
        <f t="shared" si="295"/>
        <v>3.9478734636944068E-7</v>
      </c>
      <c r="AM663" s="5">
        <f t="shared" si="296"/>
        <v>2.3050011520562297E-3</v>
      </c>
      <c r="AN663" s="5">
        <f t="shared" si="297"/>
        <v>2.1199116877650415E-3</v>
      </c>
      <c r="AO663" s="5">
        <f t="shared" si="298"/>
        <v>2.1199116877650415E-3</v>
      </c>
      <c r="AP663" s="5">
        <f t="shared" si="299"/>
        <v>5.3969553172095175E-4</v>
      </c>
      <c r="AQ663" s="5">
        <f t="shared" si="300"/>
        <v>0</v>
      </c>
      <c r="AR663" s="5">
        <f t="shared" si="301"/>
        <v>0</v>
      </c>
      <c r="AS663" s="5">
        <f t="shared" si="302"/>
        <v>0</v>
      </c>
      <c r="AT663" s="5">
        <f t="shared" si="303"/>
        <v>0</v>
      </c>
      <c r="AU663" s="5">
        <f t="shared" si="304"/>
        <v>0</v>
      </c>
      <c r="AV663" s="5">
        <f t="shared" si="305"/>
        <v>0</v>
      </c>
      <c r="AW663" s="5">
        <f t="shared" si="306"/>
        <v>0</v>
      </c>
      <c r="AX663" s="5">
        <f t="shared" si="307"/>
        <v>0</v>
      </c>
      <c r="AZ663" s="7">
        <f t="shared" si="291"/>
        <v>116.99644241130109</v>
      </c>
      <c r="BA663" s="4">
        <f t="shared" si="308"/>
        <v>2.0509165040163058E-4</v>
      </c>
      <c r="BB663" s="5">
        <f>AZ663/MAX($AZ$16:AZ663)-1</f>
        <v>-2.0811054489278114E-4</v>
      </c>
    </row>
    <row r="664" spans="1:54" x14ac:dyDescent="0.25">
      <c r="A664" s="3">
        <v>43502</v>
      </c>
      <c r="B664">
        <f>IFERROR(VLOOKUP($A664,Finnifty!$A$14:$I$486,B$15+1,FALSE),All_curves!B663)</f>
        <v>0</v>
      </c>
      <c r="C664">
        <f>IFERROR(VLOOKUP($A664,Finnifty!$A$14:$I$486,C$15+1,FALSE),All_curves!C663)</f>
        <v>0</v>
      </c>
      <c r="D664">
        <f>IFERROR(VLOOKUP($A664,Finnifty!$A$14:$I$486,D$15+1,FALSE),All_curves!D663)</f>
        <v>0</v>
      </c>
      <c r="E664">
        <f>IFERROR(VLOOKUP($A664,Finnifty!$A$14:$I$486,E$15+1,FALSE),All_curves!E663)</f>
        <v>0</v>
      </c>
      <c r="F664">
        <f>IFERROR(VLOOKUP($A664,Finnifty!$A$14:$I$486,F$15+1,FALSE),All_curves!F663)</f>
        <v>0</v>
      </c>
      <c r="G664">
        <f>IFERROR(VLOOKUP($A664,Finnifty!$A$14:$I$486,G$15+1,FALSE),All_curves!G663)</f>
        <v>0</v>
      </c>
      <c r="H664">
        <f>IFERROR(VLOOKUP($A664,Finnifty!$A$14:$I$486,H$15+1,FALSE),All_curves!H663)</f>
        <v>0</v>
      </c>
      <c r="I664">
        <f>IFERROR(VLOOKUP($A664,Finnifty!$A$14:$I$486,I$15+1,FALSE),All_curves!I663)</f>
        <v>0</v>
      </c>
      <c r="J664">
        <f>IFERROR(VLOOKUP($A664,Banknifty!$A$14:$I$4860,2,FALSE),All_curves!J663)</f>
        <v>13259109</v>
      </c>
      <c r="K664">
        <f>IFERROR(VLOOKUP($A664,Banknifty!$A$14:$I$4860,3,FALSE),All_curves!K663)</f>
        <v>17822028</v>
      </c>
      <c r="L664">
        <f>IFERROR(VLOOKUP($A664,Banknifty!$A$14:$I$4860,4,FALSE),All_curves!L663)</f>
        <v>16404216</v>
      </c>
      <c r="M664">
        <f>IFERROR(VLOOKUP($A664,Banknifty!$A$14:$I$4860,5,FALSE),All_curves!M663)</f>
        <v>20264082</v>
      </c>
      <c r="N664">
        <f>IFERROR(VLOOKUP($A664,Banknifty!$A$14:$I$4860,6,FALSE),All_curves!N663)</f>
        <v>12373609</v>
      </c>
      <c r="O664">
        <f>IFERROR(VLOOKUP($A664,Banknifty!$A$14:$I$4860,7,FALSE),All_curves!O663)</f>
        <v>15369440</v>
      </c>
      <c r="P664">
        <f>IFERROR(VLOOKUP($A664,Banknifty!$A$14:$I$4860,8,FALSE),All_curves!P663)</f>
        <v>15369440</v>
      </c>
      <c r="Q664">
        <f>IFERROR(VLOOKUP($A664,Banknifty!$A$14:$I$4860,9,FALSE),All_curves!Q663)</f>
        <v>16736243</v>
      </c>
      <c r="R664">
        <f>IFERROR(VLOOKUP($A664,Nifty!$A$14:$I$4860,2,FALSE),All_curves!R663)</f>
        <v>0</v>
      </c>
      <c r="S664">
        <f>IFERROR(VLOOKUP($A664,Nifty!$A$14:$I$4860,3,FALSE),All_curves!S663)</f>
        <v>0</v>
      </c>
      <c r="T664">
        <f>IFERROR(VLOOKUP($A664,Nifty!$A$14:$I$4860,4,FALSE),All_curves!T663)</f>
        <v>0</v>
      </c>
      <c r="U664">
        <f>IFERROR(VLOOKUP($A664,Nifty!$A$14:$I$4860,5,FALSE),All_curves!U663)</f>
        <v>0</v>
      </c>
      <c r="V664">
        <f>IFERROR(VLOOKUP($A664,Nifty!$A$14:$I$4860,6,FALSE),All_curves!V663)</f>
        <v>0</v>
      </c>
      <c r="W664">
        <f>IFERROR(VLOOKUP($A664,Nifty!$A$14:$I$4860,7,FALSE),All_curves!W663)</f>
        <v>0</v>
      </c>
      <c r="X664">
        <f>IFERROR(VLOOKUP($A664,Nifty!$A$14:$I$4860,8,FALSE),All_curves!X663)</f>
        <v>0</v>
      </c>
      <c r="Y664">
        <f>IFERROR(VLOOKUP($A664,Nifty!$A$14:$I$4860,9,FALSE),All_curves!Y663)</f>
        <v>0</v>
      </c>
      <c r="AA664" s="5">
        <f t="shared" si="283"/>
        <v>0</v>
      </c>
      <c r="AB664" s="5">
        <f t="shared" si="284"/>
        <v>0</v>
      </c>
      <c r="AC664" s="5">
        <f t="shared" si="285"/>
        <v>0</v>
      </c>
      <c r="AD664" s="5">
        <f t="shared" si="286"/>
        <v>0</v>
      </c>
      <c r="AE664" s="5">
        <f t="shared" si="287"/>
        <v>0</v>
      </c>
      <c r="AF664" s="5">
        <f t="shared" si="288"/>
        <v>0</v>
      </c>
      <c r="AG664" s="5">
        <f t="shared" si="289"/>
        <v>0</v>
      </c>
      <c r="AH664" s="5">
        <f t="shared" si="290"/>
        <v>0</v>
      </c>
      <c r="AI664" s="5">
        <f t="shared" si="292"/>
        <v>3.8410993556814432E-4</v>
      </c>
      <c r="AJ664" s="5">
        <f t="shared" si="293"/>
        <v>1.3482389513628235E-3</v>
      </c>
      <c r="AK664" s="5">
        <f t="shared" si="294"/>
        <v>1.4868868545343528E-3</v>
      </c>
      <c r="AL664" s="5">
        <f t="shared" si="295"/>
        <v>0</v>
      </c>
      <c r="AM664" s="5">
        <f t="shared" si="296"/>
        <v>-2.6429909275044183E-3</v>
      </c>
      <c r="AN664" s="5">
        <f t="shared" si="297"/>
        <v>-4.4115825677970566E-3</v>
      </c>
      <c r="AO664" s="5">
        <f t="shared" si="298"/>
        <v>-4.4115825677970566E-3</v>
      </c>
      <c r="AP664" s="5">
        <f t="shared" si="299"/>
        <v>-1.3713044606776803E-3</v>
      </c>
      <c r="AQ664" s="5">
        <f t="shared" si="300"/>
        <v>0</v>
      </c>
      <c r="AR664" s="5">
        <f t="shared" si="301"/>
        <v>0</v>
      </c>
      <c r="AS664" s="5">
        <f t="shared" si="302"/>
        <v>0</v>
      </c>
      <c r="AT664" s="5">
        <f t="shared" si="303"/>
        <v>0</v>
      </c>
      <c r="AU664" s="5">
        <f t="shared" si="304"/>
        <v>0</v>
      </c>
      <c r="AV664" s="5">
        <f t="shared" si="305"/>
        <v>0</v>
      </c>
      <c r="AW664" s="5">
        <f t="shared" si="306"/>
        <v>0</v>
      </c>
      <c r="AX664" s="5">
        <f t="shared" si="307"/>
        <v>0</v>
      </c>
      <c r="AZ664" s="7">
        <f t="shared" si="291"/>
        <v>116.94955499122432</v>
      </c>
      <c r="BA664" s="4">
        <f t="shared" si="308"/>
        <v>-4.0075936592962052E-4</v>
      </c>
      <c r="BB664" s="5">
        <f>AZ664/MAX($AZ$16:AZ664)-1</f>
        <v>-6.0878650857243422E-4</v>
      </c>
    </row>
    <row r="665" spans="1:54" x14ac:dyDescent="0.25">
      <c r="A665" s="3">
        <v>43503</v>
      </c>
      <c r="B665">
        <f>IFERROR(VLOOKUP($A665,Finnifty!$A$14:$I$486,B$15+1,FALSE),All_curves!B664)</f>
        <v>0</v>
      </c>
      <c r="C665">
        <f>IFERROR(VLOOKUP($A665,Finnifty!$A$14:$I$486,C$15+1,FALSE),All_curves!C664)</f>
        <v>0</v>
      </c>
      <c r="D665">
        <f>IFERROR(VLOOKUP($A665,Finnifty!$A$14:$I$486,D$15+1,FALSE),All_curves!D664)</f>
        <v>0</v>
      </c>
      <c r="E665">
        <f>IFERROR(VLOOKUP($A665,Finnifty!$A$14:$I$486,E$15+1,FALSE),All_curves!E664)</f>
        <v>0</v>
      </c>
      <c r="F665">
        <f>IFERROR(VLOOKUP($A665,Finnifty!$A$14:$I$486,F$15+1,FALSE),All_curves!F664)</f>
        <v>0</v>
      </c>
      <c r="G665">
        <f>IFERROR(VLOOKUP($A665,Finnifty!$A$14:$I$486,G$15+1,FALSE),All_curves!G664)</f>
        <v>0</v>
      </c>
      <c r="H665">
        <f>IFERROR(VLOOKUP($A665,Finnifty!$A$14:$I$486,H$15+1,FALSE),All_curves!H664)</f>
        <v>0</v>
      </c>
      <c r="I665">
        <f>IFERROR(VLOOKUP($A665,Finnifty!$A$14:$I$486,I$15+1,FALSE),All_curves!I664)</f>
        <v>0</v>
      </c>
      <c r="J665">
        <f>IFERROR(VLOOKUP($A665,Banknifty!$A$14:$I$4860,2,FALSE),All_curves!J664)</f>
        <v>13188204</v>
      </c>
      <c r="K665">
        <f>IFERROR(VLOOKUP($A665,Banknifty!$A$14:$I$4860,3,FALSE),All_curves!K664)</f>
        <v>17734300</v>
      </c>
      <c r="L665">
        <f>IFERROR(VLOOKUP($A665,Banknifty!$A$14:$I$4860,4,FALSE),All_curves!L664)</f>
        <v>16328655</v>
      </c>
      <c r="M665">
        <f>IFERROR(VLOOKUP($A665,Banknifty!$A$14:$I$4860,5,FALSE),All_curves!M664)</f>
        <v>20264082</v>
      </c>
      <c r="N665">
        <f>IFERROR(VLOOKUP($A665,Banknifty!$A$14:$I$4860,6,FALSE),All_curves!N664)</f>
        <v>12365534</v>
      </c>
      <c r="O665">
        <f>IFERROR(VLOOKUP($A665,Banknifty!$A$14:$I$4860,7,FALSE),All_curves!O664)</f>
        <v>15431202</v>
      </c>
      <c r="P665">
        <f>IFERROR(VLOOKUP($A665,Banknifty!$A$14:$I$4860,8,FALSE),All_curves!P664)</f>
        <v>15431202</v>
      </c>
      <c r="Q665">
        <f>IFERROR(VLOOKUP($A665,Banknifty!$A$14:$I$4860,9,FALSE),All_curves!Q664)</f>
        <v>16767747</v>
      </c>
      <c r="R665">
        <f>IFERROR(VLOOKUP($A665,Nifty!$A$14:$I$4860,2,FALSE),All_curves!R664)</f>
        <v>0</v>
      </c>
      <c r="S665">
        <f>IFERROR(VLOOKUP($A665,Nifty!$A$14:$I$4860,3,FALSE),All_curves!S664)</f>
        <v>0</v>
      </c>
      <c r="T665">
        <f>IFERROR(VLOOKUP($A665,Nifty!$A$14:$I$4860,4,FALSE),All_curves!T664)</f>
        <v>0</v>
      </c>
      <c r="U665">
        <f>IFERROR(VLOOKUP($A665,Nifty!$A$14:$I$4860,5,FALSE),All_curves!U664)</f>
        <v>0</v>
      </c>
      <c r="V665">
        <f>IFERROR(VLOOKUP($A665,Nifty!$A$14:$I$4860,6,FALSE),All_curves!V664)</f>
        <v>0</v>
      </c>
      <c r="W665">
        <f>IFERROR(VLOOKUP($A665,Nifty!$A$14:$I$4860,7,FALSE),All_curves!W664)</f>
        <v>0</v>
      </c>
      <c r="X665">
        <f>IFERROR(VLOOKUP($A665,Nifty!$A$14:$I$4860,8,FALSE),All_curves!X664)</f>
        <v>0</v>
      </c>
      <c r="Y665">
        <f>IFERROR(VLOOKUP($A665,Nifty!$A$14:$I$4860,9,FALSE),All_curves!Y664)</f>
        <v>0</v>
      </c>
      <c r="AA665" s="5">
        <f t="shared" si="283"/>
        <v>0</v>
      </c>
      <c r="AB665" s="5">
        <f t="shared" si="284"/>
        <v>0</v>
      </c>
      <c r="AC665" s="5">
        <f t="shared" si="285"/>
        <v>0</v>
      </c>
      <c r="AD665" s="5">
        <f t="shared" si="286"/>
        <v>0</v>
      </c>
      <c r="AE665" s="5">
        <f t="shared" si="287"/>
        <v>0</v>
      </c>
      <c r="AF665" s="5">
        <f t="shared" si="288"/>
        <v>0</v>
      </c>
      <c r="AG665" s="5">
        <f t="shared" si="289"/>
        <v>0</v>
      </c>
      <c r="AH665" s="5">
        <f t="shared" si="290"/>
        <v>0</v>
      </c>
      <c r="AI665" s="5">
        <f t="shared" si="292"/>
        <v>-5.3476444005400303E-3</v>
      </c>
      <c r="AJ665" s="5">
        <f t="shared" si="293"/>
        <v>-4.9224476585941757E-3</v>
      </c>
      <c r="AK665" s="5">
        <f t="shared" si="294"/>
        <v>-4.6061939199044666E-3</v>
      </c>
      <c r="AL665" s="5">
        <f t="shared" si="295"/>
        <v>0</v>
      </c>
      <c r="AM665" s="5">
        <f t="shared" si="296"/>
        <v>-6.5259860724542484E-4</v>
      </c>
      <c r="AN665" s="5">
        <f t="shared" si="297"/>
        <v>4.0184938423259986E-3</v>
      </c>
      <c r="AO665" s="5">
        <f t="shared" si="298"/>
        <v>4.0184938423259986E-3</v>
      </c>
      <c r="AP665" s="5">
        <f t="shared" si="299"/>
        <v>1.8823818463917785E-3</v>
      </c>
      <c r="AQ665" s="5">
        <f t="shared" si="300"/>
        <v>0</v>
      </c>
      <c r="AR665" s="5">
        <f t="shared" si="301"/>
        <v>0</v>
      </c>
      <c r="AS665" s="5">
        <f t="shared" si="302"/>
        <v>0</v>
      </c>
      <c r="AT665" s="5">
        <f t="shared" si="303"/>
        <v>0</v>
      </c>
      <c r="AU665" s="5">
        <f t="shared" si="304"/>
        <v>0</v>
      </c>
      <c r="AV665" s="5">
        <f t="shared" si="305"/>
        <v>0</v>
      </c>
      <c r="AW665" s="5">
        <f t="shared" si="306"/>
        <v>0</v>
      </c>
      <c r="AX665" s="5">
        <f t="shared" si="307"/>
        <v>0</v>
      </c>
      <c r="AZ665" s="7">
        <f t="shared" si="291"/>
        <v>116.92222039583153</v>
      </c>
      <c r="BA665" s="4">
        <f t="shared" si="308"/>
        <v>-2.3372979396834681E-4</v>
      </c>
      <c r="BB665" s="5">
        <f>AZ665/MAX($AZ$16:AZ665)-1</f>
        <v>-8.423740109955169E-4</v>
      </c>
    </row>
    <row r="666" spans="1:54" x14ac:dyDescent="0.25">
      <c r="A666" s="3">
        <v>43504</v>
      </c>
      <c r="B666">
        <f>IFERROR(VLOOKUP($A666,Finnifty!$A$14:$I$486,B$15+1,FALSE),All_curves!B665)</f>
        <v>0</v>
      </c>
      <c r="C666">
        <f>IFERROR(VLOOKUP($A666,Finnifty!$A$14:$I$486,C$15+1,FALSE),All_curves!C665)</f>
        <v>0</v>
      </c>
      <c r="D666">
        <f>IFERROR(VLOOKUP($A666,Finnifty!$A$14:$I$486,D$15+1,FALSE),All_curves!D665)</f>
        <v>0</v>
      </c>
      <c r="E666">
        <f>IFERROR(VLOOKUP($A666,Finnifty!$A$14:$I$486,E$15+1,FALSE),All_curves!E665)</f>
        <v>0</v>
      </c>
      <c r="F666">
        <f>IFERROR(VLOOKUP($A666,Finnifty!$A$14:$I$486,F$15+1,FALSE),All_curves!F665)</f>
        <v>0</v>
      </c>
      <c r="G666">
        <f>IFERROR(VLOOKUP($A666,Finnifty!$A$14:$I$486,G$15+1,FALSE),All_curves!G665)</f>
        <v>0</v>
      </c>
      <c r="H666">
        <f>IFERROR(VLOOKUP($A666,Finnifty!$A$14:$I$486,H$15+1,FALSE),All_curves!H665)</f>
        <v>0</v>
      </c>
      <c r="I666">
        <f>IFERROR(VLOOKUP($A666,Finnifty!$A$14:$I$486,I$15+1,FALSE),All_curves!I665)</f>
        <v>0</v>
      </c>
      <c r="J666">
        <f>IFERROR(VLOOKUP($A666,Banknifty!$A$14:$I$4860,2,FALSE),All_curves!J665)</f>
        <v>13117408</v>
      </c>
      <c r="K666">
        <f>IFERROR(VLOOKUP($A666,Banknifty!$A$14:$I$4860,3,FALSE),All_curves!K665)</f>
        <v>17639102</v>
      </c>
      <c r="L666">
        <f>IFERROR(VLOOKUP($A666,Banknifty!$A$14:$I$4860,4,FALSE),All_curves!L665)</f>
        <v>16287303</v>
      </c>
      <c r="M666">
        <f>IFERROR(VLOOKUP($A666,Banknifty!$A$14:$I$4860,5,FALSE),All_curves!M665)</f>
        <v>20264082</v>
      </c>
      <c r="N666">
        <f>IFERROR(VLOOKUP($A666,Banknifty!$A$14:$I$4860,6,FALSE),All_curves!N665)</f>
        <v>12363725</v>
      </c>
      <c r="O666">
        <f>IFERROR(VLOOKUP($A666,Banknifty!$A$14:$I$4860,7,FALSE),All_curves!O665)</f>
        <v>15420972</v>
      </c>
      <c r="P666">
        <f>IFERROR(VLOOKUP($A666,Banknifty!$A$14:$I$4860,8,FALSE),All_curves!P665)</f>
        <v>15420972</v>
      </c>
      <c r="Q666">
        <f>IFERROR(VLOOKUP($A666,Banknifty!$A$14:$I$4860,9,FALSE),All_curves!Q665)</f>
        <v>16767753</v>
      </c>
      <c r="R666">
        <f>IFERROR(VLOOKUP($A666,Nifty!$A$14:$I$4860,2,FALSE),All_curves!R665)</f>
        <v>0</v>
      </c>
      <c r="S666">
        <f>IFERROR(VLOOKUP($A666,Nifty!$A$14:$I$4860,3,FALSE),All_curves!S665)</f>
        <v>0</v>
      </c>
      <c r="T666">
        <f>IFERROR(VLOOKUP($A666,Nifty!$A$14:$I$4860,4,FALSE),All_curves!T665)</f>
        <v>0</v>
      </c>
      <c r="U666">
        <f>IFERROR(VLOOKUP($A666,Nifty!$A$14:$I$4860,5,FALSE),All_curves!U665)</f>
        <v>0</v>
      </c>
      <c r="V666">
        <f>IFERROR(VLOOKUP($A666,Nifty!$A$14:$I$4860,6,FALSE),All_curves!V665)</f>
        <v>0</v>
      </c>
      <c r="W666">
        <f>IFERROR(VLOOKUP($A666,Nifty!$A$14:$I$4860,7,FALSE),All_curves!W665)</f>
        <v>0</v>
      </c>
      <c r="X666">
        <f>IFERROR(VLOOKUP($A666,Nifty!$A$14:$I$4860,8,FALSE),All_curves!X665)</f>
        <v>0</v>
      </c>
      <c r="Y666">
        <f>IFERROR(VLOOKUP($A666,Nifty!$A$14:$I$4860,9,FALSE),All_curves!Y665)</f>
        <v>0</v>
      </c>
      <c r="AA666" s="5">
        <f t="shared" si="283"/>
        <v>0</v>
      </c>
      <c r="AB666" s="5">
        <f t="shared" si="284"/>
        <v>0</v>
      </c>
      <c r="AC666" s="5">
        <f t="shared" si="285"/>
        <v>0</v>
      </c>
      <c r="AD666" s="5">
        <f t="shared" si="286"/>
        <v>0</v>
      </c>
      <c r="AE666" s="5">
        <f t="shared" si="287"/>
        <v>0</v>
      </c>
      <c r="AF666" s="5">
        <f t="shared" si="288"/>
        <v>0</v>
      </c>
      <c r="AG666" s="5">
        <f t="shared" si="289"/>
        <v>0</v>
      </c>
      <c r="AH666" s="5">
        <f t="shared" si="290"/>
        <v>0</v>
      </c>
      <c r="AI666" s="5">
        <f t="shared" si="292"/>
        <v>-5.3681304899438897E-3</v>
      </c>
      <c r="AJ666" s="5">
        <f t="shared" si="293"/>
        <v>-5.3680156532820433E-3</v>
      </c>
      <c r="AK666" s="5">
        <f t="shared" si="294"/>
        <v>-2.5324804768059872E-3</v>
      </c>
      <c r="AL666" s="5">
        <f t="shared" si="295"/>
        <v>0</v>
      </c>
      <c r="AM666" s="5">
        <f t="shared" si="296"/>
        <v>-1.4629372253560646E-4</v>
      </c>
      <c r="AN666" s="5">
        <f t="shared" si="297"/>
        <v>-6.6294252385523667E-4</v>
      </c>
      <c r="AO666" s="5">
        <f t="shared" si="298"/>
        <v>-6.6294252385523667E-4</v>
      </c>
      <c r="AP666" s="5">
        <f t="shared" si="299"/>
        <v>3.5782982643617345E-7</v>
      </c>
      <c r="AQ666" s="5">
        <f t="shared" si="300"/>
        <v>0</v>
      </c>
      <c r="AR666" s="5">
        <f t="shared" si="301"/>
        <v>0</v>
      </c>
      <c r="AS666" s="5">
        <f t="shared" si="302"/>
        <v>0</v>
      </c>
      <c r="AT666" s="5">
        <f t="shared" si="303"/>
        <v>0</v>
      </c>
      <c r="AU666" s="5">
        <f t="shared" si="304"/>
        <v>0</v>
      </c>
      <c r="AV666" s="5">
        <f t="shared" si="305"/>
        <v>0</v>
      </c>
      <c r="AW666" s="5">
        <f t="shared" si="306"/>
        <v>0</v>
      </c>
      <c r="AX666" s="5">
        <f t="shared" si="307"/>
        <v>0</v>
      </c>
      <c r="AZ666" s="7">
        <f t="shared" si="291"/>
        <v>116.85040848506502</v>
      </c>
      <c r="BA666" s="4">
        <f t="shared" si="308"/>
        <v>-6.1418531501881523E-4</v>
      </c>
      <c r="BB666" s="5">
        <f>AZ666/MAX($AZ$16:AZ666)-1</f>
        <v>-1.4560419522670065E-3</v>
      </c>
    </row>
    <row r="667" spans="1:54" x14ac:dyDescent="0.25">
      <c r="A667" s="3">
        <v>43507</v>
      </c>
      <c r="B667">
        <f>IFERROR(VLOOKUP($A667,Finnifty!$A$14:$I$486,B$15+1,FALSE),All_curves!B666)</f>
        <v>0</v>
      </c>
      <c r="C667">
        <f>IFERROR(VLOOKUP($A667,Finnifty!$A$14:$I$486,C$15+1,FALSE),All_curves!C666)</f>
        <v>0</v>
      </c>
      <c r="D667">
        <f>IFERROR(VLOOKUP($A667,Finnifty!$A$14:$I$486,D$15+1,FALSE),All_curves!D666)</f>
        <v>0</v>
      </c>
      <c r="E667">
        <f>IFERROR(VLOOKUP($A667,Finnifty!$A$14:$I$486,E$15+1,FALSE),All_curves!E666)</f>
        <v>0</v>
      </c>
      <c r="F667">
        <f>IFERROR(VLOOKUP($A667,Finnifty!$A$14:$I$486,F$15+1,FALSE),All_curves!F666)</f>
        <v>0</v>
      </c>
      <c r="G667">
        <f>IFERROR(VLOOKUP($A667,Finnifty!$A$14:$I$486,G$15+1,FALSE),All_curves!G666)</f>
        <v>0</v>
      </c>
      <c r="H667">
        <f>IFERROR(VLOOKUP($A667,Finnifty!$A$14:$I$486,H$15+1,FALSE),All_curves!H666)</f>
        <v>0</v>
      </c>
      <c r="I667">
        <f>IFERROR(VLOOKUP($A667,Finnifty!$A$14:$I$486,I$15+1,FALSE),All_curves!I666)</f>
        <v>0</v>
      </c>
      <c r="J667">
        <f>IFERROR(VLOOKUP($A667,Banknifty!$A$14:$I$4860,2,FALSE),All_curves!J666)</f>
        <v>13112301</v>
      </c>
      <c r="K667">
        <f>IFERROR(VLOOKUP($A667,Banknifty!$A$14:$I$4860,3,FALSE),All_curves!K666)</f>
        <v>17626358</v>
      </c>
      <c r="L667">
        <f>IFERROR(VLOOKUP($A667,Banknifty!$A$14:$I$4860,4,FALSE),All_curves!L666)</f>
        <v>16280640</v>
      </c>
      <c r="M667">
        <f>IFERROR(VLOOKUP($A667,Banknifty!$A$14:$I$4860,5,FALSE),All_curves!M666)</f>
        <v>20264082</v>
      </c>
      <c r="N667">
        <f>IFERROR(VLOOKUP($A667,Banknifty!$A$14:$I$4860,6,FALSE),All_curves!N666)</f>
        <v>12368474</v>
      </c>
      <c r="O667">
        <f>IFERROR(VLOOKUP($A667,Banknifty!$A$14:$I$4860,7,FALSE),All_curves!O666)</f>
        <v>15441763</v>
      </c>
      <c r="P667">
        <f>IFERROR(VLOOKUP($A667,Banknifty!$A$14:$I$4860,8,FALSE),All_curves!P666)</f>
        <v>15441763</v>
      </c>
      <c r="Q667">
        <f>IFERROR(VLOOKUP($A667,Banknifty!$A$14:$I$4860,9,FALSE),All_curves!Q666)</f>
        <v>16767753</v>
      </c>
      <c r="R667">
        <f>IFERROR(VLOOKUP($A667,Nifty!$A$14:$I$4860,2,FALSE),All_curves!R666)</f>
        <v>10000000</v>
      </c>
      <c r="S667">
        <f>IFERROR(VLOOKUP($A667,Nifty!$A$14:$I$4860,3,FALSE),All_curves!S666)</f>
        <v>10000000</v>
      </c>
      <c r="T667">
        <f>IFERROR(VLOOKUP($A667,Nifty!$A$14:$I$4860,4,FALSE),All_curves!T666)</f>
        <v>10000000</v>
      </c>
      <c r="U667">
        <f>IFERROR(VLOOKUP($A667,Nifty!$A$14:$I$4860,5,FALSE),All_curves!U666)</f>
        <v>10000000</v>
      </c>
      <c r="V667">
        <f>IFERROR(VLOOKUP($A667,Nifty!$A$14:$I$4860,6,FALSE),All_curves!V666)</f>
        <v>10000000</v>
      </c>
      <c r="W667">
        <f>IFERROR(VLOOKUP($A667,Nifty!$A$14:$I$4860,7,FALSE),All_curves!W666)</f>
        <v>10000000</v>
      </c>
      <c r="X667">
        <f>IFERROR(VLOOKUP($A667,Nifty!$A$14:$I$4860,8,FALSE),All_curves!X666)</f>
        <v>10000000</v>
      </c>
      <c r="Y667">
        <f>IFERROR(VLOOKUP($A667,Nifty!$A$14:$I$4860,9,FALSE),All_curves!Y666)</f>
        <v>10000000</v>
      </c>
      <c r="AA667" s="5">
        <f t="shared" si="283"/>
        <v>0</v>
      </c>
      <c r="AB667" s="5">
        <f t="shared" si="284"/>
        <v>0</v>
      </c>
      <c r="AC667" s="5">
        <f t="shared" si="285"/>
        <v>0</v>
      </c>
      <c r="AD667" s="5">
        <f t="shared" si="286"/>
        <v>0</v>
      </c>
      <c r="AE667" s="5">
        <f t="shared" si="287"/>
        <v>0</v>
      </c>
      <c r="AF667" s="5">
        <f t="shared" si="288"/>
        <v>0</v>
      </c>
      <c r="AG667" s="5">
        <f t="shared" si="289"/>
        <v>0</v>
      </c>
      <c r="AH667" s="5">
        <f t="shared" si="290"/>
        <v>0</v>
      </c>
      <c r="AI667" s="5">
        <f t="shared" si="292"/>
        <v>-3.8932996518825647E-4</v>
      </c>
      <c r="AJ667" s="5">
        <f t="shared" si="293"/>
        <v>-7.2248575919564573E-4</v>
      </c>
      <c r="AK667" s="5">
        <f t="shared" si="294"/>
        <v>-4.0909167097835653E-4</v>
      </c>
      <c r="AL667" s="5">
        <f t="shared" si="295"/>
        <v>0</v>
      </c>
      <c r="AM667" s="5">
        <f t="shared" si="296"/>
        <v>3.8410754040540951E-4</v>
      </c>
      <c r="AN667" s="5">
        <f t="shared" si="297"/>
        <v>1.3482288924460128E-3</v>
      </c>
      <c r="AO667" s="5">
        <f t="shared" si="298"/>
        <v>1.3482288924460128E-3</v>
      </c>
      <c r="AP667" s="5">
        <f t="shared" si="299"/>
        <v>0</v>
      </c>
      <c r="AQ667" s="5">
        <f t="shared" si="300"/>
        <v>0</v>
      </c>
      <c r="AR667" s="5">
        <f t="shared" si="301"/>
        <v>0</v>
      </c>
      <c r="AS667" s="5">
        <f t="shared" si="302"/>
        <v>0</v>
      </c>
      <c r="AT667" s="5">
        <f t="shared" si="303"/>
        <v>0</v>
      </c>
      <c r="AU667" s="5">
        <f t="shared" si="304"/>
        <v>0</v>
      </c>
      <c r="AV667" s="5">
        <f t="shared" si="305"/>
        <v>0</v>
      </c>
      <c r="AW667" s="5">
        <f t="shared" si="306"/>
        <v>0</v>
      </c>
      <c r="AX667" s="5">
        <f t="shared" si="307"/>
        <v>0</v>
      </c>
      <c r="AZ667" s="7">
        <f t="shared" si="291"/>
        <v>116.85800209615711</v>
      </c>
      <c r="BA667" s="4">
        <f t="shared" si="308"/>
        <v>6.4985747080632372E-5</v>
      </c>
      <c r="BB667" s="5">
        <f>AZ667/MAX($AZ$16:AZ667)-1</f>
        <v>-1.3911508271603479E-3</v>
      </c>
    </row>
    <row r="668" spans="1:54" x14ac:dyDescent="0.25">
      <c r="A668" s="3">
        <v>43508</v>
      </c>
      <c r="B668">
        <f>IFERROR(VLOOKUP($A668,Finnifty!$A$14:$I$486,B$15+1,FALSE),All_curves!B667)</f>
        <v>0</v>
      </c>
      <c r="C668">
        <f>IFERROR(VLOOKUP($A668,Finnifty!$A$14:$I$486,C$15+1,FALSE),All_curves!C667)</f>
        <v>0</v>
      </c>
      <c r="D668">
        <f>IFERROR(VLOOKUP($A668,Finnifty!$A$14:$I$486,D$15+1,FALSE),All_curves!D667)</f>
        <v>0</v>
      </c>
      <c r="E668">
        <f>IFERROR(VLOOKUP($A668,Finnifty!$A$14:$I$486,E$15+1,FALSE),All_curves!E667)</f>
        <v>0</v>
      </c>
      <c r="F668">
        <f>IFERROR(VLOOKUP($A668,Finnifty!$A$14:$I$486,F$15+1,FALSE),All_curves!F667)</f>
        <v>0</v>
      </c>
      <c r="G668">
        <f>IFERROR(VLOOKUP($A668,Finnifty!$A$14:$I$486,G$15+1,FALSE),All_curves!G667)</f>
        <v>0</v>
      </c>
      <c r="H668">
        <f>IFERROR(VLOOKUP($A668,Finnifty!$A$14:$I$486,H$15+1,FALSE),All_curves!H667)</f>
        <v>0</v>
      </c>
      <c r="I668">
        <f>IFERROR(VLOOKUP($A668,Finnifty!$A$14:$I$486,I$15+1,FALSE),All_curves!I667)</f>
        <v>0</v>
      </c>
      <c r="J668">
        <f>IFERROR(VLOOKUP($A668,Banknifty!$A$14:$I$4860,2,FALSE),All_curves!J667)</f>
        <v>13024805</v>
      </c>
      <c r="K668">
        <f>IFERROR(VLOOKUP($A668,Banknifty!$A$14:$I$4860,3,FALSE),All_curves!K667)</f>
        <v>17640560</v>
      </c>
      <c r="L668">
        <f>IFERROR(VLOOKUP($A668,Banknifty!$A$14:$I$4860,4,FALSE),All_curves!L667)</f>
        <v>16293758</v>
      </c>
      <c r="M668">
        <f>IFERROR(VLOOKUP($A668,Banknifty!$A$14:$I$4860,5,FALSE),All_curves!M667)</f>
        <v>20280410</v>
      </c>
      <c r="N668">
        <f>IFERROR(VLOOKUP($A668,Banknifty!$A$14:$I$4860,6,FALSE),All_curves!N667)</f>
        <v>12349914</v>
      </c>
      <c r="O668">
        <f>IFERROR(VLOOKUP($A668,Banknifty!$A$14:$I$4860,7,FALSE),All_curves!O667)</f>
        <v>15441763</v>
      </c>
      <c r="P668">
        <f>IFERROR(VLOOKUP($A668,Banknifty!$A$14:$I$4860,8,FALSE),All_curves!P667)</f>
        <v>15441763</v>
      </c>
      <c r="Q668">
        <f>IFERROR(VLOOKUP($A668,Banknifty!$A$14:$I$4860,9,FALSE),All_curves!Q667)</f>
        <v>16767753</v>
      </c>
      <c r="R668">
        <f>IFERROR(VLOOKUP($A668,Nifty!$A$14:$I$4860,2,FALSE),All_curves!R667)</f>
        <v>9980837</v>
      </c>
      <c r="S668">
        <f>IFERROR(VLOOKUP($A668,Nifty!$A$14:$I$4860,3,FALSE),All_curves!S667)</f>
        <v>10020943</v>
      </c>
      <c r="T668">
        <f>IFERROR(VLOOKUP($A668,Nifty!$A$14:$I$4860,4,FALSE),All_curves!T667)</f>
        <v>9998451</v>
      </c>
      <c r="U668">
        <f>IFERROR(VLOOKUP($A668,Nifty!$A$14:$I$4860,5,FALSE),All_curves!U667)</f>
        <v>10008371</v>
      </c>
      <c r="V668">
        <f>IFERROR(VLOOKUP($A668,Nifty!$A$14:$I$4860,6,FALSE),All_curves!V667)</f>
        <v>9980837</v>
      </c>
      <c r="W668">
        <f>IFERROR(VLOOKUP($A668,Nifty!$A$14:$I$4860,7,FALSE),All_curves!W667)</f>
        <v>10020943</v>
      </c>
      <c r="X668">
        <f>IFERROR(VLOOKUP($A668,Nifty!$A$14:$I$4860,8,FALSE),All_curves!X667)</f>
        <v>9998451</v>
      </c>
      <c r="Y668">
        <f>IFERROR(VLOOKUP($A668,Nifty!$A$14:$I$4860,9,FALSE),All_curves!Y667)</f>
        <v>10008371</v>
      </c>
      <c r="AA668" s="5">
        <f t="shared" si="283"/>
        <v>0</v>
      </c>
      <c r="AB668" s="5">
        <f t="shared" si="284"/>
        <v>0</v>
      </c>
      <c r="AC668" s="5">
        <f t="shared" si="285"/>
        <v>0</v>
      </c>
      <c r="AD668" s="5">
        <f t="shared" si="286"/>
        <v>0</v>
      </c>
      <c r="AE668" s="5">
        <f t="shared" si="287"/>
        <v>0</v>
      </c>
      <c r="AF668" s="5">
        <f t="shared" si="288"/>
        <v>0</v>
      </c>
      <c r="AG668" s="5">
        <f t="shared" si="289"/>
        <v>0</v>
      </c>
      <c r="AH668" s="5">
        <f t="shared" si="290"/>
        <v>0</v>
      </c>
      <c r="AI668" s="5">
        <f t="shared" si="292"/>
        <v>-6.6728181422924804E-3</v>
      </c>
      <c r="AJ668" s="5">
        <f t="shared" si="293"/>
        <v>8.0572515320520566E-4</v>
      </c>
      <c r="AK668" s="5">
        <f t="shared" si="294"/>
        <v>8.0574228040175555E-4</v>
      </c>
      <c r="AL668" s="5">
        <f t="shared" si="295"/>
        <v>8.0576065572568467E-4</v>
      </c>
      <c r="AM668" s="5">
        <f t="shared" si="296"/>
        <v>-1.5005893208814847E-3</v>
      </c>
      <c r="AN668" s="5">
        <f t="shared" si="297"/>
        <v>0</v>
      </c>
      <c r="AO668" s="5">
        <f t="shared" si="298"/>
        <v>0</v>
      </c>
      <c r="AP668" s="5">
        <f t="shared" si="299"/>
        <v>0</v>
      </c>
      <c r="AQ668" s="5">
        <f t="shared" si="300"/>
        <v>-1.9162999999999819E-3</v>
      </c>
      <c r="AR668" s="5">
        <f t="shared" si="301"/>
        <v>2.0942999999999934E-3</v>
      </c>
      <c r="AS668" s="5">
        <f t="shared" si="302"/>
        <v>-1.5489999999995785E-4</v>
      </c>
      <c r="AT668" s="5">
        <f t="shared" si="303"/>
        <v>8.3710000000003504E-4</v>
      </c>
      <c r="AU668" s="5">
        <f t="shared" si="304"/>
        <v>-1.9162999999999819E-3</v>
      </c>
      <c r="AV668" s="5">
        <f t="shared" si="305"/>
        <v>2.0942999999999934E-3</v>
      </c>
      <c r="AW668" s="5">
        <f t="shared" si="306"/>
        <v>-1.5489999999995785E-4</v>
      </c>
      <c r="AX668" s="5">
        <f t="shared" si="307"/>
        <v>8.3710000000003504E-4</v>
      </c>
      <c r="AZ668" s="7">
        <f t="shared" si="291"/>
        <v>116.83835154971844</v>
      </c>
      <c r="BA668" s="4">
        <f t="shared" si="308"/>
        <v>-1.6815747391004757E-4</v>
      </c>
      <c r="BB668" s="5">
        <f>AZ668/MAX($AZ$16:AZ668)-1</f>
        <v>-1.5590743686615394E-3</v>
      </c>
    </row>
    <row r="669" spans="1:54" x14ac:dyDescent="0.25">
      <c r="A669" s="3">
        <v>43509</v>
      </c>
      <c r="B669">
        <f>IFERROR(VLOOKUP($A669,Finnifty!$A$14:$I$486,B$15+1,FALSE),All_curves!B668)</f>
        <v>0</v>
      </c>
      <c r="C669">
        <f>IFERROR(VLOOKUP($A669,Finnifty!$A$14:$I$486,C$15+1,FALSE),All_curves!C668)</f>
        <v>0</v>
      </c>
      <c r="D669">
        <f>IFERROR(VLOOKUP($A669,Finnifty!$A$14:$I$486,D$15+1,FALSE),All_curves!D668)</f>
        <v>0</v>
      </c>
      <c r="E669">
        <f>IFERROR(VLOOKUP($A669,Finnifty!$A$14:$I$486,E$15+1,FALSE),All_curves!E668)</f>
        <v>0</v>
      </c>
      <c r="F669">
        <f>IFERROR(VLOOKUP($A669,Finnifty!$A$14:$I$486,F$15+1,FALSE),All_curves!F668)</f>
        <v>0</v>
      </c>
      <c r="G669">
        <f>IFERROR(VLOOKUP($A669,Finnifty!$A$14:$I$486,G$15+1,FALSE),All_curves!G668)</f>
        <v>0</v>
      </c>
      <c r="H669">
        <f>IFERROR(VLOOKUP($A669,Finnifty!$A$14:$I$486,H$15+1,FALSE),All_curves!H668)</f>
        <v>0</v>
      </c>
      <c r="I669">
        <f>IFERROR(VLOOKUP($A669,Finnifty!$A$14:$I$486,I$15+1,FALSE),All_curves!I668)</f>
        <v>0</v>
      </c>
      <c r="J669">
        <f>IFERROR(VLOOKUP($A669,Banknifty!$A$14:$I$4860,2,FALSE),All_curves!J668)</f>
        <v>13104023</v>
      </c>
      <c r="K669">
        <f>IFERROR(VLOOKUP($A669,Banknifty!$A$14:$I$4860,3,FALSE),All_curves!K668)</f>
        <v>17679788</v>
      </c>
      <c r="L669">
        <f>IFERROR(VLOOKUP($A669,Banknifty!$A$14:$I$4860,4,FALSE),All_curves!L668)</f>
        <v>16294507</v>
      </c>
      <c r="M669">
        <f>IFERROR(VLOOKUP($A669,Banknifty!$A$14:$I$4860,5,FALSE),All_curves!M668)</f>
        <v>20285574</v>
      </c>
      <c r="N669">
        <f>IFERROR(VLOOKUP($A669,Banknifty!$A$14:$I$4860,6,FALSE),All_curves!N668)</f>
        <v>12276250</v>
      </c>
      <c r="O669">
        <f>IFERROR(VLOOKUP($A669,Banknifty!$A$14:$I$4860,7,FALSE),All_curves!O668)</f>
        <v>15358871</v>
      </c>
      <c r="P669">
        <f>IFERROR(VLOOKUP($A669,Banknifty!$A$14:$I$4860,8,FALSE),All_curves!P668)</f>
        <v>15358871</v>
      </c>
      <c r="Q669">
        <f>IFERROR(VLOOKUP($A669,Banknifty!$A$14:$I$4860,9,FALSE),All_curves!Q668)</f>
        <v>16767753</v>
      </c>
      <c r="R669">
        <f>IFERROR(VLOOKUP($A669,Nifty!$A$14:$I$4860,2,FALSE),All_curves!R668)</f>
        <v>9977966</v>
      </c>
      <c r="S669">
        <f>IFERROR(VLOOKUP($A669,Nifty!$A$14:$I$4860,3,FALSE),All_curves!S668)</f>
        <v>10071673</v>
      </c>
      <c r="T669">
        <f>IFERROR(VLOOKUP($A669,Nifty!$A$14:$I$4860,4,FALSE),All_curves!T668)</f>
        <v>9979388</v>
      </c>
      <c r="U669">
        <f>IFERROR(VLOOKUP($A669,Nifty!$A$14:$I$4860,5,FALSE),All_curves!U668)</f>
        <v>9996848</v>
      </c>
      <c r="V669">
        <f>IFERROR(VLOOKUP($A669,Nifty!$A$14:$I$4860,6,FALSE),All_curves!V668)</f>
        <v>9977966</v>
      </c>
      <c r="W669">
        <f>IFERROR(VLOOKUP($A669,Nifty!$A$14:$I$4860,7,FALSE),All_curves!W668)</f>
        <v>10071673</v>
      </c>
      <c r="X669">
        <f>IFERROR(VLOOKUP($A669,Nifty!$A$14:$I$4860,8,FALSE),All_curves!X668)</f>
        <v>9979388</v>
      </c>
      <c r="Y669">
        <f>IFERROR(VLOOKUP($A669,Nifty!$A$14:$I$4860,9,FALSE),All_curves!Y668)</f>
        <v>9996848</v>
      </c>
      <c r="AA669" s="5">
        <f t="shared" si="283"/>
        <v>0</v>
      </c>
      <c r="AB669" s="5">
        <f t="shared" si="284"/>
        <v>0</v>
      </c>
      <c r="AC669" s="5">
        <f t="shared" si="285"/>
        <v>0</v>
      </c>
      <c r="AD669" s="5">
        <f t="shared" si="286"/>
        <v>0</v>
      </c>
      <c r="AE669" s="5">
        <f t="shared" si="287"/>
        <v>0</v>
      </c>
      <c r="AF669" s="5">
        <f t="shared" si="288"/>
        <v>0</v>
      </c>
      <c r="AG669" s="5">
        <f t="shared" si="289"/>
        <v>0</v>
      </c>
      <c r="AH669" s="5">
        <f t="shared" si="290"/>
        <v>0</v>
      </c>
      <c r="AI669" s="5">
        <f t="shared" si="292"/>
        <v>6.0820872174285334E-3</v>
      </c>
      <c r="AJ669" s="5">
        <f t="shared" si="293"/>
        <v>2.2237389289228027E-3</v>
      </c>
      <c r="AK669" s="5">
        <f t="shared" si="294"/>
        <v>4.5968523651795934E-5</v>
      </c>
      <c r="AL669" s="5">
        <f t="shared" si="295"/>
        <v>2.5462996063696508E-4</v>
      </c>
      <c r="AM669" s="5">
        <f t="shared" si="296"/>
        <v>-5.9647378921019456E-3</v>
      </c>
      <c r="AN669" s="5">
        <f t="shared" si="297"/>
        <v>-5.3680399058061434E-3</v>
      </c>
      <c r="AO669" s="5">
        <f t="shared" si="298"/>
        <v>-5.3680399058061434E-3</v>
      </c>
      <c r="AP669" s="5">
        <f t="shared" si="299"/>
        <v>0</v>
      </c>
      <c r="AQ669" s="5">
        <f t="shared" si="300"/>
        <v>-2.8765122604446081E-4</v>
      </c>
      <c r="AR669" s="5">
        <f t="shared" si="301"/>
        <v>5.0623978202450903E-3</v>
      </c>
      <c r="AS669" s="5">
        <f t="shared" si="302"/>
        <v>-1.906595331616856E-3</v>
      </c>
      <c r="AT669" s="5">
        <f t="shared" si="303"/>
        <v>-1.151336216453247E-3</v>
      </c>
      <c r="AU669" s="5">
        <f t="shared" si="304"/>
        <v>-2.8765122604446081E-4</v>
      </c>
      <c r="AV669" s="5">
        <f t="shared" si="305"/>
        <v>5.0623978202450903E-3</v>
      </c>
      <c r="AW669" s="5">
        <f t="shared" si="306"/>
        <v>-1.906595331616856E-3</v>
      </c>
      <c r="AX669" s="5">
        <f t="shared" si="307"/>
        <v>-1.151336216453247E-3</v>
      </c>
      <c r="AZ669" s="7">
        <f t="shared" si="291"/>
        <v>116.81566172206668</v>
      </c>
      <c r="BA669" s="4">
        <f t="shared" si="308"/>
        <v>-1.9419845753387849E-4</v>
      </c>
      <c r="BB669" s="5">
        <f>AZ669/MAX($AZ$16:AZ669)-1</f>
        <v>-1.7529700563578832E-3</v>
      </c>
    </row>
    <row r="670" spans="1:54" x14ac:dyDescent="0.25">
      <c r="A670" s="3">
        <v>43510</v>
      </c>
      <c r="B670">
        <f>IFERROR(VLOOKUP($A670,Finnifty!$A$14:$I$486,B$15+1,FALSE),All_curves!B669)</f>
        <v>0</v>
      </c>
      <c r="C670">
        <f>IFERROR(VLOOKUP($A670,Finnifty!$A$14:$I$486,C$15+1,FALSE),All_curves!C669)</f>
        <v>0</v>
      </c>
      <c r="D670">
        <f>IFERROR(VLOOKUP($A670,Finnifty!$A$14:$I$486,D$15+1,FALSE),All_curves!D669)</f>
        <v>0</v>
      </c>
      <c r="E670">
        <f>IFERROR(VLOOKUP($A670,Finnifty!$A$14:$I$486,E$15+1,FALSE),All_curves!E669)</f>
        <v>0</v>
      </c>
      <c r="F670">
        <f>IFERROR(VLOOKUP($A670,Finnifty!$A$14:$I$486,F$15+1,FALSE),All_curves!F669)</f>
        <v>0</v>
      </c>
      <c r="G670">
        <f>IFERROR(VLOOKUP($A670,Finnifty!$A$14:$I$486,G$15+1,FALSE),All_curves!G669)</f>
        <v>0</v>
      </c>
      <c r="H670">
        <f>IFERROR(VLOOKUP($A670,Finnifty!$A$14:$I$486,H$15+1,FALSE),All_curves!H669)</f>
        <v>0</v>
      </c>
      <c r="I670">
        <f>IFERROR(VLOOKUP($A670,Finnifty!$A$14:$I$486,I$15+1,FALSE),All_curves!I669)</f>
        <v>0</v>
      </c>
      <c r="J670">
        <f>IFERROR(VLOOKUP($A670,Banknifty!$A$14:$I$4860,2,FALSE),All_curves!J669)</f>
        <v>13073630</v>
      </c>
      <c r="K670">
        <f>IFERROR(VLOOKUP($A670,Banknifty!$A$14:$I$4860,3,FALSE),All_curves!K669)</f>
        <v>17566950</v>
      </c>
      <c r="L670">
        <f>IFERROR(VLOOKUP($A670,Banknifty!$A$14:$I$4860,4,FALSE),All_curves!L669)</f>
        <v>16200337</v>
      </c>
      <c r="M670">
        <f>IFERROR(VLOOKUP($A670,Banknifty!$A$14:$I$4860,5,FALSE),All_curves!M669)</f>
        <v>20148918</v>
      </c>
      <c r="N670">
        <f>IFERROR(VLOOKUP($A670,Banknifty!$A$14:$I$4860,6,FALSE),All_curves!N669)</f>
        <v>12271470</v>
      </c>
      <c r="O670">
        <f>IFERROR(VLOOKUP($A670,Banknifty!$A$14:$I$4860,7,FALSE),All_curves!O669)</f>
        <v>15347774</v>
      </c>
      <c r="P670">
        <f>IFERROR(VLOOKUP($A670,Banknifty!$A$14:$I$4860,8,FALSE),All_curves!P669)</f>
        <v>15347774</v>
      </c>
      <c r="Q670">
        <f>IFERROR(VLOOKUP($A670,Banknifty!$A$14:$I$4860,9,FALSE),All_curves!Q669)</f>
        <v>16767753</v>
      </c>
      <c r="R670">
        <f>IFERROR(VLOOKUP($A670,Nifty!$A$14:$I$4860,2,FALSE),All_curves!R669)</f>
        <v>9954376</v>
      </c>
      <c r="S670">
        <f>IFERROR(VLOOKUP($A670,Nifty!$A$14:$I$4860,3,FALSE),All_curves!S669)</f>
        <v>10075358</v>
      </c>
      <c r="T670">
        <f>IFERROR(VLOOKUP($A670,Nifty!$A$14:$I$4860,4,FALSE),All_curves!T669)</f>
        <v>9990796</v>
      </c>
      <c r="U670">
        <f>IFERROR(VLOOKUP($A670,Nifty!$A$14:$I$4860,5,FALSE),All_curves!U669)</f>
        <v>10010828</v>
      </c>
      <c r="V670">
        <f>IFERROR(VLOOKUP($A670,Nifty!$A$14:$I$4860,6,FALSE),All_curves!V669)</f>
        <v>9967022</v>
      </c>
      <c r="W670">
        <f>IFERROR(VLOOKUP($A670,Nifty!$A$14:$I$4860,7,FALSE),All_curves!W669)</f>
        <v>10107664</v>
      </c>
      <c r="X670">
        <f>IFERROR(VLOOKUP($A670,Nifty!$A$14:$I$4860,8,FALSE),All_curves!X669)</f>
        <v>9990796</v>
      </c>
      <c r="Y670">
        <f>IFERROR(VLOOKUP($A670,Nifty!$A$14:$I$4860,9,FALSE),All_curves!Y669)</f>
        <v>10010828</v>
      </c>
      <c r="AA670" s="5">
        <f t="shared" si="283"/>
        <v>0</v>
      </c>
      <c r="AB670" s="5">
        <f t="shared" si="284"/>
        <v>0</v>
      </c>
      <c r="AC670" s="5">
        <f t="shared" si="285"/>
        <v>0</v>
      </c>
      <c r="AD670" s="5">
        <f t="shared" si="286"/>
        <v>0</v>
      </c>
      <c r="AE670" s="5">
        <f t="shared" si="287"/>
        <v>0</v>
      </c>
      <c r="AF670" s="5">
        <f t="shared" si="288"/>
        <v>0</v>
      </c>
      <c r="AG670" s="5">
        <f t="shared" si="289"/>
        <v>0</v>
      </c>
      <c r="AH670" s="5">
        <f t="shared" si="290"/>
        <v>0</v>
      </c>
      <c r="AI670" s="5">
        <f t="shared" si="292"/>
        <v>-2.3193640609452393E-3</v>
      </c>
      <c r="AJ670" s="5">
        <f t="shared" si="293"/>
        <v>-6.382316349042183E-3</v>
      </c>
      <c r="AK670" s="5">
        <f t="shared" si="294"/>
        <v>-5.779248184679675E-3</v>
      </c>
      <c r="AL670" s="5">
        <f t="shared" si="295"/>
        <v>-6.7366099672604429E-3</v>
      </c>
      <c r="AM670" s="5">
        <f t="shared" si="296"/>
        <v>-3.8936971795133779E-4</v>
      </c>
      <c r="AN670" s="5">
        <f t="shared" si="297"/>
        <v>-7.2251404416379117E-4</v>
      </c>
      <c r="AO670" s="5">
        <f t="shared" si="298"/>
        <v>-7.2251404416379117E-4</v>
      </c>
      <c r="AP670" s="5">
        <f t="shared" si="299"/>
        <v>0</v>
      </c>
      <c r="AQ670" s="5">
        <f t="shared" si="300"/>
        <v>-2.3642092987689045E-3</v>
      </c>
      <c r="AR670" s="5">
        <f t="shared" si="301"/>
        <v>3.658776451538337E-4</v>
      </c>
      <c r="AS670" s="5">
        <f t="shared" si="302"/>
        <v>1.1431562737114209E-3</v>
      </c>
      <c r="AT670" s="5">
        <f t="shared" si="303"/>
        <v>1.3984407885365702E-3</v>
      </c>
      <c r="AU670" s="5">
        <f t="shared" si="304"/>
        <v>-1.0968167259740591E-3</v>
      </c>
      <c r="AV670" s="5">
        <f t="shared" si="305"/>
        <v>3.5734877413116095E-3</v>
      </c>
      <c r="AW670" s="5">
        <f t="shared" si="306"/>
        <v>1.1431562737114209E-3</v>
      </c>
      <c r="AX670" s="5">
        <f t="shared" si="307"/>
        <v>1.3984407885365702E-3</v>
      </c>
      <c r="AZ670" s="7">
        <f t="shared" si="291"/>
        <v>116.73053034763147</v>
      </c>
      <c r="BA670" s="4">
        <f t="shared" si="308"/>
        <v>-7.2876678674950002E-4</v>
      </c>
      <c r="BB670" s="5">
        <f>AZ670/MAX($AZ$16:AZ670)-1</f>
        <v>-2.4804593367521166E-3</v>
      </c>
    </row>
    <row r="671" spans="1:54" x14ac:dyDescent="0.25">
      <c r="A671" s="3">
        <v>43511</v>
      </c>
      <c r="B671">
        <f>IFERROR(VLOOKUP($A671,Finnifty!$A$14:$I$486,B$15+1,FALSE),All_curves!B670)</f>
        <v>0</v>
      </c>
      <c r="C671">
        <f>IFERROR(VLOOKUP($A671,Finnifty!$A$14:$I$486,C$15+1,FALSE),All_curves!C670)</f>
        <v>0</v>
      </c>
      <c r="D671">
        <f>IFERROR(VLOOKUP($A671,Finnifty!$A$14:$I$486,D$15+1,FALSE),All_curves!D670)</f>
        <v>0</v>
      </c>
      <c r="E671">
        <f>IFERROR(VLOOKUP($A671,Finnifty!$A$14:$I$486,E$15+1,FALSE),All_curves!E670)</f>
        <v>0</v>
      </c>
      <c r="F671">
        <f>IFERROR(VLOOKUP($A671,Finnifty!$A$14:$I$486,F$15+1,FALSE),All_curves!F670)</f>
        <v>0</v>
      </c>
      <c r="G671">
        <f>IFERROR(VLOOKUP($A671,Finnifty!$A$14:$I$486,G$15+1,FALSE),All_curves!G670)</f>
        <v>0</v>
      </c>
      <c r="H671">
        <f>IFERROR(VLOOKUP($A671,Finnifty!$A$14:$I$486,H$15+1,FALSE),All_curves!H670)</f>
        <v>0</v>
      </c>
      <c r="I671">
        <f>IFERROR(VLOOKUP($A671,Finnifty!$A$14:$I$486,I$15+1,FALSE),All_curves!I670)</f>
        <v>0</v>
      </c>
      <c r="J671">
        <f>IFERROR(VLOOKUP($A671,Banknifty!$A$14:$I$4860,2,FALSE),All_curves!J670)</f>
        <v>13084823</v>
      </c>
      <c r="K671">
        <f>IFERROR(VLOOKUP($A671,Banknifty!$A$14:$I$4860,3,FALSE),All_curves!K670)</f>
        <v>17534574</v>
      </c>
      <c r="L671">
        <f>IFERROR(VLOOKUP($A671,Banknifty!$A$14:$I$4860,4,FALSE),All_curves!L670)</f>
        <v>16177081</v>
      </c>
      <c r="M671">
        <f>IFERROR(VLOOKUP($A671,Banknifty!$A$14:$I$4860,5,FALSE),All_curves!M670)</f>
        <v>20120346</v>
      </c>
      <c r="N671">
        <f>IFERROR(VLOOKUP($A671,Banknifty!$A$14:$I$4860,6,FALSE),All_curves!N670)</f>
        <v>12189585</v>
      </c>
      <c r="O671">
        <f>IFERROR(VLOOKUP($A671,Banknifty!$A$14:$I$4860,7,FALSE),All_curves!O670)</f>
        <v>15360140</v>
      </c>
      <c r="P671">
        <f>IFERROR(VLOOKUP($A671,Banknifty!$A$14:$I$4860,8,FALSE),All_curves!P670)</f>
        <v>15360140</v>
      </c>
      <c r="Q671">
        <f>IFERROR(VLOOKUP($A671,Banknifty!$A$14:$I$4860,9,FALSE),All_curves!Q670)</f>
        <v>16781264</v>
      </c>
      <c r="R671">
        <f>IFERROR(VLOOKUP($A671,Nifty!$A$14:$I$4860,2,FALSE),All_curves!R670)</f>
        <v>9928982</v>
      </c>
      <c r="S671">
        <f>IFERROR(VLOOKUP($A671,Nifty!$A$14:$I$4860,3,FALSE),All_curves!S670)</f>
        <v>10040853</v>
      </c>
      <c r="T671">
        <f>IFERROR(VLOOKUP($A671,Nifty!$A$14:$I$4860,4,FALSE),All_curves!T670)</f>
        <v>9952279</v>
      </c>
      <c r="U671">
        <f>IFERROR(VLOOKUP($A671,Nifty!$A$14:$I$4860,5,FALSE),All_curves!U670)</f>
        <v>9985378</v>
      </c>
      <c r="V671">
        <f>IFERROR(VLOOKUP($A671,Nifty!$A$14:$I$4860,6,FALSE),All_curves!V670)</f>
        <v>9970891</v>
      </c>
      <c r="W671">
        <f>IFERROR(VLOOKUP($A671,Nifty!$A$14:$I$4860,7,FALSE),All_curves!W670)</f>
        <v>10073049</v>
      </c>
      <c r="X671">
        <f>IFERROR(VLOOKUP($A671,Nifty!$A$14:$I$4860,8,FALSE),All_curves!X670)</f>
        <v>9952279</v>
      </c>
      <c r="Y671">
        <f>IFERROR(VLOOKUP($A671,Nifty!$A$14:$I$4860,9,FALSE),All_curves!Y670)</f>
        <v>9985378</v>
      </c>
      <c r="AA671" s="5">
        <f t="shared" si="283"/>
        <v>0</v>
      </c>
      <c r="AB671" s="5">
        <f t="shared" si="284"/>
        <v>0</v>
      </c>
      <c r="AC671" s="5">
        <f t="shared" si="285"/>
        <v>0</v>
      </c>
      <c r="AD671" s="5">
        <f t="shared" si="286"/>
        <v>0</v>
      </c>
      <c r="AE671" s="5">
        <f t="shared" si="287"/>
        <v>0</v>
      </c>
      <c r="AF671" s="5">
        <f t="shared" si="288"/>
        <v>0</v>
      </c>
      <c r="AG671" s="5">
        <f t="shared" si="289"/>
        <v>0</v>
      </c>
      <c r="AH671" s="5">
        <f t="shared" si="290"/>
        <v>0</v>
      </c>
      <c r="AI671" s="5">
        <f t="shared" si="292"/>
        <v>8.5615089305735026E-4</v>
      </c>
      <c r="AJ671" s="5">
        <f t="shared" si="293"/>
        <v>-1.8430063272224517E-3</v>
      </c>
      <c r="AK671" s="5">
        <f t="shared" si="294"/>
        <v>-1.4355256930765892E-3</v>
      </c>
      <c r="AL671" s="5">
        <f t="shared" si="295"/>
        <v>-1.4180414054988377E-3</v>
      </c>
      <c r="AM671" s="5">
        <f t="shared" si="296"/>
        <v>-6.6727947018572209E-3</v>
      </c>
      <c r="AN671" s="5">
        <f t="shared" si="297"/>
        <v>8.0571944830576392E-4</v>
      </c>
      <c r="AO671" s="5">
        <f t="shared" si="298"/>
        <v>8.0571944830576392E-4</v>
      </c>
      <c r="AP671" s="5">
        <f t="shared" si="299"/>
        <v>8.0577284267002725E-4</v>
      </c>
      <c r="AQ671" s="5">
        <f t="shared" si="300"/>
        <v>-2.551038859693433E-3</v>
      </c>
      <c r="AR671" s="5">
        <f t="shared" si="301"/>
        <v>-3.4246922044854911E-3</v>
      </c>
      <c r="AS671" s="5">
        <f t="shared" si="302"/>
        <v>-3.8552483706002505E-3</v>
      </c>
      <c r="AT671" s="5">
        <f t="shared" si="303"/>
        <v>-2.5422472546726693E-3</v>
      </c>
      <c r="AU671" s="5">
        <f t="shared" si="304"/>
        <v>3.8818014046726468E-4</v>
      </c>
      <c r="AV671" s="5">
        <f t="shared" si="305"/>
        <v>-3.4246290735425733E-3</v>
      </c>
      <c r="AW671" s="5">
        <f t="shared" si="306"/>
        <v>-3.8552483706002505E-3</v>
      </c>
      <c r="AX671" s="5">
        <f t="shared" si="307"/>
        <v>-2.5422472546726693E-3</v>
      </c>
      <c r="AZ671" s="7">
        <f t="shared" si="291"/>
        <v>116.58508811095219</v>
      </c>
      <c r="BA671" s="4">
        <f t="shared" si="308"/>
        <v>-1.2459656976298447E-3</v>
      </c>
      <c r="BB671" s="5">
        <f>AZ671/MAX($AZ$16:AZ671)-1</f>
        <v>-3.7233344671340207E-3</v>
      </c>
    </row>
    <row r="672" spans="1:54" x14ac:dyDescent="0.25">
      <c r="A672" s="3">
        <v>43514</v>
      </c>
      <c r="B672">
        <f>IFERROR(VLOOKUP($A672,Finnifty!$A$14:$I$486,B$15+1,FALSE),All_curves!B671)</f>
        <v>0</v>
      </c>
      <c r="C672">
        <f>IFERROR(VLOOKUP($A672,Finnifty!$A$14:$I$486,C$15+1,FALSE),All_curves!C671)</f>
        <v>0</v>
      </c>
      <c r="D672">
        <f>IFERROR(VLOOKUP($A672,Finnifty!$A$14:$I$486,D$15+1,FALSE),All_curves!D671)</f>
        <v>0</v>
      </c>
      <c r="E672">
        <f>IFERROR(VLOOKUP($A672,Finnifty!$A$14:$I$486,E$15+1,FALSE),All_curves!E671)</f>
        <v>0</v>
      </c>
      <c r="F672">
        <f>IFERROR(VLOOKUP($A672,Finnifty!$A$14:$I$486,F$15+1,FALSE),All_curves!F671)</f>
        <v>0</v>
      </c>
      <c r="G672">
        <f>IFERROR(VLOOKUP($A672,Finnifty!$A$14:$I$486,G$15+1,FALSE),All_curves!G671)</f>
        <v>0</v>
      </c>
      <c r="H672">
        <f>IFERROR(VLOOKUP($A672,Finnifty!$A$14:$I$486,H$15+1,FALSE),All_curves!H671)</f>
        <v>0</v>
      </c>
      <c r="I672">
        <f>IFERROR(VLOOKUP($A672,Finnifty!$A$14:$I$486,I$15+1,FALSE),All_curves!I671)</f>
        <v>0</v>
      </c>
      <c r="J672">
        <f>IFERROR(VLOOKUP($A672,Banknifty!$A$14:$I$4860,2,FALSE),All_curves!J671)</f>
        <v>13094578</v>
      </c>
      <c r="K672">
        <f>IFERROR(VLOOKUP($A672,Banknifty!$A$14:$I$4860,3,FALSE),All_curves!K671)</f>
        <v>17532052</v>
      </c>
      <c r="L672">
        <f>IFERROR(VLOOKUP($A672,Banknifty!$A$14:$I$4860,4,FALSE),All_curves!L671)</f>
        <v>16171092</v>
      </c>
      <c r="M672">
        <f>IFERROR(VLOOKUP($A672,Banknifty!$A$14:$I$4860,5,FALSE),All_curves!M671)</f>
        <v>20113506</v>
      </c>
      <c r="N672">
        <f>IFERROR(VLOOKUP($A672,Banknifty!$A$14:$I$4860,6,FALSE),All_curves!N671)</f>
        <v>12263723</v>
      </c>
      <c r="O672">
        <f>IFERROR(VLOOKUP($A672,Banknifty!$A$14:$I$4860,7,FALSE),All_curves!O671)</f>
        <v>15394297</v>
      </c>
      <c r="P672">
        <f>IFERROR(VLOOKUP($A672,Banknifty!$A$14:$I$4860,8,FALSE),All_curves!P671)</f>
        <v>15394297</v>
      </c>
      <c r="Q672">
        <f>IFERROR(VLOOKUP($A672,Banknifty!$A$14:$I$4860,9,FALSE),All_curves!Q671)</f>
        <v>16785538</v>
      </c>
      <c r="R672">
        <f>IFERROR(VLOOKUP($A672,Nifty!$A$14:$I$4860,2,FALSE),All_curves!R671)</f>
        <v>9946602</v>
      </c>
      <c r="S672">
        <f>IFERROR(VLOOKUP($A672,Nifty!$A$14:$I$4860,3,FALSE),All_curves!S671)</f>
        <v>10061694</v>
      </c>
      <c r="T672">
        <f>IFERROR(VLOOKUP($A672,Nifty!$A$14:$I$4860,4,FALSE),All_curves!T671)</f>
        <v>9955004</v>
      </c>
      <c r="U672">
        <f>IFERROR(VLOOKUP($A672,Nifty!$A$14:$I$4860,5,FALSE),All_curves!U671)</f>
        <v>9987075</v>
      </c>
      <c r="V672">
        <f>IFERROR(VLOOKUP($A672,Nifty!$A$14:$I$4860,6,FALSE),All_curves!V671)</f>
        <v>9988585</v>
      </c>
      <c r="W672">
        <f>IFERROR(VLOOKUP($A672,Nifty!$A$14:$I$4860,7,FALSE),All_curves!W671)</f>
        <v>10093957</v>
      </c>
      <c r="X672">
        <f>IFERROR(VLOOKUP($A672,Nifty!$A$14:$I$4860,8,FALSE),All_curves!X671)</f>
        <v>9955004</v>
      </c>
      <c r="Y672">
        <f>IFERROR(VLOOKUP($A672,Nifty!$A$14:$I$4860,9,FALSE),All_curves!Y671)</f>
        <v>9987075</v>
      </c>
      <c r="AA672" s="5">
        <f t="shared" si="283"/>
        <v>0</v>
      </c>
      <c r="AB672" s="5">
        <f t="shared" si="284"/>
        <v>0</v>
      </c>
      <c r="AC672" s="5">
        <f t="shared" si="285"/>
        <v>0</v>
      </c>
      <c r="AD672" s="5">
        <f t="shared" si="286"/>
        <v>0</v>
      </c>
      <c r="AE672" s="5">
        <f t="shared" si="287"/>
        <v>0</v>
      </c>
      <c r="AF672" s="5">
        <f t="shared" si="288"/>
        <v>0</v>
      </c>
      <c r="AG672" s="5">
        <f t="shared" si="289"/>
        <v>0</v>
      </c>
      <c r="AH672" s="5">
        <f t="shared" si="290"/>
        <v>0</v>
      </c>
      <c r="AI672" s="5">
        <f t="shared" si="292"/>
        <v>7.4552021070517505E-4</v>
      </c>
      <c r="AJ672" s="5">
        <f t="shared" si="293"/>
        <v>-1.4383012669716422E-4</v>
      </c>
      <c r="AK672" s="5">
        <f t="shared" si="294"/>
        <v>-3.7021512100976484E-4</v>
      </c>
      <c r="AL672" s="5">
        <f t="shared" si="295"/>
        <v>-3.3995439243439396E-4</v>
      </c>
      <c r="AM672" s="5">
        <f t="shared" si="296"/>
        <v>6.0820774456227245E-3</v>
      </c>
      <c r="AN672" s="5">
        <f t="shared" si="297"/>
        <v>2.2237427523446041E-3</v>
      </c>
      <c r="AO672" s="5">
        <f t="shared" si="298"/>
        <v>2.2237427523446041E-3</v>
      </c>
      <c r="AP672" s="5">
        <f t="shared" si="299"/>
        <v>2.5468880055767862E-4</v>
      </c>
      <c r="AQ672" s="5">
        <f t="shared" si="300"/>
        <v>1.7746028746954412E-3</v>
      </c>
      <c r="AR672" s="5">
        <f t="shared" si="301"/>
        <v>2.0756204677032652E-3</v>
      </c>
      <c r="AS672" s="5">
        <f t="shared" si="302"/>
        <v>2.7380663263154581E-4</v>
      </c>
      <c r="AT672" s="5">
        <f t="shared" si="303"/>
        <v>1.6994849869478301E-4</v>
      </c>
      <c r="AU672" s="5">
        <f t="shared" si="304"/>
        <v>1.7745655829555229E-3</v>
      </c>
      <c r="AV672" s="5">
        <f t="shared" si="305"/>
        <v>2.0756376743527039E-3</v>
      </c>
      <c r="AW672" s="5">
        <f t="shared" si="306"/>
        <v>2.7380663263154581E-4</v>
      </c>
      <c r="AX672" s="5">
        <f t="shared" si="307"/>
        <v>1.6994849869478301E-4</v>
      </c>
      <c r="AZ672" s="7">
        <f t="shared" si="291"/>
        <v>116.67866566230786</v>
      </c>
      <c r="BA672" s="4">
        <f t="shared" si="308"/>
        <v>8.0265454932471059E-4</v>
      </c>
      <c r="BB672" s="5">
        <f>AZ672/MAX($AZ$16:AZ672)-1</f>
        <v>-2.9236684691579251E-3</v>
      </c>
    </row>
    <row r="673" spans="1:54" x14ac:dyDescent="0.25">
      <c r="A673" s="3">
        <v>43515</v>
      </c>
      <c r="B673">
        <f>IFERROR(VLOOKUP($A673,Finnifty!$A$14:$I$486,B$15+1,FALSE),All_curves!B672)</f>
        <v>0</v>
      </c>
      <c r="C673">
        <f>IFERROR(VLOOKUP($A673,Finnifty!$A$14:$I$486,C$15+1,FALSE),All_curves!C672)</f>
        <v>0</v>
      </c>
      <c r="D673">
        <f>IFERROR(VLOOKUP($A673,Finnifty!$A$14:$I$486,D$15+1,FALSE),All_curves!D672)</f>
        <v>0</v>
      </c>
      <c r="E673">
        <f>IFERROR(VLOOKUP($A673,Finnifty!$A$14:$I$486,E$15+1,FALSE),All_curves!E672)</f>
        <v>0</v>
      </c>
      <c r="F673">
        <f>IFERROR(VLOOKUP($A673,Finnifty!$A$14:$I$486,F$15+1,FALSE),All_curves!F672)</f>
        <v>0</v>
      </c>
      <c r="G673">
        <f>IFERROR(VLOOKUP($A673,Finnifty!$A$14:$I$486,G$15+1,FALSE),All_curves!G672)</f>
        <v>0</v>
      </c>
      <c r="H673">
        <f>IFERROR(VLOOKUP($A673,Finnifty!$A$14:$I$486,H$15+1,FALSE),All_curves!H672)</f>
        <v>0</v>
      </c>
      <c r="I673">
        <f>IFERROR(VLOOKUP($A673,Finnifty!$A$14:$I$486,I$15+1,FALSE),All_curves!I672)</f>
        <v>0</v>
      </c>
      <c r="J673">
        <f>IFERROR(VLOOKUP($A673,Banknifty!$A$14:$I$4860,2,FALSE),All_curves!J672)</f>
        <v>12961755</v>
      </c>
      <c r="K673">
        <f>IFERROR(VLOOKUP($A673,Banknifty!$A$14:$I$4860,3,FALSE),All_curves!K672)</f>
        <v>17379244</v>
      </c>
      <c r="L673">
        <f>IFERROR(VLOOKUP($A673,Banknifty!$A$14:$I$4860,4,FALSE),All_curves!L672)</f>
        <v>16046258</v>
      </c>
      <c r="M673">
        <f>IFERROR(VLOOKUP($A673,Banknifty!$A$14:$I$4860,5,FALSE),All_curves!M672)</f>
        <v>19952140</v>
      </c>
      <c r="N673">
        <f>IFERROR(VLOOKUP($A673,Banknifty!$A$14:$I$4860,6,FALSE),All_curves!N672)</f>
        <v>12274461</v>
      </c>
      <c r="O673">
        <f>IFERROR(VLOOKUP($A673,Banknifty!$A$14:$I$4860,7,FALSE),All_curves!O672)</f>
        <v>15411236</v>
      </c>
      <c r="P673">
        <f>IFERROR(VLOOKUP($A673,Banknifty!$A$14:$I$4860,8,FALSE),All_curves!P672)</f>
        <v>15411236</v>
      </c>
      <c r="Q673">
        <f>IFERROR(VLOOKUP($A673,Banknifty!$A$14:$I$4860,9,FALSE),All_curves!Q672)</f>
        <v>16756854</v>
      </c>
      <c r="R673">
        <f>IFERROR(VLOOKUP($A673,Nifty!$A$14:$I$4860,2,FALSE),All_curves!R672)</f>
        <v>9887931</v>
      </c>
      <c r="S673">
        <f>IFERROR(VLOOKUP($A673,Nifty!$A$14:$I$4860,3,FALSE),All_curves!S672)</f>
        <v>9998228</v>
      </c>
      <c r="T673">
        <f>IFERROR(VLOOKUP($A673,Nifty!$A$14:$I$4860,4,FALSE),All_curves!T672)</f>
        <v>9905836</v>
      </c>
      <c r="U673">
        <f>IFERROR(VLOOKUP($A673,Nifty!$A$14:$I$4860,5,FALSE),All_curves!U672)</f>
        <v>9976204</v>
      </c>
      <c r="V673">
        <f>IFERROR(VLOOKUP($A673,Nifty!$A$14:$I$4860,6,FALSE),All_curves!V672)</f>
        <v>9929666</v>
      </c>
      <c r="W673">
        <f>IFERROR(VLOOKUP($A673,Nifty!$A$14:$I$4860,7,FALSE),All_curves!W672)</f>
        <v>10030288</v>
      </c>
      <c r="X673">
        <f>IFERROR(VLOOKUP($A673,Nifty!$A$14:$I$4860,8,FALSE),All_curves!X672)</f>
        <v>9905836</v>
      </c>
      <c r="Y673">
        <f>IFERROR(VLOOKUP($A673,Nifty!$A$14:$I$4860,9,FALSE),All_curves!Y672)</f>
        <v>9976204</v>
      </c>
      <c r="AA673" s="5">
        <f t="shared" si="283"/>
        <v>0</v>
      </c>
      <c r="AB673" s="5">
        <f t="shared" si="284"/>
        <v>0</v>
      </c>
      <c r="AC673" s="5">
        <f t="shared" si="285"/>
        <v>0</v>
      </c>
      <c r="AD673" s="5">
        <f t="shared" si="286"/>
        <v>0</v>
      </c>
      <c r="AE673" s="5">
        <f t="shared" si="287"/>
        <v>0</v>
      </c>
      <c r="AF673" s="5">
        <f t="shared" si="288"/>
        <v>0</v>
      </c>
      <c r="AG673" s="5">
        <f t="shared" si="289"/>
        <v>0</v>
      </c>
      <c r="AH673" s="5">
        <f t="shared" si="290"/>
        <v>0</v>
      </c>
      <c r="AI673" s="5">
        <f t="shared" si="292"/>
        <v>-1.0143358571769179E-2</v>
      </c>
      <c r="AJ673" s="5">
        <f t="shared" si="293"/>
        <v>-8.715922129366227E-3</v>
      </c>
      <c r="AK673" s="5">
        <f t="shared" si="294"/>
        <v>-7.71957762654496E-3</v>
      </c>
      <c r="AL673" s="5">
        <f t="shared" si="295"/>
        <v>-8.0227683825981888E-3</v>
      </c>
      <c r="AM673" s="5">
        <f t="shared" si="296"/>
        <v>8.7559055272201647E-4</v>
      </c>
      <c r="AN673" s="5">
        <f t="shared" si="297"/>
        <v>1.1003425489322094E-3</v>
      </c>
      <c r="AO673" s="5">
        <f t="shared" si="298"/>
        <v>1.1003425489322094E-3</v>
      </c>
      <c r="AP673" s="5">
        <f t="shared" si="299"/>
        <v>-1.7088519891349518E-3</v>
      </c>
      <c r="AQ673" s="5">
        <f t="shared" si="300"/>
        <v>-5.8985973300228478E-3</v>
      </c>
      <c r="AR673" s="5">
        <f t="shared" si="301"/>
        <v>-6.307685365903648E-3</v>
      </c>
      <c r="AS673" s="5">
        <f t="shared" si="302"/>
        <v>-4.9390236307288449E-3</v>
      </c>
      <c r="AT673" s="5">
        <f t="shared" si="303"/>
        <v>-1.0885068951620447E-3</v>
      </c>
      <c r="AU673" s="5">
        <f t="shared" si="304"/>
        <v>-5.8986332899003679E-3</v>
      </c>
      <c r="AV673" s="5">
        <f t="shared" si="305"/>
        <v>-6.3076353505369109E-3</v>
      </c>
      <c r="AW673" s="5">
        <f t="shared" si="306"/>
        <v>-4.9390236307288449E-3</v>
      </c>
      <c r="AX673" s="5">
        <f t="shared" si="307"/>
        <v>-1.0885068951620447E-3</v>
      </c>
      <c r="AZ673" s="7">
        <f t="shared" si="291"/>
        <v>116.33980254483177</v>
      </c>
      <c r="BA673" s="4">
        <f t="shared" si="308"/>
        <v>-2.9042423098738597E-3</v>
      </c>
      <c r="BB673" s="5">
        <f>AZ673/MAX($AZ$16:AZ673)-1</f>
        <v>-5.8194197373635514E-3</v>
      </c>
    </row>
    <row r="674" spans="1:54" x14ac:dyDescent="0.25">
      <c r="A674" s="3">
        <v>43516</v>
      </c>
      <c r="B674">
        <f>IFERROR(VLOOKUP($A674,Finnifty!$A$14:$I$486,B$15+1,FALSE),All_curves!B673)</f>
        <v>0</v>
      </c>
      <c r="C674">
        <f>IFERROR(VLOOKUP($A674,Finnifty!$A$14:$I$486,C$15+1,FALSE),All_curves!C673)</f>
        <v>0</v>
      </c>
      <c r="D674">
        <f>IFERROR(VLOOKUP($A674,Finnifty!$A$14:$I$486,D$15+1,FALSE),All_curves!D673)</f>
        <v>0</v>
      </c>
      <c r="E674">
        <f>IFERROR(VLOOKUP($A674,Finnifty!$A$14:$I$486,E$15+1,FALSE),All_curves!E673)</f>
        <v>0</v>
      </c>
      <c r="F674">
        <f>IFERROR(VLOOKUP($A674,Finnifty!$A$14:$I$486,F$15+1,FALSE),All_curves!F673)</f>
        <v>0</v>
      </c>
      <c r="G674">
        <f>IFERROR(VLOOKUP($A674,Finnifty!$A$14:$I$486,G$15+1,FALSE),All_curves!G673)</f>
        <v>0</v>
      </c>
      <c r="H674">
        <f>IFERROR(VLOOKUP($A674,Finnifty!$A$14:$I$486,H$15+1,FALSE),All_curves!H673)</f>
        <v>0</v>
      </c>
      <c r="I674">
        <f>IFERROR(VLOOKUP($A674,Finnifty!$A$14:$I$486,I$15+1,FALSE),All_curves!I673)</f>
        <v>0</v>
      </c>
      <c r="J674">
        <f>IFERROR(VLOOKUP($A674,Banknifty!$A$14:$I$4860,2,FALSE),All_curves!J673)</f>
        <v>13021661</v>
      </c>
      <c r="K674">
        <f>IFERROR(VLOOKUP($A674,Banknifty!$A$14:$I$4860,3,FALSE),All_curves!K673)</f>
        <v>17442352</v>
      </c>
      <c r="L674">
        <f>IFERROR(VLOOKUP($A674,Banknifty!$A$14:$I$4860,4,FALSE),All_curves!L673)</f>
        <v>16093159</v>
      </c>
      <c r="M674">
        <f>IFERROR(VLOOKUP($A674,Banknifty!$A$14:$I$4860,5,FALSE),All_curves!M673)</f>
        <v>20009610</v>
      </c>
      <c r="N674">
        <f>IFERROR(VLOOKUP($A674,Banknifty!$A$14:$I$4860,6,FALSE),All_curves!N673)</f>
        <v>12306248</v>
      </c>
      <c r="O674">
        <f>IFERROR(VLOOKUP($A674,Banknifty!$A$14:$I$4860,7,FALSE),All_curves!O673)</f>
        <v>15364834</v>
      </c>
      <c r="P674">
        <f>IFERROR(VLOOKUP($A674,Banknifty!$A$14:$I$4860,8,FALSE),All_curves!P673)</f>
        <v>15364834</v>
      </c>
      <c r="Q674">
        <f>IFERROR(VLOOKUP($A674,Banknifty!$A$14:$I$4860,9,FALSE),All_curves!Q673)</f>
        <v>16733092</v>
      </c>
      <c r="R674">
        <f>IFERROR(VLOOKUP($A674,Nifty!$A$14:$I$4860,2,FALSE),All_curves!R673)</f>
        <v>9897200</v>
      </c>
      <c r="S674">
        <f>IFERROR(VLOOKUP($A674,Nifty!$A$14:$I$4860,3,FALSE),All_curves!S673)</f>
        <v>10032580</v>
      </c>
      <c r="T674">
        <f>IFERROR(VLOOKUP($A674,Nifty!$A$14:$I$4860,4,FALSE),All_curves!T673)</f>
        <v>9913621</v>
      </c>
      <c r="U674">
        <f>IFERROR(VLOOKUP($A674,Nifty!$A$14:$I$4860,5,FALSE),All_curves!U673)</f>
        <v>9992438</v>
      </c>
      <c r="V674">
        <f>IFERROR(VLOOKUP($A674,Nifty!$A$14:$I$4860,6,FALSE),All_curves!V673)</f>
        <v>9938975</v>
      </c>
      <c r="W674">
        <f>IFERROR(VLOOKUP($A674,Nifty!$A$14:$I$4860,7,FALSE),All_curves!W673)</f>
        <v>10064750</v>
      </c>
      <c r="X674">
        <f>IFERROR(VLOOKUP($A674,Nifty!$A$14:$I$4860,8,FALSE),All_curves!X673)</f>
        <v>9913621</v>
      </c>
      <c r="Y674">
        <f>IFERROR(VLOOKUP($A674,Nifty!$A$14:$I$4860,9,FALSE),All_curves!Y673)</f>
        <v>9992438</v>
      </c>
      <c r="AA674" s="5">
        <f t="shared" si="283"/>
        <v>0</v>
      </c>
      <c r="AB674" s="5">
        <f t="shared" si="284"/>
        <v>0</v>
      </c>
      <c r="AC674" s="5">
        <f t="shared" si="285"/>
        <v>0</v>
      </c>
      <c r="AD674" s="5">
        <f t="shared" si="286"/>
        <v>0</v>
      </c>
      <c r="AE674" s="5">
        <f t="shared" si="287"/>
        <v>0</v>
      </c>
      <c r="AF674" s="5">
        <f t="shared" si="288"/>
        <v>0</v>
      </c>
      <c r="AG674" s="5">
        <f t="shared" si="289"/>
        <v>0</v>
      </c>
      <c r="AH674" s="5">
        <f t="shared" si="290"/>
        <v>0</v>
      </c>
      <c r="AI674" s="5">
        <f t="shared" si="292"/>
        <v>4.62175068113857E-3</v>
      </c>
      <c r="AJ674" s="5">
        <f t="shared" si="293"/>
        <v>3.6312281477837161E-3</v>
      </c>
      <c r="AK674" s="5">
        <f t="shared" si="294"/>
        <v>2.9228621401948818E-3</v>
      </c>
      <c r="AL674" s="5">
        <f t="shared" si="295"/>
        <v>2.8803927799223583E-3</v>
      </c>
      <c r="AM674" s="5">
        <f t="shared" si="296"/>
        <v>2.5896860155407708E-3</v>
      </c>
      <c r="AN674" s="5">
        <f t="shared" si="297"/>
        <v>-3.0109200845409578E-3</v>
      </c>
      <c r="AO674" s="5">
        <f t="shared" si="298"/>
        <v>-3.0109200845409578E-3</v>
      </c>
      <c r="AP674" s="5">
        <f t="shared" si="299"/>
        <v>-1.4180466094649846E-3</v>
      </c>
      <c r="AQ674" s="5">
        <f t="shared" si="300"/>
        <v>9.3740540867437439E-4</v>
      </c>
      <c r="AR674" s="5">
        <f t="shared" si="301"/>
        <v>3.435808825323905E-3</v>
      </c>
      <c r="AS674" s="5">
        <f t="shared" si="302"/>
        <v>7.859003520753749E-4</v>
      </c>
      <c r="AT674" s="5">
        <f t="shared" si="303"/>
        <v>1.6272722570629394E-3</v>
      </c>
      <c r="AU674" s="5">
        <f t="shared" si="304"/>
        <v>9.374937686725815E-4</v>
      </c>
      <c r="AV674" s="5">
        <f t="shared" si="305"/>
        <v>3.4357936681379542E-3</v>
      </c>
      <c r="AW674" s="5">
        <f t="shared" si="306"/>
        <v>7.859003520753749E-4</v>
      </c>
      <c r="AX674" s="5">
        <f t="shared" si="307"/>
        <v>1.6272722570629394E-3</v>
      </c>
      <c r="AZ674" s="7">
        <f t="shared" si="291"/>
        <v>116.45022297761776</v>
      </c>
      <c r="BA674" s="4">
        <f t="shared" si="308"/>
        <v>9.4911999479661846E-4</v>
      </c>
      <c r="BB674" s="5">
        <f>AZ674/MAX($AZ$16:AZ674)-1</f>
        <v>-4.8758230701978489E-3</v>
      </c>
    </row>
    <row r="675" spans="1:54" x14ac:dyDescent="0.25">
      <c r="A675" s="3">
        <v>43517</v>
      </c>
      <c r="B675">
        <f>IFERROR(VLOOKUP($A675,Finnifty!$A$14:$I$486,B$15+1,FALSE),All_curves!B674)</f>
        <v>0</v>
      </c>
      <c r="C675">
        <f>IFERROR(VLOOKUP($A675,Finnifty!$A$14:$I$486,C$15+1,FALSE),All_curves!C674)</f>
        <v>0</v>
      </c>
      <c r="D675">
        <f>IFERROR(VLOOKUP($A675,Finnifty!$A$14:$I$486,D$15+1,FALSE),All_curves!D674)</f>
        <v>0</v>
      </c>
      <c r="E675">
        <f>IFERROR(VLOOKUP($A675,Finnifty!$A$14:$I$486,E$15+1,FALSE),All_curves!E674)</f>
        <v>0</v>
      </c>
      <c r="F675">
        <f>IFERROR(VLOOKUP($A675,Finnifty!$A$14:$I$486,F$15+1,FALSE),All_curves!F674)</f>
        <v>0</v>
      </c>
      <c r="G675">
        <f>IFERROR(VLOOKUP($A675,Finnifty!$A$14:$I$486,G$15+1,FALSE),All_curves!G674)</f>
        <v>0</v>
      </c>
      <c r="H675">
        <f>IFERROR(VLOOKUP($A675,Finnifty!$A$14:$I$486,H$15+1,FALSE),All_curves!H674)</f>
        <v>0</v>
      </c>
      <c r="I675">
        <f>IFERROR(VLOOKUP($A675,Finnifty!$A$14:$I$486,I$15+1,FALSE),All_curves!I674)</f>
        <v>0</v>
      </c>
      <c r="J675">
        <f>IFERROR(VLOOKUP($A675,Banknifty!$A$14:$I$4860,2,FALSE),All_curves!J674)</f>
        <v>12951334</v>
      </c>
      <c r="K675">
        <f>IFERROR(VLOOKUP($A675,Banknifty!$A$14:$I$4860,3,FALSE),All_curves!K674)</f>
        <v>17417296</v>
      </c>
      <c r="L675">
        <f>IFERROR(VLOOKUP($A675,Banknifty!$A$14:$I$4860,4,FALSE),All_curves!L674)</f>
        <v>16141711</v>
      </c>
      <c r="M675">
        <f>IFERROR(VLOOKUP($A675,Banknifty!$A$14:$I$4860,5,FALSE),All_curves!M674)</f>
        <v>20027814</v>
      </c>
      <c r="N675">
        <f>IFERROR(VLOOKUP($A675,Banknifty!$A$14:$I$4860,6,FALSE),All_curves!N674)</f>
        <v>12315422</v>
      </c>
      <c r="O675">
        <f>IFERROR(VLOOKUP($A675,Banknifty!$A$14:$I$4860,7,FALSE),All_curves!O674)</f>
        <v>15362626</v>
      </c>
      <c r="P675">
        <f>IFERROR(VLOOKUP($A675,Banknifty!$A$14:$I$4860,8,FALSE),All_curves!P674)</f>
        <v>15362626</v>
      </c>
      <c r="Q675">
        <f>IFERROR(VLOOKUP($A675,Banknifty!$A$14:$I$4860,9,FALSE),All_curves!Q674)</f>
        <v>16727403</v>
      </c>
      <c r="R675">
        <f>IFERROR(VLOOKUP($A675,Nifty!$A$14:$I$4860,2,FALSE),All_curves!R674)</f>
        <v>9836312</v>
      </c>
      <c r="S675">
        <f>IFERROR(VLOOKUP($A675,Nifty!$A$14:$I$4860,3,FALSE),All_curves!S674)</f>
        <v>9955334</v>
      </c>
      <c r="T675">
        <f>IFERROR(VLOOKUP($A675,Nifty!$A$14:$I$4860,4,FALSE),All_curves!T674)</f>
        <v>9844854</v>
      </c>
      <c r="U675">
        <f>IFERROR(VLOOKUP($A675,Nifty!$A$14:$I$4860,5,FALSE),All_curves!U674)</f>
        <v>9921282</v>
      </c>
      <c r="V675">
        <f>IFERROR(VLOOKUP($A675,Nifty!$A$14:$I$4860,6,FALSE),All_curves!V674)</f>
        <v>9917111</v>
      </c>
      <c r="W675">
        <f>IFERROR(VLOOKUP($A675,Nifty!$A$14:$I$4860,7,FALSE),All_curves!W674)</f>
        <v>10027519</v>
      </c>
      <c r="X675">
        <f>IFERROR(VLOOKUP($A675,Nifty!$A$14:$I$4860,8,FALSE),All_curves!X674)</f>
        <v>9894490</v>
      </c>
      <c r="Y675">
        <f>IFERROR(VLOOKUP($A675,Nifty!$A$14:$I$4860,9,FALSE),All_curves!Y674)</f>
        <v>9956506</v>
      </c>
      <c r="AA675" s="5">
        <f t="shared" si="283"/>
        <v>0</v>
      </c>
      <c r="AB675" s="5">
        <f t="shared" si="284"/>
        <v>0</v>
      </c>
      <c r="AC675" s="5">
        <f t="shared" si="285"/>
        <v>0</v>
      </c>
      <c r="AD675" s="5">
        <f t="shared" si="286"/>
        <v>0</v>
      </c>
      <c r="AE675" s="5">
        <f t="shared" si="287"/>
        <v>0</v>
      </c>
      <c r="AF675" s="5">
        <f t="shared" si="288"/>
        <v>0</v>
      </c>
      <c r="AG675" s="5">
        <f t="shared" si="289"/>
        <v>0</v>
      </c>
      <c r="AH675" s="5">
        <f t="shared" si="290"/>
        <v>0</v>
      </c>
      <c r="AI675" s="5">
        <f t="shared" si="292"/>
        <v>-5.4007703011159647E-3</v>
      </c>
      <c r="AJ675" s="5">
        <f t="shared" si="293"/>
        <v>-1.4365035174155327E-3</v>
      </c>
      <c r="AK675" s="5">
        <f t="shared" si="294"/>
        <v>3.016934089820511E-3</v>
      </c>
      <c r="AL675" s="5">
        <f t="shared" si="295"/>
        <v>9.0976285894628361E-4</v>
      </c>
      <c r="AM675" s="5">
        <f t="shared" si="296"/>
        <v>7.4547498148902491E-4</v>
      </c>
      <c r="AN675" s="5">
        <f t="shared" si="297"/>
        <v>-1.4370477416159044E-4</v>
      </c>
      <c r="AO675" s="5">
        <f t="shared" si="298"/>
        <v>-1.4370477416159044E-4</v>
      </c>
      <c r="AP675" s="5">
        <f t="shared" si="299"/>
        <v>-3.3998498305032321E-4</v>
      </c>
      <c r="AQ675" s="5">
        <f t="shared" si="300"/>
        <v>-6.1520430020611805E-3</v>
      </c>
      <c r="AR675" s="5">
        <f t="shared" si="301"/>
        <v>-7.6995149801944995E-3</v>
      </c>
      <c r="AS675" s="5">
        <f t="shared" si="302"/>
        <v>-6.9366178109895316E-3</v>
      </c>
      <c r="AT675" s="5">
        <f t="shared" si="303"/>
        <v>-7.1209848887728855E-3</v>
      </c>
      <c r="AU675" s="5">
        <f t="shared" si="304"/>
        <v>-2.1998244285753588E-3</v>
      </c>
      <c r="AV675" s="5">
        <f t="shared" si="305"/>
        <v>-3.6991480165925461E-3</v>
      </c>
      <c r="AW675" s="5">
        <f t="shared" si="306"/>
        <v>-1.9297691529663874E-3</v>
      </c>
      <c r="AX675" s="5">
        <f t="shared" si="307"/>
        <v>-3.5959192341248336E-3</v>
      </c>
      <c r="AZ675" s="7">
        <f t="shared" si="291"/>
        <v>116.24582218109143</v>
      </c>
      <c r="BA675" s="4">
        <f t="shared" si="308"/>
        <v>-1.7552632472469336E-3</v>
      </c>
      <c r="BB675" s="5">
        <f>AZ675/MAX($AZ$16:AZ675)-1</f>
        <v>-6.6225279644096524E-3</v>
      </c>
    </row>
    <row r="676" spans="1:54" x14ac:dyDescent="0.25">
      <c r="A676" s="3">
        <v>43518</v>
      </c>
      <c r="B676">
        <f>IFERROR(VLOOKUP($A676,Finnifty!$A$14:$I$486,B$15+1,FALSE),All_curves!B675)</f>
        <v>0</v>
      </c>
      <c r="C676">
        <f>IFERROR(VLOOKUP($A676,Finnifty!$A$14:$I$486,C$15+1,FALSE),All_curves!C675)</f>
        <v>0</v>
      </c>
      <c r="D676">
        <f>IFERROR(VLOOKUP($A676,Finnifty!$A$14:$I$486,D$15+1,FALSE),All_curves!D675)</f>
        <v>0</v>
      </c>
      <c r="E676">
        <f>IFERROR(VLOOKUP($A676,Finnifty!$A$14:$I$486,E$15+1,FALSE),All_curves!E675)</f>
        <v>0</v>
      </c>
      <c r="F676">
        <f>IFERROR(VLOOKUP($A676,Finnifty!$A$14:$I$486,F$15+1,FALSE),All_curves!F675)</f>
        <v>0</v>
      </c>
      <c r="G676">
        <f>IFERROR(VLOOKUP($A676,Finnifty!$A$14:$I$486,G$15+1,FALSE),All_curves!G675)</f>
        <v>0</v>
      </c>
      <c r="H676">
        <f>IFERROR(VLOOKUP($A676,Finnifty!$A$14:$I$486,H$15+1,FALSE),All_curves!H675)</f>
        <v>0</v>
      </c>
      <c r="I676">
        <f>IFERROR(VLOOKUP($A676,Finnifty!$A$14:$I$486,I$15+1,FALSE),All_curves!I675)</f>
        <v>0</v>
      </c>
      <c r="J676">
        <f>IFERROR(VLOOKUP($A676,Banknifty!$A$14:$I$4860,2,FALSE),All_curves!J675)</f>
        <v>12951334</v>
      </c>
      <c r="K676">
        <f>IFERROR(VLOOKUP($A676,Banknifty!$A$14:$I$4860,3,FALSE),All_curves!K675)</f>
        <v>17417296</v>
      </c>
      <c r="L676">
        <f>IFERROR(VLOOKUP($A676,Banknifty!$A$14:$I$4860,4,FALSE),All_curves!L675)</f>
        <v>16141711</v>
      </c>
      <c r="M676">
        <f>IFERROR(VLOOKUP($A676,Banknifty!$A$14:$I$4860,5,FALSE),All_curves!M675)</f>
        <v>20027814</v>
      </c>
      <c r="N676">
        <f>IFERROR(VLOOKUP($A676,Banknifty!$A$14:$I$4860,6,FALSE),All_curves!N675)</f>
        <v>12190503</v>
      </c>
      <c r="O676">
        <f>IFERROR(VLOOKUP($A676,Banknifty!$A$14:$I$4860,7,FALSE),All_curves!O675)</f>
        <v>15228726</v>
      </c>
      <c r="P676">
        <f>IFERROR(VLOOKUP($A676,Banknifty!$A$14:$I$4860,8,FALSE),All_curves!P675)</f>
        <v>15228726</v>
      </c>
      <c r="Q676">
        <f>IFERROR(VLOOKUP($A676,Banknifty!$A$14:$I$4860,9,FALSE),All_curves!Q675)</f>
        <v>16593203</v>
      </c>
      <c r="R676">
        <f>IFERROR(VLOOKUP($A676,Nifty!$A$14:$I$4860,2,FALSE),All_curves!R675)</f>
        <v>9836312</v>
      </c>
      <c r="S676">
        <f>IFERROR(VLOOKUP($A676,Nifty!$A$14:$I$4860,3,FALSE),All_curves!S675)</f>
        <v>9955334</v>
      </c>
      <c r="T676">
        <f>IFERROR(VLOOKUP($A676,Nifty!$A$14:$I$4860,4,FALSE),All_curves!T675)</f>
        <v>9844854</v>
      </c>
      <c r="U676">
        <f>IFERROR(VLOOKUP($A676,Nifty!$A$14:$I$4860,5,FALSE),All_curves!U675)</f>
        <v>9921282</v>
      </c>
      <c r="V676">
        <f>IFERROR(VLOOKUP($A676,Nifty!$A$14:$I$4860,6,FALSE),All_curves!V675)</f>
        <v>9911335</v>
      </c>
      <c r="W676">
        <f>IFERROR(VLOOKUP($A676,Nifty!$A$14:$I$4860,7,FALSE),All_curves!W675)</f>
        <v>10021679</v>
      </c>
      <c r="X676">
        <f>IFERROR(VLOOKUP($A676,Nifty!$A$14:$I$4860,8,FALSE),All_curves!X675)</f>
        <v>9894490</v>
      </c>
      <c r="Y676">
        <f>IFERROR(VLOOKUP($A676,Nifty!$A$14:$I$4860,9,FALSE),All_curves!Y675)</f>
        <v>9956506</v>
      </c>
      <c r="AA676" s="5">
        <f t="shared" si="283"/>
        <v>0</v>
      </c>
      <c r="AB676" s="5">
        <f t="shared" si="284"/>
        <v>0</v>
      </c>
      <c r="AC676" s="5">
        <f t="shared" si="285"/>
        <v>0</v>
      </c>
      <c r="AD676" s="5">
        <f t="shared" si="286"/>
        <v>0</v>
      </c>
      <c r="AE676" s="5">
        <f t="shared" si="287"/>
        <v>0</v>
      </c>
      <c r="AF676" s="5">
        <f t="shared" si="288"/>
        <v>0</v>
      </c>
      <c r="AG676" s="5">
        <f t="shared" si="289"/>
        <v>0</v>
      </c>
      <c r="AH676" s="5">
        <f t="shared" si="290"/>
        <v>0</v>
      </c>
      <c r="AI676" s="5">
        <f t="shared" si="292"/>
        <v>0</v>
      </c>
      <c r="AJ676" s="5">
        <f t="shared" si="293"/>
        <v>0</v>
      </c>
      <c r="AK676" s="5">
        <f t="shared" si="294"/>
        <v>0</v>
      </c>
      <c r="AL676" s="5">
        <f t="shared" si="295"/>
        <v>0</v>
      </c>
      <c r="AM676" s="5">
        <f t="shared" si="296"/>
        <v>-1.0143298378244792E-2</v>
      </c>
      <c r="AN676" s="5">
        <f t="shared" si="297"/>
        <v>-8.7159578056511533E-3</v>
      </c>
      <c r="AO676" s="5">
        <f t="shared" si="298"/>
        <v>-8.7159578056511533E-3</v>
      </c>
      <c r="AP676" s="5">
        <f t="shared" si="299"/>
        <v>-8.0227636053247231E-3</v>
      </c>
      <c r="AQ676" s="5">
        <f t="shared" si="300"/>
        <v>0</v>
      </c>
      <c r="AR676" s="5">
        <f t="shared" si="301"/>
        <v>0</v>
      </c>
      <c r="AS676" s="5">
        <f t="shared" si="302"/>
        <v>0</v>
      </c>
      <c r="AT676" s="5">
        <f t="shared" si="303"/>
        <v>0</v>
      </c>
      <c r="AU676" s="5">
        <f t="shared" si="304"/>
        <v>-5.8242768483685037E-4</v>
      </c>
      <c r="AV676" s="5">
        <f t="shared" si="305"/>
        <v>-5.8239730086773189E-4</v>
      </c>
      <c r="AW676" s="5">
        <f t="shared" si="306"/>
        <v>0</v>
      </c>
      <c r="AX676" s="5">
        <f t="shared" si="307"/>
        <v>0</v>
      </c>
      <c r="AZ676" s="7">
        <f t="shared" si="291"/>
        <v>116.06775875560558</v>
      </c>
      <c r="BA676" s="4">
        <f t="shared" si="308"/>
        <v>-1.5317834408573503E-3</v>
      </c>
      <c r="BB676" s="5">
        <f>AZ676/MAX($AZ$16:AZ676)-1</f>
        <v>-8.1441671265944926E-3</v>
      </c>
    </row>
    <row r="677" spans="1:54" x14ac:dyDescent="0.25">
      <c r="A677" s="3">
        <v>43521</v>
      </c>
      <c r="B677">
        <f>IFERROR(VLOOKUP($A677,Finnifty!$A$14:$I$486,B$15+1,FALSE),All_curves!B676)</f>
        <v>0</v>
      </c>
      <c r="C677">
        <f>IFERROR(VLOOKUP($A677,Finnifty!$A$14:$I$486,C$15+1,FALSE),All_curves!C676)</f>
        <v>0</v>
      </c>
      <c r="D677">
        <f>IFERROR(VLOOKUP($A677,Finnifty!$A$14:$I$486,D$15+1,FALSE),All_curves!D676)</f>
        <v>0</v>
      </c>
      <c r="E677">
        <f>IFERROR(VLOOKUP($A677,Finnifty!$A$14:$I$486,E$15+1,FALSE),All_curves!E676)</f>
        <v>0</v>
      </c>
      <c r="F677">
        <f>IFERROR(VLOOKUP($A677,Finnifty!$A$14:$I$486,F$15+1,FALSE),All_curves!F676)</f>
        <v>0</v>
      </c>
      <c r="G677">
        <f>IFERROR(VLOOKUP($A677,Finnifty!$A$14:$I$486,G$15+1,FALSE),All_curves!G676)</f>
        <v>0</v>
      </c>
      <c r="H677">
        <f>IFERROR(VLOOKUP($A677,Finnifty!$A$14:$I$486,H$15+1,FALSE),All_curves!H676)</f>
        <v>0</v>
      </c>
      <c r="I677">
        <f>IFERROR(VLOOKUP($A677,Finnifty!$A$14:$I$486,I$15+1,FALSE),All_curves!I676)</f>
        <v>0</v>
      </c>
      <c r="J677">
        <f>IFERROR(VLOOKUP($A677,Banknifty!$A$14:$I$4860,2,FALSE),All_curves!J676)</f>
        <v>12985711</v>
      </c>
      <c r="K677">
        <f>IFERROR(VLOOKUP($A677,Banknifty!$A$14:$I$4860,3,FALSE),All_curves!K676)</f>
        <v>17396810</v>
      </c>
      <c r="L677">
        <f>IFERROR(VLOOKUP($A677,Banknifty!$A$14:$I$4860,4,FALSE),All_curves!L676)</f>
        <v>16122726</v>
      </c>
      <c r="M677">
        <f>IFERROR(VLOOKUP($A677,Banknifty!$A$14:$I$4860,5,FALSE),All_curves!M676)</f>
        <v>20011450</v>
      </c>
      <c r="N677">
        <f>IFERROR(VLOOKUP($A677,Banknifty!$A$14:$I$4860,6,FALSE),All_curves!N676)</f>
        <v>12246844</v>
      </c>
      <c r="O677">
        <f>IFERROR(VLOOKUP($A677,Banknifty!$A$14:$I$4860,7,FALSE),All_curves!O676)</f>
        <v>15284025</v>
      </c>
      <c r="P677">
        <f>IFERROR(VLOOKUP($A677,Banknifty!$A$14:$I$4860,8,FALSE),All_curves!P676)</f>
        <v>15284025</v>
      </c>
      <c r="Q677">
        <f>IFERROR(VLOOKUP($A677,Banknifty!$A$14:$I$4860,9,FALSE),All_curves!Q676)</f>
        <v>16640998</v>
      </c>
      <c r="R677">
        <f>IFERROR(VLOOKUP($A677,Nifty!$A$14:$I$4860,2,FALSE),All_curves!R676)</f>
        <v>9840892</v>
      </c>
      <c r="S677">
        <f>IFERROR(VLOOKUP($A677,Nifty!$A$14:$I$4860,3,FALSE),All_curves!S676)</f>
        <v>9952747</v>
      </c>
      <c r="T677">
        <f>IFERROR(VLOOKUP($A677,Nifty!$A$14:$I$4860,4,FALSE),All_curves!T676)</f>
        <v>9843258</v>
      </c>
      <c r="U677">
        <f>IFERROR(VLOOKUP($A677,Nifty!$A$14:$I$4860,5,FALSE),All_curves!U676)</f>
        <v>9921282</v>
      </c>
      <c r="V677">
        <f>IFERROR(VLOOKUP($A677,Nifty!$A$14:$I$4860,6,FALSE),All_curves!V676)</f>
        <v>9915951</v>
      </c>
      <c r="W677">
        <f>IFERROR(VLOOKUP($A677,Nifty!$A$14:$I$4860,7,FALSE),All_curves!W676)</f>
        <v>10019075</v>
      </c>
      <c r="X677">
        <f>IFERROR(VLOOKUP($A677,Nifty!$A$14:$I$4860,8,FALSE),All_curves!X676)</f>
        <v>9892886</v>
      </c>
      <c r="Y677">
        <f>IFERROR(VLOOKUP($A677,Nifty!$A$14:$I$4860,9,FALSE),All_curves!Y676)</f>
        <v>9956506</v>
      </c>
      <c r="AA677" s="5">
        <f t="shared" si="283"/>
        <v>0</v>
      </c>
      <c r="AB677" s="5">
        <f t="shared" si="284"/>
        <v>0</v>
      </c>
      <c r="AC677" s="5">
        <f t="shared" si="285"/>
        <v>0</v>
      </c>
      <c r="AD677" s="5">
        <f t="shared" si="286"/>
        <v>0</v>
      </c>
      <c r="AE677" s="5">
        <f t="shared" si="287"/>
        <v>0</v>
      </c>
      <c r="AF677" s="5">
        <f t="shared" si="288"/>
        <v>0</v>
      </c>
      <c r="AG677" s="5">
        <f t="shared" si="289"/>
        <v>0</v>
      </c>
      <c r="AH677" s="5">
        <f t="shared" si="290"/>
        <v>0</v>
      </c>
      <c r="AI677" s="5">
        <f t="shared" si="292"/>
        <v>2.6543211687690693E-3</v>
      </c>
      <c r="AJ677" s="5">
        <f t="shared" si="293"/>
        <v>-1.1761871647585354E-3</v>
      </c>
      <c r="AK677" s="5">
        <f t="shared" si="294"/>
        <v>-1.1761454532298599E-3</v>
      </c>
      <c r="AL677" s="5">
        <f t="shared" si="295"/>
        <v>-8.1706370949918838E-4</v>
      </c>
      <c r="AM677" s="5">
        <f t="shared" si="296"/>
        <v>4.6217124920933106E-3</v>
      </c>
      <c r="AN677" s="5">
        <f t="shared" si="297"/>
        <v>3.6312295591895971E-3</v>
      </c>
      <c r="AO677" s="5">
        <f t="shared" si="298"/>
        <v>3.6312295591895971E-3</v>
      </c>
      <c r="AP677" s="5">
        <f t="shared" si="299"/>
        <v>2.880396268279295E-3</v>
      </c>
      <c r="AQ677" s="5">
        <f t="shared" si="300"/>
        <v>4.6562166795838245E-4</v>
      </c>
      <c r="AR677" s="5">
        <f t="shared" si="301"/>
        <v>-2.5986069377481602E-4</v>
      </c>
      <c r="AS677" s="5">
        <f t="shared" si="302"/>
        <v>-1.6211515173303326E-4</v>
      </c>
      <c r="AT677" s="5">
        <f t="shared" si="303"/>
        <v>0</v>
      </c>
      <c r="AU677" s="5">
        <f t="shared" si="304"/>
        <v>4.6572938963307386E-4</v>
      </c>
      <c r="AV677" s="5">
        <f t="shared" si="305"/>
        <v>-2.5983670001805681E-4</v>
      </c>
      <c r="AW677" s="5">
        <f t="shared" si="306"/>
        <v>-1.6211042711655743E-4</v>
      </c>
      <c r="AX677" s="5">
        <f t="shared" si="307"/>
        <v>0</v>
      </c>
      <c r="AZ677" s="7">
        <f t="shared" si="291"/>
        <v>116.13709434999271</v>
      </c>
      <c r="BA677" s="4">
        <f t="shared" si="308"/>
        <v>5.97371700207595E-4</v>
      </c>
      <c r="BB677" s="5">
        <f>AZ677/MAX($AZ$16:AZ677)-1</f>
        <v>-7.5516605213500343E-3</v>
      </c>
    </row>
    <row r="678" spans="1:54" x14ac:dyDescent="0.25">
      <c r="A678" s="3">
        <v>43522</v>
      </c>
      <c r="B678">
        <f>IFERROR(VLOOKUP($A678,Finnifty!$A$14:$I$486,B$15+1,FALSE),All_curves!B677)</f>
        <v>0</v>
      </c>
      <c r="C678">
        <f>IFERROR(VLOOKUP($A678,Finnifty!$A$14:$I$486,C$15+1,FALSE),All_curves!C677)</f>
        <v>0</v>
      </c>
      <c r="D678">
        <f>IFERROR(VLOOKUP($A678,Finnifty!$A$14:$I$486,D$15+1,FALSE),All_curves!D677)</f>
        <v>0</v>
      </c>
      <c r="E678">
        <f>IFERROR(VLOOKUP($A678,Finnifty!$A$14:$I$486,E$15+1,FALSE),All_curves!E677)</f>
        <v>0</v>
      </c>
      <c r="F678">
        <f>IFERROR(VLOOKUP($A678,Finnifty!$A$14:$I$486,F$15+1,FALSE),All_curves!F677)</f>
        <v>0</v>
      </c>
      <c r="G678">
        <f>IFERROR(VLOOKUP($A678,Finnifty!$A$14:$I$486,G$15+1,FALSE),All_curves!G677)</f>
        <v>0</v>
      </c>
      <c r="H678">
        <f>IFERROR(VLOOKUP($A678,Finnifty!$A$14:$I$486,H$15+1,FALSE),All_curves!H677)</f>
        <v>0</v>
      </c>
      <c r="I678">
        <f>IFERROR(VLOOKUP($A678,Finnifty!$A$14:$I$486,I$15+1,FALSE),All_curves!I677)</f>
        <v>0</v>
      </c>
      <c r="J678">
        <f>IFERROR(VLOOKUP($A678,Banknifty!$A$14:$I$4860,2,FALSE),All_curves!J677)</f>
        <v>12833324</v>
      </c>
      <c r="K678">
        <f>IFERROR(VLOOKUP($A678,Banknifty!$A$14:$I$4860,3,FALSE),All_curves!K677)</f>
        <v>17234858</v>
      </c>
      <c r="L678">
        <f>IFERROR(VLOOKUP($A678,Banknifty!$A$14:$I$4860,4,FALSE),All_curves!L677)</f>
        <v>16009272</v>
      </c>
      <c r="M678">
        <f>IFERROR(VLOOKUP($A678,Banknifty!$A$14:$I$4860,5,FALSE),All_curves!M677)</f>
        <v>19896748</v>
      </c>
      <c r="N678">
        <f>IFERROR(VLOOKUP($A678,Banknifty!$A$14:$I$4860,6,FALSE),All_curves!N677)</f>
        <v>12259974</v>
      </c>
      <c r="O678">
        <f>IFERROR(VLOOKUP($A678,Banknifty!$A$14:$I$4860,7,FALSE),All_curves!O677)</f>
        <v>15336970</v>
      </c>
      <c r="P678">
        <f>IFERROR(VLOOKUP($A678,Banknifty!$A$14:$I$4860,8,FALSE),All_curves!P677)</f>
        <v>15336970</v>
      </c>
      <c r="Q678">
        <f>IFERROR(VLOOKUP($A678,Banknifty!$A$14:$I$4860,9,FALSE),All_curves!Q677)</f>
        <v>16656138</v>
      </c>
      <c r="R678">
        <f>IFERROR(VLOOKUP($A678,Nifty!$A$14:$I$4860,2,FALSE),All_curves!R677)</f>
        <v>9766721</v>
      </c>
      <c r="S678">
        <f>IFERROR(VLOOKUP($A678,Nifty!$A$14:$I$4860,3,FALSE),All_curves!S677)</f>
        <v>9894930</v>
      </c>
      <c r="T678">
        <f>IFERROR(VLOOKUP($A678,Nifty!$A$14:$I$4860,4,FALSE),All_curves!T677)</f>
        <v>9777923</v>
      </c>
      <c r="U678">
        <f>IFERROR(VLOOKUP($A678,Nifty!$A$14:$I$4860,5,FALSE),All_curves!U677)</f>
        <v>9897231</v>
      </c>
      <c r="V678">
        <f>IFERROR(VLOOKUP($A678,Nifty!$A$14:$I$4860,6,FALSE),All_curves!V677)</f>
        <v>9841214</v>
      </c>
      <c r="W678">
        <f>IFERROR(VLOOKUP($A678,Nifty!$A$14:$I$4860,7,FALSE),All_curves!W677)</f>
        <v>9960873</v>
      </c>
      <c r="X678">
        <f>IFERROR(VLOOKUP($A678,Nifty!$A$14:$I$4860,8,FALSE),All_curves!X677)</f>
        <v>9827222</v>
      </c>
      <c r="Y678">
        <f>IFERROR(VLOOKUP($A678,Nifty!$A$14:$I$4860,9,FALSE),All_curves!Y677)</f>
        <v>9932370</v>
      </c>
      <c r="AA678" s="5">
        <f t="shared" si="283"/>
        <v>0</v>
      </c>
      <c r="AB678" s="5">
        <f t="shared" si="284"/>
        <v>0</v>
      </c>
      <c r="AC678" s="5">
        <f t="shared" si="285"/>
        <v>0</v>
      </c>
      <c r="AD678" s="5">
        <f t="shared" si="286"/>
        <v>0</v>
      </c>
      <c r="AE678" s="5">
        <f t="shared" si="287"/>
        <v>0</v>
      </c>
      <c r="AF678" s="5">
        <f t="shared" si="288"/>
        <v>0</v>
      </c>
      <c r="AG678" s="5">
        <f t="shared" si="289"/>
        <v>0</v>
      </c>
      <c r="AH678" s="5">
        <f t="shared" si="290"/>
        <v>0</v>
      </c>
      <c r="AI678" s="5">
        <f t="shared" si="292"/>
        <v>-1.173497546649549E-2</v>
      </c>
      <c r="AJ678" s="5">
        <f t="shared" si="293"/>
        <v>-9.3092929105967892E-3</v>
      </c>
      <c r="AK678" s="5">
        <f t="shared" si="294"/>
        <v>-7.0368993432003979E-3</v>
      </c>
      <c r="AL678" s="5">
        <f t="shared" si="295"/>
        <v>-5.7318185338893768E-3</v>
      </c>
      <c r="AM678" s="5">
        <f t="shared" si="296"/>
        <v>1.0721129459965173E-3</v>
      </c>
      <c r="AN678" s="5">
        <f t="shared" si="297"/>
        <v>3.4640744175700178E-3</v>
      </c>
      <c r="AO678" s="5">
        <f t="shared" si="298"/>
        <v>3.4640744175700178E-3</v>
      </c>
      <c r="AP678" s="5">
        <f t="shared" si="299"/>
        <v>9.0980120302885936E-4</v>
      </c>
      <c r="AQ678" s="5">
        <f t="shared" si="300"/>
        <v>-7.5370200181040792E-3</v>
      </c>
      <c r="AR678" s="5">
        <f t="shared" si="301"/>
        <v>-5.8091499763833765E-3</v>
      </c>
      <c r="AS678" s="5">
        <f t="shared" si="302"/>
        <v>-6.6375380996820388E-3</v>
      </c>
      <c r="AT678" s="5">
        <f t="shared" si="303"/>
        <v>-2.4241826812301248E-3</v>
      </c>
      <c r="AU678" s="5">
        <f t="shared" si="304"/>
        <v>-7.537048135877189E-3</v>
      </c>
      <c r="AV678" s="5">
        <f t="shared" si="305"/>
        <v>-5.8091191053066815E-3</v>
      </c>
      <c r="AW678" s="5">
        <f t="shared" si="306"/>
        <v>-6.6374968841246273E-3</v>
      </c>
      <c r="AX678" s="5">
        <f t="shared" si="307"/>
        <v>-2.4241435700435021E-3</v>
      </c>
      <c r="AZ678" s="7">
        <f t="shared" si="291"/>
        <v>115.79972276036524</v>
      </c>
      <c r="BA678" s="4">
        <f t="shared" si="308"/>
        <v>-2.9049425725320112E-3</v>
      </c>
      <c r="BB678" s="5">
        <f>AZ678/MAX($AZ$16:AZ678)-1</f>
        <v>-1.0434665953740319E-2</v>
      </c>
    </row>
    <row r="679" spans="1:54" x14ac:dyDescent="0.25">
      <c r="A679" s="3">
        <v>43523</v>
      </c>
      <c r="B679">
        <f>IFERROR(VLOOKUP($A679,Finnifty!$A$14:$I$486,B$15+1,FALSE),All_curves!B678)</f>
        <v>0</v>
      </c>
      <c r="C679">
        <f>IFERROR(VLOOKUP($A679,Finnifty!$A$14:$I$486,C$15+1,FALSE),All_curves!C678)</f>
        <v>0</v>
      </c>
      <c r="D679">
        <f>IFERROR(VLOOKUP($A679,Finnifty!$A$14:$I$486,D$15+1,FALSE),All_curves!D678)</f>
        <v>0</v>
      </c>
      <c r="E679">
        <f>IFERROR(VLOOKUP($A679,Finnifty!$A$14:$I$486,E$15+1,FALSE),All_curves!E678)</f>
        <v>0</v>
      </c>
      <c r="F679">
        <f>IFERROR(VLOOKUP($A679,Finnifty!$A$14:$I$486,F$15+1,FALSE),All_curves!F678)</f>
        <v>0</v>
      </c>
      <c r="G679">
        <f>IFERROR(VLOOKUP($A679,Finnifty!$A$14:$I$486,G$15+1,FALSE),All_curves!G678)</f>
        <v>0</v>
      </c>
      <c r="H679">
        <f>IFERROR(VLOOKUP($A679,Finnifty!$A$14:$I$486,H$15+1,FALSE),All_curves!H678)</f>
        <v>0</v>
      </c>
      <c r="I679">
        <f>IFERROR(VLOOKUP($A679,Finnifty!$A$14:$I$486,I$15+1,FALSE),All_curves!I678)</f>
        <v>0</v>
      </c>
      <c r="J679">
        <f>IFERROR(VLOOKUP($A679,Banknifty!$A$14:$I$4860,2,FALSE),All_curves!J678)</f>
        <v>12761363</v>
      </c>
      <c r="K679">
        <f>IFERROR(VLOOKUP($A679,Banknifty!$A$14:$I$4860,3,FALSE),All_curves!K678)</f>
        <v>17353040</v>
      </c>
      <c r="L679">
        <f>IFERROR(VLOOKUP($A679,Banknifty!$A$14:$I$4860,4,FALSE),All_curves!L678)</f>
        <v>15926625</v>
      </c>
      <c r="M679">
        <f>IFERROR(VLOOKUP($A679,Banknifty!$A$14:$I$4860,5,FALSE),All_curves!M678)</f>
        <v>19993634</v>
      </c>
      <c r="N679">
        <f>IFERROR(VLOOKUP($A679,Banknifty!$A$14:$I$4860,6,FALSE),All_curves!N678)</f>
        <v>12259974</v>
      </c>
      <c r="O679">
        <f>IFERROR(VLOOKUP($A679,Banknifty!$A$14:$I$4860,7,FALSE),All_curves!O678)</f>
        <v>15336970</v>
      </c>
      <c r="P679">
        <f>IFERROR(VLOOKUP($A679,Banknifty!$A$14:$I$4860,8,FALSE),All_curves!P678)</f>
        <v>15336970</v>
      </c>
      <c r="Q679">
        <f>IFERROR(VLOOKUP($A679,Banknifty!$A$14:$I$4860,9,FALSE),All_curves!Q678)</f>
        <v>16656138</v>
      </c>
      <c r="R679">
        <f>IFERROR(VLOOKUP($A679,Nifty!$A$14:$I$4860,2,FALSE),All_curves!R678)</f>
        <v>9645738</v>
      </c>
      <c r="S679">
        <f>IFERROR(VLOOKUP($A679,Nifty!$A$14:$I$4860,3,FALSE),All_curves!S678)</f>
        <v>9901126</v>
      </c>
      <c r="T679">
        <f>IFERROR(VLOOKUP($A679,Nifty!$A$14:$I$4860,4,FALSE),All_curves!T678)</f>
        <v>9787171</v>
      </c>
      <c r="U679">
        <f>IFERROR(VLOOKUP($A679,Nifty!$A$14:$I$4860,5,FALSE),All_curves!U678)</f>
        <v>9869150</v>
      </c>
      <c r="V679">
        <f>IFERROR(VLOOKUP($A679,Nifty!$A$14:$I$4860,6,FALSE),All_curves!V678)</f>
        <v>9719309</v>
      </c>
      <c r="W679">
        <f>IFERROR(VLOOKUP($A679,Nifty!$A$14:$I$4860,7,FALSE),All_curves!W678)</f>
        <v>9967110</v>
      </c>
      <c r="X679">
        <f>IFERROR(VLOOKUP($A679,Nifty!$A$14:$I$4860,8,FALSE),All_curves!X678)</f>
        <v>9836517</v>
      </c>
      <c r="Y679">
        <f>IFERROR(VLOOKUP($A679,Nifty!$A$14:$I$4860,9,FALSE),All_curves!Y678)</f>
        <v>9904190</v>
      </c>
      <c r="AA679" s="5">
        <f t="shared" si="283"/>
        <v>0</v>
      </c>
      <c r="AB679" s="5">
        <f t="shared" si="284"/>
        <v>0</v>
      </c>
      <c r="AC679" s="5">
        <f t="shared" si="285"/>
        <v>0</v>
      </c>
      <c r="AD679" s="5">
        <f t="shared" si="286"/>
        <v>0</v>
      </c>
      <c r="AE679" s="5">
        <f t="shared" si="287"/>
        <v>0</v>
      </c>
      <c r="AF679" s="5">
        <f t="shared" si="288"/>
        <v>0</v>
      </c>
      <c r="AG679" s="5">
        <f t="shared" si="289"/>
        <v>0</v>
      </c>
      <c r="AH679" s="5">
        <f t="shared" si="290"/>
        <v>0</v>
      </c>
      <c r="AI679" s="5">
        <f t="shared" si="292"/>
        <v>-5.6073547274267943E-3</v>
      </c>
      <c r="AJ679" s="5">
        <f t="shared" si="293"/>
        <v>6.8571496208440497E-3</v>
      </c>
      <c r="AK679" s="5">
        <f t="shared" si="294"/>
        <v>-5.1624458626226E-3</v>
      </c>
      <c r="AL679" s="5">
        <f t="shared" si="295"/>
        <v>4.8694389656038783E-3</v>
      </c>
      <c r="AM679" s="5">
        <f t="shared" si="296"/>
        <v>0</v>
      </c>
      <c r="AN679" s="5">
        <f t="shared" si="297"/>
        <v>0</v>
      </c>
      <c r="AO679" s="5">
        <f t="shared" si="298"/>
        <v>0</v>
      </c>
      <c r="AP679" s="5">
        <f t="shared" si="299"/>
        <v>0</v>
      </c>
      <c r="AQ679" s="5">
        <f t="shared" si="300"/>
        <v>-1.2387268971848386E-2</v>
      </c>
      <c r="AR679" s="5">
        <f t="shared" si="301"/>
        <v>6.26179265543092E-4</v>
      </c>
      <c r="AS679" s="5">
        <f t="shared" si="302"/>
        <v>9.4580413447720169E-4</v>
      </c>
      <c r="AT679" s="5">
        <f t="shared" si="303"/>
        <v>-2.8372582189907236E-3</v>
      </c>
      <c r="AU679" s="5">
        <f t="shared" si="304"/>
        <v>-1.2387191255062602E-2</v>
      </c>
      <c r="AV679" s="5">
        <f t="shared" si="305"/>
        <v>6.2614993685783382E-4</v>
      </c>
      <c r="AW679" s="5">
        <f t="shared" si="306"/>
        <v>9.4584207011916277E-4</v>
      </c>
      <c r="AX679" s="5">
        <f t="shared" si="307"/>
        <v>-2.8371879017797808E-3</v>
      </c>
      <c r="AZ679" s="7">
        <f t="shared" si="291"/>
        <v>115.67259327502363</v>
      </c>
      <c r="BA679" s="4">
        <f t="shared" si="308"/>
        <v>-1.0978392893452363E-3</v>
      </c>
      <c r="BB679" s="5">
        <f>AZ679/MAX($AZ$16:AZ679)-1</f>
        <v>-1.1521049656830318E-2</v>
      </c>
    </row>
    <row r="680" spans="1:54" x14ac:dyDescent="0.25">
      <c r="A680" s="3">
        <v>43524</v>
      </c>
      <c r="B680">
        <f>IFERROR(VLOOKUP($A680,Finnifty!$A$14:$I$486,B$15+1,FALSE),All_curves!B679)</f>
        <v>0</v>
      </c>
      <c r="C680">
        <f>IFERROR(VLOOKUP($A680,Finnifty!$A$14:$I$486,C$15+1,FALSE),All_curves!C679)</f>
        <v>0</v>
      </c>
      <c r="D680">
        <f>IFERROR(VLOOKUP($A680,Finnifty!$A$14:$I$486,D$15+1,FALSE),All_curves!D679)</f>
        <v>0</v>
      </c>
      <c r="E680">
        <f>IFERROR(VLOOKUP($A680,Finnifty!$A$14:$I$486,E$15+1,FALSE),All_curves!E679)</f>
        <v>0</v>
      </c>
      <c r="F680">
        <f>IFERROR(VLOOKUP($A680,Finnifty!$A$14:$I$486,F$15+1,FALSE),All_curves!F679)</f>
        <v>0</v>
      </c>
      <c r="G680">
        <f>IFERROR(VLOOKUP($A680,Finnifty!$A$14:$I$486,G$15+1,FALSE),All_curves!G679)</f>
        <v>0</v>
      </c>
      <c r="H680">
        <f>IFERROR(VLOOKUP($A680,Finnifty!$A$14:$I$486,H$15+1,FALSE),All_curves!H679)</f>
        <v>0</v>
      </c>
      <c r="I680">
        <f>IFERROR(VLOOKUP($A680,Finnifty!$A$14:$I$486,I$15+1,FALSE),All_curves!I679)</f>
        <v>0</v>
      </c>
      <c r="J680">
        <f>IFERROR(VLOOKUP($A680,Banknifty!$A$14:$I$4860,2,FALSE),All_curves!J679)</f>
        <v>12713664</v>
      </c>
      <c r="K680">
        <f>IFERROR(VLOOKUP($A680,Banknifty!$A$14:$I$4860,3,FALSE),All_curves!K679)</f>
        <v>17170790</v>
      </c>
      <c r="L680">
        <f>IFERROR(VLOOKUP($A680,Banknifty!$A$14:$I$4860,4,FALSE),All_curves!L679)</f>
        <v>15832992</v>
      </c>
      <c r="M680">
        <f>IFERROR(VLOOKUP($A680,Banknifty!$A$14:$I$4860,5,FALSE),All_curves!M679)</f>
        <v>19889450</v>
      </c>
      <c r="N680">
        <f>IFERROR(VLOOKUP($A680,Banknifty!$A$14:$I$4860,6,FALSE),All_curves!N679)</f>
        <v>12292515</v>
      </c>
      <c r="O680">
        <f>IFERROR(VLOOKUP($A680,Banknifty!$A$14:$I$4860,7,FALSE),All_curves!O679)</f>
        <v>15318932</v>
      </c>
      <c r="P680">
        <f>IFERROR(VLOOKUP($A680,Banknifty!$A$14:$I$4860,8,FALSE),All_curves!P679)</f>
        <v>15318932</v>
      </c>
      <c r="Q680">
        <f>IFERROR(VLOOKUP($A680,Banknifty!$A$14:$I$4860,9,FALSE),All_curves!Q679)</f>
        <v>16642529</v>
      </c>
      <c r="R680">
        <f>IFERROR(VLOOKUP($A680,Nifty!$A$14:$I$4860,2,FALSE),All_curves!R679)</f>
        <v>9603287</v>
      </c>
      <c r="S680">
        <f>IFERROR(VLOOKUP($A680,Nifty!$A$14:$I$4860,3,FALSE),All_curves!S679)</f>
        <v>9834934</v>
      </c>
      <c r="T680">
        <f>IFERROR(VLOOKUP($A680,Nifty!$A$14:$I$4860,4,FALSE),All_curves!T679)</f>
        <v>9746581</v>
      </c>
      <c r="U680">
        <f>IFERROR(VLOOKUP($A680,Nifty!$A$14:$I$4860,5,FALSE),All_curves!U679)</f>
        <v>9785590</v>
      </c>
      <c r="V680">
        <f>IFERROR(VLOOKUP($A680,Nifty!$A$14:$I$4860,6,FALSE),All_curves!V679)</f>
        <v>9720848</v>
      </c>
      <c r="W680">
        <f>IFERROR(VLOOKUP($A680,Nifty!$A$14:$I$4860,7,FALSE),All_curves!W679)</f>
        <v>9931252</v>
      </c>
      <c r="X680">
        <f>IFERROR(VLOOKUP($A680,Nifty!$A$14:$I$4860,8,FALSE),All_curves!X679)</f>
        <v>9795722</v>
      </c>
      <c r="Y680">
        <f>IFERROR(VLOOKUP($A680,Nifty!$A$14:$I$4860,9,FALSE),All_curves!Y679)</f>
        <v>9864753</v>
      </c>
      <c r="AA680" s="5">
        <f t="shared" si="283"/>
        <v>0</v>
      </c>
      <c r="AB680" s="5">
        <f t="shared" si="284"/>
        <v>0</v>
      </c>
      <c r="AC680" s="5">
        <f t="shared" si="285"/>
        <v>0</v>
      </c>
      <c r="AD680" s="5">
        <f t="shared" si="286"/>
        <v>0</v>
      </c>
      <c r="AE680" s="5">
        <f t="shared" si="287"/>
        <v>0</v>
      </c>
      <c r="AF680" s="5">
        <f t="shared" si="288"/>
        <v>0</v>
      </c>
      <c r="AG680" s="5">
        <f t="shared" si="289"/>
        <v>0</v>
      </c>
      <c r="AH680" s="5">
        <f t="shared" si="290"/>
        <v>0</v>
      </c>
      <c r="AI680" s="5">
        <f t="shared" si="292"/>
        <v>-3.7377668827381916E-3</v>
      </c>
      <c r="AJ680" s="5">
        <f t="shared" si="293"/>
        <v>-1.0502482562133153E-2</v>
      </c>
      <c r="AK680" s="5">
        <f t="shared" si="294"/>
        <v>-5.8790233335688225E-3</v>
      </c>
      <c r="AL680" s="5">
        <f t="shared" si="295"/>
        <v>-5.2108586162975534E-3</v>
      </c>
      <c r="AM680" s="5">
        <f t="shared" si="296"/>
        <v>2.6542470644717042E-3</v>
      </c>
      <c r="AN680" s="5">
        <f t="shared" si="297"/>
        <v>-1.1761123611769841E-3</v>
      </c>
      <c r="AO680" s="5">
        <f t="shared" si="298"/>
        <v>-1.1761123611769841E-3</v>
      </c>
      <c r="AP680" s="5">
        <f t="shared" si="299"/>
        <v>-8.1705615071148152E-4</v>
      </c>
      <c r="AQ680" s="5">
        <f t="shared" si="300"/>
        <v>-4.401011099409935E-3</v>
      </c>
      <c r="AR680" s="5">
        <f t="shared" si="301"/>
        <v>-6.6853002375689696E-3</v>
      </c>
      <c r="AS680" s="5">
        <f t="shared" si="302"/>
        <v>-4.1472658442363031E-3</v>
      </c>
      <c r="AT680" s="5">
        <f t="shared" si="303"/>
        <v>-8.4667879199322726E-3</v>
      </c>
      <c r="AU680" s="5">
        <f t="shared" si="304"/>
        <v>1.5834459013497337E-4</v>
      </c>
      <c r="AV680" s="5">
        <f t="shared" si="305"/>
        <v>-3.5976326136663017E-3</v>
      </c>
      <c r="AW680" s="5">
        <f t="shared" si="306"/>
        <v>-4.1473013262722791E-3</v>
      </c>
      <c r="AX680" s="5">
        <f t="shared" si="307"/>
        <v>-3.9818501058642708E-3</v>
      </c>
      <c r="AZ680" s="7">
        <f t="shared" si="291"/>
        <v>115.37804280137831</v>
      </c>
      <c r="BA680" s="4">
        <f t="shared" si="308"/>
        <v>-2.5464154066727842E-3</v>
      </c>
      <c r="BB680" s="5">
        <f>AZ680/MAX($AZ$16:AZ680)-1</f>
        <v>-1.4038127685155888E-2</v>
      </c>
    </row>
    <row r="681" spans="1:54" x14ac:dyDescent="0.25">
      <c r="A681" s="3">
        <v>43525</v>
      </c>
      <c r="B681">
        <f>IFERROR(VLOOKUP($A681,Finnifty!$A$14:$I$486,B$15+1,FALSE),All_curves!B680)</f>
        <v>0</v>
      </c>
      <c r="C681">
        <f>IFERROR(VLOOKUP($A681,Finnifty!$A$14:$I$486,C$15+1,FALSE),All_curves!C680)</f>
        <v>0</v>
      </c>
      <c r="D681">
        <f>IFERROR(VLOOKUP($A681,Finnifty!$A$14:$I$486,D$15+1,FALSE),All_curves!D680)</f>
        <v>0</v>
      </c>
      <c r="E681">
        <f>IFERROR(VLOOKUP($A681,Finnifty!$A$14:$I$486,E$15+1,FALSE),All_curves!E680)</f>
        <v>0</v>
      </c>
      <c r="F681">
        <f>IFERROR(VLOOKUP($A681,Finnifty!$A$14:$I$486,F$15+1,FALSE),All_curves!F680)</f>
        <v>0</v>
      </c>
      <c r="G681">
        <f>IFERROR(VLOOKUP($A681,Finnifty!$A$14:$I$486,G$15+1,FALSE),All_curves!G680)</f>
        <v>0</v>
      </c>
      <c r="H681">
        <f>IFERROR(VLOOKUP($A681,Finnifty!$A$14:$I$486,H$15+1,FALSE),All_curves!H680)</f>
        <v>0</v>
      </c>
      <c r="I681">
        <f>IFERROR(VLOOKUP($A681,Finnifty!$A$14:$I$486,I$15+1,FALSE),All_curves!I680)</f>
        <v>0</v>
      </c>
      <c r="J681">
        <f>IFERROR(VLOOKUP($A681,Banknifty!$A$14:$I$4860,2,FALSE),All_curves!J680)</f>
        <v>12708876</v>
      </c>
      <c r="K681">
        <f>IFERROR(VLOOKUP($A681,Banknifty!$A$14:$I$4860,3,FALSE),All_curves!K680)</f>
        <v>17170790</v>
      </c>
      <c r="L681">
        <f>IFERROR(VLOOKUP($A681,Banknifty!$A$14:$I$4860,4,FALSE),All_curves!L680)</f>
        <v>15832992</v>
      </c>
      <c r="M681">
        <f>IFERROR(VLOOKUP($A681,Banknifty!$A$14:$I$4860,5,FALSE),All_curves!M680)</f>
        <v>19889450</v>
      </c>
      <c r="N681">
        <f>IFERROR(VLOOKUP($A681,Banknifty!$A$14:$I$4860,6,FALSE),All_curves!N680)</f>
        <v>12148263</v>
      </c>
      <c r="O681">
        <f>IFERROR(VLOOKUP($A681,Banknifty!$A$14:$I$4860,7,FALSE),All_curves!O680)</f>
        <v>15176324</v>
      </c>
      <c r="P681">
        <f>IFERROR(VLOOKUP($A681,Banknifty!$A$14:$I$4860,8,FALSE),All_curves!P680)</f>
        <v>15176324</v>
      </c>
      <c r="Q681">
        <f>IFERROR(VLOOKUP($A681,Banknifty!$A$14:$I$4860,9,FALSE),All_curves!Q680)</f>
        <v>16547137</v>
      </c>
      <c r="R681">
        <f>IFERROR(VLOOKUP($A681,Nifty!$A$14:$I$4860,2,FALSE),All_curves!R680)</f>
        <v>9603287</v>
      </c>
      <c r="S681">
        <f>IFERROR(VLOOKUP($A681,Nifty!$A$14:$I$4860,3,FALSE),All_curves!S680)</f>
        <v>9834934</v>
      </c>
      <c r="T681">
        <f>IFERROR(VLOOKUP($A681,Nifty!$A$14:$I$4860,4,FALSE),All_curves!T680)</f>
        <v>9746581</v>
      </c>
      <c r="U681">
        <f>IFERROR(VLOOKUP($A681,Nifty!$A$14:$I$4860,5,FALSE),All_curves!U680)</f>
        <v>9785590</v>
      </c>
      <c r="V681">
        <f>IFERROR(VLOOKUP($A681,Nifty!$A$14:$I$4860,6,FALSE),All_curves!V680)</f>
        <v>9720848</v>
      </c>
      <c r="W681">
        <f>IFERROR(VLOOKUP($A681,Nifty!$A$14:$I$4860,7,FALSE),All_curves!W680)</f>
        <v>9931252</v>
      </c>
      <c r="X681">
        <f>IFERROR(VLOOKUP($A681,Nifty!$A$14:$I$4860,8,FALSE),All_curves!X680)</f>
        <v>9795722</v>
      </c>
      <c r="Y681">
        <f>IFERROR(VLOOKUP($A681,Nifty!$A$14:$I$4860,9,FALSE),All_curves!Y680)</f>
        <v>9864753</v>
      </c>
      <c r="AA681" s="5">
        <f t="shared" ref="AA681:AA744" si="309">IFERROR(B681/B680-1,0)</f>
        <v>0</v>
      </c>
      <c r="AB681" s="5">
        <f t="shared" ref="AB681:AB744" si="310">IFERROR(C681/C680-1,0)</f>
        <v>0</v>
      </c>
      <c r="AC681" s="5">
        <f t="shared" ref="AC681:AC744" si="311">IFERROR(D681/D680-1,0)</f>
        <v>0</v>
      </c>
      <c r="AD681" s="5">
        <f t="shared" ref="AD681:AD744" si="312">IFERROR(E681/E680-1,0)</f>
        <v>0</v>
      </c>
      <c r="AE681" s="5">
        <f t="shared" ref="AE681:AE744" si="313">IFERROR(F681/F680-1,0)</f>
        <v>0</v>
      </c>
      <c r="AF681" s="5">
        <f t="shared" ref="AF681:AF744" si="314">IFERROR(G681/G680-1,0)</f>
        <v>0</v>
      </c>
      <c r="AG681" s="5">
        <f t="shared" ref="AG681:AG744" si="315">IFERROR(H681/H680-1,0)</f>
        <v>0</v>
      </c>
      <c r="AH681" s="5">
        <f t="shared" ref="AH681:AH744" si="316">IFERROR(I681/I680-1,0)</f>
        <v>0</v>
      </c>
      <c r="AI681" s="5">
        <f t="shared" si="292"/>
        <v>-3.7660268511108264E-4</v>
      </c>
      <c r="AJ681" s="5">
        <f t="shared" si="293"/>
        <v>0</v>
      </c>
      <c r="AK681" s="5">
        <f t="shared" si="294"/>
        <v>0</v>
      </c>
      <c r="AL681" s="5">
        <f t="shared" si="295"/>
        <v>0</v>
      </c>
      <c r="AM681" s="5">
        <f t="shared" si="296"/>
        <v>-1.1734946022030512E-2</v>
      </c>
      <c r="AN681" s="5">
        <f t="shared" si="297"/>
        <v>-9.3092651628716716E-3</v>
      </c>
      <c r="AO681" s="5">
        <f t="shared" si="298"/>
        <v>-9.3092651628716716E-3</v>
      </c>
      <c r="AP681" s="5">
        <f t="shared" si="299"/>
        <v>-5.7318211673237363E-3</v>
      </c>
      <c r="AQ681" s="5">
        <f t="shared" si="300"/>
        <v>0</v>
      </c>
      <c r="AR681" s="5">
        <f t="shared" si="301"/>
        <v>0</v>
      </c>
      <c r="AS681" s="5">
        <f t="shared" si="302"/>
        <v>0</v>
      </c>
      <c r="AT681" s="5">
        <f t="shared" si="303"/>
        <v>0</v>
      </c>
      <c r="AU681" s="5">
        <f t="shared" si="304"/>
        <v>0</v>
      </c>
      <c r="AV681" s="5">
        <f t="shared" si="305"/>
        <v>0</v>
      </c>
      <c r="AW681" s="5">
        <f t="shared" si="306"/>
        <v>0</v>
      </c>
      <c r="AX681" s="5">
        <f t="shared" si="307"/>
        <v>0</v>
      </c>
      <c r="AZ681" s="7">
        <f t="shared" ref="AZ681:AZ744" si="317">AZ680*(1+BA681)</f>
        <v>115.20275518963167</v>
      </c>
      <c r="BA681" s="4">
        <f t="shared" si="308"/>
        <v>-1.5192458416753618E-3</v>
      </c>
      <c r="BB681" s="5">
        <f>AZ681/MAX($AZ$16:AZ681)-1</f>
        <v>-1.5536046159720707E-2</v>
      </c>
    </row>
    <row r="682" spans="1:54" x14ac:dyDescent="0.25">
      <c r="A682" s="3">
        <v>43529</v>
      </c>
      <c r="B682">
        <f>IFERROR(VLOOKUP($A682,Finnifty!$A$14:$I$486,B$15+1,FALSE),All_curves!B681)</f>
        <v>0</v>
      </c>
      <c r="C682">
        <f>IFERROR(VLOOKUP($A682,Finnifty!$A$14:$I$486,C$15+1,FALSE),All_curves!C681)</f>
        <v>0</v>
      </c>
      <c r="D682">
        <f>IFERROR(VLOOKUP($A682,Finnifty!$A$14:$I$486,D$15+1,FALSE),All_curves!D681)</f>
        <v>0</v>
      </c>
      <c r="E682">
        <f>IFERROR(VLOOKUP($A682,Finnifty!$A$14:$I$486,E$15+1,FALSE),All_curves!E681)</f>
        <v>0</v>
      </c>
      <c r="F682">
        <f>IFERROR(VLOOKUP($A682,Finnifty!$A$14:$I$486,F$15+1,FALSE),All_curves!F681)</f>
        <v>0</v>
      </c>
      <c r="G682">
        <f>IFERROR(VLOOKUP($A682,Finnifty!$A$14:$I$486,G$15+1,FALSE),All_curves!G681)</f>
        <v>0</v>
      </c>
      <c r="H682">
        <f>IFERROR(VLOOKUP($A682,Finnifty!$A$14:$I$486,H$15+1,FALSE),All_curves!H681)</f>
        <v>0</v>
      </c>
      <c r="I682">
        <f>IFERROR(VLOOKUP($A682,Finnifty!$A$14:$I$486,I$15+1,FALSE),All_curves!I681)</f>
        <v>0</v>
      </c>
      <c r="J682">
        <f>IFERROR(VLOOKUP($A682,Banknifty!$A$14:$I$4860,2,FALSE),All_curves!J681)</f>
        <v>12902151</v>
      </c>
      <c r="K682">
        <f>IFERROR(VLOOKUP($A682,Banknifty!$A$14:$I$4860,3,FALSE),All_curves!K681)</f>
        <v>17521260</v>
      </c>
      <c r="L682">
        <f>IFERROR(VLOOKUP($A682,Banknifty!$A$14:$I$4860,4,FALSE),All_curves!L681)</f>
        <v>16098177</v>
      </c>
      <c r="M682">
        <f>IFERROR(VLOOKUP($A682,Banknifty!$A$14:$I$4860,5,FALSE),All_curves!M681)</f>
        <v>20145264</v>
      </c>
      <c r="N682">
        <f>IFERROR(VLOOKUP($A682,Banknifty!$A$14:$I$4860,6,FALSE),All_curves!N681)</f>
        <v>12080143</v>
      </c>
      <c r="O682">
        <f>IFERROR(VLOOKUP($A682,Banknifty!$A$14:$I$4860,7,FALSE),All_curves!O681)</f>
        <v>15280389</v>
      </c>
      <c r="P682">
        <f>IFERROR(VLOOKUP($A682,Banknifty!$A$14:$I$4860,8,FALSE),All_curves!P681)</f>
        <v>15280389</v>
      </c>
      <c r="Q682">
        <f>IFERROR(VLOOKUP($A682,Banknifty!$A$14:$I$4860,9,FALSE),All_curves!Q681)</f>
        <v>16627711</v>
      </c>
      <c r="R682">
        <f>IFERROR(VLOOKUP($A682,Nifty!$A$14:$I$4860,2,FALSE),All_curves!R681)</f>
        <v>9699247</v>
      </c>
      <c r="S682">
        <f>IFERROR(VLOOKUP($A682,Nifty!$A$14:$I$4860,3,FALSE),All_curves!S681)</f>
        <v>9935165</v>
      </c>
      <c r="T682">
        <f>IFERROR(VLOOKUP($A682,Nifty!$A$14:$I$4860,4,FALSE),All_curves!T681)</f>
        <v>9785245</v>
      </c>
      <c r="U682">
        <f>IFERROR(VLOOKUP($A682,Nifty!$A$14:$I$4860,5,FALSE),All_curves!U681)</f>
        <v>9867206</v>
      </c>
      <c r="V682">
        <f>IFERROR(VLOOKUP($A682,Nifty!$A$14:$I$4860,6,FALSE),All_curves!V681)</f>
        <v>9817983</v>
      </c>
      <c r="W682">
        <f>IFERROR(VLOOKUP($A682,Nifty!$A$14:$I$4860,7,FALSE),All_curves!W681)</f>
        <v>10032465</v>
      </c>
      <c r="X682">
        <f>IFERROR(VLOOKUP($A682,Nifty!$A$14:$I$4860,8,FALSE),All_curves!X681)</f>
        <v>9834581</v>
      </c>
      <c r="Y682">
        <f>IFERROR(VLOOKUP($A682,Nifty!$A$14:$I$4860,9,FALSE),All_curves!Y681)</f>
        <v>9947029</v>
      </c>
      <c r="AA682" s="5">
        <f t="shared" si="309"/>
        <v>0</v>
      </c>
      <c r="AB682" s="5">
        <f t="shared" si="310"/>
        <v>0</v>
      </c>
      <c r="AC682" s="5">
        <f t="shared" si="311"/>
        <v>0</v>
      </c>
      <c r="AD682" s="5">
        <f t="shared" si="312"/>
        <v>0</v>
      </c>
      <c r="AE682" s="5">
        <f t="shared" si="313"/>
        <v>0</v>
      </c>
      <c r="AF682" s="5">
        <f t="shared" si="314"/>
        <v>0</v>
      </c>
      <c r="AG682" s="5">
        <f t="shared" si="315"/>
        <v>0</v>
      </c>
      <c r="AH682" s="5">
        <f t="shared" si="316"/>
        <v>0</v>
      </c>
      <c r="AI682" s="5">
        <f t="shared" si="292"/>
        <v>1.5207875188962383E-2</v>
      </c>
      <c r="AJ682" s="5">
        <f t="shared" si="293"/>
        <v>2.0410825593930149E-2</v>
      </c>
      <c r="AK682" s="5">
        <f t="shared" si="294"/>
        <v>1.6748887386540678E-2</v>
      </c>
      <c r="AL682" s="5">
        <f t="shared" si="295"/>
        <v>1.2861793563924584E-2</v>
      </c>
      <c r="AM682" s="5">
        <f t="shared" si="296"/>
        <v>-5.6073860106584661E-3</v>
      </c>
      <c r="AN682" s="5">
        <f t="shared" si="297"/>
        <v>6.8570623558115162E-3</v>
      </c>
      <c r="AO682" s="5">
        <f t="shared" si="298"/>
        <v>6.8570623558115162E-3</v>
      </c>
      <c r="AP682" s="5">
        <f t="shared" si="299"/>
        <v>4.8693619929538468E-3</v>
      </c>
      <c r="AQ682" s="5">
        <f t="shared" si="300"/>
        <v>9.9924119731087391E-3</v>
      </c>
      <c r="AR682" s="5">
        <f t="shared" si="301"/>
        <v>1.0191324110563338E-2</v>
      </c>
      <c r="AS682" s="5">
        <f t="shared" si="302"/>
        <v>3.9669295314941344E-3</v>
      </c>
      <c r="AT682" s="5">
        <f t="shared" si="303"/>
        <v>8.3404270973952421E-3</v>
      </c>
      <c r="AU682" s="5">
        <f t="shared" si="304"/>
        <v>9.9924409886873455E-3</v>
      </c>
      <c r="AV682" s="5">
        <f t="shared" si="305"/>
        <v>1.0191363586383728E-2</v>
      </c>
      <c r="AW682" s="5">
        <f t="shared" si="306"/>
        <v>3.9669357705331976E-3</v>
      </c>
      <c r="AX682" s="5">
        <f t="shared" si="307"/>
        <v>8.3404014271821758E-3</v>
      </c>
      <c r="AZ682" s="7">
        <f t="shared" si="317"/>
        <v>115.89007266870033</v>
      </c>
      <c r="BA682" s="4">
        <f t="shared" si="308"/>
        <v>5.9661548713593393E-3</v>
      </c>
      <c r="BB682" s="5">
        <f>AZ682/MAX($AZ$16:AZ682)-1</f>
        <v>-9.662581745838783E-3</v>
      </c>
    </row>
    <row r="683" spans="1:54" x14ac:dyDescent="0.25">
      <c r="A683" s="3">
        <v>43530</v>
      </c>
      <c r="B683">
        <f>IFERROR(VLOOKUP($A683,Finnifty!$A$14:$I$486,B$15+1,FALSE),All_curves!B682)</f>
        <v>0</v>
      </c>
      <c r="C683">
        <f>IFERROR(VLOOKUP($A683,Finnifty!$A$14:$I$486,C$15+1,FALSE),All_curves!C682)</f>
        <v>0</v>
      </c>
      <c r="D683">
        <f>IFERROR(VLOOKUP($A683,Finnifty!$A$14:$I$486,D$15+1,FALSE),All_curves!D682)</f>
        <v>0</v>
      </c>
      <c r="E683">
        <f>IFERROR(VLOOKUP($A683,Finnifty!$A$14:$I$486,E$15+1,FALSE),All_curves!E682)</f>
        <v>0</v>
      </c>
      <c r="F683">
        <f>IFERROR(VLOOKUP($A683,Finnifty!$A$14:$I$486,F$15+1,FALSE),All_curves!F682)</f>
        <v>0</v>
      </c>
      <c r="G683">
        <f>IFERROR(VLOOKUP($A683,Finnifty!$A$14:$I$486,G$15+1,FALSE),All_curves!G682)</f>
        <v>0</v>
      </c>
      <c r="H683">
        <f>IFERROR(VLOOKUP($A683,Finnifty!$A$14:$I$486,H$15+1,FALSE),All_curves!H682)</f>
        <v>0</v>
      </c>
      <c r="I683">
        <f>IFERROR(VLOOKUP($A683,Finnifty!$A$14:$I$486,I$15+1,FALSE),All_curves!I682)</f>
        <v>0</v>
      </c>
      <c r="J683">
        <f>IFERROR(VLOOKUP($A683,Banknifty!$A$14:$I$4860,2,FALSE),All_curves!J682)</f>
        <v>12890988</v>
      </c>
      <c r="K683">
        <f>IFERROR(VLOOKUP($A683,Banknifty!$A$14:$I$4860,3,FALSE),All_curves!K682)</f>
        <v>17564924</v>
      </c>
      <c r="L683">
        <f>IFERROR(VLOOKUP($A683,Banknifty!$A$14:$I$4860,4,FALSE),All_curves!L682)</f>
        <v>16196734</v>
      </c>
      <c r="M683">
        <f>IFERROR(VLOOKUP($A683,Banknifty!$A$14:$I$4860,5,FALSE),All_curves!M682)</f>
        <v>20235556</v>
      </c>
      <c r="N683">
        <f>IFERROR(VLOOKUP($A683,Banknifty!$A$14:$I$4860,6,FALSE),All_curves!N682)</f>
        <v>12034990</v>
      </c>
      <c r="O683">
        <f>IFERROR(VLOOKUP($A683,Banknifty!$A$14:$I$4860,7,FALSE),All_curves!O682)</f>
        <v>15144638</v>
      </c>
      <c r="P683">
        <f>IFERROR(VLOOKUP($A683,Banknifty!$A$14:$I$4860,8,FALSE),All_curves!P682)</f>
        <v>15144638</v>
      </c>
      <c r="Q683">
        <f>IFERROR(VLOOKUP($A683,Banknifty!$A$14:$I$4860,9,FALSE),All_curves!Q682)</f>
        <v>16541067</v>
      </c>
      <c r="R683">
        <f>IFERROR(VLOOKUP($A683,Nifty!$A$14:$I$4860,2,FALSE),All_curves!R682)</f>
        <v>9711280</v>
      </c>
      <c r="S683">
        <f>IFERROR(VLOOKUP($A683,Nifty!$A$14:$I$4860,3,FALSE),All_curves!S682)</f>
        <v>9940468</v>
      </c>
      <c r="T683">
        <f>IFERROR(VLOOKUP($A683,Nifty!$A$14:$I$4860,4,FALSE),All_curves!T682)</f>
        <v>9791578</v>
      </c>
      <c r="U683">
        <f>IFERROR(VLOOKUP($A683,Nifty!$A$14:$I$4860,5,FALSE),All_curves!U682)</f>
        <v>9879353</v>
      </c>
      <c r="V683">
        <f>IFERROR(VLOOKUP($A683,Nifty!$A$14:$I$4860,6,FALSE),All_curves!V682)</f>
        <v>9830164</v>
      </c>
      <c r="W683">
        <f>IFERROR(VLOOKUP($A683,Nifty!$A$14:$I$4860,7,FALSE),All_curves!W682)</f>
        <v>10037819</v>
      </c>
      <c r="X683">
        <f>IFERROR(VLOOKUP($A683,Nifty!$A$14:$I$4860,8,FALSE),All_curves!X682)</f>
        <v>9840945</v>
      </c>
      <c r="Y683">
        <f>IFERROR(VLOOKUP($A683,Nifty!$A$14:$I$4860,9,FALSE),All_curves!Y682)</f>
        <v>9959275</v>
      </c>
      <c r="AA683" s="5">
        <f t="shared" si="309"/>
        <v>0</v>
      </c>
      <c r="AB683" s="5">
        <f t="shared" si="310"/>
        <v>0</v>
      </c>
      <c r="AC683" s="5">
        <f t="shared" si="311"/>
        <v>0</v>
      </c>
      <c r="AD683" s="5">
        <f t="shared" si="312"/>
        <v>0</v>
      </c>
      <c r="AE683" s="5">
        <f t="shared" si="313"/>
        <v>0</v>
      </c>
      <c r="AF683" s="5">
        <f t="shared" si="314"/>
        <v>0</v>
      </c>
      <c r="AG683" s="5">
        <f t="shared" si="315"/>
        <v>0</v>
      </c>
      <c r="AH683" s="5">
        <f t="shared" si="316"/>
        <v>0</v>
      </c>
      <c r="AI683" s="5">
        <f t="shared" si="292"/>
        <v>-8.6520456937766443E-4</v>
      </c>
      <c r="AJ683" s="5">
        <f t="shared" si="293"/>
        <v>2.492058219557336E-3</v>
      </c>
      <c r="AK683" s="5">
        <f t="shared" si="294"/>
        <v>6.1222460158065761E-3</v>
      </c>
      <c r="AL683" s="5">
        <f t="shared" si="295"/>
        <v>4.4820460034675769E-3</v>
      </c>
      <c r="AM683" s="5">
        <f t="shared" si="296"/>
        <v>-3.7377868788474045E-3</v>
      </c>
      <c r="AN683" s="5">
        <f t="shared" si="297"/>
        <v>-8.8840015787555737E-3</v>
      </c>
      <c r="AO683" s="5">
        <f t="shared" si="298"/>
        <v>-8.8840015787555737E-3</v>
      </c>
      <c r="AP683" s="5">
        <f t="shared" si="299"/>
        <v>-5.2108194567490607E-3</v>
      </c>
      <c r="AQ683" s="5">
        <f t="shared" si="300"/>
        <v>1.2406117712024933E-3</v>
      </c>
      <c r="AR683" s="5">
        <f t="shared" si="301"/>
        <v>5.3376063709054122E-4</v>
      </c>
      <c r="AS683" s="5">
        <f t="shared" si="302"/>
        <v>6.4719892041531502E-4</v>
      </c>
      <c r="AT683" s="5">
        <f t="shared" si="303"/>
        <v>1.2310475731427406E-3</v>
      </c>
      <c r="AU683" s="5">
        <f t="shared" si="304"/>
        <v>1.2406825312285541E-3</v>
      </c>
      <c r="AV683" s="5">
        <f t="shared" si="305"/>
        <v>5.3366744862803905E-4</v>
      </c>
      <c r="AW683" s="5">
        <f t="shared" si="306"/>
        <v>6.4710433520254185E-4</v>
      </c>
      <c r="AX683" s="5">
        <f t="shared" si="307"/>
        <v>1.231121373024946E-3</v>
      </c>
      <c r="AZ683" s="7">
        <f t="shared" si="317"/>
        <v>115.85540092189713</v>
      </c>
      <c r="BA683" s="4">
        <f t="shared" si="308"/>
        <v>-2.9917788473827589E-4</v>
      </c>
      <c r="BB683" s="5">
        <f>AZ683/MAX($AZ$16:AZ683)-1</f>
        <v>-9.9588687998093395E-3</v>
      </c>
    </row>
    <row r="684" spans="1:54" x14ac:dyDescent="0.25">
      <c r="A684" s="3">
        <v>43531</v>
      </c>
      <c r="B684">
        <f>IFERROR(VLOOKUP($A684,Finnifty!$A$14:$I$486,B$15+1,FALSE),All_curves!B683)</f>
        <v>0</v>
      </c>
      <c r="C684">
        <f>IFERROR(VLOOKUP($A684,Finnifty!$A$14:$I$486,C$15+1,FALSE),All_curves!C683)</f>
        <v>0</v>
      </c>
      <c r="D684">
        <f>IFERROR(VLOOKUP($A684,Finnifty!$A$14:$I$486,D$15+1,FALSE),All_curves!D683)</f>
        <v>0</v>
      </c>
      <c r="E684">
        <f>IFERROR(VLOOKUP($A684,Finnifty!$A$14:$I$486,E$15+1,FALSE),All_curves!E683)</f>
        <v>0</v>
      </c>
      <c r="F684">
        <f>IFERROR(VLOOKUP($A684,Finnifty!$A$14:$I$486,F$15+1,FALSE),All_curves!F683)</f>
        <v>0</v>
      </c>
      <c r="G684">
        <f>IFERROR(VLOOKUP($A684,Finnifty!$A$14:$I$486,G$15+1,FALSE),All_curves!G683)</f>
        <v>0</v>
      </c>
      <c r="H684">
        <f>IFERROR(VLOOKUP($A684,Finnifty!$A$14:$I$486,H$15+1,FALSE),All_curves!H683)</f>
        <v>0</v>
      </c>
      <c r="I684">
        <f>IFERROR(VLOOKUP($A684,Finnifty!$A$14:$I$486,I$15+1,FALSE),All_curves!I683)</f>
        <v>0</v>
      </c>
      <c r="J684">
        <f>IFERROR(VLOOKUP($A684,Banknifty!$A$14:$I$4860,2,FALSE),All_curves!J683)</f>
        <v>12853708</v>
      </c>
      <c r="K684">
        <f>IFERROR(VLOOKUP($A684,Banknifty!$A$14:$I$4860,3,FALSE),All_curves!K683)</f>
        <v>17499294</v>
      </c>
      <c r="L684">
        <f>IFERROR(VLOOKUP($A684,Banknifty!$A$14:$I$4860,4,FALSE),All_curves!L683)</f>
        <v>16196734</v>
      </c>
      <c r="M684">
        <f>IFERROR(VLOOKUP($A684,Banknifty!$A$14:$I$4860,5,FALSE),All_curves!M683)</f>
        <v>20209816</v>
      </c>
      <c r="N684">
        <f>IFERROR(VLOOKUP($A684,Banknifty!$A$14:$I$4860,6,FALSE),All_curves!N683)</f>
        <v>12030458</v>
      </c>
      <c r="O684">
        <f>IFERROR(VLOOKUP($A684,Banknifty!$A$14:$I$4860,7,FALSE),All_curves!O683)</f>
        <v>15144638</v>
      </c>
      <c r="P684">
        <f>IFERROR(VLOOKUP($A684,Banknifty!$A$14:$I$4860,8,FALSE),All_curves!P683)</f>
        <v>15144638</v>
      </c>
      <c r="Q684">
        <f>IFERROR(VLOOKUP($A684,Banknifty!$A$14:$I$4860,9,FALSE),All_curves!Q683)</f>
        <v>16541067</v>
      </c>
      <c r="R684">
        <f>IFERROR(VLOOKUP($A684,Nifty!$A$14:$I$4860,2,FALSE),All_curves!R683)</f>
        <v>9711280</v>
      </c>
      <c r="S684">
        <f>IFERROR(VLOOKUP($A684,Nifty!$A$14:$I$4860,3,FALSE),All_curves!S683)</f>
        <v>9931021</v>
      </c>
      <c r="T684">
        <f>IFERROR(VLOOKUP($A684,Nifty!$A$14:$I$4860,4,FALSE),All_curves!T683)</f>
        <v>9791578</v>
      </c>
      <c r="U684">
        <f>IFERROR(VLOOKUP($A684,Nifty!$A$14:$I$4860,5,FALSE),All_curves!U683)</f>
        <v>9879353</v>
      </c>
      <c r="V684">
        <f>IFERROR(VLOOKUP($A684,Nifty!$A$14:$I$4860,6,FALSE),All_curves!V683)</f>
        <v>9830164</v>
      </c>
      <c r="W684">
        <f>IFERROR(VLOOKUP($A684,Nifty!$A$14:$I$4860,7,FALSE),All_curves!W683)</f>
        <v>10028279</v>
      </c>
      <c r="X684">
        <f>IFERROR(VLOOKUP($A684,Nifty!$A$14:$I$4860,8,FALSE),All_curves!X683)</f>
        <v>9840945</v>
      </c>
      <c r="Y684">
        <f>IFERROR(VLOOKUP($A684,Nifty!$A$14:$I$4860,9,FALSE),All_curves!Y683)</f>
        <v>9959275</v>
      </c>
      <c r="AA684" s="5">
        <f t="shared" si="309"/>
        <v>0</v>
      </c>
      <c r="AB684" s="5">
        <f t="shared" si="310"/>
        <v>0</v>
      </c>
      <c r="AC684" s="5">
        <f t="shared" si="311"/>
        <v>0</v>
      </c>
      <c r="AD684" s="5">
        <f t="shared" si="312"/>
        <v>0</v>
      </c>
      <c r="AE684" s="5">
        <f t="shared" si="313"/>
        <v>0</v>
      </c>
      <c r="AF684" s="5">
        <f t="shared" si="314"/>
        <v>0</v>
      </c>
      <c r="AG684" s="5">
        <f t="shared" si="315"/>
        <v>0</v>
      </c>
      <c r="AH684" s="5">
        <f t="shared" si="316"/>
        <v>0</v>
      </c>
      <c r="AI684" s="5">
        <f t="shared" si="292"/>
        <v>-2.8919428053147955E-3</v>
      </c>
      <c r="AJ684" s="5">
        <f t="shared" si="293"/>
        <v>-3.7364237955143098E-3</v>
      </c>
      <c r="AK684" s="5">
        <f t="shared" si="294"/>
        <v>0</v>
      </c>
      <c r="AL684" s="5">
        <f t="shared" si="295"/>
        <v>-1.2720184214359831E-3</v>
      </c>
      <c r="AM684" s="5">
        <f t="shared" si="296"/>
        <v>-3.7656865522950334E-4</v>
      </c>
      <c r="AN684" s="5">
        <f t="shared" si="297"/>
        <v>0</v>
      </c>
      <c r="AO684" s="5">
        <f t="shared" si="298"/>
        <v>0</v>
      </c>
      <c r="AP684" s="5">
        <f t="shared" si="299"/>
        <v>0</v>
      </c>
      <c r="AQ684" s="5">
        <f t="shared" si="300"/>
        <v>0</v>
      </c>
      <c r="AR684" s="5">
        <f t="shared" si="301"/>
        <v>-9.5035766927675791E-4</v>
      </c>
      <c r="AS684" s="5">
        <f t="shared" si="302"/>
        <v>0</v>
      </c>
      <c r="AT684" s="5">
        <f t="shared" si="303"/>
        <v>0</v>
      </c>
      <c r="AU684" s="5">
        <f t="shared" si="304"/>
        <v>0</v>
      </c>
      <c r="AV684" s="5">
        <f t="shared" si="305"/>
        <v>-9.504056608312661E-4</v>
      </c>
      <c r="AW684" s="5">
        <f t="shared" si="306"/>
        <v>0</v>
      </c>
      <c r="AX684" s="5">
        <f t="shared" si="307"/>
        <v>0</v>
      </c>
      <c r="AZ684" s="7">
        <f t="shared" si="317"/>
        <v>115.80626994338107</v>
      </c>
      <c r="BA684" s="4">
        <f t="shared" si="308"/>
        <v>-4.2407154198344238E-4</v>
      </c>
      <c r="BB684" s="5">
        <f>AZ684/MAX($AZ$16:AZ684)-1</f>
        <v>-1.0378717068944443E-2</v>
      </c>
    </row>
    <row r="685" spans="1:54" x14ac:dyDescent="0.25">
      <c r="A685" s="3">
        <v>43532</v>
      </c>
      <c r="B685">
        <f>IFERROR(VLOOKUP($A685,Finnifty!$A$14:$I$486,B$15+1,FALSE),All_curves!B684)</f>
        <v>0</v>
      </c>
      <c r="C685">
        <f>IFERROR(VLOOKUP($A685,Finnifty!$A$14:$I$486,C$15+1,FALSE),All_curves!C684)</f>
        <v>0</v>
      </c>
      <c r="D685">
        <f>IFERROR(VLOOKUP($A685,Finnifty!$A$14:$I$486,D$15+1,FALSE),All_curves!D684)</f>
        <v>0</v>
      </c>
      <c r="E685">
        <f>IFERROR(VLOOKUP($A685,Finnifty!$A$14:$I$486,E$15+1,FALSE),All_curves!E684)</f>
        <v>0</v>
      </c>
      <c r="F685">
        <f>IFERROR(VLOOKUP($A685,Finnifty!$A$14:$I$486,F$15+1,FALSE),All_curves!F684)</f>
        <v>0</v>
      </c>
      <c r="G685">
        <f>IFERROR(VLOOKUP($A685,Finnifty!$A$14:$I$486,G$15+1,FALSE),All_curves!G684)</f>
        <v>0</v>
      </c>
      <c r="H685">
        <f>IFERROR(VLOOKUP($A685,Finnifty!$A$14:$I$486,H$15+1,FALSE),All_curves!H684)</f>
        <v>0</v>
      </c>
      <c r="I685">
        <f>IFERROR(VLOOKUP($A685,Finnifty!$A$14:$I$486,I$15+1,FALSE),All_curves!I684)</f>
        <v>0</v>
      </c>
      <c r="J685">
        <f>IFERROR(VLOOKUP($A685,Banknifty!$A$14:$I$4860,2,FALSE),All_curves!J684)</f>
        <v>12856477</v>
      </c>
      <c r="K685">
        <f>IFERROR(VLOOKUP($A685,Banknifty!$A$14:$I$4860,3,FALSE),All_curves!K684)</f>
        <v>17493910</v>
      </c>
      <c r="L685">
        <f>IFERROR(VLOOKUP($A685,Banknifty!$A$14:$I$4860,4,FALSE),All_curves!L684)</f>
        <v>16196734</v>
      </c>
      <c r="M685">
        <f>IFERROR(VLOOKUP($A685,Banknifty!$A$14:$I$4860,5,FALSE),All_curves!M684)</f>
        <v>20209816</v>
      </c>
      <c r="N685">
        <f>IFERROR(VLOOKUP($A685,Banknifty!$A$14:$I$4860,6,FALSE),All_curves!N684)</f>
        <v>12213416</v>
      </c>
      <c r="O685">
        <f>IFERROR(VLOOKUP($A685,Banknifty!$A$14:$I$4860,7,FALSE),All_curves!O684)</f>
        <v>15453753</v>
      </c>
      <c r="P685">
        <f>IFERROR(VLOOKUP($A685,Banknifty!$A$14:$I$4860,8,FALSE),All_curves!P684)</f>
        <v>15453753</v>
      </c>
      <c r="Q685">
        <f>IFERROR(VLOOKUP($A685,Banknifty!$A$14:$I$4860,9,FALSE),All_curves!Q684)</f>
        <v>16753814</v>
      </c>
      <c r="R685">
        <f>IFERROR(VLOOKUP($A685,Nifty!$A$14:$I$4860,2,FALSE),All_curves!R684)</f>
        <v>9695672</v>
      </c>
      <c r="S685">
        <f>IFERROR(VLOOKUP($A685,Nifty!$A$14:$I$4860,3,FALSE),All_curves!S684)</f>
        <v>9931021</v>
      </c>
      <c r="T685">
        <f>IFERROR(VLOOKUP($A685,Nifty!$A$14:$I$4860,4,FALSE),All_curves!T684)</f>
        <v>9791578</v>
      </c>
      <c r="U685">
        <f>IFERROR(VLOOKUP($A685,Nifty!$A$14:$I$4860,5,FALSE),All_curves!U684)</f>
        <v>9879353</v>
      </c>
      <c r="V685">
        <f>IFERROR(VLOOKUP($A685,Nifty!$A$14:$I$4860,6,FALSE),All_curves!V684)</f>
        <v>9814364</v>
      </c>
      <c r="W685">
        <f>IFERROR(VLOOKUP($A685,Nifty!$A$14:$I$4860,7,FALSE),All_curves!W684)</f>
        <v>10028279</v>
      </c>
      <c r="X685">
        <f>IFERROR(VLOOKUP($A685,Nifty!$A$14:$I$4860,8,FALSE),All_curves!X684)</f>
        <v>9840945</v>
      </c>
      <c r="Y685">
        <f>IFERROR(VLOOKUP($A685,Nifty!$A$14:$I$4860,9,FALSE),All_curves!Y684)</f>
        <v>9959275</v>
      </c>
      <c r="AA685" s="5">
        <f t="shared" si="309"/>
        <v>0</v>
      </c>
      <c r="AB685" s="5">
        <f t="shared" si="310"/>
        <v>0</v>
      </c>
      <c r="AC685" s="5">
        <f t="shared" si="311"/>
        <v>0</v>
      </c>
      <c r="AD685" s="5">
        <f t="shared" si="312"/>
        <v>0</v>
      </c>
      <c r="AE685" s="5">
        <f t="shared" si="313"/>
        <v>0</v>
      </c>
      <c r="AF685" s="5">
        <f t="shared" si="314"/>
        <v>0</v>
      </c>
      <c r="AG685" s="5">
        <f t="shared" si="315"/>
        <v>0</v>
      </c>
      <c r="AH685" s="5">
        <f t="shared" si="316"/>
        <v>0</v>
      </c>
      <c r="AI685" s="5">
        <f t="shared" si="292"/>
        <v>2.1542421844333859E-4</v>
      </c>
      <c r="AJ685" s="5">
        <f t="shared" si="293"/>
        <v>-3.0766955512606664E-4</v>
      </c>
      <c r="AK685" s="5">
        <f t="shared" si="294"/>
        <v>0</v>
      </c>
      <c r="AL685" s="5">
        <f t="shared" si="295"/>
        <v>0</v>
      </c>
      <c r="AM685" s="5">
        <f t="shared" si="296"/>
        <v>1.5207899815617987E-2</v>
      </c>
      <c r="AN685" s="5">
        <f t="shared" si="297"/>
        <v>2.0410854323490657E-2</v>
      </c>
      <c r="AO685" s="5">
        <f t="shared" si="298"/>
        <v>2.0410854323490657E-2</v>
      </c>
      <c r="AP685" s="5">
        <f t="shared" si="299"/>
        <v>1.286174585956279E-2</v>
      </c>
      <c r="AQ685" s="5">
        <f t="shared" si="300"/>
        <v>-1.6072031699220224E-3</v>
      </c>
      <c r="AR685" s="5">
        <f t="shared" si="301"/>
        <v>0</v>
      </c>
      <c r="AS685" s="5">
        <f t="shared" si="302"/>
        <v>0</v>
      </c>
      <c r="AT685" s="5">
        <f t="shared" si="303"/>
        <v>0</v>
      </c>
      <c r="AU685" s="5">
        <f t="shared" si="304"/>
        <v>-1.6072977012387968E-3</v>
      </c>
      <c r="AV685" s="5">
        <f t="shared" si="305"/>
        <v>0</v>
      </c>
      <c r="AW685" s="5">
        <f t="shared" si="306"/>
        <v>0</v>
      </c>
      <c r="AX685" s="5">
        <f t="shared" si="307"/>
        <v>0</v>
      </c>
      <c r="AZ685" s="7">
        <f t="shared" si="317"/>
        <v>116.1227328113568</v>
      </c>
      <c r="BA685" s="4">
        <f t="shared" si="308"/>
        <v>2.7326920047632732E-3</v>
      </c>
      <c r="BB685" s="5">
        <f>AZ685/MAX($AZ$16:AZ685)-1</f>
        <v>-7.6743869013351507E-3</v>
      </c>
    </row>
    <row r="686" spans="1:54" x14ac:dyDescent="0.25">
      <c r="A686" s="3">
        <v>43535</v>
      </c>
      <c r="B686">
        <f>IFERROR(VLOOKUP($A686,Finnifty!$A$14:$I$486,B$15+1,FALSE),All_curves!B685)</f>
        <v>0</v>
      </c>
      <c r="C686">
        <f>IFERROR(VLOOKUP($A686,Finnifty!$A$14:$I$486,C$15+1,FALSE),All_curves!C685)</f>
        <v>0</v>
      </c>
      <c r="D686">
        <f>IFERROR(VLOOKUP($A686,Finnifty!$A$14:$I$486,D$15+1,FALSE),All_curves!D685)</f>
        <v>0</v>
      </c>
      <c r="E686">
        <f>IFERROR(VLOOKUP($A686,Finnifty!$A$14:$I$486,E$15+1,FALSE),All_curves!E685)</f>
        <v>0</v>
      </c>
      <c r="F686">
        <f>IFERROR(VLOOKUP($A686,Finnifty!$A$14:$I$486,F$15+1,FALSE),All_curves!F685)</f>
        <v>0</v>
      </c>
      <c r="G686">
        <f>IFERROR(VLOOKUP($A686,Finnifty!$A$14:$I$486,G$15+1,FALSE),All_curves!G685)</f>
        <v>0</v>
      </c>
      <c r="H686">
        <f>IFERROR(VLOOKUP($A686,Finnifty!$A$14:$I$486,H$15+1,FALSE),All_curves!H685)</f>
        <v>0</v>
      </c>
      <c r="I686">
        <f>IFERROR(VLOOKUP($A686,Finnifty!$A$14:$I$486,I$15+1,FALSE),All_curves!I685)</f>
        <v>0</v>
      </c>
      <c r="J686">
        <f>IFERROR(VLOOKUP($A686,Banknifty!$A$14:$I$4860,2,FALSE),All_curves!J685)</f>
        <v>12888353</v>
      </c>
      <c r="K686">
        <f>IFERROR(VLOOKUP($A686,Banknifty!$A$14:$I$4860,3,FALSE),All_curves!K685)</f>
        <v>17510734</v>
      </c>
      <c r="L686">
        <f>IFERROR(VLOOKUP($A686,Banknifty!$A$14:$I$4860,4,FALSE),All_curves!L685)</f>
        <v>16188405</v>
      </c>
      <c r="M686">
        <f>IFERROR(VLOOKUP($A686,Banknifty!$A$14:$I$4860,5,FALSE),All_curves!M685)</f>
        <v>20191024</v>
      </c>
      <c r="N686">
        <f>IFERROR(VLOOKUP($A686,Banknifty!$A$14:$I$4860,6,FALSE),All_curves!N685)</f>
        <v>12202849</v>
      </c>
      <c r="O686">
        <f>IFERROR(VLOOKUP($A686,Banknifty!$A$14:$I$4860,7,FALSE),All_curves!O685)</f>
        <v>15492264</v>
      </c>
      <c r="P686">
        <f>IFERROR(VLOOKUP($A686,Banknifty!$A$14:$I$4860,8,FALSE),All_curves!P685)</f>
        <v>15492264</v>
      </c>
      <c r="Q686">
        <f>IFERROR(VLOOKUP($A686,Banknifty!$A$14:$I$4860,9,FALSE),All_curves!Q685)</f>
        <v>16828906</v>
      </c>
      <c r="R686">
        <f>IFERROR(VLOOKUP($A686,Nifty!$A$14:$I$4860,2,FALSE),All_curves!R685)</f>
        <v>9742707</v>
      </c>
      <c r="S686">
        <f>IFERROR(VLOOKUP($A686,Nifty!$A$14:$I$4860,3,FALSE),All_curves!S685)</f>
        <v>9962048</v>
      </c>
      <c r="T686">
        <f>IFERROR(VLOOKUP($A686,Nifty!$A$14:$I$4860,4,FALSE),All_curves!T685)</f>
        <v>9811766</v>
      </c>
      <c r="U686">
        <f>IFERROR(VLOOKUP($A686,Nifty!$A$14:$I$4860,5,FALSE),All_curves!U685)</f>
        <v>9897624</v>
      </c>
      <c r="V686">
        <f>IFERROR(VLOOKUP($A686,Nifty!$A$14:$I$4860,6,FALSE),All_curves!V685)</f>
        <v>9861974</v>
      </c>
      <c r="W686">
        <f>IFERROR(VLOOKUP($A686,Nifty!$A$14:$I$4860,7,FALSE),All_curves!W685)</f>
        <v>10059611</v>
      </c>
      <c r="X686">
        <f>IFERROR(VLOOKUP($A686,Nifty!$A$14:$I$4860,8,FALSE),All_curves!X685)</f>
        <v>9861235</v>
      </c>
      <c r="Y686">
        <f>IFERROR(VLOOKUP($A686,Nifty!$A$14:$I$4860,9,FALSE),All_curves!Y685)</f>
        <v>9977693</v>
      </c>
      <c r="AA686" s="5">
        <f t="shared" si="309"/>
        <v>0</v>
      </c>
      <c r="AB686" s="5">
        <f t="shared" si="310"/>
        <v>0</v>
      </c>
      <c r="AC686" s="5">
        <f t="shared" si="311"/>
        <v>0</v>
      </c>
      <c r="AD686" s="5">
        <f t="shared" si="312"/>
        <v>0</v>
      </c>
      <c r="AE686" s="5">
        <f t="shared" si="313"/>
        <v>0</v>
      </c>
      <c r="AF686" s="5">
        <f t="shared" si="314"/>
        <v>0</v>
      </c>
      <c r="AG686" s="5">
        <f t="shared" si="315"/>
        <v>0</v>
      </c>
      <c r="AH686" s="5">
        <f t="shared" si="316"/>
        <v>0</v>
      </c>
      <c r="AI686" s="5">
        <f t="shared" si="292"/>
        <v>2.479372848409378E-3</v>
      </c>
      <c r="AJ686" s="5">
        <f t="shared" si="293"/>
        <v>9.6170610229506792E-4</v>
      </c>
      <c r="AK686" s="5">
        <f t="shared" si="294"/>
        <v>-5.1423947568685069E-4</v>
      </c>
      <c r="AL686" s="5">
        <f t="shared" si="295"/>
        <v>-9.29845180183686E-4</v>
      </c>
      <c r="AM686" s="5">
        <f t="shared" si="296"/>
        <v>-8.651961089346516E-4</v>
      </c>
      <c r="AN686" s="5">
        <f t="shared" si="297"/>
        <v>2.4920160170800454E-3</v>
      </c>
      <c r="AO686" s="5">
        <f t="shared" si="298"/>
        <v>2.4920160170800454E-3</v>
      </c>
      <c r="AP686" s="5">
        <f t="shared" si="299"/>
        <v>4.4820839004180435E-3</v>
      </c>
      <c r="AQ686" s="5">
        <f t="shared" si="300"/>
        <v>4.8511335779510834E-3</v>
      </c>
      <c r="AR686" s="5">
        <f t="shared" si="301"/>
        <v>3.1242507693820532E-3</v>
      </c>
      <c r="AS686" s="5">
        <f t="shared" si="302"/>
        <v>2.0617718614914793E-3</v>
      </c>
      <c r="AT686" s="5">
        <f t="shared" si="303"/>
        <v>1.8494126082952977E-3</v>
      </c>
      <c r="AU686" s="5">
        <f t="shared" si="304"/>
        <v>4.8510530076120162E-3</v>
      </c>
      <c r="AV686" s="5">
        <f t="shared" si="305"/>
        <v>3.1243646093213062E-3</v>
      </c>
      <c r="AW686" s="5">
        <f t="shared" si="306"/>
        <v>2.0617938622764509E-3</v>
      </c>
      <c r="AX686" s="5">
        <f t="shared" si="307"/>
        <v>1.8493314021352791E-3</v>
      </c>
      <c r="AZ686" s="7">
        <f t="shared" si="317"/>
        <v>116.28903520500785</v>
      </c>
      <c r="BA686" s="4">
        <f t="shared" si="308"/>
        <v>1.4321260757892652E-3</v>
      </c>
      <c r="BB686" s="5">
        <f>AZ686/MAX($AZ$16:AZ686)-1</f>
        <v>-6.253251515142999E-3</v>
      </c>
    </row>
    <row r="687" spans="1:54" x14ac:dyDescent="0.25">
      <c r="A687" s="3">
        <v>43536</v>
      </c>
      <c r="B687">
        <f>IFERROR(VLOOKUP($A687,Finnifty!$A$14:$I$486,B$15+1,FALSE),All_curves!B686)</f>
        <v>0</v>
      </c>
      <c r="C687">
        <f>IFERROR(VLOOKUP($A687,Finnifty!$A$14:$I$486,C$15+1,FALSE),All_curves!C686)</f>
        <v>0</v>
      </c>
      <c r="D687">
        <f>IFERROR(VLOOKUP($A687,Finnifty!$A$14:$I$486,D$15+1,FALSE),All_curves!D686)</f>
        <v>0</v>
      </c>
      <c r="E687">
        <f>IFERROR(VLOOKUP($A687,Finnifty!$A$14:$I$486,E$15+1,FALSE),All_curves!E686)</f>
        <v>0</v>
      </c>
      <c r="F687">
        <f>IFERROR(VLOOKUP($A687,Finnifty!$A$14:$I$486,F$15+1,FALSE),All_curves!F686)</f>
        <v>0</v>
      </c>
      <c r="G687">
        <f>IFERROR(VLOOKUP($A687,Finnifty!$A$14:$I$486,G$15+1,FALSE),All_curves!G686)</f>
        <v>0</v>
      </c>
      <c r="H687">
        <f>IFERROR(VLOOKUP($A687,Finnifty!$A$14:$I$486,H$15+1,FALSE),All_curves!H686)</f>
        <v>0</v>
      </c>
      <c r="I687">
        <f>IFERROR(VLOOKUP($A687,Finnifty!$A$14:$I$486,I$15+1,FALSE),All_curves!I686)</f>
        <v>0</v>
      </c>
      <c r="J687">
        <f>IFERROR(VLOOKUP($A687,Banknifty!$A$14:$I$4860,2,FALSE),All_curves!J686)</f>
        <v>13061229</v>
      </c>
      <c r="K687">
        <f>IFERROR(VLOOKUP($A687,Banknifty!$A$14:$I$4860,3,FALSE),All_curves!K686)</f>
        <v>17657276</v>
      </c>
      <c r="L687">
        <f>IFERROR(VLOOKUP($A687,Banknifty!$A$14:$I$4860,4,FALSE),All_curves!L686)</f>
        <v>16338521</v>
      </c>
      <c r="M687">
        <f>IFERROR(VLOOKUP($A687,Banknifty!$A$14:$I$4860,5,FALSE),All_curves!M686)</f>
        <v>20350386</v>
      </c>
      <c r="N687">
        <f>IFERROR(VLOOKUP($A687,Banknifty!$A$14:$I$4860,6,FALSE),All_curves!N686)</f>
        <v>12192103</v>
      </c>
      <c r="O687">
        <f>IFERROR(VLOOKUP($A687,Banknifty!$A$14:$I$4860,7,FALSE),All_curves!O686)</f>
        <v>15486323</v>
      </c>
      <c r="P687">
        <f>IFERROR(VLOOKUP($A687,Banknifty!$A$14:$I$4860,8,FALSE),All_curves!P686)</f>
        <v>15486323</v>
      </c>
      <c r="Q687">
        <f>IFERROR(VLOOKUP($A687,Banknifty!$A$14:$I$4860,9,FALSE),All_curves!Q686)</f>
        <v>16810624</v>
      </c>
      <c r="R687">
        <f>IFERROR(VLOOKUP($A687,Nifty!$A$14:$I$4860,2,FALSE),All_curves!R686)</f>
        <v>9867838</v>
      </c>
      <c r="S687">
        <f>IFERROR(VLOOKUP($A687,Nifty!$A$14:$I$4860,3,FALSE),All_curves!S686)</f>
        <v>10013758</v>
      </c>
      <c r="T687">
        <f>IFERROR(VLOOKUP($A687,Nifty!$A$14:$I$4860,4,FALSE),All_curves!T686)</f>
        <v>9864158</v>
      </c>
      <c r="U687">
        <f>IFERROR(VLOOKUP($A687,Nifty!$A$14:$I$4860,5,FALSE),All_curves!U686)</f>
        <v>9946879</v>
      </c>
      <c r="V687">
        <f>IFERROR(VLOOKUP($A687,Nifty!$A$14:$I$4860,6,FALSE),All_curves!V686)</f>
        <v>9988638</v>
      </c>
      <c r="W687">
        <f>IFERROR(VLOOKUP($A687,Nifty!$A$14:$I$4860,7,FALSE),All_curves!W686)</f>
        <v>10111827</v>
      </c>
      <c r="X687">
        <f>IFERROR(VLOOKUP($A687,Nifty!$A$14:$I$4860,8,FALSE),All_curves!X686)</f>
        <v>9913892</v>
      </c>
      <c r="Y687">
        <f>IFERROR(VLOOKUP($A687,Nifty!$A$14:$I$4860,9,FALSE),All_curves!Y686)</f>
        <v>10027347</v>
      </c>
      <c r="AA687" s="5">
        <f t="shared" si="309"/>
        <v>0</v>
      </c>
      <c r="AB687" s="5">
        <f t="shared" si="310"/>
        <v>0</v>
      </c>
      <c r="AC687" s="5">
        <f t="shared" si="311"/>
        <v>0</v>
      </c>
      <c r="AD687" s="5">
        <f t="shared" si="312"/>
        <v>0</v>
      </c>
      <c r="AE687" s="5">
        <f t="shared" si="313"/>
        <v>0</v>
      </c>
      <c r="AF687" s="5">
        <f t="shared" si="314"/>
        <v>0</v>
      </c>
      <c r="AG687" s="5">
        <f t="shared" si="315"/>
        <v>0</v>
      </c>
      <c r="AH687" s="5">
        <f t="shared" si="316"/>
        <v>0</v>
      </c>
      <c r="AI687" s="5">
        <f t="shared" si="292"/>
        <v>1.3413350798197499E-2</v>
      </c>
      <c r="AJ687" s="5">
        <f t="shared" si="293"/>
        <v>8.3686954527435464E-3</v>
      </c>
      <c r="AK687" s="5">
        <f t="shared" si="294"/>
        <v>9.2730568576706585E-3</v>
      </c>
      <c r="AL687" s="5">
        <f t="shared" si="295"/>
        <v>7.8927150995413697E-3</v>
      </c>
      <c r="AM687" s="5">
        <f t="shared" si="296"/>
        <v>-8.8061402710137848E-4</v>
      </c>
      <c r="AN687" s="5">
        <f t="shared" si="297"/>
        <v>-3.8348171706859002E-4</v>
      </c>
      <c r="AO687" s="5">
        <f t="shared" si="298"/>
        <v>-3.8348171706859002E-4</v>
      </c>
      <c r="AP687" s="5">
        <f t="shared" si="299"/>
        <v>-1.0863451254644607E-3</v>
      </c>
      <c r="AQ687" s="5">
        <f t="shared" si="300"/>
        <v>1.2843555697610531E-2</v>
      </c>
      <c r="AR687" s="5">
        <f t="shared" si="301"/>
        <v>5.1906997436672597E-3</v>
      </c>
      <c r="AS687" s="5">
        <f t="shared" si="302"/>
        <v>5.3397115259372629E-3</v>
      </c>
      <c r="AT687" s="5">
        <f t="shared" si="303"/>
        <v>4.9764468725019828E-3</v>
      </c>
      <c r="AU687" s="5">
        <f t="shared" si="304"/>
        <v>1.2843676124070003E-2</v>
      </c>
      <c r="AV687" s="5">
        <f t="shared" si="305"/>
        <v>5.1906579687823751E-3</v>
      </c>
      <c r="AW687" s="5">
        <f t="shared" si="306"/>
        <v>5.3397977028233345E-3</v>
      </c>
      <c r="AX687" s="5">
        <f t="shared" si="307"/>
        <v>4.9765010809612598E-3</v>
      </c>
      <c r="AZ687" s="7">
        <f t="shared" si="317"/>
        <v>116.73924308003252</v>
      </c>
      <c r="BA687" s="4">
        <f t="shared" si="308"/>
        <v>3.8714559307418362E-3</v>
      </c>
      <c r="BB687" s="5">
        <f>AZ687/MAX($AZ$16:AZ687)-1</f>
        <v>-2.4060047720659838E-3</v>
      </c>
    </row>
    <row r="688" spans="1:54" x14ac:dyDescent="0.25">
      <c r="A688" s="3">
        <v>43537</v>
      </c>
      <c r="B688">
        <f>IFERROR(VLOOKUP($A688,Finnifty!$A$14:$I$486,B$15+1,FALSE),All_curves!B687)</f>
        <v>0</v>
      </c>
      <c r="C688">
        <f>IFERROR(VLOOKUP($A688,Finnifty!$A$14:$I$486,C$15+1,FALSE),All_curves!C687)</f>
        <v>0</v>
      </c>
      <c r="D688">
        <f>IFERROR(VLOOKUP($A688,Finnifty!$A$14:$I$486,D$15+1,FALSE),All_curves!D687)</f>
        <v>0</v>
      </c>
      <c r="E688">
        <f>IFERROR(VLOOKUP($A688,Finnifty!$A$14:$I$486,E$15+1,FALSE),All_curves!E687)</f>
        <v>0</v>
      </c>
      <c r="F688">
        <f>IFERROR(VLOOKUP($A688,Finnifty!$A$14:$I$486,F$15+1,FALSE),All_curves!F687)</f>
        <v>0</v>
      </c>
      <c r="G688">
        <f>IFERROR(VLOOKUP($A688,Finnifty!$A$14:$I$486,G$15+1,FALSE),All_curves!G687)</f>
        <v>0</v>
      </c>
      <c r="H688">
        <f>IFERROR(VLOOKUP($A688,Finnifty!$A$14:$I$486,H$15+1,FALSE),All_curves!H687)</f>
        <v>0</v>
      </c>
      <c r="I688">
        <f>IFERROR(VLOOKUP($A688,Finnifty!$A$14:$I$486,I$15+1,FALSE),All_curves!I687)</f>
        <v>0</v>
      </c>
      <c r="J688">
        <f>IFERROR(VLOOKUP($A688,Banknifty!$A$14:$I$4860,2,FALSE),All_curves!J687)</f>
        <v>13278229</v>
      </c>
      <c r="K688">
        <f>IFERROR(VLOOKUP($A688,Banknifty!$A$14:$I$4860,3,FALSE),All_curves!K687)</f>
        <v>17914944</v>
      </c>
      <c r="L688">
        <f>IFERROR(VLOOKUP($A688,Banknifty!$A$14:$I$4860,4,FALSE),All_curves!L687)</f>
        <v>16567028</v>
      </c>
      <c r="M688">
        <f>IFERROR(VLOOKUP($A688,Banknifty!$A$14:$I$4860,5,FALSE),All_curves!M687)</f>
        <v>20739296</v>
      </c>
      <c r="N688">
        <f>IFERROR(VLOOKUP($A688,Banknifty!$A$14:$I$4860,6,FALSE),All_curves!N687)</f>
        <v>12182013</v>
      </c>
      <c r="O688">
        <f>IFERROR(VLOOKUP($A688,Banknifty!$A$14:$I$4860,7,FALSE),All_curves!O687)</f>
        <v>15451267</v>
      </c>
      <c r="P688">
        <f>IFERROR(VLOOKUP($A688,Banknifty!$A$14:$I$4860,8,FALSE),All_curves!P687)</f>
        <v>15451267</v>
      </c>
      <c r="Q688">
        <f>IFERROR(VLOOKUP($A688,Banknifty!$A$14:$I$4860,9,FALSE),All_curves!Q687)</f>
        <v>16786160</v>
      </c>
      <c r="R688">
        <f>IFERROR(VLOOKUP($A688,Nifty!$A$14:$I$4860,2,FALSE),All_curves!R687)</f>
        <v>9791646</v>
      </c>
      <c r="S688">
        <f>IFERROR(VLOOKUP($A688,Nifty!$A$14:$I$4860,3,FALSE),All_curves!S687)</f>
        <v>10011268</v>
      </c>
      <c r="T688">
        <f>IFERROR(VLOOKUP($A688,Nifty!$A$14:$I$4860,4,FALSE),All_curves!T687)</f>
        <v>9830086</v>
      </c>
      <c r="U688">
        <f>IFERROR(VLOOKUP($A688,Nifty!$A$14:$I$4860,5,FALSE),All_curves!U687)</f>
        <v>9942858</v>
      </c>
      <c r="V688">
        <f>IFERROR(VLOOKUP($A688,Nifty!$A$14:$I$4860,6,FALSE),All_curves!V687)</f>
        <v>9911513</v>
      </c>
      <c r="W688">
        <f>IFERROR(VLOOKUP($A688,Nifty!$A$14:$I$4860,7,FALSE),All_curves!W687)</f>
        <v>10109313</v>
      </c>
      <c r="X688">
        <f>IFERROR(VLOOKUP($A688,Nifty!$A$14:$I$4860,8,FALSE),All_curves!X687)</f>
        <v>9879647</v>
      </c>
      <c r="Y688">
        <f>IFERROR(VLOOKUP($A688,Nifty!$A$14:$I$4860,9,FALSE),All_curves!Y687)</f>
        <v>10023293</v>
      </c>
      <c r="AA688" s="5">
        <f t="shared" si="309"/>
        <v>0</v>
      </c>
      <c r="AB688" s="5">
        <f t="shared" si="310"/>
        <v>0</v>
      </c>
      <c r="AC688" s="5">
        <f t="shared" si="311"/>
        <v>0</v>
      </c>
      <c r="AD688" s="5">
        <f t="shared" si="312"/>
        <v>0</v>
      </c>
      <c r="AE688" s="5">
        <f t="shared" si="313"/>
        <v>0</v>
      </c>
      <c r="AF688" s="5">
        <f t="shared" si="314"/>
        <v>0</v>
      </c>
      <c r="AG688" s="5">
        <f t="shared" si="315"/>
        <v>0</v>
      </c>
      <c r="AH688" s="5">
        <f t="shared" si="316"/>
        <v>0</v>
      </c>
      <c r="AI688" s="5">
        <f t="shared" si="292"/>
        <v>1.6614056762958462E-2</v>
      </c>
      <c r="AJ688" s="5">
        <f t="shared" si="293"/>
        <v>1.4592737860585014E-2</v>
      </c>
      <c r="AK688" s="5">
        <f t="shared" si="294"/>
        <v>1.3985782434040361E-2</v>
      </c>
      <c r="AL688" s="5">
        <f t="shared" si="295"/>
        <v>1.9110694018285468E-2</v>
      </c>
      <c r="AM688" s="5">
        <f t="shared" si="296"/>
        <v>-8.2758487194534158E-4</v>
      </c>
      <c r="AN688" s="5">
        <f t="shared" si="297"/>
        <v>-2.2636748568397591E-3</v>
      </c>
      <c r="AO688" s="5">
        <f t="shared" si="298"/>
        <v>-2.2636748568397591E-3</v>
      </c>
      <c r="AP688" s="5">
        <f t="shared" si="299"/>
        <v>-1.4552701910410804E-3</v>
      </c>
      <c r="AQ688" s="5">
        <f t="shared" si="300"/>
        <v>-7.7212455251089995E-3</v>
      </c>
      <c r="AR688" s="5">
        <f t="shared" si="301"/>
        <v>-2.4865789646599801E-4</v>
      </c>
      <c r="AS688" s="5">
        <f t="shared" si="302"/>
        <v>-3.4541214769674422E-3</v>
      </c>
      <c r="AT688" s="5">
        <f t="shared" si="303"/>
        <v>-4.0424740262745562E-4</v>
      </c>
      <c r="AU688" s="5">
        <f t="shared" si="304"/>
        <v>-7.7212729102806854E-3</v>
      </c>
      <c r="AV688" s="5">
        <f t="shared" si="305"/>
        <v>-2.4861975981194107E-4</v>
      </c>
      <c r="AW688" s="5">
        <f t="shared" si="306"/>
        <v>-3.4542438025348954E-3</v>
      </c>
      <c r="AX688" s="5">
        <f t="shared" si="307"/>
        <v>-4.0429437616951169E-4</v>
      </c>
      <c r="AZ688" s="7">
        <f t="shared" si="317"/>
        <v>116.90382772264181</v>
      </c>
      <c r="BA688" s="4">
        <f t="shared" si="308"/>
        <v>1.4098484645515179E-3</v>
      </c>
      <c r="BB688" s="5">
        <f>AZ688/MAX($AZ$16:AZ688)-1</f>
        <v>-9.9954840964810998E-4</v>
      </c>
    </row>
    <row r="689" spans="1:54" x14ac:dyDescent="0.25">
      <c r="A689" s="3">
        <v>43538</v>
      </c>
      <c r="B689">
        <f>IFERROR(VLOOKUP($A689,Finnifty!$A$14:$I$486,B$15+1,FALSE),All_curves!B688)</f>
        <v>0</v>
      </c>
      <c r="C689">
        <f>IFERROR(VLOOKUP($A689,Finnifty!$A$14:$I$486,C$15+1,FALSE),All_curves!C688)</f>
        <v>0</v>
      </c>
      <c r="D689">
        <f>IFERROR(VLOOKUP($A689,Finnifty!$A$14:$I$486,D$15+1,FALSE),All_curves!D688)</f>
        <v>0</v>
      </c>
      <c r="E689">
        <f>IFERROR(VLOOKUP($A689,Finnifty!$A$14:$I$486,E$15+1,FALSE),All_curves!E688)</f>
        <v>0</v>
      </c>
      <c r="F689">
        <f>IFERROR(VLOOKUP($A689,Finnifty!$A$14:$I$486,F$15+1,FALSE),All_curves!F688)</f>
        <v>0</v>
      </c>
      <c r="G689">
        <f>IFERROR(VLOOKUP($A689,Finnifty!$A$14:$I$486,G$15+1,FALSE),All_curves!G688)</f>
        <v>0</v>
      </c>
      <c r="H689">
        <f>IFERROR(VLOOKUP($A689,Finnifty!$A$14:$I$486,H$15+1,FALSE),All_curves!H688)</f>
        <v>0</v>
      </c>
      <c r="I689">
        <f>IFERROR(VLOOKUP($A689,Finnifty!$A$14:$I$486,I$15+1,FALSE),All_curves!I688)</f>
        <v>0</v>
      </c>
      <c r="J689">
        <f>IFERROR(VLOOKUP($A689,Banknifty!$A$14:$I$4860,2,FALSE),All_curves!J688)</f>
        <v>13258946</v>
      </c>
      <c r="K689">
        <f>IFERROR(VLOOKUP($A689,Banknifty!$A$14:$I$4860,3,FALSE),All_curves!K688)</f>
        <v>17877686</v>
      </c>
      <c r="L689">
        <f>IFERROR(VLOOKUP($A689,Banknifty!$A$14:$I$4860,4,FALSE),All_curves!L688)</f>
        <v>16755701</v>
      </c>
      <c r="M689">
        <f>IFERROR(VLOOKUP($A689,Banknifty!$A$14:$I$4860,5,FALSE),All_curves!M688)</f>
        <v>20698620</v>
      </c>
      <c r="N689">
        <f>IFERROR(VLOOKUP($A689,Banknifty!$A$14:$I$4860,6,FALSE),All_curves!N688)</f>
        <v>12212217</v>
      </c>
      <c r="O689">
        <f>IFERROR(VLOOKUP($A689,Banknifty!$A$14:$I$4860,7,FALSE),All_curves!O688)</f>
        <v>15466126</v>
      </c>
      <c r="P689">
        <f>IFERROR(VLOOKUP($A689,Banknifty!$A$14:$I$4860,8,FALSE),All_curves!P688)</f>
        <v>15466126</v>
      </c>
      <c r="Q689">
        <f>IFERROR(VLOOKUP($A689,Banknifty!$A$14:$I$4860,9,FALSE),All_curves!Q688)</f>
        <v>16770552</v>
      </c>
      <c r="R689">
        <f>IFERROR(VLOOKUP($A689,Nifty!$A$14:$I$4860,2,FALSE),All_curves!R688)</f>
        <v>9746795</v>
      </c>
      <c r="S689">
        <f>IFERROR(VLOOKUP($A689,Nifty!$A$14:$I$4860,3,FALSE),All_curves!S688)</f>
        <v>9976080</v>
      </c>
      <c r="T689">
        <f>IFERROR(VLOOKUP($A689,Nifty!$A$14:$I$4860,4,FALSE),All_curves!T688)</f>
        <v>9831208</v>
      </c>
      <c r="U689">
        <f>IFERROR(VLOOKUP($A689,Nifty!$A$14:$I$4860,5,FALSE),All_curves!U688)</f>
        <v>9949680</v>
      </c>
      <c r="V689">
        <f>IFERROR(VLOOKUP($A689,Nifty!$A$14:$I$4860,6,FALSE),All_curves!V688)</f>
        <v>9903590</v>
      </c>
      <c r="W689">
        <f>IFERROR(VLOOKUP($A689,Nifty!$A$14:$I$4860,7,FALSE),All_curves!W688)</f>
        <v>10117026</v>
      </c>
      <c r="X689">
        <f>IFERROR(VLOOKUP($A689,Nifty!$A$14:$I$4860,8,FALSE),All_curves!X688)</f>
        <v>9880776</v>
      </c>
      <c r="Y689">
        <f>IFERROR(VLOOKUP($A689,Nifty!$A$14:$I$4860,9,FALSE),All_curves!Y688)</f>
        <v>10030171</v>
      </c>
      <c r="AA689" s="5">
        <f t="shared" si="309"/>
        <v>0</v>
      </c>
      <c r="AB689" s="5">
        <f t="shared" si="310"/>
        <v>0</v>
      </c>
      <c r="AC689" s="5">
        <f t="shared" si="311"/>
        <v>0</v>
      </c>
      <c r="AD689" s="5">
        <f t="shared" si="312"/>
        <v>0</v>
      </c>
      <c r="AE689" s="5">
        <f t="shared" si="313"/>
        <v>0</v>
      </c>
      <c r="AF689" s="5">
        <f t="shared" si="314"/>
        <v>0</v>
      </c>
      <c r="AG689" s="5">
        <f t="shared" si="315"/>
        <v>0</v>
      </c>
      <c r="AH689" s="5">
        <f t="shared" si="316"/>
        <v>0</v>
      </c>
      <c r="AI689" s="5">
        <f t="shared" si="292"/>
        <v>-1.4522267992215232E-3</v>
      </c>
      <c r="AJ689" s="5">
        <f t="shared" si="293"/>
        <v>-2.0797162413680459E-3</v>
      </c>
      <c r="AK689" s="5">
        <f t="shared" si="294"/>
        <v>1.1388463881391475E-2</v>
      </c>
      <c r="AL689" s="5">
        <f t="shared" si="295"/>
        <v>-1.9613009043315532E-3</v>
      </c>
      <c r="AM689" s="5">
        <f t="shared" si="296"/>
        <v>2.4793931840327854E-3</v>
      </c>
      <c r="AN689" s="5">
        <f t="shared" si="297"/>
        <v>9.61668709756891E-4</v>
      </c>
      <c r="AO689" s="5">
        <f t="shared" si="298"/>
        <v>9.61668709756891E-4</v>
      </c>
      <c r="AP689" s="5">
        <f t="shared" si="299"/>
        <v>-9.2981360835353577E-4</v>
      </c>
      <c r="AQ689" s="5">
        <f t="shared" si="300"/>
        <v>-4.5805373274320216E-3</v>
      </c>
      <c r="AR689" s="5">
        <f t="shared" si="301"/>
        <v>-3.5148394788752091E-3</v>
      </c>
      <c r="AS689" s="5">
        <f t="shared" si="302"/>
        <v>1.1413938799731405E-4</v>
      </c>
      <c r="AT689" s="5">
        <f t="shared" si="303"/>
        <v>6.8612063050688121E-4</v>
      </c>
      <c r="AU689" s="5">
        <f t="shared" si="304"/>
        <v>-7.9937341554214836E-4</v>
      </c>
      <c r="AV689" s="5">
        <f t="shared" si="305"/>
        <v>7.6295985691610113E-4</v>
      </c>
      <c r="AW689" s="5">
        <f t="shared" si="306"/>
        <v>1.1427533797503386E-4</v>
      </c>
      <c r="AX689" s="5">
        <f t="shared" si="307"/>
        <v>6.8620163054200489E-4</v>
      </c>
      <c r="AZ689" s="7">
        <f t="shared" si="317"/>
        <v>116.91764713626691</v>
      </c>
      <c r="BA689" s="4">
        <f t="shared" si="308"/>
        <v>1.1821181473963918E-4</v>
      </c>
      <c r="BB689" s="5">
        <f>AZ689/MAX($AZ$16:AZ689)-1</f>
        <v>-8.814547533398942E-4</v>
      </c>
    </row>
    <row r="690" spans="1:54" x14ac:dyDescent="0.25">
      <c r="A690" s="3">
        <v>43539</v>
      </c>
      <c r="B690">
        <f>IFERROR(VLOOKUP($A690,Finnifty!$A$14:$I$486,B$15+1,FALSE),All_curves!B689)</f>
        <v>0</v>
      </c>
      <c r="C690">
        <f>IFERROR(VLOOKUP($A690,Finnifty!$A$14:$I$486,C$15+1,FALSE),All_curves!C689)</f>
        <v>0</v>
      </c>
      <c r="D690">
        <f>IFERROR(VLOOKUP($A690,Finnifty!$A$14:$I$486,D$15+1,FALSE),All_curves!D689)</f>
        <v>0</v>
      </c>
      <c r="E690">
        <f>IFERROR(VLOOKUP($A690,Finnifty!$A$14:$I$486,E$15+1,FALSE),All_curves!E689)</f>
        <v>0</v>
      </c>
      <c r="F690">
        <f>IFERROR(VLOOKUP($A690,Finnifty!$A$14:$I$486,F$15+1,FALSE),All_curves!F689)</f>
        <v>0</v>
      </c>
      <c r="G690">
        <f>IFERROR(VLOOKUP($A690,Finnifty!$A$14:$I$486,G$15+1,FALSE),All_curves!G689)</f>
        <v>0</v>
      </c>
      <c r="H690">
        <f>IFERROR(VLOOKUP($A690,Finnifty!$A$14:$I$486,H$15+1,FALSE),All_curves!H689)</f>
        <v>0</v>
      </c>
      <c r="I690">
        <f>IFERROR(VLOOKUP($A690,Finnifty!$A$14:$I$486,I$15+1,FALSE),All_curves!I689)</f>
        <v>0</v>
      </c>
      <c r="J690">
        <f>IFERROR(VLOOKUP($A690,Banknifty!$A$14:$I$4860,2,FALSE),All_curves!J689)</f>
        <v>13292764</v>
      </c>
      <c r="K690">
        <f>IFERROR(VLOOKUP($A690,Banknifty!$A$14:$I$4860,3,FALSE),All_curves!K689)</f>
        <v>17912614</v>
      </c>
      <c r="L690">
        <f>IFERROR(VLOOKUP($A690,Banknifty!$A$14:$I$4860,4,FALSE),All_curves!L689)</f>
        <v>16790128</v>
      </c>
      <c r="M690">
        <f>IFERROR(VLOOKUP($A690,Banknifty!$A$14:$I$4860,5,FALSE),All_curves!M689)</f>
        <v>20722676</v>
      </c>
      <c r="N690">
        <f>IFERROR(VLOOKUP($A690,Banknifty!$A$14:$I$4860,6,FALSE),All_curves!N689)</f>
        <v>12376023</v>
      </c>
      <c r="O690">
        <f>IFERROR(VLOOKUP($A690,Banknifty!$A$14:$I$4860,7,FALSE),All_curves!O689)</f>
        <v>15595558</v>
      </c>
      <c r="P690">
        <f>IFERROR(VLOOKUP($A690,Banknifty!$A$14:$I$4860,8,FALSE),All_curves!P689)</f>
        <v>15595558</v>
      </c>
      <c r="Q690">
        <f>IFERROR(VLOOKUP($A690,Banknifty!$A$14:$I$4860,9,FALSE),All_curves!Q689)</f>
        <v>16902916</v>
      </c>
      <c r="R690">
        <f>IFERROR(VLOOKUP($A690,Nifty!$A$14:$I$4860,2,FALSE),All_curves!R689)</f>
        <v>9756810</v>
      </c>
      <c r="S690">
        <f>IFERROR(VLOOKUP($A690,Nifty!$A$14:$I$4860,3,FALSE),All_curves!S689)</f>
        <v>9957335</v>
      </c>
      <c r="T690">
        <f>IFERROR(VLOOKUP($A690,Nifty!$A$14:$I$4860,4,FALSE),All_curves!T689)</f>
        <v>9844617</v>
      </c>
      <c r="U690">
        <f>IFERROR(VLOOKUP($A690,Nifty!$A$14:$I$4860,5,FALSE),All_curves!U689)</f>
        <v>9919173</v>
      </c>
      <c r="V690">
        <f>IFERROR(VLOOKUP($A690,Nifty!$A$14:$I$4860,6,FALSE),All_curves!V689)</f>
        <v>9913766</v>
      </c>
      <c r="W690">
        <f>IFERROR(VLOOKUP($A690,Nifty!$A$14:$I$4860,7,FALSE),All_curves!W689)</f>
        <v>10098016</v>
      </c>
      <c r="X690">
        <f>IFERROR(VLOOKUP($A690,Nifty!$A$14:$I$4860,8,FALSE),All_curves!X689)</f>
        <v>9894252</v>
      </c>
      <c r="Y690">
        <f>IFERROR(VLOOKUP($A690,Nifty!$A$14:$I$4860,9,FALSE),All_curves!Y689)</f>
        <v>9999417</v>
      </c>
      <c r="AA690" s="5">
        <f t="shared" si="309"/>
        <v>0</v>
      </c>
      <c r="AB690" s="5">
        <f t="shared" si="310"/>
        <v>0</v>
      </c>
      <c r="AC690" s="5">
        <f t="shared" si="311"/>
        <v>0</v>
      </c>
      <c r="AD690" s="5">
        <f t="shared" si="312"/>
        <v>0</v>
      </c>
      <c r="AE690" s="5">
        <f t="shared" si="313"/>
        <v>0</v>
      </c>
      <c r="AF690" s="5">
        <f t="shared" si="314"/>
        <v>0</v>
      </c>
      <c r="AG690" s="5">
        <f t="shared" si="315"/>
        <v>0</v>
      </c>
      <c r="AH690" s="5">
        <f t="shared" si="316"/>
        <v>0</v>
      </c>
      <c r="AI690" s="5">
        <f t="shared" si="292"/>
        <v>2.5505798123017787E-3</v>
      </c>
      <c r="AJ690" s="5">
        <f t="shared" si="293"/>
        <v>1.9537204087822779E-3</v>
      </c>
      <c r="AK690" s="5">
        <f t="shared" si="294"/>
        <v>2.0546439686408569E-3</v>
      </c>
      <c r="AL690" s="5">
        <f t="shared" si="295"/>
        <v>1.1622030840703346E-3</v>
      </c>
      <c r="AM690" s="5">
        <f t="shared" si="296"/>
        <v>1.3413289331494882E-2</v>
      </c>
      <c r="AN690" s="5">
        <f t="shared" si="297"/>
        <v>8.3687408210693093E-3</v>
      </c>
      <c r="AO690" s="5">
        <f t="shared" si="298"/>
        <v>8.3687408210693093E-3</v>
      </c>
      <c r="AP690" s="5">
        <f t="shared" si="299"/>
        <v>7.892644201574317E-3</v>
      </c>
      <c r="AQ690" s="5">
        <f t="shared" si="300"/>
        <v>1.0275172505422869E-3</v>
      </c>
      <c r="AR690" s="5">
        <f t="shared" si="301"/>
        <v>-1.8789945549755327E-3</v>
      </c>
      <c r="AS690" s="5">
        <f t="shared" si="302"/>
        <v>1.3639219107153266E-3</v>
      </c>
      <c r="AT690" s="5">
        <f t="shared" si="303"/>
        <v>-3.0661287599199616E-3</v>
      </c>
      <c r="AU690" s="5">
        <f t="shared" si="304"/>
        <v>1.0275061871503066E-3</v>
      </c>
      <c r="AV690" s="5">
        <f t="shared" si="305"/>
        <v>-1.8790106895050229E-3</v>
      </c>
      <c r="AW690" s="5">
        <f t="shared" si="306"/>
        <v>1.3638604903096763E-3</v>
      </c>
      <c r="AX690" s="5">
        <f t="shared" si="307"/>
        <v>-3.0661491214856174E-3</v>
      </c>
      <c r="AZ690" s="7">
        <f t="shared" si="317"/>
        <v>117.11571091695609</v>
      </c>
      <c r="BA690" s="4">
        <f t="shared" si="308"/>
        <v>1.694045215076439E-3</v>
      </c>
      <c r="BB690" s="5">
        <f>AZ690/MAX($AZ$16:AZ690)-1</f>
        <v>0</v>
      </c>
    </row>
    <row r="691" spans="1:54" x14ac:dyDescent="0.25">
      <c r="A691" s="3">
        <v>43542</v>
      </c>
      <c r="B691">
        <f>IFERROR(VLOOKUP($A691,Finnifty!$A$14:$I$486,B$15+1,FALSE),All_curves!B690)</f>
        <v>0</v>
      </c>
      <c r="C691">
        <f>IFERROR(VLOOKUP($A691,Finnifty!$A$14:$I$486,C$15+1,FALSE),All_curves!C690)</f>
        <v>0</v>
      </c>
      <c r="D691">
        <f>IFERROR(VLOOKUP($A691,Finnifty!$A$14:$I$486,D$15+1,FALSE),All_curves!D690)</f>
        <v>0</v>
      </c>
      <c r="E691">
        <f>IFERROR(VLOOKUP($A691,Finnifty!$A$14:$I$486,E$15+1,FALSE),All_curves!E690)</f>
        <v>0</v>
      </c>
      <c r="F691">
        <f>IFERROR(VLOOKUP($A691,Finnifty!$A$14:$I$486,F$15+1,FALSE),All_curves!F690)</f>
        <v>0</v>
      </c>
      <c r="G691">
        <f>IFERROR(VLOOKUP($A691,Finnifty!$A$14:$I$486,G$15+1,FALSE),All_curves!G690)</f>
        <v>0</v>
      </c>
      <c r="H691">
        <f>IFERROR(VLOOKUP($A691,Finnifty!$A$14:$I$486,H$15+1,FALSE),All_curves!H690)</f>
        <v>0</v>
      </c>
      <c r="I691">
        <f>IFERROR(VLOOKUP($A691,Finnifty!$A$14:$I$486,I$15+1,FALSE),All_curves!I690)</f>
        <v>0</v>
      </c>
      <c r="J691">
        <f>IFERROR(VLOOKUP($A691,Banknifty!$A$14:$I$4860,2,FALSE),All_curves!J690)</f>
        <v>13385484</v>
      </c>
      <c r="K691">
        <f>IFERROR(VLOOKUP($A691,Banknifty!$A$14:$I$4860,3,FALSE),All_curves!K690)</f>
        <v>17985706</v>
      </c>
      <c r="L691">
        <f>IFERROR(VLOOKUP($A691,Banknifty!$A$14:$I$4860,4,FALSE),All_curves!L690)</f>
        <v>16849690</v>
      </c>
      <c r="M691">
        <f>IFERROR(VLOOKUP($A691,Banknifty!$A$14:$I$4860,5,FALSE),All_curves!M690)</f>
        <v>20823736</v>
      </c>
      <c r="N691">
        <f>IFERROR(VLOOKUP($A691,Banknifty!$A$14:$I$4860,6,FALSE),All_curves!N690)</f>
        <v>12581639</v>
      </c>
      <c r="O691">
        <f>IFERROR(VLOOKUP($A691,Banknifty!$A$14:$I$4860,7,FALSE),All_curves!O690)</f>
        <v>15823140</v>
      </c>
      <c r="P691">
        <f>IFERROR(VLOOKUP($A691,Banknifty!$A$14:$I$4860,8,FALSE),All_curves!P690)</f>
        <v>15823140</v>
      </c>
      <c r="Q691">
        <f>IFERROR(VLOOKUP($A691,Banknifty!$A$14:$I$4860,9,FALSE),All_curves!Q690)</f>
        <v>17225942</v>
      </c>
      <c r="R691">
        <f>IFERROR(VLOOKUP($A691,Nifty!$A$14:$I$4860,2,FALSE),All_curves!R690)</f>
        <v>9762452</v>
      </c>
      <c r="S691">
        <f>IFERROR(VLOOKUP($A691,Nifty!$A$14:$I$4860,3,FALSE),All_curves!S690)</f>
        <v>9942978</v>
      </c>
      <c r="T691">
        <f>IFERROR(VLOOKUP($A691,Nifty!$A$14:$I$4860,4,FALSE),All_curves!T690)</f>
        <v>9893677</v>
      </c>
      <c r="U691">
        <f>IFERROR(VLOOKUP($A691,Nifty!$A$14:$I$4860,5,FALSE),All_curves!U690)</f>
        <v>9900499</v>
      </c>
      <c r="V691">
        <f>IFERROR(VLOOKUP($A691,Nifty!$A$14:$I$4860,6,FALSE),All_curves!V690)</f>
        <v>9919498</v>
      </c>
      <c r="W691">
        <f>IFERROR(VLOOKUP($A691,Nifty!$A$14:$I$4860,7,FALSE),All_curves!W690)</f>
        <v>10083456</v>
      </c>
      <c r="X691">
        <f>IFERROR(VLOOKUP($A691,Nifty!$A$14:$I$4860,8,FALSE),All_curves!X690)</f>
        <v>9943559</v>
      </c>
      <c r="Y691">
        <f>IFERROR(VLOOKUP($A691,Nifty!$A$14:$I$4860,9,FALSE),All_curves!Y690)</f>
        <v>9980591</v>
      </c>
      <c r="AA691" s="5">
        <f t="shared" si="309"/>
        <v>0</v>
      </c>
      <c r="AB691" s="5">
        <f t="shared" si="310"/>
        <v>0</v>
      </c>
      <c r="AC691" s="5">
        <f t="shared" si="311"/>
        <v>0</v>
      </c>
      <c r="AD691" s="5">
        <f t="shared" si="312"/>
        <v>0</v>
      </c>
      <c r="AE691" s="5">
        <f t="shared" si="313"/>
        <v>0</v>
      </c>
      <c r="AF691" s="5">
        <f t="shared" si="314"/>
        <v>0</v>
      </c>
      <c r="AG691" s="5">
        <f t="shared" si="315"/>
        <v>0</v>
      </c>
      <c r="AH691" s="5">
        <f t="shared" si="316"/>
        <v>0</v>
      </c>
      <c r="AI691" s="5">
        <f t="shared" si="292"/>
        <v>6.9752235125817297E-3</v>
      </c>
      <c r="AJ691" s="5">
        <f t="shared" si="293"/>
        <v>4.080476473171446E-3</v>
      </c>
      <c r="AK691" s="5">
        <f t="shared" si="294"/>
        <v>3.5474416871628112E-3</v>
      </c>
      <c r="AL691" s="5">
        <f t="shared" si="295"/>
        <v>4.8767832880269868E-3</v>
      </c>
      <c r="AM691" s="5">
        <f t="shared" si="296"/>
        <v>1.6614060914398765E-2</v>
      </c>
      <c r="AN691" s="5">
        <f t="shared" si="297"/>
        <v>1.4592744934166513E-2</v>
      </c>
      <c r="AO691" s="5">
        <f t="shared" si="298"/>
        <v>1.4592744934166513E-2</v>
      </c>
      <c r="AP691" s="5">
        <f t="shared" si="299"/>
        <v>1.9110667058867215E-2</v>
      </c>
      <c r="AQ691" s="5">
        <f t="shared" si="300"/>
        <v>5.7826277236094903E-4</v>
      </c>
      <c r="AR691" s="5">
        <f t="shared" si="301"/>
        <v>-1.4418516601077958E-3</v>
      </c>
      <c r="AS691" s="5">
        <f t="shared" si="302"/>
        <v>4.9834340939824973E-3</v>
      </c>
      <c r="AT691" s="5">
        <f t="shared" si="303"/>
        <v>-1.8826166253981258E-3</v>
      </c>
      <c r="AU691" s="5">
        <f t="shared" si="304"/>
        <v>5.7818592853609019E-4</v>
      </c>
      <c r="AV691" s="5">
        <f t="shared" si="305"/>
        <v>-1.4418673925650216E-3</v>
      </c>
      <c r="AW691" s="5">
        <f t="shared" si="306"/>
        <v>4.9833984418428123E-3</v>
      </c>
      <c r="AX691" s="5">
        <f t="shared" si="307"/>
        <v>-1.8827097619791289E-3</v>
      </c>
      <c r="AZ691" s="7">
        <f t="shared" si="317"/>
        <v>117.54935320340778</v>
      </c>
      <c r="BA691" s="4">
        <f t="shared" si="308"/>
        <v>3.7026824416339275E-3</v>
      </c>
      <c r="BB691" s="5">
        <f>AZ691/MAX($AZ$16:AZ691)-1</f>
        <v>0</v>
      </c>
    </row>
    <row r="692" spans="1:54" x14ac:dyDescent="0.25">
      <c r="A692" s="3">
        <v>43543</v>
      </c>
      <c r="B692">
        <f>IFERROR(VLOOKUP($A692,Finnifty!$A$14:$I$486,B$15+1,FALSE),All_curves!B691)</f>
        <v>0</v>
      </c>
      <c r="C692">
        <f>IFERROR(VLOOKUP($A692,Finnifty!$A$14:$I$486,C$15+1,FALSE),All_curves!C691)</f>
        <v>0</v>
      </c>
      <c r="D692">
        <f>IFERROR(VLOOKUP($A692,Finnifty!$A$14:$I$486,D$15+1,FALSE),All_curves!D691)</f>
        <v>0</v>
      </c>
      <c r="E692">
        <f>IFERROR(VLOOKUP($A692,Finnifty!$A$14:$I$486,E$15+1,FALSE),All_curves!E691)</f>
        <v>0</v>
      </c>
      <c r="F692">
        <f>IFERROR(VLOOKUP($A692,Finnifty!$A$14:$I$486,F$15+1,FALSE),All_curves!F691)</f>
        <v>0</v>
      </c>
      <c r="G692">
        <f>IFERROR(VLOOKUP($A692,Finnifty!$A$14:$I$486,G$15+1,FALSE),All_curves!G691)</f>
        <v>0</v>
      </c>
      <c r="H692">
        <f>IFERROR(VLOOKUP($A692,Finnifty!$A$14:$I$486,H$15+1,FALSE),All_curves!H691)</f>
        <v>0</v>
      </c>
      <c r="I692">
        <f>IFERROR(VLOOKUP($A692,Finnifty!$A$14:$I$486,I$15+1,FALSE),All_curves!I691)</f>
        <v>0</v>
      </c>
      <c r="J692">
        <f>IFERROR(VLOOKUP($A692,Banknifty!$A$14:$I$4860,2,FALSE),All_curves!J691)</f>
        <v>13357187</v>
      </c>
      <c r="K692">
        <f>IFERROR(VLOOKUP($A692,Banknifty!$A$14:$I$4860,3,FALSE),All_curves!K691)</f>
        <v>17999396</v>
      </c>
      <c r="L692">
        <f>IFERROR(VLOOKUP($A692,Banknifty!$A$14:$I$4860,4,FALSE),All_curves!L691)</f>
        <v>16846666</v>
      </c>
      <c r="M692">
        <f>IFERROR(VLOOKUP($A692,Banknifty!$A$14:$I$4860,5,FALSE),All_curves!M691)</f>
        <v>20822410</v>
      </c>
      <c r="N692">
        <f>IFERROR(VLOOKUP($A692,Banknifty!$A$14:$I$4860,6,FALSE),All_curves!N691)</f>
        <v>12669829</v>
      </c>
      <c r="O692">
        <f>IFERROR(VLOOKUP($A692,Banknifty!$A$14:$I$4860,7,FALSE),All_curves!O691)</f>
        <v>15947384</v>
      </c>
      <c r="P692">
        <f>IFERROR(VLOOKUP($A692,Banknifty!$A$14:$I$4860,8,FALSE),All_curves!P691)</f>
        <v>15947384</v>
      </c>
      <c r="Q692">
        <f>IFERROR(VLOOKUP($A692,Banknifty!$A$14:$I$4860,9,FALSE),All_curves!Q691)</f>
        <v>17367060</v>
      </c>
      <c r="R692">
        <f>IFERROR(VLOOKUP($A692,Nifty!$A$14:$I$4860,2,FALSE),All_curves!R691)</f>
        <v>9698380</v>
      </c>
      <c r="S692">
        <f>IFERROR(VLOOKUP($A692,Nifty!$A$14:$I$4860,3,FALSE),All_curves!S691)</f>
        <v>9965616</v>
      </c>
      <c r="T692">
        <f>IFERROR(VLOOKUP($A692,Nifty!$A$14:$I$4860,4,FALSE),All_curves!T691)</f>
        <v>9893677</v>
      </c>
      <c r="U692">
        <f>IFERROR(VLOOKUP($A692,Nifty!$A$14:$I$4860,5,FALSE),All_curves!U691)</f>
        <v>9909027</v>
      </c>
      <c r="V692">
        <f>IFERROR(VLOOKUP($A692,Nifty!$A$14:$I$4860,6,FALSE),All_curves!V691)</f>
        <v>9854395</v>
      </c>
      <c r="W692">
        <f>IFERROR(VLOOKUP($A692,Nifty!$A$14:$I$4860,7,FALSE),All_curves!W691)</f>
        <v>10106414</v>
      </c>
      <c r="X692">
        <f>IFERROR(VLOOKUP($A692,Nifty!$A$14:$I$4860,8,FALSE),All_curves!X691)</f>
        <v>9943559</v>
      </c>
      <c r="Y692">
        <f>IFERROR(VLOOKUP($A692,Nifty!$A$14:$I$4860,9,FALSE),All_curves!Y691)</f>
        <v>9989188</v>
      </c>
      <c r="AA692" s="5">
        <f t="shared" si="309"/>
        <v>0</v>
      </c>
      <c r="AB692" s="5">
        <f t="shared" si="310"/>
        <v>0</v>
      </c>
      <c r="AC692" s="5">
        <f t="shared" si="311"/>
        <v>0</v>
      </c>
      <c r="AD692" s="5">
        <f t="shared" si="312"/>
        <v>0</v>
      </c>
      <c r="AE692" s="5">
        <f t="shared" si="313"/>
        <v>0</v>
      </c>
      <c r="AF692" s="5">
        <f t="shared" si="314"/>
        <v>0</v>
      </c>
      <c r="AG692" s="5">
        <f t="shared" si="315"/>
        <v>0</v>
      </c>
      <c r="AH692" s="5">
        <f t="shared" si="316"/>
        <v>0</v>
      </c>
      <c r="AI692" s="5">
        <f t="shared" si="292"/>
        <v>-2.1140064864296759E-3</v>
      </c>
      <c r="AJ692" s="5">
        <f t="shared" si="293"/>
        <v>7.6116000116988047E-4</v>
      </c>
      <c r="AK692" s="5">
        <f t="shared" si="294"/>
        <v>-1.7946917717770461E-4</v>
      </c>
      <c r="AL692" s="5">
        <f t="shared" si="295"/>
        <v>-6.3677334364964366E-5</v>
      </c>
      <c r="AM692" s="5">
        <f t="shared" si="296"/>
        <v>7.0094206327171449E-3</v>
      </c>
      <c r="AN692" s="5">
        <f t="shared" si="297"/>
        <v>7.8520445373042591E-3</v>
      </c>
      <c r="AO692" s="5">
        <f t="shared" si="298"/>
        <v>7.8520445373042591E-3</v>
      </c>
      <c r="AP692" s="5">
        <f t="shared" si="299"/>
        <v>8.1921789821421953E-3</v>
      </c>
      <c r="AQ692" s="5">
        <f t="shared" si="300"/>
        <v>-6.5631052526557987E-3</v>
      </c>
      <c r="AR692" s="5">
        <f t="shared" si="301"/>
        <v>2.2767826701417526E-3</v>
      </c>
      <c r="AS692" s="5">
        <f t="shared" si="302"/>
        <v>0</v>
      </c>
      <c r="AT692" s="5">
        <f t="shared" si="303"/>
        <v>8.6137072484926414E-4</v>
      </c>
      <c r="AU692" s="5">
        <f t="shared" si="304"/>
        <v>-6.5631345457199952E-3</v>
      </c>
      <c r="AV692" s="5">
        <f t="shared" si="305"/>
        <v>2.276798748365616E-3</v>
      </c>
      <c r="AW692" s="5">
        <f t="shared" si="306"/>
        <v>0</v>
      </c>
      <c r="AX692" s="5">
        <f t="shared" si="307"/>
        <v>8.613718365977352E-4</v>
      </c>
      <c r="AZ692" s="7">
        <f t="shared" si="317"/>
        <v>117.65935872829562</v>
      </c>
      <c r="BA692" s="4">
        <f t="shared" si="308"/>
        <v>9.3582416142683244E-4</v>
      </c>
      <c r="BB692" s="5">
        <f>AZ692/MAX($AZ$16:AZ692)-1</f>
        <v>0</v>
      </c>
    </row>
    <row r="693" spans="1:54" x14ac:dyDescent="0.25">
      <c r="A693" s="3">
        <v>43544</v>
      </c>
      <c r="B693">
        <f>IFERROR(VLOOKUP($A693,Finnifty!$A$14:$I$486,B$15+1,FALSE),All_curves!B692)</f>
        <v>0</v>
      </c>
      <c r="C693">
        <f>IFERROR(VLOOKUP($A693,Finnifty!$A$14:$I$486,C$15+1,FALSE),All_curves!C692)</f>
        <v>0</v>
      </c>
      <c r="D693">
        <f>IFERROR(VLOOKUP($A693,Finnifty!$A$14:$I$486,D$15+1,FALSE),All_curves!D692)</f>
        <v>0</v>
      </c>
      <c r="E693">
        <f>IFERROR(VLOOKUP($A693,Finnifty!$A$14:$I$486,E$15+1,FALSE),All_curves!E692)</f>
        <v>0</v>
      </c>
      <c r="F693">
        <f>IFERROR(VLOOKUP($A693,Finnifty!$A$14:$I$486,F$15+1,FALSE),All_curves!F692)</f>
        <v>0</v>
      </c>
      <c r="G693">
        <f>IFERROR(VLOOKUP($A693,Finnifty!$A$14:$I$486,G$15+1,FALSE),All_curves!G692)</f>
        <v>0</v>
      </c>
      <c r="H693">
        <f>IFERROR(VLOOKUP($A693,Finnifty!$A$14:$I$486,H$15+1,FALSE),All_curves!H692)</f>
        <v>0</v>
      </c>
      <c r="I693">
        <f>IFERROR(VLOOKUP($A693,Finnifty!$A$14:$I$486,I$15+1,FALSE),All_curves!I692)</f>
        <v>0</v>
      </c>
      <c r="J693">
        <f>IFERROR(VLOOKUP($A693,Banknifty!$A$14:$I$4860,2,FALSE),All_curves!J692)</f>
        <v>13290577</v>
      </c>
      <c r="K693">
        <f>IFERROR(VLOOKUP($A693,Banknifty!$A$14:$I$4860,3,FALSE),All_curves!K692)</f>
        <v>17945562</v>
      </c>
      <c r="L693">
        <f>IFERROR(VLOOKUP($A693,Banknifty!$A$14:$I$4860,4,FALSE),All_curves!L692)</f>
        <v>16846666</v>
      </c>
      <c r="M693">
        <f>IFERROR(VLOOKUP($A693,Banknifty!$A$14:$I$4860,5,FALSE),All_curves!M692)</f>
        <v>20822410</v>
      </c>
      <c r="N693">
        <f>IFERROR(VLOOKUP($A693,Banknifty!$A$14:$I$4860,6,FALSE),All_curves!N692)</f>
        <v>12731627</v>
      </c>
      <c r="O693">
        <f>IFERROR(VLOOKUP($A693,Banknifty!$A$14:$I$4860,7,FALSE),All_curves!O692)</f>
        <v>15978541</v>
      </c>
      <c r="P693">
        <f>IFERROR(VLOOKUP($A693,Banknifty!$A$14:$I$4860,8,FALSE),All_curves!P692)</f>
        <v>15978541</v>
      </c>
      <c r="Q693">
        <f>IFERROR(VLOOKUP($A693,Banknifty!$A$14:$I$4860,9,FALSE),All_curves!Q692)</f>
        <v>17387246</v>
      </c>
      <c r="R693">
        <f>IFERROR(VLOOKUP($A693,Nifty!$A$14:$I$4860,2,FALSE),All_curves!R692)</f>
        <v>9694045</v>
      </c>
      <c r="S693">
        <f>IFERROR(VLOOKUP($A693,Nifty!$A$14:$I$4860,3,FALSE),All_curves!S692)</f>
        <v>9920303</v>
      </c>
      <c r="T693">
        <f>IFERROR(VLOOKUP($A693,Nifty!$A$14:$I$4860,4,FALSE),All_curves!T692)</f>
        <v>9893677</v>
      </c>
      <c r="U693">
        <f>IFERROR(VLOOKUP($A693,Nifty!$A$14:$I$4860,5,FALSE),All_curves!U692)</f>
        <v>9883677</v>
      </c>
      <c r="V693">
        <f>IFERROR(VLOOKUP($A693,Nifty!$A$14:$I$4860,6,FALSE),All_curves!V692)</f>
        <v>9849991</v>
      </c>
      <c r="W693">
        <f>IFERROR(VLOOKUP($A693,Nifty!$A$14:$I$4860,7,FALSE),All_curves!W692)</f>
        <v>10060461</v>
      </c>
      <c r="X693">
        <f>IFERROR(VLOOKUP($A693,Nifty!$A$14:$I$4860,8,FALSE),All_curves!X692)</f>
        <v>9943559</v>
      </c>
      <c r="Y693">
        <f>IFERROR(VLOOKUP($A693,Nifty!$A$14:$I$4860,9,FALSE),All_curves!Y692)</f>
        <v>9963634</v>
      </c>
      <c r="AA693" s="5">
        <f t="shared" si="309"/>
        <v>0</v>
      </c>
      <c r="AB693" s="5">
        <f t="shared" si="310"/>
        <v>0</v>
      </c>
      <c r="AC693" s="5">
        <f t="shared" si="311"/>
        <v>0</v>
      </c>
      <c r="AD693" s="5">
        <f t="shared" si="312"/>
        <v>0</v>
      </c>
      <c r="AE693" s="5">
        <f t="shared" si="313"/>
        <v>0</v>
      </c>
      <c r="AF693" s="5">
        <f t="shared" si="314"/>
        <v>0</v>
      </c>
      <c r="AG693" s="5">
        <f t="shared" si="315"/>
        <v>0</v>
      </c>
      <c r="AH693" s="5">
        <f t="shared" si="316"/>
        <v>0</v>
      </c>
      <c r="AI693" s="5">
        <f t="shared" si="292"/>
        <v>-4.9868284392514672E-3</v>
      </c>
      <c r="AJ693" s="5">
        <f t="shared" si="293"/>
        <v>-2.9908781383553018E-3</v>
      </c>
      <c r="AK693" s="5">
        <f t="shared" si="294"/>
        <v>0</v>
      </c>
      <c r="AL693" s="5">
        <f t="shared" si="295"/>
        <v>0</v>
      </c>
      <c r="AM693" s="5">
        <f t="shared" si="296"/>
        <v>4.8775717493898529E-3</v>
      </c>
      <c r="AN693" s="5">
        <f t="shared" si="297"/>
        <v>1.9537373653257806E-3</v>
      </c>
      <c r="AO693" s="5">
        <f t="shared" si="298"/>
        <v>1.9537373653257806E-3</v>
      </c>
      <c r="AP693" s="5">
        <f t="shared" si="299"/>
        <v>1.1623153256796748E-3</v>
      </c>
      <c r="AQ693" s="5">
        <f t="shared" si="300"/>
        <v>-4.4698186707470278E-4</v>
      </c>
      <c r="AR693" s="5">
        <f t="shared" si="301"/>
        <v>-4.5469341784792894E-3</v>
      </c>
      <c r="AS693" s="5">
        <f t="shared" si="302"/>
        <v>0</v>
      </c>
      <c r="AT693" s="5">
        <f t="shared" si="303"/>
        <v>-2.5582733804236923E-3</v>
      </c>
      <c r="AU693" s="5">
        <f t="shared" si="304"/>
        <v>-4.4690719217166386E-4</v>
      </c>
      <c r="AV693" s="5">
        <f t="shared" si="305"/>
        <v>-4.5469144644183501E-3</v>
      </c>
      <c r="AW693" s="5">
        <f t="shared" si="306"/>
        <v>0</v>
      </c>
      <c r="AX693" s="5">
        <f t="shared" si="307"/>
        <v>-2.5581658889591852E-3</v>
      </c>
      <c r="AZ693" s="7">
        <f t="shared" si="317"/>
        <v>117.59496708639841</v>
      </c>
      <c r="BA693" s="4">
        <f t="shared" si="308"/>
        <v>-5.4727173930885686E-4</v>
      </c>
      <c r="BB693" s="5">
        <f>AZ693/MAX($AZ$16:AZ693)-1</f>
        <v>-5.4727173930890771E-4</v>
      </c>
    </row>
    <row r="694" spans="1:54" x14ac:dyDescent="0.25">
      <c r="A694" s="3">
        <v>43546</v>
      </c>
      <c r="B694">
        <f>IFERROR(VLOOKUP($A694,Finnifty!$A$14:$I$486,B$15+1,FALSE),All_curves!B693)</f>
        <v>0</v>
      </c>
      <c r="C694">
        <f>IFERROR(VLOOKUP($A694,Finnifty!$A$14:$I$486,C$15+1,FALSE),All_curves!C693)</f>
        <v>0</v>
      </c>
      <c r="D694">
        <f>IFERROR(VLOOKUP($A694,Finnifty!$A$14:$I$486,D$15+1,FALSE),All_curves!D693)</f>
        <v>0</v>
      </c>
      <c r="E694">
        <f>IFERROR(VLOOKUP($A694,Finnifty!$A$14:$I$486,E$15+1,FALSE),All_curves!E693)</f>
        <v>0</v>
      </c>
      <c r="F694">
        <f>IFERROR(VLOOKUP($A694,Finnifty!$A$14:$I$486,F$15+1,FALSE),All_curves!F693)</f>
        <v>0</v>
      </c>
      <c r="G694">
        <f>IFERROR(VLOOKUP($A694,Finnifty!$A$14:$I$486,G$15+1,FALSE),All_curves!G693)</f>
        <v>0</v>
      </c>
      <c r="H694">
        <f>IFERROR(VLOOKUP($A694,Finnifty!$A$14:$I$486,H$15+1,FALSE),All_curves!H693)</f>
        <v>0</v>
      </c>
      <c r="I694">
        <f>IFERROR(VLOOKUP($A694,Finnifty!$A$14:$I$486,I$15+1,FALSE),All_curves!I693)</f>
        <v>0</v>
      </c>
      <c r="J694">
        <f>IFERROR(VLOOKUP($A694,Banknifty!$A$14:$I$4860,2,FALSE),All_curves!J693)</f>
        <v>13313804</v>
      </c>
      <c r="K694">
        <f>IFERROR(VLOOKUP($A694,Banknifty!$A$14:$I$4860,3,FALSE),All_curves!K693)</f>
        <v>17976922</v>
      </c>
      <c r="L694">
        <f>IFERROR(VLOOKUP($A694,Banknifty!$A$14:$I$4860,4,FALSE),All_curves!L693)</f>
        <v>16883062</v>
      </c>
      <c r="M694">
        <f>IFERROR(VLOOKUP($A694,Banknifty!$A$14:$I$4860,5,FALSE),All_curves!M693)</f>
        <v>20848706</v>
      </c>
      <c r="N694">
        <f>IFERROR(VLOOKUP($A694,Banknifty!$A$14:$I$4860,6,FALSE),All_curves!N693)</f>
        <v>12820434</v>
      </c>
      <c r="O694">
        <f>IFERROR(VLOOKUP($A694,Banknifty!$A$14:$I$4860,7,FALSE),All_curves!O693)</f>
        <v>16043741</v>
      </c>
      <c r="P694">
        <f>IFERROR(VLOOKUP($A694,Banknifty!$A$14:$I$4860,8,FALSE),All_curves!P693)</f>
        <v>16043741</v>
      </c>
      <c r="Q694">
        <f>IFERROR(VLOOKUP($A694,Banknifty!$A$14:$I$4860,9,FALSE),All_curves!Q693)</f>
        <v>17472038</v>
      </c>
      <c r="R694">
        <f>IFERROR(VLOOKUP($A694,Nifty!$A$14:$I$4860,2,FALSE),All_curves!R693)</f>
        <v>9697262</v>
      </c>
      <c r="S694">
        <f>IFERROR(VLOOKUP($A694,Nifty!$A$14:$I$4860,3,FALSE),All_curves!S693)</f>
        <v>9923596</v>
      </c>
      <c r="T694">
        <f>IFERROR(VLOOKUP($A694,Nifty!$A$14:$I$4860,4,FALSE),All_curves!T693)</f>
        <v>9891588</v>
      </c>
      <c r="U694">
        <f>IFERROR(VLOOKUP($A694,Nifty!$A$14:$I$4860,5,FALSE),All_curves!U693)</f>
        <v>9881042</v>
      </c>
      <c r="V694">
        <f>IFERROR(VLOOKUP($A694,Nifty!$A$14:$I$4860,6,FALSE),All_curves!V693)</f>
        <v>9853260</v>
      </c>
      <c r="W694">
        <f>IFERROR(VLOOKUP($A694,Nifty!$A$14:$I$4860,7,FALSE),All_curves!W693)</f>
        <v>10063800</v>
      </c>
      <c r="X694">
        <f>IFERROR(VLOOKUP($A694,Nifty!$A$14:$I$4860,8,FALSE),All_curves!X693)</f>
        <v>9941460</v>
      </c>
      <c r="Y694">
        <f>IFERROR(VLOOKUP($A694,Nifty!$A$14:$I$4860,9,FALSE),All_curves!Y693)</f>
        <v>9960977</v>
      </c>
      <c r="AA694" s="5">
        <f t="shared" si="309"/>
        <v>0</v>
      </c>
      <c r="AB694" s="5">
        <f t="shared" si="310"/>
        <v>0</v>
      </c>
      <c r="AC694" s="5">
        <f t="shared" si="311"/>
        <v>0</v>
      </c>
      <c r="AD694" s="5">
        <f t="shared" si="312"/>
        <v>0</v>
      </c>
      <c r="AE694" s="5">
        <f t="shared" si="313"/>
        <v>0</v>
      </c>
      <c r="AF694" s="5">
        <f t="shared" si="314"/>
        <v>0</v>
      </c>
      <c r="AG694" s="5">
        <f t="shared" si="315"/>
        <v>0</v>
      </c>
      <c r="AH694" s="5">
        <f t="shared" si="316"/>
        <v>0</v>
      </c>
      <c r="AI694" s="5">
        <f t="shared" si="292"/>
        <v>1.7476291661377985E-3</v>
      </c>
      <c r="AJ694" s="5">
        <f t="shared" si="293"/>
        <v>1.7475072666990332E-3</v>
      </c>
      <c r="AK694" s="5">
        <f t="shared" si="294"/>
        <v>2.1604274697437642E-3</v>
      </c>
      <c r="AL694" s="5">
        <f t="shared" si="295"/>
        <v>1.262870148076134E-3</v>
      </c>
      <c r="AM694" s="5">
        <f t="shared" si="296"/>
        <v>6.9753064553337296E-3</v>
      </c>
      <c r="AN694" s="5">
        <f t="shared" si="297"/>
        <v>4.0804726789511747E-3</v>
      </c>
      <c r="AO694" s="5">
        <f t="shared" si="298"/>
        <v>4.0804726789511747E-3</v>
      </c>
      <c r="AP694" s="5">
        <f t="shared" si="299"/>
        <v>4.8766779971940455E-3</v>
      </c>
      <c r="AQ694" s="5">
        <f t="shared" si="300"/>
        <v>3.3185321504070053E-4</v>
      </c>
      <c r="AR694" s="5">
        <f t="shared" si="301"/>
        <v>3.3194550609993989E-4</v>
      </c>
      <c r="AS694" s="5">
        <f t="shared" si="302"/>
        <v>-2.1114495652119203E-4</v>
      </c>
      <c r="AT694" s="5">
        <f t="shared" si="303"/>
        <v>-2.666011849639105E-4</v>
      </c>
      <c r="AU694" s="5">
        <f t="shared" si="304"/>
        <v>3.3187847582794028E-4</v>
      </c>
      <c r="AV694" s="5">
        <f t="shared" si="305"/>
        <v>3.3189333967897916E-4</v>
      </c>
      <c r="AW694" s="5">
        <f t="shared" si="306"/>
        <v>-2.1109142108977075E-4</v>
      </c>
      <c r="AX694" s="5">
        <f t="shared" si="307"/>
        <v>-2.6666977129030656E-4</v>
      </c>
      <c r="AZ694" s="7">
        <f t="shared" si="317"/>
        <v>117.72874815335348</v>
      </c>
      <c r="BA694" s="4">
        <f t="shared" si="308"/>
        <v>1.1376427943278846E-3</v>
      </c>
      <c r="BB694" s="5">
        <f>AZ694/MAX($AZ$16:AZ694)-1</f>
        <v>0</v>
      </c>
    </row>
    <row r="695" spans="1:54" x14ac:dyDescent="0.25">
      <c r="A695" s="3">
        <v>43549</v>
      </c>
      <c r="B695">
        <f>IFERROR(VLOOKUP($A695,Finnifty!$A$14:$I$486,B$15+1,FALSE),All_curves!B694)</f>
        <v>0</v>
      </c>
      <c r="C695">
        <f>IFERROR(VLOOKUP($A695,Finnifty!$A$14:$I$486,C$15+1,FALSE),All_curves!C694)</f>
        <v>0</v>
      </c>
      <c r="D695">
        <f>IFERROR(VLOOKUP($A695,Finnifty!$A$14:$I$486,D$15+1,FALSE),All_curves!D694)</f>
        <v>0</v>
      </c>
      <c r="E695">
        <f>IFERROR(VLOOKUP($A695,Finnifty!$A$14:$I$486,E$15+1,FALSE),All_curves!E694)</f>
        <v>0</v>
      </c>
      <c r="F695">
        <f>IFERROR(VLOOKUP($A695,Finnifty!$A$14:$I$486,F$15+1,FALSE),All_curves!F694)</f>
        <v>0</v>
      </c>
      <c r="G695">
        <f>IFERROR(VLOOKUP($A695,Finnifty!$A$14:$I$486,G$15+1,FALSE),All_curves!G694)</f>
        <v>0</v>
      </c>
      <c r="H695">
        <f>IFERROR(VLOOKUP($A695,Finnifty!$A$14:$I$486,H$15+1,FALSE),All_curves!H694)</f>
        <v>0</v>
      </c>
      <c r="I695">
        <f>IFERROR(VLOOKUP($A695,Finnifty!$A$14:$I$486,I$15+1,FALSE),All_curves!I694)</f>
        <v>0</v>
      </c>
      <c r="J695">
        <f>IFERROR(VLOOKUP($A695,Banknifty!$A$14:$I$4860,2,FALSE),All_curves!J694)</f>
        <v>13425949</v>
      </c>
      <c r="K695">
        <f>IFERROR(VLOOKUP($A695,Banknifty!$A$14:$I$4860,3,FALSE),All_curves!K694)</f>
        <v>18154948</v>
      </c>
      <c r="L695">
        <f>IFERROR(VLOOKUP($A695,Banknifty!$A$14:$I$4860,4,FALSE),All_curves!L694)</f>
        <v>17037726</v>
      </c>
      <c r="M695">
        <f>IFERROR(VLOOKUP($A695,Banknifty!$A$14:$I$4860,5,FALSE),All_curves!M694)</f>
        <v>21066668</v>
      </c>
      <c r="N695">
        <f>IFERROR(VLOOKUP($A695,Banknifty!$A$14:$I$4860,6,FALSE),All_curves!N694)</f>
        <v>12793331</v>
      </c>
      <c r="O695">
        <f>IFERROR(VLOOKUP($A695,Banknifty!$A$14:$I$4860,7,FALSE),All_curves!O694)</f>
        <v>16055953</v>
      </c>
      <c r="P695">
        <f>IFERROR(VLOOKUP($A695,Banknifty!$A$14:$I$4860,8,FALSE),All_curves!P694)</f>
        <v>16055953</v>
      </c>
      <c r="Q695">
        <f>IFERROR(VLOOKUP($A695,Banknifty!$A$14:$I$4860,9,FALSE),All_curves!Q694)</f>
        <v>17470926</v>
      </c>
      <c r="R695">
        <f>IFERROR(VLOOKUP($A695,Nifty!$A$14:$I$4860,2,FALSE),All_curves!R694)</f>
        <v>9753980</v>
      </c>
      <c r="S695">
        <f>IFERROR(VLOOKUP($A695,Nifty!$A$14:$I$4860,3,FALSE),All_curves!S694)</f>
        <v>10002359</v>
      </c>
      <c r="T695">
        <f>IFERROR(VLOOKUP($A695,Nifty!$A$14:$I$4860,4,FALSE),All_curves!T694)</f>
        <v>9955639</v>
      </c>
      <c r="U695">
        <f>IFERROR(VLOOKUP($A695,Nifty!$A$14:$I$4860,5,FALSE),All_curves!U694)</f>
        <v>9955223</v>
      </c>
      <c r="V695">
        <f>IFERROR(VLOOKUP($A695,Nifty!$A$14:$I$4860,6,FALSE),All_curves!V694)</f>
        <v>9910890</v>
      </c>
      <c r="W695">
        <f>IFERROR(VLOOKUP($A695,Nifty!$A$14:$I$4860,7,FALSE),All_curves!W694)</f>
        <v>10143676</v>
      </c>
      <c r="X695">
        <f>IFERROR(VLOOKUP($A695,Nifty!$A$14:$I$4860,8,FALSE),All_curves!X694)</f>
        <v>10005834</v>
      </c>
      <c r="Y695">
        <f>IFERROR(VLOOKUP($A695,Nifty!$A$14:$I$4860,9,FALSE),All_curves!Y694)</f>
        <v>10035758</v>
      </c>
      <c r="AA695" s="5">
        <f t="shared" si="309"/>
        <v>0</v>
      </c>
      <c r="AB695" s="5">
        <f t="shared" si="310"/>
        <v>0</v>
      </c>
      <c r="AC695" s="5">
        <f t="shared" si="311"/>
        <v>0</v>
      </c>
      <c r="AD695" s="5">
        <f t="shared" si="312"/>
        <v>0</v>
      </c>
      <c r="AE695" s="5">
        <f t="shared" si="313"/>
        <v>0</v>
      </c>
      <c r="AF695" s="5">
        <f t="shared" si="314"/>
        <v>0</v>
      </c>
      <c r="AG695" s="5">
        <f t="shared" si="315"/>
        <v>0</v>
      </c>
      <c r="AH695" s="5">
        <f t="shared" si="316"/>
        <v>0</v>
      </c>
      <c r="AI695" s="5">
        <f t="shared" si="292"/>
        <v>8.4232124793184315E-3</v>
      </c>
      <c r="AJ695" s="5">
        <f t="shared" si="293"/>
        <v>9.9030301182816416E-3</v>
      </c>
      <c r="AK695" s="5">
        <f t="shared" si="294"/>
        <v>9.1608974722712233E-3</v>
      </c>
      <c r="AL695" s="5">
        <f t="shared" si="295"/>
        <v>1.0454461778107493E-2</v>
      </c>
      <c r="AM695" s="5">
        <f t="shared" si="296"/>
        <v>-2.11404699716089E-3</v>
      </c>
      <c r="AN695" s="5">
        <f t="shared" si="297"/>
        <v>7.6116910638246438E-4</v>
      </c>
      <c r="AO695" s="5">
        <f t="shared" si="298"/>
        <v>7.6116910638246438E-4</v>
      </c>
      <c r="AP695" s="5">
        <f t="shared" si="299"/>
        <v>-6.3644550223673768E-5</v>
      </c>
      <c r="AQ695" s="5">
        <f t="shared" si="300"/>
        <v>5.8488674432020105E-3</v>
      </c>
      <c r="AR695" s="5">
        <f t="shared" si="301"/>
        <v>7.936941407127085E-3</v>
      </c>
      <c r="AS695" s="5">
        <f t="shared" si="302"/>
        <v>6.4753000226049906E-3</v>
      </c>
      <c r="AT695" s="5">
        <f t="shared" si="303"/>
        <v>7.5074066075218049E-3</v>
      </c>
      <c r="AU695" s="5">
        <f t="shared" si="304"/>
        <v>5.848825667849944E-3</v>
      </c>
      <c r="AV695" s="5">
        <f t="shared" si="305"/>
        <v>7.9369621812834801E-3</v>
      </c>
      <c r="AW695" s="5">
        <f t="shared" si="306"/>
        <v>6.4753064439226904E-3</v>
      </c>
      <c r="AX695" s="5">
        <f t="shared" si="307"/>
        <v>7.5073961118472532E-3</v>
      </c>
      <c r="AZ695" s="7">
        <f t="shared" si="317"/>
        <v>118.18408005084852</v>
      </c>
      <c r="BA695" s="4">
        <f t="shared" si="308"/>
        <v>3.867635599946601E-3</v>
      </c>
      <c r="BB695" s="5">
        <f>AZ695/MAX($AZ$16:AZ695)-1</f>
        <v>0</v>
      </c>
    </row>
    <row r="696" spans="1:54" x14ac:dyDescent="0.25">
      <c r="A696" s="3">
        <v>43550</v>
      </c>
      <c r="B696">
        <f>IFERROR(VLOOKUP($A696,Finnifty!$A$14:$I$486,B$15+1,FALSE),All_curves!B695)</f>
        <v>0</v>
      </c>
      <c r="C696">
        <f>IFERROR(VLOOKUP($A696,Finnifty!$A$14:$I$486,C$15+1,FALSE),All_curves!C695)</f>
        <v>0</v>
      </c>
      <c r="D696">
        <f>IFERROR(VLOOKUP($A696,Finnifty!$A$14:$I$486,D$15+1,FALSE),All_curves!D695)</f>
        <v>0</v>
      </c>
      <c r="E696">
        <f>IFERROR(VLOOKUP($A696,Finnifty!$A$14:$I$486,E$15+1,FALSE),All_curves!E695)</f>
        <v>0</v>
      </c>
      <c r="F696">
        <f>IFERROR(VLOOKUP($A696,Finnifty!$A$14:$I$486,F$15+1,FALSE),All_curves!F695)</f>
        <v>0</v>
      </c>
      <c r="G696">
        <f>IFERROR(VLOOKUP($A696,Finnifty!$A$14:$I$486,G$15+1,FALSE),All_curves!G695)</f>
        <v>0</v>
      </c>
      <c r="H696">
        <f>IFERROR(VLOOKUP($A696,Finnifty!$A$14:$I$486,H$15+1,FALSE),All_curves!H695)</f>
        <v>0</v>
      </c>
      <c r="I696">
        <f>IFERROR(VLOOKUP($A696,Finnifty!$A$14:$I$486,I$15+1,FALSE),All_curves!I695)</f>
        <v>0</v>
      </c>
      <c r="J696">
        <f>IFERROR(VLOOKUP($A696,Banknifty!$A$14:$I$4860,2,FALSE),All_curves!J695)</f>
        <v>13726489</v>
      </c>
      <c r="K696">
        <f>IFERROR(VLOOKUP($A696,Banknifty!$A$14:$I$4860,3,FALSE),All_curves!K695)</f>
        <v>18546586</v>
      </c>
      <c r="L696">
        <f>IFERROR(VLOOKUP($A696,Banknifty!$A$14:$I$4860,4,FALSE),All_curves!L695)</f>
        <v>17385954</v>
      </c>
      <c r="M696">
        <f>IFERROR(VLOOKUP($A696,Banknifty!$A$14:$I$4860,5,FALSE),All_curves!M695)</f>
        <v>21479234</v>
      </c>
      <c r="N696">
        <f>IFERROR(VLOOKUP($A696,Banknifty!$A$14:$I$4860,6,FALSE),All_curves!N695)</f>
        <v>12766133</v>
      </c>
      <c r="O696">
        <f>IFERROR(VLOOKUP($A696,Banknifty!$A$14:$I$4860,7,FALSE),All_curves!O695)</f>
        <v>16048128</v>
      </c>
      <c r="P696">
        <f>IFERROR(VLOOKUP($A696,Banknifty!$A$14:$I$4860,8,FALSE),All_curves!P695)</f>
        <v>16048128</v>
      </c>
      <c r="Q696">
        <f>IFERROR(VLOOKUP($A696,Banknifty!$A$14:$I$4860,9,FALSE),All_curves!Q695)</f>
        <v>17470926</v>
      </c>
      <c r="R696">
        <f>IFERROR(VLOOKUP($A696,Nifty!$A$14:$I$4860,2,FALSE),All_curves!R695)</f>
        <v>9856388</v>
      </c>
      <c r="S696">
        <f>IFERROR(VLOOKUP($A696,Nifty!$A$14:$I$4860,3,FALSE),All_curves!S695)</f>
        <v>10102315</v>
      </c>
      <c r="T696">
        <f>IFERROR(VLOOKUP($A696,Nifty!$A$14:$I$4860,4,FALSE),All_curves!T695)</f>
        <v>10048149</v>
      </c>
      <c r="U696">
        <f>IFERROR(VLOOKUP($A696,Nifty!$A$14:$I$4860,5,FALSE),All_curves!U695)</f>
        <v>10054708</v>
      </c>
      <c r="V696">
        <f>IFERROR(VLOOKUP($A696,Nifty!$A$14:$I$4860,6,FALSE),All_curves!V695)</f>
        <v>10014946</v>
      </c>
      <c r="W696">
        <f>IFERROR(VLOOKUP($A696,Nifty!$A$14:$I$4860,7,FALSE),All_curves!W695)</f>
        <v>10245044</v>
      </c>
      <c r="X696">
        <f>IFERROR(VLOOKUP($A696,Nifty!$A$14:$I$4860,8,FALSE),All_curves!X695)</f>
        <v>10098810</v>
      </c>
      <c r="Y696">
        <f>IFERROR(VLOOKUP($A696,Nifty!$A$14:$I$4860,9,FALSE),All_curves!Y695)</f>
        <v>10136048</v>
      </c>
      <c r="AA696" s="5">
        <f t="shared" si="309"/>
        <v>0</v>
      </c>
      <c r="AB696" s="5">
        <f t="shared" si="310"/>
        <v>0</v>
      </c>
      <c r="AC696" s="5">
        <f t="shared" si="311"/>
        <v>0</v>
      </c>
      <c r="AD696" s="5">
        <f t="shared" si="312"/>
        <v>0</v>
      </c>
      <c r="AE696" s="5">
        <f t="shared" si="313"/>
        <v>0</v>
      </c>
      <c r="AF696" s="5">
        <f t="shared" si="314"/>
        <v>0</v>
      </c>
      <c r="AG696" s="5">
        <f t="shared" si="315"/>
        <v>0</v>
      </c>
      <c r="AH696" s="5">
        <f t="shared" si="316"/>
        <v>0</v>
      </c>
      <c r="AI696" s="5">
        <f t="shared" si="292"/>
        <v>2.2385009804521072E-2</v>
      </c>
      <c r="AJ696" s="5">
        <f t="shared" si="293"/>
        <v>2.1571970352104453E-2</v>
      </c>
      <c r="AK696" s="5">
        <f t="shared" si="294"/>
        <v>2.0438643044265348E-2</v>
      </c>
      <c r="AL696" s="5">
        <f t="shared" si="295"/>
        <v>1.9583827874441351E-2</v>
      </c>
      <c r="AM696" s="5">
        <f t="shared" si="296"/>
        <v>-2.1259514038993732E-3</v>
      </c>
      <c r="AN696" s="5">
        <f t="shared" si="297"/>
        <v>-4.8735817799172576E-4</v>
      </c>
      <c r="AO696" s="5">
        <f t="shared" si="298"/>
        <v>-4.8735817799172576E-4</v>
      </c>
      <c r="AP696" s="5">
        <f t="shared" si="299"/>
        <v>0</v>
      </c>
      <c r="AQ696" s="5">
        <f t="shared" si="300"/>
        <v>1.0499098829400921E-2</v>
      </c>
      <c r="AR696" s="5">
        <f t="shared" si="301"/>
        <v>9.9932425940720826E-3</v>
      </c>
      <c r="AS696" s="5">
        <f t="shared" si="302"/>
        <v>9.2922212225654555E-3</v>
      </c>
      <c r="AT696" s="5">
        <f t="shared" si="303"/>
        <v>9.9932467610217568E-3</v>
      </c>
      <c r="AU696" s="5">
        <f t="shared" si="304"/>
        <v>1.049915799691048E-2</v>
      </c>
      <c r="AV696" s="5">
        <f t="shared" si="305"/>
        <v>9.9932213923237256E-3</v>
      </c>
      <c r="AW696" s="5">
        <f t="shared" si="306"/>
        <v>9.292178942804874E-3</v>
      </c>
      <c r="AX696" s="5">
        <f t="shared" si="307"/>
        <v>9.9932660791541839E-3</v>
      </c>
      <c r="AZ696" s="7">
        <f t="shared" si="317"/>
        <v>118.97411313407522</v>
      </c>
      <c r="BA696" s="4">
        <f t="shared" si="308"/>
        <v>6.6847673805709544E-3</v>
      </c>
      <c r="BB696" s="5">
        <f>AZ696/MAX($AZ$16:AZ696)-1</f>
        <v>0</v>
      </c>
    </row>
    <row r="697" spans="1:54" x14ac:dyDescent="0.25">
      <c r="A697" s="3">
        <v>43551</v>
      </c>
      <c r="B697">
        <f>IFERROR(VLOOKUP($A697,Finnifty!$A$14:$I$486,B$15+1,FALSE),All_curves!B696)</f>
        <v>0</v>
      </c>
      <c r="C697">
        <f>IFERROR(VLOOKUP($A697,Finnifty!$A$14:$I$486,C$15+1,FALSE),All_curves!C696)</f>
        <v>0</v>
      </c>
      <c r="D697">
        <f>IFERROR(VLOOKUP($A697,Finnifty!$A$14:$I$486,D$15+1,FALSE),All_curves!D696)</f>
        <v>0</v>
      </c>
      <c r="E697">
        <f>IFERROR(VLOOKUP($A697,Finnifty!$A$14:$I$486,E$15+1,FALSE),All_curves!E696)</f>
        <v>0</v>
      </c>
      <c r="F697">
        <f>IFERROR(VLOOKUP($A697,Finnifty!$A$14:$I$486,F$15+1,FALSE),All_curves!F696)</f>
        <v>0</v>
      </c>
      <c r="G697">
        <f>IFERROR(VLOOKUP($A697,Finnifty!$A$14:$I$486,G$15+1,FALSE),All_curves!G696)</f>
        <v>0</v>
      </c>
      <c r="H697">
        <f>IFERROR(VLOOKUP($A697,Finnifty!$A$14:$I$486,H$15+1,FALSE),All_curves!H696)</f>
        <v>0</v>
      </c>
      <c r="I697">
        <f>IFERROR(VLOOKUP($A697,Finnifty!$A$14:$I$486,I$15+1,FALSE),All_curves!I696)</f>
        <v>0</v>
      </c>
      <c r="J697">
        <f>IFERROR(VLOOKUP($A697,Banknifty!$A$14:$I$4860,2,FALSE),All_curves!J696)</f>
        <v>13788408</v>
      </c>
      <c r="K697">
        <f>IFERROR(VLOOKUP($A697,Banknifty!$A$14:$I$4860,3,FALSE),All_curves!K696)</f>
        <v>18583936</v>
      </c>
      <c r="L697">
        <f>IFERROR(VLOOKUP($A697,Banknifty!$A$14:$I$4860,4,FALSE),All_curves!L696)</f>
        <v>17404478</v>
      </c>
      <c r="M697">
        <f>IFERROR(VLOOKUP($A697,Banknifty!$A$14:$I$4860,5,FALSE),All_curves!M696)</f>
        <v>21523042</v>
      </c>
      <c r="N697">
        <f>IFERROR(VLOOKUP($A697,Banknifty!$A$14:$I$4860,6,FALSE),All_curves!N696)</f>
        <v>12781025</v>
      </c>
      <c r="O697">
        <f>IFERROR(VLOOKUP($A697,Banknifty!$A$14:$I$4860,7,FALSE),All_curves!O696)</f>
        <v>16089091</v>
      </c>
      <c r="P697">
        <f>IFERROR(VLOOKUP($A697,Banknifty!$A$14:$I$4860,8,FALSE),All_curves!P696)</f>
        <v>16089091</v>
      </c>
      <c r="Q697">
        <f>IFERROR(VLOOKUP($A697,Banknifty!$A$14:$I$4860,9,FALSE),All_curves!Q696)</f>
        <v>17492990</v>
      </c>
      <c r="R697">
        <f>IFERROR(VLOOKUP($A697,Nifty!$A$14:$I$4860,2,FALSE),All_curves!R696)</f>
        <v>9876267</v>
      </c>
      <c r="S697">
        <f>IFERROR(VLOOKUP($A697,Nifty!$A$14:$I$4860,3,FALSE),All_curves!S696)</f>
        <v>10167397</v>
      </c>
      <c r="T697">
        <f>IFERROR(VLOOKUP($A697,Nifty!$A$14:$I$4860,4,FALSE),All_curves!T696)</f>
        <v>10092440</v>
      </c>
      <c r="U697">
        <f>IFERROR(VLOOKUP($A697,Nifty!$A$14:$I$4860,5,FALSE),All_curves!U696)</f>
        <v>10101577</v>
      </c>
      <c r="V697">
        <f>IFERROR(VLOOKUP($A697,Nifty!$A$14:$I$4860,6,FALSE),All_curves!V696)</f>
        <v>10035144</v>
      </c>
      <c r="W697">
        <f>IFERROR(VLOOKUP($A697,Nifty!$A$14:$I$4860,7,FALSE),All_curves!W696)</f>
        <v>10311046</v>
      </c>
      <c r="X697">
        <f>IFERROR(VLOOKUP($A697,Nifty!$A$14:$I$4860,8,FALSE),All_curves!X696)</f>
        <v>10143324</v>
      </c>
      <c r="Y697">
        <f>IFERROR(VLOOKUP($A697,Nifty!$A$14:$I$4860,9,FALSE),All_curves!Y696)</f>
        <v>10183296</v>
      </c>
      <c r="AA697" s="5">
        <f t="shared" si="309"/>
        <v>0</v>
      </c>
      <c r="AB697" s="5">
        <f t="shared" si="310"/>
        <v>0</v>
      </c>
      <c r="AC697" s="5">
        <f t="shared" si="311"/>
        <v>0</v>
      </c>
      <c r="AD697" s="5">
        <f t="shared" si="312"/>
        <v>0</v>
      </c>
      <c r="AE697" s="5">
        <f t="shared" si="313"/>
        <v>0</v>
      </c>
      <c r="AF697" s="5">
        <f t="shared" si="314"/>
        <v>0</v>
      </c>
      <c r="AG697" s="5">
        <f t="shared" si="315"/>
        <v>0</v>
      </c>
      <c r="AH697" s="5">
        <f t="shared" si="316"/>
        <v>0</v>
      </c>
      <c r="AI697" s="5">
        <f t="shared" si="292"/>
        <v>4.5109131694200943E-3</v>
      </c>
      <c r="AJ697" s="5">
        <f t="shared" si="293"/>
        <v>2.0138477237805485E-3</v>
      </c>
      <c r="AK697" s="5">
        <f t="shared" si="294"/>
        <v>1.0654577827595713E-3</v>
      </c>
      <c r="AL697" s="5">
        <f t="shared" si="295"/>
        <v>2.0395513173327995E-3</v>
      </c>
      <c r="AM697" s="5">
        <f t="shared" si="296"/>
        <v>1.1665239583513731E-3</v>
      </c>
      <c r="AN697" s="5">
        <f t="shared" si="297"/>
        <v>2.5525095512697327E-3</v>
      </c>
      <c r="AO697" s="5">
        <f t="shared" si="298"/>
        <v>2.5525095512697327E-3</v>
      </c>
      <c r="AP697" s="5">
        <f t="shared" si="299"/>
        <v>1.2628981428917108E-3</v>
      </c>
      <c r="AQ697" s="5">
        <f t="shared" si="300"/>
        <v>2.0168645958336118E-3</v>
      </c>
      <c r="AR697" s="5">
        <f t="shared" si="301"/>
        <v>6.442285753315069E-3</v>
      </c>
      <c r="AS697" s="5">
        <f t="shared" si="302"/>
        <v>4.4078765153661159E-3</v>
      </c>
      <c r="AT697" s="5">
        <f t="shared" si="303"/>
        <v>4.6613984215155835E-3</v>
      </c>
      <c r="AU697" s="5">
        <f t="shared" si="304"/>
        <v>2.0167857120747534E-3</v>
      </c>
      <c r="AV697" s="5">
        <f t="shared" si="305"/>
        <v>6.4423344594712884E-3</v>
      </c>
      <c r="AW697" s="5">
        <f t="shared" si="306"/>
        <v>4.4078460729530811E-3</v>
      </c>
      <c r="AX697" s="5">
        <f t="shared" si="307"/>
        <v>4.6613828190238404E-3</v>
      </c>
      <c r="AZ697" s="7">
        <f t="shared" si="317"/>
        <v>119.23298586084179</v>
      </c>
      <c r="BA697" s="4">
        <f t="shared" si="308"/>
        <v>2.1758743977762043E-3</v>
      </c>
      <c r="BB697" s="5">
        <f>AZ697/MAX($AZ$16:AZ697)-1</f>
        <v>0</v>
      </c>
    </row>
    <row r="698" spans="1:54" x14ac:dyDescent="0.25">
      <c r="A698" s="3">
        <v>43552</v>
      </c>
      <c r="B698">
        <f>IFERROR(VLOOKUP($A698,Finnifty!$A$14:$I$486,B$15+1,FALSE),All_curves!B697)</f>
        <v>0</v>
      </c>
      <c r="C698">
        <f>IFERROR(VLOOKUP($A698,Finnifty!$A$14:$I$486,C$15+1,FALSE),All_curves!C697)</f>
        <v>0</v>
      </c>
      <c r="D698">
        <f>IFERROR(VLOOKUP($A698,Finnifty!$A$14:$I$486,D$15+1,FALSE),All_curves!D697)</f>
        <v>0</v>
      </c>
      <c r="E698">
        <f>IFERROR(VLOOKUP($A698,Finnifty!$A$14:$I$486,E$15+1,FALSE),All_curves!E697)</f>
        <v>0</v>
      </c>
      <c r="F698">
        <f>IFERROR(VLOOKUP($A698,Finnifty!$A$14:$I$486,F$15+1,FALSE),All_curves!F697)</f>
        <v>0</v>
      </c>
      <c r="G698">
        <f>IFERROR(VLOOKUP($A698,Finnifty!$A$14:$I$486,G$15+1,FALSE),All_curves!G697)</f>
        <v>0</v>
      </c>
      <c r="H698">
        <f>IFERROR(VLOOKUP($A698,Finnifty!$A$14:$I$486,H$15+1,FALSE),All_curves!H697)</f>
        <v>0</v>
      </c>
      <c r="I698">
        <f>IFERROR(VLOOKUP($A698,Finnifty!$A$14:$I$486,I$15+1,FALSE),All_curves!I697)</f>
        <v>0</v>
      </c>
      <c r="J698">
        <f>IFERROR(VLOOKUP($A698,Banknifty!$A$14:$I$4860,2,FALSE),All_curves!J697)</f>
        <v>14021959</v>
      </c>
      <c r="K698">
        <f>IFERROR(VLOOKUP($A698,Banknifty!$A$14:$I$4860,3,FALSE),All_curves!K697)</f>
        <v>19213918</v>
      </c>
      <c r="L698">
        <f>IFERROR(VLOOKUP($A698,Banknifty!$A$14:$I$4860,4,FALSE),All_curves!L697)</f>
        <v>17481494</v>
      </c>
      <c r="M698">
        <f>IFERROR(VLOOKUP($A698,Banknifty!$A$14:$I$4860,5,FALSE),All_curves!M697)</f>
        <v>21802520</v>
      </c>
      <c r="N698">
        <f>IFERROR(VLOOKUP($A698,Banknifty!$A$14:$I$4860,6,FALSE),All_curves!N697)</f>
        <v>12888681</v>
      </c>
      <c r="O698">
        <f>IFERROR(VLOOKUP($A698,Banknifty!$A$14:$I$4860,7,FALSE),All_curves!O697)</f>
        <v>16248422</v>
      </c>
      <c r="P698">
        <f>IFERROR(VLOOKUP($A698,Banknifty!$A$14:$I$4860,8,FALSE),All_curves!P697)</f>
        <v>16248422</v>
      </c>
      <c r="Q698">
        <f>IFERROR(VLOOKUP($A698,Banknifty!$A$14:$I$4860,9,FALSE),All_curves!Q697)</f>
        <v>17675870</v>
      </c>
      <c r="R698">
        <f>IFERROR(VLOOKUP($A698,Nifty!$A$14:$I$4860,2,FALSE),All_curves!R697)</f>
        <v>9865455</v>
      </c>
      <c r="S698">
        <f>IFERROR(VLOOKUP($A698,Nifty!$A$14:$I$4860,3,FALSE),All_curves!S697)</f>
        <v>10202297</v>
      </c>
      <c r="T698">
        <f>IFERROR(VLOOKUP($A698,Nifty!$A$14:$I$4860,4,FALSE),All_curves!T697)</f>
        <v>10114703</v>
      </c>
      <c r="U698">
        <f>IFERROR(VLOOKUP($A698,Nifty!$A$14:$I$4860,5,FALSE),All_curves!U697)</f>
        <v>10117110</v>
      </c>
      <c r="V698">
        <f>IFERROR(VLOOKUP($A698,Nifty!$A$14:$I$4860,6,FALSE),All_curves!V697)</f>
        <v>10049889</v>
      </c>
      <c r="W698">
        <f>IFERROR(VLOOKUP($A698,Nifty!$A$14:$I$4860,7,FALSE),All_curves!W697)</f>
        <v>10294138</v>
      </c>
      <c r="X698">
        <f>IFERROR(VLOOKUP($A698,Nifty!$A$14:$I$4860,8,FALSE),All_curves!X697)</f>
        <v>10131418</v>
      </c>
      <c r="Y698">
        <f>IFERROR(VLOOKUP($A698,Nifty!$A$14:$I$4860,9,FALSE),All_curves!Y697)</f>
        <v>10149985</v>
      </c>
      <c r="AA698" s="5">
        <f t="shared" si="309"/>
        <v>0</v>
      </c>
      <c r="AB698" s="5">
        <f t="shared" si="310"/>
        <v>0</v>
      </c>
      <c r="AC698" s="5">
        <f t="shared" si="311"/>
        <v>0</v>
      </c>
      <c r="AD698" s="5">
        <f t="shared" si="312"/>
        <v>0</v>
      </c>
      <c r="AE698" s="5">
        <f t="shared" si="313"/>
        <v>0</v>
      </c>
      <c r="AF698" s="5">
        <f t="shared" si="314"/>
        <v>0</v>
      </c>
      <c r="AG698" s="5">
        <f t="shared" si="315"/>
        <v>0</v>
      </c>
      <c r="AH698" s="5">
        <f t="shared" si="316"/>
        <v>0</v>
      </c>
      <c r="AI698" s="5">
        <f t="shared" si="292"/>
        <v>1.6938213606676022E-2</v>
      </c>
      <c r="AJ698" s="5">
        <f t="shared" si="293"/>
        <v>3.3899277311329579E-2</v>
      </c>
      <c r="AK698" s="5">
        <f t="shared" si="294"/>
        <v>4.4250680773074702E-3</v>
      </c>
      <c r="AL698" s="5">
        <f t="shared" si="295"/>
        <v>1.2985060383193137E-2</v>
      </c>
      <c r="AM698" s="5">
        <f t="shared" si="296"/>
        <v>8.4231116048987253E-3</v>
      </c>
      <c r="AN698" s="5">
        <f t="shared" si="297"/>
        <v>9.9030454859134753E-3</v>
      </c>
      <c r="AO698" s="5">
        <f t="shared" si="298"/>
        <v>9.9030454859134753E-3</v>
      </c>
      <c r="AP698" s="5">
        <f t="shared" si="299"/>
        <v>1.0454473477661708E-2</v>
      </c>
      <c r="AQ698" s="5">
        <f t="shared" si="300"/>
        <v>-1.0947456159295932E-3</v>
      </c>
      <c r="AR698" s="5">
        <f t="shared" si="301"/>
        <v>3.4325403050554648E-3</v>
      </c>
      <c r="AS698" s="5">
        <f t="shared" si="302"/>
        <v>2.2059085810766099E-3</v>
      </c>
      <c r="AT698" s="5">
        <f t="shared" si="303"/>
        <v>1.5376807007461135E-3</v>
      </c>
      <c r="AU698" s="5">
        <f t="shared" si="304"/>
        <v>1.4693361649817938E-3</v>
      </c>
      <c r="AV698" s="5">
        <f t="shared" si="305"/>
        <v>-1.6397948374975435E-3</v>
      </c>
      <c r="AW698" s="5">
        <f t="shared" si="306"/>
        <v>-1.1737769591112501E-3</v>
      </c>
      <c r="AX698" s="5">
        <f t="shared" si="307"/>
        <v>-3.2711412886358149E-3</v>
      </c>
      <c r="AZ698" s="7">
        <f t="shared" si="317"/>
        <v>119.7715081122742</v>
      </c>
      <c r="BA698" s="4">
        <f t="shared" si="308"/>
        <v>4.5165542701491408E-3</v>
      </c>
      <c r="BB698" s="5">
        <f>AZ698/MAX($AZ$16:AZ698)-1</f>
        <v>0</v>
      </c>
    </row>
    <row r="699" spans="1:54" x14ac:dyDescent="0.25">
      <c r="A699" s="3">
        <v>43553</v>
      </c>
      <c r="B699">
        <f>IFERROR(VLOOKUP($A699,Finnifty!$A$14:$I$486,B$15+1,FALSE),All_curves!B698)</f>
        <v>0</v>
      </c>
      <c r="C699">
        <f>IFERROR(VLOOKUP($A699,Finnifty!$A$14:$I$486,C$15+1,FALSE),All_curves!C698)</f>
        <v>0</v>
      </c>
      <c r="D699">
        <f>IFERROR(VLOOKUP($A699,Finnifty!$A$14:$I$486,D$15+1,FALSE),All_curves!D698)</f>
        <v>0</v>
      </c>
      <c r="E699">
        <f>IFERROR(VLOOKUP($A699,Finnifty!$A$14:$I$486,E$15+1,FALSE),All_curves!E698)</f>
        <v>0</v>
      </c>
      <c r="F699">
        <f>IFERROR(VLOOKUP($A699,Finnifty!$A$14:$I$486,F$15+1,FALSE),All_curves!F698)</f>
        <v>0</v>
      </c>
      <c r="G699">
        <f>IFERROR(VLOOKUP($A699,Finnifty!$A$14:$I$486,G$15+1,FALSE),All_curves!G698)</f>
        <v>0</v>
      </c>
      <c r="H699">
        <f>IFERROR(VLOOKUP($A699,Finnifty!$A$14:$I$486,H$15+1,FALSE),All_curves!H698)</f>
        <v>0</v>
      </c>
      <c r="I699">
        <f>IFERROR(VLOOKUP($A699,Finnifty!$A$14:$I$486,I$15+1,FALSE),All_curves!I698)</f>
        <v>0</v>
      </c>
      <c r="J699">
        <f>IFERROR(VLOOKUP($A699,Banknifty!$A$14:$I$4860,2,FALSE),All_curves!J698)</f>
        <v>14009367</v>
      </c>
      <c r="K699">
        <f>IFERROR(VLOOKUP($A699,Banknifty!$A$14:$I$4860,3,FALSE),All_curves!K698)</f>
        <v>19213918</v>
      </c>
      <c r="L699">
        <f>IFERROR(VLOOKUP($A699,Banknifty!$A$14:$I$4860,4,FALSE),All_curves!L698)</f>
        <v>17475710</v>
      </c>
      <c r="M699">
        <f>IFERROR(VLOOKUP($A699,Banknifty!$A$14:$I$4860,5,FALSE),All_curves!M698)</f>
        <v>21802520</v>
      </c>
      <c r="N699">
        <f>IFERROR(VLOOKUP($A699,Banknifty!$A$14:$I$4860,6,FALSE),All_curves!N698)</f>
        <v>13177195</v>
      </c>
      <c r="O699">
        <f>IFERROR(VLOOKUP($A699,Banknifty!$A$14:$I$4860,7,FALSE),All_curves!O698)</f>
        <v>16598932</v>
      </c>
      <c r="P699">
        <f>IFERROR(VLOOKUP($A699,Banknifty!$A$14:$I$4860,8,FALSE),All_curves!P698)</f>
        <v>16598932</v>
      </c>
      <c r="Q699">
        <f>IFERROR(VLOOKUP($A699,Banknifty!$A$14:$I$4860,9,FALSE),All_curves!Q698)</f>
        <v>18022032</v>
      </c>
      <c r="R699">
        <f>IFERROR(VLOOKUP($A699,Nifty!$A$14:$I$4860,2,FALSE),All_curves!R698)</f>
        <v>9849984</v>
      </c>
      <c r="S699">
        <f>IFERROR(VLOOKUP($A699,Nifty!$A$14:$I$4860,3,FALSE),All_curves!S698)</f>
        <v>10202297</v>
      </c>
      <c r="T699">
        <f>IFERROR(VLOOKUP($A699,Nifty!$A$14:$I$4860,4,FALSE),All_curves!T698)</f>
        <v>10114703</v>
      </c>
      <c r="U699">
        <f>IFERROR(VLOOKUP($A699,Nifty!$A$14:$I$4860,5,FALSE),All_curves!U698)</f>
        <v>10117110</v>
      </c>
      <c r="V699">
        <f>IFERROR(VLOOKUP($A699,Nifty!$A$14:$I$4860,6,FALSE),All_curves!V698)</f>
        <v>10037615</v>
      </c>
      <c r="W699">
        <f>IFERROR(VLOOKUP($A699,Nifty!$A$14:$I$4860,7,FALSE),All_curves!W698)</f>
        <v>10297215</v>
      </c>
      <c r="X699">
        <f>IFERROR(VLOOKUP($A699,Nifty!$A$14:$I$4860,8,FALSE),All_curves!X698)</f>
        <v>10134437</v>
      </c>
      <c r="Y699">
        <f>IFERROR(VLOOKUP($A699,Nifty!$A$14:$I$4860,9,FALSE),All_curves!Y698)</f>
        <v>10153332</v>
      </c>
      <c r="AA699" s="5">
        <f t="shared" si="309"/>
        <v>0</v>
      </c>
      <c r="AB699" s="5">
        <f t="shared" si="310"/>
        <v>0</v>
      </c>
      <c r="AC699" s="5">
        <f t="shared" si="311"/>
        <v>0</v>
      </c>
      <c r="AD699" s="5">
        <f t="shared" si="312"/>
        <v>0</v>
      </c>
      <c r="AE699" s="5">
        <f t="shared" si="313"/>
        <v>0</v>
      </c>
      <c r="AF699" s="5">
        <f t="shared" si="314"/>
        <v>0</v>
      </c>
      <c r="AG699" s="5">
        <f t="shared" si="315"/>
        <v>0</v>
      </c>
      <c r="AH699" s="5">
        <f t="shared" si="316"/>
        <v>0</v>
      </c>
      <c r="AI699" s="5">
        <f t="shared" si="292"/>
        <v>-8.9802002701622197E-4</v>
      </c>
      <c r="AJ699" s="5">
        <f t="shared" si="293"/>
        <v>0</v>
      </c>
      <c r="AK699" s="5">
        <f t="shared" si="294"/>
        <v>-3.3086416984728917E-4</v>
      </c>
      <c r="AL699" s="5">
        <f t="shared" si="295"/>
        <v>0</v>
      </c>
      <c r="AM699" s="5">
        <f t="shared" si="296"/>
        <v>2.2385067952259918E-2</v>
      </c>
      <c r="AN699" s="5">
        <f t="shared" si="297"/>
        <v>2.1571940955250835E-2</v>
      </c>
      <c r="AO699" s="5">
        <f t="shared" si="298"/>
        <v>2.1571940955250835E-2</v>
      </c>
      <c r="AP699" s="5">
        <f t="shared" si="299"/>
        <v>1.9583873382187145E-2</v>
      </c>
      <c r="AQ699" s="5">
        <f t="shared" si="300"/>
        <v>-1.5681993379930148E-3</v>
      </c>
      <c r="AR699" s="5">
        <f t="shared" si="301"/>
        <v>0</v>
      </c>
      <c r="AS699" s="5">
        <f t="shared" si="302"/>
        <v>0</v>
      </c>
      <c r="AT699" s="5">
        <f t="shared" si="303"/>
        <v>0</v>
      </c>
      <c r="AU699" s="5">
        <f t="shared" si="304"/>
        <v>-1.2213070214008859E-3</v>
      </c>
      <c r="AV699" s="5">
        <f t="shared" si="305"/>
        <v>2.9890798044474032E-4</v>
      </c>
      <c r="AW699" s="5">
        <f t="shared" si="306"/>
        <v>2.9798395446722914E-4</v>
      </c>
      <c r="AX699" s="5">
        <f t="shared" si="307"/>
        <v>3.2975418190273054E-4</v>
      </c>
      <c r="AZ699" s="7">
        <f t="shared" si="317"/>
        <v>120.18083262500467</v>
      </c>
      <c r="BA699" s="4">
        <f t="shared" si="308"/>
        <v>3.4175449502294184E-3</v>
      </c>
      <c r="BB699" s="5">
        <f>AZ699/MAX($AZ$16:AZ699)-1</f>
        <v>0</v>
      </c>
    </row>
    <row r="700" spans="1:54" x14ac:dyDescent="0.25">
      <c r="A700" s="3">
        <v>43556</v>
      </c>
      <c r="B700">
        <f>IFERROR(VLOOKUP($A700,Finnifty!$A$14:$I$486,B$15+1,FALSE),All_curves!B699)</f>
        <v>0</v>
      </c>
      <c r="C700">
        <f>IFERROR(VLOOKUP($A700,Finnifty!$A$14:$I$486,C$15+1,FALSE),All_curves!C699)</f>
        <v>0</v>
      </c>
      <c r="D700">
        <f>IFERROR(VLOOKUP($A700,Finnifty!$A$14:$I$486,D$15+1,FALSE),All_curves!D699)</f>
        <v>0</v>
      </c>
      <c r="E700">
        <f>IFERROR(VLOOKUP($A700,Finnifty!$A$14:$I$486,E$15+1,FALSE),All_curves!E699)</f>
        <v>0</v>
      </c>
      <c r="F700">
        <f>IFERROR(VLOOKUP($A700,Finnifty!$A$14:$I$486,F$15+1,FALSE),All_curves!F699)</f>
        <v>0</v>
      </c>
      <c r="G700">
        <f>IFERROR(VLOOKUP($A700,Finnifty!$A$14:$I$486,G$15+1,FALSE),All_curves!G699)</f>
        <v>0</v>
      </c>
      <c r="H700">
        <f>IFERROR(VLOOKUP($A700,Finnifty!$A$14:$I$486,H$15+1,FALSE),All_curves!H699)</f>
        <v>0</v>
      </c>
      <c r="I700">
        <f>IFERROR(VLOOKUP($A700,Finnifty!$A$14:$I$486,I$15+1,FALSE),All_curves!I699)</f>
        <v>0</v>
      </c>
      <c r="J700">
        <f>IFERROR(VLOOKUP($A700,Banknifty!$A$14:$I$4860,2,FALSE),All_curves!J699)</f>
        <v>13953285</v>
      </c>
      <c r="K700">
        <f>IFERROR(VLOOKUP($A700,Banknifty!$A$14:$I$4860,3,FALSE),All_curves!K699)</f>
        <v>19220634</v>
      </c>
      <c r="L700">
        <f>IFERROR(VLOOKUP($A700,Banknifty!$A$14:$I$4860,4,FALSE),All_curves!L699)</f>
        <v>17441180</v>
      </c>
      <c r="M700">
        <f>IFERROR(VLOOKUP($A700,Banknifty!$A$14:$I$4860,5,FALSE),All_curves!M699)</f>
        <v>21806604</v>
      </c>
      <c r="N700">
        <f>IFERROR(VLOOKUP($A700,Banknifty!$A$14:$I$4860,6,FALSE),All_curves!N699)</f>
        <v>13236637</v>
      </c>
      <c r="O700">
        <f>IFERROR(VLOOKUP($A700,Banknifty!$A$14:$I$4860,7,FALSE),All_curves!O699)</f>
        <v>16632359</v>
      </c>
      <c r="P700">
        <f>IFERROR(VLOOKUP($A700,Banknifty!$A$14:$I$4860,8,FALSE),All_curves!P699)</f>
        <v>16632359</v>
      </c>
      <c r="Q700">
        <f>IFERROR(VLOOKUP($A700,Banknifty!$A$14:$I$4860,9,FALSE),All_curves!Q699)</f>
        <v>18058788</v>
      </c>
      <c r="R700">
        <f>IFERROR(VLOOKUP($A700,Nifty!$A$14:$I$4860,2,FALSE),All_curves!R699)</f>
        <v>9827112</v>
      </c>
      <c r="S700">
        <f>IFERROR(VLOOKUP($A700,Nifty!$A$14:$I$4860,3,FALSE),All_curves!S699)</f>
        <v>10201277</v>
      </c>
      <c r="T700">
        <f>IFERROR(VLOOKUP($A700,Nifty!$A$14:$I$4860,4,FALSE),All_curves!T699)</f>
        <v>10114703</v>
      </c>
      <c r="U700">
        <f>IFERROR(VLOOKUP($A700,Nifty!$A$14:$I$4860,5,FALSE),All_curves!U699)</f>
        <v>10117110</v>
      </c>
      <c r="V700">
        <f>IFERROR(VLOOKUP($A700,Nifty!$A$14:$I$4860,6,FALSE),All_curves!V699)</f>
        <v>10014307</v>
      </c>
      <c r="W700">
        <f>IFERROR(VLOOKUP($A700,Nifty!$A$14:$I$4860,7,FALSE),All_curves!W699)</f>
        <v>10296185</v>
      </c>
      <c r="X700">
        <f>IFERROR(VLOOKUP($A700,Nifty!$A$14:$I$4860,8,FALSE),All_curves!X699)</f>
        <v>10134437</v>
      </c>
      <c r="Y700">
        <f>IFERROR(VLOOKUP($A700,Nifty!$A$14:$I$4860,9,FALSE),All_curves!Y699)</f>
        <v>10153332</v>
      </c>
      <c r="AA700" s="5">
        <f t="shared" si="309"/>
        <v>0</v>
      </c>
      <c r="AB700" s="5">
        <f t="shared" si="310"/>
        <v>0</v>
      </c>
      <c r="AC700" s="5">
        <f t="shared" si="311"/>
        <v>0</v>
      </c>
      <c r="AD700" s="5">
        <f t="shared" si="312"/>
        <v>0</v>
      </c>
      <c r="AE700" s="5">
        <f t="shared" si="313"/>
        <v>0</v>
      </c>
      <c r="AF700" s="5">
        <f t="shared" si="314"/>
        <v>0</v>
      </c>
      <c r="AG700" s="5">
        <f t="shared" si="315"/>
        <v>0</v>
      </c>
      <c r="AH700" s="5">
        <f t="shared" si="316"/>
        <v>0</v>
      </c>
      <c r="AI700" s="5">
        <f t="shared" si="292"/>
        <v>-4.0031787303451694E-3</v>
      </c>
      <c r="AJ700" s="5">
        <f t="shared" si="293"/>
        <v>3.495382878182518E-4</v>
      </c>
      <c r="AK700" s="5">
        <f t="shared" si="294"/>
        <v>-1.9758853860587511E-3</v>
      </c>
      <c r="AL700" s="5">
        <f t="shared" si="295"/>
        <v>1.8731779629144185E-4</v>
      </c>
      <c r="AM700" s="5">
        <f t="shared" si="296"/>
        <v>4.5109752113405843E-3</v>
      </c>
      <c r="AN700" s="5">
        <f t="shared" si="297"/>
        <v>2.0138042616235641E-3</v>
      </c>
      <c r="AO700" s="5">
        <f t="shared" si="298"/>
        <v>2.0138042616235641E-3</v>
      </c>
      <c r="AP700" s="5">
        <f t="shared" si="299"/>
        <v>2.0395036475353567E-3</v>
      </c>
      <c r="AQ700" s="5">
        <f t="shared" si="300"/>
        <v>-2.3220342286850437E-3</v>
      </c>
      <c r="AR700" s="5">
        <f t="shared" si="301"/>
        <v>-9.9977485462310334E-5</v>
      </c>
      <c r="AS700" s="5">
        <f t="shared" si="302"/>
        <v>0</v>
      </c>
      <c r="AT700" s="5">
        <f t="shared" si="303"/>
        <v>0</v>
      </c>
      <c r="AU700" s="5">
        <f t="shared" si="304"/>
        <v>-2.3220655504320176E-3</v>
      </c>
      <c r="AV700" s="5">
        <f t="shared" si="305"/>
        <v>-1.0002704614786584E-4</v>
      </c>
      <c r="AW700" s="5">
        <f t="shared" si="306"/>
        <v>0</v>
      </c>
      <c r="AX700" s="5">
        <f t="shared" si="307"/>
        <v>0</v>
      </c>
      <c r="AZ700" s="7">
        <f t="shared" si="317"/>
        <v>120.18229369863543</v>
      </c>
      <c r="BA700" s="4">
        <f t="shared" si="308"/>
        <v>1.2157293295900224E-5</v>
      </c>
      <c r="BB700" s="5">
        <f>AZ700/MAX($AZ$16:AZ700)-1</f>
        <v>0</v>
      </c>
    </row>
    <row r="701" spans="1:54" x14ac:dyDescent="0.25">
      <c r="A701" s="3">
        <v>43557</v>
      </c>
      <c r="B701">
        <f>IFERROR(VLOOKUP($A701,Finnifty!$A$14:$I$486,B$15+1,FALSE),All_curves!B700)</f>
        <v>0</v>
      </c>
      <c r="C701">
        <f>IFERROR(VLOOKUP($A701,Finnifty!$A$14:$I$486,C$15+1,FALSE),All_curves!C700)</f>
        <v>0</v>
      </c>
      <c r="D701">
        <f>IFERROR(VLOOKUP($A701,Finnifty!$A$14:$I$486,D$15+1,FALSE),All_curves!D700)</f>
        <v>0</v>
      </c>
      <c r="E701">
        <f>IFERROR(VLOOKUP($A701,Finnifty!$A$14:$I$486,E$15+1,FALSE),All_curves!E700)</f>
        <v>0</v>
      </c>
      <c r="F701">
        <f>IFERROR(VLOOKUP($A701,Finnifty!$A$14:$I$486,F$15+1,FALSE),All_curves!F700)</f>
        <v>0</v>
      </c>
      <c r="G701">
        <f>IFERROR(VLOOKUP($A701,Finnifty!$A$14:$I$486,G$15+1,FALSE),All_curves!G700)</f>
        <v>0</v>
      </c>
      <c r="H701">
        <f>IFERROR(VLOOKUP($A701,Finnifty!$A$14:$I$486,H$15+1,FALSE),All_curves!H700)</f>
        <v>0</v>
      </c>
      <c r="I701">
        <f>IFERROR(VLOOKUP($A701,Finnifty!$A$14:$I$486,I$15+1,FALSE),All_curves!I700)</f>
        <v>0</v>
      </c>
      <c r="J701">
        <f>IFERROR(VLOOKUP($A701,Banknifty!$A$14:$I$4860,2,FALSE),All_curves!J700)</f>
        <v>13874464</v>
      </c>
      <c r="K701">
        <f>IFERROR(VLOOKUP($A701,Banknifty!$A$14:$I$4860,3,FALSE),All_curves!K700)</f>
        <v>19256194</v>
      </c>
      <c r="L701">
        <f>IFERROR(VLOOKUP($A701,Banknifty!$A$14:$I$4860,4,FALSE),All_curves!L700)</f>
        <v>17337580</v>
      </c>
      <c r="M701">
        <f>IFERROR(VLOOKUP($A701,Banknifty!$A$14:$I$4860,5,FALSE),All_curves!M700)</f>
        <v>21786704</v>
      </c>
      <c r="N701">
        <f>IFERROR(VLOOKUP($A701,Banknifty!$A$14:$I$4860,6,FALSE),All_curves!N700)</f>
        <v>13243476</v>
      </c>
      <c r="O701">
        <f>IFERROR(VLOOKUP($A701,Banknifty!$A$14:$I$4860,7,FALSE),All_curves!O700)</f>
        <v>16648396</v>
      </c>
      <c r="P701">
        <f>IFERROR(VLOOKUP($A701,Banknifty!$A$14:$I$4860,8,FALSE),All_curves!P700)</f>
        <v>16648396</v>
      </c>
      <c r="Q701">
        <f>IFERROR(VLOOKUP($A701,Banknifty!$A$14:$I$4860,9,FALSE),All_curves!Q700)</f>
        <v>18026446</v>
      </c>
      <c r="R701">
        <f>IFERROR(VLOOKUP($A701,Nifty!$A$14:$I$4860,2,FALSE),All_curves!R700)</f>
        <v>9785225</v>
      </c>
      <c r="S701">
        <f>IFERROR(VLOOKUP($A701,Nifty!$A$14:$I$4860,3,FALSE),All_curves!S700)</f>
        <v>10191796</v>
      </c>
      <c r="T701">
        <f>IFERROR(VLOOKUP($A701,Nifty!$A$14:$I$4860,4,FALSE),All_curves!T700)</f>
        <v>10114703</v>
      </c>
      <c r="U701">
        <f>IFERROR(VLOOKUP($A701,Nifty!$A$14:$I$4860,5,FALSE),All_curves!U700)</f>
        <v>10117110</v>
      </c>
      <c r="V701">
        <f>IFERROR(VLOOKUP($A701,Nifty!$A$14:$I$4860,6,FALSE),All_curves!V700)</f>
        <v>9971622</v>
      </c>
      <c r="W701">
        <f>IFERROR(VLOOKUP($A701,Nifty!$A$14:$I$4860,7,FALSE),All_curves!W700)</f>
        <v>10286616</v>
      </c>
      <c r="X701">
        <f>IFERROR(VLOOKUP($A701,Nifty!$A$14:$I$4860,8,FALSE),All_curves!X700)</f>
        <v>10134437</v>
      </c>
      <c r="Y701">
        <f>IFERROR(VLOOKUP($A701,Nifty!$A$14:$I$4860,9,FALSE),All_curves!Y700)</f>
        <v>10153332</v>
      </c>
      <c r="AA701" s="5">
        <f t="shared" si="309"/>
        <v>0</v>
      </c>
      <c r="AB701" s="5">
        <f t="shared" si="310"/>
        <v>0</v>
      </c>
      <c r="AC701" s="5">
        <f t="shared" si="311"/>
        <v>0</v>
      </c>
      <c r="AD701" s="5">
        <f t="shared" si="312"/>
        <v>0</v>
      </c>
      <c r="AE701" s="5">
        <f t="shared" si="313"/>
        <v>0</v>
      </c>
      <c r="AF701" s="5">
        <f t="shared" si="314"/>
        <v>0</v>
      </c>
      <c r="AG701" s="5">
        <f t="shared" si="315"/>
        <v>0</v>
      </c>
      <c r="AH701" s="5">
        <f t="shared" si="316"/>
        <v>0</v>
      </c>
      <c r="AI701" s="5">
        <f t="shared" si="292"/>
        <v>-5.6489206663520308E-3</v>
      </c>
      <c r="AJ701" s="5">
        <f t="shared" si="293"/>
        <v>1.8500950592992282E-3</v>
      </c>
      <c r="AK701" s="5">
        <f t="shared" si="294"/>
        <v>-5.939965071170672E-3</v>
      </c>
      <c r="AL701" s="5">
        <f t="shared" si="295"/>
        <v>-9.1256758732349841E-4</v>
      </c>
      <c r="AM701" s="5">
        <f t="shared" si="296"/>
        <v>5.1667202175287308E-4</v>
      </c>
      <c r="AN701" s="5">
        <f t="shared" si="297"/>
        <v>9.6420477696512741E-4</v>
      </c>
      <c r="AO701" s="5">
        <f t="shared" si="298"/>
        <v>9.6420477696512741E-4</v>
      </c>
      <c r="AP701" s="5">
        <f t="shared" si="299"/>
        <v>-1.7909286049540007E-3</v>
      </c>
      <c r="AQ701" s="5">
        <f t="shared" si="300"/>
        <v>-4.262391636525531E-3</v>
      </c>
      <c r="AR701" s="5">
        <f t="shared" si="301"/>
        <v>-9.2939344750664343E-4</v>
      </c>
      <c r="AS701" s="5">
        <f t="shared" si="302"/>
        <v>0</v>
      </c>
      <c r="AT701" s="5">
        <f t="shared" si="303"/>
        <v>0</v>
      </c>
      <c r="AU701" s="5">
        <f t="shared" si="304"/>
        <v>-4.2624017817708415E-3</v>
      </c>
      <c r="AV701" s="5">
        <f t="shared" si="305"/>
        <v>-9.2937335527676357E-4</v>
      </c>
      <c r="AW701" s="5">
        <f t="shared" si="306"/>
        <v>0</v>
      </c>
      <c r="AX701" s="5">
        <f t="shared" si="307"/>
        <v>0</v>
      </c>
      <c r="AZ701" s="7">
        <f t="shared" si="317"/>
        <v>120.08023506750898</v>
      </c>
      <c r="BA701" s="4">
        <f t="shared" si="308"/>
        <v>-8.4919856316240116E-4</v>
      </c>
      <c r="BB701" s="5">
        <f>AZ701/MAX($AZ$16:AZ701)-1</f>
        <v>-8.4919856316245657E-4</v>
      </c>
    </row>
    <row r="702" spans="1:54" x14ac:dyDescent="0.25">
      <c r="A702" s="3">
        <v>43558</v>
      </c>
      <c r="B702">
        <f>IFERROR(VLOOKUP($A702,Finnifty!$A$14:$I$486,B$15+1,FALSE),All_curves!B701)</f>
        <v>0</v>
      </c>
      <c r="C702">
        <f>IFERROR(VLOOKUP($A702,Finnifty!$A$14:$I$486,C$15+1,FALSE),All_curves!C701)</f>
        <v>0</v>
      </c>
      <c r="D702">
        <f>IFERROR(VLOOKUP($A702,Finnifty!$A$14:$I$486,D$15+1,FALSE),All_curves!D701)</f>
        <v>0</v>
      </c>
      <c r="E702">
        <f>IFERROR(VLOOKUP($A702,Finnifty!$A$14:$I$486,E$15+1,FALSE),All_curves!E701)</f>
        <v>0</v>
      </c>
      <c r="F702">
        <f>IFERROR(VLOOKUP($A702,Finnifty!$A$14:$I$486,F$15+1,FALSE),All_curves!F701)</f>
        <v>0</v>
      </c>
      <c r="G702">
        <f>IFERROR(VLOOKUP($A702,Finnifty!$A$14:$I$486,G$15+1,FALSE),All_curves!G701)</f>
        <v>0</v>
      </c>
      <c r="H702">
        <f>IFERROR(VLOOKUP($A702,Finnifty!$A$14:$I$486,H$15+1,FALSE),All_curves!H701)</f>
        <v>0</v>
      </c>
      <c r="I702">
        <f>IFERROR(VLOOKUP($A702,Finnifty!$A$14:$I$486,I$15+1,FALSE),All_curves!I701)</f>
        <v>0</v>
      </c>
      <c r="J702">
        <f>IFERROR(VLOOKUP($A702,Banknifty!$A$14:$I$4860,2,FALSE),All_curves!J701)</f>
        <v>13912751</v>
      </c>
      <c r="K702">
        <f>IFERROR(VLOOKUP($A702,Banknifty!$A$14:$I$4860,3,FALSE),All_curves!K701)</f>
        <v>19399502</v>
      </c>
      <c r="L702">
        <f>IFERROR(VLOOKUP($A702,Banknifty!$A$14:$I$4860,4,FALSE),All_curves!L701)</f>
        <v>17357774</v>
      </c>
      <c r="M702">
        <f>IFERROR(VLOOKUP($A702,Banknifty!$A$14:$I$4860,5,FALSE),All_curves!M701)</f>
        <v>21878122</v>
      </c>
      <c r="N702">
        <f>IFERROR(VLOOKUP($A702,Banknifty!$A$14:$I$4860,6,FALSE),All_curves!N701)</f>
        <v>13244929</v>
      </c>
      <c r="O702">
        <f>IFERROR(VLOOKUP($A702,Banknifty!$A$14:$I$4860,7,FALSE),All_curves!O701)</f>
        <v>16677200</v>
      </c>
      <c r="P702">
        <f>IFERROR(VLOOKUP($A702,Banknifty!$A$14:$I$4860,8,FALSE),All_curves!P701)</f>
        <v>16677200</v>
      </c>
      <c r="Q702">
        <f>IFERROR(VLOOKUP($A702,Banknifty!$A$14:$I$4860,9,FALSE),All_curves!Q701)</f>
        <v>18040228</v>
      </c>
      <c r="R702">
        <f>IFERROR(VLOOKUP($A702,Nifty!$A$14:$I$4860,2,FALSE),All_curves!R701)</f>
        <v>9872840</v>
      </c>
      <c r="S702">
        <f>IFERROR(VLOOKUP($A702,Nifty!$A$14:$I$4860,3,FALSE),All_curves!S701)</f>
        <v>10227014</v>
      </c>
      <c r="T702">
        <f>IFERROR(VLOOKUP($A702,Nifty!$A$14:$I$4860,4,FALSE),All_curves!T701)</f>
        <v>10141788</v>
      </c>
      <c r="U702">
        <f>IFERROR(VLOOKUP($A702,Nifty!$A$14:$I$4860,5,FALSE),All_curves!U701)</f>
        <v>10144201</v>
      </c>
      <c r="V702">
        <f>IFERROR(VLOOKUP($A702,Nifty!$A$14:$I$4860,6,FALSE),All_curves!V701)</f>
        <v>10060906</v>
      </c>
      <c r="W702">
        <f>IFERROR(VLOOKUP($A702,Nifty!$A$14:$I$4860,7,FALSE),All_curves!W701)</f>
        <v>10322162</v>
      </c>
      <c r="X702">
        <f>IFERROR(VLOOKUP($A702,Nifty!$A$14:$I$4860,8,FALSE),All_curves!X701)</f>
        <v>10161574</v>
      </c>
      <c r="Y702">
        <f>IFERROR(VLOOKUP($A702,Nifty!$A$14:$I$4860,9,FALSE),All_curves!Y701)</f>
        <v>10180520</v>
      </c>
      <c r="AA702" s="5">
        <f t="shared" si="309"/>
        <v>0</v>
      </c>
      <c r="AB702" s="5">
        <f t="shared" si="310"/>
        <v>0</v>
      </c>
      <c r="AC702" s="5">
        <f t="shared" si="311"/>
        <v>0</v>
      </c>
      <c r="AD702" s="5">
        <f t="shared" si="312"/>
        <v>0</v>
      </c>
      <c r="AE702" s="5">
        <f t="shared" si="313"/>
        <v>0</v>
      </c>
      <c r="AF702" s="5">
        <f t="shared" si="314"/>
        <v>0</v>
      </c>
      <c r="AG702" s="5">
        <f t="shared" si="315"/>
        <v>0</v>
      </c>
      <c r="AH702" s="5">
        <f t="shared" si="316"/>
        <v>0</v>
      </c>
      <c r="AI702" s="5">
        <f t="shared" si="292"/>
        <v>2.759530025808532E-3</v>
      </c>
      <c r="AJ702" s="5">
        <f t="shared" si="293"/>
        <v>7.4421767873755762E-3</v>
      </c>
      <c r="AK702" s="5">
        <f t="shared" si="294"/>
        <v>1.1647530970297915E-3</v>
      </c>
      <c r="AL702" s="5">
        <f t="shared" si="295"/>
        <v>4.1960454412930392E-3</v>
      </c>
      <c r="AM702" s="5">
        <f t="shared" si="296"/>
        <v>1.0971439824403184E-4</v>
      </c>
      <c r="AN702" s="5">
        <f t="shared" si="297"/>
        <v>1.7301366449957722E-3</v>
      </c>
      <c r="AO702" s="5">
        <f t="shared" si="298"/>
        <v>1.7301366449957722E-3</v>
      </c>
      <c r="AP702" s="5">
        <f t="shared" si="299"/>
        <v>7.6454338253917342E-4</v>
      </c>
      <c r="AQ702" s="5">
        <f t="shared" si="300"/>
        <v>8.9538053545012986E-3</v>
      </c>
      <c r="AR702" s="5">
        <f t="shared" si="301"/>
        <v>3.4555244237619576E-3</v>
      </c>
      <c r="AS702" s="5">
        <f t="shared" si="302"/>
        <v>2.6777850026837857E-3</v>
      </c>
      <c r="AT702" s="5">
        <f t="shared" si="303"/>
        <v>2.6777409754366044E-3</v>
      </c>
      <c r="AU702" s="5">
        <f t="shared" si="304"/>
        <v>8.9538091195193736E-3</v>
      </c>
      <c r="AV702" s="5">
        <f t="shared" si="305"/>
        <v>3.4555581738444641E-3</v>
      </c>
      <c r="AW702" s="5">
        <f t="shared" si="306"/>
        <v>2.6777017805725833E-3</v>
      </c>
      <c r="AX702" s="5">
        <f t="shared" si="307"/>
        <v>2.6777416517060892E-3</v>
      </c>
      <c r="AZ702" s="7">
        <f t="shared" si="317"/>
        <v>120.35755388058259</v>
      </c>
      <c r="BA702" s="4">
        <f t="shared" si="308"/>
        <v>2.3094459543461605E-3</v>
      </c>
      <c r="BB702" s="5">
        <f>AZ702/MAX($AZ$16:AZ702)-1</f>
        <v>0</v>
      </c>
    </row>
    <row r="703" spans="1:54" x14ac:dyDescent="0.25">
      <c r="A703" s="3">
        <v>43559</v>
      </c>
      <c r="B703">
        <f>IFERROR(VLOOKUP($A703,Finnifty!$A$14:$I$486,B$15+1,FALSE),All_curves!B702)</f>
        <v>0</v>
      </c>
      <c r="C703">
        <f>IFERROR(VLOOKUP($A703,Finnifty!$A$14:$I$486,C$15+1,FALSE),All_curves!C702)</f>
        <v>0</v>
      </c>
      <c r="D703">
        <f>IFERROR(VLOOKUP($A703,Finnifty!$A$14:$I$486,D$15+1,FALSE),All_curves!D702)</f>
        <v>0</v>
      </c>
      <c r="E703">
        <f>IFERROR(VLOOKUP($A703,Finnifty!$A$14:$I$486,E$15+1,FALSE),All_curves!E702)</f>
        <v>0</v>
      </c>
      <c r="F703">
        <f>IFERROR(VLOOKUP($A703,Finnifty!$A$14:$I$486,F$15+1,FALSE),All_curves!F702)</f>
        <v>0</v>
      </c>
      <c r="G703">
        <f>IFERROR(VLOOKUP($A703,Finnifty!$A$14:$I$486,G$15+1,FALSE),All_curves!G702)</f>
        <v>0</v>
      </c>
      <c r="H703">
        <f>IFERROR(VLOOKUP($A703,Finnifty!$A$14:$I$486,H$15+1,FALSE),All_curves!H702)</f>
        <v>0</v>
      </c>
      <c r="I703">
        <f>IFERROR(VLOOKUP($A703,Finnifty!$A$14:$I$486,I$15+1,FALSE),All_curves!I702)</f>
        <v>0</v>
      </c>
      <c r="J703">
        <f>IFERROR(VLOOKUP($A703,Banknifty!$A$14:$I$4860,2,FALSE),All_curves!J702)</f>
        <v>13910040</v>
      </c>
      <c r="K703">
        <f>IFERROR(VLOOKUP($A703,Banknifty!$A$14:$I$4860,3,FALSE),All_curves!K702)</f>
        <v>19396786</v>
      </c>
      <c r="L703">
        <f>IFERROR(VLOOKUP($A703,Banknifty!$A$14:$I$4860,4,FALSE),All_curves!L702)</f>
        <v>17316118</v>
      </c>
      <c r="M703">
        <f>IFERROR(VLOOKUP($A703,Banknifty!$A$14:$I$4860,5,FALSE),All_curves!M702)</f>
        <v>21869870</v>
      </c>
      <c r="N703">
        <f>IFERROR(VLOOKUP($A703,Banknifty!$A$14:$I$4860,6,FALSE),All_curves!N702)</f>
        <v>13191906</v>
      </c>
      <c r="O703">
        <f>IFERROR(VLOOKUP($A703,Banknifty!$A$14:$I$4860,7,FALSE),All_curves!O702)</f>
        <v>16683029</v>
      </c>
      <c r="P703">
        <f>IFERROR(VLOOKUP($A703,Banknifty!$A$14:$I$4860,8,FALSE),All_curves!P702)</f>
        <v>16683029</v>
      </c>
      <c r="Q703">
        <f>IFERROR(VLOOKUP($A703,Banknifty!$A$14:$I$4860,9,FALSE),All_curves!Q702)</f>
        <v>18043608</v>
      </c>
      <c r="R703">
        <f>IFERROR(VLOOKUP($A703,Nifty!$A$14:$I$4860,2,FALSE),All_curves!R702)</f>
        <v>9880057</v>
      </c>
      <c r="S703">
        <f>IFERROR(VLOOKUP($A703,Nifty!$A$14:$I$4860,3,FALSE),All_curves!S702)</f>
        <v>10173764</v>
      </c>
      <c r="T703">
        <f>IFERROR(VLOOKUP($A703,Nifty!$A$14:$I$4860,4,FALSE),All_curves!T702)</f>
        <v>10091808</v>
      </c>
      <c r="U703">
        <f>IFERROR(VLOOKUP($A703,Nifty!$A$14:$I$4860,5,FALSE),All_curves!U702)</f>
        <v>10140104</v>
      </c>
      <c r="V703">
        <f>IFERROR(VLOOKUP($A703,Nifty!$A$14:$I$4860,6,FALSE),All_curves!V702)</f>
        <v>10043433</v>
      </c>
      <c r="W703">
        <f>IFERROR(VLOOKUP($A703,Nifty!$A$14:$I$4860,7,FALSE),All_curves!W702)</f>
        <v>10268257</v>
      </c>
      <c r="X703">
        <f>IFERROR(VLOOKUP($A703,Nifty!$A$14:$I$4860,8,FALSE),All_curves!X702)</f>
        <v>10123838</v>
      </c>
      <c r="Y703">
        <f>IFERROR(VLOOKUP($A703,Nifty!$A$14:$I$4860,9,FALSE),All_curves!Y702)</f>
        <v>10142714</v>
      </c>
      <c r="AA703" s="5">
        <f t="shared" si="309"/>
        <v>0</v>
      </c>
      <c r="AB703" s="5">
        <f t="shared" si="310"/>
        <v>0</v>
      </c>
      <c r="AC703" s="5">
        <f t="shared" si="311"/>
        <v>0</v>
      </c>
      <c r="AD703" s="5">
        <f t="shared" si="312"/>
        <v>0</v>
      </c>
      <c r="AE703" s="5">
        <f t="shared" si="313"/>
        <v>0</v>
      </c>
      <c r="AF703" s="5">
        <f t="shared" si="314"/>
        <v>0</v>
      </c>
      <c r="AG703" s="5">
        <f t="shared" si="315"/>
        <v>0</v>
      </c>
      <c r="AH703" s="5">
        <f t="shared" si="316"/>
        <v>0</v>
      </c>
      <c r="AI703" s="5">
        <f t="shared" si="292"/>
        <v>-1.9485722126411087E-4</v>
      </c>
      <c r="AJ703" s="5">
        <f t="shared" si="293"/>
        <v>-1.4000359390664574E-4</v>
      </c>
      <c r="AK703" s="5">
        <f t="shared" si="294"/>
        <v>-2.3998468928101424E-3</v>
      </c>
      <c r="AL703" s="5">
        <f t="shared" si="295"/>
        <v>-3.7718045451984317E-4</v>
      </c>
      <c r="AM703" s="5">
        <f t="shared" si="296"/>
        <v>-4.0032679676879068E-3</v>
      </c>
      <c r="AN703" s="5">
        <f t="shared" si="297"/>
        <v>3.4951910392622132E-4</v>
      </c>
      <c r="AO703" s="5">
        <f t="shared" si="298"/>
        <v>3.4951910392622132E-4</v>
      </c>
      <c r="AP703" s="5">
        <f t="shared" si="299"/>
        <v>1.873590511161094E-4</v>
      </c>
      <c r="AQ703" s="5">
        <f t="shared" si="300"/>
        <v>7.3099533670140104E-4</v>
      </c>
      <c r="AR703" s="5">
        <f t="shared" si="301"/>
        <v>-5.2067983870951462E-3</v>
      </c>
      <c r="AS703" s="5">
        <f t="shared" si="302"/>
        <v>-4.9281250998344239E-3</v>
      </c>
      <c r="AT703" s="5">
        <f t="shared" si="303"/>
        <v>-4.0387606673009113E-4</v>
      </c>
      <c r="AU703" s="5">
        <f t="shared" si="304"/>
        <v>-1.7367223190436487E-3</v>
      </c>
      <c r="AV703" s="5">
        <f t="shared" si="305"/>
        <v>-5.2222586702281859E-3</v>
      </c>
      <c r="AW703" s="5">
        <f t="shared" si="306"/>
        <v>-3.7135979130792363E-3</v>
      </c>
      <c r="AX703" s="5">
        <f t="shared" si="307"/>
        <v>-3.7135627649668157E-3</v>
      </c>
      <c r="AZ703" s="7">
        <f t="shared" si="317"/>
        <v>120.20498711696581</v>
      </c>
      <c r="BA703" s="4">
        <f t="shared" si="308"/>
        <v>-1.2676126981456769E-3</v>
      </c>
      <c r="BB703" s="5">
        <f>AZ703/MAX($AZ$16:AZ703)-1</f>
        <v>-1.2676126981456814E-3</v>
      </c>
    </row>
    <row r="704" spans="1:54" x14ac:dyDescent="0.25">
      <c r="A704" s="3">
        <v>43560</v>
      </c>
      <c r="B704">
        <f>IFERROR(VLOOKUP($A704,Finnifty!$A$14:$I$486,B$15+1,FALSE),All_curves!B703)</f>
        <v>0</v>
      </c>
      <c r="C704">
        <f>IFERROR(VLOOKUP($A704,Finnifty!$A$14:$I$486,C$15+1,FALSE),All_curves!C703)</f>
        <v>0</v>
      </c>
      <c r="D704">
        <f>IFERROR(VLOOKUP($A704,Finnifty!$A$14:$I$486,D$15+1,FALSE),All_curves!D703)</f>
        <v>0</v>
      </c>
      <c r="E704">
        <f>IFERROR(VLOOKUP($A704,Finnifty!$A$14:$I$486,E$15+1,FALSE),All_curves!E703)</f>
        <v>0</v>
      </c>
      <c r="F704">
        <f>IFERROR(VLOOKUP($A704,Finnifty!$A$14:$I$486,F$15+1,FALSE),All_curves!F703)</f>
        <v>0</v>
      </c>
      <c r="G704">
        <f>IFERROR(VLOOKUP($A704,Finnifty!$A$14:$I$486,G$15+1,FALSE),All_curves!G703)</f>
        <v>0</v>
      </c>
      <c r="H704">
        <f>IFERROR(VLOOKUP($A704,Finnifty!$A$14:$I$486,H$15+1,FALSE),All_curves!H703)</f>
        <v>0</v>
      </c>
      <c r="I704">
        <f>IFERROR(VLOOKUP($A704,Finnifty!$A$14:$I$486,I$15+1,FALSE),All_curves!I703)</f>
        <v>0</v>
      </c>
      <c r="J704">
        <f>IFERROR(VLOOKUP($A704,Banknifty!$A$14:$I$4860,2,FALSE),All_curves!J703)</f>
        <v>13904111</v>
      </c>
      <c r="K704">
        <f>IFERROR(VLOOKUP($A704,Banknifty!$A$14:$I$4860,3,FALSE),All_curves!K703)</f>
        <v>19341394</v>
      </c>
      <c r="L704">
        <f>IFERROR(VLOOKUP($A704,Banknifty!$A$14:$I$4860,4,FALSE),All_curves!L703)</f>
        <v>17316118</v>
      </c>
      <c r="M704">
        <f>IFERROR(VLOOKUP($A704,Banknifty!$A$14:$I$4860,5,FALSE),All_curves!M703)</f>
        <v>21869870</v>
      </c>
      <c r="N704">
        <f>IFERROR(VLOOKUP($A704,Banknifty!$A$14:$I$4860,6,FALSE),All_curves!N703)</f>
        <v>13117387</v>
      </c>
      <c r="O704">
        <f>IFERROR(VLOOKUP($A704,Banknifty!$A$14:$I$4860,7,FALSE),All_curves!O703)</f>
        <v>16713894</v>
      </c>
      <c r="P704">
        <f>IFERROR(VLOOKUP($A704,Banknifty!$A$14:$I$4860,8,FALSE),All_curves!P703)</f>
        <v>16713894</v>
      </c>
      <c r="Q704">
        <f>IFERROR(VLOOKUP($A704,Banknifty!$A$14:$I$4860,9,FALSE),All_curves!Q703)</f>
        <v>18027140</v>
      </c>
      <c r="R704">
        <f>IFERROR(VLOOKUP($A704,Nifty!$A$14:$I$4860,2,FALSE),All_curves!R703)</f>
        <v>9885810</v>
      </c>
      <c r="S704">
        <f>IFERROR(VLOOKUP($A704,Nifty!$A$14:$I$4860,3,FALSE),All_curves!S703)</f>
        <v>10175915</v>
      </c>
      <c r="T704">
        <f>IFERROR(VLOOKUP($A704,Nifty!$A$14:$I$4860,4,FALSE),All_curves!T703)</f>
        <v>10090582</v>
      </c>
      <c r="U704">
        <f>IFERROR(VLOOKUP($A704,Nifty!$A$14:$I$4860,5,FALSE),All_curves!U703)</f>
        <v>10140104</v>
      </c>
      <c r="V704">
        <f>IFERROR(VLOOKUP($A704,Nifty!$A$14:$I$4860,6,FALSE),All_curves!V703)</f>
        <v>10041155</v>
      </c>
      <c r="W704">
        <f>IFERROR(VLOOKUP($A704,Nifty!$A$14:$I$4860,7,FALSE),All_curves!W703)</f>
        <v>10262045</v>
      </c>
      <c r="X704">
        <f>IFERROR(VLOOKUP($A704,Nifty!$A$14:$I$4860,8,FALSE),All_curves!X703)</f>
        <v>10122609</v>
      </c>
      <c r="Y704">
        <f>IFERROR(VLOOKUP($A704,Nifty!$A$14:$I$4860,9,FALSE),All_curves!Y703)</f>
        <v>10142714</v>
      </c>
      <c r="AA704" s="5">
        <f t="shared" si="309"/>
        <v>0</v>
      </c>
      <c r="AB704" s="5">
        <f t="shared" si="310"/>
        <v>0</v>
      </c>
      <c r="AC704" s="5">
        <f t="shared" si="311"/>
        <v>0</v>
      </c>
      <c r="AD704" s="5">
        <f t="shared" si="312"/>
        <v>0</v>
      </c>
      <c r="AE704" s="5">
        <f t="shared" si="313"/>
        <v>0</v>
      </c>
      <c r="AF704" s="5">
        <f t="shared" si="314"/>
        <v>0</v>
      </c>
      <c r="AG704" s="5">
        <f t="shared" si="315"/>
        <v>0</v>
      </c>
      <c r="AH704" s="5">
        <f t="shared" si="316"/>
        <v>0</v>
      </c>
      <c r="AI704" s="5">
        <f t="shared" si="292"/>
        <v>-4.2623888932025178E-4</v>
      </c>
      <c r="AJ704" s="5">
        <f t="shared" si="293"/>
        <v>-2.8557308411816251E-3</v>
      </c>
      <c r="AK704" s="5">
        <f t="shared" si="294"/>
        <v>0</v>
      </c>
      <c r="AL704" s="5">
        <f t="shared" si="295"/>
        <v>0</v>
      </c>
      <c r="AM704" s="5">
        <f t="shared" si="296"/>
        <v>-5.6488425554275246E-3</v>
      </c>
      <c r="AN704" s="5">
        <f t="shared" si="297"/>
        <v>1.8500836988295521E-3</v>
      </c>
      <c r="AO704" s="5">
        <f t="shared" si="298"/>
        <v>1.8500836988295521E-3</v>
      </c>
      <c r="AP704" s="5">
        <f t="shared" si="299"/>
        <v>-9.1267777486636614E-4</v>
      </c>
      <c r="AQ704" s="5">
        <f t="shared" si="300"/>
        <v>5.8228409006133575E-4</v>
      </c>
      <c r="AR704" s="5">
        <f t="shared" si="301"/>
        <v>2.1142617422609256E-4</v>
      </c>
      <c r="AS704" s="5">
        <f t="shared" si="302"/>
        <v>-1.2148467350947545E-4</v>
      </c>
      <c r="AT704" s="5">
        <f t="shared" si="303"/>
        <v>0</v>
      </c>
      <c r="AU704" s="5">
        <f t="shared" si="304"/>
        <v>-2.2681487495357366E-4</v>
      </c>
      <c r="AV704" s="5">
        <f t="shared" si="305"/>
        <v>-6.0497122345104515E-4</v>
      </c>
      <c r="AW704" s="5">
        <f t="shared" si="306"/>
        <v>-1.2139664818822116E-4</v>
      </c>
      <c r="AX704" s="5">
        <f t="shared" si="307"/>
        <v>0</v>
      </c>
      <c r="AZ704" s="7">
        <f t="shared" si="317"/>
        <v>120.17281084726277</v>
      </c>
      <c r="BA704" s="4">
        <f t="shared" si="308"/>
        <v>-2.6767832578964795E-4</v>
      </c>
      <c r="BB704" s="5">
        <f>AZ704/MAX($AZ$16:AZ704)-1</f>
        <v>-1.5349517114905398E-3</v>
      </c>
    </row>
    <row r="705" spans="1:54" x14ac:dyDescent="0.25">
      <c r="A705" s="3">
        <v>43563</v>
      </c>
      <c r="B705">
        <f>IFERROR(VLOOKUP($A705,Finnifty!$A$14:$I$486,B$15+1,FALSE),All_curves!B704)</f>
        <v>0</v>
      </c>
      <c r="C705">
        <f>IFERROR(VLOOKUP($A705,Finnifty!$A$14:$I$486,C$15+1,FALSE),All_curves!C704)</f>
        <v>0</v>
      </c>
      <c r="D705">
        <f>IFERROR(VLOOKUP($A705,Finnifty!$A$14:$I$486,D$15+1,FALSE),All_curves!D704)</f>
        <v>0</v>
      </c>
      <c r="E705">
        <f>IFERROR(VLOOKUP($A705,Finnifty!$A$14:$I$486,E$15+1,FALSE),All_curves!E704)</f>
        <v>0</v>
      </c>
      <c r="F705">
        <f>IFERROR(VLOOKUP($A705,Finnifty!$A$14:$I$486,F$15+1,FALSE),All_curves!F704)</f>
        <v>0</v>
      </c>
      <c r="G705">
        <f>IFERROR(VLOOKUP($A705,Finnifty!$A$14:$I$486,G$15+1,FALSE),All_curves!G704)</f>
        <v>0</v>
      </c>
      <c r="H705">
        <f>IFERROR(VLOOKUP($A705,Finnifty!$A$14:$I$486,H$15+1,FALSE),All_curves!H704)</f>
        <v>0</v>
      </c>
      <c r="I705">
        <f>IFERROR(VLOOKUP($A705,Finnifty!$A$14:$I$486,I$15+1,FALSE),All_curves!I704)</f>
        <v>0</v>
      </c>
      <c r="J705">
        <f>IFERROR(VLOOKUP($A705,Banknifty!$A$14:$I$4860,2,FALSE),All_curves!J704)</f>
        <v>14007808</v>
      </c>
      <c r="K705">
        <f>IFERROR(VLOOKUP($A705,Banknifty!$A$14:$I$4860,3,FALSE),All_curves!K704)</f>
        <v>19412180</v>
      </c>
      <c r="L705">
        <f>IFERROR(VLOOKUP($A705,Banknifty!$A$14:$I$4860,4,FALSE),All_curves!L704)</f>
        <v>17398796</v>
      </c>
      <c r="M705">
        <f>IFERROR(VLOOKUP($A705,Banknifty!$A$14:$I$4860,5,FALSE),All_curves!M704)</f>
        <v>21879592</v>
      </c>
      <c r="N705">
        <f>IFERROR(VLOOKUP($A705,Banknifty!$A$14:$I$4860,6,FALSE),All_curves!N704)</f>
        <v>13153584</v>
      </c>
      <c r="O705">
        <f>IFERROR(VLOOKUP($A705,Banknifty!$A$14:$I$4860,7,FALSE),All_curves!O704)</f>
        <v>16838282</v>
      </c>
      <c r="P705">
        <f>IFERROR(VLOOKUP($A705,Banknifty!$A$14:$I$4860,8,FALSE),All_curves!P704)</f>
        <v>16838282</v>
      </c>
      <c r="Q705">
        <f>IFERROR(VLOOKUP($A705,Banknifty!$A$14:$I$4860,9,FALSE),All_curves!Q704)</f>
        <v>18102784</v>
      </c>
      <c r="R705">
        <f>IFERROR(VLOOKUP($A705,Nifty!$A$14:$I$4860,2,FALSE),All_curves!R704)</f>
        <v>9817881</v>
      </c>
      <c r="S705">
        <f>IFERROR(VLOOKUP($A705,Nifty!$A$14:$I$4860,3,FALSE),All_curves!S704)</f>
        <v>10101665</v>
      </c>
      <c r="T705">
        <f>IFERROR(VLOOKUP($A705,Nifty!$A$14:$I$4860,4,FALSE),All_curves!T704)</f>
        <v>10037903</v>
      </c>
      <c r="U705">
        <f>IFERROR(VLOOKUP($A705,Nifty!$A$14:$I$4860,5,FALSE),All_curves!U704)</f>
        <v>10119915</v>
      </c>
      <c r="V705">
        <f>IFERROR(VLOOKUP($A705,Nifty!$A$14:$I$4860,6,FALSE),All_curves!V704)</f>
        <v>9972158</v>
      </c>
      <c r="W705">
        <f>IFERROR(VLOOKUP($A705,Nifty!$A$14:$I$4860,7,FALSE),All_curves!W704)</f>
        <v>10187167</v>
      </c>
      <c r="X705">
        <f>IFERROR(VLOOKUP($A705,Nifty!$A$14:$I$4860,8,FALSE),All_curves!X704)</f>
        <v>10069762</v>
      </c>
      <c r="Y705">
        <f>IFERROR(VLOOKUP($A705,Nifty!$A$14:$I$4860,9,FALSE),All_curves!Y704)</f>
        <v>10122520</v>
      </c>
      <c r="AA705" s="5">
        <f t="shared" si="309"/>
        <v>0</v>
      </c>
      <c r="AB705" s="5">
        <f t="shared" si="310"/>
        <v>0</v>
      </c>
      <c r="AC705" s="5">
        <f t="shared" si="311"/>
        <v>0</v>
      </c>
      <c r="AD705" s="5">
        <f t="shared" si="312"/>
        <v>0</v>
      </c>
      <c r="AE705" s="5">
        <f t="shared" si="313"/>
        <v>0</v>
      </c>
      <c r="AF705" s="5">
        <f t="shared" si="314"/>
        <v>0</v>
      </c>
      <c r="AG705" s="5">
        <f t="shared" si="315"/>
        <v>0</v>
      </c>
      <c r="AH705" s="5">
        <f t="shared" si="316"/>
        <v>0</v>
      </c>
      <c r="AI705" s="5">
        <f t="shared" si="292"/>
        <v>7.4580100806156402E-3</v>
      </c>
      <c r="AJ705" s="5">
        <f t="shared" si="293"/>
        <v>3.6598189354914989E-3</v>
      </c>
      <c r="AK705" s="5">
        <f t="shared" si="294"/>
        <v>4.774626737932941E-3</v>
      </c>
      <c r="AL705" s="5">
        <f t="shared" si="295"/>
        <v>4.445385363516241E-4</v>
      </c>
      <c r="AM705" s="5">
        <f t="shared" si="296"/>
        <v>2.7594672628017403E-3</v>
      </c>
      <c r="AN705" s="5">
        <f t="shared" si="297"/>
        <v>7.4421915084539325E-3</v>
      </c>
      <c r="AO705" s="5">
        <f t="shared" si="298"/>
        <v>7.4421915084539325E-3</v>
      </c>
      <c r="AP705" s="5">
        <f t="shared" si="299"/>
        <v>4.196117631526608E-3</v>
      </c>
      <c r="AQ705" s="5">
        <f t="shared" si="300"/>
        <v>-6.8713641067348341E-3</v>
      </c>
      <c r="AR705" s="5">
        <f t="shared" si="301"/>
        <v>-7.2966411374308926E-3</v>
      </c>
      <c r="AS705" s="5">
        <f t="shared" si="302"/>
        <v>-5.2206106644789863E-3</v>
      </c>
      <c r="AT705" s="5">
        <f t="shared" si="303"/>
        <v>-1.9910052204592521E-3</v>
      </c>
      <c r="AU705" s="5">
        <f t="shared" si="304"/>
        <v>-6.8714206682398693E-3</v>
      </c>
      <c r="AV705" s="5">
        <f t="shared" si="305"/>
        <v>-7.2965963411776302E-3</v>
      </c>
      <c r="AW705" s="5">
        <f t="shared" si="306"/>
        <v>-5.2206896463155017E-3</v>
      </c>
      <c r="AX705" s="5">
        <f t="shared" si="307"/>
        <v>-1.9909858446170992E-3</v>
      </c>
      <c r="AZ705" s="7">
        <f t="shared" si="317"/>
        <v>120.14986609512228</v>
      </c>
      <c r="BA705" s="4">
        <f t="shared" si="308"/>
        <v>-1.9093130949275614E-4</v>
      </c>
      <c r="BB705" s="5">
        <f>AZ705/MAX($AZ$16:AZ705)-1</f>
        <v>-1.7255899506429806E-3</v>
      </c>
    </row>
    <row r="706" spans="1:54" x14ac:dyDescent="0.25">
      <c r="A706" s="3">
        <v>43564</v>
      </c>
      <c r="B706">
        <f>IFERROR(VLOOKUP($A706,Finnifty!$A$14:$I$486,B$15+1,FALSE),All_curves!B705)</f>
        <v>0</v>
      </c>
      <c r="C706">
        <f>IFERROR(VLOOKUP($A706,Finnifty!$A$14:$I$486,C$15+1,FALSE),All_curves!C705)</f>
        <v>0</v>
      </c>
      <c r="D706">
        <f>IFERROR(VLOOKUP($A706,Finnifty!$A$14:$I$486,D$15+1,FALSE),All_curves!D705)</f>
        <v>0</v>
      </c>
      <c r="E706">
        <f>IFERROR(VLOOKUP($A706,Finnifty!$A$14:$I$486,E$15+1,FALSE),All_curves!E705)</f>
        <v>0</v>
      </c>
      <c r="F706">
        <f>IFERROR(VLOOKUP($A706,Finnifty!$A$14:$I$486,F$15+1,FALSE),All_curves!F705)</f>
        <v>0</v>
      </c>
      <c r="G706">
        <f>IFERROR(VLOOKUP($A706,Finnifty!$A$14:$I$486,G$15+1,FALSE),All_curves!G705)</f>
        <v>0</v>
      </c>
      <c r="H706">
        <f>IFERROR(VLOOKUP($A706,Finnifty!$A$14:$I$486,H$15+1,FALSE),All_curves!H705)</f>
        <v>0</v>
      </c>
      <c r="I706">
        <f>IFERROR(VLOOKUP($A706,Finnifty!$A$14:$I$486,I$15+1,FALSE),All_curves!I705)</f>
        <v>0</v>
      </c>
      <c r="J706">
        <f>IFERROR(VLOOKUP($A706,Banknifty!$A$14:$I$4860,2,FALSE),All_curves!J705)</f>
        <v>13927196</v>
      </c>
      <c r="K706">
        <f>IFERROR(VLOOKUP($A706,Banknifty!$A$14:$I$4860,3,FALSE),All_curves!K705)</f>
        <v>19576058</v>
      </c>
      <c r="L706">
        <f>IFERROR(VLOOKUP($A706,Banknifty!$A$14:$I$4860,4,FALSE),All_curves!L705)</f>
        <v>17285738</v>
      </c>
      <c r="M706">
        <f>IFERROR(VLOOKUP($A706,Banknifty!$A$14:$I$4860,5,FALSE),All_curves!M705)</f>
        <v>22001016</v>
      </c>
      <c r="N706">
        <f>IFERROR(VLOOKUP($A706,Banknifty!$A$14:$I$4860,6,FALSE),All_curves!N705)</f>
        <v>13176520</v>
      </c>
      <c r="O706">
        <f>IFERROR(VLOOKUP($A706,Banknifty!$A$14:$I$4860,7,FALSE),All_curves!O705)</f>
        <v>16891960</v>
      </c>
      <c r="P706">
        <f>IFERROR(VLOOKUP($A706,Banknifty!$A$14:$I$4860,8,FALSE),All_curves!P705)</f>
        <v>16891960</v>
      </c>
      <c r="Q706">
        <f>IFERROR(VLOOKUP($A706,Banknifty!$A$14:$I$4860,9,FALSE),All_curves!Q705)</f>
        <v>18095956</v>
      </c>
      <c r="R706">
        <f>IFERROR(VLOOKUP($A706,Nifty!$A$14:$I$4860,2,FALSE),All_curves!R705)</f>
        <v>9809863</v>
      </c>
      <c r="S706">
        <f>IFERROR(VLOOKUP($A706,Nifty!$A$14:$I$4860,3,FALSE),All_curves!S705)</f>
        <v>10120774</v>
      </c>
      <c r="T706">
        <f>IFERROR(VLOOKUP($A706,Nifty!$A$14:$I$4860,4,FALSE),All_curves!T705)</f>
        <v>10052158</v>
      </c>
      <c r="U706">
        <f>IFERROR(VLOOKUP($A706,Nifty!$A$14:$I$4860,5,FALSE),All_curves!U705)</f>
        <v>10136627</v>
      </c>
      <c r="V706">
        <f>IFERROR(VLOOKUP($A706,Nifty!$A$14:$I$4860,6,FALSE),All_curves!V705)</f>
        <v>9964014</v>
      </c>
      <c r="W706">
        <f>IFERROR(VLOOKUP($A706,Nifty!$A$14:$I$4860,7,FALSE),All_curves!W705)</f>
        <v>10206437</v>
      </c>
      <c r="X706">
        <f>IFERROR(VLOOKUP($A706,Nifty!$A$14:$I$4860,8,FALSE),All_curves!X705)</f>
        <v>10084062</v>
      </c>
      <c r="Y706">
        <f>IFERROR(VLOOKUP($A706,Nifty!$A$14:$I$4860,9,FALSE),All_curves!Y705)</f>
        <v>10139237</v>
      </c>
      <c r="AA706" s="5">
        <f t="shared" si="309"/>
        <v>0</v>
      </c>
      <c r="AB706" s="5">
        <f t="shared" si="310"/>
        <v>0</v>
      </c>
      <c r="AC706" s="5">
        <f t="shared" si="311"/>
        <v>0</v>
      </c>
      <c r="AD706" s="5">
        <f t="shared" si="312"/>
        <v>0</v>
      </c>
      <c r="AE706" s="5">
        <f t="shared" si="313"/>
        <v>0</v>
      </c>
      <c r="AF706" s="5">
        <f t="shared" si="314"/>
        <v>0</v>
      </c>
      <c r="AG706" s="5">
        <f t="shared" si="315"/>
        <v>0</v>
      </c>
      <c r="AH706" s="5">
        <f t="shared" si="316"/>
        <v>0</v>
      </c>
      <c r="AI706" s="5">
        <f t="shared" si="292"/>
        <v>-5.7547904711429121E-3</v>
      </c>
      <c r="AJ706" s="5">
        <f t="shared" si="293"/>
        <v>8.442019391948774E-3</v>
      </c>
      <c r="AK706" s="5">
        <f t="shared" si="294"/>
        <v>-6.4980358411007577E-3</v>
      </c>
      <c r="AL706" s="5">
        <f t="shared" si="295"/>
        <v>5.5496464467892359E-3</v>
      </c>
      <c r="AM706" s="5">
        <f t="shared" si="296"/>
        <v>1.7437072663997188E-3</v>
      </c>
      <c r="AN706" s="5">
        <f t="shared" si="297"/>
        <v>3.1878549129893408E-3</v>
      </c>
      <c r="AO706" s="5">
        <f t="shared" si="298"/>
        <v>3.1878549129893408E-3</v>
      </c>
      <c r="AP706" s="5">
        <f t="shared" si="299"/>
        <v>-3.7717955426086469E-4</v>
      </c>
      <c r="AQ706" s="5">
        <f t="shared" si="300"/>
        <v>-8.1667317010669649E-4</v>
      </c>
      <c r="AR706" s="5">
        <f t="shared" si="301"/>
        <v>1.8916683536822632E-3</v>
      </c>
      <c r="AS706" s="5">
        <f t="shared" si="302"/>
        <v>1.4201173292867075E-3</v>
      </c>
      <c r="AT706" s="5">
        <f t="shared" si="303"/>
        <v>1.6513972696410306E-3</v>
      </c>
      <c r="AU706" s="5">
        <f t="shared" si="304"/>
        <v>-8.1667378314709271E-4</v>
      </c>
      <c r="AV706" s="5">
        <f t="shared" si="305"/>
        <v>1.8915955731362288E-3</v>
      </c>
      <c r="AW706" s="5">
        <f t="shared" si="306"/>
        <v>1.4200931461936239E-3</v>
      </c>
      <c r="AX706" s="5">
        <f t="shared" si="307"/>
        <v>1.6514662356803544E-3</v>
      </c>
      <c r="AZ706" s="7">
        <f t="shared" si="317"/>
        <v>120.23884742397419</v>
      </c>
      <c r="BA706" s="4">
        <f t="shared" si="308"/>
        <v>7.4058616745742878E-4</v>
      </c>
      <c r="BB706" s="5">
        <f>AZ706/MAX($AZ$16:AZ706)-1</f>
        <v>-9.8628173123371798E-4</v>
      </c>
    </row>
    <row r="707" spans="1:54" x14ac:dyDescent="0.25">
      <c r="A707" s="3">
        <v>43565</v>
      </c>
      <c r="B707">
        <f>IFERROR(VLOOKUP($A707,Finnifty!$A$14:$I$486,B$15+1,FALSE),All_curves!B706)</f>
        <v>0</v>
      </c>
      <c r="C707">
        <f>IFERROR(VLOOKUP($A707,Finnifty!$A$14:$I$486,C$15+1,FALSE),All_curves!C706)</f>
        <v>0</v>
      </c>
      <c r="D707">
        <f>IFERROR(VLOOKUP($A707,Finnifty!$A$14:$I$486,D$15+1,FALSE),All_curves!D706)</f>
        <v>0</v>
      </c>
      <c r="E707">
        <f>IFERROR(VLOOKUP($A707,Finnifty!$A$14:$I$486,E$15+1,FALSE),All_curves!E706)</f>
        <v>0</v>
      </c>
      <c r="F707">
        <f>IFERROR(VLOOKUP($A707,Finnifty!$A$14:$I$486,F$15+1,FALSE),All_curves!F706)</f>
        <v>0</v>
      </c>
      <c r="G707">
        <f>IFERROR(VLOOKUP($A707,Finnifty!$A$14:$I$486,G$15+1,FALSE),All_curves!G706)</f>
        <v>0</v>
      </c>
      <c r="H707">
        <f>IFERROR(VLOOKUP($A707,Finnifty!$A$14:$I$486,H$15+1,FALSE),All_curves!H706)</f>
        <v>0</v>
      </c>
      <c r="I707">
        <f>IFERROR(VLOOKUP($A707,Finnifty!$A$14:$I$486,I$15+1,FALSE),All_curves!I706)</f>
        <v>0</v>
      </c>
      <c r="J707">
        <f>IFERROR(VLOOKUP($A707,Banknifty!$A$14:$I$4860,2,FALSE),All_curves!J706)</f>
        <v>13912754</v>
      </c>
      <c r="K707">
        <f>IFERROR(VLOOKUP($A707,Banknifty!$A$14:$I$4860,3,FALSE),All_curves!K706)</f>
        <v>19521922</v>
      </c>
      <c r="L707">
        <f>IFERROR(VLOOKUP($A707,Banknifty!$A$14:$I$4860,4,FALSE),All_curves!L706)</f>
        <v>17204350</v>
      </c>
      <c r="M707">
        <f>IFERROR(VLOOKUP($A707,Banknifty!$A$14:$I$4860,5,FALSE),All_curves!M706)</f>
        <v>21928472</v>
      </c>
      <c r="N707">
        <f>IFERROR(VLOOKUP($A707,Banknifty!$A$14:$I$4860,6,FALSE),All_curves!N706)</f>
        <v>13170904</v>
      </c>
      <c r="O707">
        <f>IFERROR(VLOOKUP($A707,Banknifty!$A$14:$I$4860,7,FALSE),All_curves!O706)</f>
        <v>16843722</v>
      </c>
      <c r="P707">
        <f>IFERROR(VLOOKUP($A707,Banknifty!$A$14:$I$4860,8,FALSE),All_curves!P706)</f>
        <v>16843722</v>
      </c>
      <c r="Q707">
        <f>IFERROR(VLOOKUP($A707,Banknifty!$A$14:$I$4860,9,FALSE),All_curves!Q706)</f>
        <v>18095956</v>
      </c>
      <c r="R707">
        <f>IFERROR(VLOOKUP($A707,Nifty!$A$14:$I$4860,2,FALSE),All_curves!R706)</f>
        <v>9850943</v>
      </c>
      <c r="S707">
        <f>IFERROR(VLOOKUP($A707,Nifty!$A$14:$I$4860,3,FALSE),All_curves!S706)</f>
        <v>10165246</v>
      </c>
      <c r="T707">
        <f>IFERROR(VLOOKUP($A707,Nifty!$A$14:$I$4860,4,FALSE),All_curves!T706)</f>
        <v>10078362</v>
      </c>
      <c r="U707">
        <f>IFERROR(VLOOKUP($A707,Nifty!$A$14:$I$4860,5,FALSE),All_curves!U706)</f>
        <v>10162978</v>
      </c>
      <c r="V707">
        <f>IFERROR(VLOOKUP($A707,Nifty!$A$14:$I$4860,6,FALSE),All_curves!V706)</f>
        <v>10005740</v>
      </c>
      <c r="W707">
        <f>IFERROR(VLOOKUP($A707,Nifty!$A$14:$I$4860,7,FALSE),All_curves!W706)</f>
        <v>10251285</v>
      </c>
      <c r="X707">
        <f>IFERROR(VLOOKUP($A707,Nifty!$A$14:$I$4860,8,FALSE),All_curves!X706)</f>
        <v>10110350</v>
      </c>
      <c r="Y707">
        <f>IFERROR(VLOOKUP($A707,Nifty!$A$14:$I$4860,9,FALSE),All_curves!Y706)</f>
        <v>10165595</v>
      </c>
      <c r="AA707" s="5">
        <f t="shared" si="309"/>
        <v>0</v>
      </c>
      <c r="AB707" s="5">
        <f t="shared" si="310"/>
        <v>0</v>
      </c>
      <c r="AC707" s="5">
        <f t="shared" si="311"/>
        <v>0</v>
      </c>
      <c r="AD707" s="5">
        <f t="shared" si="312"/>
        <v>0</v>
      </c>
      <c r="AE707" s="5">
        <f t="shared" si="313"/>
        <v>0</v>
      </c>
      <c r="AF707" s="5">
        <f t="shared" si="314"/>
        <v>0</v>
      </c>
      <c r="AG707" s="5">
        <f t="shared" si="315"/>
        <v>0</v>
      </c>
      <c r="AH707" s="5">
        <f t="shared" si="316"/>
        <v>0</v>
      </c>
      <c r="AI707" s="5">
        <f t="shared" si="292"/>
        <v>-1.0369639373208894E-3</v>
      </c>
      <c r="AJ707" s="5">
        <f t="shared" si="293"/>
        <v>-2.7654188601198282E-3</v>
      </c>
      <c r="AK707" s="5">
        <f t="shared" si="294"/>
        <v>-4.7083902347704321E-3</v>
      </c>
      <c r="AL707" s="5">
        <f t="shared" si="295"/>
        <v>-3.2973022700406585E-3</v>
      </c>
      <c r="AM707" s="5">
        <f t="shared" si="296"/>
        <v>-4.2621268741671603E-4</v>
      </c>
      <c r="AN707" s="5">
        <f t="shared" si="297"/>
        <v>-2.8556780859059216E-3</v>
      </c>
      <c r="AO707" s="5">
        <f t="shared" si="298"/>
        <v>-2.8556780859059216E-3</v>
      </c>
      <c r="AP707" s="5">
        <f t="shared" si="299"/>
        <v>0</v>
      </c>
      <c r="AQ707" s="5">
        <f t="shared" si="300"/>
        <v>4.1876221920733592E-3</v>
      </c>
      <c r="AR707" s="5">
        <f t="shared" si="301"/>
        <v>4.3941303303483004E-3</v>
      </c>
      <c r="AS707" s="5">
        <f t="shared" si="302"/>
        <v>2.6068034346455882E-3</v>
      </c>
      <c r="AT707" s="5">
        <f t="shared" si="303"/>
        <v>2.5995826816949119E-3</v>
      </c>
      <c r="AU707" s="5">
        <f t="shared" si="304"/>
        <v>4.1876697483564929E-3</v>
      </c>
      <c r="AV707" s="5">
        <f t="shared" si="305"/>
        <v>4.3940897298440085E-3</v>
      </c>
      <c r="AW707" s="5">
        <f t="shared" si="306"/>
        <v>2.6068859949492929E-3</v>
      </c>
      <c r="AX707" s="5">
        <f t="shared" si="307"/>
        <v>2.5996038952438294E-3</v>
      </c>
      <c r="AZ707" s="7">
        <f t="shared" si="317"/>
        <v>120.28709698813418</v>
      </c>
      <c r="BA707" s="4">
        <f t="shared" si="308"/>
        <v>4.0128099356980895E-4</v>
      </c>
      <c r="BB707" s="5">
        <f>AZ707/MAX($AZ$16:AZ707)-1</f>
        <v>-5.8539651377687019E-4</v>
      </c>
    </row>
    <row r="708" spans="1:54" x14ac:dyDescent="0.25">
      <c r="A708" s="3">
        <v>43566</v>
      </c>
      <c r="B708">
        <f>IFERROR(VLOOKUP($A708,Finnifty!$A$14:$I$486,B$15+1,FALSE),All_curves!B707)</f>
        <v>0</v>
      </c>
      <c r="C708">
        <f>IFERROR(VLOOKUP($A708,Finnifty!$A$14:$I$486,C$15+1,FALSE),All_curves!C707)</f>
        <v>0</v>
      </c>
      <c r="D708">
        <f>IFERROR(VLOOKUP($A708,Finnifty!$A$14:$I$486,D$15+1,FALSE),All_curves!D707)</f>
        <v>0</v>
      </c>
      <c r="E708">
        <f>IFERROR(VLOOKUP($A708,Finnifty!$A$14:$I$486,E$15+1,FALSE),All_curves!E707)</f>
        <v>0</v>
      </c>
      <c r="F708">
        <f>IFERROR(VLOOKUP($A708,Finnifty!$A$14:$I$486,F$15+1,FALSE),All_curves!F707)</f>
        <v>0</v>
      </c>
      <c r="G708">
        <f>IFERROR(VLOOKUP($A708,Finnifty!$A$14:$I$486,G$15+1,FALSE),All_curves!G707)</f>
        <v>0</v>
      </c>
      <c r="H708">
        <f>IFERROR(VLOOKUP($A708,Finnifty!$A$14:$I$486,H$15+1,FALSE),All_curves!H707)</f>
        <v>0</v>
      </c>
      <c r="I708">
        <f>IFERROR(VLOOKUP($A708,Finnifty!$A$14:$I$486,I$15+1,FALSE),All_curves!I707)</f>
        <v>0</v>
      </c>
      <c r="J708">
        <f>IFERROR(VLOOKUP($A708,Banknifty!$A$14:$I$4860,2,FALSE),All_curves!J707)</f>
        <v>13859523</v>
      </c>
      <c r="K708">
        <f>IFERROR(VLOOKUP($A708,Banknifty!$A$14:$I$4860,3,FALSE),All_curves!K707)</f>
        <v>19413652</v>
      </c>
      <c r="L708">
        <f>IFERROR(VLOOKUP($A708,Banknifty!$A$14:$I$4860,4,FALSE),All_curves!L707)</f>
        <v>17192194</v>
      </c>
      <c r="M708">
        <f>IFERROR(VLOOKUP($A708,Banknifty!$A$14:$I$4860,5,FALSE),All_curves!M707)</f>
        <v>21937322</v>
      </c>
      <c r="N708">
        <f>IFERROR(VLOOKUP($A708,Banknifty!$A$14:$I$4860,6,FALSE),All_curves!N707)</f>
        <v>13269133</v>
      </c>
      <c r="O708">
        <f>IFERROR(VLOOKUP($A708,Banknifty!$A$14:$I$4860,7,FALSE),All_curves!O707)</f>
        <v>16905366</v>
      </c>
      <c r="P708">
        <f>IFERROR(VLOOKUP($A708,Banknifty!$A$14:$I$4860,8,FALSE),All_curves!P707)</f>
        <v>16905366</v>
      </c>
      <c r="Q708">
        <f>IFERROR(VLOOKUP($A708,Banknifty!$A$14:$I$4860,9,FALSE),All_curves!Q707)</f>
        <v>18104000</v>
      </c>
      <c r="R708">
        <f>IFERROR(VLOOKUP($A708,Nifty!$A$14:$I$4860,2,FALSE),All_curves!R707)</f>
        <v>9762115</v>
      </c>
      <c r="S708">
        <f>IFERROR(VLOOKUP($A708,Nifty!$A$14:$I$4860,3,FALSE),All_curves!S707)</f>
        <v>10073795</v>
      </c>
      <c r="T708">
        <f>IFERROR(VLOOKUP($A708,Nifty!$A$14:$I$4860,4,FALSE),All_curves!T707)</f>
        <v>9975621</v>
      </c>
      <c r="U708">
        <f>IFERROR(VLOOKUP($A708,Nifty!$A$14:$I$4860,5,FALSE),All_curves!U707)</f>
        <v>10057836</v>
      </c>
      <c r="V708">
        <f>IFERROR(VLOOKUP($A708,Nifty!$A$14:$I$4860,6,FALSE),All_curves!V707)</f>
        <v>10003544</v>
      </c>
      <c r="W708">
        <f>IFERROR(VLOOKUP($A708,Nifty!$A$14:$I$4860,7,FALSE),All_curves!W707)</f>
        <v>10249174</v>
      </c>
      <c r="X708">
        <f>IFERROR(VLOOKUP($A708,Nifty!$A$14:$I$4860,8,FALSE),All_curves!X707)</f>
        <v>10107066</v>
      </c>
      <c r="Y708">
        <f>IFERROR(VLOOKUP($A708,Nifty!$A$14:$I$4860,9,FALSE),All_curves!Y707)</f>
        <v>10162292</v>
      </c>
      <c r="AA708" s="5">
        <f t="shared" si="309"/>
        <v>0</v>
      </c>
      <c r="AB708" s="5">
        <f t="shared" si="310"/>
        <v>0</v>
      </c>
      <c r="AC708" s="5">
        <f t="shared" si="311"/>
        <v>0</v>
      </c>
      <c r="AD708" s="5">
        <f t="shared" si="312"/>
        <v>0</v>
      </c>
      <c r="AE708" s="5">
        <f t="shared" si="313"/>
        <v>0</v>
      </c>
      <c r="AF708" s="5">
        <f t="shared" si="314"/>
        <v>0</v>
      </c>
      <c r="AG708" s="5">
        <f t="shared" si="315"/>
        <v>0</v>
      </c>
      <c r="AH708" s="5">
        <f t="shared" si="316"/>
        <v>0</v>
      </c>
      <c r="AI708" s="5">
        <f t="shared" si="292"/>
        <v>-3.8260577309137123E-3</v>
      </c>
      <c r="AJ708" s="5">
        <f t="shared" si="293"/>
        <v>-5.5460727688595446E-3</v>
      </c>
      <c r="AK708" s="5">
        <f t="shared" si="294"/>
        <v>-7.0656549070435837E-4</v>
      </c>
      <c r="AL708" s="5">
        <f t="shared" si="295"/>
        <v>4.0358489182468205E-4</v>
      </c>
      <c r="AM708" s="5">
        <f t="shared" si="296"/>
        <v>7.4580302156936895E-3</v>
      </c>
      <c r="AN708" s="5">
        <f t="shared" si="297"/>
        <v>3.6597611857995815E-3</v>
      </c>
      <c r="AO708" s="5">
        <f t="shared" si="298"/>
        <v>3.6597611857995815E-3</v>
      </c>
      <c r="AP708" s="5">
        <f t="shared" si="299"/>
        <v>4.4451920639065889E-4</v>
      </c>
      <c r="AQ708" s="5">
        <f t="shared" si="300"/>
        <v>-9.0172077942183293E-3</v>
      </c>
      <c r="AR708" s="5">
        <f t="shared" si="301"/>
        <v>-8.9964374693932703E-3</v>
      </c>
      <c r="AS708" s="5">
        <f t="shared" si="302"/>
        <v>-1.0194216083923124E-2</v>
      </c>
      <c r="AT708" s="5">
        <f t="shared" si="303"/>
        <v>-1.0345589649018216E-2</v>
      </c>
      <c r="AU708" s="5">
        <f t="shared" si="304"/>
        <v>-2.1947402191146992E-4</v>
      </c>
      <c r="AV708" s="5">
        <f t="shared" si="305"/>
        <v>-2.0592540349817501E-4</v>
      </c>
      <c r="AW708" s="5">
        <f t="shared" si="306"/>
        <v>-3.2481565920072786E-4</v>
      </c>
      <c r="AX708" s="5">
        <f t="shared" si="307"/>
        <v>-3.2491949561241906E-4</v>
      </c>
      <c r="AZ708" s="7">
        <f t="shared" si="317"/>
        <v>120.11628116656486</v>
      </c>
      <c r="BA708" s="4">
        <f t="shared" si="308"/>
        <v>-1.4200677034060482E-3</v>
      </c>
      <c r="BB708" s="5">
        <f>AZ708/MAX($AZ$16:AZ708)-1</f>
        <v>-2.0046329145000374E-3</v>
      </c>
    </row>
    <row r="709" spans="1:54" x14ac:dyDescent="0.25">
      <c r="A709" s="3">
        <v>43567</v>
      </c>
      <c r="B709">
        <f>IFERROR(VLOOKUP($A709,Finnifty!$A$14:$I$486,B$15+1,FALSE),All_curves!B708)</f>
        <v>0</v>
      </c>
      <c r="C709">
        <f>IFERROR(VLOOKUP($A709,Finnifty!$A$14:$I$486,C$15+1,FALSE),All_curves!C708)</f>
        <v>0</v>
      </c>
      <c r="D709">
        <f>IFERROR(VLOOKUP($A709,Finnifty!$A$14:$I$486,D$15+1,FALSE),All_curves!D708)</f>
        <v>0</v>
      </c>
      <c r="E709">
        <f>IFERROR(VLOOKUP($A709,Finnifty!$A$14:$I$486,E$15+1,FALSE),All_curves!E708)</f>
        <v>0</v>
      </c>
      <c r="F709">
        <f>IFERROR(VLOOKUP($A709,Finnifty!$A$14:$I$486,F$15+1,FALSE),All_curves!F708)</f>
        <v>0</v>
      </c>
      <c r="G709">
        <f>IFERROR(VLOOKUP($A709,Finnifty!$A$14:$I$486,G$15+1,FALSE),All_curves!G708)</f>
        <v>0</v>
      </c>
      <c r="H709">
        <f>IFERROR(VLOOKUP($A709,Finnifty!$A$14:$I$486,H$15+1,FALSE),All_curves!H708)</f>
        <v>0</v>
      </c>
      <c r="I709">
        <f>IFERROR(VLOOKUP($A709,Finnifty!$A$14:$I$486,I$15+1,FALSE),All_curves!I708)</f>
        <v>0</v>
      </c>
      <c r="J709">
        <f>IFERROR(VLOOKUP($A709,Banknifty!$A$14:$I$4860,2,FALSE),All_curves!J708)</f>
        <v>13831084</v>
      </c>
      <c r="K709">
        <f>IFERROR(VLOOKUP($A709,Banknifty!$A$14:$I$4860,3,FALSE),All_curves!K708)</f>
        <v>19413652</v>
      </c>
      <c r="L709">
        <f>IFERROR(VLOOKUP($A709,Banknifty!$A$14:$I$4860,4,FALSE),All_curves!L708)</f>
        <v>17192194</v>
      </c>
      <c r="M709">
        <f>IFERROR(VLOOKUP($A709,Banknifty!$A$14:$I$4860,5,FALSE),All_curves!M708)</f>
        <v>21937322</v>
      </c>
      <c r="N709">
        <f>IFERROR(VLOOKUP($A709,Banknifty!$A$14:$I$4860,6,FALSE),All_curves!N708)</f>
        <v>13192771</v>
      </c>
      <c r="O709">
        <f>IFERROR(VLOOKUP($A709,Banknifty!$A$14:$I$4860,7,FALSE),All_curves!O708)</f>
        <v>17048082</v>
      </c>
      <c r="P709">
        <f>IFERROR(VLOOKUP($A709,Banknifty!$A$14:$I$4860,8,FALSE),All_curves!P708)</f>
        <v>17048082</v>
      </c>
      <c r="Q709">
        <f>IFERROR(VLOOKUP($A709,Banknifty!$A$14:$I$4860,9,FALSE),All_curves!Q708)</f>
        <v>18204472</v>
      </c>
      <c r="R709">
        <f>IFERROR(VLOOKUP($A709,Nifty!$A$14:$I$4860,2,FALSE),All_curves!R708)</f>
        <v>9757503</v>
      </c>
      <c r="S709">
        <f>IFERROR(VLOOKUP($A709,Nifty!$A$14:$I$4860,3,FALSE),All_curves!S708)</f>
        <v>10066963</v>
      </c>
      <c r="T709">
        <f>IFERROR(VLOOKUP($A709,Nifty!$A$14:$I$4860,4,FALSE),All_curves!T708)</f>
        <v>9968856</v>
      </c>
      <c r="U709">
        <f>IFERROR(VLOOKUP($A709,Nifty!$A$14:$I$4860,5,FALSE),All_curves!U708)</f>
        <v>10044918</v>
      </c>
      <c r="V709">
        <f>IFERROR(VLOOKUP($A709,Nifty!$A$14:$I$4860,6,FALSE),All_curves!V708)</f>
        <v>9998819</v>
      </c>
      <c r="W709">
        <f>IFERROR(VLOOKUP($A709,Nifty!$A$14:$I$4860,7,FALSE),All_curves!W708)</f>
        <v>10242223</v>
      </c>
      <c r="X709">
        <f>IFERROR(VLOOKUP($A709,Nifty!$A$14:$I$4860,8,FALSE),All_curves!X708)</f>
        <v>10100211</v>
      </c>
      <c r="Y709">
        <f>IFERROR(VLOOKUP($A709,Nifty!$A$14:$I$4860,9,FALSE),All_curves!Y708)</f>
        <v>10149240</v>
      </c>
      <c r="AA709" s="5">
        <f t="shared" si="309"/>
        <v>0</v>
      </c>
      <c r="AB709" s="5">
        <f t="shared" si="310"/>
        <v>0</v>
      </c>
      <c r="AC709" s="5">
        <f t="shared" si="311"/>
        <v>0</v>
      </c>
      <c r="AD709" s="5">
        <f t="shared" si="312"/>
        <v>0</v>
      </c>
      <c r="AE709" s="5">
        <f t="shared" si="313"/>
        <v>0</v>
      </c>
      <c r="AF709" s="5">
        <f t="shared" si="314"/>
        <v>0</v>
      </c>
      <c r="AG709" s="5">
        <f t="shared" si="315"/>
        <v>0</v>
      </c>
      <c r="AH709" s="5">
        <f t="shared" si="316"/>
        <v>0</v>
      </c>
      <c r="AI709" s="5">
        <f t="shared" si="292"/>
        <v>-2.0519465208146404E-3</v>
      </c>
      <c r="AJ709" s="5">
        <f t="shared" si="293"/>
        <v>0</v>
      </c>
      <c r="AK709" s="5">
        <f t="shared" si="294"/>
        <v>0</v>
      </c>
      <c r="AL709" s="5">
        <f t="shared" si="295"/>
        <v>0</v>
      </c>
      <c r="AM709" s="5">
        <f t="shared" si="296"/>
        <v>-5.754859793778544E-3</v>
      </c>
      <c r="AN709" s="5">
        <f t="shared" si="297"/>
        <v>8.4420532510209867E-3</v>
      </c>
      <c r="AO709" s="5">
        <f t="shared" si="298"/>
        <v>8.4420532510209867E-3</v>
      </c>
      <c r="AP709" s="5">
        <f t="shared" si="299"/>
        <v>5.5497127706585214E-3</v>
      </c>
      <c r="AQ709" s="5">
        <f t="shared" si="300"/>
        <v>-4.7243860577339536E-4</v>
      </c>
      <c r="AR709" s="5">
        <f t="shared" si="301"/>
        <v>-6.7819525809287295E-4</v>
      </c>
      <c r="AS709" s="5">
        <f t="shared" si="302"/>
        <v>-6.7815326985654067E-4</v>
      </c>
      <c r="AT709" s="5">
        <f t="shared" si="303"/>
        <v>-1.2843717077908323E-3</v>
      </c>
      <c r="AU709" s="5">
        <f t="shared" si="304"/>
        <v>-4.723326053246435E-4</v>
      </c>
      <c r="AV709" s="5">
        <f t="shared" si="305"/>
        <v>-6.782009945386358E-4</v>
      </c>
      <c r="AW709" s="5">
        <f t="shared" si="306"/>
        <v>-6.7823837303526702E-4</v>
      </c>
      <c r="AX709" s="5">
        <f t="shared" si="307"/>
        <v>-1.2843559307290642E-3</v>
      </c>
      <c r="AZ709" s="7">
        <f t="shared" si="317"/>
        <v>120.15832549955651</v>
      </c>
      <c r="BA709" s="4">
        <f t="shared" si="308"/>
        <v>3.5003025887358591E-4</v>
      </c>
      <c r="BB709" s="5">
        <f>AZ709/MAX($AZ$16:AZ709)-1</f>
        <v>-1.6553043378045862E-3</v>
      </c>
    </row>
    <row r="710" spans="1:54" x14ac:dyDescent="0.25">
      <c r="A710" s="3">
        <v>43570</v>
      </c>
      <c r="B710">
        <f>IFERROR(VLOOKUP($A710,Finnifty!$A$14:$I$486,B$15+1,FALSE),All_curves!B709)</f>
        <v>0</v>
      </c>
      <c r="C710">
        <f>IFERROR(VLOOKUP($A710,Finnifty!$A$14:$I$486,C$15+1,FALSE),All_curves!C709)</f>
        <v>0</v>
      </c>
      <c r="D710">
        <f>IFERROR(VLOOKUP($A710,Finnifty!$A$14:$I$486,D$15+1,FALSE),All_curves!D709)</f>
        <v>0</v>
      </c>
      <c r="E710">
        <f>IFERROR(VLOOKUP($A710,Finnifty!$A$14:$I$486,E$15+1,FALSE),All_curves!E709)</f>
        <v>0</v>
      </c>
      <c r="F710">
        <f>IFERROR(VLOOKUP($A710,Finnifty!$A$14:$I$486,F$15+1,FALSE),All_curves!F709)</f>
        <v>0</v>
      </c>
      <c r="G710">
        <f>IFERROR(VLOOKUP($A710,Finnifty!$A$14:$I$486,G$15+1,FALSE),All_curves!G709)</f>
        <v>0</v>
      </c>
      <c r="H710">
        <f>IFERROR(VLOOKUP($A710,Finnifty!$A$14:$I$486,H$15+1,FALSE),All_curves!H709)</f>
        <v>0</v>
      </c>
      <c r="I710">
        <f>IFERROR(VLOOKUP($A710,Finnifty!$A$14:$I$486,I$15+1,FALSE),All_curves!I709)</f>
        <v>0</v>
      </c>
      <c r="J710">
        <f>IFERROR(VLOOKUP($A710,Banknifty!$A$14:$I$4860,2,FALSE),All_curves!J709)</f>
        <v>13818651</v>
      </c>
      <c r="K710">
        <f>IFERROR(VLOOKUP($A710,Banknifty!$A$14:$I$4860,3,FALSE),All_curves!K709)</f>
        <v>19380728</v>
      </c>
      <c r="L710">
        <f>IFERROR(VLOOKUP($A710,Banknifty!$A$14:$I$4860,4,FALSE),All_curves!L709)</f>
        <v>17176196</v>
      </c>
      <c r="M710">
        <f>IFERROR(VLOOKUP($A710,Banknifty!$A$14:$I$4860,5,FALSE),All_curves!M709)</f>
        <v>21937322</v>
      </c>
      <c r="N710">
        <f>IFERROR(VLOOKUP($A710,Banknifty!$A$14:$I$4860,6,FALSE),All_curves!N709)</f>
        <v>13179091</v>
      </c>
      <c r="O710">
        <f>IFERROR(VLOOKUP($A710,Banknifty!$A$14:$I$4860,7,FALSE),All_curves!O709)</f>
        <v>17000938</v>
      </c>
      <c r="P710">
        <f>IFERROR(VLOOKUP($A710,Banknifty!$A$14:$I$4860,8,FALSE),All_curves!P709)</f>
        <v>17000938</v>
      </c>
      <c r="Q710">
        <f>IFERROR(VLOOKUP($A710,Banknifty!$A$14:$I$4860,9,FALSE),All_curves!Q709)</f>
        <v>18144444</v>
      </c>
      <c r="R710">
        <f>IFERROR(VLOOKUP($A710,Nifty!$A$14:$I$4860,2,FALSE),All_curves!R709)</f>
        <v>9751421</v>
      </c>
      <c r="S710">
        <f>IFERROR(VLOOKUP($A710,Nifty!$A$14:$I$4860,3,FALSE),All_curves!S709)</f>
        <v>10074528</v>
      </c>
      <c r="T710">
        <f>IFERROR(VLOOKUP($A710,Nifty!$A$14:$I$4860,4,FALSE),All_curves!T709)</f>
        <v>9976347</v>
      </c>
      <c r="U710">
        <f>IFERROR(VLOOKUP($A710,Nifty!$A$14:$I$4860,5,FALSE),All_curves!U709)</f>
        <v>10051424</v>
      </c>
      <c r="V710">
        <f>IFERROR(VLOOKUP($A710,Nifty!$A$14:$I$4860,6,FALSE),All_curves!V709)</f>
        <v>9992586</v>
      </c>
      <c r="W710">
        <f>IFERROR(VLOOKUP($A710,Nifty!$A$14:$I$4860,7,FALSE),All_curves!W709)</f>
        <v>10249920</v>
      </c>
      <c r="X710">
        <f>IFERROR(VLOOKUP($A710,Nifty!$A$14:$I$4860,8,FALSE),All_curves!X709)</f>
        <v>10107801</v>
      </c>
      <c r="Y710">
        <f>IFERROR(VLOOKUP($A710,Nifty!$A$14:$I$4860,9,FALSE),All_curves!Y709)</f>
        <v>10155814</v>
      </c>
      <c r="AA710" s="5">
        <f t="shared" si="309"/>
        <v>0</v>
      </c>
      <c r="AB710" s="5">
        <f t="shared" si="310"/>
        <v>0</v>
      </c>
      <c r="AC710" s="5">
        <f t="shared" si="311"/>
        <v>0</v>
      </c>
      <c r="AD710" s="5">
        <f t="shared" si="312"/>
        <v>0</v>
      </c>
      <c r="AE710" s="5">
        <f t="shared" si="313"/>
        <v>0</v>
      </c>
      <c r="AF710" s="5">
        <f t="shared" si="314"/>
        <v>0</v>
      </c>
      <c r="AG710" s="5">
        <f t="shared" si="315"/>
        <v>0</v>
      </c>
      <c r="AH710" s="5">
        <f t="shared" si="316"/>
        <v>0</v>
      </c>
      <c r="AI710" s="5">
        <f t="shared" si="292"/>
        <v>-8.9891725044832782E-4</v>
      </c>
      <c r="AJ710" s="5">
        <f t="shared" si="293"/>
        <v>-1.6959199639511313E-3</v>
      </c>
      <c r="AK710" s="5">
        <f t="shared" si="294"/>
        <v>-9.3053859210756595E-4</v>
      </c>
      <c r="AL710" s="5">
        <f t="shared" si="295"/>
        <v>0</v>
      </c>
      <c r="AM710" s="5">
        <f t="shared" si="296"/>
        <v>-1.0369315134780566E-3</v>
      </c>
      <c r="AN710" s="5">
        <f t="shared" si="297"/>
        <v>-2.7653550704413998E-3</v>
      </c>
      <c r="AO710" s="5">
        <f t="shared" si="298"/>
        <v>-2.7653550704413998E-3</v>
      </c>
      <c r="AP710" s="5">
        <f t="shared" si="299"/>
        <v>-3.2974315322081837E-3</v>
      </c>
      <c r="AQ710" s="5">
        <f t="shared" si="300"/>
        <v>-6.233152067696146E-4</v>
      </c>
      <c r="AR710" s="5">
        <f t="shared" si="301"/>
        <v>7.5146794519853621E-4</v>
      </c>
      <c r="AS710" s="5">
        <f t="shared" si="302"/>
        <v>7.5144028562545984E-4</v>
      </c>
      <c r="AT710" s="5">
        <f t="shared" si="303"/>
        <v>6.4769070290071618E-4</v>
      </c>
      <c r="AU710" s="5">
        <f t="shared" si="304"/>
        <v>-6.2337362042452771E-4</v>
      </c>
      <c r="AV710" s="5">
        <f t="shared" si="305"/>
        <v>7.5149701388066426E-4</v>
      </c>
      <c r="AW710" s="5">
        <f t="shared" si="306"/>
        <v>7.5146944949966432E-4</v>
      </c>
      <c r="AX710" s="5">
        <f t="shared" si="307"/>
        <v>6.4773322928624033E-4</v>
      </c>
      <c r="AZ710" s="7">
        <f t="shared" si="317"/>
        <v>120.10657811913279</v>
      </c>
      <c r="BA710" s="4">
        <f t="shared" si="308"/>
        <v>-4.3065996641162213E-4</v>
      </c>
      <c r="BB710" s="5">
        <f>AZ710/MAX($AZ$16:AZ710)-1</f>
        <v>-2.0852514309056547E-3</v>
      </c>
    </row>
    <row r="711" spans="1:54" x14ac:dyDescent="0.25">
      <c r="A711" s="3">
        <v>43571</v>
      </c>
      <c r="B711">
        <f>IFERROR(VLOOKUP($A711,Finnifty!$A$14:$I$486,B$15+1,FALSE),All_curves!B710)</f>
        <v>0</v>
      </c>
      <c r="C711">
        <f>IFERROR(VLOOKUP($A711,Finnifty!$A$14:$I$486,C$15+1,FALSE),All_curves!C710)</f>
        <v>0</v>
      </c>
      <c r="D711">
        <f>IFERROR(VLOOKUP($A711,Finnifty!$A$14:$I$486,D$15+1,FALSE),All_curves!D710)</f>
        <v>0</v>
      </c>
      <c r="E711">
        <f>IFERROR(VLOOKUP($A711,Finnifty!$A$14:$I$486,E$15+1,FALSE),All_curves!E710)</f>
        <v>0</v>
      </c>
      <c r="F711">
        <f>IFERROR(VLOOKUP($A711,Finnifty!$A$14:$I$486,F$15+1,FALSE),All_curves!F710)</f>
        <v>0</v>
      </c>
      <c r="G711">
        <f>IFERROR(VLOOKUP($A711,Finnifty!$A$14:$I$486,G$15+1,FALSE),All_curves!G710)</f>
        <v>0</v>
      </c>
      <c r="H711">
        <f>IFERROR(VLOOKUP($A711,Finnifty!$A$14:$I$486,H$15+1,FALSE),All_curves!H710)</f>
        <v>0</v>
      </c>
      <c r="I711">
        <f>IFERROR(VLOOKUP($A711,Finnifty!$A$14:$I$486,I$15+1,FALSE),All_curves!I710)</f>
        <v>0</v>
      </c>
      <c r="J711">
        <f>IFERROR(VLOOKUP($A711,Banknifty!$A$14:$I$4860,2,FALSE),All_curves!J710)</f>
        <v>13992362</v>
      </c>
      <c r="K711">
        <f>IFERROR(VLOOKUP($A711,Banknifty!$A$14:$I$4860,3,FALSE),All_curves!K710)</f>
        <v>19515902</v>
      </c>
      <c r="L711">
        <f>IFERROR(VLOOKUP($A711,Banknifty!$A$14:$I$4860,4,FALSE),All_curves!L710)</f>
        <v>17268618</v>
      </c>
      <c r="M711">
        <f>IFERROR(VLOOKUP($A711,Banknifty!$A$14:$I$4860,5,FALSE),All_curves!M710)</f>
        <v>21994198</v>
      </c>
      <c r="N711">
        <f>IFERROR(VLOOKUP($A711,Banknifty!$A$14:$I$4860,6,FALSE),All_curves!N710)</f>
        <v>13162535</v>
      </c>
      <c r="O711">
        <f>IFERROR(VLOOKUP($A711,Banknifty!$A$14:$I$4860,7,FALSE),All_curves!O710)</f>
        <v>16991764</v>
      </c>
      <c r="P711">
        <f>IFERROR(VLOOKUP($A711,Banknifty!$A$14:$I$4860,8,FALSE),All_curves!P710)</f>
        <v>16991764</v>
      </c>
      <c r="Q711">
        <f>IFERROR(VLOOKUP($A711,Banknifty!$A$14:$I$4860,9,FALSE),All_curves!Q710)</f>
        <v>18151768</v>
      </c>
      <c r="R711">
        <f>IFERROR(VLOOKUP($A711,Nifty!$A$14:$I$4860,2,FALSE),All_curves!R710)</f>
        <v>9688037</v>
      </c>
      <c r="S711">
        <f>IFERROR(VLOOKUP($A711,Nifty!$A$14:$I$4860,3,FALSE),All_curves!S710)</f>
        <v>10061273</v>
      </c>
      <c r="T711">
        <f>IFERROR(VLOOKUP($A711,Nifty!$A$14:$I$4860,4,FALSE),All_curves!T710)</f>
        <v>9963222</v>
      </c>
      <c r="U711">
        <f>IFERROR(VLOOKUP($A711,Nifty!$A$14:$I$4860,5,FALSE),All_curves!U710)</f>
        <v>10051424</v>
      </c>
      <c r="V711">
        <f>IFERROR(VLOOKUP($A711,Nifty!$A$14:$I$4860,6,FALSE),All_curves!V710)</f>
        <v>9927634</v>
      </c>
      <c r="W711">
        <f>IFERROR(VLOOKUP($A711,Nifty!$A$14:$I$4860,7,FALSE),All_curves!W710)</f>
        <v>10236434</v>
      </c>
      <c r="X711">
        <f>IFERROR(VLOOKUP($A711,Nifty!$A$14:$I$4860,8,FALSE),All_curves!X710)</f>
        <v>10094502</v>
      </c>
      <c r="Y711">
        <f>IFERROR(VLOOKUP($A711,Nifty!$A$14:$I$4860,9,FALSE),All_curves!Y710)</f>
        <v>10155814</v>
      </c>
      <c r="AA711" s="5">
        <f t="shared" si="309"/>
        <v>0</v>
      </c>
      <c r="AB711" s="5">
        <f t="shared" si="310"/>
        <v>0</v>
      </c>
      <c r="AC711" s="5">
        <f t="shared" si="311"/>
        <v>0</v>
      </c>
      <c r="AD711" s="5">
        <f t="shared" si="312"/>
        <v>0</v>
      </c>
      <c r="AE711" s="5">
        <f t="shared" si="313"/>
        <v>0</v>
      </c>
      <c r="AF711" s="5">
        <f t="shared" si="314"/>
        <v>0</v>
      </c>
      <c r="AG711" s="5">
        <f t="shared" si="315"/>
        <v>0</v>
      </c>
      <c r="AH711" s="5">
        <f t="shared" si="316"/>
        <v>0</v>
      </c>
      <c r="AI711" s="5">
        <f t="shared" si="292"/>
        <v>1.2570763962415743E-2</v>
      </c>
      <c r="AJ711" s="5">
        <f t="shared" si="293"/>
        <v>6.9746606009846168E-3</v>
      </c>
      <c r="AK711" s="5">
        <f t="shared" si="294"/>
        <v>5.3808188961048664E-3</v>
      </c>
      <c r="AL711" s="5">
        <f t="shared" si="295"/>
        <v>2.5926592133715953E-3</v>
      </c>
      <c r="AM711" s="5">
        <f t="shared" si="296"/>
        <v>-1.2562323152636168E-3</v>
      </c>
      <c r="AN711" s="5">
        <f t="shared" si="297"/>
        <v>-5.3961728464624326E-4</v>
      </c>
      <c r="AO711" s="5">
        <f t="shared" si="298"/>
        <v>-5.3961728464624326E-4</v>
      </c>
      <c r="AP711" s="5">
        <f t="shared" si="299"/>
        <v>4.0364973432094331E-4</v>
      </c>
      <c r="AQ711" s="5">
        <f t="shared" si="300"/>
        <v>-6.4999757471244646E-3</v>
      </c>
      <c r="AR711" s="5">
        <f t="shared" si="301"/>
        <v>-1.315694392829081E-3</v>
      </c>
      <c r="AS711" s="5">
        <f t="shared" si="302"/>
        <v>-1.3156118166298691E-3</v>
      </c>
      <c r="AT711" s="5">
        <f t="shared" si="303"/>
        <v>0</v>
      </c>
      <c r="AU711" s="5">
        <f t="shared" si="304"/>
        <v>-6.500019114171196E-3</v>
      </c>
      <c r="AV711" s="5">
        <f t="shared" si="305"/>
        <v>-1.3157175860885051E-3</v>
      </c>
      <c r="AW711" s="5">
        <f t="shared" si="306"/>
        <v>-1.3157164451496062E-3</v>
      </c>
      <c r="AX711" s="5">
        <f t="shared" si="307"/>
        <v>0</v>
      </c>
      <c r="AZ711" s="7">
        <f t="shared" si="317"/>
        <v>120.14323239688152</v>
      </c>
      <c r="BA711" s="4">
        <f t="shared" si="308"/>
        <v>3.0518126752703933E-4</v>
      </c>
      <c r="BB711" s="5">
        <f>AZ711/MAX($AZ$16:AZ711)-1</f>
        <v>-1.7807065430535118E-3</v>
      </c>
    </row>
    <row r="712" spans="1:54" x14ac:dyDescent="0.25">
      <c r="A712" s="3">
        <v>43573</v>
      </c>
      <c r="B712">
        <f>IFERROR(VLOOKUP($A712,Finnifty!$A$14:$I$486,B$15+1,FALSE),All_curves!B711)</f>
        <v>0</v>
      </c>
      <c r="C712">
        <f>IFERROR(VLOOKUP($A712,Finnifty!$A$14:$I$486,C$15+1,FALSE),All_curves!C711)</f>
        <v>0</v>
      </c>
      <c r="D712">
        <f>IFERROR(VLOOKUP($A712,Finnifty!$A$14:$I$486,D$15+1,FALSE),All_curves!D711)</f>
        <v>0</v>
      </c>
      <c r="E712">
        <f>IFERROR(VLOOKUP($A712,Finnifty!$A$14:$I$486,E$15+1,FALSE),All_curves!E711)</f>
        <v>0</v>
      </c>
      <c r="F712">
        <f>IFERROR(VLOOKUP($A712,Finnifty!$A$14:$I$486,F$15+1,FALSE),All_curves!F711)</f>
        <v>0</v>
      </c>
      <c r="G712">
        <f>IFERROR(VLOOKUP($A712,Finnifty!$A$14:$I$486,G$15+1,FALSE),All_curves!G711)</f>
        <v>0</v>
      </c>
      <c r="H712">
        <f>IFERROR(VLOOKUP($A712,Finnifty!$A$14:$I$486,H$15+1,FALSE),All_curves!H711)</f>
        <v>0</v>
      </c>
      <c r="I712">
        <f>IFERROR(VLOOKUP($A712,Finnifty!$A$14:$I$486,I$15+1,FALSE),All_curves!I711)</f>
        <v>0</v>
      </c>
      <c r="J712">
        <f>IFERROR(VLOOKUP($A712,Banknifty!$A$14:$I$4860,2,FALSE),All_curves!J711)</f>
        <v>13952987</v>
      </c>
      <c r="K712">
        <f>IFERROR(VLOOKUP($A712,Banknifty!$A$14:$I$4860,3,FALSE),All_curves!K711)</f>
        <v>19370346</v>
      </c>
      <c r="L712">
        <f>IFERROR(VLOOKUP($A712,Banknifty!$A$14:$I$4860,4,FALSE),All_curves!L711)</f>
        <v>17318270</v>
      </c>
      <c r="M712">
        <f>IFERROR(VLOOKUP($A712,Banknifty!$A$14:$I$4860,5,FALSE),All_curves!M711)</f>
        <v>22218588</v>
      </c>
      <c r="N712">
        <f>IFERROR(VLOOKUP($A712,Banknifty!$A$14:$I$4860,6,FALSE),All_curves!N711)</f>
        <v>13138242</v>
      </c>
      <c r="O712">
        <f>IFERROR(VLOOKUP($A712,Banknifty!$A$14:$I$4860,7,FALSE),All_curves!O711)</f>
        <v>16991764</v>
      </c>
      <c r="P712">
        <f>IFERROR(VLOOKUP($A712,Banknifty!$A$14:$I$4860,8,FALSE),All_curves!P711)</f>
        <v>16991764</v>
      </c>
      <c r="Q712">
        <f>IFERROR(VLOOKUP($A712,Banknifty!$A$14:$I$4860,9,FALSE),All_curves!Q711)</f>
        <v>18151768</v>
      </c>
      <c r="R712">
        <f>IFERROR(VLOOKUP($A712,Nifty!$A$14:$I$4860,2,FALSE),All_curves!R711)</f>
        <v>9591741</v>
      </c>
      <c r="S712">
        <f>IFERROR(VLOOKUP($A712,Nifty!$A$14:$I$4860,3,FALSE),All_curves!S711)</f>
        <v>9963614</v>
      </c>
      <c r="T712">
        <f>IFERROR(VLOOKUP($A712,Nifty!$A$14:$I$4860,4,FALSE),All_curves!T711)</f>
        <v>9831816</v>
      </c>
      <c r="U712">
        <f>IFERROR(VLOOKUP($A712,Nifty!$A$14:$I$4860,5,FALSE),All_curves!U711)</f>
        <v>9951001</v>
      </c>
      <c r="V712">
        <f>IFERROR(VLOOKUP($A712,Nifty!$A$14:$I$4860,6,FALSE),All_curves!V711)</f>
        <v>9876346</v>
      </c>
      <c r="W712">
        <f>IFERROR(VLOOKUP($A712,Nifty!$A$14:$I$4860,7,FALSE),All_curves!W711)</f>
        <v>10187830</v>
      </c>
      <c r="X712">
        <f>IFERROR(VLOOKUP($A712,Nifty!$A$14:$I$4860,8,FALSE),All_curves!X711)</f>
        <v>10051068</v>
      </c>
      <c r="Y712">
        <f>IFERROR(VLOOKUP($A712,Nifty!$A$14:$I$4860,9,FALSE),All_curves!Y711)</f>
        <v>10149515</v>
      </c>
      <c r="AA712" s="5">
        <f t="shared" si="309"/>
        <v>0</v>
      </c>
      <c r="AB712" s="5">
        <f t="shared" si="310"/>
        <v>0</v>
      </c>
      <c r="AC712" s="5">
        <f t="shared" si="311"/>
        <v>0</v>
      </c>
      <c r="AD712" s="5">
        <f t="shared" si="312"/>
        <v>0</v>
      </c>
      <c r="AE712" s="5">
        <f t="shared" si="313"/>
        <v>0</v>
      </c>
      <c r="AF712" s="5">
        <f t="shared" si="314"/>
        <v>0</v>
      </c>
      <c r="AG712" s="5">
        <f t="shared" si="315"/>
        <v>0</v>
      </c>
      <c r="AH712" s="5">
        <f t="shared" si="316"/>
        <v>0</v>
      </c>
      <c r="AI712" s="5">
        <f t="shared" si="292"/>
        <v>-2.8140352572353367E-3</v>
      </c>
      <c r="AJ712" s="5">
        <f t="shared" si="293"/>
        <v>-7.4583280854761957E-3</v>
      </c>
      <c r="AK712" s="5">
        <f t="shared" si="294"/>
        <v>2.8752735163868337E-3</v>
      </c>
      <c r="AL712" s="5">
        <f t="shared" si="295"/>
        <v>1.0202236062437864E-2</v>
      </c>
      <c r="AM712" s="5">
        <f t="shared" si="296"/>
        <v>-1.8456171246648001E-3</v>
      </c>
      <c r="AN712" s="5">
        <f t="shared" si="297"/>
        <v>0</v>
      </c>
      <c r="AO712" s="5">
        <f t="shared" si="298"/>
        <v>0</v>
      </c>
      <c r="AP712" s="5">
        <f t="shared" si="299"/>
        <v>0</v>
      </c>
      <c r="AQ712" s="5">
        <f t="shared" si="300"/>
        <v>-9.9396812790867317E-3</v>
      </c>
      <c r="AR712" s="5">
        <f t="shared" si="301"/>
        <v>-9.7064258170909135E-3</v>
      </c>
      <c r="AS712" s="5">
        <f t="shared" si="302"/>
        <v>-1.3189106897347092E-2</v>
      </c>
      <c r="AT712" s="5">
        <f t="shared" si="303"/>
        <v>-9.9909226792144201E-3</v>
      </c>
      <c r="AU712" s="5">
        <f t="shared" si="304"/>
        <v>-5.166185618849406E-3</v>
      </c>
      <c r="AV712" s="5">
        <f t="shared" si="305"/>
        <v>-4.7481378769208549E-3</v>
      </c>
      <c r="AW712" s="5">
        <f t="shared" si="306"/>
        <v>-4.3027382628681998E-3</v>
      </c>
      <c r="AX712" s="5">
        <f t="shared" si="307"/>
        <v>-6.2023585701742601E-4</v>
      </c>
      <c r="AZ712" s="7">
        <f t="shared" si="317"/>
        <v>119.859374461153</v>
      </c>
      <c r="BA712" s="4">
        <f t="shared" si="308"/>
        <v>-2.3626627157061117E-3</v>
      </c>
      <c r="BB712" s="5">
        <f>AZ712/MAX($AZ$16:AZ712)-1</f>
        <v>-4.1391620498026915E-3</v>
      </c>
    </row>
    <row r="713" spans="1:54" x14ac:dyDescent="0.25">
      <c r="A713" s="3">
        <v>43577</v>
      </c>
      <c r="B713">
        <f>IFERROR(VLOOKUP($A713,Finnifty!$A$14:$I$486,B$15+1,FALSE),All_curves!B712)</f>
        <v>0</v>
      </c>
      <c r="C713">
        <f>IFERROR(VLOOKUP($A713,Finnifty!$A$14:$I$486,C$15+1,FALSE),All_curves!C712)</f>
        <v>0</v>
      </c>
      <c r="D713">
        <f>IFERROR(VLOOKUP($A713,Finnifty!$A$14:$I$486,D$15+1,FALSE),All_curves!D712)</f>
        <v>0</v>
      </c>
      <c r="E713">
        <f>IFERROR(VLOOKUP($A713,Finnifty!$A$14:$I$486,E$15+1,FALSE),All_curves!E712)</f>
        <v>0</v>
      </c>
      <c r="F713">
        <f>IFERROR(VLOOKUP($A713,Finnifty!$A$14:$I$486,F$15+1,FALSE),All_curves!F712)</f>
        <v>0</v>
      </c>
      <c r="G713">
        <f>IFERROR(VLOOKUP($A713,Finnifty!$A$14:$I$486,G$15+1,FALSE),All_curves!G712)</f>
        <v>0</v>
      </c>
      <c r="H713">
        <f>IFERROR(VLOOKUP($A713,Finnifty!$A$14:$I$486,H$15+1,FALSE),All_curves!H712)</f>
        <v>0</v>
      </c>
      <c r="I713">
        <f>IFERROR(VLOOKUP($A713,Finnifty!$A$14:$I$486,I$15+1,FALSE),All_curves!I712)</f>
        <v>0</v>
      </c>
      <c r="J713">
        <f>IFERROR(VLOOKUP($A713,Banknifty!$A$14:$I$4860,2,FALSE),All_curves!J712)</f>
        <v>14019091</v>
      </c>
      <c r="K713">
        <f>IFERROR(VLOOKUP($A713,Banknifty!$A$14:$I$4860,3,FALSE),All_curves!K712)</f>
        <v>19407124</v>
      </c>
      <c r="L713">
        <f>IFERROR(VLOOKUP($A713,Banknifty!$A$14:$I$4860,4,FALSE),All_curves!L712)</f>
        <v>17432094</v>
      </c>
      <c r="M713">
        <f>IFERROR(VLOOKUP($A713,Banknifty!$A$14:$I$4860,5,FALSE),All_curves!M712)</f>
        <v>22223608</v>
      </c>
      <c r="N713">
        <f>IFERROR(VLOOKUP($A713,Banknifty!$A$14:$I$4860,6,FALSE),All_curves!N712)</f>
        <v>13126432</v>
      </c>
      <c r="O713">
        <f>IFERROR(VLOOKUP($A713,Banknifty!$A$14:$I$4860,7,FALSE),All_curves!O712)</f>
        <v>16962950</v>
      </c>
      <c r="P713">
        <f>IFERROR(VLOOKUP($A713,Banknifty!$A$14:$I$4860,8,FALSE),All_curves!P712)</f>
        <v>16962950</v>
      </c>
      <c r="Q713">
        <f>IFERROR(VLOOKUP($A713,Banknifty!$A$14:$I$4860,9,FALSE),All_curves!Q712)</f>
        <v>18151768</v>
      </c>
      <c r="R713">
        <f>IFERROR(VLOOKUP($A713,Nifty!$A$14:$I$4860,2,FALSE),All_curves!R712)</f>
        <v>9600177</v>
      </c>
      <c r="S713">
        <f>IFERROR(VLOOKUP($A713,Nifty!$A$14:$I$4860,3,FALSE),All_curves!S712)</f>
        <v>9964916</v>
      </c>
      <c r="T713">
        <f>IFERROR(VLOOKUP($A713,Nifty!$A$14:$I$4860,4,FALSE),All_curves!T712)</f>
        <v>9832016</v>
      </c>
      <c r="U713">
        <f>IFERROR(VLOOKUP($A713,Nifty!$A$14:$I$4860,5,FALSE),All_curves!U712)</f>
        <v>9951001</v>
      </c>
      <c r="V713">
        <f>IFERROR(VLOOKUP($A713,Nifty!$A$14:$I$4860,6,FALSE),All_curves!V712)</f>
        <v>9885032</v>
      </c>
      <c r="W713">
        <f>IFERROR(VLOOKUP($A713,Nifty!$A$14:$I$4860,7,FALSE),All_curves!W712)</f>
        <v>10189161</v>
      </c>
      <c r="X713">
        <f>IFERROR(VLOOKUP($A713,Nifty!$A$14:$I$4860,8,FALSE),All_curves!X712)</f>
        <v>10051272</v>
      </c>
      <c r="Y713">
        <f>IFERROR(VLOOKUP($A713,Nifty!$A$14:$I$4860,9,FALSE),All_curves!Y712)</f>
        <v>10149515</v>
      </c>
      <c r="AA713" s="5">
        <f t="shared" si="309"/>
        <v>0</v>
      </c>
      <c r="AB713" s="5">
        <f t="shared" si="310"/>
        <v>0</v>
      </c>
      <c r="AC713" s="5">
        <f t="shared" si="311"/>
        <v>0</v>
      </c>
      <c r="AD713" s="5">
        <f t="shared" si="312"/>
        <v>0</v>
      </c>
      <c r="AE713" s="5">
        <f t="shared" si="313"/>
        <v>0</v>
      </c>
      <c r="AF713" s="5">
        <f t="shared" si="314"/>
        <v>0</v>
      </c>
      <c r="AG713" s="5">
        <f t="shared" si="315"/>
        <v>0</v>
      </c>
      <c r="AH713" s="5">
        <f t="shared" si="316"/>
        <v>0</v>
      </c>
      <c r="AI713" s="5">
        <f t="shared" si="292"/>
        <v>4.7376235640439468E-3</v>
      </c>
      <c r="AJ713" s="5">
        <f t="shared" si="293"/>
        <v>1.8986754289262997E-3</v>
      </c>
      <c r="AK713" s="5">
        <f t="shared" si="294"/>
        <v>6.5724809695195674E-3</v>
      </c>
      <c r="AL713" s="5">
        <f t="shared" si="295"/>
        <v>2.2593694972883327E-4</v>
      </c>
      <c r="AM713" s="5">
        <f t="shared" si="296"/>
        <v>-8.9890260812675038E-4</v>
      </c>
      <c r="AN713" s="5">
        <f t="shared" si="297"/>
        <v>-1.6957627236348083E-3</v>
      </c>
      <c r="AO713" s="5">
        <f t="shared" si="298"/>
        <v>-1.6957627236348083E-3</v>
      </c>
      <c r="AP713" s="5">
        <f t="shared" si="299"/>
        <v>0</v>
      </c>
      <c r="AQ713" s="5">
        <f t="shared" si="300"/>
        <v>8.7950665056535371E-4</v>
      </c>
      <c r="AR713" s="5">
        <f t="shared" si="301"/>
        <v>1.3067547578615724E-4</v>
      </c>
      <c r="AS713" s="5">
        <f t="shared" si="302"/>
        <v>2.0342121943794922E-5</v>
      </c>
      <c r="AT713" s="5">
        <f t="shared" si="303"/>
        <v>0</v>
      </c>
      <c r="AU713" s="5">
        <f t="shared" si="304"/>
        <v>8.7947506091823335E-4</v>
      </c>
      <c r="AV713" s="5">
        <f t="shared" si="305"/>
        <v>1.3064607477741852E-4</v>
      </c>
      <c r="AW713" s="5">
        <f t="shared" si="306"/>
        <v>2.029635059686008E-5</v>
      </c>
      <c r="AX713" s="5">
        <f t="shared" si="307"/>
        <v>0</v>
      </c>
      <c r="AZ713" s="7">
        <f t="shared" si="317"/>
        <v>119.91533495821047</v>
      </c>
      <c r="BA713" s="4">
        <f t="shared" si="308"/>
        <v>4.6688460797542081E-4</v>
      </c>
      <c r="BB713" s="5">
        <f>AZ713/MAX($AZ$16:AZ713)-1</f>
        <v>-3.6742099528782601E-3</v>
      </c>
    </row>
    <row r="714" spans="1:54" x14ac:dyDescent="0.25">
      <c r="A714" s="3">
        <v>43578</v>
      </c>
      <c r="B714">
        <f>IFERROR(VLOOKUP($A714,Finnifty!$A$14:$I$486,B$15+1,FALSE),All_curves!B713)</f>
        <v>0</v>
      </c>
      <c r="C714">
        <f>IFERROR(VLOOKUP($A714,Finnifty!$A$14:$I$486,C$15+1,FALSE),All_curves!C713)</f>
        <v>0</v>
      </c>
      <c r="D714">
        <f>IFERROR(VLOOKUP($A714,Finnifty!$A$14:$I$486,D$15+1,FALSE),All_curves!D713)</f>
        <v>0</v>
      </c>
      <c r="E714">
        <f>IFERROR(VLOOKUP($A714,Finnifty!$A$14:$I$486,E$15+1,FALSE),All_curves!E713)</f>
        <v>0</v>
      </c>
      <c r="F714">
        <f>IFERROR(VLOOKUP($A714,Finnifty!$A$14:$I$486,F$15+1,FALSE),All_curves!F713)</f>
        <v>0</v>
      </c>
      <c r="G714">
        <f>IFERROR(VLOOKUP($A714,Finnifty!$A$14:$I$486,G$15+1,FALSE),All_curves!G713)</f>
        <v>0</v>
      </c>
      <c r="H714">
        <f>IFERROR(VLOOKUP($A714,Finnifty!$A$14:$I$486,H$15+1,FALSE),All_curves!H713)</f>
        <v>0</v>
      </c>
      <c r="I714">
        <f>IFERROR(VLOOKUP($A714,Finnifty!$A$14:$I$486,I$15+1,FALSE),All_curves!I713)</f>
        <v>0</v>
      </c>
      <c r="J714">
        <f>IFERROR(VLOOKUP($A714,Banknifty!$A$14:$I$4860,2,FALSE),All_curves!J713)</f>
        <v>13908127</v>
      </c>
      <c r="K714">
        <f>IFERROR(VLOOKUP($A714,Banknifty!$A$14:$I$4860,3,FALSE),All_curves!K713)</f>
        <v>19330810</v>
      </c>
      <c r="L714">
        <f>IFERROR(VLOOKUP($A714,Banknifty!$A$14:$I$4860,4,FALSE),All_curves!L713)</f>
        <v>17336910</v>
      </c>
      <c r="M714">
        <f>IFERROR(VLOOKUP($A714,Banknifty!$A$14:$I$4860,5,FALSE),All_curves!M713)</f>
        <v>22182600</v>
      </c>
      <c r="N714">
        <f>IFERROR(VLOOKUP($A714,Banknifty!$A$14:$I$4860,6,FALSE),All_curves!N713)</f>
        <v>13291441</v>
      </c>
      <c r="O714">
        <f>IFERROR(VLOOKUP($A714,Banknifty!$A$14:$I$4860,7,FALSE),All_curves!O713)</f>
        <v>17081258</v>
      </c>
      <c r="P714">
        <f>IFERROR(VLOOKUP($A714,Banknifty!$A$14:$I$4860,8,FALSE),All_curves!P713)</f>
        <v>17081258</v>
      </c>
      <c r="Q714">
        <f>IFERROR(VLOOKUP($A714,Banknifty!$A$14:$I$4860,9,FALSE),All_curves!Q713)</f>
        <v>18198830</v>
      </c>
      <c r="R714">
        <f>IFERROR(VLOOKUP($A714,Nifty!$A$14:$I$4860,2,FALSE),All_curves!R713)</f>
        <v>9557207</v>
      </c>
      <c r="S714">
        <f>IFERROR(VLOOKUP($A714,Nifty!$A$14:$I$4860,3,FALSE),All_curves!S713)</f>
        <v>9945277</v>
      </c>
      <c r="T714">
        <f>IFERROR(VLOOKUP($A714,Nifty!$A$14:$I$4860,4,FALSE),All_curves!T713)</f>
        <v>9804392</v>
      </c>
      <c r="U714">
        <f>IFERROR(VLOOKUP($A714,Nifty!$A$14:$I$4860,5,FALSE),All_curves!U713)</f>
        <v>9946169</v>
      </c>
      <c r="V714">
        <f>IFERROR(VLOOKUP($A714,Nifty!$A$14:$I$4860,6,FALSE),All_curves!V713)</f>
        <v>9840787</v>
      </c>
      <c r="W714">
        <f>IFERROR(VLOOKUP($A714,Nifty!$A$14:$I$4860,7,FALSE),All_curves!W713)</f>
        <v>10169081</v>
      </c>
      <c r="X714">
        <f>IFERROR(VLOOKUP($A714,Nifty!$A$14:$I$4860,8,FALSE),All_curves!X713)</f>
        <v>10023032</v>
      </c>
      <c r="Y714">
        <f>IFERROR(VLOOKUP($A714,Nifty!$A$14:$I$4860,9,FALSE),All_curves!Y713)</f>
        <v>10144586</v>
      </c>
      <c r="AA714" s="5">
        <f t="shared" si="309"/>
        <v>0</v>
      </c>
      <c r="AB714" s="5">
        <f t="shared" si="310"/>
        <v>0</v>
      </c>
      <c r="AC714" s="5">
        <f t="shared" si="311"/>
        <v>0</v>
      </c>
      <c r="AD714" s="5">
        <f t="shared" si="312"/>
        <v>0</v>
      </c>
      <c r="AE714" s="5">
        <f t="shared" si="313"/>
        <v>0</v>
      </c>
      <c r="AF714" s="5">
        <f t="shared" si="314"/>
        <v>0</v>
      </c>
      <c r="AG714" s="5">
        <f t="shared" si="315"/>
        <v>0</v>
      </c>
      <c r="AH714" s="5">
        <f t="shared" si="316"/>
        <v>0</v>
      </c>
      <c r="AI714" s="5">
        <f t="shared" si="292"/>
        <v>-7.9152064852135995E-3</v>
      </c>
      <c r="AJ714" s="5">
        <f t="shared" si="293"/>
        <v>-3.9322673467743208E-3</v>
      </c>
      <c r="AK714" s="5">
        <f t="shared" si="294"/>
        <v>-5.4602734473552239E-3</v>
      </c>
      <c r="AL714" s="5">
        <f t="shared" si="295"/>
        <v>-1.8452449305261798E-3</v>
      </c>
      <c r="AM714" s="5">
        <f t="shared" si="296"/>
        <v>1.2570742757818776E-2</v>
      </c>
      <c r="AN714" s="5">
        <f t="shared" si="297"/>
        <v>6.9744944128231623E-3</v>
      </c>
      <c r="AO714" s="5">
        <f t="shared" si="298"/>
        <v>6.9744944128231623E-3</v>
      </c>
      <c r="AP714" s="5">
        <f t="shared" si="299"/>
        <v>2.592695102757947E-3</v>
      </c>
      <c r="AQ714" s="5">
        <f t="shared" si="300"/>
        <v>-4.4759591411700494E-3</v>
      </c>
      <c r="AR714" s="5">
        <f t="shared" si="301"/>
        <v>-1.970814405259369E-3</v>
      </c>
      <c r="AS714" s="5">
        <f t="shared" si="302"/>
        <v>-2.8095967297042668E-3</v>
      </c>
      <c r="AT714" s="5">
        <f t="shared" si="303"/>
        <v>-4.8557928996284527E-4</v>
      </c>
      <c r="AU714" s="5">
        <f t="shared" si="304"/>
        <v>-4.4759592078205124E-3</v>
      </c>
      <c r="AV714" s="5">
        <f t="shared" si="305"/>
        <v>-1.9707216325269838E-3</v>
      </c>
      <c r="AW714" s="5">
        <f t="shared" si="306"/>
        <v>-2.8095946463293497E-3</v>
      </c>
      <c r="AX714" s="5">
        <f t="shared" si="307"/>
        <v>-4.8563896895570391E-4</v>
      </c>
      <c r="AZ714" s="7">
        <f t="shared" si="317"/>
        <v>119.86774640990966</v>
      </c>
      <c r="BA714" s="4">
        <f t="shared" si="308"/>
        <v>-3.9685123105730652E-4</v>
      </c>
      <c r="BB714" s="5">
        <f>AZ714/MAX($AZ$16:AZ714)-1</f>
        <v>-4.0696030691925733E-3</v>
      </c>
    </row>
    <row r="715" spans="1:54" x14ac:dyDescent="0.25">
      <c r="A715" s="3">
        <v>43579</v>
      </c>
      <c r="B715">
        <f>IFERROR(VLOOKUP($A715,Finnifty!$A$14:$I$486,B$15+1,FALSE),All_curves!B714)</f>
        <v>0</v>
      </c>
      <c r="C715">
        <f>IFERROR(VLOOKUP($A715,Finnifty!$A$14:$I$486,C$15+1,FALSE),All_curves!C714)</f>
        <v>0</v>
      </c>
      <c r="D715">
        <f>IFERROR(VLOOKUP($A715,Finnifty!$A$14:$I$486,D$15+1,FALSE),All_curves!D714)</f>
        <v>0</v>
      </c>
      <c r="E715">
        <f>IFERROR(VLOOKUP($A715,Finnifty!$A$14:$I$486,E$15+1,FALSE),All_curves!E714)</f>
        <v>0</v>
      </c>
      <c r="F715">
        <f>IFERROR(VLOOKUP($A715,Finnifty!$A$14:$I$486,F$15+1,FALSE),All_curves!F714)</f>
        <v>0</v>
      </c>
      <c r="G715">
        <f>IFERROR(VLOOKUP($A715,Finnifty!$A$14:$I$486,G$15+1,FALSE),All_curves!G714)</f>
        <v>0</v>
      </c>
      <c r="H715">
        <f>IFERROR(VLOOKUP($A715,Finnifty!$A$14:$I$486,H$15+1,FALSE),All_curves!H714)</f>
        <v>0</v>
      </c>
      <c r="I715">
        <f>IFERROR(VLOOKUP($A715,Finnifty!$A$14:$I$486,I$15+1,FALSE),All_curves!I714)</f>
        <v>0</v>
      </c>
      <c r="J715">
        <f>IFERROR(VLOOKUP($A715,Banknifty!$A$14:$I$4860,2,FALSE),All_curves!J714)</f>
        <v>13911802</v>
      </c>
      <c r="K715">
        <f>IFERROR(VLOOKUP($A715,Banknifty!$A$14:$I$4860,3,FALSE),All_curves!K714)</f>
        <v>19245950</v>
      </c>
      <c r="L715">
        <f>IFERROR(VLOOKUP($A715,Banknifty!$A$14:$I$4860,4,FALSE),All_curves!L714)</f>
        <v>17449494</v>
      </c>
      <c r="M715">
        <f>IFERROR(VLOOKUP($A715,Banknifty!$A$14:$I$4860,5,FALSE),All_curves!M714)</f>
        <v>22068640</v>
      </c>
      <c r="N715">
        <f>IFERROR(VLOOKUP($A715,Banknifty!$A$14:$I$4860,6,FALSE),All_curves!N714)</f>
        <v>13302462</v>
      </c>
      <c r="O715">
        <f>IFERROR(VLOOKUP($A715,Banknifty!$A$14:$I$4860,7,FALSE),All_curves!O714)</f>
        <v>17057042</v>
      </c>
      <c r="P715">
        <f>IFERROR(VLOOKUP($A715,Banknifty!$A$14:$I$4860,8,FALSE),All_curves!P714)</f>
        <v>17057042</v>
      </c>
      <c r="Q715">
        <f>IFERROR(VLOOKUP($A715,Banknifty!$A$14:$I$4860,9,FALSE),All_curves!Q714)</f>
        <v>18199700</v>
      </c>
      <c r="R715">
        <f>IFERROR(VLOOKUP($A715,Nifty!$A$14:$I$4860,2,FALSE),All_curves!R714)</f>
        <v>9585006</v>
      </c>
      <c r="S715">
        <f>IFERROR(VLOOKUP($A715,Nifty!$A$14:$I$4860,3,FALSE),All_curves!S714)</f>
        <v>9954417</v>
      </c>
      <c r="T715">
        <f>IFERROR(VLOOKUP($A715,Nifty!$A$14:$I$4860,4,FALSE),All_curves!T714)</f>
        <v>9884071</v>
      </c>
      <c r="U715">
        <f>IFERROR(VLOOKUP($A715,Nifty!$A$14:$I$4860,5,FALSE),All_curves!U714)</f>
        <v>9969386</v>
      </c>
      <c r="V715">
        <f>IFERROR(VLOOKUP($A715,Nifty!$A$14:$I$4860,6,FALSE),All_curves!V714)</f>
        <v>9869411</v>
      </c>
      <c r="W715">
        <f>IFERROR(VLOOKUP($A715,Nifty!$A$14:$I$4860,7,FALSE),All_curves!W714)</f>
        <v>10178426</v>
      </c>
      <c r="X715">
        <f>IFERROR(VLOOKUP($A715,Nifty!$A$14:$I$4860,8,FALSE),All_curves!X714)</f>
        <v>10104487</v>
      </c>
      <c r="Y715">
        <f>IFERROR(VLOOKUP($A715,Nifty!$A$14:$I$4860,9,FALSE),All_curves!Y714)</f>
        <v>10168266</v>
      </c>
      <c r="AA715" s="5">
        <f t="shared" si="309"/>
        <v>0</v>
      </c>
      <c r="AB715" s="5">
        <f t="shared" si="310"/>
        <v>0</v>
      </c>
      <c r="AC715" s="5">
        <f t="shared" si="311"/>
        <v>0</v>
      </c>
      <c r="AD715" s="5">
        <f t="shared" si="312"/>
        <v>0</v>
      </c>
      <c r="AE715" s="5">
        <f t="shared" si="313"/>
        <v>0</v>
      </c>
      <c r="AF715" s="5">
        <f t="shared" si="314"/>
        <v>0</v>
      </c>
      <c r="AG715" s="5">
        <f t="shared" si="315"/>
        <v>0</v>
      </c>
      <c r="AH715" s="5">
        <f t="shared" si="316"/>
        <v>0</v>
      </c>
      <c r="AI715" s="5">
        <f t="shared" si="292"/>
        <v>2.6423399786335011E-4</v>
      </c>
      <c r="AJ715" s="5">
        <f t="shared" si="293"/>
        <v>-4.3898833002858906E-3</v>
      </c>
      <c r="AK715" s="5">
        <f t="shared" si="294"/>
        <v>6.4938907798448575E-3</v>
      </c>
      <c r="AL715" s="5">
        <f t="shared" si="295"/>
        <v>-5.1373599127243486E-3</v>
      </c>
      <c r="AM715" s="5">
        <f t="shared" si="296"/>
        <v>8.2918022206923681E-4</v>
      </c>
      <c r="AN715" s="5">
        <f t="shared" si="297"/>
        <v>-1.4176941768574425E-3</v>
      </c>
      <c r="AO715" s="5">
        <f t="shared" si="298"/>
        <v>-1.4176941768574425E-3</v>
      </c>
      <c r="AP715" s="5">
        <f t="shared" si="299"/>
        <v>4.7805270998235727E-5</v>
      </c>
      <c r="AQ715" s="5">
        <f t="shared" si="300"/>
        <v>2.9086949775181115E-3</v>
      </c>
      <c r="AR715" s="5">
        <f t="shared" si="301"/>
        <v>9.1902920351039086E-4</v>
      </c>
      <c r="AS715" s="5">
        <f t="shared" si="302"/>
        <v>8.1268680403638882E-3</v>
      </c>
      <c r="AT715" s="5">
        <f t="shared" si="303"/>
        <v>2.3342655850711047E-3</v>
      </c>
      <c r="AU715" s="5">
        <f t="shared" si="304"/>
        <v>2.9087104517149243E-3</v>
      </c>
      <c r="AV715" s="5">
        <f t="shared" si="305"/>
        <v>9.189620969682899E-4</v>
      </c>
      <c r="AW715" s="5">
        <f t="shared" si="306"/>
        <v>8.1267823947883677E-3</v>
      </c>
      <c r="AX715" s="5">
        <f t="shared" si="307"/>
        <v>2.3342500127654375E-3</v>
      </c>
      <c r="AZ715" s="7">
        <f t="shared" si="317"/>
        <v>119.98686519000977</v>
      </c>
      <c r="BA715" s="4">
        <f t="shared" si="308"/>
        <v>9.9375172778129461E-4</v>
      </c>
      <c r="BB715" s="5">
        <f>AZ715/MAX($AZ$16:AZ715)-1</f>
        <v>-3.0798955164925701E-3</v>
      </c>
    </row>
    <row r="716" spans="1:54" x14ac:dyDescent="0.25">
      <c r="A716" s="3">
        <v>43580</v>
      </c>
      <c r="B716">
        <f>IFERROR(VLOOKUP($A716,Finnifty!$A$14:$I$486,B$15+1,FALSE),All_curves!B715)</f>
        <v>0</v>
      </c>
      <c r="C716">
        <f>IFERROR(VLOOKUP($A716,Finnifty!$A$14:$I$486,C$15+1,FALSE),All_curves!C715)</f>
        <v>0</v>
      </c>
      <c r="D716">
        <f>IFERROR(VLOOKUP($A716,Finnifty!$A$14:$I$486,D$15+1,FALSE),All_curves!D715)</f>
        <v>0</v>
      </c>
      <c r="E716">
        <f>IFERROR(VLOOKUP($A716,Finnifty!$A$14:$I$486,E$15+1,FALSE),All_curves!E715)</f>
        <v>0</v>
      </c>
      <c r="F716">
        <f>IFERROR(VLOOKUP($A716,Finnifty!$A$14:$I$486,F$15+1,FALSE),All_curves!F715)</f>
        <v>0</v>
      </c>
      <c r="G716">
        <f>IFERROR(VLOOKUP($A716,Finnifty!$A$14:$I$486,G$15+1,FALSE),All_curves!G715)</f>
        <v>0</v>
      </c>
      <c r="H716">
        <f>IFERROR(VLOOKUP($A716,Finnifty!$A$14:$I$486,H$15+1,FALSE),All_curves!H715)</f>
        <v>0</v>
      </c>
      <c r="I716">
        <f>IFERROR(VLOOKUP($A716,Finnifty!$A$14:$I$486,I$15+1,FALSE),All_curves!I715)</f>
        <v>0</v>
      </c>
      <c r="J716">
        <f>IFERROR(VLOOKUP($A716,Banknifty!$A$14:$I$4860,2,FALSE),All_curves!J715)</f>
        <v>13795596</v>
      </c>
      <c r="K716">
        <f>IFERROR(VLOOKUP($A716,Banknifty!$A$14:$I$4860,3,FALSE),All_curves!K715)</f>
        <v>19336674</v>
      </c>
      <c r="L716">
        <f>IFERROR(VLOOKUP($A716,Banknifty!$A$14:$I$4860,4,FALSE),All_curves!L715)</f>
        <v>17682546</v>
      </c>
      <c r="M716">
        <f>IFERROR(VLOOKUP($A716,Banknifty!$A$14:$I$4860,5,FALSE),All_curves!M715)</f>
        <v>22244092</v>
      </c>
      <c r="N716">
        <f>IFERROR(VLOOKUP($A716,Banknifty!$A$14:$I$4860,6,FALSE),All_curves!N715)</f>
        <v>13365484</v>
      </c>
      <c r="O716">
        <f>IFERROR(VLOOKUP($A716,Banknifty!$A$14:$I$4860,7,FALSE),All_curves!O715)</f>
        <v>17089428</v>
      </c>
      <c r="P716">
        <f>IFERROR(VLOOKUP($A716,Banknifty!$A$14:$I$4860,8,FALSE),All_curves!P715)</f>
        <v>17089428</v>
      </c>
      <c r="Q716">
        <f>IFERROR(VLOOKUP($A716,Banknifty!$A$14:$I$4860,9,FALSE),All_curves!Q715)</f>
        <v>18203810</v>
      </c>
      <c r="R716">
        <f>IFERROR(VLOOKUP($A716,Nifty!$A$14:$I$4860,2,FALSE),All_curves!R715)</f>
        <v>9591945</v>
      </c>
      <c r="S716">
        <f>IFERROR(VLOOKUP($A716,Nifty!$A$14:$I$4860,3,FALSE),All_curves!S715)</f>
        <v>10133350</v>
      </c>
      <c r="T716">
        <f>IFERROR(VLOOKUP($A716,Nifty!$A$14:$I$4860,4,FALSE),All_curves!T715)</f>
        <v>9875620</v>
      </c>
      <c r="U716">
        <f>IFERROR(VLOOKUP($A716,Nifty!$A$14:$I$4860,5,FALSE),All_curves!U715)</f>
        <v>10398295</v>
      </c>
      <c r="V716">
        <f>IFERROR(VLOOKUP($A716,Nifty!$A$14:$I$4860,6,FALSE),All_curves!V715)</f>
        <v>9885716</v>
      </c>
      <c r="W716">
        <f>IFERROR(VLOOKUP($A716,Nifty!$A$14:$I$4860,7,FALSE),All_curves!W715)</f>
        <v>10158900</v>
      </c>
      <c r="X716">
        <f>IFERROR(VLOOKUP($A716,Nifty!$A$14:$I$4860,8,FALSE),All_curves!X715)</f>
        <v>10198178</v>
      </c>
      <c r="Y716">
        <f>IFERROR(VLOOKUP($A716,Nifty!$A$14:$I$4860,9,FALSE),All_curves!Y715)</f>
        <v>10241498</v>
      </c>
      <c r="AA716" s="5">
        <f t="shared" si="309"/>
        <v>0</v>
      </c>
      <c r="AB716" s="5">
        <f t="shared" si="310"/>
        <v>0</v>
      </c>
      <c r="AC716" s="5">
        <f t="shared" si="311"/>
        <v>0</v>
      </c>
      <c r="AD716" s="5">
        <f t="shared" si="312"/>
        <v>0</v>
      </c>
      <c r="AE716" s="5">
        <f t="shared" si="313"/>
        <v>0</v>
      </c>
      <c r="AF716" s="5">
        <f t="shared" si="314"/>
        <v>0</v>
      </c>
      <c r="AG716" s="5">
        <f t="shared" si="315"/>
        <v>0</v>
      </c>
      <c r="AH716" s="5">
        <f t="shared" si="316"/>
        <v>0</v>
      </c>
      <c r="AI716" s="5">
        <f t="shared" si="292"/>
        <v>-8.3530516032358504E-3</v>
      </c>
      <c r="AJ716" s="5">
        <f t="shared" si="293"/>
        <v>4.7139268261633394E-3</v>
      </c>
      <c r="AK716" s="5">
        <f t="shared" si="294"/>
        <v>1.3355802752790469E-2</v>
      </c>
      <c r="AL716" s="5">
        <f t="shared" si="295"/>
        <v>7.9502860167186551E-3</v>
      </c>
      <c r="AM716" s="5">
        <f t="shared" si="296"/>
        <v>4.7376192467230016E-3</v>
      </c>
      <c r="AN716" s="5">
        <f t="shared" si="297"/>
        <v>1.8986879436657667E-3</v>
      </c>
      <c r="AO716" s="5">
        <f t="shared" si="298"/>
        <v>1.8986879436657667E-3</v>
      </c>
      <c r="AP716" s="5">
        <f t="shared" si="299"/>
        <v>2.258278982620876E-4</v>
      </c>
      <c r="AQ716" s="5">
        <f t="shared" si="300"/>
        <v>7.2394320879931584E-4</v>
      </c>
      <c r="AR716" s="5">
        <f t="shared" si="301"/>
        <v>1.7975236520632043E-2</v>
      </c>
      <c r="AS716" s="5">
        <f t="shared" si="302"/>
        <v>-8.5501206941962504E-4</v>
      </c>
      <c r="AT716" s="5">
        <f t="shared" si="303"/>
        <v>4.3022609416467628E-2</v>
      </c>
      <c r="AU716" s="5">
        <f t="shared" si="304"/>
        <v>1.6520742727199611E-3</v>
      </c>
      <c r="AV716" s="5">
        <f t="shared" si="305"/>
        <v>-1.9183712687993459E-3</v>
      </c>
      <c r="AW716" s="5">
        <f t="shared" si="306"/>
        <v>9.2722173822381571E-3</v>
      </c>
      <c r="AX716" s="5">
        <f t="shared" si="307"/>
        <v>7.2020145814439829E-3</v>
      </c>
      <c r="AZ716" s="7">
        <f t="shared" si="317"/>
        <v>120.50432104011814</v>
      </c>
      <c r="BA716" s="4">
        <f t="shared" si="308"/>
        <v>4.31260412786814E-3</v>
      </c>
      <c r="BB716" s="5">
        <f>AZ716/MAX($AZ$16:AZ716)-1</f>
        <v>0</v>
      </c>
    </row>
    <row r="717" spans="1:54" x14ac:dyDescent="0.25">
      <c r="A717" s="3">
        <v>43581</v>
      </c>
      <c r="B717">
        <f>IFERROR(VLOOKUP($A717,Finnifty!$A$14:$I$486,B$15+1,FALSE),All_curves!B716)</f>
        <v>0</v>
      </c>
      <c r="C717">
        <f>IFERROR(VLOOKUP($A717,Finnifty!$A$14:$I$486,C$15+1,FALSE),All_curves!C716)</f>
        <v>0</v>
      </c>
      <c r="D717">
        <f>IFERROR(VLOOKUP($A717,Finnifty!$A$14:$I$486,D$15+1,FALSE),All_curves!D716)</f>
        <v>0</v>
      </c>
      <c r="E717">
        <f>IFERROR(VLOOKUP($A717,Finnifty!$A$14:$I$486,E$15+1,FALSE),All_curves!E716)</f>
        <v>0</v>
      </c>
      <c r="F717">
        <f>IFERROR(VLOOKUP($A717,Finnifty!$A$14:$I$486,F$15+1,FALSE),All_curves!F716)</f>
        <v>0</v>
      </c>
      <c r="G717">
        <f>IFERROR(VLOOKUP($A717,Finnifty!$A$14:$I$486,G$15+1,FALSE),All_curves!G716)</f>
        <v>0</v>
      </c>
      <c r="H717">
        <f>IFERROR(VLOOKUP($A717,Finnifty!$A$14:$I$486,H$15+1,FALSE),All_curves!H716)</f>
        <v>0</v>
      </c>
      <c r="I717">
        <f>IFERROR(VLOOKUP($A717,Finnifty!$A$14:$I$486,I$15+1,FALSE),All_curves!I716)</f>
        <v>0</v>
      </c>
      <c r="J717">
        <f>IFERROR(VLOOKUP($A717,Banknifty!$A$14:$I$4860,2,FALSE),All_curves!J716)</f>
        <v>13695586</v>
      </c>
      <c r="K717">
        <f>IFERROR(VLOOKUP($A717,Banknifty!$A$14:$I$4860,3,FALSE),All_curves!K716)</f>
        <v>19365998</v>
      </c>
      <c r="L717">
        <f>IFERROR(VLOOKUP($A717,Banknifty!$A$14:$I$4860,4,FALSE),All_curves!L716)</f>
        <v>17681996</v>
      </c>
      <c r="M717">
        <f>IFERROR(VLOOKUP($A717,Banknifty!$A$14:$I$4860,5,FALSE),All_curves!M716)</f>
        <v>22231818</v>
      </c>
      <c r="N717">
        <f>IFERROR(VLOOKUP($A717,Banknifty!$A$14:$I$4860,6,FALSE),All_curves!N716)</f>
        <v>13259693</v>
      </c>
      <c r="O717">
        <f>IFERROR(VLOOKUP($A717,Banknifty!$A$14:$I$4860,7,FALSE),All_curves!O716)</f>
        <v>17022228</v>
      </c>
      <c r="P717">
        <f>IFERROR(VLOOKUP($A717,Banknifty!$A$14:$I$4860,8,FALSE),All_curves!P716)</f>
        <v>17022228</v>
      </c>
      <c r="Q717">
        <f>IFERROR(VLOOKUP($A717,Banknifty!$A$14:$I$4860,9,FALSE),All_curves!Q716)</f>
        <v>18170220</v>
      </c>
      <c r="R717">
        <f>IFERROR(VLOOKUP($A717,Nifty!$A$14:$I$4860,2,FALSE),All_curves!R716)</f>
        <v>9590123</v>
      </c>
      <c r="S717">
        <f>IFERROR(VLOOKUP($A717,Nifty!$A$14:$I$4860,3,FALSE),All_curves!S716)</f>
        <v>10131425</v>
      </c>
      <c r="T717">
        <f>IFERROR(VLOOKUP($A717,Nifty!$A$14:$I$4860,4,FALSE),All_curves!T716)</f>
        <v>9873744</v>
      </c>
      <c r="U717">
        <f>IFERROR(VLOOKUP($A717,Nifty!$A$14:$I$4860,5,FALSE),All_curves!U716)</f>
        <v>10396319</v>
      </c>
      <c r="V717">
        <f>IFERROR(VLOOKUP($A717,Nifty!$A$14:$I$4860,6,FALSE),All_curves!V716)</f>
        <v>9886240</v>
      </c>
      <c r="W717">
        <f>IFERROR(VLOOKUP($A717,Nifty!$A$14:$I$4860,7,FALSE),All_curves!W716)</f>
        <v>10161274</v>
      </c>
      <c r="X717">
        <f>IFERROR(VLOOKUP($A717,Nifty!$A$14:$I$4860,8,FALSE),All_curves!X716)</f>
        <v>10189002</v>
      </c>
      <c r="Y717">
        <f>IFERROR(VLOOKUP($A717,Nifty!$A$14:$I$4860,9,FALSE),All_curves!Y716)</f>
        <v>10232282</v>
      </c>
      <c r="AA717" s="5">
        <f t="shared" si="309"/>
        <v>0</v>
      </c>
      <c r="AB717" s="5">
        <f t="shared" si="310"/>
        <v>0</v>
      </c>
      <c r="AC717" s="5">
        <f t="shared" si="311"/>
        <v>0</v>
      </c>
      <c r="AD717" s="5">
        <f t="shared" si="312"/>
        <v>0</v>
      </c>
      <c r="AE717" s="5">
        <f t="shared" si="313"/>
        <v>0</v>
      </c>
      <c r="AF717" s="5">
        <f t="shared" si="314"/>
        <v>0</v>
      </c>
      <c r="AG717" s="5">
        <f t="shared" si="315"/>
        <v>0</v>
      </c>
      <c r="AH717" s="5">
        <f t="shared" si="316"/>
        <v>0</v>
      </c>
      <c r="AI717" s="5">
        <f t="shared" si="292"/>
        <v>-7.249414958222955E-3</v>
      </c>
      <c r="AJ717" s="5">
        <f t="shared" si="293"/>
        <v>1.5164965805392061E-3</v>
      </c>
      <c r="AK717" s="5">
        <f t="shared" si="294"/>
        <v>-3.1104118151326077E-5</v>
      </c>
      <c r="AL717" s="5">
        <f t="shared" si="295"/>
        <v>-5.517869643768547E-4</v>
      </c>
      <c r="AM717" s="5">
        <f t="shared" si="296"/>
        <v>-7.9152389842372939E-3</v>
      </c>
      <c r="AN717" s="5">
        <f t="shared" si="297"/>
        <v>-3.9322556612193527E-3</v>
      </c>
      <c r="AO717" s="5">
        <f t="shared" si="298"/>
        <v>-3.9322556612193527E-3</v>
      </c>
      <c r="AP717" s="5">
        <f t="shared" si="299"/>
        <v>-1.8452181164272385E-3</v>
      </c>
      <c r="AQ717" s="5">
        <f t="shared" si="300"/>
        <v>-1.899510474674404E-4</v>
      </c>
      <c r="AR717" s="5">
        <f t="shared" si="301"/>
        <v>-1.8996679281779727E-4</v>
      </c>
      <c r="AS717" s="5">
        <f t="shared" si="302"/>
        <v>-1.8996275676863572E-4</v>
      </c>
      <c r="AT717" s="5">
        <f t="shared" si="303"/>
        <v>-1.9003115414595317E-4</v>
      </c>
      <c r="AU717" s="5">
        <f t="shared" si="304"/>
        <v>5.3005771154968073E-5</v>
      </c>
      <c r="AV717" s="5">
        <f t="shared" si="305"/>
        <v>2.3368671805013008E-4</v>
      </c>
      <c r="AW717" s="5">
        <f t="shared" si="306"/>
        <v>-8.9976856650275661E-4</v>
      </c>
      <c r="AX717" s="5">
        <f t="shared" si="307"/>
        <v>-8.9986835910138563E-4</v>
      </c>
      <c r="AZ717" s="7">
        <f t="shared" si="317"/>
        <v>120.37270203279691</v>
      </c>
      <c r="BA717" s="4">
        <f t="shared" si="308"/>
        <v>-1.092234752954752E-3</v>
      </c>
      <c r="BB717" s="5">
        <f>AZ717/MAX($AZ$16:AZ717)-1</f>
        <v>-1.0922347529547238E-3</v>
      </c>
    </row>
    <row r="718" spans="1:54" x14ac:dyDescent="0.25">
      <c r="A718" s="3">
        <v>43585</v>
      </c>
      <c r="B718">
        <f>IFERROR(VLOOKUP($A718,Finnifty!$A$14:$I$486,B$15+1,FALSE),All_curves!B717)</f>
        <v>0</v>
      </c>
      <c r="C718">
        <f>IFERROR(VLOOKUP($A718,Finnifty!$A$14:$I$486,C$15+1,FALSE),All_curves!C717)</f>
        <v>0</v>
      </c>
      <c r="D718">
        <f>IFERROR(VLOOKUP($A718,Finnifty!$A$14:$I$486,D$15+1,FALSE),All_curves!D717)</f>
        <v>0</v>
      </c>
      <c r="E718">
        <f>IFERROR(VLOOKUP($A718,Finnifty!$A$14:$I$486,E$15+1,FALSE),All_curves!E717)</f>
        <v>0</v>
      </c>
      <c r="F718">
        <f>IFERROR(VLOOKUP($A718,Finnifty!$A$14:$I$486,F$15+1,FALSE),All_curves!F717)</f>
        <v>0</v>
      </c>
      <c r="G718">
        <f>IFERROR(VLOOKUP($A718,Finnifty!$A$14:$I$486,G$15+1,FALSE),All_curves!G717)</f>
        <v>0</v>
      </c>
      <c r="H718">
        <f>IFERROR(VLOOKUP($A718,Finnifty!$A$14:$I$486,H$15+1,FALSE),All_curves!H717)</f>
        <v>0</v>
      </c>
      <c r="I718">
        <f>IFERROR(VLOOKUP($A718,Finnifty!$A$14:$I$486,I$15+1,FALSE),All_curves!I717)</f>
        <v>0</v>
      </c>
      <c r="J718">
        <f>IFERROR(VLOOKUP($A718,Banknifty!$A$14:$I$4860,2,FALSE),All_curves!J717)</f>
        <v>13649397</v>
      </c>
      <c r="K718">
        <f>IFERROR(VLOOKUP($A718,Banknifty!$A$14:$I$4860,3,FALSE),All_curves!K717)</f>
        <v>19187344</v>
      </c>
      <c r="L718">
        <f>IFERROR(VLOOKUP($A718,Banknifty!$A$14:$I$4860,4,FALSE),All_curves!L717)</f>
        <v>17523586</v>
      </c>
      <c r="M718">
        <f>IFERROR(VLOOKUP($A718,Banknifty!$A$14:$I$4860,5,FALSE),All_curves!M717)</f>
        <v>22015612</v>
      </c>
      <c r="N718">
        <f>IFERROR(VLOOKUP($A718,Banknifty!$A$14:$I$4860,6,FALSE),All_curves!N717)</f>
        <v>13263197</v>
      </c>
      <c r="O718">
        <f>IFERROR(VLOOKUP($A718,Banknifty!$A$14:$I$4860,7,FALSE),All_curves!O717)</f>
        <v>16947502</v>
      </c>
      <c r="P718">
        <f>IFERROR(VLOOKUP($A718,Banknifty!$A$14:$I$4860,8,FALSE),All_curves!P717)</f>
        <v>16947502</v>
      </c>
      <c r="Q718">
        <f>IFERROR(VLOOKUP($A718,Banknifty!$A$14:$I$4860,9,FALSE),All_curves!Q717)</f>
        <v>18076872</v>
      </c>
      <c r="R718">
        <f>IFERROR(VLOOKUP($A718,Nifty!$A$14:$I$4860,2,FALSE),All_curves!R717)</f>
        <v>9508889</v>
      </c>
      <c r="S718">
        <f>IFERROR(VLOOKUP($A718,Nifty!$A$14:$I$4860,3,FALSE),All_curves!S717)</f>
        <v>10076610</v>
      </c>
      <c r="T718">
        <f>IFERROR(VLOOKUP($A718,Nifty!$A$14:$I$4860,4,FALSE),All_curves!T717)</f>
        <v>9822256</v>
      </c>
      <c r="U718">
        <f>IFERROR(VLOOKUP($A718,Nifty!$A$14:$I$4860,5,FALSE),All_curves!U717)</f>
        <v>10352402</v>
      </c>
      <c r="V718">
        <f>IFERROR(VLOOKUP($A718,Nifty!$A$14:$I$4860,6,FALSE),All_curves!V717)</f>
        <v>9802498</v>
      </c>
      <c r="W718">
        <f>IFERROR(VLOOKUP($A718,Nifty!$A$14:$I$4860,7,FALSE),All_curves!W717)</f>
        <v>10106297</v>
      </c>
      <c r="X718">
        <f>IFERROR(VLOOKUP($A718,Nifty!$A$14:$I$4860,8,FALSE),All_curves!X717)</f>
        <v>10135870</v>
      </c>
      <c r="Y718">
        <f>IFERROR(VLOOKUP($A718,Nifty!$A$14:$I$4860,9,FALSE),All_curves!Y717)</f>
        <v>10189058</v>
      </c>
      <c r="AA718" s="5">
        <f t="shared" si="309"/>
        <v>0</v>
      </c>
      <c r="AB718" s="5">
        <f t="shared" si="310"/>
        <v>0</v>
      </c>
      <c r="AC718" s="5">
        <f t="shared" si="311"/>
        <v>0</v>
      </c>
      <c r="AD718" s="5">
        <f t="shared" si="312"/>
        <v>0</v>
      </c>
      <c r="AE718" s="5">
        <f t="shared" si="313"/>
        <v>0</v>
      </c>
      <c r="AF718" s="5">
        <f t="shared" si="314"/>
        <v>0</v>
      </c>
      <c r="AG718" s="5">
        <f t="shared" si="315"/>
        <v>0</v>
      </c>
      <c r="AH718" s="5">
        <f t="shared" si="316"/>
        <v>0</v>
      </c>
      <c r="AI718" s="5">
        <f t="shared" si="292"/>
        <v>-3.3725464540180772E-3</v>
      </c>
      <c r="AJ718" s="5">
        <f t="shared" si="293"/>
        <v>-9.225137790471738E-3</v>
      </c>
      <c r="AK718" s="5">
        <f t="shared" si="294"/>
        <v>-8.9588302135120701E-3</v>
      </c>
      <c r="AL718" s="5">
        <f t="shared" si="295"/>
        <v>-9.7250706172568036E-3</v>
      </c>
      <c r="AM718" s="5">
        <f t="shared" si="296"/>
        <v>2.6425951189068542E-4</v>
      </c>
      <c r="AN718" s="5">
        <f t="shared" si="297"/>
        <v>-4.3899071261411793E-3</v>
      </c>
      <c r="AO718" s="5">
        <f t="shared" si="298"/>
        <v>-4.3899071261411793E-3</v>
      </c>
      <c r="AP718" s="5">
        <f t="shared" si="299"/>
        <v>-5.1374171584053219E-3</v>
      </c>
      <c r="AQ718" s="5">
        <f t="shared" si="300"/>
        <v>-8.4705900018174907E-3</v>
      </c>
      <c r="AR718" s="5">
        <f t="shared" si="301"/>
        <v>-5.4103938981929778E-3</v>
      </c>
      <c r="AS718" s="5">
        <f t="shared" si="302"/>
        <v>-5.2146379326828418E-3</v>
      </c>
      <c r="AT718" s="5">
        <f t="shared" si="303"/>
        <v>-4.2242836142292184E-3</v>
      </c>
      <c r="AU718" s="5">
        <f t="shared" si="304"/>
        <v>-8.4705611031089534E-3</v>
      </c>
      <c r="AV718" s="5">
        <f t="shared" si="305"/>
        <v>-5.4104436116967358E-3</v>
      </c>
      <c r="AW718" s="5">
        <f t="shared" si="306"/>
        <v>-5.214642219130039E-3</v>
      </c>
      <c r="AX718" s="5">
        <f t="shared" si="307"/>
        <v>-4.2242776342559241E-3</v>
      </c>
      <c r="AZ718" s="7">
        <f t="shared" si="317"/>
        <v>119.91340801617676</v>
      </c>
      <c r="BA718" s="4">
        <f t="shared" si="308"/>
        <v>-3.8155994578820784E-3</v>
      </c>
      <c r="BB718" s="5">
        <f>AZ718/MAX($AZ$16:AZ718)-1</f>
        <v>-4.9036666805056806E-3</v>
      </c>
    </row>
    <row r="719" spans="1:54" x14ac:dyDescent="0.25">
      <c r="A719" s="3">
        <v>43587</v>
      </c>
      <c r="B719">
        <f>IFERROR(VLOOKUP($A719,Finnifty!$A$14:$I$486,B$15+1,FALSE),All_curves!B718)</f>
        <v>0</v>
      </c>
      <c r="C719">
        <f>IFERROR(VLOOKUP($A719,Finnifty!$A$14:$I$486,C$15+1,FALSE),All_curves!C718)</f>
        <v>0</v>
      </c>
      <c r="D719">
        <f>IFERROR(VLOOKUP($A719,Finnifty!$A$14:$I$486,D$15+1,FALSE),All_curves!D718)</f>
        <v>0</v>
      </c>
      <c r="E719">
        <f>IFERROR(VLOOKUP($A719,Finnifty!$A$14:$I$486,E$15+1,FALSE),All_curves!E718)</f>
        <v>0</v>
      </c>
      <c r="F719">
        <f>IFERROR(VLOOKUP($A719,Finnifty!$A$14:$I$486,F$15+1,FALSE),All_curves!F718)</f>
        <v>0</v>
      </c>
      <c r="G719">
        <f>IFERROR(VLOOKUP($A719,Finnifty!$A$14:$I$486,G$15+1,FALSE),All_curves!G718)</f>
        <v>0</v>
      </c>
      <c r="H719">
        <f>IFERROR(VLOOKUP($A719,Finnifty!$A$14:$I$486,H$15+1,FALSE),All_curves!H718)</f>
        <v>0</v>
      </c>
      <c r="I719">
        <f>IFERROR(VLOOKUP($A719,Finnifty!$A$14:$I$486,I$15+1,FALSE),All_curves!I718)</f>
        <v>0</v>
      </c>
      <c r="J719">
        <f>IFERROR(VLOOKUP($A719,Banknifty!$A$14:$I$4860,2,FALSE),All_curves!J718)</f>
        <v>13541215</v>
      </c>
      <c r="K719">
        <f>IFERROR(VLOOKUP($A719,Banknifty!$A$14:$I$4860,3,FALSE),All_curves!K718)</f>
        <v>19009692</v>
      </c>
      <c r="L719">
        <f>IFERROR(VLOOKUP($A719,Banknifty!$A$14:$I$4860,4,FALSE),All_curves!L718)</f>
        <v>17440812</v>
      </c>
      <c r="M719">
        <f>IFERROR(VLOOKUP($A719,Banknifty!$A$14:$I$4860,5,FALSE),All_curves!M718)</f>
        <v>21901010</v>
      </c>
      <c r="N719">
        <f>IFERROR(VLOOKUP($A719,Banknifty!$A$14:$I$4860,6,FALSE),All_curves!N718)</f>
        <v>13279093</v>
      </c>
      <c r="O719">
        <f>IFERROR(VLOOKUP($A719,Banknifty!$A$14:$I$4860,7,FALSE),All_curves!O718)</f>
        <v>17004150</v>
      </c>
      <c r="P719">
        <f>IFERROR(VLOOKUP($A719,Banknifty!$A$14:$I$4860,8,FALSE),All_curves!P718)</f>
        <v>17004150</v>
      </c>
      <c r="Q719">
        <f>IFERROR(VLOOKUP($A719,Banknifty!$A$14:$I$4860,9,FALSE),All_curves!Q718)</f>
        <v>18112420</v>
      </c>
      <c r="R719">
        <f>IFERROR(VLOOKUP($A719,Nifty!$A$14:$I$4860,2,FALSE),All_curves!R718)</f>
        <v>9441144</v>
      </c>
      <c r="S719">
        <f>IFERROR(VLOOKUP($A719,Nifty!$A$14:$I$4860,3,FALSE),All_curves!S718)</f>
        <v>9951904</v>
      </c>
      <c r="T719">
        <f>IFERROR(VLOOKUP($A719,Nifty!$A$14:$I$4860,4,FALSE),All_curves!T718)</f>
        <v>9753193</v>
      </c>
      <c r="U719">
        <f>IFERROR(VLOOKUP($A719,Nifty!$A$14:$I$4860,5,FALSE),All_curves!U718)</f>
        <v>10300235</v>
      </c>
      <c r="V719">
        <f>IFERROR(VLOOKUP($A719,Nifty!$A$14:$I$4860,6,FALSE),All_curves!V718)</f>
        <v>9764159</v>
      </c>
      <c r="W719">
        <f>IFERROR(VLOOKUP($A719,Nifty!$A$14:$I$4860,7,FALSE),All_curves!W718)</f>
        <v>10063610</v>
      </c>
      <c r="X719">
        <f>IFERROR(VLOOKUP($A719,Nifty!$A$14:$I$4860,8,FALSE),All_curves!X718)</f>
        <v>10115428</v>
      </c>
      <c r="Y719">
        <f>IFERROR(VLOOKUP($A719,Nifty!$A$14:$I$4860,9,FALSE),All_curves!Y718)</f>
        <v>10189058</v>
      </c>
      <c r="AA719" s="5">
        <f t="shared" si="309"/>
        <v>0</v>
      </c>
      <c r="AB719" s="5">
        <f t="shared" si="310"/>
        <v>0</v>
      </c>
      <c r="AC719" s="5">
        <f t="shared" si="311"/>
        <v>0</v>
      </c>
      <c r="AD719" s="5">
        <f t="shared" si="312"/>
        <v>0</v>
      </c>
      <c r="AE719" s="5">
        <f t="shared" si="313"/>
        <v>0</v>
      </c>
      <c r="AF719" s="5">
        <f t="shared" si="314"/>
        <v>0</v>
      </c>
      <c r="AG719" s="5">
        <f t="shared" si="315"/>
        <v>0</v>
      </c>
      <c r="AH719" s="5">
        <f t="shared" si="316"/>
        <v>0</v>
      </c>
      <c r="AI719" s="5">
        <f t="shared" si="292"/>
        <v>-7.9257713729038448E-3</v>
      </c>
      <c r="AJ719" s="5">
        <f t="shared" si="293"/>
        <v>-9.2588114332030624E-3</v>
      </c>
      <c r="AK719" s="5">
        <f t="shared" si="294"/>
        <v>-4.7235765556205012E-3</v>
      </c>
      <c r="AL719" s="5">
        <f t="shared" si="295"/>
        <v>-5.2054878147380634E-3</v>
      </c>
      <c r="AM719" s="5">
        <f t="shared" si="296"/>
        <v>1.1985044028224312E-3</v>
      </c>
      <c r="AN719" s="5">
        <f t="shared" si="297"/>
        <v>3.3425575049348399E-3</v>
      </c>
      <c r="AO719" s="5">
        <f t="shared" si="298"/>
        <v>3.3425575049348399E-3</v>
      </c>
      <c r="AP719" s="5">
        <f t="shared" si="299"/>
        <v>1.966490662764997E-3</v>
      </c>
      <c r="AQ719" s="5">
        <f t="shared" si="300"/>
        <v>-7.1243864556627123E-3</v>
      </c>
      <c r="AR719" s="5">
        <f t="shared" si="301"/>
        <v>-1.2375789079859145E-2</v>
      </c>
      <c r="AS719" s="5">
        <f t="shared" si="302"/>
        <v>-7.0312767250212405E-3</v>
      </c>
      <c r="AT719" s="5">
        <f t="shared" si="303"/>
        <v>-5.0391203896448244E-3</v>
      </c>
      <c r="AU719" s="5">
        <f t="shared" si="304"/>
        <v>-3.9111459140312999E-3</v>
      </c>
      <c r="AV719" s="5">
        <f t="shared" si="305"/>
        <v>-4.2238022492313565E-3</v>
      </c>
      <c r="AW719" s="5">
        <f t="shared" si="306"/>
        <v>-2.0167977687164385E-3</v>
      </c>
      <c r="AX719" s="5">
        <f t="shared" si="307"/>
        <v>0</v>
      </c>
      <c r="AZ719" s="7">
        <f t="shared" si="317"/>
        <v>119.61869155868843</v>
      </c>
      <c r="BA719" s="4">
        <f t="shared" si="308"/>
        <v>-2.4577439867989742E-3</v>
      </c>
      <c r="BB719" s="5">
        <f>AZ719/MAX($AZ$16:AZ719)-1</f>
        <v>-7.3493587100074143E-3</v>
      </c>
    </row>
    <row r="720" spans="1:54" x14ac:dyDescent="0.25">
      <c r="A720" s="3">
        <v>43588</v>
      </c>
      <c r="B720">
        <f>IFERROR(VLOOKUP($A720,Finnifty!$A$14:$I$486,B$15+1,FALSE),All_curves!B719)</f>
        <v>0</v>
      </c>
      <c r="C720">
        <f>IFERROR(VLOOKUP($A720,Finnifty!$A$14:$I$486,C$15+1,FALSE),All_curves!C719)</f>
        <v>0</v>
      </c>
      <c r="D720">
        <f>IFERROR(VLOOKUP($A720,Finnifty!$A$14:$I$486,D$15+1,FALSE),All_curves!D719)</f>
        <v>0</v>
      </c>
      <c r="E720">
        <f>IFERROR(VLOOKUP($A720,Finnifty!$A$14:$I$486,E$15+1,FALSE),All_curves!E719)</f>
        <v>0</v>
      </c>
      <c r="F720">
        <f>IFERROR(VLOOKUP($A720,Finnifty!$A$14:$I$486,F$15+1,FALSE),All_curves!F719)</f>
        <v>0</v>
      </c>
      <c r="G720">
        <f>IFERROR(VLOOKUP($A720,Finnifty!$A$14:$I$486,G$15+1,FALSE),All_curves!G719)</f>
        <v>0</v>
      </c>
      <c r="H720">
        <f>IFERROR(VLOOKUP($A720,Finnifty!$A$14:$I$486,H$15+1,FALSE),All_curves!H719)</f>
        <v>0</v>
      </c>
      <c r="I720">
        <f>IFERROR(VLOOKUP($A720,Finnifty!$A$14:$I$486,I$15+1,FALSE),All_curves!I719)</f>
        <v>0</v>
      </c>
      <c r="J720">
        <f>IFERROR(VLOOKUP($A720,Banknifty!$A$14:$I$4860,2,FALSE),All_curves!J719)</f>
        <v>13538420</v>
      </c>
      <c r="K720">
        <f>IFERROR(VLOOKUP($A720,Banknifty!$A$14:$I$4860,3,FALSE),All_curves!K719)</f>
        <v>18965600</v>
      </c>
      <c r="L720">
        <f>IFERROR(VLOOKUP($A720,Banknifty!$A$14:$I$4860,4,FALSE),All_curves!L719)</f>
        <v>17432190</v>
      </c>
      <c r="M720">
        <f>IFERROR(VLOOKUP($A720,Banknifty!$A$14:$I$4860,5,FALSE),All_curves!M719)</f>
        <v>21870902</v>
      </c>
      <c r="N720">
        <f>IFERROR(VLOOKUP($A720,Banknifty!$A$14:$I$4860,6,FALSE),All_curves!N719)</f>
        <v>13182828</v>
      </c>
      <c r="O720">
        <f>IFERROR(VLOOKUP($A720,Banknifty!$A$14:$I$4860,7,FALSE),All_curves!O719)</f>
        <v>17028788</v>
      </c>
      <c r="P720">
        <f>IFERROR(VLOOKUP($A720,Banknifty!$A$14:$I$4860,8,FALSE),All_curves!P719)</f>
        <v>17028788</v>
      </c>
      <c r="Q720">
        <f>IFERROR(VLOOKUP($A720,Banknifty!$A$14:$I$4860,9,FALSE),All_curves!Q719)</f>
        <v>18106020</v>
      </c>
      <c r="R720">
        <f>IFERROR(VLOOKUP($A720,Nifty!$A$14:$I$4860,2,FALSE),All_curves!R719)</f>
        <v>9441144</v>
      </c>
      <c r="S720">
        <f>IFERROR(VLOOKUP($A720,Nifty!$A$14:$I$4860,3,FALSE),All_curves!S719)</f>
        <v>9951904</v>
      </c>
      <c r="T720">
        <f>IFERROR(VLOOKUP($A720,Nifty!$A$14:$I$4860,4,FALSE),All_curves!T719)</f>
        <v>9753193</v>
      </c>
      <c r="U720">
        <f>IFERROR(VLOOKUP($A720,Nifty!$A$14:$I$4860,5,FALSE),All_curves!U719)</f>
        <v>10300235</v>
      </c>
      <c r="V720">
        <f>IFERROR(VLOOKUP($A720,Nifty!$A$14:$I$4860,6,FALSE),All_curves!V719)</f>
        <v>9777882</v>
      </c>
      <c r="W720">
        <f>IFERROR(VLOOKUP($A720,Nifty!$A$14:$I$4860,7,FALSE),All_curves!W719)</f>
        <v>10070674</v>
      </c>
      <c r="X720">
        <f>IFERROR(VLOOKUP($A720,Nifty!$A$14:$I$4860,8,FALSE),All_curves!X719)</f>
        <v>10115428</v>
      </c>
      <c r="Y720">
        <f>IFERROR(VLOOKUP($A720,Nifty!$A$14:$I$4860,9,FALSE),All_curves!Y719)</f>
        <v>10189058</v>
      </c>
      <c r="AA720" s="5">
        <f t="shared" si="309"/>
        <v>0</v>
      </c>
      <c r="AB720" s="5">
        <f t="shared" si="310"/>
        <v>0</v>
      </c>
      <c r="AC720" s="5">
        <f t="shared" si="311"/>
        <v>0</v>
      </c>
      <c r="AD720" s="5">
        <f t="shared" si="312"/>
        <v>0</v>
      </c>
      <c r="AE720" s="5">
        <f t="shared" si="313"/>
        <v>0</v>
      </c>
      <c r="AF720" s="5">
        <f t="shared" si="314"/>
        <v>0</v>
      </c>
      <c r="AG720" s="5">
        <f t="shared" si="315"/>
        <v>0</v>
      </c>
      <c r="AH720" s="5">
        <f t="shared" si="316"/>
        <v>0</v>
      </c>
      <c r="AI720" s="5">
        <f t="shared" si="292"/>
        <v>-2.0640688446349476E-4</v>
      </c>
      <c r="AJ720" s="5">
        <f t="shared" si="293"/>
        <v>-2.3194484161026541E-3</v>
      </c>
      <c r="AK720" s="5">
        <f t="shared" si="294"/>
        <v>-4.943577168310398E-4</v>
      </c>
      <c r="AL720" s="5">
        <f t="shared" si="295"/>
        <v>-1.3747311197063183E-3</v>
      </c>
      <c r="AM720" s="5">
        <f t="shared" si="296"/>
        <v>-7.2493656004969376E-3</v>
      </c>
      <c r="AN720" s="5">
        <f t="shared" si="297"/>
        <v>1.4489404057245192E-3</v>
      </c>
      <c r="AO720" s="5">
        <f t="shared" si="298"/>
        <v>1.4489404057245192E-3</v>
      </c>
      <c r="AP720" s="5">
        <f t="shared" si="299"/>
        <v>-3.5334869664016555E-4</v>
      </c>
      <c r="AQ720" s="5">
        <f t="shared" si="300"/>
        <v>0</v>
      </c>
      <c r="AR720" s="5">
        <f t="shared" si="301"/>
        <v>0</v>
      </c>
      <c r="AS720" s="5">
        <f t="shared" si="302"/>
        <v>0</v>
      </c>
      <c r="AT720" s="5">
        <f t="shared" si="303"/>
        <v>0</v>
      </c>
      <c r="AU720" s="5">
        <f t="shared" si="304"/>
        <v>1.4054461833323817E-3</v>
      </c>
      <c r="AV720" s="5">
        <f t="shared" si="305"/>
        <v>7.0193499151893768E-4</v>
      </c>
      <c r="AW720" s="5">
        <f t="shared" si="306"/>
        <v>0</v>
      </c>
      <c r="AX720" s="5">
        <f t="shared" si="307"/>
        <v>0</v>
      </c>
      <c r="AZ720" s="7">
        <f t="shared" si="317"/>
        <v>119.58384067060666</v>
      </c>
      <c r="BA720" s="4">
        <f t="shared" si="308"/>
        <v>-2.9134985199751062E-4</v>
      </c>
      <c r="BB720" s="5">
        <f>AZ720/MAX($AZ$16:AZ720)-1</f>
        <v>-7.6385673274325105E-3</v>
      </c>
    </row>
    <row r="721" spans="1:54" x14ac:dyDescent="0.25">
      <c r="A721" s="3">
        <v>43591</v>
      </c>
      <c r="B721">
        <f>IFERROR(VLOOKUP($A721,Finnifty!$A$14:$I$486,B$15+1,FALSE),All_curves!B720)</f>
        <v>0</v>
      </c>
      <c r="C721">
        <f>IFERROR(VLOOKUP($A721,Finnifty!$A$14:$I$486,C$15+1,FALSE),All_curves!C720)</f>
        <v>0</v>
      </c>
      <c r="D721">
        <f>IFERROR(VLOOKUP($A721,Finnifty!$A$14:$I$486,D$15+1,FALSE),All_curves!D720)</f>
        <v>0</v>
      </c>
      <c r="E721">
        <f>IFERROR(VLOOKUP($A721,Finnifty!$A$14:$I$486,E$15+1,FALSE),All_curves!E720)</f>
        <v>0</v>
      </c>
      <c r="F721">
        <f>IFERROR(VLOOKUP($A721,Finnifty!$A$14:$I$486,F$15+1,FALSE),All_curves!F720)</f>
        <v>0</v>
      </c>
      <c r="G721">
        <f>IFERROR(VLOOKUP($A721,Finnifty!$A$14:$I$486,G$15+1,FALSE),All_curves!G720)</f>
        <v>0</v>
      </c>
      <c r="H721">
        <f>IFERROR(VLOOKUP($A721,Finnifty!$A$14:$I$486,H$15+1,FALSE),All_curves!H720)</f>
        <v>0</v>
      </c>
      <c r="I721">
        <f>IFERROR(VLOOKUP($A721,Finnifty!$A$14:$I$486,I$15+1,FALSE),All_curves!I720)</f>
        <v>0</v>
      </c>
      <c r="J721">
        <f>IFERROR(VLOOKUP($A721,Banknifty!$A$14:$I$4860,2,FALSE),All_curves!J720)</f>
        <v>13448050</v>
      </c>
      <c r="K721">
        <f>IFERROR(VLOOKUP($A721,Banknifty!$A$14:$I$4860,3,FALSE),All_curves!K720)</f>
        <v>18873964</v>
      </c>
      <c r="L721">
        <f>IFERROR(VLOOKUP($A721,Banknifty!$A$14:$I$4860,4,FALSE),All_curves!L720)</f>
        <v>17337880</v>
      </c>
      <c r="M721">
        <f>IFERROR(VLOOKUP($A721,Banknifty!$A$14:$I$4860,5,FALSE),All_curves!M720)</f>
        <v>21821190</v>
      </c>
      <c r="N721">
        <f>IFERROR(VLOOKUP($A721,Banknifty!$A$14:$I$4860,6,FALSE),All_curves!N720)</f>
        <v>13138368</v>
      </c>
      <c r="O721">
        <f>IFERROR(VLOOKUP($A721,Banknifty!$A$14:$I$4860,7,FALSE),All_curves!O720)</f>
        <v>16871694</v>
      </c>
      <c r="P721">
        <f>IFERROR(VLOOKUP($A721,Banknifty!$A$14:$I$4860,8,FALSE),All_curves!P720)</f>
        <v>16871694</v>
      </c>
      <c r="Q721">
        <f>IFERROR(VLOOKUP($A721,Banknifty!$A$14:$I$4860,9,FALSE),All_curves!Q720)</f>
        <v>17929938</v>
      </c>
      <c r="R721">
        <f>IFERROR(VLOOKUP($A721,Nifty!$A$14:$I$4860,2,FALSE),All_curves!R720)</f>
        <v>9439039</v>
      </c>
      <c r="S721">
        <f>IFERROR(VLOOKUP($A721,Nifty!$A$14:$I$4860,3,FALSE),All_curves!S720)</f>
        <v>9947764</v>
      </c>
      <c r="T721">
        <f>IFERROR(VLOOKUP($A721,Nifty!$A$14:$I$4860,4,FALSE),All_curves!T720)</f>
        <v>9753193</v>
      </c>
      <c r="U721">
        <f>IFERROR(VLOOKUP($A721,Nifty!$A$14:$I$4860,5,FALSE),All_curves!U720)</f>
        <v>10300235</v>
      </c>
      <c r="V721">
        <f>IFERROR(VLOOKUP($A721,Nifty!$A$14:$I$4860,6,FALSE),All_curves!V720)</f>
        <v>9775703</v>
      </c>
      <c r="W721">
        <f>IFERROR(VLOOKUP($A721,Nifty!$A$14:$I$4860,7,FALSE),All_curves!W720)</f>
        <v>10066485</v>
      </c>
      <c r="X721">
        <f>IFERROR(VLOOKUP($A721,Nifty!$A$14:$I$4860,8,FALSE),All_curves!X720)</f>
        <v>10115428</v>
      </c>
      <c r="Y721">
        <f>IFERROR(VLOOKUP($A721,Nifty!$A$14:$I$4860,9,FALSE),All_curves!Y720)</f>
        <v>10189058</v>
      </c>
      <c r="AA721" s="5">
        <f t="shared" si="309"/>
        <v>0</v>
      </c>
      <c r="AB721" s="5">
        <f t="shared" si="310"/>
        <v>0</v>
      </c>
      <c r="AC721" s="5">
        <f t="shared" si="311"/>
        <v>0</v>
      </c>
      <c r="AD721" s="5">
        <f t="shared" si="312"/>
        <v>0</v>
      </c>
      <c r="AE721" s="5">
        <f t="shared" si="313"/>
        <v>0</v>
      </c>
      <c r="AF721" s="5">
        <f t="shared" si="314"/>
        <v>0</v>
      </c>
      <c r="AG721" s="5">
        <f t="shared" si="315"/>
        <v>0</v>
      </c>
      <c r="AH721" s="5">
        <f t="shared" si="316"/>
        <v>0</v>
      </c>
      <c r="AI721" s="5">
        <f t="shared" ref="AI721:AI784" si="318">IFERROR(J721/J720-1,0)</f>
        <v>-6.6750772985326723E-3</v>
      </c>
      <c r="AJ721" s="5">
        <f t="shared" ref="AJ721:AJ784" si="319">IFERROR(K721/K720-1,0)</f>
        <v>-4.8316952798751478E-3</v>
      </c>
      <c r="AK721" s="5">
        <f t="shared" ref="AK721:AK784" si="320">IFERROR(L721/L720-1,0)</f>
        <v>-5.4101062459737115E-3</v>
      </c>
      <c r="AL721" s="5">
        <f t="shared" ref="AL721:AL784" si="321">IFERROR(M721/M720-1,0)</f>
        <v>-2.2729743839554617E-3</v>
      </c>
      <c r="AM721" s="5">
        <f t="shared" ref="AM721:AM784" si="322">IFERROR(N721/N720-1,0)</f>
        <v>-3.3725692241451943E-3</v>
      </c>
      <c r="AN721" s="5">
        <f t="shared" ref="AN721:AN784" si="323">IFERROR(O721/O720-1,0)</f>
        <v>-9.2252014647196123E-3</v>
      </c>
      <c r="AO721" s="5">
        <f t="shared" ref="AO721:AO784" si="324">IFERROR(P721/P720-1,0)</f>
        <v>-9.2252014647196123E-3</v>
      </c>
      <c r="AP721" s="5">
        <f t="shared" ref="AP721:AP784" si="325">IFERROR(Q721/Q720-1,0)</f>
        <v>-9.7250527725032399E-3</v>
      </c>
      <c r="AQ721" s="5">
        <f t="shared" ref="AQ721:AQ784" si="326">IFERROR(R721/R720-1,0)</f>
        <v>-2.2296026837420602E-4</v>
      </c>
      <c r="AR721" s="5">
        <f t="shared" ref="AR721:AR784" si="327">IFERROR(S721/S720-1,0)</f>
        <v>-4.1600079743531193E-4</v>
      </c>
      <c r="AS721" s="5">
        <f t="shared" ref="AS721:AS784" si="328">IFERROR(T721/T720-1,0)</f>
        <v>0</v>
      </c>
      <c r="AT721" s="5">
        <f t="shared" ref="AT721:AT784" si="329">IFERROR(U721/U720-1,0)</f>
        <v>0</v>
      </c>
      <c r="AU721" s="5">
        <f t="shared" ref="AU721:AU784" si="330">IFERROR(V721/V720-1,0)</f>
        <v>-2.2284989734999705E-4</v>
      </c>
      <c r="AV721" s="5">
        <f t="shared" ref="AV721:AV784" si="331">IFERROR(W721/W720-1,0)</f>
        <v>-4.1596024258161446E-4</v>
      </c>
      <c r="AW721" s="5">
        <f t="shared" ref="AW721:AW784" si="332">IFERROR(X721/X720-1,0)</f>
        <v>0</v>
      </c>
      <c r="AX721" s="5">
        <f t="shared" ref="AX721:AX784" si="333">IFERROR(Y721/Y720-1,0)</f>
        <v>0</v>
      </c>
      <c r="AZ721" s="7">
        <f t="shared" si="317"/>
        <v>119.32466437381198</v>
      </c>
      <c r="BA721" s="4">
        <f t="shared" ref="BA721:BA784" si="334">(AA721*$AA$14%)+(AB721*$AB$14%)+(AC721*$AC$14%)+(AD721*$AD$14%)+(AE721*$AE$14%)+(AF721*$AF$14%)+(AG721*$AG$14%)+(AH721*$AH$14%)+(AI721*$AI$14%)+(AJ721*$AJ$14%)+(AK721*$AK$14%)+(AL721*$AL$14%)+(AM721*$AM$14%)+(AN721*$AN$14%)+(AO721*$AO$14%)+(AP721*$AP$14%)+(AQ721*$AQ$14%)+(AR721*$AR$14%)+(AS721*$AS$14%)+(AT721*$AT$14%)+(AU721*$AU$14%)+(AV721*$AV$14%)+(AW721*$AW$14%)+(AX721*$AX$14%)</f>
        <v>-2.1673187225069081E-3</v>
      </c>
      <c r="BB721" s="5">
        <f>AZ721/MAX($AZ$16:AZ721)-1</f>
        <v>-9.7893308399573664E-3</v>
      </c>
    </row>
    <row r="722" spans="1:54" x14ac:dyDescent="0.25">
      <c r="A722" s="3">
        <v>43592</v>
      </c>
      <c r="B722">
        <f>IFERROR(VLOOKUP($A722,Finnifty!$A$14:$I$486,B$15+1,FALSE),All_curves!B721)</f>
        <v>0</v>
      </c>
      <c r="C722">
        <f>IFERROR(VLOOKUP($A722,Finnifty!$A$14:$I$486,C$15+1,FALSE),All_curves!C721)</f>
        <v>0</v>
      </c>
      <c r="D722">
        <f>IFERROR(VLOOKUP($A722,Finnifty!$A$14:$I$486,D$15+1,FALSE),All_curves!D721)</f>
        <v>0</v>
      </c>
      <c r="E722">
        <f>IFERROR(VLOOKUP($A722,Finnifty!$A$14:$I$486,E$15+1,FALSE),All_curves!E721)</f>
        <v>0</v>
      </c>
      <c r="F722">
        <f>IFERROR(VLOOKUP($A722,Finnifty!$A$14:$I$486,F$15+1,FALSE),All_curves!F721)</f>
        <v>0</v>
      </c>
      <c r="G722">
        <f>IFERROR(VLOOKUP($A722,Finnifty!$A$14:$I$486,G$15+1,FALSE),All_curves!G721)</f>
        <v>0</v>
      </c>
      <c r="H722">
        <f>IFERROR(VLOOKUP($A722,Finnifty!$A$14:$I$486,H$15+1,FALSE),All_curves!H721)</f>
        <v>0</v>
      </c>
      <c r="I722">
        <f>IFERROR(VLOOKUP($A722,Finnifty!$A$14:$I$486,I$15+1,FALSE),All_curves!I721)</f>
        <v>0</v>
      </c>
      <c r="J722">
        <f>IFERROR(VLOOKUP($A722,Banknifty!$A$14:$I$4860,2,FALSE),All_curves!J721)</f>
        <v>13562803</v>
      </c>
      <c r="K722">
        <f>IFERROR(VLOOKUP($A722,Banknifty!$A$14:$I$4860,3,FALSE),All_curves!K721)</f>
        <v>19055002</v>
      </c>
      <c r="L722">
        <f>IFERROR(VLOOKUP($A722,Banknifty!$A$14:$I$4860,4,FALSE),All_curves!L721)</f>
        <v>17484448</v>
      </c>
      <c r="M722">
        <f>IFERROR(VLOOKUP($A722,Banknifty!$A$14:$I$4860,5,FALSE),All_curves!M721)</f>
        <v>22005658</v>
      </c>
      <c r="N722">
        <f>IFERROR(VLOOKUP($A722,Banknifty!$A$14:$I$4860,6,FALSE),All_curves!N721)</f>
        <v>13103629</v>
      </c>
      <c r="O722">
        <f>IFERROR(VLOOKUP($A722,Banknifty!$A$14:$I$4860,7,FALSE),All_curves!O721)</f>
        <v>16822704</v>
      </c>
      <c r="P722">
        <f>IFERROR(VLOOKUP($A722,Banknifty!$A$14:$I$4860,8,FALSE),All_curves!P721)</f>
        <v>16822704</v>
      </c>
      <c r="Q722">
        <f>IFERROR(VLOOKUP($A722,Banknifty!$A$14:$I$4860,9,FALSE),All_curves!Q721)</f>
        <v>17927090</v>
      </c>
      <c r="R722">
        <f>IFERROR(VLOOKUP($A722,Nifty!$A$14:$I$4860,2,FALSE),All_curves!R721)</f>
        <v>9527485</v>
      </c>
      <c r="S722">
        <f>IFERROR(VLOOKUP($A722,Nifty!$A$14:$I$4860,3,FALSE),All_curves!S721)</f>
        <v>10028443</v>
      </c>
      <c r="T722">
        <f>IFERROR(VLOOKUP($A722,Nifty!$A$14:$I$4860,4,FALSE),All_curves!T721)</f>
        <v>9840094</v>
      </c>
      <c r="U722">
        <f>IFERROR(VLOOKUP($A722,Nifty!$A$14:$I$4860,5,FALSE),All_curves!U721)</f>
        <v>10385341</v>
      </c>
      <c r="V722">
        <f>IFERROR(VLOOKUP($A722,Nifty!$A$14:$I$4860,6,FALSE),All_curves!V721)</f>
        <v>9867303</v>
      </c>
      <c r="W722">
        <f>IFERROR(VLOOKUP($A722,Nifty!$A$14:$I$4860,7,FALSE),All_curves!W721)</f>
        <v>10148127</v>
      </c>
      <c r="X722">
        <f>IFERROR(VLOOKUP($A722,Nifty!$A$14:$I$4860,8,FALSE),All_curves!X721)</f>
        <v>10205557</v>
      </c>
      <c r="Y722">
        <f>IFERROR(VLOOKUP($A722,Nifty!$A$14:$I$4860,9,FALSE),All_curves!Y721)</f>
        <v>10273245</v>
      </c>
      <c r="AA722" s="5">
        <f t="shared" si="309"/>
        <v>0</v>
      </c>
      <c r="AB722" s="5">
        <f t="shared" si="310"/>
        <v>0</v>
      </c>
      <c r="AC722" s="5">
        <f t="shared" si="311"/>
        <v>0</v>
      </c>
      <c r="AD722" s="5">
        <f t="shared" si="312"/>
        <v>0</v>
      </c>
      <c r="AE722" s="5">
        <f t="shared" si="313"/>
        <v>0</v>
      </c>
      <c r="AF722" s="5">
        <f t="shared" si="314"/>
        <v>0</v>
      </c>
      <c r="AG722" s="5">
        <f t="shared" si="315"/>
        <v>0</v>
      </c>
      <c r="AH722" s="5">
        <f t="shared" si="316"/>
        <v>0</v>
      </c>
      <c r="AI722" s="5">
        <f t="shared" si="318"/>
        <v>8.5330586962422128E-3</v>
      </c>
      <c r="AJ722" s="5">
        <f t="shared" si="319"/>
        <v>9.5919436955584914E-3</v>
      </c>
      <c r="AK722" s="5">
        <f t="shared" si="320"/>
        <v>8.4536287020096079E-3</v>
      </c>
      <c r="AL722" s="5">
        <f t="shared" si="321"/>
        <v>8.4536177907803545E-3</v>
      </c>
      <c r="AM722" s="5">
        <f t="shared" si="322"/>
        <v>-2.6440879110708471E-3</v>
      </c>
      <c r="AN722" s="5">
        <f t="shared" si="323"/>
        <v>-2.9036799742812036E-3</v>
      </c>
      <c r="AO722" s="5">
        <f t="shared" si="324"/>
        <v>-2.9036799742812036E-3</v>
      </c>
      <c r="AP722" s="5">
        <f t="shared" si="325"/>
        <v>-1.5884048232628345E-4</v>
      </c>
      <c r="AQ722" s="5">
        <f t="shared" si="326"/>
        <v>9.3702335587340091E-3</v>
      </c>
      <c r="AR722" s="5">
        <f t="shared" si="327"/>
        <v>8.1102647791000404E-3</v>
      </c>
      <c r="AS722" s="5">
        <f t="shared" si="328"/>
        <v>8.9100051644626088E-3</v>
      </c>
      <c r="AT722" s="5">
        <f t="shared" si="329"/>
        <v>8.2625299325695956E-3</v>
      </c>
      <c r="AU722" s="5">
        <f t="shared" si="330"/>
        <v>9.3701701043904517E-3</v>
      </c>
      <c r="AV722" s="5">
        <f t="shared" si="331"/>
        <v>8.1102788113229796E-3</v>
      </c>
      <c r="AW722" s="5">
        <f t="shared" si="332"/>
        <v>8.9100530397725475E-3</v>
      </c>
      <c r="AX722" s="5">
        <f t="shared" si="333"/>
        <v>8.2624909976958261E-3</v>
      </c>
      <c r="AZ722" s="7">
        <f t="shared" si="317"/>
        <v>119.80061062013215</v>
      </c>
      <c r="BA722" s="4">
        <f t="shared" si="334"/>
        <v>3.9886661221116334E-3</v>
      </c>
      <c r="BB722" s="5">
        <f>AZ722/MAX($AZ$16:AZ722)-1</f>
        <v>-5.8397110901252658E-3</v>
      </c>
    </row>
    <row r="723" spans="1:54" x14ac:dyDescent="0.25">
      <c r="A723" s="3">
        <v>43593</v>
      </c>
      <c r="B723">
        <f>IFERROR(VLOOKUP($A723,Finnifty!$A$14:$I$486,B$15+1,FALSE),All_curves!B722)</f>
        <v>0</v>
      </c>
      <c r="C723">
        <f>IFERROR(VLOOKUP($A723,Finnifty!$A$14:$I$486,C$15+1,FALSE),All_curves!C722)</f>
        <v>0</v>
      </c>
      <c r="D723">
        <f>IFERROR(VLOOKUP($A723,Finnifty!$A$14:$I$486,D$15+1,FALSE),All_curves!D722)</f>
        <v>0</v>
      </c>
      <c r="E723">
        <f>IFERROR(VLOOKUP($A723,Finnifty!$A$14:$I$486,E$15+1,FALSE),All_curves!E722)</f>
        <v>0</v>
      </c>
      <c r="F723">
        <f>IFERROR(VLOOKUP($A723,Finnifty!$A$14:$I$486,F$15+1,FALSE),All_curves!F722)</f>
        <v>0</v>
      </c>
      <c r="G723">
        <f>IFERROR(VLOOKUP($A723,Finnifty!$A$14:$I$486,G$15+1,FALSE),All_curves!G722)</f>
        <v>0</v>
      </c>
      <c r="H723">
        <f>IFERROR(VLOOKUP($A723,Finnifty!$A$14:$I$486,H$15+1,FALSE),All_curves!H722)</f>
        <v>0</v>
      </c>
      <c r="I723">
        <f>IFERROR(VLOOKUP($A723,Finnifty!$A$14:$I$486,I$15+1,FALSE),All_curves!I722)</f>
        <v>0</v>
      </c>
      <c r="J723">
        <f>IFERROR(VLOOKUP($A723,Banknifty!$A$14:$I$4860,2,FALSE),All_curves!J722)</f>
        <v>13633228</v>
      </c>
      <c r="K723">
        <f>IFERROR(VLOOKUP($A723,Banknifty!$A$14:$I$4860,3,FALSE),All_curves!K722)</f>
        <v>19091534</v>
      </c>
      <c r="L723">
        <f>IFERROR(VLOOKUP($A723,Banknifty!$A$14:$I$4860,4,FALSE),All_curves!L722)</f>
        <v>17544874</v>
      </c>
      <c r="M723">
        <f>IFERROR(VLOOKUP($A723,Banknifty!$A$14:$I$4860,5,FALSE),All_curves!M722)</f>
        <v>22099592</v>
      </c>
      <c r="N723">
        <f>IFERROR(VLOOKUP($A723,Banknifty!$A$14:$I$4860,6,FALSE),All_curves!N722)</f>
        <v>13125806</v>
      </c>
      <c r="O723">
        <f>IFERROR(VLOOKUP($A723,Banknifty!$A$14:$I$4860,7,FALSE),All_curves!O722)</f>
        <v>16813740</v>
      </c>
      <c r="P723">
        <f>IFERROR(VLOOKUP($A723,Banknifty!$A$14:$I$4860,8,FALSE),All_curves!P722)</f>
        <v>16813740</v>
      </c>
      <c r="Q723">
        <f>IFERROR(VLOOKUP($A723,Banknifty!$A$14:$I$4860,9,FALSE),All_curves!Q722)</f>
        <v>17902446</v>
      </c>
      <c r="R723">
        <f>IFERROR(VLOOKUP($A723,Nifty!$A$14:$I$4860,2,FALSE),All_curves!R722)</f>
        <v>9566044</v>
      </c>
      <c r="S723">
        <f>IFERROR(VLOOKUP($A723,Nifty!$A$14:$I$4860,3,FALSE),All_curves!S722)</f>
        <v>10101876</v>
      </c>
      <c r="T723">
        <f>IFERROR(VLOOKUP($A723,Nifty!$A$14:$I$4860,4,FALSE),All_curves!T722)</f>
        <v>9902749</v>
      </c>
      <c r="U723">
        <f>IFERROR(VLOOKUP($A723,Nifty!$A$14:$I$4860,5,FALSE),All_curves!U722)</f>
        <v>10492205</v>
      </c>
      <c r="V723">
        <f>IFERROR(VLOOKUP($A723,Nifty!$A$14:$I$4860,6,FALSE),All_curves!V722)</f>
        <v>9907237</v>
      </c>
      <c r="W723">
        <f>IFERROR(VLOOKUP($A723,Nifty!$A$14:$I$4860,7,FALSE),All_curves!W722)</f>
        <v>10222437</v>
      </c>
      <c r="X723">
        <f>IFERROR(VLOOKUP($A723,Nifty!$A$14:$I$4860,8,FALSE),All_curves!X722)</f>
        <v>10270539</v>
      </c>
      <c r="Y723">
        <f>IFERROR(VLOOKUP($A723,Nifty!$A$14:$I$4860,9,FALSE),All_curves!Y722)</f>
        <v>10378956</v>
      </c>
      <c r="AA723" s="5">
        <f t="shared" si="309"/>
        <v>0</v>
      </c>
      <c r="AB723" s="5">
        <f t="shared" si="310"/>
        <v>0</v>
      </c>
      <c r="AC723" s="5">
        <f t="shared" si="311"/>
        <v>0</v>
      </c>
      <c r="AD723" s="5">
        <f t="shared" si="312"/>
        <v>0</v>
      </c>
      <c r="AE723" s="5">
        <f t="shared" si="313"/>
        <v>0</v>
      </c>
      <c r="AF723" s="5">
        <f t="shared" si="314"/>
        <v>0</v>
      </c>
      <c r="AG723" s="5">
        <f t="shared" si="315"/>
        <v>0</v>
      </c>
      <c r="AH723" s="5">
        <f t="shared" si="316"/>
        <v>0</v>
      </c>
      <c r="AI723" s="5">
        <f t="shared" si="318"/>
        <v>5.1925107221568734E-3</v>
      </c>
      <c r="AJ723" s="5">
        <f t="shared" si="319"/>
        <v>1.9171868887759569E-3</v>
      </c>
      <c r="AK723" s="5">
        <f t="shared" si="320"/>
        <v>3.4559855707196885E-3</v>
      </c>
      <c r="AL723" s="5">
        <f t="shared" si="321"/>
        <v>4.2686294588418772E-3</v>
      </c>
      <c r="AM723" s="5">
        <f t="shared" si="322"/>
        <v>1.6924319209585814E-3</v>
      </c>
      <c r="AN723" s="5">
        <f t="shared" si="323"/>
        <v>-5.328513180758998E-4</v>
      </c>
      <c r="AO723" s="5">
        <f t="shared" si="324"/>
        <v>-5.328513180758998E-4</v>
      </c>
      <c r="AP723" s="5">
        <f t="shared" si="325"/>
        <v>-1.3746793260924761E-3</v>
      </c>
      <c r="AQ723" s="5">
        <f t="shared" si="326"/>
        <v>4.0471331101543662E-3</v>
      </c>
      <c r="AR723" s="5">
        <f t="shared" si="327"/>
        <v>7.3224726909251192E-3</v>
      </c>
      <c r="AS723" s="5">
        <f t="shared" si="328"/>
        <v>6.3673172227827202E-3</v>
      </c>
      <c r="AT723" s="5">
        <f t="shared" si="329"/>
        <v>1.0289888410982329E-2</v>
      </c>
      <c r="AU723" s="5">
        <f t="shared" si="330"/>
        <v>4.0471038540115245E-3</v>
      </c>
      <c r="AV723" s="5">
        <f t="shared" si="331"/>
        <v>7.3225335079074583E-3</v>
      </c>
      <c r="AW723" s="5">
        <f t="shared" si="332"/>
        <v>6.3673153753391887E-3</v>
      </c>
      <c r="AX723" s="5">
        <f t="shared" si="333"/>
        <v>1.0289932733036133E-2</v>
      </c>
      <c r="AZ723" s="7">
        <f t="shared" si="317"/>
        <v>120.15072820169686</v>
      </c>
      <c r="BA723" s="4">
        <f t="shared" si="334"/>
        <v>2.9225024793478145E-3</v>
      </c>
      <c r="BB723" s="5">
        <f>AZ723/MAX($AZ$16:AZ723)-1</f>
        <v>-2.9342751809170453E-3</v>
      </c>
    </row>
    <row r="724" spans="1:54" x14ac:dyDescent="0.25">
      <c r="A724" s="3">
        <v>43594</v>
      </c>
      <c r="B724">
        <f>IFERROR(VLOOKUP($A724,Finnifty!$A$14:$I$486,B$15+1,FALSE),All_curves!B723)</f>
        <v>0</v>
      </c>
      <c r="C724">
        <f>IFERROR(VLOOKUP($A724,Finnifty!$A$14:$I$486,C$15+1,FALSE),All_curves!C723)</f>
        <v>0</v>
      </c>
      <c r="D724">
        <f>IFERROR(VLOOKUP($A724,Finnifty!$A$14:$I$486,D$15+1,FALSE),All_curves!D723)</f>
        <v>0</v>
      </c>
      <c r="E724">
        <f>IFERROR(VLOOKUP($A724,Finnifty!$A$14:$I$486,E$15+1,FALSE),All_curves!E723)</f>
        <v>0</v>
      </c>
      <c r="F724">
        <f>IFERROR(VLOOKUP($A724,Finnifty!$A$14:$I$486,F$15+1,FALSE),All_curves!F723)</f>
        <v>0</v>
      </c>
      <c r="G724">
        <f>IFERROR(VLOOKUP($A724,Finnifty!$A$14:$I$486,G$15+1,FALSE),All_curves!G723)</f>
        <v>0</v>
      </c>
      <c r="H724">
        <f>IFERROR(VLOOKUP($A724,Finnifty!$A$14:$I$486,H$15+1,FALSE),All_curves!H723)</f>
        <v>0</v>
      </c>
      <c r="I724">
        <f>IFERROR(VLOOKUP($A724,Finnifty!$A$14:$I$486,I$15+1,FALSE),All_curves!I723)</f>
        <v>0</v>
      </c>
      <c r="J724">
        <f>IFERROR(VLOOKUP($A724,Banknifty!$A$14:$I$4860,2,FALSE),All_curves!J723)</f>
        <v>13695791</v>
      </c>
      <c r="K724">
        <f>IFERROR(VLOOKUP($A724,Banknifty!$A$14:$I$4860,3,FALSE),All_curves!K723)</f>
        <v>19031078</v>
      </c>
      <c r="L724">
        <f>IFERROR(VLOOKUP($A724,Banknifty!$A$14:$I$4860,4,FALSE),All_curves!L723)</f>
        <v>17578558</v>
      </c>
      <c r="M724">
        <f>IFERROR(VLOOKUP($A724,Banknifty!$A$14:$I$4860,5,FALSE),All_curves!M723)</f>
        <v>22099592</v>
      </c>
      <c r="N724">
        <f>IFERROR(VLOOKUP($A724,Banknifty!$A$14:$I$4860,6,FALSE),All_curves!N723)</f>
        <v>13038190</v>
      </c>
      <c r="O724">
        <f>IFERROR(VLOOKUP($A724,Banknifty!$A$14:$I$4860,7,FALSE),All_curves!O723)</f>
        <v>16732500</v>
      </c>
      <c r="P724">
        <f>IFERROR(VLOOKUP($A724,Banknifty!$A$14:$I$4860,8,FALSE),All_curves!P723)</f>
        <v>16732500</v>
      </c>
      <c r="Q724">
        <f>IFERROR(VLOOKUP($A724,Banknifty!$A$14:$I$4860,9,FALSE),All_curves!Q723)</f>
        <v>17861752</v>
      </c>
      <c r="R724">
        <f>IFERROR(VLOOKUP($A724,Nifty!$A$14:$I$4860,2,FALSE),All_curves!R723)</f>
        <v>9464655</v>
      </c>
      <c r="S724">
        <f>IFERROR(VLOOKUP($A724,Nifty!$A$14:$I$4860,3,FALSE),All_curves!S723)</f>
        <v>10062743</v>
      </c>
      <c r="T724">
        <f>IFERROR(VLOOKUP($A724,Nifty!$A$14:$I$4860,4,FALSE),All_curves!T723)</f>
        <v>9859952</v>
      </c>
      <c r="U724">
        <f>IFERROR(VLOOKUP($A724,Nifty!$A$14:$I$4860,5,FALSE),All_curves!U723)</f>
        <v>10453559</v>
      </c>
      <c r="V724">
        <f>IFERROR(VLOOKUP($A724,Nifty!$A$14:$I$4860,6,FALSE),All_curves!V723)</f>
        <v>9870044</v>
      </c>
      <c r="W724">
        <f>IFERROR(VLOOKUP($A724,Nifty!$A$14:$I$4860,7,FALSE),All_curves!W723)</f>
        <v>10261674</v>
      </c>
      <c r="X724">
        <f>IFERROR(VLOOKUP($A724,Nifty!$A$14:$I$4860,8,FALSE),All_curves!X723)</f>
        <v>10317443</v>
      </c>
      <c r="Y724">
        <f>IFERROR(VLOOKUP($A724,Nifty!$A$14:$I$4860,9,FALSE),All_curves!Y723)</f>
        <v>10444594</v>
      </c>
      <c r="AA724" s="5">
        <f t="shared" si="309"/>
        <v>0</v>
      </c>
      <c r="AB724" s="5">
        <f t="shared" si="310"/>
        <v>0</v>
      </c>
      <c r="AC724" s="5">
        <f t="shared" si="311"/>
        <v>0</v>
      </c>
      <c r="AD724" s="5">
        <f t="shared" si="312"/>
        <v>0</v>
      </c>
      <c r="AE724" s="5">
        <f t="shared" si="313"/>
        <v>0</v>
      </c>
      <c r="AF724" s="5">
        <f t="shared" si="314"/>
        <v>0</v>
      </c>
      <c r="AG724" s="5">
        <f t="shared" si="315"/>
        <v>0</v>
      </c>
      <c r="AH724" s="5">
        <f t="shared" si="316"/>
        <v>0</v>
      </c>
      <c r="AI724" s="5">
        <f t="shared" si="318"/>
        <v>4.5890085605551079E-3</v>
      </c>
      <c r="AJ724" s="5">
        <f t="shared" si="319"/>
        <v>-3.1666392024862766E-3</v>
      </c>
      <c r="AK724" s="5">
        <f t="shared" si="320"/>
        <v>1.9198769965518281E-3</v>
      </c>
      <c r="AL724" s="5">
        <f t="shared" si="321"/>
        <v>0</v>
      </c>
      <c r="AM724" s="5">
        <f t="shared" si="322"/>
        <v>-6.6750948475088334E-3</v>
      </c>
      <c r="AN724" s="5">
        <f t="shared" si="323"/>
        <v>-4.8317625941640685E-3</v>
      </c>
      <c r="AO724" s="5">
        <f t="shared" si="324"/>
        <v>-4.8317625941640685E-3</v>
      </c>
      <c r="AP724" s="5">
        <f t="shared" si="325"/>
        <v>-2.2730972069403554E-3</v>
      </c>
      <c r="AQ724" s="5">
        <f t="shared" si="326"/>
        <v>-1.0598843158153959E-2</v>
      </c>
      <c r="AR724" s="5">
        <f t="shared" si="327"/>
        <v>-3.8738349193753185E-3</v>
      </c>
      <c r="AS724" s="5">
        <f t="shared" si="328"/>
        <v>-4.3217292491206649E-3</v>
      </c>
      <c r="AT724" s="5">
        <f t="shared" si="329"/>
        <v>-3.6833058446723577E-3</v>
      </c>
      <c r="AU724" s="5">
        <f t="shared" si="330"/>
        <v>-3.7541243840235605E-3</v>
      </c>
      <c r="AV724" s="5">
        <f t="shared" si="331"/>
        <v>3.838321527440014E-3</v>
      </c>
      <c r="AW724" s="5">
        <f t="shared" si="332"/>
        <v>4.566848925845024E-3</v>
      </c>
      <c r="AX724" s="5">
        <f t="shared" si="333"/>
        <v>6.3241428135931699E-3</v>
      </c>
      <c r="AZ724" s="7">
        <f t="shared" si="317"/>
        <v>120.01670008853505</v>
      </c>
      <c r="BA724" s="4">
        <f t="shared" si="334"/>
        <v>-1.1154997990260134E-3</v>
      </c>
      <c r="BB724" s="5">
        <f>AZ724/MAX($AZ$16:AZ724)-1</f>
        <v>-4.0465017965684025E-3</v>
      </c>
    </row>
    <row r="725" spans="1:54" x14ac:dyDescent="0.25">
      <c r="A725" s="3">
        <v>43595</v>
      </c>
      <c r="B725">
        <f>IFERROR(VLOOKUP($A725,Finnifty!$A$14:$I$486,B$15+1,FALSE),All_curves!B724)</f>
        <v>0</v>
      </c>
      <c r="C725">
        <f>IFERROR(VLOOKUP($A725,Finnifty!$A$14:$I$486,C$15+1,FALSE),All_curves!C724)</f>
        <v>0</v>
      </c>
      <c r="D725">
        <f>IFERROR(VLOOKUP($A725,Finnifty!$A$14:$I$486,D$15+1,FALSE),All_curves!D724)</f>
        <v>0</v>
      </c>
      <c r="E725">
        <f>IFERROR(VLOOKUP($A725,Finnifty!$A$14:$I$486,E$15+1,FALSE),All_curves!E724)</f>
        <v>0</v>
      </c>
      <c r="F725">
        <f>IFERROR(VLOOKUP($A725,Finnifty!$A$14:$I$486,F$15+1,FALSE),All_curves!F724)</f>
        <v>0</v>
      </c>
      <c r="G725">
        <f>IFERROR(VLOOKUP($A725,Finnifty!$A$14:$I$486,G$15+1,FALSE),All_curves!G724)</f>
        <v>0</v>
      </c>
      <c r="H725">
        <f>IFERROR(VLOOKUP($A725,Finnifty!$A$14:$I$486,H$15+1,FALSE),All_curves!H724)</f>
        <v>0</v>
      </c>
      <c r="I725">
        <f>IFERROR(VLOOKUP($A725,Finnifty!$A$14:$I$486,I$15+1,FALSE),All_curves!I724)</f>
        <v>0</v>
      </c>
      <c r="J725">
        <f>IFERROR(VLOOKUP($A725,Banknifty!$A$14:$I$4860,2,FALSE),All_curves!J724)</f>
        <v>13677398</v>
      </c>
      <c r="K725">
        <f>IFERROR(VLOOKUP($A725,Banknifty!$A$14:$I$4860,3,FALSE),All_curves!K724)</f>
        <v>19031078</v>
      </c>
      <c r="L725">
        <f>IFERROR(VLOOKUP($A725,Banknifty!$A$14:$I$4860,4,FALSE),All_curves!L724)</f>
        <v>17540498</v>
      </c>
      <c r="M725">
        <f>IFERROR(VLOOKUP($A725,Banknifty!$A$14:$I$4860,5,FALSE),All_curves!M724)</f>
        <v>22099592</v>
      </c>
      <c r="N725">
        <f>IFERROR(VLOOKUP($A725,Banknifty!$A$14:$I$4860,6,FALSE),All_curves!N724)</f>
        <v>13149446</v>
      </c>
      <c r="O725">
        <f>IFERROR(VLOOKUP($A725,Banknifty!$A$14:$I$4860,7,FALSE),All_curves!O724)</f>
        <v>16892998</v>
      </c>
      <c r="P725">
        <f>IFERROR(VLOOKUP($A725,Banknifty!$A$14:$I$4860,8,FALSE),All_curves!P724)</f>
        <v>16892998</v>
      </c>
      <c r="Q725">
        <f>IFERROR(VLOOKUP($A725,Banknifty!$A$14:$I$4860,9,FALSE),All_curves!Q724)</f>
        <v>18012748</v>
      </c>
      <c r="R725">
        <f>IFERROR(VLOOKUP($A725,Nifty!$A$14:$I$4860,2,FALSE),All_curves!R724)</f>
        <v>9471511</v>
      </c>
      <c r="S725">
        <f>IFERROR(VLOOKUP($A725,Nifty!$A$14:$I$4860,3,FALSE),All_curves!S724)</f>
        <v>10064822</v>
      </c>
      <c r="T725">
        <f>IFERROR(VLOOKUP($A725,Nifty!$A$14:$I$4860,4,FALSE),All_curves!T724)</f>
        <v>9859952</v>
      </c>
      <c r="U725">
        <f>IFERROR(VLOOKUP($A725,Nifty!$A$14:$I$4860,5,FALSE),All_curves!U724)</f>
        <v>10453559</v>
      </c>
      <c r="V725">
        <f>IFERROR(VLOOKUP($A725,Nifty!$A$14:$I$4860,6,FALSE),All_curves!V724)</f>
        <v>9862662</v>
      </c>
      <c r="W725">
        <f>IFERROR(VLOOKUP($A725,Nifty!$A$14:$I$4860,7,FALSE),All_curves!W724)</f>
        <v>10248980</v>
      </c>
      <c r="X725">
        <f>IFERROR(VLOOKUP($A725,Nifty!$A$14:$I$4860,8,FALSE),All_curves!X724)</f>
        <v>10309878</v>
      </c>
      <c r="Y725">
        <f>IFERROR(VLOOKUP($A725,Nifty!$A$14:$I$4860,9,FALSE),All_curves!Y724)</f>
        <v>10444594</v>
      </c>
      <c r="AA725" s="5">
        <f t="shared" si="309"/>
        <v>0</v>
      </c>
      <c r="AB725" s="5">
        <f t="shared" si="310"/>
        <v>0</v>
      </c>
      <c r="AC725" s="5">
        <f t="shared" si="311"/>
        <v>0</v>
      </c>
      <c r="AD725" s="5">
        <f t="shared" si="312"/>
        <v>0</v>
      </c>
      <c r="AE725" s="5">
        <f t="shared" si="313"/>
        <v>0</v>
      </c>
      <c r="AF725" s="5">
        <f t="shared" si="314"/>
        <v>0</v>
      </c>
      <c r="AG725" s="5">
        <f t="shared" si="315"/>
        <v>0</v>
      </c>
      <c r="AH725" s="5">
        <f t="shared" si="316"/>
        <v>0</v>
      </c>
      <c r="AI725" s="5">
        <f t="shared" si="318"/>
        <v>-1.3429673393818842E-3</v>
      </c>
      <c r="AJ725" s="5">
        <f t="shared" si="319"/>
        <v>0</v>
      </c>
      <c r="AK725" s="5">
        <f t="shared" si="320"/>
        <v>-2.1651377775128156E-3</v>
      </c>
      <c r="AL725" s="5">
        <f t="shared" si="321"/>
        <v>0</v>
      </c>
      <c r="AM725" s="5">
        <f t="shared" si="322"/>
        <v>8.5330862642745142E-3</v>
      </c>
      <c r="AN725" s="5">
        <f t="shared" si="323"/>
        <v>9.5919916330493571E-3</v>
      </c>
      <c r="AO725" s="5">
        <f t="shared" si="324"/>
        <v>9.5919916330493571E-3</v>
      </c>
      <c r="AP725" s="5">
        <f t="shared" si="325"/>
        <v>8.4535940259387043E-3</v>
      </c>
      <c r="AQ725" s="5">
        <f t="shared" si="326"/>
        <v>7.2437928271029683E-4</v>
      </c>
      <c r="AR725" s="5">
        <f t="shared" si="327"/>
        <v>2.0660370636504943E-4</v>
      </c>
      <c r="AS725" s="5">
        <f t="shared" si="328"/>
        <v>0</v>
      </c>
      <c r="AT725" s="5">
        <f t="shared" si="329"/>
        <v>0</v>
      </c>
      <c r="AU725" s="5">
        <f t="shared" si="330"/>
        <v>-7.4791966479581529E-4</v>
      </c>
      <c r="AV725" s="5">
        <f t="shared" si="331"/>
        <v>-1.2370301375779214E-3</v>
      </c>
      <c r="AW725" s="5">
        <f t="shared" si="332"/>
        <v>-7.3322430761191271E-4</v>
      </c>
      <c r="AX725" s="5">
        <f t="shared" si="333"/>
        <v>0</v>
      </c>
      <c r="AZ725" s="7">
        <f t="shared" si="317"/>
        <v>120.17109840935125</v>
      </c>
      <c r="BA725" s="4">
        <f t="shared" si="334"/>
        <v>1.2864736382711222E-3</v>
      </c>
      <c r="BB725" s="5">
        <f>AZ725/MAX($AZ$16:AZ725)-1</f>
        <v>-2.7652338761857687E-3</v>
      </c>
    </row>
    <row r="726" spans="1:54" x14ac:dyDescent="0.25">
      <c r="A726" s="3">
        <v>43598</v>
      </c>
      <c r="B726">
        <f>IFERROR(VLOOKUP($A726,Finnifty!$A$14:$I$486,B$15+1,FALSE),All_curves!B725)</f>
        <v>0</v>
      </c>
      <c r="C726">
        <f>IFERROR(VLOOKUP($A726,Finnifty!$A$14:$I$486,C$15+1,FALSE),All_curves!C725)</f>
        <v>0</v>
      </c>
      <c r="D726">
        <f>IFERROR(VLOOKUP($A726,Finnifty!$A$14:$I$486,D$15+1,FALSE),All_curves!D725)</f>
        <v>0</v>
      </c>
      <c r="E726">
        <f>IFERROR(VLOOKUP($A726,Finnifty!$A$14:$I$486,E$15+1,FALSE),All_curves!E725)</f>
        <v>0</v>
      </c>
      <c r="F726">
        <f>IFERROR(VLOOKUP($A726,Finnifty!$A$14:$I$486,F$15+1,FALSE),All_curves!F725)</f>
        <v>0</v>
      </c>
      <c r="G726">
        <f>IFERROR(VLOOKUP($A726,Finnifty!$A$14:$I$486,G$15+1,FALSE),All_curves!G725)</f>
        <v>0</v>
      </c>
      <c r="H726">
        <f>IFERROR(VLOOKUP($A726,Finnifty!$A$14:$I$486,H$15+1,FALSE),All_curves!H725)</f>
        <v>0</v>
      </c>
      <c r="I726">
        <f>IFERROR(VLOOKUP($A726,Finnifty!$A$14:$I$486,I$15+1,FALSE),All_curves!I725)</f>
        <v>0</v>
      </c>
      <c r="J726">
        <f>IFERROR(VLOOKUP($A726,Banknifty!$A$14:$I$4860,2,FALSE),All_curves!J725)</f>
        <v>13675813</v>
      </c>
      <c r="K726">
        <f>IFERROR(VLOOKUP($A726,Banknifty!$A$14:$I$4860,3,FALSE),All_curves!K725)</f>
        <v>19016780</v>
      </c>
      <c r="L726">
        <f>IFERROR(VLOOKUP($A726,Banknifty!$A$14:$I$4860,4,FALSE),All_curves!L725)</f>
        <v>17503442</v>
      </c>
      <c r="M726">
        <f>IFERROR(VLOOKUP($A726,Banknifty!$A$14:$I$4860,5,FALSE),All_curves!M725)</f>
        <v>22080702</v>
      </c>
      <c r="N726">
        <f>IFERROR(VLOOKUP($A726,Banknifty!$A$14:$I$4860,6,FALSE),All_curves!N725)</f>
        <v>13217725</v>
      </c>
      <c r="O726">
        <f>IFERROR(VLOOKUP($A726,Banknifty!$A$14:$I$4860,7,FALSE),All_curves!O725)</f>
        <v>16925386</v>
      </c>
      <c r="P726">
        <f>IFERROR(VLOOKUP($A726,Banknifty!$A$14:$I$4860,8,FALSE),All_curves!P725)</f>
        <v>16925386</v>
      </c>
      <c r="Q726">
        <f>IFERROR(VLOOKUP($A726,Banknifty!$A$14:$I$4860,9,FALSE),All_curves!Q725)</f>
        <v>18089640</v>
      </c>
      <c r="R726">
        <f>IFERROR(VLOOKUP($A726,Nifty!$A$14:$I$4860,2,FALSE),All_curves!R725)</f>
        <v>9437557</v>
      </c>
      <c r="S726">
        <f>IFERROR(VLOOKUP($A726,Nifty!$A$14:$I$4860,3,FALSE),All_curves!S725)</f>
        <v>10068202</v>
      </c>
      <c r="T726">
        <f>IFERROR(VLOOKUP($A726,Nifty!$A$14:$I$4860,4,FALSE),All_curves!T725)</f>
        <v>9863340</v>
      </c>
      <c r="U726">
        <f>IFERROR(VLOOKUP($A726,Nifty!$A$14:$I$4860,5,FALSE),All_curves!U725)</f>
        <v>10451922</v>
      </c>
      <c r="V726">
        <f>IFERROR(VLOOKUP($A726,Nifty!$A$14:$I$4860,6,FALSE),All_curves!V725)</f>
        <v>9827306</v>
      </c>
      <c r="W726">
        <f>IFERROR(VLOOKUP($A726,Nifty!$A$14:$I$4860,7,FALSE),All_curves!W725)</f>
        <v>10252422</v>
      </c>
      <c r="X726">
        <f>IFERROR(VLOOKUP($A726,Nifty!$A$14:$I$4860,8,FALSE),All_curves!X725)</f>
        <v>10313421</v>
      </c>
      <c r="Y726">
        <f>IFERROR(VLOOKUP($A726,Nifty!$A$14:$I$4860,9,FALSE),All_curves!Y725)</f>
        <v>10442959</v>
      </c>
      <c r="AA726" s="5">
        <f t="shared" si="309"/>
        <v>0</v>
      </c>
      <c r="AB726" s="5">
        <f t="shared" si="310"/>
        <v>0</v>
      </c>
      <c r="AC726" s="5">
        <f t="shared" si="311"/>
        <v>0</v>
      </c>
      <c r="AD726" s="5">
        <f t="shared" si="312"/>
        <v>0</v>
      </c>
      <c r="AE726" s="5">
        <f t="shared" si="313"/>
        <v>0</v>
      </c>
      <c r="AF726" s="5">
        <f t="shared" si="314"/>
        <v>0</v>
      </c>
      <c r="AG726" s="5">
        <f t="shared" si="315"/>
        <v>0</v>
      </c>
      <c r="AH726" s="5">
        <f t="shared" si="316"/>
        <v>0</v>
      </c>
      <c r="AI726" s="5">
        <f t="shared" si="318"/>
        <v>-1.1588461489531188E-4</v>
      </c>
      <c r="AJ726" s="5">
        <f t="shared" si="319"/>
        <v>-7.5129743044510811E-4</v>
      </c>
      <c r="AK726" s="5">
        <f t="shared" si="320"/>
        <v>-2.1125968031238118E-3</v>
      </c>
      <c r="AL726" s="5">
        <f t="shared" si="321"/>
        <v>-8.5476691153396622E-4</v>
      </c>
      <c r="AM726" s="5">
        <f t="shared" si="322"/>
        <v>5.192538149515924E-3</v>
      </c>
      <c r="AN726" s="5">
        <f t="shared" si="323"/>
        <v>1.9172440557917447E-3</v>
      </c>
      <c r="AO726" s="5">
        <f t="shared" si="324"/>
        <v>1.9172440557917447E-3</v>
      </c>
      <c r="AP726" s="5">
        <f t="shared" si="325"/>
        <v>4.2687545509436653E-3</v>
      </c>
      <c r="AQ726" s="5">
        <f t="shared" si="326"/>
        <v>-3.5848556793103281E-3</v>
      </c>
      <c r="AR726" s="5">
        <f t="shared" si="327"/>
        <v>3.3582312732405306E-4</v>
      </c>
      <c r="AS726" s="5">
        <f t="shared" si="328"/>
        <v>3.4361222042456063E-4</v>
      </c>
      <c r="AT726" s="5">
        <f t="shared" si="329"/>
        <v>-1.5659738468021267E-4</v>
      </c>
      <c r="AU726" s="5">
        <f t="shared" si="330"/>
        <v>-3.584833384739361E-3</v>
      </c>
      <c r="AV726" s="5">
        <f t="shared" si="331"/>
        <v>3.358382980549468E-4</v>
      </c>
      <c r="AW726" s="5">
        <f t="shared" si="332"/>
        <v>3.4365101119537833E-4</v>
      </c>
      <c r="AX726" s="5">
        <f t="shared" si="333"/>
        <v>-1.5654031166745241E-4</v>
      </c>
      <c r="AZ726" s="7">
        <f t="shared" si="317"/>
        <v>120.1878088662761</v>
      </c>
      <c r="BA726" s="4">
        <f t="shared" si="334"/>
        <v>1.3905553952693616E-4</v>
      </c>
      <c r="BB726" s="5">
        <f>AZ726/MAX($AZ$16:AZ726)-1</f>
        <v>-2.6265628577474276E-3</v>
      </c>
    </row>
    <row r="727" spans="1:54" x14ac:dyDescent="0.25">
      <c r="A727" s="3">
        <v>43599</v>
      </c>
      <c r="B727">
        <f>IFERROR(VLOOKUP($A727,Finnifty!$A$14:$I$486,B$15+1,FALSE),All_curves!B726)</f>
        <v>0</v>
      </c>
      <c r="C727">
        <f>IFERROR(VLOOKUP($A727,Finnifty!$A$14:$I$486,C$15+1,FALSE),All_curves!C726)</f>
        <v>0</v>
      </c>
      <c r="D727">
        <f>IFERROR(VLOOKUP($A727,Finnifty!$A$14:$I$486,D$15+1,FALSE),All_curves!D726)</f>
        <v>0</v>
      </c>
      <c r="E727">
        <f>IFERROR(VLOOKUP($A727,Finnifty!$A$14:$I$486,E$15+1,FALSE),All_curves!E726)</f>
        <v>0</v>
      </c>
      <c r="F727">
        <f>IFERROR(VLOOKUP($A727,Finnifty!$A$14:$I$486,F$15+1,FALSE),All_curves!F726)</f>
        <v>0</v>
      </c>
      <c r="G727">
        <f>IFERROR(VLOOKUP($A727,Finnifty!$A$14:$I$486,G$15+1,FALSE),All_curves!G726)</f>
        <v>0</v>
      </c>
      <c r="H727">
        <f>IFERROR(VLOOKUP($A727,Finnifty!$A$14:$I$486,H$15+1,FALSE),All_curves!H726)</f>
        <v>0</v>
      </c>
      <c r="I727">
        <f>IFERROR(VLOOKUP($A727,Finnifty!$A$14:$I$486,I$15+1,FALSE),All_curves!I726)</f>
        <v>0</v>
      </c>
      <c r="J727">
        <f>IFERROR(VLOOKUP($A727,Banknifty!$A$14:$I$4860,2,FALSE),All_curves!J726)</f>
        <v>13688191</v>
      </c>
      <c r="K727">
        <f>IFERROR(VLOOKUP($A727,Banknifty!$A$14:$I$4860,3,FALSE),All_curves!K726)</f>
        <v>19000016</v>
      </c>
      <c r="L727">
        <f>IFERROR(VLOOKUP($A727,Banknifty!$A$14:$I$4860,4,FALSE),All_curves!L726)</f>
        <v>17490156</v>
      </c>
      <c r="M727">
        <f>IFERROR(VLOOKUP($A727,Banknifty!$A$14:$I$4860,5,FALSE),All_curves!M726)</f>
        <v>22054886</v>
      </c>
      <c r="N727">
        <f>IFERROR(VLOOKUP($A727,Banknifty!$A$14:$I$4860,6,FALSE),All_curves!N726)</f>
        <v>13278381</v>
      </c>
      <c r="O727">
        <f>IFERROR(VLOOKUP($A727,Banknifty!$A$14:$I$4860,7,FALSE),All_curves!O726)</f>
        <v>16955870</v>
      </c>
      <c r="P727">
        <f>IFERROR(VLOOKUP($A727,Banknifty!$A$14:$I$4860,8,FALSE),All_curves!P726)</f>
        <v>16955870</v>
      </c>
      <c r="Q727">
        <f>IFERROR(VLOOKUP($A727,Banknifty!$A$14:$I$4860,9,FALSE),All_curves!Q726)</f>
        <v>18089640</v>
      </c>
      <c r="R727">
        <f>IFERROR(VLOOKUP($A727,Nifty!$A$14:$I$4860,2,FALSE),All_curves!R726)</f>
        <v>9447325</v>
      </c>
      <c r="S727">
        <f>IFERROR(VLOOKUP($A727,Nifty!$A$14:$I$4860,3,FALSE),All_curves!S726)</f>
        <v>10076536</v>
      </c>
      <c r="T727">
        <f>IFERROR(VLOOKUP($A727,Nifty!$A$14:$I$4860,4,FALSE),All_curves!T726)</f>
        <v>9865614</v>
      </c>
      <c r="U727">
        <f>IFERROR(VLOOKUP($A727,Nifty!$A$14:$I$4860,5,FALSE),All_curves!U726)</f>
        <v>10454368</v>
      </c>
      <c r="V727">
        <f>IFERROR(VLOOKUP($A727,Nifty!$A$14:$I$4860,6,FALSE),All_curves!V726)</f>
        <v>9837478</v>
      </c>
      <c r="W727">
        <f>IFERROR(VLOOKUP($A727,Nifty!$A$14:$I$4860,7,FALSE),All_curves!W726)</f>
        <v>10260909</v>
      </c>
      <c r="X727">
        <f>IFERROR(VLOOKUP($A727,Nifty!$A$14:$I$4860,8,FALSE),All_curves!X726)</f>
        <v>10315799</v>
      </c>
      <c r="Y727">
        <f>IFERROR(VLOOKUP($A727,Nifty!$A$14:$I$4860,9,FALSE),All_curves!Y726)</f>
        <v>10445402</v>
      </c>
      <c r="AA727" s="5">
        <f t="shared" si="309"/>
        <v>0</v>
      </c>
      <c r="AB727" s="5">
        <f t="shared" si="310"/>
        <v>0</v>
      </c>
      <c r="AC727" s="5">
        <f t="shared" si="311"/>
        <v>0</v>
      </c>
      <c r="AD727" s="5">
        <f t="shared" si="312"/>
        <v>0</v>
      </c>
      <c r="AE727" s="5">
        <f t="shared" si="313"/>
        <v>0</v>
      </c>
      <c r="AF727" s="5">
        <f t="shared" si="314"/>
        <v>0</v>
      </c>
      <c r="AG727" s="5">
        <f t="shared" si="315"/>
        <v>0</v>
      </c>
      <c r="AH727" s="5">
        <f t="shared" si="316"/>
        <v>0</v>
      </c>
      <c r="AI727" s="5">
        <f t="shared" si="318"/>
        <v>9.0510158335743718E-4</v>
      </c>
      <c r="AJ727" s="5">
        <f t="shared" si="319"/>
        <v>-8.815372528893084E-4</v>
      </c>
      <c r="AK727" s="5">
        <f t="shared" si="320"/>
        <v>-7.5905070556980814E-4</v>
      </c>
      <c r="AL727" s="5">
        <f t="shared" si="321"/>
        <v>-1.1691657267055566E-3</v>
      </c>
      <c r="AM727" s="5">
        <f t="shared" si="322"/>
        <v>4.588989406270727E-3</v>
      </c>
      <c r="AN727" s="5">
        <f t="shared" si="323"/>
        <v>1.8010815233402422E-3</v>
      </c>
      <c r="AO727" s="5">
        <f t="shared" si="324"/>
        <v>1.8010815233402422E-3</v>
      </c>
      <c r="AP727" s="5">
        <f t="shared" si="325"/>
        <v>0</v>
      </c>
      <c r="AQ727" s="5">
        <f t="shared" si="326"/>
        <v>1.0350136163415069E-3</v>
      </c>
      <c r="AR727" s="5">
        <f t="shared" si="327"/>
        <v>8.2775454842876073E-4</v>
      </c>
      <c r="AS727" s="5">
        <f t="shared" si="328"/>
        <v>2.3055070594746319E-4</v>
      </c>
      <c r="AT727" s="5">
        <f t="shared" si="329"/>
        <v>2.340239431561919E-4</v>
      </c>
      <c r="AU727" s="5">
        <f t="shared" si="330"/>
        <v>1.0350751263876745E-3</v>
      </c>
      <c r="AV727" s="5">
        <f t="shared" si="331"/>
        <v>8.2780439587826216E-4</v>
      </c>
      <c r="AW727" s="5">
        <f t="shared" si="332"/>
        <v>2.3057334709797317E-4</v>
      </c>
      <c r="AX727" s="5">
        <f t="shared" si="333"/>
        <v>2.3393752671063694E-4</v>
      </c>
      <c r="AZ727" s="7">
        <f t="shared" si="317"/>
        <v>120.24260065327618</v>
      </c>
      <c r="BA727" s="4">
        <f t="shared" si="334"/>
        <v>4.5588473171218519E-4</v>
      </c>
      <c r="BB727" s="5">
        <f>AZ727/MAX($AZ$16:AZ727)-1</f>
        <v>-2.1718755359388942E-3</v>
      </c>
    </row>
    <row r="728" spans="1:54" x14ac:dyDescent="0.25">
      <c r="A728" s="3">
        <v>43600</v>
      </c>
      <c r="B728">
        <f>IFERROR(VLOOKUP($A728,Finnifty!$A$14:$I$486,B$15+1,FALSE),All_curves!B727)</f>
        <v>0</v>
      </c>
      <c r="C728">
        <f>IFERROR(VLOOKUP($A728,Finnifty!$A$14:$I$486,C$15+1,FALSE),All_curves!C727)</f>
        <v>0</v>
      </c>
      <c r="D728">
        <f>IFERROR(VLOOKUP($A728,Finnifty!$A$14:$I$486,D$15+1,FALSE),All_curves!D727)</f>
        <v>0</v>
      </c>
      <c r="E728">
        <f>IFERROR(VLOOKUP($A728,Finnifty!$A$14:$I$486,E$15+1,FALSE),All_curves!E727)</f>
        <v>0</v>
      </c>
      <c r="F728">
        <f>IFERROR(VLOOKUP($A728,Finnifty!$A$14:$I$486,F$15+1,FALSE),All_curves!F727)</f>
        <v>0</v>
      </c>
      <c r="G728">
        <f>IFERROR(VLOOKUP($A728,Finnifty!$A$14:$I$486,G$15+1,FALSE),All_curves!G727)</f>
        <v>0</v>
      </c>
      <c r="H728">
        <f>IFERROR(VLOOKUP($A728,Finnifty!$A$14:$I$486,H$15+1,FALSE),All_curves!H727)</f>
        <v>0</v>
      </c>
      <c r="I728">
        <f>IFERROR(VLOOKUP($A728,Finnifty!$A$14:$I$486,I$15+1,FALSE),All_curves!I727)</f>
        <v>0</v>
      </c>
      <c r="J728">
        <f>IFERROR(VLOOKUP($A728,Banknifty!$A$14:$I$4860,2,FALSE),All_curves!J727)</f>
        <v>13809264</v>
      </c>
      <c r="K728">
        <f>IFERROR(VLOOKUP($A728,Banknifty!$A$14:$I$4860,3,FALSE),All_curves!K727)</f>
        <v>19112714</v>
      </c>
      <c r="L728">
        <f>IFERROR(VLOOKUP($A728,Banknifty!$A$14:$I$4860,4,FALSE),All_curves!L727)</f>
        <v>17585180</v>
      </c>
      <c r="M728">
        <f>IFERROR(VLOOKUP($A728,Banknifty!$A$14:$I$4860,5,FALSE),All_curves!M727)</f>
        <v>22158904</v>
      </c>
      <c r="N728">
        <f>IFERROR(VLOOKUP($A728,Banknifty!$A$14:$I$4860,6,FALSE),All_curves!N727)</f>
        <v>13260548</v>
      </c>
      <c r="O728">
        <f>IFERROR(VLOOKUP($A728,Banknifty!$A$14:$I$4860,7,FALSE),All_curves!O727)</f>
        <v>16955870</v>
      </c>
      <c r="P728">
        <f>IFERROR(VLOOKUP($A728,Banknifty!$A$14:$I$4860,8,FALSE),All_curves!P727)</f>
        <v>16955870</v>
      </c>
      <c r="Q728">
        <f>IFERROR(VLOOKUP($A728,Banknifty!$A$14:$I$4860,9,FALSE),All_curves!Q727)</f>
        <v>18089640</v>
      </c>
      <c r="R728">
        <f>IFERROR(VLOOKUP($A728,Nifty!$A$14:$I$4860,2,FALSE),All_curves!R727)</f>
        <v>9348732</v>
      </c>
      <c r="S728">
        <f>IFERROR(VLOOKUP($A728,Nifty!$A$14:$I$4860,3,FALSE),All_curves!S727)</f>
        <v>10027475</v>
      </c>
      <c r="T728">
        <f>IFERROR(VLOOKUP($A728,Nifty!$A$14:$I$4860,4,FALSE),All_curves!T727)</f>
        <v>9868192</v>
      </c>
      <c r="U728">
        <f>IFERROR(VLOOKUP($A728,Nifty!$A$14:$I$4860,5,FALSE),All_curves!U727)</f>
        <v>10457099</v>
      </c>
      <c r="V728">
        <f>IFERROR(VLOOKUP($A728,Nifty!$A$14:$I$4860,6,FALSE),All_curves!V727)</f>
        <v>9734812</v>
      </c>
      <c r="W728">
        <f>IFERROR(VLOOKUP($A728,Nifty!$A$14:$I$4860,7,FALSE),All_curves!W727)</f>
        <v>10210951</v>
      </c>
      <c r="X728">
        <f>IFERROR(VLOOKUP($A728,Nifty!$A$14:$I$4860,8,FALSE),All_curves!X727)</f>
        <v>10318494</v>
      </c>
      <c r="Y728">
        <f>IFERROR(VLOOKUP($A728,Nifty!$A$14:$I$4860,9,FALSE),All_curves!Y727)</f>
        <v>10448131</v>
      </c>
      <c r="AA728" s="5">
        <f t="shared" si="309"/>
        <v>0</v>
      </c>
      <c r="AB728" s="5">
        <f t="shared" si="310"/>
        <v>0</v>
      </c>
      <c r="AC728" s="5">
        <f t="shared" si="311"/>
        <v>0</v>
      </c>
      <c r="AD728" s="5">
        <f t="shared" si="312"/>
        <v>0</v>
      </c>
      <c r="AE728" s="5">
        <f t="shared" si="313"/>
        <v>0</v>
      </c>
      <c r="AF728" s="5">
        <f t="shared" si="314"/>
        <v>0</v>
      </c>
      <c r="AG728" s="5">
        <f t="shared" si="315"/>
        <v>0</v>
      </c>
      <c r="AH728" s="5">
        <f t="shared" si="316"/>
        <v>0</v>
      </c>
      <c r="AI728" s="5">
        <f t="shared" si="318"/>
        <v>8.8450694470876279E-3</v>
      </c>
      <c r="AJ728" s="5">
        <f t="shared" si="319"/>
        <v>5.9314686892895097E-3</v>
      </c>
      <c r="AK728" s="5">
        <f t="shared" si="320"/>
        <v>5.4329989966928061E-3</v>
      </c>
      <c r="AL728" s="5">
        <f t="shared" si="321"/>
        <v>4.7163245368848639E-3</v>
      </c>
      <c r="AM728" s="5">
        <f t="shared" si="322"/>
        <v>-1.3430101154651153E-3</v>
      </c>
      <c r="AN728" s="5">
        <f t="shared" si="323"/>
        <v>0</v>
      </c>
      <c r="AO728" s="5">
        <f t="shared" si="324"/>
        <v>0</v>
      </c>
      <c r="AP728" s="5">
        <f t="shared" si="325"/>
        <v>0</v>
      </c>
      <c r="AQ728" s="5">
        <f t="shared" si="326"/>
        <v>-1.0436075820404178E-2</v>
      </c>
      <c r="AR728" s="5">
        <f t="shared" si="327"/>
        <v>-4.8688358777262408E-3</v>
      </c>
      <c r="AS728" s="5">
        <f t="shared" si="328"/>
        <v>2.6131166291332164E-4</v>
      </c>
      <c r="AT728" s="5">
        <f t="shared" si="329"/>
        <v>2.6123052106075129E-4</v>
      </c>
      <c r="AU728" s="5">
        <f t="shared" si="330"/>
        <v>-1.0436211394831085E-2</v>
      </c>
      <c r="AV728" s="5">
        <f t="shared" si="331"/>
        <v>-4.8687694238395141E-3</v>
      </c>
      <c r="AW728" s="5">
        <f t="shared" si="332"/>
        <v>2.6124975874375345E-4</v>
      </c>
      <c r="AX728" s="5">
        <f t="shared" si="333"/>
        <v>2.6126328120268383E-4</v>
      </c>
      <c r="AZ728" s="7">
        <f t="shared" si="317"/>
        <v>120.21263025651555</v>
      </c>
      <c r="BA728" s="4">
        <f t="shared" si="334"/>
        <v>-2.4924940576628402E-4</v>
      </c>
      <c r="BB728" s="5">
        <f>AZ728/MAX($AZ$16:AZ728)-1</f>
        <v>-2.4205836030185557E-3</v>
      </c>
    </row>
    <row r="729" spans="1:54" x14ac:dyDescent="0.25">
      <c r="A729" s="3">
        <v>43601</v>
      </c>
      <c r="B729">
        <f>IFERROR(VLOOKUP($A729,Finnifty!$A$14:$I$486,B$15+1,FALSE),All_curves!B728)</f>
        <v>0</v>
      </c>
      <c r="C729">
        <f>IFERROR(VLOOKUP($A729,Finnifty!$A$14:$I$486,C$15+1,FALSE),All_curves!C728)</f>
        <v>0</v>
      </c>
      <c r="D729">
        <f>IFERROR(VLOOKUP($A729,Finnifty!$A$14:$I$486,D$15+1,FALSE),All_curves!D728)</f>
        <v>0</v>
      </c>
      <c r="E729">
        <f>IFERROR(VLOOKUP($A729,Finnifty!$A$14:$I$486,E$15+1,FALSE),All_curves!E728)</f>
        <v>0</v>
      </c>
      <c r="F729">
        <f>IFERROR(VLOOKUP($A729,Finnifty!$A$14:$I$486,F$15+1,FALSE),All_curves!F728)</f>
        <v>0</v>
      </c>
      <c r="G729">
        <f>IFERROR(VLOOKUP($A729,Finnifty!$A$14:$I$486,G$15+1,FALSE),All_curves!G728)</f>
        <v>0</v>
      </c>
      <c r="H729">
        <f>IFERROR(VLOOKUP($A729,Finnifty!$A$14:$I$486,H$15+1,FALSE),All_curves!H728)</f>
        <v>0</v>
      </c>
      <c r="I729">
        <f>IFERROR(VLOOKUP($A729,Finnifty!$A$14:$I$486,I$15+1,FALSE),All_curves!I728)</f>
        <v>0</v>
      </c>
      <c r="J729">
        <f>IFERROR(VLOOKUP($A729,Banknifty!$A$14:$I$4860,2,FALSE),All_curves!J728)</f>
        <v>13677855</v>
      </c>
      <c r="K729">
        <f>IFERROR(VLOOKUP($A729,Banknifty!$A$14:$I$4860,3,FALSE),All_curves!K728)</f>
        <v>18923364</v>
      </c>
      <c r="L729">
        <f>IFERROR(VLOOKUP($A729,Banknifty!$A$14:$I$4860,4,FALSE),All_curves!L728)</f>
        <v>17538296</v>
      </c>
      <c r="M729">
        <f>IFERROR(VLOOKUP($A729,Banknifty!$A$14:$I$4860,5,FALSE),All_curves!M728)</f>
        <v>22082246</v>
      </c>
      <c r="N729">
        <f>IFERROR(VLOOKUP($A729,Banknifty!$A$14:$I$4860,6,FALSE),All_curves!N728)</f>
        <v>13259012</v>
      </c>
      <c r="O729">
        <f>IFERROR(VLOOKUP($A729,Banknifty!$A$14:$I$4860,7,FALSE),All_curves!O728)</f>
        <v>16943132</v>
      </c>
      <c r="P729">
        <f>IFERROR(VLOOKUP($A729,Banknifty!$A$14:$I$4860,8,FALSE),All_curves!P728)</f>
        <v>16943132</v>
      </c>
      <c r="Q729">
        <f>IFERROR(VLOOKUP($A729,Banknifty!$A$14:$I$4860,9,FALSE),All_curves!Q728)</f>
        <v>18074176</v>
      </c>
      <c r="R729">
        <f>IFERROR(VLOOKUP($A729,Nifty!$A$14:$I$4860,2,FALSE),All_curves!R728)</f>
        <v>9362661</v>
      </c>
      <c r="S729">
        <f>IFERROR(VLOOKUP($A729,Nifty!$A$14:$I$4860,3,FALSE),All_curves!S728)</f>
        <v>9988826</v>
      </c>
      <c r="T729">
        <f>IFERROR(VLOOKUP($A729,Nifty!$A$14:$I$4860,4,FALSE),All_curves!T728)</f>
        <v>9856873</v>
      </c>
      <c r="U729">
        <f>IFERROR(VLOOKUP($A729,Nifty!$A$14:$I$4860,5,FALSE),All_curves!U728)</f>
        <v>10479783</v>
      </c>
      <c r="V729">
        <f>IFERROR(VLOOKUP($A729,Nifty!$A$14:$I$4860,6,FALSE),All_curves!V728)</f>
        <v>9726267</v>
      </c>
      <c r="W729">
        <f>IFERROR(VLOOKUP($A729,Nifty!$A$14:$I$4860,7,FALSE),All_curves!W728)</f>
        <v>10205654</v>
      </c>
      <c r="X729">
        <f>IFERROR(VLOOKUP($A729,Nifty!$A$14:$I$4860,8,FALSE),All_curves!X728)</f>
        <v>10289604</v>
      </c>
      <c r="Y729">
        <f>IFERROR(VLOOKUP($A729,Nifty!$A$14:$I$4860,9,FALSE),All_curves!Y728)</f>
        <v>10418878</v>
      </c>
      <c r="AA729" s="5">
        <f t="shared" si="309"/>
        <v>0</v>
      </c>
      <c r="AB729" s="5">
        <f t="shared" si="310"/>
        <v>0</v>
      </c>
      <c r="AC729" s="5">
        <f t="shared" si="311"/>
        <v>0</v>
      </c>
      <c r="AD729" s="5">
        <f t="shared" si="312"/>
        <v>0</v>
      </c>
      <c r="AE729" s="5">
        <f t="shared" si="313"/>
        <v>0</v>
      </c>
      <c r="AF729" s="5">
        <f t="shared" si="314"/>
        <v>0</v>
      </c>
      <c r="AG729" s="5">
        <f t="shared" si="315"/>
        <v>0</v>
      </c>
      <c r="AH729" s="5">
        <f t="shared" si="316"/>
        <v>0</v>
      </c>
      <c r="AI729" s="5">
        <f t="shared" si="318"/>
        <v>-9.5160031700458614E-3</v>
      </c>
      <c r="AJ729" s="5">
        <f t="shared" si="319"/>
        <v>-9.9070179148811333E-3</v>
      </c>
      <c r="AK729" s="5">
        <f t="shared" si="320"/>
        <v>-2.6661086210092444E-3</v>
      </c>
      <c r="AL729" s="5">
        <f t="shared" si="321"/>
        <v>-3.4594671288796786E-3</v>
      </c>
      <c r="AM729" s="5">
        <f t="shared" si="322"/>
        <v>-1.1583231703549135E-4</v>
      </c>
      <c r="AN729" s="5">
        <f t="shared" si="323"/>
        <v>-7.5124425936268224E-4</v>
      </c>
      <c r="AO729" s="5">
        <f t="shared" si="324"/>
        <v>-7.5124425936268224E-4</v>
      </c>
      <c r="AP729" s="5">
        <f t="shared" si="325"/>
        <v>-8.5485393849737967E-4</v>
      </c>
      <c r="AQ729" s="5">
        <f t="shared" si="326"/>
        <v>1.4899346777723643E-3</v>
      </c>
      <c r="AR729" s="5">
        <f t="shared" si="327"/>
        <v>-3.8543102824988296E-3</v>
      </c>
      <c r="AS729" s="5">
        <f t="shared" si="328"/>
        <v>-1.1470186230668755E-3</v>
      </c>
      <c r="AT729" s="5">
        <f t="shared" si="329"/>
        <v>2.169244070463483E-3</v>
      </c>
      <c r="AU729" s="5">
        <f t="shared" si="330"/>
        <v>-8.7777760885365819E-4</v>
      </c>
      <c r="AV729" s="5">
        <f t="shared" si="331"/>
        <v>-5.1875677397728026E-4</v>
      </c>
      <c r="AW729" s="5">
        <f t="shared" si="332"/>
        <v>-2.7998271840832256E-3</v>
      </c>
      <c r="AX729" s="5">
        <f t="shared" si="333"/>
        <v>-2.7998308979855224E-3</v>
      </c>
      <c r="AZ729" s="7">
        <f t="shared" si="317"/>
        <v>120.03050754950837</v>
      </c>
      <c r="BA729" s="4">
        <f t="shared" si="334"/>
        <v>-1.5150047596376541E-3</v>
      </c>
      <c r="BB729" s="5">
        <f>AZ729/MAX($AZ$16:AZ729)-1</f>
        <v>-3.9319211669764931E-3</v>
      </c>
    </row>
    <row r="730" spans="1:54" x14ac:dyDescent="0.25">
      <c r="A730" s="3">
        <v>43602</v>
      </c>
      <c r="B730">
        <f>IFERROR(VLOOKUP($A730,Finnifty!$A$14:$I$486,B$15+1,FALSE),All_curves!B729)</f>
        <v>0</v>
      </c>
      <c r="C730">
        <f>IFERROR(VLOOKUP($A730,Finnifty!$A$14:$I$486,C$15+1,FALSE),All_curves!C729)</f>
        <v>0</v>
      </c>
      <c r="D730">
        <f>IFERROR(VLOOKUP($A730,Finnifty!$A$14:$I$486,D$15+1,FALSE),All_curves!D729)</f>
        <v>0</v>
      </c>
      <c r="E730">
        <f>IFERROR(VLOOKUP($A730,Finnifty!$A$14:$I$486,E$15+1,FALSE),All_curves!E729)</f>
        <v>0</v>
      </c>
      <c r="F730">
        <f>IFERROR(VLOOKUP($A730,Finnifty!$A$14:$I$486,F$15+1,FALSE),All_curves!F729)</f>
        <v>0</v>
      </c>
      <c r="G730">
        <f>IFERROR(VLOOKUP($A730,Finnifty!$A$14:$I$486,G$15+1,FALSE),All_curves!G729)</f>
        <v>0</v>
      </c>
      <c r="H730">
        <f>IFERROR(VLOOKUP($A730,Finnifty!$A$14:$I$486,H$15+1,FALSE),All_curves!H729)</f>
        <v>0</v>
      </c>
      <c r="I730">
        <f>IFERROR(VLOOKUP($A730,Finnifty!$A$14:$I$486,I$15+1,FALSE),All_curves!I729)</f>
        <v>0</v>
      </c>
      <c r="J730">
        <f>IFERROR(VLOOKUP($A730,Banknifty!$A$14:$I$4860,2,FALSE),All_curves!J729)</f>
        <v>13716503</v>
      </c>
      <c r="K730">
        <f>IFERROR(VLOOKUP($A730,Banknifty!$A$14:$I$4860,3,FALSE),All_curves!K729)</f>
        <v>18949388</v>
      </c>
      <c r="L730">
        <f>IFERROR(VLOOKUP($A730,Banknifty!$A$14:$I$4860,4,FALSE),All_curves!L729)</f>
        <v>17561082</v>
      </c>
      <c r="M730">
        <f>IFERROR(VLOOKUP($A730,Banknifty!$A$14:$I$4860,5,FALSE),All_curves!M729)</f>
        <v>22090332</v>
      </c>
      <c r="N730">
        <f>IFERROR(VLOOKUP($A730,Banknifty!$A$14:$I$4860,6,FALSE),All_curves!N729)</f>
        <v>13271013</v>
      </c>
      <c r="O730">
        <f>IFERROR(VLOOKUP($A730,Banknifty!$A$14:$I$4860,7,FALSE),All_curves!O729)</f>
        <v>16928194</v>
      </c>
      <c r="P730">
        <f>IFERROR(VLOOKUP($A730,Banknifty!$A$14:$I$4860,8,FALSE),All_curves!P729)</f>
        <v>16928194</v>
      </c>
      <c r="Q730">
        <f>IFERROR(VLOOKUP($A730,Banknifty!$A$14:$I$4860,9,FALSE),All_curves!Q729)</f>
        <v>18053044</v>
      </c>
      <c r="R730">
        <f>IFERROR(VLOOKUP($A730,Nifty!$A$14:$I$4860,2,FALSE),All_curves!R729)</f>
        <v>9362531</v>
      </c>
      <c r="S730">
        <f>IFERROR(VLOOKUP($A730,Nifty!$A$14:$I$4860,3,FALSE),All_curves!S729)</f>
        <v>9988686</v>
      </c>
      <c r="T730">
        <f>IFERROR(VLOOKUP($A730,Nifty!$A$14:$I$4860,4,FALSE),All_curves!T729)</f>
        <v>9856873</v>
      </c>
      <c r="U730">
        <f>IFERROR(VLOOKUP($A730,Nifty!$A$14:$I$4860,5,FALSE),All_curves!U729)</f>
        <v>10479783</v>
      </c>
      <c r="V730">
        <f>IFERROR(VLOOKUP($A730,Nifty!$A$14:$I$4860,6,FALSE),All_curves!V729)</f>
        <v>9726151</v>
      </c>
      <c r="W730">
        <f>IFERROR(VLOOKUP($A730,Nifty!$A$14:$I$4860,7,FALSE),All_curves!W729)</f>
        <v>10196369</v>
      </c>
      <c r="X730">
        <f>IFERROR(VLOOKUP($A730,Nifty!$A$14:$I$4860,8,FALSE),All_curves!X729)</f>
        <v>10289604</v>
      </c>
      <c r="Y730">
        <f>IFERROR(VLOOKUP($A730,Nifty!$A$14:$I$4860,9,FALSE),All_curves!Y729)</f>
        <v>10418878</v>
      </c>
      <c r="AA730" s="5">
        <f t="shared" si="309"/>
        <v>0</v>
      </c>
      <c r="AB730" s="5">
        <f t="shared" si="310"/>
        <v>0</v>
      </c>
      <c r="AC730" s="5">
        <f t="shared" si="311"/>
        <v>0</v>
      </c>
      <c r="AD730" s="5">
        <f t="shared" si="312"/>
        <v>0</v>
      </c>
      <c r="AE730" s="5">
        <f t="shared" si="313"/>
        <v>0</v>
      </c>
      <c r="AF730" s="5">
        <f t="shared" si="314"/>
        <v>0</v>
      </c>
      <c r="AG730" s="5">
        <f t="shared" si="315"/>
        <v>0</v>
      </c>
      <c r="AH730" s="5">
        <f t="shared" si="316"/>
        <v>0</v>
      </c>
      <c r="AI730" s="5">
        <f t="shared" si="318"/>
        <v>2.8255892462669685E-3</v>
      </c>
      <c r="AJ730" s="5">
        <f t="shared" si="319"/>
        <v>1.3752311692571961E-3</v>
      </c>
      <c r="AK730" s="5">
        <f t="shared" si="320"/>
        <v>1.2992140171428357E-3</v>
      </c>
      <c r="AL730" s="5">
        <f t="shared" si="321"/>
        <v>3.6617652026871284E-4</v>
      </c>
      <c r="AM730" s="5">
        <f t="shared" si="322"/>
        <v>9.0512023067779168E-4</v>
      </c>
      <c r="AN730" s="5">
        <f t="shared" si="323"/>
        <v>-8.8165517449789732E-4</v>
      </c>
      <c r="AO730" s="5">
        <f t="shared" si="324"/>
        <v>-8.8165517449789732E-4</v>
      </c>
      <c r="AP730" s="5">
        <f t="shared" si="325"/>
        <v>-1.1691819311707707E-3</v>
      </c>
      <c r="AQ730" s="5">
        <f t="shared" si="326"/>
        <v>-1.3884941471253853E-5</v>
      </c>
      <c r="AR730" s="5">
        <f t="shared" si="327"/>
        <v>-1.4015661099708865E-5</v>
      </c>
      <c r="AS730" s="5">
        <f t="shared" si="328"/>
        <v>0</v>
      </c>
      <c r="AT730" s="5">
        <f t="shared" si="329"/>
        <v>0</v>
      </c>
      <c r="AU730" s="5">
        <f t="shared" si="330"/>
        <v>-1.1926466752298914E-5</v>
      </c>
      <c r="AV730" s="5">
        <f t="shared" si="331"/>
        <v>-9.0978980866884829E-4</v>
      </c>
      <c r="AW730" s="5">
        <f t="shared" si="332"/>
        <v>0</v>
      </c>
      <c r="AX730" s="5">
        <f t="shared" si="333"/>
        <v>0</v>
      </c>
      <c r="AZ730" s="7">
        <f t="shared" si="317"/>
        <v>120.04495733226415</v>
      </c>
      <c r="BA730" s="4">
        <f t="shared" si="334"/>
        <v>1.2038425106061791E-4</v>
      </c>
      <c r="BB730" s="5">
        <f>AZ730/MAX($AZ$16:AZ730)-1</f>
        <v>-3.8120102573008241E-3</v>
      </c>
    </row>
    <row r="731" spans="1:54" x14ac:dyDescent="0.25">
      <c r="A731" s="3">
        <v>43605</v>
      </c>
      <c r="B731">
        <f>IFERROR(VLOOKUP($A731,Finnifty!$A$14:$I$486,B$15+1,FALSE),All_curves!B730)</f>
        <v>0</v>
      </c>
      <c r="C731">
        <f>IFERROR(VLOOKUP($A731,Finnifty!$A$14:$I$486,C$15+1,FALSE),All_curves!C730)</f>
        <v>0</v>
      </c>
      <c r="D731">
        <f>IFERROR(VLOOKUP($A731,Finnifty!$A$14:$I$486,D$15+1,FALSE),All_curves!D730)</f>
        <v>0</v>
      </c>
      <c r="E731">
        <f>IFERROR(VLOOKUP($A731,Finnifty!$A$14:$I$486,E$15+1,FALSE),All_curves!E730)</f>
        <v>0</v>
      </c>
      <c r="F731">
        <f>IFERROR(VLOOKUP($A731,Finnifty!$A$14:$I$486,F$15+1,FALSE),All_curves!F730)</f>
        <v>0</v>
      </c>
      <c r="G731">
        <f>IFERROR(VLOOKUP($A731,Finnifty!$A$14:$I$486,G$15+1,FALSE),All_curves!G730)</f>
        <v>0</v>
      </c>
      <c r="H731">
        <f>IFERROR(VLOOKUP($A731,Finnifty!$A$14:$I$486,H$15+1,FALSE),All_curves!H730)</f>
        <v>0</v>
      </c>
      <c r="I731">
        <f>IFERROR(VLOOKUP($A731,Finnifty!$A$14:$I$486,I$15+1,FALSE),All_curves!I730)</f>
        <v>0</v>
      </c>
      <c r="J731">
        <f>IFERROR(VLOOKUP($A731,Banknifty!$A$14:$I$4860,2,FALSE),All_curves!J730)</f>
        <v>13784688</v>
      </c>
      <c r="K731">
        <f>IFERROR(VLOOKUP($A731,Banknifty!$A$14:$I$4860,3,FALSE),All_curves!K730)</f>
        <v>19062988</v>
      </c>
      <c r="L731">
        <f>IFERROR(VLOOKUP($A731,Banknifty!$A$14:$I$4860,4,FALSE),All_curves!L730)</f>
        <v>17671242</v>
      </c>
      <c r="M731">
        <f>IFERROR(VLOOKUP($A731,Banknifty!$A$14:$I$4860,5,FALSE),All_curves!M730)</f>
        <v>22152954</v>
      </c>
      <c r="N731">
        <f>IFERROR(VLOOKUP($A731,Banknifty!$A$14:$I$4860,6,FALSE),All_curves!N730)</f>
        <v>13388396</v>
      </c>
      <c r="O731">
        <f>IFERROR(VLOOKUP($A731,Banknifty!$A$14:$I$4860,7,FALSE),All_curves!O730)</f>
        <v>17028604</v>
      </c>
      <c r="P731">
        <f>IFERROR(VLOOKUP($A731,Banknifty!$A$14:$I$4860,8,FALSE),All_curves!P730)</f>
        <v>17028604</v>
      </c>
      <c r="Q731">
        <f>IFERROR(VLOOKUP($A731,Banknifty!$A$14:$I$4860,9,FALSE),All_curves!Q730)</f>
        <v>18138190</v>
      </c>
      <c r="R731">
        <f>IFERROR(VLOOKUP($A731,Nifty!$A$14:$I$4860,2,FALSE),All_curves!R730)</f>
        <v>9369476</v>
      </c>
      <c r="S731">
        <f>IFERROR(VLOOKUP($A731,Nifty!$A$14:$I$4860,3,FALSE),All_curves!S730)</f>
        <v>10015866</v>
      </c>
      <c r="T731">
        <f>IFERROR(VLOOKUP($A731,Nifty!$A$14:$I$4860,4,FALSE),All_curves!T730)</f>
        <v>9853694</v>
      </c>
      <c r="U731">
        <f>IFERROR(VLOOKUP($A731,Nifty!$A$14:$I$4860,5,FALSE),All_curves!U730)</f>
        <v>10479783</v>
      </c>
      <c r="V731">
        <f>IFERROR(VLOOKUP($A731,Nifty!$A$14:$I$4860,6,FALSE),All_curves!V730)</f>
        <v>9733366</v>
      </c>
      <c r="W731">
        <f>IFERROR(VLOOKUP($A731,Nifty!$A$14:$I$4860,7,FALSE),All_curves!W730)</f>
        <v>10224114</v>
      </c>
      <c r="X731">
        <f>IFERROR(VLOOKUP($A731,Nifty!$A$14:$I$4860,8,FALSE),All_curves!X730)</f>
        <v>10286286</v>
      </c>
      <c r="Y731">
        <f>IFERROR(VLOOKUP($A731,Nifty!$A$14:$I$4860,9,FALSE),All_curves!Y730)</f>
        <v>10418878</v>
      </c>
      <c r="AA731" s="5">
        <f t="shared" si="309"/>
        <v>0</v>
      </c>
      <c r="AB731" s="5">
        <f t="shared" si="310"/>
        <v>0</v>
      </c>
      <c r="AC731" s="5">
        <f t="shared" si="311"/>
        <v>0</v>
      </c>
      <c r="AD731" s="5">
        <f t="shared" si="312"/>
        <v>0</v>
      </c>
      <c r="AE731" s="5">
        <f t="shared" si="313"/>
        <v>0</v>
      </c>
      <c r="AF731" s="5">
        <f t="shared" si="314"/>
        <v>0</v>
      </c>
      <c r="AG731" s="5">
        <f t="shared" si="315"/>
        <v>0</v>
      </c>
      <c r="AH731" s="5">
        <f t="shared" si="316"/>
        <v>0</v>
      </c>
      <c r="AI731" s="5">
        <f t="shared" si="318"/>
        <v>4.9710192167784495E-3</v>
      </c>
      <c r="AJ731" s="5">
        <f t="shared" si="319"/>
        <v>5.9949165640600377E-3</v>
      </c>
      <c r="AK731" s="5">
        <f t="shared" si="320"/>
        <v>6.2729619963053374E-3</v>
      </c>
      <c r="AL731" s="5">
        <f t="shared" si="321"/>
        <v>2.8348147959025294E-3</v>
      </c>
      <c r="AM731" s="5">
        <f t="shared" si="322"/>
        <v>8.8450670645865426E-3</v>
      </c>
      <c r="AN731" s="5">
        <f t="shared" si="323"/>
        <v>5.9315246505327046E-3</v>
      </c>
      <c r="AO731" s="5">
        <f t="shared" si="324"/>
        <v>5.9315246505327046E-3</v>
      </c>
      <c r="AP731" s="5">
        <f t="shared" si="325"/>
        <v>4.7164345248369433E-3</v>
      </c>
      <c r="AQ731" s="5">
        <f t="shared" si="326"/>
        <v>7.4178659595358631E-4</v>
      </c>
      <c r="AR731" s="5">
        <f t="shared" si="327"/>
        <v>2.7210786283600186E-3</v>
      </c>
      <c r="AS731" s="5">
        <f t="shared" si="328"/>
        <v>-3.225160758386636E-4</v>
      </c>
      <c r="AT731" s="5">
        <f t="shared" si="329"/>
        <v>0</v>
      </c>
      <c r="AU731" s="5">
        <f t="shared" si="330"/>
        <v>7.4181451634869333E-4</v>
      </c>
      <c r="AV731" s="5">
        <f t="shared" si="331"/>
        <v>2.7210666856014587E-3</v>
      </c>
      <c r="AW731" s="5">
        <f t="shared" si="332"/>
        <v>-3.2246138918468059E-4</v>
      </c>
      <c r="AX731" s="5">
        <f t="shared" si="333"/>
        <v>0</v>
      </c>
      <c r="AZ731" s="7">
        <f t="shared" si="317"/>
        <v>120.3039494880199</v>
      </c>
      <c r="BA731" s="4">
        <f t="shared" si="334"/>
        <v>2.1574596843656527E-3</v>
      </c>
      <c r="BB731" s="5">
        <f>AZ731/MAX($AZ$16:AZ731)-1</f>
        <v>-1.6627748313816637E-3</v>
      </c>
    </row>
    <row r="732" spans="1:54" x14ac:dyDescent="0.25">
      <c r="A732" s="3">
        <v>43606</v>
      </c>
      <c r="B732">
        <f>IFERROR(VLOOKUP($A732,Finnifty!$A$14:$I$486,B$15+1,FALSE),All_curves!B731)</f>
        <v>0</v>
      </c>
      <c r="C732">
        <f>IFERROR(VLOOKUP($A732,Finnifty!$A$14:$I$486,C$15+1,FALSE),All_curves!C731)</f>
        <v>0</v>
      </c>
      <c r="D732">
        <f>IFERROR(VLOOKUP($A732,Finnifty!$A$14:$I$486,D$15+1,FALSE),All_curves!D731)</f>
        <v>0</v>
      </c>
      <c r="E732">
        <f>IFERROR(VLOOKUP($A732,Finnifty!$A$14:$I$486,E$15+1,FALSE),All_curves!E731)</f>
        <v>0</v>
      </c>
      <c r="F732">
        <f>IFERROR(VLOOKUP($A732,Finnifty!$A$14:$I$486,F$15+1,FALSE),All_curves!F731)</f>
        <v>0</v>
      </c>
      <c r="G732">
        <f>IFERROR(VLOOKUP($A732,Finnifty!$A$14:$I$486,G$15+1,FALSE),All_curves!G731)</f>
        <v>0</v>
      </c>
      <c r="H732">
        <f>IFERROR(VLOOKUP($A732,Finnifty!$A$14:$I$486,H$15+1,FALSE),All_curves!H731)</f>
        <v>0</v>
      </c>
      <c r="I732">
        <f>IFERROR(VLOOKUP($A732,Finnifty!$A$14:$I$486,I$15+1,FALSE),All_curves!I731)</f>
        <v>0</v>
      </c>
      <c r="J732">
        <f>IFERROR(VLOOKUP($A732,Banknifty!$A$14:$I$4860,2,FALSE),All_curves!J731)</f>
        <v>13807665</v>
      </c>
      <c r="K732">
        <f>IFERROR(VLOOKUP($A732,Banknifty!$A$14:$I$4860,3,FALSE),All_curves!K731)</f>
        <v>19110984</v>
      </c>
      <c r="L732">
        <f>IFERROR(VLOOKUP($A732,Banknifty!$A$14:$I$4860,4,FALSE),All_curves!L731)</f>
        <v>17679340</v>
      </c>
      <c r="M732">
        <f>IFERROR(VLOOKUP($A732,Banknifty!$A$14:$I$4860,5,FALSE),All_curves!M731)</f>
        <v>22150420</v>
      </c>
      <c r="N732">
        <f>IFERROR(VLOOKUP($A732,Banknifty!$A$14:$I$4860,6,FALSE),All_curves!N731)</f>
        <v>13354592</v>
      </c>
      <c r="O732">
        <f>IFERROR(VLOOKUP($A732,Banknifty!$A$14:$I$4860,7,FALSE),All_curves!O731)</f>
        <v>16981544</v>
      </c>
      <c r="P732">
        <f>IFERROR(VLOOKUP($A732,Banknifty!$A$14:$I$4860,8,FALSE),All_curves!P731)</f>
        <v>16981544</v>
      </c>
      <c r="Q732">
        <f>IFERROR(VLOOKUP($A732,Banknifty!$A$14:$I$4860,9,FALSE),All_curves!Q731)</f>
        <v>18077046</v>
      </c>
      <c r="R732">
        <f>IFERROR(VLOOKUP($A732,Nifty!$A$14:$I$4860,2,FALSE),All_curves!R731)</f>
        <v>9368853</v>
      </c>
      <c r="S732">
        <f>IFERROR(VLOOKUP($A732,Nifty!$A$14:$I$4860,3,FALSE),All_curves!S731)</f>
        <v>10004351</v>
      </c>
      <c r="T732">
        <f>IFERROR(VLOOKUP($A732,Nifty!$A$14:$I$4860,4,FALSE),All_curves!T731)</f>
        <v>9847824</v>
      </c>
      <c r="U732">
        <f>IFERROR(VLOOKUP($A732,Nifty!$A$14:$I$4860,5,FALSE),All_curves!U731)</f>
        <v>10479783</v>
      </c>
      <c r="V732">
        <f>IFERROR(VLOOKUP($A732,Nifty!$A$14:$I$4860,6,FALSE),All_curves!V731)</f>
        <v>9732718</v>
      </c>
      <c r="W732">
        <f>IFERROR(VLOOKUP($A732,Nifty!$A$14:$I$4860,7,FALSE),All_curves!W731)</f>
        <v>10212359</v>
      </c>
      <c r="X732">
        <f>IFERROR(VLOOKUP($A732,Nifty!$A$14:$I$4860,8,FALSE),All_curves!X731)</f>
        <v>10280158</v>
      </c>
      <c r="Y732">
        <f>IFERROR(VLOOKUP($A732,Nifty!$A$14:$I$4860,9,FALSE),All_curves!Y731)</f>
        <v>10418878</v>
      </c>
      <c r="AA732" s="5">
        <f t="shared" si="309"/>
        <v>0</v>
      </c>
      <c r="AB732" s="5">
        <f t="shared" si="310"/>
        <v>0</v>
      </c>
      <c r="AC732" s="5">
        <f t="shared" si="311"/>
        <v>0</v>
      </c>
      <c r="AD732" s="5">
        <f t="shared" si="312"/>
        <v>0</v>
      </c>
      <c r="AE732" s="5">
        <f t="shared" si="313"/>
        <v>0</v>
      </c>
      <c r="AF732" s="5">
        <f t="shared" si="314"/>
        <v>0</v>
      </c>
      <c r="AG732" s="5">
        <f t="shared" si="315"/>
        <v>0</v>
      </c>
      <c r="AH732" s="5">
        <f t="shared" si="316"/>
        <v>0</v>
      </c>
      <c r="AI732" s="5">
        <f t="shared" si="318"/>
        <v>1.6668494782037246E-3</v>
      </c>
      <c r="AJ732" s="5">
        <f t="shared" si="319"/>
        <v>2.5177584962021715E-3</v>
      </c>
      <c r="AK732" s="5">
        <f t="shared" si="320"/>
        <v>4.5825867813942267E-4</v>
      </c>
      <c r="AL732" s="5">
        <f t="shared" si="321"/>
        <v>-1.1438655088613636E-4</v>
      </c>
      <c r="AM732" s="5">
        <f t="shared" si="322"/>
        <v>-2.5248730318404577E-3</v>
      </c>
      <c r="AN732" s="5">
        <f t="shared" si="323"/>
        <v>-2.7635853179743819E-3</v>
      </c>
      <c r="AO732" s="5">
        <f t="shared" si="324"/>
        <v>-2.7635853179743819E-3</v>
      </c>
      <c r="AP732" s="5">
        <f t="shared" si="325"/>
        <v>-3.3710089044165503E-3</v>
      </c>
      <c r="AQ732" s="5">
        <f t="shared" si="326"/>
        <v>-6.6492512494797928E-5</v>
      </c>
      <c r="AR732" s="5">
        <f t="shared" si="327"/>
        <v>-1.1496759241786947E-3</v>
      </c>
      <c r="AS732" s="5">
        <f t="shared" si="328"/>
        <v>-5.9571567779559409E-4</v>
      </c>
      <c r="AT732" s="5">
        <f t="shared" si="329"/>
        <v>0</v>
      </c>
      <c r="AU732" s="5">
        <f t="shared" si="330"/>
        <v>-6.6575119028744467E-5</v>
      </c>
      <c r="AV732" s="5">
        <f t="shared" si="331"/>
        <v>-1.149732876609133E-3</v>
      </c>
      <c r="AW732" s="5">
        <f t="shared" si="332"/>
        <v>-5.9574466430356576E-4</v>
      </c>
      <c r="AX732" s="5">
        <f t="shared" si="333"/>
        <v>0</v>
      </c>
      <c r="AZ732" s="7">
        <f t="shared" si="317"/>
        <v>120.25122372948262</v>
      </c>
      <c r="BA732" s="4">
        <f t="shared" si="334"/>
        <v>-4.3827121853987988E-4</v>
      </c>
      <c r="BB732" s="5">
        <f>AZ732/MAX($AZ$16:AZ732)-1</f>
        <v>-2.1003173035700762E-3</v>
      </c>
    </row>
    <row r="733" spans="1:54" x14ac:dyDescent="0.25">
      <c r="A733" s="3">
        <v>43607</v>
      </c>
      <c r="B733">
        <f>IFERROR(VLOOKUP($A733,Finnifty!$A$14:$I$486,B$15+1,FALSE),All_curves!B732)</f>
        <v>0</v>
      </c>
      <c r="C733">
        <f>IFERROR(VLOOKUP($A733,Finnifty!$A$14:$I$486,C$15+1,FALSE),All_curves!C732)</f>
        <v>0</v>
      </c>
      <c r="D733">
        <f>IFERROR(VLOOKUP($A733,Finnifty!$A$14:$I$486,D$15+1,FALSE),All_curves!D732)</f>
        <v>0</v>
      </c>
      <c r="E733">
        <f>IFERROR(VLOOKUP($A733,Finnifty!$A$14:$I$486,E$15+1,FALSE),All_curves!E732)</f>
        <v>0</v>
      </c>
      <c r="F733">
        <f>IFERROR(VLOOKUP($A733,Finnifty!$A$14:$I$486,F$15+1,FALSE),All_curves!F732)</f>
        <v>0</v>
      </c>
      <c r="G733">
        <f>IFERROR(VLOOKUP($A733,Finnifty!$A$14:$I$486,G$15+1,FALSE),All_curves!G732)</f>
        <v>0</v>
      </c>
      <c r="H733">
        <f>IFERROR(VLOOKUP($A733,Finnifty!$A$14:$I$486,H$15+1,FALSE),All_curves!H732)</f>
        <v>0</v>
      </c>
      <c r="I733">
        <f>IFERROR(VLOOKUP($A733,Finnifty!$A$14:$I$486,I$15+1,FALSE),All_curves!I732)</f>
        <v>0</v>
      </c>
      <c r="J733">
        <f>IFERROR(VLOOKUP($A733,Banknifty!$A$14:$I$4860,2,FALSE),All_curves!J732)</f>
        <v>13792864</v>
      </c>
      <c r="K733">
        <f>IFERROR(VLOOKUP($A733,Banknifty!$A$14:$I$4860,3,FALSE),All_curves!K732)</f>
        <v>19085934</v>
      </c>
      <c r="L733">
        <f>IFERROR(VLOOKUP($A733,Banknifty!$A$14:$I$4860,4,FALSE),All_curves!L732)</f>
        <v>17673534</v>
      </c>
      <c r="M733">
        <f>IFERROR(VLOOKUP($A733,Banknifty!$A$14:$I$4860,5,FALSE),All_curves!M732)</f>
        <v>22157386</v>
      </c>
      <c r="N733">
        <f>IFERROR(VLOOKUP($A733,Banknifty!$A$14:$I$4860,6,FALSE),All_curves!N732)</f>
        <v>13392327</v>
      </c>
      <c r="O733">
        <f>IFERROR(VLOOKUP($A733,Banknifty!$A$14:$I$4860,7,FALSE),All_curves!O732)</f>
        <v>17004898</v>
      </c>
      <c r="P733">
        <f>IFERROR(VLOOKUP($A733,Banknifty!$A$14:$I$4860,8,FALSE),All_curves!P732)</f>
        <v>17004898</v>
      </c>
      <c r="Q733">
        <f>IFERROR(VLOOKUP($A733,Banknifty!$A$14:$I$4860,9,FALSE),All_curves!Q732)</f>
        <v>18083664</v>
      </c>
      <c r="R733">
        <f>IFERROR(VLOOKUP($A733,Nifty!$A$14:$I$4860,2,FALSE),All_curves!R732)</f>
        <v>9371923</v>
      </c>
      <c r="S733">
        <f>IFERROR(VLOOKUP($A733,Nifty!$A$14:$I$4860,3,FALSE),All_curves!S732)</f>
        <v>10004351</v>
      </c>
      <c r="T733">
        <f>IFERROR(VLOOKUP($A733,Nifty!$A$14:$I$4860,4,FALSE),All_curves!T732)</f>
        <v>9847824</v>
      </c>
      <c r="U733">
        <f>IFERROR(VLOOKUP($A733,Nifty!$A$14:$I$4860,5,FALSE),All_curves!U732)</f>
        <v>10479783</v>
      </c>
      <c r="V733">
        <f>IFERROR(VLOOKUP($A733,Nifty!$A$14:$I$4860,6,FALSE),All_curves!V732)</f>
        <v>9735908</v>
      </c>
      <c r="W733">
        <f>IFERROR(VLOOKUP($A733,Nifty!$A$14:$I$4860,7,FALSE),All_curves!W732)</f>
        <v>10212359</v>
      </c>
      <c r="X733">
        <f>IFERROR(VLOOKUP($A733,Nifty!$A$14:$I$4860,8,FALSE),All_curves!X732)</f>
        <v>10280158</v>
      </c>
      <c r="Y733">
        <f>IFERROR(VLOOKUP($A733,Nifty!$A$14:$I$4860,9,FALSE),All_curves!Y732)</f>
        <v>10418878</v>
      </c>
      <c r="AA733" s="5">
        <f t="shared" si="309"/>
        <v>0</v>
      </c>
      <c r="AB733" s="5">
        <f t="shared" si="310"/>
        <v>0</v>
      </c>
      <c r="AC733" s="5">
        <f t="shared" si="311"/>
        <v>0</v>
      </c>
      <c r="AD733" s="5">
        <f t="shared" si="312"/>
        <v>0</v>
      </c>
      <c r="AE733" s="5">
        <f t="shared" si="313"/>
        <v>0</v>
      </c>
      <c r="AF733" s="5">
        <f t="shared" si="314"/>
        <v>0</v>
      </c>
      <c r="AG733" s="5">
        <f t="shared" si="315"/>
        <v>0</v>
      </c>
      <c r="AH733" s="5">
        <f t="shared" si="316"/>
        <v>0</v>
      </c>
      <c r="AI733" s="5">
        <f t="shared" si="318"/>
        <v>-1.0719408386573592E-3</v>
      </c>
      <c r="AJ733" s="5">
        <f t="shared" si="319"/>
        <v>-1.3107645320618033E-3</v>
      </c>
      <c r="AK733" s="5">
        <f t="shared" si="320"/>
        <v>-3.2840592465555041E-4</v>
      </c>
      <c r="AL733" s="5">
        <f t="shared" si="321"/>
        <v>3.1448613615459031E-4</v>
      </c>
      <c r="AM733" s="5">
        <f t="shared" si="322"/>
        <v>2.8256198317402337E-3</v>
      </c>
      <c r="AN733" s="5">
        <f t="shared" si="323"/>
        <v>1.3752577504142494E-3</v>
      </c>
      <c r="AO733" s="5">
        <f t="shared" si="324"/>
        <v>1.3752577504142494E-3</v>
      </c>
      <c r="AP733" s="5">
        <f t="shared" si="325"/>
        <v>3.6609963818201585E-4</v>
      </c>
      <c r="AQ733" s="5">
        <f t="shared" si="326"/>
        <v>3.2768152088635816E-4</v>
      </c>
      <c r="AR733" s="5">
        <f t="shared" si="327"/>
        <v>0</v>
      </c>
      <c r="AS733" s="5">
        <f t="shared" si="328"/>
        <v>0</v>
      </c>
      <c r="AT733" s="5">
        <f t="shared" si="329"/>
        <v>0</v>
      </c>
      <c r="AU733" s="5">
        <f t="shared" si="330"/>
        <v>3.2776044677351734E-4</v>
      </c>
      <c r="AV733" s="5">
        <f t="shared" si="331"/>
        <v>0</v>
      </c>
      <c r="AW733" s="5">
        <f t="shared" si="332"/>
        <v>0</v>
      </c>
      <c r="AX733" s="5">
        <f t="shared" si="333"/>
        <v>0</v>
      </c>
      <c r="AZ733" s="7">
        <f t="shared" si="317"/>
        <v>120.2722729635409</v>
      </c>
      <c r="BA733" s="4">
        <f t="shared" si="334"/>
        <v>1.7504382413293754E-4</v>
      </c>
      <c r="BB733" s="5">
        <f>AZ733/MAX($AZ$16:AZ733)-1</f>
        <v>-1.9256411270097695E-3</v>
      </c>
    </row>
    <row r="734" spans="1:54" x14ac:dyDescent="0.25">
      <c r="A734" s="3">
        <v>43608</v>
      </c>
      <c r="B734">
        <f>IFERROR(VLOOKUP($A734,Finnifty!$A$14:$I$486,B$15+1,FALSE),All_curves!B733)</f>
        <v>0</v>
      </c>
      <c r="C734">
        <f>IFERROR(VLOOKUP($A734,Finnifty!$A$14:$I$486,C$15+1,FALSE),All_curves!C733)</f>
        <v>0</v>
      </c>
      <c r="D734">
        <f>IFERROR(VLOOKUP($A734,Finnifty!$A$14:$I$486,D$15+1,FALSE),All_curves!D733)</f>
        <v>0</v>
      </c>
      <c r="E734">
        <f>IFERROR(VLOOKUP($A734,Finnifty!$A$14:$I$486,E$15+1,FALSE),All_curves!E733)</f>
        <v>0</v>
      </c>
      <c r="F734">
        <f>IFERROR(VLOOKUP($A734,Finnifty!$A$14:$I$486,F$15+1,FALSE),All_curves!F733)</f>
        <v>0</v>
      </c>
      <c r="G734">
        <f>IFERROR(VLOOKUP($A734,Finnifty!$A$14:$I$486,G$15+1,FALSE),All_curves!G733)</f>
        <v>0</v>
      </c>
      <c r="H734">
        <f>IFERROR(VLOOKUP($A734,Finnifty!$A$14:$I$486,H$15+1,FALSE),All_curves!H733)</f>
        <v>0</v>
      </c>
      <c r="I734">
        <f>IFERROR(VLOOKUP($A734,Finnifty!$A$14:$I$486,I$15+1,FALSE),All_curves!I733)</f>
        <v>0</v>
      </c>
      <c r="J734">
        <f>IFERROR(VLOOKUP($A734,Banknifty!$A$14:$I$4860,2,FALSE),All_curves!J733)</f>
        <v>13755961</v>
      </c>
      <c r="K734">
        <f>IFERROR(VLOOKUP($A734,Banknifty!$A$14:$I$4860,3,FALSE),All_curves!K733)</f>
        <v>19117508</v>
      </c>
      <c r="L734">
        <f>IFERROR(VLOOKUP($A734,Banknifty!$A$14:$I$4860,4,FALSE),All_curves!L733)</f>
        <v>17691306</v>
      </c>
      <c r="M734">
        <f>IFERROR(VLOOKUP($A734,Banknifty!$A$14:$I$4860,5,FALSE),All_curves!M733)</f>
        <v>22157386</v>
      </c>
      <c r="N734">
        <f>IFERROR(VLOOKUP($A734,Banknifty!$A$14:$I$4860,6,FALSE),All_curves!N733)</f>
        <v>13458900</v>
      </c>
      <c r="O734">
        <f>IFERROR(VLOOKUP($A734,Banknifty!$A$14:$I$4860,7,FALSE),All_curves!O733)</f>
        <v>17106840</v>
      </c>
      <c r="P734">
        <f>IFERROR(VLOOKUP($A734,Banknifty!$A$14:$I$4860,8,FALSE),All_curves!P733)</f>
        <v>17106840</v>
      </c>
      <c r="Q734">
        <f>IFERROR(VLOOKUP($A734,Banknifty!$A$14:$I$4860,9,FALSE),All_curves!Q733)</f>
        <v>18134928</v>
      </c>
      <c r="R734">
        <f>IFERROR(VLOOKUP($A734,Nifty!$A$14:$I$4860,2,FALSE),All_curves!R733)</f>
        <v>9277912</v>
      </c>
      <c r="S734">
        <f>IFERROR(VLOOKUP($A734,Nifty!$A$14:$I$4860,3,FALSE),All_curves!S733)</f>
        <v>9903555</v>
      </c>
      <c r="T734">
        <f>IFERROR(VLOOKUP($A734,Nifty!$A$14:$I$4860,4,FALSE),All_curves!T733)</f>
        <v>9748562</v>
      </c>
      <c r="U734">
        <f>IFERROR(VLOOKUP($A734,Nifty!$A$14:$I$4860,5,FALSE),All_curves!U733)</f>
        <v>10478749</v>
      </c>
      <c r="V734">
        <f>IFERROR(VLOOKUP($A734,Nifty!$A$14:$I$4860,6,FALSE),All_curves!V733)</f>
        <v>9735908</v>
      </c>
      <c r="W734">
        <f>IFERROR(VLOOKUP($A734,Nifty!$A$14:$I$4860,7,FALSE),All_curves!W733)</f>
        <v>10212359</v>
      </c>
      <c r="X734">
        <f>IFERROR(VLOOKUP($A734,Nifty!$A$14:$I$4860,8,FALSE),All_curves!X733)</f>
        <v>10280158</v>
      </c>
      <c r="Y734">
        <f>IFERROR(VLOOKUP($A734,Nifty!$A$14:$I$4860,9,FALSE),All_curves!Y733)</f>
        <v>10418878</v>
      </c>
      <c r="AA734" s="5">
        <f t="shared" si="309"/>
        <v>0</v>
      </c>
      <c r="AB734" s="5">
        <f t="shared" si="310"/>
        <v>0</v>
      </c>
      <c r="AC734" s="5">
        <f t="shared" si="311"/>
        <v>0</v>
      </c>
      <c r="AD734" s="5">
        <f t="shared" si="312"/>
        <v>0</v>
      </c>
      <c r="AE734" s="5">
        <f t="shared" si="313"/>
        <v>0</v>
      </c>
      <c r="AF734" s="5">
        <f t="shared" si="314"/>
        <v>0</v>
      </c>
      <c r="AG734" s="5">
        <f t="shared" si="315"/>
        <v>0</v>
      </c>
      <c r="AH734" s="5">
        <f t="shared" si="316"/>
        <v>0</v>
      </c>
      <c r="AI734" s="5">
        <f t="shared" si="318"/>
        <v>-2.6755139469221145E-3</v>
      </c>
      <c r="AJ734" s="5">
        <f t="shared" si="319"/>
        <v>1.6543073029593458E-3</v>
      </c>
      <c r="AK734" s="5">
        <f t="shared" si="320"/>
        <v>1.0055713814791645E-3</v>
      </c>
      <c r="AL734" s="5">
        <f t="shared" si="321"/>
        <v>0</v>
      </c>
      <c r="AM734" s="5">
        <f t="shared" si="322"/>
        <v>4.9709807713027576E-3</v>
      </c>
      <c r="AN734" s="5">
        <f t="shared" si="323"/>
        <v>5.994861010045538E-3</v>
      </c>
      <c r="AO734" s="5">
        <f t="shared" si="324"/>
        <v>5.994861010045538E-3</v>
      </c>
      <c r="AP734" s="5">
        <f t="shared" si="325"/>
        <v>2.8348237392599174E-3</v>
      </c>
      <c r="AQ734" s="5">
        <f t="shared" si="326"/>
        <v>-1.0031132351386196E-2</v>
      </c>
      <c r="AR734" s="5">
        <f t="shared" si="327"/>
        <v>-1.0075216273399468E-2</v>
      </c>
      <c r="AS734" s="5">
        <f t="shared" si="328"/>
        <v>-1.0079587125033873E-2</v>
      </c>
      <c r="AT734" s="5">
        <f t="shared" si="329"/>
        <v>-9.8666165129546179E-5</v>
      </c>
      <c r="AU734" s="5">
        <f t="shared" si="330"/>
        <v>0</v>
      </c>
      <c r="AV734" s="5">
        <f t="shared" si="331"/>
        <v>0</v>
      </c>
      <c r="AW734" s="5">
        <f t="shared" si="332"/>
        <v>0</v>
      </c>
      <c r="AX734" s="5">
        <f t="shared" si="333"/>
        <v>0</v>
      </c>
      <c r="AZ734" s="7">
        <f t="shared" si="317"/>
        <v>120.21963023744455</v>
      </c>
      <c r="BA734" s="4">
        <f t="shared" si="334"/>
        <v>-4.3769627694912239E-4</v>
      </c>
      <c r="BB734" s="5">
        <f>AZ734/MAX($AZ$16:AZ734)-1</f>
        <v>-2.3624945580068557E-3</v>
      </c>
    </row>
    <row r="735" spans="1:54" x14ac:dyDescent="0.25">
      <c r="A735" s="3">
        <v>43609</v>
      </c>
      <c r="B735">
        <f>IFERROR(VLOOKUP($A735,Finnifty!$A$14:$I$486,B$15+1,FALSE),All_curves!B734)</f>
        <v>0</v>
      </c>
      <c r="C735">
        <f>IFERROR(VLOOKUP($A735,Finnifty!$A$14:$I$486,C$15+1,FALSE),All_curves!C734)</f>
        <v>0</v>
      </c>
      <c r="D735">
        <f>IFERROR(VLOOKUP($A735,Finnifty!$A$14:$I$486,D$15+1,FALSE),All_curves!D734)</f>
        <v>0</v>
      </c>
      <c r="E735">
        <f>IFERROR(VLOOKUP($A735,Finnifty!$A$14:$I$486,E$15+1,FALSE),All_curves!E734)</f>
        <v>0</v>
      </c>
      <c r="F735">
        <f>IFERROR(VLOOKUP($A735,Finnifty!$A$14:$I$486,F$15+1,FALSE),All_curves!F734)</f>
        <v>0</v>
      </c>
      <c r="G735">
        <f>IFERROR(VLOOKUP($A735,Finnifty!$A$14:$I$486,G$15+1,FALSE),All_curves!G734)</f>
        <v>0</v>
      </c>
      <c r="H735">
        <f>IFERROR(VLOOKUP($A735,Finnifty!$A$14:$I$486,H$15+1,FALSE),All_curves!H734)</f>
        <v>0</v>
      </c>
      <c r="I735">
        <f>IFERROR(VLOOKUP($A735,Finnifty!$A$14:$I$486,I$15+1,FALSE),All_curves!I734)</f>
        <v>0</v>
      </c>
      <c r="J735">
        <f>IFERROR(VLOOKUP($A735,Banknifty!$A$14:$I$4860,2,FALSE),All_curves!J734)</f>
        <v>13807988</v>
      </c>
      <c r="K735">
        <f>IFERROR(VLOOKUP($A735,Banknifty!$A$14:$I$4860,3,FALSE),All_curves!K734)</f>
        <v>19189814</v>
      </c>
      <c r="L735">
        <f>IFERROR(VLOOKUP($A735,Banknifty!$A$14:$I$4860,4,FALSE),All_curves!L734)</f>
        <v>17713766</v>
      </c>
      <c r="M735">
        <f>IFERROR(VLOOKUP($A735,Banknifty!$A$14:$I$4860,5,FALSE),All_curves!M734)</f>
        <v>22209194</v>
      </c>
      <c r="N735">
        <f>IFERROR(VLOOKUP($A735,Banknifty!$A$14:$I$4860,6,FALSE),All_curves!N734)</f>
        <v>13481334</v>
      </c>
      <c r="O735">
        <f>IFERROR(VLOOKUP($A735,Banknifty!$A$14:$I$4860,7,FALSE),All_curves!O734)</f>
        <v>17149912</v>
      </c>
      <c r="P735">
        <f>IFERROR(VLOOKUP($A735,Banknifty!$A$14:$I$4860,8,FALSE),All_curves!P734)</f>
        <v>17149912</v>
      </c>
      <c r="Q735">
        <f>IFERROR(VLOOKUP($A735,Banknifty!$A$14:$I$4860,9,FALSE),All_curves!Q734)</f>
        <v>18132856</v>
      </c>
      <c r="R735">
        <f>IFERROR(VLOOKUP($A735,Nifty!$A$14:$I$4860,2,FALSE),All_curves!R734)</f>
        <v>9213017</v>
      </c>
      <c r="S735">
        <f>IFERROR(VLOOKUP($A735,Nifty!$A$14:$I$4860,3,FALSE),All_curves!S734)</f>
        <v>9848250</v>
      </c>
      <c r="T735">
        <f>IFERROR(VLOOKUP($A735,Nifty!$A$14:$I$4860,4,FALSE),All_curves!T734)</f>
        <v>9721360</v>
      </c>
      <c r="U735">
        <f>IFERROR(VLOOKUP($A735,Nifty!$A$14:$I$4860,5,FALSE),All_curves!U734)</f>
        <v>10478749</v>
      </c>
      <c r="V735">
        <f>IFERROR(VLOOKUP($A735,Nifty!$A$14:$I$4860,6,FALSE),All_curves!V734)</f>
        <v>9667810</v>
      </c>
      <c r="W735">
        <f>IFERROR(VLOOKUP($A735,Nifty!$A$14:$I$4860,7,FALSE),All_curves!W734)</f>
        <v>10155329</v>
      </c>
      <c r="X735">
        <f>IFERROR(VLOOKUP($A735,Nifty!$A$14:$I$4860,8,FALSE),All_curves!X734)</f>
        <v>10251473</v>
      </c>
      <c r="Y735">
        <f>IFERROR(VLOOKUP($A735,Nifty!$A$14:$I$4860,9,FALSE),All_curves!Y734)</f>
        <v>10418878</v>
      </c>
      <c r="AA735" s="5">
        <f t="shared" si="309"/>
        <v>0</v>
      </c>
      <c r="AB735" s="5">
        <f t="shared" si="310"/>
        <v>0</v>
      </c>
      <c r="AC735" s="5">
        <f t="shared" si="311"/>
        <v>0</v>
      </c>
      <c r="AD735" s="5">
        <f t="shared" si="312"/>
        <v>0</v>
      </c>
      <c r="AE735" s="5">
        <f t="shared" si="313"/>
        <v>0</v>
      </c>
      <c r="AF735" s="5">
        <f t="shared" si="314"/>
        <v>0</v>
      </c>
      <c r="AG735" s="5">
        <f t="shared" si="315"/>
        <v>0</v>
      </c>
      <c r="AH735" s="5">
        <f t="shared" si="316"/>
        <v>0</v>
      </c>
      <c r="AI735" s="5">
        <f t="shared" si="318"/>
        <v>3.7821421564077085E-3</v>
      </c>
      <c r="AJ735" s="5">
        <f t="shared" si="319"/>
        <v>3.7821875110499725E-3</v>
      </c>
      <c r="AK735" s="5">
        <f t="shared" si="320"/>
        <v>1.2695501394865971E-3</v>
      </c>
      <c r="AL735" s="5">
        <f t="shared" si="321"/>
        <v>2.3381819498022871E-3</v>
      </c>
      <c r="AM735" s="5">
        <f t="shared" si="322"/>
        <v>1.6668524173595323E-3</v>
      </c>
      <c r="AN735" s="5">
        <f t="shared" si="323"/>
        <v>2.5178232800446843E-3</v>
      </c>
      <c r="AO735" s="5">
        <f t="shared" si="324"/>
        <v>2.5178232800446843E-3</v>
      </c>
      <c r="AP735" s="5">
        <f t="shared" si="325"/>
        <v>-1.1425465819325797E-4</v>
      </c>
      <c r="AQ735" s="5">
        <f t="shared" si="326"/>
        <v>-6.9945694677854275E-3</v>
      </c>
      <c r="AR735" s="5">
        <f t="shared" si="327"/>
        <v>-5.584358344049134E-3</v>
      </c>
      <c r="AS735" s="5">
        <f t="shared" si="328"/>
        <v>-2.7903602603133182E-3</v>
      </c>
      <c r="AT735" s="5">
        <f t="shared" si="329"/>
        <v>0</v>
      </c>
      <c r="AU735" s="5">
        <f t="shared" si="330"/>
        <v>-6.9945196688382394E-3</v>
      </c>
      <c r="AV735" s="5">
        <f t="shared" si="331"/>
        <v>-5.5844100271054131E-3</v>
      </c>
      <c r="AW735" s="5">
        <f t="shared" si="332"/>
        <v>-2.7903267634602491E-3</v>
      </c>
      <c r="AX735" s="5">
        <f t="shared" si="333"/>
        <v>0</v>
      </c>
      <c r="AZ735" s="7">
        <f t="shared" si="317"/>
        <v>120.15462027793373</v>
      </c>
      <c r="BA735" s="4">
        <f t="shared" si="334"/>
        <v>-5.4075993564789882E-4</v>
      </c>
      <c r="BB735" s="5">
        <f>AZ735/MAX($AZ$16:AZ735)-1</f>
        <v>-2.9019769512496074E-3</v>
      </c>
    </row>
    <row r="736" spans="1:54" x14ac:dyDescent="0.25">
      <c r="A736" s="3">
        <v>43612</v>
      </c>
      <c r="B736">
        <f>IFERROR(VLOOKUP($A736,Finnifty!$A$14:$I$486,B$15+1,FALSE),All_curves!B735)</f>
        <v>0</v>
      </c>
      <c r="C736">
        <f>IFERROR(VLOOKUP($A736,Finnifty!$A$14:$I$486,C$15+1,FALSE),All_curves!C735)</f>
        <v>0</v>
      </c>
      <c r="D736">
        <f>IFERROR(VLOOKUP($A736,Finnifty!$A$14:$I$486,D$15+1,FALSE),All_curves!D735)</f>
        <v>0</v>
      </c>
      <c r="E736">
        <f>IFERROR(VLOOKUP($A736,Finnifty!$A$14:$I$486,E$15+1,FALSE),All_curves!E735)</f>
        <v>0</v>
      </c>
      <c r="F736">
        <f>IFERROR(VLOOKUP($A736,Finnifty!$A$14:$I$486,F$15+1,FALSE),All_curves!F735)</f>
        <v>0</v>
      </c>
      <c r="G736">
        <f>IFERROR(VLOOKUP($A736,Finnifty!$A$14:$I$486,G$15+1,FALSE),All_curves!G735)</f>
        <v>0</v>
      </c>
      <c r="H736">
        <f>IFERROR(VLOOKUP($A736,Finnifty!$A$14:$I$486,H$15+1,FALSE),All_curves!H735)</f>
        <v>0</v>
      </c>
      <c r="I736">
        <f>IFERROR(VLOOKUP($A736,Finnifty!$A$14:$I$486,I$15+1,FALSE),All_curves!I735)</f>
        <v>0</v>
      </c>
      <c r="J736">
        <f>IFERROR(VLOOKUP($A736,Banknifty!$A$14:$I$4860,2,FALSE),All_curves!J735)</f>
        <v>13866445</v>
      </c>
      <c r="K736">
        <f>IFERROR(VLOOKUP($A736,Banknifty!$A$14:$I$4860,3,FALSE),All_curves!K735)</f>
        <v>19279628</v>
      </c>
      <c r="L736">
        <f>IFERROR(VLOOKUP($A736,Banknifty!$A$14:$I$4860,4,FALSE),All_curves!L735)</f>
        <v>17771100</v>
      </c>
      <c r="M736">
        <f>IFERROR(VLOOKUP($A736,Banknifty!$A$14:$I$4860,5,FALSE),All_curves!M735)</f>
        <v>22275462</v>
      </c>
      <c r="N736">
        <f>IFERROR(VLOOKUP($A736,Banknifty!$A$14:$I$4860,6,FALSE),All_curves!N735)</f>
        <v>13466884</v>
      </c>
      <c r="O736">
        <f>IFERROR(VLOOKUP($A736,Banknifty!$A$14:$I$4860,7,FALSE),All_curves!O735)</f>
        <v>17127432</v>
      </c>
      <c r="P736">
        <f>IFERROR(VLOOKUP($A736,Banknifty!$A$14:$I$4860,8,FALSE),All_curves!P735)</f>
        <v>17127432</v>
      </c>
      <c r="Q736">
        <f>IFERROR(VLOOKUP($A736,Banknifty!$A$14:$I$4860,9,FALSE),All_curves!Q735)</f>
        <v>18138556</v>
      </c>
      <c r="R736">
        <f>IFERROR(VLOOKUP($A736,Nifty!$A$14:$I$4860,2,FALSE),All_curves!R735)</f>
        <v>9168556</v>
      </c>
      <c r="S736">
        <f>IFERROR(VLOOKUP($A736,Nifty!$A$14:$I$4860,3,FALSE),All_curves!S735)</f>
        <v>9814570</v>
      </c>
      <c r="T736">
        <f>IFERROR(VLOOKUP($A736,Nifty!$A$14:$I$4860,4,FALSE),All_curves!T735)</f>
        <v>9712411</v>
      </c>
      <c r="U736">
        <f>IFERROR(VLOOKUP($A736,Nifty!$A$14:$I$4860,5,FALSE),All_curves!U735)</f>
        <v>10478749</v>
      </c>
      <c r="V736">
        <f>IFERROR(VLOOKUP($A736,Nifty!$A$14:$I$4860,6,FALSE),All_curves!V735)</f>
        <v>9621154</v>
      </c>
      <c r="W736">
        <f>IFERROR(VLOOKUP($A736,Nifty!$A$14:$I$4860,7,FALSE),All_curves!W735)</f>
        <v>10120599</v>
      </c>
      <c r="X736">
        <f>IFERROR(VLOOKUP($A736,Nifty!$A$14:$I$4860,8,FALSE),All_curves!X735)</f>
        <v>10242036</v>
      </c>
      <c r="Y736">
        <f>IFERROR(VLOOKUP($A736,Nifty!$A$14:$I$4860,9,FALSE),All_curves!Y735)</f>
        <v>10418878</v>
      </c>
      <c r="AA736" s="5">
        <f t="shared" si="309"/>
        <v>0</v>
      </c>
      <c r="AB736" s="5">
        <f t="shared" si="310"/>
        <v>0</v>
      </c>
      <c r="AC736" s="5">
        <f t="shared" si="311"/>
        <v>0</v>
      </c>
      <c r="AD736" s="5">
        <f t="shared" si="312"/>
        <v>0</v>
      </c>
      <c r="AE736" s="5">
        <f t="shared" si="313"/>
        <v>0</v>
      </c>
      <c r="AF736" s="5">
        <f t="shared" si="314"/>
        <v>0</v>
      </c>
      <c r="AG736" s="5">
        <f t="shared" si="315"/>
        <v>0</v>
      </c>
      <c r="AH736" s="5">
        <f t="shared" si="316"/>
        <v>0</v>
      </c>
      <c r="AI736" s="5">
        <f t="shared" si="318"/>
        <v>4.2335639341517517E-3</v>
      </c>
      <c r="AJ736" s="5">
        <f t="shared" si="319"/>
        <v>4.6802954942659625E-3</v>
      </c>
      <c r="AK736" s="5">
        <f t="shared" si="320"/>
        <v>3.2366917345527657E-3</v>
      </c>
      <c r="AL736" s="5">
        <f t="shared" si="321"/>
        <v>2.9838093178888858E-3</v>
      </c>
      <c r="AM736" s="5">
        <f t="shared" si="322"/>
        <v>-1.0718523849345685E-3</v>
      </c>
      <c r="AN736" s="5">
        <f t="shared" si="323"/>
        <v>-1.3107938979511902E-3</v>
      </c>
      <c r="AO736" s="5">
        <f t="shared" si="324"/>
        <v>-1.3107938979511902E-3</v>
      </c>
      <c r="AP736" s="5">
        <f t="shared" si="325"/>
        <v>3.1434651000372682E-4</v>
      </c>
      <c r="AQ736" s="5">
        <f t="shared" si="326"/>
        <v>-4.8258892825228106E-3</v>
      </c>
      <c r="AR736" s="5">
        <f t="shared" si="327"/>
        <v>-3.4198969360038634E-3</v>
      </c>
      <c r="AS736" s="5">
        <f t="shared" si="328"/>
        <v>-9.2055021108161661E-4</v>
      </c>
      <c r="AT736" s="5">
        <f t="shared" si="329"/>
        <v>0</v>
      </c>
      <c r="AU736" s="5">
        <f t="shared" si="330"/>
        <v>-4.825911969722152E-3</v>
      </c>
      <c r="AV736" s="5">
        <f t="shared" si="331"/>
        <v>-3.4198793559518936E-3</v>
      </c>
      <c r="AW736" s="5">
        <f t="shared" si="332"/>
        <v>-9.2055063696705464E-4</v>
      </c>
      <c r="AX736" s="5">
        <f t="shared" si="333"/>
        <v>0</v>
      </c>
      <c r="AZ736" s="7">
        <f t="shared" si="317"/>
        <v>120.12169084497232</v>
      </c>
      <c r="BA736" s="4">
        <f t="shared" si="334"/>
        <v>-2.7405881592596859E-4</v>
      </c>
      <c r="BB736" s="5">
        <f>AZ736/MAX($AZ$16:AZ736)-1</f>
        <v>-3.1752404548085478E-3</v>
      </c>
    </row>
    <row r="737" spans="1:54" x14ac:dyDescent="0.25">
      <c r="A737" s="3">
        <v>43613</v>
      </c>
      <c r="B737">
        <f>IFERROR(VLOOKUP($A737,Finnifty!$A$14:$I$486,B$15+1,FALSE),All_curves!B736)</f>
        <v>0</v>
      </c>
      <c r="C737">
        <f>IFERROR(VLOOKUP($A737,Finnifty!$A$14:$I$486,C$15+1,FALSE),All_curves!C736)</f>
        <v>0</v>
      </c>
      <c r="D737">
        <f>IFERROR(VLOOKUP($A737,Finnifty!$A$14:$I$486,D$15+1,FALSE),All_curves!D736)</f>
        <v>0</v>
      </c>
      <c r="E737">
        <f>IFERROR(VLOOKUP($A737,Finnifty!$A$14:$I$486,E$15+1,FALSE),All_curves!E736)</f>
        <v>0</v>
      </c>
      <c r="F737">
        <f>IFERROR(VLOOKUP($A737,Finnifty!$A$14:$I$486,F$15+1,FALSE),All_curves!F736)</f>
        <v>0</v>
      </c>
      <c r="G737">
        <f>IFERROR(VLOOKUP($A737,Finnifty!$A$14:$I$486,G$15+1,FALSE),All_curves!G736)</f>
        <v>0</v>
      </c>
      <c r="H737">
        <f>IFERROR(VLOOKUP($A737,Finnifty!$A$14:$I$486,H$15+1,FALSE),All_curves!H736)</f>
        <v>0</v>
      </c>
      <c r="I737">
        <f>IFERROR(VLOOKUP($A737,Finnifty!$A$14:$I$486,I$15+1,FALSE),All_curves!I736)</f>
        <v>0</v>
      </c>
      <c r="J737">
        <f>IFERROR(VLOOKUP($A737,Banknifty!$A$14:$I$4860,2,FALSE),All_curves!J736)</f>
        <v>13809283</v>
      </c>
      <c r="K737">
        <f>IFERROR(VLOOKUP($A737,Banknifty!$A$14:$I$4860,3,FALSE),All_curves!K736)</f>
        <v>19190804</v>
      </c>
      <c r="L737">
        <f>IFERROR(VLOOKUP($A737,Banknifty!$A$14:$I$4860,4,FALSE),All_curves!L736)</f>
        <v>17656900</v>
      </c>
      <c r="M737">
        <f>IFERROR(VLOOKUP($A737,Banknifty!$A$14:$I$4860,5,FALSE),All_curves!M736)</f>
        <v>22103208</v>
      </c>
      <c r="N737">
        <f>IFERROR(VLOOKUP($A737,Banknifty!$A$14:$I$4860,6,FALSE),All_curves!N736)</f>
        <v>13430852</v>
      </c>
      <c r="O737">
        <f>IFERROR(VLOOKUP($A737,Banknifty!$A$14:$I$4860,7,FALSE),All_curves!O736)</f>
        <v>17079138</v>
      </c>
      <c r="P737">
        <f>IFERROR(VLOOKUP($A737,Banknifty!$A$14:$I$4860,8,FALSE),All_curves!P736)</f>
        <v>17079138</v>
      </c>
      <c r="Q737">
        <f>IFERROR(VLOOKUP($A737,Banknifty!$A$14:$I$4860,9,FALSE),All_curves!Q736)</f>
        <v>18138556</v>
      </c>
      <c r="R737">
        <f>IFERROR(VLOOKUP($A737,Nifty!$A$14:$I$4860,2,FALSE),All_curves!R736)</f>
        <v>9168556</v>
      </c>
      <c r="S737">
        <f>IFERROR(VLOOKUP($A737,Nifty!$A$14:$I$4860,3,FALSE),All_curves!S736)</f>
        <v>9814570</v>
      </c>
      <c r="T737">
        <f>IFERROR(VLOOKUP($A737,Nifty!$A$14:$I$4860,4,FALSE),All_curves!T736)</f>
        <v>9712411</v>
      </c>
      <c r="U737">
        <f>IFERROR(VLOOKUP($A737,Nifty!$A$14:$I$4860,5,FALSE),All_curves!U736)</f>
        <v>10478749</v>
      </c>
      <c r="V737">
        <f>IFERROR(VLOOKUP($A737,Nifty!$A$14:$I$4860,6,FALSE),All_curves!V736)</f>
        <v>9621154</v>
      </c>
      <c r="W737">
        <f>IFERROR(VLOOKUP($A737,Nifty!$A$14:$I$4860,7,FALSE),All_curves!W736)</f>
        <v>10120599</v>
      </c>
      <c r="X737">
        <f>IFERROR(VLOOKUP($A737,Nifty!$A$14:$I$4860,8,FALSE),All_curves!X736)</f>
        <v>10242036</v>
      </c>
      <c r="Y737">
        <f>IFERROR(VLOOKUP($A737,Nifty!$A$14:$I$4860,9,FALSE),All_curves!Y736)</f>
        <v>10418878</v>
      </c>
      <c r="AA737" s="5">
        <f t="shared" si="309"/>
        <v>0</v>
      </c>
      <c r="AB737" s="5">
        <f t="shared" si="310"/>
        <v>0</v>
      </c>
      <c r="AC737" s="5">
        <f t="shared" si="311"/>
        <v>0</v>
      </c>
      <c r="AD737" s="5">
        <f t="shared" si="312"/>
        <v>0</v>
      </c>
      <c r="AE737" s="5">
        <f t="shared" si="313"/>
        <v>0</v>
      </c>
      <c r="AF737" s="5">
        <f t="shared" si="314"/>
        <v>0</v>
      </c>
      <c r="AG737" s="5">
        <f t="shared" si="315"/>
        <v>0</v>
      </c>
      <c r="AH737" s="5">
        <f t="shared" si="316"/>
        <v>0</v>
      </c>
      <c r="AI737" s="5">
        <f t="shared" si="318"/>
        <v>-4.1223255131361825E-3</v>
      </c>
      <c r="AJ737" s="5">
        <f t="shared" si="319"/>
        <v>-4.6071428349135912E-3</v>
      </c>
      <c r="AK737" s="5">
        <f t="shared" si="320"/>
        <v>-6.426163827787823E-3</v>
      </c>
      <c r="AL737" s="5">
        <f t="shared" si="321"/>
        <v>-7.7329035869154739E-3</v>
      </c>
      <c r="AM737" s="5">
        <f t="shared" si="322"/>
        <v>-2.6756003838750431E-3</v>
      </c>
      <c r="AN737" s="5">
        <f t="shared" si="323"/>
        <v>-2.8196871545016489E-3</v>
      </c>
      <c r="AO737" s="5">
        <f t="shared" si="324"/>
        <v>-2.8196871545016489E-3</v>
      </c>
      <c r="AP737" s="5">
        <f t="shared" si="325"/>
        <v>0</v>
      </c>
      <c r="AQ737" s="5">
        <f t="shared" si="326"/>
        <v>0</v>
      </c>
      <c r="AR737" s="5">
        <f t="shared" si="327"/>
        <v>0</v>
      </c>
      <c r="AS737" s="5">
        <f t="shared" si="328"/>
        <v>0</v>
      </c>
      <c r="AT737" s="5">
        <f t="shared" si="329"/>
        <v>0</v>
      </c>
      <c r="AU737" s="5">
        <f t="shared" si="330"/>
        <v>0</v>
      </c>
      <c r="AV737" s="5">
        <f t="shared" si="331"/>
        <v>0</v>
      </c>
      <c r="AW737" s="5">
        <f t="shared" si="332"/>
        <v>0</v>
      </c>
      <c r="AX737" s="5">
        <f t="shared" si="333"/>
        <v>0</v>
      </c>
      <c r="AZ737" s="7">
        <f t="shared" si="317"/>
        <v>119.96551507679609</v>
      </c>
      <c r="BA737" s="4">
        <f t="shared" si="334"/>
        <v>-1.3001462689846424E-3</v>
      </c>
      <c r="BB737" s="5">
        <f>AZ737/MAX($AZ$16:AZ737)-1</f>
        <v>-4.4712584467628824E-3</v>
      </c>
    </row>
    <row r="738" spans="1:54" x14ac:dyDescent="0.25">
      <c r="A738" s="3">
        <v>43614</v>
      </c>
      <c r="B738">
        <f>IFERROR(VLOOKUP($A738,Finnifty!$A$14:$I$486,B$15+1,FALSE),All_curves!B737)</f>
        <v>0</v>
      </c>
      <c r="C738">
        <f>IFERROR(VLOOKUP($A738,Finnifty!$A$14:$I$486,C$15+1,FALSE),All_curves!C737)</f>
        <v>0</v>
      </c>
      <c r="D738">
        <f>IFERROR(VLOOKUP($A738,Finnifty!$A$14:$I$486,D$15+1,FALSE),All_curves!D737)</f>
        <v>0</v>
      </c>
      <c r="E738">
        <f>IFERROR(VLOOKUP($A738,Finnifty!$A$14:$I$486,E$15+1,FALSE),All_curves!E737)</f>
        <v>0</v>
      </c>
      <c r="F738">
        <f>IFERROR(VLOOKUP($A738,Finnifty!$A$14:$I$486,F$15+1,FALSE),All_curves!F737)</f>
        <v>0</v>
      </c>
      <c r="G738">
        <f>IFERROR(VLOOKUP($A738,Finnifty!$A$14:$I$486,G$15+1,FALSE),All_curves!G737)</f>
        <v>0</v>
      </c>
      <c r="H738">
        <f>IFERROR(VLOOKUP($A738,Finnifty!$A$14:$I$486,H$15+1,FALSE),All_curves!H737)</f>
        <v>0</v>
      </c>
      <c r="I738">
        <f>IFERROR(VLOOKUP($A738,Finnifty!$A$14:$I$486,I$15+1,FALSE),All_curves!I737)</f>
        <v>0</v>
      </c>
      <c r="J738">
        <f>IFERROR(VLOOKUP($A738,Banknifty!$A$14:$I$4860,2,FALSE),All_curves!J737)</f>
        <v>13882111</v>
      </c>
      <c r="K738">
        <f>IFERROR(VLOOKUP($A738,Banknifty!$A$14:$I$4860,3,FALSE),All_curves!K737)</f>
        <v>19271046</v>
      </c>
      <c r="L738">
        <f>IFERROR(VLOOKUP($A738,Banknifty!$A$14:$I$4860,4,FALSE),All_curves!L737)</f>
        <v>17710584</v>
      </c>
      <c r="M738">
        <f>IFERROR(VLOOKUP($A738,Banknifty!$A$14:$I$4860,5,FALSE),All_curves!M737)</f>
        <v>22147060</v>
      </c>
      <c r="N738">
        <f>IFERROR(VLOOKUP($A738,Banknifty!$A$14:$I$4860,6,FALSE),All_curves!N737)</f>
        <v>13481650</v>
      </c>
      <c r="O738">
        <f>IFERROR(VLOOKUP($A738,Banknifty!$A$14:$I$4860,7,FALSE),All_curves!O737)</f>
        <v>17140212</v>
      </c>
      <c r="P738">
        <f>IFERROR(VLOOKUP($A738,Banknifty!$A$14:$I$4860,8,FALSE),All_curves!P737)</f>
        <v>17140212</v>
      </c>
      <c r="Q738">
        <f>IFERROR(VLOOKUP($A738,Banknifty!$A$14:$I$4860,9,FALSE),All_curves!Q737)</f>
        <v>18180968</v>
      </c>
      <c r="R738">
        <f>IFERROR(VLOOKUP($A738,Nifty!$A$14:$I$4860,2,FALSE),All_curves!R737)</f>
        <v>9168556</v>
      </c>
      <c r="S738">
        <f>IFERROR(VLOOKUP($A738,Nifty!$A$14:$I$4860,3,FALSE),All_curves!S737)</f>
        <v>9814570</v>
      </c>
      <c r="T738">
        <f>IFERROR(VLOOKUP($A738,Nifty!$A$14:$I$4860,4,FALSE),All_curves!T737)</f>
        <v>9712411</v>
      </c>
      <c r="U738">
        <f>IFERROR(VLOOKUP($A738,Nifty!$A$14:$I$4860,5,FALSE),All_curves!U737)</f>
        <v>10478749</v>
      </c>
      <c r="V738">
        <f>IFERROR(VLOOKUP($A738,Nifty!$A$14:$I$4860,6,FALSE),All_curves!V737)</f>
        <v>9621154</v>
      </c>
      <c r="W738">
        <f>IFERROR(VLOOKUP($A738,Nifty!$A$14:$I$4860,7,FALSE),All_curves!W737)</f>
        <v>10120599</v>
      </c>
      <c r="X738">
        <f>IFERROR(VLOOKUP($A738,Nifty!$A$14:$I$4860,8,FALSE),All_curves!X737)</f>
        <v>10242036</v>
      </c>
      <c r="Y738">
        <f>IFERROR(VLOOKUP($A738,Nifty!$A$14:$I$4860,9,FALSE),All_curves!Y737)</f>
        <v>10418878</v>
      </c>
      <c r="AA738" s="5">
        <f t="shared" si="309"/>
        <v>0</v>
      </c>
      <c r="AB738" s="5">
        <f t="shared" si="310"/>
        <v>0</v>
      </c>
      <c r="AC738" s="5">
        <f t="shared" si="311"/>
        <v>0</v>
      </c>
      <c r="AD738" s="5">
        <f t="shared" si="312"/>
        <v>0</v>
      </c>
      <c r="AE738" s="5">
        <f t="shared" si="313"/>
        <v>0</v>
      </c>
      <c r="AF738" s="5">
        <f t="shared" si="314"/>
        <v>0</v>
      </c>
      <c r="AG738" s="5">
        <f t="shared" si="315"/>
        <v>0</v>
      </c>
      <c r="AH738" s="5">
        <f t="shared" si="316"/>
        <v>0</v>
      </c>
      <c r="AI738" s="5">
        <f t="shared" si="318"/>
        <v>5.2738436890604756E-3</v>
      </c>
      <c r="AJ738" s="5">
        <f t="shared" si="319"/>
        <v>4.1812734891149006E-3</v>
      </c>
      <c r="AK738" s="5">
        <f t="shared" si="320"/>
        <v>3.0403978048241243E-3</v>
      </c>
      <c r="AL738" s="5">
        <f t="shared" si="321"/>
        <v>1.9839654044788713E-3</v>
      </c>
      <c r="AM738" s="5">
        <f t="shared" si="322"/>
        <v>3.7821874591426052E-3</v>
      </c>
      <c r="AN738" s="5">
        <f t="shared" si="323"/>
        <v>3.5759415961156282E-3</v>
      </c>
      <c r="AO738" s="5">
        <f t="shared" si="324"/>
        <v>3.5759415961156282E-3</v>
      </c>
      <c r="AP738" s="5">
        <f t="shared" si="325"/>
        <v>2.3382236160365277E-3</v>
      </c>
      <c r="AQ738" s="5">
        <f t="shared" si="326"/>
        <v>0</v>
      </c>
      <c r="AR738" s="5">
        <f t="shared" si="327"/>
        <v>0</v>
      </c>
      <c r="AS738" s="5">
        <f t="shared" si="328"/>
        <v>0</v>
      </c>
      <c r="AT738" s="5">
        <f t="shared" si="329"/>
        <v>0</v>
      </c>
      <c r="AU738" s="5">
        <f t="shared" si="330"/>
        <v>0</v>
      </c>
      <c r="AV738" s="5">
        <f t="shared" si="331"/>
        <v>0</v>
      </c>
      <c r="AW738" s="5">
        <f t="shared" si="332"/>
        <v>0</v>
      </c>
      <c r="AX738" s="5">
        <f t="shared" si="333"/>
        <v>0</v>
      </c>
      <c r="AZ738" s="7">
        <f t="shared" si="317"/>
        <v>120.10423407432812</v>
      </c>
      <c r="BA738" s="4">
        <f t="shared" si="334"/>
        <v>1.1563239439536985E-3</v>
      </c>
      <c r="BB738" s="5">
        <f>AZ738/MAX($AZ$16:AZ738)-1</f>
        <v>-3.3201047260108529E-3</v>
      </c>
    </row>
    <row r="739" spans="1:54" x14ac:dyDescent="0.25">
      <c r="A739" s="3">
        <v>43615</v>
      </c>
      <c r="B739">
        <f>IFERROR(VLOOKUP($A739,Finnifty!$A$14:$I$486,B$15+1,FALSE),All_curves!B738)</f>
        <v>0</v>
      </c>
      <c r="C739">
        <f>IFERROR(VLOOKUP($A739,Finnifty!$A$14:$I$486,C$15+1,FALSE),All_curves!C738)</f>
        <v>0</v>
      </c>
      <c r="D739">
        <f>IFERROR(VLOOKUP($A739,Finnifty!$A$14:$I$486,D$15+1,FALSE),All_curves!D738)</f>
        <v>0</v>
      </c>
      <c r="E739">
        <f>IFERROR(VLOOKUP($A739,Finnifty!$A$14:$I$486,E$15+1,FALSE),All_curves!E738)</f>
        <v>0</v>
      </c>
      <c r="F739">
        <f>IFERROR(VLOOKUP($A739,Finnifty!$A$14:$I$486,F$15+1,FALSE),All_curves!F738)</f>
        <v>0</v>
      </c>
      <c r="G739">
        <f>IFERROR(VLOOKUP($A739,Finnifty!$A$14:$I$486,G$15+1,FALSE),All_curves!G738)</f>
        <v>0</v>
      </c>
      <c r="H739">
        <f>IFERROR(VLOOKUP($A739,Finnifty!$A$14:$I$486,H$15+1,FALSE),All_curves!H738)</f>
        <v>0</v>
      </c>
      <c r="I739">
        <f>IFERROR(VLOOKUP($A739,Finnifty!$A$14:$I$486,I$15+1,FALSE),All_curves!I738)</f>
        <v>0</v>
      </c>
      <c r="J739">
        <f>IFERROR(VLOOKUP($A739,Banknifty!$A$14:$I$4860,2,FALSE),All_curves!J738)</f>
        <v>13803035</v>
      </c>
      <c r="K739">
        <f>IFERROR(VLOOKUP($A739,Banknifty!$A$14:$I$4860,3,FALSE),All_curves!K738)</f>
        <v>19234876</v>
      </c>
      <c r="L739">
        <f>IFERROR(VLOOKUP($A739,Banknifty!$A$14:$I$4860,4,FALSE),All_curves!L738)</f>
        <v>17631600</v>
      </c>
      <c r="M739">
        <f>IFERROR(VLOOKUP($A739,Banknifty!$A$14:$I$4860,5,FALSE),All_curves!M738)</f>
        <v>21933402</v>
      </c>
      <c r="N739">
        <f>IFERROR(VLOOKUP($A739,Banknifty!$A$14:$I$4860,6,FALSE),All_curves!N738)</f>
        <v>13538725</v>
      </c>
      <c r="O739">
        <f>IFERROR(VLOOKUP($A739,Banknifty!$A$14:$I$4860,7,FALSE),All_curves!O738)</f>
        <v>17220434</v>
      </c>
      <c r="P739">
        <f>IFERROR(VLOOKUP($A739,Banknifty!$A$14:$I$4860,8,FALSE),All_curves!P738)</f>
        <v>17220434</v>
      </c>
      <c r="Q739">
        <f>IFERROR(VLOOKUP($A739,Banknifty!$A$14:$I$4860,9,FALSE),All_curves!Q738)</f>
        <v>18235216</v>
      </c>
      <c r="R739">
        <f>IFERROR(VLOOKUP($A739,Nifty!$A$14:$I$4860,2,FALSE),All_curves!R738)</f>
        <v>9168556</v>
      </c>
      <c r="S739">
        <f>IFERROR(VLOOKUP($A739,Nifty!$A$14:$I$4860,3,FALSE),All_curves!S738)</f>
        <v>9814570</v>
      </c>
      <c r="T739">
        <f>IFERROR(VLOOKUP($A739,Nifty!$A$14:$I$4860,4,FALSE),All_curves!T738)</f>
        <v>9712411</v>
      </c>
      <c r="U739">
        <f>IFERROR(VLOOKUP($A739,Nifty!$A$14:$I$4860,5,FALSE),All_curves!U738)</f>
        <v>10478749</v>
      </c>
      <c r="V739">
        <f>IFERROR(VLOOKUP($A739,Nifty!$A$14:$I$4860,6,FALSE),All_curves!V738)</f>
        <v>9621154</v>
      </c>
      <c r="W739">
        <f>IFERROR(VLOOKUP($A739,Nifty!$A$14:$I$4860,7,FALSE),All_curves!W738)</f>
        <v>10120599</v>
      </c>
      <c r="X739">
        <f>IFERROR(VLOOKUP($A739,Nifty!$A$14:$I$4860,8,FALSE),All_curves!X738)</f>
        <v>10242036</v>
      </c>
      <c r="Y739">
        <f>IFERROR(VLOOKUP($A739,Nifty!$A$14:$I$4860,9,FALSE),All_curves!Y738)</f>
        <v>10418878</v>
      </c>
      <c r="AA739" s="5">
        <f t="shared" si="309"/>
        <v>0</v>
      </c>
      <c r="AB739" s="5">
        <f t="shared" si="310"/>
        <v>0</v>
      </c>
      <c r="AC739" s="5">
        <f t="shared" si="311"/>
        <v>0</v>
      </c>
      <c r="AD739" s="5">
        <f t="shared" si="312"/>
        <v>0</v>
      </c>
      <c r="AE739" s="5">
        <f t="shared" si="313"/>
        <v>0</v>
      </c>
      <c r="AF739" s="5">
        <f t="shared" si="314"/>
        <v>0</v>
      </c>
      <c r="AG739" s="5">
        <f t="shared" si="315"/>
        <v>0</v>
      </c>
      <c r="AH739" s="5">
        <f t="shared" si="316"/>
        <v>0</v>
      </c>
      <c r="AI739" s="5">
        <f t="shared" si="318"/>
        <v>-5.696251816456499E-3</v>
      </c>
      <c r="AJ739" s="5">
        <f t="shared" si="319"/>
        <v>-1.8769090167705116E-3</v>
      </c>
      <c r="AK739" s="5">
        <f t="shared" si="320"/>
        <v>-4.4597061282677375E-3</v>
      </c>
      <c r="AL739" s="5">
        <f t="shared" si="321"/>
        <v>-9.647239859376322E-3</v>
      </c>
      <c r="AM739" s="5">
        <f t="shared" si="322"/>
        <v>4.2335322456821256E-3</v>
      </c>
      <c r="AN739" s="5">
        <f t="shared" si="323"/>
        <v>4.6803388429501602E-3</v>
      </c>
      <c r="AO739" s="5">
        <f t="shared" si="324"/>
        <v>4.6803388429501602E-3</v>
      </c>
      <c r="AP739" s="5">
        <f t="shared" si="325"/>
        <v>2.9837795215303942E-3</v>
      </c>
      <c r="AQ739" s="5">
        <f t="shared" si="326"/>
        <v>0</v>
      </c>
      <c r="AR739" s="5">
        <f t="shared" si="327"/>
        <v>0</v>
      </c>
      <c r="AS739" s="5">
        <f t="shared" si="328"/>
        <v>0</v>
      </c>
      <c r="AT739" s="5">
        <f t="shared" si="329"/>
        <v>0</v>
      </c>
      <c r="AU739" s="5">
        <f t="shared" si="330"/>
        <v>0</v>
      </c>
      <c r="AV739" s="5">
        <f t="shared" si="331"/>
        <v>0</v>
      </c>
      <c r="AW739" s="5">
        <f t="shared" si="332"/>
        <v>0</v>
      </c>
      <c r="AX739" s="5">
        <f t="shared" si="333"/>
        <v>0</v>
      </c>
      <c r="AZ739" s="7">
        <f t="shared" si="317"/>
        <v>120.07870132855263</v>
      </c>
      <c r="BA739" s="4">
        <f t="shared" si="334"/>
        <v>-2.1258822365659283E-4</v>
      </c>
      <c r="BB739" s="5">
        <f>AZ739/MAX($AZ$16:AZ739)-1</f>
        <v>-3.5319871345013132E-3</v>
      </c>
    </row>
    <row r="740" spans="1:54" x14ac:dyDescent="0.25">
      <c r="A740" s="3">
        <v>43616</v>
      </c>
      <c r="B740">
        <f>IFERROR(VLOOKUP($A740,Finnifty!$A$14:$I$486,B$15+1,FALSE),All_curves!B739)</f>
        <v>0</v>
      </c>
      <c r="C740">
        <f>IFERROR(VLOOKUP($A740,Finnifty!$A$14:$I$486,C$15+1,FALSE),All_curves!C739)</f>
        <v>0</v>
      </c>
      <c r="D740">
        <f>IFERROR(VLOOKUP($A740,Finnifty!$A$14:$I$486,D$15+1,FALSE),All_curves!D739)</f>
        <v>0</v>
      </c>
      <c r="E740">
        <f>IFERROR(VLOOKUP($A740,Finnifty!$A$14:$I$486,E$15+1,FALSE),All_curves!E739)</f>
        <v>0</v>
      </c>
      <c r="F740">
        <f>IFERROR(VLOOKUP($A740,Finnifty!$A$14:$I$486,F$15+1,FALSE),All_curves!F739)</f>
        <v>0</v>
      </c>
      <c r="G740">
        <f>IFERROR(VLOOKUP($A740,Finnifty!$A$14:$I$486,G$15+1,FALSE),All_curves!G739)</f>
        <v>0</v>
      </c>
      <c r="H740">
        <f>IFERROR(VLOOKUP($A740,Finnifty!$A$14:$I$486,H$15+1,FALSE),All_curves!H739)</f>
        <v>0</v>
      </c>
      <c r="I740">
        <f>IFERROR(VLOOKUP($A740,Finnifty!$A$14:$I$486,I$15+1,FALSE),All_curves!I739)</f>
        <v>0</v>
      </c>
      <c r="J740">
        <f>IFERROR(VLOOKUP($A740,Banknifty!$A$14:$I$4860,2,FALSE),All_curves!J739)</f>
        <v>13766220</v>
      </c>
      <c r="K740">
        <f>IFERROR(VLOOKUP($A740,Banknifty!$A$14:$I$4860,3,FALSE),All_curves!K739)</f>
        <v>19243738</v>
      </c>
      <c r="L740">
        <f>IFERROR(VLOOKUP($A740,Banknifty!$A$14:$I$4860,4,FALSE),All_curves!L739)</f>
        <v>17585376</v>
      </c>
      <c r="M740">
        <f>IFERROR(VLOOKUP($A740,Banknifty!$A$14:$I$4860,5,FALSE),All_curves!M739)</f>
        <v>21888326</v>
      </c>
      <c r="N740">
        <f>IFERROR(VLOOKUP($A740,Banknifty!$A$14:$I$4860,6,FALSE),All_curves!N739)</f>
        <v>13482914</v>
      </c>
      <c r="O740">
        <f>IFERROR(VLOOKUP($A740,Banknifty!$A$14:$I$4860,7,FALSE),All_curves!O739)</f>
        <v>17141098</v>
      </c>
      <c r="P740">
        <f>IFERROR(VLOOKUP($A740,Banknifty!$A$14:$I$4860,8,FALSE),All_curves!P739)</f>
        <v>17141098</v>
      </c>
      <c r="Q740">
        <f>IFERROR(VLOOKUP($A740,Banknifty!$A$14:$I$4860,9,FALSE),All_curves!Q739)</f>
        <v>18094206</v>
      </c>
      <c r="R740">
        <f>IFERROR(VLOOKUP($A740,Nifty!$A$14:$I$4860,2,FALSE),All_curves!R739)</f>
        <v>9168556</v>
      </c>
      <c r="S740">
        <f>IFERROR(VLOOKUP($A740,Nifty!$A$14:$I$4860,3,FALSE),All_curves!S739)</f>
        <v>9814570</v>
      </c>
      <c r="T740">
        <f>IFERROR(VLOOKUP($A740,Nifty!$A$14:$I$4860,4,FALSE),All_curves!T739)</f>
        <v>9712411</v>
      </c>
      <c r="U740">
        <f>IFERROR(VLOOKUP($A740,Nifty!$A$14:$I$4860,5,FALSE),All_curves!U739)</f>
        <v>10478749</v>
      </c>
      <c r="V740">
        <f>IFERROR(VLOOKUP($A740,Nifty!$A$14:$I$4860,6,FALSE),All_curves!V739)</f>
        <v>9621154</v>
      </c>
      <c r="W740">
        <f>IFERROR(VLOOKUP($A740,Nifty!$A$14:$I$4860,7,FALSE),All_curves!W739)</f>
        <v>10120599</v>
      </c>
      <c r="X740">
        <f>IFERROR(VLOOKUP($A740,Nifty!$A$14:$I$4860,8,FALSE),All_curves!X739)</f>
        <v>10242036</v>
      </c>
      <c r="Y740">
        <f>IFERROR(VLOOKUP($A740,Nifty!$A$14:$I$4860,9,FALSE),All_curves!Y739)</f>
        <v>10418878</v>
      </c>
      <c r="AA740" s="5">
        <f t="shared" si="309"/>
        <v>0</v>
      </c>
      <c r="AB740" s="5">
        <f t="shared" si="310"/>
        <v>0</v>
      </c>
      <c r="AC740" s="5">
        <f t="shared" si="311"/>
        <v>0</v>
      </c>
      <c r="AD740" s="5">
        <f t="shared" si="312"/>
        <v>0</v>
      </c>
      <c r="AE740" s="5">
        <f t="shared" si="313"/>
        <v>0</v>
      </c>
      <c r="AF740" s="5">
        <f t="shared" si="314"/>
        <v>0</v>
      </c>
      <c r="AG740" s="5">
        <f t="shared" si="315"/>
        <v>0</v>
      </c>
      <c r="AH740" s="5">
        <f t="shared" si="316"/>
        <v>0</v>
      </c>
      <c r="AI740" s="5">
        <f t="shared" si="318"/>
        <v>-2.6671670397125924E-3</v>
      </c>
      <c r="AJ740" s="5">
        <f t="shared" si="319"/>
        <v>4.6072561112420196E-4</v>
      </c>
      <c r="AK740" s="5">
        <f t="shared" si="320"/>
        <v>-2.6216565711563167E-3</v>
      </c>
      <c r="AL740" s="5">
        <f t="shared" si="321"/>
        <v>-2.055130344120859E-3</v>
      </c>
      <c r="AM740" s="5">
        <f t="shared" si="322"/>
        <v>-4.1223231877447475E-3</v>
      </c>
      <c r="AN740" s="5">
        <f t="shared" si="323"/>
        <v>-4.607084815632434E-3</v>
      </c>
      <c r="AO740" s="5">
        <f t="shared" si="324"/>
        <v>-4.607084815632434E-3</v>
      </c>
      <c r="AP740" s="5">
        <f t="shared" si="325"/>
        <v>-7.7328395780998926E-3</v>
      </c>
      <c r="AQ740" s="5">
        <f t="shared" si="326"/>
        <v>0</v>
      </c>
      <c r="AR740" s="5">
        <f t="shared" si="327"/>
        <v>0</v>
      </c>
      <c r="AS740" s="5">
        <f t="shared" si="328"/>
        <v>0</v>
      </c>
      <c r="AT740" s="5">
        <f t="shared" si="329"/>
        <v>0</v>
      </c>
      <c r="AU740" s="5">
        <f t="shared" si="330"/>
        <v>0</v>
      </c>
      <c r="AV740" s="5">
        <f t="shared" si="331"/>
        <v>0</v>
      </c>
      <c r="AW740" s="5">
        <f t="shared" si="332"/>
        <v>0</v>
      </c>
      <c r="AX740" s="5">
        <f t="shared" si="333"/>
        <v>0</v>
      </c>
      <c r="AZ740" s="7">
        <f t="shared" si="317"/>
        <v>119.93884686219498</v>
      </c>
      <c r="BA740" s="4">
        <f t="shared" si="334"/>
        <v>-1.1646900308739615E-3</v>
      </c>
      <c r="BB740" s="5">
        <f>AZ740/MAX($AZ$16:AZ740)-1</f>
        <v>-4.6925634951704431E-3</v>
      </c>
    </row>
    <row r="741" spans="1:54" x14ac:dyDescent="0.25">
      <c r="A741" s="3">
        <v>43619</v>
      </c>
      <c r="B741">
        <f>IFERROR(VLOOKUP($A741,Finnifty!$A$14:$I$486,B$15+1,FALSE),All_curves!B740)</f>
        <v>0</v>
      </c>
      <c r="C741">
        <f>IFERROR(VLOOKUP($A741,Finnifty!$A$14:$I$486,C$15+1,FALSE),All_curves!C740)</f>
        <v>0</v>
      </c>
      <c r="D741">
        <f>IFERROR(VLOOKUP($A741,Finnifty!$A$14:$I$486,D$15+1,FALSE),All_curves!D740)</f>
        <v>0</v>
      </c>
      <c r="E741">
        <f>IFERROR(VLOOKUP($A741,Finnifty!$A$14:$I$486,E$15+1,FALSE),All_curves!E740)</f>
        <v>0</v>
      </c>
      <c r="F741">
        <f>IFERROR(VLOOKUP($A741,Finnifty!$A$14:$I$486,F$15+1,FALSE),All_curves!F740)</f>
        <v>0</v>
      </c>
      <c r="G741">
        <f>IFERROR(VLOOKUP($A741,Finnifty!$A$14:$I$486,G$15+1,FALSE),All_curves!G740)</f>
        <v>0</v>
      </c>
      <c r="H741">
        <f>IFERROR(VLOOKUP($A741,Finnifty!$A$14:$I$486,H$15+1,FALSE),All_curves!H740)</f>
        <v>0</v>
      </c>
      <c r="I741">
        <f>IFERROR(VLOOKUP($A741,Finnifty!$A$14:$I$486,I$15+1,FALSE),All_curves!I740)</f>
        <v>0</v>
      </c>
      <c r="J741">
        <f>IFERROR(VLOOKUP($A741,Banknifty!$A$14:$I$4860,2,FALSE),All_curves!J740)</f>
        <v>13813030</v>
      </c>
      <c r="K741">
        <f>IFERROR(VLOOKUP($A741,Banknifty!$A$14:$I$4860,3,FALSE),All_curves!K740)</f>
        <v>19308018</v>
      </c>
      <c r="L741">
        <f>IFERROR(VLOOKUP($A741,Banknifty!$A$14:$I$4860,4,FALSE),All_curves!L740)</f>
        <v>17608904</v>
      </c>
      <c r="M741">
        <f>IFERROR(VLOOKUP($A741,Banknifty!$A$14:$I$4860,5,FALSE),All_curves!M740)</f>
        <v>21910264</v>
      </c>
      <c r="N741">
        <f>IFERROR(VLOOKUP($A741,Banknifty!$A$14:$I$4860,6,FALSE),All_curves!N740)</f>
        <v>13554021</v>
      </c>
      <c r="O741">
        <f>IFERROR(VLOOKUP($A741,Banknifty!$A$14:$I$4860,7,FALSE),All_curves!O740)</f>
        <v>17212768</v>
      </c>
      <c r="P741">
        <f>IFERROR(VLOOKUP($A741,Banknifty!$A$14:$I$4860,8,FALSE),All_curves!P740)</f>
        <v>17212768</v>
      </c>
      <c r="Q741">
        <f>IFERROR(VLOOKUP($A741,Banknifty!$A$14:$I$4860,9,FALSE),All_curves!Q740)</f>
        <v>18130104</v>
      </c>
      <c r="R741">
        <f>IFERROR(VLOOKUP($A741,Nifty!$A$14:$I$4860,2,FALSE),All_curves!R740)</f>
        <v>9076854</v>
      </c>
      <c r="S741">
        <f>IFERROR(VLOOKUP($A741,Nifty!$A$14:$I$4860,3,FALSE),All_curves!S740)</f>
        <v>9732906</v>
      </c>
      <c r="T741">
        <f>IFERROR(VLOOKUP($A741,Nifty!$A$14:$I$4860,4,FALSE),All_curves!T740)</f>
        <v>9738484</v>
      </c>
      <c r="U741">
        <f>IFERROR(VLOOKUP($A741,Nifty!$A$14:$I$4860,5,FALSE),All_curves!U740)</f>
        <v>10506879</v>
      </c>
      <c r="V741">
        <f>IFERROR(VLOOKUP($A741,Nifty!$A$14:$I$4860,6,FALSE),All_curves!V740)</f>
        <v>9524925</v>
      </c>
      <c r="W741">
        <f>IFERROR(VLOOKUP($A741,Nifty!$A$14:$I$4860,7,FALSE),All_curves!W740)</f>
        <v>10036389</v>
      </c>
      <c r="X741">
        <f>IFERROR(VLOOKUP($A741,Nifty!$A$14:$I$4860,8,FALSE),All_curves!X740)</f>
        <v>10269530</v>
      </c>
      <c r="Y741">
        <f>IFERROR(VLOOKUP($A741,Nifty!$A$14:$I$4860,9,FALSE),All_curves!Y740)</f>
        <v>10446848</v>
      </c>
      <c r="AA741" s="5">
        <f t="shared" si="309"/>
        <v>0</v>
      </c>
      <c r="AB741" s="5">
        <f t="shared" si="310"/>
        <v>0</v>
      </c>
      <c r="AC741" s="5">
        <f t="shared" si="311"/>
        <v>0</v>
      </c>
      <c r="AD741" s="5">
        <f t="shared" si="312"/>
        <v>0</v>
      </c>
      <c r="AE741" s="5">
        <f t="shared" si="313"/>
        <v>0</v>
      </c>
      <c r="AF741" s="5">
        <f t="shared" si="314"/>
        <v>0</v>
      </c>
      <c r="AG741" s="5">
        <f t="shared" si="315"/>
        <v>0</v>
      </c>
      <c r="AH741" s="5">
        <f t="shared" si="316"/>
        <v>0</v>
      </c>
      <c r="AI741" s="5">
        <f t="shared" si="318"/>
        <v>3.400352456956135E-3</v>
      </c>
      <c r="AJ741" s="5">
        <f t="shared" si="319"/>
        <v>3.34030737687252E-3</v>
      </c>
      <c r="AK741" s="5">
        <f t="shared" si="320"/>
        <v>1.3379298799183204E-3</v>
      </c>
      <c r="AL741" s="5">
        <f t="shared" si="321"/>
        <v>1.0022694289184564E-3</v>
      </c>
      <c r="AM741" s="5">
        <f t="shared" si="322"/>
        <v>5.2738599385859786E-3</v>
      </c>
      <c r="AN741" s="5">
        <f t="shared" si="323"/>
        <v>4.1811790586576691E-3</v>
      </c>
      <c r="AO741" s="5">
        <f t="shared" si="324"/>
        <v>4.1811790586576691E-3</v>
      </c>
      <c r="AP741" s="5">
        <f t="shared" si="325"/>
        <v>1.9839500003482335E-3</v>
      </c>
      <c r="AQ741" s="5">
        <f t="shared" si="326"/>
        <v>-1.0001793084974286E-2</v>
      </c>
      <c r="AR741" s="5">
        <f t="shared" si="327"/>
        <v>-8.3206905651496132E-3</v>
      </c>
      <c r="AS741" s="5">
        <f t="shared" si="328"/>
        <v>2.6845033637887816E-3</v>
      </c>
      <c r="AT741" s="5">
        <f t="shared" si="329"/>
        <v>2.6844807524257774E-3</v>
      </c>
      <c r="AU741" s="5">
        <f t="shared" si="330"/>
        <v>-1.0001814751120275E-2</v>
      </c>
      <c r="AV741" s="5">
        <f t="shared" si="331"/>
        <v>-8.320653747866058E-3</v>
      </c>
      <c r="AW741" s="5">
        <f t="shared" si="332"/>
        <v>2.6844271978736511E-3</v>
      </c>
      <c r="AX741" s="5">
        <f t="shared" si="333"/>
        <v>2.6845501022279006E-3</v>
      </c>
      <c r="AZ741" s="7">
        <f t="shared" si="317"/>
        <v>119.93282011737783</v>
      </c>
      <c r="BA741" s="4">
        <f t="shared" si="334"/>
        <v>-5.0248480578297573E-5</v>
      </c>
      <c r="BB741" s="5">
        <f>AZ741/MAX($AZ$16:AZ741)-1</f>
        <v>-4.7425761815632628E-3</v>
      </c>
    </row>
    <row r="742" spans="1:54" x14ac:dyDescent="0.25">
      <c r="A742" s="3">
        <v>43620</v>
      </c>
      <c r="B742">
        <f>IFERROR(VLOOKUP($A742,Finnifty!$A$14:$I$486,B$15+1,FALSE),All_curves!B741)</f>
        <v>0</v>
      </c>
      <c r="C742">
        <f>IFERROR(VLOOKUP($A742,Finnifty!$A$14:$I$486,C$15+1,FALSE),All_curves!C741)</f>
        <v>0</v>
      </c>
      <c r="D742">
        <f>IFERROR(VLOOKUP($A742,Finnifty!$A$14:$I$486,D$15+1,FALSE),All_curves!D741)</f>
        <v>0</v>
      </c>
      <c r="E742">
        <f>IFERROR(VLOOKUP($A742,Finnifty!$A$14:$I$486,E$15+1,FALSE),All_curves!E741)</f>
        <v>0</v>
      </c>
      <c r="F742">
        <f>IFERROR(VLOOKUP($A742,Finnifty!$A$14:$I$486,F$15+1,FALSE),All_curves!F741)</f>
        <v>0</v>
      </c>
      <c r="G742">
        <f>IFERROR(VLOOKUP($A742,Finnifty!$A$14:$I$486,G$15+1,FALSE),All_curves!G741)</f>
        <v>0</v>
      </c>
      <c r="H742">
        <f>IFERROR(VLOOKUP($A742,Finnifty!$A$14:$I$486,H$15+1,FALSE),All_curves!H741)</f>
        <v>0</v>
      </c>
      <c r="I742">
        <f>IFERROR(VLOOKUP($A742,Finnifty!$A$14:$I$486,I$15+1,FALSE),All_curves!I741)</f>
        <v>0</v>
      </c>
      <c r="J742">
        <f>IFERROR(VLOOKUP($A742,Banknifty!$A$14:$I$4860,2,FALSE),All_curves!J741)</f>
        <v>13772991</v>
      </c>
      <c r="K742">
        <f>IFERROR(VLOOKUP($A742,Banknifty!$A$14:$I$4860,3,FALSE),All_curves!K741)</f>
        <v>19276444</v>
      </c>
      <c r="L742">
        <f>IFERROR(VLOOKUP($A742,Banknifty!$A$14:$I$4860,4,FALSE),All_curves!L741)</f>
        <v>17581996</v>
      </c>
      <c r="M742">
        <f>IFERROR(VLOOKUP($A742,Banknifty!$A$14:$I$4860,5,FALSE),All_curves!M741)</f>
        <v>21900818</v>
      </c>
      <c r="N742">
        <f>IFERROR(VLOOKUP($A742,Banknifty!$A$14:$I$4860,6,FALSE),All_curves!N741)</f>
        <v>13542952</v>
      </c>
      <c r="O742">
        <f>IFERROR(VLOOKUP($A742,Banknifty!$A$14:$I$4860,7,FALSE),All_curves!O741)</f>
        <v>17238056</v>
      </c>
      <c r="P742">
        <f>IFERROR(VLOOKUP($A742,Banknifty!$A$14:$I$4860,8,FALSE),All_curves!P741)</f>
        <v>17238056</v>
      </c>
      <c r="Q742">
        <f>IFERROR(VLOOKUP($A742,Banknifty!$A$14:$I$4860,9,FALSE),All_curves!Q741)</f>
        <v>18117240</v>
      </c>
      <c r="R742">
        <f>IFERROR(VLOOKUP($A742,Nifty!$A$14:$I$4860,2,FALSE),All_curves!R741)</f>
        <v>9015766</v>
      </c>
      <c r="S742">
        <f>IFERROR(VLOOKUP($A742,Nifty!$A$14:$I$4860,3,FALSE),All_curves!S741)</f>
        <v>9678639</v>
      </c>
      <c r="T742">
        <f>IFERROR(VLOOKUP($A742,Nifty!$A$14:$I$4860,4,FALSE),All_curves!T741)</f>
        <v>9663841</v>
      </c>
      <c r="U742">
        <f>IFERROR(VLOOKUP($A742,Nifty!$A$14:$I$4860,5,FALSE),All_curves!U741)</f>
        <v>10426397</v>
      </c>
      <c r="V742">
        <f>IFERROR(VLOOKUP($A742,Nifty!$A$14:$I$4860,6,FALSE),All_curves!V741)</f>
        <v>9460821</v>
      </c>
      <c r="W742">
        <f>IFERROR(VLOOKUP($A742,Nifty!$A$14:$I$4860,7,FALSE),All_curves!W741)</f>
        <v>9980430</v>
      </c>
      <c r="X742">
        <f>IFERROR(VLOOKUP($A742,Nifty!$A$14:$I$4860,8,FALSE),All_curves!X741)</f>
        <v>10190817</v>
      </c>
      <c r="Y742">
        <f>IFERROR(VLOOKUP($A742,Nifty!$A$14:$I$4860,9,FALSE),All_curves!Y741)</f>
        <v>10366826</v>
      </c>
      <c r="AA742" s="5">
        <f t="shared" si="309"/>
        <v>0</v>
      </c>
      <c r="AB742" s="5">
        <f t="shared" si="310"/>
        <v>0</v>
      </c>
      <c r="AC742" s="5">
        <f t="shared" si="311"/>
        <v>0</v>
      </c>
      <c r="AD742" s="5">
        <f t="shared" si="312"/>
        <v>0</v>
      </c>
      <c r="AE742" s="5">
        <f t="shared" si="313"/>
        <v>0</v>
      </c>
      <c r="AF742" s="5">
        <f t="shared" si="314"/>
        <v>0</v>
      </c>
      <c r="AG742" s="5">
        <f t="shared" si="315"/>
        <v>0</v>
      </c>
      <c r="AH742" s="5">
        <f t="shared" si="316"/>
        <v>0</v>
      </c>
      <c r="AI742" s="5">
        <f t="shared" si="318"/>
        <v>-2.898639907391809E-3</v>
      </c>
      <c r="AJ742" s="5">
        <f t="shared" si="319"/>
        <v>-1.6352791881589779E-3</v>
      </c>
      <c r="AK742" s="5">
        <f t="shared" si="320"/>
        <v>-1.528090561456863E-3</v>
      </c>
      <c r="AL742" s="5">
        <f t="shared" si="321"/>
        <v>-4.311221443976665E-4</v>
      </c>
      <c r="AM742" s="5">
        <f t="shared" si="322"/>
        <v>-8.1665802347508087E-4</v>
      </c>
      <c r="AN742" s="5">
        <f t="shared" si="323"/>
        <v>1.4691419764676361E-3</v>
      </c>
      <c r="AO742" s="5">
        <f t="shared" si="324"/>
        <v>1.4691419764676361E-3</v>
      </c>
      <c r="AP742" s="5">
        <f t="shared" si="325"/>
        <v>-7.0953812509844116E-4</v>
      </c>
      <c r="AQ742" s="5">
        <f t="shared" si="326"/>
        <v>-6.7300851153935248E-3</v>
      </c>
      <c r="AR742" s="5">
        <f t="shared" si="327"/>
        <v>-5.5756215050263291E-3</v>
      </c>
      <c r="AS742" s="5">
        <f t="shared" si="328"/>
        <v>-7.6647453546158095E-3</v>
      </c>
      <c r="AT742" s="5">
        <f t="shared" si="329"/>
        <v>-7.6599340298865171E-3</v>
      </c>
      <c r="AU742" s="5">
        <f t="shared" si="330"/>
        <v>-6.73013173332071E-3</v>
      </c>
      <c r="AV742" s="5">
        <f t="shared" si="331"/>
        <v>-5.5756109094615702E-3</v>
      </c>
      <c r="AW742" s="5">
        <f t="shared" si="332"/>
        <v>-7.664712990759992E-3</v>
      </c>
      <c r="AX742" s="5">
        <f t="shared" si="333"/>
        <v>-7.6599180920408072E-3</v>
      </c>
      <c r="AZ742" s="7">
        <f t="shared" si="317"/>
        <v>119.63128000521057</v>
      </c>
      <c r="BA742" s="4">
        <f t="shared" si="334"/>
        <v>-2.5142418219812014E-3</v>
      </c>
      <c r="BB742" s="5">
        <f>AZ742/MAX($AZ$16:AZ742)-1</f>
        <v>-7.244894020164816E-3</v>
      </c>
    </row>
    <row r="743" spans="1:54" x14ac:dyDescent="0.25">
      <c r="A743" s="3">
        <v>43622</v>
      </c>
      <c r="B743">
        <f>IFERROR(VLOOKUP($A743,Finnifty!$A$14:$I$486,B$15+1,FALSE),All_curves!B742)</f>
        <v>0</v>
      </c>
      <c r="C743">
        <f>IFERROR(VLOOKUP($A743,Finnifty!$A$14:$I$486,C$15+1,FALSE),All_curves!C742)</f>
        <v>0</v>
      </c>
      <c r="D743">
        <f>IFERROR(VLOOKUP($A743,Finnifty!$A$14:$I$486,D$15+1,FALSE),All_curves!D742)</f>
        <v>0</v>
      </c>
      <c r="E743">
        <f>IFERROR(VLOOKUP($A743,Finnifty!$A$14:$I$486,E$15+1,FALSE),All_curves!E742)</f>
        <v>0</v>
      </c>
      <c r="F743">
        <f>IFERROR(VLOOKUP($A743,Finnifty!$A$14:$I$486,F$15+1,FALSE),All_curves!F742)</f>
        <v>0</v>
      </c>
      <c r="G743">
        <f>IFERROR(VLOOKUP($A743,Finnifty!$A$14:$I$486,G$15+1,FALSE),All_curves!G742)</f>
        <v>0</v>
      </c>
      <c r="H743">
        <f>IFERROR(VLOOKUP($A743,Finnifty!$A$14:$I$486,H$15+1,FALSE),All_curves!H742)</f>
        <v>0</v>
      </c>
      <c r="I743">
        <f>IFERROR(VLOOKUP($A743,Finnifty!$A$14:$I$486,I$15+1,FALSE),All_curves!I742)</f>
        <v>0</v>
      </c>
      <c r="J743">
        <f>IFERROR(VLOOKUP($A743,Banknifty!$A$14:$I$4860,2,FALSE),All_curves!J742)</f>
        <v>14339229</v>
      </c>
      <c r="K743">
        <f>IFERROR(VLOOKUP($A743,Banknifty!$A$14:$I$4860,3,FALSE),All_curves!K742)</f>
        <v>20400240</v>
      </c>
      <c r="L743">
        <f>IFERROR(VLOOKUP($A743,Banknifty!$A$14:$I$4860,4,FALSE),All_curves!L742)</f>
        <v>18561740</v>
      </c>
      <c r="M743">
        <f>IFERROR(VLOOKUP($A743,Banknifty!$A$14:$I$4860,5,FALSE),All_curves!M742)</f>
        <v>23080176</v>
      </c>
      <c r="N743">
        <f>IFERROR(VLOOKUP($A743,Banknifty!$A$14:$I$4860,6,FALSE),All_curves!N742)</f>
        <v>13535785</v>
      </c>
      <c r="O743">
        <f>IFERROR(VLOOKUP($A743,Banknifty!$A$14:$I$4860,7,FALSE),All_curves!O742)</f>
        <v>17305890</v>
      </c>
      <c r="P743">
        <f>IFERROR(VLOOKUP($A743,Banknifty!$A$14:$I$4860,8,FALSE),All_curves!P742)</f>
        <v>17305890</v>
      </c>
      <c r="Q743">
        <f>IFERROR(VLOOKUP($A743,Banknifty!$A$14:$I$4860,9,FALSE),All_curves!Q742)</f>
        <v>18133886</v>
      </c>
      <c r="R743">
        <f>IFERROR(VLOOKUP($A743,Nifty!$A$14:$I$4860,2,FALSE),All_curves!R742)</f>
        <v>8883977</v>
      </c>
      <c r="S743">
        <f>IFERROR(VLOOKUP($A743,Nifty!$A$14:$I$4860,3,FALSE),All_curves!S742)</f>
        <v>9933818</v>
      </c>
      <c r="T743">
        <f>IFERROR(VLOOKUP($A743,Nifty!$A$14:$I$4860,4,FALSE),All_curves!T742)</f>
        <v>9862892</v>
      </c>
      <c r="U743">
        <f>IFERROR(VLOOKUP($A743,Nifty!$A$14:$I$4860,5,FALSE),All_curves!U742)</f>
        <v>10639358</v>
      </c>
      <c r="V743">
        <f>IFERROR(VLOOKUP($A743,Nifty!$A$14:$I$4860,6,FALSE),All_curves!V742)</f>
        <v>9469006</v>
      </c>
      <c r="W743">
        <f>IFERROR(VLOOKUP($A743,Nifty!$A$14:$I$4860,7,FALSE),All_curves!W742)</f>
        <v>10152788</v>
      </c>
      <c r="X743">
        <f>IFERROR(VLOOKUP($A743,Nifty!$A$14:$I$4860,8,FALSE),All_curves!X742)</f>
        <v>10342212</v>
      </c>
      <c r="Y743">
        <f>IFERROR(VLOOKUP($A743,Nifty!$A$14:$I$4860,9,FALSE),All_curves!Y742)</f>
        <v>10520949</v>
      </c>
      <c r="AA743" s="5">
        <f t="shared" si="309"/>
        <v>0</v>
      </c>
      <c r="AB743" s="5">
        <f t="shared" si="310"/>
        <v>0</v>
      </c>
      <c r="AC743" s="5">
        <f t="shared" si="311"/>
        <v>0</v>
      </c>
      <c r="AD743" s="5">
        <f t="shared" si="312"/>
        <v>0</v>
      </c>
      <c r="AE743" s="5">
        <f t="shared" si="313"/>
        <v>0</v>
      </c>
      <c r="AF743" s="5">
        <f t="shared" si="314"/>
        <v>0</v>
      </c>
      <c r="AG743" s="5">
        <f t="shared" si="315"/>
        <v>0</v>
      </c>
      <c r="AH743" s="5">
        <f t="shared" si="316"/>
        <v>0</v>
      </c>
      <c r="AI743" s="5">
        <f t="shared" si="318"/>
        <v>4.1112202861382841E-2</v>
      </c>
      <c r="AJ743" s="5">
        <f t="shared" si="319"/>
        <v>5.829892691826366E-2</v>
      </c>
      <c r="AK743" s="5">
        <f t="shared" si="320"/>
        <v>5.5724276128830796E-2</v>
      </c>
      <c r="AL743" s="5">
        <f t="shared" si="321"/>
        <v>5.3849952088547592E-2</v>
      </c>
      <c r="AM743" s="5">
        <f t="shared" si="322"/>
        <v>-5.2920515409049518E-4</v>
      </c>
      <c r="AN743" s="5">
        <f t="shared" si="323"/>
        <v>3.935130504274964E-3</v>
      </c>
      <c r="AO743" s="5">
        <f t="shared" si="324"/>
        <v>3.935130504274964E-3</v>
      </c>
      <c r="AP743" s="5">
        <f t="shared" si="325"/>
        <v>9.1879337029254771E-4</v>
      </c>
      <c r="AQ743" s="5">
        <f t="shared" si="326"/>
        <v>-1.4617615408385687E-2</v>
      </c>
      <c r="AR743" s="5">
        <f t="shared" si="327"/>
        <v>2.6365173863804658E-2</v>
      </c>
      <c r="AS743" s="5">
        <f t="shared" si="328"/>
        <v>2.0597503622006963E-2</v>
      </c>
      <c r="AT743" s="5">
        <f t="shared" si="329"/>
        <v>2.0425176597438144E-2</v>
      </c>
      <c r="AU743" s="5">
        <f t="shared" si="330"/>
        <v>8.6514690426975349E-4</v>
      </c>
      <c r="AV743" s="5">
        <f t="shared" si="331"/>
        <v>1.7269596600547166E-2</v>
      </c>
      <c r="AW743" s="5">
        <f t="shared" si="332"/>
        <v>1.4856021847904799E-2</v>
      </c>
      <c r="AX743" s="5">
        <f t="shared" si="333"/>
        <v>1.4866941916455323E-2</v>
      </c>
      <c r="AZ743" s="7">
        <f t="shared" si="317"/>
        <v>121.21576217989886</v>
      </c>
      <c r="BA743" s="4">
        <f t="shared" si="334"/>
        <v>1.3244714715242417E-2</v>
      </c>
      <c r="BB743" s="5">
        <f>AZ743/MAX($AZ$16:AZ743)-1</f>
        <v>0</v>
      </c>
    </row>
    <row r="744" spans="1:54" x14ac:dyDescent="0.25">
      <c r="A744" s="3">
        <v>43623</v>
      </c>
      <c r="B744">
        <f>IFERROR(VLOOKUP($A744,Finnifty!$A$14:$I$486,B$15+1,FALSE),All_curves!B743)</f>
        <v>0</v>
      </c>
      <c r="C744">
        <f>IFERROR(VLOOKUP($A744,Finnifty!$A$14:$I$486,C$15+1,FALSE),All_curves!C743)</f>
        <v>0</v>
      </c>
      <c r="D744">
        <f>IFERROR(VLOOKUP($A744,Finnifty!$A$14:$I$486,D$15+1,FALSE),All_curves!D743)</f>
        <v>0</v>
      </c>
      <c r="E744">
        <f>IFERROR(VLOOKUP($A744,Finnifty!$A$14:$I$486,E$15+1,FALSE),All_curves!E743)</f>
        <v>0</v>
      </c>
      <c r="F744">
        <f>IFERROR(VLOOKUP($A744,Finnifty!$A$14:$I$486,F$15+1,FALSE),All_curves!F743)</f>
        <v>0</v>
      </c>
      <c r="G744">
        <f>IFERROR(VLOOKUP($A744,Finnifty!$A$14:$I$486,G$15+1,FALSE),All_curves!G743)</f>
        <v>0</v>
      </c>
      <c r="H744">
        <f>IFERROR(VLOOKUP($A744,Finnifty!$A$14:$I$486,H$15+1,FALSE),All_curves!H743)</f>
        <v>0</v>
      </c>
      <c r="I744">
        <f>IFERROR(VLOOKUP($A744,Finnifty!$A$14:$I$486,I$15+1,FALSE),All_curves!I743)</f>
        <v>0</v>
      </c>
      <c r="J744">
        <f>IFERROR(VLOOKUP($A744,Banknifty!$A$14:$I$4860,2,FALSE),All_curves!J743)</f>
        <v>14253695</v>
      </c>
      <c r="K744">
        <f>IFERROR(VLOOKUP($A744,Banknifty!$A$14:$I$4860,3,FALSE),All_curves!K743)</f>
        <v>20380276</v>
      </c>
      <c r="L744">
        <f>IFERROR(VLOOKUP($A744,Banknifty!$A$14:$I$4860,4,FALSE),All_curves!L743)</f>
        <v>18546056</v>
      </c>
      <c r="M744">
        <f>IFERROR(VLOOKUP($A744,Banknifty!$A$14:$I$4860,5,FALSE),All_curves!M743)</f>
        <v>23060674</v>
      </c>
      <c r="N744">
        <f>IFERROR(VLOOKUP($A744,Banknifty!$A$14:$I$4860,6,FALSE),All_curves!N743)</f>
        <v>13581811</v>
      </c>
      <c r="O744">
        <f>IFERROR(VLOOKUP($A744,Banknifty!$A$14:$I$4860,7,FALSE),All_curves!O743)</f>
        <v>17363696</v>
      </c>
      <c r="P744">
        <f>IFERROR(VLOOKUP($A744,Banknifty!$A$14:$I$4860,8,FALSE),All_curves!P743)</f>
        <v>17363696</v>
      </c>
      <c r="Q744">
        <f>IFERROR(VLOOKUP($A744,Banknifty!$A$14:$I$4860,9,FALSE),All_curves!Q743)</f>
        <v>18152060</v>
      </c>
      <c r="R744">
        <f>IFERROR(VLOOKUP($A744,Nifty!$A$14:$I$4860,2,FALSE),All_curves!R743)</f>
        <v>8853631</v>
      </c>
      <c r="S744">
        <f>IFERROR(VLOOKUP($A744,Nifty!$A$14:$I$4860,3,FALSE),All_curves!S743)</f>
        <v>9898173</v>
      </c>
      <c r="T744">
        <f>IFERROR(VLOOKUP($A744,Nifty!$A$14:$I$4860,4,FALSE),All_curves!T743)</f>
        <v>9847017</v>
      </c>
      <c r="U744">
        <f>IFERROR(VLOOKUP($A744,Nifty!$A$14:$I$4860,5,FALSE),All_curves!U743)</f>
        <v>10639358</v>
      </c>
      <c r="V744">
        <f>IFERROR(VLOOKUP($A744,Nifty!$A$14:$I$4860,6,FALSE),All_curves!V743)</f>
        <v>9447082</v>
      </c>
      <c r="W744">
        <f>IFERROR(VLOOKUP($A744,Nifty!$A$14:$I$4860,7,FALSE),All_curves!W743)</f>
        <v>10125111</v>
      </c>
      <c r="X744">
        <f>IFERROR(VLOOKUP($A744,Nifty!$A$14:$I$4860,8,FALSE),All_curves!X743)</f>
        <v>10333752</v>
      </c>
      <c r="Y744">
        <f>IFERROR(VLOOKUP($A744,Nifty!$A$14:$I$4860,9,FALSE),All_curves!Y743)</f>
        <v>10529291</v>
      </c>
      <c r="AA744" s="5">
        <f t="shared" si="309"/>
        <v>0</v>
      </c>
      <c r="AB744" s="5">
        <f t="shared" si="310"/>
        <v>0</v>
      </c>
      <c r="AC744" s="5">
        <f t="shared" si="311"/>
        <v>0</v>
      </c>
      <c r="AD744" s="5">
        <f t="shared" si="312"/>
        <v>0</v>
      </c>
      <c r="AE744" s="5">
        <f t="shared" si="313"/>
        <v>0</v>
      </c>
      <c r="AF744" s="5">
        <f t="shared" si="314"/>
        <v>0</v>
      </c>
      <c r="AG744" s="5">
        <f t="shared" si="315"/>
        <v>0</v>
      </c>
      <c r="AH744" s="5">
        <f t="shared" si="316"/>
        <v>0</v>
      </c>
      <c r="AI744" s="5">
        <f t="shared" si="318"/>
        <v>-5.9650348006855536E-3</v>
      </c>
      <c r="AJ744" s="5">
        <f t="shared" si="319"/>
        <v>-9.7861593785175671E-4</v>
      </c>
      <c r="AK744" s="5">
        <f t="shared" si="320"/>
        <v>-8.4496388808374956E-4</v>
      </c>
      <c r="AL744" s="5">
        <f t="shared" si="321"/>
        <v>-8.4496756003937801E-4</v>
      </c>
      <c r="AM744" s="5">
        <f t="shared" si="322"/>
        <v>3.400319966666121E-3</v>
      </c>
      <c r="AN744" s="5">
        <f t="shared" si="323"/>
        <v>3.3402500535943958E-3</v>
      </c>
      <c r="AO744" s="5">
        <f t="shared" si="324"/>
        <v>3.3402500535943958E-3</v>
      </c>
      <c r="AP744" s="5">
        <f t="shared" si="325"/>
        <v>1.002212101697264E-3</v>
      </c>
      <c r="AQ744" s="5">
        <f t="shared" si="326"/>
        <v>-3.4158125353093149E-3</v>
      </c>
      <c r="AR744" s="5">
        <f t="shared" si="327"/>
        <v>-3.5882477412008118E-3</v>
      </c>
      <c r="AS744" s="5">
        <f t="shared" si="328"/>
        <v>-1.6095684713975933E-3</v>
      </c>
      <c r="AT744" s="5">
        <f t="shared" si="329"/>
        <v>0</v>
      </c>
      <c r="AU744" s="5">
        <f t="shared" si="330"/>
        <v>-2.3153433422684611E-3</v>
      </c>
      <c r="AV744" s="5">
        <f t="shared" si="331"/>
        <v>-2.7260492388888613E-3</v>
      </c>
      <c r="AW744" s="5">
        <f t="shared" si="332"/>
        <v>-8.1800682484556297E-4</v>
      </c>
      <c r="AX744" s="5">
        <f t="shared" si="333"/>
        <v>7.9289425317052853E-4</v>
      </c>
      <c r="AZ744" s="7">
        <f t="shared" si="317"/>
        <v>121.15903985030819</v>
      </c>
      <c r="BA744" s="4">
        <f t="shared" si="334"/>
        <v>-4.6794516299368077E-4</v>
      </c>
      <c r="BB744" s="5">
        <f>AZ744/MAX($AZ$16:AZ744)-1</f>
        <v>-4.6794516299364375E-4</v>
      </c>
    </row>
    <row r="745" spans="1:54" x14ac:dyDescent="0.25">
      <c r="A745" s="3">
        <v>43626</v>
      </c>
      <c r="B745">
        <f>IFERROR(VLOOKUP($A745,Finnifty!$A$14:$I$486,B$15+1,FALSE),All_curves!B744)</f>
        <v>0</v>
      </c>
      <c r="C745">
        <f>IFERROR(VLOOKUP($A745,Finnifty!$A$14:$I$486,C$15+1,FALSE),All_curves!C744)</f>
        <v>0</v>
      </c>
      <c r="D745">
        <f>IFERROR(VLOOKUP($A745,Finnifty!$A$14:$I$486,D$15+1,FALSE),All_curves!D744)</f>
        <v>0</v>
      </c>
      <c r="E745">
        <f>IFERROR(VLOOKUP($A745,Finnifty!$A$14:$I$486,E$15+1,FALSE),All_curves!E744)</f>
        <v>0</v>
      </c>
      <c r="F745">
        <f>IFERROR(VLOOKUP($A745,Finnifty!$A$14:$I$486,F$15+1,FALSE),All_curves!F744)</f>
        <v>0</v>
      </c>
      <c r="G745">
        <f>IFERROR(VLOOKUP($A745,Finnifty!$A$14:$I$486,G$15+1,FALSE),All_curves!G744)</f>
        <v>0</v>
      </c>
      <c r="H745">
        <f>IFERROR(VLOOKUP($A745,Finnifty!$A$14:$I$486,H$15+1,FALSE),All_curves!H744)</f>
        <v>0</v>
      </c>
      <c r="I745">
        <f>IFERROR(VLOOKUP($A745,Finnifty!$A$14:$I$486,I$15+1,FALSE),All_curves!I744)</f>
        <v>0</v>
      </c>
      <c r="J745">
        <f>IFERROR(VLOOKUP($A745,Banknifty!$A$14:$I$4860,2,FALSE),All_curves!J744)</f>
        <v>14250547</v>
      </c>
      <c r="K745">
        <f>IFERROR(VLOOKUP($A745,Banknifty!$A$14:$I$4860,3,FALSE),All_curves!K744)</f>
        <v>20478004</v>
      </c>
      <c r="L745">
        <f>IFERROR(VLOOKUP($A745,Banknifty!$A$14:$I$4860,4,FALSE),All_curves!L744)</f>
        <v>18517034</v>
      </c>
      <c r="M745">
        <f>IFERROR(VLOOKUP($A745,Banknifty!$A$14:$I$4860,5,FALSE),All_curves!M744)</f>
        <v>23026902</v>
      </c>
      <c r="N745">
        <f>IFERROR(VLOOKUP($A745,Banknifty!$A$14:$I$4860,6,FALSE),All_curves!N744)</f>
        <v>13542443</v>
      </c>
      <c r="O745">
        <f>IFERROR(VLOOKUP($A745,Banknifty!$A$14:$I$4860,7,FALSE),All_curves!O744)</f>
        <v>17335300</v>
      </c>
      <c r="P745">
        <f>IFERROR(VLOOKUP($A745,Banknifty!$A$14:$I$4860,8,FALSE),All_curves!P744)</f>
        <v>17335300</v>
      </c>
      <c r="Q745">
        <f>IFERROR(VLOOKUP($A745,Banknifty!$A$14:$I$4860,9,FALSE),All_curves!Q744)</f>
        <v>18144236</v>
      </c>
      <c r="R745">
        <f>IFERROR(VLOOKUP($A745,Nifty!$A$14:$I$4860,2,FALSE),All_curves!R744)</f>
        <v>8835649</v>
      </c>
      <c r="S745">
        <f>IFERROR(VLOOKUP($A745,Nifty!$A$14:$I$4860,3,FALSE),All_curves!S744)</f>
        <v>9880088</v>
      </c>
      <c r="T745">
        <f>IFERROR(VLOOKUP($A745,Nifty!$A$14:$I$4860,4,FALSE),All_curves!T744)</f>
        <v>9850561</v>
      </c>
      <c r="U745">
        <f>IFERROR(VLOOKUP($A745,Nifty!$A$14:$I$4860,5,FALSE),All_curves!U744)</f>
        <v>10639358</v>
      </c>
      <c r="V745">
        <f>IFERROR(VLOOKUP($A745,Nifty!$A$14:$I$4860,6,FALSE),All_curves!V744)</f>
        <v>9427894</v>
      </c>
      <c r="W745">
        <f>IFERROR(VLOOKUP($A745,Nifty!$A$14:$I$4860,7,FALSE),All_curves!W744)</f>
        <v>10106612</v>
      </c>
      <c r="X745">
        <f>IFERROR(VLOOKUP($A745,Nifty!$A$14:$I$4860,8,FALSE),All_curves!X744)</f>
        <v>10337471</v>
      </c>
      <c r="Y745">
        <f>IFERROR(VLOOKUP($A745,Nifty!$A$14:$I$4860,9,FALSE),All_curves!Y744)</f>
        <v>10529291</v>
      </c>
      <c r="AA745" s="5">
        <f t="shared" ref="AA745:AA808" si="335">IFERROR(B745/B744-1,0)</f>
        <v>0</v>
      </c>
      <c r="AB745" s="5">
        <f t="shared" ref="AB745:AB808" si="336">IFERROR(C745/C744-1,0)</f>
        <v>0</v>
      </c>
      <c r="AC745" s="5">
        <f t="shared" ref="AC745:AC808" si="337">IFERROR(D745/D744-1,0)</f>
        <v>0</v>
      </c>
      <c r="AD745" s="5">
        <f t="shared" ref="AD745:AD808" si="338">IFERROR(E745/E744-1,0)</f>
        <v>0</v>
      </c>
      <c r="AE745" s="5">
        <f t="shared" ref="AE745:AE808" si="339">IFERROR(F745/F744-1,0)</f>
        <v>0</v>
      </c>
      <c r="AF745" s="5">
        <f t="shared" ref="AF745:AF808" si="340">IFERROR(G745/G744-1,0)</f>
        <v>0</v>
      </c>
      <c r="AG745" s="5">
        <f t="shared" ref="AG745:AG808" si="341">IFERROR(H745/H744-1,0)</f>
        <v>0</v>
      </c>
      <c r="AH745" s="5">
        <f t="shared" ref="AH745:AH808" si="342">IFERROR(I745/I744-1,0)</f>
        <v>0</v>
      </c>
      <c r="AI745" s="5">
        <f t="shared" si="318"/>
        <v>-2.2085501338420244E-4</v>
      </c>
      <c r="AJ745" s="5">
        <f t="shared" si="319"/>
        <v>4.7952245592748355E-3</v>
      </c>
      <c r="AK745" s="5">
        <f t="shared" si="320"/>
        <v>-1.5648610141153485E-3</v>
      </c>
      <c r="AL745" s="5">
        <f t="shared" si="321"/>
        <v>-1.4644845159339503E-3</v>
      </c>
      <c r="AM745" s="5">
        <f t="shared" si="322"/>
        <v>-2.8985825233468487E-3</v>
      </c>
      <c r="AN745" s="5">
        <f t="shared" si="323"/>
        <v>-1.6353661109939077E-3</v>
      </c>
      <c r="AO745" s="5">
        <f t="shared" si="324"/>
        <v>-1.6353661109939077E-3</v>
      </c>
      <c r="AP745" s="5">
        <f t="shared" si="325"/>
        <v>-4.3102545936934966E-4</v>
      </c>
      <c r="AQ745" s="5">
        <f t="shared" si="326"/>
        <v>-2.0310311102867962E-3</v>
      </c>
      <c r="AR745" s="5">
        <f t="shared" si="327"/>
        <v>-1.82710486066473E-3</v>
      </c>
      <c r="AS745" s="5">
        <f t="shared" si="328"/>
        <v>3.5990594918233754E-4</v>
      </c>
      <c r="AT745" s="5">
        <f t="shared" si="329"/>
        <v>0</v>
      </c>
      <c r="AU745" s="5">
        <f t="shared" si="330"/>
        <v>-2.03110336080492E-3</v>
      </c>
      <c r="AV745" s="5">
        <f t="shared" si="331"/>
        <v>-1.8270416986045923E-3</v>
      </c>
      <c r="AW745" s="5">
        <f t="shared" si="332"/>
        <v>3.5988864451175218E-4</v>
      </c>
      <c r="AX745" s="5">
        <f t="shared" si="333"/>
        <v>0</v>
      </c>
      <c r="AZ745" s="7">
        <f t="shared" ref="AZ745:AZ808" si="343">AZ744*(1+BA745)</f>
        <v>121.09819881553425</v>
      </c>
      <c r="BA745" s="4">
        <f t="shared" si="334"/>
        <v>-5.0215844273040133E-4</v>
      </c>
      <c r="BB745" s="5">
        <f>AZ745/MAX($AZ$16:AZ745)-1</f>
        <v>-9.6986862310977084E-4</v>
      </c>
    </row>
    <row r="746" spans="1:54" x14ac:dyDescent="0.25">
      <c r="A746" s="3">
        <v>43627</v>
      </c>
      <c r="B746">
        <f>IFERROR(VLOOKUP($A746,Finnifty!$A$14:$I$486,B$15+1,FALSE),All_curves!B745)</f>
        <v>0</v>
      </c>
      <c r="C746">
        <f>IFERROR(VLOOKUP($A746,Finnifty!$A$14:$I$486,C$15+1,FALSE),All_curves!C745)</f>
        <v>0</v>
      </c>
      <c r="D746">
        <f>IFERROR(VLOOKUP($A746,Finnifty!$A$14:$I$486,D$15+1,FALSE),All_curves!D745)</f>
        <v>0</v>
      </c>
      <c r="E746">
        <f>IFERROR(VLOOKUP($A746,Finnifty!$A$14:$I$486,E$15+1,FALSE),All_curves!E745)</f>
        <v>0</v>
      </c>
      <c r="F746">
        <f>IFERROR(VLOOKUP($A746,Finnifty!$A$14:$I$486,F$15+1,FALSE),All_curves!F745)</f>
        <v>0</v>
      </c>
      <c r="G746">
        <f>IFERROR(VLOOKUP($A746,Finnifty!$A$14:$I$486,G$15+1,FALSE),All_curves!G745)</f>
        <v>0</v>
      </c>
      <c r="H746">
        <f>IFERROR(VLOOKUP($A746,Finnifty!$A$14:$I$486,H$15+1,FALSE),All_curves!H745)</f>
        <v>0</v>
      </c>
      <c r="I746">
        <f>IFERROR(VLOOKUP($A746,Finnifty!$A$14:$I$486,I$15+1,FALSE),All_curves!I745)</f>
        <v>0</v>
      </c>
      <c r="J746">
        <f>IFERROR(VLOOKUP($A746,Banknifty!$A$14:$I$4860,2,FALSE),All_curves!J745)</f>
        <v>14191784</v>
      </c>
      <c r="K746">
        <f>IFERROR(VLOOKUP($A746,Banknifty!$A$14:$I$4860,3,FALSE),All_curves!K745)</f>
        <v>20434238</v>
      </c>
      <c r="L746">
        <f>IFERROR(VLOOKUP($A746,Banknifty!$A$14:$I$4860,4,FALSE),All_curves!L745)</f>
        <v>18478138</v>
      </c>
      <c r="M746">
        <f>IFERROR(VLOOKUP($A746,Banknifty!$A$14:$I$4860,5,FALSE),All_curves!M745)</f>
        <v>22987414</v>
      </c>
      <c r="N746">
        <f>IFERROR(VLOOKUP($A746,Banknifty!$A$14:$I$4860,6,FALSE),All_curves!N745)</f>
        <v>13642430</v>
      </c>
      <c r="O746">
        <f>IFERROR(VLOOKUP($A746,Banknifty!$A$14:$I$4860,7,FALSE),All_curves!O745)</f>
        <v>17448024</v>
      </c>
      <c r="P746">
        <f>IFERROR(VLOOKUP($A746,Banknifty!$A$14:$I$4860,8,FALSE),All_curves!P745)</f>
        <v>17448024</v>
      </c>
      <c r="Q746">
        <f>IFERROR(VLOOKUP($A746,Banknifty!$A$14:$I$4860,9,FALSE),All_curves!Q745)</f>
        <v>18233382</v>
      </c>
      <c r="R746">
        <f>IFERROR(VLOOKUP($A746,Nifty!$A$14:$I$4860,2,FALSE),All_curves!R745)</f>
        <v>8807055</v>
      </c>
      <c r="S746">
        <f>IFERROR(VLOOKUP($A746,Nifty!$A$14:$I$4860,3,FALSE),All_curves!S745)</f>
        <v>9850287</v>
      </c>
      <c r="T746">
        <f>IFERROR(VLOOKUP($A746,Nifty!$A$14:$I$4860,4,FALSE),All_curves!T745)</f>
        <v>9850561</v>
      </c>
      <c r="U746">
        <f>IFERROR(VLOOKUP($A746,Nifty!$A$14:$I$4860,5,FALSE),All_curves!U745)</f>
        <v>10639358</v>
      </c>
      <c r="V746">
        <f>IFERROR(VLOOKUP($A746,Nifty!$A$14:$I$4860,6,FALSE),All_curves!V745)</f>
        <v>9397385</v>
      </c>
      <c r="W746">
        <f>IFERROR(VLOOKUP($A746,Nifty!$A$14:$I$4860,7,FALSE),All_curves!W745)</f>
        <v>10076128</v>
      </c>
      <c r="X746">
        <f>IFERROR(VLOOKUP($A746,Nifty!$A$14:$I$4860,8,FALSE),All_curves!X745)</f>
        <v>10337471</v>
      </c>
      <c r="Y746">
        <f>IFERROR(VLOOKUP($A746,Nifty!$A$14:$I$4860,9,FALSE),All_curves!Y745)</f>
        <v>10529291</v>
      </c>
      <c r="AA746" s="5">
        <f t="shared" si="335"/>
        <v>0</v>
      </c>
      <c r="AB746" s="5">
        <f t="shared" si="336"/>
        <v>0</v>
      </c>
      <c r="AC746" s="5">
        <f t="shared" si="337"/>
        <v>0</v>
      </c>
      <c r="AD746" s="5">
        <f t="shared" si="338"/>
        <v>0</v>
      </c>
      <c r="AE746" s="5">
        <f t="shared" si="339"/>
        <v>0</v>
      </c>
      <c r="AF746" s="5">
        <f t="shared" si="340"/>
        <v>0</v>
      </c>
      <c r="AG746" s="5">
        <f t="shared" si="341"/>
        <v>0</v>
      </c>
      <c r="AH746" s="5">
        <f t="shared" si="342"/>
        <v>0</v>
      </c>
      <c r="AI746" s="5">
        <f t="shared" si="318"/>
        <v>-4.1235610113773413E-3</v>
      </c>
      <c r="AJ746" s="5">
        <f t="shared" si="319"/>
        <v>-2.1372200142162345E-3</v>
      </c>
      <c r="AK746" s="5">
        <f t="shared" si="320"/>
        <v>-2.1005523886816757E-3</v>
      </c>
      <c r="AL746" s="5">
        <f t="shared" si="321"/>
        <v>-1.7148637710795445E-3</v>
      </c>
      <c r="AM746" s="5">
        <f t="shared" si="322"/>
        <v>7.3832321095979037E-3</v>
      </c>
      <c r="AN746" s="5">
        <f t="shared" si="323"/>
        <v>6.5025699007228432E-3</v>
      </c>
      <c r="AO746" s="5">
        <f t="shared" si="324"/>
        <v>6.5025699007228432E-3</v>
      </c>
      <c r="AP746" s="5">
        <f t="shared" si="325"/>
        <v>4.9131856530084672E-3</v>
      </c>
      <c r="AQ746" s="5">
        <f t="shared" si="326"/>
        <v>-3.2362082287333838E-3</v>
      </c>
      <c r="AR746" s="5">
        <f t="shared" si="327"/>
        <v>-3.0162686810076833E-3</v>
      </c>
      <c r="AS746" s="5">
        <f t="shared" si="328"/>
        <v>0</v>
      </c>
      <c r="AT746" s="5">
        <f t="shared" si="329"/>
        <v>0</v>
      </c>
      <c r="AU746" s="5">
        <f t="shared" si="330"/>
        <v>-3.2360355345530945E-3</v>
      </c>
      <c r="AV746" s="5">
        <f t="shared" si="331"/>
        <v>-3.0162432277008877E-3</v>
      </c>
      <c r="AW746" s="5">
        <f t="shared" si="332"/>
        <v>0</v>
      </c>
      <c r="AX746" s="5">
        <f t="shared" si="333"/>
        <v>0</v>
      </c>
      <c r="AZ746" s="7">
        <f t="shared" si="343"/>
        <v>121.11192632927053</v>
      </c>
      <c r="BA746" s="4">
        <f t="shared" si="334"/>
        <v>1.133585294459255E-4</v>
      </c>
      <c r="BB746" s="5">
        <f>AZ746/MAX($AZ$16:AZ746)-1</f>
        <v>-8.5662003654463081E-4</v>
      </c>
    </row>
    <row r="747" spans="1:54" x14ac:dyDescent="0.25">
      <c r="A747" s="3">
        <v>43628</v>
      </c>
      <c r="B747">
        <f>IFERROR(VLOOKUP($A747,Finnifty!$A$14:$I$486,B$15+1,FALSE),All_curves!B746)</f>
        <v>0</v>
      </c>
      <c r="C747">
        <f>IFERROR(VLOOKUP($A747,Finnifty!$A$14:$I$486,C$15+1,FALSE),All_curves!C746)</f>
        <v>0</v>
      </c>
      <c r="D747">
        <f>IFERROR(VLOOKUP($A747,Finnifty!$A$14:$I$486,D$15+1,FALSE),All_curves!D746)</f>
        <v>0</v>
      </c>
      <c r="E747">
        <f>IFERROR(VLOOKUP($A747,Finnifty!$A$14:$I$486,E$15+1,FALSE),All_curves!E746)</f>
        <v>0</v>
      </c>
      <c r="F747">
        <f>IFERROR(VLOOKUP($A747,Finnifty!$A$14:$I$486,F$15+1,FALSE),All_curves!F746)</f>
        <v>0</v>
      </c>
      <c r="G747">
        <f>IFERROR(VLOOKUP($A747,Finnifty!$A$14:$I$486,G$15+1,FALSE),All_curves!G746)</f>
        <v>0</v>
      </c>
      <c r="H747">
        <f>IFERROR(VLOOKUP($A747,Finnifty!$A$14:$I$486,H$15+1,FALSE),All_curves!H746)</f>
        <v>0</v>
      </c>
      <c r="I747">
        <f>IFERROR(VLOOKUP($A747,Finnifty!$A$14:$I$486,I$15+1,FALSE),All_curves!I746)</f>
        <v>0</v>
      </c>
      <c r="J747">
        <f>IFERROR(VLOOKUP($A747,Banknifty!$A$14:$I$4860,2,FALSE),All_curves!J746)</f>
        <v>14158504</v>
      </c>
      <c r="K747">
        <f>IFERROR(VLOOKUP($A747,Banknifty!$A$14:$I$4860,3,FALSE),All_curves!K746)</f>
        <v>20278708</v>
      </c>
      <c r="L747">
        <f>IFERROR(VLOOKUP($A747,Banknifty!$A$14:$I$4860,4,FALSE),All_curves!L746)</f>
        <v>18339578</v>
      </c>
      <c r="M747">
        <f>IFERROR(VLOOKUP($A747,Banknifty!$A$14:$I$4860,5,FALSE),All_curves!M746)</f>
        <v>22799032</v>
      </c>
      <c r="N747">
        <f>IFERROR(VLOOKUP($A747,Banknifty!$A$14:$I$4860,6,FALSE),All_curves!N746)</f>
        <v>13583666</v>
      </c>
      <c r="O747">
        <f>IFERROR(VLOOKUP($A747,Banknifty!$A$14:$I$4860,7,FALSE),All_curves!O746)</f>
        <v>17515436</v>
      </c>
      <c r="P747">
        <f>IFERROR(VLOOKUP($A747,Banknifty!$A$14:$I$4860,8,FALSE),All_curves!P746)</f>
        <v>17515436</v>
      </c>
      <c r="Q747">
        <f>IFERROR(VLOOKUP($A747,Banknifty!$A$14:$I$4860,9,FALSE),All_curves!Q746)</f>
        <v>18352944</v>
      </c>
      <c r="R747">
        <f>IFERROR(VLOOKUP($A747,Nifty!$A$14:$I$4860,2,FALSE),All_curves!R746)</f>
        <v>8810596</v>
      </c>
      <c r="S747">
        <f>IFERROR(VLOOKUP($A747,Nifty!$A$14:$I$4860,3,FALSE),All_curves!S746)</f>
        <v>9823789</v>
      </c>
      <c r="T747">
        <f>IFERROR(VLOOKUP($A747,Nifty!$A$14:$I$4860,4,FALSE),All_curves!T746)</f>
        <v>9850561</v>
      </c>
      <c r="U747">
        <f>IFERROR(VLOOKUP($A747,Nifty!$A$14:$I$4860,5,FALSE),All_curves!U746)</f>
        <v>10639358</v>
      </c>
      <c r="V747">
        <f>IFERROR(VLOOKUP($A747,Nifty!$A$14:$I$4860,6,FALSE),All_curves!V746)</f>
        <v>9401163</v>
      </c>
      <c r="W747">
        <f>IFERROR(VLOOKUP($A747,Nifty!$A$14:$I$4860,7,FALSE),All_curves!W746)</f>
        <v>10049023</v>
      </c>
      <c r="X747">
        <f>IFERROR(VLOOKUP($A747,Nifty!$A$14:$I$4860,8,FALSE),All_curves!X746)</f>
        <v>10337471</v>
      </c>
      <c r="Y747">
        <f>IFERROR(VLOOKUP($A747,Nifty!$A$14:$I$4860,9,FALSE),All_curves!Y746)</f>
        <v>10529291</v>
      </c>
      <c r="AA747" s="5">
        <f t="shared" si="335"/>
        <v>0</v>
      </c>
      <c r="AB747" s="5">
        <f t="shared" si="336"/>
        <v>0</v>
      </c>
      <c r="AC747" s="5">
        <f t="shared" si="337"/>
        <v>0</v>
      </c>
      <c r="AD747" s="5">
        <f t="shared" si="338"/>
        <v>0</v>
      </c>
      <c r="AE747" s="5">
        <f t="shared" si="339"/>
        <v>0</v>
      </c>
      <c r="AF747" s="5">
        <f t="shared" si="340"/>
        <v>0</v>
      </c>
      <c r="AG747" s="5">
        <f t="shared" si="341"/>
        <v>0</v>
      </c>
      <c r="AH747" s="5">
        <f t="shared" si="342"/>
        <v>0</v>
      </c>
      <c r="AI747" s="5">
        <f t="shared" si="318"/>
        <v>-2.3450187798799149E-3</v>
      </c>
      <c r="AJ747" s="5">
        <f t="shared" si="319"/>
        <v>-7.6112454009784614E-3</v>
      </c>
      <c r="AK747" s="5">
        <f t="shared" si="320"/>
        <v>-7.4985910376900167E-3</v>
      </c>
      <c r="AL747" s="5">
        <f t="shared" si="321"/>
        <v>-8.1950061890389003E-3</v>
      </c>
      <c r="AM747" s="5">
        <f t="shared" si="322"/>
        <v>-4.3074437618517702E-3</v>
      </c>
      <c r="AN747" s="5">
        <f t="shared" si="323"/>
        <v>3.8635893669105581E-3</v>
      </c>
      <c r="AO747" s="5">
        <f t="shared" si="324"/>
        <v>3.8635893669105581E-3</v>
      </c>
      <c r="AP747" s="5">
        <f t="shared" si="325"/>
        <v>6.5573133936425165E-3</v>
      </c>
      <c r="AQ747" s="5">
        <f t="shared" si="326"/>
        <v>4.0206402707831934E-4</v>
      </c>
      <c r="AR747" s="5">
        <f t="shared" si="327"/>
        <v>-2.6900739034304566E-3</v>
      </c>
      <c r="AS747" s="5">
        <f t="shared" si="328"/>
        <v>0</v>
      </c>
      <c r="AT747" s="5">
        <f t="shared" si="329"/>
        <v>0</v>
      </c>
      <c r="AU747" s="5">
        <f t="shared" si="330"/>
        <v>4.0202673403300082E-4</v>
      </c>
      <c r="AV747" s="5">
        <f t="shared" si="331"/>
        <v>-2.6900214050477045E-3</v>
      </c>
      <c r="AW747" s="5">
        <f t="shared" si="332"/>
        <v>0</v>
      </c>
      <c r="AX747" s="5">
        <f t="shared" si="333"/>
        <v>0</v>
      </c>
      <c r="AZ747" s="7">
        <f t="shared" si="343"/>
        <v>121.00974410826488</v>
      </c>
      <c r="BA747" s="4">
        <f t="shared" si="334"/>
        <v>-8.4370073288926129E-4</v>
      </c>
      <c r="BB747" s="5">
        <f>AZ747/MAX($AZ$16:AZ747)-1</f>
        <v>-1.6995980384812981E-3</v>
      </c>
    </row>
    <row r="748" spans="1:54" x14ac:dyDescent="0.25">
      <c r="A748" s="3">
        <v>43629</v>
      </c>
      <c r="B748">
        <f>IFERROR(VLOOKUP($A748,Finnifty!$A$14:$I$486,B$15+1,FALSE),All_curves!B747)</f>
        <v>0</v>
      </c>
      <c r="C748">
        <f>IFERROR(VLOOKUP($A748,Finnifty!$A$14:$I$486,C$15+1,FALSE),All_curves!C747)</f>
        <v>0</v>
      </c>
      <c r="D748">
        <f>IFERROR(VLOOKUP($A748,Finnifty!$A$14:$I$486,D$15+1,FALSE),All_curves!D747)</f>
        <v>0</v>
      </c>
      <c r="E748">
        <f>IFERROR(VLOOKUP($A748,Finnifty!$A$14:$I$486,E$15+1,FALSE),All_curves!E747)</f>
        <v>0</v>
      </c>
      <c r="F748">
        <f>IFERROR(VLOOKUP($A748,Finnifty!$A$14:$I$486,F$15+1,FALSE),All_curves!F747)</f>
        <v>0</v>
      </c>
      <c r="G748">
        <f>IFERROR(VLOOKUP($A748,Finnifty!$A$14:$I$486,G$15+1,FALSE),All_curves!G747)</f>
        <v>0</v>
      </c>
      <c r="H748">
        <f>IFERROR(VLOOKUP($A748,Finnifty!$A$14:$I$486,H$15+1,FALSE),All_curves!H747)</f>
        <v>0</v>
      </c>
      <c r="I748">
        <f>IFERROR(VLOOKUP($A748,Finnifty!$A$14:$I$486,I$15+1,FALSE),All_curves!I747)</f>
        <v>0</v>
      </c>
      <c r="J748">
        <f>IFERROR(VLOOKUP($A748,Banknifty!$A$14:$I$4860,2,FALSE),All_curves!J747)</f>
        <v>14062510</v>
      </c>
      <c r="K748">
        <f>IFERROR(VLOOKUP($A748,Banknifty!$A$14:$I$4860,3,FALSE),All_curves!K747)</f>
        <v>20107302</v>
      </c>
      <c r="L748">
        <f>IFERROR(VLOOKUP($A748,Banknifty!$A$14:$I$4860,4,FALSE),All_curves!L747)</f>
        <v>18284668</v>
      </c>
      <c r="M748">
        <f>IFERROR(VLOOKUP($A748,Banknifty!$A$14:$I$4860,5,FALSE),All_curves!M747)</f>
        <v>22682696</v>
      </c>
      <c r="N748">
        <f>IFERROR(VLOOKUP($A748,Banknifty!$A$14:$I$4860,6,FALSE),All_curves!N747)</f>
        <v>13580667</v>
      </c>
      <c r="O748">
        <f>IFERROR(VLOOKUP($A748,Banknifty!$A$14:$I$4860,7,FALSE),All_curves!O747)</f>
        <v>17599428</v>
      </c>
      <c r="P748">
        <f>IFERROR(VLOOKUP($A748,Banknifty!$A$14:$I$4860,8,FALSE),All_curves!P747)</f>
        <v>17599428</v>
      </c>
      <c r="Q748">
        <f>IFERROR(VLOOKUP($A748,Banknifty!$A$14:$I$4860,9,FALSE),All_curves!Q747)</f>
        <v>18326066</v>
      </c>
      <c r="R748">
        <f>IFERROR(VLOOKUP($A748,Nifty!$A$14:$I$4860,2,FALSE),All_curves!R747)</f>
        <v>8724469</v>
      </c>
      <c r="S748">
        <f>IFERROR(VLOOKUP($A748,Nifty!$A$14:$I$4860,3,FALSE),All_curves!S747)</f>
        <v>9735398</v>
      </c>
      <c r="T748">
        <f>IFERROR(VLOOKUP($A748,Nifty!$A$14:$I$4860,4,FALSE),All_curves!T747)</f>
        <v>9917317</v>
      </c>
      <c r="U748">
        <f>IFERROR(VLOOKUP($A748,Nifty!$A$14:$I$4860,5,FALSE),All_curves!U747)</f>
        <v>10654538</v>
      </c>
      <c r="V748">
        <f>IFERROR(VLOOKUP($A748,Nifty!$A$14:$I$4860,6,FALSE),All_curves!V747)</f>
        <v>9318875</v>
      </c>
      <c r="W748">
        <f>IFERROR(VLOOKUP($A748,Nifty!$A$14:$I$4860,7,FALSE),All_curves!W747)</f>
        <v>10014998</v>
      </c>
      <c r="X748">
        <f>IFERROR(VLOOKUP($A748,Nifty!$A$14:$I$4860,8,FALSE),All_curves!X747)</f>
        <v>10337471</v>
      </c>
      <c r="Y748">
        <f>IFERROR(VLOOKUP($A748,Nifty!$A$14:$I$4860,9,FALSE),All_curves!Y747)</f>
        <v>10529291</v>
      </c>
      <c r="AA748" s="5">
        <f t="shared" si="335"/>
        <v>0</v>
      </c>
      <c r="AB748" s="5">
        <f t="shared" si="336"/>
        <v>0</v>
      </c>
      <c r="AC748" s="5">
        <f t="shared" si="337"/>
        <v>0</v>
      </c>
      <c r="AD748" s="5">
        <f t="shared" si="338"/>
        <v>0</v>
      </c>
      <c r="AE748" s="5">
        <f t="shared" si="339"/>
        <v>0</v>
      </c>
      <c r="AF748" s="5">
        <f t="shared" si="340"/>
        <v>0</v>
      </c>
      <c r="AG748" s="5">
        <f t="shared" si="341"/>
        <v>0</v>
      </c>
      <c r="AH748" s="5">
        <f t="shared" si="342"/>
        <v>0</v>
      </c>
      <c r="AI748" s="5">
        <f t="shared" si="318"/>
        <v>-6.7799535883169559E-3</v>
      </c>
      <c r="AJ748" s="5">
        <f t="shared" si="319"/>
        <v>-8.4525108798844117E-3</v>
      </c>
      <c r="AK748" s="5">
        <f t="shared" si="320"/>
        <v>-2.994071074045479E-3</v>
      </c>
      <c r="AL748" s="5">
        <f t="shared" si="321"/>
        <v>-5.1026727801426475E-3</v>
      </c>
      <c r="AM748" s="5">
        <f t="shared" si="322"/>
        <v>-2.2077986899859958E-4</v>
      </c>
      <c r="AN748" s="5">
        <f t="shared" si="323"/>
        <v>4.7953131169558016E-3</v>
      </c>
      <c r="AO748" s="5">
        <f t="shared" si="324"/>
        <v>4.7953131169558016E-3</v>
      </c>
      <c r="AP748" s="5">
        <f t="shared" si="325"/>
        <v>-1.4645061849477559E-3</v>
      </c>
      <c r="AQ748" s="5">
        <f t="shared" si="326"/>
        <v>-9.7753886343217022E-3</v>
      </c>
      <c r="AR748" s="5">
        <f t="shared" si="327"/>
        <v>-8.9976484633372822E-3</v>
      </c>
      <c r="AS748" s="5">
        <f t="shared" si="328"/>
        <v>6.7768729110961878E-3</v>
      </c>
      <c r="AT748" s="5">
        <f t="shared" si="329"/>
        <v>1.4267778187369018E-3</v>
      </c>
      <c r="AU748" s="5">
        <f t="shared" si="330"/>
        <v>-8.7529596072315474E-3</v>
      </c>
      <c r="AV748" s="5">
        <f t="shared" si="331"/>
        <v>-3.3859012960762991E-3</v>
      </c>
      <c r="AW748" s="5">
        <f t="shared" si="332"/>
        <v>0</v>
      </c>
      <c r="AX748" s="5">
        <f t="shared" si="333"/>
        <v>0</v>
      </c>
      <c r="AZ748" s="7">
        <f t="shared" si="343"/>
        <v>120.81747921124399</v>
      </c>
      <c r="BA748" s="4">
        <f t="shared" si="334"/>
        <v>-1.588838142231583E-3</v>
      </c>
      <c r="BB748" s="5">
        <f>AZ748/MAX($AZ$16:AZ748)-1</f>
        <v>-3.2857357945228483E-3</v>
      </c>
    </row>
    <row r="749" spans="1:54" x14ac:dyDescent="0.25">
      <c r="A749" s="3">
        <v>43630</v>
      </c>
      <c r="B749">
        <f>IFERROR(VLOOKUP($A749,Finnifty!$A$14:$I$486,B$15+1,FALSE),All_curves!B748)</f>
        <v>0</v>
      </c>
      <c r="C749">
        <f>IFERROR(VLOOKUP($A749,Finnifty!$A$14:$I$486,C$15+1,FALSE),All_curves!C748)</f>
        <v>0</v>
      </c>
      <c r="D749">
        <f>IFERROR(VLOOKUP($A749,Finnifty!$A$14:$I$486,D$15+1,FALSE),All_curves!D748)</f>
        <v>0</v>
      </c>
      <c r="E749">
        <f>IFERROR(VLOOKUP($A749,Finnifty!$A$14:$I$486,E$15+1,FALSE),All_curves!E748)</f>
        <v>0</v>
      </c>
      <c r="F749">
        <f>IFERROR(VLOOKUP($A749,Finnifty!$A$14:$I$486,F$15+1,FALSE),All_curves!F748)</f>
        <v>0</v>
      </c>
      <c r="G749">
        <f>IFERROR(VLOOKUP($A749,Finnifty!$A$14:$I$486,G$15+1,FALSE),All_curves!G748)</f>
        <v>0</v>
      </c>
      <c r="H749">
        <f>IFERROR(VLOOKUP($A749,Finnifty!$A$14:$I$486,H$15+1,FALSE),All_curves!H748)</f>
        <v>0</v>
      </c>
      <c r="I749">
        <f>IFERROR(VLOOKUP($A749,Finnifty!$A$14:$I$486,I$15+1,FALSE),All_curves!I748)</f>
        <v>0</v>
      </c>
      <c r="J749">
        <f>IFERROR(VLOOKUP($A749,Banknifty!$A$14:$I$4860,2,FALSE),All_curves!J748)</f>
        <v>14115956</v>
      </c>
      <c r="K749">
        <f>IFERROR(VLOOKUP($A749,Banknifty!$A$14:$I$4860,3,FALSE),All_curves!K748)</f>
        <v>20190336</v>
      </c>
      <c r="L749">
        <f>IFERROR(VLOOKUP($A749,Banknifty!$A$14:$I$4860,4,FALSE),All_curves!L748)</f>
        <v>18352396</v>
      </c>
      <c r="M749">
        <f>IFERROR(VLOOKUP($A749,Banknifty!$A$14:$I$4860,5,FALSE),All_curves!M748)</f>
        <v>22679560</v>
      </c>
      <c r="N749">
        <f>IFERROR(VLOOKUP($A749,Banknifty!$A$14:$I$4860,6,FALSE),All_curves!N748)</f>
        <v>13524666</v>
      </c>
      <c r="O749">
        <f>IFERROR(VLOOKUP($A749,Banknifty!$A$14:$I$4860,7,FALSE),All_curves!O748)</f>
        <v>17561814</v>
      </c>
      <c r="P749">
        <f>IFERROR(VLOOKUP($A749,Banknifty!$A$14:$I$4860,8,FALSE),All_curves!P748)</f>
        <v>17561814</v>
      </c>
      <c r="Q749">
        <f>IFERROR(VLOOKUP($A749,Banknifty!$A$14:$I$4860,9,FALSE),All_curves!Q748)</f>
        <v>18294640</v>
      </c>
      <c r="R749">
        <f>IFERROR(VLOOKUP($A749,Nifty!$A$14:$I$4860,2,FALSE),All_curves!R748)</f>
        <v>8727307</v>
      </c>
      <c r="S749">
        <f>IFERROR(VLOOKUP($A749,Nifty!$A$14:$I$4860,3,FALSE),All_curves!S748)</f>
        <v>9731049</v>
      </c>
      <c r="T749">
        <f>IFERROR(VLOOKUP($A749,Nifty!$A$14:$I$4860,4,FALSE),All_curves!T748)</f>
        <v>9912887</v>
      </c>
      <c r="U749">
        <f>IFERROR(VLOOKUP($A749,Nifty!$A$14:$I$4860,5,FALSE),All_curves!U748)</f>
        <v>10649779</v>
      </c>
      <c r="V749">
        <f>IFERROR(VLOOKUP($A749,Nifty!$A$14:$I$4860,6,FALSE),All_curves!V748)</f>
        <v>9326358</v>
      </c>
      <c r="W749">
        <f>IFERROR(VLOOKUP($A749,Nifty!$A$14:$I$4860,7,FALSE),All_curves!W748)</f>
        <v>10018516</v>
      </c>
      <c r="X749">
        <f>IFERROR(VLOOKUP($A749,Nifty!$A$14:$I$4860,8,FALSE),All_curves!X748)</f>
        <v>10332853</v>
      </c>
      <c r="Y749">
        <f>IFERROR(VLOOKUP($A749,Nifty!$A$14:$I$4860,9,FALSE),All_curves!Y748)</f>
        <v>10524588</v>
      </c>
      <c r="AA749" s="5">
        <f t="shared" si="335"/>
        <v>0</v>
      </c>
      <c r="AB749" s="5">
        <f t="shared" si="336"/>
        <v>0</v>
      </c>
      <c r="AC749" s="5">
        <f t="shared" si="337"/>
        <v>0</v>
      </c>
      <c r="AD749" s="5">
        <f t="shared" si="338"/>
        <v>0</v>
      </c>
      <c r="AE749" s="5">
        <f t="shared" si="339"/>
        <v>0</v>
      </c>
      <c r="AF749" s="5">
        <f t="shared" si="340"/>
        <v>0</v>
      </c>
      <c r="AG749" s="5">
        <f t="shared" si="341"/>
        <v>0</v>
      </c>
      <c r="AH749" s="5">
        <f t="shared" si="342"/>
        <v>0</v>
      </c>
      <c r="AI749" s="5">
        <f t="shared" si="318"/>
        <v>3.8006017417944182E-3</v>
      </c>
      <c r="AJ749" s="5">
        <f t="shared" si="319"/>
        <v>4.1295445803719577E-3</v>
      </c>
      <c r="AK749" s="5">
        <f t="shared" si="320"/>
        <v>3.7040869432247714E-3</v>
      </c>
      <c r="AL749" s="5">
        <f t="shared" si="321"/>
        <v>-1.3825517037302504E-4</v>
      </c>
      <c r="AM749" s="5">
        <f t="shared" si="322"/>
        <v>-4.1235824426002488E-3</v>
      </c>
      <c r="AN749" s="5">
        <f t="shared" si="323"/>
        <v>-2.1372285508369782E-3</v>
      </c>
      <c r="AO749" s="5">
        <f t="shared" si="324"/>
        <v>-2.1372285508369782E-3</v>
      </c>
      <c r="AP749" s="5">
        <f t="shared" si="325"/>
        <v>-1.7148252112592077E-3</v>
      </c>
      <c r="AQ749" s="5">
        <f t="shared" si="326"/>
        <v>3.2529200344466602E-4</v>
      </c>
      <c r="AR749" s="5">
        <f t="shared" si="327"/>
        <v>-4.4672030871262258E-4</v>
      </c>
      <c r="AS749" s="5">
        <f t="shared" si="328"/>
        <v>-4.4669339499781024E-4</v>
      </c>
      <c r="AT749" s="5">
        <f t="shared" si="329"/>
        <v>-4.4666413503802183E-4</v>
      </c>
      <c r="AU749" s="5">
        <f t="shared" si="330"/>
        <v>8.0299392362270794E-4</v>
      </c>
      <c r="AV749" s="5">
        <f t="shared" si="331"/>
        <v>3.5127316051375423E-4</v>
      </c>
      <c r="AW749" s="5">
        <f t="shared" si="332"/>
        <v>-4.4672434873094247E-4</v>
      </c>
      <c r="AX749" s="5">
        <f t="shared" si="333"/>
        <v>-4.4665875413640865E-4</v>
      </c>
      <c r="AZ749" s="7">
        <f t="shared" si="343"/>
        <v>120.82064670064243</v>
      </c>
      <c r="BA749" s="4">
        <f t="shared" si="334"/>
        <v>2.6217145227084566E-5</v>
      </c>
      <c r="BB749" s="5">
        <f>AZ749/MAX($AZ$16:AZ749)-1</f>
        <v>-3.2596047919084548E-3</v>
      </c>
    </row>
    <row r="750" spans="1:54" x14ac:dyDescent="0.25">
      <c r="A750" s="3">
        <v>43633</v>
      </c>
      <c r="B750">
        <f>IFERROR(VLOOKUP($A750,Finnifty!$A$14:$I$486,B$15+1,FALSE),All_curves!B749)</f>
        <v>0</v>
      </c>
      <c r="C750">
        <f>IFERROR(VLOOKUP($A750,Finnifty!$A$14:$I$486,C$15+1,FALSE),All_curves!C749)</f>
        <v>0</v>
      </c>
      <c r="D750">
        <f>IFERROR(VLOOKUP($A750,Finnifty!$A$14:$I$486,D$15+1,FALSE),All_curves!D749)</f>
        <v>0</v>
      </c>
      <c r="E750">
        <f>IFERROR(VLOOKUP($A750,Finnifty!$A$14:$I$486,E$15+1,FALSE),All_curves!E749)</f>
        <v>0</v>
      </c>
      <c r="F750">
        <f>IFERROR(VLOOKUP($A750,Finnifty!$A$14:$I$486,F$15+1,FALSE),All_curves!F749)</f>
        <v>0</v>
      </c>
      <c r="G750">
        <f>IFERROR(VLOOKUP($A750,Finnifty!$A$14:$I$486,G$15+1,FALSE),All_curves!G749)</f>
        <v>0</v>
      </c>
      <c r="H750">
        <f>IFERROR(VLOOKUP($A750,Finnifty!$A$14:$I$486,H$15+1,FALSE),All_curves!H749)</f>
        <v>0</v>
      </c>
      <c r="I750">
        <f>IFERROR(VLOOKUP($A750,Finnifty!$A$14:$I$486,I$15+1,FALSE),All_curves!I749)</f>
        <v>0</v>
      </c>
      <c r="J750">
        <f>IFERROR(VLOOKUP($A750,Banknifty!$A$14:$I$4860,2,FALSE),All_curves!J749)</f>
        <v>14159414</v>
      </c>
      <c r="K750">
        <f>IFERROR(VLOOKUP($A750,Banknifty!$A$14:$I$4860,3,FALSE),All_curves!K749)</f>
        <v>20241422</v>
      </c>
      <c r="L750">
        <f>IFERROR(VLOOKUP($A750,Banknifty!$A$14:$I$4860,4,FALSE),All_curves!L749)</f>
        <v>18410330</v>
      </c>
      <c r="M750">
        <f>IFERROR(VLOOKUP($A750,Banknifty!$A$14:$I$4860,5,FALSE),All_curves!M749)</f>
        <v>22733160</v>
      </c>
      <c r="N750">
        <f>IFERROR(VLOOKUP($A750,Banknifty!$A$14:$I$4860,6,FALSE),All_curves!N749)</f>
        <v>13492950</v>
      </c>
      <c r="O750">
        <f>IFERROR(VLOOKUP($A750,Banknifty!$A$14:$I$4860,7,FALSE),All_curves!O749)</f>
        <v>17428146</v>
      </c>
      <c r="P750">
        <f>IFERROR(VLOOKUP($A750,Banknifty!$A$14:$I$4860,8,FALSE),All_curves!P749)</f>
        <v>17428146</v>
      </c>
      <c r="Q750">
        <f>IFERROR(VLOOKUP($A750,Banknifty!$A$14:$I$4860,9,FALSE),All_curves!Q749)</f>
        <v>18144714</v>
      </c>
      <c r="R750">
        <f>IFERROR(VLOOKUP($A750,Nifty!$A$14:$I$4860,2,FALSE),All_curves!R749)</f>
        <v>8777188</v>
      </c>
      <c r="S750">
        <f>IFERROR(VLOOKUP($A750,Nifty!$A$14:$I$4860,3,FALSE),All_curves!S749)</f>
        <v>9744620</v>
      </c>
      <c r="T750">
        <f>IFERROR(VLOOKUP($A750,Nifty!$A$14:$I$4860,4,FALSE),All_curves!T749)</f>
        <v>9948018</v>
      </c>
      <c r="U750">
        <f>IFERROR(VLOOKUP($A750,Nifty!$A$14:$I$4860,5,FALSE),All_curves!U749)</f>
        <v>10686101</v>
      </c>
      <c r="V750">
        <f>IFERROR(VLOOKUP($A750,Nifty!$A$14:$I$4860,6,FALSE),All_curves!V749)</f>
        <v>9379664</v>
      </c>
      <c r="W750">
        <f>IFERROR(VLOOKUP($A750,Nifty!$A$14:$I$4860,7,FALSE),All_curves!W749)</f>
        <v>10032488</v>
      </c>
      <c r="X750">
        <f>IFERROR(VLOOKUP($A750,Nifty!$A$14:$I$4860,8,FALSE),All_curves!X749)</f>
        <v>10369472</v>
      </c>
      <c r="Y750">
        <f>IFERROR(VLOOKUP($A750,Nifty!$A$14:$I$4860,9,FALSE),All_curves!Y749)</f>
        <v>10560483</v>
      </c>
      <c r="AA750" s="5">
        <f t="shared" si="335"/>
        <v>0</v>
      </c>
      <c r="AB750" s="5">
        <f t="shared" si="336"/>
        <v>0</v>
      </c>
      <c r="AC750" s="5">
        <f t="shared" si="337"/>
        <v>0</v>
      </c>
      <c r="AD750" s="5">
        <f t="shared" si="338"/>
        <v>0</v>
      </c>
      <c r="AE750" s="5">
        <f t="shared" si="339"/>
        <v>0</v>
      </c>
      <c r="AF750" s="5">
        <f t="shared" si="340"/>
        <v>0</v>
      </c>
      <c r="AG750" s="5">
        <f t="shared" si="341"/>
        <v>0</v>
      </c>
      <c r="AH750" s="5">
        <f t="shared" si="342"/>
        <v>0</v>
      </c>
      <c r="AI750" s="5">
        <f t="shared" si="318"/>
        <v>3.078643770213052E-3</v>
      </c>
      <c r="AJ750" s="5">
        <f t="shared" si="319"/>
        <v>2.5302203985113625E-3</v>
      </c>
      <c r="AK750" s="5">
        <f t="shared" si="320"/>
        <v>3.1567540281933759E-3</v>
      </c>
      <c r="AL750" s="5">
        <f t="shared" si="321"/>
        <v>2.3633615466966962E-3</v>
      </c>
      <c r="AM750" s="5">
        <f t="shared" si="322"/>
        <v>-2.3450486688543215E-3</v>
      </c>
      <c r="AN750" s="5">
        <f t="shared" si="323"/>
        <v>-7.6112866244910649E-3</v>
      </c>
      <c r="AO750" s="5">
        <f t="shared" si="324"/>
        <v>-7.6112866244910649E-3</v>
      </c>
      <c r="AP750" s="5">
        <f t="shared" si="325"/>
        <v>-8.1950779025987686E-3</v>
      </c>
      <c r="AQ750" s="5">
        <f t="shared" si="326"/>
        <v>5.7155088047207148E-3</v>
      </c>
      <c r="AR750" s="5">
        <f t="shared" si="327"/>
        <v>1.3946081249822662E-3</v>
      </c>
      <c r="AS750" s="5">
        <f t="shared" si="328"/>
        <v>3.5439726085850776E-3</v>
      </c>
      <c r="AT750" s="5">
        <f t="shared" si="329"/>
        <v>3.410587205612492E-3</v>
      </c>
      <c r="AU750" s="5">
        <f t="shared" si="330"/>
        <v>5.7156287588360222E-3</v>
      </c>
      <c r="AV750" s="5">
        <f t="shared" si="331"/>
        <v>1.3946177258188364E-3</v>
      </c>
      <c r="AW750" s="5">
        <f t="shared" si="332"/>
        <v>3.5439389295484069E-3</v>
      </c>
      <c r="AX750" s="5">
        <f t="shared" si="333"/>
        <v>3.410584813391182E-3</v>
      </c>
      <c r="AZ750" s="7">
        <f t="shared" si="343"/>
        <v>120.88858680277201</v>
      </c>
      <c r="BA750" s="4">
        <f t="shared" si="334"/>
        <v>5.6232195394476125E-4</v>
      </c>
      <c r="BB750" s="5">
        <f>AZ750/MAX($AZ$16:AZ750)-1</f>
        <v>-2.6991157852992442E-3</v>
      </c>
    </row>
    <row r="751" spans="1:54" x14ac:dyDescent="0.25">
      <c r="A751" s="3">
        <v>43634</v>
      </c>
      <c r="B751">
        <f>IFERROR(VLOOKUP($A751,Finnifty!$A$14:$I$486,B$15+1,FALSE),All_curves!B750)</f>
        <v>0</v>
      </c>
      <c r="C751">
        <f>IFERROR(VLOOKUP($A751,Finnifty!$A$14:$I$486,C$15+1,FALSE),All_curves!C750)</f>
        <v>0</v>
      </c>
      <c r="D751">
        <f>IFERROR(VLOOKUP($A751,Finnifty!$A$14:$I$486,D$15+1,FALSE),All_curves!D750)</f>
        <v>0</v>
      </c>
      <c r="E751">
        <f>IFERROR(VLOOKUP($A751,Finnifty!$A$14:$I$486,E$15+1,FALSE),All_curves!E750)</f>
        <v>0</v>
      </c>
      <c r="F751">
        <f>IFERROR(VLOOKUP($A751,Finnifty!$A$14:$I$486,F$15+1,FALSE),All_curves!F750)</f>
        <v>0</v>
      </c>
      <c r="G751">
        <f>IFERROR(VLOOKUP($A751,Finnifty!$A$14:$I$486,G$15+1,FALSE),All_curves!G750)</f>
        <v>0</v>
      </c>
      <c r="H751">
        <f>IFERROR(VLOOKUP($A751,Finnifty!$A$14:$I$486,H$15+1,FALSE),All_curves!H750)</f>
        <v>0</v>
      </c>
      <c r="I751">
        <f>IFERROR(VLOOKUP($A751,Finnifty!$A$14:$I$486,I$15+1,FALSE),All_curves!I750)</f>
        <v>0</v>
      </c>
      <c r="J751">
        <f>IFERROR(VLOOKUP($A751,Banknifty!$A$14:$I$4860,2,FALSE),All_curves!J750)</f>
        <v>14094581</v>
      </c>
      <c r="K751">
        <f>IFERROR(VLOOKUP($A751,Banknifty!$A$14:$I$4860,3,FALSE),All_curves!K750)</f>
        <v>20155696</v>
      </c>
      <c r="L751">
        <f>IFERROR(VLOOKUP($A751,Banknifty!$A$14:$I$4860,4,FALSE),All_curves!L750)</f>
        <v>18371508</v>
      </c>
      <c r="M751">
        <f>IFERROR(VLOOKUP($A751,Banknifty!$A$14:$I$4860,5,FALSE),All_curves!M750)</f>
        <v>22733160</v>
      </c>
      <c r="N751">
        <f>IFERROR(VLOOKUP($A751,Banknifty!$A$14:$I$4860,6,FALSE),All_curves!N750)</f>
        <v>13473644</v>
      </c>
      <c r="O751">
        <f>IFERROR(VLOOKUP($A751,Banknifty!$A$14:$I$4860,7,FALSE),All_curves!O750)</f>
        <v>17374962</v>
      </c>
      <c r="P751">
        <f>IFERROR(VLOOKUP($A751,Banknifty!$A$14:$I$4860,8,FALSE),All_curves!P750)</f>
        <v>17374962</v>
      </c>
      <c r="Q751">
        <f>IFERROR(VLOOKUP($A751,Banknifty!$A$14:$I$4860,9,FALSE),All_curves!Q750)</f>
        <v>18186942</v>
      </c>
      <c r="R751">
        <f>IFERROR(VLOOKUP($A751,Nifty!$A$14:$I$4860,2,FALSE),All_curves!R750)</f>
        <v>8730809</v>
      </c>
      <c r="S751">
        <f>IFERROR(VLOOKUP($A751,Nifty!$A$14:$I$4860,3,FALSE),All_curves!S750)</f>
        <v>9705561</v>
      </c>
      <c r="T751">
        <f>IFERROR(VLOOKUP($A751,Nifty!$A$14:$I$4860,4,FALSE),All_curves!T750)</f>
        <v>9896832</v>
      </c>
      <c r="U751">
        <f>IFERROR(VLOOKUP($A751,Nifty!$A$14:$I$4860,5,FALSE),All_curves!U750)</f>
        <v>10631817</v>
      </c>
      <c r="V751">
        <f>IFERROR(VLOOKUP($A751,Nifty!$A$14:$I$4860,6,FALSE),All_curves!V750)</f>
        <v>9330100</v>
      </c>
      <c r="W751">
        <f>IFERROR(VLOOKUP($A751,Nifty!$A$14:$I$4860,7,FALSE),All_curves!W750)</f>
        <v>9992275</v>
      </c>
      <c r="X751">
        <f>IFERROR(VLOOKUP($A751,Nifty!$A$14:$I$4860,8,FALSE),All_curves!X750)</f>
        <v>10316118</v>
      </c>
      <c r="Y751">
        <f>IFERROR(VLOOKUP($A751,Nifty!$A$14:$I$4860,9,FALSE),All_curves!Y750)</f>
        <v>10506837</v>
      </c>
      <c r="AA751" s="5">
        <f t="shared" si="335"/>
        <v>0</v>
      </c>
      <c r="AB751" s="5">
        <f t="shared" si="336"/>
        <v>0</v>
      </c>
      <c r="AC751" s="5">
        <f t="shared" si="337"/>
        <v>0</v>
      </c>
      <c r="AD751" s="5">
        <f t="shared" si="338"/>
        <v>0</v>
      </c>
      <c r="AE751" s="5">
        <f t="shared" si="339"/>
        <v>0</v>
      </c>
      <c r="AF751" s="5">
        <f t="shared" si="340"/>
        <v>0</v>
      </c>
      <c r="AG751" s="5">
        <f t="shared" si="341"/>
        <v>0</v>
      </c>
      <c r="AH751" s="5">
        <f t="shared" si="342"/>
        <v>0</v>
      </c>
      <c r="AI751" s="5">
        <f t="shared" si="318"/>
        <v>-4.5787911844373808E-3</v>
      </c>
      <c r="AJ751" s="5">
        <f t="shared" si="319"/>
        <v>-4.2351767578384658E-3</v>
      </c>
      <c r="AK751" s="5">
        <f t="shared" si="320"/>
        <v>-2.1087074484813506E-3</v>
      </c>
      <c r="AL751" s="5">
        <f t="shared" si="321"/>
        <v>0</v>
      </c>
      <c r="AM751" s="5">
        <f t="shared" si="322"/>
        <v>-1.4308212807428999E-3</v>
      </c>
      <c r="AN751" s="5">
        <f t="shared" si="323"/>
        <v>-3.0516154730400036E-3</v>
      </c>
      <c r="AO751" s="5">
        <f t="shared" si="324"/>
        <v>-3.0516154730400036E-3</v>
      </c>
      <c r="AP751" s="5">
        <f t="shared" si="325"/>
        <v>2.327289369234542E-3</v>
      </c>
      <c r="AQ751" s="5">
        <f t="shared" si="326"/>
        <v>-5.2840385781870447E-3</v>
      </c>
      <c r="AR751" s="5">
        <f t="shared" si="327"/>
        <v>-4.0082630210310777E-3</v>
      </c>
      <c r="AS751" s="5">
        <f t="shared" si="328"/>
        <v>-5.1453465403862308E-3</v>
      </c>
      <c r="AT751" s="5">
        <f t="shared" si="329"/>
        <v>-5.079869636268608E-3</v>
      </c>
      <c r="AU751" s="5">
        <f t="shared" si="330"/>
        <v>-5.2841978134824386E-3</v>
      </c>
      <c r="AV751" s="5">
        <f t="shared" si="331"/>
        <v>-4.0082779067366348E-3</v>
      </c>
      <c r="AW751" s="5">
        <f t="shared" si="332"/>
        <v>-5.1452957296186375E-3</v>
      </c>
      <c r="AX751" s="5">
        <f t="shared" si="333"/>
        <v>-5.079881289520527E-3</v>
      </c>
      <c r="AZ751" s="7">
        <f t="shared" si="343"/>
        <v>120.61072131964882</v>
      </c>
      <c r="BA751" s="4">
        <f t="shared" si="334"/>
        <v>-2.2985253651490322E-3</v>
      </c>
      <c r="BB751" s="5">
        <f>AZ751/MAX($AZ$16:AZ751)-1</f>
        <v>-4.9914371643523525E-3</v>
      </c>
    </row>
    <row r="752" spans="1:54" x14ac:dyDescent="0.25">
      <c r="A752" s="3">
        <v>43635</v>
      </c>
      <c r="B752">
        <f>IFERROR(VLOOKUP($A752,Finnifty!$A$14:$I$486,B$15+1,FALSE),All_curves!B751)</f>
        <v>0</v>
      </c>
      <c r="C752">
        <f>IFERROR(VLOOKUP($A752,Finnifty!$A$14:$I$486,C$15+1,FALSE),All_curves!C751)</f>
        <v>0</v>
      </c>
      <c r="D752">
        <f>IFERROR(VLOOKUP($A752,Finnifty!$A$14:$I$486,D$15+1,FALSE),All_curves!D751)</f>
        <v>0</v>
      </c>
      <c r="E752">
        <f>IFERROR(VLOOKUP($A752,Finnifty!$A$14:$I$486,E$15+1,FALSE),All_curves!E751)</f>
        <v>0</v>
      </c>
      <c r="F752">
        <f>IFERROR(VLOOKUP($A752,Finnifty!$A$14:$I$486,F$15+1,FALSE),All_curves!F751)</f>
        <v>0</v>
      </c>
      <c r="G752">
        <f>IFERROR(VLOOKUP($A752,Finnifty!$A$14:$I$486,G$15+1,FALSE),All_curves!G751)</f>
        <v>0</v>
      </c>
      <c r="H752">
        <f>IFERROR(VLOOKUP($A752,Finnifty!$A$14:$I$486,H$15+1,FALSE),All_curves!H751)</f>
        <v>0</v>
      </c>
      <c r="I752">
        <f>IFERROR(VLOOKUP($A752,Finnifty!$A$14:$I$486,I$15+1,FALSE),All_curves!I751)</f>
        <v>0</v>
      </c>
      <c r="J752">
        <f>IFERROR(VLOOKUP($A752,Banknifty!$A$14:$I$4860,2,FALSE),All_curves!J751)</f>
        <v>14069273</v>
      </c>
      <c r="K752">
        <f>IFERROR(VLOOKUP($A752,Banknifty!$A$14:$I$4860,3,FALSE),All_curves!K751)</f>
        <v>20169362</v>
      </c>
      <c r="L752">
        <f>IFERROR(VLOOKUP($A752,Banknifty!$A$14:$I$4860,4,FALSE),All_curves!L751)</f>
        <v>18334700</v>
      </c>
      <c r="M752">
        <f>IFERROR(VLOOKUP($A752,Banknifty!$A$14:$I$4860,5,FALSE),All_curves!M751)</f>
        <v>22669350</v>
      </c>
      <c r="N752">
        <f>IFERROR(VLOOKUP($A752,Banknifty!$A$14:$I$4860,6,FALSE),All_curves!N751)</f>
        <v>13539351</v>
      </c>
      <c r="O752">
        <f>IFERROR(VLOOKUP($A752,Banknifty!$A$14:$I$4860,7,FALSE),All_curves!O751)</f>
        <v>17487142</v>
      </c>
      <c r="P752">
        <f>IFERROR(VLOOKUP($A752,Banknifty!$A$14:$I$4860,8,FALSE),All_curves!P751)</f>
        <v>17487142</v>
      </c>
      <c r="Q752">
        <f>IFERROR(VLOOKUP($A752,Banknifty!$A$14:$I$4860,9,FALSE),All_curves!Q751)</f>
        <v>18214166</v>
      </c>
      <c r="R752">
        <f>IFERROR(VLOOKUP($A752,Nifty!$A$14:$I$4860,2,FALSE),All_curves!R751)</f>
        <v>8652425</v>
      </c>
      <c r="S752">
        <f>IFERROR(VLOOKUP($A752,Nifty!$A$14:$I$4860,3,FALSE),All_curves!S751)</f>
        <v>9617064</v>
      </c>
      <c r="T752">
        <f>IFERROR(VLOOKUP($A752,Nifty!$A$14:$I$4860,4,FALSE),All_curves!T751)</f>
        <v>9827762</v>
      </c>
      <c r="U752">
        <f>IFERROR(VLOOKUP($A752,Nifty!$A$14:$I$4860,5,FALSE),All_curves!U751)</f>
        <v>10557618</v>
      </c>
      <c r="V752">
        <f>IFERROR(VLOOKUP($A752,Nifty!$A$14:$I$4860,6,FALSE),All_curves!V751)</f>
        <v>9246337</v>
      </c>
      <c r="W752">
        <f>IFERROR(VLOOKUP($A752,Nifty!$A$14:$I$4860,7,FALSE),All_curves!W751)</f>
        <v>9901164</v>
      </c>
      <c r="X752">
        <f>IFERROR(VLOOKUP($A752,Nifty!$A$14:$I$4860,8,FALSE),All_curves!X751)</f>
        <v>10244122</v>
      </c>
      <c r="Y752">
        <f>IFERROR(VLOOKUP($A752,Nifty!$A$14:$I$4860,9,FALSE),All_curves!Y751)</f>
        <v>10433510</v>
      </c>
      <c r="AA752" s="5">
        <f t="shared" si="335"/>
        <v>0</v>
      </c>
      <c r="AB752" s="5">
        <f t="shared" si="336"/>
        <v>0</v>
      </c>
      <c r="AC752" s="5">
        <f t="shared" si="337"/>
        <v>0</v>
      </c>
      <c r="AD752" s="5">
        <f t="shared" si="338"/>
        <v>0</v>
      </c>
      <c r="AE752" s="5">
        <f t="shared" si="339"/>
        <v>0</v>
      </c>
      <c r="AF752" s="5">
        <f t="shared" si="340"/>
        <v>0</v>
      </c>
      <c r="AG752" s="5">
        <f t="shared" si="341"/>
        <v>0</v>
      </c>
      <c r="AH752" s="5">
        <f t="shared" si="342"/>
        <v>0</v>
      </c>
      <c r="AI752" s="5">
        <f t="shared" si="318"/>
        <v>-1.7955837069579816E-3</v>
      </c>
      <c r="AJ752" s="5">
        <f t="shared" si="319"/>
        <v>6.7802173638664698E-4</v>
      </c>
      <c r="AK752" s="5">
        <f t="shared" si="320"/>
        <v>-2.0035372164332044E-3</v>
      </c>
      <c r="AL752" s="5">
        <f t="shared" si="321"/>
        <v>-2.8069128972830759E-3</v>
      </c>
      <c r="AM752" s="5">
        <f t="shared" si="322"/>
        <v>4.8767059601693141E-3</v>
      </c>
      <c r="AN752" s="5">
        <f t="shared" si="323"/>
        <v>6.4564169982068709E-3</v>
      </c>
      <c r="AO752" s="5">
        <f t="shared" si="324"/>
        <v>6.4564169982068709E-3</v>
      </c>
      <c r="AP752" s="5">
        <f t="shared" si="325"/>
        <v>1.4968981591296782E-3</v>
      </c>
      <c r="AQ752" s="5">
        <f t="shared" si="326"/>
        <v>-8.9778621889449184E-3</v>
      </c>
      <c r="AR752" s="5">
        <f t="shared" si="327"/>
        <v>-9.1181746217452453E-3</v>
      </c>
      <c r="AS752" s="5">
        <f t="shared" si="328"/>
        <v>-6.9790009570739331E-3</v>
      </c>
      <c r="AT752" s="5">
        <f t="shared" si="329"/>
        <v>-6.9789575949247284E-3</v>
      </c>
      <c r="AU752" s="5">
        <f t="shared" si="330"/>
        <v>-8.9777172806293493E-3</v>
      </c>
      <c r="AV752" s="5">
        <f t="shared" si="331"/>
        <v>-9.118143766059239E-3</v>
      </c>
      <c r="AW752" s="5">
        <f t="shared" si="332"/>
        <v>-6.9789818224258449E-3</v>
      </c>
      <c r="AX752" s="5">
        <f t="shared" si="333"/>
        <v>-6.9789794968743157E-3</v>
      </c>
      <c r="AZ752" s="7">
        <f t="shared" si="343"/>
        <v>120.35568295551803</v>
      </c>
      <c r="BA752" s="4">
        <f t="shared" si="334"/>
        <v>-2.1145579873855192E-3</v>
      </c>
      <c r="BB752" s="5">
        <f>AZ752/MAX($AZ$16:AZ752)-1</f>
        <v>-7.0954404684133721E-3</v>
      </c>
    </row>
    <row r="753" spans="1:54" x14ac:dyDescent="0.25">
      <c r="A753" s="3">
        <v>43636</v>
      </c>
      <c r="B753">
        <f>IFERROR(VLOOKUP($A753,Finnifty!$A$14:$I$486,B$15+1,FALSE),All_curves!B752)</f>
        <v>0</v>
      </c>
      <c r="C753">
        <f>IFERROR(VLOOKUP($A753,Finnifty!$A$14:$I$486,C$15+1,FALSE),All_curves!C752)</f>
        <v>0</v>
      </c>
      <c r="D753">
        <f>IFERROR(VLOOKUP($A753,Finnifty!$A$14:$I$486,D$15+1,FALSE),All_curves!D752)</f>
        <v>0</v>
      </c>
      <c r="E753">
        <f>IFERROR(VLOOKUP($A753,Finnifty!$A$14:$I$486,E$15+1,FALSE),All_curves!E752)</f>
        <v>0</v>
      </c>
      <c r="F753">
        <f>IFERROR(VLOOKUP($A753,Finnifty!$A$14:$I$486,F$15+1,FALSE),All_curves!F752)</f>
        <v>0</v>
      </c>
      <c r="G753">
        <f>IFERROR(VLOOKUP($A753,Finnifty!$A$14:$I$486,G$15+1,FALSE),All_curves!G752)</f>
        <v>0</v>
      </c>
      <c r="H753">
        <f>IFERROR(VLOOKUP($A753,Finnifty!$A$14:$I$486,H$15+1,FALSE),All_curves!H752)</f>
        <v>0</v>
      </c>
      <c r="I753">
        <f>IFERROR(VLOOKUP($A753,Finnifty!$A$14:$I$486,I$15+1,FALSE),All_curves!I752)</f>
        <v>0</v>
      </c>
      <c r="J753">
        <f>IFERROR(VLOOKUP($A753,Banknifty!$A$14:$I$4860,2,FALSE),All_curves!J752)</f>
        <v>14103569</v>
      </c>
      <c r="K753">
        <f>IFERROR(VLOOKUP($A753,Banknifty!$A$14:$I$4860,3,FALSE),All_curves!K752)</f>
        <v>20762474</v>
      </c>
      <c r="L753">
        <f>IFERROR(VLOOKUP($A753,Banknifty!$A$14:$I$4860,4,FALSE),All_curves!L752)</f>
        <v>18904054</v>
      </c>
      <c r="M753">
        <f>IFERROR(VLOOKUP($A753,Banknifty!$A$14:$I$4860,5,FALSE),All_curves!M752)</f>
        <v>23256270</v>
      </c>
      <c r="N753">
        <f>IFERROR(VLOOKUP($A753,Banknifty!$A$14:$I$4860,6,FALSE),All_curves!N752)</f>
        <v>13581033</v>
      </c>
      <c r="O753">
        <f>IFERROR(VLOOKUP($A753,Banknifty!$A$14:$I$4860,7,FALSE),All_curves!O752)</f>
        <v>17531388</v>
      </c>
      <c r="P753">
        <f>IFERROR(VLOOKUP($A753,Banknifty!$A$14:$I$4860,8,FALSE),All_curves!P752)</f>
        <v>17531388</v>
      </c>
      <c r="Q753">
        <f>IFERROR(VLOOKUP($A753,Banknifty!$A$14:$I$4860,9,FALSE),All_curves!Q752)</f>
        <v>18257214</v>
      </c>
      <c r="R753">
        <f>IFERROR(VLOOKUP($A753,Nifty!$A$14:$I$4860,2,FALSE),All_curves!R752)</f>
        <v>8560238</v>
      </c>
      <c r="S753">
        <f>IFERROR(VLOOKUP($A753,Nifty!$A$14:$I$4860,3,FALSE),All_curves!S752)</f>
        <v>9513538</v>
      </c>
      <c r="T753">
        <f>IFERROR(VLOOKUP($A753,Nifty!$A$14:$I$4860,4,FALSE),All_curves!T752)</f>
        <v>9683399</v>
      </c>
      <c r="U753">
        <f>IFERROR(VLOOKUP($A753,Nifty!$A$14:$I$4860,5,FALSE),All_curves!U752)</f>
        <v>10618487</v>
      </c>
      <c r="V753">
        <f>IFERROR(VLOOKUP($A753,Nifty!$A$14:$I$4860,6,FALSE),All_curves!V752)</f>
        <v>9302151</v>
      </c>
      <c r="W753">
        <f>IFERROR(VLOOKUP($A753,Nifty!$A$14:$I$4860,7,FALSE),All_curves!W752)</f>
        <v>9957244</v>
      </c>
      <c r="X753">
        <f>IFERROR(VLOOKUP($A753,Nifty!$A$14:$I$4860,8,FALSE),All_curves!X752)</f>
        <v>10235419</v>
      </c>
      <c r="Y753">
        <f>IFERROR(VLOOKUP($A753,Nifty!$A$14:$I$4860,9,FALSE),All_curves!Y752)</f>
        <v>10431642</v>
      </c>
      <c r="AA753" s="5">
        <f t="shared" si="335"/>
        <v>0</v>
      </c>
      <c r="AB753" s="5">
        <f t="shared" si="336"/>
        <v>0</v>
      </c>
      <c r="AC753" s="5">
        <f t="shared" si="337"/>
        <v>0</v>
      </c>
      <c r="AD753" s="5">
        <f t="shared" si="338"/>
        <v>0</v>
      </c>
      <c r="AE753" s="5">
        <f t="shared" si="339"/>
        <v>0</v>
      </c>
      <c r="AF753" s="5">
        <f t="shared" si="340"/>
        <v>0</v>
      </c>
      <c r="AG753" s="5">
        <f t="shared" si="341"/>
        <v>0</v>
      </c>
      <c r="AH753" s="5">
        <f t="shared" si="342"/>
        <v>0</v>
      </c>
      <c r="AI753" s="5">
        <f t="shared" si="318"/>
        <v>2.4376526064993076E-3</v>
      </c>
      <c r="AJ753" s="5">
        <f t="shared" si="319"/>
        <v>2.9406582121933367E-2</v>
      </c>
      <c r="AK753" s="5">
        <f t="shared" si="320"/>
        <v>3.1053357840597373E-2</v>
      </c>
      <c r="AL753" s="5">
        <f t="shared" si="321"/>
        <v>2.589046443766585E-2</v>
      </c>
      <c r="AM753" s="5">
        <f t="shared" si="322"/>
        <v>3.0785818315810509E-3</v>
      </c>
      <c r="AN753" s="5">
        <f t="shared" si="323"/>
        <v>2.5302019049195934E-3</v>
      </c>
      <c r="AO753" s="5">
        <f t="shared" si="324"/>
        <v>2.5302019049195934E-3</v>
      </c>
      <c r="AP753" s="5">
        <f t="shared" si="325"/>
        <v>2.3634351416363941E-3</v>
      </c>
      <c r="AQ753" s="5">
        <f t="shared" si="326"/>
        <v>-1.0654469700690838E-2</v>
      </c>
      <c r="AR753" s="5">
        <f t="shared" si="327"/>
        <v>-1.0764823858924077E-2</v>
      </c>
      <c r="AS753" s="5">
        <f t="shared" si="328"/>
        <v>-1.4689305662876295E-2</v>
      </c>
      <c r="AT753" s="5">
        <f t="shared" si="329"/>
        <v>5.765410341612931E-3</v>
      </c>
      <c r="AU753" s="5">
        <f t="shared" si="330"/>
        <v>6.0363363351345622E-3</v>
      </c>
      <c r="AV753" s="5">
        <f t="shared" si="331"/>
        <v>5.6639805178462233E-3</v>
      </c>
      <c r="AW753" s="5">
        <f t="shared" si="332"/>
        <v>-8.4956036251815359E-4</v>
      </c>
      <c r="AX753" s="5">
        <f t="shared" si="333"/>
        <v>-1.7903850190392756E-4</v>
      </c>
      <c r="AZ753" s="7">
        <f t="shared" si="343"/>
        <v>120.75495795349222</v>
      </c>
      <c r="BA753" s="4">
        <f t="shared" si="334"/>
        <v>3.3174586207263741E-3</v>
      </c>
      <c r="BB753" s="5">
        <f>AZ753/MAX($AZ$16:AZ753)-1</f>
        <v>-3.8015206778367894E-3</v>
      </c>
    </row>
    <row r="754" spans="1:54" x14ac:dyDescent="0.25">
      <c r="A754" s="3">
        <v>43637</v>
      </c>
      <c r="B754">
        <f>IFERROR(VLOOKUP($A754,Finnifty!$A$14:$I$486,B$15+1,FALSE),All_curves!B753)</f>
        <v>0</v>
      </c>
      <c r="C754">
        <f>IFERROR(VLOOKUP($A754,Finnifty!$A$14:$I$486,C$15+1,FALSE),All_curves!C753)</f>
        <v>0</v>
      </c>
      <c r="D754">
        <f>IFERROR(VLOOKUP($A754,Finnifty!$A$14:$I$486,D$15+1,FALSE),All_curves!D753)</f>
        <v>0</v>
      </c>
      <c r="E754">
        <f>IFERROR(VLOOKUP($A754,Finnifty!$A$14:$I$486,E$15+1,FALSE),All_curves!E753)</f>
        <v>0</v>
      </c>
      <c r="F754">
        <f>IFERROR(VLOOKUP($A754,Finnifty!$A$14:$I$486,F$15+1,FALSE),All_curves!F753)</f>
        <v>0</v>
      </c>
      <c r="G754">
        <f>IFERROR(VLOOKUP($A754,Finnifty!$A$14:$I$486,G$15+1,FALSE),All_curves!G753)</f>
        <v>0</v>
      </c>
      <c r="H754">
        <f>IFERROR(VLOOKUP($A754,Finnifty!$A$14:$I$486,H$15+1,FALSE),All_curves!H753)</f>
        <v>0</v>
      </c>
      <c r="I754">
        <f>IFERROR(VLOOKUP($A754,Finnifty!$A$14:$I$486,I$15+1,FALSE),All_curves!I753)</f>
        <v>0</v>
      </c>
      <c r="J754">
        <f>IFERROR(VLOOKUP($A754,Banknifty!$A$14:$I$4860,2,FALSE),All_curves!J753)</f>
        <v>14083538</v>
      </c>
      <c r="K754">
        <f>IFERROR(VLOOKUP($A754,Banknifty!$A$14:$I$4860,3,FALSE),All_curves!K753)</f>
        <v>20762474</v>
      </c>
      <c r="L754">
        <f>IFERROR(VLOOKUP($A754,Banknifty!$A$14:$I$4860,4,FALSE),All_curves!L753)</f>
        <v>18886550</v>
      </c>
      <c r="M754">
        <f>IFERROR(VLOOKUP($A754,Banknifty!$A$14:$I$4860,5,FALSE),All_curves!M753)</f>
        <v>23256270</v>
      </c>
      <c r="N754">
        <f>IFERROR(VLOOKUP($A754,Banknifty!$A$14:$I$4860,6,FALSE),All_curves!N753)</f>
        <v>13518848</v>
      </c>
      <c r="O754">
        <f>IFERROR(VLOOKUP($A754,Banknifty!$A$14:$I$4860,7,FALSE),All_curves!O753)</f>
        <v>17457142</v>
      </c>
      <c r="P754">
        <f>IFERROR(VLOOKUP($A754,Banknifty!$A$14:$I$4860,8,FALSE),All_curves!P753)</f>
        <v>17457142</v>
      </c>
      <c r="Q754">
        <f>IFERROR(VLOOKUP($A754,Banknifty!$A$14:$I$4860,9,FALSE),All_curves!Q753)</f>
        <v>18257214</v>
      </c>
      <c r="R754">
        <f>IFERROR(VLOOKUP($A754,Nifty!$A$14:$I$4860,2,FALSE),All_curves!R753)</f>
        <v>8554412</v>
      </c>
      <c r="S754">
        <f>IFERROR(VLOOKUP($A754,Nifty!$A$14:$I$4860,3,FALSE),All_curves!S753)</f>
        <v>9507064</v>
      </c>
      <c r="T754">
        <f>IFERROR(VLOOKUP($A754,Nifty!$A$14:$I$4860,4,FALSE),All_curves!T753)</f>
        <v>9683399</v>
      </c>
      <c r="U754">
        <f>IFERROR(VLOOKUP($A754,Nifty!$A$14:$I$4860,5,FALSE),All_curves!U753)</f>
        <v>10618487</v>
      </c>
      <c r="V754">
        <f>IFERROR(VLOOKUP($A754,Nifty!$A$14:$I$4860,6,FALSE),All_curves!V753)</f>
        <v>9266675</v>
      </c>
      <c r="W754">
        <f>IFERROR(VLOOKUP($A754,Nifty!$A$14:$I$4860,7,FALSE),All_curves!W753)</f>
        <v>9919671</v>
      </c>
      <c r="X754">
        <f>IFERROR(VLOOKUP($A754,Nifty!$A$14:$I$4860,8,FALSE),All_curves!X753)</f>
        <v>10204783</v>
      </c>
      <c r="Y754">
        <f>IFERROR(VLOOKUP($A754,Nifty!$A$14:$I$4860,9,FALSE),All_curves!Y753)</f>
        <v>10398987</v>
      </c>
      <c r="AA754" s="5">
        <f t="shared" si="335"/>
        <v>0</v>
      </c>
      <c r="AB754" s="5">
        <f t="shared" si="336"/>
        <v>0</v>
      </c>
      <c r="AC754" s="5">
        <f t="shared" si="337"/>
        <v>0</v>
      </c>
      <c r="AD754" s="5">
        <f t="shared" si="338"/>
        <v>0</v>
      </c>
      <c r="AE754" s="5">
        <f t="shared" si="339"/>
        <v>0</v>
      </c>
      <c r="AF754" s="5">
        <f t="shared" si="340"/>
        <v>0</v>
      </c>
      <c r="AG754" s="5">
        <f t="shared" si="341"/>
        <v>0</v>
      </c>
      <c r="AH754" s="5">
        <f t="shared" si="342"/>
        <v>0</v>
      </c>
      <c r="AI754" s="5">
        <f t="shared" si="318"/>
        <v>-1.4202787960976293E-3</v>
      </c>
      <c r="AJ754" s="5">
        <f t="shared" si="319"/>
        <v>0</v>
      </c>
      <c r="AK754" s="5">
        <f t="shared" si="320"/>
        <v>-9.2593895468140452E-4</v>
      </c>
      <c r="AL754" s="5">
        <f t="shared" si="321"/>
        <v>0</v>
      </c>
      <c r="AM754" s="5">
        <f t="shared" si="322"/>
        <v>-4.5788122302625744E-3</v>
      </c>
      <c r="AN754" s="5">
        <f t="shared" si="323"/>
        <v>-4.2350326169268149E-3</v>
      </c>
      <c r="AO754" s="5">
        <f t="shared" si="324"/>
        <v>-4.2350326169268149E-3</v>
      </c>
      <c r="AP754" s="5">
        <f t="shared" si="325"/>
        <v>0</v>
      </c>
      <c r="AQ754" s="5">
        <f t="shared" si="326"/>
        <v>-6.8058855372943317E-4</v>
      </c>
      <c r="AR754" s="5">
        <f t="shared" si="327"/>
        <v>-6.8050393029384093E-4</v>
      </c>
      <c r="AS754" s="5">
        <f t="shared" si="328"/>
        <v>0</v>
      </c>
      <c r="AT754" s="5">
        <f t="shared" si="329"/>
        <v>0</v>
      </c>
      <c r="AU754" s="5">
        <f t="shared" si="330"/>
        <v>-3.8137415743949576E-3</v>
      </c>
      <c r="AV754" s="5">
        <f t="shared" si="331"/>
        <v>-3.7734336930982382E-3</v>
      </c>
      <c r="AW754" s="5">
        <f t="shared" si="332"/>
        <v>-2.9931358940947783E-3</v>
      </c>
      <c r="AX754" s="5">
        <f t="shared" si="333"/>
        <v>-3.1303796660200334E-3</v>
      </c>
      <c r="AZ754" s="7">
        <f t="shared" si="343"/>
        <v>120.60166517701535</v>
      </c>
      <c r="BA754" s="4">
        <f t="shared" si="334"/>
        <v>-1.2694532719386049E-3</v>
      </c>
      <c r="BB754" s="5">
        <f>AZ754/MAX($AZ$16:AZ754)-1</f>
        <v>-5.0661480969126371E-3</v>
      </c>
    </row>
    <row r="755" spans="1:54" x14ac:dyDescent="0.25">
      <c r="A755" s="3">
        <v>43640</v>
      </c>
      <c r="B755">
        <f>IFERROR(VLOOKUP($A755,Finnifty!$A$14:$I$486,B$15+1,FALSE),All_curves!B754)</f>
        <v>0</v>
      </c>
      <c r="C755">
        <f>IFERROR(VLOOKUP($A755,Finnifty!$A$14:$I$486,C$15+1,FALSE),All_curves!C754)</f>
        <v>0</v>
      </c>
      <c r="D755">
        <f>IFERROR(VLOOKUP($A755,Finnifty!$A$14:$I$486,D$15+1,FALSE),All_curves!D754)</f>
        <v>0</v>
      </c>
      <c r="E755">
        <f>IFERROR(VLOOKUP($A755,Finnifty!$A$14:$I$486,E$15+1,FALSE),All_curves!E754)</f>
        <v>0</v>
      </c>
      <c r="F755">
        <f>IFERROR(VLOOKUP($A755,Finnifty!$A$14:$I$486,F$15+1,FALSE),All_curves!F754)</f>
        <v>0</v>
      </c>
      <c r="G755">
        <f>IFERROR(VLOOKUP($A755,Finnifty!$A$14:$I$486,G$15+1,FALSE),All_curves!G754)</f>
        <v>0</v>
      </c>
      <c r="H755">
        <f>IFERROR(VLOOKUP($A755,Finnifty!$A$14:$I$486,H$15+1,FALSE),All_curves!H754)</f>
        <v>0</v>
      </c>
      <c r="I755">
        <f>IFERROR(VLOOKUP($A755,Finnifty!$A$14:$I$486,I$15+1,FALSE),All_curves!I754)</f>
        <v>0</v>
      </c>
      <c r="J755">
        <f>IFERROR(VLOOKUP($A755,Banknifty!$A$14:$I$4860,2,FALSE),All_curves!J754)</f>
        <v>14051155</v>
      </c>
      <c r="K755">
        <f>IFERROR(VLOOKUP($A755,Banknifty!$A$14:$I$4860,3,FALSE),All_curves!K754)</f>
        <v>20762474</v>
      </c>
      <c r="L755">
        <f>IFERROR(VLOOKUP($A755,Banknifty!$A$14:$I$4860,4,FALSE),All_curves!L754)</f>
        <v>18868700</v>
      </c>
      <c r="M755">
        <f>IFERROR(VLOOKUP($A755,Banknifty!$A$14:$I$4860,5,FALSE),All_curves!M754)</f>
        <v>23256270</v>
      </c>
      <c r="N755">
        <f>IFERROR(VLOOKUP($A755,Banknifty!$A$14:$I$4860,6,FALSE),All_curves!N754)</f>
        <v>13494574</v>
      </c>
      <c r="O755">
        <f>IFERROR(VLOOKUP($A755,Banknifty!$A$14:$I$4860,7,FALSE),All_curves!O754)</f>
        <v>17468978</v>
      </c>
      <c r="P755">
        <f>IFERROR(VLOOKUP($A755,Banknifty!$A$14:$I$4860,8,FALSE),All_curves!P754)</f>
        <v>17468978</v>
      </c>
      <c r="Q755">
        <f>IFERROR(VLOOKUP($A755,Banknifty!$A$14:$I$4860,9,FALSE),All_curves!Q754)</f>
        <v>18205968</v>
      </c>
      <c r="R755">
        <f>IFERROR(VLOOKUP($A755,Nifty!$A$14:$I$4860,2,FALSE),All_curves!R754)</f>
        <v>8533897</v>
      </c>
      <c r="S755">
        <f>IFERROR(VLOOKUP($A755,Nifty!$A$14:$I$4860,3,FALSE),All_curves!S754)</f>
        <v>9494685</v>
      </c>
      <c r="T755">
        <f>IFERROR(VLOOKUP($A755,Nifty!$A$14:$I$4860,4,FALSE),All_curves!T754)</f>
        <v>9653122</v>
      </c>
      <c r="U755">
        <f>IFERROR(VLOOKUP($A755,Nifty!$A$14:$I$4860,5,FALSE),All_curves!U754)</f>
        <v>10618487</v>
      </c>
      <c r="V755">
        <f>IFERROR(VLOOKUP($A755,Nifty!$A$14:$I$4860,6,FALSE),All_curves!V754)</f>
        <v>9244452</v>
      </c>
      <c r="W755">
        <f>IFERROR(VLOOKUP($A755,Nifty!$A$14:$I$4860,7,FALSE),All_curves!W754)</f>
        <v>9906755</v>
      </c>
      <c r="X755">
        <f>IFERROR(VLOOKUP($A755,Nifty!$A$14:$I$4860,8,FALSE),All_curves!X754)</f>
        <v>10172876</v>
      </c>
      <c r="Y755">
        <f>IFERROR(VLOOKUP($A755,Nifty!$A$14:$I$4860,9,FALSE),All_curves!Y754)</f>
        <v>10398987</v>
      </c>
      <c r="AA755" s="5">
        <f t="shared" si="335"/>
        <v>0</v>
      </c>
      <c r="AB755" s="5">
        <f t="shared" si="336"/>
        <v>0</v>
      </c>
      <c r="AC755" s="5">
        <f t="shared" si="337"/>
        <v>0</v>
      </c>
      <c r="AD755" s="5">
        <f t="shared" si="338"/>
        <v>0</v>
      </c>
      <c r="AE755" s="5">
        <f t="shared" si="339"/>
        <v>0</v>
      </c>
      <c r="AF755" s="5">
        <f t="shared" si="340"/>
        <v>0</v>
      </c>
      <c r="AG755" s="5">
        <f t="shared" si="341"/>
        <v>0</v>
      </c>
      <c r="AH755" s="5">
        <f t="shared" si="342"/>
        <v>0</v>
      </c>
      <c r="AI755" s="5">
        <f t="shared" si="318"/>
        <v>-2.2993511999612748E-3</v>
      </c>
      <c r="AJ755" s="5">
        <f t="shared" si="319"/>
        <v>0</v>
      </c>
      <c r="AK755" s="5">
        <f t="shared" si="320"/>
        <v>-9.4511702772603901E-4</v>
      </c>
      <c r="AL755" s="5">
        <f t="shared" si="321"/>
        <v>0</v>
      </c>
      <c r="AM755" s="5">
        <f t="shared" si="322"/>
        <v>-1.7955671962581743E-3</v>
      </c>
      <c r="AN755" s="5">
        <f t="shared" si="323"/>
        <v>6.780033066122737E-4</v>
      </c>
      <c r="AO755" s="5">
        <f t="shared" si="324"/>
        <v>6.780033066122737E-4</v>
      </c>
      <c r="AP755" s="5">
        <f t="shared" si="325"/>
        <v>-2.8068904708024034E-3</v>
      </c>
      <c r="AQ755" s="5">
        <f t="shared" si="326"/>
        <v>-2.3981776888931661E-3</v>
      </c>
      <c r="AR755" s="5">
        <f t="shared" si="327"/>
        <v>-1.3020844290098088E-3</v>
      </c>
      <c r="AS755" s="5">
        <f t="shared" si="328"/>
        <v>-3.1266913611636138E-3</v>
      </c>
      <c r="AT755" s="5">
        <f t="shared" si="329"/>
        <v>0</v>
      </c>
      <c r="AU755" s="5">
        <f t="shared" si="330"/>
        <v>-2.3981633110041756E-3</v>
      </c>
      <c r="AV755" s="5">
        <f t="shared" si="331"/>
        <v>-1.3020593122493596E-3</v>
      </c>
      <c r="AW755" s="5">
        <f t="shared" si="332"/>
        <v>-3.1266710913891993E-3</v>
      </c>
      <c r="AX755" s="5">
        <f t="shared" si="333"/>
        <v>0</v>
      </c>
      <c r="AZ755" s="7">
        <f t="shared" si="343"/>
        <v>120.50043632778555</v>
      </c>
      <c r="BA755" s="4">
        <f t="shared" si="334"/>
        <v>-8.3936526980136128E-4</v>
      </c>
      <c r="BB755" s="5">
        <f>AZ755/MAX($AZ$16:AZ755)-1</f>
        <v>-5.9012610179497438E-3</v>
      </c>
    </row>
    <row r="756" spans="1:54" x14ac:dyDescent="0.25">
      <c r="A756" s="3">
        <v>43641</v>
      </c>
      <c r="B756">
        <f>IFERROR(VLOOKUP($A756,Finnifty!$A$14:$I$486,B$15+1,FALSE),All_curves!B755)</f>
        <v>0</v>
      </c>
      <c r="C756">
        <f>IFERROR(VLOOKUP($A756,Finnifty!$A$14:$I$486,C$15+1,FALSE),All_curves!C755)</f>
        <v>0</v>
      </c>
      <c r="D756">
        <f>IFERROR(VLOOKUP($A756,Finnifty!$A$14:$I$486,D$15+1,FALSE),All_curves!D755)</f>
        <v>0</v>
      </c>
      <c r="E756">
        <f>IFERROR(VLOOKUP($A756,Finnifty!$A$14:$I$486,E$15+1,FALSE),All_curves!E755)</f>
        <v>0</v>
      </c>
      <c r="F756">
        <f>IFERROR(VLOOKUP($A756,Finnifty!$A$14:$I$486,F$15+1,FALSE),All_curves!F755)</f>
        <v>0</v>
      </c>
      <c r="G756">
        <f>IFERROR(VLOOKUP($A756,Finnifty!$A$14:$I$486,G$15+1,FALSE),All_curves!G755)</f>
        <v>0</v>
      </c>
      <c r="H756">
        <f>IFERROR(VLOOKUP($A756,Finnifty!$A$14:$I$486,H$15+1,FALSE),All_curves!H755)</f>
        <v>0</v>
      </c>
      <c r="I756">
        <f>IFERROR(VLOOKUP($A756,Finnifty!$A$14:$I$486,I$15+1,FALSE),All_curves!I755)</f>
        <v>0</v>
      </c>
      <c r="J756">
        <f>IFERROR(VLOOKUP($A756,Banknifty!$A$14:$I$4860,2,FALSE),All_curves!J755)</f>
        <v>14034255</v>
      </c>
      <c r="K756">
        <f>IFERROR(VLOOKUP($A756,Banknifty!$A$14:$I$4860,3,FALSE),All_curves!K755)</f>
        <v>20848614</v>
      </c>
      <c r="L756">
        <f>IFERROR(VLOOKUP($A756,Banknifty!$A$14:$I$4860,4,FALSE),All_curves!L755)</f>
        <v>18849896</v>
      </c>
      <c r="M756">
        <f>IFERROR(VLOOKUP($A756,Banknifty!$A$14:$I$4860,5,FALSE),All_curves!M755)</f>
        <v>23307252</v>
      </c>
      <c r="N756">
        <f>IFERROR(VLOOKUP($A756,Banknifty!$A$14:$I$4860,6,FALSE),All_curves!N755)</f>
        <v>13519471</v>
      </c>
      <c r="O756">
        <f>IFERROR(VLOOKUP($A756,Banknifty!$A$14:$I$4860,7,FALSE),All_curves!O755)</f>
        <v>17645210</v>
      </c>
      <c r="P756">
        <f>IFERROR(VLOOKUP($A756,Banknifty!$A$14:$I$4860,8,FALSE),All_curves!P755)</f>
        <v>17645210</v>
      </c>
      <c r="Q756">
        <f>IFERROR(VLOOKUP($A756,Banknifty!$A$14:$I$4860,9,FALSE),All_curves!Q755)</f>
        <v>18305970</v>
      </c>
      <c r="R756">
        <f>IFERROR(VLOOKUP($A756,Nifty!$A$14:$I$4860,2,FALSE),All_curves!R755)</f>
        <v>8455628</v>
      </c>
      <c r="S756">
        <f>IFERROR(VLOOKUP($A756,Nifty!$A$14:$I$4860,3,FALSE),All_curves!S755)</f>
        <v>9451930</v>
      </c>
      <c r="T756">
        <f>IFERROR(VLOOKUP($A756,Nifty!$A$14:$I$4860,4,FALSE),All_curves!T755)</f>
        <v>9610228</v>
      </c>
      <c r="U756">
        <f>IFERROR(VLOOKUP($A756,Nifty!$A$14:$I$4860,5,FALSE),All_curves!U755)</f>
        <v>10605411</v>
      </c>
      <c r="V756">
        <f>IFERROR(VLOOKUP($A756,Nifty!$A$14:$I$4860,6,FALSE),All_curves!V755)</f>
        <v>9159666</v>
      </c>
      <c r="W756">
        <f>IFERROR(VLOOKUP($A756,Nifty!$A$14:$I$4860,7,FALSE),All_curves!W755)</f>
        <v>9862145</v>
      </c>
      <c r="X756">
        <f>IFERROR(VLOOKUP($A756,Nifty!$A$14:$I$4860,8,FALSE),All_curves!X755)</f>
        <v>10127672</v>
      </c>
      <c r="Y756">
        <f>IFERROR(VLOOKUP($A756,Nifty!$A$14:$I$4860,9,FALSE),All_curves!Y755)</f>
        <v>10386181</v>
      </c>
      <c r="AA756" s="5">
        <f t="shared" si="335"/>
        <v>0</v>
      </c>
      <c r="AB756" s="5">
        <f t="shared" si="336"/>
        <v>0</v>
      </c>
      <c r="AC756" s="5">
        <f t="shared" si="337"/>
        <v>0</v>
      </c>
      <c r="AD756" s="5">
        <f t="shared" si="338"/>
        <v>0</v>
      </c>
      <c r="AE756" s="5">
        <f t="shared" si="339"/>
        <v>0</v>
      </c>
      <c r="AF756" s="5">
        <f t="shared" si="340"/>
        <v>0</v>
      </c>
      <c r="AG756" s="5">
        <f t="shared" si="341"/>
        <v>0</v>
      </c>
      <c r="AH756" s="5">
        <f t="shared" si="342"/>
        <v>0</v>
      </c>
      <c r="AI756" s="5">
        <f t="shared" si="318"/>
        <v>-1.2027481014905694E-3</v>
      </c>
      <c r="AJ756" s="5">
        <f t="shared" si="319"/>
        <v>4.1488312038344688E-3</v>
      </c>
      <c r="AK756" s="5">
        <f t="shared" si="320"/>
        <v>-9.9657104093020532E-4</v>
      </c>
      <c r="AL756" s="5">
        <f t="shared" si="321"/>
        <v>2.1921830112912044E-3</v>
      </c>
      <c r="AM756" s="5">
        <f t="shared" si="322"/>
        <v>1.8449637609900815E-3</v>
      </c>
      <c r="AN756" s="5">
        <f t="shared" si="323"/>
        <v>1.0088283355786487E-2</v>
      </c>
      <c r="AO756" s="5">
        <f t="shared" si="324"/>
        <v>1.0088283355786487E-2</v>
      </c>
      <c r="AP756" s="5">
        <f t="shared" si="325"/>
        <v>5.4928142244345945E-3</v>
      </c>
      <c r="AQ756" s="5">
        <f t="shared" si="326"/>
        <v>-9.1715426141186773E-3</v>
      </c>
      <c r="AR756" s="5">
        <f t="shared" si="327"/>
        <v>-4.5030456513301953E-3</v>
      </c>
      <c r="AS756" s="5">
        <f t="shared" si="328"/>
        <v>-4.4435365055989218E-3</v>
      </c>
      <c r="AT756" s="5">
        <f t="shared" si="329"/>
        <v>-1.2314372094630599E-3</v>
      </c>
      <c r="AU756" s="5">
        <f t="shared" si="330"/>
        <v>-9.171555004017562E-3</v>
      </c>
      <c r="AV756" s="5">
        <f t="shared" si="331"/>
        <v>-4.5029881126564808E-3</v>
      </c>
      <c r="AW756" s="5">
        <f t="shared" si="332"/>
        <v>-4.4435811465705077E-3</v>
      </c>
      <c r="AX756" s="5">
        <f t="shared" si="333"/>
        <v>-1.2314661033809848E-3</v>
      </c>
      <c r="AZ756" s="7">
        <f t="shared" si="343"/>
        <v>120.46507390534028</v>
      </c>
      <c r="BA756" s="4">
        <f t="shared" si="334"/>
        <v>-2.9346302405974345E-4</v>
      </c>
      <c r="BB756" s="5">
        <f>AZ756/MAX($AZ$16:AZ756)-1</f>
        <v>-6.1929922401054993E-3</v>
      </c>
    </row>
    <row r="757" spans="1:54" x14ac:dyDescent="0.25">
      <c r="A757" s="3">
        <v>43642</v>
      </c>
      <c r="B757">
        <f>IFERROR(VLOOKUP($A757,Finnifty!$A$14:$I$486,B$15+1,FALSE),All_curves!B756)</f>
        <v>0</v>
      </c>
      <c r="C757">
        <f>IFERROR(VLOOKUP($A757,Finnifty!$A$14:$I$486,C$15+1,FALSE),All_curves!C756)</f>
        <v>0</v>
      </c>
      <c r="D757">
        <f>IFERROR(VLOOKUP($A757,Finnifty!$A$14:$I$486,D$15+1,FALSE),All_curves!D756)</f>
        <v>0</v>
      </c>
      <c r="E757">
        <f>IFERROR(VLOOKUP($A757,Finnifty!$A$14:$I$486,E$15+1,FALSE),All_curves!E756)</f>
        <v>0</v>
      </c>
      <c r="F757">
        <f>IFERROR(VLOOKUP($A757,Finnifty!$A$14:$I$486,F$15+1,FALSE),All_curves!F756)</f>
        <v>0</v>
      </c>
      <c r="G757">
        <f>IFERROR(VLOOKUP($A757,Finnifty!$A$14:$I$486,G$15+1,FALSE),All_curves!G756)</f>
        <v>0</v>
      </c>
      <c r="H757">
        <f>IFERROR(VLOOKUP($A757,Finnifty!$A$14:$I$486,H$15+1,FALSE),All_curves!H756)</f>
        <v>0</v>
      </c>
      <c r="I757">
        <f>IFERROR(VLOOKUP($A757,Finnifty!$A$14:$I$486,I$15+1,FALSE),All_curves!I756)</f>
        <v>0</v>
      </c>
      <c r="J757">
        <f>IFERROR(VLOOKUP($A757,Banknifty!$A$14:$I$4860,2,FALSE),All_curves!J756)</f>
        <v>14140405</v>
      </c>
      <c r="K757">
        <f>IFERROR(VLOOKUP($A757,Banknifty!$A$14:$I$4860,3,FALSE),All_curves!K756)</f>
        <v>20984776</v>
      </c>
      <c r="L757">
        <f>IFERROR(VLOOKUP($A757,Banknifty!$A$14:$I$4860,4,FALSE),All_curves!L756)</f>
        <v>19016378</v>
      </c>
      <c r="M757">
        <f>IFERROR(VLOOKUP($A757,Banknifty!$A$14:$I$4860,5,FALSE),All_curves!M756)</f>
        <v>23433482</v>
      </c>
      <c r="N757">
        <f>IFERROR(VLOOKUP($A757,Banknifty!$A$14:$I$4860,6,FALSE),All_curves!N756)</f>
        <v>13474443</v>
      </c>
      <c r="O757">
        <f>IFERROR(VLOOKUP($A757,Banknifty!$A$14:$I$4860,7,FALSE),All_curves!O756)</f>
        <v>17625308</v>
      </c>
      <c r="P757">
        <f>IFERROR(VLOOKUP($A757,Banknifty!$A$14:$I$4860,8,FALSE),All_curves!P756)</f>
        <v>17625308</v>
      </c>
      <c r="Q757">
        <f>IFERROR(VLOOKUP($A757,Banknifty!$A$14:$I$4860,9,FALSE),All_curves!Q756)</f>
        <v>18291256</v>
      </c>
      <c r="R757">
        <f>IFERROR(VLOOKUP($A757,Nifty!$A$14:$I$4860,2,FALSE),All_curves!R756)</f>
        <v>8388715</v>
      </c>
      <c r="S757">
        <f>IFERROR(VLOOKUP($A757,Nifty!$A$14:$I$4860,3,FALSE),All_curves!S756)</f>
        <v>9417127</v>
      </c>
      <c r="T757">
        <f>IFERROR(VLOOKUP($A757,Nifty!$A$14:$I$4860,4,FALSE),All_curves!T756)</f>
        <v>9630233</v>
      </c>
      <c r="U757">
        <f>IFERROR(VLOOKUP($A757,Nifty!$A$14:$I$4860,5,FALSE),All_curves!U756)</f>
        <v>10609411</v>
      </c>
      <c r="V757">
        <f>IFERROR(VLOOKUP($A757,Nifty!$A$14:$I$4860,6,FALSE),All_curves!V756)</f>
        <v>9087182</v>
      </c>
      <c r="W757">
        <f>IFERROR(VLOOKUP($A757,Nifty!$A$14:$I$4860,7,FALSE),All_curves!W756)</f>
        <v>9825831</v>
      </c>
      <c r="X757">
        <f>IFERROR(VLOOKUP($A757,Nifty!$A$14:$I$4860,8,FALSE),All_curves!X756)</f>
        <v>10148754</v>
      </c>
      <c r="Y757">
        <f>IFERROR(VLOOKUP($A757,Nifty!$A$14:$I$4860,9,FALSE),All_curves!Y756)</f>
        <v>10390098</v>
      </c>
      <c r="AA757" s="5">
        <f t="shared" si="335"/>
        <v>0</v>
      </c>
      <c r="AB757" s="5">
        <f t="shared" si="336"/>
        <v>0</v>
      </c>
      <c r="AC757" s="5">
        <f t="shared" si="337"/>
        <v>0</v>
      </c>
      <c r="AD757" s="5">
        <f t="shared" si="338"/>
        <v>0</v>
      </c>
      <c r="AE757" s="5">
        <f t="shared" si="339"/>
        <v>0</v>
      </c>
      <c r="AF757" s="5">
        <f t="shared" si="340"/>
        <v>0</v>
      </c>
      <c r="AG757" s="5">
        <f t="shared" si="341"/>
        <v>0</v>
      </c>
      <c r="AH757" s="5">
        <f t="shared" si="342"/>
        <v>0</v>
      </c>
      <c r="AI757" s="5">
        <f t="shared" si="318"/>
        <v>7.563636259993789E-3</v>
      </c>
      <c r="AJ757" s="5">
        <f t="shared" si="319"/>
        <v>6.5309857048529985E-3</v>
      </c>
      <c r="AK757" s="5">
        <f t="shared" si="320"/>
        <v>8.8319850677160971E-3</v>
      </c>
      <c r="AL757" s="5">
        <f t="shared" si="321"/>
        <v>5.4159108933133915E-3</v>
      </c>
      <c r="AM757" s="5">
        <f t="shared" si="322"/>
        <v>-3.3306036900407898E-3</v>
      </c>
      <c r="AN757" s="5">
        <f t="shared" si="323"/>
        <v>-1.1278981661312359E-3</v>
      </c>
      <c r="AO757" s="5">
        <f t="shared" si="324"/>
        <v>-1.1278981661312359E-3</v>
      </c>
      <c r="AP757" s="5">
        <f t="shared" si="325"/>
        <v>-8.0378149860405035E-4</v>
      </c>
      <c r="AQ757" s="5">
        <f t="shared" si="326"/>
        <v>-7.9134276011196825E-3</v>
      </c>
      <c r="AR757" s="5">
        <f t="shared" si="327"/>
        <v>-3.6821051361997092E-3</v>
      </c>
      <c r="AS757" s="5">
        <f t="shared" si="328"/>
        <v>2.0816363565983043E-3</v>
      </c>
      <c r="AT757" s="5">
        <f t="shared" si="329"/>
        <v>3.7716595801895458E-4</v>
      </c>
      <c r="AU757" s="5">
        <f t="shared" si="330"/>
        <v>-7.9133889816506153E-3</v>
      </c>
      <c r="AV757" s="5">
        <f t="shared" si="331"/>
        <v>-3.6821604225044657E-3</v>
      </c>
      <c r="AW757" s="5">
        <f t="shared" si="332"/>
        <v>2.0816234964955438E-3</v>
      </c>
      <c r="AX757" s="5">
        <f t="shared" si="333"/>
        <v>3.7713573449171811E-4</v>
      </c>
      <c r="AZ757" s="7">
        <f t="shared" si="343"/>
        <v>120.48353927277057</v>
      </c>
      <c r="BA757" s="4">
        <f t="shared" si="334"/>
        <v>1.5328399204579207E-4</v>
      </c>
      <c r="BB757" s="5">
        <f>AZ757/MAX($AZ$16:AZ757)-1</f>
        <v>-6.0406575346330094E-3</v>
      </c>
    </row>
    <row r="758" spans="1:54" x14ac:dyDescent="0.25">
      <c r="A758" s="3">
        <v>43643</v>
      </c>
      <c r="B758">
        <f>IFERROR(VLOOKUP($A758,Finnifty!$A$14:$I$486,B$15+1,FALSE),All_curves!B757)</f>
        <v>0</v>
      </c>
      <c r="C758">
        <f>IFERROR(VLOOKUP($A758,Finnifty!$A$14:$I$486,C$15+1,FALSE),All_curves!C757)</f>
        <v>0</v>
      </c>
      <c r="D758">
        <f>IFERROR(VLOOKUP($A758,Finnifty!$A$14:$I$486,D$15+1,FALSE),All_curves!D757)</f>
        <v>0</v>
      </c>
      <c r="E758">
        <f>IFERROR(VLOOKUP($A758,Finnifty!$A$14:$I$486,E$15+1,FALSE),All_curves!E757)</f>
        <v>0</v>
      </c>
      <c r="F758">
        <f>IFERROR(VLOOKUP($A758,Finnifty!$A$14:$I$486,F$15+1,FALSE),All_curves!F757)</f>
        <v>0</v>
      </c>
      <c r="G758">
        <f>IFERROR(VLOOKUP($A758,Finnifty!$A$14:$I$486,G$15+1,FALSE),All_curves!G757)</f>
        <v>0</v>
      </c>
      <c r="H758">
        <f>IFERROR(VLOOKUP($A758,Finnifty!$A$14:$I$486,H$15+1,FALSE),All_curves!H757)</f>
        <v>0</v>
      </c>
      <c r="I758">
        <f>IFERROR(VLOOKUP($A758,Finnifty!$A$14:$I$486,I$15+1,FALSE),All_curves!I757)</f>
        <v>0</v>
      </c>
      <c r="J758">
        <f>IFERROR(VLOOKUP($A758,Banknifty!$A$14:$I$4860,2,FALSE),All_curves!J757)</f>
        <v>14284436</v>
      </c>
      <c r="K758">
        <f>IFERROR(VLOOKUP($A758,Banknifty!$A$14:$I$4860,3,FALSE),All_curves!K757)</f>
        <v>20902552</v>
      </c>
      <c r="L758">
        <f>IFERROR(VLOOKUP($A758,Banknifty!$A$14:$I$4860,4,FALSE),All_curves!L757)</f>
        <v>18939288</v>
      </c>
      <c r="M758">
        <f>IFERROR(VLOOKUP($A758,Banknifty!$A$14:$I$4860,5,FALSE),All_curves!M757)</f>
        <v>23313738</v>
      </c>
      <c r="N758">
        <f>IFERROR(VLOOKUP($A758,Banknifty!$A$14:$I$4860,6,FALSE),All_curves!N757)</f>
        <v>13443459</v>
      </c>
      <c r="O758">
        <f>IFERROR(VLOOKUP($A758,Banknifty!$A$14:$I$4860,7,FALSE),All_curves!O757)</f>
        <v>17625308</v>
      </c>
      <c r="P758">
        <f>IFERROR(VLOOKUP($A758,Banknifty!$A$14:$I$4860,8,FALSE),All_curves!P757)</f>
        <v>17625308</v>
      </c>
      <c r="Q758">
        <f>IFERROR(VLOOKUP($A758,Banknifty!$A$14:$I$4860,9,FALSE),All_curves!Q757)</f>
        <v>18291256</v>
      </c>
      <c r="R758">
        <f>IFERROR(VLOOKUP($A758,Nifty!$A$14:$I$4860,2,FALSE),All_curves!R757)</f>
        <v>8308885</v>
      </c>
      <c r="S758">
        <f>IFERROR(VLOOKUP($A758,Nifty!$A$14:$I$4860,3,FALSE),All_curves!S757)</f>
        <v>9477451</v>
      </c>
      <c r="T758">
        <f>IFERROR(VLOOKUP($A758,Nifty!$A$14:$I$4860,4,FALSE),All_curves!T757)</f>
        <v>9643383</v>
      </c>
      <c r="U758">
        <f>IFERROR(VLOOKUP($A758,Nifty!$A$14:$I$4860,5,FALSE),All_curves!U757)</f>
        <v>10620767</v>
      </c>
      <c r="V758">
        <f>IFERROR(VLOOKUP($A758,Nifty!$A$14:$I$4860,6,FALSE),All_curves!V757)</f>
        <v>9055278</v>
      </c>
      <c r="W758">
        <f>IFERROR(VLOOKUP($A758,Nifty!$A$14:$I$4860,7,FALSE),All_curves!W757)</f>
        <v>9830598</v>
      </c>
      <c r="X758">
        <f>IFERROR(VLOOKUP($A758,Nifty!$A$14:$I$4860,8,FALSE),All_curves!X757)</f>
        <v>10166389</v>
      </c>
      <c r="Y758">
        <f>IFERROR(VLOOKUP($A758,Nifty!$A$14:$I$4860,9,FALSE),All_curves!Y757)</f>
        <v>10408153</v>
      </c>
      <c r="AA758" s="5">
        <f t="shared" si="335"/>
        <v>0</v>
      </c>
      <c r="AB758" s="5">
        <f t="shared" si="336"/>
        <v>0</v>
      </c>
      <c r="AC758" s="5">
        <f t="shared" si="337"/>
        <v>0</v>
      </c>
      <c r="AD758" s="5">
        <f t="shared" si="338"/>
        <v>0</v>
      </c>
      <c r="AE758" s="5">
        <f t="shared" si="339"/>
        <v>0</v>
      </c>
      <c r="AF758" s="5">
        <f t="shared" si="340"/>
        <v>0</v>
      </c>
      <c r="AG758" s="5">
        <f t="shared" si="341"/>
        <v>0</v>
      </c>
      <c r="AH758" s="5">
        <f t="shared" si="342"/>
        <v>0</v>
      </c>
      <c r="AI758" s="5">
        <f t="shared" si="318"/>
        <v>1.0185776149975956E-2</v>
      </c>
      <c r="AJ758" s="5">
        <f t="shared" si="319"/>
        <v>-3.9182691299635142E-3</v>
      </c>
      <c r="AK758" s="5">
        <f t="shared" si="320"/>
        <v>-4.0538739816804448E-3</v>
      </c>
      <c r="AL758" s="5">
        <f t="shared" si="321"/>
        <v>-5.1099533564836763E-3</v>
      </c>
      <c r="AM758" s="5">
        <f t="shared" si="322"/>
        <v>-2.299464252436989E-3</v>
      </c>
      <c r="AN758" s="5">
        <f t="shared" si="323"/>
        <v>0</v>
      </c>
      <c r="AO758" s="5">
        <f t="shared" si="324"/>
        <v>0</v>
      </c>
      <c r="AP758" s="5">
        <f t="shared" si="325"/>
        <v>0</v>
      </c>
      <c r="AQ758" s="5">
        <f t="shared" si="326"/>
        <v>-9.5163561999662694E-3</v>
      </c>
      <c r="AR758" s="5">
        <f t="shared" si="327"/>
        <v>6.4057753495307956E-3</v>
      </c>
      <c r="AS758" s="5">
        <f t="shared" si="328"/>
        <v>1.3654913645391176E-3</v>
      </c>
      <c r="AT758" s="5">
        <f t="shared" si="329"/>
        <v>1.0703704475205633E-3</v>
      </c>
      <c r="AU758" s="5">
        <f t="shared" si="330"/>
        <v>-3.5108793903324553E-3</v>
      </c>
      <c r="AV758" s="5">
        <f t="shared" si="331"/>
        <v>4.8514980564995369E-4</v>
      </c>
      <c r="AW758" s="5">
        <f t="shared" si="332"/>
        <v>1.737651735375545E-3</v>
      </c>
      <c r="AX758" s="5">
        <f t="shared" si="333"/>
        <v>1.7377121948223273E-3</v>
      </c>
      <c r="AZ758" s="7">
        <f t="shared" si="343"/>
        <v>120.4563257096541</v>
      </c>
      <c r="BA758" s="4">
        <f t="shared" si="334"/>
        <v>-2.2586955264371206E-4</v>
      </c>
      <c r="BB758" s="5">
        <f>AZ758/MAX($AZ$16:AZ758)-1</f>
        <v>-6.2651626866617738E-3</v>
      </c>
    </row>
    <row r="759" spans="1:54" x14ac:dyDescent="0.25">
      <c r="A759" s="3">
        <v>43644</v>
      </c>
      <c r="B759">
        <f>IFERROR(VLOOKUP($A759,Finnifty!$A$14:$I$486,B$15+1,FALSE),All_curves!B758)</f>
        <v>0</v>
      </c>
      <c r="C759">
        <f>IFERROR(VLOOKUP($A759,Finnifty!$A$14:$I$486,C$15+1,FALSE),All_curves!C758)</f>
        <v>0</v>
      </c>
      <c r="D759">
        <f>IFERROR(VLOOKUP($A759,Finnifty!$A$14:$I$486,D$15+1,FALSE),All_curves!D758)</f>
        <v>0</v>
      </c>
      <c r="E759">
        <f>IFERROR(VLOOKUP($A759,Finnifty!$A$14:$I$486,E$15+1,FALSE),All_curves!E758)</f>
        <v>0</v>
      </c>
      <c r="F759">
        <f>IFERROR(VLOOKUP($A759,Finnifty!$A$14:$I$486,F$15+1,FALSE),All_curves!F758)</f>
        <v>0</v>
      </c>
      <c r="G759">
        <f>IFERROR(VLOOKUP($A759,Finnifty!$A$14:$I$486,G$15+1,FALSE),All_curves!G758)</f>
        <v>0</v>
      </c>
      <c r="H759">
        <f>IFERROR(VLOOKUP($A759,Finnifty!$A$14:$I$486,H$15+1,FALSE),All_curves!H758)</f>
        <v>0</v>
      </c>
      <c r="I759">
        <f>IFERROR(VLOOKUP($A759,Finnifty!$A$14:$I$486,I$15+1,FALSE),All_curves!I758)</f>
        <v>0</v>
      </c>
      <c r="J759">
        <f>IFERROR(VLOOKUP($A759,Banknifty!$A$14:$I$4860,2,FALSE),All_curves!J758)</f>
        <v>14266120</v>
      </c>
      <c r="K759">
        <f>IFERROR(VLOOKUP($A759,Banknifty!$A$14:$I$4860,3,FALSE),All_curves!K758)</f>
        <v>20902552</v>
      </c>
      <c r="L759">
        <f>IFERROR(VLOOKUP($A759,Banknifty!$A$14:$I$4860,4,FALSE),All_curves!L758)</f>
        <v>18922010</v>
      </c>
      <c r="M759">
        <f>IFERROR(VLOOKUP($A759,Banknifty!$A$14:$I$4860,5,FALSE),All_curves!M758)</f>
        <v>23313738</v>
      </c>
      <c r="N759">
        <f>IFERROR(VLOOKUP($A759,Banknifty!$A$14:$I$4860,6,FALSE),All_curves!N758)</f>
        <v>13427290</v>
      </c>
      <c r="O759">
        <f>IFERROR(VLOOKUP($A759,Banknifty!$A$14:$I$4860,7,FALSE),All_curves!O758)</f>
        <v>17698434</v>
      </c>
      <c r="P759">
        <f>IFERROR(VLOOKUP($A759,Banknifty!$A$14:$I$4860,8,FALSE),All_curves!P758)</f>
        <v>17698434</v>
      </c>
      <c r="Q759">
        <f>IFERROR(VLOOKUP($A759,Banknifty!$A$14:$I$4860,9,FALSE),All_curves!Q758)</f>
        <v>18331354</v>
      </c>
      <c r="R759">
        <f>IFERROR(VLOOKUP($A759,Nifty!$A$14:$I$4860,2,FALSE),All_curves!R758)</f>
        <v>8304631.5</v>
      </c>
      <c r="S759">
        <f>IFERROR(VLOOKUP($A759,Nifty!$A$14:$I$4860,3,FALSE),All_curves!S758)</f>
        <v>9477451</v>
      </c>
      <c r="T759">
        <f>IFERROR(VLOOKUP($A759,Nifty!$A$14:$I$4860,4,FALSE),All_curves!T758)</f>
        <v>9643383</v>
      </c>
      <c r="U759">
        <f>IFERROR(VLOOKUP($A759,Nifty!$A$14:$I$4860,5,FALSE),All_curves!U758)</f>
        <v>10620767</v>
      </c>
      <c r="V759">
        <f>IFERROR(VLOOKUP($A759,Nifty!$A$14:$I$4860,6,FALSE),All_curves!V758)</f>
        <v>9050642</v>
      </c>
      <c r="W759">
        <f>IFERROR(VLOOKUP($A759,Nifty!$A$14:$I$4860,7,FALSE),All_curves!W758)</f>
        <v>9830598</v>
      </c>
      <c r="X759">
        <f>IFERROR(VLOOKUP($A759,Nifty!$A$14:$I$4860,8,FALSE),All_curves!X758)</f>
        <v>10166389</v>
      </c>
      <c r="Y759">
        <f>IFERROR(VLOOKUP($A759,Nifty!$A$14:$I$4860,9,FALSE),All_curves!Y758)</f>
        <v>10408153</v>
      </c>
      <c r="AA759" s="5">
        <f t="shared" si="335"/>
        <v>0</v>
      </c>
      <c r="AB759" s="5">
        <f t="shared" si="336"/>
        <v>0</v>
      </c>
      <c r="AC759" s="5">
        <f t="shared" si="337"/>
        <v>0</v>
      </c>
      <c r="AD759" s="5">
        <f t="shared" si="338"/>
        <v>0</v>
      </c>
      <c r="AE759" s="5">
        <f t="shared" si="339"/>
        <v>0</v>
      </c>
      <c r="AF759" s="5">
        <f t="shared" si="340"/>
        <v>0</v>
      </c>
      <c r="AG759" s="5">
        <f t="shared" si="341"/>
        <v>0</v>
      </c>
      <c r="AH759" s="5">
        <f t="shared" si="342"/>
        <v>0</v>
      </c>
      <c r="AI759" s="5">
        <f t="shared" si="318"/>
        <v>-1.2822347343640628E-3</v>
      </c>
      <c r="AJ759" s="5">
        <f t="shared" si="319"/>
        <v>0</v>
      </c>
      <c r="AK759" s="5">
        <f t="shared" si="320"/>
        <v>-9.1228350294902949E-4</v>
      </c>
      <c r="AL759" s="5">
        <f t="shared" si="321"/>
        <v>0</v>
      </c>
      <c r="AM759" s="5">
        <f t="shared" si="322"/>
        <v>-1.202741050499001E-3</v>
      </c>
      <c r="AN759" s="5">
        <f t="shared" si="323"/>
        <v>4.1489204046816219E-3</v>
      </c>
      <c r="AO759" s="5">
        <f t="shared" si="324"/>
        <v>4.1489204046816219E-3</v>
      </c>
      <c r="AP759" s="5">
        <f t="shared" si="325"/>
        <v>2.1921950029020199E-3</v>
      </c>
      <c r="AQ759" s="5">
        <f t="shared" si="326"/>
        <v>-5.1192187640103359E-4</v>
      </c>
      <c r="AR759" s="5">
        <f t="shared" si="327"/>
        <v>0</v>
      </c>
      <c r="AS759" s="5">
        <f t="shared" si="328"/>
        <v>0</v>
      </c>
      <c r="AT759" s="5">
        <f t="shared" si="329"/>
        <v>0</v>
      </c>
      <c r="AU759" s="5">
        <f t="shared" si="330"/>
        <v>-5.1196661217911554E-4</v>
      </c>
      <c r="AV759" s="5">
        <f t="shared" si="331"/>
        <v>0</v>
      </c>
      <c r="AW759" s="5">
        <f t="shared" si="332"/>
        <v>0</v>
      </c>
      <c r="AX759" s="5">
        <f t="shared" si="333"/>
        <v>0</v>
      </c>
      <c r="AZ759" s="7">
        <f t="shared" si="343"/>
        <v>120.48678554106846</v>
      </c>
      <c r="BA759" s="4">
        <f t="shared" si="334"/>
        <v>2.5287033482804261E-4</v>
      </c>
      <c r="BB759" s="5">
        <f>AZ759/MAX($AZ$16:AZ759)-1</f>
        <v>-6.0138766256199183E-3</v>
      </c>
    </row>
    <row r="760" spans="1:54" x14ac:dyDescent="0.25">
      <c r="A760" s="3">
        <v>43647</v>
      </c>
      <c r="B760">
        <f>IFERROR(VLOOKUP($A760,Finnifty!$A$14:$I$486,B$15+1,FALSE),All_curves!B759)</f>
        <v>0</v>
      </c>
      <c r="C760">
        <f>IFERROR(VLOOKUP($A760,Finnifty!$A$14:$I$486,C$15+1,FALSE),All_curves!C759)</f>
        <v>0</v>
      </c>
      <c r="D760">
        <f>IFERROR(VLOOKUP($A760,Finnifty!$A$14:$I$486,D$15+1,FALSE),All_curves!D759)</f>
        <v>0</v>
      </c>
      <c r="E760">
        <f>IFERROR(VLOOKUP($A760,Finnifty!$A$14:$I$486,E$15+1,FALSE),All_curves!E759)</f>
        <v>0</v>
      </c>
      <c r="F760">
        <f>IFERROR(VLOOKUP($A760,Finnifty!$A$14:$I$486,F$15+1,FALSE),All_curves!F759)</f>
        <v>0</v>
      </c>
      <c r="G760">
        <f>IFERROR(VLOOKUP($A760,Finnifty!$A$14:$I$486,G$15+1,FALSE),All_curves!G759)</f>
        <v>0</v>
      </c>
      <c r="H760">
        <f>IFERROR(VLOOKUP($A760,Finnifty!$A$14:$I$486,H$15+1,FALSE),All_curves!H759)</f>
        <v>0</v>
      </c>
      <c r="I760">
        <f>IFERROR(VLOOKUP($A760,Finnifty!$A$14:$I$486,I$15+1,FALSE),All_curves!I759)</f>
        <v>0</v>
      </c>
      <c r="J760">
        <f>IFERROR(VLOOKUP($A760,Banknifty!$A$14:$I$4860,2,FALSE),All_curves!J759)</f>
        <v>14219363</v>
      </c>
      <c r="K760">
        <f>IFERROR(VLOOKUP($A760,Banknifty!$A$14:$I$4860,3,FALSE),All_curves!K759)</f>
        <v>20902552</v>
      </c>
      <c r="L760">
        <f>IFERROR(VLOOKUP($A760,Banknifty!$A$14:$I$4860,4,FALSE),All_curves!L759)</f>
        <v>18889344</v>
      </c>
      <c r="M760">
        <f>IFERROR(VLOOKUP($A760,Banknifty!$A$14:$I$4860,5,FALSE),All_curves!M759)</f>
        <v>23313738</v>
      </c>
      <c r="N760">
        <f>IFERROR(VLOOKUP($A760,Banknifty!$A$14:$I$4860,6,FALSE),All_curves!N759)</f>
        <v>13528850</v>
      </c>
      <c r="O760">
        <f>IFERROR(VLOOKUP($A760,Banknifty!$A$14:$I$4860,7,FALSE),All_curves!O759)</f>
        <v>17814022</v>
      </c>
      <c r="P760">
        <f>IFERROR(VLOOKUP($A760,Banknifty!$A$14:$I$4860,8,FALSE),All_curves!P759)</f>
        <v>17814022</v>
      </c>
      <c r="Q760">
        <f>IFERROR(VLOOKUP($A760,Banknifty!$A$14:$I$4860,9,FALSE),All_curves!Q759)</f>
        <v>18430634</v>
      </c>
      <c r="R760">
        <f>IFERROR(VLOOKUP($A760,Nifty!$A$14:$I$4860,2,FALSE),All_curves!R759)</f>
        <v>8285651.5</v>
      </c>
      <c r="S760">
        <f>IFERROR(VLOOKUP($A760,Nifty!$A$14:$I$4860,3,FALSE),All_curves!S759)</f>
        <v>9468182</v>
      </c>
      <c r="T760">
        <f>IFERROR(VLOOKUP($A760,Nifty!$A$14:$I$4860,4,FALSE),All_curves!T759)</f>
        <v>9643383</v>
      </c>
      <c r="U760">
        <f>IFERROR(VLOOKUP($A760,Nifty!$A$14:$I$4860,5,FALSE),All_curves!U759)</f>
        <v>10620767</v>
      </c>
      <c r="V760">
        <f>IFERROR(VLOOKUP($A760,Nifty!$A$14:$I$4860,6,FALSE),All_curves!V759)</f>
        <v>9029957</v>
      </c>
      <c r="W760">
        <f>IFERROR(VLOOKUP($A760,Nifty!$A$14:$I$4860,7,FALSE),All_curves!W759)</f>
        <v>9820983</v>
      </c>
      <c r="X760">
        <f>IFERROR(VLOOKUP($A760,Nifty!$A$14:$I$4860,8,FALSE),All_curves!X759)</f>
        <v>10166389</v>
      </c>
      <c r="Y760">
        <f>IFERROR(VLOOKUP($A760,Nifty!$A$14:$I$4860,9,FALSE),All_curves!Y759)</f>
        <v>10408153</v>
      </c>
      <c r="AA760" s="5">
        <f t="shared" si="335"/>
        <v>0</v>
      </c>
      <c r="AB760" s="5">
        <f t="shared" si="336"/>
        <v>0</v>
      </c>
      <c r="AC760" s="5">
        <f t="shared" si="337"/>
        <v>0</v>
      </c>
      <c r="AD760" s="5">
        <f t="shared" si="338"/>
        <v>0</v>
      </c>
      <c r="AE760" s="5">
        <f t="shared" si="339"/>
        <v>0</v>
      </c>
      <c r="AF760" s="5">
        <f t="shared" si="340"/>
        <v>0</v>
      </c>
      <c r="AG760" s="5">
        <f t="shared" si="341"/>
        <v>0</v>
      </c>
      <c r="AH760" s="5">
        <f t="shared" si="342"/>
        <v>0</v>
      </c>
      <c r="AI760" s="5">
        <f t="shared" si="318"/>
        <v>-3.2774853989732122E-3</v>
      </c>
      <c r="AJ760" s="5">
        <f t="shared" si="319"/>
        <v>0</v>
      </c>
      <c r="AK760" s="5">
        <f t="shared" si="320"/>
        <v>-1.7263493677468489E-3</v>
      </c>
      <c r="AL760" s="5">
        <f t="shared" si="321"/>
        <v>0</v>
      </c>
      <c r="AM760" s="5">
        <f t="shared" si="322"/>
        <v>7.5637004935471541E-3</v>
      </c>
      <c r="AN760" s="5">
        <f t="shared" si="323"/>
        <v>6.5309733053218189E-3</v>
      </c>
      <c r="AO760" s="5">
        <f t="shared" si="324"/>
        <v>6.5309733053218189E-3</v>
      </c>
      <c r="AP760" s="5">
        <f t="shared" si="325"/>
        <v>5.4158574429363782E-3</v>
      </c>
      <c r="AQ760" s="5">
        <f t="shared" si="326"/>
        <v>-2.2854716672257025E-3</v>
      </c>
      <c r="AR760" s="5">
        <f t="shared" si="327"/>
        <v>-9.7800558399085968E-4</v>
      </c>
      <c r="AS760" s="5">
        <f t="shared" si="328"/>
        <v>0</v>
      </c>
      <c r="AT760" s="5">
        <f t="shared" si="329"/>
        <v>0</v>
      </c>
      <c r="AU760" s="5">
        <f t="shared" si="330"/>
        <v>-2.2854732294128599E-3</v>
      </c>
      <c r="AV760" s="5">
        <f t="shared" si="331"/>
        <v>-9.7806867903660333E-4</v>
      </c>
      <c r="AW760" s="5">
        <f t="shared" si="332"/>
        <v>0</v>
      </c>
      <c r="AX760" s="5">
        <f t="shared" si="333"/>
        <v>0</v>
      </c>
      <c r="AZ760" s="7">
        <f t="shared" si="343"/>
        <v>120.55963310979355</v>
      </c>
      <c r="BA760" s="4">
        <f t="shared" si="334"/>
        <v>6.0461044253087859E-4</v>
      </c>
      <c r="BB760" s="5">
        <f>AZ760/MAX($AZ$16:AZ760)-1</f>
        <v>-5.4129022356971257E-3</v>
      </c>
    </row>
    <row r="761" spans="1:54" x14ac:dyDescent="0.25">
      <c r="A761" s="3">
        <v>43648</v>
      </c>
      <c r="B761">
        <f>IFERROR(VLOOKUP($A761,Finnifty!$A$14:$I$486,B$15+1,FALSE),All_curves!B760)</f>
        <v>0</v>
      </c>
      <c r="C761">
        <f>IFERROR(VLOOKUP($A761,Finnifty!$A$14:$I$486,C$15+1,FALSE),All_curves!C760)</f>
        <v>0</v>
      </c>
      <c r="D761">
        <f>IFERROR(VLOOKUP($A761,Finnifty!$A$14:$I$486,D$15+1,FALSE),All_curves!D760)</f>
        <v>0</v>
      </c>
      <c r="E761">
        <f>IFERROR(VLOOKUP($A761,Finnifty!$A$14:$I$486,E$15+1,FALSE),All_curves!E760)</f>
        <v>0</v>
      </c>
      <c r="F761">
        <f>IFERROR(VLOOKUP($A761,Finnifty!$A$14:$I$486,F$15+1,FALSE),All_curves!F760)</f>
        <v>0</v>
      </c>
      <c r="G761">
        <f>IFERROR(VLOOKUP($A761,Finnifty!$A$14:$I$486,G$15+1,FALSE),All_curves!G760)</f>
        <v>0</v>
      </c>
      <c r="H761">
        <f>IFERROR(VLOOKUP($A761,Finnifty!$A$14:$I$486,H$15+1,FALSE),All_curves!H760)</f>
        <v>0</v>
      </c>
      <c r="I761">
        <f>IFERROR(VLOOKUP($A761,Finnifty!$A$14:$I$486,I$15+1,FALSE),All_curves!I760)</f>
        <v>0</v>
      </c>
      <c r="J761">
        <f>IFERROR(VLOOKUP($A761,Banknifty!$A$14:$I$4860,2,FALSE),All_curves!J760)</f>
        <v>14179326</v>
      </c>
      <c r="K761">
        <f>IFERROR(VLOOKUP($A761,Banknifty!$A$14:$I$4860,3,FALSE),All_curves!K760)</f>
        <v>20809004</v>
      </c>
      <c r="L761">
        <f>IFERROR(VLOOKUP($A761,Banknifty!$A$14:$I$4860,4,FALSE),All_curves!L760)</f>
        <v>18808268</v>
      </c>
      <c r="M761">
        <f>IFERROR(VLOOKUP($A761,Banknifty!$A$14:$I$4860,5,FALSE),All_curves!M760)</f>
        <v>23214376</v>
      </c>
      <c r="N761">
        <f>IFERROR(VLOOKUP($A761,Banknifty!$A$14:$I$4860,6,FALSE),All_curves!N760)</f>
        <v>13598986</v>
      </c>
      <c r="O761">
        <f>IFERROR(VLOOKUP($A761,Banknifty!$A$14:$I$4860,7,FALSE),All_curves!O760)</f>
        <v>17895524</v>
      </c>
      <c r="P761">
        <f>IFERROR(VLOOKUP($A761,Banknifty!$A$14:$I$4860,8,FALSE),All_curves!P760)</f>
        <v>17895524</v>
      </c>
      <c r="Q761">
        <f>IFERROR(VLOOKUP($A761,Banknifty!$A$14:$I$4860,9,FALSE),All_curves!Q760)</f>
        <v>18523220</v>
      </c>
      <c r="R761">
        <f>IFERROR(VLOOKUP($A761,Nifty!$A$14:$I$4860,2,FALSE),All_curves!R760)</f>
        <v>8225492.5</v>
      </c>
      <c r="S761">
        <f>IFERROR(VLOOKUP($A761,Nifty!$A$14:$I$4860,3,FALSE),All_curves!S760)</f>
        <v>9398211</v>
      </c>
      <c r="T761">
        <f>IFERROR(VLOOKUP($A761,Nifty!$A$14:$I$4860,4,FALSE),All_curves!T760)</f>
        <v>9608886</v>
      </c>
      <c r="U761">
        <f>IFERROR(VLOOKUP($A761,Nifty!$A$14:$I$4860,5,FALSE),All_curves!U760)</f>
        <v>10620767</v>
      </c>
      <c r="V761">
        <f>IFERROR(VLOOKUP($A761,Nifty!$A$14:$I$4860,6,FALSE),All_curves!V760)</f>
        <v>8964394</v>
      </c>
      <c r="W761">
        <f>IFERROR(VLOOKUP($A761,Nifty!$A$14:$I$4860,7,FALSE),All_curves!W760)</f>
        <v>9748405</v>
      </c>
      <c r="X761">
        <f>IFERROR(VLOOKUP($A761,Nifty!$A$14:$I$4860,8,FALSE),All_curves!X760)</f>
        <v>10130021</v>
      </c>
      <c r="Y761">
        <f>IFERROR(VLOOKUP($A761,Nifty!$A$14:$I$4860,9,FALSE),All_curves!Y760)</f>
        <v>10408153</v>
      </c>
      <c r="AA761" s="5">
        <f t="shared" si="335"/>
        <v>0</v>
      </c>
      <c r="AB761" s="5">
        <f t="shared" si="336"/>
        <v>0</v>
      </c>
      <c r="AC761" s="5">
        <f t="shared" si="337"/>
        <v>0</v>
      </c>
      <c r="AD761" s="5">
        <f t="shared" si="338"/>
        <v>0</v>
      </c>
      <c r="AE761" s="5">
        <f t="shared" si="339"/>
        <v>0</v>
      </c>
      <c r="AF761" s="5">
        <f t="shared" si="340"/>
        <v>0</v>
      </c>
      <c r="AG761" s="5">
        <f t="shared" si="341"/>
        <v>0</v>
      </c>
      <c r="AH761" s="5">
        <f t="shared" si="342"/>
        <v>0</v>
      </c>
      <c r="AI761" s="5">
        <f t="shared" si="318"/>
        <v>-2.8156676216789522E-3</v>
      </c>
      <c r="AJ761" s="5">
        <f t="shared" si="319"/>
        <v>-4.4754343871504787E-3</v>
      </c>
      <c r="AK761" s="5">
        <f t="shared" si="320"/>
        <v>-4.2921554078320101E-3</v>
      </c>
      <c r="AL761" s="5">
        <f t="shared" si="321"/>
        <v>-4.261950614697696E-3</v>
      </c>
      <c r="AM761" s="5">
        <f t="shared" si="322"/>
        <v>5.1841804735806019E-3</v>
      </c>
      <c r="AN761" s="5">
        <f t="shared" si="323"/>
        <v>4.5751599498418116E-3</v>
      </c>
      <c r="AO761" s="5">
        <f t="shared" si="324"/>
        <v>4.5751599498418116E-3</v>
      </c>
      <c r="AP761" s="5">
        <f t="shared" si="325"/>
        <v>5.0234842708070104E-3</v>
      </c>
      <c r="AQ761" s="5">
        <f t="shared" si="326"/>
        <v>-7.2606239835213415E-3</v>
      </c>
      <c r="AR761" s="5">
        <f t="shared" si="327"/>
        <v>-7.3901198772901022E-3</v>
      </c>
      <c r="AS761" s="5">
        <f t="shared" si="328"/>
        <v>-3.5772715861228654E-3</v>
      </c>
      <c r="AT761" s="5">
        <f t="shared" si="329"/>
        <v>0</v>
      </c>
      <c r="AU761" s="5">
        <f t="shared" si="330"/>
        <v>-7.2606104325856347E-3</v>
      </c>
      <c r="AV761" s="5">
        <f t="shared" si="331"/>
        <v>-7.3900952684675669E-3</v>
      </c>
      <c r="AW761" s="5">
        <f t="shared" si="332"/>
        <v>-3.5772780286097428E-3</v>
      </c>
      <c r="AX761" s="5">
        <f t="shared" si="333"/>
        <v>0</v>
      </c>
      <c r="AZ761" s="7">
        <f t="shared" si="343"/>
        <v>120.39414882538703</v>
      </c>
      <c r="BA761" s="4">
        <f t="shared" si="334"/>
        <v>-1.3726342734952149E-3</v>
      </c>
      <c r="BB761" s="5">
        <f>AZ761/MAX($AZ$16:AZ761)-1</f>
        <v>-6.7781065740646351E-3</v>
      </c>
    </row>
    <row r="762" spans="1:54" x14ac:dyDescent="0.25">
      <c r="A762" s="3">
        <v>43649</v>
      </c>
      <c r="B762">
        <f>IFERROR(VLOOKUP($A762,Finnifty!$A$14:$I$486,B$15+1,FALSE),All_curves!B761)</f>
        <v>0</v>
      </c>
      <c r="C762">
        <f>IFERROR(VLOOKUP($A762,Finnifty!$A$14:$I$486,C$15+1,FALSE),All_curves!C761)</f>
        <v>0</v>
      </c>
      <c r="D762">
        <f>IFERROR(VLOOKUP($A762,Finnifty!$A$14:$I$486,D$15+1,FALSE),All_curves!D761)</f>
        <v>0</v>
      </c>
      <c r="E762">
        <f>IFERROR(VLOOKUP($A762,Finnifty!$A$14:$I$486,E$15+1,FALSE),All_curves!E761)</f>
        <v>0</v>
      </c>
      <c r="F762">
        <f>IFERROR(VLOOKUP($A762,Finnifty!$A$14:$I$486,F$15+1,FALSE),All_curves!F761)</f>
        <v>0</v>
      </c>
      <c r="G762">
        <f>IFERROR(VLOOKUP($A762,Finnifty!$A$14:$I$486,G$15+1,FALSE),All_curves!G761)</f>
        <v>0</v>
      </c>
      <c r="H762">
        <f>IFERROR(VLOOKUP($A762,Finnifty!$A$14:$I$486,H$15+1,FALSE),All_curves!H761)</f>
        <v>0</v>
      </c>
      <c r="I762">
        <f>IFERROR(VLOOKUP($A762,Finnifty!$A$14:$I$486,I$15+1,FALSE),All_curves!I761)</f>
        <v>0</v>
      </c>
      <c r="J762">
        <f>IFERROR(VLOOKUP($A762,Banknifty!$A$14:$I$4860,2,FALSE),All_curves!J761)</f>
        <v>14157528</v>
      </c>
      <c r="K762">
        <f>IFERROR(VLOOKUP($A762,Banknifty!$A$14:$I$4860,3,FALSE),All_curves!K761)</f>
        <v>20727120</v>
      </c>
      <c r="L762">
        <f>IFERROR(VLOOKUP($A762,Banknifty!$A$14:$I$4860,4,FALSE),All_curves!L761)</f>
        <v>18760664</v>
      </c>
      <c r="M762">
        <f>IFERROR(VLOOKUP($A762,Banknifty!$A$14:$I$4860,5,FALSE),All_curves!M761)</f>
        <v>23085780</v>
      </c>
      <c r="N762">
        <f>IFERROR(VLOOKUP($A762,Banknifty!$A$14:$I$4860,6,FALSE),All_curves!N761)</f>
        <v>13591124</v>
      </c>
      <c r="O762">
        <f>IFERROR(VLOOKUP($A762,Banknifty!$A$14:$I$4860,7,FALSE),All_curves!O761)</f>
        <v>17895250</v>
      </c>
      <c r="P762">
        <f>IFERROR(VLOOKUP($A762,Banknifty!$A$14:$I$4860,8,FALSE),All_curves!P761)</f>
        <v>17895250</v>
      </c>
      <c r="Q762">
        <f>IFERROR(VLOOKUP($A762,Banknifty!$A$14:$I$4860,9,FALSE),All_curves!Q761)</f>
        <v>18523220</v>
      </c>
      <c r="R762">
        <f>IFERROR(VLOOKUP($A762,Nifty!$A$14:$I$4860,2,FALSE),All_curves!R761)</f>
        <v>8208999.5</v>
      </c>
      <c r="S762">
        <f>IFERROR(VLOOKUP($A762,Nifty!$A$14:$I$4860,3,FALSE),All_curves!S761)</f>
        <v>9379328</v>
      </c>
      <c r="T762">
        <f>IFERROR(VLOOKUP($A762,Nifty!$A$14:$I$4860,4,FALSE),All_curves!T761)</f>
        <v>9609320</v>
      </c>
      <c r="U762">
        <f>IFERROR(VLOOKUP($A762,Nifty!$A$14:$I$4860,5,FALSE),All_curves!U761)</f>
        <v>10620767</v>
      </c>
      <c r="V762">
        <f>IFERROR(VLOOKUP($A762,Nifty!$A$14:$I$4860,6,FALSE),All_curves!V761)</f>
        <v>8946420</v>
      </c>
      <c r="W762">
        <f>IFERROR(VLOOKUP($A762,Nifty!$A$14:$I$4860,7,FALSE),All_curves!W761)</f>
        <v>9728818</v>
      </c>
      <c r="X762">
        <f>IFERROR(VLOOKUP($A762,Nifty!$A$14:$I$4860,8,FALSE),All_curves!X761)</f>
        <v>10130479</v>
      </c>
      <c r="Y762">
        <f>IFERROR(VLOOKUP($A762,Nifty!$A$14:$I$4860,9,FALSE),All_curves!Y761)</f>
        <v>10408153</v>
      </c>
      <c r="AA762" s="5">
        <f t="shared" si="335"/>
        <v>0</v>
      </c>
      <c r="AB762" s="5">
        <f t="shared" si="336"/>
        <v>0</v>
      </c>
      <c r="AC762" s="5">
        <f t="shared" si="337"/>
        <v>0</v>
      </c>
      <c r="AD762" s="5">
        <f t="shared" si="338"/>
        <v>0</v>
      </c>
      <c r="AE762" s="5">
        <f t="shared" si="339"/>
        <v>0</v>
      </c>
      <c r="AF762" s="5">
        <f t="shared" si="340"/>
        <v>0</v>
      </c>
      <c r="AG762" s="5">
        <f t="shared" si="341"/>
        <v>0</v>
      </c>
      <c r="AH762" s="5">
        <f t="shared" si="342"/>
        <v>0</v>
      </c>
      <c r="AI762" s="5">
        <f t="shared" si="318"/>
        <v>-1.5373086139637282E-3</v>
      </c>
      <c r="AJ762" s="5">
        <f t="shared" si="319"/>
        <v>-3.9350273564270344E-3</v>
      </c>
      <c r="AK762" s="5">
        <f t="shared" si="320"/>
        <v>-2.5310145516854732E-3</v>
      </c>
      <c r="AL762" s="5">
        <f t="shared" si="321"/>
        <v>-5.5394984556121907E-3</v>
      </c>
      <c r="AM762" s="5">
        <f t="shared" si="322"/>
        <v>-5.7813134008666278E-4</v>
      </c>
      <c r="AN762" s="5">
        <f t="shared" si="323"/>
        <v>-1.5311091198011439E-5</v>
      </c>
      <c r="AO762" s="5">
        <f t="shared" si="324"/>
        <v>-1.5311091198011439E-5</v>
      </c>
      <c r="AP762" s="5">
        <f t="shared" si="325"/>
        <v>0</v>
      </c>
      <c r="AQ762" s="5">
        <f t="shared" si="326"/>
        <v>-2.0051079008338579E-3</v>
      </c>
      <c r="AR762" s="5">
        <f t="shared" si="327"/>
        <v>-2.009212178785913E-3</v>
      </c>
      <c r="AS762" s="5">
        <f t="shared" si="328"/>
        <v>4.5166526067674795E-5</v>
      </c>
      <c r="AT762" s="5">
        <f t="shared" si="329"/>
        <v>0</v>
      </c>
      <c r="AU762" s="5">
        <f t="shared" si="330"/>
        <v>-2.0050435087971552E-3</v>
      </c>
      <c r="AV762" s="5">
        <f t="shared" si="331"/>
        <v>-2.0092517699049628E-3</v>
      </c>
      <c r="AW762" s="5">
        <f t="shared" si="332"/>
        <v>4.5212147141704406E-5</v>
      </c>
      <c r="AX762" s="5">
        <f t="shared" si="333"/>
        <v>0</v>
      </c>
      <c r="AZ762" s="7">
        <f t="shared" si="343"/>
        <v>120.28333685095362</v>
      </c>
      <c r="BA762" s="4">
        <f t="shared" si="334"/>
        <v>-9.2040996605348446E-4</v>
      </c>
      <c r="BB762" s="5">
        <f>AZ762/MAX($AZ$16:AZ762)-1</f>
        <v>-7.6922779032764232E-3</v>
      </c>
    </row>
    <row r="763" spans="1:54" x14ac:dyDescent="0.25">
      <c r="A763" s="3">
        <v>43650</v>
      </c>
      <c r="B763">
        <f>IFERROR(VLOOKUP($A763,Finnifty!$A$14:$I$486,B$15+1,FALSE),All_curves!B762)</f>
        <v>0</v>
      </c>
      <c r="C763">
        <f>IFERROR(VLOOKUP($A763,Finnifty!$A$14:$I$486,C$15+1,FALSE),All_curves!C762)</f>
        <v>0</v>
      </c>
      <c r="D763">
        <f>IFERROR(VLOOKUP($A763,Finnifty!$A$14:$I$486,D$15+1,FALSE),All_curves!D762)</f>
        <v>0</v>
      </c>
      <c r="E763">
        <f>IFERROR(VLOOKUP($A763,Finnifty!$A$14:$I$486,E$15+1,FALSE),All_curves!E762)</f>
        <v>0</v>
      </c>
      <c r="F763">
        <f>IFERROR(VLOOKUP($A763,Finnifty!$A$14:$I$486,F$15+1,FALSE),All_curves!F762)</f>
        <v>0</v>
      </c>
      <c r="G763">
        <f>IFERROR(VLOOKUP($A763,Finnifty!$A$14:$I$486,G$15+1,FALSE),All_curves!G762)</f>
        <v>0</v>
      </c>
      <c r="H763">
        <f>IFERROR(VLOOKUP($A763,Finnifty!$A$14:$I$486,H$15+1,FALSE),All_curves!H762)</f>
        <v>0</v>
      </c>
      <c r="I763">
        <f>IFERROR(VLOOKUP($A763,Finnifty!$A$14:$I$486,I$15+1,FALSE),All_curves!I762)</f>
        <v>0</v>
      </c>
      <c r="J763">
        <f>IFERROR(VLOOKUP($A763,Banknifty!$A$14:$I$4860,2,FALSE),All_curves!J762)</f>
        <v>14073115</v>
      </c>
      <c r="K763">
        <f>IFERROR(VLOOKUP($A763,Banknifty!$A$14:$I$4860,3,FALSE),All_curves!K762)</f>
        <v>20587098</v>
      </c>
      <c r="L763">
        <f>IFERROR(VLOOKUP($A763,Banknifty!$A$14:$I$4860,4,FALSE),All_curves!L762)</f>
        <v>18666226</v>
      </c>
      <c r="M763">
        <f>IFERROR(VLOOKUP($A763,Banknifty!$A$14:$I$4860,5,FALSE),All_curves!M762)</f>
        <v>23074586</v>
      </c>
      <c r="N763">
        <f>IFERROR(VLOOKUP($A763,Banknifty!$A$14:$I$4860,6,FALSE),All_curves!N762)</f>
        <v>13546579</v>
      </c>
      <c r="O763">
        <f>IFERROR(VLOOKUP($A763,Banknifty!$A$14:$I$4860,7,FALSE),All_curves!O762)</f>
        <v>17895250</v>
      </c>
      <c r="P763">
        <f>IFERROR(VLOOKUP($A763,Banknifty!$A$14:$I$4860,8,FALSE),All_curves!P762)</f>
        <v>17895250</v>
      </c>
      <c r="Q763">
        <f>IFERROR(VLOOKUP($A763,Banknifty!$A$14:$I$4860,9,FALSE),All_curves!Q762)</f>
        <v>18523220</v>
      </c>
      <c r="R763">
        <f>IFERROR(VLOOKUP($A763,Nifty!$A$14:$I$4860,2,FALSE),All_curves!R762)</f>
        <v>8199701</v>
      </c>
      <c r="S763">
        <f>IFERROR(VLOOKUP($A763,Nifty!$A$14:$I$4860,3,FALSE),All_curves!S762)</f>
        <v>9376043</v>
      </c>
      <c r="T763">
        <f>IFERROR(VLOOKUP($A763,Nifty!$A$14:$I$4860,4,FALSE),All_curves!T762)</f>
        <v>9609320</v>
      </c>
      <c r="U763">
        <f>IFERROR(VLOOKUP($A763,Nifty!$A$14:$I$4860,5,FALSE),All_curves!U762)</f>
        <v>10620767</v>
      </c>
      <c r="V763">
        <f>IFERROR(VLOOKUP($A763,Nifty!$A$14:$I$4860,6,FALSE),All_curves!V762)</f>
        <v>8943286</v>
      </c>
      <c r="W763">
        <f>IFERROR(VLOOKUP($A763,Nifty!$A$14:$I$4860,7,FALSE),All_curves!W762)</f>
        <v>9725411</v>
      </c>
      <c r="X763">
        <f>IFERROR(VLOOKUP($A763,Nifty!$A$14:$I$4860,8,FALSE),All_curves!X762)</f>
        <v>10130479</v>
      </c>
      <c r="Y763">
        <f>IFERROR(VLOOKUP($A763,Nifty!$A$14:$I$4860,9,FALSE),All_curves!Y762)</f>
        <v>10408153</v>
      </c>
      <c r="AA763" s="5">
        <f t="shared" si="335"/>
        <v>0</v>
      </c>
      <c r="AB763" s="5">
        <f t="shared" si="336"/>
        <v>0</v>
      </c>
      <c r="AC763" s="5">
        <f t="shared" si="337"/>
        <v>0</v>
      </c>
      <c r="AD763" s="5">
        <f t="shared" si="338"/>
        <v>0</v>
      </c>
      <c r="AE763" s="5">
        <f t="shared" si="339"/>
        <v>0</v>
      </c>
      <c r="AF763" s="5">
        <f t="shared" si="340"/>
        <v>0</v>
      </c>
      <c r="AG763" s="5">
        <f t="shared" si="341"/>
        <v>0</v>
      </c>
      <c r="AH763" s="5">
        <f t="shared" si="342"/>
        <v>0</v>
      </c>
      <c r="AI763" s="5">
        <f t="shared" si="318"/>
        <v>-5.9624109519684776E-3</v>
      </c>
      <c r="AJ763" s="5">
        <f t="shared" si="319"/>
        <v>-6.7554971457683965E-3</v>
      </c>
      <c r="AK763" s="5">
        <f t="shared" si="320"/>
        <v>-5.0338303590959921E-3</v>
      </c>
      <c r="AL763" s="5">
        <f t="shared" si="321"/>
        <v>-4.8488723361306274E-4</v>
      </c>
      <c r="AM763" s="5">
        <f t="shared" si="322"/>
        <v>-3.2775067021683091E-3</v>
      </c>
      <c r="AN763" s="5">
        <f t="shared" si="323"/>
        <v>0</v>
      </c>
      <c r="AO763" s="5">
        <f t="shared" si="324"/>
        <v>0</v>
      </c>
      <c r="AP763" s="5">
        <f t="shared" si="325"/>
        <v>0</v>
      </c>
      <c r="AQ763" s="5">
        <f t="shared" si="326"/>
        <v>-1.1327202541552284E-3</v>
      </c>
      <c r="AR763" s="5">
        <f t="shared" si="327"/>
        <v>-3.5023831131608674E-4</v>
      </c>
      <c r="AS763" s="5">
        <f t="shared" si="328"/>
        <v>0</v>
      </c>
      <c r="AT763" s="5">
        <f t="shared" si="329"/>
        <v>0</v>
      </c>
      <c r="AU763" s="5">
        <f t="shared" si="330"/>
        <v>-3.5030772085375972E-4</v>
      </c>
      <c r="AV763" s="5">
        <f t="shared" si="331"/>
        <v>-3.5019670426561511E-4</v>
      </c>
      <c r="AW763" s="5">
        <f t="shared" si="332"/>
        <v>0</v>
      </c>
      <c r="AX763" s="5">
        <f t="shared" si="333"/>
        <v>0</v>
      </c>
      <c r="AZ763" s="7">
        <f t="shared" si="343"/>
        <v>120.16456910728547</v>
      </c>
      <c r="BA763" s="4">
        <f t="shared" si="334"/>
        <v>-9.8739980763353874E-4</v>
      </c>
      <c r="BB763" s="5">
        <f>AZ763/MAX($AZ$16:AZ763)-1</f>
        <v>-8.6720823571878602E-3</v>
      </c>
    </row>
    <row r="764" spans="1:54" x14ac:dyDescent="0.25">
      <c r="A764" s="3">
        <v>43651</v>
      </c>
      <c r="B764">
        <f>IFERROR(VLOOKUP($A764,Finnifty!$A$14:$I$486,B$15+1,FALSE),All_curves!B763)</f>
        <v>0</v>
      </c>
      <c r="C764">
        <f>IFERROR(VLOOKUP($A764,Finnifty!$A$14:$I$486,C$15+1,FALSE),All_curves!C763)</f>
        <v>0</v>
      </c>
      <c r="D764">
        <f>IFERROR(VLOOKUP($A764,Finnifty!$A$14:$I$486,D$15+1,FALSE),All_curves!D763)</f>
        <v>0</v>
      </c>
      <c r="E764">
        <f>IFERROR(VLOOKUP($A764,Finnifty!$A$14:$I$486,E$15+1,FALSE),All_curves!E763)</f>
        <v>0</v>
      </c>
      <c r="F764">
        <f>IFERROR(VLOOKUP($A764,Finnifty!$A$14:$I$486,F$15+1,FALSE),All_curves!F763)</f>
        <v>0</v>
      </c>
      <c r="G764">
        <f>IFERROR(VLOOKUP($A764,Finnifty!$A$14:$I$486,G$15+1,FALSE),All_curves!G763)</f>
        <v>0</v>
      </c>
      <c r="H764">
        <f>IFERROR(VLOOKUP($A764,Finnifty!$A$14:$I$486,H$15+1,FALSE),All_curves!H763)</f>
        <v>0</v>
      </c>
      <c r="I764">
        <f>IFERROR(VLOOKUP($A764,Finnifty!$A$14:$I$486,I$15+1,FALSE),All_curves!I763)</f>
        <v>0</v>
      </c>
      <c r="J764">
        <f>IFERROR(VLOOKUP($A764,Banknifty!$A$14:$I$4860,2,FALSE),All_curves!J763)</f>
        <v>14073115</v>
      </c>
      <c r="K764">
        <f>IFERROR(VLOOKUP($A764,Banknifty!$A$14:$I$4860,3,FALSE),All_curves!K763)</f>
        <v>20587098</v>
      </c>
      <c r="L764">
        <f>IFERROR(VLOOKUP($A764,Banknifty!$A$14:$I$4860,4,FALSE),All_curves!L763)</f>
        <v>18666226</v>
      </c>
      <c r="M764">
        <f>IFERROR(VLOOKUP($A764,Banknifty!$A$14:$I$4860,5,FALSE),All_curves!M763)</f>
        <v>23074586</v>
      </c>
      <c r="N764">
        <f>IFERROR(VLOOKUP($A764,Banknifty!$A$14:$I$4860,6,FALSE),All_curves!N763)</f>
        <v>13508437</v>
      </c>
      <c r="O764">
        <f>IFERROR(VLOOKUP($A764,Banknifty!$A$14:$I$4860,7,FALSE),All_curves!O763)</f>
        <v>17815160</v>
      </c>
      <c r="P764">
        <f>IFERROR(VLOOKUP($A764,Banknifty!$A$14:$I$4860,8,FALSE),All_curves!P763)</f>
        <v>17815160</v>
      </c>
      <c r="Q764">
        <f>IFERROR(VLOOKUP($A764,Banknifty!$A$14:$I$4860,9,FALSE),All_curves!Q763)</f>
        <v>18444276</v>
      </c>
      <c r="R764">
        <f>IFERROR(VLOOKUP($A764,Nifty!$A$14:$I$4860,2,FALSE),All_curves!R763)</f>
        <v>8241899</v>
      </c>
      <c r="S764">
        <f>IFERROR(VLOOKUP($A764,Nifty!$A$14:$I$4860,3,FALSE),All_curves!S763)</f>
        <v>9405237</v>
      </c>
      <c r="T764">
        <f>IFERROR(VLOOKUP($A764,Nifty!$A$14:$I$4860,4,FALSE),All_curves!T763)</f>
        <v>9610201</v>
      </c>
      <c r="U764">
        <f>IFERROR(VLOOKUP($A764,Nifty!$A$14:$I$4860,5,FALSE),All_curves!U763)</f>
        <v>10621740</v>
      </c>
      <c r="V764">
        <f>IFERROR(VLOOKUP($A764,Nifty!$A$14:$I$4860,6,FALSE),All_curves!V763)</f>
        <v>8989311</v>
      </c>
      <c r="W764">
        <f>IFERROR(VLOOKUP($A764,Nifty!$A$14:$I$4860,7,FALSE),All_curves!W763)</f>
        <v>9755692</v>
      </c>
      <c r="X764">
        <f>IFERROR(VLOOKUP($A764,Nifty!$A$14:$I$4860,8,FALSE),All_curves!X763)</f>
        <v>10131407</v>
      </c>
      <c r="Y764">
        <f>IFERROR(VLOOKUP($A764,Nifty!$A$14:$I$4860,9,FALSE),All_curves!Y763)</f>
        <v>10409107</v>
      </c>
      <c r="AA764" s="5">
        <f t="shared" si="335"/>
        <v>0</v>
      </c>
      <c r="AB764" s="5">
        <f t="shared" si="336"/>
        <v>0</v>
      </c>
      <c r="AC764" s="5">
        <f t="shared" si="337"/>
        <v>0</v>
      </c>
      <c r="AD764" s="5">
        <f t="shared" si="338"/>
        <v>0</v>
      </c>
      <c r="AE764" s="5">
        <f t="shared" si="339"/>
        <v>0</v>
      </c>
      <c r="AF764" s="5">
        <f t="shared" si="340"/>
        <v>0</v>
      </c>
      <c r="AG764" s="5">
        <f t="shared" si="341"/>
        <v>0</v>
      </c>
      <c r="AH764" s="5">
        <f t="shared" si="342"/>
        <v>0</v>
      </c>
      <c r="AI764" s="5">
        <f t="shared" si="318"/>
        <v>0</v>
      </c>
      <c r="AJ764" s="5">
        <f t="shared" si="319"/>
        <v>0</v>
      </c>
      <c r="AK764" s="5">
        <f t="shared" si="320"/>
        <v>0</v>
      </c>
      <c r="AL764" s="5">
        <f t="shared" si="321"/>
        <v>0</v>
      </c>
      <c r="AM764" s="5">
        <f t="shared" si="322"/>
        <v>-2.8156186148546869E-3</v>
      </c>
      <c r="AN764" s="5">
        <f t="shared" si="323"/>
        <v>-4.4754893058214229E-3</v>
      </c>
      <c r="AO764" s="5">
        <f t="shared" si="324"/>
        <v>-4.4754893058214229E-3</v>
      </c>
      <c r="AP764" s="5">
        <f t="shared" si="325"/>
        <v>-4.2618939903537045E-3</v>
      </c>
      <c r="AQ764" s="5">
        <f t="shared" si="326"/>
        <v>5.1462852121071379E-3</v>
      </c>
      <c r="AR764" s="5">
        <f t="shared" si="327"/>
        <v>3.1136802593589863E-3</v>
      </c>
      <c r="AS764" s="5">
        <f t="shared" si="328"/>
        <v>9.1681825560963048E-5</v>
      </c>
      <c r="AT764" s="5">
        <f t="shared" si="329"/>
        <v>9.1612969195242755E-5</v>
      </c>
      <c r="AU764" s="5">
        <f t="shared" si="330"/>
        <v>5.1463187020968082E-3</v>
      </c>
      <c r="AV764" s="5">
        <f t="shared" si="331"/>
        <v>3.1135959189796392E-3</v>
      </c>
      <c r="AW764" s="5">
        <f t="shared" si="332"/>
        <v>9.1604750377616284E-5</v>
      </c>
      <c r="AX764" s="5">
        <f t="shared" si="333"/>
        <v>9.1658913930370289E-5</v>
      </c>
      <c r="AZ764" s="7">
        <f t="shared" si="343"/>
        <v>120.16886472694371</v>
      </c>
      <c r="BA764" s="4">
        <f t="shared" si="334"/>
        <v>3.5747805614813583E-5</v>
      </c>
      <c r="BB764" s="5">
        <f>AZ764/MAX($AZ$16:AZ764)-1</f>
        <v>-8.6366445594874275E-3</v>
      </c>
    </row>
    <row r="765" spans="1:54" x14ac:dyDescent="0.25">
      <c r="A765" s="3">
        <v>43654</v>
      </c>
      <c r="B765">
        <f>IFERROR(VLOOKUP($A765,Finnifty!$A$14:$I$486,B$15+1,FALSE),All_curves!B764)</f>
        <v>0</v>
      </c>
      <c r="C765">
        <f>IFERROR(VLOOKUP($A765,Finnifty!$A$14:$I$486,C$15+1,FALSE),All_curves!C764)</f>
        <v>0</v>
      </c>
      <c r="D765">
        <f>IFERROR(VLOOKUP($A765,Finnifty!$A$14:$I$486,D$15+1,FALSE),All_curves!D764)</f>
        <v>0</v>
      </c>
      <c r="E765">
        <f>IFERROR(VLOOKUP($A765,Finnifty!$A$14:$I$486,E$15+1,FALSE),All_curves!E764)</f>
        <v>0</v>
      </c>
      <c r="F765">
        <f>IFERROR(VLOOKUP($A765,Finnifty!$A$14:$I$486,F$15+1,FALSE),All_curves!F764)</f>
        <v>0</v>
      </c>
      <c r="G765">
        <f>IFERROR(VLOOKUP($A765,Finnifty!$A$14:$I$486,G$15+1,FALSE),All_curves!G764)</f>
        <v>0</v>
      </c>
      <c r="H765">
        <f>IFERROR(VLOOKUP($A765,Finnifty!$A$14:$I$486,H$15+1,FALSE),All_curves!H764)</f>
        <v>0</v>
      </c>
      <c r="I765">
        <f>IFERROR(VLOOKUP($A765,Finnifty!$A$14:$I$486,I$15+1,FALSE),All_curves!I764)</f>
        <v>0</v>
      </c>
      <c r="J765">
        <f>IFERROR(VLOOKUP($A765,Banknifty!$A$14:$I$4860,2,FALSE),All_curves!J764)</f>
        <v>14309609</v>
      </c>
      <c r="K765">
        <f>IFERROR(VLOOKUP($A765,Banknifty!$A$14:$I$4860,3,FALSE),All_curves!K764)</f>
        <v>20772138</v>
      </c>
      <c r="L765">
        <f>IFERROR(VLOOKUP($A765,Banknifty!$A$14:$I$4860,4,FALSE),All_curves!L764)</f>
        <v>18706702</v>
      </c>
      <c r="M765">
        <f>IFERROR(VLOOKUP($A765,Banknifty!$A$14:$I$4860,5,FALSE),All_curves!M764)</f>
        <v>23132802</v>
      </c>
      <c r="N765">
        <f>IFERROR(VLOOKUP($A765,Banknifty!$A$14:$I$4860,6,FALSE),All_curves!N764)</f>
        <v>13487670</v>
      </c>
      <c r="O765">
        <f>IFERROR(VLOOKUP($A765,Banknifty!$A$14:$I$4860,7,FALSE),All_curves!O764)</f>
        <v>17745058</v>
      </c>
      <c r="P765">
        <f>IFERROR(VLOOKUP($A765,Banknifty!$A$14:$I$4860,8,FALSE),All_curves!P764)</f>
        <v>17745058</v>
      </c>
      <c r="Q765">
        <f>IFERROR(VLOOKUP($A765,Banknifty!$A$14:$I$4860,9,FALSE),All_curves!Q764)</f>
        <v>18342102</v>
      </c>
      <c r="R765">
        <f>IFERROR(VLOOKUP($A765,Nifty!$A$14:$I$4860,2,FALSE),All_curves!R764)</f>
        <v>8428139</v>
      </c>
      <c r="S765">
        <f>IFERROR(VLOOKUP($A765,Nifty!$A$14:$I$4860,3,FALSE),All_curves!S764)</f>
        <v>9555612</v>
      </c>
      <c r="T765">
        <f>IFERROR(VLOOKUP($A765,Nifty!$A$14:$I$4860,4,FALSE),All_curves!T764)</f>
        <v>9728920</v>
      </c>
      <c r="U765">
        <f>IFERROR(VLOOKUP($A765,Nifty!$A$14:$I$4860,5,FALSE),All_curves!U764)</f>
        <v>10739300</v>
      </c>
      <c r="V765">
        <f>IFERROR(VLOOKUP($A765,Nifty!$A$14:$I$4860,6,FALSE),All_curves!V764)</f>
        <v>9192440</v>
      </c>
      <c r="W765">
        <f>IFERROR(VLOOKUP($A765,Nifty!$A$14:$I$4860,7,FALSE),All_curves!W764)</f>
        <v>9911671</v>
      </c>
      <c r="X765">
        <f>IFERROR(VLOOKUP($A765,Nifty!$A$14:$I$4860,8,FALSE),All_curves!X764)</f>
        <v>10256566</v>
      </c>
      <c r="Y765">
        <f>IFERROR(VLOOKUP($A765,Nifty!$A$14:$I$4860,9,FALSE),All_curves!Y764)</f>
        <v>10524313</v>
      </c>
      <c r="AA765" s="5">
        <f t="shared" si="335"/>
        <v>0</v>
      </c>
      <c r="AB765" s="5">
        <f t="shared" si="336"/>
        <v>0</v>
      </c>
      <c r="AC765" s="5">
        <f t="shared" si="337"/>
        <v>0</v>
      </c>
      <c r="AD765" s="5">
        <f t="shared" si="338"/>
        <v>0</v>
      </c>
      <c r="AE765" s="5">
        <f t="shared" si="339"/>
        <v>0</v>
      </c>
      <c r="AF765" s="5">
        <f t="shared" si="340"/>
        <v>0</v>
      </c>
      <c r="AG765" s="5">
        <f t="shared" si="341"/>
        <v>0</v>
      </c>
      <c r="AH765" s="5">
        <f t="shared" si="342"/>
        <v>0</v>
      </c>
      <c r="AI765" s="5">
        <f t="shared" si="318"/>
        <v>1.6804666202187679E-2</v>
      </c>
      <c r="AJ765" s="5">
        <f t="shared" si="319"/>
        <v>8.9881536484646141E-3</v>
      </c>
      <c r="AK765" s="5">
        <f t="shared" si="320"/>
        <v>2.1684083327824233E-3</v>
      </c>
      <c r="AL765" s="5">
        <f t="shared" si="321"/>
        <v>2.52294884077231E-3</v>
      </c>
      <c r="AM765" s="5">
        <f t="shared" si="322"/>
        <v>-1.5373355185355209E-3</v>
      </c>
      <c r="AN765" s="5">
        <f t="shared" si="323"/>
        <v>-3.9349632560133907E-3</v>
      </c>
      <c r="AO765" s="5">
        <f t="shared" si="324"/>
        <v>-3.9349632560133907E-3</v>
      </c>
      <c r="AP765" s="5">
        <f t="shared" si="325"/>
        <v>-5.5396048074752846E-3</v>
      </c>
      <c r="AQ765" s="5">
        <f t="shared" si="326"/>
        <v>2.2596734077910963E-2</v>
      </c>
      <c r="AR765" s="5">
        <f t="shared" si="327"/>
        <v>1.5988432827370502E-2</v>
      </c>
      <c r="AS765" s="5">
        <f t="shared" si="328"/>
        <v>1.2353435687765479E-2</v>
      </c>
      <c r="AT765" s="5">
        <f t="shared" si="329"/>
        <v>1.1067866470088727E-2</v>
      </c>
      <c r="AU765" s="5">
        <f t="shared" si="330"/>
        <v>2.259672626745246E-2</v>
      </c>
      <c r="AV765" s="5">
        <f t="shared" si="331"/>
        <v>1.5988512142449673E-2</v>
      </c>
      <c r="AW765" s="5">
        <f t="shared" si="332"/>
        <v>1.2353565501810326E-2</v>
      </c>
      <c r="AX765" s="5">
        <f t="shared" si="333"/>
        <v>1.106780821832265E-2</v>
      </c>
      <c r="AZ765" s="7">
        <f t="shared" si="343"/>
        <v>120.86759856462105</v>
      </c>
      <c r="BA765" s="4">
        <f t="shared" si="334"/>
        <v>5.8145996408058434E-3</v>
      </c>
      <c r="BB765" s="5">
        <f>AZ765/MAX($AZ$16:AZ765)-1</f>
        <v>-2.8722635490349147E-3</v>
      </c>
    </row>
    <row r="766" spans="1:54" x14ac:dyDescent="0.25">
      <c r="A766" s="3">
        <v>43655</v>
      </c>
      <c r="B766">
        <f>IFERROR(VLOOKUP($A766,Finnifty!$A$14:$I$486,B$15+1,FALSE),All_curves!B765)</f>
        <v>0</v>
      </c>
      <c r="C766">
        <f>IFERROR(VLOOKUP($A766,Finnifty!$A$14:$I$486,C$15+1,FALSE),All_curves!C765)</f>
        <v>0</v>
      </c>
      <c r="D766">
        <f>IFERROR(VLOOKUP($A766,Finnifty!$A$14:$I$486,D$15+1,FALSE),All_curves!D765)</f>
        <v>0</v>
      </c>
      <c r="E766">
        <f>IFERROR(VLOOKUP($A766,Finnifty!$A$14:$I$486,E$15+1,FALSE),All_curves!E765)</f>
        <v>0</v>
      </c>
      <c r="F766">
        <f>IFERROR(VLOOKUP($A766,Finnifty!$A$14:$I$486,F$15+1,FALSE),All_curves!F765)</f>
        <v>0</v>
      </c>
      <c r="G766">
        <f>IFERROR(VLOOKUP($A766,Finnifty!$A$14:$I$486,G$15+1,FALSE),All_curves!G765)</f>
        <v>0</v>
      </c>
      <c r="H766">
        <f>IFERROR(VLOOKUP($A766,Finnifty!$A$14:$I$486,H$15+1,FALSE),All_curves!H765)</f>
        <v>0</v>
      </c>
      <c r="I766">
        <f>IFERROR(VLOOKUP($A766,Finnifty!$A$14:$I$486,I$15+1,FALSE),All_curves!I765)</f>
        <v>0</v>
      </c>
      <c r="J766">
        <f>IFERROR(VLOOKUP($A766,Banknifty!$A$14:$I$4860,2,FALSE),All_curves!J765)</f>
        <v>14436166</v>
      </c>
      <c r="K766">
        <f>IFERROR(VLOOKUP($A766,Banknifty!$A$14:$I$4860,3,FALSE),All_curves!K765)</f>
        <v>20946010</v>
      </c>
      <c r="L766">
        <f>IFERROR(VLOOKUP($A766,Banknifty!$A$14:$I$4860,4,FALSE),All_curves!L765)</f>
        <v>18745894</v>
      </c>
      <c r="M766">
        <f>IFERROR(VLOOKUP($A766,Banknifty!$A$14:$I$4860,5,FALSE),All_curves!M765)</f>
        <v>23139226</v>
      </c>
      <c r="N766">
        <f>IFERROR(VLOOKUP($A766,Banknifty!$A$14:$I$4860,6,FALSE),All_curves!N765)</f>
        <v>13476391</v>
      </c>
      <c r="O766">
        <f>IFERROR(VLOOKUP($A766,Banknifty!$A$14:$I$4860,7,FALSE),All_curves!O765)</f>
        <v>17798588</v>
      </c>
      <c r="P766">
        <f>IFERROR(VLOOKUP($A766,Banknifty!$A$14:$I$4860,8,FALSE),All_curves!P765)</f>
        <v>17798588</v>
      </c>
      <c r="Q766">
        <f>IFERROR(VLOOKUP($A766,Banknifty!$A$14:$I$4860,9,FALSE),All_curves!Q765)</f>
        <v>18426192</v>
      </c>
      <c r="R766">
        <f>IFERROR(VLOOKUP($A766,Nifty!$A$14:$I$4860,2,FALSE),All_curves!R765)</f>
        <v>8433667</v>
      </c>
      <c r="S766">
        <f>IFERROR(VLOOKUP($A766,Nifty!$A$14:$I$4860,3,FALSE),All_curves!S765)</f>
        <v>9578650</v>
      </c>
      <c r="T766">
        <f>IFERROR(VLOOKUP($A766,Nifty!$A$14:$I$4860,4,FALSE),All_curves!T765)</f>
        <v>9776176</v>
      </c>
      <c r="U766">
        <f>IFERROR(VLOOKUP($A766,Nifty!$A$14:$I$4860,5,FALSE),All_curves!U765)</f>
        <v>10790751</v>
      </c>
      <c r="V766">
        <f>IFERROR(VLOOKUP($A766,Nifty!$A$14:$I$4860,6,FALSE),All_curves!V765)</f>
        <v>9198469</v>
      </c>
      <c r="W766">
        <f>IFERROR(VLOOKUP($A766,Nifty!$A$14:$I$4860,7,FALSE),All_curves!W765)</f>
        <v>9935567</v>
      </c>
      <c r="X766">
        <f>IFERROR(VLOOKUP($A766,Nifty!$A$14:$I$4860,8,FALSE),All_curves!X765)</f>
        <v>10306384</v>
      </c>
      <c r="Y766">
        <f>IFERROR(VLOOKUP($A766,Nifty!$A$14:$I$4860,9,FALSE),All_curves!Y765)</f>
        <v>10574734</v>
      </c>
      <c r="AA766" s="5">
        <f t="shared" si="335"/>
        <v>0</v>
      </c>
      <c r="AB766" s="5">
        <f t="shared" si="336"/>
        <v>0</v>
      </c>
      <c r="AC766" s="5">
        <f t="shared" si="337"/>
        <v>0</v>
      </c>
      <c r="AD766" s="5">
        <f t="shared" si="338"/>
        <v>0</v>
      </c>
      <c r="AE766" s="5">
        <f t="shared" si="339"/>
        <v>0</v>
      </c>
      <c r="AF766" s="5">
        <f t="shared" si="340"/>
        <v>0</v>
      </c>
      <c r="AG766" s="5">
        <f t="shared" si="341"/>
        <v>0</v>
      </c>
      <c r="AH766" s="5">
        <f t="shared" si="342"/>
        <v>0</v>
      </c>
      <c r="AI766" s="5">
        <f t="shared" si="318"/>
        <v>8.8441969308874491E-3</v>
      </c>
      <c r="AJ766" s="5">
        <f t="shared" si="319"/>
        <v>8.3704431387852107E-3</v>
      </c>
      <c r="AK766" s="5">
        <f t="shared" si="320"/>
        <v>2.0950780100095212E-3</v>
      </c>
      <c r="AL766" s="5">
        <f t="shared" si="321"/>
        <v>2.7770090281320492E-4</v>
      </c>
      <c r="AM766" s="5">
        <f t="shared" si="322"/>
        <v>-8.3624525214509582E-4</v>
      </c>
      <c r="AN766" s="5">
        <f t="shared" si="323"/>
        <v>3.0166145413557111E-3</v>
      </c>
      <c r="AO766" s="5">
        <f t="shared" si="324"/>
        <v>3.0166145413557111E-3</v>
      </c>
      <c r="AP766" s="5">
        <f t="shared" si="325"/>
        <v>4.5845345315385089E-3</v>
      </c>
      <c r="AQ766" s="5">
        <f t="shared" si="326"/>
        <v>6.5589805768517806E-4</v>
      </c>
      <c r="AR766" s="5">
        <f t="shared" si="327"/>
        <v>2.4109392470099689E-3</v>
      </c>
      <c r="AS766" s="5">
        <f t="shared" si="328"/>
        <v>4.8572708995449076E-3</v>
      </c>
      <c r="AT766" s="5">
        <f t="shared" si="329"/>
        <v>4.7909081597496961E-3</v>
      </c>
      <c r="AU766" s="5">
        <f t="shared" si="330"/>
        <v>6.5586503692172116E-4</v>
      </c>
      <c r="AV766" s="5">
        <f t="shared" si="331"/>
        <v>2.4108951961783198E-3</v>
      </c>
      <c r="AW766" s="5">
        <f t="shared" si="332"/>
        <v>4.8571812437028239E-3</v>
      </c>
      <c r="AX766" s="5">
        <f t="shared" si="333"/>
        <v>4.7909065418332286E-3</v>
      </c>
      <c r="AZ766" s="7">
        <f t="shared" si="343"/>
        <v>121.14357354666224</v>
      </c>
      <c r="BA766" s="4">
        <f t="shared" si="334"/>
        <v>2.2832834053010862E-3</v>
      </c>
      <c r="BB766" s="5">
        <f>AZ766/MAX($AZ$16:AZ766)-1</f>
        <v>-5.9553833543102286E-4</v>
      </c>
    </row>
    <row r="767" spans="1:54" x14ac:dyDescent="0.25">
      <c r="A767" s="3">
        <v>43656</v>
      </c>
      <c r="B767">
        <f>IFERROR(VLOOKUP($A767,Finnifty!$A$14:$I$486,B$15+1,FALSE),All_curves!B766)</f>
        <v>0</v>
      </c>
      <c r="C767">
        <f>IFERROR(VLOOKUP($A767,Finnifty!$A$14:$I$486,C$15+1,FALSE),All_curves!C766)</f>
        <v>0</v>
      </c>
      <c r="D767">
        <f>IFERROR(VLOOKUP($A767,Finnifty!$A$14:$I$486,D$15+1,FALSE),All_curves!D766)</f>
        <v>0</v>
      </c>
      <c r="E767">
        <f>IFERROR(VLOOKUP($A767,Finnifty!$A$14:$I$486,E$15+1,FALSE),All_curves!E766)</f>
        <v>0</v>
      </c>
      <c r="F767">
        <f>IFERROR(VLOOKUP($A767,Finnifty!$A$14:$I$486,F$15+1,FALSE),All_curves!F766)</f>
        <v>0</v>
      </c>
      <c r="G767">
        <f>IFERROR(VLOOKUP($A767,Finnifty!$A$14:$I$486,G$15+1,FALSE),All_curves!G766)</f>
        <v>0</v>
      </c>
      <c r="H767">
        <f>IFERROR(VLOOKUP($A767,Finnifty!$A$14:$I$486,H$15+1,FALSE),All_curves!H766)</f>
        <v>0</v>
      </c>
      <c r="I767">
        <f>IFERROR(VLOOKUP($A767,Finnifty!$A$14:$I$486,I$15+1,FALSE),All_curves!I766)</f>
        <v>0</v>
      </c>
      <c r="J767">
        <f>IFERROR(VLOOKUP($A767,Banknifty!$A$14:$I$4860,2,FALSE),All_curves!J766)</f>
        <v>14420898</v>
      </c>
      <c r="K767">
        <f>IFERROR(VLOOKUP($A767,Banknifty!$A$14:$I$4860,3,FALSE),All_curves!K766)</f>
        <v>21003908</v>
      </c>
      <c r="L767">
        <f>IFERROR(VLOOKUP($A767,Banknifty!$A$14:$I$4860,4,FALSE),All_curves!L766)</f>
        <v>18724148</v>
      </c>
      <c r="M767">
        <f>IFERROR(VLOOKUP($A767,Banknifty!$A$14:$I$4860,5,FALSE),All_curves!M766)</f>
        <v>23078188</v>
      </c>
      <c r="N767">
        <f>IFERROR(VLOOKUP($A767,Banknifty!$A$14:$I$4860,6,FALSE),All_curves!N766)</f>
        <v>13491892</v>
      </c>
      <c r="O767">
        <f>IFERROR(VLOOKUP($A767,Banknifty!$A$14:$I$4860,7,FALSE),All_curves!O766)</f>
        <v>17798588</v>
      </c>
      <c r="P767">
        <f>IFERROR(VLOOKUP($A767,Banknifty!$A$14:$I$4860,8,FALSE),All_curves!P766)</f>
        <v>17798588</v>
      </c>
      <c r="Q767">
        <f>IFERROR(VLOOKUP($A767,Banknifty!$A$14:$I$4860,9,FALSE),All_curves!Q766)</f>
        <v>18426192</v>
      </c>
      <c r="R767">
        <f>IFERROR(VLOOKUP($A767,Nifty!$A$14:$I$4860,2,FALSE),All_curves!R766)</f>
        <v>8382213</v>
      </c>
      <c r="S767">
        <f>IFERROR(VLOOKUP($A767,Nifty!$A$14:$I$4860,3,FALSE),All_curves!S766)</f>
        <v>9610459</v>
      </c>
      <c r="T767">
        <f>IFERROR(VLOOKUP($A767,Nifty!$A$14:$I$4860,4,FALSE),All_curves!T766)</f>
        <v>9773769</v>
      </c>
      <c r="U767">
        <f>IFERROR(VLOOKUP($A767,Nifty!$A$14:$I$4860,5,FALSE),All_curves!U766)</f>
        <v>10793788</v>
      </c>
      <c r="V767">
        <f>IFERROR(VLOOKUP($A767,Nifty!$A$14:$I$4860,6,FALSE),All_curves!V766)</f>
        <v>9142349</v>
      </c>
      <c r="W767">
        <f>IFERROR(VLOOKUP($A767,Nifty!$A$14:$I$4860,7,FALSE),All_curves!W766)</f>
        <v>9968561</v>
      </c>
      <c r="X767">
        <f>IFERROR(VLOOKUP($A767,Nifty!$A$14:$I$4860,8,FALSE),All_curves!X766)</f>
        <v>10303846</v>
      </c>
      <c r="Y767">
        <f>IFERROR(VLOOKUP($A767,Nifty!$A$14:$I$4860,9,FALSE),All_curves!Y766)</f>
        <v>10577710</v>
      </c>
      <c r="AA767" s="5">
        <f t="shared" si="335"/>
        <v>0</v>
      </c>
      <c r="AB767" s="5">
        <f t="shared" si="336"/>
        <v>0</v>
      </c>
      <c r="AC767" s="5">
        <f t="shared" si="337"/>
        <v>0</v>
      </c>
      <c r="AD767" s="5">
        <f t="shared" si="338"/>
        <v>0</v>
      </c>
      <c r="AE767" s="5">
        <f t="shared" si="339"/>
        <v>0</v>
      </c>
      <c r="AF767" s="5">
        <f t="shared" si="340"/>
        <v>0</v>
      </c>
      <c r="AG767" s="5">
        <f t="shared" si="341"/>
        <v>0</v>
      </c>
      <c r="AH767" s="5">
        <f t="shared" si="342"/>
        <v>0</v>
      </c>
      <c r="AI767" s="5">
        <f t="shared" si="318"/>
        <v>-1.057621531922015E-3</v>
      </c>
      <c r="AJ767" s="5">
        <f t="shared" si="319"/>
        <v>2.7641541276834936E-3</v>
      </c>
      <c r="AK767" s="5">
        <f t="shared" si="320"/>
        <v>-1.1600407001127744E-3</v>
      </c>
      <c r="AL767" s="5">
        <f t="shared" si="321"/>
        <v>-2.6378583276727152E-3</v>
      </c>
      <c r="AM767" s="5">
        <f t="shared" si="322"/>
        <v>1.1502337680764363E-3</v>
      </c>
      <c r="AN767" s="5">
        <f t="shared" si="323"/>
        <v>0</v>
      </c>
      <c r="AO767" s="5">
        <f t="shared" si="324"/>
        <v>0</v>
      </c>
      <c r="AP767" s="5">
        <f t="shared" si="325"/>
        <v>0</v>
      </c>
      <c r="AQ767" s="5">
        <f t="shared" si="326"/>
        <v>-6.1010234338159108E-3</v>
      </c>
      <c r="AR767" s="5">
        <f t="shared" si="327"/>
        <v>3.3208228716989918E-3</v>
      </c>
      <c r="AS767" s="5">
        <f t="shared" si="328"/>
        <v>-2.4621078834918819E-4</v>
      </c>
      <c r="AT767" s="5">
        <f t="shared" si="329"/>
        <v>2.8144472984314994E-4</v>
      </c>
      <c r="AU767" s="5">
        <f t="shared" si="330"/>
        <v>-6.1010152885224711E-3</v>
      </c>
      <c r="AV767" s="5">
        <f t="shared" si="331"/>
        <v>3.3207968906052709E-3</v>
      </c>
      <c r="AW767" s="5">
        <f t="shared" si="332"/>
        <v>-2.4625513662213105E-4</v>
      </c>
      <c r="AX767" s="5">
        <f t="shared" si="333"/>
        <v>2.8142551859944298E-4</v>
      </c>
      <c r="AZ767" s="7">
        <f t="shared" si="343"/>
        <v>121.11111137307937</v>
      </c>
      <c r="BA767" s="4">
        <f t="shared" si="334"/>
        <v>-2.6796447085460084E-4</v>
      </c>
      <c r="BB767" s="5">
        <f>AZ767/MAX($AZ$16:AZ767)-1</f>
        <v>-8.6334322317072054E-4</v>
      </c>
    </row>
    <row r="768" spans="1:54" x14ac:dyDescent="0.25">
      <c r="A768" s="3">
        <v>43657</v>
      </c>
      <c r="B768">
        <f>IFERROR(VLOOKUP($A768,Finnifty!$A$14:$I$486,B$15+1,FALSE),All_curves!B767)</f>
        <v>0</v>
      </c>
      <c r="C768">
        <f>IFERROR(VLOOKUP($A768,Finnifty!$A$14:$I$486,C$15+1,FALSE),All_curves!C767)</f>
        <v>0</v>
      </c>
      <c r="D768">
        <f>IFERROR(VLOOKUP($A768,Finnifty!$A$14:$I$486,D$15+1,FALSE),All_curves!D767)</f>
        <v>0</v>
      </c>
      <c r="E768">
        <f>IFERROR(VLOOKUP($A768,Finnifty!$A$14:$I$486,E$15+1,FALSE),All_curves!E767)</f>
        <v>0</v>
      </c>
      <c r="F768">
        <f>IFERROR(VLOOKUP($A768,Finnifty!$A$14:$I$486,F$15+1,FALSE),All_curves!F767)</f>
        <v>0</v>
      </c>
      <c r="G768">
        <f>IFERROR(VLOOKUP($A768,Finnifty!$A$14:$I$486,G$15+1,FALSE),All_curves!G767)</f>
        <v>0</v>
      </c>
      <c r="H768">
        <f>IFERROR(VLOOKUP($A768,Finnifty!$A$14:$I$486,H$15+1,FALSE),All_curves!H767)</f>
        <v>0</v>
      </c>
      <c r="I768">
        <f>IFERROR(VLOOKUP($A768,Finnifty!$A$14:$I$486,I$15+1,FALSE),All_curves!I767)</f>
        <v>0</v>
      </c>
      <c r="J768">
        <f>IFERROR(VLOOKUP($A768,Banknifty!$A$14:$I$4860,2,FALSE),All_curves!J767)</f>
        <v>14384563</v>
      </c>
      <c r="K768">
        <f>IFERROR(VLOOKUP($A768,Banknifty!$A$14:$I$4860,3,FALSE),All_curves!K767)</f>
        <v>20765378</v>
      </c>
      <c r="L768">
        <f>IFERROR(VLOOKUP($A768,Banknifty!$A$14:$I$4860,4,FALSE),All_curves!L767)</f>
        <v>18632394</v>
      </c>
      <c r="M768">
        <f>IFERROR(VLOOKUP($A768,Banknifty!$A$14:$I$4860,5,FALSE),All_curves!M767)</f>
        <v>22961096</v>
      </c>
      <c r="N768">
        <f>IFERROR(VLOOKUP($A768,Banknifty!$A$14:$I$4860,6,FALSE),All_curves!N767)</f>
        <v>13718618</v>
      </c>
      <c r="O768">
        <f>IFERROR(VLOOKUP($A768,Banknifty!$A$14:$I$4860,7,FALSE),All_curves!O767)</f>
        <v>17958564</v>
      </c>
      <c r="P768">
        <f>IFERROR(VLOOKUP($A768,Banknifty!$A$14:$I$4860,8,FALSE),All_curves!P767)</f>
        <v>17958564</v>
      </c>
      <c r="Q768">
        <f>IFERROR(VLOOKUP($A768,Banknifty!$A$14:$I$4860,9,FALSE),All_curves!Q767)</f>
        <v>18472680</v>
      </c>
      <c r="R768">
        <f>IFERROR(VLOOKUP($A768,Nifty!$A$14:$I$4860,2,FALSE),All_curves!R767)</f>
        <v>8292200.5</v>
      </c>
      <c r="S768">
        <f>IFERROR(VLOOKUP($A768,Nifty!$A$14:$I$4860,3,FALSE),All_curves!S767)</f>
        <v>9483878</v>
      </c>
      <c r="T768">
        <f>IFERROR(VLOOKUP($A768,Nifty!$A$14:$I$4860,4,FALSE),All_curves!T767)</f>
        <v>9735858</v>
      </c>
      <c r="U768">
        <f>IFERROR(VLOOKUP($A768,Nifty!$A$14:$I$4860,5,FALSE),All_curves!U767)</f>
        <v>10711871</v>
      </c>
      <c r="V768">
        <f>IFERROR(VLOOKUP($A768,Nifty!$A$14:$I$4860,6,FALSE),All_curves!V767)</f>
        <v>9104152</v>
      </c>
      <c r="W768">
        <f>IFERROR(VLOOKUP($A768,Nifty!$A$14:$I$4860,7,FALSE),All_curves!W767)</f>
        <v>9885491</v>
      </c>
      <c r="X768">
        <f>IFERROR(VLOOKUP($A768,Nifty!$A$14:$I$4860,8,FALSE),All_curves!X767)</f>
        <v>10263880</v>
      </c>
      <c r="Y768">
        <f>IFERROR(VLOOKUP($A768,Nifty!$A$14:$I$4860,9,FALSE),All_curves!Y767)</f>
        <v>10497433</v>
      </c>
      <c r="AA768" s="5">
        <f t="shared" si="335"/>
        <v>0</v>
      </c>
      <c r="AB768" s="5">
        <f t="shared" si="336"/>
        <v>0</v>
      </c>
      <c r="AC768" s="5">
        <f t="shared" si="337"/>
        <v>0</v>
      </c>
      <c r="AD768" s="5">
        <f t="shared" si="338"/>
        <v>0</v>
      </c>
      <c r="AE768" s="5">
        <f t="shared" si="339"/>
        <v>0</v>
      </c>
      <c r="AF768" s="5">
        <f t="shared" si="340"/>
        <v>0</v>
      </c>
      <c r="AG768" s="5">
        <f t="shared" si="341"/>
        <v>0</v>
      </c>
      <c r="AH768" s="5">
        <f t="shared" si="342"/>
        <v>0</v>
      </c>
      <c r="AI768" s="5">
        <f t="shared" si="318"/>
        <v>-2.5196073087819792E-3</v>
      </c>
      <c r="AJ768" s="5">
        <f t="shared" si="319"/>
        <v>-1.1356458045807427E-2</v>
      </c>
      <c r="AK768" s="5">
        <f t="shared" si="320"/>
        <v>-4.900303073870127E-3</v>
      </c>
      <c r="AL768" s="5">
        <f t="shared" si="321"/>
        <v>-5.0737085597881704E-3</v>
      </c>
      <c r="AM768" s="5">
        <f t="shared" si="322"/>
        <v>1.6804611243552703E-2</v>
      </c>
      <c r="AN768" s="5">
        <f t="shared" si="323"/>
        <v>8.9881287212221217E-3</v>
      </c>
      <c r="AO768" s="5">
        <f t="shared" si="324"/>
        <v>8.9881287212221217E-3</v>
      </c>
      <c r="AP768" s="5">
        <f t="shared" si="325"/>
        <v>2.5229304025486954E-3</v>
      </c>
      <c r="AQ768" s="5">
        <f t="shared" si="326"/>
        <v>-1.0738512609975381E-2</v>
      </c>
      <c r="AR768" s="5">
        <f t="shared" si="327"/>
        <v>-1.3171171116800995E-2</v>
      </c>
      <c r="AS768" s="5">
        <f t="shared" si="328"/>
        <v>-3.8788516487344715E-3</v>
      </c>
      <c r="AT768" s="5">
        <f t="shared" si="329"/>
        <v>-7.5892726445989656E-3</v>
      </c>
      <c r="AU768" s="5">
        <f t="shared" si="330"/>
        <v>-4.1780290820225829E-3</v>
      </c>
      <c r="AV768" s="5">
        <f t="shared" si="331"/>
        <v>-8.3331987435297794E-3</v>
      </c>
      <c r="AW768" s="5">
        <f t="shared" si="332"/>
        <v>-3.8787458585852752E-3</v>
      </c>
      <c r="AX768" s="5">
        <f t="shared" si="333"/>
        <v>-7.5892608135409434E-3</v>
      </c>
      <c r="AZ768" s="7">
        <f t="shared" si="343"/>
        <v>120.87946961676784</v>
      </c>
      <c r="BA768" s="4">
        <f t="shared" si="334"/>
        <v>-1.9126383507287693E-3</v>
      </c>
      <c r="BB768" s="5">
        <f>AZ768/MAX($AZ$16:AZ768)-1</f>
        <v>-2.7743303105409733E-3</v>
      </c>
    </row>
    <row r="769" spans="1:54" x14ac:dyDescent="0.25">
      <c r="A769" s="3">
        <v>43658</v>
      </c>
      <c r="B769">
        <f>IFERROR(VLOOKUP($A769,Finnifty!$A$14:$I$486,B$15+1,FALSE),All_curves!B768)</f>
        <v>0</v>
      </c>
      <c r="C769">
        <f>IFERROR(VLOOKUP($A769,Finnifty!$A$14:$I$486,C$15+1,FALSE),All_curves!C768)</f>
        <v>0</v>
      </c>
      <c r="D769">
        <f>IFERROR(VLOOKUP($A769,Finnifty!$A$14:$I$486,D$15+1,FALSE),All_curves!D768)</f>
        <v>0</v>
      </c>
      <c r="E769">
        <f>IFERROR(VLOOKUP($A769,Finnifty!$A$14:$I$486,E$15+1,FALSE),All_curves!E768)</f>
        <v>0</v>
      </c>
      <c r="F769">
        <f>IFERROR(VLOOKUP($A769,Finnifty!$A$14:$I$486,F$15+1,FALSE),All_curves!F768)</f>
        <v>0</v>
      </c>
      <c r="G769">
        <f>IFERROR(VLOOKUP($A769,Finnifty!$A$14:$I$486,G$15+1,FALSE),All_curves!G768)</f>
        <v>0</v>
      </c>
      <c r="H769">
        <f>IFERROR(VLOOKUP($A769,Finnifty!$A$14:$I$486,H$15+1,FALSE),All_curves!H768)</f>
        <v>0</v>
      </c>
      <c r="I769">
        <f>IFERROR(VLOOKUP($A769,Finnifty!$A$14:$I$486,I$15+1,FALSE),All_curves!I768)</f>
        <v>0</v>
      </c>
      <c r="J769">
        <f>IFERROR(VLOOKUP($A769,Banknifty!$A$14:$I$4860,2,FALSE),All_curves!J768)</f>
        <v>14371113</v>
      </c>
      <c r="K769">
        <f>IFERROR(VLOOKUP($A769,Banknifty!$A$14:$I$4860,3,FALSE),All_curves!K768)</f>
        <v>20765378</v>
      </c>
      <c r="L769">
        <f>IFERROR(VLOOKUP($A769,Banknifty!$A$14:$I$4860,4,FALSE),All_curves!L768)</f>
        <v>18627748</v>
      </c>
      <c r="M769">
        <f>IFERROR(VLOOKUP($A769,Banknifty!$A$14:$I$4860,5,FALSE),All_curves!M768)</f>
        <v>22961096</v>
      </c>
      <c r="N769">
        <f>IFERROR(VLOOKUP($A769,Banknifty!$A$14:$I$4860,6,FALSE),All_curves!N768)</f>
        <v>13839949</v>
      </c>
      <c r="O769">
        <f>IFERROR(VLOOKUP($A769,Banknifty!$A$14:$I$4860,7,FALSE),All_curves!O768)</f>
        <v>18108886</v>
      </c>
      <c r="P769">
        <f>IFERROR(VLOOKUP($A769,Banknifty!$A$14:$I$4860,8,FALSE),All_curves!P768)</f>
        <v>18108886</v>
      </c>
      <c r="Q769">
        <f>IFERROR(VLOOKUP($A769,Banknifty!$A$14:$I$4860,9,FALSE),All_curves!Q768)</f>
        <v>18477812</v>
      </c>
      <c r="R769">
        <f>IFERROR(VLOOKUP($A769,Nifty!$A$14:$I$4860,2,FALSE),All_curves!R768)</f>
        <v>8287536.5</v>
      </c>
      <c r="S769">
        <f>IFERROR(VLOOKUP($A769,Nifty!$A$14:$I$4860,3,FALSE),All_curves!S768)</f>
        <v>9426076</v>
      </c>
      <c r="T769">
        <f>IFERROR(VLOOKUP($A769,Nifty!$A$14:$I$4860,4,FALSE),All_curves!T768)</f>
        <v>9703430</v>
      </c>
      <c r="U769">
        <f>IFERROR(VLOOKUP($A769,Nifty!$A$14:$I$4860,5,FALSE),All_curves!U768)</f>
        <v>10711871</v>
      </c>
      <c r="V769">
        <f>IFERROR(VLOOKUP($A769,Nifty!$A$14:$I$4860,6,FALSE),All_curves!V768)</f>
        <v>9098268</v>
      </c>
      <c r="W769">
        <f>IFERROR(VLOOKUP($A769,Nifty!$A$14:$I$4860,7,FALSE),All_curves!W768)</f>
        <v>9825241</v>
      </c>
      <c r="X769">
        <f>IFERROR(VLOOKUP($A769,Nifty!$A$14:$I$4860,8,FALSE),All_curves!X768)</f>
        <v>10229693</v>
      </c>
      <c r="Y769">
        <f>IFERROR(VLOOKUP($A769,Nifty!$A$14:$I$4860,9,FALSE),All_curves!Y768)</f>
        <v>10497433</v>
      </c>
      <c r="AA769" s="5">
        <f t="shared" si="335"/>
        <v>0</v>
      </c>
      <c r="AB769" s="5">
        <f t="shared" si="336"/>
        <v>0</v>
      </c>
      <c r="AC769" s="5">
        <f t="shared" si="337"/>
        <v>0</v>
      </c>
      <c r="AD769" s="5">
        <f t="shared" si="338"/>
        <v>0</v>
      </c>
      <c r="AE769" s="5">
        <f t="shared" si="339"/>
        <v>0</v>
      </c>
      <c r="AF769" s="5">
        <f t="shared" si="340"/>
        <v>0</v>
      </c>
      <c r="AG769" s="5">
        <f t="shared" si="341"/>
        <v>0</v>
      </c>
      <c r="AH769" s="5">
        <f t="shared" si="342"/>
        <v>0</v>
      </c>
      <c r="AI769" s="5">
        <f t="shared" si="318"/>
        <v>-9.350301430777197E-4</v>
      </c>
      <c r="AJ769" s="5">
        <f t="shared" si="319"/>
        <v>0</v>
      </c>
      <c r="AK769" s="5">
        <f t="shared" si="320"/>
        <v>-2.4935067388554E-4</v>
      </c>
      <c r="AL769" s="5">
        <f t="shared" si="321"/>
        <v>0</v>
      </c>
      <c r="AM769" s="5">
        <f t="shared" si="322"/>
        <v>8.8442582190129126E-3</v>
      </c>
      <c r="AN769" s="5">
        <f t="shared" si="323"/>
        <v>8.3704910927175913E-3</v>
      </c>
      <c r="AO769" s="5">
        <f t="shared" si="324"/>
        <v>8.3704910927175913E-3</v>
      </c>
      <c r="AP769" s="5">
        <f t="shared" si="325"/>
        <v>2.7781567157547649E-4</v>
      </c>
      <c r="AQ769" s="5">
        <f t="shared" si="326"/>
        <v>-5.6245625030415525E-4</v>
      </c>
      <c r="AR769" s="5">
        <f t="shared" si="327"/>
        <v>-6.0947641882360681E-3</v>
      </c>
      <c r="AS769" s="5">
        <f t="shared" si="328"/>
        <v>-3.3307798860665594E-3</v>
      </c>
      <c r="AT769" s="5">
        <f t="shared" si="329"/>
        <v>0</v>
      </c>
      <c r="AU769" s="5">
        <f t="shared" si="330"/>
        <v>-6.4629852401409948E-4</v>
      </c>
      <c r="AV769" s="5">
        <f t="shared" si="331"/>
        <v>-6.0947908404347384E-3</v>
      </c>
      <c r="AW769" s="5">
        <f t="shared" si="332"/>
        <v>-3.3308066734997199E-3</v>
      </c>
      <c r="AX769" s="5">
        <f t="shared" si="333"/>
        <v>0</v>
      </c>
      <c r="AZ769" s="7">
        <f t="shared" si="343"/>
        <v>120.90273276440477</v>
      </c>
      <c r="BA769" s="4">
        <f t="shared" si="334"/>
        <v>1.9244912068770698E-4</v>
      </c>
      <c r="BB769" s="5">
        <f>AZ769/MAX($AZ$16:AZ769)-1</f>
        <v>-2.5824151072820767E-3</v>
      </c>
    </row>
    <row r="770" spans="1:54" x14ac:dyDescent="0.25">
      <c r="A770" s="3">
        <v>43661</v>
      </c>
      <c r="B770">
        <f>IFERROR(VLOOKUP($A770,Finnifty!$A$14:$I$486,B$15+1,FALSE),All_curves!B769)</f>
        <v>0</v>
      </c>
      <c r="C770">
        <f>IFERROR(VLOOKUP($A770,Finnifty!$A$14:$I$486,C$15+1,FALSE),All_curves!C769)</f>
        <v>0</v>
      </c>
      <c r="D770">
        <f>IFERROR(VLOOKUP($A770,Finnifty!$A$14:$I$486,D$15+1,FALSE),All_curves!D769)</f>
        <v>0</v>
      </c>
      <c r="E770">
        <f>IFERROR(VLOOKUP($A770,Finnifty!$A$14:$I$486,E$15+1,FALSE),All_curves!E769)</f>
        <v>0</v>
      </c>
      <c r="F770">
        <f>IFERROR(VLOOKUP($A770,Finnifty!$A$14:$I$486,F$15+1,FALSE),All_curves!F769)</f>
        <v>0</v>
      </c>
      <c r="G770">
        <f>IFERROR(VLOOKUP($A770,Finnifty!$A$14:$I$486,G$15+1,FALSE),All_curves!G769)</f>
        <v>0</v>
      </c>
      <c r="H770">
        <f>IFERROR(VLOOKUP($A770,Finnifty!$A$14:$I$486,H$15+1,FALSE),All_curves!H769)</f>
        <v>0</v>
      </c>
      <c r="I770">
        <f>IFERROR(VLOOKUP($A770,Finnifty!$A$14:$I$486,I$15+1,FALSE),All_curves!I769)</f>
        <v>0</v>
      </c>
      <c r="J770">
        <f>IFERROR(VLOOKUP($A770,Banknifty!$A$14:$I$4860,2,FALSE),All_curves!J769)</f>
        <v>14351174</v>
      </c>
      <c r="K770">
        <f>IFERROR(VLOOKUP($A770,Banknifty!$A$14:$I$4860,3,FALSE),All_curves!K769)</f>
        <v>20734204</v>
      </c>
      <c r="L770">
        <f>IFERROR(VLOOKUP($A770,Banknifty!$A$14:$I$4860,4,FALSE),All_curves!L769)</f>
        <v>18597698</v>
      </c>
      <c r="M770">
        <f>IFERROR(VLOOKUP($A770,Banknifty!$A$14:$I$4860,5,FALSE),All_curves!M769)</f>
        <v>22922624</v>
      </c>
      <c r="N770">
        <f>IFERROR(VLOOKUP($A770,Banknifty!$A$14:$I$4860,6,FALSE),All_curves!N769)</f>
        <v>13825311</v>
      </c>
      <c r="O770">
        <f>IFERROR(VLOOKUP($A770,Banknifty!$A$14:$I$4860,7,FALSE),All_curves!O769)</f>
        <v>18158942</v>
      </c>
      <c r="P770">
        <f>IFERROR(VLOOKUP($A770,Banknifty!$A$14:$I$4860,8,FALSE),All_curves!P769)</f>
        <v>18158942</v>
      </c>
      <c r="Q770">
        <f>IFERROR(VLOOKUP($A770,Banknifty!$A$14:$I$4860,9,FALSE),All_curves!Q769)</f>
        <v>18429070</v>
      </c>
      <c r="R770">
        <f>IFERROR(VLOOKUP($A770,Nifty!$A$14:$I$4860,2,FALSE),All_curves!R769)</f>
        <v>8241239.5</v>
      </c>
      <c r="S770">
        <f>IFERROR(VLOOKUP($A770,Nifty!$A$14:$I$4860,3,FALSE),All_curves!S769)</f>
        <v>9424382</v>
      </c>
      <c r="T770">
        <f>IFERROR(VLOOKUP($A770,Nifty!$A$14:$I$4860,4,FALSE),All_curves!T769)</f>
        <v>9690161</v>
      </c>
      <c r="U770">
        <f>IFERROR(VLOOKUP($A770,Nifty!$A$14:$I$4860,5,FALSE),All_curves!U769)</f>
        <v>10688555</v>
      </c>
      <c r="V770">
        <f>IFERROR(VLOOKUP($A770,Nifty!$A$14:$I$4860,6,FALSE),All_curves!V769)</f>
        <v>9047442</v>
      </c>
      <c r="W770">
        <f>IFERROR(VLOOKUP($A770,Nifty!$A$14:$I$4860,7,FALSE),All_curves!W769)</f>
        <v>9823475</v>
      </c>
      <c r="X770">
        <f>IFERROR(VLOOKUP($A770,Nifty!$A$14:$I$4860,8,FALSE),All_curves!X769)</f>
        <v>10215704</v>
      </c>
      <c r="Y770">
        <f>IFERROR(VLOOKUP($A770,Nifty!$A$14:$I$4860,9,FALSE),All_curves!Y769)</f>
        <v>10474584</v>
      </c>
      <c r="AA770" s="5">
        <f t="shared" si="335"/>
        <v>0</v>
      </c>
      <c r="AB770" s="5">
        <f t="shared" si="336"/>
        <v>0</v>
      </c>
      <c r="AC770" s="5">
        <f t="shared" si="337"/>
        <v>0</v>
      </c>
      <c r="AD770" s="5">
        <f t="shared" si="338"/>
        <v>0</v>
      </c>
      <c r="AE770" s="5">
        <f t="shared" si="339"/>
        <v>0</v>
      </c>
      <c r="AF770" s="5">
        <f t="shared" si="340"/>
        <v>0</v>
      </c>
      <c r="AG770" s="5">
        <f t="shared" si="341"/>
        <v>0</v>
      </c>
      <c r="AH770" s="5">
        <f t="shared" si="342"/>
        <v>0</v>
      </c>
      <c r="AI770" s="5">
        <f t="shared" si="318"/>
        <v>-1.3874360322683188E-3</v>
      </c>
      <c r="AJ770" s="5">
        <f t="shared" si="319"/>
        <v>-1.5012488575936178E-3</v>
      </c>
      <c r="AK770" s="5">
        <f t="shared" si="320"/>
        <v>-1.6131848036595731E-3</v>
      </c>
      <c r="AL770" s="5">
        <f t="shared" si="321"/>
        <v>-1.675529774362694E-3</v>
      </c>
      <c r="AM770" s="5">
        <f t="shared" si="322"/>
        <v>-1.0576628569946012E-3</v>
      </c>
      <c r="AN770" s="5">
        <f t="shared" si="323"/>
        <v>2.7641678234653355E-3</v>
      </c>
      <c r="AO770" s="5">
        <f t="shared" si="324"/>
        <v>2.7641678234653355E-3</v>
      </c>
      <c r="AP770" s="5">
        <f t="shared" si="325"/>
        <v>-2.6378664313718714E-3</v>
      </c>
      <c r="AQ770" s="5">
        <f t="shared" si="326"/>
        <v>-5.5863404040512599E-3</v>
      </c>
      <c r="AR770" s="5">
        <f t="shared" si="327"/>
        <v>-1.7971423103313455E-4</v>
      </c>
      <c r="AS770" s="5">
        <f t="shared" si="328"/>
        <v>-1.3674546011049893E-3</v>
      </c>
      <c r="AT770" s="5">
        <f t="shared" si="329"/>
        <v>-2.176650558991966E-3</v>
      </c>
      <c r="AU770" s="5">
        <f t="shared" si="330"/>
        <v>-5.5863379711391659E-3</v>
      </c>
      <c r="AV770" s="5">
        <f t="shared" si="331"/>
        <v>-1.7974113815633075E-4</v>
      </c>
      <c r="AW770" s="5">
        <f t="shared" si="332"/>
        <v>-1.3674897184109414E-3</v>
      </c>
      <c r="AX770" s="5">
        <f t="shared" si="333"/>
        <v>-2.1766273716631312E-3</v>
      </c>
      <c r="AZ770" s="7">
        <f t="shared" si="343"/>
        <v>120.78704421838587</v>
      </c>
      <c r="BA770" s="4">
        <f t="shared" si="334"/>
        <v>-9.5687287932795517E-4</v>
      </c>
      <c r="BB770" s="5">
        <f>AZ770/MAX($AZ$16:AZ770)-1</f>
        <v>-3.5368169436308383E-3</v>
      </c>
    </row>
    <row r="771" spans="1:54" x14ac:dyDescent="0.25">
      <c r="A771" s="3">
        <v>43662</v>
      </c>
      <c r="B771">
        <f>IFERROR(VLOOKUP($A771,Finnifty!$A$14:$I$486,B$15+1,FALSE),All_curves!B770)</f>
        <v>0</v>
      </c>
      <c r="C771">
        <f>IFERROR(VLOOKUP($A771,Finnifty!$A$14:$I$486,C$15+1,FALSE),All_curves!C770)</f>
        <v>0</v>
      </c>
      <c r="D771">
        <f>IFERROR(VLOOKUP($A771,Finnifty!$A$14:$I$486,D$15+1,FALSE),All_curves!D770)</f>
        <v>0</v>
      </c>
      <c r="E771">
        <f>IFERROR(VLOOKUP($A771,Finnifty!$A$14:$I$486,E$15+1,FALSE),All_curves!E770)</f>
        <v>0</v>
      </c>
      <c r="F771">
        <f>IFERROR(VLOOKUP($A771,Finnifty!$A$14:$I$486,F$15+1,FALSE),All_curves!F770)</f>
        <v>0</v>
      </c>
      <c r="G771">
        <f>IFERROR(VLOOKUP($A771,Finnifty!$A$14:$I$486,G$15+1,FALSE),All_curves!G770)</f>
        <v>0</v>
      </c>
      <c r="H771">
        <f>IFERROR(VLOOKUP($A771,Finnifty!$A$14:$I$486,H$15+1,FALSE),All_curves!H770)</f>
        <v>0</v>
      </c>
      <c r="I771">
        <f>IFERROR(VLOOKUP($A771,Finnifty!$A$14:$I$486,I$15+1,FALSE),All_curves!I770)</f>
        <v>0</v>
      </c>
      <c r="J771">
        <f>IFERROR(VLOOKUP($A771,Banknifty!$A$14:$I$4860,2,FALSE),All_curves!J770)</f>
        <v>14345049</v>
      </c>
      <c r="K771">
        <f>IFERROR(VLOOKUP($A771,Banknifty!$A$14:$I$4860,3,FALSE),All_curves!K770)</f>
        <v>20715096</v>
      </c>
      <c r="L771">
        <f>IFERROR(VLOOKUP($A771,Banknifty!$A$14:$I$4860,4,FALSE),All_curves!L770)</f>
        <v>18595426</v>
      </c>
      <c r="M771">
        <f>IFERROR(VLOOKUP($A771,Banknifty!$A$14:$I$4860,5,FALSE),All_curves!M770)</f>
        <v>22856260</v>
      </c>
      <c r="N771">
        <f>IFERROR(VLOOKUP($A771,Banknifty!$A$14:$I$4860,6,FALSE),All_curves!N770)</f>
        <v>13790476</v>
      </c>
      <c r="O771">
        <f>IFERROR(VLOOKUP($A771,Banknifty!$A$14:$I$4860,7,FALSE),All_curves!O770)</f>
        <v>18043440</v>
      </c>
      <c r="P771">
        <f>IFERROR(VLOOKUP($A771,Banknifty!$A$14:$I$4860,8,FALSE),All_curves!P770)</f>
        <v>18043440</v>
      </c>
      <c r="Q771">
        <f>IFERROR(VLOOKUP($A771,Banknifty!$A$14:$I$4860,9,FALSE),All_curves!Q770)</f>
        <v>18335566</v>
      </c>
      <c r="R771">
        <f>IFERROR(VLOOKUP($A771,Nifty!$A$14:$I$4860,2,FALSE),All_curves!R770)</f>
        <v>8259900</v>
      </c>
      <c r="S771">
        <f>IFERROR(VLOOKUP($A771,Nifty!$A$14:$I$4860,3,FALSE),All_curves!S770)</f>
        <v>9441342</v>
      </c>
      <c r="T771">
        <f>IFERROR(VLOOKUP($A771,Nifty!$A$14:$I$4860,4,FALSE),All_curves!T770)</f>
        <v>9707966</v>
      </c>
      <c r="U771">
        <f>IFERROR(VLOOKUP($A771,Nifty!$A$14:$I$4860,5,FALSE),All_curves!U770)</f>
        <v>10694481</v>
      </c>
      <c r="V771">
        <f>IFERROR(VLOOKUP($A771,Nifty!$A$14:$I$4860,6,FALSE),All_curves!V770)</f>
        <v>9067928</v>
      </c>
      <c r="W771">
        <f>IFERROR(VLOOKUP($A771,Nifty!$A$14:$I$4860,7,FALSE),All_curves!W770)</f>
        <v>9841154</v>
      </c>
      <c r="X771">
        <f>IFERROR(VLOOKUP($A771,Nifty!$A$14:$I$4860,8,FALSE),All_curves!X770)</f>
        <v>10234475</v>
      </c>
      <c r="Y771">
        <f>IFERROR(VLOOKUP($A771,Nifty!$A$14:$I$4860,9,FALSE),All_curves!Y770)</f>
        <v>10480391</v>
      </c>
      <c r="AA771" s="5">
        <f t="shared" si="335"/>
        <v>0</v>
      </c>
      <c r="AB771" s="5">
        <f t="shared" si="336"/>
        <v>0</v>
      </c>
      <c r="AC771" s="5">
        <f t="shared" si="337"/>
        <v>0</v>
      </c>
      <c r="AD771" s="5">
        <f t="shared" si="338"/>
        <v>0</v>
      </c>
      <c r="AE771" s="5">
        <f t="shared" si="339"/>
        <v>0</v>
      </c>
      <c r="AF771" s="5">
        <f t="shared" si="340"/>
        <v>0</v>
      </c>
      <c r="AG771" s="5">
        <f t="shared" si="341"/>
        <v>0</v>
      </c>
      <c r="AH771" s="5">
        <f t="shared" si="342"/>
        <v>0</v>
      </c>
      <c r="AI771" s="5">
        <f t="shared" si="318"/>
        <v>-4.2679435145864808E-4</v>
      </c>
      <c r="AJ771" s="5">
        <f t="shared" si="319"/>
        <v>-9.2156901706952343E-4</v>
      </c>
      <c r="AK771" s="5">
        <f t="shared" si="320"/>
        <v>-1.221656572765184E-4</v>
      </c>
      <c r="AL771" s="5">
        <f t="shared" si="321"/>
        <v>-2.8951310286291498E-3</v>
      </c>
      <c r="AM771" s="5">
        <f t="shared" si="322"/>
        <v>-2.5196539882538227E-3</v>
      </c>
      <c r="AN771" s="5">
        <f t="shared" si="323"/>
        <v>-6.3606128594937417E-3</v>
      </c>
      <c r="AO771" s="5">
        <f t="shared" si="324"/>
        <v>-6.3606128594937417E-3</v>
      </c>
      <c r="AP771" s="5">
        <f t="shared" si="325"/>
        <v>-5.0737231992715737E-3</v>
      </c>
      <c r="AQ771" s="5">
        <f t="shared" si="326"/>
        <v>2.2642831821597653E-3</v>
      </c>
      <c r="AR771" s="5">
        <f t="shared" si="327"/>
        <v>1.7995874954983559E-3</v>
      </c>
      <c r="AS771" s="5">
        <f t="shared" si="328"/>
        <v>1.8374307712740734E-3</v>
      </c>
      <c r="AT771" s="5">
        <f t="shared" si="329"/>
        <v>5.5442480297851482E-4</v>
      </c>
      <c r="AU771" s="5">
        <f t="shared" si="330"/>
        <v>2.2642864137731866E-3</v>
      </c>
      <c r="AV771" s="5">
        <f t="shared" si="331"/>
        <v>1.7996686508592319E-3</v>
      </c>
      <c r="AW771" s="5">
        <f t="shared" si="332"/>
        <v>1.837465141903083E-3</v>
      </c>
      <c r="AX771" s="5">
        <f t="shared" si="333"/>
        <v>5.5438955857334271E-4</v>
      </c>
      <c r="AZ771" s="7">
        <f t="shared" si="343"/>
        <v>120.72781464581212</v>
      </c>
      <c r="BA771" s="4">
        <f t="shared" si="334"/>
        <v>-4.9036362266363209E-4</v>
      </c>
      <c r="BB771" s="5">
        <f>AZ771/MAX($AZ$16:AZ771)-1</f>
        <v>-4.0254462399251789E-3</v>
      </c>
    </row>
    <row r="772" spans="1:54" x14ac:dyDescent="0.25">
      <c r="A772" s="3">
        <v>43663</v>
      </c>
      <c r="B772">
        <f>IFERROR(VLOOKUP($A772,Finnifty!$A$14:$I$486,B$15+1,FALSE),All_curves!B771)</f>
        <v>0</v>
      </c>
      <c r="C772">
        <f>IFERROR(VLOOKUP($A772,Finnifty!$A$14:$I$486,C$15+1,FALSE),All_curves!C771)</f>
        <v>0</v>
      </c>
      <c r="D772">
        <f>IFERROR(VLOOKUP($A772,Finnifty!$A$14:$I$486,D$15+1,FALSE),All_curves!D771)</f>
        <v>0</v>
      </c>
      <c r="E772">
        <f>IFERROR(VLOOKUP($A772,Finnifty!$A$14:$I$486,E$15+1,FALSE),All_curves!E771)</f>
        <v>0</v>
      </c>
      <c r="F772">
        <f>IFERROR(VLOOKUP($A772,Finnifty!$A$14:$I$486,F$15+1,FALSE),All_curves!F771)</f>
        <v>0</v>
      </c>
      <c r="G772">
        <f>IFERROR(VLOOKUP($A772,Finnifty!$A$14:$I$486,G$15+1,FALSE),All_curves!G771)</f>
        <v>0</v>
      </c>
      <c r="H772">
        <f>IFERROR(VLOOKUP($A772,Finnifty!$A$14:$I$486,H$15+1,FALSE),All_curves!H771)</f>
        <v>0</v>
      </c>
      <c r="I772">
        <f>IFERROR(VLOOKUP($A772,Finnifty!$A$14:$I$486,I$15+1,FALSE),All_curves!I771)</f>
        <v>0</v>
      </c>
      <c r="J772">
        <f>IFERROR(VLOOKUP($A772,Banknifty!$A$14:$I$4860,2,FALSE),All_curves!J771)</f>
        <v>14338552</v>
      </c>
      <c r="K772">
        <f>IFERROR(VLOOKUP($A772,Banknifty!$A$14:$I$4860,3,FALSE),All_curves!K771)</f>
        <v>20697422</v>
      </c>
      <c r="L772">
        <f>IFERROR(VLOOKUP($A772,Banknifty!$A$14:$I$4860,4,FALSE),All_curves!L771)</f>
        <v>18582858</v>
      </c>
      <c r="M772">
        <f>IFERROR(VLOOKUP($A772,Banknifty!$A$14:$I$4860,5,FALSE),All_curves!M771)</f>
        <v>22842338</v>
      </c>
      <c r="N772">
        <f>IFERROR(VLOOKUP($A772,Banknifty!$A$14:$I$4860,6,FALSE),All_curves!N771)</f>
        <v>13777582</v>
      </c>
      <c r="O772">
        <f>IFERROR(VLOOKUP($A772,Banknifty!$A$14:$I$4860,7,FALSE),All_curves!O771)</f>
        <v>18043440</v>
      </c>
      <c r="P772">
        <f>IFERROR(VLOOKUP($A772,Banknifty!$A$14:$I$4860,8,FALSE),All_curves!P771)</f>
        <v>18043440</v>
      </c>
      <c r="Q772">
        <f>IFERROR(VLOOKUP($A772,Banknifty!$A$14:$I$4860,9,FALSE),All_curves!Q771)</f>
        <v>18335566</v>
      </c>
      <c r="R772">
        <f>IFERROR(VLOOKUP($A772,Nifty!$A$14:$I$4860,2,FALSE),All_curves!R771)</f>
        <v>8242943.5</v>
      </c>
      <c r="S772">
        <f>IFERROR(VLOOKUP($A772,Nifty!$A$14:$I$4860,3,FALSE),All_curves!S771)</f>
        <v>9421843</v>
      </c>
      <c r="T772">
        <f>IFERROR(VLOOKUP($A772,Nifty!$A$14:$I$4860,4,FALSE),All_curves!T771)</f>
        <v>9707930</v>
      </c>
      <c r="U772">
        <f>IFERROR(VLOOKUP($A772,Nifty!$A$14:$I$4860,5,FALSE),All_curves!U771)</f>
        <v>10693806</v>
      </c>
      <c r="V772">
        <f>IFERROR(VLOOKUP($A772,Nifty!$A$14:$I$4860,6,FALSE),All_curves!V771)</f>
        <v>9049313</v>
      </c>
      <c r="W772">
        <f>IFERROR(VLOOKUP($A772,Nifty!$A$14:$I$4860,7,FALSE),All_curves!W771)</f>
        <v>9820828</v>
      </c>
      <c r="X772">
        <f>IFERROR(VLOOKUP($A772,Nifty!$A$14:$I$4860,8,FALSE),All_curves!X771)</f>
        <v>10234436</v>
      </c>
      <c r="Y772">
        <f>IFERROR(VLOOKUP($A772,Nifty!$A$14:$I$4860,9,FALSE),All_curves!Y771)</f>
        <v>10479730</v>
      </c>
      <c r="AA772" s="5">
        <f t="shared" si="335"/>
        <v>0</v>
      </c>
      <c r="AB772" s="5">
        <f t="shared" si="336"/>
        <v>0</v>
      </c>
      <c r="AC772" s="5">
        <f t="shared" si="337"/>
        <v>0</v>
      </c>
      <c r="AD772" s="5">
        <f t="shared" si="338"/>
        <v>0</v>
      </c>
      <c r="AE772" s="5">
        <f t="shared" si="339"/>
        <v>0</v>
      </c>
      <c r="AF772" s="5">
        <f t="shared" si="340"/>
        <v>0</v>
      </c>
      <c r="AG772" s="5">
        <f t="shared" si="341"/>
        <v>0</v>
      </c>
      <c r="AH772" s="5">
        <f t="shared" si="342"/>
        <v>0</v>
      </c>
      <c r="AI772" s="5">
        <f t="shared" si="318"/>
        <v>-4.5290887469262575E-4</v>
      </c>
      <c r="AJ772" s="5">
        <f t="shared" si="319"/>
        <v>-8.5319421160301445E-4</v>
      </c>
      <c r="AK772" s="5">
        <f t="shared" si="320"/>
        <v>-6.7586512941408827E-4</v>
      </c>
      <c r="AL772" s="5">
        <f t="shared" si="321"/>
        <v>-6.0911102691341146E-4</v>
      </c>
      <c r="AM772" s="5">
        <f t="shared" si="322"/>
        <v>-9.3499310683686776E-4</v>
      </c>
      <c r="AN772" s="5">
        <f t="shared" si="323"/>
        <v>0</v>
      </c>
      <c r="AO772" s="5">
        <f t="shared" si="324"/>
        <v>0</v>
      </c>
      <c r="AP772" s="5">
        <f t="shared" si="325"/>
        <v>0</v>
      </c>
      <c r="AQ772" s="5">
        <f t="shared" si="326"/>
        <v>-2.0528698894659581E-3</v>
      </c>
      <c r="AR772" s="5">
        <f t="shared" si="327"/>
        <v>-2.0652784318161421E-3</v>
      </c>
      <c r="AS772" s="5">
        <f t="shared" si="328"/>
        <v>-3.7082948168842833E-6</v>
      </c>
      <c r="AT772" s="5">
        <f t="shared" si="329"/>
        <v>-6.3116667372686841E-5</v>
      </c>
      <c r="AU772" s="5">
        <f t="shared" si="330"/>
        <v>-2.0528394138109585E-3</v>
      </c>
      <c r="AV772" s="5">
        <f t="shared" si="331"/>
        <v>-2.0654081828208604E-3</v>
      </c>
      <c r="AW772" s="5">
        <f t="shared" si="332"/>
        <v>-3.8106497890488811E-6</v>
      </c>
      <c r="AX772" s="5">
        <f t="shared" si="333"/>
        <v>-6.3070165989054239E-5</v>
      </c>
      <c r="AZ772" s="7">
        <f t="shared" si="343"/>
        <v>120.66797301684794</v>
      </c>
      <c r="BA772" s="4">
        <f t="shared" si="334"/>
        <v>-4.9567391855590004E-4</v>
      </c>
      <c r="BB772" s="5">
        <f>AZ772/MAX($AZ$16:AZ772)-1</f>
        <v>-4.5191248497694625E-3</v>
      </c>
    </row>
    <row r="773" spans="1:54" x14ac:dyDescent="0.25">
      <c r="A773" s="3">
        <v>43664</v>
      </c>
      <c r="B773">
        <f>IFERROR(VLOOKUP($A773,Finnifty!$A$14:$I$486,B$15+1,FALSE),All_curves!B772)</f>
        <v>0</v>
      </c>
      <c r="C773">
        <f>IFERROR(VLOOKUP($A773,Finnifty!$A$14:$I$486,C$15+1,FALSE),All_curves!C772)</f>
        <v>0</v>
      </c>
      <c r="D773">
        <f>IFERROR(VLOOKUP($A773,Finnifty!$A$14:$I$486,D$15+1,FALSE),All_curves!D772)</f>
        <v>0</v>
      </c>
      <c r="E773">
        <f>IFERROR(VLOOKUP($A773,Finnifty!$A$14:$I$486,E$15+1,FALSE),All_curves!E772)</f>
        <v>0</v>
      </c>
      <c r="F773">
        <f>IFERROR(VLOOKUP($A773,Finnifty!$A$14:$I$486,F$15+1,FALSE),All_curves!F772)</f>
        <v>0</v>
      </c>
      <c r="G773">
        <f>IFERROR(VLOOKUP($A773,Finnifty!$A$14:$I$486,G$15+1,FALSE),All_curves!G772)</f>
        <v>0</v>
      </c>
      <c r="H773">
        <f>IFERROR(VLOOKUP($A773,Finnifty!$A$14:$I$486,H$15+1,FALSE),All_curves!H772)</f>
        <v>0</v>
      </c>
      <c r="I773">
        <f>IFERROR(VLOOKUP($A773,Finnifty!$A$14:$I$486,I$15+1,FALSE),All_curves!I772)</f>
        <v>0</v>
      </c>
      <c r="J773">
        <f>IFERROR(VLOOKUP($A773,Banknifty!$A$14:$I$4860,2,FALSE),All_curves!J772)</f>
        <v>14421725</v>
      </c>
      <c r="K773">
        <f>IFERROR(VLOOKUP($A773,Banknifty!$A$14:$I$4860,3,FALSE),All_curves!K772)</f>
        <v>20830438</v>
      </c>
      <c r="L773">
        <f>IFERROR(VLOOKUP($A773,Banknifty!$A$14:$I$4860,4,FALSE),All_curves!L772)</f>
        <v>18789474</v>
      </c>
      <c r="M773">
        <f>IFERROR(VLOOKUP($A773,Banknifty!$A$14:$I$4860,5,FALSE),All_curves!M772)</f>
        <v>23146316</v>
      </c>
      <c r="N773">
        <f>IFERROR(VLOOKUP($A773,Banknifty!$A$14:$I$4860,6,FALSE),All_curves!N772)</f>
        <v>13758467</v>
      </c>
      <c r="O773">
        <f>IFERROR(VLOOKUP($A773,Banknifty!$A$14:$I$4860,7,FALSE),All_curves!O772)</f>
        <v>18016352</v>
      </c>
      <c r="P773">
        <f>IFERROR(VLOOKUP($A773,Banknifty!$A$14:$I$4860,8,FALSE),All_curves!P772)</f>
        <v>18016352</v>
      </c>
      <c r="Q773">
        <f>IFERROR(VLOOKUP($A773,Banknifty!$A$14:$I$4860,9,FALSE),All_curves!Q772)</f>
        <v>18304844</v>
      </c>
      <c r="R773">
        <f>IFERROR(VLOOKUP($A773,Nifty!$A$14:$I$4860,2,FALSE),All_curves!R772)</f>
        <v>8206652</v>
      </c>
      <c r="S773">
        <f>IFERROR(VLOOKUP($A773,Nifty!$A$14:$I$4860,3,FALSE),All_curves!S772)</f>
        <v>9445506</v>
      </c>
      <c r="T773">
        <f>IFERROR(VLOOKUP($A773,Nifty!$A$14:$I$4860,4,FALSE),All_curves!T772)</f>
        <v>9760255</v>
      </c>
      <c r="U773">
        <f>IFERROR(VLOOKUP($A773,Nifty!$A$14:$I$4860,5,FALSE),All_curves!U772)</f>
        <v>10745407</v>
      </c>
      <c r="V773">
        <f>IFERROR(VLOOKUP($A773,Nifty!$A$14:$I$4860,6,FALSE),All_curves!V772)</f>
        <v>9041342</v>
      </c>
      <c r="W773">
        <f>IFERROR(VLOOKUP($A773,Nifty!$A$14:$I$4860,7,FALSE),All_curves!W772)</f>
        <v>9804376</v>
      </c>
      <c r="X773">
        <f>IFERROR(VLOOKUP($A773,Nifty!$A$14:$I$4860,8,FALSE),All_curves!X772)</f>
        <v>10234436</v>
      </c>
      <c r="Y773">
        <f>IFERROR(VLOOKUP($A773,Nifty!$A$14:$I$4860,9,FALSE),All_curves!Y772)</f>
        <v>10475281</v>
      </c>
      <c r="AA773" s="5">
        <f t="shared" si="335"/>
        <v>0</v>
      </c>
      <c r="AB773" s="5">
        <f t="shared" si="336"/>
        <v>0</v>
      </c>
      <c r="AC773" s="5">
        <f t="shared" si="337"/>
        <v>0</v>
      </c>
      <c r="AD773" s="5">
        <f t="shared" si="338"/>
        <v>0</v>
      </c>
      <c r="AE773" s="5">
        <f t="shared" si="339"/>
        <v>0</v>
      </c>
      <c r="AF773" s="5">
        <f t="shared" si="340"/>
        <v>0</v>
      </c>
      <c r="AG773" s="5">
        <f t="shared" si="341"/>
        <v>0</v>
      </c>
      <c r="AH773" s="5">
        <f t="shared" si="342"/>
        <v>0</v>
      </c>
      <c r="AI773" s="5">
        <f t="shared" si="318"/>
        <v>5.8006554636758079E-3</v>
      </c>
      <c r="AJ773" s="5">
        <f t="shared" si="319"/>
        <v>6.4266941071211559E-3</v>
      </c>
      <c r="AK773" s="5">
        <f t="shared" si="320"/>
        <v>1.111863417349479E-2</v>
      </c>
      <c r="AL773" s="5">
        <f t="shared" si="321"/>
        <v>1.3307657035807718E-2</v>
      </c>
      <c r="AM773" s="5">
        <f t="shared" si="322"/>
        <v>-1.3873987467467597E-3</v>
      </c>
      <c r="AN773" s="5">
        <f t="shared" si="323"/>
        <v>-1.5012658340094465E-3</v>
      </c>
      <c r="AO773" s="5">
        <f t="shared" si="324"/>
        <v>-1.5012658340094465E-3</v>
      </c>
      <c r="AP773" s="5">
        <f t="shared" si="325"/>
        <v>-1.6755414040667826E-3</v>
      </c>
      <c r="AQ773" s="5">
        <f t="shared" si="326"/>
        <v>-4.4027355034036431E-3</v>
      </c>
      <c r="AR773" s="5">
        <f t="shared" si="327"/>
        <v>2.5115043840149287E-3</v>
      </c>
      <c r="AS773" s="5">
        <f t="shared" si="328"/>
        <v>5.3899234955341324E-3</v>
      </c>
      <c r="AT773" s="5">
        <f t="shared" si="329"/>
        <v>4.8253166365650468E-3</v>
      </c>
      <c r="AU773" s="5">
        <f t="shared" si="330"/>
        <v>-8.8084034666502387E-4</v>
      </c>
      <c r="AV773" s="5">
        <f t="shared" si="331"/>
        <v>-1.6752151651571179E-3</v>
      </c>
      <c r="AW773" s="5">
        <f t="shared" si="332"/>
        <v>0</v>
      </c>
      <c r="AX773" s="5">
        <f t="shared" si="333"/>
        <v>-4.2453383818097379E-4</v>
      </c>
      <c r="AZ773" s="7">
        <f t="shared" si="343"/>
        <v>120.84863101545338</v>
      </c>
      <c r="BA773" s="4">
        <f t="shared" si="334"/>
        <v>1.4971495259989329E-3</v>
      </c>
      <c r="BB773" s="5">
        <f>AZ773/MAX($AZ$16:AZ773)-1</f>
        <v>-3.0287411293971056E-3</v>
      </c>
    </row>
    <row r="774" spans="1:54" x14ac:dyDescent="0.25">
      <c r="A774" s="3">
        <v>43665</v>
      </c>
      <c r="B774">
        <f>IFERROR(VLOOKUP($A774,Finnifty!$A$14:$I$486,B$15+1,FALSE),All_curves!B773)</f>
        <v>0</v>
      </c>
      <c r="C774">
        <f>IFERROR(VLOOKUP($A774,Finnifty!$A$14:$I$486,C$15+1,FALSE),All_curves!C773)</f>
        <v>0</v>
      </c>
      <c r="D774">
        <f>IFERROR(VLOOKUP($A774,Finnifty!$A$14:$I$486,D$15+1,FALSE),All_curves!D773)</f>
        <v>0</v>
      </c>
      <c r="E774">
        <f>IFERROR(VLOOKUP($A774,Finnifty!$A$14:$I$486,E$15+1,FALSE),All_curves!E773)</f>
        <v>0</v>
      </c>
      <c r="F774">
        <f>IFERROR(VLOOKUP($A774,Finnifty!$A$14:$I$486,F$15+1,FALSE),All_curves!F773)</f>
        <v>0</v>
      </c>
      <c r="G774">
        <f>IFERROR(VLOOKUP($A774,Finnifty!$A$14:$I$486,G$15+1,FALSE),All_curves!G773)</f>
        <v>0</v>
      </c>
      <c r="H774">
        <f>IFERROR(VLOOKUP($A774,Finnifty!$A$14:$I$486,H$15+1,FALSE),All_curves!H773)</f>
        <v>0</v>
      </c>
      <c r="I774">
        <f>IFERROR(VLOOKUP($A774,Finnifty!$A$14:$I$486,I$15+1,FALSE),All_curves!I773)</f>
        <v>0</v>
      </c>
      <c r="J774">
        <f>IFERROR(VLOOKUP($A774,Banknifty!$A$14:$I$4860,2,FALSE),All_curves!J773)</f>
        <v>14524049</v>
      </c>
      <c r="K774">
        <f>IFERROR(VLOOKUP($A774,Banknifty!$A$14:$I$4860,3,FALSE),All_curves!K773)</f>
        <v>21029208</v>
      </c>
      <c r="L774">
        <f>IFERROR(VLOOKUP($A774,Banknifty!$A$14:$I$4860,4,FALSE),All_curves!L773)</f>
        <v>18907546</v>
      </c>
      <c r="M774">
        <f>IFERROR(VLOOKUP($A774,Banknifty!$A$14:$I$4860,5,FALSE),All_curves!M773)</f>
        <v>23282538</v>
      </c>
      <c r="N774">
        <f>IFERROR(VLOOKUP($A774,Banknifty!$A$14:$I$4860,6,FALSE),All_curves!N773)</f>
        <v>13752595</v>
      </c>
      <c r="O774">
        <f>IFERROR(VLOOKUP($A774,Banknifty!$A$14:$I$4860,7,FALSE),All_curves!O773)</f>
        <v>17999750</v>
      </c>
      <c r="P774">
        <f>IFERROR(VLOOKUP($A774,Banknifty!$A$14:$I$4860,8,FALSE),All_curves!P773)</f>
        <v>17999750</v>
      </c>
      <c r="Q774">
        <f>IFERROR(VLOOKUP($A774,Banknifty!$A$14:$I$4860,9,FALSE),All_curves!Q773)</f>
        <v>18251848</v>
      </c>
      <c r="R774">
        <f>IFERROR(VLOOKUP($A774,Nifty!$A$14:$I$4860,2,FALSE),All_curves!R773)</f>
        <v>8323518</v>
      </c>
      <c r="S774">
        <f>IFERROR(VLOOKUP($A774,Nifty!$A$14:$I$4860,3,FALSE),All_curves!S773)</f>
        <v>9517575</v>
      </c>
      <c r="T774">
        <f>IFERROR(VLOOKUP($A774,Nifty!$A$14:$I$4860,4,FALSE),All_curves!T773)</f>
        <v>9791758</v>
      </c>
      <c r="U774">
        <f>IFERROR(VLOOKUP($A774,Nifty!$A$14:$I$4860,5,FALSE),All_curves!U773)</f>
        <v>10771883</v>
      </c>
      <c r="V774">
        <f>IFERROR(VLOOKUP($A774,Nifty!$A$14:$I$4860,6,FALSE),All_curves!V773)</f>
        <v>9155884</v>
      </c>
      <c r="W774">
        <f>IFERROR(VLOOKUP($A774,Nifty!$A$14:$I$4860,7,FALSE),All_curves!W773)</f>
        <v>9879183</v>
      </c>
      <c r="X774">
        <f>IFERROR(VLOOKUP($A774,Nifty!$A$14:$I$4860,8,FALSE),All_curves!X773)</f>
        <v>10267470</v>
      </c>
      <c r="Y774">
        <f>IFERROR(VLOOKUP($A774,Nifty!$A$14:$I$4860,9,FALSE),All_curves!Y773)</f>
        <v>10485926</v>
      </c>
      <c r="AA774" s="5">
        <f t="shared" si="335"/>
        <v>0</v>
      </c>
      <c r="AB774" s="5">
        <f t="shared" si="336"/>
        <v>0</v>
      </c>
      <c r="AC774" s="5">
        <f t="shared" si="337"/>
        <v>0</v>
      </c>
      <c r="AD774" s="5">
        <f t="shared" si="338"/>
        <v>0</v>
      </c>
      <c r="AE774" s="5">
        <f t="shared" si="339"/>
        <v>0</v>
      </c>
      <c r="AF774" s="5">
        <f t="shared" si="340"/>
        <v>0</v>
      </c>
      <c r="AG774" s="5">
        <f t="shared" si="341"/>
        <v>0</v>
      </c>
      <c r="AH774" s="5">
        <f t="shared" si="342"/>
        <v>0</v>
      </c>
      <c r="AI774" s="5">
        <f t="shared" si="318"/>
        <v>7.0951290500962383E-3</v>
      </c>
      <c r="AJ774" s="5">
        <f t="shared" si="319"/>
        <v>9.5422861487597377E-3</v>
      </c>
      <c r="AK774" s="5">
        <f t="shared" si="320"/>
        <v>6.2839438719786145E-3</v>
      </c>
      <c r="AL774" s="5">
        <f t="shared" si="321"/>
        <v>5.885256210966805E-3</v>
      </c>
      <c r="AM774" s="5">
        <f t="shared" si="322"/>
        <v>-4.2679173486404043E-4</v>
      </c>
      <c r="AN774" s="5">
        <f t="shared" si="323"/>
        <v>-9.214962052250808E-4</v>
      </c>
      <c r="AO774" s="5">
        <f t="shared" si="324"/>
        <v>-9.214962052250808E-4</v>
      </c>
      <c r="AP774" s="5">
        <f t="shared" si="325"/>
        <v>-2.8951899289608729E-3</v>
      </c>
      <c r="AQ774" s="5">
        <f t="shared" si="326"/>
        <v>1.4240399129876513E-2</v>
      </c>
      <c r="AR774" s="5">
        <f t="shared" si="327"/>
        <v>7.6299776846258105E-3</v>
      </c>
      <c r="AS774" s="5">
        <f t="shared" si="328"/>
        <v>3.2276820636345516E-3</v>
      </c>
      <c r="AT774" s="5">
        <f t="shared" si="329"/>
        <v>2.4639364521046314E-3</v>
      </c>
      <c r="AU774" s="5">
        <f t="shared" si="330"/>
        <v>1.2668694536718039E-2</v>
      </c>
      <c r="AV774" s="5">
        <f t="shared" si="331"/>
        <v>7.6299603360785451E-3</v>
      </c>
      <c r="AW774" s="5">
        <f t="shared" si="332"/>
        <v>3.2277303800620771E-3</v>
      </c>
      <c r="AX774" s="5">
        <f t="shared" si="333"/>
        <v>1.0162018565420539E-3</v>
      </c>
      <c r="AZ774" s="7">
        <f t="shared" si="343"/>
        <v>121.23004049180132</v>
      </c>
      <c r="BA774" s="4">
        <f t="shared" si="334"/>
        <v>3.1560926519653559E-3</v>
      </c>
      <c r="BB774" s="5">
        <f>AZ774/MAX($AZ$16:AZ774)-1</f>
        <v>0</v>
      </c>
    </row>
    <row r="775" spans="1:54" x14ac:dyDescent="0.25">
      <c r="A775" s="3">
        <v>43668</v>
      </c>
      <c r="B775">
        <f>IFERROR(VLOOKUP($A775,Finnifty!$A$14:$I$486,B$15+1,FALSE),All_curves!B774)</f>
        <v>0</v>
      </c>
      <c r="C775">
        <f>IFERROR(VLOOKUP($A775,Finnifty!$A$14:$I$486,C$15+1,FALSE),All_curves!C774)</f>
        <v>0</v>
      </c>
      <c r="D775">
        <f>IFERROR(VLOOKUP($A775,Finnifty!$A$14:$I$486,D$15+1,FALSE),All_curves!D774)</f>
        <v>0</v>
      </c>
      <c r="E775">
        <f>IFERROR(VLOOKUP($A775,Finnifty!$A$14:$I$486,E$15+1,FALSE),All_curves!E774)</f>
        <v>0</v>
      </c>
      <c r="F775">
        <f>IFERROR(VLOOKUP($A775,Finnifty!$A$14:$I$486,F$15+1,FALSE),All_curves!F774)</f>
        <v>0</v>
      </c>
      <c r="G775">
        <f>IFERROR(VLOOKUP($A775,Finnifty!$A$14:$I$486,G$15+1,FALSE),All_curves!G774)</f>
        <v>0</v>
      </c>
      <c r="H775">
        <f>IFERROR(VLOOKUP($A775,Finnifty!$A$14:$I$486,H$15+1,FALSE),All_curves!H774)</f>
        <v>0</v>
      </c>
      <c r="I775">
        <f>IFERROR(VLOOKUP($A775,Finnifty!$A$14:$I$486,I$15+1,FALSE),All_curves!I774)</f>
        <v>0</v>
      </c>
      <c r="J775">
        <f>IFERROR(VLOOKUP($A775,Banknifty!$A$14:$I$4860,2,FALSE),All_curves!J774)</f>
        <v>14614602</v>
      </c>
      <c r="K775">
        <f>IFERROR(VLOOKUP($A775,Banknifty!$A$14:$I$4860,3,FALSE),All_curves!K774)</f>
        <v>21277720</v>
      </c>
      <c r="L775">
        <f>IFERROR(VLOOKUP($A775,Banknifty!$A$14:$I$4860,4,FALSE),All_curves!L774)</f>
        <v>19207560</v>
      </c>
      <c r="M775">
        <f>IFERROR(VLOOKUP($A775,Banknifty!$A$14:$I$4860,5,FALSE),All_curves!M774)</f>
        <v>23688450</v>
      </c>
      <c r="N775">
        <f>IFERROR(VLOOKUP($A775,Banknifty!$A$14:$I$4860,6,FALSE),All_curves!N774)</f>
        <v>13746366</v>
      </c>
      <c r="O775">
        <f>IFERROR(VLOOKUP($A775,Banknifty!$A$14:$I$4860,7,FALSE),All_curves!O774)</f>
        <v>17984392</v>
      </c>
      <c r="P775">
        <f>IFERROR(VLOOKUP($A775,Banknifty!$A$14:$I$4860,8,FALSE),All_curves!P774)</f>
        <v>17984392</v>
      </c>
      <c r="Q775">
        <f>IFERROR(VLOOKUP($A775,Banknifty!$A$14:$I$4860,9,FALSE),All_curves!Q774)</f>
        <v>18240732</v>
      </c>
      <c r="R775">
        <f>IFERROR(VLOOKUP($A775,Nifty!$A$14:$I$4860,2,FALSE),All_curves!R774)</f>
        <v>8374378.5</v>
      </c>
      <c r="S775">
        <f>IFERROR(VLOOKUP($A775,Nifty!$A$14:$I$4860,3,FALSE),All_curves!S774)</f>
        <v>9590677</v>
      </c>
      <c r="T775">
        <f>IFERROR(VLOOKUP($A775,Nifty!$A$14:$I$4860,4,FALSE),All_curves!T774)</f>
        <v>9832777</v>
      </c>
      <c r="U775">
        <f>IFERROR(VLOOKUP($A775,Nifty!$A$14:$I$4860,5,FALSE),All_curves!U774)</f>
        <v>10840367</v>
      </c>
      <c r="V775">
        <f>IFERROR(VLOOKUP($A775,Nifty!$A$14:$I$4860,6,FALSE),All_curves!V774)</f>
        <v>9211831</v>
      </c>
      <c r="W775">
        <f>IFERROR(VLOOKUP($A775,Nifty!$A$14:$I$4860,7,FALSE),All_curves!W774)</f>
        <v>9955063</v>
      </c>
      <c r="X775">
        <f>IFERROR(VLOOKUP($A775,Nifty!$A$14:$I$4860,8,FALSE),All_curves!X774)</f>
        <v>10310482</v>
      </c>
      <c r="Y775">
        <f>IFERROR(VLOOKUP($A775,Nifty!$A$14:$I$4860,9,FALSE),All_curves!Y774)</f>
        <v>10552592</v>
      </c>
      <c r="AA775" s="5">
        <f t="shared" si="335"/>
        <v>0</v>
      </c>
      <c r="AB775" s="5">
        <f t="shared" si="336"/>
        <v>0</v>
      </c>
      <c r="AC775" s="5">
        <f t="shared" si="337"/>
        <v>0</v>
      </c>
      <c r="AD775" s="5">
        <f t="shared" si="338"/>
        <v>0</v>
      </c>
      <c r="AE775" s="5">
        <f t="shared" si="339"/>
        <v>0</v>
      </c>
      <c r="AF775" s="5">
        <f t="shared" si="340"/>
        <v>0</v>
      </c>
      <c r="AG775" s="5">
        <f t="shared" si="341"/>
        <v>0</v>
      </c>
      <c r="AH775" s="5">
        <f t="shared" si="342"/>
        <v>0</v>
      </c>
      <c r="AI775" s="5">
        <f t="shared" si="318"/>
        <v>6.2346939204074303E-3</v>
      </c>
      <c r="AJ775" s="5">
        <f t="shared" si="319"/>
        <v>1.1817468351637439E-2</v>
      </c>
      <c r="AK775" s="5">
        <f t="shared" si="320"/>
        <v>1.5867421398842563E-2</v>
      </c>
      <c r="AL775" s="5">
        <f t="shared" si="321"/>
        <v>1.743418178894407E-2</v>
      </c>
      <c r="AM775" s="5">
        <f t="shared" si="322"/>
        <v>-4.529327010648343E-4</v>
      </c>
      <c r="AN775" s="5">
        <f t="shared" si="323"/>
        <v>-8.5323407269544127E-4</v>
      </c>
      <c r="AO775" s="5">
        <f t="shared" si="324"/>
        <v>-8.5323407269544127E-4</v>
      </c>
      <c r="AP775" s="5">
        <f t="shared" si="325"/>
        <v>-6.090342194390308E-4</v>
      </c>
      <c r="AQ775" s="5">
        <f t="shared" si="326"/>
        <v>6.1104571408387987E-3</v>
      </c>
      <c r="AR775" s="5">
        <f t="shared" si="327"/>
        <v>7.6807380031151951E-3</v>
      </c>
      <c r="AS775" s="5">
        <f t="shared" si="328"/>
        <v>4.1891353932561604E-3</v>
      </c>
      <c r="AT775" s="5">
        <f t="shared" si="329"/>
        <v>6.3576628153128034E-3</v>
      </c>
      <c r="AU775" s="5">
        <f t="shared" si="330"/>
        <v>6.1104968127598802E-3</v>
      </c>
      <c r="AV775" s="5">
        <f t="shared" si="331"/>
        <v>7.6807970861558772E-3</v>
      </c>
      <c r="AW775" s="5">
        <f t="shared" si="332"/>
        <v>4.1891527318804744E-3</v>
      </c>
      <c r="AX775" s="5">
        <f t="shared" si="333"/>
        <v>6.3576645496068451E-3</v>
      </c>
      <c r="AZ775" s="7">
        <f t="shared" si="343"/>
        <v>121.72133247907107</v>
      </c>
      <c r="BA775" s="4">
        <f t="shared" si="334"/>
        <v>4.0525597886192834E-3</v>
      </c>
      <c r="BB775" s="5">
        <f>AZ775/MAX($AZ$16:AZ775)-1</f>
        <v>0</v>
      </c>
    </row>
    <row r="776" spans="1:54" x14ac:dyDescent="0.25">
      <c r="A776" s="3">
        <v>43669</v>
      </c>
      <c r="B776">
        <f>IFERROR(VLOOKUP($A776,Finnifty!$A$14:$I$486,B$15+1,FALSE),All_curves!B775)</f>
        <v>0</v>
      </c>
      <c r="C776">
        <f>IFERROR(VLOOKUP($A776,Finnifty!$A$14:$I$486,C$15+1,FALSE),All_curves!C775)</f>
        <v>0</v>
      </c>
      <c r="D776">
        <f>IFERROR(VLOOKUP($A776,Finnifty!$A$14:$I$486,D$15+1,FALSE),All_curves!D775)</f>
        <v>0</v>
      </c>
      <c r="E776">
        <f>IFERROR(VLOOKUP($A776,Finnifty!$A$14:$I$486,E$15+1,FALSE),All_curves!E775)</f>
        <v>0</v>
      </c>
      <c r="F776">
        <f>IFERROR(VLOOKUP($A776,Finnifty!$A$14:$I$486,F$15+1,FALSE),All_curves!F775)</f>
        <v>0</v>
      </c>
      <c r="G776">
        <f>IFERROR(VLOOKUP($A776,Finnifty!$A$14:$I$486,G$15+1,FALSE),All_curves!G775)</f>
        <v>0</v>
      </c>
      <c r="H776">
        <f>IFERROR(VLOOKUP($A776,Finnifty!$A$14:$I$486,H$15+1,FALSE),All_curves!H775)</f>
        <v>0</v>
      </c>
      <c r="I776">
        <f>IFERROR(VLOOKUP($A776,Finnifty!$A$14:$I$486,I$15+1,FALSE),All_curves!I775)</f>
        <v>0</v>
      </c>
      <c r="J776">
        <f>IFERROR(VLOOKUP($A776,Banknifty!$A$14:$I$4860,2,FALSE),All_curves!J775)</f>
        <v>14618449</v>
      </c>
      <c r="K776">
        <f>IFERROR(VLOOKUP($A776,Banknifty!$A$14:$I$4860,3,FALSE),All_curves!K775)</f>
        <v>21345440</v>
      </c>
      <c r="L776">
        <f>IFERROR(VLOOKUP($A776,Banknifty!$A$14:$I$4860,4,FALSE),All_curves!L775)</f>
        <v>19328210</v>
      </c>
      <c r="M776">
        <f>IFERROR(VLOOKUP($A776,Banknifty!$A$14:$I$4860,5,FALSE),All_curves!M775)</f>
        <v>23688450</v>
      </c>
      <c r="N776">
        <f>IFERROR(VLOOKUP($A776,Banknifty!$A$14:$I$4860,6,FALSE),All_curves!N775)</f>
        <v>13734113</v>
      </c>
      <c r="O776">
        <f>IFERROR(VLOOKUP($A776,Banknifty!$A$14:$I$4860,7,FALSE),All_curves!O775)</f>
        <v>17950984</v>
      </c>
      <c r="P776">
        <f>IFERROR(VLOOKUP($A776,Banknifty!$A$14:$I$4860,8,FALSE),All_curves!P775)</f>
        <v>17950984</v>
      </c>
      <c r="Q776">
        <f>IFERROR(VLOOKUP($A776,Banknifty!$A$14:$I$4860,9,FALSE),All_curves!Q775)</f>
        <v>18246208</v>
      </c>
      <c r="R776">
        <f>IFERROR(VLOOKUP($A776,Nifty!$A$14:$I$4860,2,FALSE),All_curves!R775)</f>
        <v>8343377</v>
      </c>
      <c r="S776">
        <f>IFERROR(VLOOKUP($A776,Nifty!$A$14:$I$4860,3,FALSE),All_curves!S775)</f>
        <v>9560607</v>
      </c>
      <c r="T776">
        <f>IFERROR(VLOOKUP($A776,Nifty!$A$14:$I$4860,4,FALSE),All_curves!T775)</f>
        <v>9830775</v>
      </c>
      <c r="U776">
        <f>IFERROR(VLOOKUP($A776,Nifty!$A$14:$I$4860,5,FALSE),All_curves!U775)</f>
        <v>10840367</v>
      </c>
      <c r="V776">
        <f>IFERROR(VLOOKUP($A776,Nifty!$A$14:$I$4860,6,FALSE),All_curves!V775)</f>
        <v>9177729</v>
      </c>
      <c r="W776">
        <f>IFERROR(VLOOKUP($A776,Nifty!$A$14:$I$4860,7,FALSE),All_curves!W775)</f>
        <v>9923851</v>
      </c>
      <c r="X776">
        <f>IFERROR(VLOOKUP($A776,Nifty!$A$14:$I$4860,8,FALSE),All_curves!X775)</f>
        <v>10308382</v>
      </c>
      <c r="Y776">
        <f>IFERROR(VLOOKUP($A776,Nifty!$A$14:$I$4860,9,FALSE),All_curves!Y775)</f>
        <v>10552592</v>
      </c>
      <c r="AA776" s="5">
        <f t="shared" si="335"/>
        <v>0</v>
      </c>
      <c r="AB776" s="5">
        <f t="shared" si="336"/>
        <v>0</v>
      </c>
      <c r="AC776" s="5">
        <f t="shared" si="337"/>
        <v>0</v>
      </c>
      <c r="AD776" s="5">
        <f t="shared" si="338"/>
        <v>0</v>
      </c>
      <c r="AE776" s="5">
        <f t="shared" si="339"/>
        <v>0</v>
      </c>
      <c r="AF776" s="5">
        <f t="shared" si="340"/>
        <v>0</v>
      </c>
      <c r="AG776" s="5">
        <f t="shared" si="341"/>
        <v>0</v>
      </c>
      <c r="AH776" s="5">
        <f t="shared" si="342"/>
        <v>0</v>
      </c>
      <c r="AI776" s="5">
        <f t="shared" si="318"/>
        <v>2.6322988474136721E-4</v>
      </c>
      <c r="AJ776" s="5">
        <f t="shared" si="319"/>
        <v>3.1826718276206645E-3</v>
      </c>
      <c r="AK776" s="5">
        <f t="shared" si="320"/>
        <v>6.2813808729480503E-3</v>
      </c>
      <c r="AL776" s="5">
        <f t="shared" si="321"/>
        <v>0</v>
      </c>
      <c r="AM776" s="5">
        <f t="shared" si="322"/>
        <v>-8.9136285182567221E-4</v>
      </c>
      <c r="AN776" s="5">
        <f t="shared" si="323"/>
        <v>-1.8576107549257426E-3</v>
      </c>
      <c r="AO776" s="5">
        <f t="shared" si="324"/>
        <v>-1.8576107549257426E-3</v>
      </c>
      <c r="AP776" s="5">
        <f t="shared" si="325"/>
        <v>3.0020725045454277E-4</v>
      </c>
      <c r="AQ776" s="5">
        <f t="shared" si="326"/>
        <v>-3.7019463593627178E-3</v>
      </c>
      <c r="AR776" s="5">
        <f t="shared" si="327"/>
        <v>-3.1353365356794338E-3</v>
      </c>
      <c r="AS776" s="5">
        <f t="shared" si="328"/>
        <v>-2.0360473953595637E-4</v>
      </c>
      <c r="AT776" s="5">
        <f t="shared" si="329"/>
        <v>0</v>
      </c>
      <c r="AU776" s="5">
        <f t="shared" si="330"/>
        <v>-3.7019784666044719E-3</v>
      </c>
      <c r="AV776" s="5">
        <f t="shared" si="331"/>
        <v>-3.1352890483967721E-3</v>
      </c>
      <c r="AW776" s="5">
        <f t="shared" si="332"/>
        <v>-2.0367621998662599E-4</v>
      </c>
      <c r="AX776" s="5">
        <f t="shared" si="333"/>
        <v>0</v>
      </c>
      <c r="AZ776" s="7">
        <f t="shared" si="343"/>
        <v>121.67740666905023</v>
      </c>
      <c r="BA776" s="4">
        <f t="shared" si="334"/>
        <v>-3.6087191231160459E-4</v>
      </c>
      <c r="BB776" s="5">
        <f>AZ776/MAX($AZ$16:AZ776)-1</f>
        <v>-3.6087191231159998E-4</v>
      </c>
    </row>
    <row r="777" spans="1:54" x14ac:dyDescent="0.25">
      <c r="A777" s="3">
        <v>43670</v>
      </c>
      <c r="B777">
        <f>IFERROR(VLOOKUP($A777,Finnifty!$A$14:$I$486,B$15+1,FALSE),All_curves!B776)</f>
        <v>0</v>
      </c>
      <c r="C777">
        <f>IFERROR(VLOOKUP($A777,Finnifty!$A$14:$I$486,C$15+1,FALSE),All_curves!C776)</f>
        <v>0</v>
      </c>
      <c r="D777">
        <f>IFERROR(VLOOKUP($A777,Finnifty!$A$14:$I$486,D$15+1,FALSE),All_curves!D776)</f>
        <v>0</v>
      </c>
      <c r="E777">
        <f>IFERROR(VLOOKUP($A777,Finnifty!$A$14:$I$486,E$15+1,FALSE),All_curves!E776)</f>
        <v>0</v>
      </c>
      <c r="F777">
        <f>IFERROR(VLOOKUP($A777,Finnifty!$A$14:$I$486,F$15+1,FALSE),All_curves!F776)</f>
        <v>0</v>
      </c>
      <c r="G777">
        <f>IFERROR(VLOOKUP($A777,Finnifty!$A$14:$I$486,G$15+1,FALSE),All_curves!G776)</f>
        <v>0</v>
      </c>
      <c r="H777">
        <f>IFERROR(VLOOKUP($A777,Finnifty!$A$14:$I$486,H$15+1,FALSE),All_curves!H776)</f>
        <v>0</v>
      </c>
      <c r="I777">
        <f>IFERROR(VLOOKUP($A777,Finnifty!$A$14:$I$486,I$15+1,FALSE),All_curves!I776)</f>
        <v>0</v>
      </c>
      <c r="J777">
        <f>IFERROR(VLOOKUP($A777,Banknifty!$A$14:$I$4860,2,FALSE),All_curves!J776)</f>
        <v>14605971</v>
      </c>
      <c r="K777">
        <f>IFERROR(VLOOKUP($A777,Banknifty!$A$14:$I$4860,3,FALSE),All_curves!K776)</f>
        <v>21291392</v>
      </c>
      <c r="L777">
        <f>IFERROR(VLOOKUP($A777,Banknifty!$A$14:$I$4860,4,FALSE),All_curves!L776)</f>
        <v>19297912</v>
      </c>
      <c r="M777">
        <f>IFERROR(VLOOKUP($A777,Banknifty!$A$14:$I$4860,5,FALSE),All_curves!M776)</f>
        <v>23638680</v>
      </c>
      <c r="N777">
        <f>IFERROR(VLOOKUP($A777,Banknifty!$A$14:$I$4860,6,FALSE),All_curves!N776)</f>
        <v>13796696</v>
      </c>
      <c r="O777">
        <f>IFERROR(VLOOKUP($A777,Banknifty!$A$14:$I$4860,7,FALSE),All_curves!O776)</f>
        <v>18088044</v>
      </c>
      <c r="P777">
        <f>IFERROR(VLOOKUP($A777,Banknifty!$A$14:$I$4860,8,FALSE),All_curves!P776)</f>
        <v>18088044</v>
      </c>
      <c r="Q777">
        <f>IFERROR(VLOOKUP($A777,Banknifty!$A$14:$I$4860,9,FALSE),All_curves!Q776)</f>
        <v>18356754</v>
      </c>
      <c r="R777">
        <f>IFERROR(VLOOKUP($A777,Nifty!$A$14:$I$4860,2,FALSE),All_curves!R776)</f>
        <v>8305869.5</v>
      </c>
      <c r="S777">
        <f>IFERROR(VLOOKUP($A777,Nifty!$A$14:$I$4860,3,FALSE),All_curves!S776)</f>
        <v>9522513</v>
      </c>
      <c r="T777">
        <f>IFERROR(VLOOKUP($A777,Nifty!$A$14:$I$4860,4,FALSE),All_curves!T776)</f>
        <v>9790886</v>
      </c>
      <c r="U777">
        <f>IFERROR(VLOOKUP($A777,Nifty!$A$14:$I$4860,5,FALSE),All_curves!U776)</f>
        <v>10797170</v>
      </c>
      <c r="V777">
        <f>IFERROR(VLOOKUP($A777,Nifty!$A$14:$I$4860,6,FALSE),All_curves!V776)</f>
        <v>9136471</v>
      </c>
      <c r="W777">
        <f>IFERROR(VLOOKUP($A777,Nifty!$A$14:$I$4860,7,FALSE),All_curves!W776)</f>
        <v>9884309</v>
      </c>
      <c r="X777">
        <f>IFERROR(VLOOKUP($A777,Nifty!$A$14:$I$4860,8,FALSE),All_curves!X776)</f>
        <v>10266555</v>
      </c>
      <c r="Y777">
        <f>IFERROR(VLOOKUP($A777,Nifty!$A$14:$I$4860,9,FALSE),All_curves!Y776)</f>
        <v>10510542</v>
      </c>
      <c r="AA777" s="5">
        <f t="shared" si="335"/>
        <v>0</v>
      </c>
      <c r="AB777" s="5">
        <f t="shared" si="336"/>
        <v>0</v>
      </c>
      <c r="AC777" s="5">
        <f t="shared" si="337"/>
        <v>0</v>
      </c>
      <c r="AD777" s="5">
        <f t="shared" si="338"/>
        <v>0</v>
      </c>
      <c r="AE777" s="5">
        <f t="shared" si="339"/>
        <v>0</v>
      </c>
      <c r="AF777" s="5">
        <f t="shared" si="340"/>
        <v>0</v>
      </c>
      <c r="AG777" s="5">
        <f t="shared" si="341"/>
        <v>0</v>
      </c>
      <c r="AH777" s="5">
        <f t="shared" si="342"/>
        <v>0</v>
      </c>
      <c r="AI777" s="5">
        <f t="shared" si="318"/>
        <v>-8.5357892619108977E-4</v>
      </c>
      <c r="AJ777" s="5">
        <f t="shared" si="319"/>
        <v>-2.5320630542167155E-3</v>
      </c>
      <c r="AK777" s="5">
        <f t="shared" si="320"/>
        <v>-1.5675533326676705E-3</v>
      </c>
      <c r="AL777" s="5">
        <f t="shared" si="321"/>
        <v>-2.1010239167189582E-3</v>
      </c>
      <c r="AM777" s="5">
        <f t="shared" si="322"/>
        <v>4.5567558676704589E-3</v>
      </c>
      <c r="AN777" s="5">
        <f t="shared" si="323"/>
        <v>7.6352360405425035E-3</v>
      </c>
      <c r="AO777" s="5">
        <f t="shared" si="324"/>
        <v>7.6352360405425035E-3</v>
      </c>
      <c r="AP777" s="5">
        <f t="shared" si="325"/>
        <v>6.0585739239626957E-3</v>
      </c>
      <c r="AQ777" s="5">
        <f t="shared" si="326"/>
        <v>-4.4954818654364681E-3</v>
      </c>
      <c r="AR777" s="5">
        <f t="shared" si="327"/>
        <v>-3.9844750443146504E-3</v>
      </c>
      <c r="AS777" s="5">
        <f t="shared" si="328"/>
        <v>-4.0575641289725128E-3</v>
      </c>
      <c r="AT777" s="5">
        <f t="shared" si="329"/>
        <v>-3.9848281889349746E-3</v>
      </c>
      <c r="AU777" s="5">
        <f t="shared" si="330"/>
        <v>-4.4954476210835592E-3</v>
      </c>
      <c r="AV777" s="5">
        <f t="shared" si="331"/>
        <v>-3.9845418880231076E-3</v>
      </c>
      <c r="AW777" s="5">
        <f t="shared" si="332"/>
        <v>-4.057571789636838E-3</v>
      </c>
      <c r="AX777" s="5">
        <f t="shared" si="333"/>
        <v>-3.9848029754205871E-3</v>
      </c>
      <c r="AZ777" s="7">
        <f t="shared" si="343"/>
        <v>121.60534763140195</v>
      </c>
      <c r="BA777" s="4">
        <f t="shared" si="334"/>
        <v>-5.922137857874572E-4</v>
      </c>
      <c r="BB777" s="5">
        <f>AZ777/MAX($AZ$16:AZ777)-1</f>
        <v>-9.528719847776701E-4</v>
      </c>
    </row>
    <row r="778" spans="1:54" x14ac:dyDescent="0.25">
      <c r="A778" s="3">
        <v>43671</v>
      </c>
      <c r="B778">
        <f>IFERROR(VLOOKUP($A778,Finnifty!$A$14:$I$486,B$15+1,FALSE),All_curves!B777)</f>
        <v>0</v>
      </c>
      <c r="C778">
        <f>IFERROR(VLOOKUP($A778,Finnifty!$A$14:$I$486,C$15+1,FALSE),All_curves!C777)</f>
        <v>0</v>
      </c>
      <c r="D778">
        <f>IFERROR(VLOOKUP($A778,Finnifty!$A$14:$I$486,D$15+1,FALSE),All_curves!D777)</f>
        <v>0</v>
      </c>
      <c r="E778">
        <f>IFERROR(VLOOKUP($A778,Finnifty!$A$14:$I$486,E$15+1,FALSE),All_curves!E777)</f>
        <v>0</v>
      </c>
      <c r="F778">
        <f>IFERROR(VLOOKUP($A778,Finnifty!$A$14:$I$486,F$15+1,FALSE),All_curves!F777)</f>
        <v>0</v>
      </c>
      <c r="G778">
        <f>IFERROR(VLOOKUP($A778,Finnifty!$A$14:$I$486,G$15+1,FALSE),All_curves!G777)</f>
        <v>0</v>
      </c>
      <c r="H778">
        <f>IFERROR(VLOOKUP($A778,Finnifty!$A$14:$I$486,H$15+1,FALSE),All_curves!H777)</f>
        <v>0</v>
      </c>
      <c r="I778">
        <f>IFERROR(VLOOKUP($A778,Finnifty!$A$14:$I$486,I$15+1,FALSE),All_curves!I777)</f>
        <v>0</v>
      </c>
      <c r="J778">
        <f>IFERROR(VLOOKUP($A778,Banknifty!$A$14:$I$4860,2,FALSE),All_curves!J777)</f>
        <v>14411077</v>
      </c>
      <c r="K778">
        <f>IFERROR(VLOOKUP($A778,Banknifty!$A$14:$I$4860,3,FALSE),All_curves!K777)</f>
        <v>20993186</v>
      </c>
      <c r="L778">
        <f>IFERROR(VLOOKUP($A778,Banknifty!$A$14:$I$4860,4,FALSE),All_curves!L777)</f>
        <v>19052580</v>
      </c>
      <c r="M778">
        <f>IFERROR(VLOOKUP($A778,Banknifty!$A$14:$I$4860,5,FALSE),All_curves!M777)</f>
        <v>23506742</v>
      </c>
      <c r="N778">
        <f>IFERROR(VLOOKUP($A778,Banknifty!$A$14:$I$4860,6,FALSE),All_curves!N777)</f>
        <v>13882714</v>
      </c>
      <c r="O778">
        <f>IFERROR(VLOOKUP($A778,Banknifty!$A$14:$I$4860,7,FALSE),All_curves!O777)</f>
        <v>18301798</v>
      </c>
      <c r="P778">
        <f>IFERROR(VLOOKUP($A778,Banknifty!$A$14:$I$4860,8,FALSE),All_curves!P777)</f>
        <v>18301798</v>
      </c>
      <c r="Q778">
        <f>IFERROR(VLOOKUP($A778,Banknifty!$A$14:$I$4860,9,FALSE),All_curves!Q777)</f>
        <v>18676790</v>
      </c>
      <c r="R778">
        <f>IFERROR(VLOOKUP($A778,Nifty!$A$14:$I$4860,2,FALSE),All_curves!R777)</f>
        <v>8199162.5</v>
      </c>
      <c r="S778">
        <f>IFERROR(VLOOKUP($A778,Nifty!$A$14:$I$4860,3,FALSE),All_curves!S777)</f>
        <v>9473330</v>
      </c>
      <c r="T778">
        <f>IFERROR(VLOOKUP($A778,Nifty!$A$14:$I$4860,4,FALSE),All_curves!T777)</f>
        <v>9713493</v>
      </c>
      <c r="U778">
        <f>IFERROR(VLOOKUP($A778,Nifty!$A$14:$I$4860,5,FALSE),All_curves!U777)</f>
        <v>10703441</v>
      </c>
      <c r="V778">
        <f>IFERROR(VLOOKUP($A778,Nifty!$A$14:$I$4860,6,FALSE),All_curves!V777)</f>
        <v>9089137</v>
      </c>
      <c r="W778">
        <f>IFERROR(VLOOKUP($A778,Nifty!$A$14:$I$4860,7,FALSE),All_curves!W777)</f>
        <v>9845292</v>
      </c>
      <c r="X778">
        <f>IFERROR(VLOOKUP($A778,Nifty!$A$14:$I$4860,8,FALSE),All_curves!X777)</f>
        <v>10235272</v>
      </c>
      <c r="Y778">
        <f>IFERROR(VLOOKUP($A778,Nifty!$A$14:$I$4860,9,FALSE),All_curves!Y777)</f>
        <v>10478086</v>
      </c>
      <c r="AA778" s="5">
        <f t="shared" si="335"/>
        <v>0</v>
      </c>
      <c r="AB778" s="5">
        <f t="shared" si="336"/>
        <v>0</v>
      </c>
      <c r="AC778" s="5">
        <f t="shared" si="337"/>
        <v>0</v>
      </c>
      <c r="AD778" s="5">
        <f t="shared" si="338"/>
        <v>0</v>
      </c>
      <c r="AE778" s="5">
        <f t="shared" si="339"/>
        <v>0</v>
      </c>
      <c r="AF778" s="5">
        <f t="shared" si="340"/>
        <v>0</v>
      </c>
      <c r="AG778" s="5">
        <f t="shared" si="341"/>
        <v>0</v>
      </c>
      <c r="AH778" s="5">
        <f t="shared" si="342"/>
        <v>0</v>
      </c>
      <c r="AI778" s="5">
        <f t="shared" si="318"/>
        <v>-1.3343447005337739E-2</v>
      </c>
      <c r="AJ778" s="5">
        <f t="shared" si="319"/>
        <v>-1.4005941931838017E-2</v>
      </c>
      <c r="AK778" s="5">
        <f t="shared" si="320"/>
        <v>-1.2712877952806512E-2</v>
      </c>
      <c r="AL778" s="5">
        <f t="shared" si="321"/>
        <v>-5.5814453260503161E-3</v>
      </c>
      <c r="AM778" s="5">
        <f t="shared" si="322"/>
        <v>6.2346811149567305E-3</v>
      </c>
      <c r="AN778" s="5">
        <f t="shared" si="323"/>
        <v>1.1817419285357733E-2</v>
      </c>
      <c r="AO778" s="5">
        <f t="shared" si="324"/>
        <v>1.1817419285357733E-2</v>
      </c>
      <c r="AP778" s="5">
        <f t="shared" si="325"/>
        <v>1.7434237011619835E-2</v>
      </c>
      <c r="AQ778" s="5">
        <f t="shared" si="326"/>
        <v>-1.2847179937031328E-2</v>
      </c>
      <c r="AR778" s="5">
        <f t="shared" si="327"/>
        <v>-5.16491812612907E-3</v>
      </c>
      <c r="AS778" s="5">
        <f t="shared" si="328"/>
        <v>-7.9045961723994695E-3</v>
      </c>
      <c r="AT778" s="5">
        <f t="shared" si="329"/>
        <v>-8.6808858247114928E-3</v>
      </c>
      <c r="AU778" s="5">
        <f t="shared" si="330"/>
        <v>-5.1807749403461889E-3</v>
      </c>
      <c r="AV778" s="5">
        <f t="shared" si="331"/>
        <v>-3.9473674892195332E-3</v>
      </c>
      <c r="AW778" s="5">
        <f t="shared" si="332"/>
        <v>-3.0470785964717972E-3</v>
      </c>
      <c r="AX778" s="5">
        <f t="shared" si="333"/>
        <v>-3.0879473199384444E-3</v>
      </c>
      <c r="AZ778" s="7">
        <f t="shared" si="343"/>
        <v>121.36111999153209</v>
      </c>
      <c r="BA778" s="4">
        <f t="shared" si="334"/>
        <v>-2.0083626635411618E-3</v>
      </c>
      <c r="BB778" s="5">
        <f>AZ778/MAX($AZ$16:AZ778)-1</f>
        <v>-2.9593209358015349E-3</v>
      </c>
    </row>
    <row r="779" spans="1:54" x14ac:dyDescent="0.25">
      <c r="A779" s="3">
        <v>43672</v>
      </c>
      <c r="B779">
        <f>IFERROR(VLOOKUP($A779,Finnifty!$A$14:$I$486,B$15+1,FALSE),All_curves!B778)</f>
        <v>0</v>
      </c>
      <c r="C779">
        <f>IFERROR(VLOOKUP($A779,Finnifty!$A$14:$I$486,C$15+1,FALSE),All_curves!C778)</f>
        <v>0</v>
      </c>
      <c r="D779">
        <f>IFERROR(VLOOKUP($A779,Finnifty!$A$14:$I$486,D$15+1,FALSE),All_curves!D778)</f>
        <v>0</v>
      </c>
      <c r="E779">
        <f>IFERROR(VLOOKUP($A779,Finnifty!$A$14:$I$486,E$15+1,FALSE),All_curves!E778)</f>
        <v>0</v>
      </c>
      <c r="F779">
        <f>IFERROR(VLOOKUP($A779,Finnifty!$A$14:$I$486,F$15+1,FALSE),All_curves!F778)</f>
        <v>0</v>
      </c>
      <c r="G779">
        <f>IFERROR(VLOOKUP($A779,Finnifty!$A$14:$I$486,G$15+1,FALSE),All_curves!G778)</f>
        <v>0</v>
      </c>
      <c r="H779">
        <f>IFERROR(VLOOKUP($A779,Finnifty!$A$14:$I$486,H$15+1,FALSE),All_curves!H778)</f>
        <v>0</v>
      </c>
      <c r="I779">
        <f>IFERROR(VLOOKUP($A779,Finnifty!$A$14:$I$486,I$15+1,FALSE),All_curves!I778)</f>
        <v>0</v>
      </c>
      <c r="J779">
        <f>IFERROR(VLOOKUP($A779,Banknifty!$A$14:$I$4860,2,FALSE),All_curves!J778)</f>
        <v>14464537</v>
      </c>
      <c r="K779">
        <f>IFERROR(VLOOKUP($A779,Banknifty!$A$14:$I$4860,3,FALSE),All_curves!K778)</f>
        <v>21032732</v>
      </c>
      <c r="L779">
        <f>IFERROR(VLOOKUP($A779,Banknifty!$A$14:$I$4860,4,FALSE),All_curves!L778)</f>
        <v>19078962</v>
      </c>
      <c r="M779">
        <f>IFERROR(VLOOKUP($A779,Banknifty!$A$14:$I$4860,5,FALSE),All_curves!M778)</f>
        <v>23515710</v>
      </c>
      <c r="N779">
        <f>IFERROR(VLOOKUP($A779,Banknifty!$A$14:$I$4860,6,FALSE),All_curves!N778)</f>
        <v>13886368</v>
      </c>
      <c r="O779">
        <f>IFERROR(VLOOKUP($A779,Banknifty!$A$14:$I$4860,7,FALSE),All_curves!O778)</f>
        <v>18360048</v>
      </c>
      <c r="P779">
        <f>IFERROR(VLOOKUP($A779,Banknifty!$A$14:$I$4860,8,FALSE),All_curves!P778)</f>
        <v>18360048</v>
      </c>
      <c r="Q779">
        <f>IFERROR(VLOOKUP($A779,Banknifty!$A$14:$I$4860,9,FALSE),All_curves!Q778)</f>
        <v>18676790</v>
      </c>
      <c r="R779">
        <f>IFERROR(VLOOKUP($A779,Nifty!$A$14:$I$4860,2,FALSE),All_curves!R778)</f>
        <v>8174685.5</v>
      </c>
      <c r="S779">
        <f>IFERROR(VLOOKUP($A779,Nifty!$A$14:$I$4860,3,FALSE),All_curves!S778)</f>
        <v>9475565</v>
      </c>
      <c r="T779">
        <f>IFERROR(VLOOKUP($A779,Nifty!$A$14:$I$4860,4,FALSE),All_curves!T778)</f>
        <v>9710644</v>
      </c>
      <c r="U779">
        <f>IFERROR(VLOOKUP($A779,Nifty!$A$14:$I$4860,5,FALSE),All_curves!U778)</f>
        <v>10701636</v>
      </c>
      <c r="V779">
        <f>IFERROR(VLOOKUP($A779,Nifty!$A$14:$I$4860,6,FALSE),All_curves!V778)</f>
        <v>9052286</v>
      </c>
      <c r="W779">
        <f>IFERROR(VLOOKUP($A779,Nifty!$A$14:$I$4860,7,FALSE),All_curves!W778)</f>
        <v>9872068</v>
      </c>
      <c r="X779">
        <f>IFERROR(VLOOKUP($A779,Nifty!$A$14:$I$4860,8,FALSE),All_curves!X778)</f>
        <v>10232271</v>
      </c>
      <c r="Y779">
        <f>IFERROR(VLOOKUP($A779,Nifty!$A$14:$I$4860,9,FALSE),All_curves!Y778)</f>
        <v>10476319</v>
      </c>
      <c r="AA779" s="5">
        <f t="shared" si="335"/>
        <v>0</v>
      </c>
      <c r="AB779" s="5">
        <f t="shared" si="336"/>
        <v>0</v>
      </c>
      <c r="AC779" s="5">
        <f t="shared" si="337"/>
        <v>0</v>
      </c>
      <c r="AD779" s="5">
        <f t="shared" si="338"/>
        <v>0</v>
      </c>
      <c r="AE779" s="5">
        <f t="shared" si="339"/>
        <v>0</v>
      </c>
      <c r="AF779" s="5">
        <f t="shared" si="340"/>
        <v>0</v>
      </c>
      <c r="AG779" s="5">
        <f t="shared" si="341"/>
        <v>0</v>
      </c>
      <c r="AH779" s="5">
        <f t="shared" si="342"/>
        <v>0</v>
      </c>
      <c r="AI779" s="5">
        <f t="shared" si="318"/>
        <v>3.7096464060251133E-3</v>
      </c>
      <c r="AJ779" s="5">
        <f t="shared" si="319"/>
        <v>1.8837540904939054E-3</v>
      </c>
      <c r="AK779" s="5">
        <f t="shared" si="320"/>
        <v>1.3846943563549097E-3</v>
      </c>
      <c r="AL779" s="5">
        <f t="shared" si="321"/>
        <v>3.8150756919019813E-4</v>
      </c>
      <c r="AM779" s="5">
        <f t="shared" si="322"/>
        <v>2.6320501884580239E-4</v>
      </c>
      <c r="AN779" s="5">
        <f t="shared" si="323"/>
        <v>3.1827474000094558E-3</v>
      </c>
      <c r="AO779" s="5">
        <f t="shared" si="324"/>
        <v>3.1827474000094558E-3</v>
      </c>
      <c r="AP779" s="5">
        <f t="shared" si="325"/>
        <v>0</v>
      </c>
      <c r="AQ779" s="5">
        <f t="shared" si="326"/>
        <v>-2.9853049015676758E-3</v>
      </c>
      <c r="AR779" s="5">
        <f t="shared" si="327"/>
        <v>2.3592548765849486E-4</v>
      </c>
      <c r="AS779" s="5">
        <f t="shared" si="328"/>
        <v>-2.9330334618038467E-4</v>
      </c>
      <c r="AT779" s="5">
        <f t="shared" si="329"/>
        <v>-1.6863735690231252E-4</v>
      </c>
      <c r="AU779" s="5">
        <f t="shared" si="330"/>
        <v>-4.0544003242551918E-3</v>
      </c>
      <c r="AV779" s="5">
        <f t="shared" si="331"/>
        <v>2.71967555660102E-3</v>
      </c>
      <c r="AW779" s="5">
        <f t="shared" si="332"/>
        <v>-2.9320178301073252E-4</v>
      </c>
      <c r="AX779" s="5">
        <f t="shared" si="333"/>
        <v>-1.6863766913155498E-4</v>
      </c>
      <c r="AZ779" s="7">
        <f t="shared" si="343"/>
        <v>121.40653139048369</v>
      </c>
      <c r="BA779" s="4">
        <f t="shared" si="334"/>
        <v>3.7418407933918752E-4</v>
      </c>
      <c r="BB779" s="5">
        <f>AZ779/MAX($AZ$16:AZ779)-1</f>
        <v>-2.5862441872421815E-3</v>
      </c>
    </row>
    <row r="780" spans="1:54" x14ac:dyDescent="0.25">
      <c r="A780" s="3">
        <v>43675</v>
      </c>
      <c r="B780">
        <f>IFERROR(VLOOKUP($A780,Finnifty!$A$14:$I$486,B$15+1,FALSE),All_curves!B779)</f>
        <v>0</v>
      </c>
      <c r="C780">
        <f>IFERROR(VLOOKUP($A780,Finnifty!$A$14:$I$486,C$15+1,FALSE),All_curves!C779)</f>
        <v>0</v>
      </c>
      <c r="D780">
        <f>IFERROR(VLOOKUP($A780,Finnifty!$A$14:$I$486,D$15+1,FALSE),All_curves!D779)</f>
        <v>0</v>
      </c>
      <c r="E780">
        <f>IFERROR(VLOOKUP($A780,Finnifty!$A$14:$I$486,E$15+1,FALSE),All_curves!E779)</f>
        <v>0</v>
      </c>
      <c r="F780">
        <f>IFERROR(VLOOKUP($A780,Finnifty!$A$14:$I$486,F$15+1,FALSE),All_curves!F779)</f>
        <v>0</v>
      </c>
      <c r="G780">
        <f>IFERROR(VLOOKUP($A780,Finnifty!$A$14:$I$486,G$15+1,FALSE),All_curves!G779)</f>
        <v>0</v>
      </c>
      <c r="H780">
        <f>IFERROR(VLOOKUP($A780,Finnifty!$A$14:$I$486,H$15+1,FALSE),All_curves!H779)</f>
        <v>0</v>
      </c>
      <c r="I780">
        <f>IFERROR(VLOOKUP($A780,Finnifty!$A$14:$I$486,I$15+1,FALSE),All_curves!I779)</f>
        <v>0</v>
      </c>
      <c r="J780">
        <f>IFERROR(VLOOKUP($A780,Banknifty!$A$14:$I$4860,2,FALSE),All_curves!J779)</f>
        <v>14456601</v>
      </c>
      <c r="K780">
        <f>IFERROR(VLOOKUP($A780,Banknifty!$A$14:$I$4860,3,FALSE),All_curves!K779)</f>
        <v>20944150</v>
      </c>
      <c r="L780">
        <f>IFERROR(VLOOKUP($A780,Banknifty!$A$14:$I$4860,4,FALSE),All_curves!L779)</f>
        <v>19019442</v>
      </c>
      <c r="M780">
        <f>IFERROR(VLOOKUP($A780,Banknifty!$A$14:$I$4860,5,FALSE),All_curves!M779)</f>
        <v>23399260</v>
      </c>
      <c r="N780">
        <f>IFERROR(VLOOKUP($A780,Banknifty!$A$14:$I$4860,6,FALSE),All_curves!N779)</f>
        <v>13874516</v>
      </c>
      <c r="O780">
        <f>IFERROR(VLOOKUP($A780,Banknifty!$A$14:$I$4860,7,FALSE),All_curves!O779)</f>
        <v>18313558</v>
      </c>
      <c r="P780">
        <f>IFERROR(VLOOKUP($A780,Banknifty!$A$14:$I$4860,8,FALSE),All_curves!P779)</f>
        <v>18313558</v>
      </c>
      <c r="Q780">
        <f>IFERROR(VLOOKUP($A780,Banknifty!$A$14:$I$4860,9,FALSE),All_curves!Q779)</f>
        <v>18637548</v>
      </c>
      <c r="R780">
        <f>IFERROR(VLOOKUP($A780,Nifty!$A$14:$I$4860,2,FALSE),All_curves!R779)</f>
        <v>8191338</v>
      </c>
      <c r="S780">
        <f>IFERROR(VLOOKUP($A780,Nifty!$A$14:$I$4860,3,FALSE),All_curves!S779)</f>
        <v>9477397</v>
      </c>
      <c r="T780">
        <f>IFERROR(VLOOKUP($A780,Nifty!$A$14:$I$4860,4,FALSE),All_curves!T779)</f>
        <v>9686802</v>
      </c>
      <c r="U780">
        <f>IFERROR(VLOOKUP($A780,Nifty!$A$14:$I$4860,5,FALSE),All_curves!U779)</f>
        <v>10659292</v>
      </c>
      <c r="V780">
        <f>IFERROR(VLOOKUP($A780,Nifty!$A$14:$I$4860,6,FALSE),All_curves!V779)</f>
        <v>9070726</v>
      </c>
      <c r="W780">
        <f>IFERROR(VLOOKUP($A780,Nifty!$A$14:$I$4860,7,FALSE),All_curves!W779)</f>
        <v>9873977</v>
      </c>
      <c r="X780">
        <f>IFERROR(VLOOKUP($A780,Nifty!$A$14:$I$4860,8,FALSE),All_curves!X779)</f>
        <v>10207148</v>
      </c>
      <c r="Y780">
        <f>IFERROR(VLOOKUP($A780,Nifty!$A$14:$I$4860,9,FALSE),All_curves!Y779)</f>
        <v>10434867</v>
      </c>
      <c r="AA780" s="5">
        <f t="shared" si="335"/>
        <v>0</v>
      </c>
      <c r="AB780" s="5">
        <f t="shared" si="336"/>
        <v>0</v>
      </c>
      <c r="AC780" s="5">
        <f t="shared" si="337"/>
        <v>0</v>
      </c>
      <c r="AD780" s="5">
        <f t="shared" si="338"/>
        <v>0</v>
      </c>
      <c r="AE780" s="5">
        <f t="shared" si="339"/>
        <v>0</v>
      </c>
      <c r="AF780" s="5">
        <f t="shared" si="340"/>
        <v>0</v>
      </c>
      <c r="AG780" s="5">
        <f t="shared" si="341"/>
        <v>0</v>
      </c>
      <c r="AH780" s="5">
        <f t="shared" si="342"/>
        <v>0</v>
      </c>
      <c r="AI780" s="5">
        <f t="shared" si="318"/>
        <v>-5.486521967484892E-4</v>
      </c>
      <c r="AJ780" s="5">
        <f t="shared" si="319"/>
        <v>-4.2116259552016366E-3</v>
      </c>
      <c r="AK780" s="5">
        <f t="shared" si="320"/>
        <v>-3.1196665730557349E-3</v>
      </c>
      <c r="AL780" s="5">
        <f t="shared" si="321"/>
        <v>-4.9520086784536899E-3</v>
      </c>
      <c r="AM780" s="5">
        <f t="shared" si="322"/>
        <v>-8.5349891346675477E-4</v>
      </c>
      <c r="AN780" s="5">
        <f t="shared" si="323"/>
        <v>-2.532128456309013E-3</v>
      </c>
      <c r="AO780" s="5">
        <f t="shared" si="324"/>
        <v>-2.532128456309013E-3</v>
      </c>
      <c r="AP780" s="5">
        <f t="shared" si="325"/>
        <v>-2.1011105227397575E-3</v>
      </c>
      <c r="AQ780" s="5">
        <f t="shared" si="326"/>
        <v>2.0370814265575632E-3</v>
      </c>
      <c r="AR780" s="5">
        <f t="shared" si="327"/>
        <v>1.9333939453747284E-4</v>
      </c>
      <c r="AS780" s="5">
        <f t="shared" si="328"/>
        <v>-2.4552439570434403E-3</v>
      </c>
      <c r="AT780" s="5">
        <f t="shared" si="329"/>
        <v>-3.9567781972774663E-3</v>
      </c>
      <c r="AU780" s="5">
        <f t="shared" si="330"/>
        <v>2.0370545075576452E-3</v>
      </c>
      <c r="AV780" s="5">
        <f t="shared" si="331"/>
        <v>1.9337387060147648E-4</v>
      </c>
      <c r="AW780" s="5">
        <f t="shared" si="332"/>
        <v>-2.4552711709844299E-3</v>
      </c>
      <c r="AX780" s="5">
        <f t="shared" si="333"/>
        <v>-3.9567332762585616E-3</v>
      </c>
      <c r="AZ780" s="7">
        <f t="shared" si="343"/>
        <v>121.25874930454241</v>
      </c>
      <c r="BA780" s="4">
        <f t="shared" si="334"/>
        <v>-1.2172498814414098E-3</v>
      </c>
      <c r="BB780" s="5">
        <f>AZ780/MAX($AZ$16:AZ780)-1</f>
        <v>-3.8003459632534042E-3</v>
      </c>
    </row>
    <row r="781" spans="1:54" x14ac:dyDescent="0.25">
      <c r="A781" s="3">
        <v>43676</v>
      </c>
      <c r="B781">
        <f>IFERROR(VLOOKUP($A781,Finnifty!$A$14:$I$486,B$15+1,FALSE),All_curves!B780)</f>
        <v>0</v>
      </c>
      <c r="C781">
        <f>IFERROR(VLOOKUP($A781,Finnifty!$A$14:$I$486,C$15+1,FALSE),All_curves!C780)</f>
        <v>0</v>
      </c>
      <c r="D781">
        <f>IFERROR(VLOOKUP($A781,Finnifty!$A$14:$I$486,D$15+1,FALSE),All_curves!D780)</f>
        <v>0</v>
      </c>
      <c r="E781">
        <f>IFERROR(VLOOKUP($A781,Finnifty!$A$14:$I$486,E$15+1,FALSE),All_curves!E780)</f>
        <v>0</v>
      </c>
      <c r="F781">
        <f>IFERROR(VLOOKUP($A781,Finnifty!$A$14:$I$486,F$15+1,FALSE),All_curves!F780)</f>
        <v>0</v>
      </c>
      <c r="G781">
        <f>IFERROR(VLOOKUP($A781,Finnifty!$A$14:$I$486,G$15+1,FALSE),All_curves!G780)</f>
        <v>0</v>
      </c>
      <c r="H781">
        <f>IFERROR(VLOOKUP($A781,Finnifty!$A$14:$I$486,H$15+1,FALSE),All_curves!H780)</f>
        <v>0</v>
      </c>
      <c r="I781">
        <f>IFERROR(VLOOKUP($A781,Finnifty!$A$14:$I$486,I$15+1,FALSE),All_curves!I780)</f>
        <v>0</v>
      </c>
      <c r="J781">
        <f>IFERROR(VLOOKUP($A781,Banknifty!$A$14:$I$4860,2,FALSE),All_curves!J780)</f>
        <v>14272211</v>
      </c>
      <c r="K781">
        <f>IFERROR(VLOOKUP($A781,Banknifty!$A$14:$I$4860,3,FALSE),All_curves!K780)</f>
        <v>21459192</v>
      </c>
      <c r="L781">
        <f>IFERROR(VLOOKUP($A781,Banknifty!$A$14:$I$4860,4,FALSE),All_curves!L780)</f>
        <v>19342254</v>
      </c>
      <c r="M781">
        <f>IFERROR(VLOOKUP($A781,Banknifty!$A$14:$I$4860,5,FALSE),All_curves!M780)</f>
        <v>23907702</v>
      </c>
      <c r="N781">
        <f>IFERROR(VLOOKUP($A781,Banknifty!$A$14:$I$4860,6,FALSE),All_curves!N780)</f>
        <v>13812175</v>
      </c>
      <c r="O781">
        <f>IFERROR(VLOOKUP($A781,Banknifty!$A$14:$I$4860,7,FALSE),All_curves!O780)</f>
        <v>18239480</v>
      </c>
      <c r="P781">
        <f>IFERROR(VLOOKUP($A781,Banknifty!$A$14:$I$4860,8,FALSE),All_curves!P780)</f>
        <v>18239480</v>
      </c>
      <c r="Q781">
        <f>IFERROR(VLOOKUP($A781,Banknifty!$A$14:$I$4860,9,FALSE),All_curves!Q780)</f>
        <v>18533524</v>
      </c>
      <c r="R781">
        <f>IFERROR(VLOOKUP($A781,Nifty!$A$14:$I$4860,2,FALSE),All_curves!R780)</f>
        <v>8166869</v>
      </c>
      <c r="S781">
        <f>IFERROR(VLOOKUP($A781,Nifty!$A$14:$I$4860,3,FALSE),All_curves!S780)</f>
        <v>9574156</v>
      </c>
      <c r="T781">
        <f>IFERROR(VLOOKUP($A781,Nifty!$A$14:$I$4860,4,FALSE),All_curves!T780)</f>
        <v>9709033</v>
      </c>
      <c r="U781">
        <f>IFERROR(VLOOKUP($A781,Nifty!$A$14:$I$4860,5,FALSE),All_curves!U780)</f>
        <v>10785303</v>
      </c>
      <c r="V781">
        <f>IFERROR(VLOOKUP($A781,Nifty!$A$14:$I$4860,6,FALSE),All_curves!V780)</f>
        <v>9043630</v>
      </c>
      <c r="W781">
        <f>IFERROR(VLOOKUP($A781,Nifty!$A$14:$I$4860,7,FALSE),All_curves!W780)</f>
        <v>9974785</v>
      </c>
      <c r="X781">
        <f>IFERROR(VLOOKUP($A781,Nifty!$A$14:$I$4860,8,FALSE),All_curves!X780)</f>
        <v>10230573</v>
      </c>
      <c r="Y781">
        <f>IFERROR(VLOOKUP($A781,Nifty!$A$14:$I$4860,9,FALSE),All_curves!Y780)</f>
        <v>10558224</v>
      </c>
      <c r="AA781" s="5">
        <f t="shared" si="335"/>
        <v>0</v>
      </c>
      <c r="AB781" s="5">
        <f t="shared" si="336"/>
        <v>0</v>
      </c>
      <c r="AC781" s="5">
        <f t="shared" si="337"/>
        <v>0</v>
      </c>
      <c r="AD781" s="5">
        <f t="shared" si="338"/>
        <v>0</v>
      </c>
      <c r="AE781" s="5">
        <f t="shared" si="339"/>
        <v>0</v>
      </c>
      <c r="AF781" s="5">
        <f t="shared" si="340"/>
        <v>0</v>
      </c>
      <c r="AG781" s="5">
        <f t="shared" si="341"/>
        <v>0</v>
      </c>
      <c r="AH781" s="5">
        <f t="shared" si="342"/>
        <v>0</v>
      </c>
      <c r="AI781" s="5">
        <f t="shared" si="318"/>
        <v>-1.2754727062052829E-2</v>
      </c>
      <c r="AJ781" s="5">
        <f t="shared" si="319"/>
        <v>2.4591210433462241E-2</v>
      </c>
      <c r="AK781" s="5">
        <f t="shared" si="320"/>
        <v>1.6972737685995165E-2</v>
      </c>
      <c r="AL781" s="5">
        <f t="shared" si="321"/>
        <v>2.1728977753997292E-2</v>
      </c>
      <c r="AM781" s="5">
        <f t="shared" si="322"/>
        <v>-4.4932017808765323E-3</v>
      </c>
      <c r="AN781" s="5">
        <f t="shared" si="323"/>
        <v>-4.0449813193045303E-3</v>
      </c>
      <c r="AO781" s="5">
        <f t="shared" si="324"/>
        <v>-4.0449813193045303E-3</v>
      </c>
      <c r="AP781" s="5">
        <f t="shared" si="325"/>
        <v>-5.581420903651102E-3</v>
      </c>
      <c r="AQ781" s="5">
        <f t="shared" si="326"/>
        <v>-2.9871798722015397E-3</v>
      </c>
      <c r="AR781" s="5">
        <f t="shared" si="327"/>
        <v>1.0209448860272419E-2</v>
      </c>
      <c r="AS781" s="5">
        <f t="shared" si="328"/>
        <v>2.2949782601109359E-3</v>
      </c>
      <c r="AT781" s="5">
        <f t="shared" si="329"/>
        <v>1.1821704480935447E-2</v>
      </c>
      <c r="AU781" s="5">
        <f t="shared" si="330"/>
        <v>-2.9871919844122186E-3</v>
      </c>
      <c r="AV781" s="5">
        <f t="shared" si="331"/>
        <v>1.020946271193468E-2</v>
      </c>
      <c r="AW781" s="5">
        <f t="shared" si="332"/>
        <v>2.2949603552333553E-3</v>
      </c>
      <c r="AX781" s="5">
        <f t="shared" si="333"/>
        <v>1.182161689267347E-2</v>
      </c>
      <c r="AZ781" s="7">
        <f t="shared" si="343"/>
        <v>121.63794265859653</v>
      </c>
      <c r="BA781" s="4">
        <f t="shared" si="334"/>
        <v>3.1271422163671554E-3</v>
      </c>
      <c r="BB781" s="5">
        <f>AZ781/MAX($AZ$16:AZ781)-1</f>
        <v>-6.8508796918465009E-4</v>
      </c>
    </row>
    <row r="782" spans="1:54" x14ac:dyDescent="0.25">
      <c r="A782" s="3">
        <v>43677</v>
      </c>
      <c r="B782">
        <f>IFERROR(VLOOKUP($A782,Finnifty!$A$14:$I$486,B$15+1,FALSE),All_curves!B781)</f>
        <v>0</v>
      </c>
      <c r="C782">
        <f>IFERROR(VLOOKUP($A782,Finnifty!$A$14:$I$486,C$15+1,FALSE),All_curves!C781)</f>
        <v>0</v>
      </c>
      <c r="D782">
        <f>IFERROR(VLOOKUP($A782,Finnifty!$A$14:$I$486,D$15+1,FALSE),All_curves!D781)</f>
        <v>0</v>
      </c>
      <c r="E782">
        <f>IFERROR(VLOOKUP($A782,Finnifty!$A$14:$I$486,E$15+1,FALSE),All_curves!E781)</f>
        <v>0</v>
      </c>
      <c r="F782">
        <f>IFERROR(VLOOKUP($A782,Finnifty!$A$14:$I$486,F$15+1,FALSE),All_curves!F781)</f>
        <v>0</v>
      </c>
      <c r="G782">
        <f>IFERROR(VLOOKUP($A782,Finnifty!$A$14:$I$486,G$15+1,FALSE),All_curves!G781)</f>
        <v>0</v>
      </c>
      <c r="H782">
        <f>IFERROR(VLOOKUP($A782,Finnifty!$A$14:$I$486,H$15+1,FALSE),All_curves!H781)</f>
        <v>0</v>
      </c>
      <c r="I782">
        <f>IFERROR(VLOOKUP($A782,Finnifty!$A$14:$I$486,I$15+1,FALSE),All_curves!I781)</f>
        <v>0</v>
      </c>
      <c r="J782">
        <f>IFERROR(VLOOKUP($A782,Banknifty!$A$14:$I$4860,2,FALSE),All_curves!J781)</f>
        <v>14292424</v>
      </c>
      <c r="K782">
        <f>IFERROR(VLOOKUP($A782,Banknifty!$A$14:$I$4860,3,FALSE),All_curves!K781)</f>
        <v>21681642</v>
      </c>
      <c r="L782">
        <f>IFERROR(VLOOKUP($A782,Banknifty!$A$14:$I$4860,4,FALSE),All_curves!L781)</f>
        <v>19491800</v>
      </c>
      <c r="M782">
        <f>IFERROR(VLOOKUP($A782,Banknifty!$A$14:$I$4860,5,FALSE),All_curves!M781)</f>
        <v>23976700</v>
      </c>
      <c r="N782">
        <f>IFERROR(VLOOKUP($A782,Banknifty!$A$14:$I$4860,6,FALSE),All_curves!N781)</f>
        <v>13840850</v>
      </c>
      <c r="O782">
        <f>IFERROR(VLOOKUP($A782,Banknifty!$A$14:$I$4860,7,FALSE),All_curves!O781)</f>
        <v>18273838</v>
      </c>
      <c r="P782">
        <f>IFERROR(VLOOKUP($A782,Banknifty!$A$14:$I$4860,8,FALSE),All_curves!P781)</f>
        <v>18273838</v>
      </c>
      <c r="Q782">
        <f>IFERROR(VLOOKUP($A782,Banknifty!$A$14:$I$4860,9,FALSE),All_curves!Q781)</f>
        <v>18540594</v>
      </c>
      <c r="R782">
        <f>IFERROR(VLOOKUP($A782,Nifty!$A$14:$I$4860,2,FALSE),All_curves!R781)</f>
        <v>8161208.5</v>
      </c>
      <c r="S782">
        <f>IFERROR(VLOOKUP($A782,Nifty!$A$14:$I$4860,3,FALSE),All_curves!S781)</f>
        <v>9581364</v>
      </c>
      <c r="T782">
        <f>IFERROR(VLOOKUP($A782,Nifty!$A$14:$I$4860,4,FALSE),All_curves!T781)</f>
        <v>9750168</v>
      </c>
      <c r="U782">
        <f>IFERROR(VLOOKUP($A782,Nifty!$A$14:$I$4860,5,FALSE),All_curves!U781)</f>
        <v>10809718</v>
      </c>
      <c r="V782">
        <f>IFERROR(VLOOKUP($A782,Nifty!$A$14:$I$4860,6,FALSE),All_curves!V781)</f>
        <v>9037362</v>
      </c>
      <c r="W782">
        <f>IFERROR(VLOOKUP($A782,Nifty!$A$14:$I$4860,7,FALSE),All_curves!W781)</f>
        <v>9982294</v>
      </c>
      <c r="X782">
        <f>IFERROR(VLOOKUP($A782,Nifty!$A$14:$I$4860,8,FALSE),All_curves!X781)</f>
        <v>10273918</v>
      </c>
      <c r="Y782">
        <f>IFERROR(VLOOKUP($A782,Nifty!$A$14:$I$4860,9,FALSE),All_curves!Y781)</f>
        <v>10582126</v>
      </c>
      <c r="AA782" s="5">
        <f t="shared" si="335"/>
        <v>0</v>
      </c>
      <c r="AB782" s="5">
        <f t="shared" si="336"/>
        <v>0</v>
      </c>
      <c r="AC782" s="5">
        <f t="shared" si="337"/>
        <v>0</v>
      </c>
      <c r="AD782" s="5">
        <f t="shared" si="338"/>
        <v>0</v>
      </c>
      <c r="AE782" s="5">
        <f t="shared" si="339"/>
        <v>0</v>
      </c>
      <c r="AF782" s="5">
        <f t="shared" si="340"/>
        <v>0</v>
      </c>
      <c r="AG782" s="5">
        <f t="shared" si="341"/>
        <v>0</v>
      </c>
      <c r="AH782" s="5">
        <f t="shared" si="342"/>
        <v>0</v>
      </c>
      <c r="AI782" s="5">
        <f t="shared" si="318"/>
        <v>1.4162486807405283E-3</v>
      </c>
      <c r="AJ782" s="5">
        <f t="shared" si="319"/>
        <v>1.0366187133234117E-2</v>
      </c>
      <c r="AK782" s="5">
        <f t="shared" si="320"/>
        <v>7.7315704777736194E-3</v>
      </c>
      <c r="AL782" s="5">
        <f t="shared" si="321"/>
        <v>2.8860155610104243E-3</v>
      </c>
      <c r="AM782" s="5">
        <f t="shared" si="322"/>
        <v>2.0760669481816318E-3</v>
      </c>
      <c r="AN782" s="5">
        <f t="shared" si="323"/>
        <v>1.8837159831310846E-3</v>
      </c>
      <c r="AO782" s="5">
        <f t="shared" si="324"/>
        <v>1.8837159831310846E-3</v>
      </c>
      <c r="AP782" s="5">
        <f t="shared" si="325"/>
        <v>3.8147089565909731E-4</v>
      </c>
      <c r="AQ782" s="5">
        <f t="shared" si="326"/>
        <v>-6.9310527694277368E-4</v>
      </c>
      <c r="AR782" s="5">
        <f t="shared" si="327"/>
        <v>7.5286009544872634E-4</v>
      </c>
      <c r="AS782" s="5">
        <f t="shared" si="328"/>
        <v>4.2367762062400782E-3</v>
      </c>
      <c r="AT782" s="5">
        <f t="shared" si="329"/>
        <v>2.2637287056284094E-3</v>
      </c>
      <c r="AU782" s="5">
        <f t="shared" si="330"/>
        <v>-6.9308452468752613E-4</v>
      </c>
      <c r="AV782" s="5">
        <f t="shared" si="331"/>
        <v>7.5279818061235737E-4</v>
      </c>
      <c r="AW782" s="5">
        <f t="shared" si="332"/>
        <v>4.2368105872467865E-3</v>
      </c>
      <c r="AX782" s="5">
        <f t="shared" si="333"/>
        <v>2.2638277043562915E-3</v>
      </c>
      <c r="AZ782" s="7">
        <f t="shared" si="343"/>
        <v>121.84951971298872</v>
      </c>
      <c r="BA782" s="4">
        <f t="shared" si="334"/>
        <v>1.7394001391984979E-3</v>
      </c>
      <c r="BB782" s="5">
        <f>AZ782/MAX($AZ$16:AZ782)-1</f>
        <v>0</v>
      </c>
    </row>
    <row r="783" spans="1:54" x14ac:dyDescent="0.25">
      <c r="A783" s="3">
        <v>43678</v>
      </c>
      <c r="B783">
        <f>IFERROR(VLOOKUP($A783,Finnifty!$A$14:$I$486,B$15+1,FALSE),All_curves!B782)</f>
        <v>0</v>
      </c>
      <c r="C783">
        <f>IFERROR(VLOOKUP($A783,Finnifty!$A$14:$I$486,C$15+1,FALSE),All_curves!C782)</f>
        <v>0</v>
      </c>
      <c r="D783">
        <f>IFERROR(VLOOKUP($A783,Finnifty!$A$14:$I$486,D$15+1,FALSE),All_curves!D782)</f>
        <v>0</v>
      </c>
      <c r="E783">
        <f>IFERROR(VLOOKUP($A783,Finnifty!$A$14:$I$486,E$15+1,FALSE),All_curves!E782)</f>
        <v>0</v>
      </c>
      <c r="F783">
        <f>IFERROR(VLOOKUP($A783,Finnifty!$A$14:$I$486,F$15+1,FALSE),All_curves!F782)</f>
        <v>0</v>
      </c>
      <c r="G783">
        <f>IFERROR(VLOOKUP($A783,Finnifty!$A$14:$I$486,G$15+1,FALSE),All_curves!G782)</f>
        <v>0</v>
      </c>
      <c r="H783">
        <f>IFERROR(VLOOKUP($A783,Finnifty!$A$14:$I$486,H$15+1,FALSE),All_curves!H782)</f>
        <v>0</v>
      </c>
      <c r="I783">
        <f>IFERROR(VLOOKUP($A783,Finnifty!$A$14:$I$486,I$15+1,FALSE),All_curves!I782)</f>
        <v>0</v>
      </c>
      <c r="J783">
        <f>IFERROR(VLOOKUP($A783,Banknifty!$A$14:$I$4860,2,FALSE),All_curves!J782)</f>
        <v>14528061</v>
      </c>
      <c r="K783">
        <f>IFERROR(VLOOKUP($A783,Banknifty!$A$14:$I$4860,3,FALSE),All_curves!K782)</f>
        <v>22261646</v>
      </c>
      <c r="L783">
        <f>IFERROR(VLOOKUP($A783,Banknifty!$A$14:$I$4860,4,FALSE),All_curves!L782)</f>
        <v>19353500</v>
      </c>
      <c r="M783">
        <f>IFERROR(VLOOKUP($A783,Banknifty!$A$14:$I$4860,5,FALSE),All_curves!M782)</f>
        <v>23906970</v>
      </c>
      <c r="N783">
        <f>IFERROR(VLOOKUP($A783,Banknifty!$A$14:$I$4860,6,FALSE),All_curves!N782)</f>
        <v>13833256</v>
      </c>
      <c r="O783">
        <f>IFERROR(VLOOKUP($A783,Banknifty!$A$14:$I$4860,7,FALSE),All_curves!O782)</f>
        <v>18196876</v>
      </c>
      <c r="P783">
        <f>IFERROR(VLOOKUP($A783,Banknifty!$A$14:$I$4860,8,FALSE),All_curves!P782)</f>
        <v>18196876</v>
      </c>
      <c r="Q783">
        <f>IFERROR(VLOOKUP($A783,Banknifty!$A$14:$I$4860,9,FALSE),All_curves!Q782)</f>
        <v>18448782</v>
      </c>
      <c r="R783">
        <f>IFERROR(VLOOKUP($A783,Nifty!$A$14:$I$4860,2,FALSE),All_curves!R782)</f>
        <v>8624099</v>
      </c>
      <c r="S783">
        <f>IFERROR(VLOOKUP($A783,Nifty!$A$14:$I$4860,3,FALSE),All_curves!S782)</f>
        <v>9661569</v>
      </c>
      <c r="T783">
        <f>IFERROR(VLOOKUP($A783,Nifty!$A$14:$I$4860,4,FALSE),All_curves!T782)</f>
        <v>9605948</v>
      </c>
      <c r="U783">
        <f>IFERROR(VLOOKUP($A783,Nifty!$A$14:$I$4860,5,FALSE),All_curves!U782)</f>
        <v>10671103</v>
      </c>
      <c r="V783">
        <f>IFERROR(VLOOKUP($A783,Nifty!$A$14:$I$4860,6,FALSE),All_curves!V782)</f>
        <v>9008013</v>
      </c>
      <c r="W783">
        <f>IFERROR(VLOOKUP($A783,Nifty!$A$14:$I$4860,7,FALSE),All_curves!W782)</f>
        <v>9933956</v>
      </c>
      <c r="X783">
        <f>IFERROR(VLOOKUP($A783,Nifty!$A$14:$I$4860,8,FALSE),All_curves!X782)</f>
        <v>10192601</v>
      </c>
      <c r="Y783">
        <f>IFERROR(VLOOKUP($A783,Nifty!$A$14:$I$4860,9,FALSE),All_curves!Y782)</f>
        <v>10495715</v>
      </c>
      <c r="AA783" s="5">
        <f t="shared" si="335"/>
        <v>0</v>
      </c>
      <c r="AB783" s="5">
        <f t="shared" si="336"/>
        <v>0</v>
      </c>
      <c r="AC783" s="5">
        <f t="shared" si="337"/>
        <v>0</v>
      </c>
      <c r="AD783" s="5">
        <f t="shared" si="338"/>
        <v>0</v>
      </c>
      <c r="AE783" s="5">
        <f t="shared" si="339"/>
        <v>0</v>
      </c>
      <c r="AF783" s="5">
        <f t="shared" si="340"/>
        <v>0</v>
      </c>
      <c r="AG783" s="5">
        <f t="shared" si="341"/>
        <v>0</v>
      </c>
      <c r="AH783" s="5">
        <f t="shared" si="342"/>
        <v>0</v>
      </c>
      <c r="AI783" s="5">
        <f t="shared" si="318"/>
        <v>1.6486846457955728E-2</v>
      </c>
      <c r="AJ783" s="5">
        <f t="shared" si="319"/>
        <v>2.6750925967691908E-2</v>
      </c>
      <c r="AK783" s="5">
        <f t="shared" si="320"/>
        <v>-7.0952913532870143E-3</v>
      </c>
      <c r="AL783" s="5">
        <f t="shared" si="321"/>
        <v>-2.9082400830806598E-3</v>
      </c>
      <c r="AM783" s="5">
        <f t="shared" si="322"/>
        <v>-5.4866572500966715E-4</v>
      </c>
      <c r="AN783" s="5">
        <f t="shared" si="323"/>
        <v>-4.2115947399774534E-3</v>
      </c>
      <c r="AO783" s="5">
        <f t="shared" si="324"/>
        <v>-4.2115947399774534E-3</v>
      </c>
      <c r="AP783" s="5">
        <f t="shared" si="325"/>
        <v>-4.9519449053250231E-3</v>
      </c>
      <c r="AQ783" s="5">
        <f t="shared" si="326"/>
        <v>5.6718376941356174E-2</v>
      </c>
      <c r="AR783" s="5">
        <f t="shared" si="327"/>
        <v>8.3709375825822274E-3</v>
      </c>
      <c r="AS783" s="5">
        <f t="shared" si="328"/>
        <v>-1.4791540002182524E-2</v>
      </c>
      <c r="AT783" s="5">
        <f t="shared" si="329"/>
        <v>-1.2823183731527465E-2</v>
      </c>
      <c r="AU783" s="5">
        <f t="shared" si="330"/>
        <v>-3.2475184683318226E-3</v>
      </c>
      <c r="AV783" s="5">
        <f t="shared" si="331"/>
        <v>-4.8423739072401828E-3</v>
      </c>
      <c r="AW783" s="5">
        <f t="shared" si="332"/>
        <v>-7.9148967317045349E-3</v>
      </c>
      <c r="AX783" s="5">
        <f t="shared" si="333"/>
        <v>-8.1657504361599687E-3</v>
      </c>
      <c r="AZ783" s="7">
        <f t="shared" si="343"/>
        <v>122.0151055547058</v>
      </c>
      <c r="BA783" s="4">
        <f t="shared" si="334"/>
        <v>1.3589371719075947E-3</v>
      </c>
      <c r="BB783" s="5">
        <f>AZ783/MAX($AZ$16:AZ783)-1</f>
        <v>0</v>
      </c>
    </row>
    <row r="784" spans="1:54" x14ac:dyDescent="0.25">
      <c r="A784" s="3">
        <v>43679</v>
      </c>
      <c r="B784">
        <f>IFERROR(VLOOKUP($A784,Finnifty!$A$14:$I$486,B$15+1,FALSE),All_curves!B783)</f>
        <v>0</v>
      </c>
      <c r="C784">
        <f>IFERROR(VLOOKUP($A784,Finnifty!$A$14:$I$486,C$15+1,FALSE),All_curves!C783)</f>
        <v>0</v>
      </c>
      <c r="D784">
        <f>IFERROR(VLOOKUP($A784,Finnifty!$A$14:$I$486,D$15+1,FALSE),All_curves!D783)</f>
        <v>0</v>
      </c>
      <c r="E784">
        <f>IFERROR(VLOOKUP($A784,Finnifty!$A$14:$I$486,E$15+1,FALSE),All_curves!E783)</f>
        <v>0</v>
      </c>
      <c r="F784">
        <f>IFERROR(VLOOKUP($A784,Finnifty!$A$14:$I$486,F$15+1,FALSE),All_curves!F783)</f>
        <v>0</v>
      </c>
      <c r="G784">
        <f>IFERROR(VLOOKUP($A784,Finnifty!$A$14:$I$486,G$15+1,FALSE),All_curves!G783)</f>
        <v>0</v>
      </c>
      <c r="H784">
        <f>IFERROR(VLOOKUP($A784,Finnifty!$A$14:$I$486,H$15+1,FALSE),All_curves!H783)</f>
        <v>0</v>
      </c>
      <c r="I784">
        <f>IFERROR(VLOOKUP($A784,Finnifty!$A$14:$I$486,I$15+1,FALSE),All_curves!I783)</f>
        <v>0</v>
      </c>
      <c r="J784">
        <f>IFERROR(VLOOKUP($A784,Banknifty!$A$14:$I$4860,2,FALSE),All_curves!J783)</f>
        <v>14478294</v>
      </c>
      <c r="K784">
        <f>IFERROR(VLOOKUP($A784,Banknifty!$A$14:$I$4860,3,FALSE),All_curves!K783)</f>
        <v>22203162</v>
      </c>
      <c r="L784">
        <f>IFERROR(VLOOKUP($A784,Banknifty!$A$14:$I$4860,4,FALSE),All_curves!L783)</f>
        <v>19353500</v>
      </c>
      <c r="M784">
        <f>IFERROR(VLOOKUP($A784,Banknifty!$A$14:$I$4860,5,FALSE),All_curves!M783)</f>
        <v>23814964</v>
      </c>
      <c r="N784">
        <f>IFERROR(VLOOKUP($A784,Banknifty!$A$14:$I$4860,6,FALSE),All_curves!N783)</f>
        <v>13656817</v>
      </c>
      <c r="O784">
        <f>IFERROR(VLOOKUP($A784,Banknifty!$A$14:$I$4860,7,FALSE),All_curves!O783)</f>
        <v>18644358</v>
      </c>
      <c r="P784">
        <f>IFERROR(VLOOKUP($A784,Banknifty!$A$14:$I$4860,8,FALSE),All_curves!P783)</f>
        <v>18644358</v>
      </c>
      <c r="Q784">
        <f>IFERROR(VLOOKUP($A784,Banknifty!$A$14:$I$4860,9,FALSE),All_curves!Q783)</f>
        <v>18849654</v>
      </c>
      <c r="R784">
        <f>IFERROR(VLOOKUP($A784,Nifty!$A$14:$I$4860,2,FALSE),All_curves!R783)</f>
        <v>8615923</v>
      </c>
      <c r="S784">
        <f>IFERROR(VLOOKUP($A784,Nifty!$A$14:$I$4860,3,FALSE),All_curves!S783)</f>
        <v>9648275</v>
      </c>
      <c r="T784">
        <f>IFERROR(VLOOKUP($A784,Nifty!$A$14:$I$4860,4,FALSE),All_curves!T783)</f>
        <v>9593296</v>
      </c>
      <c r="U784">
        <f>IFERROR(VLOOKUP($A784,Nifty!$A$14:$I$4860,5,FALSE),All_curves!U783)</f>
        <v>10656419</v>
      </c>
      <c r="V784">
        <f>IFERROR(VLOOKUP($A784,Nifty!$A$14:$I$4860,6,FALSE),All_curves!V783)</f>
        <v>9060803</v>
      </c>
      <c r="W784">
        <f>IFERROR(VLOOKUP($A784,Nifty!$A$14:$I$4860,7,FALSE),All_curves!W783)</f>
        <v>9979637</v>
      </c>
      <c r="X784">
        <f>IFERROR(VLOOKUP($A784,Nifty!$A$14:$I$4860,8,FALSE),All_curves!X783)</f>
        <v>10239393</v>
      </c>
      <c r="Y784">
        <f>IFERROR(VLOOKUP($A784,Nifty!$A$14:$I$4860,9,FALSE),All_curves!Y783)</f>
        <v>10537976</v>
      </c>
      <c r="AA784" s="5">
        <f t="shared" si="335"/>
        <v>0</v>
      </c>
      <c r="AB784" s="5">
        <f t="shared" si="336"/>
        <v>0</v>
      </c>
      <c r="AC784" s="5">
        <f t="shared" si="337"/>
        <v>0</v>
      </c>
      <c r="AD784" s="5">
        <f t="shared" si="338"/>
        <v>0</v>
      </c>
      <c r="AE784" s="5">
        <f t="shared" si="339"/>
        <v>0</v>
      </c>
      <c r="AF784" s="5">
        <f t="shared" si="340"/>
        <v>0</v>
      </c>
      <c r="AG784" s="5">
        <f t="shared" si="341"/>
        <v>0</v>
      </c>
      <c r="AH784" s="5">
        <f t="shared" si="342"/>
        <v>0</v>
      </c>
      <c r="AI784" s="5">
        <f t="shared" si="318"/>
        <v>-3.4255775770765107E-3</v>
      </c>
      <c r="AJ784" s="5">
        <f t="shared" si="319"/>
        <v>-2.627119306451986E-3</v>
      </c>
      <c r="AK784" s="5">
        <f t="shared" si="320"/>
        <v>0</v>
      </c>
      <c r="AL784" s="5">
        <f t="shared" si="321"/>
        <v>-3.8485010856667001E-3</v>
      </c>
      <c r="AM784" s="5">
        <f t="shared" si="322"/>
        <v>-1.2754697809394977E-2</v>
      </c>
      <c r="AN784" s="5">
        <f t="shared" si="323"/>
        <v>2.4591144106274054E-2</v>
      </c>
      <c r="AO784" s="5">
        <f t="shared" si="324"/>
        <v>2.4591144106274054E-2</v>
      </c>
      <c r="AP784" s="5">
        <f t="shared" si="325"/>
        <v>2.1728914136445399E-2</v>
      </c>
      <c r="AQ784" s="5">
        <f t="shared" si="326"/>
        <v>-9.4804106492751838E-4</v>
      </c>
      <c r="AR784" s="5">
        <f t="shared" si="327"/>
        <v>-1.3759669883846026E-3</v>
      </c>
      <c r="AS784" s="5">
        <f t="shared" si="328"/>
        <v>-1.3171006130784368E-3</v>
      </c>
      <c r="AT784" s="5">
        <f t="shared" si="329"/>
        <v>-1.3760526910854276E-3</v>
      </c>
      <c r="AU784" s="5">
        <f t="shared" si="330"/>
        <v>5.8603379013772994E-3</v>
      </c>
      <c r="AV784" s="5">
        <f t="shared" si="331"/>
        <v>4.5984701361672098E-3</v>
      </c>
      <c r="AW784" s="5">
        <f t="shared" si="332"/>
        <v>4.5907810969938456E-3</v>
      </c>
      <c r="AX784" s="5">
        <f t="shared" si="333"/>
        <v>4.026500338471406E-3</v>
      </c>
      <c r="AZ784" s="7">
        <f t="shared" si="343"/>
        <v>122.33190880148769</v>
      </c>
      <c r="BA784" s="4">
        <f t="shared" si="334"/>
        <v>2.5964264452473795E-3</v>
      </c>
      <c r="BB784" s="5">
        <f>AZ784/MAX($AZ$16:AZ784)-1</f>
        <v>0</v>
      </c>
    </row>
    <row r="785" spans="1:54" x14ac:dyDescent="0.25">
      <c r="A785" s="3">
        <v>43682</v>
      </c>
      <c r="B785">
        <f>IFERROR(VLOOKUP($A785,Finnifty!$A$14:$I$486,B$15+1,FALSE),All_curves!B784)</f>
        <v>0</v>
      </c>
      <c r="C785">
        <f>IFERROR(VLOOKUP($A785,Finnifty!$A$14:$I$486,C$15+1,FALSE),All_curves!C784)</f>
        <v>0</v>
      </c>
      <c r="D785">
        <f>IFERROR(VLOOKUP($A785,Finnifty!$A$14:$I$486,D$15+1,FALSE),All_curves!D784)</f>
        <v>0</v>
      </c>
      <c r="E785">
        <f>IFERROR(VLOOKUP($A785,Finnifty!$A$14:$I$486,E$15+1,FALSE),All_curves!E784)</f>
        <v>0</v>
      </c>
      <c r="F785">
        <f>IFERROR(VLOOKUP($A785,Finnifty!$A$14:$I$486,F$15+1,FALSE),All_curves!F784)</f>
        <v>0</v>
      </c>
      <c r="G785">
        <f>IFERROR(VLOOKUP($A785,Finnifty!$A$14:$I$486,G$15+1,FALSE),All_curves!G784)</f>
        <v>0</v>
      </c>
      <c r="H785">
        <f>IFERROR(VLOOKUP($A785,Finnifty!$A$14:$I$486,H$15+1,FALSE),All_curves!H784)</f>
        <v>0</v>
      </c>
      <c r="I785">
        <f>IFERROR(VLOOKUP($A785,Finnifty!$A$14:$I$486,I$15+1,FALSE),All_curves!I784)</f>
        <v>0</v>
      </c>
      <c r="J785">
        <f>IFERROR(VLOOKUP($A785,Banknifty!$A$14:$I$4860,2,FALSE),All_curves!J784)</f>
        <v>14546161</v>
      </c>
      <c r="K785">
        <f>IFERROR(VLOOKUP($A785,Banknifty!$A$14:$I$4860,3,FALSE),All_curves!K784)</f>
        <v>22018490</v>
      </c>
      <c r="L785">
        <f>IFERROR(VLOOKUP($A785,Banknifty!$A$14:$I$4860,4,FALSE),All_curves!L784)</f>
        <v>19293002</v>
      </c>
      <c r="M785">
        <f>IFERROR(VLOOKUP($A785,Banknifty!$A$14:$I$4860,5,FALSE),All_curves!M784)</f>
        <v>23702360</v>
      </c>
      <c r="N785">
        <f>IFERROR(VLOOKUP($A785,Banknifty!$A$14:$I$4860,6,FALSE),All_curves!N784)</f>
        <v>13676158</v>
      </c>
      <c r="O785">
        <f>IFERROR(VLOOKUP($A785,Banknifty!$A$14:$I$4860,7,FALSE),All_curves!O784)</f>
        <v>18837630</v>
      </c>
      <c r="P785">
        <f>IFERROR(VLOOKUP($A785,Banknifty!$A$14:$I$4860,8,FALSE),All_curves!P784)</f>
        <v>18837630</v>
      </c>
      <c r="Q785">
        <f>IFERROR(VLOOKUP($A785,Banknifty!$A$14:$I$4860,9,FALSE),All_curves!Q784)</f>
        <v>18904056</v>
      </c>
      <c r="R785">
        <f>IFERROR(VLOOKUP($A785,Nifty!$A$14:$I$4860,2,FALSE),All_curves!R784)</f>
        <v>8579658</v>
      </c>
      <c r="S785">
        <f>IFERROR(VLOOKUP($A785,Nifty!$A$14:$I$4860,3,FALSE),All_curves!S784)</f>
        <v>9560256</v>
      </c>
      <c r="T785">
        <f>IFERROR(VLOOKUP($A785,Nifty!$A$14:$I$4860,4,FALSE),All_curves!T784)</f>
        <v>9584785</v>
      </c>
      <c r="U785">
        <f>IFERROR(VLOOKUP($A785,Nifty!$A$14:$I$4860,5,FALSE),All_curves!U784)</f>
        <v>10598021</v>
      </c>
      <c r="V785">
        <f>IFERROR(VLOOKUP($A785,Nifty!$A$14:$I$4860,6,FALSE),All_curves!V784)</f>
        <v>9022665</v>
      </c>
      <c r="W785">
        <f>IFERROR(VLOOKUP($A785,Nifty!$A$14:$I$4860,7,FALSE),All_curves!W784)</f>
        <v>9888596</v>
      </c>
      <c r="X785">
        <f>IFERROR(VLOOKUP($A785,Nifty!$A$14:$I$4860,8,FALSE),All_curves!X784)</f>
        <v>10230309</v>
      </c>
      <c r="Y785">
        <f>IFERROR(VLOOKUP($A785,Nifty!$A$14:$I$4860,9,FALSE),All_curves!Y784)</f>
        <v>10480227</v>
      </c>
      <c r="AA785" s="5">
        <f t="shared" si="335"/>
        <v>0</v>
      </c>
      <c r="AB785" s="5">
        <f t="shared" si="336"/>
        <v>0</v>
      </c>
      <c r="AC785" s="5">
        <f t="shared" si="337"/>
        <v>0</v>
      </c>
      <c r="AD785" s="5">
        <f t="shared" si="338"/>
        <v>0</v>
      </c>
      <c r="AE785" s="5">
        <f t="shared" si="339"/>
        <v>0</v>
      </c>
      <c r="AF785" s="5">
        <f t="shared" si="340"/>
        <v>0</v>
      </c>
      <c r="AG785" s="5">
        <f t="shared" si="341"/>
        <v>0</v>
      </c>
      <c r="AH785" s="5">
        <f t="shared" si="342"/>
        <v>0</v>
      </c>
      <c r="AI785" s="5">
        <f t="shared" ref="AI785:AI848" si="344">IFERROR(J785/J784-1,0)</f>
        <v>4.687499784159721E-3</v>
      </c>
      <c r="AJ785" s="5">
        <f t="shared" ref="AJ785:AJ848" si="345">IFERROR(K785/K784-1,0)</f>
        <v>-8.3173738947632803E-3</v>
      </c>
      <c r="AK785" s="5">
        <f t="shared" ref="AK785:AK848" si="346">IFERROR(L785/L784-1,0)</f>
        <v>-3.1259462112795955E-3</v>
      </c>
      <c r="AL785" s="5">
        <f t="shared" ref="AL785:AL848" si="347">IFERROR(M785/M784-1,0)</f>
        <v>-4.7282876430130294E-3</v>
      </c>
      <c r="AM785" s="5">
        <f t="shared" ref="AM785:AM848" si="348">IFERROR(N785/N784-1,0)</f>
        <v>1.4162157990400548E-3</v>
      </c>
      <c r="AN785" s="5">
        <f t="shared" ref="AN785:AN848" si="349">IFERROR(O785/O784-1,0)</f>
        <v>1.0366245917397654E-2</v>
      </c>
      <c r="AO785" s="5">
        <f t="shared" ref="AO785:AO848" si="350">IFERROR(P785/P784-1,0)</f>
        <v>1.0366245917397654E-2</v>
      </c>
      <c r="AP785" s="5">
        <f t="shared" ref="AP785:AP848" si="351">IFERROR(Q785/Q784-1,0)</f>
        <v>2.886100720999929E-3</v>
      </c>
      <c r="AQ785" s="5">
        <f t="shared" ref="AQ785:AQ848" si="352">IFERROR(R785/R784-1,0)</f>
        <v>-4.2090673280158475E-3</v>
      </c>
      <c r="AR785" s="5">
        <f t="shared" ref="AR785:AR848" si="353">IFERROR(S785/S784-1,0)</f>
        <v>-9.1227706507122086E-3</v>
      </c>
      <c r="AS785" s="5">
        <f t="shared" ref="AS785:AS848" si="354">IFERROR(T785/T784-1,0)</f>
        <v>-8.8718204879745244E-4</v>
      </c>
      <c r="AT785" s="5">
        <f t="shared" ref="AT785:AT848" si="355">IFERROR(U785/U784-1,0)</f>
        <v>-5.4800773130260216E-3</v>
      </c>
      <c r="AU785" s="5">
        <f t="shared" ref="AU785:AU848" si="356">IFERROR(V785/V784-1,0)</f>
        <v>-4.2091192138268285E-3</v>
      </c>
      <c r="AV785" s="5">
        <f t="shared" ref="AV785:AV848" si="357">IFERROR(W785/W784-1,0)</f>
        <v>-9.1226765061694914E-3</v>
      </c>
      <c r="AW785" s="5">
        <f t="shared" ref="AW785:AW848" si="358">IFERROR(X785/X784-1,0)</f>
        <v>-8.8716196360472122E-4</v>
      </c>
      <c r="AX785" s="5">
        <f t="shared" ref="AX785:AX848" si="359">IFERROR(Y785/Y784-1,0)</f>
        <v>-5.4800846006861637E-3</v>
      </c>
      <c r="AZ785" s="7">
        <f t="shared" si="343"/>
        <v>122.20016019401953</v>
      </c>
      <c r="BA785" s="4">
        <f t="shared" ref="BA785:BA848" si="360">(AA785*$AA$14%)+(AB785*$AB$14%)+(AC785*$AC$14%)+(AD785*$AD$14%)+(AE785*$AE$14%)+(AF785*$AF$14%)+(AG785*$AG$14%)+(AH785*$AH$14%)+(AI785*$AI$14%)+(AJ785*$AJ$14%)+(AK785*$AK$14%)+(AL785*$AL$14%)+(AM785*$AM$14%)+(AN785*$AN$14%)+(AO785*$AO$14%)+(AP785*$AP$14%)+(AQ785*$AQ$14%)+(AR785*$AR$14%)+(AS785*$AS$14%)+(AT785*$AT$14%)+(AU785*$AU$14%)+(AV785*$AV$14%)+(AW785*$AW$14%)+(AX785*$AX$14%)</f>
        <v>-1.0769766347874846E-3</v>
      </c>
      <c r="BB785" s="5">
        <f>AZ785/MAX($AZ$16:AZ785)-1</f>
        <v>-1.0769766347874521E-3</v>
      </c>
    </row>
    <row r="786" spans="1:54" x14ac:dyDescent="0.25">
      <c r="A786" s="3">
        <v>43683</v>
      </c>
      <c r="B786">
        <f>IFERROR(VLOOKUP($A786,Finnifty!$A$14:$I$486,B$15+1,FALSE),All_curves!B785)</f>
        <v>0</v>
      </c>
      <c r="C786">
        <f>IFERROR(VLOOKUP($A786,Finnifty!$A$14:$I$486,C$15+1,FALSE),All_curves!C785)</f>
        <v>0</v>
      </c>
      <c r="D786">
        <f>IFERROR(VLOOKUP($A786,Finnifty!$A$14:$I$486,D$15+1,FALSE),All_curves!D785)</f>
        <v>0</v>
      </c>
      <c r="E786">
        <f>IFERROR(VLOOKUP($A786,Finnifty!$A$14:$I$486,E$15+1,FALSE),All_curves!E785)</f>
        <v>0</v>
      </c>
      <c r="F786">
        <f>IFERROR(VLOOKUP($A786,Finnifty!$A$14:$I$486,F$15+1,FALSE),All_curves!F785)</f>
        <v>0</v>
      </c>
      <c r="G786">
        <f>IFERROR(VLOOKUP($A786,Finnifty!$A$14:$I$486,G$15+1,FALSE),All_curves!G785)</f>
        <v>0</v>
      </c>
      <c r="H786">
        <f>IFERROR(VLOOKUP($A786,Finnifty!$A$14:$I$486,H$15+1,FALSE),All_curves!H785)</f>
        <v>0</v>
      </c>
      <c r="I786">
        <f>IFERROR(VLOOKUP($A786,Finnifty!$A$14:$I$486,I$15+1,FALSE),All_curves!I785)</f>
        <v>0</v>
      </c>
      <c r="J786">
        <f>IFERROR(VLOOKUP($A786,Banknifty!$A$14:$I$4860,2,FALSE),All_curves!J785)</f>
        <v>14545800</v>
      </c>
      <c r="K786">
        <f>IFERROR(VLOOKUP($A786,Banknifty!$A$14:$I$4860,3,FALSE),All_curves!K785)</f>
        <v>21962062</v>
      </c>
      <c r="L786">
        <f>IFERROR(VLOOKUP($A786,Banknifty!$A$14:$I$4860,4,FALSE),All_curves!L785)</f>
        <v>19293322</v>
      </c>
      <c r="M786">
        <f>IFERROR(VLOOKUP($A786,Banknifty!$A$14:$I$4860,5,FALSE),All_curves!M785)</f>
        <v>23702360</v>
      </c>
      <c r="N786">
        <f>IFERROR(VLOOKUP($A786,Banknifty!$A$14:$I$4860,6,FALSE),All_curves!N785)</f>
        <v>13566787</v>
      </c>
      <c r="O786">
        <f>IFERROR(VLOOKUP($A786,Banknifty!$A$14:$I$4860,7,FALSE),All_curves!O785)</f>
        <v>18714404</v>
      </c>
      <c r="P786">
        <f>IFERROR(VLOOKUP($A786,Banknifty!$A$14:$I$4860,8,FALSE),All_curves!P785)</f>
        <v>18714404</v>
      </c>
      <c r="Q786">
        <f>IFERROR(VLOOKUP($A786,Banknifty!$A$14:$I$4860,9,FALSE),All_curves!Q785)</f>
        <v>18783724</v>
      </c>
      <c r="R786">
        <f>IFERROR(VLOOKUP($A786,Nifty!$A$14:$I$4860,2,FALSE),All_curves!R785)</f>
        <v>8566327</v>
      </c>
      <c r="S786">
        <f>IFERROR(VLOOKUP($A786,Nifty!$A$14:$I$4860,3,FALSE),All_curves!S785)</f>
        <v>9526329</v>
      </c>
      <c r="T786">
        <f>IFERROR(VLOOKUP($A786,Nifty!$A$14:$I$4860,4,FALSE),All_curves!T785)</f>
        <v>9575996</v>
      </c>
      <c r="U786">
        <f>IFERROR(VLOOKUP($A786,Nifty!$A$14:$I$4860,5,FALSE),All_curves!U785)</f>
        <v>10578714</v>
      </c>
      <c r="V786">
        <f>IFERROR(VLOOKUP($A786,Nifty!$A$14:$I$4860,6,FALSE),All_curves!V785)</f>
        <v>9008646</v>
      </c>
      <c r="W786">
        <f>IFERROR(VLOOKUP($A786,Nifty!$A$14:$I$4860,7,FALSE),All_curves!W785)</f>
        <v>9853504</v>
      </c>
      <c r="X786">
        <f>IFERROR(VLOOKUP($A786,Nifty!$A$14:$I$4860,8,FALSE),All_curves!X785)</f>
        <v>10220928</v>
      </c>
      <c r="Y786">
        <f>IFERROR(VLOOKUP($A786,Nifty!$A$14:$I$4860,9,FALSE),All_curves!Y785)</f>
        <v>10461135</v>
      </c>
      <c r="AA786" s="5">
        <f t="shared" si="335"/>
        <v>0</v>
      </c>
      <c r="AB786" s="5">
        <f t="shared" si="336"/>
        <v>0</v>
      </c>
      <c r="AC786" s="5">
        <f t="shared" si="337"/>
        <v>0</v>
      </c>
      <c r="AD786" s="5">
        <f t="shared" si="338"/>
        <v>0</v>
      </c>
      <c r="AE786" s="5">
        <f t="shared" si="339"/>
        <v>0</v>
      </c>
      <c r="AF786" s="5">
        <f t="shared" si="340"/>
        <v>0</v>
      </c>
      <c r="AG786" s="5">
        <f t="shared" si="341"/>
        <v>0</v>
      </c>
      <c r="AH786" s="5">
        <f t="shared" si="342"/>
        <v>0</v>
      </c>
      <c r="AI786" s="5">
        <f t="shared" si="344"/>
        <v>-2.481754464289665E-5</v>
      </c>
      <c r="AJ786" s="5">
        <f t="shared" si="345"/>
        <v>-2.56275521164262E-3</v>
      </c>
      <c r="AK786" s="5">
        <f t="shared" si="346"/>
        <v>1.658632492751444E-5</v>
      </c>
      <c r="AL786" s="5">
        <f t="shared" si="347"/>
        <v>0</v>
      </c>
      <c r="AM786" s="5">
        <f t="shared" si="348"/>
        <v>-7.9972021382028746E-3</v>
      </c>
      <c r="AN786" s="5">
        <f t="shared" si="349"/>
        <v>-6.541481067416699E-3</v>
      </c>
      <c r="AO786" s="5">
        <f t="shared" si="350"/>
        <v>-6.541481067416699E-3</v>
      </c>
      <c r="AP786" s="5">
        <f t="shared" si="351"/>
        <v>-6.3654064503405605E-3</v>
      </c>
      <c r="AQ786" s="5">
        <f t="shared" si="352"/>
        <v>-1.5537915380776646E-3</v>
      </c>
      <c r="AR786" s="5">
        <f t="shared" si="353"/>
        <v>-3.5487543429799651E-3</v>
      </c>
      <c r="AS786" s="5">
        <f t="shared" si="354"/>
        <v>-9.1697414183000703E-4</v>
      </c>
      <c r="AT786" s="5">
        <f t="shared" si="355"/>
        <v>-1.8217552126005288E-3</v>
      </c>
      <c r="AU786" s="5">
        <f t="shared" si="356"/>
        <v>-1.5537537966886505E-3</v>
      </c>
      <c r="AV786" s="5">
        <f t="shared" si="357"/>
        <v>-3.5487343198165044E-3</v>
      </c>
      <c r="AW786" s="5">
        <f t="shared" si="358"/>
        <v>-9.1698109998439303E-4</v>
      </c>
      <c r="AX786" s="5">
        <f t="shared" si="359"/>
        <v>-1.8217162662602648E-3</v>
      </c>
      <c r="AZ786" s="7">
        <f t="shared" si="343"/>
        <v>121.96747572298675</v>
      </c>
      <c r="BA786" s="4">
        <f t="shared" si="360"/>
        <v>-1.9041257447072011E-3</v>
      </c>
      <c r="BB786" s="5">
        <f>AZ786/MAX($AZ$16:AZ786)-1</f>
        <v>-2.9790516805580092E-3</v>
      </c>
    </row>
    <row r="787" spans="1:54" x14ac:dyDescent="0.25">
      <c r="A787" s="3">
        <v>43684</v>
      </c>
      <c r="B787">
        <f>IFERROR(VLOOKUP($A787,Finnifty!$A$14:$I$486,B$15+1,FALSE),All_curves!B786)</f>
        <v>0</v>
      </c>
      <c r="C787">
        <f>IFERROR(VLOOKUP($A787,Finnifty!$A$14:$I$486,C$15+1,FALSE),All_curves!C786)</f>
        <v>0</v>
      </c>
      <c r="D787">
        <f>IFERROR(VLOOKUP($A787,Finnifty!$A$14:$I$486,D$15+1,FALSE),All_curves!D786)</f>
        <v>0</v>
      </c>
      <c r="E787">
        <f>IFERROR(VLOOKUP($A787,Finnifty!$A$14:$I$486,E$15+1,FALSE),All_curves!E786)</f>
        <v>0</v>
      </c>
      <c r="F787">
        <f>IFERROR(VLOOKUP($A787,Finnifty!$A$14:$I$486,F$15+1,FALSE),All_curves!F786)</f>
        <v>0</v>
      </c>
      <c r="G787">
        <f>IFERROR(VLOOKUP($A787,Finnifty!$A$14:$I$486,G$15+1,FALSE),All_curves!G786)</f>
        <v>0</v>
      </c>
      <c r="H787">
        <f>IFERROR(VLOOKUP($A787,Finnifty!$A$14:$I$486,H$15+1,FALSE),All_curves!H786)</f>
        <v>0</v>
      </c>
      <c r="I787">
        <f>IFERROR(VLOOKUP($A787,Finnifty!$A$14:$I$486,I$15+1,FALSE),All_curves!I786)</f>
        <v>0</v>
      </c>
      <c r="J787">
        <f>IFERROR(VLOOKUP($A787,Banknifty!$A$14:$I$4860,2,FALSE),All_curves!J786)</f>
        <v>14544713</v>
      </c>
      <c r="K787">
        <f>IFERROR(VLOOKUP($A787,Banknifty!$A$14:$I$4860,3,FALSE),All_curves!K786)</f>
        <v>21955076</v>
      </c>
      <c r="L787">
        <f>IFERROR(VLOOKUP($A787,Banknifty!$A$14:$I$4860,4,FALSE),All_curves!L786)</f>
        <v>19245676</v>
      </c>
      <c r="M787">
        <f>IFERROR(VLOOKUP($A787,Banknifty!$A$14:$I$4860,5,FALSE),All_curves!M786)</f>
        <v>23699990</v>
      </c>
      <c r="N787">
        <f>IFERROR(VLOOKUP($A787,Banknifty!$A$14:$I$4860,6,FALSE),All_curves!N786)</f>
        <v>13635853</v>
      </c>
      <c r="O787">
        <f>IFERROR(VLOOKUP($A787,Banknifty!$A$14:$I$4860,7,FALSE),All_curves!O786)</f>
        <v>18847140</v>
      </c>
      <c r="P787">
        <f>IFERROR(VLOOKUP($A787,Banknifty!$A$14:$I$4860,8,FALSE),All_curves!P786)</f>
        <v>18847140</v>
      </c>
      <c r="Q787">
        <f>IFERROR(VLOOKUP($A787,Banknifty!$A$14:$I$4860,9,FALSE),All_curves!Q786)</f>
        <v>18931046</v>
      </c>
      <c r="R787">
        <f>IFERROR(VLOOKUP($A787,Nifty!$A$14:$I$4860,2,FALSE),All_curves!R786)</f>
        <v>8571928</v>
      </c>
      <c r="S787">
        <f>IFERROR(VLOOKUP($A787,Nifty!$A$14:$I$4860,3,FALSE),All_curves!S786)</f>
        <v>9532439</v>
      </c>
      <c r="T787">
        <f>IFERROR(VLOOKUP($A787,Nifty!$A$14:$I$4860,4,FALSE),All_curves!T786)</f>
        <v>9579359</v>
      </c>
      <c r="U787">
        <f>IFERROR(VLOOKUP($A787,Nifty!$A$14:$I$4860,5,FALSE),All_curves!U786)</f>
        <v>10578106</v>
      </c>
      <c r="V787">
        <f>IFERROR(VLOOKUP($A787,Nifty!$A$14:$I$4860,6,FALSE),All_curves!V786)</f>
        <v>9014536</v>
      </c>
      <c r="W787">
        <f>IFERROR(VLOOKUP($A787,Nifty!$A$14:$I$4860,7,FALSE),All_curves!W786)</f>
        <v>9859824</v>
      </c>
      <c r="X787">
        <f>IFERROR(VLOOKUP($A787,Nifty!$A$14:$I$4860,8,FALSE),All_curves!X786)</f>
        <v>10224517</v>
      </c>
      <c r="Y787">
        <f>IFERROR(VLOOKUP($A787,Nifty!$A$14:$I$4860,9,FALSE),All_curves!Y786)</f>
        <v>10460534</v>
      </c>
      <c r="AA787" s="5">
        <f t="shared" si="335"/>
        <v>0</v>
      </c>
      <c r="AB787" s="5">
        <f t="shared" si="336"/>
        <v>0</v>
      </c>
      <c r="AC787" s="5">
        <f t="shared" si="337"/>
        <v>0</v>
      </c>
      <c r="AD787" s="5">
        <f t="shared" si="338"/>
        <v>0</v>
      </c>
      <c r="AE787" s="5">
        <f t="shared" si="339"/>
        <v>0</v>
      </c>
      <c r="AF787" s="5">
        <f t="shared" si="340"/>
        <v>0</v>
      </c>
      <c r="AG787" s="5">
        <f t="shared" si="341"/>
        <v>0</v>
      </c>
      <c r="AH787" s="5">
        <f t="shared" si="342"/>
        <v>0</v>
      </c>
      <c r="AI787" s="5">
        <f t="shared" si="344"/>
        <v>-7.4729475174950544E-5</v>
      </c>
      <c r="AJ787" s="5">
        <f t="shared" si="345"/>
        <v>-3.1809399317783704E-4</v>
      </c>
      <c r="AK787" s="5">
        <f t="shared" si="346"/>
        <v>-2.4695591562717834E-3</v>
      </c>
      <c r="AL787" s="5">
        <f t="shared" si="347"/>
        <v>-9.9990043185615995E-5</v>
      </c>
      <c r="AM787" s="5">
        <f t="shared" si="348"/>
        <v>5.0908147964583428E-3</v>
      </c>
      <c r="AN787" s="5">
        <f t="shared" si="349"/>
        <v>7.0927185284661576E-3</v>
      </c>
      <c r="AO787" s="5">
        <f t="shared" si="350"/>
        <v>7.0927185284661576E-3</v>
      </c>
      <c r="AP787" s="5">
        <f t="shared" si="351"/>
        <v>7.8430666890123568E-3</v>
      </c>
      <c r="AQ787" s="5">
        <f t="shared" si="352"/>
        <v>6.5383915416727945E-4</v>
      </c>
      <c r="AR787" s="5">
        <f t="shared" si="353"/>
        <v>6.4138032604166284E-4</v>
      </c>
      <c r="AS787" s="5">
        <f t="shared" si="354"/>
        <v>3.5119062288657688E-4</v>
      </c>
      <c r="AT787" s="5">
        <f t="shared" si="355"/>
        <v>-5.7473904673144283E-5</v>
      </c>
      <c r="AU787" s="5">
        <f t="shared" si="356"/>
        <v>6.5381634487571283E-4</v>
      </c>
      <c r="AV787" s="5">
        <f t="shared" si="357"/>
        <v>6.4139619773828649E-4</v>
      </c>
      <c r="AW787" s="5">
        <f t="shared" si="358"/>
        <v>3.5114228375343615E-4</v>
      </c>
      <c r="AX787" s="5">
        <f t="shared" si="359"/>
        <v>-5.7450745067355591E-5</v>
      </c>
      <c r="AZ787" s="7">
        <f t="shared" si="343"/>
        <v>122.10639050909798</v>
      </c>
      <c r="BA787" s="4">
        <f t="shared" si="360"/>
        <v>1.1389494230964704E-3</v>
      </c>
      <c r="BB787" s="5">
        <f>AZ787/MAX($AZ$16:AZ787)-1</f>
        <v>-1.8434952466545029E-3</v>
      </c>
    </row>
    <row r="788" spans="1:54" x14ac:dyDescent="0.25">
      <c r="A788" s="3">
        <v>43685</v>
      </c>
      <c r="B788">
        <f>IFERROR(VLOOKUP($A788,Finnifty!$A$14:$I$486,B$15+1,FALSE),All_curves!B787)</f>
        <v>0</v>
      </c>
      <c r="C788">
        <f>IFERROR(VLOOKUP($A788,Finnifty!$A$14:$I$486,C$15+1,FALSE),All_curves!C787)</f>
        <v>0</v>
      </c>
      <c r="D788">
        <f>IFERROR(VLOOKUP($A788,Finnifty!$A$14:$I$486,D$15+1,FALSE),All_curves!D787)</f>
        <v>0</v>
      </c>
      <c r="E788">
        <f>IFERROR(VLOOKUP($A788,Finnifty!$A$14:$I$486,E$15+1,FALSE),All_curves!E787)</f>
        <v>0</v>
      </c>
      <c r="F788">
        <f>IFERROR(VLOOKUP($A788,Finnifty!$A$14:$I$486,F$15+1,FALSE),All_curves!F787)</f>
        <v>0</v>
      </c>
      <c r="G788">
        <f>IFERROR(VLOOKUP($A788,Finnifty!$A$14:$I$486,G$15+1,FALSE),All_curves!G787)</f>
        <v>0</v>
      </c>
      <c r="H788">
        <f>IFERROR(VLOOKUP($A788,Finnifty!$A$14:$I$486,H$15+1,FALSE),All_curves!H787)</f>
        <v>0</v>
      </c>
      <c r="I788">
        <f>IFERROR(VLOOKUP($A788,Finnifty!$A$14:$I$486,I$15+1,FALSE),All_curves!I787)</f>
        <v>0</v>
      </c>
      <c r="J788">
        <f>IFERROR(VLOOKUP($A788,Banknifty!$A$14:$I$4860,2,FALSE),All_curves!J787)</f>
        <v>14348289</v>
      </c>
      <c r="K788">
        <f>IFERROR(VLOOKUP($A788,Banknifty!$A$14:$I$4860,3,FALSE),All_curves!K787)</f>
        <v>21665576</v>
      </c>
      <c r="L788">
        <f>IFERROR(VLOOKUP($A788,Banknifty!$A$14:$I$4860,4,FALSE),All_curves!L787)</f>
        <v>19099524</v>
      </c>
      <c r="M788">
        <f>IFERROR(VLOOKUP($A788,Banknifty!$A$14:$I$4860,5,FALSE),All_curves!M787)</f>
        <v>23423228</v>
      </c>
      <c r="N788">
        <f>IFERROR(VLOOKUP($A788,Banknifty!$A$14:$I$4860,6,FALSE),All_curves!N787)</f>
        <v>13699771</v>
      </c>
      <c r="O788">
        <f>IFERROR(VLOOKUP($A788,Banknifty!$A$14:$I$4860,7,FALSE),All_curves!O787)</f>
        <v>18690382</v>
      </c>
      <c r="P788">
        <f>IFERROR(VLOOKUP($A788,Banknifty!$A$14:$I$4860,8,FALSE),All_curves!P787)</f>
        <v>18690382</v>
      </c>
      <c r="Q788">
        <f>IFERROR(VLOOKUP($A788,Banknifty!$A$14:$I$4860,9,FALSE),All_curves!Q787)</f>
        <v>18841534</v>
      </c>
      <c r="R788">
        <f>IFERROR(VLOOKUP($A788,Nifty!$A$14:$I$4860,2,FALSE),All_curves!R787)</f>
        <v>8524545</v>
      </c>
      <c r="S788">
        <f>IFERROR(VLOOKUP($A788,Nifty!$A$14:$I$4860,3,FALSE),All_curves!S787)</f>
        <v>9619687</v>
      </c>
      <c r="T788">
        <f>IFERROR(VLOOKUP($A788,Nifty!$A$14:$I$4860,4,FALSE),All_curves!T787)</f>
        <v>9685195</v>
      </c>
      <c r="U788">
        <f>IFERROR(VLOOKUP($A788,Nifty!$A$14:$I$4860,5,FALSE),All_curves!U787)</f>
        <v>10818354</v>
      </c>
      <c r="V788">
        <f>IFERROR(VLOOKUP($A788,Nifty!$A$14:$I$4860,6,FALSE),All_curves!V787)</f>
        <v>9007099</v>
      </c>
      <c r="W788">
        <f>IFERROR(VLOOKUP($A788,Nifty!$A$14:$I$4860,7,FALSE),All_curves!W787)</f>
        <v>9851689</v>
      </c>
      <c r="X788">
        <f>IFERROR(VLOOKUP($A788,Nifty!$A$14:$I$4860,8,FALSE),All_curves!X787)</f>
        <v>10232646</v>
      </c>
      <c r="Y788">
        <f>IFERROR(VLOOKUP($A788,Nifty!$A$14:$I$4860,9,FALSE),All_curves!Y787)</f>
        <v>10500042</v>
      </c>
      <c r="AA788" s="5">
        <f t="shared" si="335"/>
        <v>0</v>
      </c>
      <c r="AB788" s="5">
        <f t="shared" si="336"/>
        <v>0</v>
      </c>
      <c r="AC788" s="5">
        <f t="shared" si="337"/>
        <v>0</v>
      </c>
      <c r="AD788" s="5">
        <f t="shared" si="338"/>
        <v>0</v>
      </c>
      <c r="AE788" s="5">
        <f t="shared" si="339"/>
        <v>0</v>
      </c>
      <c r="AF788" s="5">
        <f t="shared" si="340"/>
        <v>0</v>
      </c>
      <c r="AG788" s="5">
        <f t="shared" si="341"/>
        <v>0</v>
      </c>
      <c r="AH788" s="5">
        <f t="shared" si="342"/>
        <v>0</v>
      </c>
      <c r="AI788" s="5">
        <f t="shared" si="344"/>
        <v>-1.3504838493547444E-2</v>
      </c>
      <c r="AJ788" s="5">
        <f t="shared" si="345"/>
        <v>-1.3186016755305285E-2</v>
      </c>
      <c r="AK788" s="5">
        <f t="shared" si="346"/>
        <v>-7.5940174821607087E-3</v>
      </c>
      <c r="AL788" s="5">
        <f t="shared" si="347"/>
        <v>-1.1677726446298053E-2</v>
      </c>
      <c r="AM788" s="5">
        <f t="shared" si="348"/>
        <v>4.6874955310827193E-3</v>
      </c>
      <c r="AN788" s="5">
        <f t="shared" si="349"/>
        <v>-8.3173362112235472E-3</v>
      </c>
      <c r="AO788" s="5">
        <f t="shared" si="350"/>
        <v>-8.3173362112235472E-3</v>
      </c>
      <c r="AP788" s="5">
        <f t="shared" si="351"/>
        <v>-4.7283177062693582E-3</v>
      </c>
      <c r="AQ788" s="5">
        <f t="shared" si="352"/>
        <v>-5.5276945863287352E-3</v>
      </c>
      <c r="AR788" s="5">
        <f t="shared" si="353"/>
        <v>9.152746741940776E-3</v>
      </c>
      <c r="AS788" s="5">
        <f t="shared" si="354"/>
        <v>1.1048338411787206E-2</v>
      </c>
      <c r="AT788" s="5">
        <f t="shared" si="355"/>
        <v>2.2711816274104235E-2</v>
      </c>
      <c r="AU788" s="5">
        <f t="shared" si="356"/>
        <v>-8.2500086526915428E-4</v>
      </c>
      <c r="AV788" s="5">
        <f t="shared" si="357"/>
        <v>-8.2506543727356441E-4</v>
      </c>
      <c r="AW788" s="5">
        <f t="shared" si="358"/>
        <v>7.95049780835555E-4</v>
      </c>
      <c r="AX788" s="5">
        <f t="shared" si="359"/>
        <v>3.7768626343550604E-3</v>
      </c>
      <c r="AZ788" s="7">
        <f t="shared" si="343"/>
        <v>121.99277539280888</v>
      </c>
      <c r="BA788" s="4">
        <f t="shared" si="360"/>
        <v>-9.3046003419974366E-4</v>
      </c>
      <c r="BB788" s="5">
        <f>AZ788/MAX($AZ$16:AZ788)-1</f>
        <v>-2.7722399822038835E-3</v>
      </c>
    </row>
    <row r="789" spans="1:54" x14ac:dyDescent="0.25">
      <c r="A789" s="3">
        <v>43686</v>
      </c>
      <c r="B789">
        <f>IFERROR(VLOOKUP($A789,Finnifty!$A$14:$I$486,B$15+1,FALSE),All_curves!B788)</f>
        <v>0</v>
      </c>
      <c r="C789">
        <f>IFERROR(VLOOKUP($A789,Finnifty!$A$14:$I$486,C$15+1,FALSE),All_curves!C788)</f>
        <v>0</v>
      </c>
      <c r="D789">
        <f>IFERROR(VLOOKUP($A789,Finnifty!$A$14:$I$486,D$15+1,FALSE),All_curves!D788)</f>
        <v>0</v>
      </c>
      <c r="E789">
        <f>IFERROR(VLOOKUP($A789,Finnifty!$A$14:$I$486,E$15+1,FALSE),All_curves!E788)</f>
        <v>0</v>
      </c>
      <c r="F789">
        <f>IFERROR(VLOOKUP($A789,Finnifty!$A$14:$I$486,F$15+1,FALSE),All_curves!F788)</f>
        <v>0</v>
      </c>
      <c r="G789">
        <f>IFERROR(VLOOKUP($A789,Finnifty!$A$14:$I$486,G$15+1,FALSE),All_curves!G788)</f>
        <v>0</v>
      </c>
      <c r="H789">
        <f>IFERROR(VLOOKUP($A789,Finnifty!$A$14:$I$486,H$15+1,FALSE),All_curves!H788)</f>
        <v>0</v>
      </c>
      <c r="I789">
        <f>IFERROR(VLOOKUP($A789,Finnifty!$A$14:$I$486,I$15+1,FALSE),All_curves!I788)</f>
        <v>0</v>
      </c>
      <c r="J789">
        <f>IFERROR(VLOOKUP($A789,Banknifty!$A$14:$I$4860,2,FALSE),All_curves!J788)</f>
        <v>14331500</v>
      </c>
      <c r="K789">
        <f>IFERROR(VLOOKUP($A789,Banknifty!$A$14:$I$4860,3,FALSE),All_curves!K788)</f>
        <v>21665576</v>
      </c>
      <c r="L789">
        <f>IFERROR(VLOOKUP($A789,Banknifty!$A$14:$I$4860,4,FALSE),All_curves!L788)</f>
        <v>19077176</v>
      </c>
      <c r="M789">
        <f>IFERROR(VLOOKUP($A789,Banknifty!$A$14:$I$4860,5,FALSE),All_curves!M788)</f>
        <v>23423228</v>
      </c>
      <c r="N789">
        <f>IFERROR(VLOOKUP($A789,Banknifty!$A$14:$I$4860,6,FALSE),All_curves!N788)</f>
        <v>13699432</v>
      </c>
      <c r="O789">
        <f>IFERROR(VLOOKUP($A789,Banknifty!$A$14:$I$4860,7,FALSE),All_curves!O788)</f>
        <v>18642482</v>
      </c>
      <c r="P789">
        <f>IFERROR(VLOOKUP($A789,Banknifty!$A$14:$I$4860,8,FALSE),All_curves!P788)</f>
        <v>18642482</v>
      </c>
      <c r="Q789">
        <f>IFERROR(VLOOKUP($A789,Banknifty!$A$14:$I$4860,9,FALSE),All_curves!Q788)</f>
        <v>18841534</v>
      </c>
      <c r="R789">
        <f>IFERROR(VLOOKUP($A789,Nifty!$A$14:$I$4860,2,FALSE),All_curves!R788)</f>
        <v>8495635</v>
      </c>
      <c r="S789">
        <f>IFERROR(VLOOKUP($A789,Nifty!$A$14:$I$4860,3,FALSE),All_curves!S788)</f>
        <v>9599775</v>
      </c>
      <c r="T789">
        <f>IFERROR(VLOOKUP($A789,Nifty!$A$14:$I$4860,4,FALSE),All_curves!T788)</f>
        <v>9665147</v>
      </c>
      <c r="U789">
        <f>IFERROR(VLOOKUP($A789,Nifty!$A$14:$I$4860,5,FALSE),All_curves!U788)</f>
        <v>10818354</v>
      </c>
      <c r="V789">
        <f>IFERROR(VLOOKUP($A789,Nifty!$A$14:$I$4860,6,FALSE),All_curves!V788)</f>
        <v>9001490</v>
      </c>
      <c r="W789">
        <f>IFERROR(VLOOKUP($A789,Nifty!$A$14:$I$4860,7,FALSE),All_curves!W788)</f>
        <v>9858608</v>
      </c>
      <c r="X789">
        <f>IFERROR(VLOOKUP($A789,Nifty!$A$14:$I$4860,8,FALSE),All_curves!X788)</f>
        <v>10236868</v>
      </c>
      <c r="Y789">
        <f>IFERROR(VLOOKUP($A789,Nifty!$A$14:$I$4860,9,FALSE),All_curves!Y788)</f>
        <v>10526164</v>
      </c>
      <c r="AA789" s="5">
        <f t="shared" si="335"/>
        <v>0</v>
      </c>
      <c r="AB789" s="5">
        <f t="shared" si="336"/>
        <v>0</v>
      </c>
      <c r="AC789" s="5">
        <f t="shared" si="337"/>
        <v>0</v>
      </c>
      <c r="AD789" s="5">
        <f t="shared" si="338"/>
        <v>0</v>
      </c>
      <c r="AE789" s="5">
        <f t="shared" si="339"/>
        <v>0</v>
      </c>
      <c r="AF789" s="5">
        <f t="shared" si="340"/>
        <v>0</v>
      </c>
      <c r="AG789" s="5">
        <f t="shared" si="341"/>
        <v>0</v>
      </c>
      <c r="AH789" s="5">
        <f t="shared" si="342"/>
        <v>0</v>
      </c>
      <c r="AI789" s="5">
        <f t="shared" si="344"/>
        <v>-1.1701046724107433E-3</v>
      </c>
      <c r="AJ789" s="5">
        <f t="shared" si="345"/>
        <v>0</v>
      </c>
      <c r="AK789" s="5">
        <f t="shared" si="346"/>
        <v>-1.1700815161675981E-3</v>
      </c>
      <c r="AL789" s="5">
        <f t="shared" si="347"/>
        <v>0</v>
      </c>
      <c r="AM789" s="5">
        <f t="shared" si="348"/>
        <v>-2.4744939167264945E-5</v>
      </c>
      <c r="AN789" s="5">
        <f t="shared" si="349"/>
        <v>-2.5628154630547018E-3</v>
      </c>
      <c r="AO789" s="5">
        <f t="shared" si="350"/>
        <v>-2.5628154630547018E-3</v>
      </c>
      <c r="AP789" s="5">
        <f t="shared" si="351"/>
        <v>0</v>
      </c>
      <c r="AQ789" s="5">
        <f t="shared" si="352"/>
        <v>-3.3913833524252812E-3</v>
      </c>
      <c r="AR789" s="5">
        <f t="shared" si="353"/>
        <v>-2.0699218176225553E-3</v>
      </c>
      <c r="AS789" s="5">
        <f t="shared" si="354"/>
        <v>-2.0699634855054772E-3</v>
      </c>
      <c r="AT789" s="5">
        <f t="shared" si="355"/>
        <v>0</v>
      </c>
      <c r="AU789" s="5">
        <f t="shared" si="356"/>
        <v>-6.227310258275498E-4</v>
      </c>
      <c r="AV789" s="5">
        <f t="shared" si="357"/>
        <v>7.0231612061655291E-4</v>
      </c>
      <c r="AW789" s="5">
        <f t="shared" si="358"/>
        <v>4.1260100271234279E-4</v>
      </c>
      <c r="AX789" s="5">
        <f t="shared" si="359"/>
        <v>2.4877995726111379E-3</v>
      </c>
      <c r="AZ789" s="7">
        <f t="shared" si="343"/>
        <v>121.9315663054258</v>
      </c>
      <c r="BA789" s="4">
        <f t="shared" si="360"/>
        <v>-5.0174354330399329E-4</v>
      </c>
      <c r="BB789" s="5">
        <f>AZ789/MAX($AZ$16:AZ789)-1</f>
        <v>-3.2725925719963023E-3</v>
      </c>
    </row>
    <row r="790" spans="1:54" x14ac:dyDescent="0.25">
      <c r="A790" s="3">
        <v>43690</v>
      </c>
      <c r="B790">
        <f>IFERROR(VLOOKUP($A790,Finnifty!$A$14:$I$486,B$15+1,FALSE),All_curves!B789)</f>
        <v>0</v>
      </c>
      <c r="C790">
        <f>IFERROR(VLOOKUP($A790,Finnifty!$A$14:$I$486,C$15+1,FALSE),All_curves!C789)</f>
        <v>0</v>
      </c>
      <c r="D790">
        <f>IFERROR(VLOOKUP($A790,Finnifty!$A$14:$I$486,D$15+1,FALSE),All_curves!D789)</f>
        <v>0</v>
      </c>
      <c r="E790">
        <f>IFERROR(VLOOKUP($A790,Finnifty!$A$14:$I$486,E$15+1,FALSE),All_curves!E789)</f>
        <v>0</v>
      </c>
      <c r="F790">
        <f>IFERROR(VLOOKUP($A790,Finnifty!$A$14:$I$486,F$15+1,FALSE),All_curves!F789)</f>
        <v>0</v>
      </c>
      <c r="G790">
        <f>IFERROR(VLOOKUP($A790,Finnifty!$A$14:$I$486,G$15+1,FALSE),All_curves!G789)</f>
        <v>0</v>
      </c>
      <c r="H790">
        <f>IFERROR(VLOOKUP($A790,Finnifty!$A$14:$I$486,H$15+1,FALSE),All_curves!H789)</f>
        <v>0</v>
      </c>
      <c r="I790">
        <f>IFERROR(VLOOKUP($A790,Finnifty!$A$14:$I$486,I$15+1,FALSE),All_curves!I789)</f>
        <v>0</v>
      </c>
      <c r="J790">
        <f>IFERROR(VLOOKUP($A790,Banknifty!$A$14:$I$4860,2,FALSE),All_curves!J789)</f>
        <v>14519752</v>
      </c>
      <c r="K790">
        <f>IFERROR(VLOOKUP($A790,Banknifty!$A$14:$I$4860,3,FALSE),All_curves!K789)</f>
        <v>21885408</v>
      </c>
      <c r="L790">
        <f>IFERROR(VLOOKUP($A790,Banknifty!$A$14:$I$4860,4,FALSE),All_curves!L789)</f>
        <v>19286398</v>
      </c>
      <c r="M790">
        <f>IFERROR(VLOOKUP($A790,Banknifty!$A$14:$I$4860,5,FALSE),All_curves!M789)</f>
        <v>23646882</v>
      </c>
      <c r="N790">
        <f>IFERROR(VLOOKUP($A790,Banknifty!$A$14:$I$4860,6,FALSE),All_curves!N789)</f>
        <v>13698408</v>
      </c>
      <c r="O790">
        <f>IFERROR(VLOOKUP($A790,Banknifty!$A$14:$I$4860,7,FALSE),All_curves!O789)</f>
        <v>18636552</v>
      </c>
      <c r="P790">
        <f>IFERROR(VLOOKUP($A790,Banknifty!$A$14:$I$4860,8,FALSE),All_curves!P789)</f>
        <v>18636552</v>
      </c>
      <c r="Q790">
        <f>IFERROR(VLOOKUP($A790,Banknifty!$A$14:$I$4860,9,FALSE),All_curves!Q789)</f>
        <v>18839650</v>
      </c>
      <c r="R790">
        <f>IFERROR(VLOOKUP($A790,Nifty!$A$14:$I$4860,2,FALSE),All_curves!R789)</f>
        <v>8579788</v>
      </c>
      <c r="S790">
        <f>IFERROR(VLOOKUP($A790,Nifty!$A$14:$I$4860,3,FALSE),All_curves!S789)</f>
        <v>9691148</v>
      </c>
      <c r="T790">
        <f>IFERROR(VLOOKUP($A790,Nifty!$A$14:$I$4860,4,FALSE),All_curves!T789)</f>
        <v>9816981</v>
      </c>
      <c r="U790">
        <f>IFERROR(VLOOKUP($A790,Nifty!$A$14:$I$4860,5,FALSE),All_curves!U789)</f>
        <v>10941489</v>
      </c>
      <c r="V790">
        <f>IFERROR(VLOOKUP($A790,Nifty!$A$14:$I$4860,6,FALSE),All_curves!V789)</f>
        <v>9090654</v>
      </c>
      <c r="W790">
        <f>IFERROR(VLOOKUP($A790,Nifty!$A$14:$I$4860,7,FALSE),All_curves!W789)</f>
        <v>9952445</v>
      </c>
      <c r="X790">
        <f>IFERROR(VLOOKUP($A790,Nifty!$A$14:$I$4860,8,FALSE),All_curves!X789)</f>
        <v>10397682</v>
      </c>
      <c r="Y790">
        <f>IFERROR(VLOOKUP($A790,Nifty!$A$14:$I$4860,9,FALSE),All_curves!Y789)</f>
        <v>10645972</v>
      </c>
      <c r="AA790" s="5">
        <f t="shared" si="335"/>
        <v>0</v>
      </c>
      <c r="AB790" s="5">
        <f t="shared" si="336"/>
        <v>0</v>
      </c>
      <c r="AC790" s="5">
        <f t="shared" si="337"/>
        <v>0</v>
      </c>
      <c r="AD790" s="5">
        <f t="shared" si="338"/>
        <v>0</v>
      </c>
      <c r="AE790" s="5">
        <f t="shared" si="339"/>
        <v>0</v>
      </c>
      <c r="AF790" s="5">
        <f t="shared" si="340"/>
        <v>0</v>
      </c>
      <c r="AG790" s="5">
        <f t="shared" si="341"/>
        <v>0</v>
      </c>
      <c r="AH790" s="5">
        <f t="shared" si="342"/>
        <v>0</v>
      </c>
      <c r="AI790" s="5">
        <f t="shared" si="344"/>
        <v>1.3135540592401407E-2</v>
      </c>
      <c r="AJ790" s="5">
        <f t="shared" si="345"/>
        <v>1.0146603072080707E-2</v>
      </c>
      <c r="AK790" s="5">
        <f t="shared" si="346"/>
        <v>1.096713685505657E-2</v>
      </c>
      <c r="AL790" s="5">
        <f t="shared" si="347"/>
        <v>9.5483850475264198E-3</v>
      </c>
      <c r="AM790" s="5">
        <f t="shared" si="348"/>
        <v>-7.4747624573046068E-5</v>
      </c>
      <c r="AN790" s="5">
        <f t="shared" si="349"/>
        <v>-3.1809069200117168E-4</v>
      </c>
      <c r="AO790" s="5">
        <f t="shared" si="350"/>
        <v>-3.1809069200117168E-4</v>
      </c>
      <c r="AP790" s="5">
        <f t="shared" si="351"/>
        <v>-9.9991858412362689E-5</v>
      </c>
      <c r="AQ790" s="5">
        <f t="shared" si="352"/>
        <v>9.9054396757864982E-3</v>
      </c>
      <c r="AR790" s="5">
        <f t="shared" si="353"/>
        <v>9.5182439171750399E-3</v>
      </c>
      <c r="AS790" s="5">
        <f t="shared" si="354"/>
        <v>1.5709435148787643E-2</v>
      </c>
      <c r="AT790" s="5">
        <f t="shared" si="355"/>
        <v>1.138204573449908E-2</v>
      </c>
      <c r="AU790" s="5">
        <f t="shared" si="356"/>
        <v>9.9054712053225913E-3</v>
      </c>
      <c r="AV790" s="5">
        <f t="shared" si="357"/>
        <v>9.5182808769758154E-3</v>
      </c>
      <c r="AW790" s="5">
        <f t="shared" si="358"/>
        <v>1.5709297023269286E-2</v>
      </c>
      <c r="AX790" s="5">
        <f t="shared" si="359"/>
        <v>1.1381924127345844E-2</v>
      </c>
      <c r="AZ790" s="7">
        <f t="shared" si="343"/>
        <v>122.62259761859826</v>
      </c>
      <c r="BA790" s="4">
        <f t="shared" si="360"/>
        <v>5.6673701003849648E-3</v>
      </c>
      <c r="BB790" s="5">
        <f>AZ790/MAX($AZ$16:AZ790)-1</f>
        <v>0</v>
      </c>
    </row>
    <row r="791" spans="1:54" x14ac:dyDescent="0.25">
      <c r="A791" s="3">
        <v>43691</v>
      </c>
      <c r="B791">
        <f>IFERROR(VLOOKUP($A791,Finnifty!$A$14:$I$486,B$15+1,FALSE),All_curves!B790)</f>
        <v>0</v>
      </c>
      <c r="C791">
        <f>IFERROR(VLOOKUP($A791,Finnifty!$A$14:$I$486,C$15+1,FALSE),All_curves!C790)</f>
        <v>0</v>
      </c>
      <c r="D791">
        <f>IFERROR(VLOOKUP($A791,Finnifty!$A$14:$I$486,D$15+1,FALSE),All_curves!D790)</f>
        <v>0</v>
      </c>
      <c r="E791">
        <f>IFERROR(VLOOKUP($A791,Finnifty!$A$14:$I$486,E$15+1,FALSE),All_curves!E790)</f>
        <v>0</v>
      </c>
      <c r="F791">
        <f>IFERROR(VLOOKUP($A791,Finnifty!$A$14:$I$486,F$15+1,FALSE),All_curves!F790)</f>
        <v>0</v>
      </c>
      <c r="G791">
        <f>IFERROR(VLOOKUP($A791,Finnifty!$A$14:$I$486,G$15+1,FALSE),All_curves!G790)</f>
        <v>0</v>
      </c>
      <c r="H791">
        <f>IFERROR(VLOOKUP($A791,Finnifty!$A$14:$I$486,H$15+1,FALSE),All_curves!H790)</f>
        <v>0</v>
      </c>
      <c r="I791">
        <f>IFERROR(VLOOKUP($A791,Finnifty!$A$14:$I$486,I$15+1,FALSE),All_curves!I790)</f>
        <v>0</v>
      </c>
      <c r="J791">
        <f>IFERROR(VLOOKUP($A791,Banknifty!$A$14:$I$4860,2,FALSE),All_curves!J790)</f>
        <v>14346814</v>
      </c>
      <c r="K791">
        <f>IFERROR(VLOOKUP($A791,Banknifty!$A$14:$I$4860,3,FALSE),All_curves!K790)</f>
        <v>21560810</v>
      </c>
      <c r="L791">
        <f>IFERROR(VLOOKUP($A791,Banknifty!$A$14:$I$4860,4,FALSE),All_curves!L790)</f>
        <v>18986436</v>
      </c>
      <c r="M791">
        <f>IFERROR(VLOOKUP($A791,Banknifty!$A$14:$I$4860,5,FALSE),All_curves!M790)</f>
        <v>23309312</v>
      </c>
      <c r="N791">
        <f>IFERROR(VLOOKUP($A791,Banknifty!$A$14:$I$4860,6,FALSE),All_curves!N790)</f>
        <v>13541038</v>
      </c>
      <c r="O791">
        <f>IFERROR(VLOOKUP($A791,Banknifty!$A$14:$I$4860,7,FALSE),All_curves!O790)</f>
        <v>18557396</v>
      </c>
      <c r="P791">
        <f>IFERROR(VLOOKUP($A791,Banknifty!$A$14:$I$4860,8,FALSE),All_curves!P790)</f>
        <v>18557396</v>
      </c>
      <c r="Q791">
        <f>IFERROR(VLOOKUP($A791,Banknifty!$A$14:$I$4860,9,FALSE),All_curves!Q790)</f>
        <v>18879776</v>
      </c>
      <c r="R791">
        <f>IFERROR(VLOOKUP($A791,Nifty!$A$14:$I$4860,2,FALSE),All_curves!R790)</f>
        <v>8468333</v>
      </c>
      <c r="S791">
        <f>IFERROR(VLOOKUP($A791,Nifty!$A$14:$I$4860,3,FALSE),All_curves!S790)</f>
        <v>9572581</v>
      </c>
      <c r="T791">
        <f>IFERROR(VLOOKUP($A791,Nifty!$A$14:$I$4860,4,FALSE),All_curves!T790)</f>
        <v>9683083</v>
      </c>
      <c r="U791">
        <f>IFERROR(VLOOKUP($A791,Nifty!$A$14:$I$4860,5,FALSE),All_curves!U790)</f>
        <v>10804394</v>
      </c>
      <c r="V791">
        <f>IFERROR(VLOOKUP($A791,Nifty!$A$14:$I$4860,6,FALSE),All_curves!V790)</f>
        <v>9008488</v>
      </c>
      <c r="W791">
        <f>IFERROR(VLOOKUP($A791,Nifty!$A$14:$I$4860,7,FALSE),All_curves!W790)</f>
        <v>9867491</v>
      </c>
      <c r="X791">
        <f>IFERROR(VLOOKUP($A791,Nifty!$A$14:$I$4860,8,FALSE),All_curves!X790)</f>
        <v>10288851</v>
      </c>
      <c r="Y791">
        <f>IFERROR(VLOOKUP($A791,Nifty!$A$14:$I$4860,9,FALSE),All_curves!Y790)</f>
        <v>10552336</v>
      </c>
      <c r="AA791" s="5">
        <f t="shared" si="335"/>
        <v>0</v>
      </c>
      <c r="AB791" s="5">
        <f t="shared" si="336"/>
        <v>0</v>
      </c>
      <c r="AC791" s="5">
        <f t="shared" si="337"/>
        <v>0</v>
      </c>
      <c r="AD791" s="5">
        <f t="shared" si="338"/>
        <v>0</v>
      </c>
      <c r="AE791" s="5">
        <f t="shared" si="339"/>
        <v>0</v>
      </c>
      <c r="AF791" s="5">
        <f t="shared" si="340"/>
        <v>0</v>
      </c>
      <c r="AG791" s="5">
        <f t="shared" si="341"/>
        <v>0</v>
      </c>
      <c r="AH791" s="5">
        <f t="shared" si="342"/>
        <v>0</v>
      </c>
      <c r="AI791" s="5">
        <f t="shared" si="344"/>
        <v>-1.1910534009120788E-2</v>
      </c>
      <c r="AJ791" s="5">
        <f t="shared" si="345"/>
        <v>-1.4831708871957061E-2</v>
      </c>
      <c r="AK791" s="5">
        <f t="shared" si="346"/>
        <v>-1.5553033801334992E-2</v>
      </c>
      <c r="AL791" s="5">
        <f t="shared" si="347"/>
        <v>-1.4275455005019255E-2</v>
      </c>
      <c r="AM791" s="5">
        <f t="shared" si="348"/>
        <v>-1.1488196292591124E-2</v>
      </c>
      <c r="AN791" s="5">
        <f t="shared" si="349"/>
        <v>-4.2473521926158497E-3</v>
      </c>
      <c r="AO791" s="5">
        <f t="shared" si="350"/>
        <v>-4.2473521926158497E-3</v>
      </c>
      <c r="AP791" s="5">
        <f t="shared" si="351"/>
        <v>2.1298697162632774E-3</v>
      </c>
      <c r="AQ791" s="5">
        <f t="shared" si="352"/>
        <v>-1.2990414215362844E-2</v>
      </c>
      <c r="AR791" s="5">
        <f t="shared" si="353"/>
        <v>-1.2234567050260714E-2</v>
      </c>
      <c r="AS791" s="5">
        <f t="shared" si="354"/>
        <v>-1.363942743700941E-2</v>
      </c>
      <c r="AT791" s="5">
        <f t="shared" si="355"/>
        <v>-1.2529830263504405E-2</v>
      </c>
      <c r="AU791" s="5">
        <f t="shared" si="356"/>
        <v>-9.0385136206921901E-3</v>
      </c>
      <c r="AV791" s="5">
        <f t="shared" si="357"/>
        <v>-8.5359929143039581E-3</v>
      </c>
      <c r="AW791" s="5">
        <f t="shared" si="358"/>
        <v>-1.0466852131080784E-2</v>
      </c>
      <c r="AX791" s="5">
        <f t="shared" si="359"/>
        <v>-8.7954392515779967E-3</v>
      </c>
      <c r="AZ791" s="7">
        <f t="shared" si="343"/>
        <v>121.79154953385483</v>
      </c>
      <c r="BA791" s="4">
        <f t="shared" si="360"/>
        <v>-6.7772833138659986E-3</v>
      </c>
      <c r="BB791" s="5">
        <f>AZ791/MAX($AZ$16:AZ791)-1</f>
        <v>-6.7772833138659561E-3</v>
      </c>
    </row>
    <row r="792" spans="1:54" x14ac:dyDescent="0.25">
      <c r="A792" s="3">
        <v>43693</v>
      </c>
      <c r="B792">
        <f>IFERROR(VLOOKUP($A792,Finnifty!$A$14:$I$486,B$15+1,FALSE),All_curves!B791)</f>
        <v>0</v>
      </c>
      <c r="C792">
        <f>IFERROR(VLOOKUP($A792,Finnifty!$A$14:$I$486,C$15+1,FALSE),All_curves!C791)</f>
        <v>0</v>
      </c>
      <c r="D792">
        <f>IFERROR(VLOOKUP($A792,Finnifty!$A$14:$I$486,D$15+1,FALSE),All_curves!D791)</f>
        <v>0</v>
      </c>
      <c r="E792">
        <f>IFERROR(VLOOKUP($A792,Finnifty!$A$14:$I$486,E$15+1,FALSE),All_curves!E791)</f>
        <v>0</v>
      </c>
      <c r="F792">
        <f>IFERROR(VLOOKUP($A792,Finnifty!$A$14:$I$486,F$15+1,FALSE),All_curves!F791)</f>
        <v>0</v>
      </c>
      <c r="G792">
        <f>IFERROR(VLOOKUP($A792,Finnifty!$A$14:$I$486,G$15+1,FALSE),All_curves!G791)</f>
        <v>0</v>
      </c>
      <c r="H792">
        <f>IFERROR(VLOOKUP($A792,Finnifty!$A$14:$I$486,H$15+1,FALSE),All_curves!H791)</f>
        <v>0</v>
      </c>
      <c r="I792">
        <f>IFERROR(VLOOKUP($A792,Finnifty!$A$14:$I$486,I$15+1,FALSE),All_curves!I791)</f>
        <v>0</v>
      </c>
      <c r="J792">
        <f>IFERROR(VLOOKUP($A792,Banknifty!$A$14:$I$4860,2,FALSE),All_curves!J791)</f>
        <v>14264234</v>
      </c>
      <c r="K792">
        <f>IFERROR(VLOOKUP($A792,Banknifty!$A$14:$I$4860,3,FALSE),All_curves!K791)</f>
        <v>21634746</v>
      </c>
      <c r="L792">
        <f>IFERROR(VLOOKUP($A792,Banknifty!$A$14:$I$4860,4,FALSE),All_curves!L791)</f>
        <v>19027054</v>
      </c>
      <c r="M792">
        <f>IFERROR(VLOOKUP($A792,Banknifty!$A$14:$I$4860,5,FALSE),All_curves!M791)</f>
        <v>23318670</v>
      </c>
      <c r="N792">
        <f>IFERROR(VLOOKUP($A792,Banknifty!$A$14:$I$4860,6,FALSE),All_curves!N791)</f>
        <v>13519704</v>
      </c>
      <c r="O792">
        <f>IFERROR(VLOOKUP($A792,Banknifty!$A$14:$I$4860,7,FALSE),All_curves!O791)</f>
        <v>18571824</v>
      </c>
      <c r="P792">
        <f>IFERROR(VLOOKUP($A792,Banknifty!$A$14:$I$4860,8,FALSE),All_curves!P791)</f>
        <v>18571824</v>
      </c>
      <c r="Q792">
        <f>IFERROR(VLOOKUP($A792,Banknifty!$A$14:$I$4860,9,FALSE),All_curves!Q791)</f>
        <v>18899168</v>
      </c>
      <c r="R792">
        <f>IFERROR(VLOOKUP($A792,Nifty!$A$14:$I$4860,2,FALSE),All_curves!R791)</f>
        <v>8429313</v>
      </c>
      <c r="S792">
        <f>IFERROR(VLOOKUP($A792,Nifty!$A$14:$I$4860,3,FALSE),All_curves!S791)</f>
        <v>9583283</v>
      </c>
      <c r="T792">
        <f>IFERROR(VLOOKUP($A792,Nifty!$A$14:$I$4860,4,FALSE),All_curves!T791)</f>
        <v>9675205</v>
      </c>
      <c r="U792">
        <f>IFERROR(VLOOKUP($A792,Nifty!$A$14:$I$4860,5,FALSE),All_curves!U791)</f>
        <v>10808127</v>
      </c>
      <c r="V792">
        <f>IFERROR(VLOOKUP($A792,Nifty!$A$14:$I$4860,6,FALSE),All_curves!V791)</f>
        <v>8947581</v>
      </c>
      <c r="W792">
        <f>IFERROR(VLOOKUP($A792,Nifty!$A$14:$I$4860,7,FALSE),All_curves!W791)</f>
        <v>9857250</v>
      </c>
      <c r="X792">
        <f>IFERROR(VLOOKUP($A792,Nifty!$A$14:$I$4860,8,FALSE),All_curves!X791)</f>
        <v>10260042</v>
      </c>
      <c r="Y792">
        <f>IFERROR(VLOOKUP($A792,Nifty!$A$14:$I$4860,9,FALSE),All_curves!Y791)</f>
        <v>10534069</v>
      </c>
      <c r="AA792" s="5">
        <f t="shared" si="335"/>
        <v>0</v>
      </c>
      <c r="AB792" s="5">
        <f t="shared" si="336"/>
        <v>0</v>
      </c>
      <c r="AC792" s="5">
        <f t="shared" si="337"/>
        <v>0</v>
      </c>
      <c r="AD792" s="5">
        <f t="shared" si="338"/>
        <v>0</v>
      </c>
      <c r="AE792" s="5">
        <f t="shared" si="339"/>
        <v>0</v>
      </c>
      <c r="AF792" s="5">
        <f t="shared" si="340"/>
        <v>0</v>
      </c>
      <c r="AG792" s="5">
        <f t="shared" si="341"/>
        <v>0</v>
      </c>
      <c r="AH792" s="5">
        <f t="shared" si="342"/>
        <v>0</v>
      </c>
      <c r="AI792" s="5">
        <f t="shared" si="344"/>
        <v>-5.7559817810420855E-3</v>
      </c>
      <c r="AJ792" s="5">
        <f t="shared" si="345"/>
        <v>3.4291847105929474E-3</v>
      </c>
      <c r="AK792" s="5">
        <f t="shared" si="346"/>
        <v>2.1393167206316122E-3</v>
      </c>
      <c r="AL792" s="5">
        <f t="shared" si="347"/>
        <v>4.0147045095118017E-4</v>
      </c>
      <c r="AM792" s="5">
        <f t="shared" si="348"/>
        <v>-1.5755069884598738E-3</v>
      </c>
      <c r="AN792" s="5">
        <f t="shared" si="349"/>
        <v>7.7747977140751878E-4</v>
      </c>
      <c r="AO792" s="5">
        <f t="shared" si="350"/>
        <v>7.7747977140751878E-4</v>
      </c>
      <c r="AP792" s="5">
        <f t="shared" si="351"/>
        <v>1.0271308303657634E-3</v>
      </c>
      <c r="AQ792" s="5">
        <f t="shared" si="352"/>
        <v>-4.6077545604311654E-3</v>
      </c>
      <c r="AR792" s="5">
        <f t="shared" si="353"/>
        <v>1.1179847942786036E-3</v>
      </c>
      <c r="AS792" s="5">
        <f t="shared" si="354"/>
        <v>-8.1358385547247725E-4</v>
      </c>
      <c r="AT792" s="5">
        <f t="shared" si="355"/>
        <v>3.4550757775031471E-4</v>
      </c>
      <c r="AU792" s="5">
        <f t="shared" si="356"/>
        <v>-6.7610680060848916E-3</v>
      </c>
      <c r="AV792" s="5">
        <f t="shared" si="357"/>
        <v>-1.0378524794195654E-3</v>
      </c>
      <c r="AW792" s="5">
        <f t="shared" si="358"/>
        <v>-2.800021110228923E-3</v>
      </c>
      <c r="AX792" s="5">
        <f t="shared" si="359"/>
        <v>-1.7310858941564922E-3</v>
      </c>
      <c r="AZ792" s="7">
        <f t="shared" si="343"/>
        <v>121.71508829134956</v>
      </c>
      <c r="BA792" s="4">
        <f t="shared" si="360"/>
        <v>-6.2780416866291733E-4</v>
      </c>
      <c r="BB792" s="5">
        <f>AZ792/MAX($AZ$16:AZ792)-1</f>
        <v>-7.4008326758122633E-3</v>
      </c>
    </row>
    <row r="793" spans="1:54" x14ac:dyDescent="0.25">
      <c r="A793" s="3">
        <v>43696</v>
      </c>
      <c r="B793">
        <f>IFERROR(VLOOKUP($A793,Finnifty!$A$14:$I$486,B$15+1,FALSE),All_curves!B792)</f>
        <v>0</v>
      </c>
      <c r="C793">
        <f>IFERROR(VLOOKUP($A793,Finnifty!$A$14:$I$486,C$15+1,FALSE),All_curves!C792)</f>
        <v>0</v>
      </c>
      <c r="D793">
        <f>IFERROR(VLOOKUP($A793,Finnifty!$A$14:$I$486,D$15+1,FALSE),All_curves!D792)</f>
        <v>0</v>
      </c>
      <c r="E793">
        <f>IFERROR(VLOOKUP($A793,Finnifty!$A$14:$I$486,E$15+1,FALSE),All_curves!E792)</f>
        <v>0</v>
      </c>
      <c r="F793">
        <f>IFERROR(VLOOKUP($A793,Finnifty!$A$14:$I$486,F$15+1,FALSE),All_curves!F792)</f>
        <v>0</v>
      </c>
      <c r="G793">
        <f>IFERROR(VLOOKUP($A793,Finnifty!$A$14:$I$486,G$15+1,FALSE),All_curves!G792)</f>
        <v>0</v>
      </c>
      <c r="H793">
        <f>IFERROR(VLOOKUP($A793,Finnifty!$A$14:$I$486,H$15+1,FALSE),All_curves!H792)</f>
        <v>0</v>
      </c>
      <c r="I793">
        <f>IFERROR(VLOOKUP($A793,Finnifty!$A$14:$I$486,I$15+1,FALSE),All_curves!I792)</f>
        <v>0</v>
      </c>
      <c r="J793">
        <f>IFERROR(VLOOKUP($A793,Banknifty!$A$14:$I$4860,2,FALSE),All_curves!J792)</f>
        <v>14180005</v>
      </c>
      <c r="K793">
        <f>IFERROR(VLOOKUP($A793,Banknifty!$A$14:$I$4860,3,FALSE),All_curves!K792)</f>
        <v>21696070</v>
      </c>
      <c r="L793">
        <f>IFERROR(VLOOKUP($A793,Banknifty!$A$14:$I$4860,4,FALSE),All_curves!L792)</f>
        <v>19061398</v>
      </c>
      <c r="M793">
        <f>IFERROR(VLOOKUP($A793,Banknifty!$A$14:$I$4860,5,FALSE),All_curves!M792)</f>
        <v>23360316</v>
      </c>
      <c r="N793">
        <f>IFERROR(VLOOKUP($A793,Banknifty!$A$14:$I$4860,6,FALSE),All_curves!N792)</f>
        <v>13697292</v>
      </c>
      <c r="O793">
        <f>IFERROR(VLOOKUP($A793,Banknifty!$A$14:$I$4860,7,FALSE),All_curves!O792)</f>
        <v>18760264</v>
      </c>
      <c r="P793">
        <f>IFERROR(VLOOKUP($A793,Banknifty!$A$14:$I$4860,8,FALSE),All_curves!P792)</f>
        <v>18760264</v>
      </c>
      <c r="Q793">
        <f>IFERROR(VLOOKUP($A793,Banknifty!$A$14:$I$4860,9,FALSE),All_curves!Q792)</f>
        <v>19079624</v>
      </c>
      <c r="R793">
        <f>IFERROR(VLOOKUP($A793,Nifty!$A$14:$I$4860,2,FALSE),All_curves!R792)</f>
        <v>8391921</v>
      </c>
      <c r="S793">
        <f>IFERROR(VLOOKUP($A793,Nifty!$A$14:$I$4860,3,FALSE),All_curves!S792)</f>
        <v>9599037</v>
      </c>
      <c r="T793">
        <f>IFERROR(VLOOKUP($A793,Nifty!$A$14:$I$4860,4,FALSE),All_curves!T792)</f>
        <v>9684093</v>
      </c>
      <c r="U793">
        <f>IFERROR(VLOOKUP($A793,Nifty!$A$14:$I$4860,5,FALSE),All_curves!U792)</f>
        <v>10832197</v>
      </c>
      <c r="V793">
        <f>IFERROR(VLOOKUP($A793,Nifty!$A$14:$I$4860,6,FALSE),All_curves!V792)</f>
        <v>8907890</v>
      </c>
      <c r="W793">
        <f>IFERROR(VLOOKUP($A793,Nifty!$A$14:$I$4860,7,FALSE),All_curves!W792)</f>
        <v>9873455</v>
      </c>
      <c r="X793">
        <f>IFERROR(VLOOKUP($A793,Nifty!$A$14:$I$4860,8,FALSE),All_curves!X792)</f>
        <v>10269467</v>
      </c>
      <c r="Y793">
        <f>IFERROR(VLOOKUP($A793,Nifty!$A$14:$I$4860,9,FALSE),All_curves!Y792)</f>
        <v>10557529</v>
      </c>
      <c r="AA793" s="5">
        <f t="shared" si="335"/>
        <v>0</v>
      </c>
      <c r="AB793" s="5">
        <f t="shared" si="336"/>
        <v>0</v>
      </c>
      <c r="AC793" s="5">
        <f t="shared" si="337"/>
        <v>0</v>
      </c>
      <c r="AD793" s="5">
        <f t="shared" si="338"/>
        <v>0</v>
      </c>
      <c r="AE793" s="5">
        <f t="shared" si="339"/>
        <v>0</v>
      </c>
      <c r="AF793" s="5">
        <f t="shared" si="340"/>
        <v>0</v>
      </c>
      <c r="AG793" s="5">
        <f t="shared" si="341"/>
        <v>0</v>
      </c>
      <c r="AH793" s="5">
        <f t="shared" si="342"/>
        <v>0</v>
      </c>
      <c r="AI793" s="5">
        <f t="shared" si="344"/>
        <v>-5.9049087388779453E-3</v>
      </c>
      <c r="AJ793" s="5">
        <f t="shared" si="345"/>
        <v>2.8345144426469293E-3</v>
      </c>
      <c r="AK793" s="5">
        <f t="shared" si="346"/>
        <v>1.8050088048313651E-3</v>
      </c>
      <c r="AL793" s="5">
        <f t="shared" si="347"/>
        <v>1.785950914010126E-3</v>
      </c>
      <c r="AM793" s="5">
        <f t="shared" si="348"/>
        <v>1.3135494682428028E-2</v>
      </c>
      <c r="AN793" s="5">
        <f t="shared" si="349"/>
        <v>1.0146553187236673E-2</v>
      </c>
      <c r="AO793" s="5">
        <f t="shared" si="350"/>
        <v>1.0146553187236673E-2</v>
      </c>
      <c r="AP793" s="5">
        <f t="shared" si="351"/>
        <v>9.5483568377190409E-3</v>
      </c>
      <c r="AQ793" s="5">
        <f t="shared" si="352"/>
        <v>-4.4359486947512794E-3</v>
      </c>
      <c r="AR793" s="5">
        <f t="shared" si="353"/>
        <v>1.643904286245057E-3</v>
      </c>
      <c r="AS793" s="5">
        <f t="shared" si="354"/>
        <v>9.1863686609228168E-4</v>
      </c>
      <c r="AT793" s="5">
        <f t="shared" si="355"/>
        <v>2.2270278652352093E-3</v>
      </c>
      <c r="AU793" s="5">
        <f t="shared" si="356"/>
        <v>-4.4359475482814714E-3</v>
      </c>
      <c r="AV793" s="5">
        <f t="shared" si="357"/>
        <v>1.6439676380328727E-3</v>
      </c>
      <c r="AW793" s="5">
        <f t="shared" si="358"/>
        <v>9.1861222400457798E-4</v>
      </c>
      <c r="AX793" s="5">
        <f t="shared" si="359"/>
        <v>2.227059648080898E-3</v>
      </c>
      <c r="AZ793" s="7">
        <f t="shared" si="343"/>
        <v>121.93927143585741</v>
      </c>
      <c r="BA793" s="4">
        <f t="shared" si="360"/>
        <v>1.8418681500787101E-3</v>
      </c>
      <c r="BB793" s="5">
        <f>AZ793/MAX($AZ$16:AZ793)-1</f>
        <v>-5.5725958837232747E-3</v>
      </c>
    </row>
    <row r="794" spans="1:54" x14ac:dyDescent="0.25">
      <c r="A794" s="3">
        <v>43697</v>
      </c>
      <c r="B794">
        <f>IFERROR(VLOOKUP($A794,Finnifty!$A$14:$I$486,B$15+1,FALSE),All_curves!B793)</f>
        <v>0</v>
      </c>
      <c r="C794">
        <f>IFERROR(VLOOKUP($A794,Finnifty!$A$14:$I$486,C$15+1,FALSE),All_curves!C793)</f>
        <v>0</v>
      </c>
      <c r="D794">
        <f>IFERROR(VLOOKUP($A794,Finnifty!$A$14:$I$486,D$15+1,FALSE),All_curves!D793)</f>
        <v>0</v>
      </c>
      <c r="E794">
        <f>IFERROR(VLOOKUP($A794,Finnifty!$A$14:$I$486,E$15+1,FALSE),All_curves!E793)</f>
        <v>0</v>
      </c>
      <c r="F794">
        <f>IFERROR(VLOOKUP($A794,Finnifty!$A$14:$I$486,F$15+1,FALSE),All_curves!F793)</f>
        <v>0</v>
      </c>
      <c r="G794">
        <f>IFERROR(VLOOKUP($A794,Finnifty!$A$14:$I$486,G$15+1,FALSE),All_curves!G793)</f>
        <v>0</v>
      </c>
      <c r="H794">
        <f>IFERROR(VLOOKUP($A794,Finnifty!$A$14:$I$486,H$15+1,FALSE),All_curves!H793)</f>
        <v>0</v>
      </c>
      <c r="I794">
        <f>IFERROR(VLOOKUP($A794,Finnifty!$A$14:$I$486,I$15+1,FALSE),All_curves!I793)</f>
        <v>0</v>
      </c>
      <c r="J794">
        <f>IFERROR(VLOOKUP($A794,Banknifty!$A$14:$I$4860,2,FALSE),All_curves!J793)</f>
        <v>14160309</v>
      </c>
      <c r="K794">
        <f>IFERROR(VLOOKUP($A794,Banknifty!$A$14:$I$4860,3,FALSE),All_curves!K793)</f>
        <v>21664908</v>
      </c>
      <c r="L794">
        <f>IFERROR(VLOOKUP($A794,Banknifty!$A$14:$I$4860,4,FALSE),All_curves!L793)</f>
        <v>19030920</v>
      </c>
      <c r="M794">
        <f>IFERROR(VLOOKUP($A794,Banknifty!$A$14:$I$4860,5,FALSE),All_curves!M793)</f>
        <v>23323002</v>
      </c>
      <c r="N794">
        <f>IFERROR(VLOOKUP($A794,Banknifty!$A$14:$I$4860,6,FALSE),All_curves!N793)</f>
        <v>13613856</v>
      </c>
      <c r="O794">
        <f>IFERROR(VLOOKUP($A794,Banknifty!$A$14:$I$4860,7,FALSE),All_curves!O793)</f>
        <v>18557250</v>
      </c>
      <c r="P794">
        <f>IFERROR(VLOOKUP($A794,Banknifty!$A$14:$I$4860,8,FALSE),All_curves!P793)</f>
        <v>18557250</v>
      </c>
      <c r="Q794">
        <f>IFERROR(VLOOKUP($A794,Banknifty!$A$14:$I$4860,9,FALSE),All_curves!Q793)</f>
        <v>18937124</v>
      </c>
      <c r="R794">
        <f>IFERROR(VLOOKUP($A794,Nifty!$A$14:$I$4860,2,FALSE),All_curves!R793)</f>
        <v>8361369.5</v>
      </c>
      <c r="S794">
        <f>IFERROR(VLOOKUP($A794,Nifty!$A$14:$I$4860,3,FALSE),All_curves!S793)</f>
        <v>9567521</v>
      </c>
      <c r="T794">
        <f>IFERROR(VLOOKUP($A794,Nifty!$A$14:$I$4860,4,FALSE),All_curves!T793)</f>
        <v>9667643</v>
      </c>
      <c r="U794">
        <f>IFERROR(VLOOKUP($A794,Nifty!$A$14:$I$4860,5,FALSE),All_curves!U793)</f>
        <v>10810174</v>
      </c>
      <c r="V794">
        <f>IFERROR(VLOOKUP($A794,Nifty!$A$14:$I$4860,6,FALSE),All_curves!V793)</f>
        <v>8875460</v>
      </c>
      <c r="W794">
        <f>IFERROR(VLOOKUP($A794,Nifty!$A$14:$I$4860,7,FALSE),All_curves!W793)</f>
        <v>9841038</v>
      </c>
      <c r="X794">
        <f>IFERROR(VLOOKUP($A794,Nifty!$A$14:$I$4860,8,FALSE),All_curves!X793)</f>
        <v>10252022</v>
      </c>
      <c r="Y794">
        <f>IFERROR(VLOOKUP($A794,Nifty!$A$14:$I$4860,9,FALSE),All_curves!Y793)</f>
        <v>10536064</v>
      </c>
      <c r="AA794" s="5">
        <f t="shared" si="335"/>
        <v>0</v>
      </c>
      <c r="AB794" s="5">
        <f t="shared" si="336"/>
        <v>0</v>
      </c>
      <c r="AC794" s="5">
        <f t="shared" si="337"/>
        <v>0</v>
      </c>
      <c r="AD794" s="5">
        <f t="shared" si="338"/>
        <v>0</v>
      </c>
      <c r="AE794" s="5">
        <f t="shared" si="339"/>
        <v>0</v>
      </c>
      <c r="AF794" s="5">
        <f t="shared" si="340"/>
        <v>0</v>
      </c>
      <c r="AG794" s="5">
        <f t="shared" si="341"/>
        <v>0</v>
      </c>
      <c r="AH794" s="5">
        <f t="shared" si="342"/>
        <v>0</v>
      </c>
      <c r="AI794" s="5">
        <f t="shared" si="344"/>
        <v>-1.3889980997890961E-3</v>
      </c>
      <c r="AJ794" s="5">
        <f t="shared" si="345"/>
        <v>-1.4362969883485732E-3</v>
      </c>
      <c r="AK794" s="5">
        <f t="shared" si="346"/>
        <v>-1.5989383360024423E-3</v>
      </c>
      <c r="AL794" s="5">
        <f t="shared" si="347"/>
        <v>-1.5973242827708178E-3</v>
      </c>
      <c r="AM794" s="5">
        <f t="shared" si="348"/>
        <v>-6.0914230345676668E-3</v>
      </c>
      <c r="AN794" s="5">
        <f t="shared" si="349"/>
        <v>-1.0821489505691395E-2</v>
      </c>
      <c r="AO794" s="5">
        <f t="shared" si="350"/>
        <v>-1.0821489505691395E-2</v>
      </c>
      <c r="AP794" s="5">
        <f t="shared" si="351"/>
        <v>-7.4687006410608658E-3</v>
      </c>
      <c r="AQ794" s="5">
        <f t="shared" si="352"/>
        <v>-3.640584795781554E-3</v>
      </c>
      <c r="AR794" s="5">
        <f t="shared" si="353"/>
        <v>-3.2832460172828037E-3</v>
      </c>
      <c r="AS794" s="5">
        <f t="shared" si="354"/>
        <v>-1.6986619190872965E-3</v>
      </c>
      <c r="AT794" s="5">
        <f t="shared" si="355"/>
        <v>-2.0331055648268315E-3</v>
      </c>
      <c r="AU794" s="5">
        <f t="shared" si="356"/>
        <v>-3.6405927778632163E-3</v>
      </c>
      <c r="AV794" s="5">
        <f t="shared" si="357"/>
        <v>-3.2832478600449688E-3</v>
      </c>
      <c r="AW794" s="5">
        <f t="shared" si="358"/>
        <v>-1.6987249679072391E-3</v>
      </c>
      <c r="AX794" s="5">
        <f t="shared" si="359"/>
        <v>-2.0331462030556136E-3</v>
      </c>
      <c r="AZ794" s="7">
        <f t="shared" si="343"/>
        <v>121.62153849080421</v>
      </c>
      <c r="BA794" s="4">
        <f t="shared" si="360"/>
        <v>-2.6056654374904901E-3</v>
      </c>
      <c r="BB794" s="5">
        <f>AZ794/MAX($AZ$16:AZ794)-1</f>
        <v>-8.1637410007224798E-3</v>
      </c>
    </row>
    <row r="795" spans="1:54" x14ac:dyDescent="0.25">
      <c r="A795" s="3">
        <v>43698</v>
      </c>
      <c r="B795">
        <f>IFERROR(VLOOKUP($A795,Finnifty!$A$14:$I$486,B$15+1,FALSE),All_curves!B794)</f>
        <v>0</v>
      </c>
      <c r="C795">
        <f>IFERROR(VLOOKUP($A795,Finnifty!$A$14:$I$486,C$15+1,FALSE),All_curves!C794)</f>
        <v>0</v>
      </c>
      <c r="D795">
        <f>IFERROR(VLOOKUP($A795,Finnifty!$A$14:$I$486,D$15+1,FALSE),All_curves!D794)</f>
        <v>0</v>
      </c>
      <c r="E795">
        <f>IFERROR(VLOOKUP($A795,Finnifty!$A$14:$I$486,E$15+1,FALSE),All_curves!E794)</f>
        <v>0</v>
      </c>
      <c r="F795">
        <f>IFERROR(VLOOKUP($A795,Finnifty!$A$14:$I$486,F$15+1,FALSE),All_curves!F794)</f>
        <v>0</v>
      </c>
      <c r="G795">
        <f>IFERROR(VLOOKUP($A795,Finnifty!$A$14:$I$486,G$15+1,FALSE),All_curves!G794)</f>
        <v>0</v>
      </c>
      <c r="H795">
        <f>IFERROR(VLOOKUP($A795,Finnifty!$A$14:$I$486,H$15+1,FALSE),All_curves!H794)</f>
        <v>0</v>
      </c>
      <c r="I795">
        <f>IFERROR(VLOOKUP($A795,Finnifty!$A$14:$I$486,I$15+1,FALSE),All_curves!I794)</f>
        <v>0</v>
      </c>
      <c r="J795">
        <f>IFERROR(VLOOKUP($A795,Banknifty!$A$14:$I$4860,2,FALSE),All_curves!J794)</f>
        <v>14190975</v>
      </c>
      <c r="K795">
        <f>IFERROR(VLOOKUP($A795,Banknifty!$A$14:$I$4860,3,FALSE),All_curves!K794)</f>
        <v>21581128</v>
      </c>
      <c r="L795">
        <f>IFERROR(VLOOKUP($A795,Banknifty!$A$14:$I$4860,4,FALSE),All_curves!L794)</f>
        <v>19019604</v>
      </c>
      <c r="M795">
        <f>IFERROR(VLOOKUP($A795,Banknifty!$A$14:$I$4860,5,FALSE),All_curves!M794)</f>
        <v>23349028</v>
      </c>
      <c r="N795">
        <f>IFERROR(VLOOKUP($A795,Banknifty!$A$14:$I$4860,6,FALSE),All_curves!N794)</f>
        <v>13511768</v>
      </c>
      <c r="O795">
        <f>IFERROR(VLOOKUP($A795,Banknifty!$A$14:$I$4860,7,FALSE),All_curves!O794)</f>
        <v>18584402</v>
      </c>
      <c r="P795">
        <f>IFERROR(VLOOKUP($A795,Banknifty!$A$14:$I$4860,8,FALSE),All_curves!P794)</f>
        <v>18584402</v>
      </c>
      <c r="Q795">
        <f>IFERROR(VLOOKUP($A795,Banknifty!$A$14:$I$4860,9,FALSE),All_curves!Q794)</f>
        <v>18900480</v>
      </c>
      <c r="R795">
        <f>IFERROR(VLOOKUP($A795,Nifty!$A$14:$I$4860,2,FALSE),All_curves!R794)</f>
        <v>8399003</v>
      </c>
      <c r="S795">
        <f>IFERROR(VLOOKUP($A795,Nifty!$A$14:$I$4860,3,FALSE),All_curves!S794)</f>
        <v>9581488</v>
      </c>
      <c r="T795">
        <f>IFERROR(VLOOKUP($A795,Nifty!$A$14:$I$4860,4,FALSE),All_curves!T794)</f>
        <v>9699512</v>
      </c>
      <c r="U795">
        <f>IFERROR(VLOOKUP($A795,Nifty!$A$14:$I$4860,5,FALSE),All_curves!U794)</f>
        <v>10802617</v>
      </c>
      <c r="V795">
        <f>IFERROR(VLOOKUP($A795,Nifty!$A$14:$I$4860,6,FALSE),All_curves!V794)</f>
        <v>8915407</v>
      </c>
      <c r="W795">
        <f>IFERROR(VLOOKUP($A795,Nifty!$A$14:$I$4860,7,FALSE),All_curves!W794)</f>
        <v>9855404</v>
      </c>
      <c r="X795">
        <f>IFERROR(VLOOKUP($A795,Nifty!$A$14:$I$4860,8,FALSE),All_curves!X794)</f>
        <v>10285818</v>
      </c>
      <c r="Y795">
        <f>IFERROR(VLOOKUP($A795,Nifty!$A$14:$I$4860,9,FALSE),All_curves!Y794)</f>
        <v>10528699</v>
      </c>
      <c r="AA795" s="5">
        <f t="shared" si="335"/>
        <v>0</v>
      </c>
      <c r="AB795" s="5">
        <f t="shared" si="336"/>
        <v>0</v>
      </c>
      <c r="AC795" s="5">
        <f t="shared" si="337"/>
        <v>0</v>
      </c>
      <c r="AD795" s="5">
        <f t="shared" si="338"/>
        <v>0</v>
      </c>
      <c r="AE795" s="5">
        <f t="shared" si="339"/>
        <v>0</v>
      </c>
      <c r="AF795" s="5">
        <f t="shared" si="340"/>
        <v>0</v>
      </c>
      <c r="AG795" s="5">
        <f t="shared" si="341"/>
        <v>0</v>
      </c>
      <c r="AH795" s="5">
        <f t="shared" si="342"/>
        <v>0</v>
      </c>
      <c r="AI795" s="5">
        <f t="shared" si="344"/>
        <v>2.1656307076349801E-3</v>
      </c>
      <c r="AJ795" s="5">
        <f t="shared" si="345"/>
        <v>-3.8670831189313581E-3</v>
      </c>
      <c r="AK795" s="5">
        <f t="shared" si="346"/>
        <v>-5.9461129572291327E-4</v>
      </c>
      <c r="AL795" s="5">
        <f t="shared" si="347"/>
        <v>1.1158940860185318E-3</v>
      </c>
      <c r="AM795" s="5">
        <f t="shared" si="348"/>
        <v>-7.4988306031736895E-3</v>
      </c>
      <c r="AN795" s="5">
        <f t="shared" si="349"/>
        <v>1.4631478263211761E-3</v>
      </c>
      <c r="AO795" s="5">
        <f t="shared" si="350"/>
        <v>1.4631478263211761E-3</v>
      </c>
      <c r="AP795" s="5">
        <f t="shared" si="351"/>
        <v>-1.9350351193772042E-3</v>
      </c>
      <c r="AQ795" s="5">
        <f t="shared" si="352"/>
        <v>4.5008775177319826E-3</v>
      </c>
      <c r="AR795" s="5">
        <f t="shared" si="353"/>
        <v>1.4598347889698271E-3</v>
      </c>
      <c r="AS795" s="5">
        <f t="shared" si="354"/>
        <v>3.296460160971959E-3</v>
      </c>
      <c r="AT795" s="5">
        <f t="shared" si="355"/>
        <v>-6.9906367834593475E-4</v>
      </c>
      <c r="AU795" s="5">
        <f t="shared" si="356"/>
        <v>4.5008371397088354E-3</v>
      </c>
      <c r="AV795" s="5">
        <f t="shared" si="357"/>
        <v>1.4598053579306658E-3</v>
      </c>
      <c r="AW795" s="5">
        <f t="shared" si="358"/>
        <v>3.2965204327497499E-3</v>
      </c>
      <c r="AX795" s="5">
        <f t="shared" si="359"/>
        <v>-6.9902764447904442E-4</v>
      </c>
      <c r="AZ795" s="7">
        <f t="shared" si="343"/>
        <v>121.66931804117459</v>
      </c>
      <c r="BA795" s="4">
        <f t="shared" si="360"/>
        <v>3.9285434934703084E-4</v>
      </c>
      <c r="BB795" s="5">
        <f>AZ795/MAX($AZ$16:AZ795)-1</f>
        <v>-7.7740938125346881E-3</v>
      </c>
    </row>
    <row r="796" spans="1:54" x14ac:dyDescent="0.25">
      <c r="A796" s="3">
        <v>43699</v>
      </c>
      <c r="B796">
        <f>IFERROR(VLOOKUP($A796,Finnifty!$A$14:$I$486,B$15+1,FALSE),All_curves!B795)</f>
        <v>0</v>
      </c>
      <c r="C796">
        <f>IFERROR(VLOOKUP($A796,Finnifty!$A$14:$I$486,C$15+1,FALSE),All_curves!C795)</f>
        <v>0</v>
      </c>
      <c r="D796">
        <f>IFERROR(VLOOKUP($A796,Finnifty!$A$14:$I$486,D$15+1,FALSE),All_curves!D795)</f>
        <v>0</v>
      </c>
      <c r="E796">
        <f>IFERROR(VLOOKUP($A796,Finnifty!$A$14:$I$486,E$15+1,FALSE),All_curves!E795)</f>
        <v>0</v>
      </c>
      <c r="F796">
        <f>IFERROR(VLOOKUP($A796,Finnifty!$A$14:$I$486,F$15+1,FALSE),All_curves!F795)</f>
        <v>0</v>
      </c>
      <c r="G796">
        <f>IFERROR(VLOOKUP($A796,Finnifty!$A$14:$I$486,G$15+1,FALSE),All_curves!G795)</f>
        <v>0</v>
      </c>
      <c r="H796">
        <f>IFERROR(VLOOKUP($A796,Finnifty!$A$14:$I$486,H$15+1,FALSE),All_curves!H795)</f>
        <v>0</v>
      </c>
      <c r="I796">
        <f>IFERROR(VLOOKUP($A796,Finnifty!$A$14:$I$486,I$15+1,FALSE),All_curves!I795)</f>
        <v>0</v>
      </c>
      <c r="J796">
        <f>IFERROR(VLOOKUP($A796,Banknifty!$A$14:$I$4860,2,FALSE),All_curves!J795)</f>
        <v>14568989</v>
      </c>
      <c r="K796">
        <f>IFERROR(VLOOKUP($A796,Banknifty!$A$14:$I$4860,3,FALSE),All_curves!K795)</f>
        <v>22341486</v>
      </c>
      <c r="L796">
        <f>IFERROR(VLOOKUP($A796,Banknifty!$A$14:$I$4860,4,FALSE),All_curves!L795)</f>
        <v>19737372</v>
      </c>
      <c r="M796">
        <f>IFERROR(VLOOKUP($A796,Banknifty!$A$14:$I$4860,5,FALSE),All_curves!M795)</f>
        <v>24237294</v>
      </c>
      <c r="N796">
        <f>IFERROR(VLOOKUP($A796,Banknifty!$A$14:$I$4860,6,FALSE),All_curves!N795)</f>
        <v>13431982</v>
      </c>
      <c r="O796">
        <f>IFERROR(VLOOKUP($A796,Banknifty!$A$14:$I$4860,7,FALSE),All_curves!O795)</f>
        <v>18637078</v>
      </c>
      <c r="P796">
        <f>IFERROR(VLOOKUP($A796,Banknifty!$A$14:$I$4860,8,FALSE),All_curves!P795)</f>
        <v>18637078</v>
      </c>
      <c r="Q796">
        <f>IFERROR(VLOOKUP($A796,Banknifty!$A$14:$I$4860,9,FALSE),All_curves!Q795)</f>
        <v>18934234</v>
      </c>
      <c r="R796">
        <f>IFERROR(VLOOKUP($A796,Nifty!$A$14:$I$4860,2,FALSE),All_curves!R795)</f>
        <v>8596977</v>
      </c>
      <c r="S796">
        <f>IFERROR(VLOOKUP($A796,Nifty!$A$14:$I$4860,3,FALSE),All_curves!S795)</f>
        <v>9755040</v>
      </c>
      <c r="T796">
        <f>IFERROR(VLOOKUP($A796,Nifty!$A$14:$I$4860,4,FALSE),All_curves!T795)</f>
        <v>9921034</v>
      </c>
      <c r="U796">
        <f>IFERROR(VLOOKUP($A796,Nifty!$A$14:$I$4860,5,FALSE),All_curves!U795)</f>
        <v>11062719</v>
      </c>
      <c r="V796">
        <f>IFERROR(VLOOKUP($A796,Nifty!$A$14:$I$4860,6,FALSE),All_curves!V795)</f>
        <v>9022060</v>
      </c>
      <c r="W796">
        <f>IFERROR(VLOOKUP($A796,Nifty!$A$14:$I$4860,7,FALSE),All_curves!W795)</f>
        <v>9935123</v>
      </c>
      <c r="X796">
        <f>IFERROR(VLOOKUP($A796,Nifty!$A$14:$I$4860,8,FALSE),All_curves!X795)</f>
        <v>10393320</v>
      </c>
      <c r="Y796">
        <f>IFERROR(VLOOKUP($A796,Nifty!$A$14:$I$4860,9,FALSE),All_curves!Y795)</f>
        <v>10596674</v>
      </c>
      <c r="AA796" s="5">
        <f t="shared" si="335"/>
        <v>0</v>
      </c>
      <c r="AB796" s="5">
        <f t="shared" si="336"/>
        <v>0</v>
      </c>
      <c r="AC796" s="5">
        <f t="shared" si="337"/>
        <v>0</v>
      </c>
      <c r="AD796" s="5">
        <f t="shared" si="338"/>
        <v>0</v>
      </c>
      <c r="AE796" s="5">
        <f t="shared" si="339"/>
        <v>0</v>
      </c>
      <c r="AF796" s="5">
        <f t="shared" si="340"/>
        <v>0</v>
      </c>
      <c r="AG796" s="5">
        <f t="shared" si="341"/>
        <v>0</v>
      </c>
      <c r="AH796" s="5">
        <f t="shared" si="342"/>
        <v>0</v>
      </c>
      <c r="AI796" s="5">
        <f t="shared" si="344"/>
        <v>2.663763413014264E-2</v>
      </c>
      <c r="AJ796" s="5">
        <f t="shared" si="345"/>
        <v>3.5232542061749417E-2</v>
      </c>
      <c r="AK796" s="5">
        <f t="shared" si="346"/>
        <v>3.7738325151249308E-2</v>
      </c>
      <c r="AL796" s="5">
        <f t="shared" si="347"/>
        <v>3.8042954079287483E-2</v>
      </c>
      <c r="AM796" s="5">
        <f t="shared" si="348"/>
        <v>-5.9049267275755879E-3</v>
      </c>
      <c r="AN796" s="5">
        <f t="shared" si="349"/>
        <v>2.8344199614278587E-3</v>
      </c>
      <c r="AO796" s="5">
        <f t="shared" si="350"/>
        <v>2.8344199614278587E-3</v>
      </c>
      <c r="AP796" s="5">
        <f t="shared" si="351"/>
        <v>1.7858805702288816E-3</v>
      </c>
      <c r="AQ796" s="5">
        <f t="shared" si="352"/>
        <v>2.3571131002096291E-2</v>
      </c>
      <c r="AR796" s="5">
        <f t="shared" si="353"/>
        <v>1.8113261739721498E-2</v>
      </c>
      <c r="AS796" s="5">
        <f t="shared" si="354"/>
        <v>2.2838468574501558E-2</v>
      </c>
      <c r="AT796" s="5">
        <f t="shared" si="355"/>
        <v>2.4077684138945177E-2</v>
      </c>
      <c r="AU796" s="5">
        <f t="shared" si="356"/>
        <v>1.1962774105545693E-2</v>
      </c>
      <c r="AV796" s="5">
        <f t="shared" si="357"/>
        <v>8.0888617047054634E-3</v>
      </c>
      <c r="AW796" s="5">
        <f t="shared" si="358"/>
        <v>1.0451477947597265E-2</v>
      </c>
      <c r="AX796" s="5">
        <f t="shared" si="359"/>
        <v>6.4561632923498813E-3</v>
      </c>
      <c r="AZ796" s="7">
        <f t="shared" si="343"/>
        <v>123.01153883437405</v>
      </c>
      <c r="BA796" s="4">
        <f t="shared" si="360"/>
        <v>1.1031711320558362E-2</v>
      </c>
      <c r="BB796" s="5">
        <f>AZ796/MAX($AZ$16:AZ796)-1</f>
        <v>0</v>
      </c>
    </row>
    <row r="797" spans="1:54" x14ac:dyDescent="0.25">
      <c r="A797" s="3">
        <v>43700</v>
      </c>
      <c r="B797">
        <f>IFERROR(VLOOKUP($A797,Finnifty!$A$14:$I$486,B$15+1,FALSE),All_curves!B796)</f>
        <v>0</v>
      </c>
      <c r="C797">
        <f>IFERROR(VLOOKUP($A797,Finnifty!$A$14:$I$486,C$15+1,FALSE),All_curves!C796)</f>
        <v>0</v>
      </c>
      <c r="D797">
        <f>IFERROR(VLOOKUP($A797,Finnifty!$A$14:$I$486,D$15+1,FALSE),All_curves!D796)</f>
        <v>0</v>
      </c>
      <c r="E797">
        <f>IFERROR(VLOOKUP($A797,Finnifty!$A$14:$I$486,E$15+1,FALSE),All_curves!E796)</f>
        <v>0</v>
      </c>
      <c r="F797">
        <f>IFERROR(VLOOKUP($A797,Finnifty!$A$14:$I$486,F$15+1,FALSE),All_curves!F796)</f>
        <v>0</v>
      </c>
      <c r="G797">
        <f>IFERROR(VLOOKUP($A797,Finnifty!$A$14:$I$486,G$15+1,FALSE),All_curves!G796)</f>
        <v>0</v>
      </c>
      <c r="H797">
        <f>IFERROR(VLOOKUP($A797,Finnifty!$A$14:$I$486,H$15+1,FALSE),All_curves!H796)</f>
        <v>0</v>
      </c>
      <c r="I797">
        <f>IFERROR(VLOOKUP($A797,Finnifty!$A$14:$I$486,I$15+1,FALSE),All_curves!I796)</f>
        <v>0</v>
      </c>
      <c r="J797">
        <f>IFERROR(VLOOKUP($A797,Banknifty!$A$14:$I$4860,2,FALSE),All_curves!J796)</f>
        <v>14530569</v>
      </c>
      <c r="K797">
        <f>IFERROR(VLOOKUP($A797,Banknifty!$A$14:$I$4860,3,FALSE),All_curves!K796)</f>
        <v>22323328</v>
      </c>
      <c r="L797">
        <f>IFERROR(VLOOKUP($A797,Banknifty!$A$14:$I$4860,4,FALSE),All_curves!L796)</f>
        <v>19681498</v>
      </c>
      <c r="M797">
        <f>IFERROR(VLOOKUP($A797,Banknifty!$A$14:$I$4860,5,FALSE),All_curves!M796)</f>
        <v>24238932</v>
      </c>
      <c r="N797">
        <f>IFERROR(VLOOKUP($A797,Banknifty!$A$14:$I$4860,6,FALSE),All_curves!N796)</f>
        <v>13413325</v>
      </c>
      <c r="O797">
        <f>IFERROR(VLOOKUP($A797,Banknifty!$A$14:$I$4860,7,FALSE),All_curves!O796)</f>
        <v>18610310</v>
      </c>
      <c r="P797">
        <f>IFERROR(VLOOKUP($A797,Banknifty!$A$14:$I$4860,8,FALSE),All_curves!P796)</f>
        <v>18610310</v>
      </c>
      <c r="Q797">
        <f>IFERROR(VLOOKUP($A797,Banknifty!$A$14:$I$4860,9,FALSE),All_curves!Q796)</f>
        <v>18903990</v>
      </c>
      <c r="R797">
        <f>IFERROR(VLOOKUP($A797,Nifty!$A$14:$I$4860,2,FALSE),All_curves!R796)</f>
        <v>8599005</v>
      </c>
      <c r="S797">
        <f>IFERROR(VLOOKUP($A797,Nifty!$A$14:$I$4860,3,FALSE),All_curves!S796)</f>
        <v>9785128</v>
      </c>
      <c r="T797">
        <f>IFERROR(VLOOKUP($A797,Nifty!$A$14:$I$4860,4,FALSE),All_curves!T796)</f>
        <v>9960717</v>
      </c>
      <c r="U797">
        <f>IFERROR(VLOOKUP($A797,Nifty!$A$14:$I$4860,5,FALSE),All_curves!U796)</f>
        <v>11099770</v>
      </c>
      <c r="V797">
        <f>IFERROR(VLOOKUP($A797,Nifty!$A$14:$I$4860,6,FALSE),All_curves!V796)</f>
        <v>9057078</v>
      </c>
      <c r="W797">
        <f>IFERROR(VLOOKUP($A797,Nifty!$A$14:$I$4860,7,FALSE),All_curves!W796)</f>
        <v>9997200</v>
      </c>
      <c r="X797">
        <f>IFERROR(VLOOKUP($A797,Nifty!$A$14:$I$4860,8,FALSE),All_curves!X796)</f>
        <v>10469887</v>
      </c>
      <c r="Y797">
        <f>IFERROR(VLOOKUP($A797,Nifty!$A$14:$I$4860,9,FALSE),All_curves!Y796)</f>
        <v>10663340</v>
      </c>
      <c r="AA797" s="5">
        <f t="shared" si="335"/>
        <v>0</v>
      </c>
      <c r="AB797" s="5">
        <f t="shared" si="336"/>
        <v>0</v>
      </c>
      <c r="AC797" s="5">
        <f t="shared" si="337"/>
        <v>0</v>
      </c>
      <c r="AD797" s="5">
        <f t="shared" si="338"/>
        <v>0</v>
      </c>
      <c r="AE797" s="5">
        <f t="shared" si="339"/>
        <v>0</v>
      </c>
      <c r="AF797" s="5">
        <f t="shared" si="340"/>
        <v>0</v>
      </c>
      <c r="AG797" s="5">
        <f t="shared" si="341"/>
        <v>0</v>
      </c>
      <c r="AH797" s="5">
        <f t="shared" si="342"/>
        <v>0</v>
      </c>
      <c r="AI797" s="5">
        <f t="shared" si="344"/>
        <v>-2.6371081754540393E-3</v>
      </c>
      <c r="AJ797" s="5">
        <f t="shared" si="345"/>
        <v>-8.12748086676085E-4</v>
      </c>
      <c r="AK797" s="5">
        <f t="shared" si="346"/>
        <v>-2.8308733300461686E-3</v>
      </c>
      <c r="AL797" s="5">
        <f t="shared" si="347"/>
        <v>6.7581801829863508E-5</v>
      </c>
      <c r="AM797" s="5">
        <f t="shared" si="348"/>
        <v>-1.3889982878177998E-3</v>
      </c>
      <c r="AN797" s="5">
        <f t="shared" si="349"/>
        <v>-1.4362766523807746E-3</v>
      </c>
      <c r="AO797" s="5">
        <f t="shared" si="350"/>
        <v>-1.4362766523807746E-3</v>
      </c>
      <c r="AP797" s="5">
        <f t="shared" si="351"/>
        <v>-1.5973183810868985E-3</v>
      </c>
      <c r="AQ797" s="5">
        <f t="shared" si="352"/>
        <v>2.3589687398262171E-4</v>
      </c>
      <c r="AR797" s="5">
        <f t="shared" si="353"/>
        <v>3.0843543440108867E-3</v>
      </c>
      <c r="AS797" s="5">
        <f t="shared" si="354"/>
        <v>3.9998854958060992E-3</v>
      </c>
      <c r="AT797" s="5">
        <f t="shared" si="355"/>
        <v>3.3491766355089325E-3</v>
      </c>
      <c r="AU797" s="5">
        <f t="shared" si="356"/>
        <v>3.88137520699261E-3</v>
      </c>
      <c r="AV797" s="5">
        <f t="shared" si="357"/>
        <v>6.2482366851421833E-3</v>
      </c>
      <c r="AW797" s="5">
        <f t="shared" si="358"/>
        <v>7.3669433828651432E-3</v>
      </c>
      <c r="AX797" s="5">
        <f t="shared" si="359"/>
        <v>6.2912193014525997E-3</v>
      </c>
      <c r="AZ797" s="7">
        <f t="shared" si="343"/>
        <v>123.12627308135372</v>
      </c>
      <c r="BA797" s="4">
        <f t="shared" si="360"/>
        <v>9.3271125673951671E-4</v>
      </c>
      <c r="BB797" s="5">
        <f>AZ797/MAX($AZ$16:AZ797)-1</f>
        <v>0</v>
      </c>
    </row>
    <row r="798" spans="1:54" x14ac:dyDescent="0.25">
      <c r="A798" s="3">
        <v>43703</v>
      </c>
      <c r="B798">
        <f>IFERROR(VLOOKUP($A798,Finnifty!$A$14:$I$486,B$15+1,FALSE),All_curves!B797)</f>
        <v>0</v>
      </c>
      <c r="C798">
        <f>IFERROR(VLOOKUP($A798,Finnifty!$A$14:$I$486,C$15+1,FALSE),All_curves!C797)</f>
        <v>0</v>
      </c>
      <c r="D798">
        <f>IFERROR(VLOOKUP($A798,Finnifty!$A$14:$I$486,D$15+1,FALSE),All_curves!D797)</f>
        <v>0</v>
      </c>
      <c r="E798">
        <f>IFERROR(VLOOKUP($A798,Finnifty!$A$14:$I$486,E$15+1,FALSE),All_curves!E797)</f>
        <v>0</v>
      </c>
      <c r="F798">
        <f>IFERROR(VLOOKUP($A798,Finnifty!$A$14:$I$486,F$15+1,FALSE),All_curves!F797)</f>
        <v>0</v>
      </c>
      <c r="G798">
        <f>IFERROR(VLOOKUP($A798,Finnifty!$A$14:$I$486,G$15+1,FALSE),All_curves!G797)</f>
        <v>0</v>
      </c>
      <c r="H798">
        <f>IFERROR(VLOOKUP($A798,Finnifty!$A$14:$I$486,H$15+1,FALSE),All_curves!H797)</f>
        <v>0</v>
      </c>
      <c r="I798">
        <f>IFERROR(VLOOKUP($A798,Finnifty!$A$14:$I$486,I$15+1,FALSE),All_curves!I797)</f>
        <v>0</v>
      </c>
      <c r="J798">
        <f>IFERROR(VLOOKUP($A798,Banknifty!$A$14:$I$4860,2,FALSE),All_curves!J797)</f>
        <v>14435026</v>
      </c>
      <c r="K798">
        <f>IFERROR(VLOOKUP($A798,Banknifty!$A$14:$I$4860,3,FALSE),All_curves!K797)</f>
        <v>22267330</v>
      </c>
      <c r="L798">
        <f>IFERROR(VLOOKUP($A798,Banknifty!$A$14:$I$4860,4,FALSE),All_curves!L797)</f>
        <v>19603150</v>
      </c>
      <c r="M798">
        <f>IFERROR(VLOOKUP($A798,Banknifty!$A$14:$I$4860,5,FALSE),All_curves!M797)</f>
        <v>24455738</v>
      </c>
      <c r="N798">
        <f>IFERROR(VLOOKUP($A798,Banknifty!$A$14:$I$4860,6,FALSE),All_curves!N797)</f>
        <v>13442373</v>
      </c>
      <c r="O798">
        <f>IFERROR(VLOOKUP($A798,Banknifty!$A$14:$I$4860,7,FALSE),All_curves!O797)</f>
        <v>18538342</v>
      </c>
      <c r="P798">
        <f>IFERROR(VLOOKUP($A798,Banknifty!$A$14:$I$4860,8,FALSE),All_curves!P797)</f>
        <v>18538342</v>
      </c>
      <c r="Q798">
        <f>IFERROR(VLOOKUP($A798,Banknifty!$A$14:$I$4860,9,FALSE),All_curves!Q797)</f>
        <v>18925084</v>
      </c>
      <c r="R798">
        <f>IFERROR(VLOOKUP($A798,Nifty!$A$14:$I$4860,2,FALSE),All_curves!R797)</f>
        <v>8538404</v>
      </c>
      <c r="S798">
        <f>IFERROR(VLOOKUP($A798,Nifty!$A$14:$I$4860,3,FALSE),All_curves!S797)</f>
        <v>9721658</v>
      </c>
      <c r="T798">
        <f>IFERROR(VLOOKUP($A798,Nifty!$A$14:$I$4860,4,FALSE),All_curves!T797)</f>
        <v>9977357</v>
      </c>
      <c r="U798">
        <f>IFERROR(VLOOKUP($A798,Nifty!$A$14:$I$4860,5,FALSE),All_curves!U797)</f>
        <v>11161081</v>
      </c>
      <c r="V798">
        <f>IFERROR(VLOOKUP($A798,Nifty!$A$14:$I$4860,6,FALSE),All_curves!V797)</f>
        <v>8993248</v>
      </c>
      <c r="W798">
        <f>IFERROR(VLOOKUP($A798,Nifty!$A$14:$I$4860,7,FALSE),All_curves!W797)</f>
        <v>9932354</v>
      </c>
      <c r="X798">
        <f>IFERROR(VLOOKUP($A798,Nifty!$A$14:$I$4860,8,FALSE),All_curves!X797)</f>
        <v>10487379</v>
      </c>
      <c r="Y798">
        <f>IFERROR(VLOOKUP($A798,Nifty!$A$14:$I$4860,9,FALSE),All_curves!Y797)</f>
        <v>10722240</v>
      </c>
      <c r="AA798" s="5">
        <f t="shared" si="335"/>
        <v>0</v>
      </c>
      <c r="AB798" s="5">
        <f t="shared" si="336"/>
        <v>0</v>
      </c>
      <c r="AC798" s="5">
        <f t="shared" si="337"/>
        <v>0</v>
      </c>
      <c r="AD798" s="5">
        <f t="shared" si="338"/>
        <v>0</v>
      </c>
      <c r="AE798" s="5">
        <f t="shared" si="339"/>
        <v>0</v>
      </c>
      <c r="AF798" s="5">
        <f t="shared" si="340"/>
        <v>0</v>
      </c>
      <c r="AG798" s="5">
        <f t="shared" si="341"/>
        <v>0</v>
      </c>
      <c r="AH798" s="5">
        <f t="shared" si="342"/>
        <v>0</v>
      </c>
      <c r="AI798" s="5">
        <f t="shared" si="344"/>
        <v>-6.5753102992731627E-3</v>
      </c>
      <c r="AJ798" s="5">
        <f t="shared" si="345"/>
        <v>-2.5084969409578939E-3</v>
      </c>
      <c r="AK798" s="5">
        <f t="shared" si="346"/>
        <v>-3.9807945513090637E-3</v>
      </c>
      <c r="AL798" s="5">
        <f t="shared" si="347"/>
        <v>8.9445360051341183E-3</v>
      </c>
      <c r="AM798" s="5">
        <f t="shared" si="348"/>
        <v>2.1656077072611524E-3</v>
      </c>
      <c r="AN798" s="5">
        <f t="shared" si="349"/>
        <v>-3.8671037720489077E-3</v>
      </c>
      <c r="AO798" s="5">
        <f t="shared" si="350"/>
        <v>-3.8671037720489077E-3</v>
      </c>
      <c r="AP798" s="5">
        <f t="shared" si="351"/>
        <v>1.115849087943932E-3</v>
      </c>
      <c r="AQ798" s="5">
        <f t="shared" si="352"/>
        <v>-7.047443279774801E-3</v>
      </c>
      <c r="AR798" s="5">
        <f t="shared" si="353"/>
        <v>-6.4863740157512506E-3</v>
      </c>
      <c r="AS798" s="5">
        <f t="shared" si="354"/>
        <v>1.670562470553083E-3</v>
      </c>
      <c r="AT798" s="5">
        <f t="shared" si="355"/>
        <v>5.5236279670660693E-3</v>
      </c>
      <c r="AU798" s="5">
        <f t="shared" si="356"/>
        <v>-7.0475268072108799E-3</v>
      </c>
      <c r="AV798" s="5">
        <f t="shared" si="357"/>
        <v>-6.4864161965350053E-3</v>
      </c>
      <c r="AW798" s="5">
        <f t="shared" si="358"/>
        <v>1.6706961593759839E-3</v>
      </c>
      <c r="AX798" s="5">
        <f t="shared" si="359"/>
        <v>5.5235976720240387E-3</v>
      </c>
      <c r="AZ798" s="7">
        <f t="shared" si="343"/>
        <v>123.01724429165471</v>
      </c>
      <c r="BA798" s="4">
        <f t="shared" si="360"/>
        <v>-8.8550385689797895E-4</v>
      </c>
      <c r="BB798" s="5">
        <f>AZ798/MAX($AZ$16:AZ798)-1</f>
        <v>-8.855038568980067E-4</v>
      </c>
    </row>
    <row r="799" spans="1:54" x14ac:dyDescent="0.25">
      <c r="A799" s="3">
        <v>43704</v>
      </c>
      <c r="B799">
        <f>IFERROR(VLOOKUP($A799,Finnifty!$A$14:$I$486,B$15+1,FALSE),All_curves!B798)</f>
        <v>0</v>
      </c>
      <c r="C799">
        <f>IFERROR(VLOOKUP($A799,Finnifty!$A$14:$I$486,C$15+1,FALSE),All_curves!C798)</f>
        <v>0</v>
      </c>
      <c r="D799">
        <f>IFERROR(VLOOKUP($A799,Finnifty!$A$14:$I$486,D$15+1,FALSE),All_curves!D798)</f>
        <v>0</v>
      </c>
      <c r="E799">
        <f>IFERROR(VLOOKUP($A799,Finnifty!$A$14:$I$486,E$15+1,FALSE),All_curves!E798)</f>
        <v>0</v>
      </c>
      <c r="F799">
        <f>IFERROR(VLOOKUP($A799,Finnifty!$A$14:$I$486,F$15+1,FALSE),All_curves!F798)</f>
        <v>0</v>
      </c>
      <c r="G799">
        <f>IFERROR(VLOOKUP($A799,Finnifty!$A$14:$I$486,G$15+1,FALSE),All_curves!G798)</f>
        <v>0</v>
      </c>
      <c r="H799">
        <f>IFERROR(VLOOKUP($A799,Finnifty!$A$14:$I$486,H$15+1,FALSE),All_curves!H798)</f>
        <v>0</v>
      </c>
      <c r="I799">
        <f>IFERROR(VLOOKUP($A799,Finnifty!$A$14:$I$486,I$15+1,FALSE),All_curves!I798)</f>
        <v>0</v>
      </c>
      <c r="J799">
        <f>IFERROR(VLOOKUP($A799,Banknifty!$A$14:$I$4860,2,FALSE),All_curves!J798)</f>
        <v>14350925</v>
      </c>
      <c r="K799">
        <f>IFERROR(VLOOKUP($A799,Banknifty!$A$14:$I$4860,3,FALSE),All_curves!K798)</f>
        <v>22153988</v>
      </c>
      <c r="L799">
        <f>IFERROR(VLOOKUP($A799,Banknifty!$A$14:$I$4860,4,FALSE),All_curves!L798)</f>
        <v>19584130</v>
      </c>
      <c r="M799">
        <f>IFERROR(VLOOKUP($A799,Banknifty!$A$14:$I$4860,5,FALSE),All_curves!M798)</f>
        <v>24622290</v>
      </c>
      <c r="N799">
        <f>IFERROR(VLOOKUP($A799,Banknifty!$A$14:$I$4860,6,FALSE),All_curves!N798)</f>
        <v>13638270</v>
      </c>
      <c r="O799">
        <f>IFERROR(VLOOKUP($A799,Banknifty!$A$14:$I$4860,7,FALSE),All_curves!O798)</f>
        <v>18696508</v>
      </c>
      <c r="P799">
        <f>IFERROR(VLOOKUP($A799,Banknifty!$A$14:$I$4860,8,FALSE),All_curves!P798)</f>
        <v>18696508</v>
      </c>
      <c r="Q799">
        <f>IFERROR(VLOOKUP($A799,Banknifty!$A$14:$I$4860,9,FALSE),All_curves!Q798)</f>
        <v>19002962</v>
      </c>
      <c r="R799">
        <f>IFERROR(VLOOKUP($A799,Nifty!$A$14:$I$4860,2,FALSE),All_curves!R798)</f>
        <v>8528114</v>
      </c>
      <c r="S799">
        <f>IFERROR(VLOOKUP($A799,Nifty!$A$14:$I$4860,3,FALSE),All_curves!S798)</f>
        <v>9713033</v>
      </c>
      <c r="T799">
        <f>IFERROR(VLOOKUP($A799,Nifty!$A$14:$I$4860,4,FALSE),All_curves!T798)</f>
        <v>9992153</v>
      </c>
      <c r="U799">
        <f>IFERROR(VLOOKUP($A799,Nifty!$A$14:$I$4860,5,FALSE),All_curves!U798)</f>
        <v>11205098</v>
      </c>
      <c r="V799">
        <f>IFERROR(VLOOKUP($A799,Nifty!$A$14:$I$4860,6,FALSE),All_curves!V798)</f>
        <v>8982410</v>
      </c>
      <c r="W799">
        <f>IFERROR(VLOOKUP($A799,Nifty!$A$14:$I$4860,7,FALSE),All_curves!W798)</f>
        <v>9923541</v>
      </c>
      <c r="X799">
        <f>IFERROR(VLOOKUP($A799,Nifty!$A$14:$I$4860,8,FALSE),All_curves!X798)</f>
        <v>10502931</v>
      </c>
      <c r="Y799">
        <f>IFERROR(VLOOKUP($A799,Nifty!$A$14:$I$4860,9,FALSE),All_curves!Y798)</f>
        <v>10764527</v>
      </c>
      <c r="AA799" s="5">
        <f t="shared" si="335"/>
        <v>0</v>
      </c>
      <c r="AB799" s="5">
        <f t="shared" si="336"/>
        <v>0</v>
      </c>
      <c r="AC799" s="5">
        <f t="shared" si="337"/>
        <v>0</v>
      </c>
      <c r="AD799" s="5">
        <f t="shared" si="338"/>
        <v>0</v>
      </c>
      <c r="AE799" s="5">
        <f t="shared" si="339"/>
        <v>0</v>
      </c>
      <c r="AF799" s="5">
        <f t="shared" si="340"/>
        <v>0</v>
      </c>
      <c r="AG799" s="5">
        <f t="shared" si="341"/>
        <v>0</v>
      </c>
      <c r="AH799" s="5">
        <f t="shared" si="342"/>
        <v>0</v>
      </c>
      <c r="AI799" s="5">
        <f t="shared" si="344"/>
        <v>-5.8261758586372059E-3</v>
      </c>
      <c r="AJ799" s="5">
        <f t="shared" si="345"/>
        <v>-5.0900579458785788E-3</v>
      </c>
      <c r="AK799" s="5">
        <f t="shared" si="346"/>
        <v>-9.7025222987123794E-4</v>
      </c>
      <c r="AL799" s="5">
        <f t="shared" si="347"/>
        <v>6.8103444680345238E-3</v>
      </c>
      <c r="AM799" s="5">
        <f t="shared" si="348"/>
        <v>1.4573096580492217E-2</v>
      </c>
      <c r="AN799" s="5">
        <f t="shared" si="349"/>
        <v>8.5318309479887056E-3</v>
      </c>
      <c r="AO799" s="5">
        <f t="shared" si="350"/>
        <v>8.5318309479887056E-3</v>
      </c>
      <c r="AP799" s="5">
        <f t="shared" si="351"/>
        <v>4.1150676002283948E-3</v>
      </c>
      <c r="AQ799" s="5">
        <f t="shared" si="352"/>
        <v>-1.2051432562806275E-3</v>
      </c>
      <c r="AR799" s="5">
        <f t="shared" si="353"/>
        <v>-8.8719434483297555E-4</v>
      </c>
      <c r="AS799" s="5">
        <f t="shared" si="354"/>
        <v>1.4829578614856676E-3</v>
      </c>
      <c r="AT799" s="5">
        <f t="shared" si="355"/>
        <v>3.9437936164068432E-3</v>
      </c>
      <c r="AU799" s="5">
        <f t="shared" si="356"/>
        <v>-1.2051263347792052E-3</v>
      </c>
      <c r="AV799" s="5">
        <f t="shared" si="357"/>
        <v>-8.8730224476496478E-4</v>
      </c>
      <c r="AW799" s="5">
        <f t="shared" si="358"/>
        <v>1.4829253333936698E-3</v>
      </c>
      <c r="AX799" s="5">
        <f t="shared" si="359"/>
        <v>3.943858745933726E-3</v>
      </c>
      <c r="AZ799" s="7">
        <f t="shared" si="343"/>
        <v>123.20866145026905</v>
      </c>
      <c r="BA799" s="4">
        <f t="shared" si="360"/>
        <v>1.5560189119544858E-3</v>
      </c>
      <c r="BB799" s="5">
        <f>AZ799/MAX($AZ$16:AZ799)-1</f>
        <v>0</v>
      </c>
    </row>
    <row r="800" spans="1:54" x14ac:dyDescent="0.25">
      <c r="A800" s="3">
        <v>43705</v>
      </c>
      <c r="B800">
        <f>IFERROR(VLOOKUP($A800,Finnifty!$A$14:$I$486,B$15+1,FALSE),All_curves!B799)</f>
        <v>0</v>
      </c>
      <c r="C800">
        <f>IFERROR(VLOOKUP($A800,Finnifty!$A$14:$I$486,C$15+1,FALSE),All_curves!C799)</f>
        <v>0</v>
      </c>
      <c r="D800">
        <f>IFERROR(VLOOKUP($A800,Finnifty!$A$14:$I$486,D$15+1,FALSE),All_curves!D799)</f>
        <v>0</v>
      </c>
      <c r="E800">
        <f>IFERROR(VLOOKUP($A800,Finnifty!$A$14:$I$486,E$15+1,FALSE),All_curves!E799)</f>
        <v>0</v>
      </c>
      <c r="F800">
        <f>IFERROR(VLOOKUP($A800,Finnifty!$A$14:$I$486,F$15+1,FALSE),All_curves!F799)</f>
        <v>0</v>
      </c>
      <c r="G800">
        <f>IFERROR(VLOOKUP($A800,Finnifty!$A$14:$I$486,G$15+1,FALSE),All_curves!G799)</f>
        <v>0</v>
      </c>
      <c r="H800">
        <f>IFERROR(VLOOKUP($A800,Finnifty!$A$14:$I$486,H$15+1,FALSE),All_curves!H799)</f>
        <v>0</v>
      </c>
      <c r="I800">
        <f>IFERROR(VLOOKUP($A800,Finnifty!$A$14:$I$486,I$15+1,FALSE),All_curves!I799)</f>
        <v>0</v>
      </c>
      <c r="J800">
        <f>IFERROR(VLOOKUP($A800,Banknifty!$A$14:$I$4860,2,FALSE),All_curves!J799)</f>
        <v>14368692</v>
      </c>
      <c r="K800">
        <f>IFERROR(VLOOKUP($A800,Banknifty!$A$14:$I$4860,3,FALSE),All_curves!K799)</f>
        <v>22075602</v>
      </c>
      <c r="L800">
        <f>IFERROR(VLOOKUP($A800,Banknifty!$A$14:$I$4860,4,FALSE),All_curves!L799)</f>
        <v>19503850</v>
      </c>
      <c r="M800">
        <f>IFERROR(VLOOKUP($A800,Banknifty!$A$14:$I$4860,5,FALSE),All_curves!M799)</f>
        <v>24517218</v>
      </c>
      <c r="N800">
        <f>IFERROR(VLOOKUP($A800,Banknifty!$A$14:$I$4860,6,FALSE),All_curves!N799)</f>
        <v>13730787</v>
      </c>
      <c r="O800">
        <f>IFERROR(VLOOKUP($A800,Banknifty!$A$14:$I$4860,7,FALSE),All_curves!O799)</f>
        <v>18818206</v>
      </c>
      <c r="P800">
        <f>IFERROR(VLOOKUP($A800,Banknifty!$A$14:$I$4860,8,FALSE),All_curves!P799)</f>
        <v>18818206</v>
      </c>
      <c r="Q800">
        <f>IFERROR(VLOOKUP($A800,Banknifty!$A$14:$I$4860,9,FALSE),All_curves!Q799)</f>
        <v>19151072</v>
      </c>
      <c r="R800">
        <f>IFERROR(VLOOKUP($A800,Nifty!$A$14:$I$4860,2,FALSE),All_curves!R799)</f>
        <v>8495608</v>
      </c>
      <c r="S800">
        <f>IFERROR(VLOOKUP($A800,Nifty!$A$14:$I$4860,3,FALSE),All_curves!S799)</f>
        <v>9693198</v>
      </c>
      <c r="T800">
        <f>IFERROR(VLOOKUP($A800,Nifty!$A$14:$I$4860,4,FALSE),All_curves!T799)</f>
        <v>9950625</v>
      </c>
      <c r="U800">
        <f>IFERROR(VLOOKUP($A800,Nifty!$A$14:$I$4860,5,FALSE),All_curves!U799)</f>
        <v>11152586</v>
      </c>
      <c r="V800">
        <f>IFERROR(VLOOKUP($A800,Nifty!$A$14:$I$4860,6,FALSE),All_curves!V799)</f>
        <v>8948172</v>
      </c>
      <c r="W800">
        <f>IFERROR(VLOOKUP($A800,Nifty!$A$14:$I$4860,7,FALSE),All_curves!W799)</f>
        <v>9903277</v>
      </c>
      <c r="X800">
        <f>IFERROR(VLOOKUP($A800,Nifty!$A$14:$I$4860,8,FALSE),All_curves!X799)</f>
        <v>10459280</v>
      </c>
      <c r="Y800">
        <f>IFERROR(VLOOKUP($A800,Nifty!$A$14:$I$4860,9,FALSE),All_curves!Y799)</f>
        <v>10714080</v>
      </c>
      <c r="AA800" s="5">
        <f t="shared" si="335"/>
        <v>0</v>
      </c>
      <c r="AB800" s="5">
        <f t="shared" si="336"/>
        <v>0</v>
      </c>
      <c r="AC800" s="5">
        <f t="shared" si="337"/>
        <v>0</v>
      </c>
      <c r="AD800" s="5">
        <f t="shared" si="338"/>
        <v>0</v>
      </c>
      <c r="AE800" s="5">
        <f t="shared" si="339"/>
        <v>0</v>
      </c>
      <c r="AF800" s="5">
        <f t="shared" si="340"/>
        <v>0</v>
      </c>
      <c r="AG800" s="5">
        <f t="shared" si="341"/>
        <v>0</v>
      </c>
      <c r="AH800" s="5">
        <f t="shared" si="342"/>
        <v>0</v>
      </c>
      <c r="AI800" s="5">
        <f t="shared" si="344"/>
        <v>1.2380386630130857E-3</v>
      </c>
      <c r="AJ800" s="5">
        <f t="shared" si="345"/>
        <v>-3.5382342899165087E-3</v>
      </c>
      <c r="AK800" s="5">
        <f t="shared" si="346"/>
        <v>-4.099237494849195E-3</v>
      </c>
      <c r="AL800" s="5">
        <f t="shared" si="347"/>
        <v>-4.267352874164021E-3</v>
      </c>
      <c r="AM800" s="5">
        <f t="shared" si="348"/>
        <v>6.7836316482956516E-3</v>
      </c>
      <c r="AN800" s="5">
        <f t="shared" si="349"/>
        <v>6.5091299402006975E-3</v>
      </c>
      <c r="AO800" s="5">
        <f t="shared" si="350"/>
        <v>6.5091299402006975E-3</v>
      </c>
      <c r="AP800" s="5">
        <f t="shared" si="351"/>
        <v>7.7940481068161649E-3</v>
      </c>
      <c r="AQ800" s="5">
        <f t="shared" si="352"/>
        <v>-3.8116282216678066E-3</v>
      </c>
      <c r="AR800" s="5">
        <f t="shared" si="353"/>
        <v>-2.042101576304689E-3</v>
      </c>
      <c r="AS800" s="5">
        <f t="shared" si="354"/>
        <v>-4.1560612612717707E-3</v>
      </c>
      <c r="AT800" s="5">
        <f t="shared" si="355"/>
        <v>-4.6864382622980871E-3</v>
      </c>
      <c r="AU800" s="5">
        <f t="shared" si="356"/>
        <v>-3.8116719232366147E-3</v>
      </c>
      <c r="AV800" s="5">
        <f t="shared" si="357"/>
        <v>-2.0420130274062531E-3</v>
      </c>
      <c r="AW800" s="5">
        <f t="shared" si="358"/>
        <v>-4.1560779557630045E-3</v>
      </c>
      <c r="AX800" s="5">
        <f t="shared" si="359"/>
        <v>-4.6864112097075861E-3</v>
      </c>
      <c r="AZ800" s="7">
        <f t="shared" si="343"/>
        <v>123.14467893672992</v>
      </c>
      <c r="BA800" s="4">
        <f t="shared" si="360"/>
        <v>-5.1930207491913494E-4</v>
      </c>
      <c r="BB800" s="5">
        <f>AZ800/MAX($AZ$16:AZ800)-1</f>
        <v>-5.1930207491912572E-4</v>
      </c>
    </row>
    <row r="801" spans="1:54" x14ac:dyDescent="0.25">
      <c r="A801" s="3">
        <v>43706</v>
      </c>
      <c r="B801">
        <f>IFERROR(VLOOKUP($A801,Finnifty!$A$14:$I$486,B$15+1,FALSE),All_curves!B800)</f>
        <v>0</v>
      </c>
      <c r="C801">
        <f>IFERROR(VLOOKUP($A801,Finnifty!$A$14:$I$486,C$15+1,FALSE),All_curves!C800)</f>
        <v>0</v>
      </c>
      <c r="D801">
        <f>IFERROR(VLOOKUP($A801,Finnifty!$A$14:$I$486,D$15+1,FALSE),All_curves!D800)</f>
        <v>0</v>
      </c>
      <c r="E801">
        <f>IFERROR(VLOOKUP($A801,Finnifty!$A$14:$I$486,E$15+1,FALSE),All_curves!E800)</f>
        <v>0</v>
      </c>
      <c r="F801">
        <f>IFERROR(VLOOKUP($A801,Finnifty!$A$14:$I$486,F$15+1,FALSE),All_curves!F800)</f>
        <v>0</v>
      </c>
      <c r="G801">
        <f>IFERROR(VLOOKUP($A801,Finnifty!$A$14:$I$486,G$15+1,FALSE),All_curves!G800)</f>
        <v>0</v>
      </c>
      <c r="H801">
        <f>IFERROR(VLOOKUP($A801,Finnifty!$A$14:$I$486,H$15+1,FALSE),All_curves!H800)</f>
        <v>0</v>
      </c>
      <c r="I801">
        <f>IFERROR(VLOOKUP($A801,Finnifty!$A$14:$I$486,I$15+1,FALSE),All_curves!I800)</f>
        <v>0</v>
      </c>
      <c r="J801">
        <f>IFERROR(VLOOKUP($A801,Banknifty!$A$14:$I$4860,2,FALSE),All_curves!J800)</f>
        <v>14603908</v>
      </c>
      <c r="K801">
        <f>IFERROR(VLOOKUP($A801,Banknifty!$A$14:$I$4860,3,FALSE),All_curves!K800)</f>
        <v>22254166</v>
      </c>
      <c r="L801">
        <f>IFERROR(VLOOKUP($A801,Banknifty!$A$14:$I$4860,4,FALSE),All_curves!L800)</f>
        <v>19740864</v>
      </c>
      <c r="M801">
        <f>IFERROR(VLOOKUP($A801,Banknifty!$A$14:$I$4860,5,FALSE),All_curves!M800)</f>
        <v>24517368</v>
      </c>
      <c r="N801">
        <f>IFERROR(VLOOKUP($A801,Banknifty!$A$14:$I$4860,6,FALSE),All_curves!N800)</f>
        <v>13640503</v>
      </c>
      <c r="O801">
        <f>IFERROR(VLOOKUP($A801,Banknifty!$A$14:$I$4860,7,FALSE),All_curves!O800)</f>
        <v>18771002</v>
      </c>
      <c r="P801">
        <f>IFERROR(VLOOKUP($A801,Banknifty!$A$14:$I$4860,8,FALSE),All_curves!P800)</f>
        <v>18771002</v>
      </c>
      <c r="Q801">
        <f>IFERROR(VLOOKUP($A801,Banknifty!$A$14:$I$4860,9,FALSE),All_curves!Q800)</f>
        <v>19322370</v>
      </c>
      <c r="R801">
        <f>IFERROR(VLOOKUP($A801,Nifty!$A$14:$I$4860,2,FALSE),All_curves!R800)</f>
        <v>8501852</v>
      </c>
      <c r="S801">
        <f>IFERROR(VLOOKUP($A801,Nifty!$A$14:$I$4860,3,FALSE),All_curves!S800)</f>
        <v>9663905</v>
      </c>
      <c r="T801">
        <f>IFERROR(VLOOKUP($A801,Nifty!$A$14:$I$4860,4,FALSE),All_curves!T800)</f>
        <v>9909762</v>
      </c>
      <c r="U801">
        <f>IFERROR(VLOOKUP($A801,Nifty!$A$14:$I$4860,5,FALSE),All_curves!U800)</f>
        <v>11147268</v>
      </c>
      <c r="V801">
        <f>IFERROR(VLOOKUP($A801,Nifty!$A$14:$I$4860,6,FALSE),All_curves!V800)</f>
        <v>8982708</v>
      </c>
      <c r="W801">
        <f>IFERROR(VLOOKUP($A801,Nifty!$A$14:$I$4860,7,FALSE),All_curves!W800)</f>
        <v>9929446</v>
      </c>
      <c r="X801">
        <f>IFERROR(VLOOKUP($A801,Nifty!$A$14:$I$4860,8,FALSE),All_curves!X800)</f>
        <v>10483502</v>
      </c>
      <c r="Y801">
        <f>IFERROR(VLOOKUP($A801,Nifty!$A$14:$I$4860,9,FALSE),All_curves!Y800)</f>
        <v>10762893</v>
      </c>
      <c r="AA801" s="5">
        <f t="shared" si="335"/>
        <v>0</v>
      </c>
      <c r="AB801" s="5">
        <f t="shared" si="336"/>
        <v>0</v>
      </c>
      <c r="AC801" s="5">
        <f t="shared" si="337"/>
        <v>0</v>
      </c>
      <c r="AD801" s="5">
        <f t="shared" si="338"/>
        <v>0</v>
      </c>
      <c r="AE801" s="5">
        <f t="shared" si="339"/>
        <v>0</v>
      </c>
      <c r="AF801" s="5">
        <f t="shared" si="340"/>
        <v>0</v>
      </c>
      <c r="AG801" s="5">
        <f t="shared" si="341"/>
        <v>0</v>
      </c>
      <c r="AH801" s="5">
        <f t="shared" si="342"/>
        <v>0</v>
      </c>
      <c r="AI801" s="5">
        <f t="shared" si="344"/>
        <v>1.6370035630243862E-2</v>
      </c>
      <c r="AJ801" s="5">
        <f t="shared" si="345"/>
        <v>8.0887488368379667E-3</v>
      </c>
      <c r="AK801" s="5">
        <f t="shared" si="346"/>
        <v>1.2152164828995282E-2</v>
      </c>
      <c r="AL801" s="5">
        <f t="shared" si="347"/>
        <v>6.1181492940765025E-6</v>
      </c>
      <c r="AM801" s="5">
        <f t="shared" si="348"/>
        <v>-6.5752968129212386E-3</v>
      </c>
      <c r="AN801" s="5">
        <f t="shared" si="349"/>
        <v>-2.5084218973902006E-3</v>
      </c>
      <c r="AO801" s="5">
        <f t="shared" si="350"/>
        <v>-2.5084218973902006E-3</v>
      </c>
      <c r="AP801" s="5">
        <f t="shared" si="351"/>
        <v>8.9445645653674077E-3</v>
      </c>
      <c r="AQ801" s="5">
        <f t="shared" si="352"/>
        <v>7.3496799758188125E-4</v>
      </c>
      <c r="AR801" s="5">
        <f t="shared" si="353"/>
        <v>-3.0220160570330057E-3</v>
      </c>
      <c r="AS801" s="5">
        <f t="shared" si="354"/>
        <v>-4.1065762200866995E-3</v>
      </c>
      <c r="AT801" s="5">
        <f t="shared" si="355"/>
        <v>-4.7684007995996147E-4</v>
      </c>
      <c r="AU801" s="5">
        <f t="shared" si="356"/>
        <v>3.8595592485257679E-3</v>
      </c>
      <c r="AV801" s="5">
        <f t="shared" si="357"/>
        <v>2.6424586528277505E-3</v>
      </c>
      <c r="AW801" s="5">
        <f t="shared" si="358"/>
        <v>2.3158381838903619E-3</v>
      </c>
      <c r="AX801" s="5">
        <f t="shared" si="359"/>
        <v>4.5559674745754286E-3</v>
      </c>
      <c r="AZ801" s="7">
        <f t="shared" si="343"/>
        <v>123.35234627811344</v>
      </c>
      <c r="BA801" s="4">
        <f t="shared" si="360"/>
        <v>1.6863687751399366E-3</v>
      </c>
      <c r="BB801" s="5">
        <f>AZ801/MAX($AZ$16:AZ801)-1</f>
        <v>0</v>
      </c>
    </row>
    <row r="802" spans="1:54" x14ac:dyDescent="0.25">
      <c r="A802" s="3">
        <v>43707</v>
      </c>
      <c r="B802">
        <f>IFERROR(VLOOKUP($A802,Finnifty!$A$14:$I$486,B$15+1,FALSE),All_curves!B801)</f>
        <v>0</v>
      </c>
      <c r="C802">
        <f>IFERROR(VLOOKUP($A802,Finnifty!$A$14:$I$486,C$15+1,FALSE),All_curves!C801)</f>
        <v>0</v>
      </c>
      <c r="D802">
        <f>IFERROR(VLOOKUP($A802,Finnifty!$A$14:$I$486,D$15+1,FALSE),All_curves!D801)</f>
        <v>0</v>
      </c>
      <c r="E802">
        <f>IFERROR(VLOOKUP($A802,Finnifty!$A$14:$I$486,E$15+1,FALSE),All_curves!E801)</f>
        <v>0</v>
      </c>
      <c r="F802">
        <f>IFERROR(VLOOKUP($A802,Finnifty!$A$14:$I$486,F$15+1,FALSE),All_curves!F801)</f>
        <v>0</v>
      </c>
      <c r="G802">
        <f>IFERROR(VLOOKUP($A802,Finnifty!$A$14:$I$486,G$15+1,FALSE),All_curves!G801)</f>
        <v>0</v>
      </c>
      <c r="H802">
        <f>IFERROR(VLOOKUP($A802,Finnifty!$A$14:$I$486,H$15+1,FALSE),All_curves!H801)</f>
        <v>0</v>
      </c>
      <c r="I802">
        <f>IFERROR(VLOOKUP($A802,Finnifty!$A$14:$I$486,I$15+1,FALSE),All_curves!I801)</f>
        <v>0</v>
      </c>
      <c r="J802">
        <f>IFERROR(VLOOKUP($A802,Banknifty!$A$14:$I$4860,2,FALSE),All_curves!J801)</f>
        <v>14551427</v>
      </c>
      <c r="K802">
        <f>IFERROR(VLOOKUP($A802,Banknifty!$A$14:$I$4860,3,FALSE),All_curves!K801)</f>
        <v>22120494</v>
      </c>
      <c r="L802">
        <f>IFERROR(VLOOKUP($A802,Banknifty!$A$14:$I$4860,4,FALSE),All_curves!L801)</f>
        <v>19629804</v>
      </c>
      <c r="M802">
        <f>IFERROR(VLOOKUP($A802,Banknifty!$A$14:$I$4860,5,FALSE),All_curves!M801)</f>
        <v>24517368</v>
      </c>
      <c r="N802">
        <f>IFERROR(VLOOKUP($A802,Banknifty!$A$14:$I$4860,6,FALSE),All_curves!N801)</f>
        <v>13561031</v>
      </c>
      <c r="O802">
        <f>IFERROR(VLOOKUP($A802,Banknifty!$A$14:$I$4860,7,FALSE),All_curves!O801)</f>
        <v>18675456</v>
      </c>
      <c r="P802">
        <f>IFERROR(VLOOKUP($A802,Banknifty!$A$14:$I$4860,8,FALSE),All_curves!P801)</f>
        <v>18675456</v>
      </c>
      <c r="Q802">
        <f>IFERROR(VLOOKUP($A802,Banknifty!$A$14:$I$4860,9,FALSE),All_curves!Q801)</f>
        <v>19453960</v>
      </c>
      <c r="R802">
        <f>IFERROR(VLOOKUP($A802,Nifty!$A$14:$I$4860,2,FALSE),All_curves!R801)</f>
        <v>8471535</v>
      </c>
      <c r="S802">
        <f>IFERROR(VLOOKUP($A802,Nifty!$A$14:$I$4860,3,FALSE),All_curves!S801)</f>
        <v>9629295</v>
      </c>
      <c r="T802">
        <f>IFERROR(VLOOKUP($A802,Nifty!$A$14:$I$4860,4,FALSE),All_curves!T801)</f>
        <v>9873586</v>
      </c>
      <c r="U802">
        <f>IFERROR(VLOOKUP($A802,Nifty!$A$14:$I$4860,5,FALSE),All_curves!U801)</f>
        <v>11147268</v>
      </c>
      <c r="V802">
        <f>IFERROR(VLOOKUP($A802,Nifty!$A$14:$I$4860,6,FALSE),All_curves!V801)</f>
        <v>8960889</v>
      </c>
      <c r="W802">
        <f>IFERROR(VLOOKUP($A802,Nifty!$A$14:$I$4860,7,FALSE),All_curves!W801)</f>
        <v>9904412</v>
      </c>
      <c r="X802">
        <f>IFERROR(VLOOKUP($A802,Nifty!$A$14:$I$4860,8,FALSE),All_curves!X801)</f>
        <v>10457257</v>
      </c>
      <c r="Y802">
        <f>IFERROR(VLOOKUP($A802,Nifty!$A$14:$I$4860,9,FALSE),All_curves!Y801)</f>
        <v>10762893</v>
      </c>
      <c r="AA802" s="5">
        <f t="shared" si="335"/>
        <v>0</v>
      </c>
      <c r="AB802" s="5">
        <f t="shared" si="336"/>
        <v>0</v>
      </c>
      <c r="AC802" s="5">
        <f t="shared" si="337"/>
        <v>0</v>
      </c>
      <c r="AD802" s="5">
        <f t="shared" si="338"/>
        <v>0</v>
      </c>
      <c r="AE802" s="5">
        <f t="shared" si="339"/>
        <v>0</v>
      </c>
      <c r="AF802" s="5">
        <f t="shared" si="340"/>
        <v>0</v>
      </c>
      <c r="AG802" s="5">
        <f t="shared" si="341"/>
        <v>0</v>
      </c>
      <c r="AH802" s="5">
        <f t="shared" si="342"/>
        <v>0</v>
      </c>
      <c r="AI802" s="5">
        <f t="shared" si="344"/>
        <v>-3.5936271304913836E-3</v>
      </c>
      <c r="AJ802" s="5">
        <f t="shared" si="345"/>
        <v>-6.0066056845267113E-3</v>
      </c>
      <c r="AK802" s="5">
        <f t="shared" si="346"/>
        <v>-5.6258935779102126E-3</v>
      </c>
      <c r="AL802" s="5">
        <f t="shared" si="347"/>
        <v>0</v>
      </c>
      <c r="AM802" s="5">
        <f t="shared" si="348"/>
        <v>-5.8261781108804866E-3</v>
      </c>
      <c r="AN802" s="5">
        <f t="shared" si="349"/>
        <v>-5.0900852282685927E-3</v>
      </c>
      <c r="AO802" s="5">
        <f t="shared" si="350"/>
        <v>-5.0900852282685927E-3</v>
      </c>
      <c r="AP802" s="5">
        <f t="shared" si="351"/>
        <v>6.8102411867694279E-3</v>
      </c>
      <c r="AQ802" s="5">
        <f t="shared" si="352"/>
        <v>-3.5659289293673568E-3</v>
      </c>
      <c r="AR802" s="5">
        <f t="shared" si="353"/>
        <v>-3.5813679873715198E-3</v>
      </c>
      <c r="AS802" s="5">
        <f t="shared" si="354"/>
        <v>-3.6505417587223699E-3</v>
      </c>
      <c r="AT802" s="5">
        <f t="shared" si="355"/>
        <v>0</v>
      </c>
      <c r="AU802" s="5">
        <f t="shared" si="356"/>
        <v>-2.4290002524851584E-3</v>
      </c>
      <c r="AV802" s="5">
        <f t="shared" si="357"/>
        <v>-2.5211879897428791E-3</v>
      </c>
      <c r="AW802" s="5">
        <f t="shared" si="358"/>
        <v>-2.5034573370615876E-3</v>
      </c>
      <c r="AX802" s="5">
        <f t="shared" si="359"/>
        <v>0</v>
      </c>
      <c r="AZ802" s="7">
        <f t="shared" si="343"/>
        <v>123.13301697631324</v>
      </c>
      <c r="BA802" s="4">
        <f t="shared" si="360"/>
        <v>-1.778071584513643E-3</v>
      </c>
      <c r="BB802" s="5">
        <f>AZ802/MAX($AZ$16:AZ802)-1</f>
        <v>-1.7780715845135964E-3</v>
      </c>
    </row>
    <row r="803" spans="1:54" x14ac:dyDescent="0.25">
      <c r="A803" s="3">
        <v>43711</v>
      </c>
      <c r="B803">
        <f>IFERROR(VLOOKUP($A803,Finnifty!$A$14:$I$486,B$15+1,FALSE),All_curves!B802)</f>
        <v>0</v>
      </c>
      <c r="C803">
        <f>IFERROR(VLOOKUP($A803,Finnifty!$A$14:$I$486,C$15+1,FALSE),All_curves!C802)</f>
        <v>0</v>
      </c>
      <c r="D803">
        <f>IFERROR(VLOOKUP($A803,Finnifty!$A$14:$I$486,D$15+1,FALSE),All_curves!D802)</f>
        <v>0</v>
      </c>
      <c r="E803">
        <f>IFERROR(VLOOKUP($A803,Finnifty!$A$14:$I$486,E$15+1,FALSE),All_curves!E802)</f>
        <v>0</v>
      </c>
      <c r="F803">
        <f>IFERROR(VLOOKUP($A803,Finnifty!$A$14:$I$486,F$15+1,FALSE),All_curves!F802)</f>
        <v>0</v>
      </c>
      <c r="G803">
        <f>IFERROR(VLOOKUP($A803,Finnifty!$A$14:$I$486,G$15+1,FALSE),All_curves!G802)</f>
        <v>0</v>
      </c>
      <c r="H803">
        <f>IFERROR(VLOOKUP($A803,Finnifty!$A$14:$I$486,H$15+1,FALSE),All_curves!H802)</f>
        <v>0</v>
      </c>
      <c r="I803">
        <f>IFERROR(VLOOKUP($A803,Finnifty!$A$14:$I$486,I$15+1,FALSE),All_curves!I802)</f>
        <v>0</v>
      </c>
      <c r="J803">
        <f>IFERROR(VLOOKUP($A803,Banknifty!$A$14:$I$4860,2,FALSE),All_curves!J802)</f>
        <v>14620244</v>
      </c>
      <c r="K803">
        <f>IFERROR(VLOOKUP($A803,Banknifty!$A$14:$I$4860,3,FALSE),All_curves!K802)</f>
        <v>22271330</v>
      </c>
      <c r="L803">
        <f>IFERROR(VLOOKUP($A803,Banknifty!$A$14:$I$4860,4,FALSE),All_curves!L802)</f>
        <v>19843686</v>
      </c>
      <c r="M803">
        <f>IFERROR(VLOOKUP($A803,Banknifty!$A$14:$I$4860,5,FALSE),All_curves!M802)</f>
        <v>24514916</v>
      </c>
      <c r="N803">
        <f>IFERROR(VLOOKUP($A803,Banknifty!$A$14:$I$4860,6,FALSE),All_curves!N802)</f>
        <v>13577820</v>
      </c>
      <c r="O803">
        <f>IFERROR(VLOOKUP($A803,Banknifty!$A$14:$I$4860,7,FALSE),All_curves!O802)</f>
        <v>18609376</v>
      </c>
      <c r="P803">
        <f>IFERROR(VLOOKUP($A803,Banknifty!$A$14:$I$4860,8,FALSE),All_curves!P802)</f>
        <v>18609376</v>
      </c>
      <c r="Q803">
        <f>IFERROR(VLOOKUP($A803,Banknifty!$A$14:$I$4860,9,FALSE),All_curves!Q802)</f>
        <v>19370944</v>
      </c>
      <c r="R803">
        <f>IFERROR(VLOOKUP($A803,Nifty!$A$14:$I$4860,2,FALSE),All_curves!R802)</f>
        <v>8547890</v>
      </c>
      <c r="S803">
        <f>IFERROR(VLOOKUP($A803,Nifty!$A$14:$I$4860,3,FALSE),All_curves!S802)</f>
        <v>9692822</v>
      </c>
      <c r="T803">
        <f>IFERROR(VLOOKUP($A803,Nifty!$A$14:$I$4860,4,FALSE),All_curves!T802)</f>
        <v>9956459</v>
      </c>
      <c r="U803">
        <f>IFERROR(VLOOKUP($A803,Nifty!$A$14:$I$4860,5,FALSE),All_curves!U802)</f>
        <v>11184287</v>
      </c>
      <c r="V803">
        <f>IFERROR(VLOOKUP($A803,Nifty!$A$14:$I$4860,6,FALSE),All_curves!V802)</f>
        <v>9041655</v>
      </c>
      <c r="W803">
        <f>IFERROR(VLOOKUP($A803,Nifty!$A$14:$I$4860,7,FALSE),All_curves!W802)</f>
        <v>9969754</v>
      </c>
      <c r="X803">
        <f>IFERROR(VLOOKUP($A803,Nifty!$A$14:$I$4860,8,FALSE),All_curves!X802)</f>
        <v>10545029</v>
      </c>
      <c r="Y803">
        <f>IFERROR(VLOOKUP($A803,Nifty!$A$14:$I$4860,9,FALSE),All_curves!Y802)</f>
        <v>10798636</v>
      </c>
      <c r="AA803" s="5">
        <f t="shared" si="335"/>
        <v>0</v>
      </c>
      <c r="AB803" s="5">
        <f t="shared" si="336"/>
        <v>0</v>
      </c>
      <c r="AC803" s="5">
        <f t="shared" si="337"/>
        <v>0</v>
      </c>
      <c r="AD803" s="5">
        <f t="shared" si="338"/>
        <v>0</v>
      </c>
      <c r="AE803" s="5">
        <f t="shared" si="339"/>
        <v>0</v>
      </c>
      <c r="AF803" s="5">
        <f t="shared" si="340"/>
        <v>0</v>
      </c>
      <c r="AG803" s="5">
        <f t="shared" si="341"/>
        <v>0</v>
      </c>
      <c r="AH803" s="5">
        <f t="shared" si="342"/>
        <v>0</v>
      </c>
      <c r="AI803" s="5">
        <f t="shared" si="344"/>
        <v>4.7292268998773146E-3</v>
      </c>
      <c r="AJ803" s="5">
        <f t="shared" si="345"/>
        <v>6.818835058566064E-3</v>
      </c>
      <c r="AK803" s="5">
        <f t="shared" si="346"/>
        <v>1.089577868429048E-2</v>
      </c>
      <c r="AL803" s="5">
        <f t="shared" si="347"/>
        <v>-1.0001073524690263E-4</v>
      </c>
      <c r="AM803" s="5">
        <f t="shared" si="348"/>
        <v>1.2380327129994928E-3</v>
      </c>
      <c r="AN803" s="5">
        <f t="shared" si="349"/>
        <v>-3.538333950185768E-3</v>
      </c>
      <c r="AO803" s="5">
        <f t="shared" si="350"/>
        <v>-3.538333950185768E-3</v>
      </c>
      <c r="AP803" s="5">
        <f t="shared" si="351"/>
        <v>-4.2673059880867781E-3</v>
      </c>
      <c r="AQ803" s="5">
        <f t="shared" si="352"/>
        <v>9.0131245400035809E-3</v>
      </c>
      <c r="AR803" s="5">
        <f t="shared" si="353"/>
        <v>6.5972638703040154E-3</v>
      </c>
      <c r="AS803" s="5">
        <f t="shared" si="354"/>
        <v>8.3934043821565218E-3</v>
      </c>
      <c r="AT803" s="5">
        <f t="shared" si="355"/>
        <v>3.3209033818868416E-3</v>
      </c>
      <c r="AU803" s="5">
        <f t="shared" si="356"/>
        <v>9.0131682247152067E-3</v>
      </c>
      <c r="AV803" s="5">
        <f t="shared" si="357"/>
        <v>6.5972619071177352E-3</v>
      </c>
      <c r="AW803" s="5">
        <f t="shared" si="358"/>
        <v>8.3934056512142696E-3</v>
      </c>
      <c r="AX803" s="5">
        <f t="shared" si="359"/>
        <v>3.3209472583253241E-3</v>
      </c>
      <c r="AZ803" s="7">
        <f t="shared" si="343"/>
        <v>123.47618545185539</v>
      </c>
      <c r="BA803" s="4">
        <f t="shared" si="360"/>
        <v>2.7869736644896511E-3</v>
      </c>
      <c r="BB803" s="5">
        <f>AZ803/MAX($AZ$16:AZ803)-1</f>
        <v>0</v>
      </c>
    </row>
    <row r="804" spans="1:54" x14ac:dyDescent="0.25">
      <c r="A804" s="3">
        <v>43712</v>
      </c>
      <c r="B804">
        <f>IFERROR(VLOOKUP($A804,Finnifty!$A$14:$I$486,B$15+1,FALSE),All_curves!B803)</f>
        <v>0</v>
      </c>
      <c r="C804">
        <f>IFERROR(VLOOKUP($A804,Finnifty!$A$14:$I$486,C$15+1,FALSE),All_curves!C803)</f>
        <v>0</v>
      </c>
      <c r="D804">
        <f>IFERROR(VLOOKUP($A804,Finnifty!$A$14:$I$486,D$15+1,FALSE),All_curves!D803)</f>
        <v>0</v>
      </c>
      <c r="E804">
        <f>IFERROR(VLOOKUP($A804,Finnifty!$A$14:$I$486,E$15+1,FALSE),All_curves!E803)</f>
        <v>0</v>
      </c>
      <c r="F804">
        <f>IFERROR(VLOOKUP($A804,Finnifty!$A$14:$I$486,F$15+1,FALSE),All_curves!F803)</f>
        <v>0</v>
      </c>
      <c r="G804">
        <f>IFERROR(VLOOKUP($A804,Finnifty!$A$14:$I$486,G$15+1,FALSE),All_curves!G803)</f>
        <v>0</v>
      </c>
      <c r="H804">
        <f>IFERROR(VLOOKUP($A804,Finnifty!$A$14:$I$486,H$15+1,FALSE),All_curves!H803)</f>
        <v>0</v>
      </c>
      <c r="I804">
        <f>IFERROR(VLOOKUP($A804,Finnifty!$A$14:$I$486,I$15+1,FALSE),All_curves!I803)</f>
        <v>0</v>
      </c>
      <c r="J804">
        <f>IFERROR(VLOOKUP($A804,Banknifty!$A$14:$I$4860,2,FALSE),All_curves!J803)</f>
        <v>14671578</v>
      </c>
      <c r="K804">
        <f>IFERROR(VLOOKUP($A804,Banknifty!$A$14:$I$4860,3,FALSE),All_curves!K803)</f>
        <v>22337170</v>
      </c>
      <c r="L804">
        <f>IFERROR(VLOOKUP($A804,Banknifty!$A$14:$I$4860,4,FALSE),All_curves!L803)</f>
        <v>19864402</v>
      </c>
      <c r="M804">
        <f>IFERROR(VLOOKUP($A804,Banknifty!$A$14:$I$4860,5,FALSE),All_curves!M803)</f>
        <v>24494426</v>
      </c>
      <c r="N804">
        <f>IFERROR(VLOOKUP($A804,Banknifty!$A$14:$I$4860,6,FALSE),All_curves!N803)</f>
        <v>13709995</v>
      </c>
      <c r="O804">
        <f>IFERROR(VLOOKUP($A804,Banknifty!$A$14:$I$4860,7,FALSE),All_curves!O803)</f>
        <v>18728802</v>
      </c>
      <c r="P804">
        <f>IFERROR(VLOOKUP($A804,Banknifty!$A$14:$I$4860,8,FALSE),All_curves!P803)</f>
        <v>18728802</v>
      </c>
      <c r="Q804">
        <f>IFERROR(VLOOKUP($A804,Banknifty!$A$14:$I$4860,9,FALSE),All_curves!Q803)</f>
        <v>19456154</v>
      </c>
      <c r="R804">
        <f>IFERROR(VLOOKUP($A804,Nifty!$A$14:$I$4860,2,FALSE),All_curves!R803)</f>
        <v>8510608</v>
      </c>
      <c r="S804">
        <f>IFERROR(VLOOKUP($A804,Nifty!$A$14:$I$4860,3,FALSE),All_curves!S803)</f>
        <v>9661408</v>
      </c>
      <c r="T804">
        <f>IFERROR(VLOOKUP($A804,Nifty!$A$14:$I$4860,4,FALSE),All_curves!T803)</f>
        <v>9927240</v>
      </c>
      <c r="U804">
        <f>IFERROR(VLOOKUP($A804,Nifty!$A$14:$I$4860,5,FALSE),All_curves!U803)</f>
        <v>11150601</v>
      </c>
      <c r="V804">
        <f>IFERROR(VLOOKUP($A804,Nifty!$A$14:$I$4860,6,FALSE),All_curves!V803)</f>
        <v>9002220</v>
      </c>
      <c r="W804">
        <f>IFERROR(VLOOKUP($A804,Nifty!$A$14:$I$4860,7,FALSE),All_curves!W803)</f>
        <v>9937442</v>
      </c>
      <c r="X804">
        <f>IFERROR(VLOOKUP($A804,Nifty!$A$14:$I$4860,8,FALSE),All_curves!X803)</f>
        <v>10514083</v>
      </c>
      <c r="Y804">
        <f>IFERROR(VLOOKUP($A804,Nifty!$A$14:$I$4860,9,FALSE),All_curves!Y803)</f>
        <v>10766111</v>
      </c>
      <c r="AA804" s="5">
        <f t="shared" si="335"/>
        <v>0</v>
      </c>
      <c r="AB804" s="5">
        <f t="shared" si="336"/>
        <v>0</v>
      </c>
      <c r="AC804" s="5">
        <f t="shared" si="337"/>
        <v>0</v>
      </c>
      <c r="AD804" s="5">
        <f t="shared" si="338"/>
        <v>0</v>
      </c>
      <c r="AE804" s="5">
        <f t="shared" si="339"/>
        <v>0</v>
      </c>
      <c r="AF804" s="5">
        <f t="shared" si="340"/>
        <v>0</v>
      </c>
      <c r="AG804" s="5">
        <f t="shared" si="341"/>
        <v>0</v>
      </c>
      <c r="AH804" s="5">
        <f t="shared" si="342"/>
        <v>0</v>
      </c>
      <c r="AI804" s="5">
        <f t="shared" si="344"/>
        <v>3.5111589108909325E-3</v>
      </c>
      <c r="AJ804" s="5">
        <f t="shared" si="345"/>
        <v>2.956267093164211E-3</v>
      </c>
      <c r="AK804" s="5">
        <f t="shared" si="346"/>
        <v>1.0439592724860169E-3</v>
      </c>
      <c r="AL804" s="5">
        <f t="shared" si="347"/>
        <v>-8.3581767116802652E-4</v>
      </c>
      <c r="AM804" s="5">
        <f t="shared" si="348"/>
        <v>9.7346260298045717E-3</v>
      </c>
      <c r="AN804" s="5">
        <f t="shared" si="349"/>
        <v>6.4175177072030021E-3</v>
      </c>
      <c r="AO804" s="5">
        <f t="shared" si="350"/>
        <v>6.4175177072030021E-3</v>
      </c>
      <c r="AP804" s="5">
        <f t="shared" si="351"/>
        <v>4.3988563489729682E-3</v>
      </c>
      <c r="AQ804" s="5">
        <f t="shared" si="352"/>
        <v>-4.3615441939472976E-3</v>
      </c>
      <c r="AR804" s="5">
        <f t="shared" si="353"/>
        <v>-3.24095500773669E-3</v>
      </c>
      <c r="AS804" s="5">
        <f t="shared" si="354"/>
        <v>-2.9346778809614671E-3</v>
      </c>
      <c r="AT804" s="5">
        <f t="shared" si="355"/>
        <v>-3.0119041115450607E-3</v>
      </c>
      <c r="AU804" s="5">
        <f t="shared" si="356"/>
        <v>-4.3614802820943765E-3</v>
      </c>
      <c r="AV804" s="5">
        <f t="shared" si="357"/>
        <v>-3.2410027368779959E-3</v>
      </c>
      <c r="AW804" s="5">
        <f t="shared" si="358"/>
        <v>-2.9346529061228255E-3</v>
      </c>
      <c r="AX804" s="5">
        <f t="shared" si="359"/>
        <v>-3.0119544727685854E-3</v>
      </c>
      <c r="AZ804" s="7">
        <f t="shared" si="343"/>
        <v>123.50986313798553</v>
      </c>
      <c r="BA804" s="4">
        <f t="shared" si="360"/>
        <v>2.7274640860426569E-4</v>
      </c>
      <c r="BB804" s="5">
        <f>AZ804/MAX($AZ$16:AZ804)-1</f>
        <v>0</v>
      </c>
    </row>
    <row r="805" spans="1:54" x14ac:dyDescent="0.25">
      <c r="A805" s="3">
        <v>43713</v>
      </c>
      <c r="B805">
        <f>IFERROR(VLOOKUP($A805,Finnifty!$A$14:$I$486,B$15+1,FALSE),All_curves!B804)</f>
        <v>0</v>
      </c>
      <c r="C805">
        <f>IFERROR(VLOOKUP($A805,Finnifty!$A$14:$I$486,C$15+1,FALSE),All_curves!C804)</f>
        <v>0</v>
      </c>
      <c r="D805">
        <f>IFERROR(VLOOKUP($A805,Finnifty!$A$14:$I$486,D$15+1,FALSE),All_curves!D804)</f>
        <v>0</v>
      </c>
      <c r="E805">
        <f>IFERROR(VLOOKUP($A805,Finnifty!$A$14:$I$486,E$15+1,FALSE),All_curves!E804)</f>
        <v>0</v>
      </c>
      <c r="F805">
        <f>IFERROR(VLOOKUP($A805,Finnifty!$A$14:$I$486,F$15+1,FALSE),All_curves!F804)</f>
        <v>0</v>
      </c>
      <c r="G805">
        <f>IFERROR(VLOOKUP($A805,Finnifty!$A$14:$I$486,G$15+1,FALSE),All_curves!G804)</f>
        <v>0</v>
      </c>
      <c r="H805">
        <f>IFERROR(VLOOKUP($A805,Finnifty!$A$14:$I$486,H$15+1,FALSE),All_curves!H804)</f>
        <v>0</v>
      </c>
      <c r="I805">
        <f>IFERROR(VLOOKUP($A805,Finnifty!$A$14:$I$486,I$15+1,FALSE),All_curves!I804)</f>
        <v>0</v>
      </c>
      <c r="J805">
        <f>IFERROR(VLOOKUP($A805,Banknifty!$A$14:$I$4860,2,FALSE),All_curves!J804)</f>
        <v>14748368</v>
      </c>
      <c r="K805">
        <f>IFERROR(VLOOKUP($A805,Banknifty!$A$14:$I$4860,3,FALSE),All_curves!K804)</f>
        <v>22621812</v>
      </c>
      <c r="L805">
        <f>IFERROR(VLOOKUP($A805,Banknifty!$A$14:$I$4860,4,FALSE),All_curves!L804)</f>
        <v>19738934</v>
      </c>
      <c r="M805">
        <f>IFERROR(VLOOKUP($A805,Banknifty!$A$14:$I$4860,5,FALSE),All_curves!M804)</f>
        <v>24203042</v>
      </c>
      <c r="N805">
        <f>IFERROR(VLOOKUP($A805,Banknifty!$A$14:$I$4860,6,FALSE),All_curves!N804)</f>
        <v>13655904</v>
      </c>
      <c r="O805">
        <f>IFERROR(VLOOKUP($A805,Banknifty!$A$14:$I$4860,7,FALSE),All_curves!O804)</f>
        <v>18594636</v>
      </c>
      <c r="P805">
        <f>IFERROR(VLOOKUP($A805,Banknifty!$A$14:$I$4860,8,FALSE),All_curves!P804)</f>
        <v>18594636</v>
      </c>
      <c r="Q805">
        <f>IFERROR(VLOOKUP($A805,Banknifty!$A$14:$I$4860,9,FALSE),All_curves!Q804)</f>
        <v>19421094</v>
      </c>
      <c r="R805">
        <f>IFERROR(VLOOKUP($A805,Nifty!$A$14:$I$4860,2,FALSE),All_curves!R804)</f>
        <v>8456399</v>
      </c>
      <c r="S805">
        <f>IFERROR(VLOOKUP($A805,Nifty!$A$14:$I$4860,3,FALSE),All_curves!S804)</f>
        <v>9576751</v>
      </c>
      <c r="T805">
        <f>IFERROR(VLOOKUP($A805,Nifty!$A$14:$I$4860,4,FALSE),All_curves!T804)</f>
        <v>9877247</v>
      </c>
      <c r="U805">
        <f>IFERROR(VLOOKUP($A805,Nifty!$A$14:$I$4860,5,FALSE),All_curves!U804)</f>
        <v>11040415</v>
      </c>
      <c r="V805">
        <f>IFERROR(VLOOKUP($A805,Nifty!$A$14:$I$4860,6,FALSE),All_curves!V804)</f>
        <v>9007262</v>
      </c>
      <c r="W805">
        <f>IFERROR(VLOOKUP($A805,Nifty!$A$14:$I$4860,7,FALSE),All_curves!W804)</f>
        <v>9926688</v>
      </c>
      <c r="X805">
        <f>IFERROR(VLOOKUP($A805,Nifty!$A$14:$I$4860,8,FALSE),All_curves!X804)</f>
        <v>10514083</v>
      </c>
      <c r="Y805">
        <f>IFERROR(VLOOKUP($A805,Nifty!$A$14:$I$4860,9,FALSE),All_curves!Y804)</f>
        <v>10748523</v>
      </c>
      <c r="AA805" s="5">
        <f t="shared" si="335"/>
        <v>0</v>
      </c>
      <c r="AB805" s="5">
        <f t="shared" si="336"/>
        <v>0</v>
      </c>
      <c r="AC805" s="5">
        <f t="shared" si="337"/>
        <v>0</v>
      </c>
      <c r="AD805" s="5">
        <f t="shared" si="338"/>
        <v>0</v>
      </c>
      <c r="AE805" s="5">
        <f t="shared" si="339"/>
        <v>0</v>
      </c>
      <c r="AF805" s="5">
        <f t="shared" si="340"/>
        <v>0</v>
      </c>
      <c r="AG805" s="5">
        <f t="shared" si="341"/>
        <v>0</v>
      </c>
      <c r="AH805" s="5">
        <f t="shared" si="342"/>
        <v>0</v>
      </c>
      <c r="AI805" s="5">
        <f t="shared" si="344"/>
        <v>5.2339291656289255E-3</v>
      </c>
      <c r="AJ805" s="5">
        <f t="shared" si="345"/>
        <v>1.274297505010713E-2</v>
      </c>
      <c r="AK805" s="5">
        <f t="shared" si="346"/>
        <v>-6.3162233627772624E-3</v>
      </c>
      <c r="AL805" s="5">
        <f t="shared" si="347"/>
        <v>-1.1895930935470811E-2</v>
      </c>
      <c r="AM805" s="5">
        <f t="shared" si="348"/>
        <v>-3.9453697831399737E-3</v>
      </c>
      <c r="AN805" s="5">
        <f t="shared" si="349"/>
        <v>-7.163618900984714E-3</v>
      </c>
      <c r="AO805" s="5">
        <f t="shared" si="350"/>
        <v>-7.163618900984714E-3</v>
      </c>
      <c r="AP805" s="5">
        <f t="shared" si="351"/>
        <v>-1.8020005392638261E-3</v>
      </c>
      <c r="AQ805" s="5">
        <f t="shared" si="352"/>
        <v>-6.369580175705436E-3</v>
      </c>
      <c r="AR805" s="5">
        <f t="shared" si="353"/>
        <v>-8.762387428416285E-3</v>
      </c>
      <c r="AS805" s="5">
        <f t="shared" si="354"/>
        <v>-5.0359415104298533E-3</v>
      </c>
      <c r="AT805" s="5">
        <f t="shared" si="355"/>
        <v>-9.8816198337650096E-3</v>
      </c>
      <c r="AU805" s="5">
        <f t="shared" si="356"/>
        <v>5.6008406815211131E-4</v>
      </c>
      <c r="AV805" s="5">
        <f t="shared" si="357"/>
        <v>-1.0821698380729661E-3</v>
      </c>
      <c r="AW805" s="5">
        <f t="shared" si="358"/>
        <v>0</v>
      </c>
      <c r="AX805" s="5">
        <f t="shared" si="359"/>
        <v>-1.6336446837674767E-3</v>
      </c>
      <c r="AZ805" s="7">
        <f t="shared" si="343"/>
        <v>123.23960751346264</v>
      </c>
      <c r="BA805" s="4">
        <f t="shared" si="360"/>
        <v>-2.1881299003704236E-3</v>
      </c>
      <c r="BB805" s="5">
        <f>AZ805/MAX($AZ$16:AZ805)-1</f>
        <v>-2.188129900370428E-3</v>
      </c>
    </row>
    <row r="806" spans="1:54" x14ac:dyDescent="0.25">
      <c r="A806" s="3">
        <v>43714</v>
      </c>
      <c r="B806">
        <f>IFERROR(VLOOKUP($A806,Finnifty!$A$14:$I$486,B$15+1,FALSE),All_curves!B805)</f>
        <v>0</v>
      </c>
      <c r="C806">
        <f>IFERROR(VLOOKUP($A806,Finnifty!$A$14:$I$486,C$15+1,FALSE),All_curves!C805)</f>
        <v>0</v>
      </c>
      <c r="D806">
        <f>IFERROR(VLOOKUP($A806,Finnifty!$A$14:$I$486,D$15+1,FALSE),All_curves!D805)</f>
        <v>0</v>
      </c>
      <c r="E806">
        <f>IFERROR(VLOOKUP($A806,Finnifty!$A$14:$I$486,E$15+1,FALSE),All_curves!E805)</f>
        <v>0</v>
      </c>
      <c r="F806">
        <f>IFERROR(VLOOKUP($A806,Finnifty!$A$14:$I$486,F$15+1,FALSE),All_curves!F805)</f>
        <v>0</v>
      </c>
      <c r="G806">
        <f>IFERROR(VLOOKUP($A806,Finnifty!$A$14:$I$486,G$15+1,FALSE),All_curves!G805)</f>
        <v>0</v>
      </c>
      <c r="H806">
        <f>IFERROR(VLOOKUP($A806,Finnifty!$A$14:$I$486,H$15+1,FALSE),All_curves!H805)</f>
        <v>0</v>
      </c>
      <c r="I806">
        <f>IFERROR(VLOOKUP($A806,Finnifty!$A$14:$I$486,I$15+1,FALSE),All_curves!I805)</f>
        <v>0</v>
      </c>
      <c r="J806">
        <f>IFERROR(VLOOKUP($A806,Banknifty!$A$14:$I$4860,2,FALSE),All_curves!J805)</f>
        <v>14743959</v>
      </c>
      <c r="K806">
        <f>IFERROR(VLOOKUP($A806,Banknifty!$A$14:$I$4860,3,FALSE),All_curves!K805)</f>
        <v>22621812</v>
      </c>
      <c r="L806">
        <f>IFERROR(VLOOKUP($A806,Banknifty!$A$14:$I$4860,4,FALSE),All_curves!L805)</f>
        <v>19719356</v>
      </c>
      <c r="M806">
        <f>IFERROR(VLOOKUP($A806,Banknifty!$A$14:$I$4860,5,FALSE),All_curves!M805)</f>
        <v>24203042</v>
      </c>
      <c r="N806">
        <f>IFERROR(VLOOKUP($A806,Banknifty!$A$14:$I$4860,6,FALSE),All_curves!N805)</f>
        <v>13720486</v>
      </c>
      <c r="O806">
        <f>IFERROR(VLOOKUP($A806,Banknifty!$A$14:$I$4860,7,FALSE),All_curves!O805)</f>
        <v>18721430</v>
      </c>
      <c r="P806">
        <f>IFERROR(VLOOKUP($A806,Banknifty!$A$14:$I$4860,8,FALSE),All_curves!P805)</f>
        <v>18721430</v>
      </c>
      <c r="Q806">
        <f>IFERROR(VLOOKUP($A806,Banknifty!$A$14:$I$4860,9,FALSE),All_curves!Q805)</f>
        <v>19419152</v>
      </c>
      <c r="R806">
        <f>IFERROR(VLOOKUP($A806,Nifty!$A$14:$I$4860,2,FALSE),All_curves!R805)</f>
        <v>8449694</v>
      </c>
      <c r="S806">
        <f>IFERROR(VLOOKUP($A806,Nifty!$A$14:$I$4860,3,FALSE),All_curves!S805)</f>
        <v>9576751</v>
      </c>
      <c r="T806">
        <f>IFERROR(VLOOKUP($A806,Nifty!$A$14:$I$4860,4,FALSE),All_curves!T805)</f>
        <v>9877247</v>
      </c>
      <c r="U806">
        <f>IFERROR(VLOOKUP($A806,Nifty!$A$14:$I$4860,5,FALSE),All_curves!U805)</f>
        <v>11040415</v>
      </c>
      <c r="V806">
        <f>IFERROR(VLOOKUP($A806,Nifty!$A$14:$I$4860,6,FALSE),All_curves!V805)</f>
        <v>8997963</v>
      </c>
      <c r="W806">
        <f>IFERROR(VLOOKUP($A806,Nifty!$A$14:$I$4860,7,FALSE),All_curves!W805)</f>
        <v>9898005</v>
      </c>
      <c r="X806">
        <f>IFERROR(VLOOKUP($A806,Nifty!$A$14:$I$4860,8,FALSE),All_curves!X805)</f>
        <v>10514083</v>
      </c>
      <c r="Y806">
        <f>IFERROR(VLOOKUP($A806,Nifty!$A$14:$I$4860,9,FALSE),All_curves!Y805)</f>
        <v>10719308</v>
      </c>
      <c r="AA806" s="5">
        <f t="shared" si="335"/>
        <v>0</v>
      </c>
      <c r="AB806" s="5">
        <f t="shared" si="336"/>
        <v>0</v>
      </c>
      <c r="AC806" s="5">
        <f t="shared" si="337"/>
        <v>0</v>
      </c>
      <c r="AD806" s="5">
        <f t="shared" si="338"/>
        <v>0</v>
      </c>
      <c r="AE806" s="5">
        <f t="shared" si="339"/>
        <v>0</v>
      </c>
      <c r="AF806" s="5">
        <f t="shared" si="340"/>
        <v>0</v>
      </c>
      <c r="AG806" s="5">
        <f t="shared" si="341"/>
        <v>0</v>
      </c>
      <c r="AH806" s="5">
        <f t="shared" si="342"/>
        <v>0</v>
      </c>
      <c r="AI806" s="5">
        <f t="shared" si="344"/>
        <v>-2.9894833109667118E-4</v>
      </c>
      <c r="AJ806" s="5">
        <f t="shared" si="345"/>
        <v>0</v>
      </c>
      <c r="AK806" s="5">
        <f t="shared" si="346"/>
        <v>-9.9184687481101985E-4</v>
      </c>
      <c r="AL806" s="5">
        <f t="shared" si="347"/>
        <v>0</v>
      </c>
      <c r="AM806" s="5">
        <f t="shared" si="348"/>
        <v>4.7292365265603209E-3</v>
      </c>
      <c r="AN806" s="5">
        <f t="shared" si="349"/>
        <v>6.8188481882625052E-3</v>
      </c>
      <c r="AO806" s="5">
        <f t="shared" si="350"/>
        <v>6.8188481882625052E-3</v>
      </c>
      <c r="AP806" s="5">
        <f t="shared" si="351"/>
        <v>-9.9994366949629487E-5</v>
      </c>
      <c r="AQ806" s="5">
        <f t="shared" si="352"/>
        <v>-7.9289068550336683E-4</v>
      </c>
      <c r="AR806" s="5">
        <f t="shared" si="353"/>
        <v>0</v>
      </c>
      <c r="AS806" s="5">
        <f t="shared" si="354"/>
        <v>0</v>
      </c>
      <c r="AT806" s="5">
        <f t="shared" si="355"/>
        <v>0</v>
      </c>
      <c r="AU806" s="5">
        <f t="shared" si="356"/>
        <v>-1.0323891988486267E-3</v>
      </c>
      <c r="AV806" s="5">
        <f t="shared" si="357"/>
        <v>-2.8894833805596098E-3</v>
      </c>
      <c r="AW806" s="5">
        <f t="shared" si="358"/>
        <v>0</v>
      </c>
      <c r="AX806" s="5">
        <f t="shared" si="359"/>
        <v>-2.7180478657393703E-3</v>
      </c>
      <c r="AZ806" s="7">
        <f t="shared" si="343"/>
        <v>123.28861236823958</v>
      </c>
      <c r="BA806" s="4">
        <f t="shared" si="360"/>
        <v>3.9763884164904317E-4</v>
      </c>
      <c r="BB806" s="5">
        <f>AZ806/MAX($AZ$16:AZ806)-1</f>
        <v>-1.7913611441603416E-3</v>
      </c>
    </row>
    <row r="807" spans="1:54" x14ac:dyDescent="0.25">
      <c r="A807" s="3">
        <v>43717</v>
      </c>
      <c r="B807">
        <f>IFERROR(VLOOKUP($A807,Finnifty!$A$14:$I$486,B$15+1,FALSE),All_curves!B806)</f>
        <v>0</v>
      </c>
      <c r="C807">
        <f>IFERROR(VLOOKUP($A807,Finnifty!$A$14:$I$486,C$15+1,FALSE),All_curves!C806)</f>
        <v>0</v>
      </c>
      <c r="D807">
        <f>IFERROR(VLOOKUP($A807,Finnifty!$A$14:$I$486,D$15+1,FALSE),All_curves!D806)</f>
        <v>0</v>
      </c>
      <c r="E807">
        <f>IFERROR(VLOOKUP($A807,Finnifty!$A$14:$I$486,E$15+1,FALSE),All_curves!E806)</f>
        <v>0</v>
      </c>
      <c r="F807">
        <f>IFERROR(VLOOKUP($A807,Finnifty!$A$14:$I$486,F$15+1,FALSE),All_curves!F806)</f>
        <v>0</v>
      </c>
      <c r="G807">
        <f>IFERROR(VLOOKUP($A807,Finnifty!$A$14:$I$486,G$15+1,FALSE),All_curves!G806)</f>
        <v>0</v>
      </c>
      <c r="H807">
        <f>IFERROR(VLOOKUP($A807,Finnifty!$A$14:$I$486,H$15+1,FALSE),All_curves!H806)</f>
        <v>0</v>
      </c>
      <c r="I807">
        <f>IFERROR(VLOOKUP($A807,Finnifty!$A$14:$I$486,I$15+1,FALSE),All_curves!I806)</f>
        <v>0</v>
      </c>
      <c r="J807">
        <f>IFERROR(VLOOKUP($A807,Banknifty!$A$14:$I$4860,2,FALSE),All_curves!J806)</f>
        <v>14680595</v>
      </c>
      <c r="K807">
        <f>IFERROR(VLOOKUP($A807,Banknifty!$A$14:$I$4860,3,FALSE),All_curves!K806)</f>
        <v>22600690</v>
      </c>
      <c r="L807">
        <f>IFERROR(VLOOKUP($A807,Banknifty!$A$14:$I$4860,4,FALSE),All_curves!L806)</f>
        <v>19636608</v>
      </c>
      <c r="M807">
        <f>IFERROR(VLOOKUP($A807,Banknifty!$A$14:$I$4860,5,FALSE),All_curves!M806)</f>
        <v>24153452</v>
      </c>
      <c r="N807">
        <f>IFERROR(VLOOKUP($A807,Banknifty!$A$14:$I$4860,6,FALSE),All_curves!N806)</f>
        <v>13768661</v>
      </c>
      <c r="O807">
        <f>IFERROR(VLOOKUP($A807,Banknifty!$A$14:$I$4860,7,FALSE),All_curves!O806)</f>
        <v>18776774</v>
      </c>
      <c r="P807">
        <f>IFERROR(VLOOKUP($A807,Banknifty!$A$14:$I$4860,8,FALSE),All_curves!P806)</f>
        <v>18776774</v>
      </c>
      <c r="Q807">
        <f>IFERROR(VLOOKUP($A807,Banknifty!$A$14:$I$4860,9,FALSE),All_curves!Q806)</f>
        <v>19402920</v>
      </c>
      <c r="R807">
        <f>IFERROR(VLOOKUP($A807,Nifty!$A$14:$I$4860,2,FALSE),All_curves!R806)</f>
        <v>8401415</v>
      </c>
      <c r="S807">
        <f>IFERROR(VLOOKUP($A807,Nifty!$A$14:$I$4860,3,FALSE),All_curves!S806)</f>
        <v>9542310</v>
      </c>
      <c r="T807">
        <f>IFERROR(VLOOKUP($A807,Nifty!$A$14:$I$4860,4,FALSE),All_curves!T806)</f>
        <v>9845923</v>
      </c>
      <c r="U807">
        <f>IFERROR(VLOOKUP($A807,Nifty!$A$14:$I$4860,5,FALSE),All_curves!U806)</f>
        <v>11003164</v>
      </c>
      <c r="V807">
        <f>IFERROR(VLOOKUP($A807,Nifty!$A$14:$I$4860,6,FALSE),All_curves!V806)</f>
        <v>8946552</v>
      </c>
      <c r="W807">
        <f>IFERROR(VLOOKUP($A807,Nifty!$A$14:$I$4860,7,FALSE),All_curves!W806)</f>
        <v>9862409</v>
      </c>
      <c r="X807">
        <f>IFERROR(VLOOKUP($A807,Nifty!$A$14:$I$4860,8,FALSE),All_curves!X806)</f>
        <v>10480739</v>
      </c>
      <c r="Y807">
        <f>IFERROR(VLOOKUP($A807,Nifty!$A$14:$I$4860,9,FALSE),All_curves!Y806)</f>
        <v>10683140</v>
      </c>
      <c r="AA807" s="5">
        <f t="shared" si="335"/>
        <v>0</v>
      </c>
      <c r="AB807" s="5">
        <f t="shared" si="336"/>
        <v>0</v>
      </c>
      <c r="AC807" s="5">
        <f t="shared" si="337"/>
        <v>0</v>
      </c>
      <c r="AD807" s="5">
        <f t="shared" si="338"/>
        <v>0</v>
      </c>
      <c r="AE807" s="5">
        <f t="shared" si="339"/>
        <v>0</v>
      </c>
      <c r="AF807" s="5">
        <f t="shared" si="340"/>
        <v>0</v>
      </c>
      <c r="AG807" s="5">
        <f t="shared" si="341"/>
        <v>0</v>
      </c>
      <c r="AH807" s="5">
        <f t="shared" si="342"/>
        <v>0</v>
      </c>
      <c r="AI807" s="5">
        <f t="shared" si="344"/>
        <v>-4.2976245389722001E-3</v>
      </c>
      <c r="AJ807" s="5">
        <f t="shared" si="345"/>
        <v>-9.3370062486597405E-4</v>
      </c>
      <c r="AK807" s="5">
        <f t="shared" si="346"/>
        <v>-4.1962830834840759E-3</v>
      </c>
      <c r="AL807" s="5">
        <f t="shared" si="347"/>
        <v>-2.0489159998978712E-3</v>
      </c>
      <c r="AM807" s="5">
        <f t="shared" si="348"/>
        <v>3.5111730007231223E-3</v>
      </c>
      <c r="AN807" s="5">
        <f t="shared" si="349"/>
        <v>2.9561844367658185E-3</v>
      </c>
      <c r="AO807" s="5">
        <f t="shared" si="350"/>
        <v>2.9561844367658185E-3</v>
      </c>
      <c r="AP807" s="5">
        <f t="shared" si="351"/>
        <v>-8.3587584051048047E-4</v>
      </c>
      <c r="AQ807" s="5">
        <f t="shared" si="352"/>
        <v>-5.7136980345087185E-3</v>
      </c>
      <c r="AR807" s="5">
        <f t="shared" si="353"/>
        <v>-3.5963136140847451E-3</v>
      </c>
      <c r="AS807" s="5">
        <f t="shared" si="354"/>
        <v>-3.171329015058566E-3</v>
      </c>
      <c r="AT807" s="5">
        <f t="shared" si="355"/>
        <v>-3.3740579498143797E-3</v>
      </c>
      <c r="AU807" s="5">
        <f t="shared" si="356"/>
        <v>-5.7136265174684286E-3</v>
      </c>
      <c r="AV807" s="5">
        <f t="shared" si="357"/>
        <v>-3.5962802605171706E-3</v>
      </c>
      <c r="AW807" s="5">
        <f t="shared" si="358"/>
        <v>-3.1713654914080625E-3</v>
      </c>
      <c r="AX807" s="5">
        <f t="shared" si="359"/>
        <v>-3.3740984026208176E-3</v>
      </c>
      <c r="AZ807" s="7">
        <f t="shared" si="343"/>
        <v>123.11087319895607</v>
      </c>
      <c r="BA807" s="4">
        <f t="shared" si="360"/>
        <v>-1.4416511457898639E-3</v>
      </c>
      <c r="BB807" s="5">
        <f>AZ807/MAX($AZ$16:AZ807)-1</f>
        <v>-3.230429772104193E-3</v>
      </c>
    </row>
    <row r="808" spans="1:54" x14ac:dyDescent="0.25">
      <c r="A808" s="3">
        <v>43719</v>
      </c>
      <c r="B808">
        <f>IFERROR(VLOOKUP($A808,Finnifty!$A$14:$I$486,B$15+1,FALSE),All_curves!B807)</f>
        <v>0</v>
      </c>
      <c r="C808">
        <f>IFERROR(VLOOKUP($A808,Finnifty!$A$14:$I$486,C$15+1,FALSE),All_curves!C807)</f>
        <v>0</v>
      </c>
      <c r="D808">
        <f>IFERROR(VLOOKUP($A808,Finnifty!$A$14:$I$486,D$15+1,FALSE),All_curves!D807)</f>
        <v>0</v>
      </c>
      <c r="E808">
        <f>IFERROR(VLOOKUP($A808,Finnifty!$A$14:$I$486,E$15+1,FALSE),All_curves!E807)</f>
        <v>0</v>
      </c>
      <c r="F808">
        <f>IFERROR(VLOOKUP($A808,Finnifty!$A$14:$I$486,F$15+1,FALSE),All_curves!F807)</f>
        <v>0</v>
      </c>
      <c r="G808">
        <f>IFERROR(VLOOKUP($A808,Finnifty!$A$14:$I$486,G$15+1,FALSE),All_curves!G807)</f>
        <v>0</v>
      </c>
      <c r="H808">
        <f>IFERROR(VLOOKUP($A808,Finnifty!$A$14:$I$486,H$15+1,FALSE),All_curves!H807)</f>
        <v>0</v>
      </c>
      <c r="I808">
        <f>IFERROR(VLOOKUP($A808,Finnifty!$A$14:$I$486,I$15+1,FALSE),All_curves!I807)</f>
        <v>0</v>
      </c>
      <c r="J808">
        <f>IFERROR(VLOOKUP($A808,Banknifty!$A$14:$I$4860,2,FALSE),All_curves!J807)</f>
        <v>14687886</v>
      </c>
      <c r="K808">
        <f>IFERROR(VLOOKUP($A808,Banknifty!$A$14:$I$4860,3,FALSE),All_curves!K807)</f>
        <v>22580364</v>
      </c>
      <c r="L808">
        <f>IFERROR(VLOOKUP($A808,Banknifty!$A$14:$I$4860,4,FALSE),All_curves!L807)</f>
        <v>19651442</v>
      </c>
      <c r="M808">
        <f>IFERROR(VLOOKUP($A808,Banknifty!$A$14:$I$4860,5,FALSE),All_curves!M807)</f>
        <v>24177628</v>
      </c>
      <c r="N808">
        <f>IFERROR(VLOOKUP($A808,Banknifty!$A$14:$I$4860,6,FALSE),All_curves!N807)</f>
        <v>13849541</v>
      </c>
      <c r="O808">
        <f>IFERROR(VLOOKUP($A808,Banknifty!$A$14:$I$4860,7,FALSE),All_curves!O807)</f>
        <v>18847748</v>
      </c>
      <c r="P808">
        <f>IFERROR(VLOOKUP($A808,Banknifty!$A$14:$I$4860,8,FALSE),All_curves!P807)</f>
        <v>18847748</v>
      </c>
      <c r="Q808">
        <f>IFERROR(VLOOKUP($A808,Banknifty!$A$14:$I$4860,9,FALSE),All_curves!Q807)</f>
        <v>19336312</v>
      </c>
      <c r="R808">
        <f>IFERROR(VLOOKUP($A808,Nifty!$A$14:$I$4860,2,FALSE),All_curves!R807)</f>
        <v>8406941</v>
      </c>
      <c r="S808">
        <f>IFERROR(VLOOKUP($A808,Nifty!$A$14:$I$4860,3,FALSE),All_curves!S807)</f>
        <v>9523832</v>
      </c>
      <c r="T808">
        <f>IFERROR(VLOOKUP($A808,Nifty!$A$14:$I$4860,4,FALSE),All_curves!T807)</f>
        <v>9852132</v>
      </c>
      <c r="U808">
        <f>IFERROR(VLOOKUP($A808,Nifty!$A$14:$I$4860,5,FALSE),All_curves!U807)</f>
        <v>11009942</v>
      </c>
      <c r="V808">
        <f>IFERROR(VLOOKUP($A808,Nifty!$A$14:$I$4860,6,FALSE),All_curves!V807)</f>
        <v>8952436</v>
      </c>
      <c r="W808">
        <f>IFERROR(VLOOKUP($A808,Nifty!$A$14:$I$4860,7,FALSE),All_curves!W807)</f>
        <v>9843311</v>
      </c>
      <c r="X808">
        <f>IFERROR(VLOOKUP($A808,Nifty!$A$14:$I$4860,8,FALSE),All_curves!X807)</f>
        <v>10487348</v>
      </c>
      <c r="Y808">
        <f>IFERROR(VLOOKUP($A808,Nifty!$A$14:$I$4860,9,FALSE),All_curves!Y807)</f>
        <v>10689722</v>
      </c>
      <c r="AA808" s="5">
        <f t="shared" si="335"/>
        <v>0</v>
      </c>
      <c r="AB808" s="5">
        <f t="shared" si="336"/>
        <v>0</v>
      </c>
      <c r="AC808" s="5">
        <f t="shared" si="337"/>
        <v>0</v>
      </c>
      <c r="AD808" s="5">
        <f t="shared" si="338"/>
        <v>0</v>
      </c>
      <c r="AE808" s="5">
        <f t="shared" si="339"/>
        <v>0</v>
      </c>
      <c r="AF808" s="5">
        <f t="shared" si="340"/>
        <v>0</v>
      </c>
      <c r="AG808" s="5">
        <f t="shared" si="341"/>
        <v>0</v>
      </c>
      <c r="AH808" s="5">
        <f t="shared" si="342"/>
        <v>0</v>
      </c>
      <c r="AI808" s="5">
        <f t="shared" si="344"/>
        <v>4.9664199577748036E-4</v>
      </c>
      <c r="AJ808" s="5">
        <f t="shared" si="345"/>
        <v>-8.9935307284860766E-4</v>
      </c>
      <c r="AK808" s="5">
        <f t="shared" si="346"/>
        <v>7.554257843309653E-4</v>
      </c>
      <c r="AL808" s="5">
        <f t="shared" si="347"/>
        <v>1.0009335311573775E-3</v>
      </c>
      <c r="AM808" s="5">
        <f t="shared" si="348"/>
        <v>5.8742095545820661E-3</v>
      </c>
      <c r="AN808" s="5">
        <f t="shared" si="349"/>
        <v>3.7798825293418048E-3</v>
      </c>
      <c r="AO808" s="5">
        <f t="shared" si="350"/>
        <v>3.7798825293418048E-3</v>
      </c>
      <c r="AP808" s="5">
        <f t="shared" si="351"/>
        <v>-3.4328853595232411E-3</v>
      </c>
      <c r="AQ808" s="5">
        <f t="shared" si="352"/>
        <v>6.5774634391946307E-4</v>
      </c>
      <c r="AR808" s="5">
        <f t="shared" si="353"/>
        <v>-1.9364283910290325E-3</v>
      </c>
      <c r="AS808" s="5">
        <f t="shared" si="354"/>
        <v>6.3061634749739248E-4</v>
      </c>
      <c r="AT808" s="5">
        <f t="shared" si="355"/>
        <v>6.1600463284916529E-4</v>
      </c>
      <c r="AU808" s="5">
        <f t="shared" si="356"/>
        <v>6.5768354110051774E-4</v>
      </c>
      <c r="AV808" s="5">
        <f t="shared" si="357"/>
        <v>-1.9364437228267528E-3</v>
      </c>
      <c r="AW808" s="5">
        <f t="shared" si="358"/>
        <v>6.3058530510118338E-4</v>
      </c>
      <c r="AX808" s="5">
        <f t="shared" si="359"/>
        <v>6.1611099358427346E-4</v>
      </c>
      <c r="AZ808" s="7">
        <f t="shared" si="343"/>
        <v>123.16878974766608</v>
      </c>
      <c r="BA808" s="4">
        <f t="shared" si="360"/>
        <v>4.7044218926482756E-4</v>
      </c>
      <c r="BB808" s="5">
        <f>AZ808/MAX($AZ$16:AZ808)-1</f>
        <v>-2.7615073132937207E-3</v>
      </c>
    </row>
    <row r="809" spans="1:54" x14ac:dyDescent="0.25">
      <c r="A809" s="3">
        <v>43720</v>
      </c>
      <c r="B809">
        <f>IFERROR(VLOOKUP($A809,Finnifty!$A$14:$I$486,B$15+1,FALSE),All_curves!B808)</f>
        <v>0</v>
      </c>
      <c r="C809">
        <f>IFERROR(VLOOKUP($A809,Finnifty!$A$14:$I$486,C$15+1,FALSE),All_curves!C808)</f>
        <v>0</v>
      </c>
      <c r="D809">
        <f>IFERROR(VLOOKUP($A809,Finnifty!$A$14:$I$486,D$15+1,FALSE),All_curves!D808)</f>
        <v>0</v>
      </c>
      <c r="E809">
        <f>IFERROR(VLOOKUP($A809,Finnifty!$A$14:$I$486,E$15+1,FALSE),All_curves!E808)</f>
        <v>0</v>
      </c>
      <c r="F809">
        <f>IFERROR(VLOOKUP($A809,Finnifty!$A$14:$I$486,F$15+1,FALSE),All_curves!F808)</f>
        <v>0</v>
      </c>
      <c r="G809">
        <f>IFERROR(VLOOKUP($A809,Finnifty!$A$14:$I$486,G$15+1,FALSE),All_curves!G808)</f>
        <v>0</v>
      </c>
      <c r="H809">
        <f>IFERROR(VLOOKUP($A809,Finnifty!$A$14:$I$486,H$15+1,FALSE),All_curves!H808)</f>
        <v>0</v>
      </c>
      <c r="I809">
        <f>IFERROR(VLOOKUP($A809,Finnifty!$A$14:$I$486,I$15+1,FALSE),All_curves!I808)</f>
        <v>0</v>
      </c>
      <c r="J809">
        <f>IFERROR(VLOOKUP($A809,Banknifty!$A$14:$I$4860,2,FALSE),All_curves!J808)</f>
        <v>14581551</v>
      </c>
      <c r="K809">
        <f>IFERROR(VLOOKUP($A809,Banknifty!$A$14:$I$4860,3,FALSE),All_curves!K808)</f>
        <v>22612550</v>
      </c>
      <c r="L809">
        <f>IFERROR(VLOOKUP($A809,Banknifty!$A$14:$I$4860,4,FALSE),All_curves!L808)</f>
        <v>19607268</v>
      </c>
      <c r="M809">
        <f>IFERROR(VLOOKUP($A809,Banknifty!$A$14:$I$4860,5,FALSE),All_curves!M808)</f>
        <v>24266870</v>
      </c>
      <c r="N809">
        <f>IFERROR(VLOOKUP($A809,Banknifty!$A$14:$I$4860,6,FALSE),All_curves!N808)</f>
        <v>13809816</v>
      </c>
      <c r="O809">
        <f>IFERROR(VLOOKUP($A809,Banknifty!$A$14:$I$4860,7,FALSE),All_curves!O808)</f>
        <v>18792992</v>
      </c>
      <c r="P809">
        <f>IFERROR(VLOOKUP($A809,Banknifty!$A$14:$I$4860,8,FALSE),All_curves!P808)</f>
        <v>18792992</v>
      </c>
      <c r="Q809">
        <f>IFERROR(VLOOKUP($A809,Banknifty!$A$14:$I$4860,9,FALSE),All_curves!Q808)</f>
        <v>19292716</v>
      </c>
      <c r="R809">
        <f>IFERROR(VLOOKUP($A809,Nifty!$A$14:$I$4860,2,FALSE),All_curves!R808)</f>
        <v>8411920</v>
      </c>
      <c r="S809">
        <f>IFERROR(VLOOKUP($A809,Nifty!$A$14:$I$4860,3,FALSE),All_curves!S808)</f>
        <v>9559771</v>
      </c>
      <c r="T809">
        <f>IFERROR(VLOOKUP($A809,Nifty!$A$14:$I$4860,4,FALSE),All_curves!T808)</f>
        <v>9852132</v>
      </c>
      <c r="U809">
        <f>IFERROR(VLOOKUP($A809,Nifty!$A$14:$I$4860,5,FALSE),All_curves!U808)</f>
        <v>11087607</v>
      </c>
      <c r="V809">
        <f>IFERROR(VLOOKUP($A809,Nifty!$A$14:$I$4860,6,FALSE),All_curves!V808)</f>
        <v>8958060</v>
      </c>
      <c r="W809">
        <f>IFERROR(VLOOKUP($A809,Nifty!$A$14:$I$4860,7,FALSE),All_curves!W808)</f>
        <v>9864282</v>
      </c>
      <c r="X809">
        <f>IFERROR(VLOOKUP($A809,Nifty!$A$14:$I$4860,8,FALSE),All_curves!X808)</f>
        <v>10487348</v>
      </c>
      <c r="Y809">
        <f>IFERROR(VLOOKUP($A809,Nifty!$A$14:$I$4860,9,FALSE),All_curves!Y808)</f>
        <v>10688653</v>
      </c>
      <c r="AA809" s="5">
        <f t="shared" ref="AA809:AA872" si="361">IFERROR(B809/B808-1,0)</f>
        <v>0</v>
      </c>
      <c r="AB809" s="5">
        <f t="shared" ref="AB809:AB872" si="362">IFERROR(C809/C808-1,0)</f>
        <v>0</v>
      </c>
      <c r="AC809" s="5">
        <f t="shared" ref="AC809:AC872" si="363">IFERROR(D809/D808-1,0)</f>
        <v>0</v>
      </c>
      <c r="AD809" s="5">
        <f t="shared" ref="AD809:AD872" si="364">IFERROR(E809/E808-1,0)</f>
        <v>0</v>
      </c>
      <c r="AE809" s="5">
        <f t="shared" ref="AE809:AE872" si="365">IFERROR(F809/F808-1,0)</f>
        <v>0</v>
      </c>
      <c r="AF809" s="5">
        <f t="shared" ref="AF809:AF872" si="366">IFERROR(G809/G808-1,0)</f>
        <v>0</v>
      </c>
      <c r="AG809" s="5">
        <f t="shared" ref="AG809:AG872" si="367">IFERROR(H809/H808-1,0)</f>
        <v>0</v>
      </c>
      <c r="AH809" s="5">
        <f t="shared" ref="AH809:AH872" si="368">IFERROR(I809/I808-1,0)</f>
        <v>0</v>
      </c>
      <c r="AI809" s="5">
        <f t="shared" si="344"/>
        <v>-7.2396395233459421E-3</v>
      </c>
      <c r="AJ809" s="5">
        <f t="shared" si="345"/>
        <v>1.4253977482383551E-3</v>
      </c>
      <c r="AK809" s="5">
        <f t="shared" si="346"/>
        <v>-2.2478757538505478E-3</v>
      </c>
      <c r="AL809" s="5">
        <f t="shared" si="347"/>
        <v>3.6910982334577014E-3</v>
      </c>
      <c r="AM809" s="5">
        <f t="shared" si="348"/>
        <v>-2.8683261055366671E-3</v>
      </c>
      <c r="AN809" s="5">
        <f t="shared" si="349"/>
        <v>-2.9051746659600752E-3</v>
      </c>
      <c r="AO809" s="5">
        <f t="shared" si="350"/>
        <v>-2.9051746659600752E-3</v>
      </c>
      <c r="AP809" s="5">
        <f t="shared" si="351"/>
        <v>-2.2546181505552765E-3</v>
      </c>
      <c r="AQ809" s="5">
        <f t="shared" si="352"/>
        <v>5.922487144849331E-4</v>
      </c>
      <c r="AR809" s="5">
        <f t="shared" si="353"/>
        <v>3.7735860943368671E-3</v>
      </c>
      <c r="AS809" s="5">
        <f t="shared" si="354"/>
        <v>0</v>
      </c>
      <c r="AT809" s="5">
        <f t="shared" si="355"/>
        <v>7.0540789406519089E-3</v>
      </c>
      <c r="AU809" s="5">
        <f t="shared" si="356"/>
        <v>6.2820890314108091E-4</v>
      </c>
      <c r="AV809" s="5">
        <f t="shared" si="357"/>
        <v>2.1304823143351026E-3</v>
      </c>
      <c r="AW809" s="5">
        <f t="shared" si="358"/>
        <v>0</v>
      </c>
      <c r="AX809" s="5">
        <f t="shared" si="359"/>
        <v>-1.0000260062892341E-4</v>
      </c>
      <c r="AZ809" s="7">
        <f t="shared" ref="AZ809:AZ872" si="369">AZ808*(1+BA809)</f>
        <v>123.16249936095844</v>
      </c>
      <c r="BA809" s="4">
        <f t="shared" si="360"/>
        <v>-5.107127154964813E-5</v>
      </c>
      <c r="BB809" s="5">
        <f>AZ809/MAX($AZ$16:AZ809)-1</f>
        <v>-2.8124375511534572E-3</v>
      </c>
    </row>
    <row r="810" spans="1:54" x14ac:dyDescent="0.25">
      <c r="A810" s="3">
        <v>43721</v>
      </c>
      <c r="B810">
        <f>IFERROR(VLOOKUP($A810,Finnifty!$A$14:$I$486,B$15+1,FALSE),All_curves!B809)</f>
        <v>0</v>
      </c>
      <c r="C810">
        <f>IFERROR(VLOOKUP($A810,Finnifty!$A$14:$I$486,C$15+1,FALSE),All_curves!C809)</f>
        <v>0</v>
      </c>
      <c r="D810">
        <f>IFERROR(VLOOKUP($A810,Finnifty!$A$14:$I$486,D$15+1,FALSE),All_curves!D809)</f>
        <v>0</v>
      </c>
      <c r="E810">
        <f>IFERROR(VLOOKUP($A810,Finnifty!$A$14:$I$486,E$15+1,FALSE),All_curves!E809)</f>
        <v>0</v>
      </c>
      <c r="F810">
        <f>IFERROR(VLOOKUP($A810,Finnifty!$A$14:$I$486,F$15+1,FALSE),All_curves!F809)</f>
        <v>0</v>
      </c>
      <c r="G810">
        <f>IFERROR(VLOOKUP($A810,Finnifty!$A$14:$I$486,G$15+1,FALSE),All_curves!G809)</f>
        <v>0</v>
      </c>
      <c r="H810">
        <f>IFERROR(VLOOKUP($A810,Finnifty!$A$14:$I$486,H$15+1,FALSE),All_curves!H809)</f>
        <v>0</v>
      </c>
      <c r="I810">
        <f>IFERROR(VLOOKUP($A810,Finnifty!$A$14:$I$486,I$15+1,FALSE),All_curves!I809)</f>
        <v>0</v>
      </c>
      <c r="J810">
        <f>IFERROR(VLOOKUP($A810,Banknifty!$A$14:$I$4860,2,FALSE),All_curves!J809)</f>
        <v>14471329</v>
      </c>
      <c r="K810">
        <f>IFERROR(VLOOKUP($A810,Banknifty!$A$14:$I$4860,3,FALSE),All_curves!K809)</f>
        <v>22561466</v>
      </c>
      <c r="L810">
        <f>IFERROR(VLOOKUP($A810,Banknifty!$A$14:$I$4860,4,FALSE),All_curves!L809)</f>
        <v>19651654</v>
      </c>
      <c r="M810">
        <f>IFERROR(VLOOKUP($A810,Banknifty!$A$14:$I$4860,5,FALSE),All_curves!M809)</f>
        <v>24284446</v>
      </c>
      <c r="N810">
        <f>IFERROR(VLOOKUP($A810,Banknifty!$A$14:$I$4860,6,FALSE),All_curves!N809)</f>
        <v>13750466</v>
      </c>
      <c r="O810">
        <f>IFERROR(VLOOKUP($A810,Banknifty!$A$14:$I$4860,7,FALSE),All_curves!O809)</f>
        <v>18775444</v>
      </c>
      <c r="P810">
        <f>IFERROR(VLOOKUP($A810,Banknifty!$A$14:$I$4860,8,FALSE),All_curves!P809)</f>
        <v>18775444</v>
      </c>
      <c r="Q810">
        <f>IFERROR(VLOOKUP($A810,Banknifty!$A$14:$I$4860,9,FALSE),All_curves!Q809)</f>
        <v>19253188</v>
      </c>
      <c r="R810">
        <f>IFERROR(VLOOKUP($A810,Nifty!$A$14:$I$4860,2,FALSE),All_curves!R809)</f>
        <v>8413363</v>
      </c>
      <c r="S810">
        <f>IFERROR(VLOOKUP($A810,Nifty!$A$14:$I$4860,3,FALSE),All_curves!S809)</f>
        <v>9573975</v>
      </c>
      <c r="T810">
        <f>IFERROR(VLOOKUP($A810,Nifty!$A$14:$I$4860,4,FALSE),All_curves!T809)</f>
        <v>9850055</v>
      </c>
      <c r="U810">
        <f>IFERROR(VLOOKUP($A810,Nifty!$A$14:$I$4860,5,FALSE),All_curves!U809)</f>
        <v>11089520</v>
      </c>
      <c r="V810">
        <f>IFERROR(VLOOKUP($A810,Nifty!$A$14:$I$4860,6,FALSE),All_curves!V809)</f>
        <v>8952867</v>
      </c>
      <c r="W810">
        <f>IFERROR(VLOOKUP($A810,Nifty!$A$14:$I$4860,7,FALSE),All_curves!W809)</f>
        <v>9871519</v>
      </c>
      <c r="X810">
        <f>IFERROR(VLOOKUP($A810,Nifty!$A$14:$I$4860,8,FALSE),All_curves!X809)</f>
        <v>10485138</v>
      </c>
      <c r="Y810">
        <f>IFERROR(VLOOKUP($A810,Nifty!$A$14:$I$4860,9,FALSE),All_curves!Y809)</f>
        <v>10683492</v>
      </c>
      <c r="AA810" s="5">
        <f t="shared" si="361"/>
        <v>0</v>
      </c>
      <c r="AB810" s="5">
        <f t="shared" si="362"/>
        <v>0</v>
      </c>
      <c r="AC810" s="5">
        <f t="shared" si="363"/>
        <v>0</v>
      </c>
      <c r="AD810" s="5">
        <f t="shared" si="364"/>
        <v>0</v>
      </c>
      <c r="AE810" s="5">
        <f t="shared" si="365"/>
        <v>0</v>
      </c>
      <c r="AF810" s="5">
        <f t="shared" si="366"/>
        <v>0</v>
      </c>
      <c r="AG810" s="5">
        <f t="shared" si="367"/>
        <v>0</v>
      </c>
      <c r="AH810" s="5">
        <f t="shared" si="368"/>
        <v>0</v>
      </c>
      <c r="AI810" s="5">
        <f t="shared" si="344"/>
        <v>-7.5590038398521964E-3</v>
      </c>
      <c r="AJ810" s="5">
        <f t="shared" si="345"/>
        <v>-2.2590994823671329E-3</v>
      </c>
      <c r="AK810" s="5">
        <f t="shared" si="346"/>
        <v>2.2637524003854548E-3</v>
      </c>
      <c r="AL810" s="5">
        <f t="shared" si="347"/>
        <v>7.242796454589584E-4</v>
      </c>
      <c r="AM810" s="5">
        <f t="shared" si="348"/>
        <v>-4.2976676879692421E-3</v>
      </c>
      <c r="AN810" s="5">
        <f t="shared" si="349"/>
        <v>-9.3375232639913985E-4</v>
      </c>
      <c r="AO810" s="5">
        <f t="shared" si="350"/>
        <v>-9.3375232639913985E-4</v>
      </c>
      <c r="AP810" s="5">
        <f t="shared" si="351"/>
        <v>-2.0488561589773191E-3</v>
      </c>
      <c r="AQ810" s="5">
        <f t="shared" si="352"/>
        <v>1.7154228761095958E-4</v>
      </c>
      <c r="AR810" s="5">
        <f t="shared" si="353"/>
        <v>1.4858096496244144E-3</v>
      </c>
      <c r="AS810" s="5">
        <f t="shared" si="354"/>
        <v>-2.1081731345051757E-4</v>
      </c>
      <c r="AT810" s="5">
        <f t="shared" si="355"/>
        <v>1.7253497531077855E-4</v>
      </c>
      <c r="AU810" s="5">
        <f t="shared" si="356"/>
        <v>-5.7970140856389296E-4</v>
      </c>
      <c r="AV810" s="5">
        <f t="shared" si="357"/>
        <v>7.3365704670647069E-4</v>
      </c>
      <c r="AW810" s="5">
        <f t="shared" si="358"/>
        <v>-2.1073011022421095E-4</v>
      </c>
      <c r="AX810" s="5">
        <f t="shared" si="359"/>
        <v>-4.8284849363156024E-4</v>
      </c>
      <c r="AZ810" s="7">
        <f t="shared" si="369"/>
        <v>123.09083596163474</v>
      </c>
      <c r="BA810" s="4">
        <f t="shared" si="360"/>
        <v>-5.8186054761405492E-4</v>
      </c>
      <c r="BB810" s="5">
        <f>AZ810/MAX($AZ$16:AZ810)-1</f>
        <v>-3.3926616523139996E-3</v>
      </c>
    </row>
    <row r="811" spans="1:54" x14ac:dyDescent="0.25">
      <c r="A811" s="3">
        <v>43724</v>
      </c>
      <c r="B811">
        <f>IFERROR(VLOOKUP($A811,Finnifty!$A$14:$I$486,B$15+1,FALSE),All_curves!B810)</f>
        <v>0</v>
      </c>
      <c r="C811">
        <f>IFERROR(VLOOKUP($A811,Finnifty!$A$14:$I$486,C$15+1,FALSE),All_curves!C810)</f>
        <v>0</v>
      </c>
      <c r="D811">
        <f>IFERROR(VLOOKUP($A811,Finnifty!$A$14:$I$486,D$15+1,FALSE),All_curves!D810)</f>
        <v>0</v>
      </c>
      <c r="E811">
        <f>IFERROR(VLOOKUP($A811,Finnifty!$A$14:$I$486,E$15+1,FALSE),All_curves!E810)</f>
        <v>0</v>
      </c>
      <c r="F811">
        <f>IFERROR(VLOOKUP($A811,Finnifty!$A$14:$I$486,F$15+1,FALSE),All_curves!F810)</f>
        <v>0</v>
      </c>
      <c r="G811">
        <f>IFERROR(VLOOKUP($A811,Finnifty!$A$14:$I$486,G$15+1,FALSE),All_curves!G810)</f>
        <v>0</v>
      </c>
      <c r="H811">
        <f>IFERROR(VLOOKUP($A811,Finnifty!$A$14:$I$486,H$15+1,FALSE),All_curves!H810)</f>
        <v>0</v>
      </c>
      <c r="I811">
        <f>IFERROR(VLOOKUP($A811,Finnifty!$A$14:$I$486,I$15+1,FALSE),All_curves!I810)</f>
        <v>0</v>
      </c>
      <c r="J811">
        <f>IFERROR(VLOOKUP($A811,Banknifty!$A$14:$I$4860,2,FALSE),All_curves!J810)</f>
        <v>14496026</v>
      </c>
      <c r="K811">
        <f>IFERROR(VLOOKUP($A811,Banknifty!$A$14:$I$4860,3,FALSE),All_curves!K810)</f>
        <v>22444618</v>
      </c>
      <c r="L811">
        <f>IFERROR(VLOOKUP($A811,Banknifty!$A$14:$I$4860,4,FALSE),All_curves!L810)</f>
        <v>19505168</v>
      </c>
      <c r="M811">
        <f>IFERROR(VLOOKUP($A811,Banknifty!$A$14:$I$4860,5,FALSE),All_curves!M810)</f>
        <v>24214884</v>
      </c>
      <c r="N811">
        <f>IFERROR(VLOOKUP($A811,Banknifty!$A$14:$I$4860,6,FALSE),All_curves!N810)</f>
        <v>13757295</v>
      </c>
      <c r="O811">
        <f>IFERROR(VLOOKUP($A811,Banknifty!$A$14:$I$4860,7,FALSE),All_curves!O810)</f>
        <v>18758558</v>
      </c>
      <c r="P811">
        <f>IFERROR(VLOOKUP($A811,Banknifty!$A$14:$I$4860,8,FALSE),All_curves!P810)</f>
        <v>18758558</v>
      </c>
      <c r="Q811">
        <f>IFERROR(VLOOKUP($A811,Banknifty!$A$14:$I$4860,9,FALSE),All_curves!Q810)</f>
        <v>19272458</v>
      </c>
      <c r="R811">
        <f>IFERROR(VLOOKUP($A811,Nifty!$A$14:$I$4860,2,FALSE),All_curves!R810)</f>
        <v>8383857</v>
      </c>
      <c r="S811">
        <f>IFERROR(VLOOKUP($A811,Nifty!$A$14:$I$4860,3,FALSE),All_curves!S810)</f>
        <v>9480597</v>
      </c>
      <c r="T811">
        <f>IFERROR(VLOOKUP($A811,Nifty!$A$14:$I$4860,4,FALSE),All_curves!T810)</f>
        <v>9809771</v>
      </c>
      <c r="U811">
        <f>IFERROR(VLOOKUP($A811,Nifty!$A$14:$I$4860,5,FALSE),All_curves!U810)</f>
        <v>11033606</v>
      </c>
      <c r="V811">
        <f>IFERROR(VLOOKUP($A811,Nifty!$A$14:$I$4860,6,FALSE),All_curves!V810)</f>
        <v>8921469</v>
      </c>
      <c r="W811">
        <f>IFERROR(VLOOKUP($A811,Nifty!$A$14:$I$4860,7,FALSE),All_curves!W810)</f>
        <v>9775239</v>
      </c>
      <c r="X811">
        <f>IFERROR(VLOOKUP($A811,Nifty!$A$14:$I$4860,8,FALSE),All_curves!X810)</f>
        <v>10442256</v>
      </c>
      <c r="Y811">
        <f>IFERROR(VLOOKUP($A811,Nifty!$A$14:$I$4860,9,FALSE),All_curves!Y810)</f>
        <v>10629625</v>
      </c>
      <c r="AA811" s="5">
        <f t="shared" si="361"/>
        <v>0</v>
      </c>
      <c r="AB811" s="5">
        <f t="shared" si="362"/>
        <v>0</v>
      </c>
      <c r="AC811" s="5">
        <f t="shared" si="363"/>
        <v>0</v>
      </c>
      <c r="AD811" s="5">
        <f t="shared" si="364"/>
        <v>0</v>
      </c>
      <c r="AE811" s="5">
        <f t="shared" si="365"/>
        <v>0</v>
      </c>
      <c r="AF811" s="5">
        <f t="shared" si="366"/>
        <v>0</v>
      </c>
      <c r="AG811" s="5">
        <f t="shared" si="367"/>
        <v>0</v>
      </c>
      <c r="AH811" s="5">
        <f t="shared" si="368"/>
        <v>0</v>
      </c>
      <c r="AI811" s="5">
        <f t="shared" si="344"/>
        <v>1.7066158885614691E-3</v>
      </c>
      <c r="AJ811" s="5">
        <f t="shared" si="345"/>
        <v>-5.1790960746965764E-3</v>
      </c>
      <c r="AK811" s="5">
        <f t="shared" si="346"/>
        <v>-7.4541308329568734E-3</v>
      </c>
      <c r="AL811" s="5">
        <f t="shared" si="347"/>
        <v>-2.8644672396479498E-3</v>
      </c>
      <c r="AM811" s="5">
        <f t="shared" si="348"/>
        <v>4.966377139510314E-4</v>
      </c>
      <c r="AN811" s="5">
        <f t="shared" si="349"/>
        <v>-8.9936621472175293E-4</v>
      </c>
      <c r="AO811" s="5">
        <f t="shared" si="350"/>
        <v>-8.9936621472175293E-4</v>
      </c>
      <c r="AP811" s="5">
        <f t="shared" si="351"/>
        <v>1.0008732060373671E-3</v>
      </c>
      <c r="AQ811" s="5">
        <f t="shared" si="352"/>
        <v>-3.5070399315945133E-3</v>
      </c>
      <c r="AR811" s="5">
        <f t="shared" si="353"/>
        <v>-9.7533156290882106E-3</v>
      </c>
      <c r="AS811" s="5">
        <f t="shared" si="354"/>
        <v>-4.0897233568746305E-3</v>
      </c>
      <c r="AT811" s="5">
        <f t="shared" si="355"/>
        <v>-5.0420577265742894E-3</v>
      </c>
      <c r="AU811" s="5">
        <f t="shared" si="356"/>
        <v>-3.5070329984796533E-3</v>
      </c>
      <c r="AV811" s="5">
        <f t="shared" si="357"/>
        <v>-9.7533115217627309E-3</v>
      </c>
      <c r="AW811" s="5">
        <f t="shared" si="358"/>
        <v>-4.0897888039241881E-3</v>
      </c>
      <c r="AX811" s="5">
        <f t="shared" si="359"/>
        <v>-5.0420780022112366E-3</v>
      </c>
      <c r="AZ811" s="7">
        <f t="shared" si="369"/>
        <v>122.78887030376909</v>
      </c>
      <c r="BA811" s="4">
        <f t="shared" si="360"/>
        <v>-2.4531936557793542E-3</v>
      </c>
      <c r="BB811" s="5">
        <f>AZ811/MAX($AZ$16:AZ811)-1</f>
        <v>-5.8375324520516525E-3</v>
      </c>
    </row>
    <row r="812" spans="1:54" x14ac:dyDescent="0.25">
      <c r="A812" s="3">
        <v>43725</v>
      </c>
      <c r="B812">
        <f>IFERROR(VLOOKUP($A812,Finnifty!$A$14:$I$486,B$15+1,FALSE),All_curves!B811)</f>
        <v>0</v>
      </c>
      <c r="C812">
        <f>IFERROR(VLOOKUP($A812,Finnifty!$A$14:$I$486,C$15+1,FALSE),All_curves!C811)</f>
        <v>0</v>
      </c>
      <c r="D812">
        <f>IFERROR(VLOOKUP($A812,Finnifty!$A$14:$I$486,D$15+1,FALSE),All_curves!D811)</f>
        <v>0</v>
      </c>
      <c r="E812">
        <f>IFERROR(VLOOKUP($A812,Finnifty!$A$14:$I$486,E$15+1,FALSE),All_curves!E811)</f>
        <v>0</v>
      </c>
      <c r="F812">
        <f>IFERROR(VLOOKUP($A812,Finnifty!$A$14:$I$486,F$15+1,FALSE),All_curves!F811)</f>
        <v>0</v>
      </c>
      <c r="G812">
        <f>IFERROR(VLOOKUP($A812,Finnifty!$A$14:$I$486,G$15+1,FALSE),All_curves!G811)</f>
        <v>0</v>
      </c>
      <c r="H812">
        <f>IFERROR(VLOOKUP($A812,Finnifty!$A$14:$I$486,H$15+1,FALSE),All_curves!H811)</f>
        <v>0</v>
      </c>
      <c r="I812">
        <f>IFERROR(VLOOKUP($A812,Finnifty!$A$14:$I$486,I$15+1,FALSE),All_curves!I811)</f>
        <v>0</v>
      </c>
      <c r="J812">
        <f>IFERROR(VLOOKUP($A812,Banknifty!$A$14:$I$4860,2,FALSE),All_curves!J811)</f>
        <v>14760371</v>
      </c>
      <c r="K812">
        <f>IFERROR(VLOOKUP($A812,Banknifty!$A$14:$I$4860,3,FALSE),All_curves!K811)</f>
        <v>22777206</v>
      </c>
      <c r="L812">
        <f>IFERROR(VLOOKUP($A812,Banknifty!$A$14:$I$4860,4,FALSE),All_curves!L811)</f>
        <v>19716188</v>
      </c>
      <c r="M812">
        <f>IFERROR(VLOOKUP($A812,Banknifty!$A$14:$I$4860,5,FALSE),All_curves!M811)</f>
        <v>24499762</v>
      </c>
      <c r="N812">
        <f>IFERROR(VLOOKUP($A812,Banknifty!$A$14:$I$4860,6,FALSE),All_curves!N811)</f>
        <v>13731507</v>
      </c>
      <c r="O812">
        <f>IFERROR(VLOOKUP($A812,Banknifty!$A$14:$I$4860,7,FALSE),All_curves!O811)</f>
        <v>18880236</v>
      </c>
      <c r="P812">
        <f>IFERROR(VLOOKUP($A812,Banknifty!$A$14:$I$4860,8,FALSE),All_curves!P811)</f>
        <v>18880236</v>
      </c>
      <c r="Q812">
        <f>IFERROR(VLOOKUP($A812,Banknifty!$A$14:$I$4860,9,FALSE),All_curves!Q811)</f>
        <v>19343596</v>
      </c>
      <c r="R812">
        <f>IFERROR(VLOOKUP($A812,Nifty!$A$14:$I$4860,2,FALSE),All_curves!R811)</f>
        <v>8504849</v>
      </c>
      <c r="S812">
        <f>IFERROR(VLOOKUP($A812,Nifty!$A$14:$I$4860,3,FALSE),All_curves!S811)</f>
        <v>9579619</v>
      </c>
      <c r="T812">
        <f>IFERROR(VLOOKUP($A812,Nifty!$A$14:$I$4860,4,FALSE),All_curves!T811)</f>
        <v>9909003</v>
      </c>
      <c r="U812">
        <f>IFERROR(VLOOKUP($A812,Nifty!$A$14:$I$4860,5,FALSE),All_curves!U811)</f>
        <v>11129287</v>
      </c>
      <c r="V812">
        <f>IFERROR(VLOOKUP($A812,Nifty!$A$14:$I$4860,6,FALSE),All_curves!V811)</f>
        <v>9050219</v>
      </c>
      <c r="W812">
        <f>IFERROR(VLOOKUP($A812,Nifty!$A$14:$I$4860,7,FALSE),All_curves!W811)</f>
        <v>9877338</v>
      </c>
      <c r="X812">
        <f>IFERROR(VLOOKUP($A812,Nifty!$A$14:$I$4860,8,FALSE),All_curves!X811)</f>
        <v>10547887</v>
      </c>
      <c r="Y812">
        <f>IFERROR(VLOOKUP($A812,Nifty!$A$14:$I$4860,9,FALSE),All_curves!Y811)</f>
        <v>10721803</v>
      </c>
      <c r="AA812" s="5">
        <f t="shared" si="361"/>
        <v>0</v>
      </c>
      <c r="AB812" s="5">
        <f t="shared" si="362"/>
        <v>0</v>
      </c>
      <c r="AC812" s="5">
        <f t="shared" si="363"/>
        <v>0</v>
      </c>
      <c r="AD812" s="5">
        <f t="shared" si="364"/>
        <v>0</v>
      </c>
      <c r="AE812" s="5">
        <f t="shared" si="365"/>
        <v>0</v>
      </c>
      <c r="AF812" s="5">
        <f t="shared" si="366"/>
        <v>0</v>
      </c>
      <c r="AG812" s="5">
        <f t="shared" si="367"/>
        <v>0</v>
      </c>
      <c r="AH812" s="5">
        <f t="shared" si="368"/>
        <v>0</v>
      </c>
      <c r="AI812" s="5">
        <f t="shared" si="344"/>
        <v>1.8235687491178654E-2</v>
      </c>
      <c r="AJ812" s="5">
        <f t="shared" si="345"/>
        <v>1.4818162643712718E-2</v>
      </c>
      <c r="AK812" s="5">
        <f t="shared" si="346"/>
        <v>1.0818671236259014E-2</v>
      </c>
      <c r="AL812" s="5">
        <f t="shared" si="347"/>
        <v>1.1764582477454821E-2</v>
      </c>
      <c r="AM812" s="5">
        <f t="shared" si="348"/>
        <v>-1.8744964035444234E-3</v>
      </c>
      <c r="AN812" s="5">
        <f t="shared" si="349"/>
        <v>6.4865327068317491E-3</v>
      </c>
      <c r="AO812" s="5">
        <f t="shared" si="350"/>
        <v>6.4865327068317491E-3</v>
      </c>
      <c r="AP812" s="5">
        <f t="shared" si="351"/>
        <v>3.6911742134813075E-3</v>
      </c>
      <c r="AQ812" s="5">
        <f t="shared" si="352"/>
        <v>1.4431543858632212E-2</v>
      </c>
      <c r="AR812" s="5">
        <f t="shared" si="353"/>
        <v>1.044470089805527E-2</v>
      </c>
      <c r="AS812" s="5">
        <f t="shared" si="354"/>
        <v>1.0115628591126136E-2</v>
      </c>
      <c r="AT812" s="5">
        <f t="shared" si="355"/>
        <v>8.6717796520918711E-3</v>
      </c>
      <c r="AU812" s="5">
        <f t="shared" si="356"/>
        <v>1.4431479838129757E-2</v>
      </c>
      <c r="AV812" s="5">
        <f t="shared" si="357"/>
        <v>1.0444655112780366E-2</v>
      </c>
      <c r="AW812" s="5">
        <f t="shared" si="358"/>
        <v>1.0115725950407661E-2</v>
      </c>
      <c r="AX812" s="5">
        <f t="shared" si="359"/>
        <v>8.6718016863247538E-3</v>
      </c>
      <c r="AZ812" s="7">
        <f t="shared" si="369"/>
        <v>123.59597261288192</v>
      </c>
      <c r="BA812" s="4">
        <f t="shared" si="360"/>
        <v>6.5730901108230679E-3</v>
      </c>
      <c r="BB812" s="5">
        <f>AZ812/MAX($AZ$16:AZ812)-1</f>
        <v>0</v>
      </c>
    </row>
    <row r="813" spans="1:54" x14ac:dyDescent="0.25">
      <c r="A813" s="3">
        <v>43726</v>
      </c>
      <c r="B813">
        <f>IFERROR(VLOOKUP($A813,Finnifty!$A$14:$I$486,B$15+1,FALSE),All_curves!B812)</f>
        <v>0</v>
      </c>
      <c r="C813">
        <f>IFERROR(VLOOKUP($A813,Finnifty!$A$14:$I$486,C$15+1,FALSE),All_curves!C812)</f>
        <v>0</v>
      </c>
      <c r="D813">
        <f>IFERROR(VLOOKUP($A813,Finnifty!$A$14:$I$486,D$15+1,FALSE),All_curves!D812)</f>
        <v>0</v>
      </c>
      <c r="E813">
        <f>IFERROR(VLOOKUP($A813,Finnifty!$A$14:$I$486,E$15+1,FALSE),All_curves!E812)</f>
        <v>0</v>
      </c>
      <c r="F813">
        <f>IFERROR(VLOOKUP($A813,Finnifty!$A$14:$I$486,F$15+1,FALSE),All_curves!F812)</f>
        <v>0</v>
      </c>
      <c r="G813">
        <f>IFERROR(VLOOKUP($A813,Finnifty!$A$14:$I$486,G$15+1,FALSE),All_curves!G812)</f>
        <v>0</v>
      </c>
      <c r="H813">
        <f>IFERROR(VLOOKUP($A813,Finnifty!$A$14:$I$486,H$15+1,FALSE),All_curves!H812)</f>
        <v>0</v>
      </c>
      <c r="I813">
        <f>IFERROR(VLOOKUP($A813,Finnifty!$A$14:$I$486,I$15+1,FALSE),All_curves!I812)</f>
        <v>0</v>
      </c>
      <c r="J813">
        <f>IFERROR(VLOOKUP($A813,Banknifty!$A$14:$I$4860,2,FALSE),All_curves!J812)</f>
        <v>14563692</v>
      </c>
      <c r="K813">
        <f>IFERROR(VLOOKUP($A813,Banknifty!$A$14:$I$4860,3,FALSE),All_curves!K812)</f>
        <v>22513240</v>
      </c>
      <c r="L813">
        <f>IFERROR(VLOOKUP($A813,Banknifty!$A$14:$I$4860,4,FALSE),All_curves!L812)</f>
        <v>19573088</v>
      </c>
      <c r="M813">
        <f>IFERROR(VLOOKUP($A813,Banknifty!$A$14:$I$4860,5,FALSE),All_curves!M812)</f>
        <v>24347096</v>
      </c>
      <c r="N813">
        <f>IFERROR(VLOOKUP($A813,Banknifty!$A$14:$I$4860,6,FALSE),All_curves!N812)</f>
        <v>13632110</v>
      </c>
      <c r="O813">
        <f>IFERROR(VLOOKUP($A813,Banknifty!$A$14:$I$4860,7,FALSE),All_curves!O812)</f>
        <v>18837582</v>
      </c>
      <c r="P813">
        <f>IFERROR(VLOOKUP($A813,Banknifty!$A$14:$I$4860,8,FALSE),All_curves!P812)</f>
        <v>18837582</v>
      </c>
      <c r="Q813">
        <f>IFERROR(VLOOKUP($A813,Banknifty!$A$14:$I$4860,9,FALSE),All_curves!Q812)</f>
        <v>19357604</v>
      </c>
      <c r="R813">
        <f>IFERROR(VLOOKUP($A813,Nifty!$A$14:$I$4860,2,FALSE),All_curves!R812)</f>
        <v>8445727</v>
      </c>
      <c r="S813">
        <f>IFERROR(VLOOKUP($A813,Nifty!$A$14:$I$4860,3,FALSE),All_curves!S812)</f>
        <v>9482395</v>
      </c>
      <c r="T813">
        <f>IFERROR(VLOOKUP($A813,Nifty!$A$14:$I$4860,4,FALSE),All_curves!T812)</f>
        <v>9851508</v>
      </c>
      <c r="U813">
        <f>IFERROR(VLOOKUP($A813,Nifty!$A$14:$I$4860,5,FALSE),All_curves!U812)</f>
        <v>11050120</v>
      </c>
      <c r="V813">
        <f>IFERROR(VLOOKUP($A813,Nifty!$A$14:$I$4860,6,FALSE),All_curves!V812)</f>
        <v>8987306</v>
      </c>
      <c r="W813">
        <f>IFERROR(VLOOKUP($A813,Nifty!$A$14:$I$4860,7,FALSE),All_curves!W812)</f>
        <v>9777093</v>
      </c>
      <c r="X813">
        <f>IFERROR(VLOOKUP($A813,Nifty!$A$14:$I$4860,8,FALSE),All_curves!X812)</f>
        <v>10486684</v>
      </c>
      <c r="Y813">
        <f>IFERROR(VLOOKUP($A813,Nifty!$A$14:$I$4860,9,FALSE),All_curves!Y812)</f>
        <v>10645534</v>
      </c>
      <c r="AA813" s="5">
        <f t="shared" si="361"/>
        <v>0</v>
      </c>
      <c r="AB813" s="5">
        <f t="shared" si="362"/>
        <v>0</v>
      </c>
      <c r="AC813" s="5">
        <f t="shared" si="363"/>
        <v>0</v>
      </c>
      <c r="AD813" s="5">
        <f t="shared" si="364"/>
        <v>0</v>
      </c>
      <c r="AE813" s="5">
        <f t="shared" si="365"/>
        <v>0</v>
      </c>
      <c r="AF813" s="5">
        <f t="shared" si="366"/>
        <v>0</v>
      </c>
      <c r="AG813" s="5">
        <f t="shared" si="367"/>
        <v>0</v>
      </c>
      <c r="AH813" s="5">
        <f t="shared" si="368"/>
        <v>0</v>
      </c>
      <c r="AI813" s="5">
        <f t="shared" si="344"/>
        <v>-1.332480057581209E-2</v>
      </c>
      <c r="AJ813" s="5">
        <f t="shared" si="345"/>
        <v>-1.1589042132735705E-2</v>
      </c>
      <c r="AK813" s="5">
        <f t="shared" si="346"/>
        <v>-7.2579953082207993E-3</v>
      </c>
      <c r="AL813" s="5">
        <f t="shared" si="347"/>
        <v>-6.2313258390019888E-3</v>
      </c>
      <c r="AM813" s="5">
        <f t="shared" si="348"/>
        <v>-7.2386082605500057E-3</v>
      </c>
      <c r="AN813" s="5">
        <f t="shared" si="349"/>
        <v>-2.2591878618466454E-3</v>
      </c>
      <c r="AO813" s="5">
        <f t="shared" si="350"/>
        <v>-2.2591878618466454E-3</v>
      </c>
      <c r="AP813" s="5">
        <f t="shared" si="351"/>
        <v>7.2416731614954877E-4</v>
      </c>
      <c r="AQ813" s="5">
        <f t="shared" si="352"/>
        <v>-6.9515637491035509E-3</v>
      </c>
      <c r="AR813" s="5">
        <f t="shared" si="353"/>
        <v>-1.0149046637449755E-2</v>
      </c>
      <c r="AS813" s="5">
        <f t="shared" si="354"/>
        <v>-5.8022991818652558E-3</v>
      </c>
      <c r="AT813" s="5">
        <f t="shared" si="355"/>
        <v>-7.1133936971883305E-3</v>
      </c>
      <c r="AU813" s="5">
        <f t="shared" si="356"/>
        <v>-6.9515444874870269E-3</v>
      </c>
      <c r="AV813" s="5">
        <f t="shared" si="357"/>
        <v>-1.0148989535439634E-2</v>
      </c>
      <c r="AW813" s="5">
        <f t="shared" si="358"/>
        <v>-5.8023943563293434E-3</v>
      </c>
      <c r="AX813" s="5">
        <f t="shared" si="359"/>
        <v>-7.1134491092589291E-3</v>
      </c>
      <c r="AZ813" s="7">
        <f t="shared" si="369"/>
        <v>123.03222737699514</v>
      </c>
      <c r="BA813" s="4">
        <f t="shared" si="360"/>
        <v>-4.5611942199160899E-3</v>
      </c>
      <c r="BB813" s="5">
        <f>AZ813/MAX($AZ$16:AZ813)-1</f>
        <v>-4.561194219916076E-3</v>
      </c>
    </row>
    <row r="814" spans="1:54" x14ac:dyDescent="0.25">
      <c r="A814" s="3">
        <v>43727</v>
      </c>
      <c r="B814">
        <f>IFERROR(VLOOKUP($A814,Finnifty!$A$14:$I$486,B$15+1,FALSE),All_curves!B813)</f>
        <v>0</v>
      </c>
      <c r="C814">
        <f>IFERROR(VLOOKUP($A814,Finnifty!$A$14:$I$486,C$15+1,FALSE),All_curves!C813)</f>
        <v>0</v>
      </c>
      <c r="D814">
        <f>IFERROR(VLOOKUP($A814,Finnifty!$A$14:$I$486,D$15+1,FALSE),All_curves!D813)</f>
        <v>0</v>
      </c>
      <c r="E814">
        <f>IFERROR(VLOOKUP($A814,Finnifty!$A$14:$I$486,E$15+1,FALSE),All_curves!E813)</f>
        <v>0</v>
      </c>
      <c r="F814">
        <f>IFERROR(VLOOKUP($A814,Finnifty!$A$14:$I$486,F$15+1,FALSE),All_curves!F813)</f>
        <v>0</v>
      </c>
      <c r="G814">
        <f>IFERROR(VLOOKUP($A814,Finnifty!$A$14:$I$486,G$15+1,FALSE),All_curves!G813)</f>
        <v>0</v>
      </c>
      <c r="H814">
        <f>IFERROR(VLOOKUP($A814,Finnifty!$A$14:$I$486,H$15+1,FALSE),All_curves!H813)</f>
        <v>0</v>
      </c>
      <c r="I814">
        <f>IFERROR(VLOOKUP($A814,Finnifty!$A$14:$I$486,I$15+1,FALSE),All_curves!I813)</f>
        <v>0</v>
      </c>
      <c r="J814">
        <f>IFERROR(VLOOKUP($A814,Banknifty!$A$14:$I$4860,2,FALSE),All_curves!J813)</f>
        <v>14679306</v>
      </c>
      <c r="K814">
        <f>IFERROR(VLOOKUP($A814,Banknifty!$A$14:$I$4860,3,FALSE),All_curves!K813)</f>
        <v>22770260</v>
      </c>
      <c r="L814">
        <f>IFERROR(VLOOKUP($A814,Banknifty!$A$14:$I$4860,4,FALSE),All_curves!L813)</f>
        <v>19582474</v>
      </c>
      <c r="M814">
        <f>IFERROR(VLOOKUP($A814,Banknifty!$A$14:$I$4860,5,FALSE),All_curves!M813)</f>
        <v>24166018</v>
      </c>
      <c r="N814">
        <f>IFERROR(VLOOKUP($A814,Banknifty!$A$14:$I$4860,6,FALSE),All_curves!N813)</f>
        <v>13655375</v>
      </c>
      <c r="O814">
        <f>IFERROR(VLOOKUP($A814,Banknifty!$A$14:$I$4860,7,FALSE),All_curves!O813)</f>
        <v>18740022</v>
      </c>
      <c r="P814">
        <f>IFERROR(VLOOKUP($A814,Banknifty!$A$14:$I$4860,8,FALSE),All_curves!P813)</f>
        <v>18740022</v>
      </c>
      <c r="Q814">
        <f>IFERROR(VLOOKUP($A814,Banknifty!$A$14:$I$4860,9,FALSE),All_curves!Q813)</f>
        <v>19302154</v>
      </c>
      <c r="R814">
        <f>IFERROR(VLOOKUP($A814,Nifty!$A$14:$I$4860,2,FALSE),All_curves!R813)</f>
        <v>8598043</v>
      </c>
      <c r="S814">
        <f>IFERROR(VLOOKUP($A814,Nifty!$A$14:$I$4860,3,FALSE),All_curves!S813)</f>
        <v>9527099</v>
      </c>
      <c r="T814">
        <f>IFERROR(VLOOKUP($A814,Nifty!$A$14:$I$4860,4,FALSE),All_curves!T813)</f>
        <v>9855581</v>
      </c>
      <c r="U814">
        <f>IFERROR(VLOOKUP($A814,Nifty!$A$14:$I$4860,5,FALSE),All_curves!U813)</f>
        <v>10995087</v>
      </c>
      <c r="V814">
        <f>IFERROR(VLOOKUP($A814,Nifty!$A$14:$I$4860,6,FALSE),All_curves!V813)</f>
        <v>9019430</v>
      </c>
      <c r="W814">
        <f>IFERROR(VLOOKUP($A814,Nifty!$A$14:$I$4860,7,FALSE),All_curves!W813)</f>
        <v>9836398</v>
      </c>
      <c r="X814">
        <f>IFERROR(VLOOKUP($A814,Nifty!$A$14:$I$4860,8,FALSE),All_curves!X813)</f>
        <v>10508182</v>
      </c>
      <c r="Y814">
        <f>IFERROR(VLOOKUP($A814,Nifty!$A$14:$I$4860,9,FALSE),All_curves!Y813)</f>
        <v>10646712</v>
      </c>
      <c r="AA814" s="5">
        <f t="shared" si="361"/>
        <v>0</v>
      </c>
      <c r="AB814" s="5">
        <f t="shared" si="362"/>
        <v>0</v>
      </c>
      <c r="AC814" s="5">
        <f t="shared" si="363"/>
        <v>0</v>
      </c>
      <c r="AD814" s="5">
        <f t="shared" si="364"/>
        <v>0</v>
      </c>
      <c r="AE814" s="5">
        <f t="shared" si="365"/>
        <v>0</v>
      </c>
      <c r="AF814" s="5">
        <f t="shared" si="366"/>
        <v>0</v>
      </c>
      <c r="AG814" s="5">
        <f t="shared" si="367"/>
        <v>0</v>
      </c>
      <c r="AH814" s="5">
        <f t="shared" si="368"/>
        <v>0</v>
      </c>
      <c r="AI814" s="5">
        <f t="shared" si="344"/>
        <v>7.9385089989543189E-3</v>
      </c>
      <c r="AJ814" s="5">
        <f t="shared" si="345"/>
        <v>1.1416393197958286E-2</v>
      </c>
      <c r="AK814" s="5">
        <f t="shared" si="346"/>
        <v>4.7953598328476232E-4</v>
      </c>
      <c r="AL814" s="5">
        <f t="shared" si="347"/>
        <v>-7.4373551572639585E-3</v>
      </c>
      <c r="AM814" s="5">
        <f t="shared" si="348"/>
        <v>1.7066323555194884E-3</v>
      </c>
      <c r="AN814" s="5">
        <f t="shared" si="349"/>
        <v>-5.1790086434659877E-3</v>
      </c>
      <c r="AO814" s="5">
        <f t="shared" si="350"/>
        <v>-5.1790086434659877E-3</v>
      </c>
      <c r="AP814" s="5">
        <f t="shared" si="351"/>
        <v>-2.8645074049453711E-3</v>
      </c>
      <c r="AQ814" s="5">
        <f t="shared" si="352"/>
        <v>1.8034681916666351E-2</v>
      </c>
      <c r="AR814" s="5">
        <f t="shared" si="353"/>
        <v>4.714420776607664E-3</v>
      </c>
      <c r="AS814" s="5">
        <f t="shared" si="354"/>
        <v>4.1343924199210846E-4</v>
      </c>
      <c r="AT814" s="5">
        <f t="shared" si="355"/>
        <v>-4.9803079061584432E-3</v>
      </c>
      <c r="AU814" s="5">
        <f t="shared" si="356"/>
        <v>3.5743747903989043E-3</v>
      </c>
      <c r="AV814" s="5">
        <f t="shared" si="357"/>
        <v>6.0657088973175011E-3</v>
      </c>
      <c r="AW814" s="5">
        <f t="shared" si="358"/>
        <v>2.0500283979187905E-3</v>
      </c>
      <c r="AX814" s="5">
        <f t="shared" si="359"/>
        <v>1.1065673173371593E-4</v>
      </c>
      <c r="AZ814" s="7">
        <f t="shared" si="369"/>
        <v>123.19044781351873</v>
      </c>
      <c r="BA814" s="4">
        <f t="shared" si="360"/>
        <v>1.2860080638771728E-3</v>
      </c>
      <c r="BB814" s="5">
        <f>AZ814/MAX($AZ$16:AZ814)-1</f>
        <v>-3.281051888586628E-3</v>
      </c>
    </row>
    <row r="815" spans="1:54" x14ac:dyDescent="0.25">
      <c r="A815" s="3">
        <v>43728</v>
      </c>
      <c r="B815">
        <f>IFERROR(VLOOKUP($A815,Finnifty!$A$14:$I$486,B$15+1,FALSE),All_curves!B814)</f>
        <v>0</v>
      </c>
      <c r="C815">
        <f>IFERROR(VLOOKUP($A815,Finnifty!$A$14:$I$486,C$15+1,FALSE),All_curves!C814)</f>
        <v>0</v>
      </c>
      <c r="D815">
        <f>IFERROR(VLOOKUP($A815,Finnifty!$A$14:$I$486,D$15+1,FALSE),All_curves!D814)</f>
        <v>0</v>
      </c>
      <c r="E815">
        <f>IFERROR(VLOOKUP($A815,Finnifty!$A$14:$I$486,E$15+1,FALSE),All_curves!E814)</f>
        <v>0</v>
      </c>
      <c r="F815">
        <f>IFERROR(VLOOKUP($A815,Finnifty!$A$14:$I$486,F$15+1,FALSE),All_curves!F814)</f>
        <v>0</v>
      </c>
      <c r="G815">
        <f>IFERROR(VLOOKUP($A815,Finnifty!$A$14:$I$486,G$15+1,FALSE),All_curves!G814)</f>
        <v>0</v>
      </c>
      <c r="H815">
        <f>IFERROR(VLOOKUP($A815,Finnifty!$A$14:$I$486,H$15+1,FALSE),All_curves!H814)</f>
        <v>0</v>
      </c>
      <c r="I815">
        <f>IFERROR(VLOOKUP($A815,Finnifty!$A$14:$I$486,I$15+1,FALSE),All_curves!I814)</f>
        <v>0</v>
      </c>
      <c r="J815">
        <f>IFERROR(VLOOKUP($A815,Banknifty!$A$14:$I$4860,2,FALSE),All_curves!J814)</f>
        <v>15464445</v>
      </c>
      <c r="K815">
        <f>IFERROR(VLOOKUP($A815,Banknifty!$A$14:$I$4860,3,FALSE),All_curves!K814)</f>
        <v>23988152</v>
      </c>
      <c r="L815">
        <f>IFERROR(VLOOKUP($A815,Banknifty!$A$14:$I$4860,4,FALSE),All_curves!L814)</f>
        <v>19797624</v>
      </c>
      <c r="M815">
        <f>IFERROR(VLOOKUP($A815,Banknifty!$A$14:$I$4860,5,FALSE),All_curves!M814)</f>
        <v>24232984</v>
      </c>
      <c r="N815">
        <f>IFERROR(VLOOKUP($A815,Banknifty!$A$14:$I$4860,6,FALSE),All_curves!N814)</f>
        <v>13904390</v>
      </c>
      <c r="O815">
        <f>IFERROR(VLOOKUP($A815,Banknifty!$A$14:$I$4860,7,FALSE),All_curves!O814)</f>
        <v>19017714</v>
      </c>
      <c r="P815">
        <f>IFERROR(VLOOKUP($A815,Banknifty!$A$14:$I$4860,8,FALSE),All_curves!P814)</f>
        <v>19017714</v>
      </c>
      <c r="Q815">
        <f>IFERROR(VLOOKUP($A815,Banknifty!$A$14:$I$4860,9,FALSE),All_curves!Q814)</f>
        <v>19529236</v>
      </c>
      <c r="R815">
        <f>IFERROR(VLOOKUP($A815,Nifty!$A$14:$I$4860,2,FALSE),All_curves!R814)</f>
        <v>8890461</v>
      </c>
      <c r="S815">
        <f>IFERROR(VLOOKUP($A815,Nifty!$A$14:$I$4860,3,FALSE),All_curves!S814)</f>
        <v>9851114</v>
      </c>
      <c r="T815">
        <f>IFERROR(VLOOKUP($A815,Nifty!$A$14:$I$4860,4,FALSE),All_curves!T814)</f>
        <v>9909600</v>
      </c>
      <c r="U815">
        <f>IFERROR(VLOOKUP($A815,Nifty!$A$14:$I$4860,5,FALSE),All_curves!U814)</f>
        <v>11012061</v>
      </c>
      <c r="V815">
        <f>IFERROR(VLOOKUP($A815,Nifty!$A$14:$I$4860,6,FALSE),All_curves!V814)</f>
        <v>9318170</v>
      </c>
      <c r="W815">
        <f>IFERROR(VLOOKUP($A815,Nifty!$A$14:$I$4860,7,FALSE),All_curves!W814)</f>
        <v>10162970</v>
      </c>
      <c r="X815">
        <f>IFERROR(VLOOKUP($A815,Nifty!$A$14:$I$4860,8,FALSE),All_curves!X814)</f>
        <v>10556860</v>
      </c>
      <c r="Y815">
        <f>IFERROR(VLOOKUP($A815,Nifty!$A$14:$I$4860,9,FALSE),All_curves!Y814)</f>
        <v>10660004</v>
      </c>
      <c r="AA815" s="5">
        <f t="shared" si="361"/>
        <v>0</v>
      </c>
      <c r="AB815" s="5">
        <f t="shared" si="362"/>
        <v>0</v>
      </c>
      <c r="AC815" s="5">
        <f t="shared" si="363"/>
        <v>0</v>
      </c>
      <c r="AD815" s="5">
        <f t="shared" si="364"/>
        <v>0</v>
      </c>
      <c r="AE815" s="5">
        <f t="shared" si="365"/>
        <v>0</v>
      </c>
      <c r="AF815" s="5">
        <f t="shared" si="366"/>
        <v>0</v>
      </c>
      <c r="AG815" s="5">
        <f t="shared" si="367"/>
        <v>0</v>
      </c>
      <c r="AH815" s="5">
        <f t="shared" si="368"/>
        <v>0</v>
      </c>
      <c r="AI815" s="5">
        <f t="shared" si="344"/>
        <v>5.348611167312689E-2</v>
      </c>
      <c r="AJ815" s="5">
        <f t="shared" si="345"/>
        <v>5.3486082284523784E-2</v>
      </c>
      <c r="AK815" s="5">
        <f t="shared" si="346"/>
        <v>1.0986865091714204E-2</v>
      </c>
      <c r="AL815" s="5">
        <f t="shared" si="347"/>
        <v>2.7710812761954084E-3</v>
      </c>
      <c r="AM815" s="5">
        <f t="shared" si="348"/>
        <v>1.8235676427780234E-2</v>
      </c>
      <c r="AN815" s="5">
        <f t="shared" si="349"/>
        <v>1.4818125613726529E-2</v>
      </c>
      <c r="AO815" s="5">
        <f t="shared" si="350"/>
        <v>1.4818125613726529E-2</v>
      </c>
      <c r="AP815" s="5">
        <f t="shared" si="351"/>
        <v>1.1764593733942785E-2</v>
      </c>
      <c r="AQ815" s="5">
        <f t="shared" si="352"/>
        <v>3.4009832237405613E-2</v>
      </c>
      <c r="AR815" s="5">
        <f t="shared" si="353"/>
        <v>3.4009828175397327E-2</v>
      </c>
      <c r="AS815" s="5">
        <f t="shared" si="354"/>
        <v>5.4810568752872157E-3</v>
      </c>
      <c r="AT815" s="5">
        <f t="shared" si="355"/>
        <v>1.5437804175628678E-3</v>
      </c>
      <c r="AU815" s="5">
        <f t="shared" si="356"/>
        <v>3.312182698906696E-2</v>
      </c>
      <c r="AV815" s="5">
        <f t="shared" si="357"/>
        <v>3.3200364605010968E-2</v>
      </c>
      <c r="AW815" s="5">
        <f t="shared" si="358"/>
        <v>4.6323902650333704E-3</v>
      </c>
      <c r="AX815" s="5">
        <f t="shared" si="359"/>
        <v>1.2484605575882046E-3</v>
      </c>
      <c r="AZ815" s="7">
        <f t="shared" si="369"/>
        <v>124.87207032328456</v>
      </c>
      <c r="BA815" s="4">
        <f t="shared" si="360"/>
        <v>1.3650591743212039E-2</v>
      </c>
      <c r="BB815" s="5">
        <f>AZ815/MAX($AZ$16:AZ815)-1</f>
        <v>0</v>
      </c>
    </row>
    <row r="816" spans="1:54" x14ac:dyDescent="0.25">
      <c r="A816" s="3">
        <v>43731</v>
      </c>
      <c r="B816">
        <f>IFERROR(VLOOKUP($A816,Finnifty!$A$14:$I$486,B$15+1,FALSE),All_curves!B815)</f>
        <v>0</v>
      </c>
      <c r="C816">
        <f>IFERROR(VLOOKUP($A816,Finnifty!$A$14:$I$486,C$15+1,FALSE),All_curves!C815)</f>
        <v>0</v>
      </c>
      <c r="D816">
        <f>IFERROR(VLOOKUP($A816,Finnifty!$A$14:$I$486,D$15+1,FALSE),All_curves!D815)</f>
        <v>0</v>
      </c>
      <c r="E816">
        <f>IFERROR(VLOOKUP($A816,Finnifty!$A$14:$I$486,E$15+1,FALSE),All_curves!E815)</f>
        <v>0</v>
      </c>
      <c r="F816">
        <f>IFERROR(VLOOKUP($A816,Finnifty!$A$14:$I$486,F$15+1,FALSE),All_curves!F815)</f>
        <v>0</v>
      </c>
      <c r="G816">
        <f>IFERROR(VLOOKUP($A816,Finnifty!$A$14:$I$486,G$15+1,FALSE),All_curves!G815)</f>
        <v>0</v>
      </c>
      <c r="H816">
        <f>IFERROR(VLOOKUP($A816,Finnifty!$A$14:$I$486,H$15+1,FALSE),All_curves!H815)</f>
        <v>0</v>
      </c>
      <c r="I816">
        <f>IFERROR(VLOOKUP($A816,Finnifty!$A$14:$I$486,I$15+1,FALSE),All_curves!I815)</f>
        <v>0</v>
      </c>
      <c r="J816">
        <f>IFERROR(VLOOKUP($A816,Banknifty!$A$14:$I$4860,2,FALSE),All_curves!J815)</f>
        <v>15899543</v>
      </c>
      <c r="K816">
        <f>IFERROR(VLOOKUP($A816,Banknifty!$A$14:$I$4860,3,FALSE),All_curves!K815)</f>
        <v>24662834</v>
      </c>
      <c r="L816">
        <f>IFERROR(VLOOKUP($A816,Banknifty!$A$14:$I$4860,4,FALSE),All_curves!L815)</f>
        <v>20270454</v>
      </c>
      <c r="M816">
        <f>IFERROR(VLOOKUP($A816,Banknifty!$A$14:$I$4860,5,FALSE),All_curves!M815)</f>
        <v>24533212</v>
      </c>
      <c r="N816">
        <f>IFERROR(VLOOKUP($A816,Banknifty!$A$14:$I$4860,6,FALSE),All_curves!N815)</f>
        <v>13719117</v>
      </c>
      <c r="O816">
        <f>IFERROR(VLOOKUP($A816,Banknifty!$A$14:$I$4860,7,FALSE),All_curves!O815)</f>
        <v>18797318</v>
      </c>
      <c r="P816">
        <f>IFERROR(VLOOKUP($A816,Banknifty!$A$14:$I$4860,8,FALSE),All_curves!P815)</f>
        <v>18797318</v>
      </c>
      <c r="Q816">
        <f>IFERROR(VLOOKUP($A816,Banknifty!$A$14:$I$4860,9,FALSE),All_curves!Q815)</f>
        <v>19407544</v>
      </c>
      <c r="R816">
        <f>IFERROR(VLOOKUP($A816,Nifty!$A$14:$I$4860,2,FALSE),All_curves!R815)</f>
        <v>9121023</v>
      </c>
      <c r="S816">
        <f>IFERROR(VLOOKUP($A816,Nifty!$A$14:$I$4860,3,FALSE),All_curves!S815)</f>
        <v>10077197</v>
      </c>
      <c r="T816">
        <f>IFERROR(VLOOKUP($A816,Nifty!$A$14:$I$4860,4,FALSE),All_curves!T815)</f>
        <v>10094769</v>
      </c>
      <c r="U816">
        <f>IFERROR(VLOOKUP($A816,Nifty!$A$14:$I$4860,5,FALSE),All_curves!U815)</f>
        <v>11201048</v>
      </c>
      <c r="V816">
        <f>IFERROR(VLOOKUP($A816,Nifty!$A$14:$I$4860,6,FALSE),All_curves!V815)</f>
        <v>9559824</v>
      </c>
      <c r="W816">
        <f>IFERROR(VLOOKUP($A816,Nifty!$A$14:$I$4860,7,FALSE),All_curves!W815)</f>
        <v>10396210</v>
      </c>
      <c r="X816">
        <f>IFERROR(VLOOKUP($A816,Nifty!$A$14:$I$4860,8,FALSE),All_curves!X815)</f>
        <v>10754125</v>
      </c>
      <c r="Y816">
        <f>IFERROR(VLOOKUP($A816,Nifty!$A$14:$I$4860,9,FALSE),All_curves!Y815)</f>
        <v>10842950</v>
      </c>
      <c r="AA816" s="5">
        <f t="shared" si="361"/>
        <v>0</v>
      </c>
      <c r="AB816" s="5">
        <f t="shared" si="362"/>
        <v>0</v>
      </c>
      <c r="AC816" s="5">
        <f t="shared" si="363"/>
        <v>0</v>
      </c>
      <c r="AD816" s="5">
        <f t="shared" si="364"/>
        <v>0</v>
      </c>
      <c r="AE816" s="5">
        <f t="shared" si="365"/>
        <v>0</v>
      </c>
      <c r="AF816" s="5">
        <f t="shared" si="366"/>
        <v>0</v>
      </c>
      <c r="AG816" s="5">
        <f t="shared" si="367"/>
        <v>0</v>
      </c>
      <c r="AH816" s="5">
        <f t="shared" si="368"/>
        <v>0</v>
      </c>
      <c r="AI816" s="5">
        <f t="shared" si="344"/>
        <v>2.8135377635602143E-2</v>
      </c>
      <c r="AJ816" s="5">
        <f t="shared" si="345"/>
        <v>2.8125634688324519E-2</v>
      </c>
      <c r="AK816" s="5">
        <f t="shared" si="346"/>
        <v>2.3883169010584293E-2</v>
      </c>
      <c r="AL816" s="5">
        <f t="shared" si="347"/>
        <v>1.2389229489855547E-2</v>
      </c>
      <c r="AM816" s="5">
        <f t="shared" si="348"/>
        <v>-1.3324784474543661E-2</v>
      </c>
      <c r="AN816" s="5">
        <f t="shared" si="349"/>
        <v>-1.158898488009652E-2</v>
      </c>
      <c r="AO816" s="5">
        <f t="shared" si="350"/>
        <v>-1.158898488009652E-2</v>
      </c>
      <c r="AP816" s="5">
        <f t="shared" si="351"/>
        <v>-6.2312729489264473E-3</v>
      </c>
      <c r="AQ816" s="5">
        <f t="shared" si="352"/>
        <v>2.5933638311893992E-2</v>
      </c>
      <c r="AR816" s="5">
        <f t="shared" si="353"/>
        <v>2.2949993269796742E-2</v>
      </c>
      <c r="AS816" s="5">
        <f t="shared" si="354"/>
        <v>1.8685819811092186E-2</v>
      </c>
      <c r="AT816" s="5">
        <f t="shared" si="355"/>
        <v>1.716181920895643E-2</v>
      </c>
      <c r="AU816" s="5">
        <f t="shared" si="356"/>
        <v>2.5933632891436798E-2</v>
      </c>
      <c r="AV816" s="5">
        <f t="shared" si="357"/>
        <v>2.2949984108975974E-2</v>
      </c>
      <c r="AW816" s="5">
        <f t="shared" si="358"/>
        <v>1.8685953967372937E-2</v>
      </c>
      <c r="AX816" s="5">
        <f t="shared" si="359"/>
        <v>1.7161907256320053E-2</v>
      </c>
      <c r="AZ816" s="7">
        <f t="shared" si="369"/>
        <v>126.01289184097608</v>
      </c>
      <c r="BA816" s="4">
        <f t="shared" si="360"/>
        <v>9.1359221861061855E-3</v>
      </c>
      <c r="BB816" s="5">
        <f>AZ816/MAX($AZ$16:AZ816)-1</f>
        <v>0</v>
      </c>
    </row>
    <row r="817" spans="1:54" x14ac:dyDescent="0.25">
      <c r="A817" s="3">
        <v>43732</v>
      </c>
      <c r="B817">
        <f>IFERROR(VLOOKUP($A817,Finnifty!$A$14:$I$486,B$15+1,FALSE),All_curves!B816)</f>
        <v>0</v>
      </c>
      <c r="C817">
        <f>IFERROR(VLOOKUP($A817,Finnifty!$A$14:$I$486,C$15+1,FALSE),All_curves!C816)</f>
        <v>0</v>
      </c>
      <c r="D817">
        <f>IFERROR(VLOOKUP($A817,Finnifty!$A$14:$I$486,D$15+1,FALSE),All_curves!D816)</f>
        <v>0</v>
      </c>
      <c r="E817">
        <f>IFERROR(VLOOKUP($A817,Finnifty!$A$14:$I$486,E$15+1,FALSE),All_curves!E816)</f>
        <v>0</v>
      </c>
      <c r="F817">
        <f>IFERROR(VLOOKUP($A817,Finnifty!$A$14:$I$486,F$15+1,FALSE),All_curves!F816)</f>
        <v>0</v>
      </c>
      <c r="G817">
        <f>IFERROR(VLOOKUP($A817,Finnifty!$A$14:$I$486,G$15+1,FALSE),All_curves!G816)</f>
        <v>0</v>
      </c>
      <c r="H817">
        <f>IFERROR(VLOOKUP($A817,Finnifty!$A$14:$I$486,H$15+1,FALSE),All_curves!H816)</f>
        <v>0</v>
      </c>
      <c r="I817">
        <f>IFERROR(VLOOKUP($A817,Finnifty!$A$14:$I$486,I$15+1,FALSE),All_curves!I816)</f>
        <v>0</v>
      </c>
      <c r="J817">
        <f>IFERROR(VLOOKUP($A817,Banknifty!$A$14:$I$4860,2,FALSE),All_curves!J816)</f>
        <v>15832026</v>
      </c>
      <c r="K817">
        <f>IFERROR(VLOOKUP($A817,Banknifty!$A$14:$I$4860,3,FALSE),All_curves!K816)</f>
        <v>24598384</v>
      </c>
      <c r="L817">
        <f>IFERROR(VLOOKUP($A817,Banknifty!$A$14:$I$4860,4,FALSE),All_curves!L816)</f>
        <v>20149806</v>
      </c>
      <c r="M817">
        <f>IFERROR(VLOOKUP($A817,Banknifty!$A$14:$I$4860,5,FALSE),All_curves!M816)</f>
        <v>24518364</v>
      </c>
      <c r="N817">
        <f>IFERROR(VLOOKUP($A817,Banknifty!$A$14:$I$4860,6,FALSE),All_curves!N816)</f>
        <v>13740746</v>
      </c>
      <c r="O817">
        <f>IFERROR(VLOOKUP($A817,Banknifty!$A$14:$I$4860,7,FALSE),All_curves!O816)</f>
        <v>18913298</v>
      </c>
      <c r="P817">
        <f>IFERROR(VLOOKUP($A817,Banknifty!$A$14:$I$4860,8,FALSE),All_curves!P816)</f>
        <v>18913298</v>
      </c>
      <c r="Q817">
        <f>IFERROR(VLOOKUP($A817,Banknifty!$A$14:$I$4860,9,FALSE),All_curves!Q816)</f>
        <v>19389914</v>
      </c>
      <c r="R817">
        <f>IFERROR(VLOOKUP($A817,Nifty!$A$14:$I$4860,2,FALSE),All_curves!R816)</f>
        <v>9084369</v>
      </c>
      <c r="S817">
        <f>IFERROR(VLOOKUP($A817,Nifty!$A$14:$I$4860,3,FALSE),All_curves!S816)</f>
        <v>10075239</v>
      </c>
      <c r="T817">
        <f>IFERROR(VLOOKUP($A817,Nifty!$A$14:$I$4860,4,FALSE),All_curves!T816)</f>
        <v>10070241</v>
      </c>
      <c r="U817">
        <f>IFERROR(VLOOKUP($A817,Nifty!$A$14:$I$4860,5,FALSE),All_curves!U816)</f>
        <v>11200166</v>
      </c>
      <c r="V817">
        <f>IFERROR(VLOOKUP($A817,Nifty!$A$14:$I$4860,6,FALSE),All_curves!V816)</f>
        <v>9521407</v>
      </c>
      <c r="W817">
        <f>IFERROR(VLOOKUP($A817,Nifty!$A$14:$I$4860,7,FALSE),All_curves!W816)</f>
        <v>10394191</v>
      </c>
      <c r="X817">
        <f>IFERROR(VLOOKUP($A817,Nifty!$A$14:$I$4860,8,FALSE),All_curves!X816)</f>
        <v>10727994</v>
      </c>
      <c r="Y817">
        <f>IFERROR(VLOOKUP($A817,Nifty!$A$14:$I$4860,9,FALSE),All_curves!Y816)</f>
        <v>10842095</v>
      </c>
      <c r="AA817" s="5">
        <f t="shared" si="361"/>
        <v>0</v>
      </c>
      <c r="AB817" s="5">
        <f t="shared" si="362"/>
        <v>0</v>
      </c>
      <c r="AC817" s="5">
        <f t="shared" si="363"/>
        <v>0</v>
      </c>
      <c r="AD817" s="5">
        <f t="shared" si="364"/>
        <v>0</v>
      </c>
      <c r="AE817" s="5">
        <f t="shared" si="365"/>
        <v>0</v>
      </c>
      <c r="AF817" s="5">
        <f t="shared" si="366"/>
        <v>0</v>
      </c>
      <c r="AG817" s="5">
        <f t="shared" si="367"/>
        <v>0</v>
      </c>
      <c r="AH817" s="5">
        <f t="shared" si="368"/>
        <v>0</v>
      </c>
      <c r="AI817" s="5">
        <f t="shared" si="344"/>
        <v>-4.246474254008481E-3</v>
      </c>
      <c r="AJ817" s="5">
        <f t="shared" si="345"/>
        <v>-2.6132438794341795E-3</v>
      </c>
      <c r="AK817" s="5">
        <f t="shared" si="346"/>
        <v>-5.9519140518510261E-3</v>
      </c>
      <c r="AL817" s="5">
        <f t="shared" si="347"/>
        <v>-6.0522038451382709E-4</v>
      </c>
      <c r="AM817" s="5">
        <f t="shared" si="348"/>
        <v>1.5765591910907872E-3</v>
      </c>
      <c r="AN817" s="5">
        <f t="shared" si="349"/>
        <v>6.1700291499031668E-3</v>
      </c>
      <c r="AO817" s="5">
        <f t="shared" si="350"/>
        <v>6.1700291499031668E-3</v>
      </c>
      <c r="AP817" s="5">
        <f t="shared" si="351"/>
        <v>-9.0840963699478916E-4</v>
      </c>
      <c r="AQ817" s="5">
        <f t="shared" si="352"/>
        <v>-4.01862817361609E-3</v>
      </c>
      <c r="AR817" s="5">
        <f t="shared" si="353"/>
        <v>-1.9430006181286874E-4</v>
      </c>
      <c r="AS817" s="5">
        <f t="shared" si="354"/>
        <v>-2.429773281587666E-3</v>
      </c>
      <c r="AT817" s="5">
        <f t="shared" si="355"/>
        <v>-7.8742631939410224E-5</v>
      </c>
      <c r="AU817" s="5">
        <f t="shared" si="356"/>
        <v>-4.0185886267362081E-3</v>
      </c>
      <c r="AV817" s="5">
        <f t="shared" si="357"/>
        <v>-1.9420538830983158E-4</v>
      </c>
      <c r="AW817" s="5">
        <f t="shared" si="358"/>
        <v>-2.4298583101832749E-3</v>
      </c>
      <c r="AX817" s="5">
        <f t="shared" si="359"/>
        <v>-7.8853079650831326E-5</v>
      </c>
      <c r="AZ817" s="7">
        <f t="shared" si="369"/>
        <v>125.94016353053699</v>
      </c>
      <c r="BA817" s="4">
        <f t="shared" si="360"/>
        <v>-5.7714976123922357E-4</v>
      </c>
      <c r="BB817" s="5">
        <f>AZ817/MAX($AZ$16:AZ817)-1</f>
        <v>-5.7714976123923734E-4</v>
      </c>
    </row>
    <row r="818" spans="1:54" x14ac:dyDescent="0.25">
      <c r="A818" s="3">
        <v>43733</v>
      </c>
      <c r="B818">
        <f>IFERROR(VLOOKUP($A818,Finnifty!$A$14:$I$486,B$15+1,FALSE),All_curves!B817)</f>
        <v>0</v>
      </c>
      <c r="C818">
        <f>IFERROR(VLOOKUP($A818,Finnifty!$A$14:$I$486,C$15+1,FALSE),All_curves!C817)</f>
        <v>0</v>
      </c>
      <c r="D818">
        <f>IFERROR(VLOOKUP($A818,Finnifty!$A$14:$I$486,D$15+1,FALSE),All_curves!D817)</f>
        <v>0</v>
      </c>
      <c r="E818">
        <f>IFERROR(VLOOKUP($A818,Finnifty!$A$14:$I$486,E$15+1,FALSE),All_curves!E817)</f>
        <v>0</v>
      </c>
      <c r="F818">
        <f>IFERROR(VLOOKUP($A818,Finnifty!$A$14:$I$486,F$15+1,FALSE),All_curves!F817)</f>
        <v>0</v>
      </c>
      <c r="G818">
        <f>IFERROR(VLOOKUP($A818,Finnifty!$A$14:$I$486,G$15+1,FALSE),All_curves!G817)</f>
        <v>0</v>
      </c>
      <c r="H818">
        <f>IFERROR(VLOOKUP($A818,Finnifty!$A$14:$I$486,H$15+1,FALSE),All_curves!H817)</f>
        <v>0</v>
      </c>
      <c r="I818">
        <f>IFERROR(VLOOKUP($A818,Finnifty!$A$14:$I$486,I$15+1,FALSE),All_curves!I817)</f>
        <v>0</v>
      </c>
      <c r="J818">
        <f>IFERROR(VLOOKUP($A818,Banknifty!$A$14:$I$4860,2,FALSE),All_curves!J817)</f>
        <v>15928922</v>
      </c>
      <c r="K818">
        <f>IFERROR(VLOOKUP($A818,Banknifty!$A$14:$I$4860,3,FALSE),All_curves!K817)</f>
        <v>24704486</v>
      </c>
      <c r="L818">
        <f>IFERROR(VLOOKUP($A818,Banknifty!$A$14:$I$4860,4,FALSE),All_curves!L817)</f>
        <v>20252056</v>
      </c>
      <c r="M818">
        <f>IFERROR(VLOOKUP($A818,Banknifty!$A$14:$I$4860,5,FALSE),All_curves!M817)</f>
        <v>24518364</v>
      </c>
      <c r="N818">
        <f>IFERROR(VLOOKUP($A818,Banknifty!$A$14:$I$4860,6,FALSE),All_curves!N817)</f>
        <v>14467111</v>
      </c>
      <c r="O818">
        <f>IFERROR(VLOOKUP($A818,Banknifty!$A$14:$I$4860,7,FALSE),All_curves!O817)</f>
        <v>19906542</v>
      </c>
      <c r="P818">
        <f>IFERROR(VLOOKUP($A818,Banknifty!$A$14:$I$4860,8,FALSE),All_curves!P817)</f>
        <v>19906542</v>
      </c>
      <c r="Q818">
        <f>IFERROR(VLOOKUP($A818,Banknifty!$A$14:$I$4860,9,FALSE),All_curves!Q817)</f>
        <v>19423080</v>
      </c>
      <c r="R818">
        <f>IFERROR(VLOOKUP($A818,Nifty!$A$14:$I$4860,2,FALSE),All_curves!R817)</f>
        <v>9113555</v>
      </c>
      <c r="S818">
        <f>IFERROR(VLOOKUP($A818,Nifty!$A$14:$I$4860,3,FALSE),All_curves!S817)</f>
        <v>10109793</v>
      </c>
      <c r="T818">
        <f>IFERROR(VLOOKUP($A818,Nifty!$A$14:$I$4860,4,FALSE),All_curves!T817)</f>
        <v>10117700</v>
      </c>
      <c r="U818">
        <f>IFERROR(VLOOKUP($A818,Nifty!$A$14:$I$4860,5,FALSE),All_curves!U817)</f>
        <v>11190241</v>
      </c>
      <c r="V818">
        <f>IFERROR(VLOOKUP($A818,Nifty!$A$14:$I$4860,6,FALSE),All_curves!V817)</f>
        <v>9551997</v>
      </c>
      <c r="W818">
        <f>IFERROR(VLOOKUP($A818,Nifty!$A$14:$I$4860,7,FALSE),All_curves!W817)</f>
        <v>10429838</v>
      </c>
      <c r="X818">
        <f>IFERROR(VLOOKUP($A818,Nifty!$A$14:$I$4860,8,FALSE),All_curves!X817)</f>
        <v>10778554</v>
      </c>
      <c r="Y818">
        <f>IFERROR(VLOOKUP($A818,Nifty!$A$14:$I$4860,9,FALSE),All_curves!Y817)</f>
        <v>10832488</v>
      </c>
      <c r="AA818" s="5">
        <f t="shared" si="361"/>
        <v>0</v>
      </c>
      <c r="AB818" s="5">
        <f t="shared" si="362"/>
        <v>0</v>
      </c>
      <c r="AC818" s="5">
        <f t="shared" si="363"/>
        <v>0</v>
      </c>
      <c r="AD818" s="5">
        <f t="shared" si="364"/>
        <v>0</v>
      </c>
      <c r="AE818" s="5">
        <f t="shared" si="365"/>
        <v>0</v>
      </c>
      <c r="AF818" s="5">
        <f t="shared" si="366"/>
        <v>0</v>
      </c>
      <c r="AG818" s="5">
        <f t="shared" si="367"/>
        <v>0</v>
      </c>
      <c r="AH818" s="5">
        <f t="shared" si="368"/>
        <v>0</v>
      </c>
      <c r="AI818" s="5">
        <f t="shared" si="344"/>
        <v>6.1202527080235214E-3</v>
      </c>
      <c r="AJ818" s="5">
        <f t="shared" si="345"/>
        <v>4.31337278091104E-3</v>
      </c>
      <c r="AK818" s="5">
        <f t="shared" si="346"/>
        <v>5.0744905434820797E-3</v>
      </c>
      <c r="AL818" s="5">
        <f t="shared" si="347"/>
        <v>0</v>
      </c>
      <c r="AM818" s="5">
        <f t="shared" si="348"/>
        <v>5.286212262420098E-2</v>
      </c>
      <c r="AN818" s="5">
        <f t="shared" si="349"/>
        <v>5.2515642697534837E-2</v>
      </c>
      <c r="AO818" s="5">
        <f t="shared" si="350"/>
        <v>5.2515642697534837E-2</v>
      </c>
      <c r="AP818" s="5">
        <f t="shared" si="351"/>
        <v>1.710476900516511E-3</v>
      </c>
      <c r="AQ818" s="5">
        <f t="shared" si="352"/>
        <v>3.2127712998006874E-3</v>
      </c>
      <c r="AR818" s="5">
        <f t="shared" si="353"/>
        <v>3.4295960621877342E-3</v>
      </c>
      <c r="AS818" s="5">
        <f t="shared" si="354"/>
        <v>4.7127968436901924E-3</v>
      </c>
      <c r="AT818" s="5">
        <f t="shared" si="355"/>
        <v>-8.8614758031269059E-4</v>
      </c>
      <c r="AU818" s="5">
        <f t="shared" si="356"/>
        <v>3.2127604670191268E-3</v>
      </c>
      <c r="AV818" s="5">
        <f t="shared" si="357"/>
        <v>3.4295117340059633E-3</v>
      </c>
      <c r="AW818" s="5">
        <f t="shared" si="358"/>
        <v>4.7129034561355088E-3</v>
      </c>
      <c r="AX818" s="5">
        <f t="shared" si="359"/>
        <v>-8.8608336304007995E-4</v>
      </c>
      <c r="AZ818" s="7">
        <f t="shared" si="369"/>
        <v>126.96893781792951</v>
      </c>
      <c r="BA818" s="4">
        <f t="shared" si="360"/>
        <v>8.168754577987096E-3</v>
      </c>
      <c r="BB818" s="5">
        <f>AZ818/MAX($AZ$16:AZ818)-1</f>
        <v>0</v>
      </c>
    </row>
    <row r="819" spans="1:54" x14ac:dyDescent="0.25">
      <c r="A819" s="3">
        <v>43734</v>
      </c>
      <c r="B819">
        <f>IFERROR(VLOOKUP($A819,Finnifty!$A$14:$I$486,B$15+1,FALSE),All_curves!B818)</f>
        <v>0</v>
      </c>
      <c r="C819">
        <f>IFERROR(VLOOKUP($A819,Finnifty!$A$14:$I$486,C$15+1,FALSE),All_curves!C818)</f>
        <v>0</v>
      </c>
      <c r="D819">
        <f>IFERROR(VLOOKUP($A819,Finnifty!$A$14:$I$486,D$15+1,FALSE),All_curves!D818)</f>
        <v>0</v>
      </c>
      <c r="E819">
        <f>IFERROR(VLOOKUP($A819,Finnifty!$A$14:$I$486,E$15+1,FALSE),All_curves!E818)</f>
        <v>0</v>
      </c>
      <c r="F819">
        <f>IFERROR(VLOOKUP($A819,Finnifty!$A$14:$I$486,F$15+1,FALSE),All_curves!F818)</f>
        <v>0</v>
      </c>
      <c r="G819">
        <f>IFERROR(VLOOKUP($A819,Finnifty!$A$14:$I$486,G$15+1,FALSE),All_curves!G818)</f>
        <v>0</v>
      </c>
      <c r="H819">
        <f>IFERROR(VLOOKUP($A819,Finnifty!$A$14:$I$486,H$15+1,FALSE),All_curves!H818)</f>
        <v>0</v>
      </c>
      <c r="I819">
        <f>IFERROR(VLOOKUP($A819,Finnifty!$A$14:$I$486,I$15+1,FALSE),All_curves!I818)</f>
        <v>0</v>
      </c>
      <c r="J819">
        <f>IFERROR(VLOOKUP($A819,Banknifty!$A$14:$I$4860,2,FALSE),All_curves!J818)</f>
        <v>15878272</v>
      </c>
      <c r="K819">
        <f>IFERROR(VLOOKUP($A819,Banknifty!$A$14:$I$4860,3,FALSE),All_curves!K818)</f>
        <v>24455514</v>
      </c>
      <c r="L819">
        <f>IFERROR(VLOOKUP($A819,Banknifty!$A$14:$I$4860,4,FALSE),All_curves!L818)</f>
        <v>19894854</v>
      </c>
      <c r="M819">
        <f>IFERROR(VLOOKUP($A819,Banknifty!$A$14:$I$4860,5,FALSE),All_curves!M818)</f>
        <v>24271840</v>
      </c>
      <c r="N819">
        <f>IFERROR(VLOOKUP($A819,Banknifty!$A$14:$I$4860,6,FALSE),All_curves!N818)</f>
        <v>14874149</v>
      </c>
      <c r="O819">
        <f>IFERROR(VLOOKUP($A819,Banknifty!$A$14:$I$4860,7,FALSE),All_curves!O818)</f>
        <v>20466426</v>
      </c>
      <c r="P819">
        <f>IFERROR(VLOOKUP($A819,Banknifty!$A$14:$I$4860,8,FALSE),All_curves!P818)</f>
        <v>20466426</v>
      </c>
      <c r="Q819">
        <f>IFERROR(VLOOKUP($A819,Banknifty!$A$14:$I$4860,9,FALSE),All_curves!Q818)</f>
        <v>19663718</v>
      </c>
      <c r="R819">
        <f>IFERROR(VLOOKUP($A819,Nifty!$A$14:$I$4860,2,FALSE),All_curves!R818)</f>
        <v>9030611</v>
      </c>
      <c r="S819">
        <f>IFERROR(VLOOKUP($A819,Nifty!$A$14:$I$4860,3,FALSE),All_curves!S818)</f>
        <v>9955334</v>
      </c>
      <c r="T819">
        <f>IFERROR(VLOOKUP($A819,Nifty!$A$14:$I$4860,4,FALSE),All_curves!T818)</f>
        <v>9963506</v>
      </c>
      <c r="U819">
        <f>IFERROR(VLOOKUP($A819,Nifty!$A$14:$I$4860,5,FALSE),All_curves!U818)</f>
        <v>11065547</v>
      </c>
      <c r="V819">
        <f>IFERROR(VLOOKUP($A819,Nifty!$A$14:$I$4860,6,FALSE),All_curves!V818)</f>
        <v>9479935</v>
      </c>
      <c r="W819">
        <f>IFERROR(VLOOKUP($A819,Nifty!$A$14:$I$4860,7,FALSE),All_curves!W818)</f>
        <v>10344164</v>
      </c>
      <c r="X819">
        <f>IFERROR(VLOOKUP($A819,Nifty!$A$14:$I$4860,8,FALSE),All_curves!X818)</f>
        <v>10689316</v>
      </c>
      <c r="Y819">
        <f>IFERROR(VLOOKUP($A819,Nifty!$A$14:$I$4860,9,FALSE),All_curves!Y818)</f>
        <v>10756723</v>
      </c>
      <c r="AA819" s="5">
        <f t="shared" si="361"/>
        <v>0</v>
      </c>
      <c r="AB819" s="5">
        <f t="shared" si="362"/>
        <v>0</v>
      </c>
      <c r="AC819" s="5">
        <f t="shared" si="363"/>
        <v>0</v>
      </c>
      <c r="AD819" s="5">
        <f t="shared" si="364"/>
        <v>0</v>
      </c>
      <c r="AE819" s="5">
        <f t="shared" si="365"/>
        <v>0</v>
      </c>
      <c r="AF819" s="5">
        <f t="shared" si="366"/>
        <v>0</v>
      </c>
      <c r="AG819" s="5">
        <f t="shared" si="367"/>
        <v>0</v>
      </c>
      <c r="AH819" s="5">
        <f t="shared" si="368"/>
        <v>0</v>
      </c>
      <c r="AI819" s="5">
        <f t="shared" si="344"/>
        <v>-3.179750644770607E-3</v>
      </c>
      <c r="AJ819" s="5">
        <f t="shared" si="345"/>
        <v>-1.007800769463485E-2</v>
      </c>
      <c r="AK819" s="5">
        <f t="shared" si="346"/>
        <v>-1.7637814155757825E-2</v>
      </c>
      <c r="AL819" s="5">
        <f t="shared" si="347"/>
        <v>-1.0054667595276734E-2</v>
      </c>
      <c r="AM819" s="5">
        <f t="shared" si="348"/>
        <v>2.8135403122295788E-2</v>
      </c>
      <c r="AN819" s="5">
        <f t="shared" si="349"/>
        <v>2.8125628248241163E-2</v>
      </c>
      <c r="AO819" s="5">
        <f t="shared" si="350"/>
        <v>2.8125628248241163E-2</v>
      </c>
      <c r="AP819" s="5">
        <f t="shared" si="351"/>
        <v>1.238928120565852E-2</v>
      </c>
      <c r="AQ819" s="5">
        <f t="shared" si="352"/>
        <v>-9.1011685341231274E-3</v>
      </c>
      <c r="AR819" s="5">
        <f t="shared" si="353"/>
        <v>-1.5278156535944887E-2</v>
      </c>
      <c r="AS819" s="5">
        <f t="shared" si="354"/>
        <v>-1.5240024906846394E-2</v>
      </c>
      <c r="AT819" s="5">
        <f t="shared" si="355"/>
        <v>-1.11431022799241E-2</v>
      </c>
      <c r="AU819" s="5">
        <f t="shared" si="356"/>
        <v>-7.5441815988844807E-3</v>
      </c>
      <c r="AV819" s="5">
        <f t="shared" si="357"/>
        <v>-8.2143174227634619E-3</v>
      </c>
      <c r="AW819" s="5">
        <f t="shared" si="358"/>
        <v>-8.2792181585767954E-3</v>
      </c>
      <c r="AX819" s="5">
        <f t="shared" si="359"/>
        <v>-6.9942380734693277E-3</v>
      </c>
      <c r="AZ819" s="7">
        <f t="shared" si="369"/>
        <v>126.83155368809943</v>
      </c>
      <c r="BA819" s="4">
        <f t="shared" si="360"/>
        <v>-1.0820294490223312E-3</v>
      </c>
      <c r="BB819" s="5">
        <f>AZ819/MAX($AZ$16:AZ819)-1</f>
        <v>-1.0820294490223592E-3</v>
      </c>
    </row>
    <row r="820" spans="1:54" x14ac:dyDescent="0.25">
      <c r="A820" s="3">
        <v>43735</v>
      </c>
      <c r="B820">
        <f>IFERROR(VLOOKUP($A820,Finnifty!$A$14:$I$486,B$15+1,FALSE),All_curves!B819)</f>
        <v>0</v>
      </c>
      <c r="C820">
        <f>IFERROR(VLOOKUP($A820,Finnifty!$A$14:$I$486,C$15+1,FALSE),All_curves!C819)</f>
        <v>0</v>
      </c>
      <c r="D820">
        <f>IFERROR(VLOOKUP($A820,Finnifty!$A$14:$I$486,D$15+1,FALSE),All_curves!D819)</f>
        <v>0</v>
      </c>
      <c r="E820">
        <f>IFERROR(VLOOKUP($A820,Finnifty!$A$14:$I$486,E$15+1,FALSE),All_curves!E819)</f>
        <v>0</v>
      </c>
      <c r="F820">
        <f>IFERROR(VLOOKUP($A820,Finnifty!$A$14:$I$486,F$15+1,FALSE),All_curves!F819)</f>
        <v>0</v>
      </c>
      <c r="G820">
        <f>IFERROR(VLOOKUP($A820,Finnifty!$A$14:$I$486,G$15+1,FALSE),All_curves!G819)</f>
        <v>0</v>
      </c>
      <c r="H820">
        <f>IFERROR(VLOOKUP($A820,Finnifty!$A$14:$I$486,H$15+1,FALSE),All_curves!H819)</f>
        <v>0</v>
      </c>
      <c r="I820">
        <f>IFERROR(VLOOKUP($A820,Finnifty!$A$14:$I$486,I$15+1,FALSE),All_curves!I819)</f>
        <v>0</v>
      </c>
      <c r="J820">
        <f>IFERROR(VLOOKUP($A820,Banknifty!$A$14:$I$4860,2,FALSE),All_curves!J819)</f>
        <v>15854805</v>
      </c>
      <c r="K820">
        <f>IFERROR(VLOOKUP($A820,Banknifty!$A$14:$I$4860,3,FALSE),All_curves!K819)</f>
        <v>24420054</v>
      </c>
      <c r="L820">
        <f>IFERROR(VLOOKUP($A820,Banknifty!$A$14:$I$4860,4,FALSE),All_curves!L819)</f>
        <v>19894854</v>
      </c>
      <c r="M820">
        <f>IFERROR(VLOOKUP($A820,Banknifty!$A$14:$I$4860,5,FALSE),All_curves!M819)</f>
        <v>24271840</v>
      </c>
      <c r="N820">
        <f>IFERROR(VLOOKUP($A820,Banknifty!$A$14:$I$4860,6,FALSE),All_curves!N819)</f>
        <v>14810986</v>
      </c>
      <c r="O820">
        <f>IFERROR(VLOOKUP($A820,Banknifty!$A$14:$I$4860,7,FALSE),All_curves!O819)</f>
        <v>20412942</v>
      </c>
      <c r="P820">
        <f>IFERROR(VLOOKUP($A820,Banknifty!$A$14:$I$4860,8,FALSE),All_curves!P819)</f>
        <v>20412942</v>
      </c>
      <c r="Q820">
        <f>IFERROR(VLOOKUP($A820,Banknifty!$A$14:$I$4860,9,FALSE),All_curves!Q819)</f>
        <v>19651816</v>
      </c>
      <c r="R820">
        <f>IFERROR(VLOOKUP($A820,Nifty!$A$14:$I$4860,2,FALSE),All_curves!R819)</f>
        <v>9009533</v>
      </c>
      <c r="S820">
        <f>IFERROR(VLOOKUP($A820,Nifty!$A$14:$I$4860,3,FALSE),All_curves!S819)</f>
        <v>9955334</v>
      </c>
      <c r="T820">
        <f>IFERROR(VLOOKUP($A820,Nifty!$A$14:$I$4860,4,FALSE),All_curves!T819)</f>
        <v>9953549</v>
      </c>
      <c r="U820">
        <f>IFERROR(VLOOKUP($A820,Nifty!$A$14:$I$4860,5,FALSE),All_curves!U819)</f>
        <v>11065547</v>
      </c>
      <c r="V820">
        <f>IFERROR(VLOOKUP($A820,Nifty!$A$14:$I$4860,6,FALSE),All_curves!V819)</f>
        <v>9442511</v>
      </c>
      <c r="W820">
        <f>IFERROR(VLOOKUP($A820,Nifty!$A$14:$I$4860,7,FALSE),All_curves!W819)</f>
        <v>10328143</v>
      </c>
      <c r="X820">
        <f>IFERROR(VLOOKUP($A820,Nifty!$A$14:$I$4860,8,FALSE),All_curves!X819)</f>
        <v>10662395</v>
      </c>
      <c r="Y820">
        <f>IFERROR(VLOOKUP($A820,Nifty!$A$14:$I$4860,9,FALSE),All_curves!Y819)</f>
        <v>10740375</v>
      </c>
      <c r="AA820" s="5">
        <f t="shared" si="361"/>
        <v>0</v>
      </c>
      <c r="AB820" s="5">
        <f t="shared" si="362"/>
        <v>0</v>
      </c>
      <c r="AC820" s="5">
        <f t="shared" si="363"/>
        <v>0</v>
      </c>
      <c r="AD820" s="5">
        <f t="shared" si="364"/>
        <v>0</v>
      </c>
      <c r="AE820" s="5">
        <f t="shared" si="365"/>
        <v>0</v>
      </c>
      <c r="AF820" s="5">
        <f t="shared" si="366"/>
        <v>0</v>
      </c>
      <c r="AG820" s="5">
        <f t="shared" si="367"/>
        <v>0</v>
      </c>
      <c r="AH820" s="5">
        <f t="shared" si="368"/>
        <v>0</v>
      </c>
      <c r="AI820" s="5">
        <f t="shared" si="344"/>
        <v>-1.4779316036405143E-3</v>
      </c>
      <c r="AJ820" s="5">
        <f t="shared" si="345"/>
        <v>-1.4499797468987552E-3</v>
      </c>
      <c r="AK820" s="5">
        <f t="shared" si="346"/>
        <v>0</v>
      </c>
      <c r="AL820" s="5">
        <f t="shared" si="347"/>
        <v>0</v>
      </c>
      <c r="AM820" s="5">
        <f t="shared" si="348"/>
        <v>-4.2464950431786441E-3</v>
      </c>
      <c r="AN820" s="5">
        <f t="shared" si="349"/>
        <v>-2.6132554848609102E-3</v>
      </c>
      <c r="AO820" s="5">
        <f t="shared" si="350"/>
        <v>-2.6132554848609102E-3</v>
      </c>
      <c r="AP820" s="5">
        <f t="shared" si="351"/>
        <v>-6.0527719122094314E-4</v>
      </c>
      <c r="AQ820" s="5">
        <f t="shared" si="352"/>
        <v>-2.3340613387067277E-3</v>
      </c>
      <c r="AR820" s="5">
        <f t="shared" si="353"/>
        <v>0</v>
      </c>
      <c r="AS820" s="5">
        <f t="shared" si="354"/>
        <v>-9.9934701700388207E-4</v>
      </c>
      <c r="AT820" s="5">
        <f t="shared" si="355"/>
        <v>0</v>
      </c>
      <c r="AU820" s="5">
        <f t="shared" si="356"/>
        <v>-3.9477063925016376E-3</v>
      </c>
      <c r="AV820" s="5">
        <f t="shared" si="357"/>
        <v>-1.5487960167684944E-3</v>
      </c>
      <c r="AW820" s="5">
        <f t="shared" si="358"/>
        <v>-2.518496038474316E-3</v>
      </c>
      <c r="AX820" s="5">
        <f t="shared" si="359"/>
        <v>-1.5197937141264717E-3</v>
      </c>
      <c r="AZ820" s="7">
        <f t="shared" si="369"/>
        <v>126.69481661610976</v>
      </c>
      <c r="BA820" s="4">
        <f t="shared" si="360"/>
        <v>-1.0780997946767588E-3</v>
      </c>
      <c r="BB820" s="5">
        <f>AZ820/MAX($AZ$16:AZ820)-1</f>
        <v>-2.1589627079722229E-3</v>
      </c>
    </row>
    <row r="821" spans="1:54" x14ac:dyDescent="0.25">
      <c r="A821" s="3">
        <v>43738</v>
      </c>
      <c r="B821">
        <f>IFERROR(VLOOKUP($A821,Finnifty!$A$14:$I$486,B$15+1,FALSE),All_curves!B820)</f>
        <v>0</v>
      </c>
      <c r="C821">
        <f>IFERROR(VLOOKUP($A821,Finnifty!$A$14:$I$486,C$15+1,FALSE),All_curves!C820)</f>
        <v>0</v>
      </c>
      <c r="D821">
        <f>IFERROR(VLOOKUP($A821,Finnifty!$A$14:$I$486,D$15+1,FALSE),All_curves!D820)</f>
        <v>0</v>
      </c>
      <c r="E821">
        <f>IFERROR(VLOOKUP($A821,Finnifty!$A$14:$I$486,E$15+1,FALSE),All_curves!E820)</f>
        <v>0</v>
      </c>
      <c r="F821">
        <f>IFERROR(VLOOKUP($A821,Finnifty!$A$14:$I$486,F$15+1,FALSE),All_curves!F820)</f>
        <v>0</v>
      </c>
      <c r="G821">
        <f>IFERROR(VLOOKUP($A821,Finnifty!$A$14:$I$486,G$15+1,FALSE),All_curves!G820)</f>
        <v>0</v>
      </c>
      <c r="H821">
        <f>IFERROR(VLOOKUP($A821,Finnifty!$A$14:$I$486,H$15+1,FALSE),All_curves!H820)</f>
        <v>0</v>
      </c>
      <c r="I821">
        <f>IFERROR(VLOOKUP($A821,Finnifty!$A$14:$I$486,I$15+1,FALSE),All_curves!I820)</f>
        <v>0</v>
      </c>
      <c r="J821">
        <f>IFERROR(VLOOKUP($A821,Banknifty!$A$14:$I$4860,2,FALSE),All_curves!J820)</f>
        <v>15968874</v>
      </c>
      <c r="K821">
        <f>IFERROR(VLOOKUP($A821,Banknifty!$A$14:$I$4860,3,FALSE),All_curves!K820)</f>
        <v>24401338</v>
      </c>
      <c r="L821">
        <f>IFERROR(VLOOKUP($A821,Banknifty!$A$14:$I$4860,4,FALSE),All_curves!L820)</f>
        <v>19872636</v>
      </c>
      <c r="M821">
        <f>IFERROR(VLOOKUP($A821,Banknifty!$A$14:$I$4860,5,FALSE),All_curves!M820)</f>
        <v>24223084</v>
      </c>
      <c r="N821">
        <f>IFERROR(VLOOKUP($A821,Banknifty!$A$14:$I$4860,6,FALSE),All_curves!N820)</f>
        <v>14901634</v>
      </c>
      <c r="O821">
        <f>IFERROR(VLOOKUP($A821,Banknifty!$A$14:$I$4860,7,FALSE),All_curves!O820)</f>
        <v>20500990</v>
      </c>
      <c r="P821">
        <f>IFERROR(VLOOKUP($A821,Banknifty!$A$14:$I$4860,8,FALSE),All_curves!P820)</f>
        <v>20500990</v>
      </c>
      <c r="Q821">
        <f>IFERROR(VLOOKUP($A821,Banknifty!$A$14:$I$4860,9,FALSE),All_curves!Q820)</f>
        <v>19651816</v>
      </c>
      <c r="R821">
        <f>IFERROR(VLOOKUP($A821,Nifty!$A$14:$I$4860,2,FALSE),All_curves!R820)</f>
        <v>8954137</v>
      </c>
      <c r="S821">
        <f>IFERROR(VLOOKUP($A821,Nifty!$A$14:$I$4860,3,FALSE),All_curves!S820)</f>
        <v>9898821</v>
      </c>
      <c r="T821">
        <f>IFERROR(VLOOKUP($A821,Nifty!$A$14:$I$4860,4,FALSE),All_curves!T820)</f>
        <v>9911710</v>
      </c>
      <c r="U821">
        <f>IFERROR(VLOOKUP($A821,Nifty!$A$14:$I$4860,5,FALSE),All_curves!U820)</f>
        <v>11029791</v>
      </c>
      <c r="V821">
        <f>IFERROR(VLOOKUP($A821,Nifty!$A$14:$I$4860,6,FALSE),All_curves!V820)</f>
        <v>9384453</v>
      </c>
      <c r="W821">
        <f>IFERROR(VLOOKUP($A821,Nifty!$A$14:$I$4860,7,FALSE),All_curves!W820)</f>
        <v>10269514</v>
      </c>
      <c r="X821">
        <f>IFERROR(VLOOKUP($A821,Nifty!$A$14:$I$4860,8,FALSE),All_curves!X820)</f>
        <v>10617577</v>
      </c>
      <c r="Y821">
        <f>IFERROR(VLOOKUP($A821,Nifty!$A$14:$I$4860,9,FALSE),All_curves!Y820)</f>
        <v>10705670</v>
      </c>
      <c r="AA821" s="5">
        <f t="shared" si="361"/>
        <v>0</v>
      </c>
      <c r="AB821" s="5">
        <f t="shared" si="362"/>
        <v>0</v>
      </c>
      <c r="AC821" s="5">
        <f t="shared" si="363"/>
        <v>0</v>
      </c>
      <c r="AD821" s="5">
        <f t="shared" si="364"/>
        <v>0</v>
      </c>
      <c r="AE821" s="5">
        <f t="shared" si="365"/>
        <v>0</v>
      </c>
      <c r="AF821" s="5">
        <f t="shared" si="366"/>
        <v>0</v>
      </c>
      <c r="AG821" s="5">
        <f t="shared" si="367"/>
        <v>0</v>
      </c>
      <c r="AH821" s="5">
        <f t="shared" si="368"/>
        <v>0</v>
      </c>
      <c r="AI821" s="5">
        <f t="shared" si="344"/>
        <v>7.1946012581043384E-3</v>
      </c>
      <c r="AJ821" s="5">
        <f t="shared" si="345"/>
        <v>-7.6641927163634271E-4</v>
      </c>
      <c r="AK821" s="5">
        <f t="shared" si="346"/>
        <v>-1.1167712012362108E-3</v>
      </c>
      <c r="AL821" s="5">
        <f t="shared" si="347"/>
        <v>-2.0087475856794823E-3</v>
      </c>
      <c r="AM821" s="5">
        <f t="shared" si="348"/>
        <v>6.1203217665588561E-3</v>
      </c>
      <c r="AN821" s="5">
        <f t="shared" si="349"/>
        <v>4.3133419964647146E-3</v>
      </c>
      <c r="AO821" s="5">
        <f t="shared" si="350"/>
        <v>4.3133419964647146E-3</v>
      </c>
      <c r="AP821" s="5">
        <f t="shared" si="351"/>
        <v>0</v>
      </c>
      <c r="AQ821" s="5">
        <f t="shared" si="352"/>
        <v>-6.1485983790724452E-3</v>
      </c>
      <c r="AR821" s="5">
        <f t="shared" si="353"/>
        <v>-5.6766553487808125E-3</v>
      </c>
      <c r="AS821" s="5">
        <f t="shared" si="354"/>
        <v>-4.2034253310050396E-3</v>
      </c>
      <c r="AT821" s="5">
        <f t="shared" si="355"/>
        <v>-3.2312907802930502E-3</v>
      </c>
      <c r="AU821" s="5">
        <f t="shared" si="356"/>
        <v>-6.1485763691458972E-3</v>
      </c>
      <c r="AV821" s="5">
        <f t="shared" si="357"/>
        <v>-5.6766255076057259E-3</v>
      </c>
      <c r="AW821" s="5">
        <f t="shared" si="358"/>
        <v>-4.2033708186575147E-3</v>
      </c>
      <c r="AX821" s="5">
        <f t="shared" si="359"/>
        <v>-3.2312652025651145E-3</v>
      </c>
      <c r="AZ821" s="7">
        <f t="shared" si="369"/>
        <v>126.58675576283494</v>
      </c>
      <c r="BA821" s="4">
        <f t="shared" si="360"/>
        <v>-8.5292244908687564E-4</v>
      </c>
      <c r="BB821" s="5">
        <f>AZ821/MAX($AZ$16:AZ821)-1</f>
        <v>-3.0100437292986948E-3</v>
      </c>
    </row>
    <row r="822" spans="1:54" x14ac:dyDescent="0.25">
      <c r="A822" s="3">
        <v>43739</v>
      </c>
      <c r="B822">
        <f>IFERROR(VLOOKUP($A822,Finnifty!$A$14:$I$486,B$15+1,FALSE),All_curves!B821)</f>
        <v>0</v>
      </c>
      <c r="C822">
        <f>IFERROR(VLOOKUP($A822,Finnifty!$A$14:$I$486,C$15+1,FALSE),All_curves!C821)</f>
        <v>0</v>
      </c>
      <c r="D822">
        <f>IFERROR(VLOOKUP($A822,Finnifty!$A$14:$I$486,D$15+1,FALSE),All_curves!D821)</f>
        <v>0</v>
      </c>
      <c r="E822">
        <f>IFERROR(VLOOKUP($A822,Finnifty!$A$14:$I$486,E$15+1,FALSE),All_curves!E821)</f>
        <v>0</v>
      </c>
      <c r="F822">
        <f>IFERROR(VLOOKUP($A822,Finnifty!$A$14:$I$486,F$15+1,FALSE),All_curves!F821)</f>
        <v>0</v>
      </c>
      <c r="G822">
        <f>IFERROR(VLOOKUP($A822,Finnifty!$A$14:$I$486,G$15+1,FALSE),All_curves!G821)</f>
        <v>0</v>
      </c>
      <c r="H822">
        <f>IFERROR(VLOOKUP($A822,Finnifty!$A$14:$I$486,H$15+1,FALSE),All_curves!H821)</f>
        <v>0</v>
      </c>
      <c r="I822">
        <f>IFERROR(VLOOKUP($A822,Finnifty!$A$14:$I$486,I$15+1,FALSE),All_curves!I821)</f>
        <v>0</v>
      </c>
      <c r="J822">
        <f>IFERROR(VLOOKUP($A822,Banknifty!$A$14:$I$4860,2,FALSE),All_curves!J821)</f>
        <v>15925297</v>
      </c>
      <c r="K822">
        <f>IFERROR(VLOOKUP($A822,Banknifty!$A$14:$I$4860,3,FALSE),All_curves!K821)</f>
        <v>24355166</v>
      </c>
      <c r="L822">
        <f>IFERROR(VLOOKUP($A822,Banknifty!$A$14:$I$4860,4,FALSE),All_curves!L821)</f>
        <v>19822312</v>
      </c>
      <c r="M822">
        <f>IFERROR(VLOOKUP($A822,Banknifty!$A$14:$I$4860,5,FALSE),All_curves!M821)</f>
        <v>24317508</v>
      </c>
      <c r="N822">
        <f>IFERROR(VLOOKUP($A822,Banknifty!$A$14:$I$4860,6,FALSE),All_curves!N821)</f>
        <v>14855167</v>
      </c>
      <c r="O822">
        <f>IFERROR(VLOOKUP($A822,Banknifty!$A$14:$I$4860,7,FALSE),All_curves!O821)</f>
        <v>20451912</v>
      </c>
      <c r="P822">
        <f>IFERROR(VLOOKUP($A822,Banknifty!$A$14:$I$4860,8,FALSE),All_curves!P821)</f>
        <v>20451912</v>
      </c>
      <c r="Q822">
        <f>IFERROR(VLOOKUP($A822,Banknifty!$A$14:$I$4860,9,FALSE),All_curves!Q821)</f>
        <v>19641756</v>
      </c>
      <c r="R822">
        <f>IFERROR(VLOOKUP($A822,Nifty!$A$14:$I$4860,2,FALSE),All_curves!R821)</f>
        <v>9071703</v>
      </c>
      <c r="S822">
        <f>IFERROR(VLOOKUP($A822,Nifty!$A$14:$I$4860,3,FALSE),All_curves!S821)</f>
        <v>9985535</v>
      </c>
      <c r="T822">
        <f>IFERROR(VLOOKUP($A822,Nifty!$A$14:$I$4860,4,FALSE),All_curves!T821)</f>
        <v>10045471</v>
      </c>
      <c r="U822">
        <f>IFERROR(VLOOKUP($A822,Nifty!$A$14:$I$4860,5,FALSE),All_curves!U821)</f>
        <v>11101444</v>
      </c>
      <c r="V822">
        <f>IFERROR(VLOOKUP($A822,Nifty!$A$14:$I$4860,6,FALSE),All_curves!V821)</f>
        <v>9507669</v>
      </c>
      <c r="W822">
        <f>IFERROR(VLOOKUP($A822,Nifty!$A$14:$I$4860,7,FALSE),All_curves!W821)</f>
        <v>10359475</v>
      </c>
      <c r="X822">
        <f>IFERROR(VLOOKUP($A822,Nifty!$A$14:$I$4860,8,FALSE),All_curves!X821)</f>
        <v>10760863</v>
      </c>
      <c r="Y822">
        <f>IFERROR(VLOOKUP($A822,Nifty!$A$14:$I$4860,9,FALSE),All_curves!Y821)</f>
        <v>10775217</v>
      </c>
      <c r="AA822" s="5">
        <f t="shared" si="361"/>
        <v>0</v>
      </c>
      <c r="AB822" s="5">
        <f t="shared" si="362"/>
        <v>0</v>
      </c>
      <c r="AC822" s="5">
        <f t="shared" si="363"/>
        <v>0</v>
      </c>
      <c r="AD822" s="5">
        <f t="shared" si="364"/>
        <v>0</v>
      </c>
      <c r="AE822" s="5">
        <f t="shared" si="365"/>
        <v>0</v>
      </c>
      <c r="AF822" s="5">
        <f t="shared" si="366"/>
        <v>0</v>
      </c>
      <c r="AG822" s="5">
        <f t="shared" si="367"/>
        <v>0</v>
      </c>
      <c r="AH822" s="5">
        <f t="shared" si="368"/>
        <v>0</v>
      </c>
      <c r="AI822" s="5">
        <f t="shared" si="344"/>
        <v>-2.7288711777674335E-3</v>
      </c>
      <c r="AJ822" s="5">
        <f t="shared" si="345"/>
        <v>-1.8921913216398689E-3</v>
      </c>
      <c r="AK822" s="5">
        <f t="shared" si="346"/>
        <v>-2.5323263607304192E-3</v>
      </c>
      <c r="AL822" s="5">
        <f t="shared" si="347"/>
        <v>3.8980998455853122E-3</v>
      </c>
      <c r="AM822" s="5">
        <f t="shared" si="348"/>
        <v>-3.118248643068311E-3</v>
      </c>
      <c r="AN822" s="5">
        <f t="shared" si="349"/>
        <v>-2.3939331710322032E-3</v>
      </c>
      <c r="AO822" s="5">
        <f t="shared" si="350"/>
        <v>-2.3939331710322032E-3</v>
      </c>
      <c r="AP822" s="5">
        <f t="shared" si="351"/>
        <v>-5.1191197800748434E-4</v>
      </c>
      <c r="AQ822" s="5">
        <f t="shared" si="352"/>
        <v>1.3129796874897126E-2</v>
      </c>
      <c r="AR822" s="5">
        <f t="shared" si="353"/>
        <v>8.7600331393000719E-3</v>
      </c>
      <c r="AS822" s="5">
        <f t="shared" si="354"/>
        <v>1.3495249558350686E-2</v>
      </c>
      <c r="AT822" s="5">
        <f t="shared" si="355"/>
        <v>6.496315297361388E-3</v>
      </c>
      <c r="AU822" s="5">
        <f t="shared" si="356"/>
        <v>1.3129800959096993E-2</v>
      </c>
      <c r="AV822" s="5">
        <f t="shared" si="357"/>
        <v>8.7600055854639702E-3</v>
      </c>
      <c r="AW822" s="5">
        <f t="shared" si="358"/>
        <v>1.3495169378098248E-2</v>
      </c>
      <c r="AX822" s="5">
        <f t="shared" si="359"/>
        <v>6.4962772063774654E-3</v>
      </c>
      <c r="AZ822" s="7">
        <f t="shared" si="369"/>
        <v>126.96698720723829</v>
      </c>
      <c r="BA822" s="4">
        <f t="shared" si="360"/>
        <v>3.0037221675522229E-3</v>
      </c>
      <c r="BB822" s="5">
        <f>AZ822/MAX($AZ$16:AZ822)-1</f>
        <v>-1.5362896821469185E-5</v>
      </c>
    </row>
    <row r="823" spans="1:54" x14ac:dyDescent="0.25">
      <c r="A823" s="3">
        <v>43741</v>
      </c>
      <c r="B823">
        <f>IFERROR(VLOOKUP($A823,Finnifty!$A$14:$I$486,B$15+1,FALSE),All_curves!B822)</f>
        <v>0</v>
      </c>
      <c r="C823">
        <f>IFERROR(VLOOKUP($A823,Finnifty!$A$14:$I$486,C$15+1,FALSE),All_curves!C822)</f>
        <v>0</v>
      </c>
      <c r="D823">
        <f>IFERROR(VLOOKUP($A823,Finnifty!$A$14:$I$486,D$15+1,FALSE),All_curves!D822)</f>
        <v>0</v>
      </c>
      <c r="E823">
        <f>IFERROR(VLOOKUP($A823,Finnifty!$A$14:$I$486,E$15+1,FALSE),All_curves!E822)</f>
        <v>0</v>
      </c>
      <c r="F823">
        <f>IFERROR(VLOOKUP($A823,Finnifty!$A$14:$I$486,F$15+1,FALSE),All_curves!F822)</f>
        <v>0</v>
      </c>
      <c r="G823">
        <f>IFERROR(VLOOKUP($A823,Finnifty!$A$14:$I$486,G$15+1,FALSE),All_curves!G822)</f>
        <v>0</v>
      </c>
      <c r="H823">
        <f>IFERROR(VLOOKUP($A823,Finnifty!$A$14:$I$486,H$15+1,FALSE),All_curves!H822)</f>
        <v>0</v>
      </c>
      <c r="I823">
        <f>IFERROR(VLOOKUP($A823,Finnifty!$A$14:$I$486,I$15+1,FALSE),All_curves!I822)</f>
        <v>0</v>
      </c>
      <c r="J823">
        <f>IFERROR(VLOOKUP($A823,Banknifty!$A$14:$I$4860,2,FALSE),All_curves!J822)</f>
        <v>16021707</v>
      </c>
      <c r="K823">
        <f>IFERROR(VLOOKUP($A823,Banknifty!$A$14:$I$4860,3,FALSE),All_curves!K822)</f>
        <v>24367616</v>
      </c>
      <c r="L823">
        <f>IFERROR(VLOOKUP($A823,Banknifty!$A$14:$I$4860,4,FALSE),All_curves!L822)</f>
        <v>19797544</v>
      </c>
      <c r="M823">
        <f>IFERROR(VLOOKUP($A823,Banknifty!$A$14:$I$4860,5,FALSE),All_curves!M822)</f>
        <v>24566816</v>
      </c>
      <c r="N823">
        <f>IFERROR(VLOOKUP($A823,Banknifty!$A$14:$I$4860,6,FALSE),All_curves!N822)</f>
        <v>14784666</v>
      </c>
      <c r="O823">
        <f>IFERROR(VLOOKUP($A823,Banknifty!$A$14:$I$4860,7,FALSE),All_curves!O822)</f>
        <v>20382064</v>
      </c>
      <c r="P823">
        <f>IFERROR(VLOOKUP($A823,Banknifty!$A$14:$I$4860,8,FALSE),All_curves!P822)</f>
        <v>20382064</v>
      </c>
      <c r="Q823">
        <f>IFERROR(VLOOKUP($A823,Banknifty!$A$14:$I$4860,9,FALSE),All_curves!Q822)</f>
        <v>19666162</v>
      </c>
      <c r="R823">
        <f>IFERROR(VLOOKUP($A823,Nifty!$A$14:$I$4860,2,FALSE),All_curves!R822)</f>
        <v>9246207</v>
      </c>
      <c r="S823">
        <f>IFERROR(VLOOKUP($A823,Nifty!$A$14:$I$4860,3,FALSE),All_curves!S822)</f>
        <v>10127574</v>
      </c>
      <c r="T823">
        <f>IFERROR(VLOOKUP($A823,Nifty!$A$14:$I$4860,4,FALSE),All_curves!T822)</f>
        <v>10215042</v>
      </c>
      <c r="U823">
        <f>IFERROR(VLOOKUP($A823,Nifty!$A$14:$I$4860,5,FALSE),All_curves!U822)</f>
        <v>11282900</v>
      </c>
      <c r="V823">
        <f>IFERROR(VLOOKUP($A823,Nifty!$A$14:$I$4860,6,FALSE),All_curves!V822)</f>
        <v>9726959</v>
      </c>
      <c r="W823">
        <f>IFERROR(VLOOKUP($A823,Nifty!$A$14:$I$4860,7,FALSE),All_curves!W822)</f>
        <v>10559427</v>
      </c>
      <c r="X823">
        <f>IFERROR(VLOOKUP($A823,Nifty!$A$14:$I$4860,8,FALSE),All_curves!X822)</f>
        <v>10997414</v>
      </c>
      <c r="Y823">
        <f>IFERROR(VLOOKUP($A823,Nifty!$A$14:$I$4860,9,FALSE),All_curves!Y822)</f>
        <v>11006813</v>
      </c>
      <c r="AA823" s="5">
        <f t="shared" si="361"/>
        <v>0</v>
      </c>
      <c r="AB823" s="5">
        <f t="shared" si="362"/>
        <v>0</v>
      </c>
      <c r="AC823" s="5">
        <f t="shared" si="363"/>
        <v>0</v>
      </c>
      <c r="AD823" s="5">
        <f t="shared" si="364"/>
        <v>0</v>
      </c>
      <c r="AE823" s="5">
        <f t="shared" si="365"/>
        <v>0</v>
      </c>
      <c r="AF823" s="5">
        <f t="shared" si="366"/>
        <v>0</v>
      </c>
      <c r="AG823" s="5">
        <f t="shared" si="367"/>
        <v>0</v>
      </c>
      <c r="AH823" s="5">
        <f t="shared" si="368"/>
        <v>0</v>
      </c>
      <c r="AI823" s="5">
        <f t="shared" si="344"/>
        <v>6.0538902351396917E-3</v>
      </c>
      <c r="AJ823" s="5">
        <f t="shared" si="345"/>
        <v>5.111851834638248E-4</v>
      </c>
      <c r="AK823" s="5">
        <f t="shared" si="346"/>
        <v>-1.249501067282166E-3</v>
      </c>
      <c r="AL823" s="5">
        <f t="shared" si="347"/>
        <v>1.0252201829233476E-2</v>
      </c>
      <c r="AM823" s="5">
        <f t="shared" si="348"/>
        <v>-4.7458907732238487E-3</v>
      </c>
      <c r="AN823" s="5">
        <f t="shared" si="349"/>
        <v>-3.4152308106938367E-3</v>
      </c>
      <c r="AO823" s="5">
        <f t="shared" si="350"/>
        <v>-3.4152308106938367E-3</v>
      </c>
      <c r="AP823" s="5">
        <f t="shared" si="351"/>
        <v>1.242556928209515E-3</v>
      </c>
      <c r="AQ823" s="5">
        <f t="shared" si="352"/>
        <v>1.9236079488051949E-2</v>
      </c>
      <c r="AR823" s="5">
        <f t="shared" si="353"/>
        <v>1.4224475704105899E-2</v>
      </c>
      <c r="AS823" s="5">
        <f t="shared" si="354"/>
        <v>1.6880343390568653E-2</v>
      </c>
      <c r="AT823" s="5">
        <f t="shared" si="355"/>
        <v>1.6345261030907388E-2</v>
      </c>
      <c r="AU823" s="5">
        <f t="shared" si="356"/>
        <v>2.3064538742356255E-2</v>
      </c>
      <c r="AV823" s="5">
        <f t="shared" si="357"/>
        <v>1.9301364210059013E-2</v>
      </c>
      <c r="AW823" s="5">
        <f t="shared" si="358"/>
        <v>2.1982530583281257E-2</v>
      </c>
      <c r="AX823" s="5">
        <f t="shared" si="359"/>
        <v>2.1493395446235519E-2</v>
      </c>
      <c r="AZ823" s="7">
        <f t="shared" si="369"/>
        <v>127.80159395470227</v>
      </c>
      <c r="BA823" s="4">
        <f t="shared" si="360"/>
        <v>6.5734153879049486E-3</v>
      </c>
      <c r="BB823" s="5">
        <f>AZ823/MAX($AZ$16:AZ823)-1</f>
        <v>0</v>
      </c>
    </row>
    <row r="824" spans="1:54" x14ac:dyDescent="0.25">
      <c r="A824" s="3">
        <v>43742</v>
      </c>
      <c r="B824">
        <f>IFERROR(VLOOKUP($A824,Finnifty!$A$14:$I$486,B$15+1,FALSE),All_curves!B823)</f>
        <v>0</v>
      </c>
      <c r="C824">
        <f>IFERROR(VLOOKUP($A824,Finnifty!$A$14:$I$486,C$15+1,FALSE),All_curves!C823)</f>
        <v>0</v>
      </c>
      <c r="D824">
        <f>IFERROR(VLOOKUP($A824,Finnifty!$A$14:$I$486,D$15+1,FALSE),All_curves!D823)</f>
        <v>0</v>
      </c>
      <c r="E824">
        <f>IFERROR(VLOOKUP($A824,Finnifty!$A$14:$I$486,E$15+1,FALSE),All_curves!E823)</f>
        <v>0</v>
      </c>
      <c r="F824">
        <f>IFERROR(VLOOKUP($A824,Finnifty!$A$14:$I$486,F$15+1,FALSE),All_curves!F823)</f>
        <v>0</v>
      </c>
      <c r="G824">
        <f>IFERROR(VLOOKUP($A824,Finnifty!$A$14:$I$486,G$15+1,FALSE),All_curves!G823)</f>
        <v>0</v>
      </c>
      <c r="H824">
        <f>IFERROR(VLOOKUP($A824,Finnifty!$A$14:$I$486,H$15+1,FALSE),All_curves!H823)</f>
        <v>0</v>
      </c>
      <c r="I824">
        <f>IFERROR(VLOOKUP($A824,Finnifty!$A$14:$I$486,I$15+1,FALSE),All_curves!I823)</f>
        <v>0</v>
      </c>
      <c r="J824">
        <f>IFERROR(VLOOKUP($A824,Banknifty!$A$14:$I$4860,2,FALSE),All_curves!J823)</f>
        <v>16135178</v>
      </c>
      <c r="K824">
        <f>IFERROR(VLOOKUP($A824,Banknifty!$A$14:$I$4860,3,FALSE),All_curves!K823)</f>
        <v>24540194</v>
      </c>
      <c r="L824">
        <f>IFERROR(VLOOKUP($A824,Banknifty!$A$14:$I$4860,4,FALSE),All_curves!L823)</f>
        <v>19898328</v>
      </c>
      <c r="M824">
        <f>IFERROR(VLOOKUP($A824,Banknifty!$A$14:$I$4860,5,FALSE),All_curves!M823)</f>
        <v>24704828</v>
      </c>
      <c r="N824">
        <f>IFERROR(VLOOKUP($A824,Banknifty!$A$14:$I$4860,6,FALSE),All_curves!N823)</f>
        <v>14891036</v>
      </c>
      <c r="O824">
        <f>IFERROR(VLOOKUP($A824,Banknifty!$A$14:$I$4860,7,FALSE),All_curves!O823)</f>
        <v>20366444</v>
      </c>
      <c r="P824">
        <f>IFERROR(VLOOKUP($A824,Banknifty!$A$14:$I$4860,8,FALSE),All_curves!P823)</f>
        <v>20366444</v>
      </c>
      <c r="Q824">
        <f>IFERROR(VLOOKUP($A824,Banknifty!$A$14:$I$4860,9,FALSE),All_curves!Q823)</f>
        <v>19626658</v>
      </c>
      <c r="R824">
        <f>IFERROR(VLOOKUP($A824,Nifty!$A$14:$I$4860,2,FALSE),All_curves!R823)</f>
        <v>9278452</v>
      </c>
      <c r="S824">
        <f>IFERROR(VLOOKUP($A824,Nifty!$A$14:$I$4860,3,FALSE),All_curves!S823)</f>
        <v>10190743</v>
      </c>
      <c r="T824">
        <f>IFERROR(VLOOKUP($A824,Nifty!$A$14:$I$4860,4,FALSE),All_curves!T823)</f>
        <v>10250666</v>
      </c>
      <c r="U824">
        <f>IFERROR(VLOOKUP($A824,Nifty!$A$14:$I$4860,5,FALSE),All_curves!U823)</f>
        <v>11332328</v>
      </c>
      <c r="V824">
        <f>IFERROR(VLOOKUP($A824,Nifty!$A$14:$I$4860,6,FALSE),All_curves!V823)</f>
        <v>9760881</v>
      </c>
      <c r="W824">
        <f>IFERROR(VLOOKUP($A824,Nifty!$A$14:$I$4860,7,FALSE),All_curves!W823)</f>
        <v>10625289</v>
      </c>
      <c r="X824">
        <f>IFERROR(VLOOKUP($A824,Nifty!$A$14:$I$4860,8,FALSE),All_curves!X823)</f>
        <v>11035767</v>
      </c>
      <c r="Y824">
        <f>IFERROR(VLOOKUP($A824,Nifty!$A$14:$I$4860,9,FALSE),All_curves!Y823)</f>
        <v>11055032</v>
      </c>
      <c r="AA824" s="5">
        <f t="shared" si="361"/>
        <v>0</v>
      </c>
      <c r="AB824" s="5">
        <f t="shared" si="362"/>
        <v>0</v>
      </c>
      <c r="AC824" s="5">
        <f t="shared" si="363"/>
        <v>0</v>
      </c>
      <c r="AD824" s="5">
        <f t="shared" si="364"/>
        <v>0</v>
      </c>
      <c r="AE824" s="5">
        <f t="shared" si="365"/>
        <v>0</v>
      </c>
      <c r="AF824" s="5">
        <f t="shared" si="366"/>
        <v>0</v>
      </c>
      <c r="AG824" s="5">
        <f t="shared" si="367"/>
        <v>0</v>
      </c>
      <c r="AH824" s="5">
        <f t="shared" si="368"/>
        <v>0</v>
      </c>
      <c r="AI824" s="5">
        <f t="shared" si="344"/>
        <v>7.0823289927846034E-3</v>
      </c>
      <c r="AJ824" s="5">
        <f t="shared" si="345"/>
        <v>7.0822685321370038E-3</v>
      </c>
      <c r="AK824" s="5">
        <f t="shared" si="346"/>
        <v>5.0907324666129572E-3</v>
      </c>
      <c r="AL824" s="5">
        <f t="shared" si="347"/>
        <v>5.6178220246367871E-3</v>
      </c>
      <c r="AM824" s="5">
        <f t="shared" si="348"/>
        <v>7.1946163680667308E-3</v>
      </c>
      <c r="AN824" s="5">
        <f t="shared" si="349"/>
        <v>-7.6636007030495001E-4</v>
      </c>
      <c r="AO824" s="5">
        <f t="shared" si="350"/>
        <v>-7.6636007030495001E-4</v>
      </c>
      <c r="AP824" s="5">
        <f t="shared" si="351"/>
        <v>-2.0087295121437032E-3</v>
      </c>
      <c r="AQ824" s="5">
        <f t="shared" si="352"/>
        <v>3.4873759585958286E-3</v>
      </c>
      <c r="AR824" s="5">
        <f t="shared" si="353"/>
        <v>6.2373279128842274E-3</v>
      </c>
      <c r="AS824" s="5">
        <f t="shared" si="354"/>
        <v>3.4874061212866181E-3</v>
      </c>
      <c r="AT824" s="5">
        <f t="shared" si="355"/>
        <v>4.3807886270372798E-3</v>
      </c>
      <c r="AU824" s="5">
        <f t="shared" si="356"/>
        <v>3.4874208886868097E-3</v>
      </c>
      <c r="AV824" s="5">
        <f t="shared" si="357"/>
        <v>6.2372702609716502E-3</v>
      </c>
      <c r="AW824" s="5">
        <f t="shared" si="358"/>
        <v>3.487456232892594E-3</v>
      </c>
      <c r="AX824" s="5">
        <f t="shared" si="359"/>
        <v>4.3808321264293681E-3</v>
      </c>
      <c r="AZ824" s="7">
        <f t="shared" si="369"/>
        <v>128.14086563441469</v>
      </c>
      <c r="BA824" s="4">
        <f t="shared" si="360"/>
        <v>2.6546748691778687E-3</v>
      </c>
      <c r="BB824" s="5">
        <f>AZ824/MAX($AZ$16:AZ824)-1</f>
        <v>0</v>
      </c>
    </row>
    <row r="825" spans="1:54" x14ac:dyDescent="0.25">
      <c r="A825" s="3">
        <v>43745</v>
      </c>
      <c r="B825">
        <f>IFERROR(VLOOKUP($A825,Finnifty!$A$14:$I$486,B$15+1,FALSE),All_curves!B824)</f>
        <v>0</v>
      </c>
      <c r="C825">
        <f>IFERROR(VLOOKUP($A825,Finnifty!$A$14:$I$486,C$15+1,FALSE),All_curves!C824)</f>
        <v>0</v>
      </c>
      <c r="D825">
        <f>IFERROR(VLOOKUP($A825,Finnifty!$A$14:$I$486,D$15+1,FALSE),All_curves!D824)</f>
        <v>0</v>
      </c>
      <c r="E825">
        <f>IFERROR(VLOOKUP($A825,Finnifty!$A$14:$I$486,E$15+1,FALSE),All_curves!E824)</f>
        <v>0</v>
      </c>
      <c r="F825">
        <f>IFERROR(VLOOKUP($A825,Finnifty!$A$14:$I$486,F$15+1,FALSE),All_curves!F824)</f>
        <v>0</v>
      </c>
      <c r="G825">
        <f>IFERROR(VLOOKUP($A825,Finnifty!$A$14:$I$486,G$15+1,FALSE),All_curves!G824)</f>
        <v>0</v>
      </c>
      <c r="H825">
        <f>IFERROR(VLOOKUP($A825,Finnifty!$A$14:$I$486,H$15+1,FALSE),All_curves!H824)</f>
        <v>0</v>
      </c>
      <c r="I825">
        <f>IFERROR(VLOOKUP($A825,Finnifty!$A$14:$I$486,I$15+1,FALSE),All_curves!I824)</f>
        <v>0</v>
      </c>
      <c r="J825">
        <f>IFERROR(VLOOKUP($A825,Banknifty!$A$14:$I$4860,2,FALSE),All_curves!J824)</f>
        <v>16070359</v>
      </c>
      <c r="K825">
        <f>IFERROR(VLOOKUP($A825,Banknifty!$A$14:$I$4860,3,FALSE),All_curves!K824)</f>
        <v>24490556</v>
      </c>
      <c r="L825">
        <f>IFERROR(VLOOKUP($A825,Banknifty!$A$14:$I$4860,4,FALSE),All_curves!L824)</f>
        <v>19906478</v>
      </c>
      <c r="M825">
        <f>IFERROR(VLOOKUP($A825,Banknifty!$A$14:$I$4860,5,FALSE),All_curves!M824)</f>
        <v>24582510</v>
      </c>
      <c r="N825">
        <f>IFERROR(VLOOKUP($A825,Banknifty!$A$14:$I$4860,6,FALSE),All_curves!N824)</f>
        <v>14850400</v>
      </c>
      <c r="O825">
        <f>IFERROR(VLOOKUP($A825,Banknifty!$A$14:$I$4860,7,FALSE),All_curves!O824)</f>
        <v>20327906</v>
      </c>
      <c r="P825">
        <f>IFERROR(VLOOKUP($A825,Banknifty!$A$14:$I$4860,8,FALSE),All_curves!P824)</f>
        <v>20327906</v>
      </c>
      <c r="Q825">
        <f>IFERROR(VLOOKUP($A825,Banknifty!$A$14:$I$4860,9,FALSE),All_curves!Q824)</f>
        <v>19703164</v>
      </c>
      <c r="R825">
        <f>IFERROR(VLOOKUP($A825,Nifty!$A$14:$I$4860,2,FALSE),All_curves!R824)</f>
        <v>9290648</v>
      </c>
      <c r="S825">
        <f>IFERROR(VLOOKUP($A825,Nifty!$A$14:$I$4860,3,FALSE),All_curves!S824)</f>
        <v>10174903</v>
      </c>
      <c r="T825">
        <f>IFERROR(VLOOKUP($A825,Nifty!$A$14:$I$4860,4,FALSE),All_curves!T824)</f>
        <v>10264140</v>
      </c>
      <c r="U825">
        <f>IFERROR(VLOOKUP($A825,Nifty!$A$14:$I$4860,5,FALSE),All_curves!U824)</f>
        <v>11348027</v>
      </c>
      <c r="V825">
        <f>IFERROR(VLOOKUP($A825,Nifty!$A$14:$I$4860,6,FALSE),All_curves!V824)</f>
        <v>9773711</v>
      </c>
      <c r="W825">
        <f>IFERROR(VLOOKUP($A825,Nifty!$A$14:$I$4860,7,FALSE),All_curves!W824)</f>
        <v>10608773</v>
      </c>
      <c r="X825">
        <f>IFERROR(VLOOKUP($A825,Nifty!$A$14:$I$4860,8,FALSE),All_curves!X824)</f>
        <v>11050273</v>
      </c>
      <c r="Y825">
        <f>IFERROR(VLOOKUP($A825,Nifty!$A$14:$I$4860,9,FALSE),All_curves!Y824)</f>
        <v>11070347</v>
      </c>
      <c r="AA825" s="5">
        <f t="shared" si="361"/>
        <v>0</v>
      </c>
      <c r="AB825" s="5">
        <f t="shared" si="362"/>
        <v>0</v>
      </c>
      <c r="AC825" s="5">
        <f t="shared" si="363"/>
        <v>0</v>
      </c>
      <c r="AD825" s="5">
        <f t="shared" si="364"/>
        <v>0</v>
      </c>
      <c r="AE825" s="5">
        <f t="shared" si="365"/>
        <v>0</v>
      </c>
      <c r="AF825" s="5">
        <f t="shared" si="366"/>
        <v>0</v>
      </c>
      <c r="AG825" s="5">
        <f t="shared" si="367"/>
        <v>0</v>
      </c>
      <c r="AH825" s="5">
        <f t="shared" si="368"/>
        <v>0</v>
      </c>
      <c r="AI825" s="5">
        <f t="shared" si="344"/>
        <v>-4.0172472841638607E-3</v>
      </c>
      <c r="AJ825" s="5">
        <f t="shared" si="345"/>
        <v>-2.0227223957560714E-3</v>
      </c>
      <c r="AK825" s="5">
        <f t="shared" si="346"/>
        <v>4.0958215182707036E-4</v>
      </c>
      <c r="AL825" s="5">
        <f t="shared" si="347"/>
        <v>-4.9511779640805109E-3</v>
      </c>
      <c r="AM825" s="5">
        <f t="shared" si="348"/>
        <v>-2.7288900517062897E-3</v>
      </c>
      <c r="AN825" s="5">
        <f t="shared" si="349"/>
        <v>-1.8922301801924668E-3</v>
      </c>
      <c r="AO825" s="5">
        <f t="shared" si="350"/>
        <v>-1.8922301801924668E-3</v>
      </c>
      <c r="AP825" s="5">
        <f t="shared" si="351"/>
        <v>3.8980655799882857E-3</v>
      </c>
      <c r="AQ825" s="5">
        <f t="shared" si="352"/>
        <v>1.3144434006879813E-3</v>
      </c>
      <c r="AR825" s="5">
        <f t="shared" si="353"/>
        <v>-1.5543518269472978E-3</v>
      </c>
      <c r="AS825" s="5">
        <f t="shared" si="354"/>
        <v>1.3144511780991408E-3</v>
      </c>
      <c r="AT825" s="5">
        <f t="shared" si="355"/>
        <v>1.3853287691638627E-3</v>
      </c>
      <c r="AU825" s="5">
        <f t="shared" si="356"/>
        <v>1.3144305314243265E-3</v>
      </c>
      <c r="AV825" s="5">
        <f t="shared" si="357"/>
        <v>-1.5544047790135851E-3</v>
      </c>
      <c r="AW825" s="5">
        <f t="shared" si="358"/>
        <v>1.3144532681779175E-3</v>
      </c>
      <c r="AX825" s="5">
        <f t="shared" si="359"/>
        <v>1.38534198725071E-3</v>
      </c>
      <c r="AZ825" s="7">
        <f t="shared" si="369"/>
        <v>128.09667221087722</v>
      </c>
      <c r="BA825" s="4">
        <f t="shared" si="360"/>
        <v>-3.4488157480971882E-4</v>
      </c>
      <c r="BB825" s="5">
        <f>AZ825/MAX($AZ$16:AZ825)-1</f>
        <v>-3.4488157480971893E-4</v>
      </c>
    </row>
    <row r="826" spans="1:54" x14ac:dyDescent="0.25">
      <c r="A826" s="3">
        <v>43747</v>
      </c>
      <c r="B826">
        <f>IFERROR(VLOOKUP($A826,Finnifty!$A$14:$I$486,B$15+1,FALSE),All_curves!B825)</f>
        <v>0</v>
      </c>
      <c r="C826">
        <f>IFERROR(VLOOKUP($A826,Finnifty!$A$14:$I$486,C$15+1,FALSE),All_curves!C825)</f>
        <v>0</v>
      </c>
      <c r="D826">
        <f>IFERROR(VLOOKUP($A826,Finnifty!$A$14:$I$486,D$15+1,FALSE),All_curves!D825)</f>
        <v>0</v>
      </c>
      <c r="E826">
        <f>IFERROR(VLOOKUP($A826,Finnifty!$A$14:$I$486,E$15+1,FALSE),All_curves!E825)</f>
        <v>0</v>
      </c>
      <c r="F826">
        <f>IFERROR(VLOOKUP($A826,Finnifty!$A$14:$I$486,F$15+1,FALSE),All_curves!F825)</f>
        <v>0</v>
      </c>
      <c r="G826">
        <f>IFERROR(VLOOKUP($A826,Finnifty!$A$14:$I$486,G$15+1,FALSE),All_curves!G825)</f>
        <v>0</v>
      </c>
      <c r="H826">
        <f>IFERROR(VLOOKUP($A826,Finnifty!$A$14:$I$486,H$15+1,FALSE),All_curves!H825)</f>
        <v>0</v>
      </c>
      <c r="I826">
        <f>IFERROR(VLOOKUP($A826,Finnifty!$A$14:$I$486,I$15+1,FALSE),All_curves!I825)</f>
        <v>0</v>
      </c>
      <c r="J826">
        <f>IFERROR(VLOOKUP($A826,Banknifty!$A$14:$I$4860,2,FALSE),All_curves!J825)</f>
        <v>16139211</v>
      </c>
      <c r="K826">
        <f>IFERROR(VLOOKUP($A826,Banknifty!$A$14:$I$4860,3,FALSE),All_curves!K825)</f>
        <v>25003464</v>
      </c>
      <c r="L826">
        <f>IFERROR(VLOOKUP($A826,Banknifty!$A$14:$I$4860,4,FALSE),All_curves!L825)</f>
        <v>20149488</v>
      </c>
      <c r="M826">
        <f>IFERROR(VLOOKUP($A826,Banknifty!$A$14:$I$4860,5,FALSE),All_curves!M825)</f>
        <v>24862082</v>
      </c>
      <c r="N826">
        <f>IFERROR(VLOOKUP($A826,Banknifty!$A$14:$I$4860,6,FALSE),All_curves!N825)</f>
        <v>15006629</v>
      </c>
      <c r="O826">
        <f>IFERROR(VLOOKUP($A826,Banknifty!$A$14:$I$4860,7,FALSE),All_curves!O825)</f>
        <v>20513826</v>
      </c>
      <c r="P826">
        <f>IFERROR(VLOOKUP($A826,Banknifty!$A$14:$I$4860,8,FALSE),All_curves!P825)</f>
        <v>20513826</v>
      </c>
      <c r="Q826">
        <f>IFERROR(VLOOKUP($A826,Banknifty!$A$14:$I$4860,9,FALSE),All_curves!Q825)</f>
        <v>19905166</v>
      </c>
      <c r="R826">
        <f>IFERROR(VLOOKUP($A826,Nifty!$A$14:$I$4860,2,FALSE),All_curves!R825)</f>
        <v>9334177</v>
      </c>
      <c r="S826">
        <f>IFERROR(VLOOKUP($A826,Nifty!$A$14:$I$4860,3,FALSE),All_curves!S825)</f>
        <v>10372822</v>
      </c>
      <c r="T826">
        <f>IFERROR(VLOOKUP($A826,Nifty!$A$14:$I$4860,4,FALSE),All_curves!T825)</f>
        <v>10424495</v>
      </c>
      <c r="U826">
        <f>IFERROR(VLOOKUP($A826,Nifty!$A$14:$I$4860,5,FALSE),All_curves!U825)</f>
        <v>11482166</v>
      </c>
      <c r="V826">
        <f>IFERROR(VLOOKUP($A826,Nifty!$A$14:$I$4860,6,FALSE),All_curves!V825)</f>
        <v>9819503</v>
      </c>
      <c r="W826">
        <f>IFERROR(VLOOKUP($A826,Nifty!$A$14:$I$4860,7,FALSE),All_curves!W825)</f>
        <v>10815132</v>
      </c>
      <c r="X826">
        <f>IFERROR(VLOOKUP($A826,Nifty!$A$14:$I$4860,8,FALSE),All_curves!X825)</f>
        <v>11222909</v>
      </c>
      <c r="Y826">
        <f>IFERROR(VLOOKUP($A826,Nifty!$A$14:$I$4860,9,FALSE),All_curves!Y825)</f>
        <v>11201203</v>
      </c>
      <c r="AA826" s="5">
        <f t="shared" si="361"/>
        <v>0</v>
      </c>
      <c r="AB826" s="5">
        <f t="shared" si="362"/>
        <v>0</v>
      </c>
      <c r="AC826" s="5">
        <f t="shared" si="363"/>
        <v>0</v>
      </c>
      <c r="AD826" s="5">
        <f t="shared" si="364"/>
        <v>0</v>
      </c>
      <c r="AE826" s="5">
        <f t="shared" si="365"/>
        <v>0</v>
      </c>
      <c r="AF826" s="5">
        <f t="shared" si="366"/>
        <v>0</v>
      </c>
      <c r="AG826" s="5">
        <f t="shared" si="367"/>
        <v>0</v>
      </c>
      <c r="AH826" s="5">
        <f t="shared" si="368"/>
        <v>0</v>
      </c>
      <c r="AI826" s="5">
        <f t="shared" si="344"/>
        <v>4.284409576662318E-3</v>
      </c>
      <c r="AJ826" s="5">
        <f t="shared" si="345"/>
        <v>2.0943093329526707E-2</v>
      </c>
      <c r="AK826" s="5">
        <f t="shared" si="346"/>
        <v>1.2207583882995365E-2</v>
      </c>
      <c r="AL826" s="5">
        <f t="shared" si="347"/>
        <v>1.1372801231444685E-2</v>
      </c>
      <c r="AM826" s="5">
        <f t="shared" si="348"/>
        <v>1.0520188008403819E-2</v>
      </c>
      <c r="AN826" s="5">
        <f t="shared" si="349"/>
        <v>9.1460478024643077E-3</v>
      </c>
      <c r="AO826" s="5">
        <f t="shared" si="350"/>
        <v>9.1460478024643077E-3</v>
      </c>
      <c r="AP826" s="5">
        <f t="shared" si="351"/>
        <v>1.0252262022485414E-2</v>
      </c>
      <c r="AQ826" s="5">
        <f t="shared" si="352"/>
        <v>4.6852490805808777E-3</v>
      </c>
      <c r="AR826" s="5">
        <f t="shared" si="353"/>
        <v>1.9451684207701936E-2</v>
      </c>
      <c r="AS826" s="5">
        <f t="shared" si="354"/>
        <v>1.5622838347879142E-2</v>
      </c>
      <c r="AT826" s="5">
        <f t="shared" si="355"/>
        <v>1.1820468879744528E-2</v>
      </c>
      <c r="AU826" s="5">
        <f t="shared" si="356"/>
        <v>4.6852214066899212E-3</v>
      </c>
      <c r="AV826" s="5">
        <f t="shared" si="357"/>
        <v>1.9451731128566907E-2</v>
      </c>
      <c r="AW826" s="5">
        <f t="shared" si="358"/>
        <v>1.5622781446213985E-2</v>
      </c>
      <c r="AX826" s="5">
        <f t="shared" si="359"/>
        <v>1.1820406352212709E-2</v>
      </c>
      <c r="AZ826" s="7">
        <f t="shared" si="369"/>
        <v>129.1162833700981</v>
      </c>
      <c r="BA826" s="4">
        <f t="shared" si="360"/>
        <v>7.9597006044182066E-3</v>
      </c>
      <c r="BB826" s="5">
        <f>AZ826/MAX($AZ$16:AZ826)-1</f>
        <v>0</v>
      </c>
    </row>
    <row r="827" spans="1:54" x14ac:dyDescent="0.25">
      <c r="A827" s="3">
        <v>43748</v>
      </c>
      <c r="B827">
        <f>IFERROR(VLOOKUP($A827,Finnifty!$A$14:$I$486,B$15+1,FALSE),All_curves!B826)</f>
        <v>0</v>
      </c>
      <c r="C827">
        <f>IFERROR(VLOOKUP($A827,Finnifty!$A$14:$I$486,C$15+1,FALSE),All_curves!C826)</f>
        <v>0</v>
      </c>
      <c r="D827">
        <f>IFERROR(VLOOKUP($A827,Finnifty!$A$14:$I$486,D$15+1,FALSE),All_curves!D826)</f>
        <v>0</v>
      </c>
      <c r="E827">
        <f>IFERROR(VLOOKUP($A827,Finnifty!$A$14:$I$486,E$15+1,FALSE),All_curves!E826)</f>
        <v>0</v>
      </c>
      <c r="F827">
        <f>IFERROR(VLOOKUP($A827,Finnifty!$A$14:$I$486,F$15+1,FALSE),All_curves!F826)</f>
        <v>0</v>
      </c>
      <c r="G827">
        <f>IFERROR(VLOOKUP($A827,Finnifty!$A$14:$I$486,G$15+1,FALSE),All_curves!G826)</f>
        <v>0</v>
      </c>
      <c r="H827">
        <f>IFERROR(VLOOKUP($A827,Finnifty!$A$14:$I$486,H$15+1,FALSE),All_curves!H826)</f>
        <v>0</v>
      </c>
      <c r="I827">
        <f>IFERROR(VLOOKUP($A827,Finnifty!$A$14:$I$486,I$15+1,FALSE),All_curves!I826)</f>
        <v>0</v>
      </c>
      <c r="J827">
        <f>IFERROR(VLOOKUP($A827,Banknifty!$A$14:$I$4860,2,FALSE),All_curves!J826)</f>
        <v>16185830</v>
      </c>
      <c r="K827">
        <f>IFERROR(VLOOKUP($A827,Banknifty!$A$14:$I$4860,3,FALSE),All_curves!K826)</f>
        <v>24996254</v>
      </c>
      <c r="L827">
        <f>IFERROR(VLOOKUP($A827,Banknifty!$A$14:$I$4860,4,FALSE),All_curves!L826)</f>
        <v>19928830</v>
      </c>
      <c r="M827">
        <f>IFERROR(VLOOKUP($A827,Banknifty!$A$14:$I$4860,5,FALSE),All_curves!M826)</f>
        <v>24581754</v>
      </c>
      <c r="N827">
        <f>IFERROR(VLOOKUP($A827,Banknifty!$A$14:$I$4860,6,FALSE),All_curves!N826)</f>
        <v>15133190</v>
      </c>
      <c r="O827">
        <f>IFERROR(VLOOKUP($A827,Banknifty!$A$14:$I$4860,7,FALSE),All_curves!O826)</f>
        <v>20674034</v>
      </c>
      <c r="P827">
        <f>IFERROR(VLOOKUP($A827,Banknifty!$A$14:$I$4860,8,FALSE),All_curves!P826)</f>
        <v>20674034</v>
      </c>
      <c r="Q827">
        <f>IFERROR(VLOOKUP($A827,Banknifty!$A$14:$I$4860,9,FALSE),All_curves!Q826)</f>
        <v>20016990</v>
      </c>
      <c r="R827">
        <f>IFERROR(VLOOKUP($A827,Nifty!$A$14:$I$4860,2,FALSE),All_curves!R826)</f>
        <v>9251097</v>
      </c>
      <c r="S827">
        <f>IFERROR(VLOOKUP($A827,Nifty!$A$14:$I$4860,3,FALSE),All_curves!S826)</f>
        <v>10192101</v>
      </c>
      <c r="T827">
        <f>IFERROR(VLOOKUP($A827,Nifty!$A$14:$I$4860,4,FALSE),All_curves!T826)</f>
        <v>10220685</v>
      </c>
      <c r="U827">
        <f>IFERROR(VLOOKUP($A827,Nifty!$A$14:$I$4860,5,FALSE),All_curves!U826)</f>
        <v>11265155</v>
      </c>
      <c r="V827">
        <f>IFERROR(VLOOKUP($A827,Nifty!$A$14:$I$4860,6,FALSE),All_curves!V826)</f>
        <v>9754689</v>
      </c>
      <c r="W827">
        <f>IFERROR(VLOOKUP($A827,Nifty!$A$14:$I$4860,7,FALSE),All_curves!W826)</f>
        <v>10674673</v>
      </c>
      <c r="X827">
        <f>IFERROR(VLOOKUP($A827,Nifty!$A$14:$I$4860,8,FALSE),All_curves!X826)</f>
        <v>11074330</v>
      </c>
      <c r="Y827">
        <f>IFERROR(VLOOKUP($A827,Nifty!$A$14:$I$4860,9,FALSE),All_curves!Y826)</f>
        <v>11083669</v>
      </c>
      <c r="AA827" s="5">
        <f t="shared" si="361"/>
        <v>0</v>
      </c>
      <c r="AB827" s="5">
        <f t="shared" si="362"/>
        <v>0</v>
      </c>
      <c r="AC827" s="5">
        <f t="shared" si="363"/>
        <v>0</v>
      </c>
      <c r="AD827" s="5">
        <f t="shared" si="364"/>
        <v>0</v>
      </c>
      <c r="AE827" s="5">
        <f t="shared" si="365"/>
        <v>0</v>
      </c>
      <c r="AF827" s="5">
        <f t="shared" si="366"/>
        <v>0</v>
      </c>
      <c r="AG827" s="5">
        <f t="shared" si="367"/>
        <v>0</v>
      </c>
      <c r="AH827" s="5">
        <f t="shared" si="368"/>
        <v>0</v>
      </c>
      <c r="AI827" s="5">
        <f t="shared" si="344"/>
        <v>2.8885550848798403E-3</v>
      </c>
      <c r="AJ827" s="5">
        <f t="shared" si="345"/>
        <v>-2.8836004483223654E-4</v>
      </c>
      <c r="AK827" s="5">
        <f t="shared" si="346"/>
        <v>-1.0951047490636023E-2</v>
      </c>
      <c r="AL827" s="5">
        <f t="shared" si="347"/>
        <v>-1.127532279879051E-2</v>
      </c>
      <c r="AM827" s="5">
        <f t="shared" si="348"/>
        <v>8.4336728788323434E-3</v>
      </c>
      <c r="AN827" s="5">
        <f t="shared" si="349"/>
        <v>7.8097571852271397E-3</v>
      </c>
      <c r="AO827" s="5">
        <f t="shared" si="350"/>
        <v>7.8097571852271397E-3</v>
      </c>
      <c r="AP827" s="5">
        <f t="shared" si="351"/>
        <v>5.617838102932593E-3</v>
      </c>
      <c r="AQ827" s="5">
        <f t="shared" si="352"/>
        <v>-8.9006240185931507E-3</v>
      </c>
      <c r="AR827" s="5">
        <f t="shared" si="353"/>
        <v>-1.7422549042102498E-2</v>
      </c>
      <c r="AS827" s="5">
        <f t="shared" si="354"/>
        <v>-1.9551066982141596E-2</v>
      </c>
      <c r="AT827" s="5">
        <f t="shared" si="355"/>
        <v>-1.8899831268769374E-2</v>
      </c>
      <c r="AU827" s="5">
        <f t="shared" si="356"/>
        <v>-6.6005377257891684E-3</v>
      </c>
      <c r="AV827" s="5">
        <f t="shared" si="357"/>
        <v>-1.2987266359763328E-2</v>
      </c>
      <c r="AW827" s="5">
        <f t="shared" si="358"/>
        <v>-1.3238902676658948E-2</v>
      </c>
      <c r="AX827" s="5">
        <f t="shared" si="359"/>
        <v>-1.0492980084371273E-2</v>
      </c>
      <c r="AZ827" s="7">
        <f t="shared" si="369"/>
        <v>128.58879542857298</v>
      </c>
      <c r="BA827" s="4">
        <f t="shared" si="360"/>
        <v>-4.0853711689728773E-3</v>
      </c>
      <c r="BB827" s="5">
        <f>AZ827/MAX($AZ$16:AZ827)-1</f>
        <v>-4.0853711689727845E-3</v>
      </c>
    </row>
    <row r="828" spans="1:54" x14ac:dyDescent="0.25">
      <c r="A828" s="3">
        <v>43749</v>
      </c>
      <c r="B828">
        <f>IFERROR(VLOOKUP($A828,Finnifty!$A$14:$I$486,B$15+1,FALSE),All_curves!B827)</f>
        <v>0</v>
      </c>
      <c r="C828">
        <f>IFERROR(VLOOKUP($A828,Finnifty!$A$14:$I$486,C$15+1,FALSE),All_curves!C827)</f>
        <v>0</v>
      </c>
      <c r="D828">
        <f>IFERROR(VLOOKUP($A828,Finnifty!$A$14:$I$486,D$15+1,FALSE),All_curves!D827)</f>
        <v>0</v>
      </c>
      <c r="E828">
        <f>IFERROR(VLOOKUP($A828,Finnifty!$A$14:$I$486,E$15+1,FALSE),All_curves!E827)</f>
        <v>0</v>
      </c>
      <c r="F828">
        <f>IFERROR(VLOOKUP($A828,Finnifty!$A$14:$I$486,F$15+1,FALSE),All_curves!F827)</f>
        <v>0</v>
      </c>
      <c r="G828">
        <f>IFERROR(VLOOKUP($A828,Finnifty!$A$14:$I$486,G$15+1,FALSE),All_curves!G827)</f>
        <v>0</v>
      </c>
      <c r="H828">
        <f>IFERROR(VLOOKUP($A828,Finnifty!$A$14:$I$486,H$15+1,FALSE),All_curves!H827)</f>
        <v>0</v>
      </c>
      <c r="I828">
        <f>IFERROR(VLOOKUP($A828,Finnifty!$A$14:$I$486,I$15+1,FALSE),All_curves!I827)</f>
        <v>0</v>
      </c>
      <c r="J828">
        <f>IFERROR(VLOOKUP($A828,Banknifty!$A$14:$I$4860,2,FALSE),All_curves!J827)</f>
        <v>16111477</v>
      </c>
      <c r="K828">
        <f>IFERROR(VLOOKUP($A828,Banknifty!$A$14:$I$4860,3,FALSE),All_curves!K827)</f>
        <v>25013424</v>
      </c>
      <c r="L828">
        <f>IFERROR(VLOOKUP($A828,Banknifty!$A$14:$I$4860,4,FALSE),All_curves!L827)</f>
        <v>19884570</v>
      </c>
      <c r="M828">
        <f>IFERROR(VLOOKUP($A828,Banknifty!$A$14:$I$4860,5,FALSE),All_curves!M827)</f>
        <v>24556100</v>
      </c>
      <c r="N828">
        <f>IFERROR(VLOOKUP($A828,Banknifty!$A$14:$I$4860,6,FALSE),All_curves!N827)</f>
        <v>15072397</v>
      </c>
      <c r="O828">
        <f>IFERROR(VLOOKUP($A828,Banknifty!$A$14:$I$4860,7,FALSE),All_curves!O827)</f>
        <v>20632216</v>
      </c>
      <c r="P828">
        <f>IFERROR(VLOOKUP($A828,Banknifty!$A$14:$I$4860,8,FALSE),All_curves!P827)</f>
        <v>20632216</v>
      </c>
      <c r="Q828">
        <f>IFERROR(VLOOKUP($A828,Banknifty!$A$14:$I$4860,9,FALSE),All_curves!Q827)</f>
        <v>19917882</v>
      </c>
      <c r="R828">
        <f>IFERROR(VLOOKUP($A828,Nifty!$A$14:$I$4860,2,FALSE),All_curves!R827)</f>
        <v>9229800</v>
      </c>
      <c r="S828">
        <f>IFERROR(VLOOKUP($A828,Nifty!$A$14:$I$4860,3,FALSE),All_curves!S827)</f>
        <v>10142659</v>
      </c>
      <c r="T828">
        <f>IFERROR(VLOOKUP($A828,Nifty!$A$14:$I$4860,4,FALSE),All_curves!T827)</f>
        <v>10183949</v>
      </c>
      <c r="U828">
        <f>IFERROR(VLOOKUP($A828,Nifty!$A$14:$I$4860,5,FALSE),All_curves!U827)</f>
        <v>11243564</v>
      </c>
      <c r="V828">
        <f>IFERROR(VLOOKUP($A828,Nifty!$A$14:$I$4860,6,FALSE),All_curves!V827)</f>
        <v>9705574</v>
      </c>
      <c r="W828">
        <f>IFERROR(VLOOKUP($A828,Nifty!$A$14:$I$4860,7,FALSE),All_curves!W827)</f>
        <v>10593792</v>
      </c>
      <c r="X828">
        <f>IFERROR(VLOOKUP($A828,Nifty!$A$14:$I$4860,8,FALSE),All_curves!X827)</f>
        <v>11020240</v>
      </c>
      <c r="Y828">
        <f>IFERROR(VLOOKUP($A828,Nifty!$A$14:$I$4860,9,FALSE),All_curves!Y827)</f>
        <v>11062426</v>
      </c>
      <c r="AA828" s="5">
        <f t="shared" si="361"/>
        <v>0</v>
      </c>
      <c r="AB828" s="5">
        <f t="shared" si="362"/>
        <v>0</v>
      </c>
      <c r="AC828" s="5">
        <f t="shared" si="363"/>
        <v>0</v>
      </c>
      <c r="AD828" s="5">
        <f t="shared" si="364"/>
        <v>0</v>
      </c>
      <c r="AE828" s="5">
        <f t="shared" si="365"/>
        <v>0</v>
      </c>
      <c r="AF828" s="5">
        <f t="shared" si="366"/>
        <v>0</v>
      </c>
      <c r="AG828" s="5">
        <f t="shared" si="367"/>
        <v>0</v>
      </c>
      <c r="AH828" s="5">
        <f t="shared" si="368"/>
        <v>0</v>
      </c>
      <c r="AI828" s="5">
        <f t="shared" si="344"/>
        <v>-4.5937094359695951E-3</v>
      </c>
      <c r="AJ828" s="5">
        <f t="shared" si="345"/>
        <v>6.869029255343051E-4</v>
      </c>
      <c r="AK828" s="5">
        <f t="shared" si="346"/>
        <v>-2.2209030836231047E-3</v>
      </c>
      <c r="AL828" s="5">
        <f t="shared" si="347"/>
        <v>-1.0436195887404409E-3</v>
      </c>
      <c r="AM828" s="5">
        <f t="shared" si="348"/>
        <v>-4.0171966386465252E-3</v>
      </c>
      <c r="AN828" s="5">
        <f t="shared" si="349"/>
        <v>-2.0227305420896791E-3</v>
      </c>
      <c r="AO828" s="5">
        <f t="shared" si="350"/>
        <v>-2.0227305420896791E-3</v>
      </c>
      <c r="AP828" s="5">
        <f t="shared" si="351"/>
        <v>-4.9511939607304045E-3</v>
      </c>
      <c r="AQ828" s="5">
        <f t="shared" si="352"/>
        <v>-2.3021053611264053E-3</v>
      </c>
      <c r="AR828" s="5">
        <f t="shared" si="353"/>
        <v>-4.8510115824008659E-3</v>
      </c>
      <c r="AS828" s="5">
        <f t="shared" si="354"/>
        <v>-3.5942796397697707E-3</v>
      </c>
      <c r="AT828" s="5">
        <f t="shared" si="355"/>
        <v>-1.9166181024584672E-3</v>
      </c>
      <c r="AU828" s="5">
        <f t="shared" si="356"/>
        <v>-5.0350144427977472E-3</v>
      </c>
      <c r="AV828" s="5">
        <f t="shared" si="357"/>
        <v>-7.5769065712832928E-3</v>
      </c>
      <c r="AW828" s="5">
        <f t="shared" si="358"/>
        <v>-4.8842683936635156E-3</v>
      </c>
      <c r="AX828" s="5">
        <f t="shared" si="359"/>
        <v>-1.9166036084260485E-3</v>
      </c>
      <c r="AZ828" s="7">
        <f t="shared" si="369"/>
        <v>128.30878267204392</v>
      </c>
      <c r="BA828" s="4">
        <f t="shared" si="360"/>
        <v>-2.1775828570117185E-3</v>
      </c>
      <c r="BB828" s="5">
        <f>AZ828/MAX($AZ$16:AZ828)-1</f>
        <v>-6.2540577917625795E-3</v>
      </c>
    </row>
    <row r="829" spans="1:54" x14ac:dyDescent="0.25">
      <c r="A829" s="3">
        <v>43752</v>
      </c>
      <c r="B829">
        <f>IFERROR(VLOOKUP($A829,Finnifty!$A$14:$I$486,B$15+1,FALSE),All_curves!B828)</f>
        <v>0</v>
      </c>
      <c r="C829">
        <f>IFERROR(VLOOKUP($A829,Finnifty!$A$14:$I$486,C$15+1,FALSE),All_curves!C828)</f>
        <v>0</v>
      </c>
      <c r="D829">
        <f>IFERROR(VLOOKUP($A829,Finnifty!$A$14:$I$486,D$15+1,FALSE),All_curves!D828)</f>
        <v>0</v>
      </c>
      <c r="E829">
        <f>IFERROR(VLOOKUP($A829,Finnifty!$A$14:$I$486,E$15+1,FALSE),All_curves!E828)</f>
        <v>0</v>
      </c>
      <c r="F829">
        <f>IFERROR(VLOOKUP($A829,Finnifty!$A$14:$I$486,F$15+1,FALSE),All_curves!F828)</f>
        <v>0</v>
      </c>
      <c r="G829">
        <f>IFERROR(VLOOKUP($A829,Finnifty!$A$14:$I$486,G$15+1,FALSE),All_curves!G828)</f>
        <v>0</v>
      </c>
      <c r="H829">
        <f>IFERROR(VLOOKUP($A829,Finnifty!$A$14:$I$486,H$15+1,FALSE),All_curves!H828)</f>
        <v>0</v>
      </c>
      <c r="I829">
        <f>IFERROR(VLOOKUP($A829,Finnifty!$A$14:$I$486,I$15+1,FALSE),All_curves!I828)</f>
        <v>0</v>
      </c>
      <c r="J829">
        <f>IFERROR(VLOOKUP($A829,Banknifty!$A$14:$I$4860,2,FALSE),All_curves!J828)</f>
        <v>16062784</v>
      </c>
      <c r="K829">
        <f>IFERROR(VLOOKUP($A829,Banknifty!$A$14:$I$4860,3,FALSE),All_curves!K828)</f>
        <v>24970112</v>
      </c>
      <c r="L829">
        <f>IFERROR(VLOOKUP($A829,Banknifty!$A$14:$I$4860,4,FALSE),All_curves!L828)</f>
        <v>19832156</v>
      </c>
      <c r="M829">
        <f>IFERROR(VLOOKUP($A829,Banknifty!$A$14:$I$4860,5,FALSE),All_curves!M828)</f>
        <v>24533790</v>
      </c>
      <c r="N829">
        <f>IFERROR(VLOOKUP($A829,Banknifty!$A$14:$I$4860,6,FALSE),All_curves!N828)</f>
        <v>15136973</v>
      </c>
      <c r="O829">
        <f>IFERROR(VLOOKUP($A829,Banknifty!$A$14:$I$4860,7,FALSE),All_curves!O828)</f>
        <v>21064318</v>
      </c>
      <c r="P829">
        <f>IFERROR(VLOOKUP($A829,Banknifty!$A$14:$I$4860,8,FALSE),All_curves!P828)</f>
        <v>21064318</v>
      </c>
      <c r="Q829">
        <f>IFERROR(VLOOKUP($A829,Banknifty!$A$14:$I$4860,9,FALSE),All_curves!Q828)</f>
        <v>20144404</v>
      </c>
      <c r="R829">
        <f>IFERROR(VLOOKUP($A829,Nifty!$A$14:$I$4860,2,FALSE),All_curves!R828)</f>
        <v>9207974</v>
      </c>
      <c r="S829">
        <f>IFERROR(VLOOKUP($A829,Nifty!$A$14:$I$4860,3,FALSE),All_curves!S828)</f>
        <v>10108065</v>
      </c>
      <c r="T829">
        <f>IFERROR(VLOOKUP($A829,Nifty!$A$14:$I$4860,4,FALSE),All_curves!T828)</f>
        <v>10139107</v>
      </c>
      <c r="U829">
        <f>IFERROR(VLOOKUP($A829,Nifty!$A$14:$I$4860,5,FALSE),All_curves!U828)</f>
        <v>11206160</v>
      </c>
      <c r="V829">
        <f>IFERROR(VLOOKUP($A829,Nifty!$A$14:$I$4860,6,FALSE),All_curves!V828)</f>
        <v>9682624</v>
      </c>
      <c r="W829">
        <f>IFERROR(VLOOKUP($A829,Nifty!$A$14:$I$4860,7,FALSE),All_curves!W828)</f>
        <v>10557660</v>
      </c>
      <c r="X829">
        <f>IFERROR(VLOOKUP($A829,Nifty!$A$14:$I$4860,8,FALSE),All_curves!X828)</f>
        <v>10971715</v>
      </c>
      <c r="Y829">
        <f>IFERROR(VLOOKUP($A829,Nifty!$A$14:$I$4860,9,FALSE),All_curves!Y828)</f>
        <v>11025624</v>
      </c>
      <c r="AA829" s="5">
        <f t="shared" si="361"/>
        <v>0</v>
      </c>
      <c r="AB829" s="5">
        <f t="shared" si="362"/>
        <v>0</v>
      </c>
      <c r="AC829" s="5">
        <f t="shared" si="363"/>
        <v>0</v>
      </c>
      <c r="AD829" s="5">
        <f t="shared" si="364"/>
        <v>0</v>
      </c>
      <c r="AE829" s="5">
        <f t="shared" si="365"/>
        <v>0</v>
      </c>
      <c r="AF829" s="5">
        <f t="shared" si="366"/>
        <v>0</v>
      </c>
      <c r="AG829" s="5">
        <f t="shared" si="367"/>
        <v>0</v>
      </c>
      <c r="AH829" s="5">
        <f t="shared" si="368"/>
        <v>0</v>
      </c>
      <c r="AI829" s="5">
        <f t="shared" si="344"/>
        <v>-3.0222555014663977E-3</v>
      </c>
      <c r="AJ829" s="5">
        <f t="shared" si="345"/>
        <v>-1.7315502267901683E-3</v>
      </c>
      <c r="AK829" s="5">
        <f t="shared" si="346"/>
        <v>-2.6359131728772578E-3</v>
      </c>
      <c r="AL829" s="5">
        <f t="shared" si="347"/>
        <v>-9.0853189227935172E-4</v>
      </c>
      <c r="AM829" s="5">
        <f t="shared" si="348"/>
        <v>4.2843882097851615E-3</v>
      </c>
      <c r="AN829" s="5">
        <f t="shared" si="349"/>
        <v>2.0943072716958833E-2</v>
      </c>
      <c r="AO829" s="5">
        <f t="shared" si="350"/>
        <v>2.0943072716958833E-2</v>
      </c>
      <c r="AP829" s="5">
        <f t="shared" si="351"/>
        <v>1.1372795561295224E-2</v>
      </c>
      <c r="AQ829" s="5">
        <f t="shared" si="352"/>
        <v>-2.3647316301544929E-3</v>
      </c>
      <c r="AR829" s="5">
        <f t="shared" si="353"/>
        <v>-3.410742685917012E-3</v>
      </c>
      <c r="AS829" s="5">
        <f t="shared" si="354"/>
        <v>-4.4032035117221868E-3</v>
      </c>
      <c r="AT829" s="5">
        <f t="shared" si="355"/>
        <v>-3.3267031699201199E-3</v>
      </c>
      <c r="AU829" s="5">
        <f t="shared" si="356"/>
        <v>-2.3646205778246054E-3</v>
      </c>
      <c r="AV829" s="5">
        <f t="shared" si="357"/>
        <v>-3.410676743511698E-3</v>
      </c>
      <c r="AW829" s="5">
        <f t="shared" si="358"/>
        <v>-4.4032616349553022E-3</v>
      </c>
      <c r="AX829" s="5">
        <f t="shared" si="359"/>
        <v>-3.3267567168359102E-3</v>
      </c>
      <c r="AZ829" s="7">
        <f t="shared" si="369"/>
        <v>128.42765210765307</v>
      </c>
      <c r="BA829" s="4">
        <f t="shared" si="360"/>
        <v>9.2643257253098175E-4</v>
      </c>
      <c r="BB829" s="5">
        <f>AZ829/MAX($AZ$16:AZ829)-1</f>
        <v>-5.3334191820805232E-3</v>
      </c>
    </row>
    <row r="830" spans="1:54" x14ac:dyDescent="0.25">
      <c r="A830" s="3">
        <v>43753</v>
      </c>
      <c r="B830">
        <f>IFERROR(VLOOKUP($A830,Finnifty!$A$14:$I$486,B$15+1,FALSE),All_curves!B829)</f>
        <v>0</v>
      </c>
      <c r="C830">
        <f>IFERROR(VLOOKUP($A830,Finnifty!$A$14:$I$486,C$15+1,FALSE),All_curves!C829)</f>
        <v>0</v>
      </c>
      <c r="D830">
        <f>IFERROR(VLOOKUP($A830,Finnifty!$A$14:$I$486,D$15+1,FALSE),All_curves!D829)</f>
        <v>0</v>
      </c>
      <c r="E830">
        <f>IFERROR(VLOOKUP($A830,Finnifty!$A$14:$I$486,E$15+1,FALSE),All_curves!E829)</f>
        <v>0</v>
      </c>
      <c r="F830">
        <f>IFERROR(VLOOKUP($A830,Finnifty!$A$14:$I$486,F$15+1,FALSE),All_curves!F829)</f>
        <v>0</v>
      </c>
      <c r="G830">
        <f>IFERROR(VLOOKUP($A830,Finnifty!$A$14:$I$486,G$15+1,FALSE),All_curves!G829)</f>
        <v>0</v>
      </c>
      <c r="H830">
        <f>IFERROR(VLOOKUP($A830,Finnifty!$A$14:$I$486,H$15+1,FALSE),All_curves!H829)</f>
        <v>0</v>
      </c>
      <c r="I830">
        <f>IFERROR(VLOOKUP($A830,Finnifty!$A$14:$I$486,I$15+1,FALSE),All_curves!I829)</f>
        <v>0</v>
      </c>
      <c r="J830">
        <f>IFERROR(VLOOKUP($A830,Banknifty!$A$14:$I$4860,2,FALSE),All_curves!J829)</f>
        <v>16001873</v>
      </c>
      <c r="K830">
        <f>IFERROR(VLOOKUP($A830,Banknifty!$A$14:$I$4860,3,FALSE),All_curves!K829)</f>
        <v>24910798</v>
      </c>
      <c r="L830">
        <f>IFERROR(VLOOKUP($A830,Banknifty!$A$14:$I$4860,4,FALSE),All_curves!L829)</f>
        <v>19823948</v>
      </c>
      <c r="M830">
        <f>IFERROR(VLOOKUP($A830,Banknifty!$A$14:$I$4860,5,FALSE),All_curves!M829)</f>
        <v>24533790</v>
      </c>
      <c r="N830">
        <f>IFERROR(VLOOKUP($A830,Banknifty!$A$14:$I$4860,6,FALSE),All_curves!N829)</f>
        <v>15074439</v>
      </c>
      <c r="O830">
        <f>IFERROR(VLOOKUP($A830,Banknifty!$A$14:$I$4860,7,FALSE),All_curves!O829)</f>
        <v>20832810</v>
      </c>
      <c r="P830">
        <f>IFERROR(VLOOKUP($A830,Banknifty!$A$14:$I$4860,8,FALSE),All_curves!P829)</f>
        <v>20832810</v>
      </c>
      <c r="Q830">
        <f>IFERROR(VLOOKUP($A830,Banknifty!$A$14:$I$4860,9,FALSE),All_curves!Q829)</f>
        <v>19825322</v>
      </c>
      <c r="R830">
        <f>IFERROR(VLOOKUP($A830,Nifty!$A$14:$I$4860,2,FALSE),All_curves!R829)</f>
        <v>9214488</v>
      </c>
      <c r="S830">
        <f>IFERROR(VLOOKUP($A830,Nifty!$A$14:$I$4860,3,FALSE),All_curves!S829)</f>
        <v>10111810</v>
      </c>
      <c r="T830">
        <f>IFERROR(VLOOKUP($A830,Nifty!$A$14:$I$4860,4,FALSE),All_curves!T829)</f>
        <v>10155960</v>
      </c>
      <c r="U830">
        <f>IFERROR(VLOOKUP($A830,Nifty!$A$14:$I$4860,5,FALSE),All_curves!U829)</f>
        <v>11202307</v>
      </c>
      <c r="V830">
        <f>IFERROR(VLOOKUP($A830,Nifty!$A$14:$I$4860,6,FALSE),All_curves!V829)</f>
        <v>9689474</v>
      </c>
      <c r="W830">
        <f>IFERROR(VLOOKUP($A830,Nifty!$A$14:$I$4860,7,FALSE),All_curves!W829)</f>
        <v>10561571</v>
      </c>
      <c r="X830">
        <f>IFERROR(VLOOKUP($A830,Nifty!$A$14:$I$4860,8,FALSE),All_curves!X829)</f>
        <v>10989952</v>
      </c>
      <c r="Y830">
        <f>IFERROR(VLOOKUP($A830,Nifty!$A$14:$I$4860,9,FALSE),All_curves!Y829)</f>
        <v>11021834</v>
      </c>
      <c r="AA830" s="5">
        <f t="shared" si="361"/>
        <v>0</v>
      </c>
      <c r="AB830" s="5">
        <f t="shared" si="362"/>
        <v>0</v>
      </c>
      <c r="AC830" s="5">
        <f t="shared" si="363"/>
        <v>0</v>
      </c>
      <c r="AD830" s="5">
        <f t="shared" si="364"/>
        <v>0</v>
      </c>
      <c r="AE830" s="5">
        <f t="shared" si="365"/>
        <v>0</v>
      </c>
      <c r="AF830" s="5">
        <f t="shared" si="366"/>
        <v>0</v>
      </c>
      <c r="AG830" s="5">
        <f t="shared" si="367"/>
        <v>0</v>
      </c>
      <c r="AH830" s="5">
        <f t="shared" si="368"/>
        <v>0</v>
      </c>
      <c r="AI830" s="5">
        <f t="shared" si="344"/>
        <v>-3.7920574665014639E-3</v>
      </c>
      <c r="AJ830" s="5">
        <f t="shared" si="345"/>
        <v>-2.3753998380143804E-3</v>
      </c>
      <c r="AK830" s="5">
        <f t="shared" si="346"/>
        <v>-4.138733075718104E-4</v>
      </c>
      <c r="AL830" s="5">
        <f t="shared" si="347"/>
        <v>0</v>
      </c>
      <c r="AM830" s="5">
        <f t="shared" si="348"/>
        <v>-4.1312090600941209E-3</v>
      </c>
      <c r="AN830" s="5">
        <f t="shared" si="349"/>
        <v>-1.0990529102342661E-2</v>
      </c>
      <c r="AO830" s="5">
        <f t="shared" si="350"/>
        <v>-1.0990529102342661E-2</v>
      </c>
      <c r="AP830" s="5">
        <f t="shared" si="351"/>
        <v>-1.583973395291316E-2</v>
      </c>
      <c r="AQ830" s="5">
        <f t="shared" si="352"/>
        <v>7.0743032071973744E-4</v>
      </c>
      <c r="AR830" s="5">
        <f t="shared" si="353"/>
        <v>3.7049623246376839E-4</v>
      </c>
      <c r="AS830" s="5">
        <f t="shared" si="354"/>
        <v>1.6621779413117377E-3</v>
      </c>
      <c r="AT830" s="5">
        <f t="shared" si="355"/>
        <v>-3.4382875132965562E-4</v>
      </c>
      <c r="AU830" s="5">
        <f t="shared" si="356"/>
        <v>7.0745285575490868E-4</v>
      </c>
      <c r="AV830" s="5">
        <f t="shared" si="357"/>
        <v>3.7044193505009204E-4</v>
      </c>
      <c r="AW830" s="5">
        <f t="shared" si="358"/>
        <v>1.6621831682650523E-3</v>
      </c>
      <c r="AX830" s="5">
        <f t="shared" si="359"/>
        <v>-3.4374471685227892E-4</v>
      </c>
      <c r="AZ830" s="7">
        <f t="shared" si="369"/>
        <v>128.19358884363652</v>
      </c>
      <c r="BA830" s="4">
        <f t="shared" si="360"/>
        <v>-1.8225301185165372E-3</v>
      </c>
      <c r="BB830" s="5">
        <f>AZ830/MAX($AZ$16:AZ830)-1</f>
        <v>-7.1462289835030335E-3</v>
      </c>
    </row>
    <row r="831" spans="1:54" x14ac:dyDescent="0.25">
      <c r="A831" s="3">
        <v>43754</v>
      </c>
      <c r="B831">
        <f>IFERROR(VLOOKUP($A831,Finnifty!$A$14:$I$486,B$15+1,FALSE),All_curves!B830)</f>
        <v>0</v>
      </c>
      <c r="C831">
        <f>IFERROR(VLOOKUP($A831,Finnifty!$A$14:$I$486,C$15+1,FALSE),All_curves!C830)</f>
        <v>0</v>
      </c>
      <c r="D831">
        <f>IFERROR(VLOOKUP($A831,Finnifty!$A$14:$I$486,D$15+1,FALSE),All_curves!D830)</f>
        <v>0</v>
      </c>
      <c r="E831">
        <f>IFERROR(VLOOKUP($A831,Finnifty!$A$14:$I$486,E$15+1,FALSE),All_curves!E830)</f>
        <v>0</v>
      </c>
      <c r="F831">
        <f>IFERROR(VLOOKUP($A831,Finnifty!$A$14:$I$486,F$15+1,FALSE),All_curves!F830)</f>
        <v>0</v>
      </c>
      <c r="G831">
        <f>IFERROR(VLOOKUP($A831,Finnifty!$A$14:$I$486,G$15+1,FALSE),All_curves!G830)</f>
        <v>0</v>
      </c>
      <c r="H831">
        <f>IFERROR(VLOOKUP($A831,Finnifty!$A$14:$I$486,H$15+1,FALSE),All_curves!H830)</f>
        <v>0</v>
      </c>
      <c r="I831">
        <f>IFERROR(VLOOKUP($A831,Finnifty!$A$14:$I$486,I$15+1,FALSE),All_curves!I830)</f>
        <v>0</v>
      </c>
      <c r="J831">
        <f>IFERROR(VLOOKUP($A831,Banknifty!$A$14:$I$4860,2,FALSE),All_curves!J830)</f>
        <v>15934604</v>
      </c>
      <c r="K831">
        <f>IFERROR(VLOOKUP($A831,Banknifty!$A$14:$I$4860,3,FALSE),All_curves!K830)</f>
        <v>24852068</v>
      </c>
      <c r="L831">
        <f>IFERROR(VLOOKUP($A831,Banknifty!$A$14:$I$4860,4,FALSE),All_curves!L830)</f>
        <v>19809624</v>
      </c>
      <c r="M831">
        <f>IFERROR(VLOOKUP($A831,Banknifty!$A$14:$I$4860,5,FALSE),All_curves!M830)</f>
        <v>24465100</v>
      </c>
      <c r="N831">
        <f>IFERROR(VLOOKUP($A831,Banknifty!$A$14:$I$4860,6,FALSE),All_curves!N830)</f>
        <v>14945996</v>
      </c>
      <c r="O831">
        <f>IFERROR(VLOOKUP($A831,Banknifty!$A$14:$I$4860,7,FALSE),All_curves!O830)</f>
        <v>20762684</v>
      </c>
      <c r="P831">
        <f>IFERROR(VLOOKUP($A831,Banknifty!$A$14:$I$4860,8,FALSE),All_curves!P830)</f>
        <v>20762684</v>
      </c>
      <c r="Q831">
        <f>IFERROR(VLOOKUP($A831,Banknifty!$A$14:$I$4860,9,FALSE),All_curves!Q830)</f>
        <v>19711288</v>
      </c>
      <c r="R831">
        <f>IFERROR(VLOOKUP($A831,Nifty!$A$14:$I$4860,2,FALSE),All_curves!R830)</f>
        <v>9188150</v>
      </c>
      <c r="S831">
        <f>IFERROR(VLOOKUP($A831,Nifty!$A$14:$I$4860,3,FALSE),All_curves!S830)</f>
        <v>10120349</v>
      </c>
      <c r="T831">
        <f>IFERROR(VLOOKUP($A831,Nifty!$A$14:$I$4860,4,FALSE),All_curves!T830)</f>
        <v>10164732</v>
      </c>
      <c r="U831">
        <f>IFERROR(VLOOKUP($A831,Nifty!$A$14:$I$4860,5,FALSE),All_curves!U830)</f>
        <v>11205764</v>
      </c>
      <c r="V831">
        <f>IFERROR(VLOOKUP($A831,Nifty!$A$14:$I$4860,6,FALSE),All_curves!V830)</f>
        <v>9661778</v>
      </c>
      <c r="W831">
        <f>IFERROR(VLOOKUP($A831,Nifty!$A$14:$I$4860,7,FALSE),All_curves!W830)</f>
        <v>10570490</v>
      </c>
      <c r="X831">
        <f>IFERROR(VLOOKUP($A831,Nifty!$A$14:$I$4860,8,FALSE),All_curves!X830)</f>
        <v>10999444</v>
      </c>
      <c r="Y831">
        <f>IFERROR(VLOOKUP($A831,Nifty!$A$14:$I$4860,9,FALSE),All_curves!Y830)</f>
        <v>11025235</v>
      </c>
      <c r="AA831" s="5">
        <f t="shared" si="361"/>
        <v>0</v>
      </c>
      <c r="AB831" s="5">
        <f t="shared" si="362"/>
        <v>0</v>
      </c>
      <c r="AC831" s="5">
        <f t="shared" si="363"/>
        <v>0</v>
      </c>
      <c r="AD831" s="5">
        <f t="shared" si="364"/>
        <v>0</v>
      </c>
      <c r="AE831" s="5">
        <f t="shared" si="365"/>
        <v>0</v>
      </c>
      <c r="AF831" s="5">
        <f t="shared" si="366"/>
        <v>0</v>
      </c>
      <c r="AG831" s="5">
        <f t="shared" si="367"/>
        <v>0</v>
      </c>
      <c r="AH831" s="5">
        <f t="shared" si="368"/>
        <v>0</v>
      </c>
      <c r="AI831" s="5">
        <f t="shared" si="344"/>
        <v>-4.2038203902755589E-3</v>
      </c>
      <c r="AJ831" s="5">
        <f t="shared" si="345"/>
        <v>-2.3576121487557389E-3</v>
      </c>
      <c r="AK831" s="5">
        <f t="shared" si="346"/>
        <v>-7.2256041026741435E-4</v>
      </c>
      <c r="AL831" s="5">
        <f t="shared" si="347"/>
        <v>-2.7998120143687411E-3</v>
      </c>
      <c r="AM831" s="5">
        <f t="shared" si="348"/>
        <v>-8.5205824243277384E-3</v>
      </c>
      <c r="AN831" s="5">
        <f t="shared" si="349"/>
        <v>-3.3661325572498235E-3</v>
      </c>
      <c r="AO831" s="5">
        <f t="shared" si="350"/>
        <v>-3.3661325572498235E-3</v>
      </c>
      <c r="AP831" s="5">
        <f t="shared" si="351"/>
        <v>-5.751936841177141E-3</v>
      </c>
      <c r="AQ831" s="5">
        <f t="shared" si="352"/>
        <v>-2.8583248466979017E-3</v>
      </c>
      <c r="AR831" s="5">
        <f t="shared" si="353"/>
        <v>8.4445811382938274E-4</v>
      </c>
      <c r="AS831" s="5">
        <f t="shared" si="354"/>
        <v>8.6372927817746081E-4</v>
      </c>
      <c r="AT831" s="5">
        <f t="shared" si="355"/>
        <v>3.0859714878372912E-4</v>
      </c>
      <c r="AU831" s="5">
        <f t="shared" si="356"/>
        <v>-2.8583594940241319E-3</v>
      </c>
      <c r="AV831" s="5">
        <f t="shared" si="357"/>
        <v>8.4447664083309171E-4</v>
      </c>
      <c r="AW831" s="5">
        <f t="shared" si="358"/>
        <v>8.6369803980934634E-4</v>
      </c>
      <c r="AX831" s="5">
        <f t="shared" si="359"/>
        <v>3.0856933610134973E-4</v>
      </c>
      <c r="AZ831" s="7">
        <f t="shared" si="369"/>
        <v>128.01854185944981</v>
      </c>
      <c r="BA831" s="4">
        <f t="shared" si="360"/>
        <v>-1.3654893802858188E-3</v>
      </c>
      <c r="BB831" s="5">
        <f>AZ831/MAX($AZ$16:AZ831)-1</f>
        <v>-8.5019602640027392E-3</v>
      </c>
    </row>
    <row r="832" spans="1:54" x14ac:dyDescent="0.25">
      <c r="A832" s="3">
        <v>43755</v>
      </c>
      <c r="B832">
        <f>IFERROR(VLOOKUP($A832,Finnifty!$A$14:$I$486,B$15+1,FALSE),All_curves!B831)</f>
        <v>0</v>
      </c>
      <c r="C832">
        <f>IFERROR(VLOOKUP($A832,Finnifty!$A$14:$I$486,C$15+1,FALSE),All_curves!C831)</f>
        <v>0</v>
      </c>
      <c r="D832">
        <f>IFERROR(VLOOKUP($A832,Finnifty!$A$14:$I$486,D$15+1,FALSE),All_curves!D831)</f>
        <v>0</v>
      </c>
      <c r="E832">
        <f>IFERROR(VLOOKUP($A832,Finnifty!$A$14:$I$486,E$15+1,FALSE),All_curves!E831)</f>
        <v>0</v>
      </c>
      <c r="F832">
        <f>IFERROR(VLOOKUP($A832,Finnifty!$A$14:$I$486,F$15+1,FALSE),All_curves!F831)</f>
        <v>0</v>
      </c>
      <c r="G832">
        <f>IFERROR(VLOOKUP($A832,Finnifty!$A$14:$I$486,G$15+1,FALSE),All_curves!G831)</f>
        <v>0</v>
      </c>
      <c r="H832">
        <f>IFERROR(VLOOKUP($A832,Finnifty!$A$14:$I$486,H$15+1,FALSE),All_curves!H831)</f>
        <v>0</v>
      </c>
      <c r="I832">
        <f>IFERROR(VLOOKUP($A832,Finnifty!$A$14:$I$486,I$15+1,FALSE),All_curves!I831)</f>
        <v>0</v>
      </c>
      <c r="J832">
        <f>IFERROR(VLOOKUP($A832,Banknifty!$A$14:$I$4860,2,FALSE),All_curves!J831)</f>
        <v>16051835</v>
      </c>
      <c r="K832">
        <f>IFERROR(VLOOKUP($A832,Banknifty!$A$14:$I$4860,3,FALSE),All_curves!K831)</f>
        <v>24755834</v>
      </c>
      <c r="L832">
        <f>IFERROR(VLOOKUP($A832,Banknifty!$A$14:$I$4860,4,FALSE),All_curves!L831)</f>
        <v>19722338</v>
      </c>
      <c r="M832">
        <f>IFERROR(VLOOKUP($A832,Banknifty!$A$14:$I$4860,5,FALSE),All_curves!M831)</f>
        <v>24324436</v>
      </c>
      <c r="N832">
        <f>IFERROR(VLOOKUP($A832,Banknifty!$A$14:$I$4860,6,FALSE),All_curves!N831)</f>
        <v>14900825</v>
      </c>
      <c r="O832">
        <f>IFERROR(VLOOKUP($A832,Banknifty!$A$14:$I$4860,7,FALSE),All_curves!O831)</f>
        <v>20726732</v>
      </c>
      <c r="P832">
        <f>IFERROR(VLOOKUP($A832,Banknifty!$A$14:$I$4860,8,FALSE),All_curves!P831)</f>
        <v>20726732</v>
      </c>
      <c r="Q832">
        <f>IFERROR(VLOOKUP($A832,Banknifty!$A$14:$I$4860,9,FALSE),All_curves!Q831)</f>
        <v>19693380</v>
      </c>
      <c r="R832">
        <f>IFERROR(VLOOKUP($A832,Nifty!$A$14:$I$4860,2,FALSE),All_curves!R831)</f>
        <v>9253979</v>
      </c>
      <c r="S832">
        <f>IFERROR(VLOOKUP($A832,Nifty!$A$14:$I$4860,3,FALSE),All_curves!S831)</f>
        <v>10282507</v>
      </c>
      <c r="T832">
        <f>IFERROR(VLOOKUP($A832,Nifty!$A$14:$I$4860,4,FALSE),All_curves!T831)</f>
        <v>10394240</v>
      </c>
      <c r="U832">
        <f>IFERROR(VLOOKUP($A832,Nifty!$A$14:$I$4860,5,FALSE),All_curves!U831)</f>
        <v>11433097</v>
      </c>
      <c r="V832">
        <f>IFERROR(VLOOKUP($A832,Nifty!$A$14:$I$4860,6,FALSE),All_curves!V831)</f>
        <v>9700707</v>
      </c>
      <c r="W832">
        <f>IFERROR(VLOOKUP($A832,Nifty!$A$14:$I$4860,7,FALSE),All_curves!W831)</f>
        <v>10589253</v>
      </c>
      <c r="X832">
        <f>IFERROR(VLOOKUP($A832,Nifty!$A$14:$I$4860,8,FALSE),All_curves!X831)</f>
        <v>11004387</v>
      </c>
      <c r="Y832">
        <f>IFERROR(VLOOKUP($A832,Nifty!$A$14:$I$4860,9,FALSE),All_curves!Y831)</f>
        <v>11027182</v>
      </c>
      <c r="AA832" s="5">
        <f t="shared" si="361"/>
        <v>0</v>
      </c>
      <c r="AB832" s="5">
        <f t="shared" si="362"/>
        <v>0</v>
      </c>
      <c r="AC832" s="5">
        <f t="shared" si="363"/>
        <v>0</v>
      </c>
      <c r="AD832" s="5">
        <f t="shared" si="364"/>
        <v>0</v>
      </c>
      <c r="AE832" s="5">
        <f t="shared" si="365"/>
        <v>0</v>
      </c>
      <c r="AF832" s="5">
        <f t="shared" si="366"/>
        <v>0</v>
      </c>
      <c r="AG832" s="5">
        <f t="shared" si="367"/>
        <v>0</v>
      </c>
      <c r="AH832" s="5">
        <f t="shared" si="368"/>
        <v>0</v>
      </c>
      <c r="AI832" s="5">
        <f t="shared" si="344"/>
        <v>7.3570074286126719E-3</v>
      </c>
      <c r="AJ832" s="5">
        <f t="shared" si="345"/>
        <v>-3.8722733255035502E-3</v>
      </c>
      <c r="AK832" s="5">
        <f t="shared" si="346"/>
        <v>-4.4062421376599437E-3</v>
      </c>
      <c r="AL832" s="5">
        <f t="shared" si="347"/>
        <v>-5.7495779702515515E-3</v>
      </c>
      <c r="AM832" s="5">
        <f t="shared" si="348"/>
        <v>-3.0222810176049331E-3</v>
      </c>
      <c r="AN832" s="5">
        <f t="shared" si="349"/>
        <v>-1.7315680381206899E-3</v>
      </c>
      <c r="AO832" s="5">
        <f t="shared" si="350"/>
        <v>-1.7315680381206899E-3</v>
      </c>
      <c r="AP832" s="5">
        <f t="shared" si="351"/>
        <v>-9.0851495853538911E-4</v>
      </c>
      <c r="AQ832" s="5">
        <f t="shared" si="352"/>
        <v>7.1645543444545101E-3</v>
      </c>
      <c r="AR832" s="5">
        <f t="shared" si="353"/>
        <v>1.6022965215922946E-2</v>
      </c>
      <c r="AS832" s="5">
        <f t="shared" si="354"/>
        <v>2.2578854021926054E-2</v>
      </c>
      <c r="AT832" s="5">
        <f t="shared" si="355"/>
        <v>2.028714864956993E-2</v>
      </c>
      <c r="AU832" s="5">
        <f t="shared" si="356"/>
        <v>4.0291755823824715E-3</v>
      </c>
      <c r="AV832" s="5">
        <f t="shared" si="357"/>
        <v>1.7750359727883858E-3</v>
      </c>
      <c r="AW832" s="5">
        <f t="shared" si="358"/>
        <v>4.4938635080105094E-4</v>
      </c>
      <c r="AX832" s="5">
        <f t="shared" si="359"/>
        <v>1.7659487530208295E-4</v>
      </c>
      <c r="AZ832" s="7">
        <f t="shared" si="369"/>
        <v>128.33015337618446</v>
      </c>
      <c r="BA832" s="4">
        <f t="shared" si="360"/>
        <v>2.4341123731651398E-3</v>
      </c>
      <c r="BB832" s="5">
        <f>AZ832/MAX($AZ$16:AZ832)-1</f>
        <v>-6.0885426175123492E-3</v>
      </c>
    </row>
    <row r="833" spans="1:54" x14ac:dyDescent="0.25">
      <c r="A833" s="3">
        <v>43756</v>
      </c>
      <c r="B833">
        <f>IFERROR(VLOOKUP($A833,Finnifty!$A$14:$I$486,B$15+1,FALSE),All_curves!B832)</f>
        <v>0</v>
      </c>
      <c r="C833">
        <f>IFERROR(VLOOKUP($A833,Finnifty!$A$14:$I$486,C$15+1,FALSE),All_curves!C832)</f>
        <v>0</v>
      </c>
      <c r="D833">
        <f>IFERROR(VLOOKUP($A833,Finnifty!$A$14:$I$486,D$15+1,FALSE),All_curves!D832)</f>
        <v>0</v>
      </c>
      <c r="E833">
        <f>IFERROR(VLOOKUP($A833,Finnifty!$A$14:$I$486,E$15+1,FALSE),All_curves!E832)</f>
        <v>0</v>
      </c>
      <c r="F833">
        <f>IFERROR(VLOOKUP($A833,Finnifty!$A$14:$I$486,F$15+1,FALSE),All_curves!F832)</f>
        <v>0</v>
      </c>
      <c r="G833">
        <f>IFERROR(VLOOKUP($A833,Finnifty!$A$14:$I$486,G$15+1,FALSE),All_curves!G832)</f>
        <v>0</v>
      </c>
      <c r="H833">
        <f>IFERROR(VLOOKUP($A833,Finnifty!$A$14:$I$486,H$15+1,FALSE),All_curves!H832)</f>
        <v>0</v>
      </c>
      <c r="I833">
        <f>IFERROR(VLOOKUP($A833,Finnifty!$A$14:$I$486,I$15+1,FALSE),All_curves!I832)</f>
        <v>0</v>
      </c>
      <c r="J833">
        <f>IFERROR(VLOOKUP($A833,Banknifty!$A$14:$I$4860,2,FALSE),All_curves!J832)</f>
        <v>16038142</v>
      </c>
      <c r="K833">
        <f>IFERROR(VLOOKUP($A833,Banknifty!$A$14:$I$4860,3,FALSE),All_curves!K832)</f>
        <v>24728974</v>
      </c>
      <c r="L833">
        <f>IFERROR(VLOOKUP($A833,Banknifty!$A$14:$I$4860,4,FALSE),All_curves!L832)</f>
        <v>19722338</v>
      </c>
      <c r="M833">
        <f>IFERROR(VLOOKUP($A833,Banknifty!$A$14:$I$4860,5,FALSE),All_curves!M832)</f>
        <v>24302006</v>
      </c>
      <c r="N833">
        <f>IFERROR(VLOOKUP($A833,Banknifty!$A$14:$I$4860,6,FALSE),All_curves!N832)</f>
        <v>14844320</v>
      </c>
      <c r="O833">
        <f>IFERROR(VLOOKUP($A833,Banknifty!$A$14:$I$4860,7,FALSE),All_curves!O832)</f>
        <v>20677496</v>
      </c>
      <c r="P833">
        <f>IFERROR(VLOOKUP($A833,Banknifty!$A$14:$I$4860,8,FALSE),All_curves!P832)</f>
        <v>20677496</v>
      </c>
      <c r="Q833">
        <f>IFERROR(VLOOKUP($A833,Banknifty!$A$14:$I$4860,9,FALSE),All_curves!Q832)</f>
        <v>19693380</v>
      </c>
      <c r="R833">
        <f>IFERROR(VLOOKUP($A833,Nifty!$A$14:$I$4860,2,FALSE),All_curves!R832)</f>
        <v>9250374</v>
      </c>
      <c r="S833">
        <f>IFERROR(VLOOKUP($A833,Nifty!$A$14:$I$4860,3,FALSE),All_curves!S832)</f>
        <v>10305302</v>
      </c>
      <c r="T833">
        <f>IFERROR(VLOOKUP($A833,Nifty!$A$14:$I$4860,4,FALSE),All_curves!T832)</f>
        <v>10391330</v>
      </c>
      <c r="U833">
        <f>IFERROR(VLOOKUP($A833,Nifty!$A$14:$I$4860,5,FALSE),All_curves!U832)</f>
        <v>11426498</v>
      </c>
      <c r="V833">
        <f>IFERROR(VLOOKUP($A833,Nifty!$A$14:$I$4860,6,FALSE),All_curves!V832)</f>
        <v>9681025</v>
      </c>
      <c r="W833">
        <f>IFERROR(VLOOKUP($A833,Nifty!$A$14:$I$4860,7,FALSE),All_curves!W832)</f>
        <v>10597273</v>
      </c>
      <c r="X833">
        <f>IFERROR(VLOOKUP($A833,Nifty!$A$14:$I$4860,8,FALSE),All_curves!X832)</f>
        <v>10986950</v>
      </c>
      <c r="Y833">
        <f>IFERROR(VLOOKUP($A833,Nifty!$A$14:$I$4860,9,FALSE),All_curves!Y832)</f>
        <v>11006774</v>
      </c>
      <c r="AA833" s="5">
        <f t="shared" si="361"/>
        <v>0</v>
      </c>
      <c r="AB833" s="5">
        <f t="shared" si="362"/>
        <v>0</v>
      </c>
      <c r="AC833" s="5">
        <f t="shared" si="363"/>
        <v>0</v>
      </c>
      <c r="AD833" s="5">
        <f t="shared" si="364"/>
        <v>0</v>
      </c>
      <c r="AE833" s="5">
        <f t="shared" si="365"/>
        <v>0</v>
      </c>
      <c r="AF833" s="5">
        <f t="shared" si="366"/>
        <v>0</v>
      </c>
      <c r="AG833" s="5">
        <f t="shared" si="367"/>
        <v>0</v>
      </c>
      <c r="AH833" s="5">
        <f t="shared" si="368"/>
        <v>0</v>
      </c>
      <c r="AI833" s="5">
        <f t="shared" si="344"/>
        <v>-8.5304888818005242E-4</v>
      </c>
      <c r="AJ833" s="5">
        <f t="shared" si="345"/>
        <v>-1.0849967728818743E-3</v>
      </c>
      <c r="AK833" s="5">
        <f t="shared" si="346"/>
        <v>0</v>
      </c>
      <c r="AL833" s="5">
        <f t="shared" si="347"/>
        <v>-9.2211798867603001E-4</v>
      </c>
      <c r="AM833" s="5">
        <f t="shared" si="348"/>
        <v>-3.7920719154811433E-3</v>
      </c>
      <c r="AN833" s="5">
        <f t="shared" si="349"/>
        <v>-2.3754830235659385E-3</v>
      </c>
      <c r="AO833" s="5">
        <f t="shared" si="350"/>
        <v>-2.3754830235659385E-3</v>
      </c>
      <c r="AP833" s="5">
        <f t="shared" si="351"/>
        <v>0</v>
      </c>
      <c r="AQ833" s="5">
        <f t="shared" si="352"/>
        <v>-3.895621548308803E-4</v>
      </c>
      <c r="AR833" s="5">
        <f t="shared" si="353"/>
        <v>2.2168718192947523E-3</v>
      </c>
      <c r="AS833" s="5">
        <f t="shared" si="354"/>
        <v>-2.7996274859920511E-4</v>
      </c>
      <c r="AT833" s="5">
        <f t="shared" si="355"/>
        <v>-5.7718394237360471E-4</v>
      </c>
      <c r="AU833" s="5">
        <f t="shared" si="356"/>
        <v>-2.0289242835599408E-3</v>
      </c>
      <c r="AV833" s="5">
        <f t="shared" si="357"/>
        <v>7.5737164840616877E-4</v>
      </c>
      <c r="AW833" s="5">
        <f t="shared" si="358"/>
        <v>-1.5845498708833006E-3</v>
      </c>
      <c r="AX833" s="5">
        <f t="shared" si="359"/>
        <v>-1.8506994806107846E-3</v>
      </c>
      <c r="AZ833" s="7">
        <f t="shared" si="369"/>
        <v>128.24919928995268</v>
      </c>
      <c r="BA833" s="4">
        <f t="shared" si="360"/>
        <v>-6.3082669272949054E-4</v>
      </c>
      <c r="BB833" s="5">
        <f>AZ833/MAX($AZ$16:AZ833)-1</f>
        <v>-6.7155284950389804E-3</v>
      </c>
    </row>
    <row r="834" spans="1:54" x14ac:dyDescent="0.25">
      <c r="A834" s="3">
        <v>43760</v>
      </c>
      <c r="B834">
        <f>IFERROR(VLOOKUP($A834,Finnifty!$A$14:$I$486,B$15+1,FALSE),All_curves!B833)</f>
        <v>0</v>
      </c>
      <c r="C834">
        <f>IFERROR(VLOOKUP($A834,Finnifty!$A$14:$I$486,C$15+1,FALSE),All_curves!C833)</f>
        <v>0</v>
      </c>
      <c r="D834">
        <f>IFERROR(VLOOKUP($A834,Finnifty!$A$14:$I$486,D$15+1,FALSE),All_curves!D833)</f>
        <v>0</v>
      </c>
      <c r="E834">
        <f>IFERROR(VLOOKUP($A834,Finnifty!$A$14:$I$486,E$15+1,FALSE),All_curves!E833)</f>
        <v>0</v>
      </c>
      <c r="F834">
        <f>IFERROR(VLOOKUP($A834,Finnifty!$A$14:$I$486,F$15+1,FALSE),All_curves!F833)</f>
        <v>0</v>
      </c>
      <c r="G834">
        <f>IFERROR(VLOOKUP($A834,Finnifty!$A$14:$I$486,G$15+1,FALSE),All_curves!G833)</f>
        <v>0</v>
      </c>
      <c r="H834">
        <f>IFERROR(VLOOKUP($A834,Finnifty!$A$14:$I$486,H$15+1,FALSE),All_curves!H833)</f>
        <v>0</v>
      </c>
      <c r="I834">
        <f>IFERROR(VLOOKUP($A834,Finnifty!$A$14:$I$486,I$15+1,FALSE),All_curves!I833)</f>
        <v>0</v>
      </c>
      <c r="J834">
        <f>IFERROR(VLOOKUP($A834,Banknifty!$A$14:$I$4860,2,FALSE),All_curves!J833)</f>
        <v>16021135</v>
      </c>
      <c r="K834">
        <f>IFERROR(VLOOKUP($A834,Banknifty!$A$14:$I$4860,3,FALSE),All_curves!K833)</f>
        <v>24726968</v>
      </c>
      <c r="L834">
        <f>IFERROR(VLOOKUP($A834,Banknifty!$A$14:$I$4860,4,FALSE),All_curves!L833)</f>
        <v>19640460</v>
      </c>
      <c r="M834">
        <f>IFERROR(VLOOKUP($A834,Banknifty!$A$14:$I$4860,5,FALSE),All_curves!M833)</f>
        <v>24304000</v>
      </c>
      <c r="N834">
        <f>IFERROR(VLOOKUP($A834,Banknifty!$A$14:$I$4860,6,FALSE),All_curves!N833)</f>
        <v>14781917</v>
      </c>
      <c r="O834">
        <f>IFERROR(VLOOKUP($A834,Banknifty!$A$14:$I$4860,7,FALSE),All_curves!O833)</f>
        <v>20628748</v>
      </c>
      <c r="P834">
        <f>IFERROR(VLOOKUP($A834,Banknifty!$A$14:$I$4860,8,FALSE),All_curves!P833)</f>
        <v>20628748</v>
      </c>
      <c r="Q834">
        <f>IFERROR(VLOOKUP($A834,Banknifty!$A$14:$I$4860,9,FALSE),All_curves!Q833)</f>
        <v>19638242</v>
      </c>
      <c r="R834">
        <f>IFERROR(VLOOKUP($A834,Nifty!$A$14:$I$4860,2,FALSE),All_curves!R833)</f>
        <v>9245368</v>
      </c>
      <c r="S834">
        <f>IFERROR(VLOOKUP($A834,Nifty!$A$14:$I$4860,3,FALSE),All_curves!S833)</f>
        <v>10302054</v>
      </c>
      <c r="T834">
        <f>IFERROR(VLOOKUP($A834,Nifty!$A$14:$I$4860,4,FALSE),All_curves!T833)</f>
        <v>10389287</v>
      </c>
      <c r="U834">
        <f>IFERROR(VLOOKUP($A834,Nifty!$A$14:$I$4860,5,FALSE),All_curves!U833)</f>
        <v>11424314</v>
      </c>
      <c r="V834">
        <f>IFERROR(VLOOKUP($A834,Nifty!$A$14:$I$4860,6,FALSE),All_curves!V833)</f>
        <v>9675786</v>
      </c>
      <c r="W834">
        <f>IFERROR(VLOOKUP($A834,Nifty!$A$14:$I$4860,7,FALSE),All_curves!W833)</f>
        <v>10593933</v>
      </c>
      <c r="X834">
        <f>IFERROR(VLOOKUP($A834,Nifty!$A$14:$I$4860,8,FALSE),All_curves!X833)</f>
        <v>10984790</v>
      </c>
      <c r="Y834">
        <f>IFERROR(VLOOKUP($A834,Nifty!$A$14:$I$4860,9,FALSE),All_curves!Y833)</f>
        <v>11004671</v>
      </c>
      <c r="AA834" s="5">
        <f t="shared" si="361"/>
        <v>0</v>
      </c>
      <c r="AB834" s="5">
        <f t="shared" si="362"/>
        <v>0</v>
      </c>
      <c r="AC834" s="5">
        <f t="shared" si="363"/>
        <v>0</v>
      </c>
      <c r="AD834" s="5">
        <f t="shared" si="364"/>
        <v>0</v>
      </c>
      <c r="AE834" s="5">
        <f t="shared" si="365"/>
        <v>0</v>
      </c>
      <c r="AF834" s="5">
        <f t="shared" si="366"/>
        <v>0</v>
      </c>
      <c r="AG834" s="5">
        <f t="shared" si="367"/>
        <v>0</v>
      </c>
      <c r="AH834" s="5">
        <f t="shared" si="368"/>
        <v>0</v>
      </c>
      <c r="AI834" s="5">
        <f t="shared" si="344"/>
        <v>-1.060409616026603E-3</v>
      </c>
      <c r="AJ834" s="5">
        <f t="shared" si="345"/>
        <v>-8.1119418864683546E-5</v>
      </c>
      <c r="AK834" s="5">
        <f t="shared" si="346"/>
        <v>-4.151536192108618E-3</v>
      </c>
      <c r="AL834" s="5">
        <f t="shared" si="347"/>
        <v>8.205083975365568E-5</v>
      </c>
      <c r="AM834" s="5">
        <f t="shared" si="348"/>
        <v>-4.2038301518695365E-3</v>
      </c>
      <c r="AN834" s="5">
        <f t="shared" si="349"/>
        <v>-2.3575388431945621E-3</v>
      </c>
      <c r="AO834" s="5">
        <f t="shared" si="350"/>
        <v>-2.3575388431945621E-3</v>
      </c>
      <c r="AP834" s="5">
        <f t="shared" si="351"/>
        <v>-2.7998241033281301E-3</v>
      </c>
      <c r="AQ834" s="5">
        <f t="shared" si="352"/>
        <v>-5.4116730847852956E-4</v>
      </c>
      <c r="AR834" s="5">
        <f t="shared" si="353"/>
        <v>-3.1517756587817747E-4</v>
      </c>
      <c r="AS834" s="5">
        <f t="shared" si="354"/>
        <v>-1.9660620921480021E-4</v>
      </c>
      <c r="AT834" s="5">
        <f t="shared" si="355"/>
        <v>-1.9113467660869521E-4</v>
      </c>
      <c r="AU834" s="5">
        <f t="shared" si="356"/>
        <v>-5.4116170550122522E-4</v>
      </c>
      <c r="AV834" s="5">
        <f t="shared" si="357"/>
        <v>-3.1517542296022327E-4</v>
      </c>
      <c r="AW834" s="5">
        <f t="shared" si="358"/>
        <v>-1.9659687174333751E-4</v>
      </c>
      <c r="AX834" s="5">
        <f t="shared" si="359"/>
        <v>-1.9106415739977844E-4</v>
      </c>
      <c r="AZ834" s="7">
        <f t="shared" si="369"/>
        <v>128.14543590740783</v>
      </c>
      <c r="BA834" s="4">
        <f t="shared" si="360"/>
        <v>-8.0907626027574208E-4</v>
      </c>
      <c r="BB834" s="5">
        <f>AZ834/MAX($AZ$16:AZ834)-1</f>
        <v>-7.51917138063396E-3</v>
      </c>
    </row>
    <row r="835" spans="1:54" x14ac:dyDescent="0.25">
      <c r="A835" s="3">
        <v>43761</v>
      </c>
      <c r="B835">
        <f>IFERROR(VLOOKUP($A835,Finnifty!$A$14:$I$486,B$15+1,FALSE),All_curves!B834)</f>
        <v>0</v>
      </c>
      <c r="C835">
        <f>IFERROR(VLOOKUP($A835,Finnifty!$A$14:$I$486,C$15+1,FALSE),All_curves!C834)</f>
        <v>0</v>
      </c>
      <c r="D835">
        <f>IFERROR(VLOOKUP($A835,Finnifty!$A$14:$I$486,D$15+1,FALSE),All_curves!D834)</f>
        <v>0</v>
      </c>
      <c r="E835">
        <f>IFERROR(VLOOKUP($A835,Finnifty!$A$14:$I$486,E$15+1,FALSE),All_curves!E834)</f>
        <v>0</v>
      </c>
      <c r="F835">
        <f>IFERROR(VLOOKUP($A835,Finnifty!$A$14:$I$486,F$15+1,FALSE),All_curves!F834)</f>
        <v>0</v>
      </c>
      <c r="G835">
        <f>IFERROR(VLOOKUP($A835,Finnifty!$A$14:$I$486,G$15+1,FALSE),All_curves!G834)</f>
        <v>0</v>
      </c>
      <c r="H835">
        <f>IFERROR(VLOOKUP($A835,Finnifty!$A$14:$I$486,H$15+1,FALSE),All_curves!H834)</f>
        <v>0</v>
      </c>
      <c r="I835">
        <f>IFERROR(VLOOKUP($A835,Finnifty!$A$14:$I$486,I$15+1,FALSE),All_curves!I834)</f>
        <v>0</v>
      </c>
      <c r="J835">
        <f>IFERROR(VLOOKUP($A835,Banknifty!$A$14:$I$4860,2,FALSE),All_curves!J834)</f>
        <v>15888620</v>
      </c>
      <c r="K835">
        <f>IFERROR(VLOOKUP($A835,Banknifty!$A$14:$I$4860,3,FALSE),All_curves!K834)</f>
        <v>24576336</v>
      </c>
      <c r="L835">
        <f>IFERROR(VLOOKUP($A835,Banknifty!$A$14:$I$4860,4,FALSE),All_curves!L834)</f>
        <v>19584388</v>
      </c>
      <c r="M835">
        <f>IFERROR(VLOOKUP($A835,Banknifty!$A$14:$I$4860,5,FALSE),All_curves!M834)</f>
        <v>24260308</v>
      </c>
      <c r="N835">
        <f>IFERROR(VLOOKUP($A835,Banknifty!$A$14:$I$4860,6,FALSE),All_curves!N834)</f>
        <v>14772499</v>
      </c>
      <c r="O835">
        <f>IFERROR(VLOOKUP($A835,Banknifty!$A$14:$I$4860,7,FALSE),All_curves!O834)</f>
        <v>20613730</v>
      </c>
      <c r="P835">
        <f>IFERROR(VLOOKUP($A835,Banknifty!$A$14:$I$4860,8,FALSE),All_curves!P834)</f>
        <v>20613730</v>
      </c>
      <c r="Q835">
        <f>IFERROR(VLOOKUP($A835,Banknifty!$A$14:$I$4860,9,FALSE),All_curves!Q834)</f>
        <v>19616730</v>
      </c>
      <c r="R835">
        <f>IFERROR(VLOOKUP($A835,Nifty!$A$14:$I$4860,2,FALSE),All_curves!R834)</f>
        <v>9216651</v>
      </c>
      <c r="S835">
        <f>IFERROR(VLOOKUP($A835,Nifty!$A$14:$I$4860,3,FALSE),All_curves!S834)</f>
        <v>10258956</v>
      </c>
      <c r="T835">
        <f>IFERROR(VLOOKUP($A835,Nifty!$A$14:$I$4860,4,FALSE),All_curves!T834)</f>
        <v>10343985</v>
      </c>
      <c r="U835">
        <f>IFERROR(VLOOKUP($A835,Nifty!$A$14:$I$4860,5,FALSE),All_curves!U834)</f>
        <v>11397845</v>
      </c>
      <c r="V835">
        <f>IFERROR(VLOOKUP($A835,Nifty!$A$14:$I$4860,6,FALSE),All_curves!V834)</f>
        <v>9645733</v>
      </c>
      <c r="W835">
        <f>IFERROR(VLOOKUP($A835,Nifty!$A$14:$I$4860,7,FALSE),All_curves!W834)</f>
        <v>10549614</v>
      </c>
      <c r="X835">
        <f>IFERROR(VLOOKUP($A835,Nifty!$A$14:$I$4860,8,FALSE),All_curves!X834)</f>
        <v>10936891</v>
      </c>
      <c r="Y835">
        <f>IFERROR(VLOOKUP($A835,Nifty!$A$14:$I$4860,9,FALSE),All_curves!Y834)</f>
        <v>10979174</v>
      </c>
      <c r="AA835" s="5">
        <f t="shared" si="361"/>
        <v>0</v>
      </c>
      <c r="AB835" s="5">
        <f t="shared" si="362"/>
        <v>0</v>
      </c>
      <c r="AC835" s="5">
        <f t="shared" si="363"/>
        <v>0</v>
      </c>
      <c r="AD835" s="5">
        <f t="shared" si="364"/>
        <v>0</v>
      </c>
      <c r="AE835" s="5">
        <f t="shared" si="365"/>
        <v>0</v>
      </c>
      <c r="AF835" s="5">
        <f t="shared" si="366"/>
        <v>0</v>
      </c>
      <c r="AG835" s="5">
        <f t="shared" si="367"/>
        <v>0</v>
      </c>
      <c r="AH835" s="5">
        <f t="shared" si="368"/>
        <v>0</v>
      </c>
      <c r="AI835" s="5">
        <f t="shared" si="344"/>
        <v>-8.2712616802742556E-3</v>
      </c>
      <c r="AJ835" s="5">
        <f t="shared" si="345"/>
        <v>-6.0918103667219059E-3</v>
      </c>
      <c r="AK835" s="5">
        <f t="shared" si="346"/>
        <v>-2.8549229498697759E-3</v>
      </c>
      <c r="AL835" s="5">
        <f t="shared" si="347"/>
        <v>-1.7977287689269206E-3</v>
      </c>
      <c r="AM835" s="5">
        <f t="shared" si="348"/>
        <v>-6.3712981205343855E-4</v>
      </c>
      <c r="AN835" s="5">
        <f t="shared" si="349"/>
        <v>-7.2801315911175113E-4</v>
      </c>
      <c r="AO835" s="5">
        <f t="shared" si="350"/>
        <v>-7.2801315911175113E-4</v>
      </c>
      <c r="AP835" s="5">
        <f t="shared" si="351"/>
        <v>-1.0954137340807302E-3</v>
      </c>
      <c r="AQ835" s="5">
        <f t="shared" si="352"/>
        <v>-3.1060959390691867E-3</v>
      </c>
      <c r="AR835" s="5">
        <f t="shared" si="353"/>
        <v>-4.1834375940953406E-3</v>
      </c>
      <c r="AS835" s="5">
        <f t="shared" si="354"/>
        <v>-4.360453224557137E-3</v>
      </c>
      <c r="AT835" s="5">
        <f t="shared" si="355"/>
        <v>-2.3169006033972872E-3</v>
      </c>
      <c r="AU835" s="5">
        <f t="shared" si="356"/>
        <v>-3.106000897498129E-3</v>
      </c>
      <c r="AV835" s="5">
        <f t="shared" si="357"/>
        <v>-4.1834321587648216E-3</v>
      </c>
      <c r="AW835" s="5">
        <f t="shared" si="358"/>
        <v>-4.360483905472945E-3</v>
      </c>
      <c r="AX835" s="5">
        <f t="shared" si="359"/>
        <v>-2.3169252402003293E-3</v>
      </c>
      <c r="AZ835" s="7">
        <f t="shared" si="369"/>
        <v>127.87772928917329</v>
      </c>
      <c r="BA835" s="4">
        <f t="shared" si="360"/>
        <v>-2.0890842997169047E-3</v>
      </c>
      <c r="BB835" s="5">
        <f>AZ835/MAX($AZ$16:AZ835)-1</f>
        <v>-9.5925474974727365E-3</v>
      </c>
    </row>
    <row r="836" spans="1:54" x14ac:dyDescent="0.25">
      <c r="A836" s="3">
        <v>43762</v>
      </c>
      <c r="B836">
        <f>IFERROR(VLOOKUP($A836,Finnifty!$A$14:$I$486,B$15+1,FALSE),All_curves!B835)</f>
        <v>0</v>
      </c>
      <c r="C836">
        <f>IFERROR(VLOOKUP($A836,Finnifty!$A$14:$I$486,C$15+1,FALSE),All_curves!C835)</f>
        <v>0</v>
      </c>
      <c r="D836">
        <f>IFERROR(VLOOKUP($A836,Finnifty!$A$14:$I$486,D$15+1,FALSE),All_curves!D835)</f>
        <v>0</v>
      </c>
      <c r="E836">
        <f>IFERROR(VLOOKUP($A836,Finnifty!$A$14:$I$486,E$15+1,FALSE),All_curves!E835)</f>
        <v>0</v>
      </c>
      <c r="F836">
        <f>IFERROR(VLOOKUP($A836,Finnifty!$A$14:$I$486,F$15+1,FALSE),All_curves!F835)</f>
        <v>0</v>
      </c>
      <c r="G836">
        <f>IFERROR(VLOOKUP($A836,Finnifty!$A$14:$I$486,G$15+1,FALSE),All_curves!G835)</f>
        <v>0</v>
      </c>
      <c r="H836">
        <f>IFERROR(VLOOKUP($A836,Finnifty!$A$14:$I$486,H$15+1,FALSE),All_curves!H835)</f>
        <v>0</v>
      </c>
      <c r="I836">
        <f>IFERROR(VLOOKUP($A836,Finnifty!$A$14:$I$486,I$15+1,FALSE),All_curves!I835)</f>
        <v>0</v>
      </c>
      <c r="J836">
        <f>IFERROR(VLOOKUP($A836,Banknifty!$A$14:$I$4860,2,FALSE),All_curves!J835)</f>
        <v>15984930</v>
      </c>
      <c r="K836">
        <f>IFERROR(VLOOKUP($A836,Banknifty!$A$14:$I$4860,3,FALSE),All_curves!K835)</f>
        <v>24736750</v>
      </c>
      <c r="L836">
        <f>IFERROR(VLOOKUP($A836,Banknifty!$A$14:$I$4860,4,FALSE),All_curves!L835)</f>
        <v>19574182</v>
      </c>
      <c r="M836">
        <f>IFERROR(VLOOKUP($A836,Banknifty!$A$14:$I$4860,5,FALSE),All_curves!M835)</f>
        <v>24831174</v>
      </c>
      <c r="N836">
        <f>IFERROR(VLOOKUP($A836,Banknifty!$A$14:$I$4860,6,FALSE),All_curves!N835)</f>
        <v>14727052</v>
      </c>
      <c r="O836">
        <f>IFERROR(VLOOKUP($A836,Banknifty!$A$14:$I$4860,7,FALSE),All_curves!O835)</f>
        <v>20560282</v>
      </c>
      <c r="P836">
        <f>IFERROR(VLOOKUP($A836,Banknifty!$A$14:$I$4860,8,FALSE),All_curves!P835)</f>
        <v>20560282</v>
      </c>
      <c r="Q836">
        <f>IFERROR(VLOOKUP($A836,Banknifty!$A$14:$I$4860,9,FALSE),All_curves!Q835)</f>
        <v>19608092</v>
      </c>
      <c r="R836">
        <f>IFERROR(VLOOKUP($A836,Nifty!$A$14:$I$4860,2,FALSE),All_curves!R835)</f>
        <v>9217479</v>
      </c>
      <c r="S836">
        <f>IFERROR(VLOOKUP($A836,Nifty!$A$14:$I$4860,3,FALSE),All_curves!S835)</f>
        <v>10182995</v>
      </c>
      <c r="T836">
        <f>IFERROR(VLOOKUP($A836,Nifty!$A$14:$I$4860,4,FALSE),All_curves!T835)</f>
        <v>10282590</v>
      </c>
      <c r="U836">
        <f>IFERROR(VLOOKUP($A836,Nifty!$A$14:$I$4860,5,FALSE),All_curves!U835)</f>
        <v>11327058</v>
      </c>
      <c r="V836">
        <f>IFERROR(VLOOKUP($A836,Nifty!$A$14:$I$4860,6,FALSE),All_curves!V835)</f>
        <v>9637257</v>
      </c>
      <c r="W836">
        <f>IFERROR(VLOOKUP($A836,Nifty!$A$14:$I$4860,7,FALSE),All_curves!W835)</f>
        <v>10548603</v>
      </c>
      <c r="X836">
        <f>IFERROR(VLOOKUP($A836,Nifty!$A$14:$I$4860,8,FALSE),All_curves!X835)</f>
        <v>10933490</v>
      </c>
      <c r="Y836">
        <f>IFERROR(VLOOKUP($A836,Nifty!$A$14:$I$4860,9,FALSE),All_curves!Y835)</f>
        <v>10971764</v>
      </c>
      <c r="AA836" s="5">
        <f t="shared" si="361"/>
        <v>0</v>
      </c>
      <c r="AB836" s="5">
        <f t="shared" si="362"/>
        <v>0</v>
      </c>
      <c r="AC836" s="5">
        <f t="shared" si="363"/>
        <v>0</v>
      </c>
      <c r="AD836" s="5">
        <f t="shared" si="364"/>
        <v>0</v>
      </c>
      <c r="AE836" s="5">
        <f t="shared" si="365"/>
        <v>0</v>
      </c>
      <c r="AF836" s="5">
        <f t="shared" si="366"/>
        <v>0</v>
      </c>
      <c r="AG836" s="5">
        <f t="shared" si="367"/>
        <v>0</v>
      </c>
      <c r="AH836" s="5">
        <f t="shared" si="368"/>
        <v>0</v>
      </c>
      <c r="AI836" s="5">
        <f t="shared" si="344"/>
        <v>6.0615711119027527E-3</v>
      </c>
      <c r="AJ836" s="5">
        <f t="shared" si="345"/>
        <v>6.5271731310965198E-3</v>
      </c>
      <c r="AK836" s="5">
        <f t="shared" si="346"/>
        <v>-5.2112938121939845E-4</v>
      </c>
      <c r="AL836" s="5">
        <f t="shared" si="347"/>
        <v>2.3530863664220636E-2</v>
      </c>
      <c r="AM836" s="5">
        <f t="shared" si="348"/>
        <v>-3.076459846096502E-3</v>
      </c>
      <c r="AN836" s="5">
        <f t="shared" si="349"/>
        <v>-2.5928349697021957E-3</v>
      </c>
      <c r="AO836" s="5">
        <f t="shared" si="350"/>
        <v>-2.5928349697021957E-3</v>
      </c>
      <c r="AP836" s="5">
        <f t="shared" si="351"/>
        <v>-4.403384254154652E-4</v>
      </c>
      <c r="AQ836" s="5">
        <f t="shared" si="352"/>
        <v>8.9837404063652926E-5</v>
      </c>
      <c r="AR836" s="5">
        <f t="shared" si="353"/>
        <v>-7.4043596638878606E-3</v>
      </c>
      <c r="AS836" s="5">
        <f t="shared" si="354"/>
        <v>-5.9353334329080853E-3</v>
      </c>
      <c r="AT836" s="5">
        <f t="shared" si="355"/>
        <v>-6.2105599786625998E-3</v>
      </c>
      <c r="AU836" s="5">
        <f t="shared" si="356"/>
        <v>-8.787305226052311E-4</v>
      </c>
      <c r="AV836" s="5">
        <f t="shared" si="357"/>
        <v>-9.5832890189107012E-5</v>
      </c>
      <c r="AW836" s="5">
        <f t="shared" si="358"/>
        <v>-3.109658860090958E-4</v>
      </c>
      <c r="AX836" s="5">
        <f t="shared" si="359"/>
        <v>-6.7491416020915018E-4</v>
      </c>
      <c r="AZ836" s="7">
        <f t="shared" si="369"/>
        <v>127.90690220171543</v>
      </c>
      <c r="BA836" s="4">
        <f t="shared" si="360"/>
        <v>2.2813129936152804E-4</v>
      </c>
      <c r="BB836" s="5">
        <f>AZ836/MAX($AZ$16:AZ836)-1</f>
        <v>-9.3666045584359647E-3</v>
      </c>
    </row>
    <row r="837" spans="1:54" x14ac:dyDescent="0.25">
      <c r="A837" s="3">
        <v>43763</v>
      </c>
      <c r="B837">
        <f>IFERROR(VLOOKUP($A837,Finnifty!$A$14:$I$486,B$15+1,FALSE),All_curves!B836)</f>
        <v>0</v>
      </c>
      <c r="C837">
        <f>IFERROR(VLOOKUP($A837,Finnifty!$A$14:$I$486,C$15+1,FALSE),All_curves!C836)</f>
        <v>0</v>
      </c>
      <c r="D837">
        <f>IFERROR(VLOOKUP($A837,Finnifty!$A$14:$I$486,D$15+1,FALSE),All_curves!D836)</f>
        <v>0</v>
      </c>
      <c r="E837">
        <f>IFERROR(VLOOKUP($A837,Finnifty!$A$14:$I$486,E$15+1,FALSE),All_curves!E836)</f>
        <v>0</v>
      </c>
      <c r="F837">
        <f>IFERROR(VLOOKUP($A837,Finnifty!$A$14:$I$486,F$15+1,FALSE),All_curves!F836)</f>
        <v>0</v>
      </c>
      <c r="G837">
        <f>IFERROR(VLOOKUP($A837,Finnifty!$A$14:$I$486,G$15+1,FALSE),All_curves!G836)</f>
        <v>0</v>
      </c>
      <c r="H837">
        <f>IFERROR(VLOOKUP($A837,Finnifty!$A$14:$I$486,H$15+1,FALSE),All_curves!H836)</f>
        <v>0</v>
      </c>
      <c r="I837">
        <f>IFERROR(VLOOKUP($A837,Finnifty!$A$14:$I$486,I$15+1,FALSE),All_curves!I836)</f>
        <v>0</v>
      </c>
      <c r="J837">
        <f>IFERROR(VLOOKUP($A837,Banknifty!$A$14:$I$4860,2,FALSE),All_curves!J836)</f>
        <v>15887071</v>
      </c>
      <c r="K837">
        <f>IFERROR(VLOOKUP($A837,Banknifty!$A$14:$I$4860,3,FALSE),All_curves!K836)</f>
        <v>24736750</v>
      </c>
      <c r="L837">
        <f>IFERROR(VLOOKUP($A837,Banknifty!$A$14:$I$4860,4,FALSE),All_curves!L836)</f>
        <v>19574182</v>
      </c>
      <c r="M837">
        <f>IFERROR(VLOOKUP($A837,Banknifty!$A$14:$I$4860,5,FALSE),All_curves!M836)</f>
        <v>24831174</v>
      </c>
      <c r="N837">
        <f>IFERROR(VLOOKUP($A837,Banknifty!$A$14:$I$4860,6,FALSE),All_curves!N836)</f>
        <v>14711435</v>
      </c>
      <c r="O837">
        <f>IFERROR(VLOOKUP($A837,Banknifty!$A$14:$I$4860,7,FALSE),All_curves!O836)</f>
        <v>20558616</v>
      </c>
      <c r="P837">
        <f>IFERROR(VLOOKUP($A837,Banknifty!$A$14:$I$4860,8,FALSE),All_curves!P836)</f>
        <v>20558616</v>
      </c>
      <c r="Q837">
        <f>IFERROR(VLOOKUP($A837,Banknifty!$A$14:$I$4860,9,FALSE),All_curves!Q836)</f>
        <v>19609702</v>
      </c>
      <c r="R837">
        <f>IFERROR(VLOOKUP($A837,Nifty!$A$14:$I$4860,2,FALSE),All_curves!R836)</f>
        <v>9174979</v>
      </c>
      <c r="S837">
        <f>IFERROR(VLOOKUP($A837,Nifty!$A$14:$I$4860,3,FALSE),All_curves!S836)</f>
        <v>10153930</v>
      </c>
      <c r="T837">
        <f>IFERROR(VLOOKUP($A837,Nifty!$A$14:$I$4860,4,FALSE),All_curves!T836)</f>
        <v>10230809</v>
      </c>
      <c r="U837">
        <f>IFERROR(VLOOKUP($A837,Nifty!$A$14:$I$4860,5,FALSE),All_curves!U836)</f>
        <v>11327058</v>
      </c>
      <c r="V837">
        <f>IFERROR(VLOOKUP($A837,Nifty!$A$14:$I$4860,6,FALSE),All_curves!V836)</f>
        <v>9601673</v>
      </c>
      <c r="W837">
        <f>IFERROR(VLOOKUP($A837,Nifty!$A$14:$I$4860,7,FALSE),All_curves!W836)</f>
        <v>10527649</v>
      </c>
      <c r="X837">
        <f>IFERROR(VLOOKUP($A837,Nifty!$A$14:$I$4860,8,FALSE),All_curves!X836)</f>
        <v>10887695</v>
      </c>
      <c r="Y837">
        <f>IFERROR(VLOOKUP($A837,Nifty!$A$14:$I$4860,9,FALSE),All_curves!Y836)</f>
        <v>10976608</v>
      </c>
      <c r="AA837" s="5">
        <f t="shared" si="361"/>
        <v>0</v>
      </c>
      <c r="AB837" s="5">
        <f t="shared" si="362"/>
        <v>0</v>
      </c>
      <c r="AC837" s="5">
        <f t="shared" si="363"/>
        <v>0</v>
      </c>
      <c r="AD837" s="5">
        <f t="shared" si="364"/>
        <v>0</v>
      </c>
      <c r="AE837" s="5">
        <f t="shared" si="365"/>
        <v>0</v>
      </c>
      <c r="AF837" s="5">
        <f t="shared" si="366"/>
        <v>0</v>
      </c>
      <c r="AG837" s="5">
        <f t="shared" si="367"/>
        <v>0</v>
      </c>
      <c r="AH837" s="5">
        <f t="shared" si="368"/>
        <v>0</v>
      </c>
      <c r="AI837" s="5">
        <f t="shared" si="344"/>
        <v>-6.121953615061182E-3</v>
      </c>
      <c r="AJ837" s="5">
        <f t="shared" si="345"/>
        <v>0</v>
      </c>
      <c r="AK837" s="5">
        <f t="shared" si="346"/>
        <v>0</v>
      </c>
      <c r="AL837" s="5">
        <f t="shared" si="347"/>
        <v>0</v>
      </c>
      <c r="AM837" s="5">
        <f t="shared" si="348"/>
        <v>-1.0604294735973019E-3</v>
      </c>
      <c r="AN837" s="5">
        <f t="shared" si="349"/>
        <v>-8.1030017000771615E-5</v>
      </c>
      <c r="AO837" s="5">
        <f t="shared" si="350"/>
        <v>-8.1030017000771615E-5</v>
      </c>
      <c r="AP837" s="5">
        <f t="shared" si="351"/>
        <v>8.210895787308381E-5</v>
      </c>
      <c r="AQ837" s="5">
        <f t="shared" si="352"/>
        <v>-4.6108051887072676E-3</v>
      </c>
      <c r="AR837" s="5">
        <f t="shared" si="353"/>
        <v>-2.8542683169342498E-3</v>
      </c>
      <c r="AS837" s="5">
        <f t="shared" si="354"/>
        <v>-5.0357935111678964E-3</v>
      </c>
      <c r="AT837" s="5">
        <f t="shared" si="355"/>
        <v>0</v>
      </c>
      <c r="AU837" s="5">
        <f t="shared" si="356"/>
        <v>-3.692336937782148E-3</v>
      </c>
      <c r="AV837" s="5">
        <f t="shared" si="357"/>
        <v>-1.9864241738929422E-3</v>
      </c>
      <c r="AW837" s="5">
        <f t="shared" si="358"/>
        <v>-4.1885070549293468E-3</v>
      </c>
      <c r="AX837" s="5">
        <f t="shared" si="359"/>
        <v>4.4149691881822939E-4</v>
      </c>
      <c r="AZ837" s="7">
        <f t="shared" si="369"/>
        <v>127.75134090830319</v>
      </c>
      <c r="BA837" s="4">
        <f t="shared" si="360"/>
        <v>-1.216207184557607E-3</v>
      </c>
      <c r="BB837" s="5">
        <f>AZ837/MAX($AZ$16:AZ837)-1</f>
        <v>-1.0571420011234789E-2</v>
      </c>
    </row>
    <row r="838" spans="1:54" x14ac:dyDescent="0.25">
      <c r="A838" s="3">
        <v>43767</v>
      </c>
      <c r="B838">
        <f>IFERROR(VLOOKUP($A838,Finnifty!$A$14:$I$486,B$15+1,FALSE),All_curves!B837)</f>
        <v>0</v>
      </c>
      <c r="C838">
        <f>IFERROR(VLOOKUP($A838,Finnifty!$A$14:$I$486,C$15+1,FALSE),All_curves!C837)</f>
        <v>0</v>
      </c>
      <c r="D838">
        <f>IFERROR(VLOOKUP($A838,Finnifty!$A$14:$I$486,D$15+1,FALSE),All_curves!D837)</f>
        <v>0</v>
      </c>
      <c r="E838">
        <f>IFERROR(VLOOKUP($A838,Finnifty!$A$14:$I$486,E$15+1,FALSE),All_curves!E837)</f>
        <v>0</v>
      </c>
      <c r="F838">
        <f>IFERROR(VLOOKUP($A838,Finnifty!$A$14:$I$486,F$15+1,FALSE),All_curves!F837)</f>
        <v>0</v>
      </c>
      <c r="G838">
        <f>IFERROR(VLOOKUP($A838,Finnifty!$A$14:$I$486,G$15+1,FALSE),All_curves!G837)</f>
        <v>0</v>
      </c>
      <c r="H838">
        <f>IFERROR(VLOOKUP($A838,Finnifty!$A$14:$I$486,H$15+1,FALSE),All_curves!H837)</f>
        <v>0</v>
      </c>
      <c r="I838">
        <f>IFERROR(VLOOKUP($A838,Finnifty!$A$14:$I$486,I$15+1,FALSE),All_curves!I837)</f>
        <v>0</v>
      </c>
      <c r="J838">
        <f>IFERROR(VLOOKUP($A838,Banknifty!$A$14:$I$4860,2,FALSE),All_curves!J837)</f>
        <v>16013382</v>
      </c>
      <c r="K838">
        <f>IFERROR(VLOOKUP($A838,Banknifty!$A$14:$I$4860,3,FALSE),All_curves!K837)</f>
        <v>24848942</v>
      </c>
      <c r="L838">
        <f>IFERROR(VLOOKUP($A838,Banknifty!$A$14:$I$4860,4,FALSE),All_curves!L837)</f>
        <v>19538426</v>
      </c>
      <c r="M838">
        <f>IFERROR(VLOOKUP($A838,Banknifty!$A$14:$I$4860,5,FALSE),All_curves!M837)</f>
        <v>24775834</v>
      </c>
      <c r="N838">
        <f>IFERROR(VLOOKUP($A838,Banknifty!$A$14:$I$4860,6,FALSE),All_curves!N837)</f>
        <v>14589753</v>
      </c>
      <c r="O838">
        <f>IFERROR(VLOOKUP($A838,Banknifty!$A$14:$I$4860,7,FALSE),All_curves!O837)</f>
        <v>20433376</v>
      </c>
      <c r="P838">
        <f>IFERROR(VLOOKUP($A838,Banknifty!$A$14:$I$4860,8,FALSE),All_curves!P837)</f>
        <v>20433376</v>
      </c>
      <c r="Q838">
        <f>IFERROR(VLOOKUP($A838,Banknifty!$A$14:$I$4860,9,FALSE),All_curves!Q837)</f>
        <v>19574448</v>
      </c>
      <c r="R838">
        <f>IFERROR(VLOOKUP($A838,Nifty!$A$14:$I$4860,2,FALSE),All_curves!R837)</f>
        <v>9191602</v>
      </c>
      <c r="S838">
        <f>IFERROR(VLOOKUP($A838,Nifty!$A$14:$I$4860,3,FALSE),All_curves!S837)</f>
        <v>10187468</v>
      </c>
      <c r="T838">
        <f>IFERROR(VLOOKUP($A838,Nifty!$A$14:$I$4860,4,FALSE),All_curves!T837)</f>
        <v>10204417</v>
      </c>
      <c r="U838">
        <f>IFERROR(VLOOKUP($A838,Nifty!$A$14:$I$4860,5,FALSE),All_curves!U837)</f>
        <v>11327457</v>
      </c>
      <c r="V838">
        <f>IFERROR(VLOOKUP($A838,Nifty!$A$14:$I$4860,6,FALSE),All_curves!V837)</f>
        <v>9619069</v>
      </c>
      <c r="W838">
        <f>IFERROR(VLOOKUP($A838,Nifty!$A$14:$I$4860,7,FALSE),All_curves!W837)</f>
        <v>10562421</v>
      </c>
      <c r="X838">
        <f>IFERROR(VLOOKUP($A838,Nifty!$A$14:$I$4860,8,FALSE),All_curves!X837)</f>
        <v>10859610</v>
      </c>
      <c r="Y838">
        <f>IFERROR(VLOOKUP($A838,Nifty!$A$14:$I$4860,9,FALSE),All_curves!Y837)</f>
        <v>10976995</v>
      </c>
      <c r="AA838" s="5">
        <f t="shared" si="361"/>
        <v>0</v>
      </c>
      <c r="AB838" s="5">
        <f t="shared" si="362"/>
        <v>0</v>
      </c>
      <c r="AC838" s="5">
        <f t="shared" si="363"/>
        <v>0</v>
      </c>
      <c r="AD838" s="5">
        <f t="shared" si="364"/>
        <v>0</v>
      </c>
      <c r="AE838" s="5">
        <f t="shared" si="365"/>
        <v>0</v>
      </c>
      <c r="AF838" s="5">
        <f t="shared" si="366"/>
        <v>0</v>
      </c>
      <c r="AG838" s="5">
        <f t="shared" si="367"/>
        <v>0</v>
      </c>
      <c r="AH838" s="5">
        <f t="shared" si="368"/>
        <v>0</v>
      </c>
      <c r="AI838" s="5">
        <f t="shared" si="344"/>
        <v>7.9505529999834845E-3</v>
      </c>
      <c r="AJ838" s="5">
        <f t="shared" si="345"/>
        <v>4.5354381638655905E-3</v>
      </c>
      <c r="AK838" s="5">
        <f t="shared" si="346"/>
        <v>-1.8266919148907101E-3</v>
      </c>
      <c r="AL838" s="5">
        <f t="shared" si="347"/>
        <v>-2.22865016370144E-3</v>
      </c>
      <c r="AM838" s="5">
        <f t="shared" si="348"/>
        <v>-8.2712529403148327E-3</v>
      </c>
      <c r="AN838" s="5">
        <f t="shared" si="349"/>
        <v>-6.0918497626494261E-3</v>
      </c>
      <c r="AO838" s="5">
        <f t="shared" si="350"/>
        <v>-6.0918497626494261E-3</v>
      </c>
      <c r="AP838" s="5">
        <f t="shared" si="351"/>
        <v>-1.7977835665223818E-3</v>
      </c>
      <c r="AQ838" s="5">
        <f t="shared" si="352"/>
        <v>1.8117752640087748E-3</v>
      </c>
      <c r="AR838" s="5">
        <f t="shared" si="353"/>
        <v>3.302957574062404E-3</v>
      </c>
      <c r="AS838" s="5">
        <f t="shared" si="354"/>
        <v>-2.5796591452347251E-3</v>
      </c>
      <c r="AT838" s="5">
        <f t="shared" si="355"/>
        <v>3.5225386856740926E-5</v>
      </c>
      <c r="AU838" s="5">
        <f t="shared" si="356"/>
        <v>1.8117675950848344E-3</v>
      </c>
      <c r="AV838" s="5">
        <f t="shared" si="357"/>
        <v>3.302921668456138E-3</v>
      </c>
      <c r="AW838" s="5">
        <f t="shared" si="358"/>
        <v>-2.5795175195484354E-3</v>
      </c>
      <c r="AX838" s="5">
        <f t="shared" si="359"/>
        <v>3.5256793355475935E-5</v>
      </c>
      <c r="AZ838" s="7">
        <f t="shared" si="369"/>
        <v>127.70513027099929</v>
      </c>
      <c r="BA838" s="4">
        <f t="shared" si="360"/>
        <v>-3.6172330540991393E-4</v>
      </c>
      <c r="BB838" s="5">
        <f>AZ838/MAX($AZ$16:AZ838)-1</f>
        <v>-1.092931938765529E-2</v>
      </c>
    </row>
    <row r="839" spans="1:54" x14ac:dyDescent="0.25">
      <c r="A839" s="3">
        <v>43768</v>
      </c>
      <c r="B839">
        <f>IFERROR(VLOOKUP($A839,Finnifty!$A$14:$I$486,B$15+1,FALSE),All_curves!B838)</f>
        <v>0</v>
      </c>
      <c r="C839">
        <f>IFERROR(VLOOKUP($A839,Finnifty!$A$14:$I$486,C$15+1,FALSE),All_curves!C838)</f>
        <v>0</v>
      </c>
      <c r="D839">
        <f>IFERROR(VLOOKUP($A839,Finnifty!$A$14:$I$486,D$15+1,FALSE),All_curves!D838)</f>
        <v>0</v>
      </c>
      <c r="E839">
        <f>IFERROR(VLOOKUP($A839,Finnifty!$A$14:$I$486,E$15+1,FALSE),All_curves!E838)</f>
        <v>0</v>
      </c>
      <c r="F839">
        <f>IFERROR(VLOOKUP($A839,Finnifty!$A$14:$I$486,F$15+1,FALSE),All_curves!F838)</f>
        <v>0</v>
      </c>
      <c r="G839">
        <f>IFERROR(VLOOKUP($A839,Finnifty!$A$14:$I$486,G$15+1,FALSE),All_curves!G838)</f>
        <v>0</v>
      </c>
      <c r="H839">
        <f>IFERROR(VLOOKUP($A839,Finnifty!$A$14:$I$486,H$15+1,FALSE),All_curves!H838)</f>
        <v>0</v>
      </c>
      <c r="I839">
        <f>IFERROR(VLOOKUP($A839,Finnifty!$A$14:$I$486,I$15+1,FALSE),All_curves!I838)</f>
        <v>0</v>
      </c>
      <c r="J839">
        <f>IFERROR(VLOOKUP($A839,Banknifty!$A$14:$I$4860,2,FALSE),All_curves!J838)</f>
        <v>15991399</v>
      </c>
      <c r="K839">
        <f>IFERROR(VLOOKUP($A839,Banknifty!$A$14:$I$4860,3,FALSE),All_curves!K838)</f>
        <v>24891982</v>
      </c>
      <c r="L839">
        <f>IFERROR(VLOOKUP($A839,Banknifty!$A$14:$I$4860,4,FALSE),All_curves!L838)</f>
        <v>19559296</v>
      </c>
      <c r="M839">
        <f>IFERROR(VLOOKUP($A839,Banknifty!$A$14:$I$4860,5,FALSE),All_curves!M838)</f>
        <v>24731194</v>
      </c>
      <c r="N839">
        <f>IFERROR(VLOOKUP($A839,Banknifty!$A$14:$I$4860,6,FALSE),All_curves!N838)</f>
        <v>14566276</v>
      </c>
      <c r="O839">
        <f>IFERROR(VLOOKUP($A839,Banknifty!$A$14:$I$4860,7,FALSE),All_curves!O838)</f>
        <v>20513068</v>
      </c>
      <c r="P839">
        <f>IFERROR(VLOOKUP($A839,Banknifty!$A$14:$I$4860,8,FALSE),All_curves!P838)</f>
        <v>20513068</v>
      </c>
      <c r="Q839">
        <f>IFERROR(VLOOKUP($A839,Banknifty!$A$14:$I$4860,9,FALSE),All_curves!Q838)</f>
        <v>19580582</v>
      </c>
      <c r="R839">
        <f>IFERROR(VLOOKUP($A839,Nifty!$A$14:$I$4860,2,FALSE),All_curves!R838)</f>
        <v>9164233</v>
      </c>
      <c r="S839">
        <f>IFERROR(VLOOKUP($A839,Nifty!$A$14:$I$4860,3,FALSE),All_curves!S838)</f>
        <v>10229862</v>
      </c>
      <c r="T839">
        <f>IFERROR(VLOOKUP($A839,Nifty!$A$14:$I$4860,4,FALSE),All_curves!T838)</f>
        <v>10220747</v>
      </c>
      <c r="U839">
        <f>IFERROR(VLOOKUP($A839,Nifty!$A$14:$I$4860,5,FALSE),All_curves!U838)</f>
        <v>11368491</v>
      </c>
      <c r="V839">
        <f>IFERROR(VLOOKUP($A839,Nifty!$A$14:$I$4860,6,FALSE),All_curves!V838)</f>
        <v>9590428</v>
      </c>
      <c r="W839">
        <f>IFERROR(VLOOKUP($A839,Nifty!$A$14:$I$4860,7,FALSE),All_curves!W838)</f>
        <v>10606376</v>
      </c>
      <c r="X839">
        <f>IFERROR(VLOOKUP($A839,Nifty!$A$14:$I$4860,8,FALSE),All_curves!X838)</f>
        <v>10876988</v>
      </c>
      <c r="Y839">
        <f>IFERROR(VLOOKUP($A839,Nifty!$A$14:$I$4860,9,FALSE),All_curves!Y838)</f>
        <v>11016759</v>
      </c>
      <c r="AA839" s="5">
        <f t="shared" si="361"/>
        <v>0</v>
      </c>
      <c r="AB839" s="5">
        <f t="shared" si="362"/>
        <v>0</v>
      </c>
      <c r="AC839" s="5">
        <f t="shared" si="363"/>
        <v>0</v>
      </c>
      <c r="AD839" s="5">
        <f t="shared" si="364"/>
        <v>0</v>
      </c>
      <c r="AE839" s="5">
        <f t="shared" si="365"/>
        <v>0</v>
      </c>
      <c r="AF839" s="5">
        <f t="shared" si="366"/>
        <v>0</v>
      </c>
      <c r="AG839" s="5">
        <f t="shared" si="367"/>
        <v>0</v>
      </c>
      <c r="AH839" s="5">
        <f t="shared" si="368"/>
        <v>0</v>
      </c>
      <c r="AI839" s="5">
        <f t="shared" si="344"/>
        <v>-1.3727893333213004E-3</v>
      </c>
      <c r="AJ839" s="5">
        <f t="shared" si="345"/>
        <v>1.7320656951913538E-3</v>
      </c>
      <c r="AK839" s="5">
        <f t="shared" si="346"/>
        <v>1.0681515491575144E-3</v>
      </c>
      <c r="AL839" s="5">
        <f t="shared" si="347"/>
        <v>-1.8017556946822166E-3</v>
      </c>
      <c r="AM839" s="5">
        <f t="shared" si="348"/>
        <v>-1.6091430745949209E-3</v>
      </c>
      <c r="AN839" s="5">
        <f t="shared" si="349"/>
        <v>3.90008973553857E-3</v>
      </c>
      <c r="AO839" s="5">
        <f t="shared" si="350"/>
        <v>3.90008973553857E-3</v>
      </c>
      <c r="AP839" s="5">
        <f t="shared" si="351"/>
        <v>3.1336771284684595E-4</v>
      </c>
      <c r="AQ839" s="5">
        <f t="shared" si="352"/>
        <v>-2.9776093438336204E-3</v>
      </c>
      <c r="AR839" s="5">
        <f t="shared" si="353"/>
        <v>4.1613873044803462E-3</v>
      </c>
      <c r="AS839" s="5">
        <f t="shared" si="354"/>
        <v>1.6002874049541038E-3</v>
      </c>
      <c r="AT839" s="5">
        <f t="shared" si="355"/>
        <v>3.6225253382113909E-3</v>
      </c>
      <c r="AU839" s="5">
        <f t="shared" si="356"/>
        <v>-2.9775230846145195E-3</v>
      </c>
      <c r="AV839" s="5">
        <f t="shared" si="357"/>
        <v>4.161451243043679E-3</v>
      </c>
      <c r="AW839" s="5">
        <f t="shared" si="358"/>
        <v>1.6002416293035004E-3</v>
      </c>
      <c r="AX839" s="5">
        <f t="shared" si="359"/>
        <v>3.6224850243622431E-3</v>
      </c>
      <c r="AZ839" s="7">
        <f t="shared" si="369"/>
        <v>127.80592857864697</v>
      </c>
      <c r="BA839" s="4">
        <f t="shared" si="360"/>
        <v>7.8930507673256422E-4</v>
      </c>
      <c r="BB839" s="5">
        <f>AZ839/MAX($AZ$16:AZ839)-1</f>
        <v>-1.0148640878200776E-2</v>
      </c>
    </row>
    <row r="840" spans="1:54" x14ac:dyDescent="0.25">
      <c r="A840" s="3">
        <v>43769</v>
      </c>
      <c r="B840">
        <f>IFERROR(VLOOKUP($A840,Finnifty!$A$14:$I$486,B$15+1,FALSE),All_curves!B839)</f>
        <v>0</v>
      </c>
      <c r="C840">
        <f>IFERROR(VLOOKUP($A840,Finnifty!$A$14:$I$486,C$15+1,FALSE),All_curves!C839)</f>
        <v>0</v>
      </c>
      <c r="D840">
        <f>IFERROR(VLOOKUP($A840,Finnifty!$A$14:$I$486,D$15+1,FALSE),All_curves!D839)</f>
        <v>0</v>
      </c>
      <c r="E840">
        <f>IFERROR(VLOOKUP($A840,Finnifty!$A$14:$I$486,E$15+1,FALSE),All_curves!E839)</f>
        <v>0</v>
      </c>
      <c r="F840">
        <f>IFERROR(VLOOKUP($A840,Finnifty!$A$14:$I$486,F$15+1,FALSE),All_curves!F839)</f>
        <v>0</v>
      </c>
      <c r="G840">
        <f>IFERROR(VLOOKUP($A840,Finnifty!$A$14:$I$486,G$15+1,FALSE),All_curves!G839)</f>
        <v>0</v>
      </c>
      <c r="H840">
        <f>IFERROR(VLOOKUP($A840,Finnifty!$A$14:$I$486,H$15+1,FALSE),All_curves!H839)</f>
        <v>0</v>
      </c>
      <c r="I840">
        <f>IFERROR(VLOOKUP($A840,Finnifty!$A$14:$I$486,I$15+1,FALSE),All_curves!I839)</f>
        <v>0</v>
      </c>
      <c r="J840">
        <f>IFERROR(VLOOKUP($A840,Banknifty!$A$14:$I$4860,2,FALSE),All_curves!J839)</f>
        <v>15924743</v>
      </c>
      <c r="K840">
        <f>IFERROR(VLOOKUP($A840,Banknifty!$A$14:$I$4860,3,FALSE),All_curves!K839)</f>
        <v>24642218</v>
      </c>
      <c r="L840">
        <f>IFERROR(VLOOKUP($A840,Banknifty!$A$14:$I$4860,4,FALSE),All_curves!L839)</f>
        <v>19559296</v>
      </c>
      <c r="M840">
        <f>IFERROR(VLOOKUP($A840,Banknifty!$A$14:$I$4860,5,FALSE),All_curves!M839)</f>
        <v>24731194</v>
      </c>
      <c r="N840">
        <f>IFERROR(VLOOKUP($A840,Banknifty!$A$14:$I$4860,6,FALSE),All_curves!N839)</f>
        <v>14498365</v>
      </c>
      <c r="O840">
        <f>IFERROR(VLOOKUP($A840,Banknifty!$A$14:$I$4860,7,FALSE),All_curves!O839)</f>
        <v>20542510</v>
      </c>
      <c r="P840">
        <f>IFERROR(VLOOKUP($A840,Banknifty!$A$14:$I$4860,8,FALSE),All_curves!P839)</f>
        <v>20542510</v>
      </c>
      <c r="Q840">
        <f>IFERROR(VLOOKUP($A840,Banknifty!$A$14:$I$4860,9,FALSE),All_curves!Q839)</f>
        <v>19564802</v>
      </c>
      <c r="R840">
        <f>IFERROR(VLOOKUP($A840,Nifty!$A$14:$I$4860,2,FALSE),All_curves!R839)</f>
        <v>9119364</v>
      </c>
      <c r="S840">
        <f>IFERROR(VLOOKUP($A840,Nifty!$A$14:$I$4860,3,FALSE),All_curves!S839)</f>
        <v>10128211</v>
      </c>
      <c r="T840">
        <f>IFERROR(VLOOKUP($A840,Nifty!$A$14:$I$4860,4,FALSE),All_curves!T839)</f>
        <v>10228911</v>
      </c>
      <c r="U840">
        <f>IFERROR(VLOOKUP($A840,Nifty!$A$14:$I$4860,5,FALSE),All_curves!U839)</f>
        <v>11311295</v>
      </c>
      <c r="V840">
        <f>IFERROR(VLOOKUP($A840,Nifty!$A$14:$I$4860,6,FALSE),All_curves!V839)</f>
        <v>9575680</v>
      </c>
      <c r="W840">
        <f>IFERROR(VLOOKUP($A840,Nifty!$A$14:$I$4860,7,FALSE),All_curves!W839)</f>
        <v>10606376</v>
      </c>
      <c r="X840">
        <f>IFERROR(VLOOKUP($A840,Nifty!$A$14:$I$4860,8,FALSE),All_curves!X839)</f>
        <v>10885676</v>
      </c>
      <c r="Y840">
        <f>IFERROR(VLOOKUP($A840,Nifty!$A$14:$I$4860,9,FALSE),All_curves!Y839)</f>
        <v>11016759</v>
      </c>
      <c r="AA840" s="5">
        <f t="shared" si="361"/>
        <v>0</v>
      </c>
      <c r="AB840" s="5">
        <f t="shared" si="362"/>
        <v>0</v>
      </c>
      <c r="AC840" s="5">
        <f t="shared" si="363"/>
        <v>0</v>
      </c>
      <c r="AD840" s="5">
        <f t="shared" si="364"/>
        <v>0</v>
      </c>
      <c r="AE840" s="5">
        <f t="shared" si="365"/>
        <v>0</v>
      </c>
      <c r="AF840" s="5">
        <f t="shared" si="366"/>
        <v>0</v>
      </c>
      <c r="AG840" s="5">
        <f t="shared" si="367"/>
        <v>0</v>
      </c>
      <c r="AH840" s="5">
        <f t="shared" si="368"/>
        <v>0</v>
      </c>
      <c r="AI840" s="5">
        <f t="shared" si="344"/>
        <v>-4.1682406898858604E-3</v>
      </c>
      <c r="AJ840" s="5">
        <f t="shared" si="345"/>
        <v>-1.0033913731739008E-2</v>
      </c>
      <c r="AK840" s="5">
        <f t="shared" si="346"/>
        <v>0</v>
      </c>
      <c r="AL840" s="5">
        <f t="shared" si="347"/>
        <v>0</v>
      </c>
      <c r="AM840" s="5">
        <f t="shared" si="348"/>
        <v>-4.6622074166382532E-3</v>
      </c>
      <c r="AN840" s="5">
        <f t="shared" si="349"/>
        <v>1.4352801833446005E-3</v>
      </c>
      <c r="AO840" s="5">
        <f t="shared" si="350"/>
        <v>1.4352801833446005E-3</v>
      </c>
      <c r="AP840" s="5">
        <f t="shared" si="351"/>
        <v>-8.0590045791284481E-4</v>
      </c>
      <c r="AQ840" s="5">
        <f t="shared" si="352"/>
        <v>-4.8960998700054992E-3</v>
      </c>
      <c r="AR840" s="5">
        <f t="shared" si="353"/>
        <v>-9.9366931831533778E-3</v>
      </c>
      <c r="AS840" s="5">
        <f t="shared" si="354"/>
        <v>7.9876744821105738E-4</v>
      </c>
      <c r="AT840" s="5">
        <f t="shared" si="355"/>
        <v>-5.0310986743975494E-3</v>
      </c>
      <c r="AU840" s="5">
        <f t="shared" si="356"/>
        <v>-1.5377832980968398E-3</v>
      </c>
      <c r="AV840" s="5">
        <f t="shared" si="357"/>
        <v>0</v>
      </c>
      <c r="AW840" s="5">
        <f t="shared" si="358"/>
        <v>7.9875053645372951E-4</v>
      </c>
      <c r="AX840" s="5">
        <f t="shared" si="359"/>
        <v>0</v>
      </c>
      <c r="AZ840" s="7">
        <f t="shared" si="369"/>
        <v>127.61100398759349</v>
      </c>
      <c r="BA840" s="4">
        <f t="shared" si="360"/>
        <v>-1.5251607904364687E-3</v>
      </c>
      <c r="BB840" s="5">
        <f>AZ840/MAX($AZ$16:AZ840)-1</f>
        <v>-1.1658323359493572E-2</v>
      </c>
    </row>
    <row r="841" spans="1:54" x14ac:dyDescent="0.25">
      <c r="A841" s="3">
        <v>43770</v>
      </c>
      <c r="B841">
        <f>IFERROR(VLOOKUP($A841,Finnifty!$A$14:$I$486,B$15+1,FALSE),All_curves!B840)</f>
        <v>0</v>
      </c>
      <c r="C841">
        <f>IFERROR(VLOOKUP($A841,Finnifty!$A$14:$I$486,C$15+1,FALSE),All_curves!C840)</f>
        <v>0</v>
      </c>
      <c r="D841">
        <f>IFERROR(VLOOKUP($A841,Finnifty!$A$14:$I$486,D$15+1,FALSE),All_curves!D840)</f>
        <v>0</v>
      </c>
      <c r="E841">
        <f>IFERROR(VLOOKUP($A841,Finnifty!$A$14:$I$486,E$15+1,FALSE),All_curves!E840)</f>
        <v>0</v>
      </c>
      <c r="F841">
        <f>IFERROR(VLOOKUP($A841,Finnifty!$A$14:$I$486,F$15+1,FALSE),All_curves!F840)</f>
        <v>0</v>
      </c>
      <c r="G841">
        <f>IFERROR(VLOOKUP($A841,Finnifty!$A$14:$I$486,G$15+1,FALSE),All_curves!G840)</f>
        <v>0</v>
      </c>
      <c r="H841">
        <f>IFERROR(VLOOKUP($A841,Finnifty!$A$14:$I$486,H$15+1,FALSE),All_curves!H840)</f>
        <v>0</v>
      </c>
      <c r="I841">
        <f>IFERROR(VLOOKUP($A841,Finnifty!$A$14:$I$486,I$15+1,FALSE),All_curves!I840)</f>
        <v>0</v>
      </c>
      <c r="J841">
        <f>IFERROR(VLOOKUP($A841,Banknifty!$A$14:$I$4860,2,FALSE),All_curves!J840)</f>
        <v>15956287</v>
      </c>
      <c r="K841">
        <f>IFERROR(VLOOKUP($A841,Banknifty!$A$14:$I$4860,3,FALSE),All_curves!K840)</f>
        <v>24642218</v>
      </c>
      <c r="L841">
        <f>IFERROR(VLOOKUP($A841,Banknifty!$A$14:$I$4860,4,FALSE),All_curves!L840)</f>
        <v>19561738</v>
      </c>
      <c r="M841">
        <f>IFERROR(VLOOKUP($A841,Banknifty!$A$14:$I$4860,5,FALSE),All_curves!M840)</f>
        <v>24731194</v>
      </c>
      <c r="N841">
        <f>IFERROR(VLOOKUP($A841,Banknifty!$A$14:$I$4860,6,FALSE),All_curves!N840)</f>
        <v>14613635</v>
      </c>
      <c r="O841">
        <f>IFERROR(VLOOKUP($A841,Banknifty!$A$14:$I$4860,7,FALSE),All_curves!O840)</f>
        <v>20635680</v>
      </c>
      <c r="P841">
        <f>IFERROR(VLOOKUP($A841,Banknifty!$A$14:$I$4860,8,FALSE),All_curves!P840)</f>
        <v>20635680</v>
      </c>
      <c r="Q841">
        <f>IFERROR(VLOOKUP($A841,Banknifty!$A$14:$I$4860,9,FALSE),All_curves!Q840)</f>
        <v>19521198</v>
      </c>
      <c r="R841">
        <f>IFERROR(VLOOKUP($A841,Nifty!$A$14:$I$4860,2,FALSE),All_curves!R840)</f>
        <v>9119364</v>
      </c>
      <c r="S841">
        <f>IFERROR(VLOOKUP($A841,Nifty!$A$14:$I$4860,3,FALSE),All_curves!S840)</f>
        <v>10128211</v>
      </c>
      <c r="T841">
        <f>IFERROR(VLOOKUP($A841,Nifty!$A$14:$I$4860,4,FALSE),All_curves!T840)</f>
        <v>10228911</v>
      </c>
      <c r="U841">
        <f>IFERROR(VLOOKUP($A841,Nifty!$A$14:$I$4860,5,FALSE),All_curves!U840)</f>
        <v>11311295</v>
      </c>
      <c r="V841">
        <f>IFERROR(VLOOKUP($A841,Nifty!$A$14:$I$4860,6,FALSE),All_curves!V840)</f>
        <v>9574498</v>
      </c>
      <c r="W841">
        <f>IFERROR(VLOOKUP($A841,Nifty!$A$14:$I$4860,7,FALSE),All_curves!W840)</f>
        <v>10606376</v>
      </c>
      <c r="X841">
        <f>IFERROR(VLOOKUP($A841,Nifty!$A$14:$I$4860,8,FALSE),All_curves!X840)</f>
        <v>10885676</v>
      </c>
      <c r="Y841">
        <f>IFERROR(VLOOKUP($A841,Nifty!$A$14:$I$4860,9,FALSE),All_curves!Y840)</f>
        <v>11016759</v>
      </c>
      <c r="AA841" s="5">
        <f t="shared" si="361"/>
        <v>0</v>
      </c>
      <c r="AB841" s="5">
        <f t="shared" si="362"/>
        <v>0</v>
      </c>
      <c r="AC841" s="5">
        <f t="shared" si="363"/>
        <v>0</v>
      </c>
      <c r="AD841" s="5">
        <f t="shared" si="364"/>
        <v>0</v>
      </c>
      <c r="AE841" s="5">
        <f t="shared" si="365"/>
        <v>0</v>
      </c>
      <c r="AF841" s="5">
        <f t="shared" si="366"/>
        <v>0</v>
      </c>
      <c r="AG841" s="5">
        <f t="shared" si="367"/>
        <v>0</v>
      </c>
      <c r="AH841" s="5">
        <f t="shared" si="368"/>
        <v>0</v>
      </c>
      <c r="AI841" s="5">
        <f t="shared" si="344"/>
        <v>1.9808168960717687E-3</v>
      </c>
      <c r="AJ841" s="5">
        <f t="shared" si="345"/>
        <v>0</v>
      </c>
      <c r="AK841" s="5">
        <f t="shared" si="346"/>
        <v>1.2485111938587146E-4</v>
      </c>
      <c r="AL841" s="5">
        <f t="shared" si="347"/>
        <v>0</v>
      </c>
      <c r="AM841" s="5">
        <f t="shared" si="348"/>
        <v>7.9505516656532826E-3</v>
      </c>
      <c r="AN841" s="5">
        <f t="shared" si="349"/>
        <v>4.5354730264217658E-3</v>
      </c>
      <c r="AO841" s="5">
        <f t="shared" si="350"/>
        <v>4.5354730264217658E-3</v>
      </c>
      <c r="AP841" s="5">
        <f t="shared" si="351"/>
        <v>-2.228696206585723E-3</v>
      </c>
      <c r="AQ841" s="5">
        <f t="shared" si="352"/>
        <v>0</v>
      </c>
      <c r="AR841" s="5">
        <f t="shared" si="353"/>
        <v>0</v>
      </c>
      <c r="AS841" s="5">
        <f t="shared" si="354"/>
        <v>0</v>
      </c>
      <c r="AT841" s="5">
        <f t="shared" si="355"/>
        <v>0</v>
      </c>
      <c r="AU841" s="5">
        <f t="shared" si="356"/>
        <v>-1.2343770886247274E-4</v>
      </c>
      <c r="AV841" s="5">
        <f t="shared" si="357"/>
        <v>0</v>
      </c>
      <c r="AW841" s="5">
        <f t="shared" si="358"/>
        <v>0</v>
      </c>
      <c r="AX841" s="5">
        <f t="shared" si="359"/>
        <v>0</v>
      </c>
      <c r="AZ841" s="7">
        <f t="shared" si="369"/>
        <v>127.70019893143863</v>
      </c>
      <c r="BA841" s="4">
        <f t="shared" si="360"/>
        <v>6.9895965910442748E-4</v>
      </c>
      <c r="BB841" s="5">
        <f>AZ841/MAX($AZ$16:AZ841)-1</f>
        <v>-1.0967512398110224E-2</v>
      </c>
    </row>
    <row r="842" spans="1:54" x14ac:dyDescent="0.25">
      <c r="A842" s="3">
        <v>43773</v>
      </c>
      <c r="B842">
        <f>IFERROR(VLOOKUP($A842,Finnifty!$A$14:$I$486,B$15+1,FALSE),All_curves!B841)</f>
        <v>0</v>
      </c>
      <c r="C842">
        <f>IFERROR(VLOOKUP($A842,Finnifty!$A$14:$I$486,C$15+1,FALSE),All_curves!C841)</f>
        <v>0</v>
      </c>
      <c r="D842">
        <f>IFERROR(VLOOKUP($A842,Finnifty!$A$14:$I$486,D$15+1,FALSE),All_curves!D841)</f>
        <v>0</v>
      </c>
      <c r="E842">
        <f>IFERROR(VLOOKUP($A842,Finnifty!$A$14:$I$486,E$15+1,FALSE),All_curves!E841)</f>
        <v>0</v>
      </c>
      <c r="F842">
        <f>IFERROR(VLOOKUP($A842,Finnifty!$A$14:$I$486,F$15+1,FALSE),All_curves!F841)</f>
        <v>0</v>
      </c>
      <c r="G842">
        <f>IFERROR(VLOOKUP($A842,Finnifty!$A$14:$I$486,G$15+1,FALSE),All_curves!G841)</f>
        <v>0</v>
      </c>
      <c r="H842">
        <f>IFERROR(VLOOKUP($A842,Finnifty!$A$14:$I$486,H$15+1,FALSE),All_curves!H841)</f>
        <v>0</v>
      </c>
      <c r="I842">
        <f>IFERROR(VLOOKUP($A842,Finnifty!$A$14:$I$486,I$15+1,FALSE),All_curves!I841)</f>
        <v>0</v>
      </c>
      <c r="J842">
        <f>IFERROR(VLOOKUP($A842,Banknifty!$A$14:$I$4860,2,FALSE),All_curves!J841)</f>
        <v>15942179</v>
      </c>
      <c r="K842">
        <f>IFERROR(VLOOKUP($A842,Banknifty!$A$14:$I$4860,3,FALSE),All_curves!K841)</f>
        <v>24622258</v>
      </c>
      <c r="L842">
        <f>IFERROR(VLOOKUP($A842,Banknifty!$A$14:$I$4860,4,FALSE),All_curves!L841)</f>
        <v>19623502</v>
      </c>
      <c r="M842">
        <f>IFERROR(VLOOKUP($A842,Banknifty!$A$14:$I$4860,5,FALSE),All_curves!M841)</f>
        <v>24731194</v>
      </c>
      <c r="N842">
        <f>IFERROR(VLOOKUP($A842,Banknifty!$A$14:$I$4860,6,FALSE),All_curves!N841)</f>
        <v>14593574</v>
      </c>
      <c r="O842">
        <f>IFERROR(VLOOKUP($A842,Banknifty!$A$14:$I$4860,7,FALSE),All_curves!O841)</f>
        <v>20671422</v>
      </c>
      <c r="P842">
        <f>IFERROR(VLOOKUP($A842,Banknifty!$A$14:$I$4860,8,FALSE),All_curves!P841)</f>
        <v>20671422</v>
      </c>
      <c r="Q842">
        <f>IFERROR(VLOOKUP($A842,Banknifty!$A$14:$I$4860,9,FALSE),All_curves!Q841)</f>
        <v>19486026</v>
      </c>
      <c r="R842">
        <f>IFERROR(VLOOKUP($A842,Nifty!$A$14:$I$4860,2,FALSE),All_curves!R841)</f>
        <v>9105665</v>
      </c>
      <c r="S842">
        <f>IFERROR(VLOOKUP($A842,Nifty!$A$14:$I$4860,3,FALSE),All_curves!S841)</f>
        <v>10128211</v>
      </c>
      <c r="T842">
        <f>IFERROR(VLOOKUP($A842,Nifty!$A$14:$I$4860,4,FALSE),All_curves!T841)</f>
        <v>10221853</v>
      </c>
      <c r="U842">
        <f>IFERROR(VLOOKUP($A842,Nifty!$A$14:$I$4860,5,FALSE),All_curves!U841)</f>
        <v>11311295</v>
      </c>
      <c r="V842">
        <f>IFERROR(VLOOKUP($A842,Nifty!$A$14:$I$4860,6,FALSE),All_curves!V841)</f>
        <v>9560115</v>
      </c>
      <c r="W842">
        <f>IFERROR(VLOOKUP($A842,Nifty!$A$14:$I$4860,7,FALSE),All_curves!W841)</f>
        <v>10606376</v>
      </c>
      <c r="X842">
        <f>IFERROR(VLOOKUP($A842,Nifty!$A$14:$I$4860,8,FALSE),All_curves!X841)</f>
        <v>10878165</v>
      </c>
      <c r="Y842">
        <f>IFERROR(VLOOKUP($A842,Nifty!$A$14:$I$4860,9,FALSE),All_curves!Y841)</f>
        <v>11016759</v>
      </c>
      <c r="AA842" s="5">
        <f t="shared" si="361"/>
        <v>0</v>
      </c>
      <c r="AB842" s="5">
        <f t="shared" si="362"/>
        <v>0</v>
      </c>
      <c r="AC842" s="5">
        <f t="shared" si="363"/>
        <v>0</v>
      </c>
      <c r="AD842" s="5">
        <f t="shared" si="364"/>
        <v>0</v>
      </c>
      <c r="AE842" s="5">
        <f t="shared" si="365"/>
        <v>0</v>
      </c>
      <c r="AF842" s="5">
        <f t="shared" si="366"/>
        <v>0</v>
      </c>
      <c r="AG842" s="5">
        <f t="shared" si="367"/>
        <v>0</v>
      </c>
      <c r="AH842" s="5">
        <f t="shared" si="368"/>
        <v>0</v>
      </c>
      <c r="AI842" s="5">
        <f t="shared" si="344"/>
        <v>-8.8416559566772968E-4</v>
      </c>
      <c r="AJ842" s="5">
        <f t="shared" si="345"/>
        <v>-8.0999202263365433E-4</v>
      </c>
      <c r="AK842" s="5">
        <f t="shared" si="346"/>
        <v>3.1573881625446276E-3</v>
      </c>
      <c r="AL842" s="5">
        <f t="shared" si="347"/>
        <v>0</v>
      </c>
      <c r="AM842" s="5">
        <f t="shared" si="348"/>
        <v>-1.372759070552898E-3</v>
      </c>
      <c r="AN842" s="5">
        <f t="shared" si="349"/>
        <v>1.7320485683050002E-3</v>
      </c>
      <c r="AO842" s="5">
        <f t="shared" si="350"/>
        <v>1.7320485683050002E-3</v>
      </c>
      <c r="AP842" s="5">
        <f t="shared" si="351"/>
        <v>-1.8017336845822518E-3</v>
      </c>
      <c r="AQ842" s="5">
        <f t="shared" si="352"/>
        <v>-1.5021880911870733E-3</v>
      </c>
      <c r="AR842" s="5">
        <f t="shared" si="353"/>
        <v>0</v>
      </c>
      <c r="AS842" s="5">
        <f t="shared" si="354"/>
        <v>-6.9000502595051305E-4</v>
      </c>
      <c r="AT842" s="5">
        <f t="shared" si="355"/>
        <v>0</v>
      </c>
      <c r="AU842" s="5">
        <f t="shared" si="356"/>
        <v>-1.5022197508423041E-3</v>
      </c>
      <c r="AV842" s="5">
        <f t="shared" si="357"/>
        <v>0</v>
      </c>
      <c r="AW842" s="5">
        <f t="shared" si="358"/>
        <v>-6.8998930337449416E-4</v>
      </c>
      <c r="AX842" s="5">
        <f t="shared" si="359"/>
        <v>0</v>
      </c>
      <c r="AZ842" s="7">
        <f t="shared" si="369"/>
        <v>127.68619677890658</v>
      </c>
      <c r="BA842" s="4">
        <f t="shared" si="360"/>
        <v>-1.0964863523484542E-4</v>
      </c>
      <c r="BB842" s="5">
        <f>AZ842/MAX($AZ$16:AZ842)-1</f>
        <v>-1.1075958460578739E-2</v>
      </c>
    </row>
    <row r="843" spans="1:54" x14ac:dyDescent="0.25">
      <c r="A843" s="3">
        <v>43774</v>
      </c>
      <c r="B843">
        <f>IFERROR(VLOOKUP($A843,Finnifty!$A$14:$I$486,B$15+1,FALSE),All_curves!B842)</f>
        <v>0</v>
      </c>
      <c r="C843">
        <f>IFERROR(VLOOKUP($A843,Finnifty!$A$14:$I$486,C$15+1,FALSE),All_curves!C842)</f>
        <v>0</v>
      </c>
      <c r="D843">
        <f>IFERROR(VLOOKUP($A843,Finnifty!$A$14:$I$486,D$15+1,FALSE),All_curves!D842)</f>
        <v>0</v>
      </c>
      <c r="E843">
        <f>IFERROR(VLOOKUP($A843,Finnifty!$A$14:$I$486,E$15+1,FALSE),All_curves!E842)</f>
        <v>0</v>
      </c>
      <c r="F843">
        <f>IFERROR(VLOOKUP($A843,Finnifty!$A$14:$I$486,F$15+1,FALSE),All_curves!F842)</f>
        <v>0</v>
      </c>
      <c r="G843">
        <f>IFERROR(VLOOKUP($A843,Finnifty!$A$14:$I$486,G$15+1,FALSE),All_curves!G842)</f>
        <v>0</v>
      </c>
      <c r="H843">
        <f>IFERROR(VLOOKUP($A843,Finnifty!$A$14:$I$486,H$15+1,FALSE),All_curves!H842)</f>
        <v>0</v>
      </c>
      <c r="I843">
        <f>IFERROR(VLOOKUP($A843,Finnifty!$A$14:$I$486,I$15+1,FALSE),All_curves!I842)</f>
        <v>0</v>
      </c>
      <c r="J843">
        <f>IFERROR(VLOOKUP($A843,Banknifty!$A$14:$I$4860,2,FALSE),All_curves!J842)</f>
        <v>15913453</v>
      </c>
      <c r="K843">
        <f>IFERROR(VLOOKUP($A843,Banknifty!$A$14:$I$4860,3,FALSE),All_curves!K842)</f>
        <v>24631428</v>
      </c>
      <c r="L843">
        <f>IFERROR(VLOOKUP($A843,Banknifty!$A$14:$I$4860,4,FALSE),All_curves!L842)</f>
        <v>19633908</v>
      </c>
      <c r="M843">
        <f>IFERROR(VLOOKUP($A843,Banknifty!$A$14:$I$4860,5,FALSE),All_curves!M842)</f>
        <v>24731194</v>
      </c>
      <c r="N843">
        <f>IFERROR(VLOOKUP($A843,Banknifty!$A$14:$I$4860,6,FALSE),All_curves!N842)</f>
        <v>14554242</v>
      </c>
      <c r="O843">
        <f>IFERROR(VLOOKUP($A843,Banknifty!$A$14:$I$4860,7,FALSE),All_curves!O842)</f>
        <v>20671422</v>
      </c>
      <c r="P843">
        <f>IFERROR(VLOOKUP($A843,Banknifty!$A$14:$I$4860,8,FALSE),All_curves!P842)</f>
        <v>20671422</v>
      </c>
      <c r="Q843">
        <f>IFERROR(VLOOKUP($A843,Banknifty!$A$14:$I$4860,9,FALSE),All_curves!Q842)</f>
        <v>19486026</v>
      </c>
      <c r="R843">
        <f>IFERROR(VLOOKUP($A843,Nifty!$A$14:$I$4860,2,FALSE),All_curves!R842)</f>
        <v>9065945</v>
      </c>
      <c r="S843">
        <f>IFERROR(VLOOKUP($A843,Nifty!$A$14:$I$4860,3,FALSE),All_curves!S842)</f>
        <v>10090136</v>
      </c>
      <c r="T843">
        <f>IFERROR(VLOOKUP($A843,Nifty!$A$14:$I$4860,4,FALSE),All_curves!T842)</f>
        <v>10177778</v>
      </c>
      <c r="U843">
        <f>IFERROR(VLOOKUP($A843,Nifty!$A$14:$I$4860,5,FALSE),All_curves!U842)</f>
        <v>11263193</v>
      </c>
      <c r="V843">
        <f>IFERROR(VLOOKUP($A843,Nifty!$A$14:$I$4860,6,FALSE),All_curves!V842)</f>
        <v>9518413</v>
      </c>
      <c r="W843">
        <f>IFERROR(VLOOKUP($A843,Nifty!$A$14:$I$4860,7,FALSE),All_curves!W842)</f>
        <v>10566504</v>
      </c>
      <c r="X843">
        <f>IFERROR(VLOOKUP($A843,Nifty!$A$14:$I$4860,8,FALSE),All_curves!X842)</f>
        <v>10831260</v>
      </c>
      <c r="Y843">
        <f>IFERROR(VLOOKUP($A843,Nifty!$A$14:$I$4860,9,FALSE),All_curves!Y842)</f>
        <v>10969910</v>
      </c>
      <c r="AA843" s="5">
        <f t="shared" si="361"/>
        <v>0</v>
      </c>
      <c r="AB843" s="5">
        <f t="shared" si="362"/>
        <v>0</v>
      </c>
      <c r="AC843" s="5">
        <f t="shared" si="363"/>
        <v>0</v>
      </c>
      <c r="AD843" s="5">
        <f t="shared" si="364"/>
        <v>0</v>
      </c>
      <c r="AE843" s="5">
        <f t="shared" si="365"/>
        <v>0</v>
      </c>
      <c r="AF843" s="5">
        <f t="shared" si="366"/>
        <v>0</v>
      </c>
      <c r="AG843" s="5">
        <f t="shared" si="367"/>
        <v>0</v>
      </c>
      <c r="AH843" s="5">
        <f t="shared" si="368"/>
        <v>0</v>
      </c>
      <c r="AI843" s="5">
        <f t="shared" si="344"/>
        <v>-1.8018866806099876E-3</v>
      </c>
      <c r="AJ843" s="5">
        <f t="shared" si="345"/>
        <v>3.724272566716369E-4</v>
      </c>
      <c r="AK843" s="5">
        <f t="shared" si="346"/>
        <v>5.3028251532261095E-4</v>
      </c>
      <c r="AL843" s="5">
        <f t="shared" si="347"/>
        <v>0</v>
      </c>
      <c r="AM843" s="5">
        <f t="shared" si="348"/>
        <v>-2.6951588418300254E-3</v>
      </c>
      <c r="AN843" s="5">
        <f t="shared" si="349"/>
        <v>0</v>
      </c>
      <c r="AO843" s="5">
        <f t="shared" si="350"/>
        <v>0</v>
      </c>
      <c r="AP843" s="5">
        <f t="shared" si="351"/>
        <v>0</v>
      </c>
      <c r="AQ843" s="5">
        <f t="shared" si="352"/>
        <v>-4.3621196255297923E-3</v>
      </c>
      <c r="AR843" s="5">
        <f t="shared" si="353"/>
        <v>-3.7593016180251793E-3</v>
      </c>
      <c r="AS843" s="5">
        <f t="shared" si="354"/>
        <v>-4.3118405244136904E-3</v>
      </c>
      <c r="AT843" s="5">
        <f t="shared" si="355"/>
        <v>-4.2525634774798204E-3</v>
      </c>
      <c r="AU843" s="5">
        <f t="shared" si="356"/>
        <v>-4.3620814184767154E-3</v>
      </c>
      <c r="AV843" s="5">
        <f t="shared" si="357"/>
        <v>-3.7592482106989511E-3</v>
      </c>
      <c r="AW843" s="5">
        <f t="shared" si="358"/>
        <v>-4.3118485516628891E-3</v>
      </c>
      <c r="AX843" s="5">
        <f t="shared" si="359"/>
        <v>-4.2525210908217481E-3</v>
      </c>
      <c r="AZ843" s="7">
        <f t="shared" si="369"/>
        <v>127.48952885773056</v>
      </c>
      <c r="BA843" s="4">
        <f t="shared" si="360"/>
        <v>-1.540244177814773E-3</v>
      </c>
      <c r="BB843" s="5">
        <f>AZ843/MAX($AZ$16:AZ843)-1</f>
        <v>-1.2599142957860909E-2</v>
      </c>
    </row>
    <row r="844" spans="1:54" x14ac:dyDescent="0.25">
      <c r="A844" s="3">
        <v>43775</v>
      </c>
      <c r="B844">
        <f>IFERROR(VLOOKUP($A844,Finnifty!$A$14:$I$486,B$15+1,FALSE),All_curves!B843)</f>
        <v>0</v>
      </c>
      <c r="C844">
        <f>IFERROR(VLOOKUP($A844,Finnifty!$A$14:$I$486,C$15+1,FALSE),All_curves!C843)</f>
        <v>0</v>
      </c>
      <c r="D844">
        <f>IFERROR(VLOOKUP($A844,Finnifty!$A$14:$I$486,D$15+1,FALSE),All_curves!D843)</f>
        <v>0</v>
      </c>
      <c r="E844">
        <f>IFERROR(VLOOKUP($A844,Finnifty!$A$14:$I$486,E$15+1,FALSE),All_curves!E843)</f>
        <v>0</v>
      </c>
      <c r="F844">
        <f>IFERROR(VLOOKUP($A844,Finnifty!$A$14:$I$486,F$15+1,FALSE),All_curves!F843)</f>
        <v>0</v>
      </c>
      <c r="G844">
        <f>IFERROR(VLOOKUP($A844,Finnifty!$A$14:$I$486,G$15+1,FALSE),All_curves!G843)</f>
        <v>0</v>
      </c>
      <c r="H844">
        <f>IFERROR(VLOOKUP($A844,Finnifty!$A$14:$I$486,H$15+1,FALSE),All_curves!H843)</f>
        <v>0</v>
      </c>
      <c r="I844">
        <f>IFERROR(VLOOKUP($A844,Finnifty!$A$14:$I$486,I$15+1,FALSE),All_curves!I843)</f>
        <v>0</v>
      </c>
      <c r="J844">
        <f>IFERROR(VLOOKUP($A844,Banknifty!$A$14:$I$4860,2,FALSE),All_curves!J843)</f>
        <v>15788125</v>
      </c>
      <c r="K844">
        <f>IFERROR(VLOOKUP($A844,Banknifty!$A$14:$I$4860,3,FALSE),All_curves!K843)</f>
        <v>24790246</v>
      </c>
      <c r="L844">
        <f>IFERROR(VLOOKUP($A844,Banknifty!$A$14:$I$4860,4,FALSE),All_curves!L843)</f>
        <v>19659474</v>
      </c>
      <c r="M844">
        <f>IFERROR(VLOOKUP($A844,Banknifty!$A$14:$I$4860,5,FALSE),All_curves!M843)</f>
        <v>24750642</v>
      </c>
      <c r="N844">
        <f>IFERROR(VLOOKUP($A844,Banknifty!$A$14:$I$4860,6,FALSE),All_curves!N843)</f>
        <v>14590721</v>
      </c>
      <c r="O844">
        <f>IFERROR(VLOOKUP($A844,Banknifty!$A$14:$I$4860,7,FALSE),All_curves!O843)</f>
        <v>20671422</v>
      </c>
      <c r="P844">
        <f>IFERROR(VLOOKUP($A844,Banknifty!$A$14:$I$4860,8,FALSE),All_curves!P843)</f>
        <v>20671422</v>
      </c>
      <c r="Q844">
        <f>IFERROR(VLOOKUP($A844,Banknifty!$A$14:$I$4860,9,FALSE),All_curves!Q843)</f>
        <v>19486026</v>
      </c>
      <c r="R844">
        <f>IFERROR(VLOOKUP($A844,Nifty!$A$14:$I$4860,2,FALSE),All_curves!R843)</f>
        <v>9018078</v>
      </c>
      <c r="S844">
        <f>IFERROR(VLOOKUP($A844,Nifty!$A$14:$I$4860,3,FALSE),All_curves!S843)</f>
        <v>10139090</v>
      </c>
      <c r="T844">
        <f>IFERROR(VLOOKUP($A844,Nifty!$A$14:$I$4860,4,FALSE),All_curves!T843)</f>
        <v>10161259</v>
      </c>
      <c r="U844">
        <f>IFERROR(VLOOKUP($A844,Nifty!$A$14:$I$4860,5,FALSE),All_curves!U843)</f>
        <v>11249911</v>
      </c>
      <c r="V844">
        <f>IFERROR(VLOOKUP($A844,Nifty!$A$14:$I$4860,6,FALSE),All_curves!V843)</f>
        <v>9468156</v>
      </c>
      <c r="W844">
        <f>IFERROR(VLOOKUP($A844,Nifty!$A$14:$I$4860,7,FALSE),All_curves!W843)</f>
        <v>10617768</v>
      </c>
      <c r="X844">
        <f>IFERROR(VLOOKUP($A844,Nifty!$A$14:$I$4860,8,FALSE),All_curves!X843)</f>
        <v>10813680</v>
      </c>
      <c r="Y844">
        <f>IFERROR(VLOOKUP($A844,Nifty!$A$14:$I$4860,9,FALSE),All_curves!Y843)</f>
        <v>10956974</v>
      </c>
      <c r="AA844" s="5">
        <f t="shared" si="361"/>
        <v>0</v>
      </c>
      <c r="AB844" s="5">
        <f t="shared" si="362"/>
        <v>0</v>
      </c>
      <c r="AC844" s="5">
        <f t="shared" si="363"/>
        <v>0</v>
      </c>
      <c r="AD844" s="5">
        <f t="shared" si="364"/>
        <v>0</v>
      </c>
      <c r="AE844" s="5">
        <f t="shared" si="365"/>
        <v>0</v>
      </c>
      <c r="AF844" s="5">
        <f t="shared" si="366"/>
        <v>0</v>
      </c>
      <c r="AG844" s="5">
        <f t="shared" si="367"/>
        <v>0</v>
      </c>
      <c r="AH844" s="5">
        <f t="shared" si="368"/>
        <v>0</v>
      </c>
      <c r="AI844" s="5">
        <f t="shared" si="344"/>
        <v>-7.875600600322219E-3</v>
      </c>
      <c r="AJ844" s="5">
        <f t="shared" si="345"/>
        <v>6.447778829550499E-3</v>
      </c>
      <c r="AK844" s="5">
        <f t="shared" si="346"/>
        <v>1.3021350614457194E-3</v>
      </c>
      <c r="AL844" s="5">
        <f t="shared" si="347"/>
        <v>7.8637529591163435E-4</v>
      </c>
      <c r="AM844" s="5">
        <f t="shared" si="348"/>
        <v>2.5064170294819554E-3</v>
      </c>
      <c r="AN844" s="5">
        <f t="shared" si="349"/>
        <v>0</v>
      </c>
      <c r="AO844" s="5">
        <f t="shared" si="350"/>
        <v>0</v>
      </c>
      <c r="AP844" s="5">
        <f t="shared" si="351"/>
        <v>0</v>
      </c>
      <c r="AQ844" s="5">
        <f t="shared" si="352"/>
        <v>-5.2798687836733693E-3</v>
      </c>
      <c r="AR844" s="5">
        <f t="shared" si="353"/>
        <v>4.8516689963347126E-3</v>
      </c>
      <c r="AS844" s="5">
        <f t="shared" si="354"/>
        <v>-1.6230458160907402E-3</v>
      </c>
      <c r="AT844" s="5">
        <f t="shared" si="355"/>
        <v>-1.1792393151746072E-3</v>
      </c>
      <c r="AU844" s="5">
        <f t="shared" si="356"/>
        <v>-5.2799768196651886E-3</v>
      </c>
      <c r="AV844" s="5">
        <f t="shared" si="357"/>
        <v>4.8515573362770681E-3</v>
      </c>
      <c r="AW844" s="5">
        <f t="shared" si="358"/>
        <v>-1.6230798632845822E-3</v>
      </c>
      <c r="AX844" s="5">
        <f t="shared" si="359"/>
        <v>-1.1792257183513843E-3</v>
      </c>
      <c r="AZ844" s="7">
        <f t="shared" si="369"/>
        <v>127.47203036548771</v>
      </c>
      <c r="BA844" s="4">
        <f t="shared" si="360"/>
        <v>-1.3725434864835423E-4</v>
      </c>
      <c r="BB844" s="5">
        <f>AZ844/MAX($AZ$16:AZ844)-1</f>
        <v>-1.2734668019348971E-2</v>
      </c>
    </row>
    <row r="845" spans="1:54" x14ac:dyDescent="0.25">
      <c r="A845" s="3">
        <v>43776</v>
      </c>
      <c r="B845">
        <f>IFERROR(VLOOKUP($A845,Finnifty!$A$14:$I$486,B$15+1,FALSE),All_curves!B844)</f>
        <v>0</v>
      </c>
      <c r="C845">
        <f>IFERROR(VLOOKUP($A845,Finnifty!$A$14:$I$486,C$15+1,FALSE),All_curves!C844)</f>
        <v>0</v>
      </c>
      <c r="D845">
        <f>IFERROR(VLOOKUP($A845,Finnifty!$A$14:$I$486,D$15+1,FALSE),All_curves!D844)</f>
        <v>0</v>
      </c>
      <c r="E845">
        <f>IFERROR(VLOOKUP($A845,Finnifty!$A$14:$I$486,E$15+1,FALSE),All_curves!E844)</f>
        <v>0</v>
      </c>
      <c r="F845">
        <f>IFERROR(VLOOKUP($A845,Finnifty!$A$14:$I$486,F$15+1,FALSE),All_curves!F844)</f>
        <v>0</v>
      </c>
      <c r="G845">
        <f>IFERROR(VLOOKUP($A845,Finnifty!$A$14:$I$486,G$15+1,FALSE),All_curves!G844)</f>
        <v>0</v>
      </c>
      <c r="H845">
        <f>IFERROR(VLOOKUP($A845,Finnifty!$A$14:$I$486,H$15+1,FALSE),All_curves!H844)</f>
        <v>0</v>
      </c>
      <c r="I845">
        <f>IFERROR(VLOOKUP($A845,Finnifty!$A$14:$I$486,I$15+1,FALSE),All_curves!I844)</f>
        <v>0</v>
      </c>
      <c r="J845">
        <f>IFERROR(VLOOKUP($A845,Banknifty!$A$14:$I$4860,2,FALSE),All_curves!J844)</f>
        <v>15680523</v>
      </c>
      <c r="K845">
        <f>IFERROR(VLOOKUP($A845,Banknifty!$A$14:$I$4860,3,FALSE),All_curves!K844)</f>
        <v>24651904</v>
      </c>
      <c r="L845">
        <f>IFERROR(VLOOKUP($A845,Banknifty!$A$14:$I$4860,4,FALSE),All_curves!L844)</f>
        <v>19605564</v>
      </c>
      <c r="M845">
        <f>IFERROR(VLOOKUP($A845,Banknifty!$A$14:$I$4860,5,FALSE),All_curves!M844)</f>
        <v>24615092</v>
      </c>
      <c r="N845">
        <f>IFERROR(VLOOKUP($A845,Banknifty!$A$14:$I$4860,6,FALSE),All_curves!N844)</f>
        <v>14577820</v>
      </c>
      <c r="O845">
        <f>IFERROR(VLOOKUP($A845,Banknifty!$A$14:$I$4860,7,FALSE),All_curves!O844)</f>
        <v>20654678</v>
      </c>
      <c r="P845">
        <f>IFERROR(VLOOKUP($A845,Banknifty!$A$14:$I$4860,8,FALSE),All_curves!P844)</f>
        <v>20654678</v>
      </c>
      <c r="Q845">
        <f>IFERROR(VLOOKUP($A845,Banknifty!$A$14:$I$4860,9,FALSE),All_curves!Q844)</f>
        <v>19486026</v>
      </c>
      <c r="R845">
        <f>IFERROR(VLOOKUP($A845,Nifty!$A$14:$I$4860,2,FALSE),All_curves!R844)</f>
        <v>8925242</v>
      </c>
      <c r="S845">
        <f>IFERROR(VLOOKUP($A845,Nifty!$A$14:$I$4860,3,FALSE),All_curves!S844)</f>
        <v>10083628</v>
      </c>
      <c r="T845">
        <f>IFERROR(VLOOKUP($A845,Nifty!$A$14:$I$4860,4,FALSE),All_curves!T844)</f>
        <v>10140897</v>
      </c>
      <c r="U845">
        <f>IFERROR(VLOOKUP($A845,Nifty!$A$14:$I$4860,5,FALSE),All_curves!U844)</f>
        <v>11230332</v>
      </c>
      <c r="V845">
        <f>IFERROR(VLOOKUP($A845,Nifty!$A$14:$I$4860,6,FALSE),All_curves!V844)</f>
        <v>9433999</v>
      </c>
      <c r="W845">
        <f>IFERROR(VLOOKUP($A845,Nifty!$A$14:$I$4860,7,FALSE),All_curves!W844)</f>
        <v>10665180</v>
      </c>
      <c r="X845">
        <f>IFERROR(VLOOKUP($A845,Nifty!$A$14:$I$4860,8,FALSE),All_curves!X844)</f>
        <v>10846673</v>
      </c>
      <c r="Y845">
        <f>IFERROR(VLOOKUP($A845,Nifty!$A$14:$I$4860,9,FALSE),All_curves!Y844)</f>
        <v>10993305</v>
      </c>
      <c r="AA845" s="5">
        <f t="shared" si="361"/>
        <v>0</v>
      </c>
      <c r="AB845" s="5">
        <f t="shared" si="362"/>
        <v>0</v>
      </c>
      <c r="AC845" s="5">
        <f t="shared" si="363"/>
        <v>0</v>
      </c>
      <c r="AD845" s="5">
        <f t="shared" si="364"/>
        <v>0</v>
      </c>
      <c r="AE845" s="5">
        <f t="shared" si="365"/>
        <v>0</v>
      </c>
      <c r="AF845" s="5">
        <f t="shared" si="366"/>
        <v>0</v>
      </c>
      <c r="AG845" s="5">
        <f t="shared" si="367"/>
        <v>0</v>
      </c>
      <c r="AH845" s="5">
        <f t="shared" si="368"/>
        <v>0</v>
      </c>
      <c r="AI845" s="5">
        <f t="shared" si="344"/>
        <v>-6.8153754799888944E-3</v>
      </c>
      <c r="AJ845" s="5">
        <f t="shared" si="345"/>
        <v>-5.5805012987769631E-3</v>
      </c>
      <c r="AK845" s="5">
        <f t="shared" si="346"/>
        <v>-2.7421893383312579E-3</v>
      </c>
      <c r="AL845" s="5">
        <f t="shared" si="347"/>
        <v>-5.4766256164183735E-3</v>
      </c>
      <c r="AM845" s="5">
        <f t="shared" si="348"/>
        <v>-8.8419208344814315E-4</v>
      </c>
      <c r="AN845" s="5">
        <f t="shared" si="349"/>
        <v>-8.1000716835055719E-4</v>
      </c>
      <c r="AO845" s="5">
        <f t="shared" si="350"/>
        <v>-8.1000716835055719E-4</v>
      </c>
      <c r="AP845" s="5">
        <f t="shared" si="351"/>
        <v>0</v>
      </c>
      <c r="AQ845" s="5">
        <f t="shared" si="352"/>
        <v>-1.0294433026638239E-2</v>
      </c>
      <c r="AR845" s="5">
        <f t="shared" si="353"/>
        <v>-5.4701161544082888E-3</v>
      </c>
      <c r="AS845" s="5">
        <f t="shared" si="354"/>
        <v>-2.0038855421360413E-3</v>
      </c>
      <c r="AT845" s="5">
        <f t="shared" si="355"/>
        <v>-1.7403693238106088E-3</v>
      </c>
      <c r="AU845" s="5">
        <f t="shared" si="356"/>
        <v>-3.6075662462680125E-3</v>
      </c>
      <c r="AV845" s="5">
        <f t="shared" si="357"/>
        <v>4.4653452590035503E-3</v>
      </c>
      <c r="AW845" s="5">
        <f t="shared" si="358"/>
        <v>3.0510427532532969E-3</v>
      </c>
      <c r="AX845" s="5">
        <f t="shared" si="359"/>
        <v>3.3157877348253262E-3</v>
      </c>
      <c r="AZ845" s="7">
        <f t="shared" si="369"/>
        <v>127.28399269433494</v>
      </c>
      <c r="BA845" s="4">
        <f t="shared" si="360"/>
        <v>-1.4751288624934901E-3</v>
      </c>
      <c r="BB845" s="5">
        <f>AZ845/MAX($AZ$16:AZ845)-1</f>
        <v>-1.4191011605492854E-2</v>
      </c>
    </row>
    <row r="846" spans="1:54" x14ac:dyDescent="0.25">
      <c r="A846" s="3">
        <v>43777</v>
      </c>
      <c r="B846">
        <f>IFERROR(VLOOKUP($A846,Finnifty!$A$14:$I$486,B$15+1,FALSE),All_curves!B845)</f>
        <v>0</v>
      </c>
      <c r="C846">
        <f>IFERROR(VLOOKUP($A846,Finnifty!$A$14:$I$486,C$15+1,FALSE),All_curves!C845)</f>
        <v>0</v>
      </c>
      <c r="D846">
        <f>IFERROR(VLOOKUP($A846,Finnifty!$A$14:$I$486,D$15+1,FALSE),All_curves!D845)</f>
        <v>0</v>
      </c>
      <c r="E846">
        <f>IFERROR(VLOOKUP($A846,Finnifty!$A$14:$I$486,E$15+1,FALSE),All_curves!E845)</f>
        <v>0</v>
      </c>
      <c r="F846">
        <f>IFERROR(VLOOKUP($A846,Finnifty!$A$14:$I$486,F$15+1,FALSE),All_curves!F845)</f>
        <v>0</v>
      </c>
      <c r="G846">
        <f>IFERROR(VLOOKUP($A846,Finnifty!$A$14:$I$486,G$15+1,FALSE),All_curves!G845)</f>
        <v>0</v>
      </c>
      <c r="H846">
        <f>IFERROR(VLOOKUP($A846,Finnifty!$A$14:$I$486,H$15+1,FALSE),All_curves!H845)</f>
        <v>0</v>
      </c>
      <c r="I846">
        <f>IFERROR(VLOOKUP($A846,Finnifty!$A$14:$I$486,I$15+1,FALSE),All_curves!I845)</f>
        <v>0</v>
      </c>
      <c r="J846">
        <f>IFERROR(VLOOKUP($A846,Banknifty!$A$14:$I$4860,2,FALSE),All_curves!J845)</f>
        <v>15675568</v>
      </c>
      <c r="K846">
        <f>IFERROR(VLOOKUP($A846,Banknifty!$A$14:$I$4860,3,FALSE),All_curves!K845)</f>
        <v>24614020</v>
      </c>
      <c r="L846">
        <f>IFERROR(VLOOKUP($A846,Banknifty!$A$14:$I$4860,4,FALSE),All_curves!L845)</f>
        <v>19576284</v>
      </c>
      <c r="M846">
        <f>IFERROR(VLOOKUP($A846,Banknifty!$A$14:$I$4860,5,FALSE),All_curves!M845)</f>
        <v>24517582</v>
      </c>
      <c r="N846">
        <f>IFERROR(VLOOKUP($A846,Banknifty!$A$14:$I$4860,6,FALSE),All_curves!N845)</f>
        <v>14551552</v>
      </c>
      <c r="O846">
        <f>IFERROR(VLOOKUP($A846,Banknifty!$A$14:$I$4860,7,FALSE),All_curves!O845)</f>
        <v>20662370</v>
      </c>
      <c r="P846">
        <f>IFERROR(VLOOKUP($A846,Banknifty!$A$14:$I$4860,8,FALSE),All_curves!P845)</f>
        <v>20662370</v>
      </c>
      <c r="Q846">
        <f>IFERROR(VLOOKUP($A846,Banknifty!$A$14:$I$4860,9,FALSE),All_curves!Q845)</f>
        <v>19486026</v>
      </c>
      <c r="R846">
        <f>IFERROR(VLOOKUP($A846,Nifty!$A$14:$I$4860,2,FALSE),All_curves!R845)</f>
        <v>8938327</v>
      </c>
      <c r="S846">
        <f>IFERROR(VLOOKUP($A846,Nifty!$A$14:$I$4860,3,FALSE),All_curves!S845)</f>
        <v>10022812</v>
      </c>
      <c r="T846">
        <f>IFERROR(VLOOKUP($A846,Nifty!$A$14:$I$4860,4,FALSE),All_curves!T845)</f>
        <v>10105456</v>
      </c>
      <c r="U846">
        <f>IFERROR(VLOOKUP($A846,Nifty!$A$14:$I$4860,5,FALSE),All_curves!U845)</f>
        <v>11159196</v>
      </c>
      <c r="V846">
        <f>IFERROR(VLOOKUP($A846,Nifty!$A$14:$I$4860,6,FALSE),All_curves!V845)</f>
        <v>9460233</v>
      </c>
      <c r="W846">
        <f>IFERROR(VLOOKUP($A846,Nifty!$A$14:$I$4860,7,FALSE),All_curves!W845)</f>
        <v>10600856</v>
      </c>
      <c r="X846">
        <f>IFERROR(VLOOKUP($A846,Nifty!$A$14:$I$4860,8,FALSE),All_curves!X845)</f>
        <v>10808766</v>
      </c>
      <c r="Y846">
        <f>IFERROR(VLOOKUP($A846,Nifty!$A$14:$I$4860,9,FALSE),All_curves!Y845)</f>
        <v>10923670</v>
      </c>
      <c r="AA846" s="5">
        <f t="shared" si="361"/>
        <v>0</v>
      </c>
      <c r="AB846" s="5">
        <f t="shared" si="362"/>
        <v>0</v>
      </c>
      <c r="AC846" s="5">
        <f t="shared" si="363"/>
        <v>0</v>
      </c>
      <c r="AD846" s="5">
        <f t="shared" si="364"/>
        <v>0</v>
      </c>
      <c r="AE846" s="5">
        <f t="shared" si="365"/>
        <v>0</v>
      </c>
      <c r="AF846" s="5">
        <f t="shared" si="366"/>
        <v>0</v>
      </c>
      <c r="AG846" s="5">
        <f t="shared" si="367"/>
        <v>0</v>
      </c>
      <c r="AH846" s="5">
        <f t="shared" si="368"/>
        <v>0</v>
      </c>
      <c r="AI846" s="5">
        <f t="shared" si="344"/>
        <v>-3.1599711310648093E-4</v>
      </c>
      <c r="AJ846" s="5">
        <f t="shared" si="345"/>
        <v>-1.5367575664744226E-3</v>
      </c>
      <c r="AK846" s="5">
        <f t="shared" si="346"/>
        <v>-1.4934535930718473E-3</v>
      </c>
      <c r="AL846" s="5">
        <f t="shared" si="347"/>
        <v>-3.9613908410336407E-3</v>
      </c>
      <c r="AM846" s="5">
        <f t="shared" si="348"/>
        <v>-1.8019155127446673E-3</v>
      </c>
      <c r="AN846" s="5">
        <f t="shared" si="349"/>
        <v>3.7240958198436758E-4</v>
      </c>
      <c r="AO846" s="5">
        <f t="shared" si="350"/>
        <v>3.7240958198436758E-4</v>
      </c>
      <c r="AP846" s="5">
        <f t="shared" si="351"/>
        <v>0</v>
      </c>
      <c r="AQ846" s="5">
        <f t="shared" si="352"/>
        <v>1.4660666904044994E-3</v>
      </c>
      <c r="AR846" s="5">
        <f t="shared" si="353"/>
        <v>-6.0311625934633684E-3</v>
      </c>
      <c r="AS846" s="5">
        <f t="shared" si="354"/>
        <v>-3.4948584923010229E-3</v>
      </c>
      <c r="AT846" s="5">
        <f t="shared" si="355"/>
        <v>-6.3342740000918996E-3</v>
      </c>
      <c r="AU846" s="5">
        <f t="shared" si="356"/>
        <v>2.7807931715913004E-3</v>
      </c>
      <c r="AV846" s="5">
        <f t="shared" si="357"/>
        <v>-6.0312156006743223E-3</v>
      </c>
      <c r="AW846" s="5">
        <f t="shared" si="358"/>
        <v>-3.4948043515279359E-3</v>
      </c>
      <c r="AX846" s="5">
        <f t="shared" si="359"/>
        <v>-6.334309836759755E-3</v>
      </c>
      <c r="AZ846" s="7">
        <f t="shared" si="369"/>
        <v>127.09392343011359</v>
      </c>
      <c r="BA846" s="4">
        <f t="shared" si="360"/>
        <v>-1.4932691864702015E-3</v>
      </c>
      <c r="BB846" s="5">
        <f>AZ846/MAX($AZ$16:AZ846)-1</f>
        <v>-1.5663089791607687E-2</v>
      </c>
    </row>
    <row r="847" spans="1:54" x14ac:dyDescent="0.25">
      <c r="A847" s="3">
        <v>43780</v>
      </c>
      <c r="B847">
        <f>IFERROR(VLOOKUP($A847,Finnifty!$A$14:$I$486,B$15+1,FALSE),All_curves!B846)</f>
        <v>0</v>
      </c>
      <c r="C847">
        <f>IFERROR(VLOOKUP($A847,Finnifty!$A$14:$I$486,C$15+1,FALSE),All_curves!C846)</f>
        <v>0</v>
      </c>
      <c r="D847">
        <f>IFERROR(VLOOKUP($A847,Finnifty!$A$14:$I$486,D$15+1,FALSE),All_curves!D846)</f>
        <v>0</v>
      </c>
      <c r="E847">
        <f>IFERROR(VLOOKUP($A847,Finnifty!$A$14:$I$486,E$15+1,FALSE),All_curves!E846)</f>
        <v>0</v>
      </c>
      <c r="F847">
        <f>IFERROR(VLOOKUP($A847,Finnifty!$A$14:$I$486,F$15+1,FALSE),All_curves!F846)</f>
        <v>0</v>
      </c>
      <c r="G847">
        <f>IFERROR(VLOOKUP($A847,Finnifty!$A$14:$I$486,G$15+1,FALSE),All_curves!G846)</f>
        <v>0</v>
      </c>
      <c r="H847">
        <f>IFERROR(VLOOKUP($A847,Finnifty!$A$14:$I$486,H$15+1,FALSE),All_curves!H846)</f>
        <v>0</v>
      </c>
      <c r="I847">
        <f>IFERROR(VLOOKUP($A847,Finnifty!$A$14:$I$486,I$15+1,FALSE),All_curves!I846)</f>
        <v>0</v>
      </c>
      <c r="J847">
        <f>IFERROR(VLOOKUP($A847,Banknifty!$A$14:$I$4860,2,FALSE),All_curves!J846)</f>
        <v>15748117</v>
      </c>
      <c r="K847">
        <f>IFERROR(VLOOKUP($A847,Banknifty!$A$14:$I$4860,3,FALSE),All_curves!K846)</f>
        <v>24739436</v>
      </c>
      <c r="L847">
        <f>IFERROR(VLOOKUP($A847,Banknifty!$A$14:$I$4860,4,FALSE),All_curves!L846)</f>
        <v>19665668</v>
      </c>
      <c r="M847">
        <f>IFERROR(VLOOKUP($A847,Banknifty!$A$14:$I$4860,5,FALSE),All_curves!M846)</f>
        <v>24522036</v>
      </c>
      <c r="N847">
        <f>IFERROR(VLOOKUP($A847,Banknifty!$A$14:$I$4860,6,FALSE),All_curves!N846)</f>
        <v>14436951</v>
      </c>
      <c r="O847">
        <f>IFERROR(VLOOKUP($A847,Banknifty!$A$14:$I$4860,7,FALSE),All_curves!O846)</f>
        <v>20795598</v>
      </c>
      <c r="P847">
        <f>IFERROR(VLOOKUP($A847,Banknifty!$A$14:$I$4860,8,FALSE),All_curves!P846)</f>
        <v>20795598</v>
      </c>
      <c r="Q847">
        <f>IFERROR(VLOOKUP($A847,Banknifty!$A$14:$I$4860,9,FALSE),All_curves!Q846)</f>
        <v>19501350</v>
      </c>
      <c r="R847">
        <f>IFERROR(VLOOKUP($A847,Nifty!$A$14:$I$4860,2,FALSE),All_curves!R846)</f>
        <v>8919014</v>
      </c>
      <c r="S847">
        <f>IFERROR(VLOOKUP($A847,Nifty!$A$14:$I$4860,3,FALSE),All_curves!S846)</f>
        <v>10001716</v>
      </c>
      <c r="T847">
        <f>IFERROR(VLOOKUP($A847,Nifty!$A$14:$I$4860,4,FALSE),All_curves!T846)</f>
        <v>10058536</v>
      </c>
      <c r="U847">
        <f>IFERROR(VLOOKUP($A847,Nifty!$A$14:$I$4860,5,FALSE),All_curves!U846)</f>
        <v>11139968</v>
      </c>
      <c r="V847">
        <f>IFERROR(VLOOKUP($A847,Nifty!$A$14:$I$4860,6,FALSE),All_curves!V846)</f>
        <v>9439792</v>
      </c>
      <c r="W847">
        <f>IFERROR(VLOOKUP($A847,Nifty!$A$14:$I$4860,7,FALSE),All_curves!W846)</f>
        <v>10578544</v>
      </c>
      <c r="X847">
        <f>IFERROR(VLOOKUP($A847,Nifty!$A$14:$I$4860,8,FALSE),All_curves!X846)</f>
        <v>10758579</v>
      </c>
      <c r="Y847">
        <f>IFERROR(VLOOKUP($A847,Nifty!$A$14:$I$4860,9,FALSE),All_curves!Y846)</f>
        <v>10904849</v>
      </c>
      <c r="AA847" s="5">
        <f t="shared" si="361"/>
        <v>0</v>
      </c>
      <c r="AB847" s="5">
        <f t="shared" si="362"/>
        <v>0</v>
      </c>
      <c r="AC847" s="5">
        <f t="shared" si="363"/>
        <v>0</v>
      </c>
      <c r="AD847" s="5">
        <f t="shared" si="364"/>
        <v>0</v>
      </c>
      <c r="AE847" s="5">
        <f t="shared" si="365"/>
        <v>0</v>
      </c>
      <c r="AF847" s="5">
        <f t="shared" si="366"/>
        <v>0</v>
      </c>
      <c r="AG847" s="5">
        <f t="shared" si="367"/>
        <v>0</v>
      </c>
      <c r="AH847" s="5">
        <f t="shared" si="368"/>
        <v>0</v>
      </c>
      <c r="AI847" s="5">
        <f t="shared" si="344"/>
        <v>4.6281576527242851E-3</v>
      </c>
      <c r="AJ847" s="5">
        <f t="shared" si="345"/>
        <v>5.0953074711079793E-3</v>
      </c>
      <c r="AK847" s="5">
        <f t="shared" si="346"/>
        <v>4.5659329421252615E-3</v>
      </c>
      <c r="AL847" s="5">
        <f t="shared" si="347"/>
        <v>1.816655492372643E-4</v>
      </c>
      <c r="AM847" s="5">
        <f t="shared" si="348"/>
        <v>-7.8755173331339634E-3</v>
      </c>
      <c r="AN847" s="5">
        <f t="shared" si="349"/>
        <v>6.4478566592311992E-3</v>
      </c>
      <c r="AO847" s="5">
        <f t="shared" si="350"/>
        <v>6.4478566592311992E-3</v>
      </c>
      <c r="AP847" s="5">
        <f t="shared" si="351"/>
        <v>7.864097071408338E-4</v>
      </c>
      <c r="AQ847" s="5">
        <f t="shared" si="352"/>
        <v>-2.1606951725977597E-3</v>
      </c>
      <c r="AR847" s="5">
        <f t="shared" si="353"/>
        <v>-2.1047985335851394E-3</v>
      </c>
      <c r="AS847" s="5">
        <f t="shared" si="354"/>
        <v>-4.6430363953887666E-3</v>
      </c>
      <c r="AT847" s="5">
        <f t="shared" si="355"/>
        <v>-1.7230632027611659E-3</v>
      </c>
      <c r="AU847" s="5">
        <f t="shared" si="356"/>
        <v>-2.1607290222133146E-3</v>
      </c>
      <c r="AV847" s="5">
        <f t="shared" si="357"/>
        <v>-2.1047356930421479E-3</v>
      </c>
      <c r="AW847" s="5">
        <f t="shared" si="358"/>
        <v>-4.6431757334740587E-3</v>
      </c>
      <c r="AX847" s="5">
        <f t="shared" si="359"/>
        <v>-1.722955746557675E-3</v>
      </c>
      <c r="AZ847" s="7">
        <f t="shared" si="369"/>
        <v>127.08870452895462</v>
      </c>
      <c r="BA847" s="4">
        <f t="shared" si="360"/>
        <v>-4.1063341331498761E-5</v>
      </c>
      <c r="BB847" s="5">
        <f>AZ847/MAX($AZ$16:AZ847)-1</f>
        <v>-1.5703509954136829E-2</v>
      </c>
    </row>
    <row r="848" spans="1:54" x14ac:dyDescent="0.25">
      <c r="A848" s="3">
        <v>43782</v>
      </c>
      <c r="B848">
        <f>IFERROR(VLOOKUP($A848,Finnifty!$A$14:$I$486,B$15+1,FALSE),All_curves!B847)</f>
        <v>0</v>
      </c>
      <c r="C848">
        <f>IFERROR(VLOOKUP($A848,Finnifty!$A$14:$I$486,C$15+1,FALSE),All_curves!C847)</f>
        <v>0</v>
      </c>
      <c r="D848">
        <f>IFERROR(VLOOKUP($A848,Finnifty!$A$14:$I$486,D$15+1,FALSE),All_curves!D847)</f>
        <v>0</v>
      </c>
      <c r="E848">
        <f>IFERROR(VLOOKUP($A848,Finnifty!$A$14:$I$486,E$15+1,FALSE),All_curves!E847)</f>
        <v>0</v>
      </c>
      <c r="F848">
        <f>IFERROR(VLOOKUP($A848,Finnifty!$A$14:$I$486,F$15+1,FALSE),All_curves!F847)</f>
        <v>0</v>
      </c>
      <c r="G848">
        <f>IFERROR(VLOOKUP($A848,Finnifty!$A$14:$I$486,G$15+1,FALSE),All_curves!G847)</f>
        <v>0</v>
      </c>
      <c r="H848">
        <f>IFERROR(VLOOKUP($A848,Finnifty!$A$14:$I$486,H$15+1,FALSE),All_curves!H847)</f>
        <v>0</v>
      </c>
      <c r="I848">
        <f>IFERROR(VLOOKUP($A848,Finnifty!$A$14:$I$486,I$15+1,FALSE),All_curves!I847)</f>
        <v>0</v>
      </c>
      <c r="J848">
        <f>IFERROR(VLOOKUP($A848,Banknifty!$A$14:$I$4860,2,FALSE),All_curves!J847)</f>
        <v>15855628</v>
      </c>
      <c r="K848">
        <f>IFERROR(VLOOKUP($A848,Banknifty!$A$14:$I$4860,3,FALSE),All_curves!K847)</f>
        <v>24893626</v>
      </c>
      <c r="L848">
        <f>IFERROR(VLOOKUP($A848,Banknifty!$A$14:$I$4860,4,FALSE),All_curves!L847)</f>
        <v>19758966</v>
      </c>
      <c r="M848">
        <f>IFERROR(VLOOKUP($A848,Banknifty!$A$14:$I$4860,5,FALSE),All_curves!M847)</f>
        <v>24618278</v>
      </c>
      <c r="N848">
        <f>IFERROR(VLOOKUP($A848,Banknifty!$A$14:$I$4860,6,FALSE),All_curves!N847)</f>
        <v>14404377</v>
      </c>
      <c r="O848">
        <f>IFERROR(VLOOKUP($A848,Banknifty!$A$14:$I$4860,7,FALSE),All_curves!O847)</f>
        <v>20851706</v>
      </c>
      <c r="P848">
        <f>IFERROR(VLOOKUP($A848,Banknifty!$A$14:$I$4860,8,FALSE),All_curves!P847)</f>
        <v>20851706</v>
      </c>
      <c r="Q848">
        <f>IFERROR(VLOOKUP($A848,Banknifty!$A$14:$I$4860,9,FALSE),All_curves!Q847)</f>
        <v>19592338</v>
      </c>
      <c r="R848">
        <f>IFERROR(VLOOKUP($A848,Nifty!$A$14:$I$4860,2,FALSE),All_curves!R847)</f>
        <v>8916362</v>
      </c>
      <c r="S848">
        <f>IFERROR(VLOOKUP($A848,Nifty!$A$14:$I$4860,3,FALSE),All_curves!S847)</f>
        <v>9995267</v>
      </c>
      <c r="T848">
        <f>IFERROR(VLOOKUP($A848,Nifty!$A$14:$I$4860,4,FALSE),All_curves!T847)</f>
        <v>10055328</v>
      </c>
      <c r="U848">
        <f>IFERROR(VLOOKUP($A848,Nifty!$A$14:$I$4860,5,FALSE),All_curves!U847)</f>
        <v>11130866</v>
      </c>
      <c r="V848">
        <f>IFERROR(VLOOKUP($A848,Nifty!$A$14:$I$4860,6,FALSE),All_curves!V847)</f>
        <v>9436985</v>
      </c>
      <c r="W848">
        <f>IFERROR(VLOOKUP($A848,Nifty!$A$14:$I$4860,7,FALSE),All_curves!W847)</f>
        <v>10571723</v>
      </c>
      <c r="X848">
        <f>IFERROR(VLOOKUP($A848,Nifty!$A$14:$I$4860,8,FALSE),All_curves!X847)</f>
        <v>10755149</v>
      </c>
      <c r="Y848">
        <f>IFERROR(VLOOKUP($A848,Nifty!$A$14:$I$4860,9,FALSE),All_curves!Y847)</f>
        <v>10895938</v>
      </c>
      <c r="AA848" s="5">
        <f t="shared" si="361"/>
        <v>0</v>
      </c>
      <c r="AB848" s="5">
        <f t="shared" si="362"/>
        <v>0</v>
      </c>
      <c r="AC848" s="5">
        <f t="shared" si="363"/>
        <v>0</v>
      </c>
      <c r="AD848" s="5">
        <f t="shared" si="364"/>
        <v>0</v>
      </c>
      <c r="AE848" s="5">
        <f t="shared" si="365"/>
        <v>0</v>
      </c>
      <c r="AF848" s="5">
        <f t="shared" si="366"/>
        <v>0</v>
      </c>
      <c r="AG848" s="5">
        <f t="shared" si="367"/>
        <v>0</v>
      </c>
      <c r="AH848" s="5">
        <f t="shared" si="368"/>
        <v>0</v>
      </c>
      <c r="AI848" s="5">
        <f t="shared" si="344"/>
        <v>6.8269114332843994E-3</v>
      </c>
      <c r="AJ848" s="5">
        <f t="shared" si="345"/>
        <v>6.2325592224494741E-3</v>
      </c>
      <c r="AK848" s="5">
        <f t="shared" si="346"/>
        <v>4.7442070109187107E-3</v>
      </c>
      <c r="AL848" s="5">
        <f t="shared" si="347"/>
        <v>3.9247148972458845E-3</v>
      </c>
      <c r="AM848" s="5">
        <f t="shared" si="348"/>
        <v>-2.2562935899692604E-3</v>
      </c>
      <c r="AN848" s="5">
        <f t="shared" si="349"/>
        <v>2.6980710052195711E-3</v>
      </c>
      <c r="AO848" s="5">
        <f t="shared" si="350"/>
        <v>2.6980710052195711E-3</v>
      </c>
      <c r="AP848" s="5">
        <f t="shared" si="351"/>
        <v>4.6657282700941494E-3</v>
      </c>
      <c r="AQ848" s="5">
        <f t="shared" si="352"/>
        <v>-2.9734228469646684E-4</v>
      </c>
      <c r="AR848" s="5">
        <f t="shared" si="353"/>
        <v>-6.4478935414680194E-4</v>
      </c>
      <c r="AS848" s="5">
        <f t="shared" si="354"/>
        <v>-3.1893309324537711E-4</v>
      </c>
      <c r="AT848" s="5">
        <f t="shared" si="355"/>
        <v>-8.1705800232101389E-4</v>
      </c>
      <c r="AU848" s="5">
        <f t="shared" si="356"/>
        <v>-2.9735824687660006E-4</v>
      </c>
      <c r="AV848" s="5">
        <f t="shared" si="357"/>
        <v>-6.4479572992270917E-4</v>
      </c>
      <c r="AW848" s="5">
        <f t="shared" si="358"/>
        <v>-3.1881533797351036E-4</v>
      </c>
      <c r="AX848" s="5">
        <f t="shared" si="359"/>
        <v>-8.1715941229443256E-4</v>
      </c>
      <c r="AZ848" s="7">
        <f t="shared" si="369"/>
        <v>127.2230887488801</v>
      </c>
      <c r="BA848" s="4">
        <f t="shared" si="360"/>
        <v>1.0574049080410662E-3</v>
      </c>
      <c r="BB848" s="5">
        <f>AZ848/MAX($AZ$16:AZ848)-1</f>
        <v>-1.4662710014594849E-2</v>
      </c>
    </row>
    <row r="849" spans="1:54" x14ac:dyDescent="0.25">
      <c r="A849" s="3">
        <v>43783</v>
      </c>
      <c r="B849">
        <f>IFERROR(VLOOKUP($A849,Finnifty!$A$14:$I$486,B$15+1,FALSE),All_curves!B848)</f>
        <v>0</v>
      </c>
      <c r="C849">
        <f>IFERROR(VLOOKUP($A849,Finnifty!$A$14:$I$486,C$15+1,FALSE),All_curves!C848)</f>
        <v>0</v>
      </c>
      <c r="D849">
        <f>IFERROR(VLOOKUP($A849,Finnifty!$A$14:$I$486,D$15+1,FALSE),All_curves!D848)</f>
        <v>0</v>
      </c>
      <c r="E849">
        <f>IFERROR(VLOOKUP($A849,Finnifty!$A$14:$I$486,E$15+1,FALSE),All_curves!E848)</f>
        <v>0</v>
      </c>
      <c r="F849">
        <f>IFERROR(VLOOKUP($A849,Finnifty!$A$14:$I$486,F$15+1,FALSE),All_curves!F848)</f>
        <v>0</v>
      </c>
      <c r="G849">
        <f>IFERROR(VLOOKUP($A849,Finnifty!$A$14:$I$486,G$15+1,FALSE),All_curves!G848)</f>
        <v>0</v>
      </c>
      <c r="H849">
        <f>IFERROR(VLOOKUP($A849,Finnifty!$A$14:$I$486,H$15+1,FALSE),All_curves!H848)</f>
        <v>0</v>
      </c>
      <c r="I849">
        <f>IFERROR(VLOOKUP($A849,Finnifty!$A$14:$I$486,I$15+1,FALSE),All_curves!I848)</f>
        <v>0</v>
      </c>
      <c r="J849">
        <f>IFERROR(VLOOKUP($A849,Banknifty!$A$14:$I$4860,2,FALSE),All_curves!J848)</f>
        <v>15685366</v>
      </c>
      <c r="K849">
        <f>IFERROR(VLOOKUP($A849,Banknifty!$A$14:$I$4860,3,FALSE),All_curves!K848)</f>
        <v>24737834</v>
      </c>
      <c r="L849">
        <f>IFERROR(VLOOKUP($A849,Banknifty!$A$14:$I$4860,4,FALSE),All_curves!L848)</f>
        <v>19862932</v>
      </c>
      <c r="M849">
        <f>IFERROR(VLOOKUP($A849,Banknifty!$A$14:$I$4860,5,FALSE),All_curves!M848)</f>
        <v>24745874</v>
      </c>
      <c r="N849">
        <f>IFERROR(VLOOKUP($A849,Banknifty!$A$14:$I$4860,6,FALSE),All_curves!N848)</f>
        <v>14415855</v>
      </c>
      <c r="O849">
        <f>IFERROR(VLOOKUP($A849,Banknifty!$A$14:$I$4860,7,FALSE),All_curves!O848)</f>
        <v>20837494</v>
      </c>
      <c r="P849">
        <f>IFERROR(VLOOKUP($A849,Banknifty!$A$14:$I$4860,8,FALSE),All_curves!P848)</f>
        <v>20837494</v>
      </c>
      <c r="Q849">
        <f>IFERROR(VLOOKUP($A849,Banknifty!$A$14:$I$4860,9,FALSE),All_curves!Q848)</f>
        <v>19514726</v>
      </c>
      <c r="R849">
        <f>IFERROR(VLOOKUP($A849,Nifty!$A$14:$I$4860,2,FALSE),All_curves!R848)</f>
        <v>8829175</v>
      </c>
      <c r="S849">
        <f>IFERROR(VLOOKUP($A849,Nifty!$A$14:$I$4860,3,FALSE),All_curves!S848)</f>
        <v>9921472</v>
      </c>
      <c r="T849">
        <f>IFERROR(VLOOKUP($A849,Nifty!$A$14:$I$4860,4,FALSE),All_curves!T848)</f>
        <v>10048166</v>
      </c>
      <c r="U849">
        <f>IFERROR(VLOOKUP($A849,Nifty!$A$14:$I$4860,5,FALSE),All_curves!U848)</f>
        <v>11122937</v>
      </c>
      <c r="V849">
        <f>IFERROR(VLOOKUP($A849,Nifty!$A$14:$I$4860,6,FALSE),All_curves!V848)</f>
        <v>9405780</v>
      </c>
      <c r="W849">
        <f>IFERROR(VLOOKUP($A849,Nifty!$A$14:$I$4860,7,FALSE),All_curves!W848)</f>
        <v>10552234</v>
      </c>
      <c r="X849">
        <f>IFERROR(VLOOKUP($A849,Nifty!$A$14:$I$4860,8,FALSE),All_curves!X848)</f>
        <v>10728584</v>
      </c>
      <c r="Y849">
        <f>IFERROR(VLOOKUP($A849,Nifty!$A$14:$I$4860,9,FALSE),All_curves!Y848)</f>
        <v>10888177</v>
      </c>
      <c r="AA849" s="5">
        <f t="shared" si="361"/>
        <v>0</v>
      </c>
      <c r="AB849" s="5">
        <f t="shared" si="362"/>
        <v>0</v>
      </c>
      <c r="AC849" s="5">
        <f t="shared" si="363"/>
        <v>0</v>
      </c>
      <c r="AD849" s="5">
        <f t="shared" si="364"/>
        <v>0</v>
      </c>
      <c r="AE849" s="5">
        <f t="shared" si="365"/>
        <v>0</v>
      </c>
      <c r="AF849" s="5">
        <f t="shared" si="366"/>
        <v>0</v>
      </c>
      <c r="AG849" s="5">
        <f t="shared" si="367"/>
        <v>0</v>
      </c>
      <c r="AH849" s="5">
        <f t="shared" si="368"/>
        <v>0</v>
      </c>
      <c r="AI849" s="5">
        <f t="shared" ref="AI849:AI912" si="370">IFERROR(J849/J848-1,0)</f>
        <v>-1.0738269086535079E-2</v>
      </c>
      <c r="AJ849" s="5">
        <f t="shared" ref="AJ849:AJ912" si="371">IFERROR(K849/K848-1,0)</f>
        <v>-6.2583088538407106E-3</v>
      </c>
      <c r="AK849" s="5">
        <f t="shared" ref="AK849:AK912" si="372">IFERROR(L849/L848-1,0)</f>
        <v>5.2617125815186405E-3</v>
      </c>
      <c r="AL849" s="5">
        <f t="shared" ref="AL849:AL912" si="373">IFERROR(M849/M848-1,0)</f>
        <v>5.1829782732975005E-3</v>
      </c>
      <c r="AM849" s="5">
        <f t="shared" ref="AM849:AM912" si="374">IFERROR(N849/N848-1,0)</f>
        <v>7.9684112683242603E-4</v>
      </c>
      <c r="AN849" s="5">
        <f t="shared" ref="AN849:AN912" si="375">IFERROR(O849/O848-1,0)</f>
        <v>-6.8157492725051672E-4</v>
      </c>
      <c r="AO849" s="5">
        <f t="shared" ref="AO849:AO912" si="376">IFERROR(P849/P848-1,0)</f>
        <v>-6.8157492725051672E-4</v>
      </c>
      <c r="AP849" s="5">
        <f t="shared" ref="AP849:AP912" si="377">IFERROR(Q849/Q848-1,0)</f>
        <v>-3.9613444806841924E-3</v>
      </c>
      <c r="AQ849" s="5">
        <f t="shared" ref="AQ849:AQ912" si="378">IFERROR(R849/R848-1,0)</f>
        <v>-9.7783154160856478E-3</v>
      </c>
      <c r="AR849" s="5">
        <f t="shared" ref="AR849:AR912" si="379">IFERROR(S849/S848-1,0)</f>
        <v>-7.382994371235907E-3</v>
      </c>
      <c r="AS849" s="5">
        <f t="shared" ref="AS849:AS912" si="380">IFERROR(T849/T848-1,0)</f>
        <v>-7.1225921223061484E-4</v>
      </c>
      <c r="AT849" s="5">
        <f t="shared" ref="AT849:AT912" si="381">IFERROR(U849/U848-1,0)</f>
        <v>-7.1234349600468594E-4</v>
      </c>
      <c r="AU849" s="5">
        <f t="shared" ref="AU849:AU912" si="382">IFERROR(V849/V848-1,0)</f>
        <v>-3.3066705097020144E-3</v>
      </c>
      <c r="AV849" s="5">
        <f t="shared" ref="AV849:AV912" si="383">IFERROR(W849/W848-1,0)</f>
        <v>-1.8435027100123236E-3</v>
      </c>
      <c r="AW849" s="5">
        <f t="shared" ref="AW849:AW912" si="384">IFERROR(X849/X848-1,0)</f>
        <v>-2.4699797278494584E-3</v>
      </c>
      <c r="AX849" s="5">
        <f t="shared" ref="AX849:AX912" si="385">IFERROR(Y849/Y848-1,0)</f>
        <v>-7.1228378869259146E-4</v>
      </c>
      <c r="AZ849" s="7">
        <f t="shared" si="369"/>
        <v>127.02166337923838</v>
      </c>
      <c r="BA849" s="4">
        <f t="shared" ref="BA849:BA912" si="386">(AA849*$AA$14%)+(AB849*$AB$14%)+(AC849*$AC$14%)+(AD849*$AD$14%)+(AE849*$AE$14%)+(AF849*$AF$14%)+(AG849*$AG$14%)+(AH849*$AH$14%)+(AI849*$AI$14%)+(AJ849*$AJ$14%)+(AK849*$AK$14%)+(AL849*$AL$14%)+(AM849*$AM$14%)+(AN849*$AN$14%)+(AO849*$AO$14%)+(AP849*$AP$14%)+(AQ849*$AQ$14%)+(AR849*$AR$14%)+(AS849*$AS$14%)+(AT849*$AT$14%)+(AU849*$AU$14%)+(AV849*$AV$14%)+(AW849*$AW$14%)+(AX849*$AX$14%)</f>
        <v>-1.5832453969052372E-3</v>
      </c>
      <c r="BB849" s="5">
        <f>AZ849/MAX($AZ$16:AZ849)-1</f>
        <v>-1.6222740743363273E-2</v>
      </c>
    </row>
    <row r="850" spans="1:54" x14ac:dyDescent="0.25">
      <c r="A850" s="3">
        <v>43784</v>
      </c>
      <c r="B850">
        <f>IFERROR(VLOOKUP($A850,Finnifty!$A$14:$I$486,B$15+1,FALSE),All_curves!B849)</f>
        <v>0</v>
      </c>
      <c r="C850">
        <f>IFERROR(VLOOKUP($A850,Finnifty!$A$14:$I$486,C$15+1,FALSE),All_curves!C849)</f>
        <v>0</v>
      </c>
      <c r="D850">
        <f>IFERROR(VLOOKUP($A850,Finnifty!$A$14:$I$486,D$15+1,FALSE),All_curves!D849)</f>
        <v>0</v>
      </c>
      <c r="E850">
        <f>IFERROR(VLOOKUP($A850,Finnifty!$A$14:$I$486,E$15+1,FALSE),All_curves!E849)</f>
        <v>0</v>
      </c>
      <c r="F850">
        <f>IFERROR(VLOOKUP($A850,Finnifty!$A$14:$I$486,F$15+1,FALSE),All_curves!F849)</f>
        <v>0</v>
      </c>
      <c r="G850">
        <f>IFERROR(VLOOKUP($A850,Finnifty!$A$14:$I$486,G$15+1,FALSE),All_curves!G849)</f>
        <v>0</v>
      </c>
      <c r="H850">
        <f>IFERROR(VLOOKUP($A850,Finnifty!$A$14:$I$486,H$15+1,FALSE),All_curves!H849)</f>
        <v>0</v>
      </c>
      <c r="I850">
        <f>IFERROR(VLOOKUP($A850,Finnifty!$A$14:$I$486,I$15+1,FALSE),All_curves!I849)</f>
        <v>0</v>
      </c>
      <c r="J850">
        <f>IFERROR(VLOOKUP($A850,Banknifty!$A$14:$I$4860,2,FALSE),All_curves!J849)</f>
        <v>15675538</v>
      </c>
      <c r="K850">
        <f>IFERROR(VLOOKUP($A850,Banknifty!$A$14:$I$4860,3,FALSE),All_curves!K849)</f>
        <v>24702758</v>
      </c>
      <c r="L850">
        <f>IFERROR(VLOOKUP($A850,Banknifty!$A$14:$I$4860,4,FALSE),All_curves!L849)</f>
        <v>19842484</v>
      </c>
      <c r="M850">
        <f>IFERROR(VLOOKUP($A850,Banknifty!$A$14:$I$4860,5,FALSE),All_curves!M849)</f>
        <v>24745874</v>
      </c>
      <c r="N850">
        <f>IFERROR(VLOOKUP($A850,Banknifty!$A$14:$I$4860,6,FALSE),All_curves!N849)</f>
        <v>14482573</v>
      </c>
      <c r="O850">
        <f>IFERROR(VLOOKUP($A850,Banknifty!$A$14:$I$4860,7,FALSE),All_curves!O849)</f>
        <v>20943668</v>
      </c>
      <c r="P850">
        <f>IFERROR(VLOOKUP($A850,Banknifty!$A$14:$I$4860,8,FALSE),All_curves!P849)</f>
        <v>20943668</v>
      </c>
      <c r="Q850">
        <f>IFERROR(VLOOKUP($A850,Banknifty!$A$14:$I$4860,9,FALSE),All_curves!Q849)</f>
        <v>19518270</v>
      </c>
      <c r="R850">
        <f>IFERROR(VLOOKUP($A850,Nifty!$A$14:$I$4860,2,FALSE),All_curves!R849)</f>
        <v>8829175</v>
      </c>
      <c r="S850">
        <f>IFERROR(VLOOKUP($A850,Nifty!$A$14:$I$4860,3,FALSE),All_curves!S849)</f>
        <v>9908095</v>
      </c>
      <c r="T850">
        <f>IFERROR(VLOOKUP($A850,Nifty!$A$14:$I$4860,4,FALSE),All_curves!T849)</f>
        <v>10048166</v>
      </c>
      <c r="U850">
        <f>IFERROR(VLOOKUP($A850,Nifty!$A$14:$I$4860,5,FALSE),All_curves!U849)</f>
        <v>11122937</v>
      </c>
      <c r="V850">
        <f>IFERROR(VLOOKUP($A850,Nifty!$A$14:$I$4860,6,FALSE),All_curves!V849)</f>
        <v>9407654</v>
      </c>
      <c r="W850">
        <f>IFERROR(VLOOKUP($A850,Nifty!$A$14:$I$4860,7,FALSE),All_curves!W849)</f>
        <v>10545799</v>
      </c>
      <c r="X850">
        <f>IFERROR(VLOOKUP($A850,Nifty!$A$14:$I$4860,8,FALSE),All_curves!X849)</f>
        <v>10721592</v>
      </c>
      <c r="Y850">
        <f>IFERROR(VLOOKUP($A850,Nifty!$A$14:$I$4860,9,FALSE),All_curves!Y849)</f>
        <v>10888177</v>
      </c>
      <c r="AA850" s="5">
        <f t="shared" si="361"/>
        <v>0</v>
      </c>
      <c r="AB850" s="5">
        <f t="shared" si="362"/>
        <v>0</v>
      </c>
      <c r="AC850" s="5">
        <f t="shared" si="363"/>
        <v>0</v>
      </c>
      <c r="AD850" s="5">
        <f t="shared" si="364"/>
        <v>0</v>
      </c>
      <c r="AE850" s="5">
        <f t="shared" si="365"/>
        <v>0</v>
      </c>
      <c r="AF850" s="5">
        <f t="shared" si="366"/>
        <v>0</v>
      </c>
      <c r="AG850" s="5">
        <f t="shared" si="367"/>
        <v>0</v>
      </c>
      <c r="AH850" s="5">
        <f t="shared" si="368"/>
        <v>0</v>
      </c>
      <c r="AI850" s="5">
        <f t="shared" si="370"/>
        <v>-6.2657128944265672E-4</v>
      </c>
      <c r="AJ850" s="5">
        <f t="shared" si="371"/>
        <v>-1.4179091023086565E-3</v>
      </c>
      <c r="AK850" s="5">
        <f t="shared" si="372"/>
        <v>-1.0294552687387659E-3</v>
      </c>
      <c r="AL850" s="5">
        <f t="shared" si="373"/>
        <v>0</v>
      </c>
      <c r="AM850" s="5">
        <f t="shared" si="374"/>
        <v>4.6280987149218689E-3</v>
      </c>
      <c r="AN850" s="5">
        <f t="shared" si="375"/>
        <v>5.0953344005761902E-3</v>
      </c>
      <c r="AO850" s="5">
        <f t="shared" si="376"/>
        <v>5.0953344005761902E-3</v>
      </c>
      <c r="AP850" s="5">
        <f t="shared" si="377"/>
        <v>1.8160644428211192E-4</v>
      </c>
      <c r="AQ850" s="5">
        <f t="shared" si="378"/>
        <v>0</v>
      </c>
      <c r="AR850" s="5">
        <f t="shared" si="379"/>
        <v>-1.3482878347084171E-3</v>
      </c>
      <c r="AS850" s="5">
        <f t="shared" si="380"/>
        <v>0</v>
      </c>
      <c r="AT850" s="5">
        <f t="shared" si="381"/>
        <v>0</v>
      </c>
      <c r="AU850" s="5">
        <f t="shared" si="382"/>
        <v>1.9923919122066813E-4</v>
      </c>
      <c r="AV850" s="5">
        <f t="shared" si="383"/>
        <v>-6.098234743467934E-4</v>
      </c>
      <c r="AW850" s="5">
        <f t="shared" si="384"/>
        <v>-6.5171694605736796E-4</v>
      </c>
      <c r="AX850" s="5">
        <f t="shared" si="385"/>
        <v>0</v>
      </c>
      <c r="AZ850" s="7">
        <f t="shared" si="369"/>
        <v>127.07202667083918</v>
      </c>
      <c r="BA850" s="4">
        <f t="shared" si="386"/>
        <v>3.9649371816559886E-4</v>
      </c>
      <c r="BB850" s="5">
        <f>AZ850/MAX($AZ$16:AZ850)-1</f>
        <v>-1.5832679239993874E-2</v>
      </c>
    </row>
    <row r="851" spans="1:54" x14ac:dyDescent="0.25">
      <c r="A851" s="3">
        <v>43787</v>
      </c>
      <c r="B851">
        <f>IFERROR(VLOOKUP($A851,Finnifty!$A$14:$I$486,B$15+1,FALSE),All_curves!B850)</f>
        <v>0</v>
      </c>
      <c r="C851">
        <f>IFERROR(VLOOKUP($A851,Finnifty!$A$14:$I$486,C$15+1,FALSE),All_curves!C850)</f>
        <v>0</v>
      </c>
      <c r="D851">
        <f>IFERROR(VLOOKUP($A851,Finnifty!$A$14:$I$486,D$15+1,FALSE),All_curves!D850)</f>
        <v>0</v>
      </c>
      <c r="E851">
        <f>IFERROR(VLOOKUP($A851,Finnifty!$A$14:$I$486,E$15+1,FALSE),All_curves!E850)</f>
        <v>0</v>
      </c>
      <c r="F851">
        <f>IFERROR(VLOOKUP($A851,Finnifty!$A$14:$I$486,F$15+1,FALSE),All_curves!F850)</f>
        <v>0</v>
      </c>
      <c r="G851">
        <f>IFERROR(VLOOKUP($A851,Finnifty!$A$14:$I$486,G$15+1,FALSE),All_curves!G850)</f>
        <v>0</v>
      </c>
      <c r="H851">
        <f>IFERROR(VLOOKUP($A851,Finnifty!$A$14:$I$486,H$15+1,FALSE),All_curves!H850)</f>
        <v>0</v>
      </c>
      <c r="I851">
        <f>IFERROR(VLOOKUP($A851,Finnifty!$A$14:$I$486,I$15+1,FALSE),All_curves!I850)</f>
        <v>0</v>
      </c>
      <c r="J851">
        <f>IFERROR(VLOOKUP($A851,Banknifty!$A$14:$I$4860,2,FALSE),All_curves!J850)</f>
        <v>15656332</v>
      </c>
      <c r="K851">
        <f>IFERROR(VLOOKUP($A851,Banknifty!$A$14:$I$4860,3,FALSE),All_curves!K850)</f>
        <v>24708814</v>
      </c>
      <c r="L851">
        <f>IFERROR(VLOOKUP($A851,Banknifty!$A$14:$I$4860,4,FALSE),All_curves!L850)</f>
        <v>19851488</v>
      </c>
      <c r="M851">
        <f>IFERROR(VLOOKUP($A851,Banknifty!$A$14:$I$4860,5,FALSE),All_curves!M850)</f>
        <v>24745874</v>
      </c>
      <c r="N851">
        <f>IFERROR(VLOOKUP($A851,Banknifty!$A$14:$I$4860,6,FALSE),All_curves!N850)</f>
        <v>14581444</v>
      </c>
      <c r="O851">
        <f>IFERROR(VLOOKUP($A851,Banknifty!$A$14:$I$4860,7,FALSE),All_curves!O850)</f>
        <v>21074200</v>
      </c>
      <c r="P851">
        <f>IFERROR(VLOOKUP($A851,Banknifty!$A$14:$I$4860,8,FALSE),All_curves!P850)</f>
        <v>21074200</v>
      </c>
      <c r="Q851">
        <f>IFERROR(VLOOKUP($A851,Banknifty!$A$14:$I$4860,9,FALSE),All_curves!Q850)</f>
        <v>19594874</v>
      </c>
      <c r="R851">
        <f>IFERROR(VLOOKUP($A851,Nifty!$A$14:$I$4860,2,FALSE),All_curves!R850)</f>
        <v>8816857</v>
      </c>
      <c r="S851">
        <f>IFERROR(VLOOKUP($A851,Nifty!$A$14:$I$4860,3,FALSE),All_curves!S850)</f>
        <v>9879954</v>
      </c>
      <c r="T851">
        <f>IFERROR(VLOOKUP($A851,Nifty!$A$14:$I$4860,4,FALSE),All_curves!T850)</f>
        <v>10048166</v>
      </c>
      <c r="U851">
        <f>IFERROR(VLOOKUP($A851,Nifty!$A$14:$I$4860,5,FALSE),All_curves!U850)</f>
        <v>11122937</v>
      </c>
      <c r="V851">
        <f>IFERROR(VLOOKUP($A851,Nifty!$A$14:$I$4860,6,FALSE),All_curves!V850)</f>
        <v>9394529</v>
      </c>
      <c r="W851">
        <f>IFERROR(VLOOKUP($A851,Nifty!$A$14:$I$4860,7,FALSE),All_curves!W850)</f>
        <v>10515847</v>
      </c>
      <c r="X851">
        <f>IFERROR(VLOOKUP($A851,Nifty!$A$14:$I$4860,8,FALSE),All_curves!X850)</f>
        <v>10721592</v>
      </c>
      <c r="Y851">
        <f>IFERROR(VLOOKUP($A851,Nifty!$A$14:$I$4860,9,FALSE),All_curves!Y850)</f>
        <v>10888177</v>
      </c>
      <c r="AA851" s="5">
        <f t="shared" si="361"/>
        <v>0</v>
      </c>
      <c r="AB851" s="5">
        <f t="shared" si="362"/>
        <v>0</v>
      </c>
      <c r="AC851" s="5">
        <f t="shared" si="363"/>
        <v>0</v>
      </c>
      <c r="AD851" s="5">
        <f t="shared" si="364"/>
        <v>0</v>
      </c>
      <c r="AE851" s="5">
        <f t="shared" si="365"/>
        <v>0</v>
      </c>
      <c r="AF851" s="5">
        <f t="shared" si="366"/>
        <v>0</v>
      </c>
      <c r="AG851" s="5">
        <f t="shared" si="367"/>
        <v>0</v>
      </c>
      <c r="AH851" s="5">
        <f t="shared" si="368"/>
        <v>0</v>
      </c>
      <c r="AI851" s="5">
        <f t="shared" si="370"/>
        <v>-1.2252211056488216E-3</v>
      </c>
      <c r="AJ851" s="5">
        <f t="shared" si="371"/>
        <v>2.4515481226838887E-4</v>
      </c>
      <c r="AK851" s="5">
        <f t="shared" si="372"/>
        <v>4.5377383194566967E-4</v>
      </c>
      <c r="AL851" s="5">
        <f t="shared" si="373"/>
        <v>0</v>
      </c>
      <c r="AM851" s="5">
        <f t="shared" si="374"/>
        <v>6.8268946408900355E-3</v>
      </c>
      <c r="AN851" s="5">
        <f t="shared" si="375"/>
        <v>6.2325281321304882E-3</v>
      </c>
      <c r="AO851" s="5">
        <f t="shared" si="376"/>
        <v>6.2325281321304882E-3</v>
      </c>
      <c r="AP851" s="5">
        <f t="shared" si="377"/>
        <v>3.9247330834135674E-3</v>
      </c>
      <c r="AQ851" s="5">
        <f t="shared" si="378"/>
        <v>-1.3951473382280977E-3</v>
      </c>
      <c r="AR851" s="5">
        <f t="shared" si="379"/>
        <v>-2.840202884611065E-3</v>
      </c>
      <c r="AS851" s="5">
        <f t="shared" si="380"/>
        <v>0</v>
      </c>
      <c r="AT851" s="5">
        <f t="shared" si="381"/>
        <v>0</v>
      </c>
      <c r="AU851" s="5">
        <f t="shared" si="382"/>
        <v>-1.3951405950941576E-3</v>
      </c>
      <c r="AV851" s="5">
        <f t="shared" si="383"/>
        <v>-2.8401830909161596E-3</v>
      </c>
      <c r="AW851" s="5">
        <f t="shared" si="384"/>
        <v>0</v>
      </c>
      <c r="AX851" s="5">
        <f t="shared" si="385"/>
        <v>0</v>
      </c>
      <c r="AZ851" s="7">
        <f t="shared" si="369"/>
        <v>127.14731535152427</v>
      </c>
      <c r="BA851" s="4">
        <f t="shared" si="386"/>
        <v>5.9248823409501416E-4</v>
      </c>
      <c r="BB851" s="5">
        <f>AZ851/MAX($AZ$16:AZ851)-1</f>
        <v>-1.5249571682062757E-2</v>
      </c>
    </row>
    <row r="852" spans="1:54" x14ac:dyDescent="0.25">
      <c r="A852" s="3">
        <v>43788</v>
      </c>
      <c r="B852">
        <f>IFERROR(VLOOKUP($A852,Finnifty!$A$14:$I$486,B$15+1,FALSE),All_curves!B851)</f>
        <v>0</v>
      </c>
      <c r="C852">
        <f>IFERROR(VLOOKUP($A852,Finnifty!$A$14:$I$486,C$15+1,FALSE),All_curves!C851)</f>
        <v>0</v>
      </c>
      <c r="D852">
        <f>IFERROR(VLOOKUP($A852,Finnifty!$A$14:$I$486,D$15+1,FALSE),All_curves!D851)</f>
        <v>0</v>
      </c>
      <c r="E852">
        <f>IFERROR(VLOOKUP($A852,Finnifty!$A$14:$I$486,E$15+1,FALSE),All_curves!E851)</f>
        <v>0</v>
      </c>
      <c r="F852">
        <f>IFERROR(VLOOKUP($A852,Finnifty!$A$14:$I$486,F$15+1,FALSE),All_curves!F851)</f>
        <v>0</v>
      </c>
      <c r="G852">
        <f>IFERROR(VLOOKUP($A852,Finnifty!$A$14:$I$486,G$15+1,FALSE),All_curves!G851)</f>
        <v>0</v>
      </c>
      <c r="H852">
        <f>IFERROR(VLOOKUP($A852,Finnifty!$A$14:$I$486,H$15+1,FALSE),All_curves!H851)</f>
        <v>0</v>
      </c>
      <c r="I852">
        <f>IFERROR(VLOOKUP($A852,Finnifty!$A$14:$I$486,I$15+1,FALSE),All_curves!I851)</f>
        <v>0</v>
      </c>
      <c r="J852">
        <f>IFERROR(VLOOKUP($A852,Banknifty!$A$14:$I$4860,2,FALSE),All_curves!J851)</f>
        <v>15647753</v>
      </c>
      <c r="K852">
        <f>IFERROR(VLOOKUP($A852,Banknifty!$A$14:$I$4860,3,FALSE),All_curves!K851)</f>
        <v>24694330</v>
      </c>
      <c r="L852">
        <f>IFERROR(VLOOKUP($A852,Banknifty!$A$14:$I$4860,4,FALSE),All_curves!L851)</f>
        <v>19851488</v>
      </c>
      <c r="M852">
        <f>IFERROR(VLOOKUP($A852,Banknifty!$A$14:$I$4860,5,FALSE),All_curves!M851)</f>
        <v>24745874</v>
      </c>
      <c r="N852">
        <f>IFERROR(VLOOKUP($A852,Banknifty!$A$14:$I$4860,6,FALSE),All_curves!N851)</f>
        <v>14534863</v>
      </c>
      <c r="O852">
        <f>IFERROR(VLOOKUP($A852,Banknifty!$A$14:$I$4860,7,FALSE),All_curves!O851)</f>
        <v>21154962</v>
      </c>
      <c r="P852">
        <f>IFERROR(VLOOKUP($A852,Banknifty!$A$14:$I$4860,8,FALSE),All_curves!P851)</f>
        <v>21154962</v>
      </c>
      <c r="Q852">
        <f>IFERROR(VLOOKUP($A852,Banknifty!$A$14:$I$4860,9,FALSE),All_curves!Q851)</f>
        <v>19696434</v>
      </c>
      <c r="R852">
        <f>IFERROR(VLOOKUP($A852,Nifty!$A$14:$I$4860,2,FALSE),All_curves!R851)</f>
        <v>8820892</v>
      </c>
      <c r="S852">
        <f>IFERROR(VLOOKUP($A852,Nifty!$A$14:$I$4860,3,FALSE),All_curves!S851)</f>
        <v>9880718</v>
      </c>
      <c r="T852">
        <f>IFERROR(VLOOKUP($A852,Nifty!$A$14:$I$4860,4,FALSE),All_curves!T851)</f>
        <v>10048166</v>
      </c>
      <c r="U852">
        <f>IFERROR(VLOOKUP($A852,Nifty!$A$14:$I$4860,5,FALSE),All_curves!U851)</f>
        <v>11122937</v>
      </c>
      <c r="V852">
        <f>IFERROR(VLOOKUP($A852,Nifty!$A$14:$I$4860,6,FALSE),All_curves!V851)</f>
        <v>9398829</v>
      </c>
      <c r="W852">
        <f>IFERROR(VLOOKUP($A852,Nifty!$A$14:$I$4860,7,FALSE),All_curves!W851)</f>
        <v>10516660</v>
      </c>
      <c r="X852">
        <f>IFERROR(VLOOKUP($A852,Nifty!$A$14:$I$4860,8,FALSE),All_curves!X851)</f>
        <v>10721592</v>
      </c>
      <c r="Y852">
        <f>IFERROR(VLOOKUP($A852,Nifty!$A$14:$I$4860,9,FALSE),All_curves!Y851)</f>
        <v>10888177</v>
      </c>
      <c r="AA852" s="5">
        <f t="shared" si="361"/>
        <v>0</v>
      </c>
      <c r="AB852" s="5">
        <f t="shared" si="362"/>
        <v>0</v>
      </c>
      <c r="AC852" s="5">
        <f t="shared" si="363"/>
        <v>0</v>
      </c>
      <c r="AD852" s="5">
        <f t="shared" si="364"/>
        <v>0</v>
      </c>
      <c r="AE852" s="5">
        <f t="shared" si="365"/>
        <v>0</v>
      </c>
      <c r="AF852" s="5">
        <f t="shared" si="366"/>
        <v>0</v>
      </c>
      <c r="AG852" s="5">
        <f t="shared" si="367"/>
        <v>0</v>
      </c>
      <c r="AH852" s="5">
        <f t="shared" si="368"/>
        <v>0</v>
      </c>
      <c r="AI852" s="5">
        <f t="shared" si="370"/>
        <v>-5.4795720990075125E-4</v>
      </c>
      <c r="AJ852" s="5">
        <f t="shared" si="371"/>
        <v>-5.8618758472184229E-4</v>
      </c>
      <c r="AK852" s="5">
        <f t="shared" si="372"/>
        <v>0</v>
      </c>
      <c r="AL852" s="5">
        <f t="shared" si="373"/>
        <v>0</v>
      </c>
      <c r="AM852" s="5">
        <f t="shared" si="374"/>
        <v>-3.1945395805792476E-3</v>
      </c>
      <c r="AN852" s="5">
        <f t="shared" si="375"/>
        <v>3.8322688405727501E-3</v>
      </c>
      <c r="AO852" s="5">
        <f t="shared" si="376"/>
        <v>3.8322688405727501E-3</v>
      </c>
      <c r="AP852" s="5">
        <f t="shared" si="377"/>
        <v>5.1829881631286767E-3</v>
      </c>
      <c r="AQ852" s="5">
        <f t="shared" si="378"/>
        <v>4.5764607501297405E-4</v>
      </c>
      <c r="AR852" s="5">
        <f t="shared" si="379"/>
        <v>7.7328295253087376E-5</v>
      </c>
      <c r="AS852" s="5">
        <f t="shared" si="380"/>
        <v>0</v>
      </c>
      <c r="AT852" s="5">
        <f t="shared" si="381"/>
        <v>0</v>
      </c>
      <c r="AU852" s="5">
        <f t="shared" si="382"/>
        <v>4.5771320733578591E-4</v>
      </c>
      <c r="AV852" s="5">
        <f t="shared" si="383"/>
        <v>7.7311889379982901E-5</v>
      </c>
      <c r="AW852" s="5">
        <f t="shared" si="384"/>
        <v>0</v>
      </c>
      <c r="AX852" s="5">
        <f t="shared" si="385"/>
        <v>0</v>
      </c>
      <c r="AZ852" s="7">
        <f t="shared" si="369"/>
        <v>127.19811515912227</v>
      </c>
      <c r="BA852" s="4">
        <f t="shared" si="386"/>
        <v>3.9953503900225701E-4</v>
      </c>
      <c r="BB852" s="5">
        <f>AZ852/MAX($AZ$16:AZ852)-1</f>
        <v>-1.4856129381277228E-2</v>
      </c>
    </row>
    <row r="853" spans="1:54" x14ac:dyDescent="0.25">
      <c r="A853" s="3">
        <v>43789</v>
      </c>
      <c r="B853">
        <f>IFERROR(VLOOKUP($A853,Finnifty!$A$14:$I$486,B$15+1,FALSE),All_curves!B852)</f>
        <v>0</v>
      </c>
      <c r="C853">
        <f>IFERROR(VLOOKUP($A853,Finnifty!$A$14:$I$486,C$15+1,FALSE),All_curves!C852)</f>
        <v>0</v>
      </c>
      <c r="D853">
        <f>IFERROR(VLOOKUP($A853,Finnifty!$A$14:$I$486,D$15+1,FALSE),All_curves!D852)</f>
        <v>0</v>
      </c>
      <c r="E853">
        <f>IFERROR(VLOOKUP($A853,Finnifty!$A$14:$I$486,E$15+1,FALSE),All_curves!E852)</f>
        <v>0</v>
      </c>
      <c r="F853">
        <f>IFERROR(VLOOKUP($A853,Finnifty!$A$14:$I$486,F$15+1,FALSE),All_curves!F852)</f>
        <v>0</v>
      </c>
      <c r="G853">
        <f>IFERROR(VLOOKUP($A853,Finnifty!$A$14:$I$486,G$15+1,FALSE),All_curves!G852)</f>
        <v>0</v>
      </c>
      <c r="H853">
        <f>IFERROR(VLOOKUP($A853,Finnifty!$A$14:$I$486,H$15+1,FALSE),All_curves!H852)</f>
        <v>0</v>
      </c>
      <c r="I853">
        <f>IFERROR(VLOOKUP($A853,Finnifty!$A$14:$I$486,I$15+1,FALSE),All_curves!I852)</f>
        <v>0</v>
      </c>
      <c r="J853">
        <f>IFERROR(VLOOKUP($A853,Banknifty!$A$14:$I$4860,2,FALSE),All_curves!J852)</f>
        <v>15637761</v>
      </c>
      <c r="K853">
        <f>IFERROR(VLOOKUP($A853,Banknifty!$A$14:$I$4860,3,FALSE),All_curves!K852)</f>
        <v>24652408</v>
      </c>
      <c r="L853">
        <f>IFERROR(VLOOKUP($A853,Banknifty!$A$14:$I$4860,4,FALSE),All_curves!L852)</f>
        <v>19851488</v>
      </c>
      <c r="M853">
        <f>IFERROR(VLOOKUP($A853,Banknifty!$A$14:$I$4860,5,FALSE),All_curves!M852)</f>
        <v>24745874</v>
      </c>
      <c r="N853">
        <f>IFERROR(VLOOKUP($A853,Banknifty!$A$14:$I$4860,6,FALSE),All_curves!N852)</f>
        <v>14535219</v>
      </c>
      <c r="O853">
        <f>IFERROR(VLOOKUP($A853,Banknifty!$A$14:$I$4860,7,FALSE),All_curves!O852)</f>
        <v>21124966</v>
      </c>
      <c r="P853">
        <f>IFERROR(VLOOKUP($A853,Banknifty!$A$14:$I$4860,8,FALSE),All_curves!P852)</f>
        <v>21124966</v>
      </c>
      <c r="Q853">
        <f>IFERROR(VLOOKUP($A853,Banknifty!$A$14:$I$4860,9,FALSE),All_curves!Q852)</f>
        <v>19696434</v>
      </c>
      <c r="R853">
        <f>IFERROR(VLOOKUP($A853,Nifty!$A$14:$I$4860,2,FALSE),All_curves!R852)</f>
        <v>8794818</v>
      </c>
      <c r="S853">
        <f>IFERROR(VLOOKUP($A853,Nifty!$A$14:$I$4860,3,FALSE),All_curves!S852)</f>
        <v>9840060</v>
      </c>
      <c r="T853">
        <f>IFERROR(VLOOKUP($A853,Nifty!$A$14:$I$4860,4,FALSE),All_curves!T852)</f>
        <v>10001645</v>
      </c>
      <c r="U853">
        <f>IFERROR(VLOOKUP($A853,Nifty!$A$14:$I$4860,5,FALSE),All_curves!U852)</f>
        <v>11070958</v>
      </c>
      <c r="V853">
        <f>IFERROR(VLOOKUP($A853,Nifty!$A$14:$I$4860,6,FALSE),All_curves!V852)</f>
        <v>9371046</v>
      </c>
      <c r="W853">
        <f>IFERROR(VLOOKUP($A853,Nifty!$A$14:$I$4860,7,FALSE),All_curves!W852)</f>
        <v>10473385</v>
      </c>
      <c r="X853">
        <f>IFERROR(VLOOKUP($A853,Nifty!$A$14:$I$4860,8,FALSE),All_curves!X852)</f>
        <v>10671953</v>
      </c>
      <c r="Y853">
        <f>IFERROR(VLOOKUP($A853,Nifty!$A$14:$I$4860,9,FALSE),All_curves!Y852)</f>
        <v>10837295</v>
      </c>
      <c r="AA853" s="5">
        <f t="shared" si="361"/>
        <v>0</v>
      </c>
      <c r="AB853" s="5">
        <f t="shared" si="362"/>
        <v>0</v>
      </c>
      <c r="AC853" s="5">
        <f t="shared" si="363"/>
        <v>0</v>
      </c>
      <c r="AD853" s="5">
        <f t="shared" si="364"/>
        <v>0</v>
      </c>
      <c r="AE853" s="5">
        <f t="shared" si="365"/>
        <v>0</v>
      </c>
      <c r="AF853" s="5">
        <f t="shared" si="366"/>
        <v>0</v>
      </c>
      <c r="AG853" s="5">
        <f t="shared" si="367"/>
        <v>0</v>
      </c>
      <c r="AH853" s="5">
        <f t="shared" si="368"/>
        <v>0</v>
      </c>
      <c r="AI853" s="5">
        <f t="shared" si="370"/>
        <v>-6.3855813674973394E-4</v>
      </c>
      <c r="AJ853" s="5">
        <f t="shared" si="371"/>
        <v>-1.6976366639629425E-3</v>
      </c>
      <c r="AK853" s="5">
        <f t="shared" si="372"/>
        <v>0</v>
      </c>
      <c r="AL853" s="5">
        <f t="shared" si="373"/>
        <v>0</v>
      </c>
      <c r="AM853" s="5">
        <f t="shared" si="374"/>
        <v>2.4492834916900463E-5</v>
      </c>
      <c r="AN853" s="5">
        <f t="shared" si="375"/>
        <v>-1.4179179333907443E-3</v>
      </c>
      <c r="AO853" s="5">
        <f t="shared" si="376"/>
        <v>-1.4179179333907443E-3</v>
      </c>
      <c r="AP853" s="5">
        <f t="shared" si="377"/>
        <v>0</v>
      </c>
      <c r="AQ853" s="5">
        <f t="shared" si="378"/>
        <v>-2.9559368825737842E-3</v>
      </c>
      <c r="AR853" s="5">
        <f t="shared" si="379"/>
        <v>-4.1148831491800708E-3</v>
      </c>
      <c r="AS853" s="5">
        <f t="shared" si="380"/>
        <v>-4.6298001048151738E-3</v>
      </c>
      <c r="AT853" s="5">
        <f t="shared" si="381"/>
        <v>-4.6731362409047073E-3</v>
      </c>
      <c r="AU853" s="5">
        <f t="shared" si="382"/>
        <v>-2.9560065408148484E-3</v>
      </c>
      <c r="AV853" s="5">
        <f t="shared" si="383"/>
        <v>-4.1148995974007452E-3</v>
      </c>
      <c r="AW853" s="5">
        <f t="shared" si="384"/>
        <v>-4.6298161690913053E-3</v>
      </c>
      <c r="AX853" s="5">
        <f t="shared" si="385"/>
        <v>-4.6731422532899636E-3</v>
      </c>
      <c r="AZ853" s="7">
        <f t="shared" si="369"/>
        <v>126.99727379373552</v>
      </c>
      <c r="BA853" s="4">
        <f t="shared" si="386"/>
        <v>-1.5789649487769942E-3</v>
      </c>
      <c r="BB853" s="5">
        <f>AZ853/MAX($AZ$16:AZ853)-1</f>
        <v>-1.6411637022486714E-2</v>
      </c>
    </row>
    <row r="854" spans="1:54" x14ac:dyDescent="0.25">
      <c r="A854" s="3">
        <v>43790</v>
      </c>
      <c r="B854">
        <f>IFERROR(VLOOKUP($A854,Finnifty!$A$14:$I$486,B$15+1,FALSE),All_curves!B853)</f>
        <v>0</v>
      </c>
      <c r="C854">
        <f>IFERROR(VLOOKUP($A854,Finnifty!$A$14:$I$486,C$15+1,FALSE),All_curves!C853)</f>
        <v>0</v>
      </c>
      <c r="D854">
        <f>IFERROR(VLOOKUP($A854,Finnifty!$A$14:$I$486,D$15+1,FALSE),All_curves!D853)</f>
        <v>0</v>
      </c>
      <c r="E854">
        <f>IFERROR(VLOOKUP($A854,Finnifty!$A$14:$I$486,E$15+1,FALSE),All_curves!E853)</f>
        <v>0</v>
      </c>
      <c r="F854">
        <f>IFERROR(VLOOKUP($A854,Finnifty!$A$14:$I$486,F$15+1,FALSE),All_curves!F853)</f>
        <v>0</v>
      </c>
      <c r="G854">
        <f>IFERROR(VLOOKUP($A854,Finnifty!$A$14:$I$486,G$15+1,FALSE),All_curves!G853)</f>
        <v>0</v>
      </c>
      <c r="H854">
        <f>IFERROR(VLOOKUP($A854,Finnifty!$A$14:$I$486,H$15+1,FALSE),All_curves!H853)</f>
        <v>0</v>
      </c>
      <c r="I854">
        <f>IFERROR(VLOOKUP($A854,Finnifty!$A$14:$I$486,I$15+1,FALSE),All_curves!I853)</f>
        <v>0</v>
      </c>
      <c r="J854">
        <f>IFERROR(VLOOKUP($A854,Banknifty!$A$14:$I$4860,2,FALSE),All_curves!J853)</f>
        <v>15637761</v>
      </c>
      <c r="K854">
        <f>IFERROR(VLOOKUP($A854,Banknifty!$A$14:$I$4860,3,FALSE),All_curves!K853)</f>
        <v>24652408</v>
      </c>
      <c r="L854">
        <f>IFERROR(VLOOKUP($A854,Banknifty!$A$14:$I$4860,4,FALSE),All_curves!L853)</f>
        <v>19851488</v>
      </c>
      <c r="M854">
        <f>IFERROR(VLOOKUP($A854,Banknifty!$A$14:$I$4860,5,FALSE),All_curves!M853)</f>
        <v>24745874</v>
      </c>
      <c r="N854">
        <f>IFERROR(VLOOKUP($A854,Banknifty!$A$14:$I$4860,6,FALSE),All_curves!N853)</f>
        <v>14517411</v>
      </c>
      <c r="O854">
        <f>IFERROR(VLOOKUP($A854,Banknifty!$A$14:$I$4860,7,FALSE),All_curves!O853)</f>
        <v>21130144</v>
      </c>
      <c r="P854">
        <f>IFERROR(VLOOKUP($A854,Banknifty!$A$14:$I$4860,8,FALSE),All_curves!P853)</f>
        <v>21130144</v>
      </c>
      <c r="Q854">
        <f>IFERROR(VLOOKUP($A854,Banknifty!$A$14:$I$4860,9,FALSE),All_curves!Q853)</f>
        <v>19696434</v>
      </c>
      <c r="R854">
        <f>IFERROR(VLOOKUP($A854,Nifty!$A$14:$I$4860,2,FALSE),All_curves!R853)</f>
        <v>8746717</v>
      </c>
      <c r="S854">
        <f>IFERROR(VLOOKUP($A854,Nifty!$A$14:$I$4860,3,FALSE),All_curves!S853)</f>
        <v>9822007</v>
      </c>
      <c r="T854">
        <f>IFERROR(VLOOKUP($A854,Nifty!$A$14:$I$4860,4,FALSE),All_curves!T853)</f>
        <v>9983325</v>
      </c>
      <c r="U854">
        <f>IFERROR(VLOOKUP($A854,Nifty!$A$14:$I$4860,5,FALSE),All_curves!U853)</f>
        <v>11050773</v>
      </c>
      <c r="V854">
        <f>IFERROR(VLOOKUP($A854,Nifty!$A$14:$I$4860,6,FALSE),All_curves!V853)</f>
        <v>9355103</v>
      </c>
      <c r="W854">
        <f>IFERROR(VLOOKUP($A854,Nifty!$A$14:$I$4860,7,FALSE),All_curves!W853)</f>
        <v>10454171</v>
      </c>
      <c r="X854">
        <f>IFERROR(VLOOKUP($A854,Nifty!$A$14:$I$4860,8,FALSE),All_curves!X853)</f>
        <v>10652406</v>
      </c>
      <c r="Y854">
        <f>IFERROR(VLOOKUP($A854,Nifty!$A$14:$I$4860,9,FALSE),All_curves!Y853)</f>
        <v>10817536</v>
      </c>
      <c r="AA854" s="5">
        <f t="shared" si="361"/>
        <v>0</v>
      </c>
      <c r="AB854" s="5">
        <f t="shared" si="362"/>
        <v>0</v>
      </c>
      <c r="AC854" s="5">
        <f t="shared" si="363"/>
        <v>0</v>
      </c>
      <c r="AD854" s="5">
        <f t="shared" si="364"/>
        <v>0</v>
      </c>
      <c r="AE854" s="5">
        <f t="shared" si="365"/>
        <v>0</v>
      </c>
      <c r="AF854" s="5">
        <f t="shared" si="366"/>
        <v>0</v>
      </c>
      <c r="AG854" s="5">
        <f t="shared" si="367"/>
        <v>0</v>
      </c>
      <c r="AH854" s="5">
        <f t="shared" si="368"/>
        <v>0</v>
      </c>
      <c r="AI854" s="5">
        <f t="shared" si="370"/>
        <v>0</v>
      </c>
      <c r="AJ854" s="5">
        <f t="shared" si="371"/>
        <v>0</v>
      </c>
      <c r="AK854" s="5">
        <f t="shared" si="372"/>
        <v>0</v>
      </c>
      <c r="AL854" s="5">
        <f t="shared" si="373"/>
        <v>0</v>
      </c>
      <c r="AM854" s="5">
        <f t="shared" si="374"/>
        <v>-1.2251621389398615E-3</v>
      </c>
      <c r="AN854" s="5">
        <f t="shared" si="375"/>
        <v>2.4511282053651939E-4</v>
      </c>
      <c r="AO854" s="5">
        <f t="shared" si="376"/>
        <v>2.4511282053651939E-4</v>
      </c>
      <c r="AP854" s="5">
        <f t="shared" si="377"/>
        <v>0</v>
      </c>
      <c r="AQ854" s="5">
        <f t="shared" si="378"/>
        <v>-5.4692433658092288E-3</v>
      </c>
      <c r="AR854" s="5">
        <f t="shared" si="379"/>
        <v>-1.8346432846954031E-3</v>
      </c>
      <c r="AS854" s="5">
        <f t="shared" si="380"/>
        <v>-1.8316986855662076E-3</v>
      </c>
      <c r="AT854" s="5">
        <f t="shared" si="381"/>
        <v>-1.8232387838522657E-3</v>
      </c>
      <c r="AU854" s="5">
        <f t="shared" si="382"/>
        <v>-1.7013042087297148E-3</v>
      </c>
      <c r="AV854" s="5">
        <f t="shared" si="383"/>
        <v>-1.8345549218328205E-3</v>
      </c>
      <c r="AW854" s="5">
        <f t="shared" si="384"/>
        <v>-1.8316235088366994E-3</v>
      </c>
      <c r="AX854" s="5">
        <f t="shared" si="385"/>
        <v>-1.8232409471182764E-3</v>
      </c>
      <c r="AZ854" s="7">
        <f t="shared" si="369"/>
        <v>126.89734554327936</v>
      </c>
      <c r="BA854" s="4">
        <f t="shared" si="386"/>
        <v>-7.8685350851281E-4</v>
      </c>
      <c r="BB854" s="5">
        <f>AZ854/MAX($AZ$16:AZ854)-1</f>
        <v>-1.7185576976827877E-2</v>
      </c>
    </row>
    <row r="855" spans="1:54" x14ac:dyDescent="0.25">
      <c r="A855" s="3">
        <v>43791</v>
      </c>
      <c r="B855">
        <f>IFERROR(VLOOKUP($A855,Finnifty!$A$14:$I$486,B$15+1,FALSE),All_curves!B854)</f>
        <v>0</v>
      </c>
      <c r="C855">
        <f>IFERROR(VLOOKUP($A855,Finnifty!$A$14:$I$486,C$15+1,FALSE),All_curves!C854)</f>
        <v>0</v>
      </c>
      <c r="D855">
        <f>IFERROR(VLOOKUP($A855,Finnifty!$A$14:$I$486,D$15+1,FALSE),All_curves!D854)</f>
        <v>0</v>
      </c>
      <c r="E855">
        <f>IFERROR(VLOOKUP($A855,Finnifty!$A$14:$I$486,E$15+1,FALSE),All_curves!E854)</f>
        <v>0</v>
      </c>
      <c r="F855">
        <f>IFERROR(VLOOKUP($A855,Finnifty!$A$14:$I$486,F$15+1,FALSE),All_curves!F854)</f>
        <v>0</v>
      </c>
      <c r="G855">
        <f>IFERROR(VLOOKUP($A855,Finnifty!$A$14:$I$486,G$15+1,FALSE),All_curves!G854)</f>
        <v>0</v>
      </c>
      <c r="H855">
        <f>IFERROR(VLOOKUP($A855,Finnifty!$A$14:$I$486,H$15+1,FALSE),All_curves!H854)</f>
        <v>0</v>
      </c>
      <c r="I855">
        <f>IFERROR(VLOOKUP($A855,Finnifty!$A$14:$I$486,I$15+1,FALSE),All_curves!I854)</f>
        <v>0</v>
      </c>
      <c r="J855">
        <f>IFERROR(VLOOKUP($A855,Banknifty!$A$14:$I$4860,2,FALSE),All_curves!J854)</f>
        <v>15617931</v>
      </c>
      <c r="K855">
        <f>IFERROR(VLOOKUP($A855,Banknifty!$A$14:$I$4860,3,FALSE),All_curves!K854)</f>
        <v>24621146</v>
      </c>
      <c r="L855">
        <f>IFERROR(VLOOKUP($A855,Banknifty!$A$14:$I$4860,4,FALSE),All_curves!L854)</f>
        <v>19851488</v>
      </c>
      <c r="M855">
        <f>IFERROR(VLOOKUP($A855,Banknifty!$A$14:$I$4860,5,FALSE),All_curves!M854)</f>
        <v>24745874</v>
      </c>
      <c r="N855">
        <f>IFERROR(VLOOKUP($A855,Banknifty!$A$14:$I$4860,6,FALSE),All_curves!N854)</f>
        <v>14509456</v>
      </c>
      <c r="O855">
        <f>IFERROR(VLOOKUP($A855,Banknifty!$A$14:$I$4860,7,FALSE),All_curves!O854)</f>
        <v>21117758</v>
      </c>
      <c r="P855">
        <f>IFERROR(VLOOKUP($A855,Banknifty!$A$14:$I$4860,8,FALSE),All_curves!P854)</f>
        <v>21117758</v>
      </c>
      <c r="Q855">
        <f>IFERROR(VLOOKUP($A855,Banknifty!$A$14:$I$4860,9,FALSE),All_curves!Q854)</f>
        <v>19696434</v>
      </c>
      <c r="R855">
        <f>IFERROR(VLOOKUP($A855,Nifty!$A$14:$I$4860,2,FALSE),All_curves!R854)</f>
        <v>8738037</v>
      </c>
      <c r="S855">
        <f>IFERROR(VLOOKUP($A855,Nifty!$A$14:$I$4860,3,FALSE),All_curves!S854)</f>
        <v>9812260</v>
      </c>
      <c r="T855">
        <f>IFERROR(VLOOKUP($A855,Nifty!$A$14:$I$4860,4,FALSE),All_curves!T854)</f>
        <v>9971917</v>
      </c>
      <c r="U855">
        <f>IFERROR(VLOOKUP($A855,Nifty!$A$14:$I$4860,5,FALSE),All_curves!U854)</f>
        <v>11038145</v>
      </c>
      <c r="V855">
        <f>IFERROR(VLOOKUP($A855,Nifty!$A$14:$I$4860,6,FALSE),All_curves!V854)</f>
        <v>9346592</v>
      </c>
      <c r="W855">
        <f>IFERROR(VLOOKUP($A855,Nifty!$A$14:$I$4860,7,FALSE),All_curves!W854)</f>
        <v>10443796</v>
      </c>
      <c r="X855">
        <f>IFERROR(VLOOKUP($A855,Nifty!$A$14:$I$4860,8,FALSE),All_curves!X854)</f>
        <v>10640232</v>
      </c>
      <c r="Y855">
        <f>IFERROR(VLOOKUP($A855,Nifty!$A$14:$I$4860,9,FALSE),All_curves!Y854)</f>
        <v>10805174</v>
      </c>
      <c r="AA855" s="5">
        <f t="shared" si="361"/>
        <v>0</v>
      </c>
      <c r="AB855" s="5">
        <f t="shared" si="362"/>
        <v>0</v>
      </c>
      <c r="AC855" s="5">
        <f t="shared" si="363"/>
        <v>0</v>
      </c>
      <c r="AD855" s="5">
        <f t="shared" si="364"/>
        <v>0</v>
      </c>
      <c r="AE855" s="5">
        <f t="shared" si="365"/>
        <v>0</v>
      </c>
      <c r="AF855" s="5">
        <f t="shared" si="366"/>
        <v>0</v>
      </c>
      <c r="AG855" s="5">
        <f t="shared" si="367"/>
        <v>0</v>
      </c>
      <c r="AH855" s="5">
        <f t="shared" si="368"/>
        <v>0</v>
      </c>
      <c r="AI855" s="5">
        <f t="shared" si="370"/>
        <v>-1.2680843504386807E-3</v>
      </c>
      <c r="AJ855" s="5">
        <f t="shared" si="371"/>
        <v>-1.2681114153230144E-3</v>
      </c>
      <c r="AK855" s="5">
        <f t="shared" si="372"/>
        <v>0</v>
      </c>
      <c r="AL855" s="5">
        <f t="shared" si="373"/>
        <v>0</v>
      </c>
      <c r="AM855" s="5">
        <f t="shared" si="374"/>
        <v>-5.4796271869683721E-4</v>
      </c>
      <c r="AN855" s="5">
        <f t="shared" si="375"/>
        <v>-5.8617679084438379E-4</v>
      </c>
      <c r="AO855" s="5">
        <f t="shared" si="376"/>
        <v>-5.8617679084438379E-4</v>
      </c>
      <c r="AP855" s="5">
        <f t="shared" si="377"/>
        <v>0</v>
      </c>
      <c r="AQ855" s="5">
        <f t="shared" si="378"/>
        <v>-9.9237233810123282E-4</v>
      </c>
      <c r="AR855" s="5">
        <f t="shared" si="379"/>
        <v>-9.9236337339203562E-4</v>
      </c>
      <c r="AS855" s="5">
        <f t="shared" si="380"/>
        <v>-1.1427054613568632E-3</v>
      </c>
      <c r="AT855" s="5">
        <f t="shared" si="381"/>
        <v>-1.1427254907869777E-3</v>
      </c>
      <c r="AU855" s="5">
        <f t="shared" si="382"/>
        <v>-9.0977084912913231E-4</v>
      </c>
      <c r="AV855" s="5">
        <f t="shared" si="383"/>
        <v>-9.924268504887257E-4</v>
      </c>
      <c r="AW855" s="5">
        <f t="shared" si="384"/>
        <v>-1.142840406195611E-3</v>
      </c>
      <c r="AX855" s="5">
        <f t="shared" si="385"/>
        <v>-1.1427741030859417E-3</v>
      </c>
      <c r="AZ855" s="7">
        <f t="shared" si="369"/>
        <v>126.83011907869381</v>
      </c>
      <c r="BA855" s="4">
        <f t="shared" si="386"/>
        <v>-5.2977045577849247E-4</v>
      </c>
      <c r="BB855" s="5">
        <f>AZ855/MAX($AZ$16:AZ855)-1</f>
        <v>-1.7706243021658574E-2</v>
      </c>
    </row>
    <row r="856" spans="1:54" x14ac:dyDescent="0.25">
      <c r="A856" s="3">
        <v>43794</v>
      </c>
      <c r="B856">
        <f>IFERROR(VLOOKUP($A856,Finnifty!$A$14:$I$486,B$15+1,FALSE),All_curves!B855)</f>
        <v>0</v>
      </c>
      <c r="C856">
        <f>IFERROR(VLOOKUP($A856,Finnifty!$A$14:$I$486,C$15+1,FALSE),All_curves!C855)</f>
        <v>0</v>
      </c>
      <c r="D856">
        <f>IFERROR(VLOOKUP($A856,Finnifty!$A$14:$I$486,D$15+1,FALSE),All_curves!D855)</f>
        <v>0</v>
      </c>
      <c r="E856">
        <f>IFERROR(VLOOKUP($A856,Finnifty!$A$14:$I$486,E$15+1,FALSE),All_curves!E855)</f>
        <v>0</v>
      </c>
      <c r="F856">
        <f>IFERROR(VLOOKUP($A856,Finnifty!$A$14:$I$486,F$15+1,FALSE),All_curves!F855)</f>
        <v>0</v>
      </c>
      <c r="G856">
        <f>IFERROR(VLOOKUP($A856,Finnifty!$A$14:$I$486,G$15+1,FALSE),All_curves!G855)</f>
        <v>0</v>
      </c>
      <c r="H856">
        <f>IFERROR(VLOOKUP($A856,Finnifty!$A$14:$I$486,H$15+1,FALSE),All_curves!H855)</f>
        <v>0</v>
      </c>
      <c r="I856">
        <f>IFERROR(VLOOKUP($A856,Finnifty!$A$14:$I$486,I$15+1,FALSE),All_curves!I855)</f>
        <v>0</v>
      </c>
      <c r="J856">
        <f>IFERROR(VLOOKUP($A856,Banknifty!$A$14:$I$4860,2,FALSE),All_curves!J855)</f>
        <v>15726707</v>
      </c>
      <c r="K856">
        <f>IFERROR(VLOOKUP($A856,Banknifty!$A$14:$I$4860,3,FALSE),All_curves!K855)</f>
        <v>24794464</v>
      </c>
      <c r="L856">
        <f>IFERROR(VLOOKUP($A856,Banknifty!$A$14:$I$4860,4,FALSE),All_curves!L855)</f>
        <v>19957058</v>
      </c>
      <c r="M856">
        <f>IFERROR(VLOOKUP($A856,Banknifty!$A$14:$I$4860,5,FALSE),All_curves!M855)</f>
        <v>24852984</v>
      </c>
      <c r="N856">
        <f>IFERROR(VLOOKUP($A856,Banknifty!$A$14:$I$4860,6,FALSE),All_curves!N855)</f>
        <v>14500190</v>
      </c>
      <c r="O856">
        <f>IFERROR(VLOOKUP($A856,Banknifty!$A$14:$I$4860,7,FALSE),All_curves!O855)</f>
        <v>21081908</v>
      </c>
      <c r="P856">
        <f>IFERROR(VLOOKUP($A856,Banknifty!$A$14:$I$4860,8,FALSE),All_curves!P855)</f>
        <v>21081908</v>
      </c>
      <c r="Q856">
        <f>IFERROR(VLOOKUP($A856,Banknifty!$A$14:$I$4860,9,FALSE),All_curves!Q855)</f>
        <v>19696434</v>
      </c>
      <c r="R856">
        <f>IFERROR(VLOOKUP($A856,Nifty!$A$14:$I$4860,2,FALSE),All_curves!R855)</f>
        <v>8831887</v>
      </c>
      <c r="S856">
        <f>IFERROR(VLOOKUP($A856,Nifty!$A$14:$I$4860,3,FALSE),All_curves!S855)</f>
        <v>9909832</v>
      </c>
      <c r="T856">
        <f>IFERROR(VLOOKUP($A856,Nifty!$A$14:$I$4860,4,FALSE),All_curves!T855)</f>
        <v>10044820</v>
      </c>
      <c r="U856">
        <f>IFERROR(VLOOKUP($A856,Nifty!$A$14:$I$4860,5,FALSE),All_curves!U855)</f>
        <v>11104521</v>
      </c>
      <c r="V856">
        <f>IFERROR(VLOOKUP($A856,Nifty!$A$14:$I$4860,6,FALSE),All_curves!V855)</f>
        <v>9446978</v>
      </c>
      <c r="W856">
        <f>IFERROR(VLOOKUP($A856,Nifty!$A$14:$I$4860,7,FALSE),All_curves!W855)</f>
        <v>10547648</v>
      </c>
      <c r="X856">
        <f>IFERROR(VLOOKUP($A856,Nifty!$A$14:$I$4860,8,FALSE),All_curves!X855)</f>
        <v>10718022</v>
      </c>
      <c r="Y856">
        <f>IFERROR(VLOOKUP($A856,Nifty!$A$14:$I$4860,9,FALSE),All_curves!Y855)</f>
        <v>10870149</v>
      </c>
      <c r="AA856" s="5">
        <f t="shared" si="361"/>
        <v>0</v>
      </c>
      <c r="AB856" s="5">
        <f t="shared" si="362"/>
        <v>0</v>
      </c>
      <c r="AC856" s="5">
        <f t="shared" si="363"/>
        <v>0</v>
      </c>
      <c r="AD856" s="5">
        <f t="shared" si="364"/>
        <v>0</v>
      </c>
      <c r="AE856" s="5">
        <f t="shared" si="365"/>
        <v>0</v>
      </c>
      <c r="AF856" s="5">
        <f t="shared" si="366"/>
        <v>0</v>
      </c>
      <c r="AG856" s="5">
        <f t="shared" si="367"/>
        <v>0</v>
      </c>
      <c r="AH856" s="5">
        <f t="shared" si="368"/>
        <v>0</v>
      </c>
      <c r="AI856" s="5">
        <f t="shared" si="370"/>
        <v>6.9648149937402426E-3</v>
      </c>
      <c r="AJ856" s="5">
        <f t="shared" si="371"/>
        <v>7.0393961353383272E-3</v>
      </c>
      <c r="AK856" s="5">
        <f t="shared" si="372"/>
        <v>5.3179892610568658E-3</v>
      </c>
      <c r="AL856" s="5">
        <f t="shared" si="373"/>
        <v>4.3283983422852668E-3</v>
      </c>
      <c r="AM856" s="5">
        <f t="shared" si="374"/>
        <v>-6.3861801572717702E-4</v>
      </c>
      <c r="AN856" s="5">
        <f t="shared" si="375"/>
        <v>-1.6976233935439566E-3</v>
      </c>
      <c r="AO856" s="5">
        <f t="shared" si="376"/>
        <v>-1.6976233935439566E-3</v>
      </c>
      <c r="AP856" s="5">
        <f t="shared" si="377"/>
        <v>0</v>
      </c>
      <c r="AQ856" s="5">
        <f t="shared" si="378"/>
        <v>1.0740398558623632E-2</v>
      </c>
      <c r="AR856" s="5">
        <f t="shared" si="379"/>
        <v>9.9438865256322728E-3</v>
      </c>
      <c r="AS856" s="5">
        <f t="shared" si="380"/>
        <v>7.3108310067162563E-3</v>
      </c>
      <c r="AT856" s="5">
        <f t="shared" si="381"/>
        <v>6.0133292324027199E-3</v>
      </c>
      <c r="AU856" s="5">
        <f t="shared" si="382"/>
        <v>1.0740385372550731E-2</v>
      </c>
      <c r="AV856" s="5">
        <f t="shared" si="383"/>
        <v>9.9438939634592938E-3</v>
      </c>
      <c r="AW856" s="5">
        <f t="shared" si="384"/>
        <v>7.3109308142904617E-3</v>
      </c>
      <c r="AX856" s="5">
        <f t="shared" si="385"/>
        <v>6.0133228766143798E-3</v>
      </c>
      <c r="AZ856" s="7">
        <f t="shared" si="369"/>
        <v>127.29322716885076</v>
      </c>
      <c r="BA856" s="4">
        <f t="shared" si="386"/>
        <v>3.6514046783289733E-3</v>
      </c>
      <c r="BB856" s="5">
        <f>AZ856/MAX($AZ$16:AZ856)-1</f>
        <v>-1.4119491001934659E-2</v>
      </c>
    </row>
    <row r="857" spans="1:54" x14ac:dyDescent="0.25">
      <c r="A857" s="3">
        <v>43795</v>
      </c>
      <c r="B857">
        <f>IFERROR(VLOOKUP($A857,Finnifty!$A$14:$I$486,B$15+1,FALSE),All_curves!B856)</f>
        <v>0</v>
      </c>
      <c r="C857">
        <f>IFERROR(VLOOKUP($A857,Finnifty!$A$14:$I$486,C$15+1,FALSE),All_curves!C856)</f>
        <v>0</v>
      </c>
      <c r="D857">
        <f>IFERROR(VLOOKUP($A857,Finnifty!$A$14:$I$486,D$15+1,FALSE),All_curves!D856)</f>
        <v>0</v>
      </c>
      <c r="E857">
        <f>IFERROR(VLOOKUP($A857,Finnifty!$A$14:$I$486,E$15+1,FALSE),All_curves!E856)</f>
        <v>0</v>
      </c>
      <c r="F857">
        <f>IFERROR(VLOOKUP($A857,Finnifty!$A$14:$I$486,F$15+1,FALSE),All_curves!F856)</f>
        <v>0</v>
      </c>
      <c r="G857">
        <f>IFERROR(VLOOKUP($A857,Finnifty!$A$14:$I$486,G$15+1,FALSE),All_curves!G856)</f>
        <v>0</v>
      </c>
      <c r="H857">
        <f>IFERROR(VLOOKUP($A857,Finnifty!$A$14:$I$486,H$15+1,FALSE),All_curves!H856)</f>
        <v>0</v>
      </c>
      <c r="I857">
        <f>IFERROR(VLOOKUP($A857,Finnifty!$A$14:$I$486,I$15+1,FALSE),All_curves!I856)</f>
        <v>0</v>
      </c>
      <c r="J857">
        <f>IFERROR(VLOOKUP($A857,Banknifty!$A$14:$I$4860,2,FALSE),All_curves!J856)</f>
        <v>15749919</v>
      </c>
      <c r="K857">
        <f>IFERROR(VLOOKUP($A857,Banknifty!$A$14:$I$4860,3,FALSE),All_curves!K856)</f>
        <v>24812964</v>
      </c>
      <c r="L857">
        <f>IFERROR(VLOOKUP($A857,Banknifty!$A$14:$I$4860,4,FALSE),All_curves!L856)</f>
        <v>20067152</v>
      </c>
      <c r="M857">
        <f>IFERROR(VLOOKUP($A857,Banknifty!$A$14:$I$4860,5,FALSE),All_curves!M856)</f>
        <v>24938072</v>
      </c>
      <c r="N857">
        <f>IFERROR(VLOOKUP($A857,Banknifty!$A$14:$I$4860,6,FALSE),All_curves!N856)</f>
        <v>14500190</v>
      </c>
      <c r="O857">
        <f>IFERROR(VLOOKUP($A857,Banknifty!$A$14:$I$4860,7,FALSE),All_curves!O856)</f>
        <v>21081908</v>
      </c>
      <c r="P857">
        <f>IFERROR(VLOOKUP($A857,Banknifty!$A$14:$I$4860,8,FALSE),All_curves!P856)</f>
        <v>21081908</v>
      </c>
      <c r="Q857">
        <f>IFERROR(VLOOKUP($A857,Banknifty!$A$14:$I$4860,9,FALSE),All_curves!Q856)</f>
        <v>19696434</v>
      </c>
      <c r="R857">
        <f>IFERROR(VLOOKUP($A857,Nifty!$A$14:$I$4860,2,FALSE),All_curves!R856)</f>
        <v>8819189</v>
      </c>
      <c r="S857">
        <f>IFERROR(VLOOKUP($A857,Nifty!$A$14:$I$4860,3,FALSE),All_curves!S856)</f>
        <v>9920370</v>
      </c>
      <c r="T857">
        <f>IFERROR(VLOOKUP($A857,Nifty!$A$14:$I$4860,4,FALSE),All_curves!T856)</f>
        <v>10048440</v>
      </c>
      <c r="U857">
        <f>IFERROR(VLOOKUP($A857,Nifty!$A$14:$I$4860,5,FALSE),All_curves!U856)</f>
        <v>11086824</v>
      </c>
      <c r="V857">
        <f>IFERROR(VLOOKUP($A857,Nifty!$A$14:$I$4860,6,FALSE),All_curves!V856)</f>
        <v>9433396</v>
      </c>
      <c r="W857">
        <f>IFERROR(VLOOKUP($A857,Nifty!$A$14:$I$4860,7,FALSE),All_curves!W856)</f>
        <v>10558864</v>
      </c>
      <c r="X857">
        <f>IFERROR(VLOOKUP($A857,Nifty!$A$14:$I$4860,8,FALSE),All_curves!X856)</f>
        <v>10721885</v>
      </c>
      <c r="Y857">
        <f>IFERROR(VLOOKUP($A857,Nifty!$A$14:$I$4860,9,FALSE),All_curves!Y856)</f>
        <v>10852826</v>
      </c>
      <c r="AA857" s="5">
        <f t="shared" si="361"/>
        <v>0</v>
      </c>
      <c r="AB857" s="5">
        <f t="shared" si="362"/>
        <v>0</v>
      </c>
      <c r="AC857" s="5">
        <f t="shared" si="363"/>
        <v>0</v>
      </c>
      <c r="AD857" s="5">
        <f t="shared" si="364"/>
        <v>0</v>
      </c>
      <c r="AE857" s="5">
        <f t="shared" si="365"/>
        <v>0</v>
      </c>
      <c r="AF857" s="5">
        <f t="shared" si="366"/>
        <v>0</v>
      </c>
      <c r="AG857" s="5">
        <f t="shared" si="367"/>
        <v>0</v>
      </c>
      <c r="AH857" s="5">
        <f t="shared" si="368"/>
        <v>0</v>
      </c>
      <c r="AI857" s="5">
        <f t="shared" si="370"/>
        <v>1.4759606063747821E-3</v>
      </c>
      <c r="AJ857" s="5">
        <f t="shared" si="371"/>
        <v>7.4613429836589695E-4</v>
      </c>
      <c r="AK857" s="5">
        <f t="shared" si="372"/>
        <v>5.5165445728524443E-3</v>
      </c>
      <c r="AL857" s="5">
        <f t="shared" si="373"/>
        <v>3.4236532723797009E-3</v>
      </c>
      <c r="AM857" s="5">
        <f t="shared" si="374"/>
        <v>0</v>
      </c>
      <c r="AN857" s="5">
        <f t="shared" si="375"/>
        <v>0</v>
      </c>
      <c r="AO857" s="5">
        <f t="shared" si="376"/>
        <v>0</v>
      </c>
      <c r="AP857" s="5">
        <f t="shared" si="377"/>
        <v>0</v>
      </c>
      <c r="AQ857" s="5">
        <f t="shared" si="378"/>
        <v>-1.4377448443351204E-3</v>
      </c>
      <c r="AR857" s="5">
        <f t="shared" si="379"/>
        <v>1.06338836016584E-3</v>
      </c>
      <c r="AS857" s="5">
        <f t="shared" si="380"/>
        <v>3.6038475552579996E-4</v>
      </c>
      <c r="AT857" s="5">
        <f t="shared" si="381"/>
        <v>-1.593675224712543E-3</v>
      </c>
      <c r="AU857" s="5">
        <f t="shared" si="382"/>
        <v>-1.4377084396725026E-3</v>
      </c>
      <c r="AV857" s="5">
        <f t="shared" si="383"/>
        <v>1.0633650269709083E-3</v>
      </c>
      <c r="AW857" s="5">
        <f t="shared" si="384"/>
        <v>3.6042098066224604E-4</v>
      </c>
      <c r="AX857" s="5">
        <f t="shared" si="385"/>
        <v>-1.5936304092979414E-3</v>
      </c>
      <c r="AZ857" s="7">
        <f t="shared" si="369"/>
        <v>127.33537763172112</v>
      </c>
      <c r="BA857" s="4">
        <f t="shared" si="386"/>
        <v>3.311288731366463E-4</v>
      </c>
      <c r="BB857" s="5">
        <f>AZ857/MAX($AZ$16:AZ857)-1</f>
        <v>-1.3793037499942651E-2</v>
      </c>
    </row>
    <row r="858" spans="1:54" x14ac:dyDescent="0.25">
      <c r="A858" s="3">
        <v>43796</v>
      </c>
      <c r="B858">
        <f>IFERROR(VLOOKUP($A858,Finnifty!$A$14:$I$486,B$15+1,FALSE),All_curves!B857)</f>
        <v>0</v>
      </c>
      <c r="C858">
        <f>IFERROR(VLOOKUP($A858,Finnifty!$A$14:$I$486,C$15+1,FALSE),All_curves!C857)</f>
        <v>0</v>
      </c>
      <c r="D858">
        <f>IFERROR(VLOOKUP($A858,Finnifty!$A$14:$I$486,D$15+1,FALSE),All_curves!D857)</f>
        <v>0</v>
      </c>
      <c r="E858">
        <f>IFERROR(VLOOKUP($A858,Finnifty!$A$14:$I$486,E$15+1,FALSE),All_curves!E857)</f>
        <v>0</v>
      </c>
      <c r="F858">
        <f>IFERROR(VLOOKUP($A858,Finnifty!$A$14:$I$486,F$15+1,FALSE),All_curves!F857)</f>
        <v>0</v>
      </c>
      <c r="G858">
        <f>IFERROR(VLOOKUP($A858,Finnifty!$A$14:$I$486,G$15+1,FALSE),All_curves!G857)</f>
        <v>0</v>
      </c>
      <c r="H858">
        <f>IFERROR(VLOOKUP($A858,Finnifty!$A$14:$I$486,H$15+1,FALSE),All_curves!H857)</f>
        <v>0</v>
      </c>
      <c r="I858">
        <f>IFERROR(VLOOKUP($A858,Finnifty!$A$14:$I$486,I$15+1,FALSE),All_curves!I857)</f>
        <v>0</v>
      </c>
      <c r="J858">
        <f>IFERROR(VLOOKUP($A858,Banknifty!$A$14:$I$4860,2,FALSE),All_curves!J857)</f>
        <v>15773659</v>
      </c>
      <c r="K858">
        <f>IFERROR(VLOOKUP($A858,Banknifty!$A$14:$I$4860,3,FALSE),All_curves!K857)</f>
        <v>24785576</v>
      </c>
      <c r="L858">
        <f>IFERROR(VLOOKUP($A858,Banknifty!$A$14:$I$4860,4,FALSE),All_curves!L857)</f>
        <v>20067152</v>
      </c>
      <c r="M858">
        <f>IFERROR(VLOOKUP($A858,Banknifty!$A$14:$I$4860,5,FALSE),All_curves!M857)</f>
        <v>24915138</v>
      </c>
      <c r="N858">
        <f>IFERROR(VLOOKUP($A858,Banknifty!$A$14:$I$4860,6,FALSE),All_curves!N857)</f>
        <v>14481802</v>
      </c>
      <c r="O858">
        <f>IFERROR(VLOOKUP($A858,Banknifty!$A$14:$I$4860,7,FALSE),All_curves!O857)</f>
        <v>21055174</v>
      </c>
      <c r="P858">
        <f>IFERROR(VLOOKUP($A858,Banknifty!$A$14:$I$4860,8,FALSE),All_curves!P857)</f>
        <v>21055174</v>
      </c>
      <c r="Q858">
        <f>IFERROR(VLOOKUP($A858,Banknifty!$A$14:$I$4860,9,FALSE),All_curves!Q857)</f>
        <v>19696434</v>
      </c>
      <c r="R858">
        <f>IFERROR(VLOOKUP($A858,Nifty!$A$14:$I$4860,2,FALSE),All_curves!R857)</f>
        <v>8798807</v>
      </c>
      <c r="S858">
        <f>IFERROR(VLOOKUP($A858,Nifty!$A$14:$I$4860,3,FALSE),All_curves!S857)</f>
        <v>9899049</v>
      </c>
      <c r="T858">
        <f>IFERROR(VLOOKUP($A858,Nifty!$A$14:$I$4860,4,FALSE),All_curves!T857)</f>
        <v>10040667</v>
      </c>
      <c r="U858">
        <f>IFERROR(VLOOKUP($A858,Nifty!$A$14:$I$4860,5,FALSE),All_curves!U857)</f>
        <v>11069178</v>
      </c>
      <c r="V858">
        <f>IFERROR(VLOOKUP($A858,Nifty!$A$14:$I$4860,6,FALSE),All_curves!V857)</f>
        <v>9411594</v>
      </c>
      <c r="W858">
        <f>IFERROR(VLOOKUP($A858,Nifty!$A$14:$I$4860,7,FALSE),All_curves!W857)</f>
        <v>10536171</v>
      </c>
      <c r="X858">
        <f>IFERROR(VLOOKUP($A858,Nifty!$A$14:$I$4860,8,FALSE),All_curves!X857)</f>
        <v>10713591</v>
      </c>
      <c r="Y858">
        <f>IFERROR(VLOOKUP($A858,Nifty!$A$14:$I$4860,9,FALSE),All_curves!Y857)</f>
        <v>10835553</v>
      </c>
      <c r="AA858" s="5">
        <f t="shared" si="361"/>
        <v>0</v>
      </c>
      <c r="AB858" s="5">
        <f t="shared" si="362"/>
        <v>0</v>
      </c>
      <c r="AC858" s="5">
        <f t="shared" si="363"/>
        <v>0</v>
      </c>
      <c r="AD858" s="5">
        <f t="shared" si="364"/>
        <v>0</v>
      </c>
      <c r="AE858" s="5">
        <f t="shared" si="365"/>
        <v>0</v>
      </c>
      <c r="AF858" s="5">
        <f t="shared" si="366"/>
        <v>0</v>
      </c>
      <c r="AG858" s="5">
        <f t="shared" si="367"/>
        <v>0</v>
      </c>
      <c r="AH858" s="5">
        <f t="shared" si="368"/>
        <v>0</v>
      </c>
      <c r="AI858" s="5">
        <f t="shared" si="370"/>
        <v>1.5073093391781978E-3</v>
      </c>
      <c r="AJ858" s="5">
        <f t="shared" si="371"/>
        <v>-1.103777847741183E-3</v>
      </c>
      <c r="AK858" s="5">
        <f t="shared" si="372"/>
        <v>0</v>
      </c>
      <c r="AL858" s="5">
        <f t="shared" si="373"/>
        <v>-9.1963805381589658E-4</v>
      </c>
      <c r="AM858" s="5">
        <f t="shared" si="374"/>
        <v>-1.2681213142724523E-3</v>
      </c>
      <c r="AN858" s="5">
        <f t="shared" si="375"/>
        <v>-1.2681015399554907E-3</v>
      </c>
      <c r="AO858" s="5">
        <f t="shared" si="376"/>
        <v>-1.2681015399554907E-3</v>
      </c>
      <c r="AP858" s="5">
        <f t="shared" si="377"/>
        <v>0</v>
      </c>
      <c r="AQ858" s="5">
        <f t="shared" si="378"/>
        <v>-2.311096859359707E-3</v>
      </c>
      <c r="AR858" s="5">
        <f t="shared" si="379"/>
        <v>-2.1492141926158226E-3</v>
      </c>
      <c r="AS858" s="5">
        <f t="shared" si="380"/>
        <v>-7.7355290970537727E-4</v>
      </c>
      <c r="AT858" s="5">
        <f t="shared" si="381"/>
        <v>-1.5916190245285344E-3</v>
      </c>
      <c r="AU858" s="5">
        <f t="shared" si="382"/>
        <v>-2.3111507245110463E-3</v>
      </c>
      <c r="AV858" s="5">
        <f t="shared" si="383"/>
        <v>-2.1491895340256528E-3</v>
      </c>
      <c r="AW858" s="5">
        <f t="shared" si="384"/>
        <v>-7.7355800775702477E-4</v>
      </c>
      <c r="AX858" s="5">
        <f t="shared" si="385"/>
        <v>-1.5915670259525339E-3</v>
      </c>
      <c r="AZ858" s="7">
        <f t="shared" si="369"/>
        <v>127.24002794999387</v>
      </c>
      <c r="BA858" s="4">
        <f t="shared" si="386"/>
        <v>-7.4880746812575061E-4</v>
      </c>
      <c r="BB858" s="5">
        <f>AZ858/MAX($AZ$16:AZ858)-1</f>
        <v>-1.4531516638580322E-2</v>
      </c>
    </row>
    <row r="859" spans="1:54" x14ac:dyDescent="0.25">
      <c r="A859" s="3">
        <v>43797</v>
      </c>
      <c r="B859">
        <f>IFERROR(VLOOKUP($A859,Finnifty!$A$14:$I$486,B$15+1,FALSE),All_curves!B858)</f>
        <v>0</v>
      </c>
      <c r="C859">
        <f>IFERROR(VLOOKUP($A859,Finnifty!$A$14:$I$486,C$15+1,FALSE),All_curves!C858)</f>
        <v>0</v>
      </c>
      <c r="D859">
        <f>IFERROR(VLOOKUP($A859,Finnifty!$A$14:$I$486,D$15+1,FALSE),All_curves!D858)</f>
        <v>0</v>
      </c>
      <c r="E859">
        <f>IFERROR(VLOOKUP($A859,Finnifty!$A$14:$I$486,E$15+1,FALSE),All_curves!E858)</f>
        <v>0</v>
      </c>
      <c r="F859">
        <f>IFERROR(VLOOKUP($A859,Finnifty!$A$14:$I$486,F$15+1,FALSE),All_curves!F858)</f>
        <v>0</v>
      </c>
      <c r="G859">
        <f>IFERROR(VLOOKUP($A859,Finnifty!$A$14:$I$486,G$15+1,FALSE),All_curves!G858)</f>
        <v>0</v>
      </c>
      <c r="H859">
        <f>IFERROR(VLOOKUP($A859,Finnifty!$A$14:$I$486,H$15+1,FALSE),All_curves!H858)</f>
        <v>0</v>
      </c>
      <c r="I859">
        <f>IFERROR(VLOOKUP($A859,Finnifty!$A$14:$I$486,I$15+1,FALSE),All_curves!I858)</f>
        <v>0</v>
      </c>
      <c r="J859">
        <f>IFERROR(VLOOKUP($A859,Banknifty!$A$14:$I$4860,2,FALSE),All_curves!J858)</f>
        <v>15709910</v>
      </c>
      <c r="K859">
        <f>IFERROR(VLOOKUP($A859,Banknifty!$A$14:$I$4860,3,FALSE),All_curves!K858)</f>
        <v>24736038</v>
      </c>
      <c r="L859">
        <f>IFERROR(VLOOKUP($A859,Banknifty!$A$14:$I$4860,4,FALSE),All_curves!L858)</f>
        <v>20067152</v>
      </c>
      <c r="M859">
        <f>IFERROR(VLOOKUP($A859,Banknifty!$A$14:$I$4860,5,FALSE),All_curves!M858)</f>
        <v>24833260</v>
      </c>
      <c r="N859">
        <f>IFERROR(VLOOKUP($A859,Banknifty!$A$14:$I$4860,6,FALSE),All_curves!N858)</f>
        <v>14582665</v>
      </c>
      <c r="O859">
        <f>IFERROR(VLOOKUP($A859,Banknifty!$A$14:$I$4860,7,FALSE),All_curves!O858)</f>
        <v>21203390</v>
      </c>
      <c r="P859">
        <f>IFERROR(VLOOKUP($A859,Banknifty!$A$14:$I$4860,8,FALSE),All_curves!P858)</f>
        <v>21203390</v>
      </c>
      <c r="Q859">
        <f>IFERROR(VLOOKUP($A859,Banknifty!$A$14:$I$4860,9,FALSE),All_curves!Q858)</f>
        <v>19781688</v>
      </c>
      <c r="R859">
        <f>IFERROR(VLOOKUP($A859,Nifty!$A$14:$I$4860,2,FALSE),All_curves!R858)</f>
        <v>8787050</v>
      </c>
      <c r="S859">
        <f>IFERROR(VLOOKUP($A859,Nifty!$A$14:$I$4860,3,FALSE),All_curves!S858)</f>
        <v>9853988</v>
      </c>
      <c r="T859">
        <f>IFERROR(VLOOKUP($A859,Nifty!$A$14:$I$4860,4,FALSE),All_curves!T858)</f>
        <v>10040667</v>
      </c>
      <c r="U859">
        <f>IFERROR(VLOOKUP($A859,Nifty!$A$14:$I$4860,5,FALSE),All_curves!U858)</f>
        <v>11069178</v>
      </c>
      <c r="V859">
        <f>IFERROR(VLOOKUP($A859,Nifty!$A$14:$I$4860,6,FALSE),All_curves!V858)</f>
        <v>9399019</v>
      </c>
      <c r="W859">
        <f>IFERROR(VLOOKUP($A859,Nifty!$A$14:$I$4860,7,FALSE),All_curves!W858)</f>
        <v>10536171</v>
      </c>
      <c r="X859">
        <f>IFERROR(VLOOKUP($A859,Nifty!$A$14:$I$4860,8,FALSE),All_curves!X858)</f>
        <v>10713591</v>
      </c>
      <c r="Y859">
        <f>IFERROR(VLOOKUP($A859,Nifty!$A$14:$I$4860,9,FALSE),All_curves!Y858)</f>
        <v>10835553</v>
      </c>
      <c r="AA859" s="5">
        <f t="shared" si="361"/>
        <v>0</v>
      </c>
      <c r="AB859" s="5">
        <f t="shared" si="362"/>
        <v>0</v>
      </c>
      <c r="AC859" s="5">
        <f t="shared" si="363"/>
        <v>0</v>
      </c>
      <c r="AD859" s="5">
        <f t="shared" si="364"/>
        <v>0</v>
      </c>
      <c r="AE859" s="5">
        <f t="shared" si="365"/>
        <v>0</v>
      </c>
      <c r="AF859" s="5">
        <f t="shared" si="366"/>
        <v>0</v>
      </c>
      <c r="AG859" s="5">
        <f t="shared" si="367"/>
        <v>0</v>
      </c>
      <c r="AH859" s="5">
        <f t="shared" si="368"/>
        <v>0</v>
      </c>
      <c r="AI859" s="5">
        <f t="shared" si="370"/>
        <v>-4.0414846041746388E-3</v>
      </c>
      <c r="AJ859" s="5">
        <f t="shared" si="371"/>
        <v>-1.9986624478688375E-3</v>
      </c>
      <c r="AK859" s="5">
        <f t="shared" si="372"/>
        <v>0</v>
      </c>
      <c r="AL859" s="5">
        <f t="shared" si="373"/>
        <v>-3.2862751954253477E-3</v>
      </c>
      <c r="AM859" s="5">
        <f t="shared" si="374"/>
        <v>6.964810042286107E-3</v>
      </c>
      <c r="AN859" s="5">
        <f t="shared" si="375"/>
        <v>7.0394098856652043E-3</v>
      </c>
      <c r="AO859" s="5">
        <f t="shared" si="376"/>
        <v>7.0394098856652043E-3</v>
      </c>
      <c r="AP859" s="5">
        <f t="shared" si="377"/>
        <v>4.3283977190997636E-3</v>
      </c>
      <c r="AQ859" s="5">
        <f t="shared" si="378"/>
        <v>-1.3362038740024618E-3</v>
      </c>
      <c r="AR859" s="5">
        <f t="shared" si="379"/>
        <v>-4.5520534346279451E-3</v>
      </c>
      <c r="AS859" s="5">
        <f t="shared" si="380"/>
        <v>0</v>
      </c>
      <c r="AT859" s="5">
        <f t="shared" si="381"/>
        <v>0</v>
      </c>
      <c r="AU859" s="5">
        <f t="shared" si="382"/>
        <v>-1.336117983839924E-3</v>
      </c>
      <c r="AV859" s="5">
        <f t="shared" si="383"/>
        <v>0</v>
      </c>
      <c r="AW859" s="5">
        <f t="shared" si="384"/>
        <v>0</v>
      </c>
      <c r="AX859" s="5">
        <f t="shared" si="385"/>
        <v>0</v>
      </c>
      <c r="AZ859" s="7">
        <f t="shared" si="369"/>
        <v>127.28679518127863</v>
      </c>
      <c r="BA859" s="4">
        <f t="shared" si="386"/>
        <v>3.6755124969904695E-4</v>
      </c>
      <c r="BB859" s="5">
        <f>AZ859/MAX($AZ$16:AZ859)-1</f>
        <v>-1.4169306465981801E-2</v>
      </c>
    </row>
    <row r="860" spans="1:54" x14ac:dyDescent="0.25">
      <c r="A860" s="3">
        <v>43798</v>
      </c>
      <c r="B860">
        <f>IFERROR(VLOOKUP($A860,Finnifty!$A$14:$I$486,B$15+1,FALSE),All_curves!B859)</f>
        <v>0</v>
      </c>
      <c r="C860">
        <f>IFERROR(VLOOKUP($A860,Finnifty!$A$14:$I$486,C$15+1,FALSE),All_curves!C859)</f>
        <v>0</v>
      </c>
      <c r="D860">
        <f>IFERROR(VLOOKUP($A860,Finnifty!$A$14:$I$486,D$15+1,FALSE),All_curves!D859)</f>
        <v>0</v>
      </c>
      <c r="E860">
        <f>IFERROR(VLOOKUP($A860,Finnifty!$A$14:$I$486,E$15+1,FALSE),All_curves!E859)</f>
        <v>0</v>
      </c>
      <c r="F860">
        <f>IFERROR(VLOOKUP($A860,Finnifty!$A$14:$I$486,F$15+1,FALSE),All_curves!F859)</f>
        <v>0</v>
      </c>
      <c r="G860">
        <f>IFERROR(VLOOKUP($A860,Finnifty!$A$14:$I$486,G$15+1,FALSE),All_curves!G859)</f>
        <v>0</v>
      </c>
      <c r="H860">
        <f>IFERROR(VLOOKUP($A860,Finnifty!$A$14:$I$486,H$15+1,FALSE),All_curves!H859)</f>
        <v>0</v>
      </c>
      <c r="I860">
        <f>IFERROR(VLOOKUP($A860,Finnifty!$A$14:$I$486,I$15+1,FALSE),All_curves!I859)</f>
        <v>0</v>
      </c>
      <c r="J860">
        <f>IFERROR(VLOOKUP($A860,Banknifty!$A$14:$I$4860,2,FALSE),All_curves!J859)</f>
        <v>15682803</v>
      </c>
      <c r="K860">
        <f>IFERROR(VLOOKUP($A860,Banknifty!$A$14:$I$4860,3,FALSE),All_curves!K859)</f>
        <v>24683068</v>
      </c>
      <c r="L860">
        <f>IFERROR(VLOOKUP($A860,Banknifty!$A$14:$I$4860,4,FALSE),All_curves!L859)</f>
        <v>20041590</v>
      </c>
      <c r="M860">
        <f>IFERROR(VLOOKUP($A860,Banknifty!$A$14:$I$4860,5,FALSE),All_curves!M859)</f>
        <v>24833260</v>
      </c>
      <c r="N860">
        <f>IFERROR(VLOOKUP($A860,Banknifty!$A$14:$I$4860,6,FALSE),All_curves!N859)</f>
        <v>14604189</v>
      </c>
      <c r="O860">
        <f>IFERROR(VLOOKUP($A860,Banknifty!$A$14:$I$4860,7,FALSE),All_curves!O859)</f>
        <v>21219212</v>
      </c>
      <c r="P860">
        <f>IFERROR(VLOOKUP($A860,Banknifty!$A$14:$I$4860,8,FALSE),All_curves!P859)</f>
        <v>21219212</v>
      </c>
      <c r="Q860">
        <f>IFERROR(VLOOKUP($A860,Banknifty!$A$14:$I$4860,9,FALSE),All_curves!Q859)</f>
        <v>19849412</v>
      </c>
      <c r="R860">
        <f>IFERROR(VLOOKUP($A860,Nifty!$A$14:$I$4860,2,FALSE),All_curves!R859)</f>
        <v>8777654</v>
      </c>
      <c r="S860">
        <f>IFERROR(VLOOKUP($A860,Nifty!$A$14:$I$4860,3,FALSE),All_curves!S859)</f>
        <v>9853787</v>
      </c>
      <c r="T860">
        <f>IFERROR(VLOOKUP($A860,Nifty!$A$14:$I$4860,4,FALSE),All_curves!T859)</f>
        <v>10036777</v>
      </c>
      <c r="U860">
        <f>IFERROR(VLOOKUP($A860,Nifty!$A$14:$I$4860,5,FALSE),All_curves!U859)</f>
        <v>11061028</v>
      </c>
      <c r="V860">
        <f>IFERROR(VLOOKUP($A860,Nifty!$A$14:$I$4860,6,FALSE),All_curves!V859)</f>
        <v>9388968</v>
      </c>
      <c r="W860">
        <f>IFERROR(VLOOKUP($A860,Nifty!$A$14:$I$4860,7,FALSE),All_curves!W859)</f>
        <v>10535957</v>
      </c>
      <c r="X860">
        <f>IFERROR(VLOOKUP($A860,Nifty!$A$14:$I$4860,8,FALSE),All_curves!X859)</f>
        <v>10709439</v>
      </c>
      <c r="Y860">
        <f>IFERROR(VLOOKUP($A860,Nifty!$A$14:$I$4860,9,FALSE),All_curves!Y859)</f>
        <v>10827575</v>
      </c>
      <c r="AA860" s="5">
        <f t="shared" si="361"/>
        <v>0</v>
      </c>
      <c r="AB860" s="5">
        <f t="shared" si="362"/>
        <v>0</v>
      </c>
      <c r="AC860" s="5">
        <f t="shared" si="363"/>
        <v>0</v>
      </c>
      <c r="AD860" s="5">
        <f t="shared" si="364"/>
        <v>0</v>
      </c>
      <c r="AE860" s="5">
        <f t="shared" si="365"/>
        <v>0</v>
      </c>
      <c r="AF860" s="5">
        <f t="shared" si="366"/>
        <v>0</v>
      </c>
      <c r="AG860" s="5">
        <f t="shared" si="367"/>
        <v>0</v>
      </c>
      <c r="AH860" s="5">
        <f t="shared" si="368"/>
        <v>0</v>
      </c>
      <c r="AI860" s="5">
        <f t="shared" si="370"/>
        <v>-1.7254713744381256E-3</v>
      </c>
      <c r="AJ860" s="5">
        <f t="shared" si="371"/>
        <v>-2.1414100350266585E-3</v>
      </c>
      <c r="AK860" s="5">
        <f t="shared" si="372"/>
        <v>-1.2738230118554128E-3</v>
      </c>
      <c r="AL860" s="5">
        <f t="shared" si="373"/>
        <v>0</v>
      </c>
      <c r="AM860" s="5">
        <f t="shared" si="374"/>
        <v>1.4759990715003113E-3</v>
      </c>
      <c r="AN860" s="5">
        <f t="shared" si="375"/>
        <v>7.4620143288406382E-4</v>
      </c>
      <c r="AO860" s="5">
        <f t="shared" si="376"/>
        <v>7.4620143288406382E-4</v>
      </c>
      <c r="AP860" s="5">
        <f t="shared" si="377"/>
        <v>3.4235703242311288E-3</v>
      </c>
      <c r="AQ860" s="5">
        <f t="shared" si="378"/>
        <v>-1.069300846131549E-3</v>
      </c>
      <c r="AR860" s="5">
        <f t="shared" si="379"/>
        <v>-2.0397832836804852E-5</v>
      </c>
      <c r="AS860" s="5">
        <f t="shared" si="380"/>
        <v>-3.8742446094464089E-4</v>
      </c>
      <c r="AT860" s="5">
        <f t="shared" si="381"/>
        <v>-7.3627870109238547E-4</v>
      </c>
      <c r="AU860" s="5">
        <f t="shared" si="382"/>
        <v>-1.0693669201009559E-3</v>
      </c>
      <c r="AV860" s="5">
        <f t="shared" si="383"/>
        <v>-2.0310983942839478E-5</v>
      </c>
      <c r="AW860" s="5">
        <f t="shared" si="384"/>
        <v>-3.8754512842609223E-4</v>
      </c>
      <c r="AX860" s="5">
        <f t="shared" si="385"/>
        <v>-7.3627991114066926E-4</v>
      </c>
      <c r="AZ860" s="7">
        <f t="shared" si="369"/>
        <v>127.26995282089044</v>
      </c>
      <c r="BA860" s="4">
        <f t="shared" si="386"/>
        <v>-1.3231820601819028E-4</v>
      </c>
      <c r="BB860" s="5">
        <f>AZ860/MAX($AZ$16:AZ860)-1</f>
        <v>-1.4299749814787877E-2</v>
      </c>
    </row>
    <row r="861" spans="1:54" x14ac:dyDescent="0.25">
      <c r="A861" s="3">
        <v>43801</v>
      </c>
      <c r="B861">
        <f>IFERROR(VLOOKUP($A861,Finnifty!$A$14:$I$486,B$15+1,FALSE),All_curves!B860)</f>
        <v>0</v>
      </c>
      <c r="C861">
        <f>IFERROR(VLOOKUP($A861,Finnifty!$A$14:$I$486,C$15+1,FALSE),All_curves!C860)</f>
        <v>0</v>
      </c>
      <c r="D861">
        <f>IFERROR(VLOOKUP($A861,Finnifty!$A$14:$I$486,D$15+1,FALSE),All_curves!D860)</f>
        <v>0</v>
      </c>
      <c r="E861">
        <f>IFERROR(VLOOKUP($A861,Finnifty!$A$14:$I$486,E$15+1,FALSE),All_curves!E860)</f>
        <v>0</v>
      </c>
      <c r="F861">
        <f>IFERROR(VLOOKUP($A861,Finnifty!$A$14:$I$486,F$15+1,FALSE),All_curves!F860)</f>
        <v>0</v>
      </c>
      <c r="G861">
        <f>IFERROR(VLOOKUP($A861,Finnifty!$A$14:$I$486,G$15+1,FALSE),All_curves!G860)</f>
        <v>0</v>
      </c>
      <c r="H861">
        <f>IFERROR(VLOOKUP($A861,Finnifty!$A$14:$I$486,H$15+1,FALSE),All_curves!H860)</f>
        <v>0</v>
      </c>
      <c r="I861">
        <f>IFERROR(VLOOKUP($A861,Finnifty!$A$14:$I$486,I$15+1,FALSE),All_curves!I860)</f>
        <v>0</v>
      </c>
      <c r="J861">
        <f>IFERROR(VLOOKUP($A861,Banknifty!$A$14:$I$4860,2,FALSE),All_curves!J860)</f>
        <v>15663356</v>
      </c>
      <c r="K861">
        <f>IFERROR(VLOOKUP($A861,Banknifty!$A$14:$I$4860,3,FALSE),All_curves!K860)</f>
        <v>24724666</v>
      </c>
      <c r="L861">
        <f>IFERROR(VLOOKUP($A861,Banknifty!$A$14:$I$4860,4,FALSE),All_curves!L860)</f>
        <v>20030232</v>
      </c>
      <c r="M861">
        <f>IFERROR(VLOOKUP($A861,Banknifty!$A$14:$I$4860,5,FALSE),All_curves!M860)</f>
        <v>24833260</v>
      </c>
      <c r="N861">
        <f>IFERROR(VLOOKUP($A861,Banknifty!$A$14:$I$4860,6,FALSE),All_curves!N860)</f>
        <v>14626203</v>
      </c>
      <c r="O861">
        <f>IFERROR(VLOOKUP($A861,Banknifty!$A$14:$I$4860,7,FALSE),All_curves!O860)</f>
        <v>21195788</v>
      </c>
      <c r="P861">
        <f>IFERROR(VLOOKUP($A861,Banknifty!$A$14:$I$4860,8,FALSE),All_curves!P860)</f>
        <v>21195788</v>
      </c>
      <c r="Q861">
        <f>IFERROR(VLOOKUP($A861,Banknifty!$A$14:$I$4860,9,FALSE),All_curves!Q860)</f>
        <v>19831160</v>
      </c>
      <c r="R861">
        <f>IFERROR(VLOOKUP($A861,Nifty!$A$14:$I$4860,2,FALSE),All_curves!R860)</f>
        <v>8764941</v>
      </c>
      <c r="S861">
        <f>IFERROR(VLOOKUP($A861,Nifty!$A$14:$I$4860,3,FALSE),All_curves!S860)</f>
        <v>9852920</v>
      </c>
      <c r="T861">
        <f>IFERROR(VLOOKUP($A861,Nifty!$A$14:$I$4860,4,FALSE),All_curves!T860)</f>
        <v>10035957</v>
      </c>
      <c r="U861">
        <f>IFERROR(VLOOKUP($A861,Nifty!$A$14:$I$4860,5,FALSE),All_curves!U860)</f>
        <v>11060193</v>
      </c>
      <c r="V861">
        <f>IFERROR(VLOOKUP($A861,Nifty!$A$14:$I$4860,6,FALSE),All_curves!V860)</f>
        <v>9375370</v>
      </c>
      <c r="W861">
        <f>IFERROR(VLOOKUP($A861,Nifty!$A$14:$I$4860,7,FALSE),All_curves!W860)</f>
        <v>10535030</v>
      </c>
      <c r="X861">
        <f>IFERROR(VLOOKUP($A861,Nifty!$A$14:$I$4860,8,FALSE),All_curves!X860)</f>
        <v>10708565</v>
      </c>
      <c r="Y861">
        <f>IFERROR(VLOOKUP($A861,Nifty!$A$14:$I$4860,9,FALSE),All_curves!Y860)</f>
        <v>10826757</v>
      </c>
      <c r="AA861" s="5">
        <f t="shared" si="361"/>
        <v>0</v>
      </c>
      <c r="AB861" s="5">
        <f t="shared" si="362"/>
        <v>0</v>
      </c>
      <c r="AC861" s="5">
        <f t="shared" si="363"/>
        <v>0</v>
      </c>
      <c r="AD861" s="5">
        <f t="shared" si="364"/>
        <v>0</v>
      </c>
      <c r="AE861" s="5">
        <f t="shared" si="365"/>
        <v>0</v>
      </c>
      <c r="AF861" s="5">
        <f t="shared" si="366"/>
        <v>0</v>
      </c>
      <c r="AG861" s="5">
        <f t="shared" si="367"/>
        <v>0</v>
      </c>
      <c r="AH861" s="5">
        <f t="shared" si="368"/>
        <v>0</v>
      </c>
      <c r="AI861" s="5">
        <f t="shared" si="370"/>
        <v>-1.2400206774261235E-3</v>
      </c>
      <c r="AJ861" s="5">
        <f t="shared" si="371"/>
        <v>1.6852848276396326E-3</v>
      </c>
      <c r="AK861" s="5">
        <f t="shared" si="372"/>
        <v>-5.66721502635259E-4</v>
      </c>
      <c r="AL861" s="5">
        <f t="shared" si="373"/>
        <v>0</v>
      </c>
      <c r="AM861" s="5">
        <f t="shared" si="374"/>
        <v>1.5073757262384913E-3</v>
      </c>
      <c r="AN861" s="5">
        <f t="shared" si="375"/>
        <v>-1.1039052722598974E-3</v>
      </c>
      <c r="AO861" s="5">
        <f t="shared" si="376"/>
        <v>-1.1039052722598974E-3</v>
      </c>
      <c r="AP861" s="5">
        <f t="shared" si="377"/>
        <v>-9.1952345993928652E-4</v>
      </c>
      <c r="AQ861" s="5">
        <f t="shared" si="378"/>
        <v>-1.4483368790795259E-3</v>
      </c>
      <c r="AR861" s="5">
        <f t="shared" si="379"/>
        <v>-8.7986476671408909E-5</v>
      </c>
      <c r="AS861" s="5">
        <f t="shared" si="380"/>
        <v>-8.1699533625134713E-5</v>
      </c>
      <c r="AT861" s="5">
        <f t="shared" si="381"/>
        <v>-7.5490270886269251E-5</v>
      </c>
      <c r="AU861" s="5">
        <f t="shared" si="382"/>
        <v>-1.4482954889184496E-3</v>
      </c>
      <c r="AV861" s="5">
        <f t="shared" si="383"/>
        <v>-8.7984413755681778E-5</v>
      </c>
      <c r="AW861" s="5">
        <f t="shared" si="384"/>
        <v>-8.1610250546315655E-5</v>
      </c>
      <c r="AX861" s="5">
        <f t="shared" si="385"/>
        <v>-7.5547848895074488E-5</v>
      </c>
      <c r="AZ861" s="7">
        <f t="shared" si="369"/>
        <v>127.24275752923228</v>
      </c>
      <c r="BA861" s="4">
        <f t="shared" si="386"/>
        <v>-2.1368194970917501E-4</v>
      </c>
      <c r="BB861" s="5">
        <f>AZ861/MAX($AZ$16:AZ861)-1</f>
        <v>-1.4510376166076311E-2</v>
      </c>
    </row>
    <row r="862" spans="1:54" x14ac:dyDescent="0.25">
      <c r="A862" s="3">
        <v>43802</v>
      </c>
      <c r="B862">
        <f>IFERROR(VLOOKUP($A862,Finnifty!$A$14:$I$486,B$15+1,FALSE),All_curves!B861)</f>
        <v>0</v>
      </c>
      <c r="C862">
        <f>IFERROR(VLOOKUP($A862,Finnifty!$A$14:$I$486,C$15+1,FALSE),All_curves!C861)</f>
        <v>0</v>
      </c>
      <c r="D862">
        <f>IFERROR(VLOOKUP($A862,Finnifty!$A$14:$I$486,D$15+1,FALSE),All_curves!D861)</f>
        <v>0</v>
      </c>
      <c r="E862">
        <f>IFERROR(VLOOKUP($A862,Finnifty!$A$14:$I$486,E$15+1,FALSE),All_curves!E861)</f>
        <v>0</v>
      </c>
      <c r="F862">
        <f>IFERROR(VLOOKUP($A862,Finnifty!$A$14:$I$486,F$15+1,FALSE),All_curves!F861)</f>
        <v>0</v>
      </c>
      <c r="G862">
        <f>IFERROR(VLOOKUP($A862,Finnifty!$A$14:$I$486,G$15+1,FALSE),All_curves!G861)</f>
        <v>0</v>
      </c>
      <c r="H862">
        <f>IFERROR(VLOOKUP($A862,Finnifty!$A$14:$I$486,H$15+1,FALSE),All_curves!H861)</f>
        <v>0</v>
      </c>
      <c r="I862">
        <f>IFERROR(VLOOKUP($A862,Finnifty!$A$14:$I$486,I$15+1,FALSE),All_curves!I861)</f>
        <v>0</v>
      </c>
      <c r="J862">
        <f>IFERROR(VLOOKUP($A862,Banknifty!$A$14:$I$4860,2,FALSE),All_curves!J861)</f>
        <v>15695272</v>
      </c>
      <c r="K862">
        <f>IFERROR(VLOOKUP($A862,Banknifty!$A$14:$I$4860,3,FALSE),All_curves!K861)</f>
        <v>24664448</v>
      </c>
      <c r="L862">
        <f>IFERROR(VLOOKUP($A862,Banknifty!$A$14:$I$4860,4,FALSE),All_curves!L861)</f>
        <v>19993980</v>
      </c>
      <c r="M862">
        <f>IFERROR(VLOOKUP($A862,Banknifty!$A$14:$I$4860,5,FALSE),All_curves!M861)</f>
        <v>24755894</v>
      </c>
      <c r="N862">
        <f>IFERROR(VLOOKUP($A862,Banknifty!$A$14:$I$4860,6,FALSE),All_curves!N861)</f>
        <v>14617877</v>
      </c>
      <c r="O862">
        <f>IFERROR(VLOOKUP($A862,Banknifty!$A$14:$I$4860,7,FALSE),All_curves!O861)</f>
        <v>21187554</v>
      </c>
      <c r="P862">
        <f>IFERROR(VLOOKUP($A862,Banknifty!$A$14:$I$4860,8,FALSE),All_curves!P861)</f>
        <v>21187554</v>
      </c>
      <c r="Q862">
        <f>IFERROR(VLOOKUP($A862,Banknifty!$A$14:$I$4860,9,FALSE),All_curves!Q861)</f>
        <v>19831160</v>
      </c>
      <c r="R862">
        <f>IFERROR(VLOOKUP($A862,Nifty!$A$14:$I$4860,2,FALSE),All_curves!R861)</f>
        <v>8763530</v>
      </c>
      <c r="S862">
        <f>IFERROR(VLOOKUP($A862,Nifty!$A$14:$I$4860,3,FALSE),All_curves!S861)</f>
        <v>9808759</v>
      </c>
      <c r="T862">
        <f>IFERROR(VLOOKUP($A862,Nifty!$A$14:$I$4860,4,FALSE),All_curves!T861)</f>
        <v>9987864</v>
      </c>
      <c r="U862">
        <f>IFERROR(VLOOKUP($A862,Nifty!$A$14:$I$4860,5,FALSE),All_curves!U861)</f>
        <v>11007848</v>
      </c>
      <c r="V862">
        <f>IFERROR(VLOOKUP($A862,Nifty!$A$14:$I$4860,6,FALSE),All_curves!V861)</f>
        <v>9373860</v>
      </c>
      <c r="W862">
        <f>IFERROR(VLOOKUP($A862,Nifty!$A$14:$I$4860,7,FALSE),All_curves!W861)</f>
        <v>10487811</v>
      </c>
      <c r="X862">
        <f>IFERROR(VLOOKUP($A862,Nifty!$A$14:$I$4860,8,FALSE),All_curves!X861)</f>
        <v>10657248</v>
      </c>
      <c r="Y862">
        <f>IFERROR(VLOOKUP($A862,Nifty!$A$14:$I$4860,9,FALSE),All_curves!Y861)</f>
        <v>10775517</v>
      </c>
      <c r="AA862" s="5">
        <f t="shared" si="361"/>
        <v>0</v>
      </c>
      <c r="AB862" s="5">
        <f t="shared" si="362"/>
        <v>0</v>
      </c>
      <c r="AC862" s="5">
        <f t="shared" si="363"/>
        <v>0</v>
      </c>
      <c r="AD862" s="5">
        <f t="shared" si="364"/>
        <v>0</v>
      </c>
      <c r="AE862" s="5">
        <f t="shared" si="365"/>
        <v>0</v>
      </c>
      <c r="AF862" s="5">
        <f t="shared" si="366"/>
        <v>0</v>
      </c>
      <c r="AG862" s="5">
        <f t="shared" si="367"/>
        <v>0</v>
      </c>
      <c r="AH862" s="5">
        <f t="shared" si="368"/>
        <v>0</v>
      </c>
      <c r="AI862" s="5">
        <f t="shared" si="370"/>
        <v>2.0376220779250165E-3</v>
      </c>
      <c r="AJ862" s="5">
        <f t="shared" si="371"/>
        <v>-2.4355435175544837E-3</v>
      </c>
      <c r="AK862" s="5">
        <f t="shared" si="372"/>
        <v>-1.8098642092613249E-3</v>
      </c>
      <c r="AL862" s="5">
        <f t="shared" si="373"/>
        <v>-3.1154185958669478E-3</v>
      </c>
      <c r="AM862" s="5">
        <f t="shared" si="374"/>
        <v>-5.6925232064675146E-4</v>
      </c>
      <c r="AN862" s="5">
        <f t="shared" si="375"/>
        <v>-3.8847340801861918E-4</v>
      </c>
      <c r="AO862" s="5">
        <f t="shared" si="376"/>
        <v>-3.8847340801861918E-4</v>
      </c>
      <c r="AP862" s="5">
        <f t="shared" si="377"/>
        <v>0</v>
      </c>
      <c r="AQ862" s="5">
        <f t="shared" si="378"/>
        <v>-1.6098225875105232E-4</v>
      </c>
      <c r="AR862" s="5">
        <f t="shared" si="379"/>
        <v>-4.4820215733001323E-3</v>
      </c>
      <c r="AS862" s="5">
        <f t="shared" si="380"/>
        <v>-4.7920691569324214E-3</v>
      </c>
      <c r="AT862" s="5">
        <f t="shared" si="381"/>
        <v>-4.7327383889231855E-3</v>
      </c>
      <c r="AU862" s="5">
        <f t="shared" si="382"/>
        <v>-1.6106031015306055E-4</v>
      </c>
      <c r="AV862" s="5">
        <f t="shared" si="383"/>
        <v>-4.4820944980697996E-3</v>
      </c>
      <c r="AW862" s="5">
        <f t="shared" si="384"/>
        <v>-4.7921453528086966E-3</v>
      </c>
      <c r="AX862" s="5">
        <f t="shared" si="385"/>
        <v>-4.7327191327929397E-3</v>
      </c>
      <c r="AZ862" s="7">
        <f t="shared" si="369"/>
        <v>127.05716742469554</v>
      </c>
      <c r="BA862" s="4">
        <f t="shared" si="386"/>
        <v>-1.4585514188822093E-3</v>
      </c>
      <c r="BB862" s="5">
        <f>AZ862/MAX($AZ$16:AZ862)-1</f>
        <v>-1.5947763455212982E-2</v>
      </c>
    </row>
    <row r="863" spans="1:54" x14ac:dyDescent="0.25">
      <c r="A863" s="3">
        <v>43803</v>
      </c>
      <c r="B863">
        <f>IFERROR(VLOOKUP($A863,Finnifty!$A$14:$I$486,B$15+1,FALSE),All_curves!B862)</f>
        <v>0</v>
      </c>
      <c r="C863">
        <f>IFERROR(VLOOKUP($A863,Finnifty!$A$14:$I$486,C$15+1,FALSE),All_curves!C862)</f>
        <v>0</v>
      </c>
      <c r="D863">
        <f>IFERROR(VLOOKUP($A863,Finnifty!$A$14:$I$486,D$15+1,FALSE),All_curves!D862)</f>
        <v>0</v>
      </c>
      <c r="E863">
        <f>IFERROR(VLOOKUP($A863,Finnifty!$A$14:$I$486,E$15+1,FALSE),All_curves!E862)</f>
        <v>0</v>
      </c>
      <c r="F863">
        <f>IFERROR(VLOOKUP($A863,Finnifty!$A$14:$I$486,F$15+1,FALSE),All_curves!F862)</f>
        <v>0</v>
      </c>
      <c r="G863">
        <f>IFERROR(VLOOKUP($A863,Finnifty!$A$14:$I$486,G$15+1,FALSE),All_curves!G862)</f>
        <v>0</v>
      </c>
      <c r="H863">
        <f>IFERROR(VLOOKUP($A863,Finnifty!$A$14:$I$486,H$15+1,FALSE),All_curves!H862)</f>
        <v>0</v>
      </c>
      <c r="I863">
        <f>IFERROR(VLOOKUP($A863,Finnifty!$A$14:$I$486,I$15+1,FALSE),All_curves!I862)</f>
        <v>0</v>
      </c>
      <c r="J863">
        <f>IFERROR(VLOOKUP($A863,Banknifty!$A$14:$I$4860,2,FALSE),All_curves!J862)</f>
        <v>15922527</v>
      </c>
      <c r="K863">
        <f>IFERROR(VLOOKUP($A863,Banknifty!$A$14:$I$4860,3,FALSE),All_curves!K862)</f>
        <v>24942632</v>
      </c>
      <c r="L863">
        <f>IFERROR(VLOOKUP($A863,Banknifty!$A$14:$I$4860,4,FALSE),All_curves!L862)</f>
        <v>20260618</v>
      </c>
      <c r="M863">
        <f>IFERROR(VLOOKUP($A863,Banknifty!$A$14:$I$4860,5,FALSE),All_curves!M862)</f>
        <v>25111290</v>
      </c>
      <c r="N863">
        <f>IFERROR(VLOOKUP($A863,Banknifty!$A$14:$I$4860,6,FALSE),All_curves!N862)</f>
        <v>14583936</v>
      </c>
      <c r="O863">
        <f>IFERROR(VLOOKUP($A863,Banknifty!$A$14:$I$4860,7,FALSE),All_curves!O862)</f>
        <v>21121478</v>
      </c>
      <c r="P863">
        <f>IFERROR(VLOOKUP($A863,Banknifty!$A$14:$I$4860,8,FALSE),All_curves!P862)</f>
        <v>21121478</v>
      </c>
      <c r="Q863">
        <f>IFERROR(VLOOKUP($A863,Banknifty!$A$14:$I$4860,9,FALSE),All_curves!Q862)</f>
        <v>19831160</v>
      </c>
      <c r="R863">
        <f>IFERROR(VLOOKUP($A863,Nifty!$A$14:$I$4860,2,FALSE),All_curves!R862)</f>
        <v>8769520</v>
      </c>
      <c r="S863">
        <f>IFERROR(VLOOKUP($A863,Nifty!$A$14:$I$4860,3,FALSE),All_curves!S862)</f>
        <v>9859294</v>
      </c>
      <c r="T863">
        <f>IFERROR(VLOOKUP($A863,Nifty!$A$14:$I$4860,4,FALSE),All_curves!T862)</f>
        <v>9972949</v>
      </c>
      <c r="U863">
        <f>IFERROR(VLOOKUP($A863,Nifty!$A$14:$I$4860,5,FALSE),All_curves!U862)</f>
        <v>11070215</v>
      </c>
      <c r="V863">
        <f>IFERROR(VLOOKUP($A863,Nifty!$A$14:$I$4860,6,FALSE),All_curves!V862)</f>
        <v>9380268</v>
      </c>
      <c r="W863">
        <f>IFERROR(VLOOKUP($A863,Nifty!$A$14:$I$4860,7,FALSE),All_curves!W862)</f>
        <v>10541845</v>
      </c>
      <c r="X863">
        <f>IFERROR(VLOOKUP($A863,Nifty!$A$14:$I$4860,8,FALSE),All_curves!X862)</f>
        <v>10641333</v>
      </c>
      <c r="Y863">
        <f>IFERROR(VLOOKUP($A863,Nifty!$A$14:$I$4860,9,FALSE),All_curves!Y862)</f>
        <v>10836568</v>
      </c>
      <c r="AA863" s="5">
        <f t="shared" si="361"/>
        <v>0</v>
      </c>
      <c r="AB863" s="5">
        <f t="shared" si="362"/>
        <v>0</v>
      </c>
      <c r="AC863" s="5">
        <f t="shared" si="363"/>
        <v>0</v>
      </c>
      <c r="AD863" s="5">
        <f t="shared" si="364"/>
        <v>0</v>
      </c>
      <c r="AE863" s="5">
        <f t="shared" si="365"/>
        <v>0</v>
      </c>
      <c r="AF863" s="5">
        <f t="shared" si="366"/>
        <v>0</v>
      </c>
      <c r="AG863" s="5">
        <f t="shared" si="367"/>
        <v>0</v>
      </c>
      <c r="AH863" s="5">
        <f t="shared" si="368"/>
        <v>0</v>
      </c>
      <c r="AI863" s="5">
        <f t="shared" si="370"/>
        <v>1.4479201125026764E-2</v>
      </c>
      <c r="AJ863" s="5">
        <f t="shared" si="371"/>
        <v>1.1278744207046554E-2</v>
      </c>
      <c r="AK863" s="5">
        <f t="shared" si="372"/>
        <v>1.3335914110147229E-2</v>
      </c>
      <c r="AL863" s="5">
        <f t="shared" si="373"/>
        <v>1.4356015581582282E-2</v>
      </c>
      <c r="AM863" s="5">
        <f t="shared" si="374"/>
        <v>-2.3218829929955165E-3</v>
      </c>
      <c r="AN863" s="5">
        <f t="shared" si="375"/>
        <v>-3.118623320086833E-3</v>
      </c>
      <c r="AO863" s="5">
        <f t="shared" si="376"/>
        <v>-3.118623320086833E-3</v>
      </c>
      <c r="AP863" s="5">
        <f t="shared" si="377"/>
        <v>0</v>
      </c>
      <c r="AQ863" s="5">
        <f t="shared" si="378"/>
        <v>6.8351451983383882E-4</v>
      </c>
      <c r="AR863" s="5">
        <f t="shared" si="379"/>
        <v>5.1520278966992183E-3</v>
      </c>
      <c r="AS863" s="5">
        <f t="shared" si="380"/>
        <v>-1.4933122837875734E-3</v>
      </c>
      <c r="AT863" s="5">
        <f t="shared" si="381"/>
        <v>5.6656850639653644E-3</v>
      </c>
      <c r="AU863" s="5">
        <f t="shared" si="382"/>
        <v>6.8360312614013097E-4</v>
      </c>
      <c r="AV863" s="5">
        <f t="shared" si="383"/>
        <v>5.1520760623928741E-3</v>
      </c>
      <c r="AW863" s="5">
        <f t="shared" si="384"/>
        <v>-1.4933498779422516E-3</v>
      </c>
      <c r="AX863" s="5">
        <f t="shared" si="385"/>
        <v>5.6657142297673602E-3</v>
      </c>
      <c r="AZ863" s="7">
        <f t="shared" si="369"/>
        <v>127.40078667358465</v>
      </c>
      <c r="BA863" s="4">
        <f t="shared" si="386"/>
        <v>2.7044460053209421E-3</v>
      </c>
      <c r="BB863" s="5">
        <f>AZ863/MAX($AZ$16:AZ863)-1</f>
        <v>-1.3286447315062233E-2</v>
      </c>
    </row>
    <row r="864" spans="1:54" x14ac:dyDescent="0.25">
      <c r="A864" s="3">
        <v>43804</v>
      </c>
      <c r="B864">
        <f>IFERROR(VLOOKUP($A864,Finnifty!$A$14:$I$486,B$15+1,FALSE),All_curves!B863)</f>
        <v>0</v>
      </c>
      <c r="C864">
        <f>IFERROR(VLOOKUP($A864,Finnifty!$A$14:$I$486,C$15+1,FALSE),All_curves!C863)</f>
        <v>0</v>
      </c>
      <c r="D864">
        <f>IFERROR(VLOOKUP($A864,Finnifty!$A$14:$I$486,D$15+1,FALSE),All_curves!D863)</f>
        <v>0</v>
      </c>
      <c r="E864">
        <f>IFERROR(VLOOKUP($A864,Finnifty!$A$14:$I$486,E$15+1,FALSE),All_curves!E863)</f>
        <v>0</v>
      </c>
      <c r="F864">
        <f>IFERROR(VLOOKUP($A864,Finnifty!$A$14:$I$486,F$15+1,FALSE),All_curves!F863)</f>
        <v>0</v>
      </c>
      <c r="G864">
        <f>IFERROR(VLOOKUP($A864,Finnifty!$A$14:$I$486,G$15+1,FALSE),All_curves!G863)</f>
        <v>0</v>
      </c>
      <c r="H864">
        <f>IFERROR(VLOOKUP($A864,Finnifty!$A$14:$I$486,H$15+1,FALSE),All_curves!H863)</f>
        <v>0</v>
      </c>
      <c r="I864">
        <f>IFERROR(VLOOKUP($A864,Finnifty!$A$14:$I$486,I$15+1,FALSE),All_curves!I863)</f>
        <v>0</v>
      </c>
      <c r="J864">
        <f>IFERROR(VLOOKUP($A864,Banknifty!$A$14:$I$4860,2,FALSE),All_curves!J863)</f>
        <v>16004705</v>
      </c>
      <c r="K864">
        <f>IFERROR(VLOOKUP($A864,Banknifty!$A$14:$I$4860,3,FALSE),All_curves!K863)</f>
        <v>24836350</v>
      </c>
      <c r="L864">
        <f>IFERROR(VLOOKUP($A864,Banknifty!$A$14:$I$4860,4,FALSE),All_curves!L863)</f>
        <v>20159246</v>
      </c>
      <c r="M864">
        <f>IFERROR(VLOOKUP($A864,Banknifty!$A$14:$I$4860,5,FALSE),All_curves!M863)</f>
        <v>25189798</v>
      </c>
      <c r="N864">
        <f>IFERROR(VLOOKUP($A864,Banknifty!$A$14:$I$4860,6,FALSE),All_curves!N863)</f>
        <v>14565852</v>
      </c>
      <c r="O864">
        <f>IFERROR(VLOOKUP($A864,Banknifty!$A$14:$I$4860,7,FALSE),All_curves!O863)</f>
        <v>21157074</v>
      </c>
      <c r="P864">
        <f>IFERROR(VLOOKUP($A864,Banknifty!$A$14:$I$4860,8,FALSE),All_curves!P863)</f>
        <v>21157074</v>
      </c>
      <c r="Q864">
        <f>IFERROR(VLOOKUP($A864,Banknifty!$A$14:$I$4860,9,FALSE),All_curves!Q863)</f>
        <v>19831160</v>
      </c>
      <c r="R864">
        <f>IFERROR(VLOOKUP($A864,Nifty!$A$14:$I$4860,2,FALSE),All_curves!R863)</f>
        <v>8694007</v>
      </c>
      <c r="S864">
        <f>IFERROR(VLOOKUP($A864,Nifty!$A$14:$I$4860,3,FALSE),All_curves!S863)</f>
        <v>9755721</v>
      </c>
      <c r="T864">
        <f>IFERROR(VLOOKUP($A864,Nifty!$A$14:$I$4860,4,FALSE),All_curves!T863)</f>
        <v>9915283</v>
      </c>
      <c r="U864">
        <f>IFERROR(VLOOKUP($A864,Nifty!$A$14:$I$4860,5,FALSE),All_curves!U863)</f>
        <v>11064892</v>
      </c>
      <c r="V864">
        <f>IFERROR(VLOOKUP($A864,Nifty!$A$14:$I$4860,6,FALSE),All_curves!V863)</f>
        <v>9387551</v>
      </c>
      <c r="W864">
        <f>IFERROR(VLOOKUP($A864,Nifty!$A$14:$I$4860,7,FALSE),All_curves!W863)</f>
        <v>10533456</v>
      </c>
      <c r="X864">
        <f>IFERROR(VLOOKUP($A864,Nifty!$A$14:$I$4860,8,FALSE),All_curves!X863)</f>
        <v>10633336</v>
      </c>
      <c r="Y864">
        <f>IFERROR(VLOOKUP($A864,Nifty!$A$14:$I$4860,9,FALSE),All_curves!Y863)</f>
        <v>10831357</v>
      </c>
      <c r="AA864" s="5">
        <f t="shared" si="361"/>
        <v>0</v>
      </c>
      <c r="AB864" s="5">
        <f t="shared" si="362"/>
        <v>0</v>
      </c>
      <c r="AC864" s="5">
        <f t="shared" si="363"/>
        <v>0</v>
      </c>
      <c r="AD864" s="5">
        <f t="shared" si="364"/>
        <v>0</v>
      </c>
      <c r="AE864" s="5">
        <f t="shared" si="365"/>
        <v>0</v>
      </c>
      <c r="AF864" s="5">
        <f t="shared" si="366"/>
        <v>0</v>
      </c>
      <c r="AG864" s="5">
        <f t="shared" si="367"/>
        <v>0</v>
      </c>
      <c r="AH864" s="5">
        <f t="shared" si="368"/>
        <v>0</v>
      </c>
      <c r="AI864" s="5">
        <f t="shared" si="370"/>
        <v>5.1611154435473594E-3</v>
      </c>
      <c r="AJ864" s="5">
        <f t="shared" si="371"/>
        <v>-4.2610579348643096E-3</v>
      </c>
      <c r="AK864" s="5">
        <f t="shared" si="372"/>
        <v>-5.0034011795691002E-3</v>
      </c>
      <c r="AL864" s="5">
        <f t="shared" si="373"/>
        <v>3.1264025066015666E-3</v>
      </c>
      <c r="AM864" s="5">
        <f t="shared" si="374"/>
        <v>-1.2399944706285027E-3</v>
      </c>
      <c r="AN864" s="5">
        <f t="shared" si="375"/>
        <v>1.6852987276743114E-3</v>
      </c>
      <c r="AO864" s="5">
        <f t="shared" si="376"/>
        <v>1.6852987276743114E-3</v>
      </c>
      <c r="AP864" s="5">
        <f t="shared" si="377"/>
        <v>0</v>
      </c>
      <c r="AQ864" s="5">
        <f t="shared" si="378"/>
        <v>-8.6108475720449995E-3</v>
      </c>
      <c r="AR864" s="5">
        <f t="shared" si="379"/>
        <v>-1.050511324644543E-2</v>
      </c>
      <c r="AS864" s="5">
        <f t="shared" si="380"/>
        <v>-5.7822415415941242E-3</v>
      </c>
      <c r="AT864" s="5">
        <f t="shared" si="381"/>
        <v>-4.8083980302093821E-4</v>
      </c>
      <c r="AU864" s="5">
        <f t="shared" si="382"/>
        <v>7.7641704906517006E-4</v>
      </c>
      <c r="AV864" s="5">
        <f t="shared" si="383"/>
        <v>-7.9578100417909692E-4</v>
      </c>
      <c r="AW864" s="5">
        <f t="shared" si="384"/>
        <v>-7.5150359452147431E-4</v>
      </c>
      <c r="AX864" s="5">
        <f t="shared" si="385"/>
        <v>-4.8087180369282834E-4</v>
      </c>
      <c r="AZ864" s="7">
        <f t="shared" si="369"/>
        <v>127.26554479477434</v>
      </c>
      <c r="BA864" s="4">
        <f t="shared" si="386"/>
        <v>-1.0615466539999204E-3</v>
      </c>
      <c r="BB864" s="5">
        <f>AZ864/MAX($AZ$16:AZ864)-1</f>
        <v>-1.4333889785371312E-2</v>
      </c>
    </row>
    <row r="865" spans="1:54" x14ac:dyDescent="0.25">
      <c r="A865" s="3">
        <v>43805</v>
      </c>
      <c r="B865">
        <f>IFERROR(VLOOKUP($A865,Finnifty!$A$14:$I$486,B$15+1,FALSE),All_curves!B864)</f>
        <v>0</v>
      </c>
      <c r="C865">
        <f>IFERROR(VLOOKUP($A865,Finnifty!$A$14:$I$486,C$15+1,FALSE),All_curves!C864)</f>
        <v>0</v>
      </c>
      <c r="D865">
        <f>IFERROR(VLOOKUP($A865,Finnifty!$A$14:$I$486,D$15+1,FALSE),All_curves!D864)</f>
        <v>0</v>
      </c>
      <c r="E865">
        <f>IFERROR(VLOOKUP($A865,Finnifty!$A$14:$I$486,E$15+1,FALSE),All_curves!E864)</f>
        <v>0</v>
      </c>
      <c r="F865">
        <f>IFERROR(VLOOKUP($A865,Finnifty!$A$14:$I$486,F$15+1,FALSE),All_curves!F864)</f>
        <v>0</v>
      </c>
      <c r="G865">
        <f>IFERROR(VLOOKUP($A865,Finnifty!$A$14:$I$486,G$15+1,FALSE),All_curves!G864)</f>
        <v>0</v>
      </c>
      <c r="H865">
        <f>IFERROR(VLOOKUP($A865,Finnifty!$A$14:$I$486,H$15+1,FALSE),All_curves!H864)</f>
        <v>0</v>
      </c>
      <c r="I865">
        <f>IFERROR(VLOOKUP($A865,Finnifty!$A$14:$I$486,I$15+1,FALSE),All_curves!I864)</f>
        <v>0</v>
      </c>
      <c r="J865">
        <f>IFERROR(VLOOKUP($A865,Banknifty!$A$14:$I$4860,2,FALSE),All_curves!J864)</f>
        <v>16088816</v>
      </c>
      <c r="K865">
        <f>IFERROR(VLOOKUP($A865,Banknifty!$A$14:$I$4860,3,FALSE),All_curves!K864)</f>
        <v>24976390</v>
      </c>
      <c r="L865">
        <f>IFERROR(VLOOKUP($A865,Banknifty!$A$14:$I$4860,4,FALSE),All_curves!L864)</f>
        <v>20188220</v>
      </c>
      <c r="M865">
        <f>IFERROR(VLOOKUP($A865,Banknifty!$A$14:$I$4860,5,FALSE),All_curves!M864)</f>
        <v>25261402</v>
      </c>
      <c r="N865">
        <f>IFERROR(VLOOKUP($A865,Banknifty!$A$14:$I$4860,6,FALSE),All_curves!N864)</f>
        <v>14595531</v>
      </c>
      <c r="O865">
        <f>IFERROR(VLOOKUP($A865,Banknifty!$A$14:$I$4860,7,FALSE),All_curves!O864)</f>
        <v>21105544</v>
      </c>
      <c r="P865">
        <f>IFERROR(VLOOKUP($A865,Banknifty!$A$14:$I$4860,8,FALSE),All_curves!P864)</f>
        <v>21105544</v>
      </c>
      <c r="Q865">
        <f>IFERROR(VLOOKUP($A865,Banknifty!$A$14:$I$4860,9,FALSE),All_curves!Q864)</f>
        <v>19769378</v>
      </c>
      <c r="R865">
        <f>IFERROR(VLOOKUP($A865,Nifty!$A$14:$I$4860,2,FALSE),All_curves!R864)</f>
        <v>8721443</v>
      </c>
      <c r="S865">
        <f>IFERROR(VLOOKUP($A865,Nifty!$A$14:$I$4860,3,FALSE),All_curves!S864)</f>
        <v>9786508</v>
      </c>
      <c r="T865">
        <f>IFERROR(VLOOKUP($A865,Nifty!$A$14:$I$4860,4,FALSE),All_curves!T864)</f>
        <v>9923884</v>
      </c>
      <c r="U865">
        <f>IFERROR(VLOOKUP($A865,Nifty!$A$14:$I$4860,5,FALSE),All_curves!U864)</f>
        <v>11080356</v>
      </c>
      <c r="V865">
        <f>IFERROR(VLOOKUP($A865,Nifty!$A$14:$I$4860,6,FALSE),All_curves!V864)</f>
        <v>9402039</v>
      </c>
      <c r="W865">
        <f>IFERROR(VLOOKUP($A865,Nifty!$A$14:$I$4860,7,FALSE),All_curves!W864)</f>
        <v>10559235</v>
      </c>
      <c r="X865">
        <f>IFERROR(VLOOKUP($A865,Nifty!$A$14:$I$4860,8,FALSE),All_curves!X864)</f>
        <v>10642560</v>
      </c>
      <c r="Y865">
        <f>IFERROR(VLOOKUP($A865,Nifty!$A$14:$I$4860,9,FALSE),All_curves!Y864)</f>
        <v>10846495</v>
      </c>
      <c r="AA865" s="5">
        <f t="shared" si="361"/>
        <v>0</v>
      </c>
      <c r="AB865" s="5">
        <f t="shared" si="362"/>
        <v>0</v>
      </c>
      <c r="AC865" s="5">
        <f t="shared" si="363"/>
        <v>0</v>
      </c>
      <c r="AD865" s="5">
        <f t="shared" si="364"/>
        <v>0</v>
      </c>
      <c r="AE865" s="5">
        <f t="shared" si="365"/>
        <v>0</v>
      </c>
      <c r="AF865" s="5">
        <f t="shared" si="366"/>
        <v>0</v>
      </c>
      <c r="AG865" s="5">
        <f t="shared" si="367"/>
        <v>0</v>
      </c>
      <c r="AH865" s="5">
        <f t="shared" si="368"/>
        <v>0</v>
      </c>
      <c r="AI865" s="5">
        <f t="shared" si="370"/>
        <v>5.2553920862645764E-3</v>
      </c>
      <c r="AJ865" s="5">
        <f t="shared" si="371"/>
        <v>5.6385096843940552E-3</v>
      </c>
      <c r="AK865" s="5">
        <f t="shared" si="372"/>
        <v>1.43725613547252E-3</v>
      </c>
      <c r="AL865" s="5">
        <f t="shared" si="373"/>
        <v>2.842579364868314E-3</v>
      </c>
      <c r="AM865" s="5">
        <f t="shared" si="374"/>
        <v>2.0375739091678113E-3</v>
      </c>
      <c r="AN865" s="5">
        <f t="shared" si="375"/>
        <v>-2.4355919915958202E-3</v>
      </c>
      <c r="AO865" s="5">
        <f t="shared" si="376"/>
        <v>-2.4355919915958202E-3</v>
      </c>
      <c r="AP865" s="5">
        <f t="shared" si="377"/>
        <v>-3.1154002085607146E-3</v>
      </c>
      <c r="AQ865" s="5">
        <f t="shared" si="378"/>
        <v>3.1557370496710924E-3</v>
      </c>
      <c r="AR865" s="5">
        <f t="shared" si="379"/>
        <v>3.1557893055778052E-3</v>
      </c>
      <c r="AS865" s="5">
        <f t="shared" si="380"/>
        <v>8.6744876570854501E-4</v>
      </c>
      <c r="AT865" s="5">
        <f t="shared" si="381"/>
        <v>1.3975735144997614E-3</v>
      </c>
      <c r="AU865" s="5">
        <f t="shared" si="382"/>
        <v>1.5433205103225767E-3</v>
      </c>
      <c r="AV865" s="5">
        <f t="shared" si="383"/>
        <v>2.4473449169959416E-3</v>
      </c>
      <c r="AW865" s="5">
        <f t="shared" si="384"/>
        <v>8.6746059750208993E-4</v>
      </c>
      <c r="AX865" s="5">
        <f t="shared" si="385"/>
        <v>1.3976088130047692E-3</v>
      </c>
      <c r="AZ865" s="7">
        <f t="shared" si="369"/>
        <v>127.39311265071358</v>
      </c>
      <c r="BA865" s="4">
        <f t="shared" si="386"/>
        <v>1.0023754359040629E-3</v>
      </c>
      <c r="BB865" s="5">
        <f>AZ865/MAX($AZ$16:AZ865)-1</f>
        <v>-1.3345882288489097E-2</v>
      </c>
    </row>
    <row r="866" spans="1:54" x14ac:dyDescent="0.25">
      <c r="A866" s="3">
        <v>43808</v>
      </c>
      <c r="B866">
        <f>IFERROR(VLOOKUP($A866,Finnifty!$A$14:$I$486,B$15+1,FALSE),All_curves!B865)</f>
        <v>0</v>
      </c>
      <c r="C866">
        <f>IFERROR(VLOOKUP($A866,Finnifty!$A$14:$I$486,C$15+1,FALSE),All_curves!C865)</f>
        <v>0</v>
      </c>
      <c r="D866">
        <f>IFERROR(VLOOKUP($A866,Finnifty!$A$14:$I$486,D$15+1,FALSE),All_curves!D865)</f>
        <v>0</v>
      </c>
      <c r="E866">
        <f>IFERROR(VLOOKUP($A866,Finnifty!$A$14:$I$486,E$15+1,FALSE),All_curves!E865)</f>
        <v>0</v>
      </c>
      <c r="F866">
        <f>IFERROR(VLOOKUP($A866,Finnifty!$A$14:$I$486,F$15+1,FALSE),All_curves!F865)</f>
        <v>0</v>
      </c>
      <c r="G866">
        <f>IFERROR(VLOOKUP($A866,Finnifty!$A$14:$I$486,G$15+1,FALSE),All_curves!G865)</f>
        <v>0</v>
      </c>
      <c r="H866">
        <f>IFERROR(VLOOKUP($A866,Finnifty!$A$14:$I$486,H$15+1,FALSE),All_curves!H865)</f>
        <v>0</v>
      </c>
      <c r="I866">
        <f>IFERROR(VLOOKUP($A866,Finnifty!$A$14:$I$486,I$15+1,FALSE),All_curves!I865)</f>
        <v>0</v>
      </c>
      <c r="J866">
        <f>IFERROR(VLOOKUP($A866,Banknifty!$A$14:$I$4860,2,FALSE),All_curves!J865)</f>
        <v>16089262</v>
      </c>
      <c r="K866">
        <f>IFERROR(VLOOKUP($A866,Banknifty!$A$14:$I$4860,3,FALSE),All_curves!K865)</f>
        <v>25019676</v>
      </c>
      <c r="L866">
        <f>IFERROR(VLOOKUP($A866,Banknifty!$A$14:$I$4860,4,FALSE),All_curves!L865)</f>
        <v>20262466</v>
      </c>
      <c r="M866">
        <f>IFERROR(VLOOKUP($A866,Banknifty!$A$14:$I$4860,5,FALSE),All_curves!M865)</f>
        <v>25265558</v>
      </c>
      <c r="N866">
        <f>IFERROR(VLOOKUP($A866,Banknifty!$A$14:$I$4860,6,FALSE),All_curves!N865)</f>
        <v>14806863</v>
      </c>
      <c r="O866">
        <f>IFERROR(VLOOKUP($A866,Banknifty!$A$14:$I$4860,7,FALSE),All_curves!O865)</f>
        <v>21343590</v>
      </c>
      <c r="P866">
        <f>IFERROR(VLOOKUP($A866,Banknifty!$A$14:$I$4860,8,FALSE),All_curves!P865)</f>
        <v>21343590</v>
      </c>
      <c r="Q866">
        <f>IFERROR(VLOOKUP($A866,Banknifty!$A$14:$I$4860,9,FALSE),All_curves!Q865)</f>
        <v>20053188</v>
      </c>
      <c r="R866">
        <f>IFERROR(VLOOKUP($A866,Nifty!$A$14:$I$4860,2,FALSE),All_curves!R865)</f>
        <v>8732225</v>
      </c>
      <c r="S866">
        <f>IFERROR(VLOOKUP($A866,Nifty!$A$14:$I$4860,3,FALSE),All_curves!S865)</f>
        <v>9789948</v>
      </c>
      <c r="T866">
        <f>IFERROR(VLOOKUP($A866,Nifty!$A$14:$I$4860,4,FALSE),All_curves!T865)</f>
        <v>9954460</v>
      </c>
      <c r="U866">
        <f>IFERROR(VLOOKUP($A866,Nifty!$A$14:$I$4860,5,FALSE),All_curves!U865)</f>
        <v>11078991</v>
      </c>
      <c r="V866">
        <f>IFERROR(VLOOKUP($A866,Nifty!$A$14:$I$4860,6,FALSE),All_curves!V865)</f>
        <v>9413663</v>
      </c>
      <c r="W866">
        <f>IFERROR(VLOOKUP($A866,Nifty!$A$14:$I$4860,7,FALSE),All_curves!W865)</f>
        <v>10562947</v>
      </c>
      <c r="X866">
        <f>IFERROR(VLOOKUP($A866,Nifty!$A$14:$I$4860,8,FALSE),All_curves!X865)</f>
        <v>10675350</v>
      </c>
      <c r="Y866">
        <f>IFERROR(VLOOKUP($A866,Nifty!$A$14:$I$4860,9,FALSE),All_curves!Y865)</f>
        <v>10845158</v>
      </c>
      <c r="AA866" s="5">
        <f t="shared" si="361"/>
        <v>0</v>
      </c>
      <c r="AB866" s="5">
        <f t="shared" si="362"/>
        <v>0</v>
      </c>
      <c r="AC866" s="5">
        <f t="shared" si="363"/>
        <v>0</v>
      </c>
      <c r="AD866" s="5">
        <f t="shared" si="364"/>
        <v>0</v>
      </c>
      <c r="AE866" s="5">
        <f t="shared" si="365"/>
        <v>0</v>
      </c>
      <c r="AF866" s="5">
        <f t="shared" si="366"/>
        <v>0</v>
      </c>
      <c r="AG866" s="5">
        <f t="shared" si="367"/>
        <v>0</v>
      </c>
      <c r="AH866" s="5">
        <f t="shared" si="368"/>
        <v>0</v>
      </c>
      <c r="AI866" s="5">
        <f t="shared" si="370"/>
        <v>2.7721120062551563E-5</v>
      </c>
      <c r="AJ866" s="5">
        <f t="shared" si="371"/>
        <v>1.7330767176522155E-3</v>
      </c>
      <c r="AK866" s="5">
        <f t="shared" si="372"/>
        <v>3.677689266314621E-3</v>
      </c>
      <c r="AL866" s="5">
        <f t="shared" si="373"/>
        <v>1.6451976814280123E-4</v>
      </c>
      <c r="AM866" s="5">
        <f t="shared" si="374"/>
        <v>1.4479226552291946E-2</v>
      </c>
      <c r="AN866" s="5">
        <f t="shared" si="375"/>
        <v>1.127883744669167E-2</v>
      </c>
      <c r="AO866" s="5">
        <f t="shared" si="376"/>
        <v>1.127883744669167E-2</v>
      </c>
      <c r="AP866" s="5">
        <f t="shared" si="377"/>
        <v>1.4356040943726223E-2</v>
      </c>
      <c r="AQ866" s="5">
        <f t="shared" si="378"/>
        <v>1.2362633110141186E-3</v>
      </c>
      <c r="AR866" s="5">
        <f t="shared" si="379"/>
        <v>3.5150433637820555E-4</v>
      </c>
      <c r="AS866" s="5">
        <f t="shared" si="380"/>
        <v>3.0810517333736964E-3</v>
      </c>
      <c r="AT866" s="5">
        <f t="shared" si="381"/>
        <v>-1.2319098772639592E-4</v>
      </c>
      <c r="AU866" s="5">
        <f t="shared" si="382"/>
        <v>1.2363275668181295E-3</v>
      </c>
      <c r="AV866" s="5">
        <f t="shared" si="383"/>
        <v>3.51540618236168E-4</v>
      </c>
      <c r="AW866" s="5">
        <f t="shared" si="384"/>
        <v>3.0810256178963602E-3</v>
      </c>
      <c r="AX866" s="5">
        <f t="shared" si="385"/>
        <v>-1.232656263613352E-4</v>
      </c>
      <c r="AZ866" s="7">
        <f t="shared" si="369"/>
        <v>127.74390660309795</v>
      </c>
      <c r="BA866" s="4">
        <f t="shared" si="386"/>
        <v>2.7536335763001102E-3</v>
      </c>
      <c r="BB866" s="5">
        <f>AZ866/MAX($AZ$16:AZ866)-1</f>
        <v>-1.0628998381763899E-2</v>
      </c>
    </row>
    <row r="867" spans="1:54" x14ac:dyDescent="0.25">
      <c r="A867" s="3">
        <v>43809</v>
      </c>
      <c r="B867">
        <f>IFERROR(VLOOKUP($A867,Finnifty!$A$14:$I$486,B$15+1,FALSE),All_curves!B866)</f>
        <v>0</v>
      </c>
      <c r="C867">
        <f>IFERROR(VLOOKUP($A867,Finnifty!$A$14:$I$486,C$15+1,FALSE),All_curves!C866)</f>
        <v>0</v>
      </c>
      <c r="D867">
        <f>IFERROR(VLOOKUP($A867,Finnifty!$A$14:$I$486,D$15+1,FALSE),All_curves!D866)</f>
        <v>0</v>
      </c>
      <c r="E867">
        <f>IFERROR(VLOOKUP($A867,Finnifty!$A$14:$I$486,E$15+1,FALSE),All_curves!E866)</f>
        <v>0</v>
      </c>
      <c r="F867">
        <f>IFERROR(VLOOKUP($A867,Finnifty!$A$14:$I$486,F$15+1,FALSE),All_curves!F866)</f>
        <v>0</v>
      </c>
      <c r="G867">
        <f>IFERROR(VLOOKUP($A867,Finnifty!$A$14:$I$486,G$15+1,FALSE),All_curves!G866)</f>
        <v>0</v>
      </c>
      <c r="H867">
        <f>IFERROR(VLOOKUP($A867,Finnifty!$A$14:$I$486,H$15+1,FALSE),All_curves!H866)</f>
        <v>0</v>
      </c>
      <c r="I867">
        <f>IFERROR(VLOOKUP($A867,Finnifty!$A$14:$I$486,I$15+1,FALSE),All_curves!I866)</f>
        <v>0</v>
      </c>
      <c r="J867">
        <f>IFERROR(VLOOKUP($A867,Banknifty!$A$14:$I$4860,2,FALSE),All_curves!J866)</f>
        <v>16094010</v>
      </c>
      <c r="K867">
        <f>IFERROR(VLOOKUP($A867,Banknifty!$A$14:$I$4860,3,FALSE),All_curves!K866)</f>
        <v>25010424</v>
      </c>
      <c r="L867">
        <f>IFERROR(VLOOKUP($A867,Banknifty!$A$14:$I$4860,4,FALSE),All_curves!L866)</f>
        <v>20257676</v>
      </c>
      <c r="M867">
        <f>IFERROR(VLOOKUP($A867,Banknifty!$A$14:$I$4860,5,FALSE),All_curves!M866)</f>
        <v>25235334</v>
      </c>
      <c r="N867">
        <f>IFERROR(VLOOKUP($A867,Banknifty!$A$14:$I$4860,6,FALSE),All_curves!N866)</f>
        <v>14826342</v>
      </c>
      <c r="O867">
        <f>IFERROR(VLOOKUP($A867,Banknifty!$A$14:$I$4860,7,FALSE),All_curves!O866)</f>
        <v>21407782</v>
      </c>
      <c r="P867">
        <f>IFERROR(VLOOKUP($A867,Banknifty!$A$14:$I$4860,8,FALSE),All_curves!P866)</f>
        <v>21407782</v>
      </c>
      <c r="Q867">
        <f>IFERROR(VLOOKUP($A867,Banknifty!$A$14:$I$4860,9,FALSE),All_curves!Q866)</f>
        <v>20064440</v>
      </c>
      <c r="R867">
        <f>IFERROR(VLOOKUP($A867,Nifty!$A$14:$I$4860,2,FALSE),All_curves!R866)</f>
        <v>8755609</v>
      </c>
      <c r="S867">
        <f>IFERROR(VLOOKUP($A867,Nifty!$A$14:$I$4860,3,FALSE),All_curves!S866)</f>
        <v>9787715</v>
      </c>
      <c r="T867">
        <f>IFERROR(VLOOKUP($A867,Nifty!$A$14:$I$4860,4,FALSE),All_curves!T866)</f>
        <v>9955430</v>
      </c>
      <c r="U867">
        <f>IFERROR(VLOOKUP($A867,Nifty!$A$14:$I$4860,5,FALSE),All_curves!U866)</f>
        <v>11070533</v>
      </c>
      <c r="V867">
        <f>IFERROR(VLOOKUP($A867,Nifty!$A$14:$I$4860,6,FALSE),All_curves!V866)</f>
        <v>9438872</v>
      </c>
      <c r="W867">
        <f>IFERROR(VLOOKUP($A867,Nifty!$A$14:$I$4860,7,FALSE),All_curves!W866)</f>
        <v>10560538</v>
      </c>
      <c r="X867">
        <f>IFERROR(VLOOKUP($A867,Nifty!$A$14:$I$4860,8,FALSE),All_curves!X866)</f>
        <v>10676390</v>
      </c>
      <c r="Y867">
        <f>IFERROR(VLOOKUP($A867,Nifty!$A$14:$I$4860,9,FALSE),All_curves!Y866)</f>
        <v>10836879</v>
      </c>
      <c r="AA867" s="5">
        <f t="shared" si="361"/>
        <v>0</v>
      </c>
      <c r="AB867" s="5">
        <f t="shared" si="362"/>
        <v>0</v>
      </c>
      <c r="AC867" s="5">
        <f t="shared" si="363"/>
        <v>0</v>
      </c>
      <c r="AD867" s="5">
        <f t="shared" si="364"/>
        <v>0</v>
      </c>
      <c r="AE867" s="5">
        <f t="shared" si="365"/>
        <v>0</v>
      </c>
      <c r="AF867" s="5">
        <f t="shared" si="366"/>
        <v>0</v>
      </c>
      <c r="AG867" s="5">
        <f t="shared" si="367"/>
        <v>0</v>
      </c>
      <c r="AH867" s="5">
        <f t="shared" si="368"/>
        <v>0</v>
      </c>
      <c r="AI867" s="5">
        <f t="shared" si="370"/>
        <v>2.9510365360452262E-4</v>
      </c>
      <c r="AJ867" s="5">
        <f t="shared" si="371"/>
        <v>-3.6978896129591377E-4</v>
      </c>
      <c r="AK867" s="5">
        <f t="shared" si="372"/>
        <v>-2.3639768229588576E-4</v>
      </c>
      <c r="AL867" s="5">
        <f t="shared" si="373"/>
        <v>-1.1962530176455877E-3</v>
      </c>
      <c r="AM867" s="5">
        <f t="shared" si="374"/>
        <v>1.315538612061129E-3</v>
      </c>
      <c r="AN867" s="5">
        <f t="shared" si="375"/>
        <v>3.0075540244167698E-3</v>
      </c>
      <c r="AO867" s="5">
        <f t="shared" si="376"/>
        <v>3.0075540244167698E-3</v>
      </c>
      <c r="AP867" s="5">
        <f t="shared" si="377"/>
        <v>5.6110778994344912E-4</v>
      </c>
      <c r="AQ867" s="5">
        <f t="shared" si="378"/>
        <v>2.6778970995364748E-3</v>
      </c>
      <c r="AR867" s="5">
        <f t="shared" si="379"/>
        <v>-2.2809109915600256E-4</v>
      </c>
      <c r="AS867" s="5">
        <f t="shared" si="380"/>
        <v>9.7443758877879816E-5</v>
      </c>
      <c r="AT867" s="5">
        <f t="shared" si="381"/>
        <v>-7.6342692218089869E-4</v>
      </c>
      <c r="AU867" s="5">
        <f t="shared" si="382"/>
        <v>2.6779161310532817E-3</v>
      </c>
      <c r="AV867" s="5">
        <f t="shared" si="383"/>
        <v>-2.2806135446862275E-4</v>
      </c>
      <c r="AW867" s="5">
        <f t="shared" si="384"/>
        <v>9.7420693466743202E-5</v>
      </c>
      <c r="AX867" s="5">
        <f t="shared" si="385"/>
        <v>-7.6338214712967645E-4</v>
      </c>
      <c r="AZ867" s="7">
        <f t="shared" si="369"/>
        <v>127.79687845948349</v>
      </c>
      <c r="BA867" s="4">
        <f t="shared" si="386"/>
        <v>4.1467227513351801E-4</v>
      </c>
      <c r="BB867" s="5">
        <f>AZ867/MAX($AZ$16:AZ867)-1</f>
        <v>-1.0218733657571866E-2</v>
      </c>
    </row>
    <row r="868" spans="1:54" x14ac:dyDescent="0.25">
      <c r="A868" s="3">
        <v>43810</v>
      </c>
      <c r="B868">
        <f>IFERROR(VLOOKUP($A868,Finnifty!$A$14:$I$486,B$15+1,FALSE),All_curves!B867)</f>
        <v>0</v>
      </c>
      <c r="C868">
        <f>IFERROR(VLOOKUP($A868,Finnifty!$A$14:$I$486,C$15+1,FALSE),All_curves!C867)</f>
        <v>0</v>
      </c>
      <c r="D868">
        <f>IFERROR(VLOOKUP($A868,Finnifty!$A$14:$I$486,D$15+1,FALSE),All_curves!D867)</f>
        <v>0</v>
      </c>
      <c r="E868">
        <f>IFERROR(VLOOKUP($A868,Finnifty!$A$14:$I$486,E$15+1,FALSE),All_curves!E867)</f>
        <v>0</v>
      </c>
      <c r="F868">
        <f>IFERROR(VLOOKUP($A868,Finnifty!$A$14:$I$486,F$15+1,FALSE),All_curves!F867)</f>
        <v>0</v>
      </c>
      <c r="G868">
        <f>IFERROR(VLOOKUP($A868,Finnifty!$A$14:$I$486,G$15+1,FALSE),All_curves!G867)</f>
        <v>0</v>
      </c>
      <c r="H868">
        <f>IFERROR(VLOOKUP($A868,Finnifty!$A$14:$I$486,H$15+1,FALSE),All_curves!H867)</f>
        <v>0</v>
      </c>
      <c r="I868">
        <f>IFERROR(VLOOKUP($A868,Finnifty!$A$14:$I$486,I$15+1,FALSE),All_curves!I867)</f>
        <v>0</v>
      </c>
      <c r="J868">
        <f>IFERROR(VLOOKUP($A868,Banknifty!$A$14:$I$4860,2,FALSE),All_curves!J867)</f>
        <v>16065999</v>
      </c>
      <c r="K868">
        <f>IFERROR(VLOOKUP($A868,Banknifty!$A$14:$I$4860,3,FALSE),All_curves!K867)</f>
        <v>24979440</v>
      </c>
      <c r="L868">
        <f>IFERROR(VLOOKUP($A868,Banknifty!$A$14:$I$4860,4,FALSE),All_curves!L867)</f>
        <v>20244860</v>
      </c>
      <c r="M868">
        <f>IFERROR(VLOOKUP($A868,Banknifty!$A$14:$I$4860,5,FALSE),All_curves!M867)</f>
        <v>25235334</v>
      </c>
      <c r="N868">
        <f>IFERROR(VLOOKUP($A868,Banknifty!$A$14:$I$4860,6,FALSE),All_curves!N867)</f>
        <v>14871085</v>
      </c>
      <c r="O868">
        <f>IFERROR(VLOOKUP($A868,Banknifty!$A$14:$I$4860,7,FALSE),All_curves!O867)</f>
        <v>21478744</v>
      </c>
      <c r="P868">
        <f>IFERROR(VLOOKUP($A868,Banknifty!$A$14:$I$4860,8,FALSE),All_curves!P867)</f>
        <v>21478744</v>
      </c>
      <c r="Q868">
        <f>IFERROR(VLOOKUP($A868,Banknifty!$A$14:$I$4860,9,FALSE),All_curves!Q867)</f>
        <v>20058894</v>
      </c>
      <c r="R868">
        <f>IFERROR(VLOOKUP($A868,Nifty!$A$14:$I$4860,2,FALSE),All_curves!R867)</f>
        <v>8751922</v>
      </c>
      <c r="S868">
        <f>IFERROR(VLOOKUP($A868,Nifty!$A$14:$I$4860,3,FALSE),All_curves!S867)</f>
        <v>9778228</v>
      </c>
      <c r="T868">
        <f>IFERROR(VLOOKUP($A868,Nifty!$A$14:$I$4860,4,FALSE),All_curves!T867)</f>
        <v>9949019</v>
      </c>
      <c r="U868">
        <f>IFERROR(VLOOKUP($A868,Nifty!$A$14:$I$4860,5,FALSE),All_curves!U867)</f>
        <v>11066452</v>
      </c>
      <c r="V868">
        <f>IFERROR(VLOOKUP($A868,Nifty!$A$14:$I$4860,6,FALSE),All_curves!V867)</f>
        <v>9434897</v>
      </c>
      <c r="W868">
        <f>IFERROR(VLOOKUP($A868,Nifty!$A$14:$I$4860,7,FALSE),All_curves!W867)</f>
        <v>10550301</v>
      </c>
      <c r="X868">
        <f>IFERROR(VLOOKUP($A868,Nifty!$A$14:$I$4860,8,FALSE),All_curves!X867)</f>
        <v>10669515</v>
      </c>
      <c r="Y868">
        <f>IFERROR(VLOOKUP($A868,Nifty!$A$14:$I$4860,9,FALSE),All_curves!Y867)</f>
        <v>10832884</v>
      </c>
      <c r="AA868" s="5">
        <f t="shared" si="361"/>
        <v>0</v>
      </c>
      <c r="AB868" s="5">
        <f t="shared" si="362"/>
        <v>0</v>
      </c>
      <c r="AC868" s="5">
        <f t="shared" si="363"/>
        <v>0</v>
      </c>
      <c r="AD868" s="5">
        <f t="shared" si="364"/>
        <v>0</v>
      </c>
      <c r="AE868" s="5">
        <f t="shared" si="365"/>
        <v>0</v>
      </c>
      <c r="AF868" s="5">
        <f t="shared" si="366"/>
        <v>0</v>
      </c>
      <c r="AG868" s="5">
        <f t="shared" si="367"/>
        <v>0</v>
      </c>
      <c r="AH868" s="5">
        <f t="shared" si="368"/>
        <v>0</v>
      </c>
      <c r="AI868" s="5">
        <f t="shared" si="370"/>
        <v>-1.7404612026461486E-3</v>
      </c>
      <c r="AJ868" s="5">
        <f t="shared" si="371"/>
        <v>-1.2388434518343372E-3</v>
      </c>
      <c r="AK868" s="5">
        <f t="shared" si="372"/>
        <v>-6.3264907583671093E-4</v>
      </c>
      <c r="AL868" s="5">
        <f t="shared" si="373"/>
        <v>0</v>
      </c>
      <c r="AM868" s="5">
        <f t="shared" si="374"/>
        <v>3.017804391669987E-3</v>
      </c>
      <c r="AN868" s="5">
        <f t="shared" si="375"/>
        <v>3.3147759071912031E-3</v>
      </c>
      <c r="AO868" s="5">
        <f t="shared" si="376"/>
        <v>3.3147759071912031E-3</v>
      </c>
      <c r="AP868" s="5">
        <f t="shared" si="377"/>
        <v>-2.7640940888462584E-4</v>
      </c>
      <c r="AQ868" s="5">
        <f t="shared" si="378"/>
        <v>-4.2110149048457668E-4</v>
      </c>
      <c r="AR868" s="5">
        <f t="shared" si="379"/>
        <v>-9.6927628154275247E-4</v>
      </c>
      <c r="AS868" s="5">
        <f t="shared" si="380"/>
        <v>-6.4397017507034082E-4</v>
      </c>
      <c r="AT868" s="5">
        <f t="shared" si="381"/>
        <v>-3.6863627071970217E-4</v>
      </c>
      <c r="AU868" s="5">
        <f t="shared" si="382"/>
        <v>-4.2113083003980645E-4</v>
      </c>
      <c r="AV868" s="5">
        <f t="shared" si="383"/>
        <v>-9.6936349265541732E-4</v>
      </c>
      <c r="AW868" s="5">
        <f t="shared" si="384"/>
        <v>-6.4394425456548721E-4</v>
      </c>
      <c r="AX868" s="5">
        <f t="shared" si="385"/>
        <v>-3.6864857492646674E-4</v>
      </c>
      <c r="AZ868" s="7">
        <f t="shared" si="369"/>
        <v>127.80195264357822</v>
      </c>
      <c r="BA868" s="4">
        <f t="shared" si="386"/>
        <v>3.9705070701917479E-5</v>
      </c>
      <c r="BB868" s="5">
        <f>AZ868/MAX($AZ$16:AZ868)-1</f>
        <v>-1.0179434322412306E-2</v>
      </c>
    </row>
    <row r="869" spans="1:54" x14ac:dyDescent="0.25">
      <c r="A869" s="3">
        <v>43811</v>
      </c>
      <c r="B869">
        <f>IFERROR(VLOOKUP($A869,Finnifty!$A$14:$I$486,B$15+1,FALSE),All_curves!B868)</f>
        <v>0</v>
      </c>
      <c r="C869">
        <f>IFERROR(VLOOKUP($A869,Finnifty!$A$14:$I$486,C$15+1,FALSE),All_curves!C868)</f>
        <v>0</v>
      </c>
      <c r="D869">
        <f>IFERROR(VLOOKUP($A869,Finnifty!$A$14:$I$486,D$15+1,FALSE),All_curves!D868)</f>
        <v>0</v>
      </c>
      <c r="E869">
        <f>IFERROR(VLOOKUP($A869,Finnifty!$A$14:$I$486,E$15+1,FALSE),All_curves!E868)</f>
        <v>0</v>
      </c>
      <c r="F869">
        <f>IFERROR(VLOOKUP($A869,Finnifty!$A$14:$I$486,F$15+1,FALSE),All_curves!F868)</f>
        <v>0</v>
      </c>
      <c r="G869">
        <f>IFERROR(VLOOKUP($A869,Finnifty!$A$14:$I$486,G$15+1,FALSE),All_curves!G868)</f>
        <v>0</v>
      </c>
      <c r="H869">
        <f>IFERROR(VLOOKUP($A869,Finnifty!$A$14:$I$486,H$15+1,FALSE),All_curves!H868)</f>
        <v>0</v>
      </c>
      <c r="I869">
        <f>IFERROR(VLOOKUP($A869,Finnifty!$A$14:$I$486,I$15+1,FALSE),All_curves!I868)</f>
        <v>0</v>
      </c>
      <c r="J869">
        <f>IFERROR(VLOOKUP($A869,Banknifty!$A$14:$I$4860,2,FALSE),All_curves!J868)</f>
        <v>16085567</v>
      </c>
      <c r="K869">
        <f>IFERROR(VLOOKUP($A869,Banknifty!$A$14:$I$4860,3,FALSE),All_curves!K868)</f>
        <v>25026402</v>
      </c>
      <c r="L869">
        <f>IFERROR(VLOOKUP($A869,Banknifty!$A$14:$I$4860,4,FALSE),All_curves!L868)</f>
        <v>20244860</v>
      </c>
      <c r="M869">
        <f>IFERROR(VLOOKUP($A869,Banknifty!$A$14:$I$4860,5,FALSE),All_curves!M868)</f>
        <v>25235334</v>
      </c>
      <c r="N869">
        <f>IFERROR(VLOOKUP($A869,Banknifty!$A$14:$I$4860,6,FALSE),All_curves!N868)</f>
        <v>14871498</v>
      </c>
      <c r="O869">
        <f>IFERROR(VLOOKUP($A869,Banknifty!$A$14:$I$4860,7,FALSE),All_curves!O868)</f>
        <v>21515970</v>
      </c>
      <c r="P869">
        <f>IFERROR(VLOOKUP($A869,Banknifty!$A$14:$I$4860,8,FALSE),All_curves!P868)</f>
        <v>21515970</v>
      </c>
      <c r="Q869">
        <f>IFERROR(VLOOKUP($A869,Banknifty!$A$14:$I$4860,9,FALSE),All_curves!Q868)</f>
        <v>20062194</v>
      </c>
      <c r="R869">
        <f>IFERROR(VLOOKUP($A869,Nifty!$A$14:$I$4860,2,FALSE),All_curves!R868)</f>
        <v>8783756</v>
      </c>
      <c r="S869">
        <f>IFERROR(VLOOKUP($A869,Nifty!$A$14:$I$4860,3,FALSE),All_curves!S868)</f>
        <v>9809726</v>
      </c>
      <c r="T869">
        <f>IFERROR(VLOOKUP($A869,Nifty!$A$14:$I$4860,4,FALSE),All_curves!T868)</f>
        <v>9949019</v>
      </c>
      <c r="U869">
        <f>IFERROR(VLOOKUP($A869,Nifty!$A$14:$I$4860,5,FALSE),All_curves!U868)</f>
        <v>11066452</v>
      </c>
      <c r="V869">
        <f>IFERROR(VLOOKUP($A869,Nifty!$A$14:$I$4860,6,FALSE),All_curves!V868)</f>
        <v>9432474</v>
      </c>
      <c r="W869">
        <f>IFERROR(VLOOKUP($A869,Nifty!$A$14:$I$4860,7,FALSE),All_curves!W868)</f>
        <v>10564982</v>
      </c>
      <c r="X869">
        <f>IFERROR(VLOOKUP($A869,Nifty!$A$14:$I$4860,8,FALSE),All_curves!X868)</f>
        <v>10669515</v>
      </c>
      <c r="Y869">
        <f>IFERROR(VLOOKUP($A869,Nifty!$A$14:$I$4860,9,FALSE),All_curves!Y868)</f>
        <v>10823435</v>
      </c>
      <c r="AA869" s="5">
        <f t="shared" si="361"/>
        <v>0</v>
      </c>
      <c r="AB869" s="5">
        <f t="shared" si="362"/>
        <v>0</v>
      </c>
      <c r="AC869" s="5">
        <f t="shared" si="363"/>
        <v>0</v>
      </c>
      <c r="AD869" s="5">
        <f t="shared" si="364"/>
        <v>0</v>
      </c>
      <c r="AE869" s="5">
        <f t="shared" si="365"/>
        <v>0</v>
      </c>
      <c r="AF869" s="5">
        <f t="shared" si="366"/>
        <v>0</v>
      </c>
      <c r="AG869" s="5">
        <f t="shared" si="367"/>
        <v>0</v>
      </c>
      <c r="AH869" s="5">
        <f t="shared" si="368"/>
        <v>0</v>
      </c>
      <c r="AI869" s="5">
        <f t="shared" si="370"/>
        <v>1.2179759254311584E-3</v>
      </c>
      <c r="AJ869" s="5">
        <f t="shared" si="371"/>
        <v>1.8800261334921409E-3</v>
      </c>
      <c r="AK869" s="5">
        <f t="shared" si="372"/>
        <v>0</v>
      </c>
      <c r="AL869" s="5">
        <f t="shared" si="373"/>
        <v>0</v>
      </c>
      <c r="AM869" s="5">
        <f t="shared" si="374"/>
        <v>2.7772015290139507E-5</v>
      </c>
      <c r="AN869" s="5">
        <f t="shared" si="375"/>
        <v>1.7331553465136373E-3</v>
      </c>
      <c r="AO869" s="5">
        <f t="shared" si="376"/>
        <v>1.7331553465136373E-3</v>
      </c>
      <c r="AP869" s="5">
        <f t="shared" si="377"/>
        <v>1.645155510567875E-4</v>
      </c>
      <c r="AQ869" s="5">
        <f t="shared" si="378"/>
        <v>3.6373724537306362E-3</v>
      </c>
      <c r="AR869" s="5">
        <f t="shared" si="379"/>
        <v>3.2212380402665275E-3</v>
      </c>
      <c r="AS869" s="5">
        <f t="shared" si="380"/>
        <v>0</v>
      </c>
      <c r="AT869" s="5">
        <f t="shared" si="381"/>
        <v>0</v>
      </c>
      <c r="AU869" s="5">
        <f t="shared" si="382"/>
        <v>-2.5681255449849782E-4</v>
      </c>
      <c r="AV869" s="5">
        <f t="shared" si="383"/>
        <v>1.391524279733769E-3</v>
      </c>
      <c r="AW869" s="5">
        <f t="shared" si="384"/>
        <v>0</v>
      </c>
      <c r="AX869" s="5">
        <f t="shared" si="385"/>
        <v>-8.7225156292636274E-4</v>
      </c>
      <c r="AZ869" s="7">
        <f t="shared" si="369"/>
        <v>127.87585237060735</v>
      </c>
      <c r="BA869" s="4">
        <f t="shared" si="386"/>
        <v>5.7823629060848236E-4</v>
      </c>
      <c r="BB869" s="5">
        <f>AZ869/MAX($AZ$16:AZ869)-1</f>
        <v>-9.6070841501469939E-3</v>
      </c>
    </row>
    <row r="870" spans="1:54" x14ac:dyDescent="0.25">
      <c r="A870" s="3">
        <v>43812</v>
      </c>
      <c r="B870">
        <f>IFERROR(VLOOKUP($A870,Finnifty!$A$14:$I$486,B$15+1,FALSE),All_curves!B869)</f>
        <v>0</v>
      </c>
      <c r="C870">
        <f>IFERROR(VLOOKUP($A870,Finnifty!$A$14:$I$486,C$15+1,FALSE),All_curves!C869)</f>
        <v>0</v>
      </c>
      <c r="D870">
        <f>IFERROR(VLOOKUP($A870,Finnifty!$A$14:$I$486,D$15+1,FALSE),All_curves!D869)</f>
        <v>0</v>
      </c>
      <c r="E870">
        <f>IFERROR(VLOOKUP($A870,Finnifty!$A$14:$I$486,E$15+1,FALSE),All_curves!E869)</f>
        <v>0</v>
      </c>
      <c r="F870">
        <f>IFERROR(VLOOKUP($A870,Finnifty!$A$14:$I$486,F$15+1,FALSE),All_curves!F869)</f>
        <v>0</v>
      </c>
      <c r="G870">
        <f>IFERROR(VLOOKUP($A870,Finnifty!$A$14:$I$486,G$15+1,FALSE),All_curves!G869)</f>
        <v>0</v>
      </c>
      <c r="H870">
        <f>IFERROR(VLOOKUP($A870,Finnifty!$A$14:$I$486,H$15+1,FALSE),All_curves!H869)</f>
        <v>0</v>
      </c>
      <c r="I870">
        <f>IFERROR(VLOOKUP($A870,Finnifty!$A$14:$I$486,I$15+1,FALSE),All_curves!I869)</f>
        <v>0</v>
      </c>
      <c r="J870">
        <f>IFERROR(VLOOKUP($A870,Banknifty!$A$14:$I$4860,2,FALSE),All_curves!J869)</f>
        <v>16137250</v>
      </c>
      <c r="K870">
        <f>IFERROR(VLOOKUP($A870,Banknifty!$A$14:$I$4860,3,FALSE),All_curves!K869)</f>
        <v>25011500</v>
      </c>
      <c r="L870">
        <f>IFERROR(VLOOKUP($A870,Banknifty!$A$14:$I$4860,4,FALSE),All_curves!L869)</f>
        <v>20276718</v>
      </c>
      <c r="M870">
        <f>IFERROR(VLOOKUP($A870,Banknifty!$A$14:$I$4860,5,FALSE),All_curves!M869)</f>
        <v>25200572</v>
      </c>
      <c r="N870">
        <f>IFERROR(VLOOKUP($A870,Banknifty!$A$14:$I$4860,6,FALSE),All_curves!N869)</f>
        <v>14875886</v>
      </c>
      <c r="O870">
        <f>IFERROR(VLOOKUP($A870,Banknifty!$A$14:$I$4860,7,FALSE),All_curves!O869)</f>
        <v>21508012</v>
      </c>
      <c r="P870">
        <f>IFERROR(VLOOKUP($A870,Banknifty!$A$14:$I$4860,8,FALSE),All_curves!P869)</f>
        <v>21508012</v>
      </c>
      <c r="Q870">
        <f>IFERROR(VLOOKUP($A870,Banknifty!$A$14:$I$4860,9,FALSE),All_curves!Q869)</f>
        <v>20038194</v>
      </c>
      <c r="R870">
        <f>IFERROR(VLOOKUP($A870,Nifty!$A$14:$I$4860,2,FALSE),All_curves!R869)</f>
        <v>8813993</v>
      </c>
      <c r="S870">
        <f>IFERROR(VLOOKUP($A870,Nifty!$A$14:$I$4860,3,FALSE),All_curves!S869)</f>
        <v>9827030</v>
      </c>
      <c r="T870">
        <f>IFERROR(VLOOKUP($A870,Nifty!$A$14:$I$4860,4,FALSE),All_curves!T869)</f>
        <v>9969514</v>
      </c>
      <c r="U870">
        <f>IFERROR(VLOOKUP($A870,Nifty!$A$14:$I$4860,5,FALSE),All_curves!U869)</f>
        <v>11080130</v>
      </c>
      <c r="V870">
        <f>IFERROR(VLOOKUP($A870,Nifty!$A$14:$I$4860,6,FALSE),All_curves!V869)</f>
        <v>9477651</v>
      </c>
      <c r="W870">
        <f>IFERROR(VLOOKUP($A870,Nifty!$A$14:$I$4860,7,FALSE),All_curves!W869)</f>
        <v>10598836</v>
      </c>
      <c r="X870">
        <f>IFERROR(VLOOKUP($A870,Nifty!$A$14:$I$4860,8,FALSE),All_curves!X869)</f>
        <v>10691495</v>
      </c>
      <c r="Y870">
        <f>IFERROR(VLOOKUP($A870,Nifty!$A$14:$I$4860,9,FALSE),All_curves!Y869)</f>
        <v>10850484</v>
      </c>
      <c r="AA870" s="5">
        <f t="shared" si="361"/>
        <v>0</v>
      </c>
      <c r="AB870" s="5">
        <f t="shared" si="362"/>
        <v>0</v>
      </c>
      <c r="AC870" s="5">
        <f t="shared" si="363"/>
        <v>0</v>
      </c>
      <c r="AD870" s="5">
        <f t="shared" si="364"/>
        <v>0</v>
      </c>
      <c r="AE870" s="5">
        <f t="shared" si="365"/>
        <v>0</v>
      </c>
      <c r="AF870" s="5">
        <f t="shared" si="366"/>
        <v>0</v>
      </c>
      <c r="AG870" s="5">
        <f t="shared" si="367"/>
        <v>0</v>
      </c>
      <c r="AH870" s="5">
        <f t="shared" si="368"/>
        <v>0</v>
      </c>
      <c r="AI870" s="5">
        <f t="shared" si="370"/>
        <v>3.2130045524660922E-3</v>
      </c>
      <c r="AJ870" s="5">
        <f t="shared" si="371"/>
        <v>-5.9545115594328291E-4</v>
      </c>
      <c r="AK870" s="5">
        <f t="shared" si="372"/>
        <v>1.5736339989509407E-3</v>
      </c>
      <c r="AL870" s="5">
        <f t="shared" si="373"/>
        <v>-1.3775129744666437E-3</v>
      </c>
      <c r="AM870" s="5">
        <f t="shared" si="374"/>
        <v>2.9506106244303609E-4</v>
      </c>
      <c r="AN870" s="5">
        <f t="shared" si="375"/>
        <v>-3.698648027488094E-4</v>
      </c>
      <c r="AO870" s="5">
        <f t="shared" si="376"/>
        <v>-3.698648027488094E-4</v>
      </c>
      <c r="AP870" s="5">
        <f t="shared" si="377"/>
        <v>-1.1962799283069536E-3</v>
      </c>
      <c r="AQ870" s="5">
        <f t="shared" si="378"/>
        <v>3.4423770423495093E-3</v>
      </c>
      <c r="AR870" s="5">
        <f t="shared" si="379"/>
        <v>1.7639636417978721E-3</v>
      </c>
      <c r="AS870" s="5">
        <f t="shared" si="380"/>
        <v>2.0600020966892174E-3</v>
      </c>
      <c r="AT870" s="5">
        <f t="shared" si="381"/>
        <v>1.2359878306074101E-3</v>
      </c>
      <c r="AU870" s="5">
        <f t="shared" si="382"/>
        <v>4.789517575134683E-3</v>
      </c>
      <c r="AV870" s="5">
        <f t="shared" si="383"/>
        <v>3.2043594584449941E-3</v>
      </c>
      <c r="AW870" s="5">
        <f t="shared" si="384"/>
        <v>2.06007489562543E-3</v>
      </c>
      <c r="AX870" s="5">
        <f t="shared" si="385"/>
        <v>2.4991141906427483E-3</v>
      </c>
      <c r="AZ870" s="7">
        <f t="shared" si="369"/>
        <v>127.99428737620832</v>
      </c>
      <c r="BA870" s="4">
        <f t="shared" si="386"/>
        <v>9.2617177837239317E-4</v>
      </c>
      <c r="BB870" s="5">
        <f>AZ870/MAX($AZ$16:AZ870)-1</f>
        <v>-8.68981018198689E-3</v>
      </c>
    </row>
    <row r="871" spans="1:54" x14ac:dyDescent="0.25">
      <c r="A871" s="3">
        <v>43815</v>
      </c>
      <c r="B871">
        <f>IFERROR(VLOOKUP($A871,Finnifty!$A$14:$I$486,B$15+1,FALSE),All_curves!B870)</f>
        <v>0</v>
      </c>
      <c r="C871">
        <f>IFERROR(VLOOKUP($A871,Finnifty!$A$14:$I$486,C$15+1,FALSE),All_curves!C870)</f>
        <v>0</v>
      </c>
      <c r="D871">
        <f>IFERROR(VLOOKUP($A871,Finnifty!$A$14:$I$486,D$15+1,FALSE),All_curves!D870)</f>
        <v>0</v>
      </c>
      <c r="E871">
        <f>IFERROR(VLOOKUP($A871,Finnifty!$A$14:$I$486,E$15+1,FALSE),All_curves!E870)</f>
        <v>0</v>
      </c>
      <c r="F871">
        <f>IFERROR(VLOOKUP($A871,Finnifty!$A$14:$I$486,F$15+1,FALSE),All_curves!F870)</f>
        <v>0</v>
      </c>
      <c r="G871">
        <f>IFERROR(VLOOKUP($A871,Finnifty!$A$14:$I$486,G$15+1,FALSE),All_curves!G870)</f>
        <v>0</v>
      </c>
      <c r="H871">
        <f>IFERROR(VLOOKUP($A871,Finnifty!$A$14:$I$486,H$15+1,FALSE),All_curves!H870)</f>
        <v>0</v>
      </c>
      <c r="I871">
        <f>IFERROR(VLOOKUP($A871,Finnifty!$A$14:$I$486,I$15+1,FALSE),All_curves!I870)</f>
        <v>0</v>
      </c>
      <c r="J871">
        <f>IFERROR(VLOOKUP($A871,Banknifty!$A$14:$I$4860,2,FALSE),All_curves!J870)</f>
        <v>16118108</v>
      </c>
      <c r="K871">
        <f>IFERROR(VLOOKUP($A871,Banknifty!$A$14:$I$4860,3,FALSE),All_curves!K870)</f>
        <v>24982276</v>
      </c>
      <c r="L871">
        <f>IFERROR(VLOOKUP($A871,Banknifty!$A$14:$I$4860,4,FALSE),All_curves!L870)</f>
        <v>20253428</v>
      </c>
      <c r="M871">
        <f>IFERROR(VLOOKUP($A871,Banknifty!$A$14:$I$4860,5,FALSE),All_curves!M870)</f>
        <v>25165420</v>
      </c>
      <c r="N871">
        <f>IFERROR(VLOOKUP($A871,Banknifty!$A$14:$I$4860,6,FALSE),All_curves!N870)</f>
        <v>14849995</v>
      </c>
      <c r="O871">
        <f>IFERROR(VLOOKUP($A871,Banknifty!$A$14:$I$4860,7,FALSE),All_curves!O870)</f>
        <v>21481368</v>
      </c>
      <c r="P871">
        <f>IFERROR(VLOOKUP($A871,Banknifty!$A$14:$I$4860,8,FALSE),All_curves!P870)</f>
        <v>21481368</v>
      </c>
      <c r="Q871">
        <f>IFERROR(VLOOKUP($A871,Banknifty!$A$14:$I$4860,9,FALSE),All_curves!Q870)</f>
        <v>20038194</v>
      </c>
      <c r="R871">
        <f>IFERROR(VLOOKUP($A871,Nifty!$A$14:$I$4860,2,FALSE),All_curves!R870)</f>
        <v>8790932</v>
      </c>
      <c r="S871">
        <f>IFERROR(VLOOKUP($A871,Nifty!$A$14:$I$4860,3,FALSE),All_curves!S870)</f>
        <v>9803447</v>
      </c>
      <c r="T871">
        <f>IFERROR(VLOOKUP($A871,Nifty!$A$14:$I$4860,4,FALSE),All_curves!T870)</f>
        <v>9945060</v>
      </c>
      <c r="U871">
        <f>IFERROR(VLOOKUP($A871,Nifty!$A$14:$I$4860,5,FALSE),All_curves!U870)</f>
        <v>11054590</v>
      </c>
      <c r="V871">
        <f>IFERROR(VLOOKUP($A871,Nifty!$A$14:$I$4860,6,FALSE),All_curves!V870)</f>
        <v>9452854</v>
      </c>
      <c r="W871">
        <f>IFERROR(VLOOKUP($A871,Nifty!$A$14:$I$4860,7,FALSE),All_curves!W870)</f>
        <v>10573402</v>
      </c>
      <c r="X871">
        <f>IFERROR(VLOOKUP($A871,Nifty!$A$14:$I$4860,8,FALSE),All_curves!X870)</f>
        <v>10665270</v>
      </c>
      <c r="Y871">
        <f>IFERROR(VLOOKUP($A871,Nifty!$A$14:$I$4860,9,FALSE),All_curves!Y870)</f>
        <v>10825473</v>
      </c>
      <c r="AA871" s="5">
        <f t="shared" si="361"/>
        <v>0</v>
      </c>
      <c r="AB871" s="5">
        <f t="shared" si="362"/>
        <v>0</v>
      </c>
      <c r="AC871" s="5">
        <f t="shared" si="363"/>
        <v>0</v>
      </c>
      <c r="AD871" s="5">
        <f t="shared" si="364"/>
        <v>0</v>
      </c>
      <c r="AE871" s="5">
        <f t="shared" si="365"/>
        <v>0</v>
      </c>
      <c r="AF871" s="5">
        <f t="shared" si="366"/>
        <v>0</v>
      </c>
      <c r="AG871" s="5">
        <f t="shared" si="367"/>
        <v>0</v>
      </c>
      <c r="AH871" s="5">
        <f t="shared" si="368"/>
        <v>0</v>
      </c>
      <c r="AI871" s="5">
        <f t="shared" si="370"/>
        <v>-1.1861996312878542E-3</v>
      </c>
      <c r="AJ871" s="5">
        <f t="shared" si="371"/>
        <v>-1.1684225256382019E-3</v>
      </c>
      <c r="AK871" s="5">
        <f t="shared" si="372"/>
        <v>-1.1486079749197797E-3</v>
      </c>
      <c r="AL871" s="5">
        <f t="shared" si="373"/>
        <v>-1.3948889731550951E-3</v>
      </c>
      <c r="AM871" s="5">
        <f t="shared" si="374"/>
        <v>-1.7404677610463049E-3</v>
      </c>
      <c r="AN871" s="5">
        <f t="shared" si="375"/>
        <v>-1.2387941758633669E-3</v>
      </c>
      <c r="AO871" s="5">
        <f t="shared" si="376"/>
        <v>-1.2387941758633669E-3</v>
      </c>
      <c r="AP871" s="5">
        <f t="shared" si="377"/>
        <v>0</v>
      </c>
      <c r="AQ871" s="5">
        <f t="shared" si="378"/>
        <v>-2.6164077961032817E-3</v>
      </c>
      <c r="AR871" s="5">
        <f t="shared" si="379"/>
        <v>-2.3998095050081769E-3</v>
      </c>
      <c r="AS871" s="5">
        <f t="shared" si="380"/>
        <v>-2.4528778433933196E-3</v>
      </c>
      <c r="AT871" s="5">
        <f t="shared" si="381"/>
        <v>-2.3050271070826911E-3</v>
      </c>
      <c r="AU871" s="5">
        <f t="shared" si="382"/>
        <v>-2.6163655952302634E-3</v>
      </c>
      <c r="AV871" s="5">
        <f t="shared" si="383"/>
        <v>-2.3996974762133805E-3</v>
      </c>
      <c r="AW871" s="5">
        <f t="shared" si="384"/>
        <v>-2.4528842785784821E-3</v>
      </c>
      <c r="AX871" s="5">
        <f t="shared" si="385"/>
        <v>-2.3050584655947004E-3</v>
      </c>
      <c r="AZ871" s="7">
        <f t="shared" si="369"/>
        <v>127.84141791487097</v>
      </c>
      <c r="BA871" s="4">
        <f t="shared" si="386"/>
        <v>-1.1943459702074277E-3</v>
      </c>
      <c r="BB871" s="5">
        <f>AZ871/MAX($AZ$16:AZ871)-1</f>
        <v>-9.8737775124215776E-3</v>
      </c>
    </row>
    <row r="872" spans="1:54" x14ac:dyDescent="0.25">
      <c r="A872" s="3">
        <v>43816</v>
      </c>
      <c r="B872">
        <f>IFERROR(VLOOKUP($A872,Finnifty!$A$14:$I$486,B$15+1,FALSE),All_curves!B871)</f>
        <v>0</v>
      </c>
      <c r="C872">
        <f>IFERROR(VLOOKUP($A872,Finnifty!$A$14:$I$486,C$15+1,FALSE),All_curves!C871)</f>
        <v>0</v>
      </c>
      <c r="D872">
        <f>IFERROR(VLOOKUP($A872,Finnifty!$A$14:$I$486,D$15+1,FALSE),All_curves!D871)</f>
        <v>0</v>
      </c>
      <c r="E872">
        <f>IFERROR(VLOOKUP($A872,Finnifty!$A$14:$I$486,E$15+1,FALSE),All_curves!E871)</f>
        <v>0</v>
      </c>
      <c r="F872">
        <f>IFERROR(VLOOKUP($A872,Finnifty!$A$14:$I$486,F$15+1,FALSE),All_curves!F871)</f>
        <v>0</v>
      </c>
      <c r="G872">
        <f>IFERROR(VLOOKUP($A872,Finnifty!$A$14:$I$486,G$15+1,FALSE),All_curves!G871)</f>
        <v>0</v>
      </c>
      <c r="H872">
        <f>IFERROR(VLOOKUP($A872,Finnifty!$A$14:$I$486,H$15+1,FALSE),All_curves!H871)</f>
        <v>0</v>
      </c>
      <c r="I872">
        <f>IFERROR(VLOOKUP($A872,Finnifty!$A$14:$I$486,I$15+1,FALSE),All_curves!I871)</f>
        <v>0</v>
      </c>
      <c r="J872">
        <f>IFERROR(VLOOKUP($A872,Banknifty!$A$14:$I$4860,2,FALSE),All_curves!J871)</f>
        <v>16077682</v>
      </c>
      <c r="K872">
        <f>IFERROR(VLOOKUP($A872,Banknifty!$A$14:$I$4860,3,FALSE),All_curves!K871)</f>
        <v>24929540</v>
      </c>
      <c r="L872">
        <f>IFERROR(VLOOKUP($A872,Banknifty!$A$14:$I$4860,4,FALSE),All_curves!L871)</f>
        <v>20227214</v>
      </c>
      <c r="M872">
        <f>IFERROR(VLOOKUP($A872,Banknifty!$A$14:$I$4860,5,FALSE),All_curves!M871)</f>
        <v>25165420</v>
      </c>
      <c r="N872">
        <f>IFERROR(VLOOKUP($A872,Banknifty!$A$14:$I$4860,6,FALSE),All_curves!N871)</f>
        <v>14885884</v>
      </c>
      <c r="O872">
        <f>IFERROR(VLOOKUP($A872,Banknifty!$A$14:$I$4860,7,FALSE),All_curves!O871)</f>
        <v>21531888</v>
      </c>
      <c r="P872">
        <f>IFERROR(VLOOKUP($A872,Banknifty!$A$14:$I$4860,8,FALSE),All_curves!P871)</f>
        <v>21531888</v>
      </c>
      <c r="Q872">
        <f>IFERROR(VLOOKUP($A872,Banknifty!$A$14:$I$4860,9,FALSE),All_curves!Q871)</f>
        <v>20044304</v>
      </c>
      <c r="R872">
        <f>IFERROR(VLOOKUP($A872,Nifty!$A$14:$I$4860,2,FALSE),All_curves!R871)</f>
        <v>8814666</v>
      </c>
      <c r="S872">
        <f>IFERROR(VLOOKUP($A872,Nifty!$A$14:$I$4860,3,FALSE),All_curves!S871)</f>
        <v>9820490</v>
      </c>
      <c r="T872">
        <f>IFERROR(VLOOKUP($A872,Nifty!$A$14:$I$4860,4,FALSE),All_curves!T871)</f>
        <v>9964807</v>
      </c>
      <c r="U872">
        <f>IFERROR(VLOOKUP($A872,Nifty!$A$14:$I$4860,5,FALSE),All_curves!U871)</f>
        <v>11066041</v>
      </c>
      <c r="V872">
        <f>IFERROR(VLOOKUP($A872,Nifty!$A$14:$I$4860,6,FALSE),All_curves!V871)</f>
        <v>9478375</v>
      </c>
      <c r="W872">
        <f>IFERROR(VLOOKUP($A872,Nifty!$A$14:$I$4860,7,FALSE),All_curves!W871)</f>
        <v>10591782</v>
      </c>
      <c r="X872">
        <f>IFERROR(VLOOKUP($A872,Nifty!$A$14:$I$4860,8,FALSE),All_curves!X871)</f>
        <v>10686446</v>
      </c>
      <c r="Y872">
        <f>IFERROR(VLOOKUP($A872,Nifty!$A$14:$I$4860,9,FALSE),All_curves!Y871)</f>
        <v>10836687</v>
      </c>
      <c r="AA872" s="5">
        <f t="shared" si="361"/>
        <v>0</v>
      </c>
      <c r="AB872" s="5">
        <f t="shared" si="362"/>
        <v>0</v>
      </c>
      <c r="AC872" s="5">
        <f t="shared" si="363"/>
        <v>0</v>
      </c>
      <c r="AD872" s="5">
        <f t="shared" si="364"/>
        <v>0</v>
      </c>
      <c r="AE872" s="5">
        <f t="shared" si="365"/>
        <v>0</v>
      </c>
      <c r="AF872" s="5">
        <f t="shared" si="366"/>
        <v>0</v>
      </c>
      <c r="AG872" s="5">
        <f t="shared" si="367"/>
        <v>0</v>
      </c>
      <c r="AH872" s="5">
        <f t="shared" si="368"/>
        <v>0</v>
      </c>
      <c r="AI872" s="5">
        <f t="shared" si="370"/>
        <v>-2.5081107534457026E-3</v>
      </c>
      <c r="AJ872" s="5">
        <f t="shared" si="371"/>
        <v>-2.1109365695903826E-3</v>
      </c>
      <c r="AK872" s="5">
        <f t="shared" si="372"/>
        <v>-1.2942994144004016E-3</v>
      </c>
      <c r="AL872" s="5">
        <f t="shared" si="373"/>
        <v>0</v>
      </c>
      <c r="AM872" s="5">
        <f t="shared" si="374"/>
        <v>2.4167684904945474E-3</v>
      </c>
      <c r="AN872" s="5">
        <f t="shared" si="375"/>
        <v>2.351805527469164E-3</v>
      </c>
      <c r="AO872" s="5">
        <f t="shared" si="376"/>
        <v>2.351805527469164E-3</v>
      </c>
      <c r="AP872" s="5">
        <f t="shared" si="377"/>
        <v>3.0491769867091456E-4</v>
      </c>
      <c r="AQ872" s="5">
        <f t="shared" si="378"/>
        <v>2.6998275040690523E-3</v>
      </c>
      <c r="AR872" s="5">
        <f t="shared" si="379"/>
        <v>1.7384701523861512E-3</v>
      </c>
      <c r="AS872" s="5">
        <f t="shared" si="380"/>
        <v>1.9856089354914896E-3</v>
      </c>
      <c r="AT872" s="5">
        <f t="shared" si="381"/>
        <v>1.0358593127379745E-3</v>
      </c>
      <c r="AU872" s="5">
        <f t="shared" si="382"/>
        <v>2.6998195465623986E-3</v>
      </c>
      <c r="AV872" s="5">
        <f t="shared" si="383"/>
        <v>1.7383241458142074E-3</v>
      </c>
      <c r="AW872" s="5">
        <f t="shared" si="384"/>
        <v>1.9855099777126295E-3</v>
      </c>
      <c r="AX872" s="5">
        <f t="shared" si="385"/>
        <v>1.0358900715008446E-3</v>
      </c>
      <c r="AZ872" s="7">
        <f t="shared" si="369"/>
        <v>127.92894273137432</v>
      </c>
      <c r="BA872" s="4">
        <f t="shared" si="386"/>
        <v>6.8463583970591868E-4</v>
      </c>
      <c r="BB872" s="5">
        <f>AZ872/MAX($AZ$16:AZ872)-1</f>
        <v>-9.1959016146739847E-3</v>
      </c>
    </row>
    <row r="873" spans="1:54" x14ac:dyDescent="0.25">
      <c r="A873" s="3">
        <v>43817</v>
      </c>
      <c r="B873">
        <f>IFERROR(VLOOKUP($A873,Finnifty!$A$14:$I$486,B$15+1,FALSE),All_curves!B872)</f>
        <v>0</v>
      </c>
      <c r="C873">
        <f>IFERROR(VLOOKUP($A873,Finnifty!$A$14:$I$486,C$15+1,FALSE),All_curves!C872)</f>
        <v>0</v>
      </c>
      <c r="D873">
        <f>IFERROR(VLOOKUP($A873,Finnifty!$A$14:$I$486,D$15+1,FALSE),All_curves!D872)</f>
        <v>0</v>
      </c>
      <c r="E873">
        <f>IFERROR(VLOOKUP($A873,Finnifty!$A$14:$I$486,E$15+1,FALSE),All_curves!E872)</f>
        <v>0</v>
      </c>
      <c r="F873">
        <f>IFERROR(VLOOKUP($A873,Finnifty!$A$14:$I$486,F$15+1,FALSE),All_curves!F872)</f>
        <v>0</v>
      </c>
      <c r="G873">
        <f>IFERROR(VLOOKUP($A873,Finnifty!$A$14:$I$486,G$15+1,FALSE),All_curves!G872)</f>
        <v>0</v>
      </c>
      <c r="H873">
        <f>IFERROR(VLOOKUP($A873,Finnifty!$A$14:$I$486,H$15+1,FALSE),All_curves!H872)</f>
        <v>0</v>
      </c>
      <c r="I873">
        <f>IFERROR(VLOOKUP($A873,Finnifty!$A$14:$I$486,I$15+1,FALSE),All_curves!I872)</f>
        <v>0</v>
      </c>
      <c r="J873">
        <f>IFERROR(VLOOKUP($A873,Banknifty!$A$14:$I$4860,2,FALSE),All_curves!J872)</f>
        <v>15963510</v>
      </c>
      <c r="K873">
        <f>IFERROR(VLOOKUP($A873,Banknifty!$A$14:$I$4860,3,FALSE),All_curves!K872)</f>
        <v>24831570</v>
      </c>
      <c r="L873">
        <f>IFERROR(VLOOKUP($A873,Banknifty!$A$14:$I$4860,4,FALSE),All_curves!L872)</f>
        <v>20159002</v>
      </c>
      <c r="M873">
        <f>IFERROR(VLOOKUP($A873,Banknifty!$A$14:$I$4860,5,FALSE),All_curves!M872)</f>
        <v>25165420</v>
      </c>
      <c r="N873">
        <f>IFERROR(VLOOKUP($A873,Banknifty!$A$14:$I$4860,6,FALSE),All_curves!N872)</f>
        <v>14970315</v>
      </c>
      <c r="O873">
        <f>IFERROR(VLOOKUP($A873,Banknifty!$A$14:$I$4860,7,FALSE),All_curves!O872)</f>
        <v>21636926</v>
      </c>
      <c r="P873">
        <f>IFERROR(VLOOKUP($A873,Banknifty!$A$14:$I$4860,8,FALSE),All_curves!P872)</f>
        <v>21636926</v>
      </c>
      <c r="Q873">
        <f>IFERROR(VLOOKUP($A873,Banknifty!$A$14:$I$4860,9,FALSE),All_curves!Q872)</f>
        <v>20131106</v>
      </c>
      <c r="R873">
        <f>IFERROR(VLOOKUP($A873,Nifty!$A$14:$I$4860,2,FALSE),All_curves!R872)</f>
        <v>8814149</v>
      </c>
      <c r="S873">
        <f>IFERROR(VLOOKUP($A873,Nifty!$A$14:$I$4860,3,FALSE),All_curves!S872)</f>
        <v>9835113</v>
      </c>
      <c r="T873">
        <f>IFERROR(VLOOKUP($A873,Nifty!$A$14:$I$4860,4,FALSE),All_curves!T872)</f>
        <v>9964025</v>
      </c>
      <c r="U873">
        <f>IFERROR(VLOOKUP($A873,Nifty!$A$14:$I$4860,5,FALSE),All_curves!U872)</f>
        <v>11074516</v>
      </c>
      <c r="V873">
        <f>IFERROR(VLOOKUP($A873,Nifty!$A$14:$I$4860,6,FALSE),All_curves!V872)</f>
        <v>9477819</v>
      </c>
      <c r="W873">
        <f>IFERROR(VLOOKUP($A873,Nifty!$A$14:$I$4860,7,FALSE),All_curves!W872)</f>
        <v>10607554</v>
      </c>
      <c r="X873">
        <f>IFERROR(VLOOKUP($A873,Nifty!$A$14:$I$4860,8,FALSE),All_curves!X872)</f>
        <v>10685607</v>
      </c>
      <c r="Y873">
        <f>IFERROR(VLOOKUP($A873,Nifty!$A$14:$I$4860,9,FALSE),All_curves!Y872)</f>
        <v>10844987</v>
      </c>
      <c r="AA873" s="5">
        <f t="shared" ref="AA873:AA936" si="387">IFERROR(B873/B872-1,0)</f>
        <v>0</v>
      </c>
      <c r="AB873" s="5">
        <f t="shared" ref="AB873:AB936" si="388">IFERROR(C873/C872-1,0)</f>
        <v>0</v>
      </c>
      <c r="AC873" s="5">
        <f t="shared" ref="AC873:AC936" si="389">IFERROR(D873/D872-1,0)</f>
        <v>0</v>
      </c>
      <c r="AD873" s="5">
        <f t="shared" ref="AD873:AD936" si="390">IFERROR(E873/E872-1,0)</f>
        <v>0</v>
      </c>
      <c r="AE873" s="5">
        <f t="shared" ref="AE873:AE936" si="391">IFERROR(F873/F872-1,0)</f>
        <v>0</v>
      </c>
      <c r="AF873" s="5">
        <f t="shared" ref="AF873:AF936" si="392">IFERROR(G873/G872-1,0)</f>
        <v>0</v>
      </c>
      <c r="AG873" s="5">
        <f t="shared" ref="AG873:AG936" si="393">IFERROR(H873/H872-1,0)</f>
        <v>0</v>
      </c>
      <c r="AH873" s="5">
        <f t="shared" ref="AH873:AH936" si="394">IFERROR(I873/I872-1,0)</f>
        <v>0</v>
      </c>
      <c r="AI873" s="5">
        <f t="shared" si="370"/>
        <v>-7.1012724346706246E-3</v>
      </c>
      <c r="AJ873" s="5">
        <f t="shared" si="371"/>
        <v>-3.9298759624124546E-3</v>
      </c>
      <c r="AK873" s="5">
        <f t="shared" si="372"/>
        <v>-3.3722884426891087E-3</v>
      </c>
      <c r="AL873" s="5">
        <f t="shared" si="373"/>
        <v>0</v>
      </c>
      <c r="AM873" s="5">
        <f t="shared" si="374"/>
        <v>5.6718835105795673E-3</v>
      </c>
      <c r="AN873" s="5">
        <f t="shared" si="375"/>
        <v>4.8782531285691544E-3</v>
      </c>
      <c r="AO873" s="5">
        <f t="shared" si="376"/>
        <v>4.8782531285691544E-3</v>
      </c>
      <c r="AP873" s="5">
        <f t="shared" si="377"/>
        <v>4.3305070607591034E-3</v>
      </c>
      <c r="AQ873" s="5">
        <f t="shared" si="378"/>
        <v>-5.8652250692237118E-5</v>
      </c>
      <c r="AR873" s="5">
        <f t="shared" si="379"/>
        <v>1.4890295698075651E-3</v>
      </c>
      <c r="AS873" s="5">
        <f t="shared" si="380"/>
        <v>-7.8476181224584884E-5</v>
      </c>
      <c r="AT873" s="5">
        <f t="shared" si="381"/>
        <v>7.6585655158867283E-4</v>
      </c>
      <c r="AU873" s="5">
        <f t="shared" si="382"/>
        <v>-5.8659844118902349E-5</v>
      </c>
      <c r="AV873" s="5">
        <f t="shared" si="383"/>
        <v>1.489078985953407E-3</v>
      </c>
      <c r="AW873" s="5">
        <f t="shared" si="384"/>
        <v>-7.8510666689401987E-5</v>
      </c>
      <c r="AX873" s="5">
        <f t="shared" si="385"/>
        <v>7.6591674189718795E-4</v>
      </c>
      <c r="AZ873" s="7">
        <f t="shared" ref="AZ873:AZ936" si="395">AZ872*(1+BA873)</f>
        <v>127.9800665637609</v>
      </c>
      <c r="BA873" s="4">
        <f t="shared" si="386"/>
        <v>3.9962678730110407E-4</v>
      </c>
      <c r="BB873" s="5">
        <f>AZ873/MAX($AZ$16:AZ873)-1</f>
        <v>-8.7999497559912987E-3</v>
      </c>
    </row>
    <row r="874" spans="1:54" x14ac:dyDescent="0.25">
      <c r="A874" s="3">
        <v>43818</v>
      </c>
      <c r="B874">
        <f>IFERROR(VLOOKUP($A874,Finnifty!$A$14:$I$486,B$15+1,FALSE),All_curves!B873)</f>
        <v>0</v>
      </c>
      <c r="C874">
        <f>IFERROR(VLOOKUP($A874,Finnifty!$A$14:$I$486,C$15+1,FALSE),All_curves!C873)</f>
        <v>0</v>
      </c>
      <c r="D874">
        <f>IFERROR(VLOOKUP($A874,Finnifty!$A$14:$I$486,D$15+1,FALSE),All_curves!D873)</f>
        <v>0</v>
      </c>
      <c r="E874">
        <f>IFERROR(VLOOKUP($A874,Finnifty!$A$14:$I$486,E$15+1,FALSE),All_curves!E873)</f>
        <v>0</v>
      </c>
      <c r="F874">
        <f>IFERROR(VLOOKUP($A874,Finnifty!$A$14:$I$486,F$15+1,FALSE),All_curves!F873)</f>
        <v>0</v>
      </c>
      <c r="G874">
        <f>IFERROR(VLOOKUP($A874,Finnifty!$A$14:$I$486,G$15+1,FALSE),All_curves!G873)</f>
        <v>0</v>
      </c>
      <c r="H874">
        <f>IFERROR(VLOOKUP($A874,Finnifty!$A$14:$I$486,H$15+1,FALSE),All_curves!H873)</f>
        <v>0</v>
      </c>
      <c r="I874">
        <f>IFERROR(VLOOKUP($A874,Finnifty!$A$14:$I$486,I$15+1,FALSE),All_curves!I873)</f>
        <v>0</v>
      </c>
      <c r="J874">
        <f>IFERROR(VLOOKUP($A874,Banknifty!$A$14:$I$4860,2,FALSE),All_curves!J873)</f>
        <v>15831664</v>
      </c>
      <c r="K874">
        <f>IFERROR(VLOOKUP($A874,Banknifty!$A$14:$I$4860,3,FALSE),All_curves!K873)</f>
        <v>24664030</v>
      </c>
      <c r="L874">
        <f>IFERROR(VLOOKUP($A874,Banknifty!$A$14:$I$4860,4,FALSE),All_curves!L873)</f>
        <v>20169438</v>
      </c>
      <c r="M874">
        <f>IFERROR(VLOOKUP($A874,Banknifty!$A$14:$I$4860,5,FALSE),All_curves!M873)</f>
        <v>25038540</v>
      </c>
      <c r="N874">
        <f>IFERROR(VLOOKUP($A874,Banknifty!$A$14:$I$4860,6,FALSE),All_curves!N873)</f>
        <v>14952556</v>
      </c>
      <c r="O874">
        <f>IFERROR(VLOOKUP($A874,Banknifty!$A$14:$I$4860,7,FALSE),All_curves!O873)</f>
        <v>21611646</v>
      </c>
      <c r="P874">
        <f>IFERROR(VLOOKUP($A874,Banknifty!$A$14:$I$4860,8,FALSE),All_curves!P873)</f>
        <v>21611646</v>
      </c>
      <c r="Q874">
        <f>IFERROR(VLOOKUP($A874,Banknifty!$A$14:$I$4860,9,FALSE),All_curves!Q873)</f>
        <v>20103024</v>
      </c>
      <c r="R874">
        <f>IFERROR(VLOOKUP($A874,Nifty!$A$14:$I$4860,2,FALSE),All_curves!R873)</f>
        <v>8759499</v>
      </c>
      <c r="S874">
        <f>IFERROR(VLOOKUP($A874,Nifty!$A$14:$I$4860,3,FALSE),All_curves!S873)</f>
        <v>9738917</v>
      </c>
      <c r="T874">
        <f>IFERROR(VLOOKUP($A874,Nifty!$A$14:$I$4860,4,FALSE),All_curves!T873)</f>
        <v>9927796</v>
      </c>
      <c r="U874">
        <f>IFERROR(VLOOKUP($A874,Nifty!$A$14:$I$4860,5,FALSE),All_curves!U873)</f>
        <v>10983222</v>
      </c>
      <c r="V874">
        <f>IFERROR(VLOOKUP($A874,Nifty!$A$14:$I$4860,6,FALSE),All_curves!V873)</f>
        <v>9422075</v>
      </c>
      <c r="W874">
        <f>IFERROR(VLOOKUP($A874,Nifty!$A$14:$I$4860,7,FALSE),All_curves!W873)</f>
        <v>10535623</v>
      </c>
      <c r="X874">
        <f>IFERROR(VLOOKUP($A874,Nifty!$A$14:$I$4860,8,FALSE),All_curves!X873)</f>
        <v>10646755</v>
      </c>
      <c r="Y874">
        <f>IFERROR(VLOOKUP($A874,Nifty!$A$14:$I$4860,9,FALSE),All_curves!Y873)</f>
        <v>10775097</v>
      </c>
      <c r="AA874" s="5">
        <f t="shared" si="387"/>
        <v>0</v>
      </c>
      <c r="AB874" s="5">
        <f t="shared" si="388"/>
        <v>0</v>
      </c>
      <c r="AC874" s="5">
        <f t="shared" si="389"/>
        <v>0</v>
      </c>
      <c r="AD874" s="5">
        <f t="shared" si="390"/>
        <v>0</v>
      </c>
      <c r="AE874" s="5">
        <f t="shared" si="391"/>
        <v>0</v>
      </c>
      <c r="AF874" s="5">
        <f t="shared" si="392"/>
        <v>0</v>
      </c>
      <c r="AG874" s="5">
        <f t="shared" si="393"/>
        <v>0</v>
      </c>
      <c r="AH874" s="5">
        <f t="shared" si="394"/>
        <v>0</v>
      </c>
      <c r="AI874" s="5">
        <f t="shared" si="370"/>
        <v>-8.2592111634596233E-3</v>
      </c>
      <c r="AJ874" s="5">
        <f t="shared" si="371"/>
        <v>-6.7470562674852852E-3</v>
      </c>
      <c r="AK874" s="5">
        <f t="shared" si="372"/>
        <v>5.1768435758869913E-4</v>
      </c>
      <c r="AL874" s="5">
        <f t="shared" si="373"/>
        <v>-5.0418391586549705E-3</v>
      </c>
      <c r="AM874" s="5">
        <f t="shared" si="374"/>
        <v>-1.186280983399457E-3</v>
      </c>
      <c r="AN874" s="5">
        <f t="shared" si="375"/>
        <v>-1.16837299346495E-3</v>
      </c>
      <c r="AO874" s="5">
        <f t="shared" si="376"/>
        <v>-1.16837299346495E-3</v>
      </c>
      <c r="AP874" s="5">
        <f t="shared" si="377"/>
        <v>-1.394955647245566E-3</v>
      </c>
      <c r="AQ874" s="5">
        <f t="shared" si="378"/>
        <v>-6.2002582438758225E-3</v>
      </c>
      <c r="AR874" s="5">
        <f t="shared" si="379"/>
        <v>-9.7808738953990559E-3</v>
      </c>
      <c r="AS874" s="5">
        <f t="shared" si="380"/>
        <v>-3.6359804396315365E-3</v>
      </c>
      <c r="AT874" s="5">
        <f t="shared" si="381"/>
        <v>-8.2436108268749697E-3</v>
      </c>
      <c r="AU874" s="5">
        <f t="shared" si="382"/>
        <v>-5.8815218986562057E-3</v>
      </c>
      <c r="AV874" s="5">
        <f t="shared" si="383"/>
        <v>-6.7811108951224552E-3</v>
      </c>
      <c r="AW874" s="5">
        <f t="shared" si="384"/>
        <v>-3.6359188579553336E-3</v>
      </c>
      <c r="AX874" s="5">
        <f t="shared" si="385"/>
        <v>-6.4444521694677626E-3</v>
      </c>
      <c r="AZ874" s="7">
        <f t="shared" si="395"/>
        <v>127.57985086130626</v>
      </c>
      <c r="BA874" s="4">
        <f t="shared" si="386"/>
        <v>-3.1271721698570526E-3</v>
      </c>
      <c r="BB874" s="5">
        <f>AZ874/MAX($AZ$16:AZ874)-1</f>
        <v>-1.1899602967875289E-2</v>
      </c>
    </row>
    <row r="875" spans="1:54" x14ac:dyDescent="0.25">
      <c r="A875" s="3">
        <v>43819</v>
      </c>
      <c r="B875">
        <f>IFERROR(VLOOKUP($A875,Finnifty!$A$14:$I$486,B$15+1,FALSE),All_curves!B874)</f>
        <v>0</v>
      </c>
      <c r="C875">
        <f>IFERROR(VLOOKUP($A875,Finnifty!$A$14:$I$486,C$15+1,FALSE),All_curves!C874)</f>
        <v>0</v>
      </c>
      <c r="D875">
        <f>IFERROR(VLOOKUP($A875,Finnifty!$A$14:$I$486,D$15+1,FALSE),All_curves!D874)</f>
        <v>0</v>
      </c>
      <c r="E875">
        <f>IFERROR(VLOOKUP($A875,Finnifty!$A$14:$I$486,E$15+1,FALSE),All_curves!E874)</f>
        <v>0</v>
      </c>
      <c r="F875">
        <f>IFERROR(VLOOKUP($A875,Finnifty!$A$14:$I$486,F$15+1,FALSE),All_curves!F874)</f>
        <v>0</v>
      </c>
      <c r="G875">
        <f>IFERROR(VLOOKUP($A875,Finnifty!$A$14:$I$486,G$15+1,FALSE),All_curves!G874)</f>
        <v>0</v>
      </c>
      <c r="H875">
        <f>IFERROR(VLOOKUP($A875,Finnifty!$A$14:$I$486,H$15+1,FALSE),All_curves!H874)</f>
        <v>0</v>
      </c>
      <c r="I875">
        <f>IFERROR(VLOOKUP($A875,Finnifty!$A$14:$I$486,I$15+1,FALSE),All_curves!I874)</f>
        <v>0</v>
      </c>
      <c r="J875">
        <f>IFERROR(VLOOKUP($A875,Banknifty!$A$14:$I$4860,2,FALSE),All_curves!J874)</f>
        <v>15820299</v>
      </c>
      <c r="K875">
        <f>IFERROR(VLOOKUP($A875,Banknifty!$A$14:$I$4860,3,FALSE),All_curves!K874)</f>
        <v>24645866</v>
      </c>
      <c r="L875">
        <f>IFERROR(VLOOKUP($A875,Banknifty!$A$14:$I$4860,4,FALSE),All_curves!L874)</f>
        <v>20169438</v>
      </c>
      <c r="M875">
        <f>IFERROR(VLOOKUP($A875,Banknifty!$A$14:$I$4860,5,FALSE),All_curves!M874)</f>
        <v>25038540</v>
      </c>
      <c r="N875">
        <f>IFERROR(VLOOKUP($A875,Banknifty!$A$14:$I$4860,6,FALSE),All_curves!N874)</f>
        <v>14915054</v>
      </c>
      <c r="O875">
        <f>IFERROR(VLOOKUP($A875,Banknifty!$A$14:$I$4860,7,FALSE),All_curves!O874)</f>
        <v>21566024</v>
      </c>
      <c r="P875">
        <f>IFERROR(VLOOKUP($A875,Banknifty!$A$14:$I$4860,8,FALSE),All_curves!P874)</f>
        <v>21566024</v>
      </c>
      <c r="Q875">
        <f>IFERROR(VLOOKUP($A875,Banknifty!$A$14:$I$4860,9,FALSE),All_curves!Q874)</f>
        <v>20103024</v>
      </c>
      <c r="R875">
        <f>IFERROR(VLOOKUP($A875,Nifty!$A$14:$I$4860,2,FALSE),All_curves!R874)</f>
        <v>8759499</v>
      </c>
      <c r="S875">
        <f>IFERROR(VLOOKUP($A875,Nifty!$A$14:$I$4860,3,FALSE),All_curves!S874)</f>
        <v>9738917</v>
      </c>
      <c r="T875">
        <f>IFERROR(VLOOKUP($A875,Nifty!$A$14:$I$4860,4,FALSE),All_curves!T874)</f>
        <v>9927796</v>
      </c>
      <c r="U875">
        <f>IFERROR(VLOOKUP($A875,Nifty!$A$14:$I$4860,5,FALSE),All_curves!U874)</f>
        <v>10983222</v>
      </c>
      <c r="V875">
        <f>IFERROR(VLOOKUP($A875,Nifty!$A$14:$I$4860,6,FALSE),All_curves!V874)</f>
        <v>9424806</v>
      </c>
      <c r="W875">
        <f>IFERROR(VLOOKUP($A875,Nifty!$A$14:$I$4860,7,FALSE),All_curves!W874)</f>
        <v>10538513</v>
      </c>
      <c r="X875">
        <f>IFERROR(VLOOKUP($A875,Nifty!$A$14:$I$4860,8,FALSE),All_curves!X874)</f>
        <v>10646755</v>
      </c>
      <c r="Y875">
        <f>IFERROR(VLOOKUP($A875,Nifty!$A$14:$I$4860,9,FALSE),All_curves!Y874)</f>
        <v>10775097</v>
      </c>
      <c r="AA875" s="5">
        <f t="shared" si="387"/>
        <v>0</v>
      </c>
      <c r="AB875" s="5">
        <f t="shared" si="388"/>
        <v>0</v>
      </c>
      <c r="AC875" s="5">
        <f t="shared" si="389"/>
        <v>0</v>
      </c>
      <c r="AD875" s="5">
        <f t="shared" si="390"/>
        <v>0</v>
      </c>
      <c r="AE875" s="5">
        <f t="shared" si="391"/>
        <v>0</v>
      </c>
      <c r="AF875" s="5">
        <f t="shared" si="392"/>
        <v>0</v>
      </c>
      <c r="AG875" s="5">
        <f t="shared" si="393"/>
        <v>0</v>
      </c>
      <c r="AH875" s="5">
        <f t="shared" si="394"/>
        <v>0</v>
      </c>
      <c r="AI875" s="5">
        <f t="shared" si="370"/>
        <v>-7.1786515934146866E-4</v>
      </c>
      <c r="AJ875" s="5">
        <f t="shared" si="371"/>
        <v>-7.3645709967107287E-4</v>
      </c>
      <c r="AK875" s="5">
        <f t="shared" si="372"/>
        <v>0</v>
      </c>
      <c r="AL875" s="5">
        <f t="shared" si="373"/>
        <v>0</v>
      </c>
      <c r="AM875" s="5">
        <f t="shared" si="374"/>
        <v>-2.5080661794545378E-3</v>
      </c>
      <c r="AN875" s="5">
        <f t="shared" si="375"/>
        <v>-2.1109914534043206E-3</v>
      </c>
      <c r="AO875" s="5">
        <f t="shared" si="376"/>
        <v>-2.1109914534043206E-3</v>
      </c>
      <c r="AP875" s="5">
        <f t="shared" si="377"/>
        <v>0</v>
      </c>
      <c r="AQ875" s="5">
        <f t="shared" si="378"/>
        <v>0</v>
      </c>
      <c r="AR875" s="5">
        <f t="shared" si="379"/>
        <v>0</v>
      </c>
      <c r="AS875" s="5">
        <f t="shared" si="380"/>
        <v>0</v>
      </c>
      <c r="AT875" s="5">
        <f t="shared" si="381"/>
        <v>0</v>
      </c>
      <c r="AU875" s="5">
        <f t="shared" si="382"/>
        <v>2.8985122703861776E-4</v>
      </c>
      <c r="AV875" s="5">
        <f t="shared" si="383"/>
        <v>2.7430746145729046E-4</v>
      </c>
      <c r="AW875" s="5">
        <f t="shared" si="384"/>
        <v>0</v>
      </c>
      <c r="AX875" s="5">
        <f t="shared" si="385"/>
        <v>0</v>
      </c>
      <c r="AZ875" s="7">
        <f t="shared" si="395"/>
        <v>127.53934312821112</v>
      </c>
      <c r="BA875" s="4">
        <f t="shared" si="386"/>
        <v>-3.1750886069915895E-4</v>
      </c>
      <c r="BB875" s="5">
        <f>AZ875/MAX($AZ$16:AZ875)-1</f>
        <v>-1.2213333599193299E-2</v>
      </c>
    </row>
    <row r="876" spans="1:54" x14ac:dyDescent="0.25">
      <c r="A876" s="3">
        <v>43822</v>
      </c>
      <c r="B876">
        <f>IFERROR(VLOOKUP($A876,Finnifty!$A$14:$I$486,B$15+1,FALSE),All_curves!B875)</f>
        <v>0</v>
      </c>
      <c r="C876">
        <f>IFERROR(VLOOKUP($A876,Finnifty!$A$14:$I$486,C$15+1,FALSE),All_curves!C875)</f>
        <v>0</v>
      </c>
      <c r="D876">
        <f>IFERROR(VLOOKUP($A876,Finnifty!$A$14:$I$486,D$15+1,FALSE),All_curves!D875)</f>
        <v>0</v>
      </c>
      <c r="E876">
        <f>IFERROR(VLOOKUP($A876,Finnifty!$A$14:$I$486,E$15+1,FALSE),All_curves!E875)</f>
        <v>0</v>
      </c>
      <c r="F876">
        <f>IFERROR(VLOOKUP($A876,Finnifty!$A$14:$I$486,F$15+1,FALSE),All_curves!F875)</f>
        <v>0</v>
      </c>
      <c r="G876">
        <f>IFERROR(VLOOKUP($A876,Finnifty!$A$14:$I$486,G$15+1,FALSE),All_curves!G875)</f>
        <v>0</v>
      </c>
      <c r="H876">
        <f>IFERROR(VLOOKUP($A876,Finnifty!$A$14:$I$486,H$15+1,FALSE),All_curves!H875)</f>
        <v>0</v>
      </c>
      <c r="I876">
        <f>IFERROR(VLOOKUP($A876,Finnifty!$A$14:$I$486,I$15+1,FALSE),All_curves!I875)</f>
        <v>0</v>
      </c>
      <c r="J876">
        <f>IFERROR(VLOOKUP($A876,Banknifty!$A$14:$I$4860,2,FALSE),All_curves!J875)</f>
        <v>15802141</v>
      </c>
      <c r="K876">
        <f>IFERROR(VLOOKUP($A876,Banknifty!$A$14:$I$4860,3,FALSE),All_curves!K875)</f>
        <v>24639616</v>
      </c>
      <c r="L876">
        <f>IFERROR(VLOOKUP($A876,Banknifty!$A$14:$I$4860,4,FALSE),All_curves!L875)</f>
        <v>20169438</v>
      </c>
      <c r="M876">
        <f>IFERROR(VLOOKUP($A876,Banknifty!$A$14:$I$4860,5,FALSE),All_curves!M875)</f>
        <v>25038540</v>
      </c>
      <c r="N876">
        <f>IFERROR(VLOOKUP($A876,Banknifty!$A$14:$I$4860,6,FALSE),All_curves!N875)</f>
        <v>14809138</v>
      </c>
      <c r="O876">
        <f>IFERROR(VLOOKUP($A876,Banknifty!$A$14:$I$4860,7,FALSE),All_curves!O875)</f>
        <v>21481272</v>
      </c>
      <c r="P876">
        <f>IFERROR(VLOOKUP($A876,Banknifty!$A$14:$I$4860,8,FALSE),All_curves!P875)</f>
        <v>21481272</v>
      </c>
      <c r="Q876">
        <f>IFERROR(VLOOKUP($A876,Banknifty!$A$14:$I$4860,9,FALSE),All_curves!Q875)</f>
        <v>20103024</v>
      </c>
      <c r="R876">
        <f>IFERROR(VLOOKUP($A876,Nifty!$A$14:$I$4860,2,FALSE),All_curves!R875)</f>
        <v>8748217</v>
      </c>
      <c r="S876">
        <f>IFERROR(VLOOKUP($A876,Nifty!$A$14:$I$4860,3,FALSE),All_curves!S875)</f>
        <v>9738917</v>
      </c>
      <c r="T876">
        <f>IFERROR(VLOOKUP($A876,Nifty!$A$14:$I$4860,4,FALSE),All_curves!T875)</f>
        <v>9927796</v>
      </c>
      <c r="U876">
        <f>IFERROR(VLOOKUP($A876,Nifty!$A$14:$I$4860,5,FALSE),All_curves!U875)</f>
        <v>10983222</v>
      </c>
      <c r="V876">
        <f>IFERROR(VLOOKUP($A876,Nifty!$A$14:$I$4860,6,FALSE),All_curves!V875)</f>
        <v>9412667</v>
      </c>
      <c r="W876">
        <f>IFERROR(VLOOKUP($A876,Nifty!$A$14:$I$4860,7,FALSE),All_curves!W875)</f>
        <v>10538513</v>
      </c>
      <c r="X876">
        <f>IFERROR(VLOOKUP($A876,Nifty!$A$14:$I$4860,8,FALSE),All_curves!X875)</f>
        <v>10646755</v>
      </c>
      <c r="Y876">
        <f>IFERROR(VLOOKUP($A876,Nifty!$A$14:$I$4860,9,FALSE),All_curves!Y875)</f>
        <v>10775097</v>
      </c>
      <c r="AA876" s="5">
        <f t="shared" si="387"/>
        <v>0</v>
      </c>
      <c r="AB876" s="5">
        <f t="shared" si="388"/>
        <v>0</v>
      </c>
      <c r="AC876" s="5">
        <f t="shared" si="389"/>
        <v>0</v>
      </c>
      <c r="AD876" s="5">
        <f t="shared" si="390"/>
        <v>0</v>
      </c>
      <c r="AE876" s="5">
        <f t="shared" si="391"/>
        <v>0</v>
      </c>
      <c r="AF876" s="5">
        <f t="shared" si="392"/>
        <v>0</v>
      </c>
      <c r="AG876" s="5">
        <f t="shared" si="393"/>
        <v>0</v>
      </c>
      <c r="AH876" s="5">
        <f t="shared" si="394"/>
        <v>0</v>
      </c>
      <c r="AI876" s="5">
        <f t="shared" si="370"/>
        <v>-1.1477659176984956E-3</v>
      </c>
      <c r="AJ876" s="5">
        <f t="shared" si="371"/>
        <v>-2.5359222516263547E-4</v>
      </c>
      <c r="AK876" s="5">
        <f t="shared" si="372"/>
        <v>0</v>
      </c>
      <c r="AL876" s="5">
        <f t="shared" si="373"/>
        <v>0</v>
      </c>
      <c r="AM876" s="5">
        <f t="shared" si="374"/>
        <v>-7.1012816983431204E-3</v>
      </c>
      <c r="AN876" s="5">
        <f t="shared" si="375"/>
        <v>-3.9298852676784568E-3</v>
      </c>
      <c r="AO876" s="5">
        <f t="shared" si="376"/>
        <v>-3.9298852676784568E-3</v>
      </c>
      <c r="AP876" s="5">
        <f t="shared" si="377"/>
        <v>0</v>
      </c>
      <c r="AQ876" s="5">
        <f t="shared" si="378"/>
        <v>-1.2879732048601822E-3</v>
      </c>
      <c r="AR876" s="5">
        <f t="shared" si="379"/>
        <v>0</v>
      </c>
      <c r="AS876" s="5">
        <f t="shared" si="380"/>
        <v>0</v>
      </c>
      <c r="AT876" s="5">
        <f t="shared" si="381"/>
        <v>0</v>
      </c>
      <c r="AU876" s="5">
        <f t="shared" si="382"/>
        <v>-1.2879840709718593E-3</v>
      </c>
      <c r="AV876" s="5">
        <f t="shared" si="383"/>
        <v>0</v>
      </c>
      <c r="AW876" s="5">
        <f t="shared" si="384"/>
        <v>0</v>
      </c>
      <c r="AX876" s="5">
        <f t="shared" si="385"/>
        <v>0</v>
      </c>
      <c r="AZ876" s="7">
        <f t="shared" si="395"/>
        <v>127.43870200444833</v>
      </c>
      <c r="BA876" s="4">
        <f t="shared" si="386"/>
        <v>-7.8909865218305042E-4</v>
      </c>
      <c r="BB876" s="5">
        <f>AZ876/MAX($AZ$16:AZ876)-1</f>
        <v>-1.2992794726294665E-2</v>
      </c>
    </row>
    <row r="877" spans="1:54" x14ac:dyDescent="0.25">
      <c r="A877" s="3">
        <v>43823</v>
      </c>
      <c r="B877">
        <f>IFERROR(VLOOKUP($A877,Finnifty!$A$14:$I$486,B$15+1,FALSE),All_curves!B876)</f>
        <v>0</v>
      </c>
      <c r="C877">
        <f>IFERROR(VLOOKUP($A877,Finnifty!$A$14:$I$486,C$15+1,FALSE),All_curves!C876)</f>
        <v>0</v>
      </c>
      <c r="D877">
        <f>IFERROR(VLOOKUP($A877,Finnifty!$A$14:$I$486,D$15+1,FALSE),All_curves!D876)</f>
        <v>0</v>
      </c>
      <c r="E877">
        <f>IFERROR(VLOOKUP($A877,Finnifty!$A$14:$I$486,E$15+1,FALSE),All_curves!E876)</f>
        <v>0</v>
      </c>
      <c r="F877">
        <f>IFERROR(VLOOKUP($A877,Finnifty!$A$14:$I$486,F$15+1,FALSE),All_curves!F876)</f>
        <v>0</v>
      </c>
      <c r="G877">
        <f>IFERROR(VLOOKUP($A877,Finnifty!$A$14:$I$486,G$15+1,FALSE),All_curves!G876)</f>
        <v>0</v>
      </c>
      <c r="H877">
        <f>IFERROR(VLOOKUP($A877,Finnifty!$A$14:$I$486,H$15+1,FALSE),All_curves!H876)</f>
        <v>0</v>
      </c>
      <c r="I877">
        <f>IFERROR(VLOOKUP($A877,Finnifty!$A$14:$I$486,I$15+1,FALSE),All_curves!I876)</f>
        <v>0</v>
      </c>
      <c r="J877">
        <f>IFERROR(VLOOKUP($A877,Banknifty!$A$14:$I$4860,2,FALSE),All_curves!J876)</f>
        <v>15802141</v>
      </c>
      <c r="K877">
        <f>IFERROR(VLOOKUP($A877,Banknifty!$A$14:$I$4860,3,FALSE),All_curves!K876)</f>
        <v>24639616</v>
      </c>
      <c r="L877">
        <f>IFERROR(VLOOKUP($A877,Banknifty!$A$14:$I$4860,4,FALSE),All_curves!L876)</f>
        <v>20169438</v>
      </c>
      <c r="M877">
        <f>IFERROR(VLOOKUP($A877,Banknifty!$A$14:$I$4860,5,FALSE),All_curves!M876)</f>
        <v>25038540</v>
      </c>
      <c r="N877">
        <f>IFERROR(VLOOKUP($A877,Banknifty!$A$14:$I$4860,6,FALSE),All_curves!N876)</f>
        <v>14799132</v>
      </c>
      <c r="O877">
        <f>IFERROR(VLOOKUP($A877,Banknifty!$A$14:$I$4860,7,FALSE),All_curves!O876)</f>
        <v>21473394</v>
      </c>
      <c r="P877">
        <f>IFERROR(VLOOKUP($A877,Banknifty!$A$14:$I$4860,8,FALSE),All_curves!P876)</f>
        <v>21473394</v>
      </c>
      <c r="Q877">
        <f>IFERROR(VLOOKUP($A877,Banknifty!$A$14:$I$4860,9,FALSE),All_curves!Q876)</f>
        <v>20103024</v>
      </c>
      <c r="R877">
        <f>IFERROR(VLOOKUP($A877,Nifty!$A$14:$I$4860,2,FALSE),All_curves!R876)</f>
        <v>8745846</v>
      </c>
      <c r="S877">
        <f>IFERROR(VLOOKUP($A877,Nifty!$A$14:$I$4860,3,FALSE),All_curves!S876)</f>
        <v>9729522</v>
      </c>
      <c r="T877">
        <f>IFERROR(VLOOKUP($A877,Nifty!$A$14:$I$4860,4,FALSE),All_curves!T876)</f>
        <v>9927796</v>
      </c>
      <c r="U877">
        <f>IFERROR(VLOOKUP($A877,Nifty!$A$14:$I$4860,5,FALSE),All_curves!U876)</f>
        <v>10983222</v>
      </c>
      <c r="V877">
        <f>IFERROR(VLOOKUP($A877,Nifty!$A$14:$I$4860,6,FALSE),All_curves!V876)</f>
        <v>9410117</v>
      </c>
      <c r="W877">
        <f>IFERROR(VLOOKUP($A877,Nifty!$A$14:$I$4860,7,FALSE),All_curves!W876)</f>
        <v>10528346</v>
      </c>
      <c r="X877">
        <f>IFERROR(VLOOKUP($A877,Nifty!$A$14:$I$4860,8,FALSE),All_curves!X876)</f>
        <v>10646755</v>
      </c>
      <c r="Y877">
        <f>IFERROR(VLOOKUP($A877,Nifty!$A$14:$I$4860,9,FALSE),All_curves!Y876)</f>
        <v>10775097</v>
      </c>
      <c r="AA877" s="5">
        <f t="shared" si="387"/>
        <v>0</v>
      </c>
      <c r="AB877" s="5">
        <f t="shared" si="388"/>
        <v>0</v>
      </c>
      <c r="AC877" s="5">
        <f t="shared" si="389"/>
        <v>0</v>
      </c>
      <c r="AD877" s="5">
        <f t="shared" si="390"/>
        <v>0</v>
      </c>
      <c r="AE877" s="5">
        <f t="shared" si="391"/>
        <v>0</v>
      </c>
      <c r="AF877" s="5">
        <f t="shared" si="392"/>
        <v>0</v>
      </c>
      <c r="AG877" s="5">
        <f t="shared" si="393"/>
        <v>0</v>
      </c>
      <c r="AH877" s="5">
        <f t="shared" si="394"/>
        <v>0</v>
      </c>
      <c r="AI877" s="5">
        <f t="shared" si="370"/>
        <v>0</v>
      </c>
      <c r="AJ877" s="5">
        <f t="shared" si="371"/>
        <v>0</v>
      </c>
      <c r="AK877" s="5">
        <f t="shared" si="372"/>
        <v>0</v>
      </c>
      <c r="AL877" s="5">
        <f t="shared" si="373"/>
        <v>0</v>
      </c>
      <c r="AM877" s="5">
        <f t="shared" si="374"/>
        <v>-6.7566390427320488E-4</v>
      </c>
      <c r="AN877" s="5">
        <f t="shared" si="375"/>
        <v>-3.6673805908704615E-4</v>
      </c>
      <c r="AO877" s="5">
        <f t="shared" si="376"/>
        <v>-3.6673805908704615E-4</v>
      </c>
      <c r="AP877" s="5">
        <f t="shared" si="377"/>
        <v>0</v>
      </c>
      <c r="AQ877" s="5">
        <f t="shared" si="378"/>
        <v>-2.7102665606026921E-4</v>
      </c>
      <c r="AR877" s="5">
        <f t="shared" si="379"/>
        <v>-9.6468631984436559E-4</v>
      </c>
      <c r="AS877" s="5">
        <f t="shared" si="380"/>
        <v>0</v>
      </c>
      <c r="AT877" s="5">
        <f t="shared" si="381"/>
        <v>0</v>
      </c>
      <c r="AU877" s="5">
        <f t="shared" si="382"/>
        <v>-2.7091152805047702E-4</v>
      </c>
      <c r="AV877" s="5">
        <f t="shared" si="383"/>
        <v>-9.6474711375316158E-4</v>
      </c>
      <c r="AW877" s="5">
        <f t="shared" si="384"/>
        <v>0</v>
      </c>
      <c r="AX877" s="5">
        <f t="shared" si="385"/>
        <v>0</v>
      </c>
      <c r="AZ877" s="7">
        <f t="shared" si="395"/>
        <v>127.41809669750938</v>
      </c>
      <c r="BA877" s="4">
        <f t="shared" si="386"/>
        <v>-1.6168798500648213E-4</v>
      </c>
      <c r="BB877" s="5">
        <f>AZ877/MAX($AZ$16:AZ877)-1</f>
        <v>-1.3152381932502233E-2</v>
      </c>
    </row>
    <row r="878" spans="1:54" x14ac:dyDescent="0.25">
      <c r="A878" s="3">
        <v>43825</v>
      </c>
      <c r="B878">
        <f>IFERROR(VLOOKUP($A878,Finnifty!$A$14:$I$486,B$15+1,FALSE),All_curves!B877)</f>
        <v>0</v>
      </c>
      <c r="C878">
        <f>IFERROR(VLOOKUP($A878,Finnifty!$A$14:$I$486,C$15+1,FALSE),All_curves!C877)</f>
        <v>0</v>
      </c>
      <c r="D878">
        <f>IFERROR(VLOOKUP($A878,Finnifty!$A$14:$I$486,D$15+1,FALSE),All_curves!D877)</f>
        <v>0</v>
      </c>
      <c r="E878">
        <f>IFERROR(VLOOKUP($A878,Finnifty!$A$14:$I$486,E$15+1,FALSE),All_curves!E877)</f>
        <v>0</v>
      </c>
      <c r="F878">
        <f>IFERROR(VLOOKUP($A878,Finnifty!$A$14:$I$486,F$15+1,FALSE),All_curves!F877)</f>
        <v>0</v>
      </c>
      <c r="G878">
        <f>IFERROR(VLOOKUP($A878,Finnifty!$A$14:$I$486,G$15+1,FALSE),All_curves!G877)</f>
        <v>0</v>
      </c>
      <c r="H878">
        <f>IFERROR(VLOOKUP($A878,Finnifty!$A$14:$I$486,H$15+1,FALSE),All_curves!H877)</f>
        <v>0</v>
      </c>
      <c r="I878">
        <f>IFERROR(VLOOKUP($A878,Finnifty!$A$14:$I$486,I$15+1,FALSE),All_curves!I877)</f>
        <v>0</v>
      </c>
      <c r="J878">
        <f>IFERROR(VLOOKUP($A878,Banknifty!$A$14:$I$4860,2,FALSE),All_curves!J877)</f>
        <v>16049443</v>
      </c>
      <c r="K878">
        <f>IFERROR(VLOOKUP($A878,Banknifty!$A$14:$I$4860,3,FALSE),All_curves!K877)</f>
        <v>25342714</v>
      </c>
      <c r="L878">
        <f>IFERROR(VLOOKUP($A878,Banknifty!$A$14:$I$4860,4,FALSE),All_curves!L877)</f>
        <v>20242276</v>
      </c>
      <c r="M878">
        <f>IFERROR(VLOOKUP($A878,Banknifty!$A$14:$I$4860,5,FALSE),All_curves!M877)</f>
        <v>25149164</v>
      </c>
      <c r="N878">
        <f>IFERROR(VLOOKUP($A878,Banknifty!$A$14:$I$4860,6,FALSE),All_curves!N877)</f>
        <v>14789756</v>
      </c>
      <c r="O878">
        <f>IFERROR(VLOOKUP($A878,Banknifty!$A$14:$I$4860,7,FALSE),All_curves!O877)</f>
        <v>21470412</v>
      </c>
      <c r="P878">
        <f>IFERROR(VLOOKUP($A878,Banknifty!$A$14:$I$4860,8,FALSE),All_curves!P877)</f>
        <v>21470412</v>
      </c>
      <c r="Q878">
        <f>IFERROR(VLOOKUP($A878,Banknifty!$A$14:$I$4860,9,FALSE),All_curves!Q877)</f>
        <v>20103024</v>
      </c>
      <c r="R878">
        <f>IFERROR(VLOOKUP($A878,Nifty!$A$14:$I$4860,2,FALSE),All_curves!R877)</f>
        <v>8747155</v>
      </c>
      <c r="S878">
        <f>IFERROR(VLOOKUP($A878,Nifty!$A$14:$I$4860,3,FALSE),All_curves!S877)</f>
        <v>10042083</v>
      </c>
      <c r="T878">
        <f>IFERROR(VLOOKUP($A878,Nifty!$A$14:$I$4860,4,FALSE),All_curves!T877)</f>
        <v>10037780</v>
      </c>
      <c r="U878">
        <f>IFERROR(VLOOKUP($A878,Nifty!$A$14:$I$4860,5,FALSE),All_curves!U877)</f>
        <v>11127418</v>
      </c>
      <c r="V878">
        <f>IFERROR(VLOOKUP($A878,Nifty!$A$14:$I$4860,6,FALSE),All_curves!V877)</f>
        <v>9426149</v>
      </c>
      <c r="W878">
        <f>IFERROR(VLOOKUP($A878,Nifty!$A$14:$I$4860,7,FALSE),All_curves!W877)</f>
        <v>10529288</v>
      </c>
      <c r="X878">
        <f>IFERROR(VLOOKUP($A878,Nifty!$A$14:$I$4860,8,FALSE),All_curves!X877)</f>
        <v>10646318</v>
      </c>
      <c r="Y878">
        <f>IFERROR(VLOOKUP($A878,Nifty!$A$14:$I$4860,9,FALSE),All_curves!Y877)</f>
        <v>10771894</v>
      </c>
      <c r="AA878" s="5">
        <f t="shared" si="387"/>
        <v>0</v>
      </c>
      <c r="AB878" s="5">
        <f t="shared" si="388"/>
        <v>0</v>
      </c>
      <c r="AC878" s="5">
        <f t="shared" si="389"/>
        <v>0</v>
      </c>
      <c r="AD878" s="5">
        <f t="shared" si="390"/>
        <v>0</v>
      </c>
      <c r="AE878" s="5">
        <f t="shared" si="391"/>
        <v>0</v>
      </c>
      <c r="AF878" s="5">
        <f t="shared" si="392"/>
        <v>0</v>
      </c>
      <c r="AG878" s="5">
        <f t="shared" si="393"/>
        <v>0</v>
      </c>
      <c r="AH878" s="5">
        <f t="shared" si="394"/>
        <v>0</v>
      </c>
      <c r="AI878" s="5">
        <f t="shared" si="370"/>
        <v>1.5649904655324898E-2</v>
      </c>
      <c r="AJ878" s="5">
        <f t="shared" si="371"/>
        <v>2.8535266134017689E-2</v>
      </c>
      <c r="AK878" s="5">
        <f t="shared" si="372"/>
        <v>3.6113053819348817E-3</v>
      </c>
      <c r="AL878" s="5">
        <f t="shared" si="373"/>
        <v>4.4181489815300345E-3</v>
      </c>
      <c r="AM878" s="5">
        <f t="shared" si="374"/>
        <v>-6.3355067040415936E-4</v>
      </c>
      <c r="AN878" s="5">
        <f t="shared" si="375"/>
        <v>-1.3886952383956874E-4</v>
      </c>
      <c r="AO878" s="5">
        <f t="shared" si="376"/>
        <v>-1.3886952383956874E-4</v>
      </c>
      <c r="AP878" s="5">
        <f t="shared" si="377"/>
        <v>0</v>
      </c>
      <c r="AQ878" s="5">
        <f t="shared" si="378"/>
        <v>1.4967105526442204E-4</v>
      </c>
      <c r="AR878" s="5">
        <f t="shared" si="379"/>
        <v>3.2125010868982118E-2</v>
      </c>
      <c r="AS878" s="5">
        <f t="shared" si="380"/>
        <v>1.1078390410117267E-2</v>
      </c>
      <c r="AT878" s="5">
        <f t="shared" si="381"/>
        <v>1.3128752200401772E-2</v>
      </c>
      <c r="AU878" s="5">
        <f t="shared" si="382"/>
        <v>1.7036982643254817E-3</v>
      </c>
      <c r="AV878" s="5">
        <f t="shared" si="383"/>
        <v>8.9472743391993959E-5</v>
      </c>
      <c r="AW878" s="5">
        <f t="shared" si="384"/>
        <v>-4.1045370162029471E-5</v>
      </c>
      <c r="AX878" s="5">
        <f t="shared" si="385"/>
        <v>-2.9725950494918774E-4</v>
      </c>
      <c r="AZ878" s="7">
        <f t="shared" si="395"/>
        <v>127.99806153955586</v>
      </c>
      <c r="BA878" s="4">
        <f t="shared" si="386"/>
        <v>4.5516677542540027E-3</v>
      </c>
      <c r="BB878" s="5">
        <f>AZ878/MAX($AZ$16:AZ878)-1</f>
        <v>-8.6605794509819756E-3</v>
      </c>
    </row>
    <row r="879" spans="1:54" x14ac:dyDescent="0.25">
      <c r="A879" s="3">
        <v>43826</v>
      </c>
      <c r="B879">
        <f>IFERROR(VLOOKUP($A879,Finnifty!$A$14:$I$486,B$15+1,FALSE),All_curves!B878)</f>
        <v>0</v>
      </c>
      <c r="C879">
        <f>IFERROR(VLOOKUP($A879,Finnifty!$A$14:$I$486,C$15+1,FALSE),All_curves!C878)</f>
        <v>0</v>
      </c>
      <c r="D879">
        <f>IFERROR(VLOOKUP($A879,Finnifty!$A$14:$I$486,D$15+1,FALSE),All_curves!D878)</f>
        <v>0</v>
      </c>
      <c r="E879">
        <f>IFERROR(VLOOKUP($A879,Finnifty!$A$14:$I$486,E$15+1,FALSE),All_curves!E878)</f>
        <v>0</v>
      </c>
      <c r="F879">
        <f>IFERROR(VLOOKUP($A879,Finnifty!$A$14:$I$486,F$15+1,FALSE),All_curves!F878)</f>
        <v>0</v>
      </c>
      <c r="G879">
        <f>IFERROR(VLOOKUP($A879,Finnifty!$A$14:$I$486,G$15+1,FALSE),All_curves!G878)</f>
        <v>0</v>
      </c>
      <c r="H879">
        <f>IFERROR(VLOOKUP($A879,Finnifty!$A$14:$I$486,H$15+1,FALSE),All_curves!H878)</f>
        <v>0</v>
      </c>
      <c r="I879">
        <f>IFERROR(VLOOKUP($A879,Finnifty!$A$14:$I$486,I$15+1,FALSE),All_curves!I878)</f>
        <v>0</v>
      </c>
      <c r="J879">
        <f>IFERROR(VLOOKUP($A879,Banknifty!$A$14:$I$4860,2,FALSE),All_curves!J878)</f>
        <v>16136354</v>
      </c>
      <c r="K879">
        <f>IFERROR(VLOOKUP($A879,Banknifty!$A$14:$I$4860,3,FALSE),All_curves!K878)</f>
        <v>25419440</v>
      </c>
      <c r="L879">
        <f>IFERROR(VLOOKUP($A879,Banknifty!$A$14:$I$4860,4,FALSE),All_curves!L878)</f>
        <v>20271484</v>
      </c>
      <c r="M879">
        <f>IFERROR(VLOOKUP($A879,Banknifty!$A$14:$I$4860,5,FALSE),All_curves!M878)</f>
        <v>25188922</v>
      </c>
      <c r="N879">
        <f>IFERROR(VLOOKUP($A879,Banknifty!$A$14:$I$4860,6,FALSE),All_curves!N878)</f>
        <v>14772781</v>
      </c>
      <c r="O879">
        <f>IFERROR(VLOOKUP($A879,Banknifty!$A$14:$I$4860,7,FALSE),All_curves!O878)</f>
        <v>21464966</v>
      </c>
      <c r="P879">
        <f>IFERROR(VLOOKUP($A879,Banknifty!$A$14:$I$4860,8,FALSE),All_curves!P878)</f>
        <v>21464966</v>
      </c>
      <c r="Q879">
        <f>IFERROR(VLOOKUP($A879,Banknifty!$A$14:$I$4860,9,FALSE),All_curves!Q878)</f>
        <v>20103024</v>
      </c>
      <c r="R879">
        <f>IFERROR(VLOOKUP($A879,Nifty!$A$14:$I$4860,2,FALSE),All_curves!R878)</f>
        <v>8758668</v>
      </c>
      <c r="S879">
        <f>IFERROR(VLOOKUP($A879,Nifty!$A$14:$I$4860,3,FALSE),All_curves!S878)</f>
        <v>10055301</v>
      </c>
      <c r="T879">
        <f>IFERROR(VLOOKUP($A879,Nifty!$A$14:$I$4860,4,FALSE),All_curves!T878)</f>
        <v>10049629</v>
      </c>
      <c r="U879">
        <f>IFERROR(VLOOKUP($A879,Nifty!$A$14:$I$4860,5,FALSE),All_curves!U878)</f>
        <v>11135652</v>
      </c>
      <c r="V879">
        <f>IFERROR(VLOOKUP($A879,Nifty!$A$14:$I$4860,6,FALSE),All_curves!V878)</f>
        <v>9429243</v>
      </c>
      <c r="W879">
        <f>IFERROR(VLOOKUP($A879,Nifty!$A$14:$I$4860,7,FALSE),All_curves!W878)</f>
        <v>10543147</v>
      </c>
      <c r="X879">
        <f>IFERROR(VLOOKUP($A879,Nifty!$A$14:$I$4860,8,FALSE),All_curves!X878)</f>
        <v>10648255</v>
      </c>
      <c r="Y879">
        <f>IFERROR(VLOOKUP($A879,Nifty!$A$14:$I$4860,9,FALSE),All_curves!Y878)</f>
        <v>10755933</v>
      </c>
      <c r="AA879" s="5">
        <f t="shared" si="387"/>
        <v>0</v>
      </c>
      <c r="AB879" s="5">
        <f t="shared" si="388"/>
        <v>0</v>
      </c>
      <c r="AC879" s="5">
        <f t="shared" si="389"/>
        <v>0</v>
      </c>
      <c r="AD879" s="5">
        <f t="shared" si="390"/>
        <v>0</v>
      </c>
      <c r="AE879" s="5">
        <f t="shared" si="391"/>
        <v>0</v>
      </c>
      <c r="AF879" s="5">
        <f t="shared" si="392"/>
        <v>0</v>
      </c>
      <c r="AG879" s="5">
        <f t="shared" si="393"/>
        <v>0</v>
      </c>
      <c r="AH879" s="5">
        <f t="shared" si="394"/>
        <v>0</v>
      </c>
      <c r="AI879" s="5">
        <f t="shared" si="370"/>
        <v>5.4152035058163683E-3</v>
      </c>
      <c r="AJ879" s="5">
        <f t="shared" si="371"/>
        <v>3.0275368297176808E-3</v>
      </c>
      <c r="AK879" s="5">
        <f t="shared" si="372"/>
        <v>1.4429207466590821E-3</v>
      </c>
      <c r="AL879" s="5">
        <f t="shared" si="373"/>
        <v>1.5808875396414734E-3</v>
      </c>
      <c r="AM879" s="5">
        <f t="shared" si="374"/>
        <v>-1.1477538912745278E-3</v>
      </c>
      <c r="AN879" s="5">
        <f t="shared" si="375"/>
        <v>-2.5365139709476736E-4</v>
      </c>
      <c r="AO879" s="5">
        <f t="shared" si="376"/>
        <v>-2.5365139709476736E-4</v>
      </c>
      <c r="AP879" s="5">
        <f t="shared" si="377"/>
        <v>0</v>
      </c>
      <c r="AQ879" s="5">
        <f t="shared" si="378"/>
        <v>1.3161993813988193E-3</v>
      </c>
      <c r="AR879" s="5">
        <f t="shared" si="379"/>
        <v>1.3162607797605475E-3</v>
      </c>
      <c r="AS879" s="5">
        <f t="shared" si="380"/>
        <v>1.180440296559615E-3</v>
      </c>
      <c r="AT879" s="5">
        <f t="shared" si="381"/>
        <v>7.3997399935898933E-4</v>
      </c>
      <c r="AU879" s="5">
        <f t="shared" si="382"/>
        <v>3.282358468978952E-4</v>
      </c>
      <c r="AV879" s="5">
        <f t="shared" si="383"/>
        <v>1.3162333483518474E-3</v>
      </c>
      <c r="AW879" s="5">
        <f t="shared" si="384"/>
        <v>1.8194083625910906E-4</v>
      </c>
      <c r="AX879" s="5">
        <f t="shared" si="385"/>
        <v>-1.4817264261977048E-3</v>
      </c>
      <c r="AZ879" s="7">
        <f t="shared" si="395"/>
        <v>128.07650861817794</v>
      </c>
      <c r="BA879" s="4">
        <f t="shared" si="386"/>
        <v>6.1287708328165269E-4</v>
      </c>
      <c r="BB879" s="5">
        <f>AZ879/MAX($AZ$16:AZ879)-1</f>
        <v>-8.0530102383736812E-3</v>
      </c>
    </row>
    <row r="880" spans="1:54" x14ac:dyDescent="0.25">
      <c r="A880" s="3">
        <v>43831</v>
      </c>
      <c r="B880">
        <f>IFERROR(VLOOKUP($A880,Finnifty!$A$14:$I$486,B$15+1,FALSE),All_curves!B879)</f>
        <v>0</v>
      </c>
      <c r="C880">
        <f>IFERROR(VLOOKUP($A880,Finnifty!$A$14:$I$486,C$15+1,FALSE),All_curves!C879)</f>
        <v>0</v>
      </c>
      <c r="D880">
        <f>IFERROR(VLOOKUP($A880,Finnifty!$A$14:$I$486,D$15+1,FALSE),All_curves!D879)</f>
        <v>0</v>
      </c>
      <c r="E880">
        <f>IFERROR(VLOOKUP($A880,Finnifty!$A$14:$I$486,E$15+1,FALSE),All_curves!E879)</f>
        <v>0</v>
      </c>
      <c r="F880">
        <f>IFERROR(VLOOKUP($A880,Finnifty!$A$14:$I$486,F$15+1,FALSE),All_curves!F879)</f>
        <v>0</v>
      </c>
      <c r="G880">
        <f>IFERROR(VLOOKUP($A880,Finnifty!$A$14:$I$486,G$15+1,FALSE),All_curves!G879)</f>
        <v>0</v>
      </c>
      <c r="H880">
        <f>IFERROR(VLOOKUP($A880,Finnifty!$A$14:$I$486,H$15+1,FALSE),All_curves!H879)</f>
        <v>0</v>
      </c>
      <c r="I880">
        <f>IFERROR(VLOOKUP($A880,Finnifty!$A$14:$I$486,I$15+1,FALSE),All_curves!I879)</f>
        <v>0</v>
      </c>
      <c r="J880">
        <f>IFERROR(VLOOKUP($A880,Banknifty!$A$14:$I$4860,2,FALSE),All_curves!J879)</f>
        <v>16002293</v>
      </c>
      <c r="K880">
        <f>IFERROR(VLOOKUP($A880,Banknifty!$A$14:$I$4860,3,FALSE),All_curves!K879)</f>
        <v>25236016</v>
      </c>
      <c r="L880">
        <f>IFERROR(VLOOKUP($A880,Banknifty!$A$14:$I$4860,4,FALSE),All_curves!L879)</f>
        <v>20153280</v>
      </c>
      <c r="M880">
        <f>IFERROR(VLOOKUP($A880,Banknifty!$A$14:$I$4860,5,FALSE),All_curves!M879)</f>
        <v>25008920</v>
      </c>
      <c r="N880">
        <f>IFERROR(VLOOKUP($A880,Banknifty!$A$14:$I$4860,6,FALSE),All_curves!N879)</f>
        <v>14772781</v>
      </c>
      <c r="O880">
        <f>IFERROR(VLOOKUP($A880,Banknifty!$A$14:$I$4860,7,FALSE),All_curves!O879)</f>
        <v>21464966</v>
      </c>
      <c r="P880">
        <f>IFERROR(VLOOKUP($A880,Banknifty!$A$14:$I$4860,8,FALSE),All_curves!P879)</f>
        <v>21464966</v>
      </c>
      <c r="Q880">
        <f>IFERROR(VLOOKUP($A880,Banknifty!$A$14:$I$4860,9,FALSE),All_curves!Q879)</f>
        <v>20103024</v>
      </c>
      <c r="R880">
        <f>IFERROR(VLOOKUP($A880,Nifty!$A$14:$I$4860,2,FALSE),All_curves!R879)</f>
        <v>8682347</v>
      </c>
      <c r="S880">
        <f>IFERROR(VLOOKUP($A880,Nifty!$A$14:$I$4860,3,FALSE),All_curves!S879)</f>
        <v>9966384</v>
      </c>
      <c r="T880">
        <f>IFERROR(VLOOKUP($A880,Nifty!$A$14:$I$4860,4,FALSE),All_curves!T879)</f>
        <v>9979360</v>
      </c>
      <c r="U880">
        <f>IFERROR(VLOOKUP($A880,Nifty!$A$14:$I$4860,5,FALSE),All_curves!U879)</f>
        <v>11060588</v>
      </c>
      <c r="V880">
        <f>IFERROR(VLOOKUP($A880,Nifty!$A$14:$I$4860,6,FALSE),All_curves!V879)</f>
        <v>9347079</v>
      </c>
      <c r="W880">
        <f>IFERROR(VLOOKUP($A880,Nifty!$A$14:$I$4860,7,FALSE),All_curves!W879)</f>
        <v>10449917</v>
      </c>
      <c r="X880">
        <f>IFERROR(VLOOKUP($A880,Nifty!$A$14:$I$4860,8,FALSE),All_curves!X879)</f>
        <v>10573800</v>
      </c>
      <c r="Y880">
        <f>IFERROR(VLOOKUP($A880,Nifty!$A$14:$I$4860,9,FALSE),All_curves!Y879)</f>
        <v>10683428</v>
      </c>
      <c r="AA880" s="5">
        <f t="shared" si="387"/>
        <v>0</v>
      </c>
      <c r="AB880" s="5">
        <f t="shared" si="388"/>
        <v>0</v>
      </c>
      <c r="AC880" s="5">
        <f t="shared" si="389"/>
        <v>0</v>
      </c>
      <c r="AD880" s="5">
        <f t="shared" si="390"/>
        <v>0</v>
      </c>
      <c r="AE880" s="5">
        <f t="shared" si="391"/>
        <v>0</v>
      </c>
      <c r="AF880" s="5">
        <f t="shared" si="392"/>
        <v>0</v>
      </c>
      <c r="AG880" s="5">
        <f t="shared" si="393"/>
        <v>0</v>
      </c>
      <c r="AH880" s="5">
        <f t="shared" si="394"/>
        <v>0</v>
      </c>
      <c r="AI880" s="5">
        <f t="shared" si="370"/>
        <v>-8.308010595206361E-3</v>
      </c>
      <c r="AJ880" s="5">
        <f t="shared" si="371"/>
        <v>-7.2158946066475105E-3</v>
      </c>
      <c r="AK880" s="5">
        <f t="shared" si="372"/>
        <v>-5.8310481857174468E-3</v>
      </c>
      <c r="AL880" s="5">
        <f t="shared" si="373"/>
        <v>-7.1460779464876945E-3</v>
      </c>
      <c r="AM880" s="5">
        <f t="shared" si="374"/>
        <v>0</v>
      </c>
      <c r="AN880" s="5">
        <f t="shared" si="375"/>
        <v>0</v>
      </c>
      <c r="AO880" s="5">
        <f t="shared" si="376"/>
        <v>0</v>
      </c>
      <c r="AP880" s="5">
        <f t="shared" si="377"/>
        <v>0</v>
      </c>
      <c r="AQ880" s="5">
        <f t="shared" si="378"/>
        <v>-8.7137678925608419E-3</v>
      </c>
      <c r="AR880" s="5">
        <f t="shared" si="379"/>
        <v>-8.8427984403450788E-3</v>
      </c>
      <c r="AS880" s="5">
        <f t="shared" si="380"/>
        <v>-6.9921984184689867E-3</v>
      </c>
      <c r="AT880" s="5">
        <f t="shared" si="381"/>
        <v>-6.7408715717768297E-3</v>
      </c>
      <c r="AU880" s="5">
        <f t="shared" si="382"/>
        <v>-8.7137429802158772E-3</v>
      </c>
      <c r="AV880" s="5">
        <f t="shared" si="383"/>
        <v>-8.8427108149018441E-3</v>
      </c>
      <c r="AW880" s="5">
        <f t="shared" si="384"/>
        <v>-6.9922254867111899E-3</v>
      </c>
      <c r="AX880" s="5">
        <f t="shared" si="385"/>
        <v>-6.740930796054645E-3</v>
      </c>
      <c r="AZ880" s="7">
        <f t="shared" si="395"/>
        <v>127.59045678583274</v>
      </c>
      <c r="BA880" s="4">
        <f t="shared" si="386"/>
        <v>-3.7950115722955959E-3</v>
      </c>
      <c r="BB880" s="5">
        <f>AZ880/MAX($AZ$16:AZ880)-1</f>
        <v>-1.1817460543622871E-2</v>
      </c>
    </row>
    <row r="881" spans="1:54" x14ac:dyDescent="0.25">
      <c r="A881" s="3">
        <v>43832</v>
      </c>
      <c r="B881">
        <f>IFERROR(VLOOKUP($A881,Finnifty!$A$14:$I$486,B$15+1,FALSE),All_curves!B880)</f>
        <v>0</v>
      </c>
      <c r="C881">
        <f>IFERROR(VLOOKUP($A881,Finnifty!$A$14:$I$486,C$15+1,FALSE),All_curves!C880)</f>
        <v>0</v>
      </c>
      <c r="D881">
        <f>IFERROR(VLOOKUP($A881,Finnifty!$A$14:$I$486,D$15+1,FALSE),All_curves!D880)</f>
        <v>0</v>
      </c>
      <c r="E881">
        <f>IFERROR(VLOOKUP($A881,Finnifty!$A$14:$I$486,E$15+1,FALSE),All_curves!E880)</f>
        <v>0</v>
      </c>
      <c r="F881">
        <f>IFERROR(VLOOKUP($A881,Finnifty!$A$14:$I$486,F$15+1,FALSE),All_curves!F880)</f>
        <v>0</v>
      </c>
      <c r="G881">
        <f>IFERROR(VLOOKUP($A881,Finnifty!$A$14:$I$486,G$15+1,FALSE),All_curves!G880)</f>
        <v>0</v>
      </c>
      <c r="H881">
        <f>IFERROR(VLOOKUP($A881,Finnifty!$A$14:$I$486,H$15+1,FALSE),All_curves!H880)</f>
        <v>0</v>
      </c>
      <c r="I881">
        <f>IFERROR(VLOOKUP($A881,Finnifty!$A$14:$I$486,I$15+1,FALSE),All_curves!I880)</f>
        <v>0</v>
      </c>
      <c r="J881">
        <f>IFERROR(VLOOKUP($A881,Banknifty!$A$14:$I$4860,2,FALSE),All_curves!J880)</f>
        <v>15862459</v>
      </c>
      <c r="K881">
        <f>IFERROR(VLOOKUP($A881,Banknifty!$A$14:$I$4860,3,FALSE),All_curves!K880)</f>
        <v>25162692</v>
      </c>
      <c r="L881">
        <f>IFERROR(VLOOKUP($A881,Banknifty!$A$14:$I$4860,4,FALSE),All_curves!L880)</f>
        <v>20220552</v>
      </c>
      <c r="M881">
        <f>IFERROR(VLOOKUP($A881,Banknifty!$A$14:$I$4860,5,FALSE),All_curves!M880)</f>
        <v>24872706</v>
      </c>
      <c r="N881">
        <f>IFERROR(VLOOKUP($A881,Banknifty!$A$14:$I$4860,6,FALSE),All_curves!N880)</f>
        <v>14787776</v>
      </c>
      <c r="O881">
        <f>IFERROR(VLOOKUP($A881,Banknifty!$A$14:$I$4860,7,FALSE),All_curves!O880)</f>
        <v>21486756</v>
      </c>
      <c r="P881">
        <f>IFERROR(VLOOKUP($A881,Banknifty!$A$14:$I$4860,8,FALSE),All_curves!P880)</f>
        <v>21486756</v>
      </c>
      <c r="Q881">
        <f>IFERROR(VLOOKUP($A881,Banknifty!$A$14:$I$4860,9,FALSE),All_curves!Q880)</f>
        <v>20103056</v>
      </c>
      <c r="R881">
        <f>IFERROR(VLOOKUP($A881,Nifty!$A$14:$I$4860,2,FALSE),All_curves!R880)</f>
        <v>8781383</v>
      </c>
      <c r="S881">
        <f>IFERROR(VLOOKUP($A881,Nifty!$A$14:$I$4860,3,FALSE),All_curves!S880)</f>
        <v>10037269</v>
      </c>
      <c r="T881">
        <f>IFERROR(VLOOKUP($A881,Nifty!$A$14:$I$4860,4,FALSE),All_curves!T880)</f>
        <v>10071695</v>
      </c>
      <c r="U881">
        <f>IFERROR(VLOOKUP($A881,Nifty!$A$14:$I$4860,5,FALSE),All_curves!U880)</f>
        <v>11070199</v>
      </c>
      <c r="V881">
        <f>IFERROR(VLOOKUP($A881,Nifty!$A$14:$I$4860,6,FALSE),All_curves!V880)</f>
        <v>9370717</v>
      </c>
      <c r="W881">
        <f>IFERROR(VLOOKUP($A881,Nifty!$A$14:$I$4860,7,FALSE),All_curves!W880)</f>
        <v>10445560</v>
      </c>
      <c r="X881">
        <f>IFERROR(VLOOKUP($A881,Nifty!$A$14:$I$4860,8,FALSE),All_curves!X880)</f>
        <v>10583609</v>
      </c>
      <c r="Y881">
        <f>IFERROR(VLOOKUP($A881,Nifty!$A$14:$I$4860,9,FALSE),All_curves!Y880)</f>
        <v>10683422</v>
      </c>
      <c r="AA881" s="5">
        <f t="shared" si="387"/>
        <v>0</v>
      </c>
      <c r="AB881" s="5">
        <f t="shared" si="388"/>
        <v>0</v>
      </c>
      <c r="AC881" s="5">
        <f t="shared" si="389"/>
        <v>0</v>
      </c>
      <c r="AD881" s="5">
        <f t="shared" si="390"/>
        <v>0</v>
      </c>
      <c r="AE881" s="5">
        <f t="shared" si="391"/>
        <v>0</v>
      </c>
      <c r="AF881" s="5">
        <f t="shared" si="392"/>
        <v>0</v>
      </c>
      <c r="AG881" s="5">
        <f t="shared" si="393"/>
        <v>0</v>
      </c>
      <c r="AH881" s="5">
        <f t="shared" si="394"/>
        <v>0</v>
      </c>
      <c r="AI881" s="5">
        <f t="shared" si="370"/>
        <v>-8.7383726819649787E-3</v>
      </c>
      <c r="AJ881" s="5">
        <f t="shared" si="371"/>
        <v>-2.9055299378475397E-3</v>
      </c>
      <c r="AK881" s="5">
        <f t="shared" si="372"/>
        <v>3.3380174343828894E-3</v>
      </c>
      <c r="AL881" s="5">
        <f t="shared" si="373"/>
        <v>-5.4466166471802691E-3</v>
      </c>
      <c r="AM881" s="5">
        <f t="shared" si="374"/>
        <v>1.0150424622148435E-3</v>
      </c>
      <c r="AN881" s="5">
        <f t="shared" si="375"/>
        <v>1.0151425350499732E-3</v>
      </c>
      <c r="AO881" s="5">
        <f t="shared" si="376"/>
        <v>1.0151425350499732E-3</v>
      </c>
      <c r="AP881" s="5">
        <f t="shared" si="377"/>
        <v>1.5918003182235907E-6</v>
      </c>
      <c r="AQ881" s="5">
        <f t="shared" si="378"/>
        <v>1.1406593171178203E-2</v>
      </c>
      <c r="AR881" s="5">
        <f t="shared" si="379"/>
        <v>7.1124090743444057E-3</v>
      </c>
      <c r="AS881" s="5">
        <f t="shared" si="380"/>
        <v>9.2525973609529633E-3</v>
      </c>
      <c r="AT881" s="5">
        <f t="shared" si="381"/>
        <v>8.689411449012141E-4</v>
      </c>
      <c r="AU881" s="5">
        <f t="shared" si="382"/>
        <v>2.5289183925802927E-3</v>
      </c>
      <c r="AV881" s="5">
        <f t="shared" si="383"/>
        <v>-4.1694111063272921E-4</v>
      </c>
      <c r="AW881" s="5">
        <f t="shared" si="384"/>
        <v>9.276702793696856E-4</v>
      </c>
      <c r="AX881" s="5">
        <f t="shared" si="385"/>
        <v>-5.6161748829275382E-7</v>
      </c>
      <c r="AZ881" s="7">
        <f t="shared" si="395"/>
        <v>127.70196044747922</v>
      </c>
      <c r="BA881" s="4">
        <f t="shared" si="386"/>
        <v>8.7391850813453575E-4</v>
      </c>
      <c r="BB881" s="5">
        <f>AZ881/MAX($AZ$16:AZ881)-1</f>
        <v>-1.0953869532976501E-2</v>
      </c>
    </row>
    <row r="882" spans="1:54" x14ac:dyDescent="0.25">
      <c r="A882" s="3">
        <v>43833</v>
      </c>
      <c r="B882">
        <f>IFERROR(VLOOKUP($A882,Finnifty!$A$14:$I$486,B$15+1,FALSE),All_curves!B881)</f>
        <v>0</v>
      </c>
      <c r="C882">
        <f>IFERROR(VLOOKUP($A882,Finnifty!$A$14:$I$486,C$15+1,FALSE),All_curves!C881)</f>
        <v>0</v>
      </c>
      <c r="D882">
        <f>IFERROR(VLOOKUP($A882,Finnifty!$A$14:$I$486,D$15+1,FALSE),All_curves!D881)</f>
        <v>0</v>
      </c>
      <c r="E882">
        <f>IFERROR(VLOOKUP($A882,Finnifty!$A$14:$I$486,E$15+1,FALSE),All_curves!E881)</f>
        <v>0</v>
      </c>
      <c r="F882">
        <f>IFERROR(VLOOKUP($A882,Finnifty!$A$14:$I$486,F$15+1,FALSE),All_curves!F881)</f>
        <v>0</v>
      </c>
      <c r="G882">
        <f>IFERROR(VLOOKUP($A882,Finnifty!$A$14:$I$486,G$15+1,FALSE),All_curves!G881)</f>
        <v>0</v>
      </c>
      <c r="H882">
        <f>IFERROR(VLOOKUP($A882,Finnifty!$A$14:$I$486,H$15+1,FALSE),All_curves!H881)</f>
        <v>0</v>
      </c>
      <c r="I882">
        <f>IFERROR(VLOOKUP($A882,Finnifty!$A$14:$I$486,I$15+1,FALSE),All_curves!I881)</f>
        <v>0</v>
      </c>
      <c r="J882">
        <f>IFERROR(VLOOKUP($A882,Banknifty!$A$14:$I$4860,2,FALSE),All_curves!J881)</f>
        <v>15894312</v>
      </c>
      <c r="K882">
        <f>IFERROR(VLOOKUP($A882,Banknifty!$A$14:$I$4860,3,FALSE),All_curves!K881)</f>
        <v>25129384</v>
      </c>
      <c r="L882">
        <f>IFERROR(VLOOKUP($A882,Banknifty!$A$14:$I$4860,4,FALSE),All_curves!L881)</f>
        <v>20192712</v>
      </c>
      <c r="M882">
        <f>IFERROR(VLOOKUP($A882,Banknifty!$A$14:$I$4860,5,FALSE),All_curves!M881)</f>
        <v>24826352</v>
      </c>
      <c r="N882">
        <f>IFERROR(VLOOKUP($A882,Banknifty!$A$14:$I$4860,6,FALSE),All_curves!N881)</f>
        <v>14828598</v>
      </c>
      <c r="O882">
        <f>IFERROR(VLOOKUP($A882,Banknifty!$A$14:$I$4860,7,FALSE),All_curves!O881)</f>
        <v>21474664</v>
      </c>
      <c r="P882">
        <f>IFERROR(VLOOKUP($A882,Banknifty!$A$14:$I$4860,8,FALSE),All_curves!P881)</f>
        <v>21474664</v>
      </c>
      <c r="Q882">
        <f>IFERROR(VLOOKUP($A882,Banknifty!$A$14:$I$4860,9,FALSE),All_curves!Q881)</f>
        <v>20096258</v>
      </c>
      <c r="R882">
        <f>IFERROR(VLOOKUP($A882,Nifty!$A$14:$I$4860,2,FALSE),All_curves!R881)</f>
        <v>8772211</v>
      </c>
      <c r="S882">
        <f>IFERROR(VLOOKUP($A882,Nifty!$A$14:$I$4860,3,FALSE),All_curves!S881)</f>
        <v>10027545</v>
      </c>
      <c r="T882">
        <f>IFERROR(VLOOKUP($A882,Nifty!$A$14:$I$4860,4,FALSE),All_curves!T881)</f>
        <v>10060271</v>
      </c>
      <c r="U882">
        <f>IFERROR(VLOOKUP($A882,Nifty!$A$14:$I$4860,5,FALSE),All_curves!U881)</f>
        <v>11070199</v>
      </c>
      <c r="V882">
        <f>IFERROR(VLOOKUP($A882,Nifty!$A$14:$I$4860,6,FALSE),All_curves!V881)</f>
        <v>9316150</v>
      </c>
      <c r="W882">
        <f>IFERROR(VLOOKUP($A882,Nifty!$A$14:$I$4860,7,FALSE),All_curves!W881)</f>
        <v>10412663</v>
      </c>
      <c r="X882">
        <f>IFERROR(VLOOKUP($A882,Nifty!$A$14:$I$4860,8,FALSE),All_curves!X881)</f>
        <v>10527777</v>
      </c>
      <c r="Y882">
        <f>IFERROR(VLOOKUP($A882,Nifty!$A$14:$I$4860,9,FALSE),All_curves!Y881)</f>
        <v>10642645</v>
      </c>
      <c r="AA882" s="5">
        <f t="shared" si="387"/>
        <v>0</v>
      </c>
      <c r="AB882" s="5">
        <f t="shared" si="388"/>
        <v>0</v>
      </c>
      <c r="AC882" s="5">
        <f t="shared" si="389"/>
        <v>0</v>
      </c>
      <c r="AD882" s="5">
        <f t="shared" si="390"/>
        <v>0</v>
      </c>
      <c r="AE882" s="5">
        <f t="shared" si="391"/>
        <v>0</v>
      </c>
      <c r="AF882" s="5">
        <f t="shared" si="392"/>
        <v>0</v>
      </c>
      <c r="AG882" s="5">
        <f t="shared" si="393"/>
        <v>0</v>
      </c>
      <c r="AH882" s="5">
        <f t="shared" si="394"/>
        <v>0</v>
      </c>
      <c r="AI882" s="5">
        <f t="shared" si="370"/>
        <v>2.008074536236748E-3</v>
      </c>
      <c r="AJ882" s="5">
        <f t="shared" si="371"/>
        <v>-1.3237057465870228E-3</v>
      </c>
      <c r="AK882" s="5">
        <f t="shared" si="372"/>
        <v>-1.3768170127106405E-3</v>
      </c>
      <c r="AL882" s="5">
        <f t="shared" si="373"/>
        <v>-1.8636492547292605E-3</v>
      </c>
      <c r="AM882" s="5">
        <f t="shared" si="374"/>
        <v>2.7605232862601969E-3</v>
      </c>
      <c r="AN882" s="5">
        <f t="shared" si="375"/>
        <v>-5.6276526805631999E-4</v>
      </c>
      <c r="AO882" s="5">
        <f t="shared" si="376"/>
        <v>-5.6276526805631999E-4</v>
      </c>
      <c r="AP882" s="5">
        <f t="shared" si="377"/>
        <v>-3.3815754181854007E-4</v>
      </c>
      <c r="AQ882" s="5">
        <f t="shared" si="378"/>
        <v>-1.0444824010067411E-3</v>
      </c>
      <c r="AR882" s="5">
        <f t="shared" si="379"/>
        <v>-9.6878941871536561E-4</v>
      </c>
      <c r="AS882" s="5">
        <f t="shared" si="380"/>
        <v>-1.1342678665309247E-3</v>
      </c>
      <c r="AT882" s="5">
        <f t="shared" si="381"/>
        <v>0</v>
      </c>
      <c r="AU882" s="5">
        <f t="shared" si="382"/>
        <v>-5.8231403210661226E-3</v>
      </c>
      <c r="AV882" s="5">
        <f t="shared" si="383"/>
        <v>-3.1493763857562973E-3</v>
      </c>
      <c r="AW882" s="5">
        <f t="shared" si="384"/>
        <v>-5.2753271591949868E-3</v>
      </c>
      <c r="AX882" s="5">
        <f t="shared" si="385"/>
        <v>-3.8168481971413426E-3</v>
      </c>
      <c r="AZ882" s="7">
        <f t="shared" si="395"/>
        <v>127.58239153746281</v>
      </c>
      <c r="BA882" s="4">
        <f t="shared" si="386"/>
        <v>-9.3631225078637248E-4</v>
      </c>
      <c r="BB882" s="5">
        <f>AZ882/MAX($AZ$16:AZ882)-1</f>
        <v>-1.1879925541525616E-2</v>
      </c>
    </row>
    <row r="883" spans="1:54" x14ac:dyDescent="0.25">
      <c r="A883" s="3">
        <v>43836</v>
      </c>
      <c r="B883">
        <f>IFERROR(VLOOKUP($A883,Finnifty!$A$14:$I$486,B$15+1,FALSE),All_curves!B882)</f>
        <v>0</v>
      </c>
      <c r="C883">
        <f>IFERROR(VLOOKUP($A883,Finnifty!$A$14:$I$486,C$15+1,FALSE),All_curves!C882)</f>
        <v>0</v>
      </c>
      <c r="D883">
        <f>IFERROR(VLOOKUP($A883,Finnifty!$A$14:$I$486,D$15+1,FALSE),All_curves!D882)</f>
        <v>0</v>
      </c>
      <c r="E883">
        <f>IFERROR(VLOOKUP($A883,Finnifty!$A$14:$I$486,E$15+1,FALSE),All_curves!E882)</f>
        <v>0</v>
      </c>
      <c r="F883">
        <f>IFERROR(VLOOKUP($A883,Finnifty!$A$14:$I$486,F$15+1,FALSE),All_curves!F882)</f>
        <v>0</v>
      </c>
      <c r="G883">
        <f>IFERROR(VLOOKUP($A883,Finnifty!$A$14:$I$486,G$15+1,FALSE),All_curves!G882)</f>
        <v>0</v>
      </c>
      <c r="H883">
        <f>IFERROR(VLOOKUP($A883,Finnifty!$A$14:$I$486,H$15+1,FALSE),All_curves!H882)</f>
        <v>0</v>
      </c>
      <c r="I883">
        <f>IFERROR(VLOOKUP($A883,Finnifty!$A$14:$I$486,I$15+1,FALSE),All_curves!I882)</f>
        <v>0</v>
      </c>
      <c r="J883">
        <f>IFERROR(VLOOKUP($A883,Banknifty!$A$14:$I$4860,2,FALSE),All_curves!J882)</f>
        <v>16148524</v>
      </c>
      <c r="K883">
        <f>IFERROR(VLOOKUP($A883,Banknifty!$A$14:$I$4860,3,FALSE),All_curves!K882)</f>
        <v>25592222</v>
      </c>
      <c r="L883">
        <f>IFERROR(VLOOKUP($A883,Banknifty!$A$14:$I$4860,4,FALSE),All_curves!L882)</f>
        <v>20581004</v>
      </c>
      <c r="M883">
        <f>IFERROR(VLOOKUP($A883,Banknifty!$A$14:$I$4860,5,FALSE),All_curves!M882)</f>
        <v>25307092</v>
      </c>
      <c r="N883">
        <f>IFERROR(VLOOKUP($A883,Banknifty!$A$14:$I$4860,6,FALSE),All_curves!N882)</f>
        <v>14705402</v>
      </c>
      <c r="O883">
        <f>IFERROR(VLOOKUP($A883,Banknifty!$A$14:$I$4860,7,FALSE),All_curves!O882)</f>
        <v>21319706</v>
      </c>
      <c r="P883">
        <f>IFERROR(VLOOKUP($A883,Banknifty!$A$14:$I$4860,8,FALSE),All_curves!P882)</f>
        <v>21319706</v>
      </c>
      <c r="Q883">
        <f>IFERROR(VLOOKUP($A883,Banknifty!$A$14:$I$4860,9,FALSE),All_curves!Q882)</f>
        <v>19952648</v>
      </c>
      <c r="R883">
        <f>IFERROR(VLOOKUP($A883,Nifty!$A$14:$I$4860,2,FALSE),All_curves!R882)</f>
        <v>8818652</v>
      </c>
      <c r="S883">
        <f>IFERROR(VLOOKUP($A883,Nifty!$A$14:$I$4860,3,FALSE),All_curves!S882)</f>
        <v>10109609</v>
      </c>
      <c r="T883">
        <f>IFERROR(VLOOKUP($A883,Nifty!$A$14:$I$4860,4,FALSE),All_curves!T882)</f>
        <v>10143437</v>
      </c>
      <c r="U883">
        <f>IFERROR(VLOOKUP($A883,Nifty!$A$14:$I$4860,5,FALSE),All_curves!U882)</f>
        <v>11077437</v>
      </c>
      <c r="V883">
        <f>IFERROR(VLOOKUP($A883,Nifty!$A$14:$I$4860,6,FALSE),All_curves!V882)</f>
        <v>9365471</v>
      </c>
      <c r="W883">
        <f>IFERROR(VLOOKUP($A883,Nifty!$A$14:$I$4860,7,FALSE),All_curves!W882)</f>
        <v>10497879</v>
      </c>
      <c r="X883">
        <f>IFERROR(VLOOKUP($A883,Nifty!$A$14:$I$4860,8,FALSE),All_curves!X882)</f>
        <v>10614807</v>
      </c>
      <c r="Y883">
        <f>IFERROR(VLOOKUP($A883,Nifty!$A$14:$I$4860,9,FALSE),All_curves!Y882)</f>
        <v>10649604</v>
      </c>
      <c r="AA883" s="5">
        <f t="shared" si="387"/>
        <v>0</v>
      </c>
      <c r="AB883" s="5">
        <f t="shared" si="388"/>
        <v>0</v>
      </c>
      <c r="AC883" s="5">
        <f t="shared" si="389"/>
        <v>0</v>
      </c>
      <c r="AD883" s="5">
        <f t="shared" si="390"/>
        <v>0</v>
      </c>
      <c r="AE883" s="5">
        <f t="shared" si="391"/>
        <v>0</v>
      </c>
      <c r="AF883" s="5">
        <f t="shared" si="392"/>
        <v>0</v>
      </c>
      <c r="AG883" s="5">
        <f t="shared" si="393"/>
        <v>0</v>
      </c>
      <c r="AH883" s="5">
        <f t="shared" si="394"/>
        <v>0</v>
      </c>
      <c r="AI883" s="5">
        <f t="shared" si="370"/>
        <v>1.5993897691199299E-2</v>
      </c>
      <c r="AJ883" s="5">
        <f t="shared" si="371"/>
        <v>1.8418199188646955E-2</v>
      </c>
      <c r="AK883" s="5">
        <f t="shared" si="372"/>
        <v>1.9229314021811383E-2</v>
      </c>
      <c r="AL883" s="5">
        <f t="shared" si="373"/>
        <v>1.9364101499890207E-2</v>
      </c>
      <c r="AM883" s="5">
        <f t="shared" si="374"/>
        <v>-8.3080005270895763E-3</v>
      </c>
      <c r="AN883" s="5">
        <f t="shared" si="375"/>
        <v>-7.2158521316095792E-3</v>
      </c>
      <c r="AO883" s="5">
        <f t="shared" si="376"/>
        <v>-7.2158521316095792E-3</v>
      </c>
      <c r="AP883" s="5">
        <f t="shared" si="377"/>
        <v>-7.1461065040068217E-3</v>
      </c>
      <c r="AQ883" s="5">
        <f t="shared" si="378"/>
        <v>5.2941043027807666E-3</v>
      </c>
      <c r="AR883" s="5">
        <f t="shared" si="379"/>
        <v>8.1838575643389255E-3</v>
      </c>
      <c r="AS883" s="5">
        <f t="shared" si="380"/>
        <v>8.2667753184779702E-3</v>
      </c>
      <c r="AT883" s="5">
        <f t="shared" si="381"/>
        <v>6.5382745152087196E-4</v>
      </c>
      <c r="AU883" s="5">
        <f t="shared" si="382"/>
        <v>5.2941397465691153E-3</v>
      </c>
      <c r="AV883" s="5">
        <f t="shared" si="383"/>
        <v>8.1838814912189584E-3</v>
      </c>
      <c r="AW883" s="5">
        <f t="shared" si="384"/>
        <v>8.2667024576983383E-3</v>
      </c>
      <c r="AX883" s="5">
        <f t="shared" si="385"/>
        <v>6.5387880550371591E-4</v>
      </c>
      <c r="AZ883" s="7">
        <f t="shared" si="395"/>
        <v>128.0497517169305</v>
      </c>
      <c r="BA883" s="4">
        <f t="shared" si="386"/>
        <v>3.6632028435558731E-3</v>
      </c>
      <c r="BB883" s="5">
        <f>AZ883/MAX($AZ$16:AZ883)-1</f>
        <v>-8.2602412749946952E-3</v>
      </c>
    </row>
    <row r="884" spans="1:54" x14ac:dyDescent="0.25">
      <c r="A884" s="3">
        <v>43837</v>
      </c>
      <c r="B884">
        <f>IFERROR(VLOOKUP($A884,Finnifty!$A$14:$I$486,B$15+1,FALSE),All_curves!B883)</f>
        <v>0</v>
      </c>
      <c r="C884">
        <f>IFERROR(VLOOKUP($A884,Finnifty!$A$14:$I$486,C$15+1,FALSE),All_curves!C883)</f>
        <v>0</v>
      </c>
      <c r="D884">
        <f>IFERROR(VLOOKUP($A884,Finnifty!$A$14:$I$486,D$15+1,FALSE),All_curves!D883)</f>
        <v>0</v>
      </c>
      <c r="E884">
        <f>IFERROR(VLOOKUP($A884,Finnifty!$A$14:$I$486,E$15+1,FALSE),All_curves!E883)</f>
        <v>0</v>
      </c>
      <c r="F884">
        <f>IFERROR(VLOOKUP($A884,Finnifty!$A$14:$I$486,F$15+1,FALSE),All_curves!F883)</f>
        <v>0</v>
      </c>
      <c r="G884">
        <f>IFERROR(VLOOKUP($A884,Finnifty!$A$14:$I$486,G$15+1,FALSE),All_curves!G883)</f>
        <v>0</v>
      </c>
      <c r="H884">
        <f>IFERROR(VLOOKUP($A884,Finnifty!$A$14:$I$486,H$15+1,FALSE),All_curves!H883)</f>
        <v>0</v>
      </c>
      <c r="I884">
        <f>IFERROR(VLOOKUP($A884,Finnifty!$A$14:$I$486,I$15+1,FALSE),All_curves!I883)</f>
        <v>0</v>
      </c>
      <c r="J884">
        <f>IFERROR(VLOOKUP($A884,Banknifty!$A$14:$I$4860,2,FALSE),All_curves!J883)</f>
        <v>15892584</v>
      </c>
      <c r="K884">
        <f>IFERROR(VLOOKUP($A884,Banknifty!$A$14:$I$4860,3,FALSE),All_curves!K883)</f>
        <v>25447536</v>
      </c>
      <c r="L884">
        <f>IFERROR(VLOOKUP($A884,Banknifty!$A$14:$I$4860,4,FALSE),All_curves!L883)</f>
        <v>20383570</v>
      </c>
      <c r="M884">
        <f>IFERROR(VLOOKUP($A884,Banknifty!$A$14:$I$4860,5,FALSE),All_curves!M883)</f>
        <v>25064338</v>
      </c>
      <c r="N884">
        <f>IFERROR(VLOOKUP($A884,Banknifty!$A$14:$I$4860,6,FALSE),All_curves!N883)</f>
        <v>14718162</v>
      </c>
      <c r="O884">
        <f>IFERROR(VLOOKUP($A884,Banknifty!$A$14:$I$4860,7,FALSE),All_curves!O883)</f>
        <v>21231552</v>
      </c>
      <c r="P884">
        <f>IFERROR(VLOOKUP($A884,Banknifty!$A$14:$I$4860,8,FALSE),All_curves!P883)</f>
        <v>21231552</v>
      </c>
      <c r="Q884">
        <f>IFERROR(VLOOKUP($A884,Banknifty!$A$14:$I$4860,9,FALSE),All_curves!Q883)</f>
        <v>19842586</v>
      </c>
      <c r="R884">
        <f>IFERROR(VLOOKUP($A884,Nifty!$A$14:$I$4860,2,FALSE),All_curves!R883)</f>
        <v>8690762</v>
      </c>
      <c r="S884">
        <f>IFERROR(VLOOKUP($A884,Nifty!$A$14:$I$4860,3,FALSE),All_curves!S883)</f>
        <v>10016925</v>
      </c>
      <c r="T884">
        <f>IFERROR(VLOOKUP($A884,Nifty!$A$14:$I$4860,4,FALSE),All_curves!T883)</f>
        <v>10058167</v>
      </c>
      <c r="U884">
        <f>IFERROR(VLOOKUP($A884,Nifty!$A$14:$I$4860,5,FALSE),All_curves!U883)</f>
        <v>10962304</v>
      </c>
      <c r="V884">
        <f>IFERROR(VLOOKUP($A884,Nifty!$A$14:$I$4860,6,FALSE),All_curves!V883)</f>
        <v>9229651</v>
      </c>
      <c r="W884">
        <f>IFERROR(VLOOKUP($A884,Nifty!$A$14:$I$4860,7,FALSE),All_curves!W883)</f>
        <v>10401635</v>
      </c>
      <c r="X884">
        <f>IFERROR(VLOOKUP($A884,Nifty!$A$14:$I$4860,8,FALSE),All_curves!X883)</f>
        <v>10525574</v>
      </c>
      <c r="Y884">
        <f>IFERROR(VLOOKUP($A884,Nifty!$A$14:$I$4860,9,FALSE),All_curves!Y883)</f>
        <v>10538918</v>
      </c>
      <c r="AA884" s="5">
        <f t="shared" si="387"/>
        <v>0</v>
      </c>
      <c r="AB884" s="5">
        <f t="shared" si="388"/>
        <v>0</v>
      </c>
      <c r="AC884" s="5">
        <f t="shared" si="389"/>
        <v>0</v>
      </c>
      <c r="AD884" s="5">
        <f t="shared" si="390"/>
        <v>0</v>
      </c>
      <c r="AE884" s="5">
        <f t="shared" si="391"/>
        <v>0</v>
      </c>
      <c r="AF884" s="5">
        <f t="shared" si="392"/>
        <v>0</v>
      </c>
      <c r="AG884" s="5">
        <f t="shared" si="393"/>
        <v>0</v>
      </c>
      <c r="AH884" s="5">
        <f t="shared" si="394"/>
        <v>0</v>
      </c>
      <c r="AI884" s="5">
        <f t="shared" si="370"/>
        <v>-1.5849126520789181E-2</v>
      </c>
      <c r="AJ884" s="5">
        <f t="shared" si="371"/>
        <v>-5.6535145717320212E-3</v>
      </c>
      <c r="AK884" s="5">
        <f t="shared" si="372"/>
        <v>-9.5930208263892425E-3</v>
      </c>
      <c r="AL884" s="5">
        <f t="shared" si="373"/>
        <v>-9.5923308770521354E-3</v>
      </c>
      <c r="AM884" s="5">
        <f t="shared" si="374"/>
        <v>8.6770834282523523E-4</v>
      </c>
      <c r="AN884" s="5">
        <f t="shared" si="375"/>
        <v>-4.1348600210527886E-3</v>
      </c>
      <c r="AO884" s="5">
        <f t="shared" si="376"/>
        <v>-4.1348600210527886E-3</v>
      </c>
      <c r="AP884" s="5">
        <f t="shared" si="377"/>
        <v>-5.5161600605593275E-3</v>
      </c>
      <c r="AQ884" s="5">
        <f t="shared" si="378"/>
        <v>-1.4502216438521454E-2</v>
      </c>
      <c r="AR884" s="5">
        <f t="shared" si="379"/>
        <v>-9.1679114395027961E-3</v>
      </c>
      <c r="AS884" s="5">
        <f t="shared" si="380"/>
        <v>-8.4064208216603209E-3</v>
      </c>
      <c r="AT884" s="5">
        <f t="shared" si="381"/>
        <v>-1.0393469175225323E-2</v>
      </c>
      <c r="AU884" s="5">
        <f t="shared" si="382"/>
        <v>-1.450220709668526E-2</v>
      </c>
      <c r="AV884" s="5">
        <f t="shared" si="383"/>
        <v>-9.1679471634222853E-3</v>
      </c>
      <c r="AW884" s="5">
        <f t="shared" si="384"/>
        <v>-8.4064646677042276E-3</v>
      </c>
      <c r="AX884" s="5">
        <f t="shared" si="385"/>
        <v>-1.0393438103426189E-2</v>
      </c>
      <c r="AZ884" s="7">
        <f t="shared" si="395"/>
        <v>127.3105512350798</v>
      </c>
      <c r="BA884" s="4">
        <f t="shared" si="386"/>
        <v>-5.7727599775812535E-3</v>
      </c>
      <c r="BB884" s="5">
        <f>AZ884/MAX($AZ$16:AZ884)-1</f>
        <v>-1.3985316862338504E-2</v>
      </c>
    </row>
    <row r="885" spans="1:54" x14ac:dyDescent="0.25">
      <c r="A885" s="3">
        <v>43838</v>
      </c>
      <c r="B885">
        <f>IFERROR(VLOOKUP($A885,Finnifty!$A$14:$I$486,B$15+1,FALSE),All_curves!B884)</f>
        <v>0</v>
      </c>
      <c r="C885">
        <f>IFERROR(VLOOKUP($A885,Finnifty!$A$14:$I$486,C$15+1,FALSE),All_curves!C884)</f>
        <v>0</v>
      </c>
      <c r="D885">
        <f>IFERROR(VLOOKUP($A885,Finnifty!$A$14:$I$486,D$15+1,FALSE),All_curves!D884)</f>
        <v>0</v>
      </c>
      <c r="E885">
        <f>IFERROR(VLOOKUP($A885,Finnifty!$A$14:$I$486,E$15+1,FALSE),All_curves!E884)</f>
        <v>0</v>
      </c>
      <c r="F885">
        <f>IFERROR(VLOOKUP($A885,Finnifty!$A$14:$I$486,F$15+1,FALSE),All_curves!F884)</f>
        <v>0</v>
      </c>
      <c r="G885">
        <f>IFERROR(VLOOKUP($A885,Finnifty!$A$14:$I$486,G$15+1,FALSE),All_curves!G884)</f>
        <v>0</v>
      </c>
      <c r="H885">
        <f>IFERROR(VLOOKUP($A885,Finnifty!$A$14:$I$486,H$15+1,FALSE),All_curves!H884)</f>
        <v>0</v>
      </c>
      <c r="I885">
        <f>IFERROR(VLOOKUP($A885,Finnifty!$A$14:$I$486,I$15+1,FALSE),All_curves!I884)</f>
        <v>0</v>
      </c>
      <c r="J885">
        <f>IFERROR(VLOOKUP($A885,Banknifty!$A$14:$I$4860,2,FALSE),All_curves!J884)</f>
        <v>15805453</v>
      </c>
      <c r="K885">
        <f>IFERROR(VLOOKUP($A885,Banknifty!$A$14:$I$4860,3,FALSE),All_curves!K884)</f>
        <v>25967584</v>
      </c>
      <c r="L885">
        <f>IFERROR(VLOOKUP($A885,Banknifty!$A$14:$I$4860,4,FALSE),All_curves!L884)</f>
        <v>20723552</v>
      </c>
      <c r="M885">
        <f>IFERROR(VLOOKUP($A885,Banknifty!$A$14:$I$4860,5,FALSE),All_curves!M884)</f>
        <v>25526570</v>
      </c>
      <c r="N885">
        <f>IFERROR(VLOOKUP($A885,Banknifty!$A$14:$I$4860,6,FALSE),All_curves!N884)</f>
        <v>14673529</v>
      </c>
      <c r="O885">
        <f>IFERROR(VLOOKUP($A885,Banknifty!$A$14:$I$4860,7,FALSE),All_curves!O884)</f>
        <v>21161600</v>
      </c>
      <c r="P885">
        <f>IFERROR(VLOOKUP($A885,Banknifty!$A$14:$I$4860,8,FALSE),All_curves!P884)</f>
        <v>21161600</v>
      </c>
      <c r="Q885">
        <f>IFERROR(VLOOKUP($A885,Banknifty!$A$14:$I$4860,9,FALSE),All_curves!Q884)</f>
        <v>19718560</v>
      </c>
      <c r="R885">
        <f>IFERROR(VLOOKUP($A885,Nifty!$A$14:$I$4860,2,FALSE),All_curves!R884)</f>
        <v>8627740</v>
      </c>
      <c r="S885">
        <f>IFERROR(VLOOKUP($A885,Nifty!$A$14:$I$4860,3,FALSE),All_curves!S884)</f>
        <v>10209075</v>
      </c>
      <c r="T885">
        <f>IFERROR(VLOOKUP($A885,Nifty!$A$14:$I$4860,4,FALSE),All_curves!T884)</f>
        <v>10058167</v>
      </c>
      <c r="U885">
        <f>IFERROR(VLOOKUP($A885,Nifty!$A$14:$I$4860,5,FALSE),All_curves!U884)</f>
        <v>11139657</v>
      </c>
      <c r="V885">
        <f>IFERROR(VLOOKUP($A885,Nifty!$A$14:$I$4860,6,FALSE),All_curves!V884)</f>
        <v>9162721</v>
      </c>
      <c r="W885">
        <f>IFERROR(VLOOKUP($A885,Nifty!$A$14:$I$4860,7,FALSE),All_curves!W884)</f>
        <v>10601165</v>
      </c>
      <c r="X885">
        <f>IFERROR(VLOOKUP($A885,Nifty!$A$14:$I$4860,8,FALSE),All_curves!X884)</f>
        <v>10525574</v>
      </c>
      <c r="Y885">
        <f>IFERROR(VLOOKUP($A885,Nifty!$A$14:$I$4860,9,FALSE),All_curves!Y884)</f>
        <v>10709421</v>
      </c>
      <c r="AA885" s="5">
        <f t="shared" si="387"/>
        <v>0</v>
      </c>
      <c r="AB885" s="5">
        <f t="shared" si="388"/>
        <v>0</v>
      </c>
      <c r="AC885" s="5">
        <f t="shared" si="389"/>
        <v>0</v>
      </c>
      <c r="AD885" s="5">
        <f t="shared" si="390"/>
        <v>0</v>
      </c>
      <c r="AE885" s="5">
        <f t="shared" si="391"/>
        <v>0</v>
      </c>
      <c r="AF885" s="5">
        <f t="shared" si="392"/>
        <v>0</v>
      </c>
      <c r="AG885" s="5">
        <f t="shared" si="393"/>
        <v>0</v>
      </c>
      <c r="AH885" s="5">
        <f t="shared" si="394"/>
        <v>0</v>
      </c>
      <c r="AI885" s="5">
        <f t="shared" si="370"/>
        <v>-5.4824942249793729E-3</v>
      </c>
      <c r="AJ885" s="5">
        <f t="shared" si="371"/>
        <v>2.0436084656683562E-2</v>
      </c>
      <c r="AK885" s="5">
        <f t="shared" si="372"/>
        <v>1.6679217624783194E-2</v>
      </c>
      <c r="AL885" s="5">
        <f t="shared" si="373"/>
        <v>1.84418196084013E-2</v>
      </c>
      <c r="AM885" s="5">
        <f t="shared" si="374"/>
        <v>-3.032511804123339E-3</v>
      </c>
      <c r="AN885" s="5">
        <f t="shared" si="375"/>
        <v>-3.2947191048492419E-3</v>
      </c>
      <c r="AO885" s="5">
        <f t="shared" si="376"/>
        <v>-3.2947191048492419E-3</v>
      </c>
      <c r="AP885" s="5">
        <f t="shared" si="377"/>
        <v>-6.2504957771128966E-3</v>
      </c>
      <c r="AQ885" s="5">
        <f t="shared" si="378"/>
        <v>-7.2516080868397781E-3</v>
      </c>
      <c r="AR885" s="5">
        <f t="shared" si="379"/>
        <v>1.9182533561946435E-2</v>
      </c>
      <c r="AS885" s="5">
        <f t="shared" si="380"/>
        <v>0</v>
      </c>
      <c r="AT885" s="5">
        <f t="shared" si="381"/>
        <v>1.6178442050138298E-2</v>
      </c>
      <c r="AU885" s="5">
        <f t="shared" si="382"/>
        <v>-7.2516284743594506E-3</v>
      </c>
      <c r="AV885" s="5">
        <f t="shared" si="383"/>
        <v>1.9182561203118453E-2</v>
      </c>
      <c r="AW885" s="5">
        <f t="shared" si="384"/>
        <v>0</v>
      </c>
      <c r="AX885" s="5">
        <f t="shared" si="385"/>
        <v>1.6178416038534538E-2</v>
      </c>
      <c r="AZ885" s="7">
        <f t="shared" si="395"/>
        <v>127.7901985012776</v>
      </c>
      <c r="BA885" s="4">
        <f t="shared" si="386"/>
        <v>3.767537423603853E-3</v>
      </c>
      <c r="BB885" s="5">
        <f>AZ885/MAX($AZ$16:AZ885)-1</f>
        <v>-1.0270469643394398E-2</v>
      </c>
    </row>
    <row r="886" spans="1:54" x14ac:dyDescent="0.25">
      <c r="A886" s="3">
        <v>43839</v>
      </c>
      <c r="B886">
        <f>IFERROR(VLOOKUP($A886,Finnifty!$A$14:$I$486,B$15+1,FALSE),All_curves!B885)</f>
        <v>0</v>
      </c>
      <c r="C886">
        <f>IFERROR(VLOOKUP($A886,Finnifty!$A$14:$I$486,C$15+1,FALSE),All_curves!C885)</f>
        <v>0</v>
      </c>
      <c r="D886">
        <f>IFERROR(VLOOKUP($A886,Finnifty!$A$14:$I$486,D$15+1,FALSE),All_curves!D885)</f>
        <v>0</v>
      </c>
      <c r="E886">
        <f>IFERROR(VLOOKUP($A886,Finnifty!$A$14:$I$486,E$15+1,FALSE),All_curves!E885)</f>
        <v>0</v>
      </c>
      <c r="F886">
        <f>IFERROR(VLOOKUP($A886,Finnifty!$A$14:$I$486,F$15+1,FALSE),All_curves!F885)</f>
        <v>0</v>
      </c>
      <c r="G886">
        <f>IFERROR(VLOOKUP($A886,Finnifty!$A$14:$I$486,G$15+1,FALSE),All_curves!G885)</f>
        <v>0</v>
      </c>
      <c r="H886">
        <f>IFERROR(VLOOKUP($A886,Finnifty!$A$14:$I$486,H$15+1,FALSE),All_curves!H885)</f>
        <v>0</v>
      </c>
      <c r="I886">
        <f>IFERROR(VLOOKUP($A886,Finnifty!$A$14:$I$486,I$15+1,FALSE),All_curves!I885)</f>
        <v>0</v>
      </c>
      <c r="J886">
        <f>IFERROR(VLOOKUP($A886,Banknifty!$A$14:$I$4860,2,FALSE),All_curves!J885)</f>
        <v>15870360</v>
      </c>
      <c r="K886">
        <f>IFERROR(VLOOKUP($A886,Banknifty!$A$14:$I$4860,3,FALSE),All_curves!K885)</f>
        <v>26321946</v>
      </c>
      <c r="L886">
        <f>IFERROR(VLOOKUP($A886,Banknifty!$A$14:$I$4860,4,FALSE),All_curves!L885)</f>
        <v>20985902</v>
      </c>
      <c r="M886">
        <f>IFERROR(VLOOKUP($A886,Banknifty!$A$14:$I$4860,5,FALSE),All_curves!M885)</f>
        <v>25764022</v>
      </c>
      <c r="N886">
        <f>IFERROR(VLOOKUP($A886,Banknifty!$A$14:$I$4860,6,FALSE),All_curves!N885)</f>
        <v>14908216</v>
      </c>
      <c r="O886">
        <f>IFERROR(VLOOKUP($A886,Banknifty!$A$14:$I$4860,7,FALSE),All_curves!O885)</f>
        <v>21551358</v>
      </c>
      <c r="P886">
        <f>IFERROR(VLOOKUP($A886,Banknifty!$A$14:$I$4860,8,FALSE),All_curves!P885)</f>
        <v>21551358</v>
      </c>
      <c r="Q886">
        <f>IFERROR(VLOOKUP($A886,Banknifty!$A$14:$I$4860,9,FALSE),All_curves!Q885)</f>
        <v>20100392</v>
      </c>
      <c r="R886">
        <f>IFERROR(VLOOKUP($A886,Nifty!$A$14:$I$4860,2,FALSE),All_curves!R885)</f>
        <v>8643130</v>
      </c>
      <c r="S886">
        <f>IFERROR(VLOOKUP($A886,Nifty!$A$14:$I$4860,3,FALSE),All_curves!S885)</f>
        <v>10445877</v>
      </c>
      <c r="T886">
        <f>IFERROR(VLOOKUP($A886,Nifty!$A$14:$I$4860,4,FALSE),All_curves!T885)</f>
        <v>10045063</v>
      </c>
      <c r="U886">
        <f>IFERROR(VLOOKUP($A886,Nifty!$A$14:$I$4860,5,FALSE),All_curves!U885)</f>
        <v>11345806</v>
      </c>
      <c r="V886">
        <f>IFERROR(VLOOKUP($A886,Nifty!$A$14:$I$4860,6,FALSE),All_curves!V885)</f>
        <v>9219998</v>
      </c>
      <c r="W886">
        <f>IFERROR(VLOOKUP($A886,Nifty!$A$14:$I$4860,7,FALSE),All_curves!W885)</f>
        <v>10809883</v>
      </c>
      <c r="X886">
        <f>IFERROR(VLOOKUP($A886,Nifty!$A$14:$I$4860,8,FALSE),All_curves!X885)</f>
        <v>10538042</v>
      </c>
      <c r="Y886">
        <f>IFERROR(VLOOKUP($A886,Nifty!$A$14:$I$4860,9,FALSE),All_curves!Y885)</f>
        <v>10908557</v>
      </c>
      <c r="AA886" s="5">
        <f t="shared" si="387"/>
        <v>0</v>
      </c>
      <c r="AB886" s="5">
        <f t="shared" si="388"/>
        <v>0</v>
      </c>
      <c r="AC886" s="5">
        <f t="shared" si="389"/>
        <v>0</v>
      </c>
      <c r="AD886" s="5">
        <f t="shared" si="390"/>
        <v>0</v>
      </c>
      <c r="AE886" s="5">
        <f t="shared" si="391"/>
        <v>0</v>
      </c>
      <c r="AF886" s="5">
        <f t="shared" si="392"/>
        <v>0</v>
      </c>
      <c r="AG886" s="5">
        <f t="shared" si="393"/>
        <v>0</v>
      </c>
      <c r="AH886" s="5">
        <f t="shared" si="394"/>
        <v>0</v>
      </c>
      <c r="AI886" s="5">
        <f t="shared" si="370"/>
        <v>4.1066206707267572E-3</v>
      </c>
      <c r="AJ886" s="5">
        <f t="shared" si="371"/>
        <v>1.3646321506074699E-2</v>
      </c>
      <c r="AK886" s="5">
        <f t="shared" si="372"/>
        <v>1.26595093350792E-2</v>
      </c>
      <c r="AL886" s="5">
        <f t="shared" si="373"/>
        <v>9.3021506610562188E-3</v>
      </c>
      <c r="AM886" s="5">
        <f t="shared" si="374"/>
        <v>1.5993903034505097E-2</v>
      </c>
      <c r="AN886" s="5">
        <f t="shared" si="375"/>
        <v>1.8418172538938515E-2</v>
      </c>
      <c r="AO886" s="5">
        <f t="shared" si="376"/>
        <v>1.8418172538938515E-2</v>
      </c>
      <c r="AP886" s="5">
        <f t="shared" si="377"/>
        <v>1.9364091495525093E-2</v>
      </c>
      <c r="AQ886" s="5">
        <f t="shared" si="378"/>
        <v>1.7837811524223923E-3</v>
      </c>
      <c r="AR886" s="5">
        <f t="shared" si="379"/>
        <v>2.3195245406660181E-2</v>
      </c>
      <c r="AS886" s="5">
        <f t="shared" si="380"/>
        <v>-1.3028218759939536E-3</v>
      </c>
      <c r="AT886" s="5">
        <f t="shared" si="381"/>
        <v>1.8505866024420614E-2</v>
      </c>
      <c r="AU886" s="5">
        <f t="shared" si="382"/>
        <v>6.2510906967483404E-3</v>
      </c>
      <c r="AV886" s="5">
        <f t="shared" si="383"/>
        <v>1.9688213512382813E-2</v>
      </c>
      <c r="AW886" s="5">
        <f t="shared" si="384"/>
        <v>1.1845434747785877E-3</v>
      </c>
      <c r="AX886" s="5">
        <f t="shared" si="385"/>
        <v>1.8594469299507477E-2</v>
      </c>
      <c r="AZ886" s="7">
        <f t="shared" si="395"/>
        <v>128.85410157942778</v>
      </c>
      <c r="BA886" s="4">
        <f t="shared" si="386"/>
        <v>8.3253887279904383E-3</v>
      </c>
      <c r="BB886" s="5">
        <f>AZ886/MAX($AZ$16:AZ886)-1</f>
        <v>-2.0305865676043533E-3</v>
      </c>
    </row>
    <row r="887" spans="1:54" x14ac:dyDescent="0.25">
      <c r="A887" s="3">
        <v>43840</v>
      </c>
      <c r="B887">
        <f>IFERROR(VLOOKUP($A887,Finnifty!$A$14:$I$486,B$15+1,FALSE),All_curves!B886)</f>
        <v>0</v>
      </c>
      <c r="C887">
        <f>IFERROR(VLOOKUP($A887,Finnifty!$A$14:$I$486,C$15+1,FALSE),All_curves!C886)</f>
        <v>0</v>
      </c>
      <c r="D887">
        <f>IFERROR(VLOOKUP($A887,Finnifty!$A$14:$I$486,D$15+1,FALSE),All_curves!D886)</f>
        <v>0</v>
      </c>
      <c r="E887">
        <f>IFERROR(VLOOKUP($A887,Finnifty!$A$14:$I$486,E$15+1,FALSE),All_curves!E886)</f>
        <v>0</v>
      </c>
      <c r="F887">
        <f>IFERROR(VLOOKUP($A887,Finnifty!$A$14:$I$486,F$15+1,FALSE),All_curves!F886)</f>
        <v>0</v>
      </c>
      <c r="G887">
        <f>IFERROR(VLOOKUP($A887,Finnifty!$A$14:$I$486,G$15+1,FALSE),All_curves!G886)</f>
        <v>0</v>
      </c>
      <c r="H887">
        <f>IFERROR(VLOOKUP($A887,Finnifty!$A$14:$I$486,H$15+1,FALSE),All_curves!H886)</f>
        <v>0</v>
      </c>
      <c r="I887">
        <f>IFERROR(VLOOKUP($A887,Finnifty!$A$14:$I$486,I$15+1,FALSE),All_curves!I886)</f>
        <v>0</v>
      </c>
      <c r="J887">
        <f>IFERROR(VLOOKUP($A887,Banknifty!$A$14:$I$4860,2,FALSE),All_curves!J886)</f>
        <v>15860896</v>
      </c>
      <c r="K887">
        <f>IFERROR(VLOOKUP($A887,Banknifty!$A$14:$I$4860,3,FALSE),All_curves!K886)</f>
        <v>26306250</v>
      </c>
      <c r="L887">
        <f>IFERROR(VLOOKUP($A887,Banknifty!$A$14:$I$4860,4,FALSE),All_curves!L886)</f>
        <v>20985902</v>
      </c>
      <c r="M887">
        <f>IFERROR(VLOOKUP($A887,Banknifty!$A$14:$I$4860,5,FALSE),All_curves!M886)</f>
        <v>25739756</v>
      </c>
      <c r="N887">
        <f>IFERROR(VLOOKUP($A887,Banknifty!$A$14:$I$4860,6,FALSE),All_curves!N886)</f>
        <v>14671934</v>
      </c>
      <c r="O887">
        <f>IFERROR(VLOOKUP($A887,Banknifty!$A$14:$I$4860,7,FALSE),All_curves!O886)</f>
        <v>21429518</v>
      </c>
      <c r="P887">
        <f>IFERROR(VLOOKUP($A887,Banknifty!$A$14:$I$4860,8,FALSE),All_curves!P886)</f>
        <v>21429518</v>
      </c>
      <c r="Q887">
        <f>IFERROR(VLOOKUP($A887,Banknifty!$A$14:$I$4860,9,FALSE),All_curves!Q886)</f>
        <v>19907584</v>
      </c>
      <c r="R887">
        <f>IFERROR(VLOOKUP($A887,Nifty!$A$14:$I$4860,2,FALSE),All_curves!R886)</f>
        <v>8631858</v>
      </c>
      <c r="S887">
        <f>IFERROR(VLOOKUP($A887,Nifty!$A$14:$I$4860,3,FALSE),All_curves!S886)</f>
        <v>10432350</v>
      </c>
      <c r="T887">
        <f>IFERROR(VLOOKUP($A887,Nifty!$A$14:$I$4860,4,FALSE),All_curves!T886)</f>
        <v>10017048</v>
      </c>
      <c r="U887">
        <f>IFERROR(VLOOKUP($A887,Nifty!$A$14:$I$4860,5,FALSE),All_curves!U886)</f>
        <v>11324549</v>
      </c>
      <c r="V887">
        <f>IFERROR(VLOOKUP($A887,Nifty!$A$14:$I$4860,6,FALSE),All_curves!V886)</f>
        <v>9211763</v>
      </c>
      <c r="W887">
        <f>IFERROR(VLOOKUP($A887,Nifty!$A$14:$I$4860,7,FALSE),All_curves!W886)</f>
        <v>10799328</v>
      </c>
      <c r="X887">
        <f>IFERROR(VLOOKUP($A887,Nifty!$A$14:$I$4860,8,FALSE),All_curves!X886)</f>
        <v>10512565</v>
      </c>
      <c r="Y887">
        <f>IFERROR(VLOOKUP($A887,Nifty!$A$14:$I$4860,9,FALSE),All_curves!Y886)</f>
        <v>10891231</v>
      </c>
      <c r="AA887" s="5">
        <f t="shared" si="387"/>
        <v>0</v>
      </c>
      <c r="AB887" s="5">
        <f t="shared" si="388"/>
        <v>0</v>
      </c>
      <c r="AC887" s="5">
        <f t="shared" si="389"/>
        <v>0</v>
      </c>
      <c r="AD887" s="5">
        <f t="shared" si="390"/>
        <v>0</v>
      </c>
      <c r="AE887" s="5">
        <f t="shared" si="391"/>
        <v>0</v>
      </c>
      <c r="AF887" s="5">
        <f t="shared" si="392"/>
        <v>0</v>
      </c>
      <c r="AG887" s="5">
        <f t="shared" si="393"/>
        <v>0</v>
      </c>
      <c r="AH887" s="5">
        <f t="shared" si="394"/>
        <v>0</v>
      </c>
      <c r="AI887" s="5">
        <f t="shared" si="370"/>
        <v>-5.9633177823315009E-4</v>
      </c>
      <c r="AJ887" s="5">
        <f t="shared" si="371"/>
        <v>-5.9630849482028569E-4</v>
      </c>
      <c r="AK887" s="5">
        <f t="shared" si="372"/>
        <v>0</v>
      </c>
      <c r="AL887" s="5">
        <f t="shared" si="373"/>
        <v>-9.4185605027041763E-4</v>
      </c>
      <c r="AM887" s="5">
        <f t="shared" si="374"/>
        <v>-1.5849112999167692E-2</v>
      </c>
      <c r="AN887" s="5">
        <f t="shared" si="375"/>
        <v>-5.6534720457058762E-3</v>
      </c>
      <c r="AO887" s="5">
        <f t="shared" si="376"/>
        <v>-5.6534720457058762E-3</v>
      </c>
      <c r="AP887" s="5">
        <f t="shared" si="377"/>
        <v>-9.5922507381945854E-3</v>
      </c>
      <c r="AQ887" s="5">
        <f t="shared" si="378"/>
        <v>-1.304157174542131E-3</v>
      </c>
      <c r="AR887" s="5">
        <f t="shared" si="379"/>
        <v>-1.2949606816162751E-3</v>
      </c>
      <c r="AS887" s="5">
        <f t="shared" si="380"/>
        <v>-2.7889322346709156E-3</v>
      </c>
      <c r="AT887" s="5">
        <f t="shared" si="381"/>
        <v>-1.8735557438581685E-3</v>
      </c>
      <c r="AU887" s="5">
        <f t="shared" si="382"/>
        <v>-8.9316722194521248E-4</v>
      </c>
      <c r="AV887" s="5">
        <f t="shared" si="383"/>
        <v>-9.7642129891695184E-4</v>
      </c>
      <c r="AW887" s="5">
        <f t="shared" si="384"/>
        <v>-2.417621793498248E-3</v>
      </c>
      <c r="AX887" s="5">
        <f t="shared" si="385"/>
        <v>-1.5882944004418365E-3</v>
      </c>
      <c r="AZ887" s="7">
        <f t="shared" si="395"/>
        <v>128.57481077221479</v>
      </c>
      <c r="BA887" s="4">
        <f t="shared" si="386"/>
        <v>-2.1674964458994845E-3</v>
      </c>
      <c r="BB887" s="5">
        <f>AZ887/MAX($AZ$16:AZ887)-1</f>
        <v>-4.1936817243355407E-3</v>
      </c>
    </row>
    <row r="888" spans="1:54" x14ac:dyDescent="0.25">
      <c r="A888" s="3">
        <v>43843</v>
      </c>
      <c r="B888">
        <f>IFERROR(VLOOKUP($A888,Finnifty!$A$14:$I$486,B$15+1,FALSE),All_curves!B887)</f>
        <v>0</v>
      </c>
      <c r="C888">
        <f>IFERROR(VLOOKUP($A888,Finnifty!$A$14:$I$486,C$15+1,FALSE),All_curves!C887)</f>
        <v>0</v>
      </c>
      <c r="D888">
        <f>IFERROR(VLOOKUP($A888,Finnifty!$A$14:$I$486,D$15+1,FALSE),All_curves!D887)</f>
        <v>0</v>
      </c>
      <c r="E888">
        <f>IFERROR(VLOOKUP($A888,Finnifty!$A$14:$I$486,E$15+1,FALSE),All_curves!E887)</f>
        <v>0</v>
      </c>
      <c r="F888">
        <f>IFERROR(VLOOKUP($A888,Finnifty!$A$14:$I$486,F$15+1,FALSE),All_curves!F887)</f>
        <v>0</v>
      </c>
      <c r="G888">
        <f>IFERROR(VLOOKUP($A888,Finnifty!$A$14:$I$486,G$15+1,FALSE),All_curves!G887)</f>
        <v>0</v>
      </c>
      <c r="H888">
        <f>IFERROR(VLOOKUP($A888,Finnifty!$A$14:$I$486,H$15+1,FALSE),All_curves!H887)</f>
        <v>0</v>
      </c>
      <c r="I888">
        <f>IFERROR(VLOOKUP($A888,Finnifty!$A$14:$I$486,I$15+1,FALSE),All_curves!I887)</f>
        <v>0</v>
      </c>
      <c r="J888">
        <f>IFERROR(VLOOKUP($A888,Banknifty!$A$14:$I$4860,2,FALSE),All_curves!J887)</f>
        <v>15831152</v>
      </c>
      <c r="K888">
        <f>IFERROR(VLOOKUP($A888,Banknifty!$A$14:$I$4860,3,FALSE),All_curves!K887)</f>
        <v>26224926</v>
      </c>
      <c r="L888">
        <f>IFERROR(VLOOKUP($A888,Banknifty!$A$14:$I$4860,4,FALSE),All_curves!L887)</f>
        <v>20985902</v>
      </c>
      <c r="M888">
        <f>IFERROR(VLOOKUP($A888,Banknifty!$A$14:$I$4860,5,FALSE),All_curves!M887)</f>
        <v>25694646</v>
      </c>
      <c r="N888">
        <f>IFERROR(VLOOKUP($A888,Banknifty!$A$14:$I$4860,6,FALSE),All_curves!N887)</f>
        <v>14591495</v>
      </c>
      <c r="O888">
        <f>IFERROR(VLOOKUP($A888,Banknifty!$A$14:$I$4860,7,FALSE),All_curves!O887)</f>
        <v>21867452</v>
      </c>
      <c r="P888">
        <f>IFERROR(VLOOKUP($A888,Banknifty!$A$14:$I$4860,8,FALSE),All_curves!P887)</f>
        <v>21867452</v>
      </c>
      <c r="Q888">
        <f>IFERROR(VLOOKUP($A888,Banknifty!$A$14:$I$4860,9,FALSE),All_curves!Q887)</f>
        <v>20274716</v>
      </c>
      <c r="R888">
        <f>IFERROR(VLOOKUP($A888,Nifty!$A$14:$I$4860,2,FALSE),All_curves!R887)</f>
        <v>8668308</v>
      </c>
      <c r="S888">
        <f>IFERROR(VLOOKUP($A888,Nifty!$A$14:$I$4860,3,FALSE),All_curves!S887)</f>
        <v>10454969</v>
      </c>
      <c r="T888">
        <f>IFERROR(VLOOKUP($A888,Nifty!$A$14:$I$4860,4,FALSE),All_curves!T887)</f>
        <v>10056364</v>
      </c>
      <c r="U888">
        <f>IFERROR(VLOOKUP($A888,Nifty!$A$14:$I$4860,5,FALSE),All_curves!U887)</f>
        <v>11345332</v>
      </c>
      <c r="V888">
        <f>IFERROR(VLOOKUP($A888,Nifty!$A$14:$I$4860,6,FALSE),All_curves!V887)</f>
        <v>9250661</v>
      </c>
      <c r="W888">
        <f>IFERROR(VLOOKUP($A888,Nifty!$A$14:$I$4860,7,FALSE),All_curves!W887)</f>
        <v>10822743</v>
      </c>
      <c r="X888">
        <f>IFERROR(VLOOKUP($A888,Nifty!$A$14:$I$4860,8,FALSE),All_curves!X887)</f>
        <v>10553827</v>
      </c>
      <c r="Y888">
        <f>IFERROR(VLOOKUP($A888,Nifty!$A$14:$I$4860,9,FALSE),All_curves!Y887)</f>
        <v>10911218</v>
      </c>
      <c r="AA888" s="5">
        <f t="shared" si="387"/>
        <v>0</v>
      </c>
      <c r="AB888" s="5">
        <f t="shared" si="388"/>
        <v>0</v>
      </c>
      <c r="AC888" s="5">
        <f t="shared" si="389"/>
        <v>0</v>
      </c>
      <c r="AD888" s="5">
        <f t="shared" si="390"/>
        <v>0</v>
      </c>
      <c r="AE888" s="5">
        <f t="shared" si="391"/>
        <v>0</v>
      </c>
      <c r="AF888" s="5">
        <f t="shared" si="392"/>
        <v>0</v>
      </c>
      <c r="AG888" s="5">
        <f t="shared" si="393"/>
        <v>0</v>
      </c>
      <c r="AH888" s="5">
        <f t="shared" si="394"/>
        <v>0</v>
      </c>
      <c r="AI888" s="5">
        <f t="shared" si="370"/>
        <v>-1.8753038920373832E-3</v>
      </c>
      <c r="AJ888" s="5">
        <f t="shared" si="371"/>
        <v>-3.091432644333536E-3</v>
      </c>
      <c r="AK888" s="5">
        <f t="shared" si="372"/>
        <v>0</v>
      </c>
      <c r="AL888" s="5">
        <f t="shared" si="373"/>
        <v>-1.7525418655872649E-3</v>
      </c>
      <c r="AM888" s="5">
        <f t="shared" si="374"/>
        <v>-5.4825083046311507E-3</v>
      </c>
      <c r="AN888" s="5">
        <f t="shared" si="375"/>
        <v>2.0436017272996931E-2</v>
      </c>
      <c r="AO888" s="5">
        <f t="shared" si="376"/>
        <v>2.0436017272996931E-2</v>
      </c>
      <c r="AP888" s="5">
        <f t="shared" si="377"/>
        <v>1.8441815943109896E-2</v>
      </c>
      <c r="AQ888" s="5">
        <f t="shared" si="378"/>
        <v>4.2227293359089479E-3</v>
      </c>
      <c r="AR888" s="5">
        <f t="shared" si="379"/>
        <v>2.1681596188778407E-3</v>
      </c>
      <c r="AS888" s="5">
        <f t="shared" si="380"/>
        <v>3.9249088154513778E-3</v>
      </c>
      <c r="AT888" s="5">
        <f t="shared" si="381"/>
        <v>1.835216572421583E-3</v>
      </c>
      <c r="AU888" s="5">
        <f t="shared" si="382"/>
        <v>4.2226444601320967E-3</v>
      </c>
      <c r="AV888" s="5">
        <f t="shared" si="383"/>
        <v>2.1681904651844608E-3</v>
      </c>
      <c r="AW888" s="5">
        <f t="shared" si="384"/>
        <v>3.9250173482874295E-3</v>
      </c>
      <c r="AX888" s="5">
        <f t="shared" si="385"/>
        <v>1.835146091383022E-3</v>
      </c>
      <c r="AZ888" s="7">
        <f t="shared" si="395"/>
        <v>128.95739624601455</v>
      </c>
      <c r="BA888" s="4">
        <f t="shared" si="386"/>
        <v>2.9755865204233825E-3</v>
      </c>
      <c r="BB888" s="5">
        <f>AZ888/MAX($AZ$16:AZ888)-1</f>
        <v>-1.2305738667222066E-3</v>
      </c>
    </row>
    <row r="889" spans="1:54" x14ac:dyDescent="0.25">
      <c r="A889" s="3">
        <v>43844</v>
      </c>
      <c r="B889">
        <f>IFERROR(VLOOKUP($A889,Finnifty!$A$14:$I$486,B$15+1,FALSE),All_curves!B888)</f>
        <v>0</v>
      </c>
      <c r="C889">
        <f>IFERROR(VLOOKUP($A889,Finnifty!$A$14:$I$486,C$15+1,FALSE),All_curves!C888)</f>
        <v>0</v>
      </c>
      <c r="D889">
        <f>IFERROR(VLOOKUP($A889,Finnifty!$A$14:$I$486,D$15+1,FALSE),All_curves!D888)</f>
        <v>0</v>
      </c>
      <c r="E889">
        <f>IFERROR(VLOOKUP($A889,Finnifty!$A$14:$I$486,E$15+1,FALSE),All_curves!E888)</f>
        <v>0</v>
      </c>
      <c r="F889">
        <f>IFERROR(VLOOKUP($A889,Finnifty!$A$14:$I$486,F$15+1,FALSE),All_curves!F888)</f>
        <v>0</v>
      </c>
      <c r="G889">
        <f>IFERROR(VLOOKUP($A889,Finnifty!$A$14:$I$486,G$15+1,FALSE),All_curves!G888)</f>
        <v>0</v>
      </c>
      <c r="H889">
        <f>IFERROR(VLOOKUP($A889,Finnifty!$A$14:$I$486,H$15+1,FALSE),All_curves!H888)</f>
        <v>0</v>
      </c>
      <c r="I889">
        <f>IFERROR(VLOOKUP($A889,Finnifty!$A$14:$I$486,I$15+1,FALSE),All_curves!I888)</f>
        <v>0</v>
      </c>
      <c r="J889">
        <f>IFERROR(VLOOKUP($A889,Banknifty!$A$14:$I$4860,2,FALSE),All_curves!J888)</f>
        <v>15831152</v>
      </c>
      <c r="K889">
        <f>IFERROR(VLOOKUP($A889,Banknifty!$A$14:$I$4860,3,FALSE),All_curves!K888)</f>
        <v>26243562</v>
      </c>
      <c r="L889">
        <f>IFERROR(VLOOKUP($A889,Banknifty!$A$14:$I$4860,4,FALSE),All_curves!L888)</f>
        <v>20985902</v>
      </c>
      <c r="M889">
        <f>IFERROR(VLOOKUP($A889,Banknifty!$A$14:$I$4860,5,FALSE),All_curves!M888)</f>
        <v>25694646</v>
      </c>
      <c r="N889">
        <f>IFERROR(VLOOKUP($A889,Banknifty!$A$14:$I$4860,6,FALSE),All_curves!N888)</f>
        <v>14693954</v>
      </c>
      <c r="O889">
        <f>IFERROR(VLOOKUP($A889,Banknifty!$A$14:$I$4860,7,FALSE),All_curves!O888)</f>
        <v>22200070</v>
      </c>
      <c r="P889">
        <f>IFERROR(VLOOKUP($A889,Banknifty!$A$14:$I$4860,8,FALSE),All_curves!P888)</f>
        <v>22200070</v>
      </c>
      <c r="Q889">
        <f>IFERROR(VLOOKUP($A889,Banknifty!$A$14:$I$4860,9,FALSE),All_curves!Q888)</f>
        <v>20563370</v>
      </c>
      <c r="R889">
        <f>IFERROR(VLOOKUP($A889,Nifty!$A$14:$I$4860,2,FALSE),All_curves!R888)</f>
        <v>8656752</v>
      </c>
      <c r="S889">
        <f>IFERROR(VLOOKUP($A889,Nifty!$A$14:$I$4860,3,FALSE),All_curves!S888)</f>
        <v>10454377</v>
      </c>
      <c r="T889">
        <f>IFERROR(VLOOKUP($A889,Nifty!$A$14:$I$4860,4,FALSE),All_curves!T888)</f>
        <v>10056364</v>
      </c>
      <c r="U889">
        <f>IFERROR(VLOOKUP($A889,Nifty!$A$14:$I$4860,5,FALSE),All_curves!U888)</f>
        <v>11344689</v>
      </c>
      <c r="V889">
        <f>IFERROR(VLOOKUP($A889,Nifty!$A$14:$I$4860,6,FALSE),All_curves!V888)</f>
        <v>9238328</v>
      </c>
      <c r="W889">
        <f>IFERROR(VLOOKUP($A889,Nifty!$A$14:$I$4860,7,FALSE),All_curves!W888)</f>
        <v>10822130</v>
      </c>
      <c r="X889">
        <f>IFERROR(VLOOKUP($A889,Nifty!$A$14:$I$4860,8,FALSE),All_curves!X888)</f>
        <v>10553827</v>
      </c>
      <c r="Y889">
        <f>IFERROR(VLOOKUP($A889,Nifty!$A$14:$I$4860,9,FALSE),All_curves!Y888)</f>
        <v>10910600</v>
      </c>
      <c r="AA889" s="5">
        <f t="shared" si="387"/>
        <v>0</v>
      </c>
      <c r="AB889" s="5">
        <f t="shared" si="388"/>
        <v>0</v>
      </c>
      <c r="AC889" s="5">
        <f t="shared" si="389"/>
        <v>0</v>
      </c>
      <c r="AD889" s="5">
        <f t="shared" si="390"/>
        <v>0</v>
      </c>
      <c r="AE889" s="5">
        <f t="shared" si="391"/>
        <v>0</v>
      </c>
      <c r="AF889" s="5">
        <f t="shared" si="392"/>
        <v>0</v>
      </c>
      <c r="AG889" s="5">
        <f t="shared" si="393"/>
        <v>0</v>
      </c>
      <c r="AH889" s="5">
        <f t="shared" si="394"/>
        <v>0</v>
      </c>
      <c r="AI889" s="5">
        <f t="shared" si="370"/>
        <v>0</v>
      </c>
      <c r="AJ889" s="5">
        <f t="shared" si="371"/>
        <v>7.1062164293622665E-4</v>
      </c>
      <c r="AK889" s="5">
        <f t="shared" si="372"/>
        <v>0</v>
      </c>
      <c r="AL889" s="5">
        <f t="shared" si="373"/>
        <v>0</v>
      </c>
      <c r="AM889" s="5">
        <f t="shared" si="374"/>
        <v>7.0218301825824003E-3</v>
      </c>
      <c r="AN889" s="5">
        <f t="shared" si="375"/>
        <v>1.521064273972117E-2</v>
      </c>
      <c r="AO889" s="5">
        <f t="shared" si="376"/>
        <v>1.521064273972117E-2</v>
      </c>
      <c r="AP889" s="5">
        <f t="shared" si="377"/>
        <v>1.4237141472166703E-2</v>
      </c>
      <c r="AQ889" s="5">
        <f t="shared" si="378"/>
        <v>-1.3331321406668817E-3</v>
      </c>
      <c r="AR889" s="5">
        <f t="shared" si="379"/>
        <v>-5.6623792954346719E-5</v>
      </c>
      <c r="AS889" s="5">
        <f t="shared" si="380"/>
        <v>0</v>
      </c>
      <c r="AT889" s="5">
        <f t="shared" si="381"/>
        <v>-5.6675291652985571E-5</v>
      </c>
      <c r="AU889" s="5">
        <f t="shared" si="382"/>
        <v>-1.3332020274010592E-3</v>
      </c>
      <c r="AV889" s="5">
        <f t="shared" si="383"/>
        <v>-5.6639984891027062E-5</v>
      </c>
      <c r="AW889" s="5">
        <f t="shared" si="384"/>
        <v>0</v>
      </c>
      <c r="AX889" s="5">
        <f t="shared" si="385"/>
        <v>-5.6638956347443425E-5</v>
      </c>
      <c r="AZ889" s="7">
        <f t="shared" si="395"/>
        <v>129.22335994976635</v>
      </c>
      <c r="BA889" s="4">
        <f t="shared" si="386"/>
        <v>2.0624152743005802E-3</v>
      </c>
      <c r="BB889" s="5">
        <f>AZ889/MAX($AZ$16:AZ889)-1</f>
        <v>0</v>
      </c>
    </row>
    <row r="890" spans="1:54" x14ac:dyDescent="0.25">
      <c r="A890" s="3">
        <v>43845</v>
      </c>
      <c r="B890">
        <f>IFERROR(VLOOKUP($A890,Finnifty!$A$14:$I$486,B$15+1,FALSE),All_curves!B889)</f>
        <v>0</v>
      </c>
      <c r="C890">
        <f>IFERROR(VLOOKUP($A890,Finnifty!$A$14:$I$486,C$15+1,FALSE),All_curves!C889)</f>
        <v>0</v>
      </c>
      <c r="D890">
        <f>IFERROR(VLOOKUP($A890,Finnifty!$A$14:$I$486,D$15+1,FALSE),All_curves!D889)</f>
        <v>0</v>
      </c>
      <c r="E890">
        <f>IFERROR(VLOOKUP($A890,Finnifty!$A$14:$I$486,E$15+1,FALSE),All_curves!E889)</f>
        <v>0</v>
      </c>
      <c r="F890">
        <f>IFERROR(VLOOKUP($A890,Finnifty!$A$14:$I$486,F$15+1,FALSE),All_curves!F889)</f>
        <v>0</v>
      </c>
      <c r="G890">
        <f>IFERROR(VLOOKUP($A890,Finnifty!$A$14:$I$486,G$15+1,FALSE),All_curves!G889)</f>
        <v>0</v>
      </c>
      <c r="H890">
        <f>IFERROR(VLOOKUP($A890,Finnifty!$A$14:$I$486,H$15+1,FALSE),All_curves!H889)</f>
        <v>0</v>
      </c>
      <c r="I890">
        <f>IFERROR(VLOOKUP($A890,Finnifty!$A$14:$I$486,I$15+1,FALSE),All_curves!I889)</f>
        <v>0</v>
      </c>
      <c r="J890">
        <f>IFERROR(VLOOKUP($A890,Banknifty!$A$14:$I$4860,2,FALSE),All_curves!J889)</f>
        <v>15752202</v>
      </c>
      <c r="K890">
        <f>IFERROR(VLOOKUP($A890,Banknifty!$A$14:$I$4860,3,FALSE),All_curves!K889)</f>
        <v>26166024</v>
      </c>
      <c r="L890">
        <f>IFERROR(VLOOKUP($A890,Banknifty!$A$14:$I$4860,4,FALSE),All_curves!L889)</f>
        <v>20896508</v>
      </c>
      <c r="M890">
        <f>IFERROR(VLOOKUP($A890,Banknifty!$A$14:$I$4860,5,FALSE),All_curves!M889)</f>
        <v>25694646</v>
      </c>
      <c r="N890">
        <f>IFERROR(VLOOKUP($A890,Banknifty!$A$14:$I$4860,6,FALSE),All_curves!N889)</f>
        <v>14713681</v>
      </c>
      <c r="O890">
        <f>IFERROR(VLOOKUP($A890,Banknifty!$A$14:$I$4860,7,FALSE),All_curves!O889)</f>
        <v>22200386</v>
      </c>
      <c r="P890">
        <f>IFERROR(VLOOKUP($A890,Banknifty!$A$14:$I$4860,8,FALSE),All_curves!P889)</f>
        <v>22200386</v>
      </c>
      <c r="Q890">
        <f>IFERROR(VLOOKUP($A890,Banknifty!$A$14:$I$4860,9,FALSE),All_curves!Q889)</f>
        <v>20544002</v>
      </c>
      <c r="R890">
        <f>IFERROR(VLOOKUP($A890,Nifty!$A$14:$I$4860,2,FALSE),All_curves!R889)</f>
        <v>8630790</v>
      </c>
      <c r="S890">
        <f>IFERROR(VLOOKUP($A890,Nifty!$A$14:$I$4860,3,FALSE),All_curves!S889)</f>
        <v>10385387</v>
      </c>
      <c r="T890">
        <f>IFERROR(VLOOKUP($A890,Nifty!$A$14:$I$4860,4,FALSE),All_curves!T889)</f>
        <v>10023787</v>
      </c>
      <c r="U890">
        <f>IFERROR(VLOOKUP($A890,Nifty!$A$14:$I$4860,5,FALSE),All_curves!U889)</f>
        <v>11313823</v>
      </c>
      <c r="V890">
        <f>IFERROR(VLOOKUP($A890,Nifty!$A$14:$I$4860,6,FALSE),All_curves!V889)</f>
        <v>9210623</v>
      </c>
      <c r="W890">
        <f>IFERROR(VLOOKUP($A890,Nifty!$A$14:$I$4860,7,FALSE),All_curves!W889)</f>
        <v>10750713</v>
      </c>
      <c r="X890">
        <f>IFERROR(VLOOKUP($A890,Nifty!$A$14:$I$4860,8,FALSE),All_curves!X889)</f>
        <v>10519638</v>
      </c>
      <c r="Y890">
        <f>IFERROR(VLOOKUP($A890,Nifty!$A$14:$I$4860,9,FALSE),All_curves!Y889)</f>
        <v>10880915</v>
      </c>
      <c r="AA890" s="5">
        <f t="shared" si="387"/>
        <v>0</v>
      </c>
      <c r="AB890" s="5">
        <f t="shared" si="388"/>
        <v>0</v>
      </c>
      <c r="AC890" s="5">
        <f t="shared" si="389"/>
        <v>0</v>
      </c>
      <c r="AD890" s="5">
        <f t="shared" si="390"/>
        <v>0</v>
      </c>
      <c r="AE890" s="5">
        <f t="shared" si="391"/>
        <v>0</v>
      </c>
      <c r="AF890" s="5">
        <f t="shared" si="392"/>
        <v>0</v>
      </c>
      <c r="AG890" s="5">
        <f t="shared" si="393"/>
        <v>0</v>
      </c>
      <c r="AH890" s="5">
        <f t="shared" si="394"/>
        <v>0</v>
      </c>
      <c r="AI890" s="5">
        <f t="shared" si="370"/>
        <v>-4.9870028409808587E-3</v>
      </c>
      <c r="AJ890" s="5">
        <f t="shared" si="371"/>
        <v>-2.9545531967040128E-3</v>
      </c>
      <c r="AK890" s="5">
        <f t="shared" si="372"/>
        <v>-4.2597168327574986E-3</v>
      </c>
      <c r="AL890" s="5">
        <f t="shared" si="373"/>
        <v>0</v>
      </c>
      <c r="AM890" s="5">
        <f t="shared" si="374"/>
        <v>1.3425249595853117E-3</v>
      </c>
      <c r="AN890" s="5">
        <f t="shared" si="375"/>
        <v>1.4234189351647331E-5</v>
      </c>
      <c r="AO890" s="5">
        <f t="shared" si="376"/>
        <v>1.4234189351647331E-5</v>
      </c>
      <c r="AP890" s="5">
        <f t="shared" si="377"/>
        <v>-9.4186896408521292E-4</v>
      </c>
      <c r="AQ890" s="5">
        <f t="shared" si="378"/>
        <v>-2.9990462935752804E-3</v>
      </c>
      <c r="AR890" s="5">
        <f t="shared" si="379"/>
        <v>-6.5991498106486857E-3</v>
      </c>
      <c r="AS890" s="5">
        <f t="shared" si="380"/>
        <v>-3.2394412135440254E-3</v>
      </c>
      <c r="AT890" s="5">
        <f t="shared" si="381"/>
        <v>-2.7207444822859861E-3</v>
      </c>
      <c r="AU890" s="5">
        <f t="shared" si="382"/>
        <v>-2.9989192849615431E-3</v>
      </c>
      <c r="AV890" s="5">
        <f t="shared" si="383"/>
        <v>-6.5991630113479971E-3</v>
      </c>
      <c r="AW890" s="5">
        <f t="shared" si="384"/>
        <v>-3.2394883865350943E-3</v>
      </c>
      <c r="AX890" s="5">
        <f t="shared" si="385"/>
        <v>-2.7207486297728956E-3</v>
      </c>
      <c r="AZ890" s="7">
        <f t="shared" si="395"/>
        <v>128.99243323098119</v>
      </c>
      <c r="BA890" s="4">
        <f t="shared" si="386"/>
        <v>-1.7870354003712702E-3</v>
      </c>
      <c r="BB890" s="5">
        <f>AZ890/MAX($AZ$16:AZ890)-1</f>
        <v>-1.7870354003712841E-3</v>
      </c>
    </row>
    <row r="891" spans="1:54" x14ac:dyDescent="0.25">
      <c r="A891" s="3">
        <v>43846</v>
      </c>
      <c r="B891">
        <f>IFERROR(VLOOKUP($A891,Finnifty!$A$14:$I$486,B$15+1,FALSE),All_curves!B890)</f>
        <v>0</v>
      </c>
      <c r="C891">
        <f>IFERROR(VLOOKUP($A891,Finnifty!$A$14:$I$486,C$15+1,FALSE),All_curves!C890)</f>
        <v>0</v>
      </c>
      <c r="D891">
        <f>IFERROR(VLOOKUP($A891,Finnifty!$A$14:$I$486,D$15+1,FALSE),All_curves!D890)</f>
        <v>0</v>
      </c>
      <c r="E891">
        <f>IFERROR(VLOOKUP($A891,Finnifty!$A$14:$I$486,E$15+1,FALSE),All_curves!E890)</f>
        <v>0</v>
      </c>
      <c r="F891">
        <f>IFERROR(VLOOKUP($A891,Finnifty!$A$14:$I$486,F$15+1,FALSE),All_curves!F890)</f>
        <v>0</v>
      </c>
      <c r="G891">
        <f>IFERROR(VLOOKUP($A891,Finnifty!$A$14:$I$486,G$15+1,FALSE),All_curves!G890)</f>
        <v>0</v>
      </c>
      <c r="H891">
        <f>IFERROR(VLOOKUP($A891,Finnifty!$A$14:$I$486,H$15+1,FALSE),All_curves!H890)</f>
        <v>0</v>
      </c>
      <c r="I891">
        <f>IFERROR(VLOOKUP($A891,Finnifty!$A$14:$I$486,I$15+1,FALSE),All_curves!I890)</f>
        <v>0</v>
      </c>
      <c r="J891">
        <f>IFERROR(VLOOKUP($A891,Banknifty!$A$14:$I$4860,2,FALSE),All_curves!J890)</f>
        <v>15695636</v>
      </c>
      <c r="K891">
        <f>IFERROR(VLOOKUP($A891,Banknifty!$A$14:$I$4860,3,FALSE),All_curves!K890)</f>
        <v>25864356</v>
      </c>
      <c r="L891">
        <f>IFERROR(VLOOKUP($A891,Banknifty!$A$14:$I$4860,4,FALSE),All_curves!L890)</f>
        <v>20815862</v>
      </c>
      <c r="M891">
        <f>IFERROR(VLOOKUP($A891,Banknifty!$A$14:$I$4860,5,FALSE),All_curves!M890)</f>
        <v>25564972</v>
      </c>
      <c r="N891">
        <f>IFERROR(VLOOKUP($A891,Banknifty!$A$14:$I$4860,6,FALSE),All_curves!N890)</f>
        <v>14686089</v>
      </c>
      <c r="O891">
        <f>IFERROR(VLOOKUP($A891,Banknifty!$A$14:$I$4860,7,FALSE),All_curves!O890)</f>
        <v>22131756</v>
      </c>
      <c r="P891">
        <f>IFERROR(VLOOKUP($A891,Banknifty!$A$14:$I$4860,8,FALSE),All_curves!P890)</f>
        <v>22131756</v>
      </c>
      <c r="Q891">
        <f>IFERROR(VLOOKUP($A891,Banknifty!$A$14:$I$4860,9,FALSE),All_curves!Q890)</f>
        <v>20507998</v>
      </c>
      <c r="R891">
        <f>IFERROR(VLOOKUP($A891,Nifty!$A$14:$I$4860,2,FALSE),All_curves!R890)</f>
        <v>8544819</v>
      </c>
      <c r="S891">
        <f>IFERROR(VLOOKUP($A891,Nifty!$A$14:$I$4860,3,FALSE),All_curves!S890)</f>
        <v>10273866</v>
      </c>
      <c r="T891">
        <f>IFERROR(VLOOKUP($A891,Nifty!$A$14:$I$4860,4,FALSE),All_curves!T890)</f>
        <v>9985401</v>
      </c>
      <c r="U891">
        <f>IFERROR(VLOOKUP($A891,Nifty!$A$14:$I$4860,5,FALSE),All_curves!U890)</f>
        <v>11313823</v>
      </c>
      <c r="V891">
        <f>IFERROR(VLOOKUP($A891,Nifty!$A$14:$I$4860,6,FALSE),All_curves!V890)</f>
        <v>9196776</v>
      </c>
      <c r="W891">
        <f>IFERROR(VLOOKUP($A891,Nifty!$A$14:$I$4860,7,FALSE),All_curves!W890)</f>
        <v>10725613</v>
      </c>
      <c r="X891">
        <f>IFERROR(VLOOKUP($A891,Nifty!$A$14:$I$4860,8,FALSE),All_curves!X890)</f>
        <v>10505674</v>
      </c>
      <c r="Y891">
        <f>IFERROR(VLOOKUP($A891,Nifty!$A$14:$I$4860,9,FALSE),All_curves!Y890)</f>
        <v>10880915</v>
      </c>
      <c r="AA891" s="5">
        <f t="shared" si="387"/>
        <v>0</v>
      </c>
      <c r="AB891" s="5">
        <f t="shared" si="388"/>
        <v>0</v>
      </c>
      <c r="AC891" s="5">
        <f t="shared" si="389"/>
        <v>0</v>
      </c>
      <c r="AD891" s="5">
        <f t="shared" si="390"/>
        <v>0</v>
      </c>
      <c r="AE891" s="5">
        <f t="shared" si="391"/>
        <v>0</v>
      </c>
      <c r="AF891" s="5">
        <f t="shared" si="392"/>
        <v>0</v>
      </c>
      <c r="AG891" s="5">
        <f t="shared" si="393"/>
        <v>0</v>
      </c>
      <c r="AH891" s="5">
        <f t="shared" si="394"/>
        <v>0</v>
      </c>
      <c r="AI891" s="5">
        <f t="shared" si="370"/>
        <v>-3.5909900088889612E-3</v>
      </c>
      <c r="AJ891" s="5">
        <f t="shared" si="371"/>
        <v>-1.1528996533825664E-2</v>
      </c>
      <c r="AK891" s="5">
        <f t="shared" si="372"/>
        <v>-3.8593051049485849E-3</v>
      </c>
      <c r="AL891" s="5">
        <f t="shared" si="373"/>
        <v>-5.0467323036869072E-3</v>
      </c>
      <c r="AM891" s="5">
        <f t="shared" si="374"/>
        <v>-1.8752615338065715E-3</v>
      </c>
      <c r="AN891" s="5">
        <f t="shared" si="375"/>
        <v>-3.0913876902860515E-3</v>
      </c>
      <c r="AO891" s="5">
        <f t="shared" si="376"/>
        <v>-3.0913876902860515E-3</v>
      </c>
      <c r="AP891" s="5">
        <f t="shared" si="377"/>
        <v>-1.7525309820355384E-3</v>
      </c>
      <c r="AQ891" s="5">
        <f t="shared" si="378"/>
        <v>-9.9609653345753557E-3</v>
      </c>
      <c r="AR891" s="5">
        <f t="shared" si="379"/>
        <v>-1.0738261366668334E-2</v>
      </c>
      <c r="AS891" s="5">
        <f t="shared" si="380"/>
        <v>-3.829490790257184E-3</v>
      </c>
      <c r="AT891" s="5">
        <f t="shared" si="381"/>
        <v>0</v>
      </c>
      <c r="AU891" s="5">
        <f t="shared" si="382"/>
        <v>-1.5033727903096539E-3</v>
      </c>
      <c r="AV891" s="5">
        <f t="shared" si="383"/>
        <v>-2.33472886868058E-3</v>
      </c>
      <c r="AW891" s="5">
        <f t="shared" si="384"/>
        <v>-1.3274221033081623E-3</v>
      </c>
      <c r="AX891" s="5">
        <f t="shared" si="385"/>
        <v>0</v>
      </c>
      <c r="AZ891" s="7">
        <f t="shared" si="395"/>
        <v>128.65097503319112</v>
      </c>
      <c r="BA891" s="4">
        <f t="shared" si="386"/>
        <v>-2.6471180458984838E-3</v>
      </c>
      <c r="BB891" s="5">
        <f>AZ891/MAX($AZ$16:AZ891)-1</f>
        <v>-4.4294229526127271E-3</v>
      </c>
    </row>
    <row r="892" spans="1:54" x14ac:dyDescent="0.25">
      <c r="A892" s="3">
        <v>43847</v>
      </c>
      <c r="B892">
        <f>IFERROR(VLOOKUP($A892,Finnifty!$A$14:$I$486,B$15+1,FALSE),All_curves!B891)</f>
        <v>0</v>
      </c>
      <c r="C892">
        <f>IFERROR(VLOOKUP($A892,Finnifty!$A$14:$I$486,C$15+1,FALSE),All_curves!C891)</f>
        <v>0</v>
      </c>
      <c r="D892">
        <f>IFERROR(VLOOKUP($A892,Finnifty!$A$14:$I$486,D$15+1,FALSE),All_curves!D891)</f>
        <v>0</v>
      </c>
      <c r="E892">
        <f>IFERROR(VLOOKUP($A892,Finnifty!$A$14:$I$486,E$15+1,FALSE),All_curves!E891)</f>
        <v>0</v>
      </c>
      <c r="F892">
        <f>IFERROR(VLOOKUP($A892,Finnifty!$A$14:$I$486,F$15+1,FALSE),All_curves!F891)</f>
        <v>0</v>
      </c>
      <c r="G892">
        <f>IFERROR(VLOOKUP($A892,Finnifty!$A$14:$I$486,G$15+1,FALSE),All_curves!G891)</f>
        <v>0</v>
      </c>
      <c r="H892">
        <f>IFERROR(VLOOKUP($A892,Finnifty!$A$14:$I$486,H$15+1,FALSE),All_curves!H891)</f>
        <v>0</v>
      </c>
      <c r="I892">
        <f>IFERROR(VLOOKUP($A892,Finnifty!$A$14:$I$486,I$15+1,FALSE),All_curves!I891)</f>
        <v>0</v>
      </c>
      <c r="J892">
        <f>IFERROR(VLOOKUP($A892,Banknifty!$A$14:$I$4860,2,FALSE),All_curves!J891)</f>
        <v>15669141</v>
      </c>
      <c r="K892">
        <f>IFERROR(VLOOKUP($A892,Banknifty!$A$14:$I$4860,3,FALSE),All_curves!K891)</f>
        <v>25864356</v>
      </c>
      <c r="L892">
        <f>IFERROR(VLOOKUP($A892,Banknifty!$A$14:$I$4860,4,FALSE),All_curves!L891)</f>
        <v>20815862</v>
      </c>
      <c r="M892">
        <f>IFERROR(VLOOKUP($A892,Banknifty!$A$14:$I$4860,5,FALSE),All_curves!M891)</f>
        <v>25564972</v>
      </c>
      <c r="N892">
        <f>IFERROR(VLOOKUP($A892,Banknifty!$A$14:$I$4860,6,FALSE),All_curves!N891)</f>
        <v>14686089</v>
      </c>
      <c r="O892">
        <f>IFERROR(VLOOKUP($A892,Banknifty!$A$14:$I$4860,7,FALSE),All_curves!O891)</f>
        <v>22147482</v>
      </c>
      <c r="P892">
        <f>IFERROR(VLOOKUP($A892,Banknifty!$A$14:$I$4860,8,FALSE),All_curves!P891)</f>
        <v>22147482</v>
      </c>
      <c r="Q892">
        <f>IFERROR(VLOOKUP($A892,Banknifty!$A$14:$I$4860,9,FALSE),All_curves!Q891)</f>
        <v>20507998</v>
      </c>
      <c r="R892">
        <f>IFERROR(VLOOKUP($A892,Nifty!$A$14:$I$4860,2,FALSE),All_curves!R891)</f>
        <v>8535102</v>
      </c>
      <c r="S892">
        <f>IFERROR(VLOOKUP($A892,Nifty!$A$14:$I$4860,3,FALSE),All_curves!S891)</f>
        <v>10260277</v>
      </c>
      <c r="T892">
        <f>IFERROR(VLOOKUP($A892,Nifty!$A$14:$I$4860,4,FALSE),All_curves!T891)</f>
        <v>9981333</v>
      </c>
      <c r="U892">
        <f>IFERROR(VLOOKUP($A892,Nifty!$A$14:$I$4860,5,FALSE),All_curves!U891)</f>
        <v>11313823</v>
      </c>
      <c r="V892">
        <f>IFERROR(VLOOKUP($A892,Nifty!$A$14:$I$4860,6,FALSE),All_curves!V891)</f>
        <v>9186317</v>
      </c>
      <c r="W892">
        <f>IFERROR(VLOOKUP($A892,Nifty!$A$14:$I$4860,7,FALSE),All_curves!W891)</f>
        <v>10719526</v>
      </c>
      <c r="X892">
        <f>IFERROR(VLOOKUP($A892,Nifty!$A$14:$I$4860,8,FALSE),All_curves!X891)</f>
        <v>10501395</v>
      </c>
      <c r="Y892">
        <f>IFERROR(VLOOKUP($A892,Nifty!$A$14:$I$4860,9,FALSE),All_curves!Y891)</f>
        <v>10880915</v>
      </c>
      <c r="AA892" s="5">
        <f t="shared" si="387"/>
        <v>0</v>
      </c>
      <c r="AB892" s="5">
        <f t="shared" si="388"/>
        <v>0</v>
      </c>
      <c r="AC892" s="5">
        <f t="shared" si="389"/>
        <v>0</v>
      </c>
      <c r="AD892" s="5">
        <f t="shared" si="390"/>
        <v>0</v>
      </c>
      <c r="AE892" s="5">
        <f t="shared" si="391"/>
        <v>0</v>
      </c>
      <c r="AF892" s="5">
        <f t="shared" si="392"/>
        <v>0</v>
      </c>
      <c r="AG892" s="5">
        <f t="shared" si="393"/>
        <v>0</v>
      </c>
      <c r="AH892" s="5">
        <f t="shared" si="394"/>
        <v>0</v>
      </c>
      <c r="AI892" s="5">
        <f t="shared" si="370"/>
        <v>-1.6880488308980146E-3</v>
      </c>
      <c r="AJ892" s="5">
        <f t="shared" si="371"/>
        <v>0</v>
      </c>
      <c r="AK892" s="5">
        <f t="shared" si="372"/>
        <v>0</v>
      </c>
      <c r="AL892" s="5">
        <f t="shared" si="373"/>
        <v>0</v>
      </c>
      <c r="AM892" s="5">
        <f t="shared" si="374"/>
        <v>0</v>
      </c>
      <c r="AN892" s="5">
        <f t="shared" si="375"/>
        <v>7.1056268648539422E-4</v>
      </c>
      <c r="AO892" s="5">
        <f t="shared" si="376"/>
        <v>7.1056268648539422E-4</v>
      </c>
      <c r="AP892" s="5">
        <f t="shared" si="377"/>
        <v>0</v>
      </c>
      <c r="AQ892" s="5">
        <f t="shared" si="378"/>
        <v>-1.1371803194426544E-3</v>
      </c>
      <c r="AR892" s="5">
        <f t="shared" si="379"/>
        <v>-1.3226763907568939E-3</v>
      </c>
      <c r="AS892" s="5">
        <f t="shared" si="380"/>
        <v>-4.0739475560369609E-4</v>
      </c>
      <c r="AT892" s="5">
        <f t="shared" si="381"/>
        <v>0</v>
      </c>
      <c r="AU892" s="5">
        <f t="shared" si="382"/>
        <v>-1.1372463567667079E-3</v>
      </c>
      <c r="AV892" s="5">
        <f t="shared" si="383"/>
        <v>-5.6752001027815524E-4</v>
      </c>
      <c r="AW892" s="5">
        <f t="shared" si="384"/>
        <v>-4.0730371035690993E-4</v>
      </c>
      <c r="AX892" s="5">
        <f t="shared" si="385"/>
        <v>0</v>
      </c>
      <c r="AZ892" s="7">
        <f t="shared" si="395"/>
        <v>128.62285276091367</v>
      </c>
      <c r="BA892" s="4">
        <f t="shared" si="386"/>
        <v>-2.1859354171384351E-4</v>
      </c>
      <c r="BB892" s="5">
        <f>AZ892/MAX($AZ$16:AZ892)-1</f>
        <v>-4.6470482510756472E-3</v>
      </c>
    </row>
    <row r="893" spans="1:54" x14ac:dyDescent="0.25">
      <c r="A893" s="3">
        <v>43850</v>
      </c>
      <c r="B893">
        <f>IFERROR(VLOOKUP($A893,Finnifty!$A$14:$I$486,B$15+1,FALSE),All_curves!B892)</f>
        <v>0</v>
      </c>
      <c r="C893">
        <f>IFERROR(VLOOKUP($A893,Finnifty!$A$14:$I$486,C$15+1,FALSE),All_curves!C892)</f>
        <v>0</v>
      </c>
      <c r="D893">
        <f>IFERROR(VLOOKUP($A893,Finnifty!$A$14:$I$486,D$15+1,FALSE),All_curves!D892)</f>
        <v>0</v>
      </c>
      <c r="E893">
        <f>IFERROR(VLOOKUP($A893,Finnifty!$A$14:$I$486,E$15+1,FALSE),All_curves!E892)</f>
        <v>0</v>
      </c>
      <c r="F893">
        <f>IFERROR(VLOOKUP($A893,Finnifty!$A$14:$I$486,F$15+1,FALSE),All_curves!F892)</f>
        <v>0</v>
      </c>
      <c r="G893">
        <f>IFERROR(VLOOKUP($A893,Finnifty!$A$14:$I$486,G$15+1,FALSE),All_curves!G892)</f>
        <v>0</v>
      </c>
      <c r="H893">
        <f>IFERROR(VLOOKUP($A893,Finnifty!$A$14:$I$486,H$15+1,FALSE),All_curves!H892)</f>
        <v>0</v>
      </c>
      <c r="I893">
        <f>IFERROR(VLOOKUP($A893,Finnifty!$A$14:$I$486,I$15+1,FALSE),All_curves!I892)</f>
        <v>0</v>
      </c>
      <c r="J893">
        <f>IFERROR(VLOOKUP($A893,Banknifty!$A$14:$I$4860,2,FALSE),All_curves!J892)</f>
        <v>15821691</v>
      </c>
      <c r="K893">
        <f>IFERROR(VLOOKUP($A893,Banknifty!$A$14:$I$4860,3,FALSE),All_curves!K892)</f>
        <v>26035620</v>
      </c>
      <c r="L893">
        <f>IFERROR(VLOOKUP($A893,Banknifty!$A$14:$I$4860,4,FALSE),All_curves!L892)</f>
        <v>20949848</v>
      </c>
      <c r="M893">
        <f>IFERROR(VLOOKUP($A893,Banknifty!$A$14:$I$4860,5,FALSE),All_curves!M892)</f>
        <v>25717052</v>
      </c>
      <c r="N893">
        <f>IFERROR(VLOOKUP($A893,Banknifty!$A$14:$I$4860,6,FALSE),All_curves!N892)</f>
        <v>14612849</v>
      </c>
      <c r="O893">
        <f>IFERROR(VLOOKUP($A893,Banknifty!$A$14:$I$4860,7,FALSE),All_curves!O892)</f>
        <v>22082048</v>
      </c>
      <c r="P893">
        <f>IFERROR(VLOOKUP($A893,Banknifty!$A$14:$I$4860,8,FALSE),All_curves!P892)</f>
        <v>22082048</v>
      </c>
      <c r="Q893">
        <f>IFERROR(VLOOKUP($A893,Banknifty!$A$14:$I$4860,9,FALSE),All_curves!Q892)</f>
        <v>20507998</v>
      </c>
      <c r="R893">
        <f>IFERROR(VLOOKUP($A893,Nifty!$A$14:$I$4860,2,FALSE),All_curves!R892)</f>
        <v>8621150</v>
      </c>
      <c r="S893">
        <f>IFERROR(VLOOKUP($A893,Nifty!$A$14:$I$4860,3,FALSE),All_curves!S892)</f>
        <v>10296429</v>
      </c>
      <c r="T893">
        <f>IFERROR(VLOOKUP($A893,Nifty!$A$14:$I$4860,4,FALSE),All_curves!T892)</f>
        <v>10019322</v>
      </c>
      <c r="U893">
        <f>IFERROR(VLOOKUP($A893,Nifty!$A$14:$I$4860,5,FALSE),All_curves!U892)</f>
        <v>11347628</v>
      </c>
      <c r="V893">
        <f>IFERROR(VLOOKUP($A893,Nifty!$A$14:$I$4860,6,FALSE),All_curves!V892)</f>
        <v>9278930</v>
      </c>
      <c r="W893">
        <f>IFERROR(VLOOKUP($A893,Nifty!$A$14:$I$4860,7,FALSE),All_curves!W892)</f>
        <v>10757297</v>
      </c>
      <c r="X893">
        <f>IFERROR(VLOOKUP($A893,Nifty!$A$14:$I$4860,8,FALSE),All_curves!X892)</f>
        <v>10541363</v>
      </c>
      <c r="Y893">
        <f>IFERROR(VLOOKUP($A893,Nifty!$A$14:$I$4860,9,FALSE),All_curves!Y892)</f>
        <v>10913426</v>
      </c>
      <c r="AA893" s="5">
        <f t="shared" si="387"/>
        <v>0</v>
      </c>
      <c r="AB893" s="5">
        <f t="shared" si="388"/>
        <v>0</v>
      </c>
      <c r="AC893" s="5">
        <f t="shared" si="389"/>
        <v>0</v>
      </c>
      <c r="AD893" s="5">
        <f t="shared" si="390"/>
        <v>0</v>
      </c>
      <c r="AE893" s="5">
        <f t="shared" si="391"/>
        <v>0</v>
      </c>
      <c r="AF893" s="5">
        <f t="shared" si="392"/>
        <v>0</v>
      </c>
      <c r="AG893" s="5">
        <f t="shared" si="393"/>
        <v>0</v>
      </c>
      <c r="AH893" s="5">
        <f t="shared" si="394"/>
        <v>0</v>
      </c>
      <c r="AI893" s="5">
        <f t="shared" si="370"/>
        <v>9.7356964239456723E-3</v>
      </c>
      <c r="AJ893" s="5">
        <f t="shared" si="371"/>
        <v>6.6216224366846266E-3</v>
      </c>
      <c r="AK893" s="5">
        <f t="shared" si="372"/>
        <v>6.4367259928990173E-3</v>
      </c>
      <c r="AL893" s="5">
        <f t="shared" si="373"/>
        <v>5.9487645830396119E-3</v>
      </c>
      <c r="AM893" s="5">
        <f t="shared" si="374"/>
        <v>-4.9870322861313987E-3</v>
      </c>
      <c r="AN893" s="5">
        <f t="shared" si="375"/>
        <v>-2.9544667876917341E-3</v>
      </c>
      <c r="AO893" s="5">
        <f t="shared" si="376"/>
        <v>-2.9544667876917341E-3</v>
      </c>
      <c r="AP893" s="5">
        <f t="shared" si="377"/>
        <v>0</v>
      </c>
      <c r="AQ893" s="5">
        <f t="shared" si="378"/>
        <v>1.0081660418352456E-2</v>
      </c>
      <c r="AR893" s="5">
        <f t="shared" si="379"/>
        <v>3.5234916172341979E-3</v>
      </c>
      <c r="AS893" s="5">
        <f t="shared" si="380"/>
        <v>3.8060046689154525E-3</v>
      </c>
      <c r="AT893" s="5">
        <f t="shared" si="381"/>
        <v>2.9879378526604938E-3</v>
      </c>
      <c r="AU893" s="5">
        <f t="shared" si="382"/>
        <v>1.0081624659806554E-2</v>
      </c>
      <c r="AV893" s="5">
        <f t="shared" si="383"/>
        <v>3.5235699787472541E-3</v>
      </c>
      <c r="AW893" s="5">
        <f t="shared" si="384"/>
        <v>3.805970540104342E-3</v>
      </c>
      <c r="AX893" s="5">
        <f t="shared" si="385"/>
        <v>2.9878921028241301E-3</v>
      </c>
      <c r="AZ893" s="7">
        <f t="shared" si="395"/>
        <v>128.9371480363412</v>
      </c>
      <c r="BA893" s="4">
        <f t="shared" si="386"/>
        <v>2.4435414755707894E-3</v>
      </c>
      <c r="BB893" s="5">
        <f>AZ893/MAX($AZ$16:AZ893)-1</f>
        <v>-2.2148620306453592E-3</v>
      </c>
    </row>
    <row r="894" spans="1:54" x14ac:dyDescent="0.25">
      <c r="A894" s="3">
        <v>43851</v>
      </c>
      <c r="B894">
        <f>IFERROR(VLOOKUP($A894,Finnifty!$A$14:$I$486,B$15+1,FALSE),All_curves!B893)</f>
        <v>0</v>
      </c>
      <c r="C894">
        <f>IFERROR(VLOOKUP($A894,Finnifty!$A$14:$I$486,C$15+1,FALSE),All_curves!C893)</f>
        <v>0</v>
      </c>
      <c r="D894">
        <f>IFERROR(VLOOKUP($A894,Finnifty!$A$14:$I$486,D$15+1,FALSE),All_curves!D893)</f>
        <v>0</v>
      </c>
      <c r="E894">
        <f>IFERROR(VLOOKUP($A894,Finnifty!$A$14:$I$486,E$15+1,FALSE),All_curves!E893)</f>
        <v>0</v>
      </c>
      <c r="F894">
        <f>IFERROR(VLOOKUP($A894,Finnifty!$A$14:$I$486,F$15+1,FALSE),All_curves!F893)</f>
        <v>0</v>
      </c>
      <c r="G894">
        <f>IFERROR(VLOOKUP($A894,Finnifty!$A$14:$I$486,G$15+1,FALSE),All_curves!G893)</f>
        <v>0</v>
      </c>
      <c r="H894">
        <f>IFERROR(VLOOKUP($A894,Finnifty!$A$14:$I$486,H$15+1,FALSE),All_curves!H893)</f>
        <v>0</v>
      </c>
      <c r="I894">
        <f>IFERROR(VLOOKUP($A894,Finnifty!$A$14:$I$486,I$15+1,FALSE),All_curves!I893)</f>
        <v>0</v>
      </c>
      <c r="J894">
        <f>IFERROR(VLOOKUP($A894,Banknifty!$A$14:$I$4860,2,FALSE),All_curves!J893)</f>
        <v>15908698</v>
      </c>
      <c r="K894">
        <f>IFERROR(VLOOKUP($A894,Banknifty!$A$14:$I$4860,3,FALSE),All_curves!K893)</f>
        <v>26183140</v>
      </c>
      <c r="L894">
        <f>IFERROR(VLOOKUP($A894,Banknifty!$A$14:$I$4860,4,FALSE),All_curves!L893)</f>
        <v>21028414</v>
      </c>
      <c r="M894">
        <f>IFERROR(VLOOKUP($A894,Banknifty!$A$14:$I$4860,5,FALSE),All_curves!M893)</f>
        <v>25840500</v>
      </c>
      <c r="N894">
        <f>IFERROR(VLOOKUP($A894,Banknifty!$A$14:$I$4860,6,FALSE),All_curves!N893)</f>
        <v>14516852</v>
      </c>
      <c r="O894">
        <f>IFERROR(VLOOKUP($A894,Banknifty!$A$14:$I$4860,7,FALSE),All_curves!O893)</f>
        <v>21975514</v>
      </c>
      <c r="P894">
        <f>IFERROR(VLOOKUP($A894,Banknifty!$A$14:$I$4860,8,FALSE),All_curves!P893)</f>
        <v>21975514</v>
      </c>
      <c r="Q894">
        <f>IFERROR(VLOOKUP($A894,Banknifty!$A$14:$I$4860,9,FALSE),All_curves!Q893)</f>
        <v>20507998</v>
      </c>
      <c r="R894">
        <f>IFERROR(VLOOKUP($A894,Nifty!$A$14:$I$4860,2,FALSE),All_curves!R893)</f>
        <v>8680788</v>
      </c>
      <c r="S894">
        <f>IFERROR(VLOOKUP($A894,Nifty!$A$14:$I$4860,3,FALSE),All_curves!S893)</f>
        <v>10363362</v>
      </c>
      <c r="T894">
        <f>IFERROR(VLOOKUP($A894,Nifty!$A$14:$I$4860,4,FALSE),All_curves!T893)</f>
        <v>10073697</v>
      </c>
      <c r="U894">
        <f>IFERROR(VLOOKUP($A894,Nifty!$A$14:$I$4860,5,FALSE),All_curves!U893)</f>
        <v>11421671</v>
      </c>
      <c r="V894">
        <f>IFERROR(VLOOKUP($A894,Nifty!$A$14:$I$4860,6,FALSE),All_curves!V893)</f>
        <v>9343119</v>
      </c>
      <c r="W894">
        <f>IFERROR(VLOOKUP($A894,Nifty!$A$14:$I$4860,7,FALSE),All_curves!W893)</f>
        <v>10827225</v>
      </c>
      <c r="X894">
        <f>IFERROR(VLOOKUP($A894,Nifty!$A$14:$I$4860,8,FALSE),All_curves!X893)</f>
        <v>10598571</v>
      </c>
      <c r="Y894">
        <f>IFERROR(VLOOKUP($A894,Nifty!$A$14:$I$4860,9,FALSE),All_curves!Y893)</f>
        <v>10984636</v>
      </c>
      <c r="AA894" s="5">
        <f t="shared" si="387"/>
        <v>0</v>
      </c>
      <c r="AB894" s="5">
        <f t="shared" si="388"/>
        <v>0</v>
      </c>
      <c r="AC894" s="5">
        <f t="shared" si="389"/>
        <v>0</v>
      </c>
      <c r="AD894" s="5">
        <f t="shared" si="390"/>
        <v>0</v>
      </c>
      <c r="AE894" s="5">
        <f t="shared" si="391"/>
        <v>0</v>
      </c>
      <c r="AF894" s="5">
        <f t="shared" si="392"/>
        <v>0</v>
      </c>
      <c r="AG894" s="5">
        <f t="shared" si="393"/>
        <v>0</v>
      </c>
      <c r="AH894" s="5">
        <f t="shared" si="394"/>
        <v>0</v>
      </c>
      <c r="AI894" s="5">
        <f t="shared" si="370"/>
        <v>5.4992225546561802E-3</v>
      </c>
      <c r="AJ894" s="5">
        <f t="shared" si="371"/>
        <v>5.6660836192876651E-3</v>
      </c>
      <c r="AK894" s="5">
        <f t="shared" si="372"/>
        <v>3.7501942734858851E-3</v>
      </c>
      <c r="AL894" s="5">
        <f t="shared" si="373"/>
        <v>4.8002391564943014E-3</v>
      </c>
      <c r="AM894" s="5">
        <f t="shared" si="374"/>
        <v>-6.5693555035024609E-3</v>
      </c>
      <c r="AN894" s="5">
        <f t="shared" si="375"/>
        <v>-4.8244619339655737E-3</v>
      </c>
      <c r="AO894" s="5">
        <f t="shared" si="376"/>
        <v>-4.8244619339655737E-3</v>
      </c>
      <c r="AP894" s="5">
        <f t="shared" si="377"/>
        <v>0</v>
      </c>
      <c r="AQ894" s="5">
        <f t="shared" si="378"/>
        <v>6.9176385980989075E-3</v>
      </c>
      <c r="AR894" s="5">
        <f t="shared" si="379"/>
        <v>6.5006032674046477E-3</v>
      </c>
      <c r="AS894" s="5">
        <f t="shared" si="380"/>
        <v>5.4270139236967108E-3</v>
      </c>
      <c r="AT894" s="5">
        <f t="shared" si="381"/>
        <v>6.5249759685459541E-3</v>
      </c>
      <c r="AU894" s="5">
        <f t="shared" si="382"/>
        <v>6.9177157279987078E-3</v>
      </c>
      <c r="AV894" s="5">
        <f t="shared" si="383"/>
        <v>6.5005177415851101E-3</v>
      </c>
      <c r="AW894" s="5">
        <f t="shared" si="384"/>
        <v>5.4270021817861558E-3</v>
      </c>
      <c r="AX894" s="5">
        <f t="shared" si="385"/>
        <v>6.5249904108939383E-3</v>
      </c>
      <c r="AZ894" s="7">
        <f t="shared" si="395"/>
        <v>129.22853480588779</v>
      </c>
      <c r="BA894" s="4">
        <f t="shared" si="386"/>
        <v>2.2599132521875231E-3</v>
      </c>
      <c r="BB894" s="5">
        <f>AZ894/MAX($AZ$16:AZ894)-1</f>
        <v>0</v>
      </c>
    </row>
    <row r="895" spans="1:54" x14ac:dyDescent="0.25">
      <c r="A895" s="3">
        <v>43852</v>
      </c>
      <c r="B895">
        <f>IFERROR(VLOOKUP($A895,Finnifty!$A$14:$I$486,B$15+1,FALSE),All_curves!B894)</f>
        <v>0</v>
      </c>
      <c r="C895">
        <f>IFERROR(VLOOKUP($A895,Finnifty!$A$14:$I$486,C$15+1,FALSE),All_curves!C894)</f>
        <v>0</v>
      </c>
      <c r="D895">
        <f>IFERROR(VLOOKUP($A895,Finnifty!$A$14:$I$486,D$15+1,FALSE),All_curves!D894)</f>
        <v>0</v>
      </c>
      <c r="E895">
        <f>IFERROR(VLOOKUP($A895,Finnifty!$A$14:$I$486,E$15+1,FALSE),All_curves!E894)</f>
        <v>0</v>
      </c>
      <c r="F895">
        <f>IFERROR(VLOOKUP($A895,Finnifty!$A$14:$I$486,F$15+1,FALSE),All_curves!F894)</f>
        <v>0</v>
      </c>
      <c r="G895">
        <f>IFERROR(VLOOKUP($A895,Finnifty!$A$14:$I$486,G$15+1,FALSE),All_curves!G894)</f>
        <v>0</v>
      </c>
      <c r="H895">
        <f>IFERROR(VLOOKUP($A895,Finnifty!$A$14:$I$486,H$15+1,FALSE),All_curves!H894)</f>
        <v>0</v>
      </c>
      <c r="I895">
        <f>IFERROR(VLOOKUP($A895,Finnifty!$A$14:$I$486,I$15+1,FALSE),All_curves!I894)</f>
        <v>0</v>
      </c>
      <c r="J895">
        <f>IFERROR(VLOOKUP($A895,Banknifty!$A$14:$I$4860,2,FALSE),All_curves!J894)</f>
        <v>15983187</v>
      </c>
      <c r="K895">
        <f>IFERROR(VLOOKUP($A895,Banknifty!$A$14:$I$4860,3,FALSE),All_curves!K894)</f>
        <v>26159830</v>
      </c>
      <c r="L895">
        <f>IFERROR(VLOOKUP($A895,Banknifty!$A$14:$I$4860,4,FALSE),All_curves!L894)</f>
        <v>21026138</v>
      </c>
      <c r="M895">
        <f>IFERROR(VLOOKUP($A895,Banknifty!$A$14:$I$4860,5,FALSE),All_curves!M894)</f>
        <v>25861398</v>
      </c>
      <c r="N895">
        <f>IFERROR(VLOOKUP($A895,Banknifty!$A$14:$I$4860,6,FALSE),All_curves!N894)</f>
        <v>14575535</v>
      </c>
      <c r="O895">
        <f>IFERROR(VLOOKUP($A895,Banknifty!$A$14:$I$4860,7,FALSE),All_curves!O894)</f>
        <v>22087316</v>
      </c>
      <c r="P895">
        <f>IFERROR(VLOOKUP($A895,Banknifty!$A$14:$I$4860,8,FALSE),All_curves!P894)</f>
        <v>22087316</v>
      </c>
      <c r="Q895">
        <f>IFERROR(VLOOKUP($A895,Banknifty!$A$14:$I$4860,9,FALSE),All_curves!Q894)</f>
        <v>20507998</v>
      </c>
      <c r="R895">
        <f>IFERROR(VLOOKUP($A895,Nifty!$A$14:$I$4860,2,FALSE),All_curves!R894)</f>
        <v>8752431</v>
      </c>
      <c r="S895">
        <f>IFERROR(VLOOKUP($A895,Nifty!$A$14:$I$4860,3,FALSE),All_curves!S894)</f>
        <v>10369616</v>
      </c>
      <c r="T895">
        <f>IFERROR(VLOOKUP($A895,Nifty!$A$14:$I$4860,4,FALSE),All_curves!T894)</f>
        <v>10049680</v>
      </c>
      <c r="U895">
        <f>IFERROR(VLOOKUP($A895,Nifty!$A$14:$I$4860,5,FALSE),All_curves!U894)</f>
        <v>11429336</v>
      </c>
      <c r="V895">
        <f>IFERROR(VLOOKUP($A895,Nifty!$A$14:$I$4860,6,FALSE),All_curves!V894)</f>
        <v>9420229</v>
      </c>
      <c r="W895">
        <f>IFERROR(VLOOKUP($A895,Nifty!$A$14:$I$4860,7,FALSE),All_curves!W894)</f>
        <v>10833759</v>
      </c>
      <c r="X895">
        <f>IFERROR(VLOOKUP($A895,Nifty!$A$14:$I$4860,8,FALSE),All_curves!X894)</f>
        <v>10573303</v>
      </c>
      <c r="Y895">
        <f>IFERROR(VLOOKUP($A895,Nifty!$A$14:$I$4860,9,FALSE),All_curves!Y894)</f>
        <v>10992008</v>
      </c>
      <c r="AA895" s="5">
        <f t="shared" si="387"/>
        <v>0</v>
      </c>
      <c r="AB895" s="5">
        <f t="shared" si="388"/>
        <v>0</v>
      </c>
      <c r="AC895" s="5">
        <f t="shared" si="389"/>
        <v>0</v>
      </c>
      <c r="AD895" s="5">
        <f t="shared" si="390"/>
        <v>0</v>
      </c>
      <c r="AE895" s="5">
        <f t="shared" si="391"/>
        <v>0</v>
      </c>
      <c r="AF895" s="5">
        <f t="shared" si="392"/>
        <v>0</v>
      </c>
      <c r="AG895" s="5">
        <f t="shared" si="393"/>
        <v>0</v>
      </c>
      <c r="AH895" s="5">
        <f t="shared" si="394"/>
        <v>0</v>
      </c>
      <c r="AI895" s="5">
        <f t="shared" si="370"/>
        <v>4.6822813532572116E-3</v>
      </c>
      <c r="AJ895" s="5">
        <f t="shared" si="371"/>
        <v>-8.9026755385335221E-4</v>
      </c>
      <c r="AK895" s="5">
        <f t="shared" si="372"/>
        <v>-1.0823450594044104E-4</v>
      </c>
      <c r="AL895" s="5">
        <f t="shared" si="373"/>
        <v>8.0873048122143132E-4</v>
      </c>
      <c r="AM895" s="5">
        <f t="shared" si="374"/>
        <v>4.0424053369145785E-3</v>
      </c>
      <c r="AN895" s="5">
        <f t="shared" si="375"/>
        <v>5.0875715580531722E-3</v>
      </c>
      <c r="AO895" s="5">
        <f t="shared" si="376"/>
        <v>5.0875715580531722E-3</v>
      </c>
      <c r="AP895" s="5">
        <f t="shared" si="377"/>
        <v>0</v>
      </c>
      <c r="AQ895" s="5">
        <f t="shared" si="378"/>
        <v>8.2530526030586415E-3</v>
      </c>
      <c r="AR895" s="5">
        <f t="shared" si="379"/>
        <v>6.0347211648115184E-4</v>
      </c>
      <c r="AS895" s="5">
        <f t="shared" si="380"/>
        <v>-2.3841296795009681E-3</v>
      </c>
      <c r="AT895" s="5">
        <f t="shared" si="381"/>
        <v>6.7109269738208077E-4</v>
      </c>
      <c r="AU895" s="5">
        <f t="shared" si="382"/>
        <v>8.2531325995098825E-3</v>
      </c>
      <c r="AV895" s="5">
        <f t="shared" si="383"/>
        <v>6.0347873069965807E-4</v>
      </c>
      <c r="AW895" s="5">
        <f t="shared" si="384"/>
        <v>-2.3840949878998208E-3</v>
      </c>
      <c r="AX895" s="5">
        <f t="shared" si="385"/>
        <v>6.7111918865592202E-4</v>
      </c>
      <c r="AZ895" s="7">
        <f t="shared" si="395"/>
        <v>129.40620886494878</v>
      </c>
      <c r="BA895" s="4">
        <f t="shared" si="386"/>
        <v>1.3748825623371801E-3</v>
      </c>
      <c r="BB895" s="5">
        <f>AZ895/MAX($AZ$16:AZ895)-1</f>
        <v>0</v>
      </c>
    </row>
    <row r="896" spans="1:54" x14ac:dyDescent="0.25">
      <c r="A896" s="3">
        <v>43853</v>
      </c>
      <c r="B896">
        <f>IFERROR(VLOOKUP($A896,Finnifty!$A$14:$I$486,B$15+1,FALSE),All_curves!B895)</f>
        <v>0</v>
      </c>
      <c r="C896">
        <f>IFERROR(VLOOKUP($A896,Finnifty!$A$14:$I$486,C$15+1,FALSE),All_curves!C895)</f>
        <v>0</v>
      </c>
      <c r="D896">
        <f>IFERROR(VLOOKUP($A896,Finnifty!$A$14:$I$486,D$15+1,FALSE),All_curves!D895)</f>
        <v>0</v>
      </c>
      <c r="E896">
        <f>IFERROR(VLOOKUP($A896,Finnifty!$A$14:$I$486,E$15+1,FALSE),All_curves!E895)</f>
        <v>0</v>
      </c>
      <c r="F896">
        <f>IFERROR(VLOOKUP($A896,Finnifty!$A$14:$I$486,F$15+1,FALSE),All_curves!F895)</f>
        <v>0</v>
      </c>
      <c r="G896">
        <f>IFERROR(VLOOKUP($A896,Finnifty!$A$14:$I$486,G$15+1,FALSE),All_curves!G895)</f>
        <v>0</v>
      </c>
      <c r="H896">
        <f>IFERROR(VLOOKUP($A896,Finnifty!$A$14:$I$486,H$15+1,FALSE),All_curves!H895)</f>
        <v>0</v>
      </c>
      <c r="I896">
        <f>IFERROR(VLOOKUP($A896,Finnifty!$A$14:$I$486,I$15+1,FALSE),All_curves!I895)</f>
        <v>0</v>
      </c>
      <c r="J896">
        <f>IFERROR(VLOOKUP($A896,Banknifty!$A$14:$I$4860,2,FALSE),All_curves!J895)</f>
        <v>15851227</v>
      </c>
      <c r="K896">
        <f>IFERROR(VLOOKUP($A896,Banknifty!$A$14:$I$4860,3,FALSE),All_curves!K895)</f>
        <v>26102486</v>
      </c>
      <c r="L896">
        <f>IFERROR(VLOOKUP($A896,Banknifty!$A$14:$I$4860,4,FALSE),All_curves!L895)</f>
        <v>20738806</v>
      </c>
      <c r="M896">
        <f>IFERROR(VLOOKUP($A896,Banknifty!$A$14:$I$4860,5,FALSE),All_curves!M895)</f>
        <v>25595048</v>
      </c>
      <c r="N896">
        <f>IFERROR(VLOOKUP($A896,Banknifty!$A$14:$I$4860,6,FALSE),All_curves!N895)</f>
        <v>14717438</v>
      </c>
      <c r="O896">
        <f>IFERROR(VLOOKUP($A896,Banknifty!$A$14:$I$4860,7,FALSE),All_curves!O895)</f>
        <v>22233570</v>
      </c>
      <c r="P896">
        <f>IFERROR(VLOOKUP($A896,Banknifty!$A$14:$I$4860,8,FALSE),All_curves!P895)</f>
        <v>22233570</v>
      </c>
      <c r="Q896">
        <f>IFERROR(VLOOKUP($A896,Banknifty!$A$14:$I$4860,9,FALSE),All_curves!Q895)</f>
        <v>20629996</v>
      </c>
      <c r="R896">
        <f>IFERROR(VLOOKUP($A896,Nifty!$A$14:$I$4860,2,FALSE),All_curves!R895)</f>
        <v>8800539</v>
      </c>
      <c r="S896">
        <f>IFERROR(VLOOKUP($A896,Nifty!$A$14:$I$4860,3,FALSE),All_curves!S895)</f>
        <v>10374762</v>
      </c>
      <c r="T896">
        <f>IFERROR(VLOOKUP($A896,Nifty!$A$14:$I$4860,4,FALSE),All_curves!T895)</f>
        <v>10064645</v>
      </c>
      <c r="U896">
        <f>IFERROR(VLOOKUP($A896,Nifty!$A$14:$I$4860,5,FALSE),All_curves!U895)</f>
        <v>11371441</v>
      </c>
      <c r="V896">
        <f>IFERROR(VLOOKUP($A896,Nifty!$A$14:$I$4860,6,FALSE),All_curves!V895)</f>
        <v>9409556</v>
      </c>
      <c r="W896">
        <f>IFERROR(VLOOKUP($A896,Nifty!$A$14:$I$4860,7,FALSE),All_curves!W895)</f>
        <v>10824964</v>
      </c>
      <c r="X896">
        <f>IFERROR(VLOOKUP($A896,Nifty!$A$14:$I$4860,8,FALSE),All_curves!X895)</f>
        <v>10565510</v>
      </c>
      <c r="Y896">
        <f>IFERROR(VLOOKUP($A896,Nifty!$A$14:$I$4860,9,FALSE),All_curves!Y895)</f>
        <v>10989009</v>
      </c>
      <c r="AA896" s="5">
        <f t="shared" si="387"/>
        <v>0</v>
      </c>
      <c r="AB896" s="5">
        <f t="shared" si="388"/>
        <v>0</v>
      </c>
      <c r="AC896" s="5">
        <f t="shared" si="389"/>
        <v>0</v>
      </c>
      <c r="AD896" s="5">
        <f t="shared" si="390"/>
        <v>0</v>
      </c>
      <c r="AE896" s="5">
        <f t="shared" si="391"/>
        <v>0</v>
      </c>
      <c r="AF896" s="5">
        <f t="shared" si="392"/>
        <v>0</v>
      </c>
      <c r="AG896" s="5">
        <f t="shared" si="393"/>
        <v>0</v>
      </c>
      <c r="AH896" s="5">
        <f t="shared" si="394"/>
        <v>0</v>
      </c>
      <c r="AI896" s="5">
        <f t="shared" si="370"/>
        <v>-8.2561756926200491E-3</v>
      </c>
      <c r="AJ896" s="5">
        <f t="shared" si="371"/>
        <v>-2.1920631747224251E-3</v>
      </c>
      <c r="AK896" s="5">
        <f t="shared" si="372"/>
        <v>-1.3665467238919482E-2</v>
      </c>
      <c r="AL896" s="5">
        <f t="shared" si="373"/>
        <v>-1.0299133867395671E-2</v>
      </c>
      <c r="AM896" s="5">
        <f t="shared" si="374"/>
        <v>9.7356975232814058E-3</v>
      </c>
      <c r="AN896" s="5">
        <f t="shared" si="375"/>
        <v>6.6216284495590472E-3</v>
      </c>
      <c r="AO896" s="5">
        <f t="shared" si="376"/>
        <v>6.6216284495590472E-3</v>
      </c>
      <c r="AP896" s="5">
        <f t="shared" si="377"/>
        <v>5.9488010482544595E-3</v>
      </c>
      <c r="AQ896" s="5">
        <f t="shared" si="378"/>
        <v>5.49653004976558E-3</v>
      </c>
      <c r="AR896" s="5">
        <f t="shared" si="379"/>
        <v>4.9625752776183418E-4</v>
      </c>
      <c r="AS896" s="5">
        <f t="shared" si="380"/>
        <v>1.4891021405656346E-3</v>
      </c>
      <c r="AT896" s="5">
        <f t="shared" si="381"/>
        <v>-5.0654736198147976E-3</v>
      </c>
      <c r="AU896" s="5">
        <f t="shared" si="382"/>
        <v>-1.1329873190980555E-3</v>
      </c>
      <c r="AV896" s="5">
        <f t="shared" si="383"/>
        <v>-8.118142557905772E-4</v>
      </c>
      <c r="AW896" s="5">
        <f t="shared" si="384"/>
        <v>-7.3704498963100828E-4</v>
      </c>
      <c r="AX896" s="5">
        <f t="shared" si="385"/>
        <v>-2.7283459036786528E-4</v>
      </c>
      <c r="AZ896" s="7">
        <f t="shared" si="395"/>
        <v>129.37373141364969</v>
      </c>
      <c r="BA896" s="4">
        <f t="shared" si="386"/>
        <v>-2.5097289831720499E-4</v>
      </c>
      <c r="BB896" s="5">
        <f>AZ896/MAX($AZ$16:AZ896)-1</f>
        <v>-2.5097289831732539E-4</v>
      </c>
    </row>
    <row r="897" spans="1:54" x14ac:dyDescent="0.25">
      <c r="A897" s="3">
        <v>43854</v>
      </c>
      <c r="B897">
        <f>IFERROR(VLOOKUP($A897,Finnifty!$A$14:$I$486,B$15+1,FALSE),All_curves!B896)</f>
        <v>0</v>
      </c>
      <c r="C897">
        <f>IFERROR(VLOOKUP($A897,Finnifty!$A$14:$I$486,C$15+1,FALSE),All_curves!C896)</f>
        <v>0</v>
      </c>
      <c r="D897">
        <f>IFERROR(VLOOKUP($A897,Finnifty!$A$14:$I$486,D$15+1,FALSE),All_curves!D896)</f>
        <v>0</v>
      </c>
      <c r="E897">
        <f>IFERROR(VLOOKUP($A897,Finnifty!$A$14:$I$486,E$15+1,FALSE),All_curves!E896)</f>
        <v>0</v>
      </c>
      <c r="F897">
        <f>IFERROR(VLOOKUP($A897,Finnifty!$A$14:$I$486,F$15+1,FALSE),All_curves!F896)</f>
        <v>0</v>
      </c>
      <c r="G897">
        <f>IFERROR(VLOOKUP($A897,Finnifty!$A$14:$I$486,G$15+1,FALSE),All_curves!G896)</f>
        <v>0</v>
      </c>
      <c r="H897">
        <f>IFERROR(VLOOKUP($A897,Finnifty!$A$14:$I$486,H$15+1,FALSE),All_curves!H896)</f>
        <v>0</v>
      </c>
      <c r="I897">
        <f>IFERROR(VLOOKUP($A897,Finnifty!$A$14:$I$486,I$15+1,FALSE),All_curves!I896)</f>
        <v>0</v>
      </c>
      <c r="J897">
        <f>IFERROR(VLOOKUP($A897,Banknifty!$A$14:$I$4860,2,FALSE),All_curves!J896)</f>
        <v>15828465</v>
      </c>
      <c r="K897">
        <f>IFERROR(VLOOKUP($A897,Banknifty!$A$14:$I$4860,3,FALSE),All_curves!K896)</f>
        <v>26083222</v>
      </c>
      <c r="L897">
        <f>IFERROR(VLOOKUP($A897,Banknifty!$A$14:$I$4860,4,FALSE),All_curves!L896)</f>
        <v>20711670</v>
      </c>
      <c r="M897">
        <f>IFERROR(VLOOKUP($A897,Banknifty!$A$14:$I$4860,5,FALSE),All_curves!M896)</f>
        <v>25583156</v>
      </c>
      <c r="N897">
        <f>IFERROR(VLOOKUP($A897,Banknifty!$A$14:$I$4860,6,FALSE),All_curves!N896)</f>
        <v>14798372</v>
      </c>
      <c r="O897">
        <f>IFERROR(VLOOKUP($A897,Banknifty!$A$14:$I$4860,7,FALSE),All_curves!O896)</f>
        <v>22359546</v>
      </c>
      <c r="P897">
        <f>IFERROR(VLOOKUP($A897,Banknifty!$A$14:$I$4860,8,FALSE),All_curves!P896)</f>
        <v>22359546</v>
      </c>
      <c r="Q897">
        <f>IFERROR(VLOOKUP($A897,Banknifty!$A$14:$I$4860,9,FALSE),All_curves!Q896)</f>
        <v>20729024</v>
      </c>
      <c r="R897">
        <f>IFERROR(VLOOKUP($A897,Nifty!$A$14:$I$4860,2,FALSE),All_curves!R896)</f>
        <v>8813447</v>
      </c>
      <c r="S897">
        <f>IFERROR(VLOOKUP($A897,Nifty!$A$14:$I$4860,3,FALSE),All_curves!S896)</f>
        <v>10382864</v>
      </c>
      <c r="T897">
        <f>IFERROR(VLOOKUP($A897,Nifty!$A$14:$I$4860,4,FALSE),All_curves!T896)</f>
        <v>10067929</v>
      </c>
      <c r="U897">
        <f>IFERROR(VLOOKUP($A897,Nifty!$A$14:$I$4860,5,FALSE),All_curves!U896)</f>
        <v>11376544</v>
      </c>
      <c r="V897">
        <f>IFERROR(VLOOKUP($A897,Nifty!$A$14:$I$4860,6,FALSE),All_curves!V896)</f>
        <v>9421760</v>
      </c>
      <c r="W897">
        <f>IFERROR(VLOOKUP($A897,Nifty!$A$14:$I$4860,7,FALSE),All_curves!W896)</f>
        <v>10816274</v>
      </c>
      <c r="X897">
        <f>IFERROR(VLOOKUP($A897,Nifty!$A$14:$I$4860,8,FALSE),All_curves!X896)</f>
        <v>10560538</v>
      </c>
      <c r="Y897">
        <f>IFERROR(VLOOKUP($A897,Nifty!$A$14:$I$4860,9,FALSE),All_curves!Y896)</f>
        <v>10993940</v>
      </c>
      <c r="AA897" s="5">
        <f t="shared" si="387"/>
        <v>0</v>
      </c>
      <c r="AB897" s="5">
        <f t="shared" si="388"/>
        <v>0</v>
      </c>
      <c r="AC897" s="5">
        <f t="shared" si="389"/>
        <v>0</v>
      </c>
      <c r="AD897" s="5">
        <f t="shared" si="390"/>
        <v>0</v>
      </c>
      <c r="AE897" s="5">
        <f t="shared" si="391"/>
        <v>0</v>
      </c>
      <c r="AF897" s="5">
        <f t="shared" si="392"/>
        <v>0</v>
      </c>
      <c r="AG897" s="5">
        <f t="shared" si="393"/>
        <v>0</v>
      </c>
      <c r="AH897" s="5">
        <f t="shared" si="394"/>
        <v>0</v>
      </c>
      <c r="AI897" s="5">
        <f t="shared" si="370"/>
        <v>-1.4359771644175678E-3</v>
      </c>
      <c r="AJ897" s="5">
        <f t="shared" si="371"/>
        <v>-7.3801399606154838E-4</v>
      </c>
      <c r="AK897" s="5">
        <f t="shared" si="372"/>
        <v>-1.3084649135538529E-3</v>
      </c>
      <c r="AL897" s="5">
        <f t="shared" si="373"/>
        <v>-4.6462112514888965E-4</v>
      </c>
      <c r="AM897" s="5">
        <f t="shared" si="374"/>
        <v>5.4991908238377629E-3</v>
      </c>
      <c r="AN897" s="5">
        <f t="shared" si="375"/>
        <v>5.6660266434944706E-3</v>
      </c>
      <c r="AO897" s="5">
        <f t="shared" si="376"/>
        <v>5.6660266434944706E-3</v>
      </c>
      <c r="AP897" s="5">
        <f t="shared" si="377"/>
        <v>4.8001948231108926E-3</v>
      </c>
      <c r="AQ897" s="5">
        <f t="shared" si="378"/>
        <v>1.4667283447069579E-3</v>
      </c>
      <c r="AR897" s="5">
        <f t="shared" si="379"/>
        <v>7.8093357707875732E-4</v>
      </c>
      <c r="AS897" s="5">
        <f t="shared" si="380"/>
        <v>3.2629069380996079E-4</v>
      </c>
      <c r="AT897" s="5">
        <f t="shared" si="381"/>
        <v>4.487557909327311E-4</v>
      </c>
      <c r="AU897" s="5">
        <f t="shared" si="382"/>
        <v>1.2969793686332665E-3</v>
      </c>
      <c r="AV897" s="5">
        <f t="shared" si="383"/>
        <v>-8.0277403232009714E-4</v>
      </c>
      <c r="AW897" s="5">
        <f t="shared" si="384"/>
        <v>-4.7058778989372829E-4</v>
      </c>
      <c r="AX897" s="5">
        <f t="shared" si="385"/>
        <v>4.4872108121851717E-4</v>
      </c>
      <c r="AZ897" s="7">
        <f t="shared" si="395"/>
        <v>129.48790054454847</v>
      </c>
      <c r="BA897" s="4">
        <f t="shared" si="386"/>
        <v>8.8247536537175452E-4</v>
      </c>
      <c r="BB897" s="5">
        <f>AZ897/MAX($AZ$16:AZ897)-1</f>
        <v>0</v>
      </c>
    </row>
    <row r="898" spans="1:54" x14ac:dyDescent="0.25">
      <c r="A898" s="3">
        <v>43857</v>
      </c>
      <c r="B898">
        <f>IFERROR(VLOOKUP($A898,Finnifty!$A$14:$I$486,B$15+1,FALSE),All_curves!B897)</f>
        <v>0</v>
      </c>
      <c r="C898">
        <f>IFERROR(VLOOKUP($A898,Finnifty!$A$14:$I$486,C$15+1,FALSE),All_curves!C897)</f>
        <v>0</v>
      </c>
      <c r="D898">
        <f>IFERROR(VLOOKUP($A898,Finnifty!$A$14:$I$486,D$15+1,FALSE),All_curves!D897)</f>
        <v>0</v>
      </c>
      <c r="E898">
        <f>IFERROR(VLOOKUP($A898,Finnifty!$A$14:$I$486,E$15+1,FALSE),All_curves!E897)</f>
        <v>0</v>
      </c>
      <c r="F898">
        <f>IFERROR(VLOOKUP($A898,Finnifty!$A$14:$I$486,F$15+1,FALSE),All_curves!F897)</f>
        <v>0</v>
      </c>
      <c r="G898">
        <f>IFERROR(VLOOKUP($A898,Finnifty!$A$14:$I$486,G$15+1,FALSE),All_curves!G897)</f>
        <v>0</v>
      </c>
      <c r="H898">
        <f>IFERROR(VLOOKUP($A898,Finnifty!$A$14:$I$486,H$15+1,FALSE),All_curves!H897)</f>
        <v>0</v>
      </c>
      <c r="I898">
        <f>IFERROR(VLOOKUP($A898,Finnifty!$A$14:$I$486,I$15+1,FALSE),All_curves!I897)</f>
        <v>0</v>
      </c>
      <c r="J898">
        <f>IFERROR(VLOOKUP($A898,Banknifty!$A$14:$I$4860,2,FALSE),All_curves!J897)</f>
        <v>15740605</v>
      </c>
      <c r="K898">
        <f>IFERROR(VLOOKUP($A898,Banknifty!$A$14:$I$4860,3,FALSE),All_curves!K897)</f>
        <v>25951920</v>
      </c>
      <c r="L898">
        <f>IFERROR(VLOOKUP($A898,Banknifty!$A$14:$I$4860,4,FALSE),All_curves!L897)</f>
        <v>20665900</v>
      </c>
      <c r="M898">
        <f>IFERROR(VLOOKUP($A898,Banknifty!$A$14:$I$4860,5,FALSE),All_curves!M897)</f>
        <v>25463314</v>
      </c>
      <c r="N898">
        <f>IFERROR(VLOOKUP($A898,Banknifty!$A$14:$I$4860,6,FALSE),All_curves!N897)</f>
        <v>14867662</v>
      </c>
      <c r="O898">
        <f>IFERROR(VLOOKUP($A898,Banknifty!$A$14:$I$4860,7,FALSE),All_curves!O897)</f>
        <v>22339642</v>
      </c>
      <c r="P898">
        <f>IFERROR(VLOOKUP($A898,Banknifty!$A$14:$I$4860,8,FALSE),All_curves!P897)</f>
        <v>22339642</v>
      </c>
      <c r="Q898">
        <f>IFERROR(VLOOKUP($A898,Banknifty!$A$14:$I$4860,9,FALSE),All_curves!Q897)</f>
        <v>20745788</v>
      </c>
      <c r="R898">
        <f>IFERROR(VLOOKUP($A898,Nifty!$A$14:$I$4860,2,FALSE),All_curves!R897)</f>
        <v>8773434</v>
      </c>
      <c r="S898">
        <f>IFERROR(VLOOKUP($A898,Nifty!$A$14:$I$4860,3,FALSE),All_curves!S897)</f>
        <v>10324553</v>
      </c>
      <c r="T898">
        <f>IFERROR(VLOOKUP($A898,Nifty!$A$14:$I$4860,4,FALSE),All_curves!T897)</f>
        <v>10043272</v>
      </c>
      <c r="U898">
        <f>IFERROR(VLOOKUP($A898,Nifty!$A$14:$I$4860,5,FALSE),All_curves!U897)</f>
        <v>11342053</v>
      </c>
      <c r="V898">
        <f>IFERROR(VLOOKUP($A898,Nifty!$A$14:$I$4860,6,FALSE),All_curves!V897)</f>
        <v>9378985</v>
      </c>
      <c r="W898">
        <f>IFERROR(VLOOKUP($A898,Nifty!$A$14:$I$4860,7,FALSE),All_curves!W897)</f>
        <v>10755528</v>
      </c>
      <c r="X898">
        <f>IFERROR(VLOOKUP($A898,Nifty!$A$14:$I$4860,8,FALSE),All_curves!X897)</f>
        <v>10534675</v>
      </c>
      <c r="Y898">
        <f>IFERROR(VLOOKUP($A898,Nifty!$A$14:$I$4860,9,FALSE),All_curves!Y897)</f>
        <v>10960609</v>
      </c>
      <c r="AA898" s="5">
        <f t="shared" si="387"/>
        <v>0</v>
      </c>
      <c r="AB898" s="5">
        <f t="shared" si="388"/>
        <v>0</v>
      </c>
      <c r="AC898" s="5">
        <f t="shared" si="389"/>
        <v>0</v>
      </c>
      <c r="AD898" s="5">
        <f t="shared" si="390"/>
        <v>0</v>
      </c>
      <c r="AE898" s="5">
        <f t="shared" si="391"/>
        <v>0</v>
      </c>
      <c r="AF898" s="5">
        <f t="shared" si="392"/>
        <v>0</v>
      </c>
      <c r="AG898" s="5">
        <f t="shared" si="393"/>
        <v>0</v>
      </c>
      <c r="AH898" s="5">
        <f t="shared" si="394"/>
        <v>0</v>
      </c>
      <c r="AI898" s="5">
        <f t="shared" si="370"/>
        <v>-5.5507593440046188E-3</v>
      </c>
      <c r="AJ898" s="5">
        <f t="shared" si="371"/>
        <v>-5.0339639788367085E-3</v>
      </c>
      <c r="AK898" s="5">
        <f t="shared" si="372"/>
        <v>-2.2098652595372581E-3</v>
      </c>
      <c r="AL898" s="5">
        <f t="shared" si="373"/>
        <v>-4.6844103206031829E-3</v>
      </c>
      <c r="AM898" s="5">
        <f t="shared" si="374"/>
        <v>4.6822718066554803E-3</v>
      </c>
      <c r="AN898" s="5">
        <f t="shared" si="375"/>
        <v>-8.9017907608679447E-4</v>
      </c>
      <c r="AO898" s="5">
        <f t="shared" si="376"/>
        <v>-8.9017907608679447E-4</v>
      </c>
      <c r="AP898" s="5">
        <f t="shared" si="377"/>
        <v>8.0872114384167304E-4</v>
      </c>
      <c r="AQ898" s="5">
        <f t="shared" si="378"/>
        <v>-4.5399943971978773E-3</v>
      </c>
      <c r="AR898" s="5">
        <f t="shared" si="379"/>
        <v>-5.6160804957090527E-3</v>
      </c>
      <c r="AS898" s="5">
        <f t="shared" si="380"/>
        <v>-2.4490637548199023E-3</v>
      </c>
      <c r="AT898" s="5">
        <f t="shared" si="381"/>
        <v>-3.0317643038166864E-3</v>
      </c>
      <c r="AU898" s="5">
        <f t="shared" si="382"/>
        <v>-4.5400222463743978E-3</v>
      </c>
      <c r="AV898" s="5">
        <f t="shared" si="383"/>
        <v>-5.6161668981388191E-3</v>
      </c>
      <c r="AW898" s="5">
        <f t="shared" si="384"/>
        <v>-2.449022956974356E-3</v>
      </c>
      <c r="AX898" s="5">
        <f t="shared" si="385"/>
        <v>-3.0317611338610551E-3</v>
      </c>
      <c r="AZ898" s="7">
        <f t="shared" si="395"/>
        <v>129.24488283074948</v>
      </c>
      <c r="BA898" s="4">
        <f t="shared" si="386"/>
        <v>-1.8767600121479314E-3</v>
      </c>
      <c r="BB898" s="5">
        <f>AZ898/MAX($AZ$16:AZ898)-1</f>
        <v>-1.8767600121478711E-3</v>
      </c>
    </row>
    <row r="899" spans="1:54" x14ac:dyDescent="0.25">
      <c r="A899" s="3">
        <v>43858</v>
      </c>
      <c r="B899">
        <f>IFERROR(VLOOKUP($A899,Finnifty!$A$14:$I$486,B$15+1,FALSE),All_curves!B898)</f>
        <v>0</v>
      </c>
      <c r="C899">
        <f>IFERROR(VLOOKUP($A899,Finnifty!$A$14:$I$486,C$15+1,FALSE),All_curves!C898)</f>
        <v>0</v>
      </c>
      <c r="D899">
        <f>IFERROR(VLOOKUP($A899,Finnifty!$A$14:$I$486,D$15+1,FALSE),All_curves!D898)</f>
        <v>0</v>
      </c>
      <c r="E899">
        <f>IFERROR(VLOOKUP($A899,Finnifty!$A$14:$I$486,E$15+1,FALSE),All_curves!E898)</f>
        <v>0</v>
      </c>
      <c r="F899">
        <f>IFERROR(VLOOKUP($A899,Finnifty!$A$14:$I$486,F$15+1,FALSE),All_curves!F898)</f>
        <v>0</v>
      </c>
      <c r="G899">
        <f>IFERROR(VLOOKUP($A899,Finnifty!$A$14:$I$486,G$15+1,FALSE),All_curves!G898)</f>
        <v>0</v>
      </c>
      <c r="H899">
        <f>IFERROR(VLOOKUP($A899,Finnifty!$A$14:$I$486,H$15+1,FALSE),All_curves!H898)</f>
        <v>0</v>
      </c>
      <c r="I899">
        <f>IFERROR(VLOOKUP($A899,Finnifty!$A$14:$I$486,I$15+1,FALSE),All_curves!I898)</f>
        <v>0</v>
      </c>
      <c r="J899">
        <f>IFERROR(VLOOKUP($A899,Banknifty!$A$14:$I$4860,2,FALSE),All_curves!J898)</f>
        <v>15683190</v>
      </c>
      <c r="K899">
        <f>IFERROR(VLOOKUP($A899,Banknifty!$A$14:$I$4860,3,FALSE),All_curves!K898)</f>
        <v>25892622</v>
      </c>
      <c r="L899">
        <f>IFERROR(VLOOKUP($A899,Banknifty!$A$14:$I$4860,4,FALSE),All_curves!L898)</f>
        <v>20593174</v>
      </c>
      <c r="M899">
        <f>IFERROR(VLOOKUP($A899,Banknifty!$A$14:$I$4860,5,FALSE),All_curves!M898)</f>
        <v>25463314</v>
      </c>
      <c r="N899">
        <f>IFERROR(VLOOKUP($A899,Banknifty!$A$14:$I$4860,6,FALSE),All_curves!N898)</f>
        <v>14869364</v>
      </c>
      <c r="O899">
        <f>IFERROR(VLOOKUP($A899,Banknifty!$A$14:$I$4860,7,FALSE),All_curves!O898)</f>
        <v>22280198</v>
      </c>
      <c r="P899">
        <f>IFERROR(VLOOKUP($A899,Banknifty!$A$14:$I$4860,8,FALSE),All_curves!P898)</f>
        <v>22280198</v>
      </c>
      <c r="Q899">
        <f>IFERROR(VLOOKUP($A899,Banknifty!$A$14:$I$4860,9,FALSE),All_curves!Q898)</f>
        <v>20604438</v>
      </c>
      <c r="R899">
        <f>IFERROR(VLOOKUP($A899,Nifty!$A$14:$I$4860,2,FALSE),All_curves!R898)</f>
        <v>8747609</v>
      </c>
      <c r="S899">
        <f>IFERROR(VLOOKUP($A899,Nifty!$A$14:$I$4860,3,FALSE),All_curves!S898)</f>
        <v>10315120</v>
      </c>
      <c r="T899">
        <f>IFERROR(VLOOKUP($A899,Nifty!$A$14:$I$4860,4,FALSE),All_curves!T898)</f>
        <v>10044723</v>
      </c>
      <c r="U899">
        <f>IFERROR(VLOOKUP($A899,Nifty!$A$14:$I$4860,5,FALSE),All_curves!U898)</f>
        <v>11325018</v>
      </c>
      <c r="V899">
        <f>IFERROR(VLOOKUP($A899,Nifty!$A$14:$I$4860,6,FALSE),All_curves!V898)</f>
        <v>9351378</v>
      </c>
      <c r="W899">
        <f>IFERROR(VLOOKUP($A899,Nifty!$A$14:$I$4860,7,FALSE),All_curves!W898)</f>
        <v>10745702</v>
      </c>
      <c r="X899">
        <f>IFERROR(VLOOKUP($A899,Nifty!$A$14:$I$4860,8,FALSE),All_curves!X898)</f>
        <v>10536198</v>
      </c>
      <c r="Y899">
        <f>IFERROR(VLOOKUP($A899,Nifty!$A$14:$I$4860,9,FALSE),All_curves!Y898)</f>
        <v>10944147</v>
      </c>
      <c r="AA899" s="5">
        <f t="shared" si="387"/>
        <v>0</v>
      </c>
      <c r="AB899" s="5">
        <f t="shared" si="388"/>
        <v>0</v>
      </c>
      <c r="AC899" s="5">
        <f t="shared" si="389"/>
        <v>0</v>
      </c>
      <c r="AD899" s="5">
        <f t="shared" si="390"/>
        <v>0</v>
      </c>
      <c r="AE899" s="5">
        <f t="shared" si="391"/>
        <v>0</v>
      </c>
      <c r="AF899" s="5">
        <f t="shared" si="392"/>
        <v>0</v>
      </c>
      <c r="AG899" s="5">
        <f t="shared" si="393"/>
        <v>0</v>
      </c>
      <c r="AH899" s="5">
        <f t="shared" si="394"/>
        <v>0</v>
      </c>
      <c r="AI899" s="5">
        <f t="shared" si="370"/>
        <v>-3.6475726314204593E-3</v>
      </c>
      <c r="AJ899" s="5">
        <f t="shared" si="371"/>
        <v>-2.2849176477116595E-3</v>
      </c>
      <c r="AK899" s="5">
        <f t="shared" si="372"/>
        <v>-3.5191305483912583E-3</v>
      </c>
      <c r="AL899" s="5">
        <f t="shared" si="373"/>
        <v>0</v>
      </c>
      <c r="AM899" s="5">
        <f t="shared" si="374"/>
        <v>1.1447664064467844E-4</v>
      </c>
      <c r="AN899" s="5">
        <f t="shared" si="375"/>
        <v>-2.6609199914663373E-3</v>
      </c>
      <c r="AO899" s="5">
        <f t="shared" si="376"/>
        <v>-2.6609199914663373E-3</v>
      </c>
      <c r="AP899" s="5">
        <f t="shared" si="377"/>
        <v>-6.8134312372226669E-3</v>
      </c>
      <c r="AQ899" s="5">
        <f t="shared" si="378"/>
        <v>-2.9435452526342942E-3</v>
      </c>
      <c r="AR899" s="5">
        <f t="shared" si="379"/>
        <v>-9.1364730269682948E-4</v>
      </c>
      <c r="AS899" s="5">
        <f t="shared" si="380"/>
        <v>1.4447482852197879E-4</v>
      </c>
      <c r="AT899" s="5">
        <f t="shared" si="381"/>
        <v>-1.5019326747988115E-3</v>
      </c>
      <c r="AU899" s="5">
        <f t="shared" si="382"/>
        <v>-2.9434954848526207E-3</v>
      </c>
      <c r="AV899" s="5">
        <f t="shared" si="383"/>
        <v>-9.1357672073377749E-4</v>
      </c>
      <c r="AW899" s="5">
        <f t="shared" si="384"/>
        <v>1.4457019319524811E-4</v>
      </c>
      <c r="AX899" s="5">
        <f t="shared" si="385"/>
        <v>-1.5019238438301885E-3</v>
      </c>
      <c r="AZ899" s="7">
        <f t="shared" si="395"/>
        <v>129.07308680773485</v>
      </c>
      <c r="BA899" s="4">
        <f t="shared" si="386"/>
        <v>-1.3292288193693057E-3</v>
      </c>
      <c r="BB899" s="5">
        <f>AZ899/MAX($AZ$16:AZ899)-1</f>
        <v>-3.2034941880219048E-3</v>
      </c>
    </row>
    <row r="900" spans="1:54" x14ac:dyDescent="0.25">
      <c r="A900" s="3">
        <v>43859</v>
      </c>
      <c r="B900">
        <f>IFERROR(VLOOKUP($A900,Finnifty!$A$14:$I$486,B$15+1,FALSE),All_curves!B899)</f>
        <v>0</v>
      </c>
      <c r="C900">
        <f>IFERROR(VLOOKUP($A900,Finnifty!$A$14:$I$486,C$15+1,FALSE),All_curves!C899)</f>
        <v>0</v>
      </c>
      <c r="D900">
        <f>IFERROR(VLOOKUP($A900,Finnifty!$A$14:$I$486,D$15+1,FALSE),All_curves!D899)</f>
        <v>0</v>
      </c>
      <c r="E900">
        <f>IFERROR(VLOOKUP($A900,Finnifty!$A$14:$I$486,E$15+1,FALSE),All_curves!E899)</f>
        <v>0</v>
      </c>
      <c r="F900">
        <f>IFERROR(VLOOKUP($A900,Finnifty!$A$14:$I$486,F$15+1,FALSE),All_curves!F899)</f>
        <v>0</v>
      </c>
      <c r="G900">
        <f>IFERROR(VLOOKUP($A900,Finnifty!$A$14:$I$486,G$15+1,FALSE),All_curves!G899)</f>
        <v>0</v>
      </c>
      <c r="H900">
        <f>IFERROR(VLOOKUP($A900,Finnifty!$A$14:$I$486,H$15+1,FALSE),All_curves!H899)</f>
        <v>0</v>
      </c>
      <c r="I900">
        <f>IFERROR(VLOOKUP($A900,Finnifty!$A$14:$I$486,I$15+1,FALSE),All_curves!I899)</f>
        <v>0</v>
      </c>
      <c r="J900">
        <f>IFERROR(VLOOKUP($A900,Banknifty!$A$14:$I$4860,2,FALSE),All_curves!J899)</f>
        <v>15564947</v>
      </c>
      <c r="K900">
        <f>IFERROR(VLOOKUP($A900,Banknifty!$A$14:$I$4860,3,FALSE),All_curves!K899)</f>
        <v>25817042</v>
      </c>
      <c r="L900">
        <f>IFERROR(VLOOKUP($A900,Banknifty!$A$14:$I$4860,4,FALSE),All_curves!L899)</f>
        <v>20559716</v>
      </c>
      <c r="M900">
        <f>IFERROR(VLOOKUP($A900,Banknifty!$A$14:$I$4860,5,FALSE),All_curves!M899)</f>
        <v>25463314</v>
      </c>
      <c r="N900">
        <f>IFERROR(VLOOKUP($A900,Banknifty!$A$14:$I$4860,6,FALSE),All_curves!N899)</f>
        <v>14814916</v>
      </c>
      <c r="O900">
        <f>IFERROR(VLOOKUP($A900,Banknifty!$A$14:$I$4860,7,FALSE),All_curves!O899)</f>
        <v>22207552</v>
      </c>
      <c r="P900">
        <f>IFERROR(VLOOKUP($A900,Banknifty!$A$14:$I$4860,8,FALSE),All_curves!P899)</f>
        <v>22207552</v>
      </c>
      <c r="Q900">
        <f>IFERROR(VLOOKUP($A900,Banknifty!$A$14:$I$4860,9,FALSE),All_curves!Q899)</f>
        <v>20591108</v>
      </c>
      <c r="R900">
        <f>IFERROR(VLOOKUP($A900,Nifty!$A$14:$I$4860,2,FALSE),All_curves!R899)</f>
        <v>8709334</v>
      </c>
      <c r="S900">
        <f>IFERROR(VLOOKUP($A900,Nifty!$A$14:$I$4860,3,FALSE),All_curves!S899)</f>
        <v>10262684</v>
      </c>
      <c r="T900">
        <f>IFERROR(VLOOKUP($A900,Nifty!$A$14:$I$4860,4,FALSE),All_curves!T899)</f>
        <v>9991428</v>
      </c>
      <c r="U900">
        <f>IFERROR(VLOOKUP($A900,Nifty!$A$14:$I$4860,5,FALSE),All_curves!U899)</f>
        <v>11267671</v>
      </c>
      <c r="V900">
        <f>IFERROR(VLOOKUP($A900,Nifty!$A$14:$I$4860,6,FALSE),All_curves!V899)</f>
        <v>9310461</v>
      </c>
      <c r="W900">
        <f>IFERROR(VLOOKUP($A900,Nifty!$A$14:$I$4860,7,FALSE),All_curves!W899)</f>
        <v>10691077</v>
      </c>
      <c r="X900">
        <f>IFERROR(VLOOKUP($A900,Nifty!$A$14:$I$4860,8,FALSE),All_curves!X899)</f>
        <v>10480295</v>
      </c>
      <c r="Y900">
        <f>IFERROR(VLOOKUP($A900,Nifty!$A$14:$I$4860,9,FALSE),All_curves!Y899)</f>
        <v>10888728</v>
      </c>
      <c r="AA900" s="5">
        <f t="shared" si="387"/>
        <v>0</v>
      </c>
      <c r="AB900" s="5">
        <f t="shared" si="388"/>
        <v>0</v>
      </c>
      <c r="AC900" s="5">
        <f t="shared" si="389"/>
        <v>0</v>
      </c>
      <c r="AD900" s="5">
        <f t="shared" si="390"/>
        <v>0</v>
      </c>
      <c r="AE900" s="5">
        <f t="shared" si="391"/>
        <v>0</v>
      </c>
      <c r="AF900" s="5">
        <f t="shared" si="392"/>
        <v>0</v>
      </c>
      <c r="AG900" s="5">
        <f t="shared" si="393"/>
        <v>0</v>
      </c>
      <c r="AH900" s="5">
        <f t="shared" si="394"/>
        <v>0</v>
      </c>
      <c r="AI900" s="5">
        <f t="shared" si="370"/>
        <v>-7.5394737932780176E-3</v>
      </c>
      <c r="AJ900" s="5">
        <f t="shared" si="371"/>
        <v>-2.9189782324864355E-3</v>
      </c>
      <c r="AK900" s="5">
        <f t="shared" si="372"/>
        <v>-1.6247131209593535E-3</v>
      </c>
      <c r="AL900" s="5">
        <f t="shared" si="373"/>
        <v>0</v>
      </c>
      <c r="AM900" s="5">
        <f t="shared" si="374"/>
        <v>-3.6617571538365423E-3</v>
      </c>
      <c r="AN900" s="5">
        <f t="shared" si="375"/>
        <v>-3.2605634833227093E-3</v>
      </c>
      <c r="AO900" s="5">
        <f t="shared" si="376"/>
        <v>-3.2605634833227093E-3</v>
      </c>
      <c r="AP900" s="5">
        <f t="shared" si="377"/>
        <v>-6.4694800217313109E-4</v>
      </c>
      <c r="AQ900" s="5">
        <f t="shared" si="378"/>
        <v>-4.3754813458168895E-3</v>
      </c>
      <c r="AR900" s="5">
        <f t="shared" si="379"/>
        <v>-5.0834115356873655E-3</v>
      </c>
      <c r="AS900" s="5">
        <f t="shared" si="380"/>
        <v>-5.3057710003551195E-3</v>
      </c>
      <c r="AT900" s="5">
        <f t="shared" si="381"/>
        <v>-5.063744711045981E-3</v>
      </c>
      <c r="AU900" s="5">
        <f t="shared" si="382"/>
        <v>-4.3755048721161316E-3</v>
      </c>
      <c r="AV900" s="5">
        <f t="shared" si="383"/>
        <v>-5.0834277741929057E-3</v>
      </c>
      <c r="AW900" s="5">
        <f t="shared" si="384"/>
        <v>-5.3058038582798339E-3</v>
      </c>
      <c r="AX900" s="5">
        <f t="shared" si="385"/>
        <v>-5.063802596949718E-3</v>
      </c>
      <c r="AZ900" s="7">
        <f t="shared" si="395"/>
        <v>128.73658281032357</v>
      </c>
      <c r="BA900" s="4">
        <f t="shared" si="386"/>
        <v>-2.6070810401592859E-3</v>
      </c>
      <c r="BB900" s="5">
        <f>AZ900/MAX($AZ$16:AZ900)-1</f>
        <v>-5.8022234592213229E-3</v>
      </c>
    </row>
    <row r="901" spans="1:54" x14ac:dyDescent="0.25">
      <c r="A901" s="3">
        <v>43860</v>
      </c>
      <c r="B901">
        <f>IFERROR(VLOOKUP($A901,Finnifty!$A$14:$I$486,B$15+1,FALSE),All_curves!B900)</f>
        <v>0</v>
      </c>
      <c r="C901">
        <f>IFERROR(VLOOKUP($A901,Finnifty!$A$14:$I$486,C$15+1,FALSE),All_curves!C900)</f>
        <v>0</v>
      </c>
      <c r="D901">
        <f>IFERROR(VLOOKUP($A901,Finnifty!$A$14:$I$486,D$15+1,FALSE),All_curves!D900)</f>
        <v>0</v>
      </c>
      <c r="E901">
        <f>IFERROR(VLOOKUP($A901,Finnifty!$A$14:$I$486,E$15+1,FALSE),All_curves!E900)</f>
        <v>0</v>
      </c>
      <c r="F901">
        <f>IFERROR(VLOOKUP($A901,Finnifty!$A$14:$I$486,F$15+1,FALSE),All_curves!F900)</f>
        <v>0</v>
      </c>
      <c r="G901">
        <f>IFERROR(VLOOKUP($A901,Finnifty!$A$14:$I$486,G$15+1,FALSE),All_curves!G900)</f>
        <v>0</v>
      </c>
      <c r="H901">
        <f>IFERROR(VLOOKUP($A901,Finnifty!$A$14:$I$486,H$15+1,FALSE),All_curves!H900)</f>
        <v>0</v>
      </c>
      <c r="I901">
        <f>IFERROR(VLOOKUP($A901,Finnifty!$A$14:$I$486,I$15+1,FALSE),All_curves!I900)</f>
        <v>0</v>
      </c>
      <c r="J901">
        <f>IFERROR(VLOOKUP($A901,Banknifty!$A$14:$I$4860,2,FALSE),All_curves!J900)</f>
        <v>15468295</v>
      </c>
      <c r="K901">
        <f>IFERROR(VLOOKUP($A901,Banknifty!$A$14:$I$4860,3,FALSE),All_curves!K900)</f>
        <v>25549050</v>
      </c>
      <c r="L901">
        <f>IFERROR(VLOOKUP($A901,Banknifty!$A$14:$I$4860,4,FALSE),All_curves!L900)</f>
        <v>20391254</v>
      </c>
      <c r="M901">
        <f>IFERROR(VLOOKUP($A901,Banknifty!$A$14:$I$4860,5,FALSE),All_curves!M900)</f>
        <v>25206598</v>
      </c>
      <c r="N901">
        <f>IFERROR(VLOOKUP($A901,Banknifty!$A$14:$I$4860,6,FALSE),All_curves!N900)</f>
        <v>14732682</v>
      </c>
      <c r="O901">
        <f>IFERROR(VLOOKUP($A901,Banknifty!$A$14:$I$4860,7,FALSE),All_curves!O900)</f>
        <v>22095758</v>
      </c>
      <c r="P901">
        <f>IFERROR(VLOOKUP($A901,Banknifty!$A$14:$I$4860,8,FALSE),All_curves!P900)</f>
        <v>22095758</v>
      </c>
      <c r="Q901">
        <f>IFERROR(VLOOKUP($A901,Banknifty!$A$14:$I$4860,9,FALSE),All_curves!Q900)</f>
        <v>20494650</v>
      </c>
      <c r="R901">
        <f>IFERROR(VLOOKUP($A901,Nifty!$A$14:$I$4860,2,FALSE),All_curves!R900)</f>
        <v>8709609</v>
      </c>
      <c r="S901">
        <f>IFERROR(VLOOKUP($A901,Nifty!$A$14:$I$4860,3,FALSE),All_curves!S900)</f>
        <v>10152704</v>
      </c>
      <c r="T901">
        <f>IFERROR(VLOOKUP($A901,Nifty!$A$14:$I$4860,4,FALSE),All_curves!T900)</f>
        <v>9898001</v>
      </c>
      <c r="U901">
        <f>IFERROR(VLOOKUP($A901,Nifty!$A$14:$I$4860,5,FALSE),All_curves!U900)</f>
        <v>11168697</v>
      </c>
      <c r="V901">
        <f>IFERROR(VLOOKUP($A901,Nifty!$A$14:$I$4860,6,FALSE),All_curves!V900)</f>
        <v>9295557</v>
      </c>
      <c r="W901">
        <f>IFERROR(VLOOKUP($A901,Nifty!$A$14:$I$4860,7,FALSE),All_curves!W900)</f>
        <v>10674263</v>
      </c>
      <c r="X901">
        <f>IFERROR(VLOOKUP($A901,Nifty!$A$14:$I$4860,8,FALSE),All_curves!X900)</f>
        <v>10462472</v>
      </c>
      <c r="Y901">
        <f>IFERROR(VLOOKUP($A901,Nifty!$A$14:$I$4860,9,FALSE),All_curves!Y900)</f>
        <v>10875270</v>
      </c>
      <c r="AA901" s="5">
        <f t="shared" si="387"/>
        <v>0</v>
      </c>
      <c r="AB901" s="5">
        <f t="shared" si="388"/>
        <v>0</v>
      </c>
      <c r="AC901" s="5">
        <f t="shared" si="389"/>
        <v>0</v>
      </c>
      <c r="AD901" s="5">
        <f t="shared" si="390"/>
        <v>0</v>
      </c>
      <c r="AE901" s="5">
        <f t="shared" si="391"/>
        <v>0</v>
      </c>
      <c r="AF901" s="5">
        <f t="shared" si="392"/>
        <v>0</v>
      </c>
      <c r="AG901" s="5">
        <f t="shared" si="393"/>
        <v>0</v>
      </c>
      <c r="AH901" s="5">
        <f t="shared" si="394"/>
        <v>0</v>
      </c>
      <c r="AI901" s="5">
        <f t="shared" si="370"/>
        <v>-6.2095939035320402E-3</v>
      </c>
      <c r="AJ901" s="5">
        <f t="shared" si="371"/>
        <v>-1.0380430105044525E-2</v>
      </c>
      <c r="AK901" s="5">
        <f t="shared" si="372"/>
        <v>-8.1937902255070361E-3</v>
      </c>
      <c r="AL901" s="5">
        <f t="shared" si="373"/>
        <v>-1.008179846503876E-2</v>
      </c>
      <c r="AM901" s="5">
        <f t="shared" si="374"/>
        <v>-5.5507570883290835E-3</v>
      </c>
      <c r="AN901" s="5">
        <f t="shared" si="375"/>
        <v>-5.0340532806136817E-3</v>
      </c>
      <c r="AO901" s="5">
        <f t="shared" si="376"/>
        <v>-5.0340532806136817E-3</v>
      </c>
      <c r="AP901" s="5">
        <f t="shared" si="377"/>
        <v>-4.6844492292498208E-3</v>
      </c>
      <c r="AQ901" s="5">
        <f t="shared" si="378"/>
        <v>3.1575319077159492E-5</v>
      </c>
      <c r="AR901" s="5">
        <f t="shared" si="379"/>
        <v>-1.0716494827279099E-2</v>
      </c>
      <c r="AS901" s="5">
        <f t="shared" si="380"/>
        <v>-9.3507154332693743E-3</v>
      </c>
      <c r="AT901" s="5">
        <f t="shared" si="381"/>
        <v>-8.7838915424491848E-3</v>
      </c>
      <c r="AU901" s="5">
        <f t="shared" si="382"/>
        <v>-1.6007800258225346E-3</v>
      </c>
      <c r="AV901" s="5">
        <f t="shared" si="383"/>
        <v>-1.5727133945439009E-3</v>
      </c>
      <c r="AW901" s="5">
        <f t="shared" si="384"/>
        <v>-1.7006200684236417E-3</v>
      </c>
      <c r="AX901" s="5">
        <f t="shared" si="385"/>
        <v>-1.235957037405977E-3</v>
      </c>
      <c r="AZ901" s="7">
        <f t="shared" si="395"/>
        <v>128.25329214723007</v>
      </c>
      <c r="BA901" s="4">
        <f t="shared" si="386"/>
        <v>-3.7541051078352158E-3</v>
      </c>
      <c r="BB901" s="5">
        <f>AZ901/MAX($AZ$16:AZ901)-1</f>
        <v>-9.5345464103315791E-3</v>
      </c>
    </row>
    <row r="902" spans="1:54" x14ac:dyDescent="0.25">
      <c r="A902" s="3">
        <v>43861</v>
      </c>
      <c r="B902">
        <f>IFERROR(VLOOKUP($A902,Finnifty!$A$14:$I$486,B$15+1,FALSE),All_curves!B901)</f>
        <v>0</v>
      </c>
      <c r="C902">
        <f>IFERROR(VLOOKUP($A902,Finnifty!$A$14:$I$486,C$15+1,FALSE),All_curves!C901)</f>
        <v>0</v>
      </c>
      <c r="D902">
        <f>IFERROR(VLOOKUP($A902,Finnifty!$A$14:$I$486,D$15+1,FALSE),All_curves!D901)</f>
        <v>0</v>
      </c>
      <c r="E902">
        <f>IFERROR(VLOOKUP($A902,Finnifty!$A$14:$I$486,E$15+1,FALSE),All_curves!E901)</f>
        <v>0</v>
      </c>
      <c r="F902">
        <f>IFERROR(VLOOKUP($A902,Finnifty!$A$14:$I$486,F$15+1,FALSE),All_curves!F901)</f>
        <v>0</v>
      </c>
      <c r="G902">
        <f>IFERROR(VLOOKUP($A902,Finnifty!$A$14:$I$486,G$15+1,FALSE),All_curves!G901)</f>
        <v>0</v>
      </c>
      <c r="H902">
        <f>IFERROR(VLOOKUP($A902,Finnifty!$A$14:$I$486,H$15+1,FALSE),All_curves!H901)</f>
        <v>0</v>
      </c>
      <c r="I902">
        <f>IFERROR(VLOOKUP($A902,Finnifty!$A$14:$I$486,I$15+1,FALSE),All_curves!I901)</f>
        <v>0</v>
      </c>
      <c r="J902">
        <f>IFERROR(VLOOKUP($A902,Banknifty!$A$14:$I$4860,2,FALSE),All_curves!J901)</f>
        <v>15457084</v>
      </c>
      <c r="K902">
        <f>IFERROR(VLOOKUP($A902,Banknifty!$A$14:$I$4860,3,FALSE),All_curves!K901)</f>
        <v>25549050</v>
      </c>
      <c r="L902">
        <f>IFERROR(VLOOKUP($A902,Banknifty!$A$14:$I$4860,4,FALSE),All_curves!L901)</f>
        <v>20391254</v>
      </c>
      <c r="M902">
        <f>IFERROR(VLOOKUP($A902,Banknifty!$A$14:$I$4860,5,FALSE),All_curves!M901)</f>
        <v>25206598</v>
      </c>
      <c r="N902">
        <f>IFERROR(VLOOKUP($A902,Banknifty!$A$14:$I$4860,6,FALSE),All_curves!N901)</f>
        <v>14678943</v>
      </c>
      <c r="O902">
        <f>IFERROR(VLOOKUP($A902,Banknifty!$A$14:$I$4860,7,FALSE),All_curves!O901)</f>
        <v>22045272</v>
      </c>
      <c r="P902">
        <f>IFERROR(VLOOKUP($A902,Banknifty!$A$14:$I$4860,8,FALSE),All_curves!P901)</f>
        <v>22045272</v>
      </c>
      <c r="Q902">
        <f>IFERROR(VLOOKUP($A902,Banknifty!$A$14:$I$4860,9,FALSE),All_curves!Q901)</f>
        <v>20494650</v>
      </c>
      <c r="R902">
        <f>IFERROR(VLOOKUP($A902,Nifty!$A$14:$I$4860,2,FALSE),All_curves!R901)</f>
        <v>8719602</v>
      </c>
      <c r="S902">
        <f>IFERROR(VLOOKUP($A902,Nifty!$A$14:$I$4860,3,FALSE),All_curves!S901)</f>
        <v>10144967</v>
      </c>
      <c r="T902">
        <f>IFERROR(VLOOKUP($A902,Nifty!$A$14:$I$4860,4,FALSE),All_curves!T901)</f>
        <v>9890045</v>
      </c>
      <c r="U902">
        <f>IFERROR(VLOOKUP($A902,Nifty!$A$14:$I$4860,5,FALSE),All_curves!U901)</f>
        <v>11168697</v>
      </c>
      <c r="V902">
        <f>IFERROR(VLOOKUP($A902,Nifty!$A$14:$I$4860,6,FALSE),All_curves!V901)</f>
        <v>9293855</v>
      </c>
      <c r="W902">
        <f>IFERROR(VLOOKUP($A902,Nifty!$A$14:$I$4860,7,FALSE),All_curves!W901)</f>
        <v>10660036</v>
      </c>
      <c r="X902">
        <f>IFERROR(VLOOKUP($A902,Nifty!$A$14:$I$4860,8,FALSE),All_curves!X901)</f>
        <v>10448090</v>
      </c>
      <c r="Y902">
        <f>IFERROR(VLOOKUP($A902,Nifty!$A$14:$I$4860,9,FALSE),All_curves!Y901)</f>
        <v>10875270</v>
      </c>
      <c r="AA902" s="5">
        <f t="shared" si="387"/>
        <v>0</v>
      </c>
      <c r="AB902" s="5">
        <f t="shared" si="388"/>
        <v>0</v>
      </c>
      <c r="AC902" s="5">
        <f t="shared" si="389"/>
        <v>0</v>
      </c>
      <c r="AD902" s="5">
        <f t="shared" si="390"/>
        <v>0</v>
      </c>
      <c r="AE902" s="5">
        <f t="shared" si="391"/>
        <v>0</v>
      </c>
      <c r="AF902" s="5">
        <f t="shared" si="392"/>
        <v>0</v>
      </c>
      <c r="AG902" s="5">
        <f t="shared" si="393"/>
        <v>0</v>
      </c>
      <c r="AH902" s="5">
        <f t="shared" si="394"/>
        <v>0</v>
      </c>
      <c r="AI902" s="5">
        <f t="shared" si="370"/>
        <v>-7.2477283372218704E-4</v>
      </c>
      <c r="AJ902" s="5">
        <f t="shared" si="371"/>
        <v>0</v>
      </c>
      <c r="AK902" s="5">
        <f t="shared" si="372"/>
        <v>0</v>
      </c>
      <c r="AL902" s="5">
        <f t="shared" si="373"/>
        <v>0</v>
      </c>
      <c r="AM902" s="5">
        <f t="shared" si="374"/>
        <v>-3.6476046927504946E-3</v>
      </c>
      <c r="AN902" s="5">
        <f t="shared" si="375"/>
        <v>-2.2848729606832485E-3</v>
      </c>
      <c r="AO902" s="5">
        <f t="shared" si="376"/>
        <v>-2.2848729606832485E-3</v>
      </c>
      <c r="AP902" s="5">
        <f t="shared" si="377"/>
        <v>0</v>
      </c>
      <c r="AQ902" s="5">
        <f t="shared" si="378"/>
        <v>1.1473534575432431E-3</v>
      </c>
      <c r="AR902" s="5">
        <f t="shared" si="379"/>
        <v>-7.620629932676426E-4</v>
      </c>
      <c r="AS902" s="5">
        <f t="shared" si="380"/>
        <v>-8.0379866601343331E-4</v>
      </c>
      <c r="AT902" s="5">
        <f t="shared" si="381"/>
        <v>0</v>
      </c>
      <c r="AU902" s="5">
        <f t="shared" si="382"/>
        <v>-1.8309822638917783E-4</v>
      </c>
      <c r="AV902" s="5">
        <f t="shared" si="383"/>
        <v>-1.3328320653145376E-3</v>
      </c>
      <c r="AW902" s="5">
        <f t="shared" si="384"/>
        <v>-1.3746273347254867E-3</v>
      </c>
      <c r="AX902" s="5">
        <f t="shared" si="385"/>
        <v>0</v>
      </c>
      <c r="AZ902" s="7">
        <f t="shared" si="395"/>
        <v>128.18782317400647</v>
      </c>
      <c r="BA902" s="4">
        <f t="shared" si="386"/>
        <v>-5.1046621983359219E-4</v>
      </c>
      <c r="BB902" s="5">
        <f>AZ902/MAX($AZ$16:AZ902)-1</f>
        <v>-1.0040145566301173E-2</v>
      </c>
    </row>
    <row r="903" spans="1:54" x14ac:dyDescent="0.25">
      <c r="A903" s="3">
        <v>43862</v>
      </c>
      <c r="B903">
        <f>IFERROR(VLOOKUP($A903,Finnifty!$A$14:$I$486,B$15+1,FALSE),All_curves!B902)</f>
        <v>0</v>
      </c>
      <c r="C903">
        <f>IFERROR(VLOOKUP($A903,Finnifty!$A$14:$I$486,C$15+1,FALSE),All_curves!C902)</f>
        <v>0</v>
      </c>
      <c r="D903">
        <f>IFERROR(VLOOKUP($A903,Finnifty!$A$14:$I$486,D$15+1,FALSE),All_curves!D902)</f>
        <v>0</v>
      </c>
      <c r="E903">
        <f>IFERROR(VLOOKUP($A903,Finnifty!$A$14:$I$486,E$15+1,FALSE),All_curves!E902)</f>
        <v>0</v>
      </c>
      <c r="F903">
        <f>IFERROR(VLOOKUP($A903,Finnifty!$A$14:$I$486,F$15+1,FALSE),All_curves!F902)</f>
        <v>0</v>
      </c>
      <c r="G903">
        <f>IFERROR(VLOOKUP($A903,Finnifty!$A$14:$I$486,G$15+1,FALSE),All_curves!G902)</f>
        <v>0</v>
      </c>
      <c r="H903">
        <f>IFERROR(VLOOKUP($A903,Finnifty!$A$14:$I$486,H$15+1,FALSE),All_curves!H902)</f>
        <v>0</v>
      </c>
      <c r="I903">
        <f>IFERROR(VLOOKUP($A903,Finnifty!$A$14:$I$486,I$15+1,FALSE),All_curves!I902)</f>
        <v>0</v>
      </c>
      <c r="J903">
        <f>IFERROR(VLOOKUP($A903,Banknifty!$A$14:$I$4860,2,FALSE),All_curves!J902)</f>
        <v>15465346</v>
      </c>
      <c r="K903">
        <f>IFERROR(VLOOKUP($A903,Banknifty!$A$14:$I$4860,3,FALSE),All_curves!K902)</f>
        <v>25663902</v>
      </c>
      <c r="L903">
        <f>IFERROR(VLOOKUP($A903,Banknifty!$A$14:$I$4860,4,FALSE),All_curves!L902)</f>
        <v>20521482</v>
      </c>
      <c r="M903">
        <f>IFERROR(VLOOKUP($A903,Banknifty!$A$14:$I$4860,5,FALSE),All_curves!M902)</f>
        <v>25292726</v>
      </c>
      <c r="N903">
        <f>IFERROR(VLOOKUP($A903,Banknifty!$A$14:$I$4860,6,FALSE),All_curves!N902)</f>
        <v>14568271</v>
      </c>
      <c r="O903">
        <f>IFERROR(VLOOKUP($A903,Banknifty!$A$14:$I$4860,7,FALSE),All_curves!O902)</f>
        <v>21980922</v>
      </c>
      <c r="P903">
        <f>IFERROR(VLOOKUP($A903,Banknifty!$A$14:$I$4860,8,FALSE),All_curves!P902)</f>
        <v>21980922</v>
      </c>
      <c r="Q903">
        <f>IFERROR(VLOOKUP($A903,Banknifty!$A$14:$I$4860,9,FALSE),All_curves!Q902)</f>
        <v>20494650</v>
      </c>
      <c r="R903">
        <f>IFERROR(VLOOKUP($A903,Nifty!$A$14:$I$4860,2,FALSE),All_curves!R902)</f>
        <v>8740590</v>
      </c>
      <c r="S903">
        <f>IFERROR(VLOOKUP($A903,Nifty!$A$14:$I$4860,3,FALSE),All_curves!S902)</f>
        <v>10214528</v>
      </c>
      <c r="T903">
        <f>IFERROR(VLOOKUP($A903,Nifty!$A$14:$I$4860,4,FALSE),All_curves!T902)</f>
        <v>9957738</v>
      </c>
      <c r="U903">
        <f>IFERROR(VLOOKUP($A903,Nifty!$A$14:$I$4860,5,FALSE),All_curves!U902)</f>
        <v>11208333</v>
      </c>
      <c r="V903">
        <f>IFERROR(VLOOKUP($A903,Nifty!$A$14:$I$4860,6,FALSE),All_curves!V902)</f>
        <v>9316226</v>
      </c>
      <c r="W903">
        <f>IFERROR(VLOOKUP($A903,Nifty!$A$14:$I$4860,7,FALSE),All_curves!W902)</f>
        <v>10733128</v>
      </c>
      <c r="X903">
        <f>IFERROR(VLOOKUP($A903,Nifty!$A$14:$I$4860,8,FALSE),All_curves!X902)</f>
        <v>10519603</v>
      </c>
      <c r="Y903">
        <f>IFERROR(VLOOKUP($A903,Nifty!$A$14:$I$4860,9,FALSE),All_curves!Y902)</f>
        <v>10913865</v>
      </c>
      <c r="AA903" s="5">
        <f t="shared" si="387"/>
        <v>0</v>
      </c>
      <c r="AB903" s="5">
        <f t="shared" si="388"/>
        <v>0</v>
      </c>
      <c r="AC903" s="5">
        <f t="shared" si="389"/>
        <v>0</v>
      </c>
      <c r="AD903" s="5">
        <f t="shared" si="390"/>
        <v>0</v>
      </c>
      <c r="AE903" s="5">
        <f t="shared" si="391"/>
        <v>0</v>
      </c>
      <c r="AF903" s="5">
        <f t="shared" si="392"/>
        <v>0</v>
      </c>
      <c r="AG903" s="5">
        <f t="shared" si="393"/>
        <v>0</v>
      </c>
      <c r="AH903" s="5">
        <f t="shared" si="394"/>
        <v>0</v>
      </c>
      <c r="AI903" s="5">
        <f t="shared" si="370"/>
        <v>5.3451220165467994E-4</v>
      </c>
      <c r="AJ903" s="5">
        <f t="shared" si="371"/>
        <v>4.4953530561802069E-3</v>
      </c>
      <c r="AK903" s="5">
        <f t="shared" si="372"/>
        <v>6.3864635299035744E-3</v>
      </c>
      <c r="AL903" s="5">
        <f t="shared" si="373"/>
        <v>3.4168831509908681E-3</v>
      </c>
      <c r="AM903" s="5">
        <f t="shared" si="374"/>
        <v>-7.5395074427361264E-3</v>
      </c>
      <c r="AN903" s="5">
        <f t="shared" si="375"/>
        <v>-2.9189932426326726E-3</v>
      </c>
      <c r="AO903" s="5">
        <f t="shared" si="376"/>
        <v>-2.9189932426326726E-3</v>
      </c>
      <c r="AP903" s="5">
        <f t="shared" si="377"/>
        <v>0</v>
      </c>
      <c r="AQ903" s="5">
        <f t="shared" si="378"/>
        <v>2.4069905942953884E-3</v>
      </c>
      <c r="AR903" s="5">
        <f t="shared" si="379"/>
        <v>6.8567004702924095E-3</v>
      </c>
      <c r="AS903" s="5">
        <f t="shared" si="380"/>
        <v>6.8445593523589476E-3</v>
      </c>
      <c r="AT903" s="5">
        <f t="shared" si="381"/>
        <v>3.5488472827223116E-3</v>
      </c>
      <c r="AU903" s="5">
        <f t="shared" si="382"/>
        <v>2.4070743518163074E-3</v>
      </c>
      <c r="AV903" s="5">
        <f t="shared" si="383"/>
        <v>6.8566372571350342E-3</v>
      </c>
      <c r="AW903" s="5">
        <f t="shared" si="384"/>
        <v>6.8446003049360549E-3</v>
      </c>
      <c r="AX903" s="5">
        <f t="shared" si="385"/>
        <v>3.5488774071816831E-3</v>
      </c>
      <c r="AZ903" s="7">
        <f t="shared" si="395"/>
        <v>128.40558226549717</v>
      </c>
      <c r="BA903" s="4">
        <f t="shared" si="386"/>
        <v>1.6987502096444166E-3</v>
      </c>
      <c r="BB903" s="5">
        <f>AZ903/MAX($AZ$16:AZ903)-1</f>
        <v>-8.3584510560423819E-3</v>
      </c>
    </row>
    <row r="904" spans="1:54" x14ac:dyDescent="0.25">
      <c r="A904" s="3">
        <v>43864</v>
      </c>
      <c r="B904">
        <f>IFERROR(VLOOKUP($A904,Finnifty!$A$14:$I$486,B$15+1,FALSE),All_curves!B903)</f>
        <v>0</v>
      </c>
      <c r="C904">
        <f>IFERROR(VLOOKUP($A904,Finnifty!$A$14:$I$486,C$15+1,FALSE),All_curves!C903)</f>
        <v>0</v>
      </c>
      <c r="D904">
        <f>IFERROR(VLOOKUP($A904,Finnifty!$A$14:$I$486,D$15+1,FALSE),All_curves!D903)</f>
        <v>0</v>
      </c>
      <c r="E904">
        <f>IFERROR(VLOOKUP($A904,Finnifty!$A$14:$I$486,E$15+1,FALSE),All_curves!E903)</f>
        <v>0</v>
      </c>
      <c r="F904">
        <f>IFERROR(VLOOKUP($A904,Finnifty!$A$14:$I$486,F$15+1,FALSE),All_curves!F903)</f>
        <v>0</v>
      </c>
      <c r="G904">
        <f>IFERROR(VLOOKUP($A904,Finnifty!$A$14:$I$486,G$15+1,FALSE),All_curves!G903)</f>
        <v>0</v>
      </c>
      <c r="H904">
        <f>IFERROR(VLOOKUP($A904,Finnifty!$A$14:$I$486,H$15+1,FALSE),All_curves!H903)</f>
        <v>0</v>
      </c>
      <c r="I904">
        <f>IFERROR(VLOOKUP($A904,Finnifty!$A$14:$I$486,I$15+1,FALSE),All_curves!I903)</f>
        <v>0</v>
      </c>
      <c r="J904">
        <f>IFERROR(VLOOKUP($A904,Banknifty!$A$14:$I$4860,2,FALSE),All_curves!J903)</f>
        <v>15427019</v>
      </c>
      <c r="K904">
        <f>IFERROR(VLOOKUP($A904,Banknifty!$A$14:$I$4860,3,FALSE),All_curves!K903)</f>
        <v>25593478</v>
      </c>
      <c r="L904">
        <f>IFERROR(VLOOKUP($A904,Banknifty!$A$14:$I$4860,4,FALSE),All_curves!L903)</f>
        <v>20458654</v>
      </c>
      <c r="M904">
        <f>IFERROR(VLOOKUP($A904,Banknifty!$A$14:$I$4860,5,FALSE),All_curves!M903)</f>
        <v>25298220</v>
      </c>
      <c r="N904">
        <f>IFERROR(VLOOKUP($A904,Banknifty!$A$14:$I$4860,6,FALSE),All_curves!N903)</f>
        <v>14521862</v>
      </c>
      <c r="O904">
        <f>IFERROR(VLOOKUP($A904,Banknifty!$A$14:$I$4860,7,FALSE),All_curves!O903)</f>
        <v>21954348</v>
      </c>
      <c r="P904">
        <f>IFERROR(VLOOKUP($A904,Banknifty!$A$14:$I$4860,8,FALSE),All_curves!P903)</f>
        <v>21954348</v>
      </c>
      <c r="Q904">
        <f>IFERROR(VLOOKUP($A904,Banknifty!$A$14:$I$4860,9,FALSE),All_curves!Q903)</f>
        <v>20494650</v>
      </c>
      <c r="R904">
        <f>IFERROR(VLOOKUP($A904,Nifty!$A$14:$I$4860,2,FALSE),All_curves!R903)</f>
        <v>8704941</v>
      </c>
      <c r="S904">
        <f>IFERROR(VLOOKUP($A904,Nifty!$A$14:$I$4860,3,FALSE),All_curves!S903)</f>
        <v>10176391</v>
      </c>
      <c r="T904">
        <f>IFERROR(VLOOKUP($A904,Nifty!$A$14:$I$4860,4,FALSE),All_curves!T903)</f>
        <v>9910255</v>
      </c>
      <c r="U904">
        <f>IFERROR(VLOOKUP($A904,Nifty!$A$14:$I$4860,5,FALSE),All_curves!U903)</f>
        <v>11167817</v>
      </c>
      <c r="V904">
        <f>IFERROR(VLOOKUP($A904,Nifty!$A$14:$I$4860,6,FALSE),All_curves!V903)</f>
        <v>9278229</v>
      </c>
      <c r="W904">
        <f>IFERROR(VLOOKUP($A904,Nifty!$A$14:$I$4860,7,FALSE),All_curves!W903)</f>
        <v>10693055</v>
      </c>
      <c r="X904">
        <f>IFERROR(VLOOKUP($A904,Nifty!$A$14:$I$4860,8,FALSE),All_curves!X903)</f>
        <v>10469441</v>
      </c>
      <c r="Y904">
        <f>IFERROR(VLOOKUP($A904,Nifty!$A$14:$I$4860,9,FALSE),All_curves!Y903)</f>
        <v>10874413</v>
      </c>
      <c r="AA904" s="5">
        <f t="shared" si="387"/>
        <v>0</v>
      </c>
      <c r="AB904" s="5">
        <f t="shared" si="388"/>
        <v>0</v>
      </c>
      <c r="AC904" s="5">
        <f t="shared" si="389"/>
        <v>0</v>
      </c>
      <c r="AD904" s="5">
        <f t="shared" si="390"/>
        <v>0</v>
      </c>
      <c r="AE904" s="5">
        <f t="shared" si="391"/>
        <v>0</v>
      </c>
      <c r="AF904" s="5">
        <f t="shared" si="392"/>
        <v>0</v>
      </c>
      <c r="AG904" s="5">
        <f t="shared" si="393"/>
        <v>0</v>
      </c>
      <c r="AH904" s="5">
        <f t="shared" si="394"/>
        <v>0</v>
      </c>
      <c r="AI904" s="5">
        <f t="shared" si="370"/>
        <v>-2.478250405778204E-3</v>
      </c>
      <c r="AJ904" s="5">
        <f t="shared" si="371"/>
        <v>-2.7440877852479284E-3</v>
      </c>
      <c r="AK904" s="5">
        <f t="shared" si="372"/>
        <v>-3.0615722587676863E-3</v>
      </c>
      <c r="AL904" s="5">
        <f t="shared" si="373"/>
        <v>2.1721660211704297E-4</v>
      </c>
      <c r="AM904" s="5">
        <f t="shared" si="374"/>
        <v>-3.1856216842753859E-3</v>
      </c>
      <c r="AN904" s="5">
        <f t="shared" si="375"/>
        <v>-1.2089574768520128E-3</v>
      </c>
      <c r="AO904" s="5">
        <f t="shared" si="376"/>
        <v>-1.2089574768520128E-3</v>
      </c>
      <c r="AP904" s="5">
        <f t="shared" si="377"/>
        <v>0</v>
      </c>
      <c r="AQ904" s="5">
        <f t="shared" si="378"/>
        <v>-4.0785576259726453E-3</v>
      </c>
      <c r="AR904" s="5">
        <f t="shared" si="379"/>
        <v>-3.7336037455670823E-3</v>
      </c>
      <c r="AS904" s="5">
        <f t="shared" si="380"/>
        <v>-4.7684524336751855E-3</v>
      </c>
      <c r="AT904" s="5">
        <f t="shared" si="381"/>
        <v>-3.6148105164255373E-3</v>
      </c>
      <c r="AU904" s="5">
        <f t="shared" si="382"/>
        <v>-4.0785828939744473E-3</v>
      </c>
      <c r="AV904" s="5">
        <f t="shared" si="383"/>
        <v>-3.7335807417930855E-3</v>
      </c>
      <c r="AW904" s="5">
        <f t="shared" si="384"/>
        <v>-4.7684308999113023E-3</v>
      </c>
      <c r="AX904" s="5">
        <f t="shared" si="385"/>
        <v>-3.6148513839964203E-3</v>
      </c>
      <c r="AZ904" s="7">
        <f t="shared" si="395"/>
        <v>128.15914466305398</v>
      </c>
      <c r="BA904" s="4">
        <f t="shared" si="386"/>
        <v>-1.919212530290496E-3</v>
      </c>
      <c r="BB904" s="5">
        <f>AZ904/MAX($AZ$16:AZ904)-1</f>
        <v>-1.0261621942332377E-2</v>
      </c>
    </row>
    <row r="905" spans="1:54" x14ac:dyDescent="0.25">
      <c r="A905" s="3">
        <v>43865</v>
      </c>
      <c r="B905">
        <f>IFERROR(VLOOKUP($A905,Finnifty!$A$14:$I$486,B$15+1,FALSE),All_curves!B904)</f>
        <v>0</v>
      </c>
      <c r="C905">
        <f>IFERROR(VLOOKUP($A905,Finnifty!$A$14:$I$486,C$15+1,FALSE),All_curves!C904)</f>
        <v>0</v>
      </c>
      <c r="D905">
        <f>IFERROR(VLOOKUP($A905,Finnifty!$A$14:$I$486,D$15+1,FALSE),All_curves!D904)</f>
        <v>0</v>
      </c>
      <c r="E905">
        <f>IFERROR(VLOOKUP($A905,Finnifty!$A$14:$I$486,E$15+1,FALSE),All_curves!E904)</f>
        <v>0</v>
      </c>
      <c r="F905">
        <f>IFERROR(VLOOKUP($A905,Finnifty!$A$14:$I$486,F$15+1,FALSE),All_curves!F904)</f>
        <v>0</v>
      </c>
      <c r="G905">
        <f>IFERROR(VLOOKUP($A905,Finnifty!$A$14:$I$486,G$15+1,FALSE),All_curves!G904)</f>
        <v>0</v>
      </c>
      <c r="H905">
        <f>IFERROR(VLOOKUP($A905,Finnifty!$A$14:$I$486,H$15+1,FALSE),All_curves!H904)</f>
        <v>0</v>
      </c>
      <c r="I905">
        <f>IFERROR(VLOOKUP($A905,Finnifty!$A$14:$I$486,I$15+1,FALSE),All_curves!I904)</f>
        <v>0</v>
      </c>
      <c r="J905">
        <f>IFERROR(VLOOKUP($A905,Banknifty!$A$14:$I$4860,2,FALSE),All_curves!J904)</f>
        <v>15671696</v>
      </c>
      <c r="K905">
        <f>IFERROR(VLOOKUP($A905,Banknifty!$A$14:$I$4860,3,FALSE),All_curves!K904)</f>
        <v>25863342</v>
      </c>
      <c r="L905">
        <f>IFERROR(VLOOKUP($A905,Banknifty!$A$14:$I$4860,4,FALSE),All_curves!L904)</f>
        <v>20404758</v>
      </c>
      <c r="M905">
        <f>IFERROR(VLOOKUP($A905,Banknifty!$A$14:$I$4860,5,FALSE),All_curves!M904)</f>
        <v>25292048</v>
      </c>
      <c r="N905">
        <f>IFERROR(VLOOKUP($A905,Banknifty!$A$14:$I$4860,6,FALSE),All_curves!N904)</f>
        <v>14499299</v>
      </c>
      <c r="O905">
        <f>IFERROR(VLOOKUP($A905,Banknifty!$A$14:$I$4860,7,FALSE),All_curves!O904)</f>
        <v>21954348</v>
      </c>
      <c r="P905">
        <f>IFERROR(VLOOKUP($A905,Banknifty!$A$14:$I$4860,8,FALSE),All_curves!P904)</f>
        <v>21954348</v>
      </c>
      <c r="Q905">
        <f>IFERROR(VLOOKUP($A905,Banknifty!$A$14:$I$4860,9,FALSE),All_curves!Q904)</f>
        <v>20494650</v>
      </c>
      <c r="R905">
        <f>IFERROR(VLOOKUP($A905,Nifty!$A$14:$I$4860,2,FALSE),All_curves!R904)</f>
        <v>8926443</v>
      </c>
      <c r="S905">
        <f>IFERROR(VLOOKUP($A905,Nifty!$A$14:$I$4860,3,FALSE),All_curves!S904)</f>
        <v>10257377</v>
      </c>
      <c r="T905">
        <f>IFERROR(VLOOKUP($A905,Nifty!$A$14:$I$4860,4,FALSE),All_curves!T904)</f>
        <v>9982386</v>
      </c>
      <c r="U905">
        <f>IFERROR(VLOOKUP($A905,Nifty!$A$14:$I$4860,5,FALSE),All_curves!U904)</f>
        <v>11216383</v>
      </c>
      <c r="V905">
        <f>IFERROR(VLOOKUP($A905,Nifty!$A$14:$I$4860,6,FALSE),All_curves!V904)</f>
        <v>9514319</v>
      </c>
      <c r="W905">
        <f>IFERROR(VLOOKUP($A905,Nifty!$A$14:$I$4860,7,FALSE),All_curves!W904)</f>
        <v>10778154</v>
      </c>
      <c r="X905">
        <f>IFERROR(VLOOKUP($A905,Nifty!$A$14:$I$4860,8,FALSE),All_curves!X904)</f>
        <v>10545642</v>
      </c>
      <c r="Y905">
        <f>IFERROR(VLOOKUP($A905,Nifty!$A$14:$I$4860,9,FALSE),All_curves!Y904)</f>
        <v>10921703</v>
      </c>
      <c r="AA905" s="5">
        <f t="shared" si="387"/>
        <v>0</v>
      </c>
      <c r="AB905" s="5">
        <f t="shared" si="388"/>
        <v>0</v>
      </c>
      <c r="AC905" s="5">
        <f t="shared" si="389"/>
        <v>0</v>
      </c>
      <c r="AD905" s="5">
        <f t="shared" si="390"/>
        <v>0</v>
      </c>
      <c r="AE905" s="5">
        <f t="shared" si="391"/>
        <v>0</v>
      </c>
      <c r="AF905" s="5">
        <f t="shared" si="392"/>
        <v>0</v>
      </c>
      <c r="AG905" s="5">
        <f t="shared" si="393"/>
        <v>0</v>
      </c>
      <c r="AH905" s="5">
        <f t="shared" si="394"/>
        <v>0</v>
      </c>
      <c r="AI905" s="5">
        <f t="shared" si="370"/>
        <v>1.5860290312729841E-2</v>
      </c>
      <c r="AJ905" s="5">
        <f t="shared" si="371"/>
        <v>1.0544248812138779E-2</v>
      </c>
      <c r="AK905" s="5">
        <f t="shared" si="372"/>
        <v>-2.6343864068476552E-3</v>
      </c>
      <c r="AL905" s="5">
        <f t="shared" si="373"/>
        <v>-2.4396973383900011E-4</v>
      </c>
      <c r="AM905" s="5">
        <f t="shared" si="374"/>
        <v>-1.5537263747582575E-3</v>
      </c>
      <c r="AN905" s="5">
        <f t="shared" si="375"/>
        <v>0</v>
      </c>
      <c r="AO905" s="5">
        <f t="shared" si="376"/>
        <v>0</v>
      </c>
      <c r="AP905" s="5">
        <f t="shared" si="377"/>
        <v>0</v>
      </c>
      <c r="AQ905" s="5">
        <f t="shared" si="378"/>
        <v>2.544554868321347E-2</v>
      </c>
      <c r="AR905" s="5">
        <f t="shared" si="379"/>
        <v>7.9582240894635614E-3</v>
      </c>
      <c r="AS905" s="5">
        <f t="shared" si="380"/>
        <v>7.2784201819227068E-3</v>
      </c>
      <c r="AT905" s="5">
        <f t="shared" si="381"/>
        <v>4.3487460441016257E-3</v>
      </c>
      <c r="AU905" s="5">
        <f t="shared" si="382"/>
        <v>2.5445588807950337E-2</v>
      </c>
      <c r="AV905" s="5">
        <f t="shared" si="383"/>
        <v>7.9583430553755719E-3</v>
      </c>
      <c r="AW905" s="5">
        <f t="shared" si="384"/>
        <v>7.2784210732932397E-3</v>
      </c>
      <c r="AX905" s="5">
        <f t="shared" si="385"/>
        <v>4.3487404791413553E-3</v>
      </c>
      <c r="AZ905" s="7">
        <f t="shared" si="395"/>
        <v>128.75740484163995</v>
      </c>
      <c r="BA905" s="4">
        <f t="shared" si="386"/>
        <v>4.6681037093285662E-3</v>
      </c>
      <c r="BB905" s="5">
        <f>AZ905/MAX($AZ$16:AZ905)-1</f>
        <v>-5.6414205484565105E-3</v>
      </c>
    </row>
    <row r="906" spans="1:54" x14ac:dyDescent="0.25">
      <c r="A906" s="3">
        <v>43866</v>
      </c>
      <c r="B906">
        <f>IFERROR(VLOOKUP($A906,Finnifty!$A$14:$I$486,B$15+1,FALSE),All_curves!B905)</f>
        <v>0</v>
      </c>
      <c r="C906">
        <f>IFERROR(VLOOKUP($A906,Finnifty!$A$14:$I$486,C$15+1,FALSE),All_curves!C905)</f>
        <v>0</v>
      </c>
      <c r="D906">
        <f>IFERROR(VLOOKUP($A906,Finnifty!$A$14:$I$486,D$15+1,FALSE),All_curves!D905)</f>
        <v>0</v>
      </c>
      <c r="E906">
        <f>IFERROR(VLOOKUP($A906,Finnifty!$A$14:$I$486,E$15+1,FALSE),All_curves!E905)</f>
        <v>0</v>
      </c>
      <c r="F906">
        <f>IFERROR(VLOOKUP($A906,Finnifty!$A$14:$I$486,F$15+1,FALSE),All_curves!F905)</f>
        <v>0</v>
      </c>
      <c r="G906">
        <f>IFERROR(VLOOKUP($A906,Finnifty!$A$14:$I$486,G$15+1,FALSE),All_curves!G905)</f>
        <v>0</v>
      </c>
      <c r="H906">
        <f>IFERROR(VLOOKUP($A906,Finnifty!$A$14:$I$486,H$15+1,FALSE),All_curves!H905)</f>
        <v>0</v>
      </c>
      <c r="I906">
        <f>IFERROR(VLOOKUP($A906,Finnifty!$A$14:$I$486,I$15+1,FALSE),All_curves!I905)</f>
        <v>0</v>
      </c>
      <c r="J906">
        <f>IFERROR(VLOOKUP($A906,Banknifty!$A$14:$I$4860,2,FALSE),All_curves!J905)</f>
        <v>15777315</v>
      </c>
      <c r="K906">
        <f>IFERROR(VLOOKUP($A906,Banknifty!$A$14:$I$4860,3,FALSE),All_curves!K905)</f>
        <v>26119596</v>
      </c>
      <c r="L906">
        <f>IFERROR(VLOOKUP($A906,Banknifty!$A$14:$I$4860,4,FALSE),All_curves!L905)</f>
        <v>20562086</v>
      </c>
      <c r="M906">
        <f>IFERROR(VLOOKUP($A906,Banknifty!$A$14:$I$4860,5,FALSE),All_curves!M905)</f>
        <v>25529176</v>
      </c>
      <c r="N906">
        <f>IFERROR(VLOOKUP($A906,Banknifty!$A$14:$I$4860,6,FALSE),All_curves!N905)</f>
        <v>14507049</v>
      </c>
      <c r="O906">
        <f>IFERROR(VLOOKUP($A906,Banknifty!$A$14:$I$4860,7,FALSE),All_curves!O905)</f>
        <v>22053042</v>
      </c>
      <c r="P906">
        <f>IFERROR(VLOOKUP($A906,Banknifty!$A$14:$I$4860,8,FALSE),All_curves!P905)</f>
        <v>22053042</v>
      </c>
      <c r="Q906">
        <f>IFERROR(VLOOKUP($A906,Banknifty!$A$14:$I$4860,9,FALSE),All_curves!Q905)</f>
        <v>20564678</v>
      </c>
      <c r="R906">
        <f>IFERROR(VLOOKUP($A906,Nifty!$A$14:$I$4860,2,FALSE),All_curves!R905)</f>
        <v>9008890</v>
      </c>
      <c r="S906">
        <f>IFERROR(VLOOKUP($A906,Nifty!$A$14:$I$4860,3,FALSE),All_curves!S905)</f>
        <v>10367359</v>
      </c>
      <c r="T906">
        <f>IFERROR(VLOOKUP($A906,Nifty!$A$14:$I$4860,4,FALSE),All_curves!T905)</f>
        <v>9990770</v>
      </c>
      <c r="U906">
        <f>IFERROR(VLOOKUP($A906,Nifty!$A$14:$I$4860,5,FALSE),All_curves!U905)</f>
        <v>11263722</v>
      </c>
      <c r="V906">
        <f>IFERROR(VLOOKUP($A906,Nifty!$A$14:$I$4860,6,FALSE),All_curves!V905)</f>
        <v>9602196</v>
      </c>
      <c r="W906">
        <f>IFERROR(VLOOKUP($A906,Nifty!$A$14:$I$4860,7,FALSE),All_curves!W905)</f>
        <v>10893719</v>
      </c>
      <c r="X906">
        <f>IFERROR(VLOOKUP($A906,Nifty!$A$14:$I$4860,8,FALSE),All_curves!X905)</f>
        <v>10554499</v>
      </c>
      <c r="Y906">
        <f>IFERROR(VLOOKUP($A906,Nifty!$A$14:$I$4860,9,FALSE),All_curves!Y905)</f>
        <v>10967798</v>
      </c>
      <c r="AA906" s="5">
        <f t="shared" si="387"/>
        <v>0</v>
      </c>
      <c r="AB906" s="5">
        <f t="shared" si="388"/>
        <v>0</v>
      </c>
      <c r="AC906" s="5">
        <f t="shared" si="389"/>
        <v>0</v>
      </c>
      <c r="AD906" s="5">
        <f t="shared" si="390"/>
        <v>0</v>
      </c>
      <c r="AE906" s="5">
        <f t="shared" si="391"/>
        <v>0</v>
      </c>
      <c r="AF906" s="5">
        <f t="shared" si="392"/>
        <v>0</v>
      </c>
      <c r="AG906" s="5">
        <f t="shared" si="393"/>
        <v>0</v>
      </c>
      <c r="AH906" s="5">
        <f t="shared" si="394"/>
        <v>0</v>
      </c>
      <c r="AI906" s="5">
        <f t="shared" si="370"/>
        <v>6.7394747830737955E-3</v>
      </c>
      <c r="AJ906" s="5">
        <f t="shared" si="371"/>
        <v>9.9080002885938434E-3</v>
      </c>
      <c r="AK906" s="5">
        <f t="shared" si="372"/>
        <v>7.7103585350044579E-3</v>
      </c>
      <c r="AL906" s="5">
        <f t="shared" si="373"/>
        <v>9.3755950486889006E-3</v>
      </c>
      <c r="AM906" s="5">
        <f t="shared" si="374"/>
        <v>5.345085993466725E-4</v>
      </c>
      <c r="AN906" s="5">
        <f t="shared" si="375"/>
        <v>4.495419312839477E-3</v>
      </c>
      <c r="AO906" s="5">
        <f t="shared" si="376"/>
        <v>4.495419312839477E-3</v>
      </c>
      <c r="AP906" s="5">
        <f t="shared" si="377"/>
        <v>3.4168917254016051E-3</v>
      </c>
      <c r="AQ906" s="5">
        <f t="shared" si="378"/>
        <v>9.2362657779812007E-3</v>
      </c>
      <c r="AR906" s="5">
        <f t="shared" si="379"/>
        <v>1.0722234348995885E-2</v>
      </c>
      <c r="AS906" s="5">
        <f t="shared" si="380"/>
        <v>8.398793635109314E-4</v>
      </c>
      <c r="AT906" s="5">
        <f t="shared" si="381"/>
        <v>4.2205227835034886E-3</v>
      </c>
      <c r="AU906" s="5">
        <f t="shared" si="382"/>
        <v>9.236289008178078E-3</v>
      </c>
      <c r="AV906" s="5">
        <f t="shared" si="383"/>
        <v>1.0722151492732479E-2</v>
      </c>
      <c r="AW906" s="5">
        <f t="shared" si="384"/>
        <v>8.3987300156795897E-4</v>
      </c>
      <c r="AX906" s="5">
        <f t="shared" si="385"/>
        <v>4.2204956498084201E-3</v>
      </c>
      <c r="AZ906" s="7">
        <f t="shared" si="395"/>
        <v>129.27626166237474</v>
      </c>
      <c r="BA906" s="4">
        <f t="shared" si="386"/>
        <v>4.0297241263361119E-3</v>
      </c>
      <c r="BB906" s="5">
        <f>AZ906/MAX($AZ$16:AZ906)-1</f>
        <v>-1.634429790611347E-3</v>
      </c>
    </row>
    <row r="907" spans="1:54" x14ac:dyDescent="0.25">
      <c r="A907" s="3">
        <v>43867</v>
      </c>
      <c r="B907">
        <f>IFERROR(VLOOKUP($A907,Finnifty!$A$14:$I$486,B$15+1,FALSE),All_curves!B906)</f>
        <v>0</v>
      </c>
      <c r="C907">
        <f>IFERROR(VLOOKUP($A907,Finnifty!$A$14:$I$486,C$15+1,FALSE),All_curves!C906)</f>
        <v>0</v>
      </c>
      <c r="D907">
        <f>IFERROR(VLOOKUP($A907,Finnifty!$A$14:$I$486,D$15+1,FALSE),All_curves!D906)</f>
        <v>0</v>
      </c>
      <c r="E907">
        <f>IFERROR(VLOOKUP($A907,Finnifty!$A$14:$I$486,E$15+1,FALSE),All_curves!E906)</f>
        <v>0</v>
      </c>
      <c r="F907">
        <f>IFERROR(VLOOKUP($A907,Finnifty!$A$14:$I$486,F$15+1,FALSE),All_curves!F906)</f>
        <v>0</v>
      </c>
      <c r="G907">
        <f>IFERROR(VLOOKUP($A907,Finnifty!$A$14:$I$486,G$15+1,FALSE),All_curves!G906)</f>
        <v>0</v>
      </c>
      <c r="H907">
        <f>IFERROR(VLOOKUP($A907,Finnifty!$A$14:$I$486,H$15+1,FALSE),All_curves!H906)</f>
        <v>0</v>
      </c>
      <c r="I907">
        <f>IFERROR(VLOOKUP($A907,Finnifty!$A$14:$I$486,I$15+1,FALSE),All_curves!I906)</f>
        <v>0</v>
      </c>
      <c r="J907">
        <f>IFERROR(VLOOKUP($A907,Banknifty!$A$14:$I$4860,2,FALSE),All_curves!J906)</f>
        <v>15794039</v>
      </c>
      <c r="K907">
        <f>IFERROR(VLOOKUP($A907,Banknifty!$A$14:$I$4860,3,FALSE),All_curves!K906)</f>
        <v>25935094</v>
      </c>
      <c r="L907">
        <f>IFERROR(VLOOKUP($A907,Banknifty!$A$14:$I$4860,4,FALSE),All_curves!L906)</f>
        <v>20390364</v>
      </c>
      <c r="M907">
        <f>IFERROR(VLOOKUP($A907,Banknifty!$A$14:$I$4860,5,FALSE),All_curves!M906)</f>
        <v>25271130</v>
      </c>
      <c r="N907">
        <f>IFERROR(VLOOKUP($A907,Banknifty!$A$14:$I$4860,6,FALSE),All_curves!N906)</f>
        <v>14471098</v>
      </c>
      <c r="O907">
        <f>IFERROR(VLOOKUP($A907,Banknifty!$A$14:$I$4860,7,FALSE),All_curves!O906)</f>
        <v>21992526</v>
      </c>
      <c r="P907">
        <f>IFERROR(VLOOKUP($A907,Banknifty!$A$14:$I$4860,8,FALSE),All_curves!P906)</f>
        <v>21992526</v>
      </c>
      <c r="Q907">
        <f>IFERROR(VLOOKUP($A907,Banknifty!$A$14:$I$4860,9,FALSE),All_curves!Q906)</f>
        <v>20569146</v>
      </c>
      <c r="R907">
        <f>IFERROR(VLOOKUP($A907,Nifty!$A$14:$I$4860,2,FALSE),All_curves!R906)</f>
        <v>9016734</v>
      </c>
      <c r="S907">
        <f>IFERROR(VLOOKUP($A907,Nifty!$A$14:$I$4860,3,FALSE),All_curves!S906)</f>
        <v>10377322</v>
      </c>
      <c r="T907">
        <f>IFERROR(VLOOKUP($A907,Nifty!$A$14:$I$4860,4,FALSE),All_curves!T906)</f>
        <v>10025323</v>
      </c>
      <c r="U907">
        <f>IFERROR(VLOOKUP($A907,Nifty!$A$14:$I$4860,5,FALSE),All_curves!U906)</f>
        <v>11315270</v>
      </c>
      <c r="V907">
        <f>IFERROR(VLOOKUP($A907,Nifty!$A$14:$I$4860,6,FALSE),All_curves!V906)</f>
        <v>9644380</v>
      </c>
      <c r="W907">
        <f>IFERROR(VLOOKUP($A907,Nifty!$A$14:$I$4860,7,FALSE),All_curves!W906)</f>
        <v>10944987</v>
      </c>
      <c r="X907">
        <f>IFERROR(VLOOKUP($A907,Nifty!$A$14:$I$4860,8,FALSE),All_curves!X906)</f>
        <v>10591001</v>
      </c>
      <c r="Y907">
        <f>IFERROR(VLOOKUP($A907,Nifty!$A$14:$I$4860,9,FALSE),All_curves!Y906)</f>
        <v>11017993</v>
      </c>
      <c r="AA907" s="5">
        <f t="shared" si="387"/>
        <v>0</v>
      </c>
      <c r="AB907" s="5">
        <f t="shared" si="388"/>
        <v>0</v>
      </c>
      <c r="AC907" s="5">
        <f t="shared" si="389"/>
        <v>0</v>
      </c>
      <c r="AD907" s="5">
        <f t="shared" si="390"/>
        <v>0</v>
      </c>
      <c r="AE907" s="5">
        <f t="shared" si="391"/>
        <v>0</v>
      </c>
      <c r="AF907" s="5">
        <f t="shared" si="392"/>
        <v>0</v>
      </c>
      <c r="AG907" s="5">
        <f t="shared" si="393"/>
        <v>0</v>
      </c>
      <c r="AH907" s="5">
        <f t="shared" si="394"/>
        <v>0</v>
      </c>
      <c r="AI907" s="5">
        <f t="shared" si="370"/>
        <v>1.0600029219167695E-3</v>
      </c>
      <c r="AJ907" s="5">
        <f t="shared" si="371"/>
        <v>-7.063738658132368E-3</v>
      </c>
      <c r="AK907" s="5">
        <f t="shared" si="372"/>
        <v>-8.3513900292022658E-3</v>
      </c>
      <c r="AL907" s="5">
        <f t="shared" si="373"/>
        <v>-1.0107885973287933E-2</v>
      </c>
      <c r="AM907" s="5">
        <f t="shared" si="374"/>
        <v>-2.4781745756838891E-3</v>
      </c>
      <c r="AN907" s="5">
        <f t="shared" si="375"/>
        <v>-2.7441112205744966E-3</v>
      </c>
      <c r="AO907" s="5">
        <f t="shared" si="376"/>
        <v>-2.7441112205744966E-3</v>
      </c>
      <c r="AP907" s="5">
        <f t="shared" si="377"/>
        <v>2.1726574080083161E-4</v>
      </c>
      <c r="AQ907" s="5">
        <f t="shared" si="378"/>
        <v>8.7069550188756395E-4</v>
      </c>
      <c r="AR907" s="5">
        <f t="shared" si="379"/>
        <v>9.6099691348583427E-4</v>
      </c>
      <c r="AS907" s="5">
        <f t="shared" si="380"/>
        <v>3.4584921882898634E-3</v>
      </c>
      <c r="AT907" s="5">
        <f t="shared" si="381"/>
        <v>4.5764623807298399E-3</v>
      </c>
      <c r="AU907" s="5">
        <f t="shared" si="382"/>
        <v>4.3931617309207471E-3</v>
      </c>
      <c r="AV907" s="5">
        <f t="shared" si="383"/>
        <v>4.7061981312350731E-3</v>
      </c>
      <c r="AW907" s="5">
        <f t="shared" si="384"/>
        <v>3.4584303812053019E-3</v>
      </c>
      <c r="AX907" s="5">
        <f t="shared" si="385"/>
        <v>4.5765795467787029E-3</v>
      </c>
      <c r="AZ907" s="7">
        <f t="shared" si="395"/>
        <v>129.24819187406706</v>
      </c>
      <c r="BA907" s="4">
        <f t="shared" si="386"/>
        <v>-2.1713026000853887E-4</v>
      </c>
      <c r="BB907" s="5">
        <f>AZ907/MAX($AZ$16:AZ907)-1</f>
        <v>-1.8512051664544282E-3</v>
      </c>
    </row>
    <row r="908" spans="1:54" x14ac:dyDescent="0.25">
      <c r="A908" s="3">
        <v>43868</v>
      </c>
      <c r="B908">
        <f>IFERROR(VLOOKUP($A908,Finnifty!$A$14:$I$486,B$15+1,FALSE),All_curves!B907)</f>
        <v>0</v>
      </c>
      <c r="C908">
        <f>IFERROR(VLOOKUP($A908,Finnifty!$A$14:$I$486,C$15+1,FALSE),All_curves!C907)</f>
        <v>0</v>
      </c>
      <c r="D908">
        <f>IFERROR(VLOOKUP($A908,Finnifty!$A$14:$I$486,D$15+1,FALSE),All_curves!D907)</f>
        <v>0</v>
      </c>
      <c r="E908">
        <f>IFERROR(VLOOKUP($A908,Finnifty!$A$14:$I$486,E$15+1,FALSE),All_curves!E907)</f>
        <v>0</v>
      </c>
      <c r="F908">
        <f>IFERROR(VLOOKUP($A908,Finnifty!$A$14:$I$486,F$15+1,FALSE),All_curves!F907)</f>
        <v>0</v>
      </c>
      <c r="G908">
        <f>IFERROR(VLOOKUP($A908,Finnifty!$A$14:$I$486,G$15+1,FALSE),All_curves!G907)</f>
        <v>0</v>
      </c>
      <c r="H908">
        <f>IFERROR(VLOOKUP($A908,Finnifty!$A$14:$I$486,H$15+1,FALSE),All_curves!H907)</f>
        <v>0</v>
      </c>
      <c r="I908">
        <f>IFERROR(VLOOKUP($A908,Finnifty!$A$14:$I$486,I$15+1,FALSE),All_curves!I907)</f>
        <v>0</v>
      </c>
      <c r="J908">
        <f>IFERROR(VLOOKUP($A908,Banknifty!$A$14:$I$4860,2,FALSE),All_curves!J907)</f>
        <v>15774138</v>
      </c>
      <c r="K908">
        <f>IFERROR(VLOOKUP($A908,Banknifty!$A$14:$I$4860,3,FALSE),All_curves!K907)</f>
        <v>25935094</v>
      </c>
      <c r="L908">
        <f>IFERROR(VLOOKUP($A908,Banknifty!$A$14:$I$4860,4,FALSE),All_curves!L907)</f>
        <v>20390364</v>
      </c>
      <c r="M908">
        <f>IFERROR(VLOOKUP($A908,Banknifty!$A$14:$I$4860,5,FALSE),All_curves!M907)</f>
        <v>25271130</v>
      </c>
      <c r="N908">
        <f>IFERROR(VLOOKUP($A908,Banknifty!$A$14:$I$4860,6,FALSE),All_curves!N907)</f>
        <v>14700613</v>
      </c>
      <c r="O908">
        <f>IFERROR(VLOOKUP($A908,Banknifty!$A$14:$I$4860,7,FALSE),All_curves!O907)</f>
        <v>22224420</v>
      </c>
      <c r="P908">
        <f>IFERROR(VLOOKUP($A908,Banknifty!$A$14:$I$4860,8,FALSE),All_curves!P907)</f>
        <v>22224420</v>
      </c>
      <c r="Q908">
        <f>IFERROR(VLOOKUP($A908,Banknifty!$A$14:$I$4860,9,FALSE),All_curves!Q907)</f>
        <v>20564126</v>
      </c>
      <c r="R908">
        <f>IFERROR(VLOOKUP($A908,Nifty!$A$14:$I$4860,2,FALSE),All_curves!R907)</f>
        <v>9011707</v>
      </c>
      <c r="S908">
        <f>IFERROR(VLOOKUP($A908,Nifty!$A$14:$I$4860,3,FALSE),All_curves!S907)</f>
        <v>10377322</v>
      </c>
      <c r="T908">
        <f>IFERROR(VLOOKUP($A908,Nifty!$A$14:$I$4860,4,FALSE),All_curves!T907)</f>
        <v>10025323</v>
      </c>
      <c r="U908">
        <f>IFERROR(VLOOKUP($A908,Nifty!$A$14:$I$4860,5,FALSE),All_curves!U907)</f>
        <v>11315270</v>
      </c>
      <c r="V908">
        <f>IFERROR(VLOOKUP($A908,Nifty!$A$14:$I$4860,6,FALSE),All_curves!V907)</f>
        <v>9633874</v>
      </c>
      <c r="W908">
        <f>IFERROR(VLOOKUP($A908,Nifty!$A$14:$I$4860,7,FALSE),All_curves!W907)</f>
        <v>10939476</v>
      </c>
      <c r="X908">
        <f>IFERROR(VLOOKUP($A908,Nifty!$A$14:$I$4860,8,FALSE),All_curves!X907)</f>
        <v>10591001</v>
      </c>
      <c r="Y908">
        <f>IFERROR(VLOOKUP($A908,Nifty!$A$14:$I$4860,9,FALSE),All_curves!Y907)</f>
        <v>11017993</v>
      </c>
      <c r="AA908" s="5">
        <f t="shared" si="387"/>
        <v>0</v>
      </c>
      <c r="AB908" s="5">
        <f t="shared" si="388"/>
        <v>0</v>
      </c>
      <c r="AC908" s="5">
        <f t="shared" si="389"/>
        <v>0</v>
      </c>
      <c r="AD908" s="5">
        <f t="shared" si="390"/>
        <v>0</v>
      </c>
      <c r="AE908" s="5">
        <f t="shared" si="391"/>
        <v>0</v>
      </c>
      <c r="AF908" s="5">
        <f t="shared" si="392"/>
        <v>0</v>
      </c>
      <c r="AG908" s="5">
        <f t="shared" si="393"/>
        <v>0</v>
      </c>
      <c r="AH908" s="5">
        <f t="shared" si="394"/>
        <v>0</v>
      </c>
      <c r="AI908" s="5">
        <f t="shared" si="370"/>
        <v>-1.2600323451145146E-3</v>
      </c>
      <c r="AJ908" s="5">
        <f t="shared" si="371"/>
        <v>0</v>
      </c>
      <c r="AK908" s="5">
        <f t="shared" si="372"/>
        <v>0</v>
      </c>
      <c r="AL908" s="5">
        <f t="shared" si="373"/>
        <v>0</v>
      </c>
      <c r="AM908" s="5">
        <f t="shared" si="374"/>
        <v>1.5860233964278381E-2</v>
      </c>
      <c r="AN908" s="5">
        <f t="shared" si="375"/>
        <v>1.0544218522237969E-2</v>
      </c>
      <c r="AO908" s="5">
        <f t="shared" si="376"/>
        <v>1.0544218522237969E-2</v>
      </c>
      <c r="AP908" s="5">
        <f t="shared" si="377"/>
        <v>-2.4405485769807278E-4</v>
      </c>
      <c r="AQ908" s="5">
        <f t="shared" si="378"/>
        <v>-5.5751894200273266E-4</v>
      </c>
      <c r="AR908" s="5">
        <f t="shared" si="379"/>
        <v>0</v>
      </c>
      <c r="AS908" s="5">
        <f t="shared" si="380"/>
        <v>0</v>
      </c>
      <c r="AT908" s="5">
        <f t="shared" si="381"/>
        <v>0</v>
      </c>
      <c r="AU908" s="5">
        <f t="shared" si="382"/>
        <v>-1.089339076228879E-3</v>
      </c>
      <c r="AV908" s="5">
        <f t="shared" si="383"/>
        <v>-5.0351818599692066E-4</v>
      </c>
      <c r="AW908" s="5">
        <f t="shared" si="384"/>
        <v>0</v>
      </c>
      <c r="AX908" s="5">
        <f t="shared" si="385"/>
        <v>0</v>
      </c>
      <c r="AZ908" s="7">
        <f t="shared" si="395"/>
        <v>129.42749254625045</v>
      </c>
      <c r="BA908" s="4">
        <f t="shared" si="386"/>
        <v>1.3872586500713836E-3</v>
      </c>
      <c r="BB908" s="5">
        <f>AZ908/MAX($AZ$16:AZ908)-1</f>
        <v>-4.6651461676328054E-4</v>
      </c>
    </row>
    <row r="909" spans="1:54" x14ac:dyDescent="0.25">
      <c r="A909" s="3">
        <v>43871</v>
      </c>
      <c r="B909">
        <f>IFERROR(VLOOKUP($A909,Finnifty!$A$14:$I$486,B$15+1,FALSE),All_curves!B908)</f>
        <v>0</v>
      </c>
      <c r="C909">
        <f>IFERROR(VLOOKUP($A909,Finnifty!$A$14:$I$486,C$15+1,FALSE),All_curves!C908)</f>
        <v>0</v>
      </c>
      <c r="D909">
        <f>IFERROR(VLOOKUP($A909,Finnifty!$A$14:$I$486,D$15+1,FALSE),All_curves!D908)</f>
        <v>0</v>
      </c>
      <c r="E909">
        <f>IFERROR(VLOOKUP($A909,Finnifty!$A$14:$I$486,E$15+1,FALSE),All_curves!E908)</f>
        <v>0</v>
      </c>
      <c r="F909">
        <f>IFERROR(VLOOKUP($A909,Finnifty!$A$14:$I$486,F$15+1,FALSE),All_curves!F908)</f>
        <v>0</v>
      </c>
      <c r="G909">
        <f>IFERROR(VLOOKUP($A909,Finnifty!$A$14:$I$486,G$15+1,FALSE),All_curves!G908)</f>
        <v>0</v>
      </c>
      <c r="H909">
        <f>IFERROR(VLOOKUP($A909,Finnifty!$A$14:$I$486,H$15+1,FALSE),All_curves!H908)</f>
        <v>0</v>
      </c>
      <c r="I909">
        <f>IFERROR(VLOOKUP($A909,Finnifty!$A$14:$I$486,I$15+1,FALSE),All_curves!I908)</f>
        <v>0</v>
      </c>
      <c r="J909">
        <f>IFERROR(VLOOKUP($A909,Banknifty!$A$14:$I$4860,2,FALSE),All_curves!J908)</f>
        <v>15757624</v>
      </c>
      <c r="K909">
        <f>IFERROR(VLOOKUP($A909,Banknifty!$A$14:$I$4860,3,FALSE),All_curves!K908)</f>
        <v>25935094</v>
      </c>
      <c r="L909">
        <f>IFERROR(VLOOKUP($A909,Banknifty!$A$14:$I$4860,4,FALSE),All_curves!L908)</f>
        <v>20390364</v>
      </c>
      <c r="M909">
        <f>IFERROR(VLOOKUP($A909,Banknifty!$A$14:$I$4860,5,FALSE),All_curves!M908)</f>
        <v>25271130</v>
      </c>
      <c r="N909">
        <f>IFERROR(VLOOKUP($A909,Banknifty!$A$14:$I$4860,6,FALSE),All_curves!N908)</f>
        <v>14799688</v>
      </c>
      <c r="O909">
        <f>IFERROR(VLOOKUP($A909,Banknifty!$A$14:$I$4860,7,FALSE),All_curves!O908)</f>
        <v>22444620</v>
      </c>
      <c r="P909">
        <f>IFERROR(VLOOKUP($A909,Banknifty!$A$14:$I$4860,8,FALSE),All_curves!P908)</f>
        <v>22444620</v>
      </c>
      <c r="Q909">
        <f>IFERROR(VLOOKUP($A909,Banknifty!$A$14:$I$4860,9,FALSE),All_curves!Q908)</f>
        <v>20756928</v>
      </c>
      <c r="R909">
        <f>IFERROR(VLOOKUP($A909,Nifty!$A$14:$I$4860,2,FALSE),All_curves!R908)</f>
        <v>8999045</v>
      </c>
      <c r="S909">
        <f>IFERROR(VLOOKUP($A909,Nifty!$A$14:$I$4860,3,FALSE),All_curves!S908)</f>
        <v>10342918</v>
      </c>
      <c r="T909">
        <f>IFERROR(VLOOKUP($A909,Nifty!$A$14:$I$4860,4,FALSE),All_curves!T908)</f>
        <v>9994437</v>
      </c>
      <c r="U909">
        <f>IFERROR(VLOOKUP($A909,Nifty!$A$14:$I$4860,5,FALSE),All_curves!U908)</f>
        <v>11296160</v>
      </c>
      <c r="V909">
        <f>IFERROR(VLOOKUP($A909,Nifty!$A$14:$I$4860,6,FALSE),All_curves!V908)</f>
        <v>9620338</v>
      </c>
      <c r="W909">
        <f>IFERROR(VLOOKUP($A909,Nifty!$A$14:$I$4860,7,FALSE),All_curves!W908)</f>
        <v>10903208</v>
      </c>
      <c r="X909">
        <f>IFERROR(VLOOKUP($A909,Nifty!$A$14:$I$4860,8,FALSE),All_curves!X908)</f>
        <v>10558373</v>
      </c>
      <c r="Y909">
        <f>IFERROR(VLOOKUP($A909,Nifty!$A$14:$I$4860,9,FALSE),All_curves!Y908)</f>
        <v>10999384</v>
      </c>
      <c r="AA909" s="5">
        <f t="shared" si="387"/>
        <v>0</v>
      </c>
      <c r="AB909" s="5">
        <f t="shared" si="388"/>
        <v>0</v>
      </c>
      <c r="AC909" s="5">
        <f t="shared" si="389"/>
        <v>0</v>
      </c>
      <c r="AD909" s="5">
        <f t="shared" si="390"/>
        <v>0</v>
      </c>
      <c r="AE909" s="5">
        <f t="shared" si="391"/>
        <v>0</v>
      </c>
      <c r="AF909" s="5">
        <f t="shared" si="392"/>
        <v>0</v>
      </c>
      <c r="AG909" s="5">
        <f t="shared" si="393"/>
        <v>0</v>
      </c>
      <c r="AH909" s="5">
        <f t="shared" si="394"/>
        <v>0</v>
      </c>
      <c r="AI909" s="5">
        <f t="shared" si="370"/>
        <v>-1.0469034821427581E-3</v>
      </c>
      <c r="AJ909" s="5">
        <f t="shared" si="371"/>
        <v>0</v>
      </c>
      <c r="AK909" s="5">
        <f t="shared" si="372"/>
        <v>0</v>
      </c>
      <c r="AL909" s="5">
        <f t="shared" si="373"/>
        <v>0</v>
      </c>
      <c r="AM909" s="5">
        <f t="shared" si="374"/>
        <v>6.7395148760123202E-3</v>
      </c>
      <c r="AN909" s="5">
        <f t="shared" si="375"/>
        <v>9.9080200968124643E-3</v>
      </c>
      <c r="AO909" s="5">
        <f t="shared" si="376"/>
        <v>9.9080200968124643E-3</v>
      </c>
      <c r="AP909" s="5">
        <f t="shared" si="377"/>
        <v>9.3756476691495561E-3</v>
      </c>
      <c r="AQ909" s="5">
        <f t="shared" si="378"/>
        <v>-1.4050612164820953E-3</v>
      </c>
      <c r="AR909" s="5">
        <f t="shared" si="379"/>
        <v>-3.3153062032766911E-3</v>
      </c>
      <c r="AS909" s="5">
        <f t="shared" si="380"/>
        <v>-3.080798493973691E-3</v>
      </c>
      <c r="AT909" s="5">
        <f t="shared" si="381"/>
        <v>-1.6888682285088885E-3</v>
      </c>
      <c r="AU909" s="5">
        <f t="shared" si="382"/>
        <v>-1.4050422498779191E-3</v>
      </c>
      <c r="AV909" s="5">
        <f t="shared" si="383"/>
        <v>-3.315332471134802E-3</v>
      </c>
      <c r="AW909" s="5">
        <f t="shared" si="384"/>
        <v>-3.0807286299000536E-3</v>
      </c>
      <c r="AX909" s="5">
        <f t="shared" si="385"/>
        <v>-1.6889645872891768E-3</v>
      </c>
      <c r="AZ909" s="7">
        <f t="shared" si="395"/>
        <v>129.51326089464533</v>
      </c>
      <c r="BA909" s="4">
        <f t="shared" si="386"/>
        <v>6.6267488234169735E-4</v>
      </c>
      <c r="BB909" s="5">
        <f>AZ909/MAX($AZ$16:AZ909)-1</f>
        <v>0</v>
      </c>
    </row>
    <row r="910" spans="1:54" x14ac:dyDescent="0.25">
      <c r="A910" s="3">
        <v>43872</v>
      </c>
      <c r="B910">
        <f>IFERROR(VLOOKUP($A910,Finnifty!$A$14:$I$486,B$15+1,FALSE),All_curves!B909)</f>
        <v>0</v>
      </c>
      <c r="C910">
        <f>IFERROR(VLOOKUP($A910,Finnifty!$A$14:$I$486,C$15+1,FALSE),All_curves!C909)</f>
        <v>0</v>
      </c>
      <c r="D910">
        <f>IFERROR(VLOOKUP($A910,Finnifty!$A$14:$I$486,D$15+1,FALSE),All_curves!D909)</f>
        <v>0</v>
      </c>
      <c r="E910">
        <f>IFERROR(VLOOKUP($A910,Finnifty!$A$14:$I$486,E$15+1,FALSE),All_curves!E909)</f>
        <v>0</v>
      </c>
      <c r="F910">
        <f>IFERROR(VLOOKUP($A910,Finnifty!$A$14:$I$486,F$15+1,FALSE),All_curves!F909)</f>
        <v>0</v>
      </c>
      <c r="G910">
        <f>IFERROR(VLOOKUP($A910,Finnifty!$A$14:$I$486,G$15+1,FALSE),All_curves!G909)</f>
        <v>0</v>
      </c>
      <c r="H910">
        <f>IFERROR(VLOOKUP($A910,Finnifty!$A$14:$I$486,H$15+1,FALSE),All_curves!H909)</f>
        <v>0</v>
      </c>
      <c r="I910">
        <f>IFERROR(VLOOKUP($A910,Finnifty!$A$14:$I$486,I$15+1,FALSE),All_curves!I909)</f>
        <v>0</v>
      </c>
      <c r="J910">
        <f>IFERROR(VLOOKUP($A910,Banknifty!$A$14:$I$4860,2,FALSE),All_curves!J909)</f>
        <v>15613022</v>
      </c>
      <c r="K910">
        <f>IFERROR(VLOOKUP($A910,Banknifty!$A$14:$I$4860,3,FALSE),All_curves!K909)</f>
        <v>25882164</v>
      </c>
      <c r="L910">
        <f>IFERROR(VLOOKUP($A910,Banknifty!$A$14:$I$4860,4,FALSE),All_curves!L909)</f>
        <v>20330160</v>
      </c>
      <c r="M910">
        <f>IFERROR(VLOOKUP($A910,Banknifty!$A$14:$I$4860,5,FALSE),All_curves!M909)</f>
        <v>25271130</v>
      </c>
      <c r="N910">
        <f>IFERROR(VLOOKUP($A910,Banknifty!$A$14:$I$4860,6,FALSE),All_curves!N909)</f>
        <v>14803033</v>
      </c>
      <c r="O910">
        <f>IFERROR(VLOOKUP($A910,Banknifty!$A$14:$I$4860,7,FALSE),All_curves!O909)</f>
        <v>22476710</v>
      </c>
      <c r="P910">
        <f>IFERROR(VLOOKUP($A910,Banknifty!$A$14:$I$4860,8,FALSE),All_curves!P909)</f>
        <v>22476710</v>
      </c>
      <c r="Q910">
        <f>IFERROR(VLOOKUP($A910,Banknifty!$A$14:$I$4860,9,FALSE),All_curves!Q909)</f>
        <v>20699500</v>
      </c>
      <c r="R910">
        <f>IFERROR(VLOOKUP($A910,Nifty!$A$14:$I$4860,2,FALSE),All_curves!R909)</f>
        <v>8911367</v>
      </c>
      <c r="S910">
        <f>IFERROR(VLOOKUP($A910,Nifty!$A$14:$I$4860,3,FALSE),All_curves!S909)</f>
        <v>10268529</v>
      </c>
      <c r="T910">
        <f>IFERROR(VLOOKUP($A910,Nifty!$A$14:$I$4860,4,FALSE),All_curves!T909)</f>
        <v>9906808</v>
      </c>
      <c r="U910">
        <f>IFERROR(VLOOKUP($A910,Nifty!$A$14:$I$4860,5,FALSE),All_curves!U909)</f>
        <v>11269797</v>
      </c>
      <c r="V910">
        <f>IFERROR(VLOOKUP($A910,Nifty!$A$14:$I$4860,6,FALSE),All_curves!V909)</f>
        <v>9526607</v>
      </c>
      <c r="W910">
        <f>IFERROR(VLOOKUP($A910,Nifty!$A$14:$I$4860,7,FALSE),All_curves!W909)</f>
        <v>10824789</v>
      </c>
      <c r="X910">
        <f>IFERROR(VLOOKUP($A910,Nifty!$A$14:$I$4860,8,FALSE),All_curves!X909)</f>
        <v>10465799</v>
      </c>
      <c r="Y910">
        <f>IFERROR(VLOOKUP($A910,Nifty!$A$14:$I$4860,9,FALSE),All_curves!Y909)</f>
        <v>10973714</v>
      </c>
      <c r="AA910" s="5">
        <f t="shared" si="387"/>
        <v>0</v>
      </c>
      <c r="AB910" s="5">
        <f t="shared" si="388"/>
        <v>0</v>
      </c>
      <c r="AC910" s="5">
        <f t="shared" si="389"/>
        <v>0</v>
      </c>
      <c r="AD910" s="5">
        <f t="shared" si="390"/>
        <v>0</v>
      </c>
      <c r="AE910" s="5">
        <f t="shared" si="391"/>
        <v>0</v>
      </c>
      <c r="AF910" s="5">
        <f t="shared" si="392"/>
        <v>0</v>
      </c>
      <c r="AG910" s="5">
        <f t="shared" si="393"/>
        <v>0</v>
      </c>
      <c r="AH910" s="5">
        <f t="shared" si="394"/>
        <v>0</v>
      </c>
      <c r="AI910" s="5">
        <f t="shared" si="370"/>
        <v>-9.1766372899874105E-3</v>
      </c>
      <c r="AJ910" s="5">
        <f t="shared" si="371"/>
        <v>-2.0408640122916433E-3</v>
      </c>
      <c r="AK910" s="5">
        <f t="shared" si="372"/>
        <v>-2.9525711262436971E-3</v>
      </c>
      <c r="AL910" s="5">
        <f t="shared" si="373"/>
        <v>0</v>
      </c>
      <c r="AM910" s="5">
        <f t="shared" si="374"/>
        <v>2.2601827822321674E-4</v>
      </c>
      <c r="AN910" s="5">
        <f t="shared" si="375"/>
        <v>1.4297412921224772E-3</v>
      </c>
      <c r="AO910" s="5">
        <f t="shared" si="376"/>
        <v>1.4297412921224772E-3</v>
      </c>
      <c r="AP910" s="5">
        <f t="shared" si="377"/>
        <v>-2.7666907164682897E-3</v>
      </c>
      <c r="AQ910" s="5">
        <f t="shared" si="378"/>
        <v>-9.7430338441467645E-3</v>
      </c>
      <c r="AR910" s="5">
        <f t="shared" si="379"/>
        <v>-7.1922643107099615E-3</v>
      </c>
      <c r="AS910" s="5">
        <f t="shared" si="380"/>
        <v>-8.7677775146314252E-3</v>
      </c>
      <c r="AT910" s="5">
        <f t="shared" si="381"/>
        <v>-2.3338019291511136E-3</v>
      </c>
      <c r="AU910" s="5">
        <f t="shared" si="382"/>
        <v>-9.7430048715544393E-3</v>
      </c>
      <c r="AV910" s="5">
        <f t="shared" si="383"/>
        <v>-7.1922868939122697E-3</v>
      </c>
      <c r="AW910" s="5">
        <f t="shared" si="384"/>
        <v>-8.7678281492802324E-3</v>
      </c>
      <c r="AX910" s="5">
        <f t="shared" si="385"/>
        <v>-2.3337670545914291E-3</v>
      </c>
      <c r="AZ910" s="7">
        <f t="shared" si="395"/>
        <v>129.13591846774725</v>
      </c>
      <c r="BA910" s="4">
        <f t="shared" si="386"/>
        <v>-2.9135427854375213E-3</v>
      </c>
      <c r="BB910" s="5">
        <f>AZ910/MAX($AZ$16:AZ910)-1</f>
        <v>-2.9135427854375395E-3</v>
      </c>
    </row>
    <row r="911" spans="1:54" x14ac:dyDescent="0.25">
      <c r="A911" s="3">
        <v>43873</v>
      </c>
      <c r="B911">
        <f>IFERROR(VLOOKUP($A911,Finnifty!$A$14:$I$486,B$15+1,FALSE),All_curves!B910)</f>
        <v>0</v>
      </c>
      <c r="C911">
        <f>IFERROR(VLOOKUP($A911,Finnifty!$A$14:$I$486,C$15+1,FALSE),All_curves!C910)</f>
        <v>0</v>
      </c>
      <c r="D911">
        <f>IFERROR(VLOOKUP($A911,Finnifty!$A$14:$I$486,D$15+1,FALSE),All_curves!D910)</f>
        <v>0</v>
      </c>
      <c r="E911">
        <f>IFERROR(VLOOKUP($A911,Finnifty!$A$14:$I$486,E$15+1,FALSE),All_curves!E910)</f>
        <v>0</v>
      </c>
      <c r="F911">
        <f>IFERROR(VLOOKUP($A911,Finnifty!$A$14:$I$486,F$15+1,FALSE),All_curves!F910)</f>
        <v>0</v>
      </c>
      <c r="G911">
        <f>IFERROR(VLOOKUP($A911,Finnifty!$A$14:$I$486,G$15+1,FALSE),All_curves!G910)</f>
        <v>0</v>
      </c>
      <c r="H911">
        <f>IFERROR(VLOOKUP($A911,Finnifty!$A$14:$I$486,H$15+1,FALSE),All_curves!H910)</f>
        <v>0</v>
      </c>
      <c r="I911">
        <f>IFERROR(VLOOKUP($A911,Finnifty!$A$14:$I$486,I$15+1,FALSE),All_curves!I910)</f>
        <v>0</v>
      </c>
      <c r="J911">
        <f>IFERROR(VLOOKUP($A911,Banknifty!$A$14:$I$4860,2,FALSE),All_curves!J910)</f>
        <v>15661105</v>
      </c>
      <c r="K911">
        <f>IFERROR(VLOOKUP($A911,Banknifty!$A$14:$I$4860,3,FALSE),All_curves!K910)</f>
        <v>25944598</v>
      </c>
      <c r="L911">
        <f>IFERROR(VLOOKUP($A911,Banknifty!$A$14:$I$4860,4,FALSE),All_curves!L910)</f>
        <v>20430564</v>
      </c>
      <c r="M911">
        <f>IFERROR(VLOOKUP($A911,Banknifty!$A$14:$I$4860,5,FALSE),All_curves!M910)</f>
        <v>25271130</v>
      </c>
      <c r="N911">
        <f>IFERROR(VLOOKUP($A911,Banknifty!$A$14:$I$4860,6,FALSE),All_curves!N910)</f>
        <v>14787386</v>
      </c>
      <c r="O911">
        <f>IFERROR(VLOOKUP($A911,Banknifty!$A$14:$I$4860,7,FALSE),All_curves!O910)</f>
        <v>22449268</v>
      </c>
      <c r="P911">
        <f>IFERROR(VLOOKUP($A911,Banknifty!$A$14:$I$4860,8,FALSE),All_curves!P910)</f>
        <v>22449268</v>
      </c>
      <c r="Q911">
        <f>IFERROR(VLOOKUP($A911,Banknifty!$A$14:$I$4860,9,FALSE),All_curves!Q910)</f>
        <v>20668110</v>
      </c>
      <c r="R911">
        <f>IFERROR(VLOOKUP($A911,Nifty!$A$14:$I$4860,2,FALSE),All_curves!R910)</f>
        <v>8949938</v>
      </c>
      <c r="S911">
        <f>IFERROR(VLOOKUP($A911,Nifty!$A$14:$I$4860,3,FALSE),All_curves!S910)</f>
        <v>10281445</v>
      </c>
      <c r="T911">
        <f>IFERROR(VLOOKUP($A911,Nifty!$A$14:$I$4860,4,FALSE),All_curves!T910)</f>
        <v>9946279</v>
      </c>
      <c r="U911">
        <f>IFERROR(VLOOKUP($A911,Nifty!$A$14:$I$4860,5,FALSE),All_curves!U910)</f>
        <v>11271283</v>
      </c>
      <c r="V911">
        <f>IFERROR(VLOOKUP($A911,Nifty!$A$14:$I$4860,6,FALSE),All_curves!V910)</f>
        <v>9567840</v>
      </c>
      <c r="W911">
        <f>IFERROR(VLOOKUP($A911,Nifty!$A$14:$I$4860,7,FALSE),All_curves!W910)</f>
        <v>10838405</v>
      </c>
      <c r="X911">
        <f>IFERROR(VLOOKUP($A911,Nifty!$A$14:$I$4860,8,FALSE),All_curves!X910)</f>
        <v>10507498</v>
      </c>
      <c r="Y911">
        <f>IFERROR(VLOOKUP($A911,Nifty!$A$14:$I$4860,9,FALSE),All_curves!Y910)</f>
        <v>10975160</v>
      </c>
      <c r="AA911" s="5">
        <f t="shared" si="387"/>
        <v>0</v>
      </c>
      <c r="AB911" s="5">
        <f t="shared" si="388"/>
        <v>0</v>
      </c>
      <c r="AC911" s="5">
        <f t="shared" si="389"/>
        <v>0</v>
      </c>
      <c r="AD911" s="5">
        <f t="shared" si="390"/>
        <v>0</v>
      </c>
      <c r="AE911" s="5">
        <f t="shared" si="391"/>
        <v>0</v>
      </c>
      <c r="AF911" s="5">
        <f t="shared" si="392"/>
        <v>0</v>
      </c>
      <c r="AG911" s="5">
        <f t="shared" si="393"/>
        <v>0</v>
      </c>
      <c r="AH911" s="5">
        <f t="shared" si="394"/>
        <v>0</v>
      </c>
      <c r="AI911" s="5">
        <f t="shared" si="370"/>
        <v>3.0796728525714911E-3</v>
      </c>
      <c r="AJ911" s="5">
        <f t="shared" si="371"/>
        <v>2.412240336627125E-3</v>
      </c>
      <c r="AK911" s="5">
        <f t="shared" si="372"/>
        <v>4.938672396085364E-3</v>
      </c>
      <c r="AL911" s="5">
        <f t="shared" si="373"/>
        <v>0</v>
      </c>
      <c r="AM911" s="5">
        <f t="shared" si="374"/>
        <v>-1.0570131134612915E-3</v>
      </c>
      <c r="AN911" s="5">
        <f t="shared" si="375"/>
        <v>-1.2209082201086741E-3</v>
      </c>
      <c r="AO911" s="5">
        <f t="shared" si="376"/>
        <v>-1.2209082201086741E-3</v>
      </c>
      <c r="AP911" s="5">
        <f t="shared" si="377"/>
        <v>-1.5164617502838595E-3</v>
      </c>
      <c r="AQ911" s="5">
        <f t="shared" si="378"/>
        <v>4.3282921688669873E-3</v>
      </c>
      <c r="AR911" s="5">
        <f t="shared" si="379"/>
        <v>1.2578237837181927E-3</v>
      </c>
      <c r="AS911" s="5">
        <f t="shared" si="380"/>
        <v>3.9842298346752791E-3</v>
      </c>
      <c r="AT911" s="5">
        <f t="shared" si="381"/>
        <v>1.3185685598426922E-4</v>
      </c>
      <c r="AU911" s="5">
        <f t="shared" si="382"/>
        <v>4.3281936580359393E-3</v>
      </c>
      <c r="AV911" s="5">
        <f t="shared" si="383"/>
        <v>1.2578536172853649E-3</v>
      </c>
      <c r="AW911" s="5">
        <f t="shared" si="384"/>
        <v>3.9843111835036193E-3</v>
      </c>
      <c r="AX911" s="5">
        <f t="shared" si="385"/>
        <v>1.317694264677538E-4</v>
      </c>
      <c r="AZ911" s="7">
        <f t="shared" si="395"/>
        <v>129.26946451132417</v>
      </c>
      <c r="BA911" s="4">
        <f t="shared" si="386"/>
        <v>1.0341510337441204E-3</v>
      </c>
      <c r="BB911" s="5">
        <f>AZ911/MAX($AZ$16:AZ911)-1</f>
        <v>-1.8824047949766998E-3</v>
      </c>
    </row>
    <row r="912" spans="1:54" x14ac:dyDescent="0.25">
      <c r="A912" s="3">
        <v>43874</v>
      </c>
      <c r="B912">
        <f>IFERROR(VLOOKUP($A912,Finnifty!$A$14:$I$486,B$15+1,FALSE),All_curves!B911)</f>
        <v>0</v>
      </c>
      <c r="C912">
        <f>IFERROR(VLOOKUP($A912,Finnifty!$A$14:$I$486,C$15+1,FALSE),All_curves!C911)</f>
        <v>0</v>
      </c>
      <c r="D912">
        <f>IFERROR(VLOOKUP($A912,Finnifty!$A$14:$I$486,D$15+1,FALSE),All_curves!D911)</f>
        <v>0</v>
      </c>
      <c r="E912">
        <f>IFERROR(VLOOKUP($A912,Finnifty!$A$14:$I$486,E$15+1,FALSE),All_curves!E911)</f>
        <v>0</v>
      </c>
      <c r="F912">
        <f>IFERROR(VLOOKUP($A912,Finnifty!$A$14:$I$486,F$15+1,FALSE),All_curves!F911)</f>
        <v>0</v>
      </c>
      <c r="G912">
        <f>IFERROR(VLOOKUP($A912,Finnifty!$A$14:$I$486,G$15+1,FALSE),All_curves!G911)</f>
        <v>0</v>
      </c>
      <c r="H912">
        <f>IFERROR(VLOOKUP($A912,Finnifty!$A$14:$I$486,H$15+1,FALSE),All_curves!H911)</f>
        <v>0</v>
      </c>
      <c r="I912">
        <f>IFERROR(VLOOKUP($A912,Finnifty!$A$14:$I$486,I$15+1,FALSE),All_curves!I911)</f>
        <v>0</v>
      </c>
      <c r="J912">
        <f>IFERROR(VLOOKUP($A912,Banknifty!$A$14:$I$4860,2,FALSE),All_curves!J911)</f>
        <v>15749863</v>
      </c>
      <c r="K912">
        <f>IFERROR(VLOOKUP($A912,Banknifty!$A$14:$I$4860,3,FALSE),All_curves!K911)</f>
        <v>25829532</v>
      </c>
      <c r="L912">
        <f>IFERROR(VLOOKUP($A912,Banknifty!$A$14:$I$4860,4,FALSE),All_curves!L911)</f>
        <v>20362766</v>
      </c>
      <c r="M912">
        <f>IFERROR(VLOOKUP($A912,Banknifty!$A$14:$I$4860,5,FALSE),All_curves!M911)</f>
        <v>25122328</v>
      </c>
      <c r="N912">
        <f>IFERROR(VLOOKUP($A912,Banknifty!$A$14:$I$4860,6,FALSE),All_curves!N911)</f>
        <v>14771905</v>
      </c>
      <c r="O912">
        <f>IFERROR(VLOOKUP($A912,Banknifty!$A$14:$I$4860,7,FALSE),All_curves!O911)</f>
        <v>22449268</v>
      </c>
      <c r="P912">
        <f>IFERROR(VLOOKUP($A912,Banknifty!$A$14:$I$4860,8,FALSE),All_curves!P911)</f>
        <v>22449268</v>
      </c>
      <c r="Q912">
        <f>IFERROR(VLOOKUP($A912,Banknifty!$A$14:$I$4860,9,FALSE),All_curves!Q911)</f>
        <v>20668110</v>
      </c>
      <c r="R912">
        <f>IFERROR(VLOOKUP($A912,Nifty!$A$14:$I$4860,2,FALSE),All_curves!R911)</f>
        <v>8845254</v>
      </c>
      <c r="S912">
        <f>IFERROR(VLOOKUP($A912,Nifty!$A$14:$I$4860,3,FALSE),All_curves!S911)</f>
        <v>10203277</v>
      </c>
      <c r="T912">
        <f>IFERROR(VLOOKUP($A912,Nifty!$A$14:$I$4860,4,FALSE),All_curves!T911)</f>
        <v>9868501</v>
      </c>
      <c r="U912">
        <f>IFERROR(VLOOKUP($A912,Nifty!$A$14:$I$4860,5,FALSE),All_curves!U911)</f>
        <v>11236705</v>
      </c>
      <c r="V912">
        <f>IFERROR(VLOOKUP($A912,Nifty!$A$14:$I$4860,6,FALSE),All_curves!V911)</f>
        <v>9504684</v>
      </c>
      <c r="W912">
        <f>IFERROR(VLOOKUP($A912,Nifty!$A$14:$I$4860,7,FALSE),All_curves!W911)</f>
        <v>10809613</v>
      </c>
      <c r="X912">
        <f>IFERROR(VLOOKUP($A912,Nifty!$A$14:$I$4860,8,FALSE),All_curves!X911)</f>
        <v>10473717</v>
      </c>
      <c r="Y912">
        <f>IFERROR(VLOOKUP($A912,Nifty!$A$14:$I$4860,9,FALSE),All_curves!Y911)</f>
        <v>10941491</v>
      </c>
      <c r="AA912" s="5">
        <f t="shared" si="387"/>
        <v>0</v>
      </c>
      <c r="AB912" s="5">
        <f t="shared" si="388"/>
        <v>0</v>
      </c>
      <c r="AC912" s="5">
        <f t="shared" si="389"/>
        <v>0</v>
      </c>
      <c r="AD912" s="5">
        <f t="shared" si="390"/>
        <v>0</v>
      </c>
      <c r="AE912" s="5">
        <f t="shared" si="391"/>
        <v>0</v>
      </c>
      <c r="AF912" s="5">
        <f t="shared" si="392"/>
        <v>0</v>
      </c>
      <c r="AG912" s="5">
        <f t="shared" si="393"/>
        <v>0</v>
      </c>
      <c r="AH912" s="5">
        <f t="shared" si="394"/>
        <v>0</v>
      </c>
      <c r="AI912" s="5">
        <f t="shared" si="370"/>
        <v>5.6674161880658769E-3</v>
      </c>
      <c r="AJ912" s="5">
        <f t="shared" si="371"/>
        <v>-4.4350658275761345E-3</v>
      </c>
      <c r="AK912" s="5">
        <f t="shared" si="372"/>
        <v>-3.3184595393450644E-3</v>
      </c>
      <c r="AL912" s="5">
        <f t="shared" si="373"/>
        <v>-5.8882210649068289E-3</v>
      </c>
      <c r="AM912" s="5">
        <f t="shared" si="374"/>
        <v>-1.0469057884875399E-3</v>
      </c>
      <c r="AN912" s="5">
        <f t="shared" si="375"/>
        <v>0</v>
      </c>
      <c r="AO912" s="5">
        <f t="shared" si="376"/>
        <v>0</v>
      </c>
      <c r="AP912" s="5">
        <f t="shared" si="377"/>
        <v>0</v>
      </c>
      <c r="AQ912" s="5">
        <f t="shared" si="378"/>
        <v>-1.1696617339695514E-2</v>
      </c>
      <c r="AR912" s="5">
        <f t="shared" si="379"/>
        <v>-7.602822365922246E-3</v>
      </c>
      <c r="AS912" s="5">
        <f t="shared" si="380"/>
        <v>-7.8198087948266881E-3</v>
      </c>
      <c r="AT912" s="5">
        <f t="shared" si="381"/>
        <v>-3.0677962748340004E-3</v>
      </c>
      <c r="AU912" s="5">
        <f t="shared" si="382"/>
        <v>-6.6008628906838451E-3</v>
      </c>
      <c r="AV912" s="5">
        <f t="shared" si="383"/>
        <v>-2.6564794358580057E-3</v>
      </c>
      <c r="AW912" s="5">
        <f t="shared" si="384"/>
        <v>-3.2149423202364469E-3</v>
      </c>
      <c r="AX912" s="5">
        <f t="shared" si="385"/>
        <v>-3.0677457094019367E-3</v>
      </c>
      <c r="AZ912" s="7">
        <f t="shared" si="395"/>
        <v>128.9745776418645</v>
      </c>
      <c r="BA912" s="4">
        <f t="shared" si="386"/>
        <v>-2.2811796318211825E-3</v>
      </c>
      <c r="BB912" s="5">
        <f>AZ912/MAX($AZ$16:AZ912)-1</f>
        <v>-4.1592903233208522E-3</v>
      </c>
    </row>
    <row r="913" spans="1:54" x14ac:dyDescent="0.25">
      <c r="A913" s="3">
        <v>43875</v>
      </c>
      <c r="B913">
        <f>IFERROR(VLOOKUP($A913,Finnifty!$A$14:$I$486,B$15+1,FALSE),All_curves!B912)</f>
        <v>0</v>
      </c>
      <c r="C913">
        <f>IFERROR(VLOOKUP($A913,Finnifty!$A$14:$I$486,C$15+1,FALSE),All_curves!C912)</f>
        <v>0</v>
      </c>
      <c r="D913">
        <f>IFERROR(VLOOKUP($A913,Finnifty!$A$14:$I$486,D$15+1,FALSE),All_curves!D912)</f>
        <v>0</v>
      </c>
      <c r="E913">
        <f>IFERROR(VLOOKUP($A913,Finnifty!$A$14:$I$486,E$15+1,FALSE),All_curves!E912)</f>
        <v>0</v>
      </c>
      <c r="F913">
        <f>IFERROR(VLOOKUP($A913,Finnifty!$A$14:$I$486,F$15+1,FALSE),All_curves!F912)</f>
        <v>0</v>
      </c>
      <c r="G913">
        <f>IFERROR(VLOOKUP($A913,Finnifty!$A$14:$I$486,G$15+1,FALSE),All_curves!G912)</f>
        <v>0</v>
      </c>
      <c r="H913">
        <f>IFERROR(VLOOKUP($A913,Finnifty!$A$14:$I$486,H$15+1,FALSE),All_curves!H912)</f>
        <v>0</v>
      </c>
      <c r="I913">
        <f>IFERROR(VLOOKUP($A913,Finnifty!$A$14:$I$486,I$15+1,FALSE),All_curves!I912)</f>
        <v>0</v>
      </c>
      <c r="J913">
        <f>IFERROR(VLOOKUP($A913,Banknifty!$A$14:$I$4860,2,FALSE),All_curves!J912)</f>
        <v>15720733</v>
      </c>
      <c r="K913">
        <f>IFERROR(VLOOKUP($A913,Banknifty!$A$14:$I$4860,3,FALSE),All_curves!K912)</f>
        <v>25870036</v>
      </c>
      <c r="L913">
        <f>IFERROR(VLOOKUP($A913,Banknifty!$A$14:$I$4860,4,FALSE),All_curves!L912)</f>
        <v>20413492</v>
      </c>
      <c r="M913">
        <f>IFERROR(VLOOKUP($A913,Banknifty!$A$14:$I$4860,5,FALSE),All_curves!M912)</f>
        <v>25169698</v>
      </c>
      <c r="N913">
        <f>IFERROR(VLOOKUP($A913,Banknifty!$A$14:$I$4860,6,FALSE),All_curves!N912)</f>
        <v>14636349</v>
      </c>
      <c r="O913">
        <f>IFERROR(VLOOKUP($A913,Banknifty!$A$14:$I$4860,7,FALSE),All_curves!O912)</f>
        <v>22403450</v>
      </c>
      <c r="P913">
        <f>IFERROR(VLOOKUP($A913,Banknifty!$A$14:$I$4860,8,FALSE),All_curves!P912)</f>
        <v>22403450</v>
      </c>
      <c r="Q913">
        <f>IFERROR(VLOOKUP($A913,Banknifty!$A$14:$I$4860,9,FALSE),All_curves!Q912)</f>
        <v>20668110</v>
      </c>
      <c r="R913">
        <f>IFERROR(VLOOKUP($A913,Nifty!$A$14:$I$4860,2,FALSE),All_curves!R912)</f>
        <v>8794452</v>
      </c>
      <c r="S913">
        <f>IFERROR(VLOOKUP($A913,Nifty!$A$14:$I$4860,3,FALSE),All_curves!S912)</f>
        <v>10245396</v>
      </c>
      <c r="T913">
        <f>IFERROR(VLOOKUP($A913,Nifty!$A$14:$I$4860,4,FALSE),All_curves!T912)</f>
        <v>9856788</v>
      </c>
      <c r="U913">
        <f>IFERROR(VLOOKUP($A913,Nifty!$A$14:$I$4860,5,FALSE),All_curves!U912)</f>
        <v>11249400</v>
      </c>
      <c r="V913">
        <f>IFERROR(VLOOKUP($A913,Nifty!$A$14:$I$4860,6,FALSE),All_curves!V912)</f>
        <v>9422870</v>
      </c>
      <c r="W913">
        <f>IFERROR(VLOOKUP($A913,Nifty!$A$14:$I$4860,7,FALSE),All_curves!W912)</f>
        <v>10854236</v>
      </c>
      <c r="X913">
        <f>IFERROR(VLOOKUP($A913,Nifty!$A$14:$I$4860,8,FALSE),All_curves!X912)</f>
        <v>10434130</v>
      </c>
      <c r="Y913">
        <f>IFERROR(VLOOKUP($A913,Nifty!$A$14:$I$4860,9,FALSE),All_curves!Y912)</f>
        <v>10953852</v>
      </c>
      <c r="AA913" s="5">
        <f t="shared" si="387"/>
        <v>0</v>
      </c>
      <c r="AB913" s="5">
        <f t="shared" si="388"/>
        <v>0</v>
      </c>
      <c r="AC913" s="5">
        <f t="shared" si="389"/>
        <v>0</v>
      </c>
      <c r="AD913" s="5">
        <f t="shared" si="390"/>
        <v>0</v>
      </c>
      <c r="AE913" s="5">
        <f t="shared" si="391"/>
        <v>0</v>
      </c>
      <c r="AF913" s="5">
        <f t="shared" si="392"/>
        <v>0</v>
      </c>
      <c r="AG913" s="5">
        <f t="shared" si="393"/>
        <v>0</v>
      </c>
      <c r="AH913" s="5">
        <f t="shared" si="394"/>
        <v>0</v>
      </c>
      <c r="AI913" s="5">
        <f t="shared" ref="AI913:AI976" si="396">IFERROR(J913/J912-1,0)</f>
        <v>-1.849539897585184E-3</v>
      </c>
      <c r="AJ913" s="5">
        <f t="shared" ref="AJ913:AJ976" si="397">IFERROR(K913/K912-1,0)</f>
        <v>1.568127521629048E-3</v>
      </c>
      <c r="AK913" s="5">
        <f t="shared" ref="AK913:AK976" si="398">IFERROR(L913/L912-1,0)</f>
        <v>2.4911154015128112E-3</v>
      </c>
      <c r="AL913" s="5">
        <f t="shared" ref="AL913:AL976" si="399">IFERROR(M913/M912-1,0)</f>
        <v>1.8855736618039742E-3</v>
      </c>
      <c r="AM913" s="5">
        <f t="shared" ref="AM913:AM976" si="400">IFERROR(N913/N912-1,0)</f>
        <v>-9.176609245726941E-3</v>
      </c>
      <c r="AN913" s="5">
        <f t="shared" ref="AN913:AN976" si="401">IFERROR(O913/O912-1,0)</f>
        <v>-2.0409574156270427E-3</v>
      </c>
      <c r="AO913" s="5">
        <f t="shared" ref="AO913:AO976" si="402">IFERROR(P913/P912-1,0)</f>
        <v>-2.0409574156270427E-3</v>
      </c>
      <c r="AP913" s="5">
        <f t="shared" ref="AP913:AP976" si="403">IFERROR(Q913/Q912-1,0)</f>
        <v>0</v>
      </c>
      <c r="AQ913" s="5">
        <f t="shared" ref="AQ913:AQ976" si="404">IFERROR(R913/R912-1,0)</f>
        <v>-5.7434190131793184E-3</v>
      </c>
      <c r="AR913" s="5">
        <f t="shared" ref="AR913:AR976" si="405">IFERROR(S913/S912-1,0)</f>
        <v>4.1279875083268802E-3</v>
      </c>
      <c r="AS913" s="5">
        <f t="shared" ref="AS913:AS976" si="406">IFERROR(T913/T912-1,0)</f>
        <v>-1.1869077177982801E-3</v>
      </c>
      <c r="AT913" s="5">
        <f t="shared" ref="AT913:AT976" si="407">IFERROR(U913/U912-1,0)</f>
        <v>1.129779592861091E-3</v>
      </c>
      <c r="AU913" s="5">
        <f t="shared" ref="AU913:AU976" si="408">IFERROR(V913/V912-1,0)</f>
        <v>-8.6077559232899947E-3</v>
      </c>
      <c r="AV913" s="5">
        <f t="shared" ref="AV913:AV976" si="409">IFERROR(W913/W912-1,0)</f>
        <v>4.1280848814846394E-3</v>
      </c>
      <c r="AW913" s="5">
        <f t="shared" ref="AW913:AW976" si="410">IFERROR(X913/X912-1,0)</f>
        <v>-3.779651483804658E-3</v>
      </c>
      <c r="AX913" s="5">
        <f t="shared" ref="AX913:AX976" si="411">IFERROR(Y913/Y912-1,0)</f>
        <v>1.129736340321541E-3</v>
      </c>
      <c r="AZ913" s="7">
        <f t="shared" si="395"/>
        <v>128.87803268350007</v>
      </c>
      <c r="BA913" s="4">
        <f t="shared" ref="BA913:BA976" si="412">(AA913*$AA$14%)+(AB913*$AB$14%)+(AC913*$AC$14%)+(AD913*$AD$14%)+(AE913*$AE$14%)+(AF913*$AF$14%)+(AG913*$AG$14%)+(AH913*$AH$14%)+(AI913*$AI$14%)+(AJ913*$AJ$14%)+(AK913*$AK$14%)+(AL913*$AL$14%)+(AM913*$AM$14%)+(AN913*$AN$14%)+(AO913*$AO$14%)+(AP913*$AP$14%)+(AQ913*$AQ$14%)+(AR913*$AR$14%)+(AS913*$AS$14%)+(AT913*$AT$14%)+(AU913*$AU$14%)+(AV913*$AV$14%)+(AW913*$AW$14%)+(AX913*$AX$14%)</f>
        <v>-7.4855805019577004E-4</v>
      </c>
      <c r="BB913" s="5">
        <f>AZ913/MAX($AZ$16:AZ913)-1</f>
        <v>-4.9047349032621534E-3</v>
      </c>
    </row>
    <row r="914" spans="1:54" x14ac:dyDescent="0.25">
      <c r="A914" s="3">
        <v>43878</v>
      </c>
      <c r="B914">
        <f>IFERROR(VLOOKUP($A914,Finnifty!$A$14:$I$486,B$15+1,FALSE),All_curves!B913)</f>
        <v>0</v>
      </c>
      <c r="C914">
        <f>IFERROR(VLOOKUP($A914,Finnifty!$A$14:$I$486,C$15+1,FALSE),All_curves!C913)</f>
        <v>0</v>
      </c>
      <c r="D914">
        <f>IFERROR(VLOOKUP($A914,Finnifty!$A$14:$I$486,D$15+1,FALSE),All_curves!D913)</f>
        <v>0</v>
      </c>
      <c r="E914">
        <f>IFERROR(VLOOKUP($A914,Finnifty!$A$14:$I$486,E$15+1,FALSE),All_curves!E913)</f>
        <v>0</v>
      </c>
      <c r="F914">
        <f>IFERROR(VLOOKUP($A914,Finnifty!$A$14:$I$486,F$15+1,FALSE),All_curves!F913)</f>
        <v>0</v>
      </c>
      <c r="G914">
        <f>IFERROR(VLOOKUP($A914,Finnifty!$A$14:$I$486,G$15+1,FALSE),All_curves!G913)</f>
        <v>0</v>
      </c>
      <c r="H914">
        <f>IFERROR(VLOOKUP($A914,Finnifty!$A$14:$I$486,H$15+1,FALSE),All_curves!H913)</f>
        <v>0</v>
      </c>
      <c r="I914">
        <f>IFERROR(VLOOKUP($A914,Finnifty!$A$14:$I$486,I$15+1,FALSE),All_curves!I913)</f>
        <v>0</v>
      </c>
      <c r="J914">
        <f>IFERROR(VLOOKUP($A914,Banknifty!$A$14:$I$4860,2,FALSE),All_curves!J913)</f>
        <v>15669938</v>
      </c>
      <c r="K914">
        <f>IFERROR(VLOOKUP($A914,Banknifty!$A$14:$I$4860,3,FALSE),All_curves!K913)</f>
        <v>25980206</v>
      </c>
      <c r="L914">
        <f>IFERROR(VLOOKUP($A914,Banknifty!$A$14:$I$4860,4,FALSE),All_curves!L913)</f>
        <v>20506376</v>
      </c>
      <c r="M914">
        <f>IFERROR(VLOOKUP($A914,Banknifty!$A$14:$I$4860,5,FALSE),All_curves!M913)</f>
        <v>25246838</v>
      </c>
      <c r="N914">
        <f>IFERROR(VLOOKUP($A914,Banknifty!$A$14:$I$4860,6,FALSE),All_curves!N913)</f>
        <v>14681424</v>
      </c>
      <c r="O914">
        <f>IFERROR(VLOOKUP($A914,Banknifty!$A$14:$I$4860,7,FALSE),All_curves!O913)</f>
        <v>22457492</v>
      </c>
      <c r="P914">
        <f>IFERROR(VLOOKUP($A914,Banknifty!$A$14:$I$4860,8,FALSE),All_curves!P913)</f>
        <v>22457492</v>
      </c>
      <c r="Q914">
        <f>IFERROR(VLOOKUP($A914,Banknifty!$A$14:$I$4860,9,FALSE),All_curves!Q913)</f>
        <v>20668110</v>
      </c>
      <c r="R914">
        <f>IFERROR(VLOOKUP($A914,Nifty!$A$14:$I$4860,2,FALSE),All_curves!R913)</f>
        <v>8797813</v>
      </c>
      <c r="S914">
        <f>IFERROR(VLOOKUP($A914,Nifty!$A$14:$I$4860,3,FALSE),All_curves!S913)</f>
        <v>10215522</v>
      </c>
      <c r="T914">
        <f>IFERROR(VLOOKUP($A914,Nifty!$A$14:$I$4860,4,FALSE),All_curves!T913)</f>
        <v>9836296</v>
      </c>
      <c r="U914">
        <f>IFERROR(VLOOKUP($A914,Nifty!$A$14:$I$4860,5,FALSE),All_curves!U913)</f>
        <v>11211782</v>
      </c>
      <c r="V914">
        <f>IFERROR(VLOOKUP($A914,Nifty!$A$14:$I$4860,6,FALSE),All_curves!V913)</f>
        <v>9426472</v>
      </c>
      <c r="W914">
        <f>IFERROR(VLOOKUP($A914,Nifty!$A$14:$I$4860,7,FALSE),All_curves!W913)</f>
        <v>10822586</v>
      </c>
      <c r="X914">
        <f>IFERROR(VLOOKUP($A914,Nifty!$A$14:$I$4860,8,FALSE),All_curves!X913)</f>
        <v>10412438</v>
      </c>
      <c r="Y914">
        <f>IFERROR(VLOOKUP($A914,Nifty!$A$14:$I$4860,9,FALSE),All_curves!Y913)</f>
        <v>10917223</v>
      </c>
      <c r="AA914" s="5">
        <f t="shared" si="387"/>
        <v>0</v>
      </c>
      <c r="AB914" s="5">
        <f t="shared" si="388"/>
        <v>0</v>
      </c>
      <c r="AC914" s="5">
        <f t="shared" si="389"/>
        <v>0</v>
      </c>
      <c r="AD914" s="5">
        <f t="shared" si="390"/>
        <v>0</v>
      </c>
      <c r="AE914" s="5">
        <f t="shared" si="391"/>
        <v>0</v>
      </c>
      <c r="AF914" s="5">
        <f t="shared" si="392"/>
        <v>0</v>
      </c>
      <c r="AG914" s="5">
        <f t="shared" si="393"/>
        <v>0</v>
      </c>
      <c r="AH914" s="5">
        <f t="shared" si="394"/>
        <v>0</v>
      </c>
      <c r="AI914" s="5">
        <f t="shared" si="396"/>
        <v>-3.2310834361222174E-3</v>
      </c>
      <c r="AJ914" s="5">
        <f t="shared" si="397"/>
        <v>4.2585947696400783E-3</v>
      </c>
      <c r="AK914" s="5">
        <f t="shared" si="398"/>
        <v>4.5501279251976001E-3</v>
      </c>
      <c r="AL914" s="5">
        <f t="shared" si="399"/>
        <v>3.0647964071717215E-3</v>
      </c>
      <c r="AM914" s="5">
        <f t="shared" si="400"/>
        <v>3.0796614647545795E-3</v>
      </c>
      <c r="AN914" s="5">
        <f t="shared" si="401"/>
        <v>2.4122177611036744E-3</v>
      </c>
      <c r="AO914" s="5">
        <f t="shared" si="402"/>
        <v>2.4122177611036744E-3</v>
      </c>
      <c r="AP914" s="5">
        <f t="shared" si="403"/>
        <v>0</v>
      </c>
      <c r="AQ914" s="5">
        <f t="shared" si="404"/>
        <v>3.8217276073604367E-4</v>
      </c>
      <c r="AR914" s="5">
        <f t="shared" si="405"/>
        <v>-2.9158462981812017E-3</v>
      </c>
      <c r="AS914" s="5">
        <f t="shared" si="406"/>
        <v>-2.0789733937668364E-3</v>
      </c>
      <c r="AT914" s="5">
        <f t="shared" si="407"/>
        <v>-3.3440005689192587E-3</v>
      </c>
      <c r="AU914" s="5">
        <f t="shared" si="408"/>
        <v>3.8226145537390011E-4</v>
      </c>
      <c r="AV914" s="5">
        <f t="shared" si="409"/>
        <v>-2.9159122760920031E-3</v>
      </c>
      <c r="AW914" s="5">
        <f t="shared" si="410"/>
        <v>-2.0789466874574503E-3</v>
      </c>
      <c r="AX914" s="5">
        <f t="shared" si="411"/>
        <v>-3.3439378220556648E-3</v>
      </c>
      <c r="AZ914" s="7">
        <f t="shared" si="395"/>
        <v>128.88143372013016</v>
      </c>
      <c r="BA914" s="4">
        <f t="shared" si="412"/>
        <v>2.6389575936943489E-5</v>
      </c>
      <c r="BB914" s="5">
        <f>AZ914/MAX($AZ$16:AZ914)-1</f>
        <v>-4.8784747611994028E-3</v>
      </c>
    </row>
    <row r="915" spans="1:54" x14ac:dyDescent="0.25">
      <c r="A915" s="3">
        <v>43879</v>
      </c>
      <c r="B915">
        <f>IFERROR(VLOOKUP($A915,Finnifty!$A$14:$I$486,B$15+1,FALSE),All_curves!B914)</f>
        <v>0</v>
      </c>
      <c r="C915">
        <f>IFERROR(VLOOKUP($A915,Finnifty!$A$14:$I$486,C$15+1,FALSE),All_curves!C914)</f>
        <v>0</v>
      </c>
      <c r="D915">
        <f>IFERROR(VLOOKUP($A915,Finnifty!$A$14:$I$486,D$15+1,FALSE),All_curves!D914)</f>
        <v>0</v>
      </c>
      <c r="E915">
        <f>IFERROR(VLOOKUP($A915,Finnifty!$A$14:$I$486,E$15+1,FALSE),All_curves!E914)</f>
        <v>0</v>
      </c>
      <c r="F915">
        <f>IFERROR(VLOOKUP($A915,Finnifty!$A$14:$I$486,F$15+1,FALSE),All_curves!F914)</f>
        <v>0</v>
      </c>
      <c r="G915">
        <f>IFERROR(VLOOKUP($A915,Finnifty!$A$14:$I$486,G$15+1,FALSE),All_curves!G914)</f>
        <v>0</v>
      </c>
      <c r="H915">
        <f>IFERROR(VLOOKUP($A915,Finnifty!$A$14:$I$486,H$15+1,FALSE),All_curves!H914)</f>
        <v>0</v>
      </c>
      <c r="I915">
        <f>IFERROR(VLOOKUP($A915,Finnifty!$A$14:$I$486,I$15+1,FALSE),All_curves!I914)</f>
        <v>0</v>
      </c>
      <c r="J915">
        <f>IFERROR(VLOOKUP($A915,Banknifty!$A$14:$I$4860,2,FALSE),All_curves!J914)</f>
        <v>15664398</v>
      </c>
      <c r="K915">
        <f>IFERROR(VLOOKUP($A915,Banknifty!$A$14:$I$4860,3,FALSE),All_curves!K914)</f>
        <v>25988242</v>
      </c>
      <c r="L915">
        <f>IFERROR(VLOOKUP($A915,Banknifty!$A$14:$I$4860,4,FALSE),All_curves!L914)</f>
        <v>20440190</v>
      </c>
      <c r="M915">
        <f>IFERROR(VLOOKUP($A915,Banknifty!$A$14:$I$4860,5,FALSE),All_curves!M914)</f>
        <v>25341392</v>
      </c>
      <c r="N915">
        <f>IFERROR(VLOOKUP($A915,Banknifty!$A$14:$I$4860,6,FALSE),All_curves!N914)</f>
        <v>14702749</v>
      </c>
      <c r="O915">
        <f>IFERROR(VLOOKUP($A915,Banknifty!$A$14:$I$4860,7,FALSE),All_curves!O914)</f>
        <v>22492098</v>
      </c>
      <c r="P915">
        <f>IFERROR(VLOOKUP($A915,Banknifty!$A$14:$I$4860,8,FALSE),All_curves!P914)</f>
        <v>22492098</v>
      </c>
      <c r="Q915">
        <f>IFERROR(VLOOKUP($A915,Banknifty!$A$14:$I$4860,9,FALSE),All_curves!Q914)</f>
        <v>20673484</v>
      </c>
      <c r="R915">
        <f>IFERROR(VLOOKUP($A915,Nifty!$A$14:$I$4860,2,FALSE),All_curves!R914)</f>
        <v>8811350</v>
      </c>
      <c r="S915">
        <f>IFERROR(VLOOKUP($A915,Nifty!$A$14:$I$4860,3,FALSE),All_curves!S914)</f>
        <v>10226359</v>
      </c>
      <c r="T915">
        <f>IFERROR(VLOOKUP($A915,Nifty!$A$14:$I$4860,4,FALSE),All_curves!T914)</f>
        <v>9841655</v>
      </c>
      <c r="U915">
        <f>IFERROR(VLOOKUP($A915,Nifty!$A$14:$I$4860,5,FALSE),All_curves!U914)</f>
        <v>11214849</v>
      </c>
      <c r="V915">
        <f>IFERROR(VLOOKUP($A915,Nifty!$A$14:$I$4860,6,FALSE),All_curves!V914)</f>
        <v>9440976</v>
      </c>
      <c r="W915">
        <f>IFERROR(VLOOKUP($A915,Nifty!$A$14:$I$4860,7,FALSE),All_curves!W914)</f>
        <v>10834068</v>
      </c>
      <c r="X915">
        <f>IFERROR(VLOOKUP($A915,Nifty!$A$14:$I$4860,8,FALSE),All_curves!X914)</f>
        <v>10418110</v>
      </c>
      <c r="Y915">
        <f>IFERROR(VLOOKUP($A915,Nifty!$A$14:$I$4860,9,FALSE),All_curves!Y914)</f>
        <v>10920210</v>
      </c>
      <c r="AA915" s="5">
        <f t="shared" si="387"/>
        <v>0</v>
      </c>
      <c r="AB915" s="5">
        <f t="shared" si="388"/>
        <v>0</v>
      </c>
      <c r="AC915" s="5">
        <f t="shared" si="389"/>
        <v>0</v>
      </c>
      <c r="AD915" s="5">
        <f t="shared" si="390"/>
        <v>0</v>
      </c>
      <c r="AE915" s="5">
        <f t="shared" si="391"/>
        <v>0</v>
      </c>
      <c r="AF915" s="5">
        <f t="shared" si="392"/>
        <v>0</v>
      </c>
      <c r="AG915" s="5">
        <f t="shared" si="393"/>
        <v>0</v>
      </c>
      <c r="AH915" s="5">
        <f t="shared" si="394"/>
        <v>0</v>
      </c>
      <c r="AI915" s="5">
        <f t="shared" si="396"/>
        <v>-3.5354319844793647E-4</v>
      </c>
      <c r="AJ915" s="5">
        <f t="shared" si="397"/>
        <v>3.0931240499021406E-4</v>
      </c>
      <c r="AK915" s="5">
        <f t="shared" si="398"/>
        <v>-3.2275815092828175E-3</v>
      </c>
      <c r="AL915" s="5">
        <f t="shared" si="399"/>
        <v>3.7451818718843288E-3</v>
      </c>
      <c r="AM915" s="5">
        <f t="shared" si="400"/>
        <v>1.4525157777611764E-3</v>
      </c>
      <c r="AN915" s="5">
        <f t="shared" si="401"/>
        <v>1.5409556864141027E-3</v>
      </c>
      <c r="AO915" s="5">
        <f t="shared" si="402"/>
        <v>1.5409556864141027E-3</v>
      </c>
      <c r="AP915" s="5">
        <f t="shared" si="403"/>
        <v>2.6001409901543759E-4</v>
      </c>
      <c r="AQ915" s="5">
        <f t="shared" si="404"/>
        <v>1.5386778509614008E-3</v>
      </c>
      <c r="AR915" s="5">
        <f t="shared" si="405"/>
        <v>1.0608366366398059E-3</v>
      </c>
      <c r="AS915" s="5">
        <f t="shared" si="406"/>
        <v>5.4481890337587657E-4</v>
      </c>
      <c r="AT915" s="5">
        <f t="shared" si="407"/>
        <v>2.7355151928576404E-4</v>
      </c>
      <c r="AU915" s="5">
        <f t="shared" si="408"/>
        <v>1.5386456353978506E-3</v>
      </c>
      <c r="AV915" s="5">
        <f t="shared" si="409"/>
        <v>1.0609294303598471E-3</v>
      </c>
      <c r="AW915" s="5">
        <f t="shared" si="410"/>
        <v>5.4473313550573721E-4</v>
      </c>
      <c r="AX915" s="5">
        <f t="shared" si="411"/>
        <v>2.7360437723045195E-4</v>
      </c>
      <c r="AZ915" s="7">
        <f t="shared" si="395"/>
        <v>128.94643081979092</v>
      </c>
      <c r="BA915" s="4">
        <f t="shared" si="412"/>
        <v>5.0431701281272267E-4</v>
      </c>
      <c r="BB915" s="5">
        <f>AZ915/MAX($AZ$16:AZ915)-1</f>
        <v>-4.3766180462053716E-3</v>
      </c>
    </row>
    <row r="916" spans="1:54" x14ac:dyDescent="0.25">
      <c r="A916" s="3">
        <v>43880</v>
      </c>
      <c r="B916">
        <f>IFERROR(VLOOKUP($A916,Finnifty!$A$14:$I$486,B$15+1,FALSE),All_curves!B915)</f>
        <v>0</v>
      </c>
      <c r="C916">
        <f>IFERROR(VLOOKUP($A916,Finnifty!$A$14:$I$486,C$15+1,FALSE),All_curves!C915)</f>
        <v>0</v>
      </c>
      <c r="D916">
        <f>IFERROR(VLOOKUP($A916,Finnifty!$A$14:$I$486,D$15+1,FALSE),All_curves!D915)</f>
        <v>0</v>
      </c>
      <c r="E916">
        <f>IFERROR(VLOOKUP($A916,Finnifty!$A$14:$I$486,E$15+1,FALSE),All_curves!E915)</f>
        <v>0</v>
      </c>
      <c r="F916">
        <f>IFERROR(VLOOKUP($A916,Finnifty!$A$14:$I$486,F$15+1,FALSE),All_curves!F915)</f>
        <v>0</v>
      </c>
      <c r="G916">
        <f>IFERROR(VLOOKUP($A916,Finnifty!$A$14:$I$486,G$15+1,FALSE),All_curves!G915)</f>
        <v>0</v>
      </c>
      <c r="H916">
        <f>IFERROR(VLOOKUP($A916,Finnifty!$A$14:$I$486,H$15+1,FALSE),All_curves!H915)</f>
        <v>0</v>
      </c>
      <c r="I916">
        <f>IFERROR(VLOOKUP($A916,Finnifty!$A$14:$I$486,I$15+1,FALSE),All_curves!I915)</f>
        <v>0</v>
      </c>
      <c r="J916">
        <f>IFERROR(VLOOKUP($A916,Banknifty!$A$14:$I$4860,2,FALSE),All_curves!J915)</f>
        <v>15550656</v>
      </c>
      <c r="K916">
        <f>IFERROR(VLOOKUP($A916,Banknifty!$A$14:$I$4860,3,FALSE),All_curves!K915)</f>
        <v>25836552</v>
      </c>
      <c r="L916">
        <f>IFERROR(VLOOKUP($A916,Banknifty!$A$14:$I$4860,4,FALSE),All_curves!L915)</f>
        <v>20377992</v>
      </c>
      <c r="M916">
        <f>IFERROR(VLOOKUP($A916,Banknifty!$A$14:$I$4860,5,FALSE),All_curves!M915)</f>
        <v>25322102</v>
      </c>
      <c r="N916">
        <f>IFERROR(VLOOKUP($A916,Banknifty!$A$14:$I$4860,6,FALSE),All_curves!N915)</f>
        <v>14600270</v>
      </c>
      <c r="O916">
        <f>IFERROR(VLOOKUP($A916,Banknifty!$A$14:$I$4860,7,FALSE),All_curves!O915)</f>
        <v>22427974</v>
      </c>
      <c r="P916">
        <f>IFERROR(VLOOKUP($A916,Banknifty!$A$14:$I$4860,8,FALSE),All_curves!P915)</f>
        <v>22427974</v>
      </c>
      <c r="Q916">
        <f>IFERROR(VLOOKUP($A916,Banknifty!$A$14:$I$4860,9,FALSE),All_curves!Q915)</f>
        <v>20657968</v>
      </c>
      <c r="R916">
        <f>IFERROR(VLOOKUP($A916,Nifty!$A$14:$I$4860,2,FALSE),All_curves!R915)</f>
        <v>8757020</v>
      </c>
      <c r="S916">
        <f>IFERROR(VLOOKUP($A916,Nifty!$A$14:$I$4860,3,FALSE),All_curves!S915)</f>
        <v>10160521</v>
      </c>
      <c r="T916">
        <f>IFERROR(VLOOKUP($A916,Nifty!$A$14:$I$4860,4,FALSE),All_curves!T915)</f>
        <v>9813829</v>
      </c>
      <c r="U916">
        <f>IFERROR(VLOOKUP($A916,Nifty!$A$14:$I$4860,5,FALSE),All_curves!U915)</f>
        <v>11185916</v>
      </c>
      <c r="V916">
        <f>IFERROR(VLOOKUP($A916,Nifty!$A$14:$I$4860,6,FALSE),All_curves!V915)</f>
        <v>9382763</v>
      </c>
      <c r="W916">
        <f>IFERROR(VLOOKUP($A916,Nifty!$A$14:$I$4860,7,FALSE),All_curves!W915)</f>
        <v>10764317</v>
      </c>
      <c r="X916">
        <f>IFERROR(VLOOKUP($A916,Nifty!$A$14:$I$4860,8,FALSE),All_curves!X915)</f>
        <v>10388655</v>
      </c>
      <c r="Y916">
        <f>IFERROR(VLOOKUP($A916,Nifty!$A$14:$I$4860,9,FALSE),All_curves!Y915)</f>
        <v>10892036</v>
      </c>
      <c r="AA916" s="5">
        <f t="shared" si="387"/>
        <v>0</v>
      </c>
      <c r="AB916" s="5">
        <f t="shared" si="388"/>
        <v>0</v>
      </c>
      <c r="AC916" s="5">
        <f t="shared" si="389"/>
        <v>0</v>
      </c>
      <c r="AD916" s="5">
        <f t="shared" si="390"/>
        <v>0</v>
      </c>
      <c r="AE916" s="5">
        <f t="shared" si="391"/>
        <v>0</v>
      </c>
      <c r="AF916" s="5">
        <f t="shared" si="392"/>
        <v>0</v>
      </c>
      <c r="AG916" s="5">
        <f t="shared" si="393"/>
        <v>0</v>
      </c>
      <c r="AH916" s="5">
        <f t="shared" si="394"/>
        <v>0</v>
      </c>
      <c r="AI916" s="5">
        <f t="shared" si="396"/>
        <v>-7.2611791401112624E-3</v>
      </c>
      <c r="AJ916" s="5">
        <f t="shared" si="397"/>
        <v>-5.8368703816134015E-3</v>
      </c>
      <c r="AK916" s="5">
        <f t="shared" si="398"/>
        <v>-3.042926704693083E-3</v>
      </c>
      <c r="AL916" s="5">
        <f t="shared" si="399"/>
        <v>-7.612052250326462E-4</v>
      </c>
      <c r="AM916" s="5">
        <f t="shared" si="400"/>
        <v>-6.9700570961253039E-3</v>
      </c>
      <c r="AN916" s="5">
        <f t="shared" si="401"/>
        <v>-2.850956811587757E-3</v>
      </c>
      <c r="AO916" s="5">
        <f t="shared" si="402"/>
        <v>-2.850956811587757E-3</v>
      </c>
      <c r="AP916" s="5">
        <f t="shared" si="403"/>
        <v>-7.5052661660701681E-4</v>
      </c>
      <c r="AQ916" s="5">
        <f t="shared" si="404"/>
        <v>-6.1659110125009686E-3</v>
      </c>
      <c r="AR916" s="5">
        <f t="shared" si="405"/>
        <v>-6.4380685246820946E-3</v>
      </c>
      <c r="AS916" s="5">
        <f t="shared" si="406"/>
        <v>-2.8273699901083527E-3</v>
      </c>
      <c r="AT916" s="5">
        <f t="shared" si="407"/>
        <v>-2.5798831531302913E-3</v>
      </c>
      <c r="AU916" s="5">
        <f t="shared" si="408"/>
        <v>-6.1659938548725979E-3</v>
      </c>
      <c r="AV916" s="5">
        <f t="shared" si="409"/>
        <v>-6.4381172427567801E-3</v>
      </c>
      <c r="AW916" s="5">
        <f t="shared" si="410"/>
        <v>-2.8272882509399189E-3</v>
      </c>
      <c r="AX916" s="5">
        <f t="shared" si="411"/>
        <v>-2.5799870149016968E-3</v>
      </c>
      <c r="AZ916" s="7">
        <f t="shared" si="395"/>
        <v>128.58996218437935</v>
      </c>
      <c r="BA916" s="4">
        <f t="shared" si="412"/>
        <v>-2.7644707429687891E-3</v>
      </c>
      <c r="BB916" s="5">
        <f>AZ916/MAX($AZ$16:AZ916)-1</f>
        <v>-7.1289897566323424E-3</v>
      </c>
    </row>
    <row r="917" spans="1:54" x14ac:dyDescent="0.25">
      <c r="A917" s="3">
        <v>43881</v>
      </c>
      <c r="B917">
        <f>IFERROR(VLOOKUP($A917,Finnifty!$A$14:$I$486,B$15+1,FALSE),All_curves!B916)</f>
        <v>0</v>
      </c>
      <c r="C917">
        <f>IFERROR(VLOOKUP($A917,Finnifty!$A$14:$I$486,C$15+1,FALSE),All_curves!C916)</f>
        <v>0</v>
      </c>
      <c r="D917">
        <f>IFERROR(VLOOKUP($A917,Finnifty!$A$14:$I$486,D$15+1,FALSE),All_curves!D916)</f>
        <v>0</v>
      </c>
      <c r="E917">
        <f>IFERROR(VLOOKUP($A917,Finnifty!$A$14:$I$486,E$15+1,FALSE),All_curves!E916)</f>
        <v>0</v>
      </c>
      <c r="F917">
        <f>IFERROR(VLOOKUP($A917,Finnifty!$A$14:$I$486,F$15+1,FALSE),All_curves!F916)</f>
        <v>0</v>
      </c>
      <c r="G917">
        <f>IFERROR(VLOOKUP($A917,Finnifty!$A$14:$I$486,G$15+1,FALSE),All_curves!G916)</f>
        <v>0</v>
      </c>
      <c r="H917">
        <f>IFERROR(VLOOKUP($A917,Finnifty!$A$14:$I$486,H$15+1,FALSE),All_curves!H916)</f>
        <v>0</v>
      </c>
      <c r="I917">
        <f>IFERROR(VLOOKUP($A917,Finnifty!$A$14:$I$486,I$15+1,FALSE),All_curves!I916)</f>
        <v>0</v>
      </c>
      <c r="J917">
        <f>IFERROR(VLOOKUP($A917,Banknifty!$A$14:$I$4860,2,FALSE),All_curves!J916)</f>
        <v>15511362</v>
      </c>
      <c r="K917">
        <f>IFERROR(VLOOKUP($A917,Banknifty!$A$14:$I$4860,3,FALSE),All_curves!K916)</f>
        <v>25625220</v>
      </c>
      <c r="L917">
        <f>IFERROR(VLOOKUP($A917,Banknifty!$A$14:$I$4860,4,FALSE),All_curves!L916)</f>
        <v>20275732</v>
      </c>
      <c r="M917">
        <f>IFERROR(VLOOKUP($A917,Banknifty!$A$14:$I$4860,5,FALSE),All_curves!M916)</f>
        <v>25066990</v>
      </c>
      <c r="N917">
        <f>IFERROR(VLOOKUP($A917,Banknifty!$A$14:$I$4860,6,FALSE),All_curves!N916)</f>
        <v>14553096</v>
      </c>
      <c r="O917">
        <f>IFERROR(VLOOKUP($A917,Banknifty!$A$14:$I$4860,7,FALSE),All_curves!O916)</f>
        <v>22523486</v>
      </c>
      <c r="P917">
        <f>IFERROR(VLOOKUP($A917,Banknifty!$A$14:$I$4860,8,FALSE),All_curves!P916)</f>
        <v>22523486</v>
      </c>
      <c r="Q917">
        <f>IFERROR(VLOOKUP($A917,Banknifty!$A$14:$I$4860,9,FALSE),All_curves!Q916)</f>
        <v>20721280</v>
      </c>
      <c r="R917">
        <f>IFERROR(VLOOKUP($A917,Nifty!$A$14:$I$4860,2,FALSE),All_curves!R916)</f>
        <v>8682471</v>
      </c>
      <c r="S917">
        <f>IFERROR(VLOOKUP($A917,Nifty!$A$14:$I$4860,3,FALSE),All_curves!S916)</f>
        <v>10025178</v>
      </c>
      <c r="T917">
        <f>IFERROR(VLOOKUP($A917,Nifty!$A$14:$I$4860,4,FALSE),All_curves!T916)</f>
        <v>9764405</v>
      </c>
      <c r="U917">
        <f>IFERROR(VLOOKUP($A917,Nifty!$A$14:$I$4860,5,FALSE),All_curves!U916)</f>
        <v>11129620</v>
      </c>
      <c r="V917">
        <f>IFERROR(VLOOKUP($A917,Nifty!$A$14:$I$4860,6,FALSE),All_curves!V916)</f>
        <v>9335903</v>
      </c>
      <c r="W917">
        <f>IFERROR(VLOOKUP($A917,Nifty!$A$14:$I$4860,7,FALSE),All_curves!W916)</f>
        <v>10728030</v>
      </c>
      <c r="X917">
        <f>IFERROR(VLOOKUP($A917,Nifty!$A$14:$I$4860,8,FALSE),All_curves!X916)</f>
        <v>10388655</v>
      </c>
      <c r="Y917">
        <f>IFERROR(VLOOKUP($A917,Nifty!$A$14:$I$4860,9,FALSE),All_curves!Y916)</f>
        <v>10892036</v>
      </c>
      <c r="AA917" s="5">
        <f t="shared" si="387"/>
        <v>0</v>
      </c>
      <c r="AB917" s="5">
        <f t="shared" si="388"/>
        <v>0</v>
      </c>
      <c r="AC917" s="5">
        <f t="shared" si="389"/>
        <v>0</v>
      </c>
      <c r="AD917" s="5">
        <f t="shared" si="390"/>
        <v>0</v>
      </c>
      <c r="AE917" s="5">
        <f t="shared" si="391"/>
        <v>0</v>
      </c>
      <c r="AF917" s="5">
        <f t="shared" si="392"/>
        <v>0</v>
      </c>
      <c r="AG917" s="5">
        <f t="shared" si="393"/>
        <v>0</v>
      </c>
      <c r="AH917" s="5">
        <f t="shared" si="394"/>
        <v>0</v>
      </c>
      <c r="AI917" s="5">
        <f t="shared" si="396"/>
        <v>-2.5268387391502722E-3</v>
      </c>
      <c r="AJ917" s="5">
        <f t="shared" si="397"/>
        <v>-8.179574426184999E-3</v>
      </c>
      <c r="AK917" s="5">
        <f t="shared" si="398"/>
        <v>-5.0181588058332283E-3</v>
      </c>
      <c r="AL917" s="5">
        <f t="shared" si="399"/>
        <v>-1.00746770548511E-2</v>
      </c>
      <c r="AM917" s="5">
        <f t="shared" si="400"/>
        <v>-3.2310361383728337E-3</v>
      </c>
      <c r="AN917" s="5">
        <f t="shared" si="401"/>
        <v>4.2586102516437574E-3</v>
      </c>
      <c r="AO917" s="5">
        <f t="shared" si="402"/>
        <v>4.2586102516437574E-3</v>
      </c>
      <c r="AP917" s="5">
        <f t="shared" si="403"/>
        <v>3.0647738441651473E-3</v>
      </c>
      <c r="AQ917" s="5">
        <f t="shared" si="404"/>
        <v>-8.5130558112234134E-3</v>
      </c>
      <c r="AR917" s="5">
        <f t="shared" si="405"/>
        <v>-1.3320478349486242E-2</v>
      </c>
      <c r="AS917" s="5">
        <f t="shared" si="406"/>
        <v>-5.0361586695671923E-3</v>
      </c>
      <c r="AT917" s="5">
        <f t="shared" si="407"/>
        <v>-5.0327572636876816E-3</v>
      </c>
      <c r="AU917" s="5">
        <f t="shared" si="408"/>
        <v>-4.9942644826476146E-3</v>
      </c>
      <c r="AV917" s="5">
        <f t="shared" si="409"/>
        <v>-3.3710452785811196E-3</v>
      </c>
      <c r="AW917" s="5">
        <f t="shared" si="410"/>
        <v>0</v>
      </c>
      <c r="AX917" s="5">
        <f t="shared" si="411"/>
        <v>0</v>
      </c>
      <c r="AZ917" s="7">
        <f t="shared" si="395"/>
        <v>128.28072448548929</v>
      </c>
      <c r="BA917" s="4">
        <f t="shared" si="412"/>
        <v>-2.4048354446722098E-3</v>
      </c>
      <c r="BB917" s="5">
        <f>AZ917/MAX($AZ$16:AZ917)-1</f>
        <v>-9.5166811540531304E-3</v>
      </c>
    </row>
    <row r="918" spans="1:54" x14ac:dyDescent="0.25">
      <c r="A918" s="3">
        <v>43885</v>
      </c>
      <c r="B918">
        <f>IFERROR(VLOOKUP($A918,Finnifty!$A$14:$I$486,B$15+1,FALSE),All_curves!B917)</f>
        <v>0</v>
      </c>
      <c r="C918">
        <f>IFERROR(VLOOKUP($A918,Finnifty!$A$14:$I$486,C$15+1,FALSE),All_curves!C917)</f>
        <v>0</v>
      </c>
      <c r="D918">
        <f>IFERROR(VLOOKUP($A918,Finnifty!$A$14:$I$486,D$15+1,FALSE),All_curves!D917)</f>
        <v>0</v>
      </c>
      <c r="E918">
        <f>IFERROR(VLOOKUP($A918,Finnifty!$A$14:$I$486,E$15+1,FALSE),All_curves!E917)</f>
        <v>0</v>
      </c>
      <c r="F918">
        <f>IFERROR(VLOOKUP($A918,Finnifty!$A$14:$I$486,F$15+1,FALSE),All_curves!F917)</f>
        <v>0</v>
      </c>
      <c r="G918">
        <f>IFERROR(VLOOKUP($A918,Finnifty!$A$14:$I$486,G$15+1,FALSE),All_curves!G917)</f>
        <v>0</v>
      </c>
      <c r="H918">
        <f>IFERROR(VLOOKUP($A918,Finnifty!$A$14:$I$486,H$15+1,FALSE),All_curves!H917)</f>
        <v>0</v>
      </c>
      <c r="I918">
        <f>IFERROR(VLOOKUP($A918,Finnifty!$A$14:$I$486,I$15+1,FALSE),All_curves!I917)</f>
        <v>0</v>
      </c>
      <c r="J918">
        <f>IFERROR(VLOOKUP($A918,Banknifty!$A$14:$I$4860,2,FALSE),All_curves!J917)</f>
        <v>15540288</v>
      </c>
      <c r="K918">
        <f>IFERROR(VLOOKUP($A918,Banknifty!$A$14:$I$4860,3,FALSE),All_curves!K917)</f>
        <v>25582836</v>
      </c>
      <c r="L918">
        <f>IFERROR(VLOOKUP($A918,Banknifty!$A$14:$I$4860,4,FALSE),All_curves!L917)</f>
        <v>20276430</v>
      </c>
      <c r="M918">
        <f>IFERROR(VLOOKUP($A918,Banknifty!$A$14:$I$4860,5,FALSE),All_curves!M917)</f>
        <v>25066990</v>
      </c>
      <c r="N918">
        <f>IFERROR(VLOOKUP($A918,Banknifty!$A$14:$I$4860,6,FALSE),All_curves!N917)</f>
        <v>14547950</v>
      </c>
      <c r="O918">
        <f>IFERROR(VLOOKUP($A918,Banknifty!$A$14:$I$4860,7,FALSE),All_curves!O917)</f>
        <v>22530452</v>
      </c>
      <c r="P918">
        <f>IFERROR(VLOOKUP($A918,Banknifty!$A$14:$I$4860,8,FALSE),All_curves!P917)</f>
        <v>22530452</v>
      </c>
      <c r="Q918">
        <f>IFERROR(VLOOKUP($A918,Banknifty!$A$14:$I$4860,9,FALSE),All_curves!Q917)</f>
        <v>20798886</v>
      </c>
      <c r="R918">
        <f>IFERROR(VLOOKUP($A918,Nifty!$A$14:$I$4860,2,FALSE),All_curves!R917)</f>
        <v>8766642</v>
      </c>
      <c r="S918">
        <f>IFERROR(VLOOKUP($A918,Nifty!$A$14:$I$4860,3,FALSE),All_curves!S917)</f>
        <v>10042392</v>
      </c>
      <c r="T918">
        <f>IFERROR(VLOOKUP($A918,Nifty!$A$14:$I$4860,4,FALSE),All_curves!T917)</f>
        <v>9826340</v>
      </c>
      <c r="U918">
        <f>IFERROR(VLOOKUP($A918,Nifty!$A$14:$I$4860,5,FALSE),All_curves!U917)</f>
        <v>11148731</v>
      </c>
      <c r="V918">
        <f>IFERROR(VLOOKUP($A918,Nifty!$A$14:$I$4860,6,FALSE),All_curves!V917)</f>
        <v>9426408</v>
      </c>
      <c r="W918">
        <f>IFERROR(VLOOKUP($A918,Nifty!$A$14:$I$4860,7,FALSE),All_curves!W917)</f>
        <v>10746451</v>
      </c>
      <c r="X918">
        <f>IFERROR(VLOOKUP($A918,Nifty!$A$14:$I$4860,8,FALSE),All_curves!X917)</f>
        <v>10454550</v>
      </c>
      <c r="Y918">
        <f>IFERROR(VLOOKUP($A918,Nifty!$A$14:$I$4860,9,FALSE),All_curves!Y917)</f>
        <v>10910739</v>
      </c>
      <c r="AA918" s="5">
        <f t="shared" si="387"/>
        <v>0</v>
      </c>
      <c r="AB918" s="5">
        <f t="shared" si="388"/>
        <v>0</v>
      </c>
      <c r="AC918" s="5">
        <f t="shared" si="389"/>
        <v>0</v>
      </c>
      <c r="AD918" s="5">
        <f t="shared" si="390"/>
        <v>0</v>
      </c>
      <c r="AE918" s="5">
        <f t="shared" si="391"/>
        <v>0</v>
      </c>
      <c r="AF918" s="5">
        <f t="shared" si="392"/>
        <v>0</v>
      </c>
      <c r="AG918" s="5">
        <f t="shared" si="393"/>
        <v>0</v>
      </c>
      <c r="AH918" s="5">
        <f t="shared" si="394"/>
        <v>0</v>
      </c>
      <c r="AI918" s="5">
        <f t="shared" si="396"/>
        <v>1.8648265703553601E-3</v>
      </c>
      <c r="AJ918" s="5">
        <f t="shared" si="397"/>
        <v>-1.6539955559405906E-3</v>
      </c>
      <c r="AK918" s="5">
        <f t="shared" si="398"/>
        <v>3.4425390905701292E-5</v>
      </c>
      <c r="AL918" s="5">
        <f t="shared" si="399"/>
        <v>0</v>
      </c>
      <c r="AM918" s="5">
        <f t="shared" si="400"/>
        <v>-3.5360173532839045E-4</v>
      </c>
      <c r="AN918" s="5">
        <f t="shared" si="401"/>
        <v>3.0927716961759444E-4</v>
      </c>
      <c r="AO918" s="5">
        <f t="shared" si="402"/>
        <v>3.0927716961759444E-4</v>
      </c>
      <c r="AP918" s="5">
        <f t="shared" si="403"/>
        <v>3.7452319547828239E-3</v>
      </c>
      <c r="AQ918" s="5">
        <f t="shared" si="404"/>
        <v>9.6943600502668037E-3</v>
      </c>
      <c r="AR918" s="5">
        <f t="shared" si="405"/>
        <v>1.7170767441734291E-3</v>
      </c>
      <c r="AS918" s="5">
        <f t="shared" si="406"/>
        <v>6.3429364103597674E-3</v>
      </c>
      <c r="AT918" s="5">
        <f t="shared" si="407"/>
        <v>1.7171296055031871E-3</v>
      </c>
      <c r="AU918" s="5">
        <f t="shared" si="408"/>
        <v>9.6942952385001835E-3</v>
      </c>
      <c r="AV918" s="5">
        <f t="shared" si="409"/>
        <v>1.7170906494481386E-3</v>
      </c>
      <c r="AW918" s="5">
        <f t="shared" si="410"/>
        <v>6.3429770263812024E-3</v>
      </c>
      <c r="AX918" s="5">
        <f t="shared" si="411"/>
        <v>1.7171261644746139E-3</v>
      </c>
      <c r="AZ918" s="7">
        <f t="shared" si="395"/>
        <v>128.51162141311579</v>
      </c>
      <c r="BA918" s="4">
        <f t="shared" si="412"/>
        <v>1.7999347022132259E-3</v>
      </c>
      <c r="BB918" s="5">
        <f>AZ918/MAX($AZ$16:AZ918)-1</f>
        <v>-7.733875856498873E-3</v>
      </c>
    </row>
    <row r="919" spans="1:54" x14ac:dyDescent="0.25">
      <c r="A919" s="3">
        <v>43886</v>
      </c>
      <c r="B919">
        <f>IFERROR(VLOOKUP($A919,Finnifty!$A$14:$I$486,B$15+1,FALSE),All_curves!B918)</f>
        <v>0</v>
      </c>
      <c r="C919">
        <f>IFERROR(VLOOKUP($A919,Finnifty!$A$14:$I$486,C$15+1,FALSE),All_curves!C918)</f>
        <v>0</v>
      </c>
      <c r="D919">
        <f>IFERROR(VLOOKUP($A919,Finnifty!$A$14:$I$486,D$15+1,FALSE),All_curves!D918)</f>
        <v>0</v>
      </c>
      <c r="E919">
        <f>IFERROR(VLOOKUP($A919,Finnifty!$A$14:$I$486,E$15+1,FALSE),All_curves!E918)</f>
        <v>0</v>
      </c>
      <c r="F919">
        <f>IFERROR(VLOOKUP($A919,Finnifty!$A$14:$I$486,F$15+1,FALSE),All_curves!F918)</f>
        <v>0</v>
      </c>
      <c r="G919">
        <f>IFERROR(VLOOKUP($A919,Finnifty!$A$14:$I$486,G$15+1,FALSE),All_curves!G918)</f>
        <v>0</v>
      </c>
      <c r="H919">
        <f>IFERROR(VLOOKUP($A919,Finnifty!$A$14:$I$486,H$15+1,FALSE),All_curves!H918)</f>
        <v>0</v>
      </c>
      <c r="I919">
        <f>IFERROR(VLOOKUP($A919,Finnifty!$A$14:$I$486,I$15+1,FALSE),All_curves!I918)</f>
        <v>0</v>
      </c>
      <c r="J919">
        <f>IFERROR(VLOOKUP($A919,Banknifty!$A$14:$I$4860,2,FALSE),All_curves!J918)</f>
        <v>15526458</v>
      </c>
      <c r="K919">
        <f>IFERROR(VLOOKUP($A919,Banknifty!$A$14:$I$4860,3,FALSE),All_curves!K918)</f>
        <v>25584130</v>
      </c>
      <c r="L919">
        <f>IFERROR(VLOOKUP($A919,Banknifty!$A$14:$I$4860,4,FALSE),All_curves!L918)</f>
        <v>20252396</v>
      </c>
      <c r="M919">
        <f>IFERROR(VLOOKUP($A919,Banknifty!$A$14:$I$4860,5,FALSE),All_curves!M918)</f>
        <v>25066990</v>
      </c>
      <c r="N919">
        <f>IFERROR(VLOOKUP($A919,Banknifty!$A$14:$I$4860,6,FALSE),All_curves!N918)</f>
        <v>14442315</v>
      </c>
      <c r="O919">
        <f>IFERROR(VLOOKUP($A919,Banknifty!$A$14:$I$4860,7,FALSE),All_curves!O918)</f>
        <v>22398944</v>
      </c>
      <c r="P919">
        <f>IFERROR(VLOOKUP($A919,Banknifty!$A$14:$I$4860,8,FALSE),All_curves!P918)</f>
        <v>22398944</v>
      </c>
      <c r="Q919">
        <f>IFERROR(VLOOKUP($A919,Banknifty!$A$14:$I$4860,9,FALSE),All_curves!Q918)</f>
        <v>20783054</v>
      </c>
      <c r="R919">
        <f>IFERROR(VLOOKUP($A919,Nifty!$A$14:$I$4860,2,FALSE),All_curves!R918)</f>
        <v>8757573</v>
      </c>
      <c r="S919">
        <f>IFERROR(VLOOKUP($A919,Nifty!$A$14:$I$4860,3,FALSE),All_curves!S918)</f>
        <v>10033504</v>
      </c>
      <c r="T919">
        <f>IFERROR(VLOOKUP($A919,Nifty!$A$14:$I$4860,4,FALSE),All_curves!T918)</f>
        <v>9817108</v>
      </c>
      <c r="U919">
        <f>IFERROR(VLOOKUP($A919,Nifty!$A$14:$I$4860,5,FALSE),All_curves!U918)</f>
        <v>11138864</v>
      </c>
      <c r="V919">
        <f>IFERROR(VLOOKUP($A919,Nifty!$A$14:$I$4860,6,FALSE),All_curves!V918)</f>
        <v>9416657</v>
      </c>
      <c r="W919">
        <f>IFERROR(VLOOKUP($A919,Nifty!$A$14:$I$4860,7,FALSE),All_curves!W918)</f>
        <v>10736940</v>
      </c>
      <c r="X919">
        <f>IFERROR(VLOOKUP($A919,Nifty!$A$14:$I$4860,8,FALSE),All_curves!X918)</f>
        <v>10444728</v>
      </c>
      <c r="Y919">
        <f>IFERROR(VLOOKUP($A919,Nifty!$A$14:$I$4860,9,FALSE),All_curves!Y918)</f>
        <v>10901083</v>
      </c>
      <c r="AA919" s="5">
        <f t="shared" si="387"/>
        <v>0</v>
      </c>
      <c r="AB919" s="5">
        <f t="shared" si="388"/>
        <v>0</v>
      </c>
      <c r="AC919" s="5">
        <f t="shared" si="389"/>
        <v>0</v>
      </c>
      <c r="AD919" s="5">
        <f t="shared" si="390"/>
        <v>0</v>
      </c>
      <c r="AE919" s="5">
        <f t="shared" si="391"/>
        <v>0</v>
      </c>
      <c r="AF919" s="5">
        <f t="shared" si="392"/>
        <v>0</v>
      </c>
      <c r="AG919" s="5">
        <f t="shared" si="393"/>
        <v>0</v>
      </c>
      <c r="AH919" s="5">
        <f t="shared" si="394"/>
        <v>0</v>
      </c>
      <c r="AI919" s="5">
        <f t="shared" si="396"/>
        <v>-8.8994489677407529E-4</v>
      </c>
      <c r="AJ919" s="5">
        <f t="shared" si="397"/>
        <v>5.0580787837706254E-5</v>
      </c>
      <c r="AK919" s="5">
        <f t="shared" si="398"/>
        <v>-1.1853171391610351E-3</v>
      </c>
      <c r="AL919" s="5">
        <f t="shared" si="399"/>
        <v>0</v>
      </c>
      <c r="AM919" s="5">
        <f t="shared" si="400"/>
        <v>-7.2611605071505325E-3</v>
      </c>
      <c r="AN919" s="5">
        <f t="shared" si="401"/>
        <v>-5.8369002095475242E-3</v>
      </c>
      <c r="AO919" s="5">
        <f t="shared" si="402"/>
        <v>-5.8369002095475242E-3</v>
      </c>
      <c r="AP919" s="5">
        <f t="shared" si="403"/>
        <v>-7.6119461398072019E-4</v>
      </c>
      <c r="AQ919" s="5">
        <f t="shared" si="404"/>
        <v>-1.0344896027464356E-3</v>
      </c>
      <c r="AR919" s="5">
        <f t="shared" si="405"/>
        <v>-8.850481040771907E-4</v>
      </c>
      <c r="AS919" s="5">
        <f t="shared" si="406"/>
        <v>-9.3951562840288716E-4</v>
      </c>
      <c r="AT919" s="5">
        <f t="shared" si="407"/>
        <v>-8.8503346255286441E-4</v>
      </c>
      <c r="AU919" s="5">
        <f t="shared" si="408"/>
        <v>-1.0344343253548827E-3</v>
      </c>
      <c r="AV919" s="5">
        <f t="shared" si="409"/>
        <v>-8.8503637154258019E-4</v>
      </c>
      <c r="AW919" s="5">
        <f t="shared" si="410"/>
        <v>-9.3949524369774107E-4</v>
      </c>
      <c r="AX919" s="5">
        <f t="shared" si="411"/>
        <v>-8.8499963201393861E-4</v>
      </c>
      <c r="AZ919" s="7">
        <f t="shared" si="395"/>
        <v>128.35521800872152</v>
      </c>
      <c r="BA919" s="4">
        <f t="shared" si="412"/>
        <v>-1.2170370482796763E-3</v>
      </c>
      <c r="BB919" s="5">
        <f>AZ919/MAX($AZ$16:AZ919)-1</f>
        <v>-8.9415004913344642E-3</v>
      </c>
    </row>
    <row r="920" spans="1:54" x14ac:dyDescent="0.25">
      <c r="A920" s="3">
        <v>43887</v>
      </c>
      <c r="B920">
        <f>IFERROR(VLOOKUP($A920,Finnifty!$A$14:$I$486,B$15+1,FALSE),All_curves!B919)</f>
        <v>0</v>
      </c>
      <c r="C920">
        <f>IFERROR(VLOOKUP($A920,Finnifty!$A$14:$I$486,C$15+1,FALSE),All_curves!C919)</f>
        <v>0</v>
      </c>
      <c r="D920">
        <f>IFERROR(VLOOKUP($A920,Finnifty!$A$14:$I$486,D$15+1,FALSE),All_curves!D919)</f>
        <v>0</v>
      </c>
      <c r="E920">
        <f>IFERROR(VLOOKUP($A920,Finnifty!$A$14:$I$486,E$15+1,FALSE),All_curves!E919)</f>
        <v>0</v>
      </c>
      <c r="F920">
        <f>IFERROR(VLOOKUP($A920,Finnifty!$A$14:$I$486,F$15+1,FALSE),All_curves!F919)</f>
        <v>0</v>
      </c>
      <c r="G920">
        <f>IFERROR(VLOOKUP($A920,Finnifty!$A$14:$I$486,G$15+1,FALSE),All_curves!G919)</f>
        <v>0</v>
      </c>
      <c r="H920">
        <f>IFERROR(VLOOKUP($A920,Finnifty!$A$14:$I$486,H$15+1,FALSE),All_curves!H919)</f>
        <v>0</v>
      </c>
      <c r="I920">
        <f>IFERROR(VLOOKUP($A920,Finnifty!$A$14:$I$486,I$15+1,FALSE),All_curves!I919)</f>
        <v>0</v>
      </c>
      <c r="J920">
        <f>IFERROR(VLOOKUP($A920,Banknifty!$A$14:$I$4860,2,FALSE),All_curves!J919)</f>
        <v>15451733</v>
      </c>
      <c r="K920">
        <f>IFERROR(VLOOKUP($A920,Banknifty!$A$14:$I$4860,3,FALSE),All_curves!K919)</f>
        <v>25584130</v>
      </c>
      <c r="L920">
        <f>IFERROR(VLOOKUP($A920,Banknifty!$A$14:$I$4860,4,FALSE),All_curves!L919)</f>
        <v>20252396</v>
      </c>
      <c r="M920">
        <f>IFERROR(VLOOKUP($A920,Banknifty!$A$14:$I$4860,5,FALSE),All_curves!M919)</f>
        <v>25066990</v>
      </c>
      <c r="N920">
        <f>IFERROR(VLOOKUP($A920,Banknifty!$A$14:$I$4860,6,FALSE),All_curves!N919)</f>
        <v>14452762</v>
      </c>
      <c r="O920">
        <f>IFERROR(VLOOKUP($A920,Banknifty!$A$14:$I$4860,7,FALSE),All_curves!O919)</f>
        <v>22360290</v>
      </c>
      <c r="P920">
        <f>IFERROR(VLOOKUP($A920,Banknifty!$A$14:$I$4860,8,FALSE),All_curves!P919)</f>
        <v>22360290</v>
      </c>
      <c r="Q920">
        <f>IFERROR(VLOOKUP($A920,Banknifty!$A$14:$I$4860,9,FALSE),All_curves!Q919)</f>
        <v>20722896</v>
      </c>
      <c r="R920">
        <f>IFERROR(VLOOKUP($A920,Nifty!$A$14:$I$4860,2,FALSE),All_curves!R919)</f>
        <v>8730994</v>
      </c>
      <c r="S920">
        <f>IFERROR(VLOOKUP($A920,Nifty!$A$14:$I$4860,3,FALSE),All_curves!S919)</f>
        <v>9994949</v>
      </c>
      <c r="T920">
        <f>IFERROR(VLOOKUP($A920,Nifty!$A$14:$I$4860,4,FALSE),All_curves!T919)</f>
        <v>9779384</v>
      </c>
      <c r="U920">
        <f>IFERROR(VLOOKUP($A920,Nifty!$A$14:$I$4860,5,FALSE),All_curves!U919)</f>
        <v>11096061</v>
      </c>
      <c r="V920">
        <f>IFERROR(VLOOKUP($A920,Nifty!$A$14:$I$4860,6,FALSE),All_curves!V919)</f>
        <v>9388078</v>
      </c>
      <c r="W920">
        <f>IFERROR(VLOOKUP($A920,Nifty!$A$14:$I$4860,7,FALSE),All_curves!W919)</f>
        <v>10695681</v>
      </c>
      <c r="X920">
        <f>IFERROR(VLOOKUP($A920,Nifty!$A$14:$I$4860,8,FALSE),All_curves!X919)</f>
        <v>10404592</v>
      </c>
      <c r="Y920">
        <f>IFERROR(VLOOKUP($A920,Nifty!$A$14:$I$4860,9,FALSE),All_curves!Y919)</f>
        <v>10859193</v>
      </c>
      <c r="AA920" s="5">
        <f t="shared" si="387"/>
        <v>0</v>
      </c>
      <c r="AB920" s="5">
        <f t="shared" si="388"/>
        <v>0</v>
      </c>
      <c r="AC920" s="5">
        <f t="shared" si="389"/>
        <v>0</v>
      </c>
      <c r="AD920" s="5">
        <f t="shared" si="390"/>
        <v>0</v>
      </c>
      <c r="AE920" s="5">
        <f t="shared" si="391"/>
        <v>0</v>
      </c>
      <c r="AF920" s="5">
        <f t="shared" si="392"/>
        <v>0</v>
      </c>
      <c r="AG920" s="5">
        <f t="shared" si="393"/>
        <v>0</v>
      </c>
      <c r="AH920" s="5">
        <f t="shared" si="394"/>
        <v>0</v>
      </c>
      <c r="AI920" s="5">
        <f t="shared" si="396"/>
        <v>-4.8127525286192352E-3</v>
      </c>
      <c r="AJ920" s="5">
        <f t="shared" si="397"/>
        <v>0</v>
      </c>
      <c r="AK920" s="5">
        <f t="shared" si="398"/>
        <v>0</v>
      </c>
      <c r="AL920" s="5">
        <f t="shared" si="399"/>
        <v>0</v>
      </c>
      <c r="AM920" s="5">
        <f t="shared" si="400"/>
        <v>7.2336048618248938E-4</v>
      </c>
      <c r="AN920" s="5">
        <f t="shared" si="401"/>
        <v>-1.7257063547281293E-3</v>
      </c>
      <c r="AO920" s="5">
        <f t="shared" si="402"/>
        <v>-1.7257063547281293E-3</v>
      </c>
      <c r="AP920" s="5">
        <f t="shared" si="403"/>
        <v>-2.8945697778584023E-3</v>
      </c>
      <c r="AQ920" s="5">
        <f t="shared" si="404"/>
        <v>-3.0349732739881619E-3</v>
      </c>
      <c r="AR920" s="5">
        <f t="shared" si="405"/>
        <v>-3.8426256669653602E-3</v>
      </c>
      <c r="AS920" s="5">
        <f t="shared" si="406"/>
        <v>-3.842679534543203E-3</v>
      </c>
      <c r="AT920" s="5">
        <f t="shared" si="407"/>
        <v>-3.8426719277656618E-3</v>
      </c>
      <c r="AU920" s="5">
        <f t="shared" si="408"/>
        <v>-3.0349411686121375E-3</v>
      </c>
      <c r="AV920" s="5">
        <f t="shared" si="409"/>
        <v>-3.8427149634812086E-3</v>
      </c>
      <c r="AW920" s="5">
        <f t="shared" si="410"/>
        <v>-3.8427041853076327E-3</v>
      </c>
      <c r="AX920" s="5">
        <f t="shared" si="411"/>
        <v>-3.8427374601220921E-3</v>
      </c>
      <c r="AZ920" s="7">
        <f t="shared" si="395"/>
        <v>128.14363821552377</v>
      </c>
      <c r="BA920" s="4">
        <f t="shared" si="412"/>
        <v>-1.6483926129390359E-3</v>
      </c>
      <c r="BB920" s="5">
        <f>AZ920/MAX($AZ$16:AZ920)-1</f>
        <v>-1.0575154000915021E-2</v>
      </c>
    </row>
    <row r="921" spans="1:54" x14ac:dyDescent="0.25">
      <c r="A921" s="3">
        <v>43888</v>
      </c>
      <c r="B921">
        <f>IFERROR(VLOOKUP($A921,Finnifty!$A$14:$I$486,B$15+1,FALSE),All_curves!B920)</f>
        <v>0</v>
      </c>
      <c r="C921">
        <f>IFERROR(VLOOKUP($A921,Finnifty!$A$14:$I$486,C$15+1,FALSE),All_curves!C920)</f>
        <v>0</v>
      </c>
      <c r="D921">
        <f>IFERROR(VLOOKUP($A921,Finnifty!$A$14:$I$486,D$15+1,FALSE),All_curves!D920)</f>
        <v>0</v>
      </c>
      <c r="E921">
        <f>IFERROR(VLOOKUP($A921,Finnifty!$A$14:$I$486,E$15+1,FALSE),All_curves!E920)</f>
        <v>0</v>
      </c>
      <c r="F921">
        <f>IFERROR(VLOOKUP($A921,Finnifty!$A$14:$I$486,F$15+1,FALSE),All_curves!F920)</f>
        <v>0</v>
      </c>
      <c r="G921">
        <f>IFERROR(VLOOKUP($A921,Finnifty!$A$14:$I$486,G$15+1,FALSE),All_curves!G920)</f>
        <v>0</v>
      </c>
      <c r="H921">
        <f>IFERROR(VLOOKUP($A921,Finnifty!$A$14:$I$486,H$15+1,FALSE),All_curves!H920)</f>
        <v>0</v>
      </c>
      <c r="I921">
        <f>IFERROR(VLOOKUP($A921,Finnifty!$A$14:$I$486,I$15+1,FALSE),All_curves!I920)</f>
        <v>0</v>
      </c>
      <c r="J921">
        <f>IFERROR(VLOOKUP($A921,Banknifty!$A$14:$I$4860,2,FALSE),All_curves!J920)</f>
        <v>15327707</v>
      </c>
      <c r="K921">
        <f>IFERROR(VLOOKUP($A921,Banknifty!$A$14:$I$4860,3,FALSE),All_curves!K920)</f>
        <v>25328536</v>
      </c>
      <c r="L921">
        <f>IFERROR(VLOOKUP($A921,Banknifty!$A$14:$I$4860,4,FALSE),All_curves!L920)</f>
        <v>20048292</v>
      </c>
      <c r="M921">
        <f>IFERROR(VLOOKUP($A921,Banknifty!$A$14:$I$4860,5,FALSE),All_curves!M920)</f>
        <v>24814108</v>
      </c>
      <c r="N921">
        <f>IFERROR(VLOOKUP($A921,Banknifty!$A$14:$I$4860,6,FALSE),All_curves!N920)</f>
        <v>14479714</v>
      </c>
      <c r="O921">
        <f>IFERROR(VLOOKUP($A921,Banknifty!$A$14:$I$4860,7,FALSE),All_curves!O920)</f>
        <v>22323306</v>
      </c>
      <c r="P921">
        <f>IFERROR(VLOOKUP($A921,Banknifty!$A$14:$I$4860,8,FALSE),All_curves!P920)</f>
        <v>22323306</v>
      </c>
      <c r="Q921">
        <f>IFERROR(VLOOKUP($A921,Banknifty!$A$14:$I$4860,9,FALSE),All_curves!Q920)</f>
        <v>20722896</v>
      </c>
      <c r="R921">
        <f>IFERROR(VLOOKUP($A921,Nifty!$A$14:$I$4860,2,FALSE),All_curves!R920)</f>
        <v>8677440</v>
      </c>
      <c r="S921">
        <f>IFERROR(VLOOKUP($A921,Nifty!$A$14:$I$4860,3,FALSE),All_curves!S920)</f>
        <v>9920542</v>
      </c>
      <c r="T921">
        <f>IFERROR(VLOOKUP($A921,Nifty!$A$14:$I$4860,4,FALSE),All_curves!T920)</f>
        <v>9705833</v>
      </c>
      <c r="U921">
        <f>IFERROR(VLOOKUP($A921,Nifty!$A$14:$I$4860,5,FALSE),All_curves!U920)</f>
        <v>11068320</v>
      </c>
      <c r="V921">
        <f>IFERROR(VLOOKUP($A921,Nifty!$A$14:$I$4860,6,FALSE),All_curves!V920)</f>
        <v>9402460</v>
      </c>
      <c r="W921">
        <f>IFERROR(VLOOKUP($A921,Nifty!$A$14:$I$4860,7,FALSE),All_curves!W920)</f>
        <v>10703857</v>
      </c>
      <c r="X921">
        <f>IFERROR(VLOOKUP($A921,Nifty!$A$14:$I$4860,8,FALSE),All_curves!X920)</f>
        <v>10431195</v>
      </c>
      <c r="Y921">
        <f>IFERROR(VLOOKUP($A921,Nifty!$A$14:$I$4860,9,FALSE),All_curves!Y920)</f>
        <v>10886958</v>
      </c>
      <c r="AA921" s="5">
        <f t="shared" si="387"/>
        <v>0</v>
      </c>
      <c r="AB921" s="5">
        <f t="shared" si="388"/>
        <v>0</v>
      </c>
      <c r="AC921" s="5">
        <f t="shared" si="389"/>
        <v>0</v>
      </c>
      <c r="AD921" s="5">
        <f t="shared" si="390"/>
        <v>0</v>
      </c>
      <c r="AE921" s="5">
        <f t="shared" si="391"/>
        <v>0</v>
      </c>
      <c r="AF921" s="5">
        <f t="shared" si="392"/>
        <v>0</v>
      </c>
      <c r="AG921" s="5">
        <f t="shared" si="393"/>
        <v>0</v>
      </c>
      <c r="AH921" s="5">
        <f t="shared" si="394"/>
        <v>0</v>
      </c>
      <c r="AI921" s="5">
        <f t="shared" si="396"/>
        <v>-8.0266724774495923E-3</v>
      </c>
      <c r="AJ921" s="5">
        <f t="shared" si="397"/>
        <v>-9.9903338514930606E-3</v>
      </c>
      <c r="AK921" s="5">
        <f t="shared" si="398"/>
        <v>-1.0078017435566688E-2</v>
      </c>
      <c r="AL921" s="5">
        <f t="shared" si="399"/>
        <v>-1.0088247531913508E-2</v>
      </c>
      <c r="AM921" s="5">
        <f t="shared" si="400"/>
        <v>1.8648338635895989E-3</v>
      </c>
      <c r="AN921" s="5">
        <f t="shared" si="401"/>
        <v>-1.6540035929766272E-3</v>
      </c>
      <c r="AO921" s="5">
        <f t="shared" si="402"/>
        <v>-1.6540035929766272E-3</v>
      </c>
      <c r="AP921" s="5">
        <f t="shared" si="403"/>
        <v>0</v>
      </c>
      <c r="AQ921" s="5">
        <f t="shared" si="404"/>
        <v>-6.1337804149218522E-3</v>
      </c>
      <c r="AR921" s="5">
        <f t="shared" si="405"/>
        <v>-7.4444601968454149E-3</v>
      </c>
      <c r="AS921" s="5">
        <f t="shared" si="406"/>
        <v>-7.521025864205777E-3</v>
      </c>
      <c r="AT921" s="5">
        <f t="shared" si="407"/>
        <v>-2.5000763784553959E-3</v>
      </c>
      <c r="AU921" s="5">
        <f t="shared" si="408"/>
        <v>1.5319429599967016E-3</v>
      </c>
      <c r="AV921" s="5">
        <f t="shared" si="409"/>
        <v>7.6442070402071849E-4</v>
      </c>
      <c r="AW921" s="5">
        <f t="shared" si="410"/>
        <v>2.5568518208114455E-3</v>
      </c>
      <c r="AX921" s="5">
        <f t="shared" si="411"/>
        <v>2.5568198299819045E-3</v>
      </c>
      <c r="AZ921" s="7">
        <f t="shared" si="395"/>
        <v>127.84562015088568</v>
      </c>
      <c r="BA921" s="4">
        <f t="shared" si="412"/>
        <v>-2.3256563399335073E-3</v>
      </c>
      <c r="BB921" s="5">
        <f>AZ921/MAX($AZ$16:AZ921)-1</f>
        <v>-1.28762161669006E-2</v>
      </c>
    </row>
    <row r="922" spans="1:54" x14ac:dyDescent="0.25">
      <c r="A922" s="3">
        <v>43889</v>
      </c>
      <c r="B922">
        <f>IFERROR(VLOOKUP($A922,Finnifty!$A$14:$I$486,B$15+1,FALSE),All_curves!B921)</f>
        <v>0</v>
      </c>
      <c r="C922">
        <f>IFERROR(VLOOKUP($A922,Finnifty!$A$14:$I$486,C$15+1,FALSE),All_curves!C921)</f>
        <v>0</v>
      </c>
      <c r="D922">
        <f>IFERROR(VLOOKUP($A922,Finnifty!$A$14:$I$486,D$15+1,FALSE),All_curves!D921)</f>
        <v>0</v>
      </c>
      <c r="E922">
        <f>IFERROR(VLOOKUP($A922,Finnifty!$A$14:$I$486,E$15+1,FALSE),All_curves!E921)</f>
        <v>0</v>
      </c>
      <c r="F922">
        <f>IFERROR(VLOOKUP($A922,Finnifty!$A$14:$I$486,F$15+1,FALSE),All_curves!F921)</f>
        <v>0</v>
      </c>
      <c r="G922">
        <f>IFERROR(VLOOKUP($A922,Finnifty!$A$14:$I$486,G$15+1,FALSE),All_curves!G921)</f>
        <v>0</v>
      </c>
      <c r="H922">
        <f>IFERROR(VLOOKUP($A922,Finnifty!$A$14:$I$486,H$15+1,FALSE),All_curves!H921)</f>
        <v>0</v>
      </c>
      <c r="I922">
        <f>IFERROR(VLOOKUP($A922,Finnifty!$A$14:$I$486,I$15+1,FALSE),All_curves!I921)</f>
        <v>0</v>
      </c>
      <c r="J922">
        <f>IFERROR(VLOOKUP($A922,Banknifty!$A$14:$I$4860,2,FALSE),All_curves!J921)</f>
        <v>15387385</v>
      </c>
      <c r="K922">
        <f>IFERROR(VLOOKUP($A922,Banknifty!$A$14:$I$4860,3,FALSE),All_curves!K921)</f>
        <v>25346392</v>
      </c>
      <c r="L922">
        <f>IFERROR(VLOOKUP($A922,Banknifty!$A$14:$I$4860,4,FALSE),All_curves!L921)</f>
        <v>20117846</v>
      </c>
      <c r="M922">
        <f>IFERROR(VLOOKUP($A922,Banknifty!$A$14:$I$4860,5,FALSE),All_curves!M921)</f>
        <v>24818112</v>
      </c>
      <c r="N922">
        <f>IFERROR(VLOOKUP($A922,Banknifty!$A$14:$I$4860,6,FALSE),All_curves!N921)</f>
        <v>14466828</v>
      </c>
      <c r="O922">
        <f>IFERROR(VLOOKUP($A922,Banknifty!$A$14:$I$4860,7,FALSE),All_curves!O921)</f>
        <v>22324436</v>
      </c>
      <c r="P922">
        <f>IFERROR(VLOOKUP($A922,Banknifty!$A$14:$I$4860,8,FALSE),All_curves!P921)</f>
        <v>22324436</v>
      </c>
      <c r="Q922">
        <f>IFERROR(VLOOKUP($A922,Banknifty!$A$14:$I$4860,9,FALSE),All_curves!Q921)</f>
        <v>20722896</v>
      </c>
      <c r="R922">
        <f>IFERROR(VLOOKUP($A922,Nifty!$A$14:$I$4860,2,FALSE),All_curves!R921)</f>
        <v>8708730</v>
      </c>
      <c r="S922">
        <f>IFERROR(VLOOKUP($A922,Nifty!$A$14:$I$4860,3,FALSE),All_curves!S921)</f>
        <v>9929748</v>
      </c>
      <c r="T922">
        <f>IFERROR(VLOOKUP($A922,Nifty!$A$14:$I$4860,4,FALSE),All_curves!T921)</f>
        <v>9739866</v>
      </c>
      <c r="U922">
        <f>IFERROR(VLOOKUP($A922,Nifty!$A$14:$I$4860,5,FALSE),All_curves!U921)</f>
        <v>11068486</v>
      </c>
      <c r="V922">
        <f>IFERROR(VLOOKUP($A922,Nifty!$A$14:$I$4860,6,FALSE),All_curves!V921)</f>
        <v>9501092</v>
      </c>
      <c r="W922">
        <f>IFERROR(VLOOKUP($A922,Nifty!$A$14:$I$4860,7,FALSE),All_curves!W921)</f>
        <v>10779955</v>
      </c>
      <c r="X922">
        <f>IFERROR(VLOOKUP($A922,Nifty!$A$14:$I$4860,8,FALSE),All_curves!X921)</f>
        <v>10467771</v>
      </c>
      <c r="Y922">
        <f>IFERROR(VLOOKUP($A922,Nifty!$A$14:$I$4860,9,FALSE),All_curves!Y921)</f>
        <v>10887121</v>
      </c>
      <c r="AA922" s="5">
        <f t="shared" si="387"/>
        <v>0</v>
      </c>
      <c r="AB922" s="5">
        <f t="shared" si="388"/>
        <v>0</v>
      </c>
      <c r="AC922" s="5">
        <f t="shared" si="389"/>
        <v>0</v>
      </c>
      <c r="AD922" s="5">
        <f t="shared" si="390"/>
        <v>0</v>
      </c>
      <c r="AE922" s="5">
        <f t="shared" si="391"/>
        <v>0</v>
      </c>
      <c r="AF922" s="5">
        <f t="shared" si="392"/>
        <v>0</v>
      </c>
      <c r="AG922" s="5">
        <f t="shared" si="393"/>
        <v>0</v>
      </c>
      <c r="AH922" s="5">
        <f t="shared" si="394"/>
        <v>0</v>
      </c>
      <c r="AI922" s="5">
        <f t="shared" si="396"/>
        <v>3.8934721286099094E-3</v>
      </c>
      <c r="AJ922" s="5">
        <f t="shared" si="397"/>
        <v>7.0497560538052007E-4</v>
      </c>
      <c r="AK922" s="5">
        <f t="shared" si="398"/>
        <v>3.4693229727500441E-3</v>
      </c>
      <c r="AL922" s="5">
        <f t="shared" si="399"/>
        <v>1.6135981998632865E-4</v>
      </c>
      <c r="AM922" s="5">
        <f t="shared" si="400"/>
        <v>-8.899347045113748E-4</v>
      </c>
      <c r="AN922" s="5">
        <f t="shared" si="401"/>
        <v>5.0619742434143689E-5</v>
      </c>
      <c r="AO922" s="5">
        <f t="shared" si="402"/>
        <v>5.0619742434143689E-5</v>
      </c>
      <c r="AP922" s="5">
        <f t="shared" si="403"/>
        <v>0</v>
      </c>
      <c r="AQ922" s="5">
        <f t="shared" si="404"/>
        <v>3.6059022015708653E-3</v>
      </c>
      <c r="AR922" s="5">
        <f t="shared" si="405"/>
        <v>9.2797349177087263E-4</v>
      </c>
      <c r="AS922" s="5">
        <f t="shared" si="406"/>
        <v>3.5064481327877761E-3</v>
      </c>
      <c r="AT922" s="5">
        <f t="shared" si="407"/>
        <v>1.4997759370860564E-5</v>
      </c>
      <c r="AU922" s="5">
        <f t="shared" si="408"/>
        <v>1.0490020696711344E-2</v>
      </c>
      <c r="AV922" s="5">
        <f t="shared" si="409"/>
        <v>7.1093999107050276E-3</v>
      </c>
      <c r="AW922" s="5">
        <f t="shared" si="410"/>
        <v>3.5064055460567456E-3</v>
      </c>
      <c r="AX922" s="5">
        <f t="shared" si="411"/>
        <v>1.4972042695404753E-5</v>
      </c>
      <c r="AZ922" s="7">
        <f t="shared" si="395"/>
        <v>128.04067290893195</v>
      </c>
      <c r="BA922" s="4">
        <f t="shared" si="412"/>
        <v>1.5256897953646923E-3</v>
      </c>
      <c r="BB922" s="5">
        <f>AZ922/MAX($AZ$16:AZ922)-1</f>
        <v>-1.1370171483144675E-2</v>
      </c>
    </row>
    <row r="923" spans="1:54" x14ac:dyDescent="0.25">
      <c r="A923" s="3">
        <v>43892</v>
      </c>
      <c r="B923">
        <f>IFERROR(VLOOKUP($A923,Finnifty!$A$14:$I$486,B$15+1,FALSE),All_curves!B922)</f>
        <v>0</v>
      </c>
      <c r="C923">
        <f>IFERROR(VLOOKUP($A923,Finnifty!$A$14:$I$486,C$15+1,FALSE),All_curves!C922)</f>
        <v>0</v>
      </c>
      <c r="D923">
        <f>IFERROR(VLOOKUP($A923,Finnifty!$A$14:$I$486,D$15+1,FALSE),All_curves!D922)</f>
        <v>0</v>
      </c>
      <c r="E923">
        <f>IFERROR(VLOOKUP($A923,Finnifty!$A$14:$I$486,E$15+1,FALSE),All_curves!E922)</f>
        <v>0</v>
      </c>
      <c r="F923">
        <f>IFERROR(VLOOKUP($A923,Finnifty!$A$14:$I$486,F$15+1,FALSE),All_curves!F922)</f>
        <v>0</v>
      </c>
      <c r="G923">
        <f>IFERROR(VLOOKUP($A923,Finnifty!$A$14:$I$486,G$15+1,FALSE),All_curves!G922)</f>
        <v>0</v>
      </c>
      <c r="H923">
        <f>IFERROR(VLOOKUP($A923,Finnifty!$A$14:$I$486,H$15+1,FALSE),All_curves!H922)</f>
        <v>0</v>
      </c>
      <c r="I923">
        <f>IFERROR(VLOOKUP($A923,Finnifty!$A$14:$I$486,I$15+1,FALSE),All_curves!I922)</f>
        <v>0</v>
      </c>
      <c r="J923">
        <f>IFERROR(VLOOKUP($A923,Banknifty!$A$14:$I$4860,2,FALSE),All_curves!J922)</f>
        <v>15405816</v>
      </c>
      <c r="K923">
        <f>IFERROR(VLOOKUP($A923,Banknifty!$A$14:$I$4860,3,FALSE),All_curves!K922)</f>
        <v>25200666</v>
      </c>
      <c r="L923">
        <f>IFERROR(VLOOKUP($A923,Banknifty!$A$14:$I$4860,4,FALSE),All_curves!L922)</f>
        <v>20065940</v>
      </c>
      <c r="M923">
        <f>IFERROR(VLOOKUP($A923,Banknifty!$A$14:$I$4860,5,FALSE),All_curves!M922)</f>
        <v>24683026</v>
      </c>
      <c r="N923">
        <f>IFERROR(VLOOKUP($A923,Banknifty!$A$14:$I$4860,6,FALSE),All_curves!N922)</f>
        <v>14397202</v>
      </c>
      <c r="O923">
        <f>IFERROR(VLOOKUP($A923,Banknifty!$A$14:$I$4860,7,FALSE),All_curves!O922)</f>
        <v>22324436</v>
      </c>
      <c r="P923">
        <f>IFERROR(VLOOKUP($A923,Banknifty!$A$14:$I$4860,8,FALSE),All_curves!P922)</f>
        <v>22324436</v>
      </c>
      <c r="Q923">
        <f>IFERROR(VLOOKUP($A923,Banknifty!$A$14:$I$4860,9,FALSE),All_curves!Q922)</f>
        <v>20722896</v>
      </c>
      <c r="R923">
        <f>IFERROR(VLOOKUP($A923,Nifty!$A$14:$I$4860,2,FALSE),All_curves!R922)</f>
        <v>8660406</v>
      </c>
      <c r="S923">
        <f>IFERROR(VLOOKUP($A923,Nifty!$A$14:$I$4860,3,FALSE),All_curves!S922)</f>
        <v>9822509</v>
      </c>
      <c r="T923">
        <f>IFERROR(VLOOKUP($A923,Nifty!$A$14:$I$4860,4,FALSE),All_curves!T922)</f>
        <v>9646666</v>
      </c>
      <c r="U923">
        <f>IFERROR(VLOOKUP($A923,Nifty!$A$14:$I$4860,5,FALSE),All_curves!U922)</f>
        <v>11029172</v>
      </c>
      <c r="V923">
        <f>IFERROR(VLOOKUP($A923,Nifty!$A$14:$I$4860,6,FALSE),All_curves!V922)</f>
        <v>9448371</v>
      </c>
      <c r="W923">
        <f>IFERROR(VLOOKUP($A923,Nifty!$A$14:$I$4860,7,FALSE),All_curves!W922)</f>
        <v>10663533</v>
      </c>
      <c r="X923">
        <f>IFERROR(VLOOKUP($A923,Nifty!$A$14:$I$4860,8,FALSE),All_curves!X922)</f>
        <v>10367606</v>
      </c>
      <c r="Y923">
        <f>IFERROR(VLOOKUP($A923,Nifty!$A$14:$I$4860,9,FALSE),All_curves!Y922)</f>
        <v>10848451</v>
      </c>
      <c r="AA923" s="5">
        <f t="shared" si="387"/>
        <v>0</v>
      </c>
      <c r="AB923" s="5">
        <f t="shared" si="388"/>
        <v>0</v>
      </c>
      <c r="AC923" s="5">
        <f t="shared" si="389"/>
        <v>0</v>
      </c>
      <c r="AD923" s="5">
        <f t="shared" si="390"/>
        <v>0</v>
      </c>
      <c r="AE923" s="5">
        <f t="shared" si="391"/>
        <v>0</v>
      </c>
      <c r="AF923" s="5">
        <f t="shared" si="392"/>
        <v>0</v>
      </c>
      <c r="AG923" s="5">
        <f t="shared" si="393"/>
        <v>0</v>
      </c>
      <c r="AH923" s="5">
        <f t="shared" si="394"/>
        <v>0</v>
      </c>
      <c r="AI923" s="5">
        <f t="shared" si="396"/>
        <v>1.1977993661691499E-3</v>
      </c>
      <c r="AJ923" s="5">
        <f t="shared" si="397"/>
        <v>-5.7493784519706548E-3</v>
      </c>
      <c r="AK923" s="5">
        <f t="shared" si="398"/>
        <v>-2.5800972927221277E-3</v>
      </c>
      <c r="AL923" s="5">
        <f t="shared" si="399"/>
        <v>-5.4430409533167134E-3</v>
      </c>
      <c r="AM923" s="5">
        <f t="shared" si="400"/>
        <v>-4.8128034701180322E-3</v>
      </c>
      <c r="AN923" s="5">
        <f t="shared" si="401"/>
        <v>0</v>
      </c>
      <c r="AO923" s="5">
        <f t="shared" si="402"/>
        <v>0</v>
      </c>
      <c r="AP923" s="5">
        <f t="shared" si="403"/>
        <v>0</v>
      </c>
      <c r="AQ923" s="5">
        <f t="shared" si="404"/>
        <v>-5.5489147097222968E-3</v>
      </c>
      <c r="AR923" s="5">
        <f t="shared" si="405"/>
        <v>-1.0799770548054144E-2</v>
      </c>
      <c r="AS923" s="5">
        <f t="shared" si="406"/>
        <v>-9.5689201473613261E-3</v>
      </c>
      <c r="AT923" s="5">
        <f t="shared" si="407"/>
        <v>-3.5518859580253581E-3</v>
      </c>
      <c r="AU923" s="5">
        <f t="shared" si="408"/>
        <v>-5.5489411111901976E-3</v>
      </c>
      <c r="AV923" s="5">
        <f t="shared" si="409"/>
        <v>-1.0799859554144753E-2</v>
      </c>
      <c r="AW923" s="5">
        <f t="shared" si="410"/>
        <v>-9.5688948487696601E-3</v>
      </c>
      <c r="AX923" s="5">
        <f t="shared" si="411"/>
        <v>-3.5519032074686763E-3</v>
      </c>
      <c r="AZ923" s="7">
        <f t="shared" si="395"/>
        <v>127.63346829981568</v>
      </c>
      <c r="BA923" s="4">
        <f t="shared" si="412"/>
        <v>-3.1802754536122838E-3</v>
      </c>
      <c r="BB923" s="5">
        <f>AZ923/MAX($AZ$16:AZ923)-1</f>
        <v>-1.4514286659485731E-2</v>
      </c>
    </row>
    <row r="924" spans="1:54" x14ac:dyDescent="0.25">
      <c r="A924" s="3">
        <v>43893</v>
      </c>
      <c r="B924">
        <f>IFERROR(VLOOKUP($A924,Finnifty!$A$14:$I$486,B$15+1,FALSE),All_curves!B923)</f>
        <v>0</v>
      </c>
      <c r="C924">
        <f>IFERROR(VLOOKUP($A924,Finnifty!$A$14:$I$486,C$15+1,FALSE),All_curves!C923)</f>
        <v>0</v>
      </c>
      <c r="D924">
        <f>IFERROR(VLOOKUP($A924,Finnifty!$A$14:$I$486,D$15+1,FALSE),All_curves!D923)</f>
        <v>0</v>
      </c>
      <c r="E924">
        <f>IFERROR(VLOOKUP($A924,Finnifty!$A$14:$I$486,E$15+1,FALSE),All_curves!E923)</f>
        <v>0</v>
      </c>
      <c r="F924">
        <f>IFERROR(VLOOKUP($A924,Finnifty!$A$14:$I$486,F$15+1,FALSE),All_curves!F923)</f>
        <v>0</v>
      </c>
      <c r="G924">
        <f>IFERROR(VLOOKUP($A924,Finnifty!$A$14:$I$486,G$15+1,FALSE),All_curves!G923)</f>
        <v>0</v>
      </c>
      <c r="H924">
        <f>IFERROR(VLOOKUP($A924,Finnifty!$A$14:$I$486,H$15+1,FALSE),All_curves!H923)</f>
        <v>0</v>
      </c>
      <c r="I924">
        <f>IFERROR(VLOOKUP($A924,Finnifty!$A$14:$I$486,I$15+1,FALSE),All_curves!I923)</f>
        <v>0</v>
      </c>
      <c r="J924">
        <f>IFERROR(VLOOKUP($A924,Banknifty!$A$14:$I$4860,2,FALSE),All_curves!J923)</f>
        <v>15262536</v>
      </c>
      <c r="K924">
        <f>IFERROR(VLOOKUP($A924,Banknifty!$A$14:$I$4860,3,FALSE),All_curves!K923)</f>
        <v>24936752</v>
      </c>
      <c r="L924">
        <f>IFERROR(VLOOKUP($A924,Banknifty!$A$14:$I$4860,4,FALSE),All_curves!L923)</f>
        <v>19943112</v>
      </c>
      <c r="M924">
        <f>IFERROR(VLOOKUP($A924,Banknifty!$A$14:$I$4860,5,FALSE),All_curves!M923)</f>
        <v>24469208</v>
      </c>
      <c r="N924">
        <f>IFERROR(VLOOKUP($A924,Banknifty!$A$14:$I$4860,6,FALSE),All_curves!N923)</f>
        <v>14367610</v>
      </c>
      <c r="O924">
        <f>IFERROR(VLOOKUP($A924,Banknifty!$A$14:$I$4860,7,FALSE),All_curves!O923)</f>
        <v>22272530</v>
      </c>
      <c r="P924">
        <f>IFERROR(VLOOKUP($A924,Banknifty!$A$14:$I$4860,8,FALSE),All_curves!P923)</f>
        <v>22272530</v>
      </c>
      <c r="Q924">
        <f>IFERROR(VLOOKUP($A924,Banknifty!$A$14:$I$4860,9,FALSE),All_curves!Q923)</f>
        <v>20722896</v>
      </c>
      <c r="R924">
        <f>IFERROR(VLOOKUP($A924,Nifty!$A$14:$I$4860,2,FALSE),All_curves!R923)</f>
        <v>8586414</v>
      </c>
      <c r="S924">
        <f>IFERROR(VLOOKUP($A924,Nifty!$A$14:$I$4860,3,FALSE),All_curves!S923)</f>
        <v>9787589</v>
      </c>
      <c r="T924">
        <f>IFERROR(VLOOKUP($A924,Nifty!$A$14:$I$4860,4,FALSE),All_curves!T923)</f>
        <v>9603484</v>
      </c>
      <c r="U924">
        <f>IFERROR(VLOOKUP($A924,Nifty!$A$14:$I$4860,5,FALSE),All_curves!U923)</f>
        <v>10950656</v>
      </c>
      <c r="V924">
        <f>IFERROR(VLOOKUP($A924,Nifty!$A$14:$I$4860,6,FALSE),All_curves!V923)</f>
        <v>9367646</v>
      </c>
      <c r="W924">
        <f>IFERROR(VLOOKUP($A924,Nifty!$A$14:$I$4860,7,FALSE),All_curves!W923)</f>
        <v>10625624</v>
      </c>
      <c r="X924">
        <f>IFERROR(VLOOKUP($A924,Nifty!$A$14:$I$4860,8,FALSE),All_curves!X923)</f>
        <v>10321197</v>
      </c>
      <c r="Y924">
        <f>IFERROR(VLOOKUP($A924,Nifty!$A$14:$I$4860,9,FALSE),All_curves!Y923)</f>
        <v>10771222</v>
      </c>
      <c r="AA924" s="5">
        <f t="shared" si="387"/>
        <v>0</v>
      </c>
      <c r="AB924" s="5">
        <f t="shared" si="388"/>
        <v>0</v>
      </c>
      <c r="AC924" s="5">
        <f t="shared" si="389"/>
        <v>0</v>
      </c>
      <c r="AD924" s="5">
        <f t="shared" si="390"/>
        <v>0</v>
      </c>
      <c r="AE924" s="5">
        <f t="shared" si="391"/>
        <v>0</v>
      </c>
      <c r="AF924" s="5">
        <f t="shared" si="392"/>
        <v>0</v>
      </c>
      <c r="AG924" s="5">
        <f t="shared" si="393"/>
        <v>0</v>
      </c>
      <c r="AH924" s="5">
        <f t="shared" si="394"/>
        <v>0</v>
      </c>
      <c r="AI924" s="5">
        <f t="shared" si="396"/>
        <v>-9.3003836992471278E-3</v>
      </c>
      <c r="AJ924" s="5">
        <f t="shared" si="397"/>
        <v>-1.0472501004536894E-2</v>
      </c>
      <c r="AK924" s="5">
        <f t="shared" si="398"/>
        <v>-6.1212183431227363E-3</v>
      </c>
      <c r="AL924" s="5">
        <f t="shared" si="399"/>
        <v>-8.6625521522361026E-3</v>
      </c>
      <c r="AM924" s="5">
        <f t="shared" si="400"/>
        <v>-2.0553993755175748E-3</v>
      </c>
      <c r="AN924" s="5">
        <f t="shared" si="401"/>
        <v>-2.3250755360627595E-3</v>
      </c>
      <c r="AO924" s="5">
        <f t="shared" si="402"/>
        <v>-2.3250755360627595E-3</v>
      </c>
      <c r="AP924" s="5">
        <f t="shared" si="403"/>
        <v>0</v>
      </c>
      <c r="AQ924" s="5">
        <f t="shared" si="404"/>
        <v>-8.5437103064220921E-3</v>
      </c>
      <c r="AR924" s="5">
        <f t="shared" si="405"/>
        <v>-3.5550998222552144E-3</v>
      </c>
      <c r="AS924" s="5">
        <f t="shared" si="406"/>
        <v>-4.4763652022367095E-3</v>
      </c>
      <c r="AT924" s="5">
        <f t="shared" si="407"/>
        <v>-7.1189387562365924E-3</v>
      </c>
      <c r="AU924" s="5">
        <f t="shared" si="408"/>
        <v>-8.5438008308522662E-3</v>
      </c>
      <c r="AV924" s="5">
        <f t="shared" si="409"/>
        <v>-3.5550131462058765E-3</v>
      </c>
      <c r="AW924" s="5">
        <f t="shared" si="410"/>
        <v>-4.4763468056173705E-3</v>
      </c>
      <c r="AX924" s="5">
        <f t="shared" si="411"/>
        <v>-7.1188965134284521E-3</v>
      </c>
      <c r="AZ924" s="7">
        <f t="shared" si="395"/>
        <v>127.16202017121441</v>
      </c>
      <c r="BA924" s="4">
        <f t="shared" si="412"/>
        <v>-3.6937657095850226E-3</v>
      </c>
      <c r="BB924" s="5">
        <f>AZ924/MAX($AZ$16:AZ924)-1</f>
        <v>-1.8154439994708893E-2</v>
      </c>
    </row>
    <row r="925" spans="1:54" x14ac:dyDescent="0.25">
      <c r="A925" s="3">
        <v>43894</v>
      </c>
      <c r="B925">
        <f>IFERROR(VLOOKUP($A925,Finnifty!$A$14:$I$486,B$15+1,FALSE),All_curves!B924)</f>
        <v>0</v>
      </c>
      <c r="C925">
        <f>IFERROR(VLOOKUP($A925,Finnifty!$A$14:$I$486,C$15+1,FALSE),All_curves!C924)</f>
        <v>0</v>
      </c>
      <c r="D925">
        <f>IFERROR(VLOOKUP($A925,Finnifty!$A$14:$I$486,D$15+1,FALSE),All_curves!D924)</f>
        <v>0</v>
      </c>
      <c r="E925">
        <f>IFERROR(VLOOKUP($A925,Finnifty!$A$14:$I$486,E$15+1,FALSE),All_curves!E924)</f>
        <v>0</v>
      </c>
      <c r="F925">
        <f>IFERROR(VLOOKUP($A925,Finnifty!$A$14:$I$486,F$15+1,FALSE),All_curves!F924)</f>
        <v>0</v>
      </c>
      <c r="G925">
        <f>IFERROR(VLOOKUP($A925,Finnifty!$A$14:$I$486,G$15+1,FALSE),All_curves!G924)</f>
        <v>0</v>
      </c>
      <c r="H925">
        <f>IFERROR(VLOOKUP($A925,Finnifty!$A$14:$I$486,H$15+1,FALSE),All_curves!H924)</f>
        <v>0</v>
      </c>
      <c r="I925">
        <f>IFERROR(VLOOKUP($A925,Finnifty!$A$14:$I$486,I$15+1,FALSE),All_curves!I924)</f>
        <v>0</v>
      </c>
      <c r="J925">
        <f>IFERROR(VLOOKUP($A925,Banknifty!$A$14:$I$4860,2,FALSE),All_curves!J924)</f>
        <v>15284554</v>
      </c>
      <c r="K925">
        <f>IFERROR(VLOOKUP($A925,Banknifty!$A$14:$I$4860,3,FALSE),All_curves!K924)</f>
        <v>24981882</v>
      </c>
      <c r="L925">
        <f>IFERROR(VLOOKUP($A925,Banknifty!$A$14:$I$4860,4,FALSE),All_curves!L924)</f>
        <v>19929056</v>
      </c>
      <c r="M925">
        <f>IFERROR(VLOOKUP($A925,Banknifty!$A$14:$I$4860,5,FALSE),All_curves!M924)</f>
        <v>24426488</v>
      </c>
      <c r="N925">
        <f>IFERROR(VLOOKUP($A925,Banknifty!$A$14:$I$4860,6,FALSE),All_curves!N924)</f>
        <v>14597479</v>
      </c>
      <c r="O925">
        <f>IFERROR(VLOOKUP($A925,Banknifty!$A$14:$I$4860,7,FALSE),All_curves!O924)</f>
        <v>22410000</v>
      </c>
      <c r="P925">
        <f>IFERROR(VLOOKUP($A925,Banknifty!$A$14:$I$4860,8,FALSE),All_curves!P924)</f>
        <v>22410000</v>
      </c>
      <c r="Q925">
        <f>IFERROR(VLOOKUP($A925,Banknifty!$A$14:$I$4860,9,FALSE),All_curves!Q924)</f>
        <v>20726242</v>
      </c>
      <c r="R925">
        <f>IFERROR(VLOOKUP($A925,Nifty!$A$14:$I$4860,2,FALSE),All_curves!R924)</f>
        <v>8558826</v>
      </c>
      <c r="S925">
        <f>IFERROR(VLOOKUP($A925,Nifty!$A$14:$I$4860,3,FALSE),All_curves!S924)</f>
        <v>9730085</v>
      </c>
      <c r="T925">
        <f>IFERROR(VLOOKUP($A925,Nifty!$A$14:$I$4860,4,FALSE),All_curves!T924)</f>
        <v>9539927</v>
      </c>
      <c r="U925">
        <f>IFERROR(VLOOKUP($A925,Nifty!$A$14:$I$4860,5,FALSE),All_curves!U924)</f>
        <v>10879192</v>
      </c>
      <c r="V925">
        <f>IFERROR(VLOOKUP($A925,Nifty!$A$14:$I$4860,6,FALSE),All_curves!V924)</f>
        <v>9337548</v>
      </c>
      <c r="W925">
        <f>IFERROR(VLOOKUP($A925,Nifty!$A$14:$I$4860,7,FALSE),All_curves!W924)</f>
        <v>10563197</v>
      </c>
      <c r="X925">
        <f>IFERROR(VLOOKUP($A925,Nifty!$A$14:$I$4860,8,FALSE),All_curves!X924)</f>
        <v>10252890</v>
      </c>
      <c r="Y925">
        <f>IFERROR(VLOOKUP($A925,Nifty!$A$14:$I$4860,9,FALSE),All_curves!Y924)</f>
        <v>10700928</v>
      </c>
      <c r="AA925" s="5">
        <f t="shared" si="387"/>
        <v>0</v>
      </c>
      <c r="AB925" s="5">
        <f t="shared" si="388"/>
        <v>0</v>
      </c>
      <c r="AC925" s="5">
        <f t="shared" si="389"/>
        <v>0</v>
      </c>
      <c r="AD925" s="5">
        <f t="shared" si="390"/>
        <v>0</v>
      </c>
      <c r="AE925" s="5">
        <f t="shared" si="391"/>
        <v>0</v>
      </c>
      <c r="AF925" s="5">
        <f t="shared" si="392"/>
        <v>0</v>
      </c>
      <c r="AG925" s="5">
        <f t="shared" si="393"/>
        <v>0</v>
      </c>
      <c r="AH925" s="5">
        <f t="shared" si="394"/>
        <v>0</v>
      </c>
      <c r="AI925" s="5">
        <f t="shared" si="396"/>
        <v>1.4426173998869363E-3</v>
      </c>
      <c r="AJ925" s="5">
        <f t="shared" si="397"/>
        <v>1.8097785950632606E-3</v>
      </c>
      <c r="AK925" s="5">
        <f t="shared" si="398"/>
        <v>-7.0480474662126813E-4</v>
      </c>
      <c r="AL925" s="5">
        <f t="shared" si="399"/>
        <v>-1.7458677044226434E-3</v>
      </c>
      <c r="AM925" s="5">
        <f t="shared" si="400"/>
        <v>1.599911189126102E-2</v>
      </c>
      <c r="AN925" s="5">
        <f t="shared" si="401"/>
        <v>6.1721771168341544E-3</v>
      </c>
      <c r="AO925" s="5">
        <f t="shared" si="402"/>
        <v>6.1721771168341544E-3</v>
      </c>
      <c r="AP925" s="5">
        <f t="shared" si="403"/>
        <v>1.6146391894267254E-4</v>
      </c>
      <c r="AQ925" s="5">
        <f t="shared" si="404"/>
        <v>-3.2129827422716639E-3</v>
      </c>
      <c r="AR925" s="5">
        <f t="shared" si="405"/>
        <v>-5.8751956176337217E-3</v>
      </c>
      <c r="AS925" s="5">
        <f t="shared" si="406"/>
        <v>-6.6181190076435303E-3</v>
      </c>
      <c r="AT925" s="5">
        <f t="shared" si="407"/>
        <v>-6.5260017299419992E-3</v>
      </c>
      <c r="AU925" s="5">
        <f t="shared" si="408"/>
        <v>-3.2129736755637239E-3</v>
      </c>
      <c r="AV925" s="5">
        <f t="shared" si="409"/>
        <v>-5.8751373095830006E-3</v>
      </c>
      <c r="AW925" s="5">
        <f t="shared" si="410"/>
        <v>-6.6181277229763191E-3</v>
      </c>
      <c r="AX925" s="5">
        <f t="shared" si="411"/>
        <v>-6.5260933253441511E-3</v>
      </c>
      <c r="AZ925" s="7">
        <f t="shared" si="395"/>
        <v>127.08170687762689</v>
      </c>
      <c r="BA925" s="4">
        <f t="shared" si="412"/>
        <v>-6.3158239763249258E-4</v>
      </c>
      <c r="BB925" s="5">
        <f>AZ925/MAX($AZ$16:AZ925)-1</f>
        <v>-1.8774556367601836E-2</v>
      </c>
    </row>
    <row r="926" spans="1:54" x14ac:dyDescent="0.25">
      <c r="A926" s="3">
        <v>43895</v>
      </c>
      <c r="B926">
        <f>IFERROR(VLOOKUP($A926,Finnifty!$A$14:$I$486,B$15+1,FALSE),All_curves!B925)</f>
        <v>0</v>
      </c>
      <c r="C926">
        <f>IFERROR(VLOOKUP($A926,Finnifty!$A$14:$I$486,C$15+1,FALSE),All_curves!C925)</f>
        <v>0</v>
      </c>
      <c r="D926">
        <f>IFERROR(VLOOKUP($A926,Finnifty!$A$14:$I$486,D$15+1,FALSE),All_curves!D925)</f>
        <v>0</v>
      </c>
      <c r="E926">
        <f>IFERROR(VLOOKUP($A926,Finnifty!$A$14:$I$486,E$15+1,FALSE),All_curves!E925)</f>
        <v>0</v>
      </c>
      <c r="F926">
        <f>IFERROR(VLOOKUP($A926,Finnifty!$A$14:$I$486,F$15+1,FALSE),All_curves!F925)</f>
        <v>0</v>
      </c>
      <c r="G926">
        <f>IFERROR(VLOOKUP($A926,Finnifty!$A$14:$I$486,G$15+1,FALSE),All_curves!G925)</f>
        <v>0</v>
      </c>
      <c r="H926">
        <f>IFERROR(VLOOKUP($A926,Finnifty!$A$14:$I$486,H$15+1,FALSE),All_curves!H925)</f>
        <v>0</v>
      </c>
      <c r="I926">
        <f>IFERROR(VLOOKUP($A926,Finnifty!$A$14:$I$486,I$15+1,FALSE),All_curves!I925)</f>
        <v>0</v>
      </c>
      <c r="J926">
        <f>IFERROR(VLOOKUP($A926,Banknifty!$A$14:$I$4860,2,FALSE),All_curves!J925)</f>
        <v>15079587</v>
      </c>
      <c r="K926">
        <f>IFERROR(VLOOKUP($A926,Banknifty!$A$14:$I$4860,3,FALSE),All_curves!K925)</f>
        <v>24681478</v>
      </c>
      <c r="L926">
        <f>IFERROR(VLOOKUP($A926,Banknifty!$A$14:$I$4860,4,FALSE),All_curves!L925)</f>
        <v>19920784</v>
      </c>
      <c r="M926">
        <f>IFERROR(VLOOKUP($A926,Banknifty!$A$14:$I$4860,5,FALSE),All_curves!M925)</f>
        <v>24359044</v>
      </c>
      <c r="N926">
        <f>IFERROR(VLOOKUP($A926,Banknifty!$A$14:$I$4860,6,FALSE),All_curves!N925)</f>
        <v>14614964</v>
      </c>
      <c r="O926">
        <f>IFERROR(VLOOKUP($A926,Banknifty!$A$14:$I$4860,7,FALSE),All_curves!O925)</f>
        <v>22281156</v>
      </c>
      <c r="P926">
        <f>IFERROR(VLOOKUP($A926,Banknifty!$A$14:$I$4860,8,FALSE),All_curves!P925)</f>
        <v>22281156</v>
      </c>
      <c r="Q926">
        <f>IFERROR(VLOOKUP($A926,Banknifty!$A$14:$I$4860,9,FALSE),All_curves!Q925)</f>
        <v>20613428</v>
      </c>
      <c r="R926">
        <f>IFERROR(VLOOKUP($A926,Nifty!$A$14:$I$4860,2,FALSE),All_curves!R925)</f>
        <v>8445441</v>
      </c>
      <c r="S926">
        <f>IFERROR(VLOOKUP($A926,Nifty!$A$14:$I$4860,3,FALSE),All_curves!S925)</f>
        <v>9606696</v>
      </c>
      <c r="T926">
        <f>IFERROR(VLOOKUP($A926,Nifty!$A$14:$I$4860,4,FALSE),All_curves!T925)</f>
        <v>9516701</v>
      </c>
      <c r="U926">
        <f>IFERROR(VLOOKUP($A926,Nifty!$A$14:$I$4860,5,FALSE),All_curves!U925)</f>
        <v>10852705</v>
      </c>
      <c r="V926">
        <f>IFERROR(VLOOKUP($A926,Nifty!$A$14:$I$4860,6,FALSE),All_curves!V925)</f>
        <v>9301023</v>
      </c>
      <c r="W926">
        <f>IFERROR(VLOOKUP($A926,Nifty!$A$14:$I$4860,7,FALSE),All_curves!W925)</f>
        <v>10535222</v>
      </c>
      <c r="X926">
        <f>IFERROR(VLOOKUP($A926,Nifty!$A$14:$I$4860,8,FALSE),All_curves!X925)</f>
        <v>10227929</v>
      </c>
      <c r="Y926">
        <f>IFERROR(VLOOKUP($A926,Nifty!$A$14:$I$4860,9,FALSE),All_curves!Y925)</f>
        <v>10674876</v>
      </c>
      <c r="AA926" s="5">
        <f t="shared" si="387"/>
        <v>0</v>
      </c>
      <c r="AB926" s="5">
        <f t="shared" si="388"/>
        <v>0</v>
      </c>
      <c r="AC926" s="5">
        <f t="shared" si="389"/>
        <v>0</v>
      </c>
      <c r="AD926" s="5">
        <f t="shared" si="390"/>
        <v>0</v>
      </c>
      <c r="AE926" s="5">
        <f t="shared" si="391"/>
        <v>0</v>
      </c>
      <c r="AF926" s="5">
        <f t="shared" si="392"/>
        <v>0</v>
      </c>
      <c r="AG926" s="5">
        <f t="shared" si="393"/>
        <v>0</v>
      </c>
      <c r="AH926" s="5">
        <f t="shared" si="394"/>
        <v>0</v>
      </c>
      <c r="AI926" s="5">
        <f t="shared" si="396"/>
        <v>-1.341007398711147E-2</v>
      </c>
      <c r="AJ926" s="5">
        <f t="shared" si="397"/>
        <v>-1.2024874667168839E-2</v>
      </c>
      <c r="AK926" s="5">
        <f t="shared" si="398"/>
        <v>-4.1507234462079268E-4</v>
      </c>
      <c r="AL926" s="5">
        <f t="shared" si="399"/>
        <v>-2.7611009818521159E-3</v>
      </c>
      <c r="AM926" s="5">
        <f t="shared" si="400"/>
        <v>1.1978095669806788E-3</v>
      </c>
      <c r="AN926" s="5">
        <f t="shared" si="401"/>
        <v>-5.7493975903614158E-3</v>
      </c>
      <c r="AO926" s="5">
        <f t="shared" si="402"/>
        <v>-5.7493975903614158E-3</v>
      </c>
      <c r="AP926" s="5">
        <f t="shared" si="403"/>
        <v>-5.4430513741950959E-3</v>
      </c>
      <c r="AQ926" s="5">
        <f t="shared" si="404"/>
        <v>-1.3247728134676451E-2</v>
      </c>
      <c r="AR926" s="5">
        <f t="shared" si="405"/>
        <v>-1.2681184182872007E-2</v>
      </c>
      <c r="AS926" s="5">
        <f t="shared" si="406"/>
        <v>-2.4346098245825454E-3</v>
      </c>
      <c r="AT926" s="5">
        <f t="shared" si="407"/>
        <v>-2.4346477201615535E-3</v>
      </c>
      <c r="AU926" s="5">
        <f t="shared" si="408"/>
        <v>-3.9116264783859434E-3</v>
      </c>
      <c r="AV926" s="5">
        <f t="shared" si="409"/>
        <v>-2.6483459505678431E-3</v>
      </c>
      <c r="AW926" s="5">
        <f t="shared" si="410"/>
        <v>-2.4345330926207609E-3</v>
      </c>
      <c r="AX926" s="5">
        <f t="shared" si="411"/>
        <v>-2.4345552086697531E-3</v>
      </c>
      <c r="AZ926" s="7">
        <f t="shared" si="395"/>
        <v>126.62324696716919</v>
      </c>
      <c r="BA926" s="4">
        <f t="shared" si="412"/>
        <v>-3.6075995650511382E-3</v>
      </c>
      <c r="BB926" s="5">
        <f>AZ926/MAX($AZ$16:AZ926)-1</f>
        <v>-2.2314424851267223E-2</v>
      </c>
    </row>
    <row r="927" spans="1:54" x14ac:dyDescent="0.25">
      <c r="A927" s="3">
        <v>43896</v>
      </c>
      <c r="B927">
        <f>IFERROR(VLOOKUP($A927,Finnifty!$A$14:$I$486,B$15+1,FALSE),All_curves!B926)</f>
        <v>0</v>
      </c>
      <c r="C927">
        <f>IFERROR(VLOOKUP($A927,Finnifty!$A$14:$I$486,C$15+1,FALSE),All_curves!C926)</f>
        <v>0</v>
      </c>
      <c r="D927">
        <f>IFERROR(VLOOKUP($A927,Finnifty!$A$14:$I$486,D$15+1,FALSE),All_curves!D926)</f>
        <v>0</v>
      </c>
      <c r="E927">
        <f>IFERROR(VLOOKUP($A927,Finnifty!$A$14:$I$486,E$15+1,FALSE),All_curves!E926)</f>
        <v>0</v>
      </c>
      <c r="F927">
        <f>IFERROR(VLOOKUP($A927,Finnifty!$A$14:$I$486,F$15+1,FALSE),All_curves!F926)</f>
        <v>0</v>
      </c>
      <c r="G927">
        <f>IFERROR(VLOOKUP($A927,Finnifty!$A$14:$I$486,G$15+1,FALSE),All_curves!G926)</f>
        <v>0</v>
      </c>
      <c r="H927">
        <f>IFERROR(VLOOKUP($A927,Finnifty!$A$14:$I$486,H$15+1,FALSE),All_curves!H926)</f>
        <v>0</v>
      </c>
      <c r="I927">
        <f>IFERROR(VLOOKUP($A927,Finnifty!$A$14:$I$486,I$15+1,FALSE),All_curves!I926)</f>
        <v>0</v>
      </c>
      <c r="J927">
        <f>IFERROR(VLOOKUP($A927,Banknifty!$A$14:$I$4860,2,FALSE),All_curves!J926)</f>
        <v>15038530</v>
      </c>
      <c r="K927">
        <f>IFERROR(VLOOKUP($A927,Banknifty!$A$14:$I$4860,3,FALSE),All_curves!K926)</f>
        <v>24681478</v>
      </c>
      <c r="L927">
        <f>IFERROR(VLOOKUP($A927,Banknifty!$A$14:$I$4860,4,FALSE),All_curves!L926)</f>
        <v>19858206</v>
      </c>
      <c r="M927">
        <f>IFERROR(VLOOKUP($A927,Banknifty!$A$14:$I$4860,5,FALSE),All_curves!M926)</f>
        <v>24359044</v>
      </c>
      <c r="N927">
        <f>IFERROR(VLOOKUP($A927,Banknifty!$A$14:$I$4860,6,FALSE),All_curves!N926)</f>
        <v>14479039</v>
      </c>
      <c r="O927">
        <f>IFERROR(VLOOKUP($A927,Banknifty!$A$14:$I$4860,7,FALSE),All_curves!O926)</f>
        <v>22047818</v>
      </c>
      <c r="P927">
        <f>IFERROR(VLOOKUP($A927,Banknifty!$A$14:$I$4860,8,FALSE),All_curves!P926)</f>
        <v>22047818</v>
      </c>
      <c r="Q927">
        <f>IFERROR(VLOOKUP($A927,Banknifty!$A$14:$I$4860,9,FALSE),All_curves!Q926)</f>
        <v>20434862</v>
      </c>
      <c r="R927">
        <f>IFERROR(VLOOKUP($A927,Nifty!$A$14:$I$4860,2,FALSE),All_curves!R926)</f>
        <v>8432109</v>
      </c>
      <c r="S927">
        <f>IFERROR(VLOOKUP($A927,Nifty!$A$14:$I$4860,3,FALSE),All_curves!S926)</f>
        <v>9606696</v>
      </c>
      <c r="T927">
        <f>IFERROR(VLOOKUP($A927,Nifty!$A$14:$I$4860,4,FALSE),All_curves!T926)</f>
        <v>9516701</v>
      </c>
      <c r="U927">
        <f>IFERROR(VLOOKUP($A927,Nifty!$A$14:$I$4860,5,FALSE),All_curves!U926)</f>
        <v>10852705</v>
      </c>
      <c r="V927">
        <f>IFERROR(VLOOKUP($A927,Nifty!$A$14:$I$4860,6,FALSE),All_curves!V926)</f>
        <v>9355945</v>
      </c>
      <c r="W927">
        <f>IFERROR(VLOOKUP($A927,Nifty!$A$14:$I$4860,7,FALSE),All_curves!W926)</f>
        <v>10535222</v>
      </c>
      <c r="X927">
        <f>IFERROR(VLOOKUP($A927,Nifty!$A$14:$I$4860,8,FALSE),All_curves!X926)</f>
        <v>10227929</v>
      </c>
      <c r="Y927">
        <f>IFERROR(VLOOKUP($A927,Nifty!$A$14:$I$4860,9,FALSE),All_curves!Y926)</f>
        <v>10674876</v>
      </c>
      <c r="AA927" s="5">
        <f t="shared" si="387"/>
        <v>0</v>
      </c>
      <c r="AB927" s="5">
        <f t="shared" si="388"/>
        <v>0</v>
      </c>
      <c r="AC927" s="5">
        <f t="shared" si="389"/>
        <v>0</v>
      </c>
      <c r="AD927" s="5">
        <f t="shared" si="390"/>
        <v>0</v>
      </c>
      <c r="AE927" s="5">
        <f t="shared" si="391"/>
        <v>0</v>
      </c>
      <c r="AF927" s="5">
        <f t="shared" si="392"/>
        <v>0</v>
      </c>
      <c r="AG927" s="5">
        <f t="shared" si="393"/>
        <v>0</v>
      </c>
      <c r="AH927" s="5">
        <f t="shared" si="394"/>
        <v>0</v>
      </c>
      <c r="AI927" s="5">
        <f t="shared" si="396"/>
        <v>-2.7226872990619988E-3</v>
      </c>
      <c r="AJ927" s="5">
        <f t="shared" si="397"/>
        <v>0</v>
      </c>
      <c r="AK927" s="5">
        <f t="shared" si="398"/>
        <v>-3.141342228297872E-3</v>
      </c>
      <c r="AL927" s="5">
        <f t="shared" si="399"/>
        <v>0</v>
      </c>
      <c r="AM927" s="5">
        <f t="shared" si="400"/>
        <v>-9.3003992346474273E-3</v>
      </c>
      <c r="AN927" s="5">
        <f t="shared" si="401"/>
        <v>-1.0472436887924541E-2</v>
      </c>
      <c r="AO927" s="5">
        <f t="shared" si="402"/>
        <v>-1.0472436887924541E-2</v>
      </c>
      <c r="AP927" s="5">
        <f t="shared" si="403"/>
        <v>-8.662605753880448E-3</v>
      </c>
      <c r="AQ927" s="5">
        <f t="shared" si="404"/>
        <v>-1.5786031777381693E-3</v>
      </c>
      <c r="AR927" s="5">
        <f t="shared" si="405"/>
        <v>0</v>
      </c>
      <c r="AS927" s="5">
        <f t="shared" si="406"/>
        <v>0</v>
      </c>
      <c r="AT927" s="5">
        <f t="shared" si="407"/>
        <v>0</v>
      </c>
      <c r="AU927" s="5">
        <f t="shared" si="408"/>
        <v>5.9049418542453935E-3</v>
      </c>
      <c r="AV927" s="5">
        <f t="shared" si="409"/>
        <v>0</v>
      </c>
      <c r="AW927" s="5">
        <f t="shared" si="410"/>
        <v>0</v>
      </c>
      <c r="AX927" s="5">
        <f t="shared" si="411"/>
        <v>0</v>
      </c>
      <c r="AZ927" s="7">
        <f t="shared" si="395"/>
        <v>126.40985741091433</v>
      </c>
      <c r="BA927" s="4">
        <f t="shared" si="412"/>
        <v>-1.6852320673012334E-3</v>
      </c>
      <c r="BB927" s="5">
        <f>AZ927/MAX($AZ$16:AZ927)-1</f>
        <v>-2.3962051934245721E-2</v>
      </c>
    </row>
    <row r="928" spans="1:54" x14ac:dyDescent="0.25">
      <c r="A928" s="3">
        <v>43899</v>
      </c>
      <c r="B928">
        <f>IFERROR(VLOOKUP($A928,Finnifty!$A$14:$I$486,B$15+1,FALSE),All_curves!B927)</f>
        <v>0</v>
      </c>
      <c r="C928">
        <f>IFERROR(VLOOKUP($A928,Finnifty!$A$14:$I$486,C$15+1,FALSE),All_curves!C927)</f>
        <v>0</v>
      </c>
      <c r="D928">
        <f>IFERROR(VLOOKUP($A928,Finnifty!$A$14:$I$486,D$15+1,FALSE),All_curves!D927)</f>
        <v>0</v>
      </c>
      <c r="E928">
        <f>IFERROR(VLOOKUP($A928,Finnifty!$A$14:$I$486,E$15+1,FALSE),All_curves!E927)</f>
        <v>0</v>
      </c>
      <c r="F928">
        <f>IFERROR(VLOOKUP($A928,Finnifty!$A$14:$I$486,F$15+1,FALSE),All_curves!F927)</f>
        <v>0</v>
      </c>
      <c r="G928">
        <f>IFERROR(VLOOKUP($A928,Finnifty!$A$14:$I$486,G$15+1,FALSE),All_curves!G927)</f>
        <v>0</v>
      </c>
      <c r="H928">
        <f>IFERROR(VLOOKUP($A928,Finnifty!$A$14:$I$486,H$15+1,FALSE),All_curves!H927)</f>
        <v>0</v>
      </c>
      <c r="I928">
        <f>IFERROR(VLOOKUP($A928,Finnifty!$A$14:$I$486,I$15+1,FALSE),All_curves!I927)</f>
        <v>0</v>
      </c>
      <c r="J928">
        <f>IFERROR(VLOOKUP($A928,Banknifty!$A$14:$I$4860,2,FALSE),All_curves!J927)</f>
        <v>15152850</v>
      </c>
      <c r="K928">
        <f>IFERROR(VLOOKUP($A928,Banknifty!$A$14:$I$4860,3,FALSE),All_curves!K927)</f>
        <v>24815212</v>
      </c>
      <c r="L928">
        <f>IFERROR(VLOOKUP($A928,Banknifty!$A$14:$I$4860,4,FALSE),All_curves!L927)</f>
        <v>19934476</v>
      </c>
      <c r="M928">
        <f>IFERROR(VLOOKUP($A928,Banknifty!$A$14:$I$4860,5,FALSE),All_curves!M927)</f>
        <v>24355196</v>
      </c>
      <c r="N928">
        <f>IFERROR(VLOOKUP($A928,Banknifty!$A$14:$I$4860,6,FALSE),All_curves!N927)</f>
        <v>14499927</v>
      </c>
      <c r="O928">
        <f>IFERROR(VLOOKUP($A928,Banknifty!$A$14:$I$4860,7,FALSE),All_curves!O927)</f>
        <v>22087720</v>
      </c>
      <c r="P928">
        <f>IFERROR(VLOOKUP($A928,Banknifty!$A$14:$I$4860,8,FALSE),All_curves!P927)</f>
        <v>22087720</v>
      </c>
      <c r="Q928">
        <f>IFERROR(VLOOKUP($A928,Banknifty!$A$14:$I$4860,9,FALSE),All_curves!Q927)</f>
        <v>20399186</v>
      </c>
      <c r="R928">
        <f>IFERROR(VLOOKUP($A928,Nifty!$A$14:$I$4860,2,FALSE),All_curves!R927)</f>
        <v>8506175</v>
      </c>
      <c r="S928">
        <f>IFERROR(VLOOKUP($A928,Nifty!$A$14:$I$4860,3,FALSE),All_curves!S927)</f>
        <v>9635578</v>
      </c>
      <c r="T928">
        <f>IFERROR(VLOOKUP($A928,Nifty!$A$14:$I$4860,4,FALSE),All_curves!T927)</f>
        <v>9533205</v>
      </c>
      <c r="U928">
        <f>IFERROR(VLOOKUP($A928,Nifty!$A$14:$I$4860,5,FALSE),All_curves!U927)</f>
        <v>10845308</v>
      </c>
      <c r="V928">
        <f>IFERROR(VLOOKUP($A928,Nifty!$A$14:$I$4860,6,FALSE),All_curves!V927)</f>
        <v>9438126</v>
      </c>
      <c r="W928">
        <f>IFERROR(VLOOKUP($A928,Nifty!$A$14:$I$4860,7,FALSE),All_curves!W927)</f>
        <v>10566896</v>
      </c>
      <c r="X928">
        <f>IFERROR(VLOOKUP($A928,Nifty!$A$14:$I$4860,8,FALSE),All_curves!X927)</f>
        <v>10245666</v>
      </c>
      <c r="Y928">
        <f>IFERROR(VLOOKUP($A928,Nifty!$A$14:$I$4860,9,FALSE),All_curves!Y927)</f>
        <v>10667600</v>
      </c>
      <c r="AA928" s="5">
        <f t="shared" si="387"/>
        <v>0</v>
      </c>
      <c r="AB928" s="5">
        <f t="shared" si="388"/>
        <v>0</v>
      </c>
      <c r="AC928" s="5">
        <f t="shared" si="389"/>
        <v>0</v>
      </c>
      <c r="AD928" s="5">
        <f t="shared" si="390"/>
        <v>0</v>
      </c>
      <c r="AE928" s="5">
        <f t="shared" si="391"/>
        <v>0</v>
      </c>
      <c r="AF928" s="5">
        <f t="shared" si="392"/>
        <v>0</v>
      </c>
      <c r="AG928" s="5">
        <f t="shared" si="393"/>
        <v>0</v>
      </c>
      <c r="AH928" s="5">
        <f t="shared" si="394"/>
        <v>0</v>
      </c>
      <c r="AI928" s="5">
        <f t="shared" si="396"/>
        <v>7.6018068255341298E-3</v>
      </c>
      <c r="AJ928" s="5">
        <f t="shared" si="397"/>
        <v>5.418395122042563E-3</v>
      </c>
      <c r="AK928" s="5">
        <f t="shared" si="398"/>
        <v>3.8407296207925157E-3</v>
      </c>
      <c r="AL928" s="5">
        <f t="shared" si="399"/>
        <v>-1.5797007468765223E-4</v>
      </c>
      <c r="AM928" s="5">
        <f t="shared" si="400"/>
        <v>1.4426371805476013E-3</v>
      </c>
      <c r="AN928" s="5">
        <f t="shared" si="401"/>
        <v>1.8097936040655238E-3</v>
      </c>
      <c r="AO928" s="5">
        <f t="shared" si="402"/>
        <v>1.8097936040655238E-3</v>
      </c>
      <c r="AP928" s="5">
        <f t="shared" si="403"/>
        <v>-1.7458400257364115E-3</v>
      </c>
      <c r="AQ928" s="5">
        <f t="shared" si="404"/>
        <v>8.7838048583099848E-3</v>
      </c>
      <c r="AR928" s="5">
        <f t="shared" si="405"/>
        <v>3.0064446715083459E-3</v>
      </c>
      <c r="AS928" s="5">
        <f t="shared" si="406"/>
        <v>1.734214408963819E-3</v>
      </c>
      <c r="AT928" s="5">
        <f t="shared" si="407"/>
        <v>-6.8158122790584752E-4</v>
      </c>
      <c r="AU928" s="5">
        <f t="shared" si="408"/>
        <v>8.7838267540050197E-3</v>
      </c>
      <c r="AV928" s="5">
        <f t="shared" si="409"/>
        <v>3.0064862420553506E-3</v>
      </c>
      <c r="AW928" s="5">
        <f t="shared" si="410"/>
        <v>1.7341731644793246E-3</v>
      </c>
      <c r="AX928" s="5">
        <f t="shared" si="411"/>
        <v>-6.8160042327425341E-4</v>
      </c>
      <c r="AZ928" s="7">
        <f t="shared" si="395"/>
        <v>126.65058978517328</v>
      </c>
      <c r="BA928" s="4">
        <f t="shared" si="412"/>
        <v>1.9043797626985643E-3</v>
      </c>
      <c r="BB928" s="5">
        <f>AZ928/MAX($AZ$16:AZ928)-1</f>
        <v>-2.2103305018323471E-2</v>
      </c>
    </row>
    <row r="929" spans="1:54" x14ac:dyDescent="0.25">
      <c r="A929" s="3">
        <v>43901</v>
      </c>
      <c r="B929">
        <f>IFERROR(VLOOKUP($A929,Finnifty!$A$14:$I$486,B$15+1,FALSE),All_curves!B928)</f>
        <v>0</v>
      </c>
      <c r="C929">
        <f>IFERROR(VLOOKUP($A929,Finnifty!$A$14:$I$486,C$15+1,FALSE),All_curves!C928)</f>
        <v>0</v>
      </c>
      <c r="D929">
        <f>IFERROR(VLOOKUP($A929,Finnifty!$A$14:$I$486,D$15+1,FALSE),All_curves!D928)</f>
        <v>0</v>
      </c>
      <c r="E929">
        <f>IFERROR(VLOOKUP($A929,Finnifty!$A$14:$I$486,E$15+1,FALSE),All_curves!E928)</f>
        <v>0</v>
      </c>
      <c r="F929">
        <f>IFERROR(VLOOKUP($A929,Finnifty!$A$14:$I$486,F$15+1,FALSE),All_curves!F928)</f>
        <v>0</v>
      </c>
      <c r="G929">
        <f>IFERROR(VLOOKUP($A929,Finnifty!$A$14:$I$486,G$15+1,FALSE),All_curves!G928)</f>
        <v>0</v>
      </c>
      <c r="H929">
        <f>IFERROR(VLOOKUP($A929,Finnifty!$A$14:$I$486,H$15+1,FALSE),All_curves!H928)</f>
        <v>0</v>
      </c>
      <c r="I929">
        <f>IFERROR(VLOOKUP($A929,Finnifty!$A$14:$I$486,I$15+1,FALSE),All_curves!I928)</f>
        <v>0</v>
      </c>
      <c r="J929">
        <f>IFERROR(VLOOKUP($A929,Banknifty!$A$14:$I$4860,2,FALSE),All_curves!J928)</f>
        <v>14978302</v>
      </c>
      <c r="K929">
        <f>IFERROR(VLOOKUP($A929,Banknifty!$A$14:$I$4860,3,FALSE),All_curves!K928)</f>
        <v>24543780</v>
      </c>
      <c r="L929">
        <f>IFERROR(VLOOKUP($A929,Banknifty!$A$14:$I$4860,4,FALSE),All_curves!L928)</f>
        <v>19821652</v>
      </c>
      <c r="M929">
        <f>IFERROR(VLOOKUP($A929,Banknifty!$A$14:$I$4860,5,FALSE),All_curves!M928)</f>
        <v>24288598</v>
      </c>
      <c r="N929">
        <f>IFERROR(VLOOKUP($A929,Banknifty!$A$14:$I$4860,6,FALSE),All_curves!N928)</f>
        <v>14421467</v>
      </c>
      <c r="O929">
        <f>IFERROR(VLOOKUP($A929,Banknifty!$A$14:$I$4860,7,FALSE),All_curves!O928)</f>
        <v>21953226</v>
      </c>
      <c r="P929">
        <f>IFERROR(VLOOKUP($A929,Banknifty!$A$14:$I$4860,8,FALSE),All_curves!P928)</f>
        <v>21953226</v>
      </c>
      <c r="Q929">
        <f>IFERROR(VLOOKUP($A929,Banknifty!$A$14:$I$4860,9,FALSE),All_curves!Q928)</f>
        <v>20342862</v>
      </c>
      <c r="R929">
        <f>IFERROR(VLOOKUP($A929,Nifty!$A$14:$I$4860,2,FALSE),All_curves!R928)</f>
        <v>8494934</v>
      </c>
      <c r="S929">
        <f>IFERROR(VLOOKUP($A929,Nifty!$A$14:$I$4860,3,FALSE),All_curves!S928)</f>
        <v>9594458</v>
      </c>
      <c r="T929">
        <f>IFERROR(VLOOKUP($A929,Nifty!$A$14:$I$4860,4,FALSE),All_curves!T928)</f>
        <v>9520168</v>
      </c>
      <c r="U929">
        <f>IFERROR(VLOOKUP($A929,Nifty!$A$14:$I$4860,5,FALSE),All_curves!U928)</f>
        <v>10832222</v>
      </c>
      <c r="V929">
        <f>IFERROR(VLOOKUP($A929,Nifty!$A$14:$I$4860,6,FALSE),All_curves!V928)</f>
        <v>9425653</v>
      </c>
      <c r="W929">
        <f>IFERROR(VLOOKUP($A929,Nifty!$A$14:$I$4860,7,FALSE),All_curves!W928)</f>
        <v>10521802</v>
      </c>
      <c r="X929">
        <f>IFERROR(VLOOKUP($A929,Nifty!$A$14:$I$4860,8,FALSE),All_curves!X928)</f>
        <v>10231654</v>
      </c>
      <c r="Y929">
        <f>IFERROR(VLOOKUP($A929,Nifty!$A$14:$I$4860,9,FALSE),All_curves!Y928)</f>
        <v>10654728</v>
      </c>
      <c r="AA929" s="5">
        <f t="shared" si="387"/>
        <v>0</v>
      </c>
      <c r="AB929" s="5">
        <f t="shared" si="388"/>
        <v>0</v>
      </c>
      <c r="AC929" s="5">
        <f t="shared" si="389"/>
        <v>0</v>
      </c>
      <c r="AD929" s="5">
        <f t="shared" si="390"/>
        <v>0</v>
      </c>
      <c r="AE929" s="5">
        <f t="shared" si="391"/>
        <v>0</v>
      </c>
      <c r="AF929" s="5">
        <f t="shared" si="392"/>
        <v>0</v>
      </c>
      <c r="AG929" s="5">
        <f t="shared" si="393"/>
        <v>0</v>
      </c>
      <c r="AH929" s="5">
        <f t="shared" si="394"/>
        <v>0</v>
      </c>
      <c r="AI929" s="5">
        <f t="shared" si="396"/>
        <v>-1.1519153162606321E-2</v>
      </c>
      <c r="AJ929" s="5">
        <f t="shared" si="397"/>
        <v>-1.0938129402239261E-2</v>
      </c>
      <c r="AK929" s="5">
        <f t="shared" si="398"/>
        <v>-5.659742448208771E-3</v>
      </c>
      <c r="AL929" s="5">
        <f t="shared" si="399"/>
        <v>-2.7344473023332982E-3</v>
      </c>
      <c r="AM929" s="5">
        <f t="shared" si="400"/>
        <v>-5.4110617246555526E-3</v>
      </c>
      <c r="AN929" s="5">
        <f t="shared" si="401"/>
        <v>-6.0890847946279969E-3</v>
      </c>
      <c r="AO929" s="5">
        <f t="shared" si="402"/>
        <v>-6.0890847946279969E-3</v>
      </c>
      <c r="AP929" s="5">
        <f t="shared" si="403"/>
        <v>-2.7610905650843343E-3</v>
      </c>
      <c r="AQ929" s="5">
        <f t="shared" si="404"/>
        <v>-1.3215105496888757E-3</v>
      </c>
      <c r="AR929" s="5">
        <f t="shared" si="405"/>
        <v>-4.2675177347949456E-3</v>
      </c>
      <c r="AS929" s="5">
        <f t="shared" si="406"/>
        <v>-1.3675358916545033E-3</v>
      </c>
      <c r="AT929" s="5">
        <f t="shared" si="407"/>
        <v>-1.206604736352368E-3</v>
      </c>
      <c r="AU929" s="5">
        <f t="shared" si="408"/>
        <v>-1.3215547238932812E-3</v>
      </c>
      <c r="AV929" s="5">
        <f t="shared" si="409"/>
        <v>-4.2674783588293463E-3</v>
      </c>
      <c r="AW929" s="5">
        <f t="shared" si="410"/>
        <v>-1.3676026526728835E-3</v>
      </c>
      <c r="AX929" s="5">
        <f t="shared" si="411"/>
        <v>-1.2066444186134007E-3</v>
      </c>
      <c r="AZ929" s="7">
        <f t="shared" si="395"/>
        <v>126.29423595866714</v>
      </c>
      <c r="BA929" s="4">
        <f t="shared" si="412"/>
        <v>-2.8136768025367968E-3</v>
      </c>
      <c r="BB929" s="5">
        <f>AZ929/MAX($AZ$16:AZ929)-1</f>
        <v>-2.4854790264270732E-2</v>
      </c>
    </row>
    <row r="930" spans="1:54" x14ac:dyDescent="0.25">
      <c r="A930" s="3">
        <v>43902</v>
      </c>
      <c r="B930">
        <f>IFERROR(VLOOKUP($A930,Finnifty!$A$14:$I$486,B$15+1,FALSE),All_curves!B929)</f>
        <v>0</v>
      </c>
      <c r="C930">
        <f>IFERROR(VLOOKUP($A930,Finnifty!$A$14:$I$486,C$15+1,FALSE),All_curves!C929)</f>
        <v>0</v>
      </c>
      <c r="D930">
        <f>IFERROR(VLOOKUP($A930,Finnifty!$A$14:$I$486,D$15+1,FALSE),All_curves!D929)</f>
        <v>0</v>
      </c>
      <c r="E930">
        <f>IFERROR(VLOOKUP($A930,Finnifty!$A$14:$I$486,E$15+1,FALSE),All_curves!E929)</f>
        <v>0</v>
      </c>
      <c r="F930">
        <f>IFERROR(VLOOKUP($A930,Finnifty!$A$14:$I$486,F$15+1,FALSE),All_curves!F929)</f>
        <v>0</v>
      </c>
      <c r="G930">
        <f>IFERROR(VLOOKUP($A930,Finnifty!$A$14:$I$486,G$15+1,FALSE),All_curves!G929)</f>
        <v>0</v>
      </c>
      <c r="H930">
        <f>IFERROR(VLOOKUP($A930,Finnifty!$A$14:$I$486,H$15+1,FALSE),All_curves!H929)</f>
        <v>0</v>
      </c>
      <c r="I930">
        <f>IFERROR(VLOOKUP($A930,Finnifty!$A$14:$I$486,I$15+1,FALSE),All_curves!I929)</f>
        <v>0</v>
      </c>
      <c r="J930">
        <f>IFERROR(VLOOKUP($A930,Banknifty!$A$14:$I$4860,2,FALSE),All_curves!J929)</f>
        <v>15567640</v>
      </c>
      <c r="K930">
        <f>IFERROR(VLOOKUP($A930,Banknifty!$A$14:$I$4860,3,FALSE),All_curves!K929)</f>
        <v>26102760</v>
      </c>
      <c r="L930">
        <f>IFERROR(VLOOKUP($A930,Banknifty!$A$14:$I$4860,4,FALSE),All_curves!L929)</f>
        <v>19955086</v>
      </c>
      <c r="M930">
        <f>IFERROR(VLOOKUP($A930,Banknifty!$A$14:$I$4860,5,FALSE),All_curves!M929)</f>
        <v>24552864</v>
      </c>
      <c r="N930">
        <f>IFERROR(VLOOKUP($A930,Banknifty!$A$14:$I$4860,6,FALSE),All_curves!N929)</f>
        <v>14633612</v>
      </c>
      <c r="O930">
        <f>IFERROR(VLOOKUP($A930,Banknifty!$A$14:$I$4860,7,FALSE),All_curves!O929)</f>
        <v>21853360</v>
      </c>
      <c r="P930">
        <f>IFERROR(VLOOKUP($A930,Banknifty!$A$14:$I$4860,8,FALSE),All_curves!P929)</f>
        <v>21853360</v>
      </c>
      <c r="Q930">
        <f>IFERROR(VLOOKUP($A930,Banknifty!$A$14:$I$4860,9,FALSE),All_curves!Q929)</f>
        <v>20342862</v>
      </c>
      <c r="R930">
        <f>IFERROR(VLOOKUP($A930,Nifty!$A$14:$I$4860,2,FALSE),All_curves!R929)</f>
        <v>8945281</v>
      </c>
      <c r="S930">
        <f>IFERROR(VLOOKUP($A930,Nifty!$A$14:$I$4860,3,FALSE),All_curves!S929)</f>
        <v>10113435</v>
      </c>
      <c r="T930">
        <f>IFERROR(VLOOKUP($A930,Nifty!$A$14:$I$4860,4,FALSE),All_curves!T929)</f>
        <v>9644063</v>
      </c>
      <c r="U930">
        <f>IFERROR(VLOOKUP($A930,Nifty!$A$14:$I$4860,5,FALSE),All_curves!U929)</f>
        <v>11039886</v>
      </c>
      <c r="V930">
        <f>IFERROR(VLOOKUP($A930,Nifty!$A$14:$I$4860,6,FALSE),All_curves!V929)</f>
        <v>9470232</v>
      </c>
      <c r="W930">
        <f>IFERROR(VLOOKUP($A930,Nifty!$A$14:$I$4860,7,FALSE),All_curves!W929)</f>
        <v>10682741</v>
      </c>
      <c r="X930">
        <f>IFERROR(VLOOKUP($A930,Nifty!$A$14:$I$4860,8,FALSE),All_curves!X929)</f>
        <v>10238420</v>
      </c>
      <c r="Y930">
        <f>IFERROR(VLOOKUP($A930,Nifty!$A$14:$I$4860,9,FALSE),All_curves!Y929)</f>
        <v>10670451</v>
      </c>
      <c r="AA930" s="5">
        <f t="shared" si="387"/>
        <v>0</v>
      </c>
      <c r="AB930" s="5">
        <f t="shared" si="388"/>
        <v>0</v>
      </c>
      <c r="AC930" s="5">
        <f t="shared" si="389"/>
        <v>0</v>
      </c>
      <c r="AD930" s="5">
        <f t="shared" si="390"/>
        <v>0</v>
      </c>
      <c r="AE930" s="5">
        <f t="shared" si="391"/>
        <v>0</v>
      </c>
      <c r="AF930" s="5">
        <f t="shared" si="392"/>
        <v>0</v>
      </c>
      <c r="AG930" s="5">
        <f t="shared" si="393"/>
        <v>0</v>
      </c>
      <c r="AH930" s="5">
        <f t="shared" si="394"/>
        <v>0</v>
      </c>
      <c r="AI930" s="5">
        <f t="shared" si="396"/>
        <v>3.9346115467560949E-2</v>
      </c>
      <c r="AJ930" s="5">
        <f t="shared" si="397"/>
        <v>6.3518333361853863E-2</v>
      </c>
      <c r="AK930" s="5">
        <f t="shared" si="398"/>
        <v>6.7317295248650044E-3</v>
      </c>
      <c r="AL930" s="5">
        <f t="shared" si="399"/>
        <v>1.0880249242875228E-2</v>
      </c>
      <c r="AM930" s="5">
        <f t="shared" si="400"/>
        <v>1.4710361990219134E-2</v>
      </c>
      <c r="AN930" s="5">
        <f t="shared" si="401"/>
        <v>-4.549035298957893E-3</v>
      </c>
      <c r="AO930" s="5">
        <f t="shared" si="402"/>
        <v>-4.549035298957893E-3</v>
      </c>
      <c r="AP930" s="5">
        <f t="shared" si="403"/>
        <v>0</v>
      </c>
      <c r="AQ930" s="5">
        <f t="shared" si="404"/>
        <v>5.3013596103277605E-2</v>
      </c>
      <c r="AR930" s="5">
        <f t="shared" si="405"/>
        <v>5.4091330641084623E-2</v>
      </c>
      <c r="AS930" s="5">
        <f t="shared" si="406"/>
        <v>1.301395101430991E-2</v>
      </c>
      <c r="AT930" s="5">
        <f t="shared" si="407"/>
        <v>1.9170951260046198E-2</v>
      </c>
      <c r="AU930" s="5">
        <f t="shared" si="408"/>
        <v>4.7295396934301515E-3</v>
      </c>
      <c r="AV930" s="5">
        <f t="shared" si="409"/>
        <v>1.5295763976550747E-2</v>
      </c>
      <c r="AW930" s="5">
        <f t="shared" si="410"/>
        <v>6.6128115747465799E-4</v>
      </c>
      <c r="AX930" s="5">
        <f t="shared" si="411"/>
        <v>1.4756829080948553E-3</v>
      </c>
      <c r="AZ930" s="7">
        <f t="shared" si="395"/>
        <v>127.80735044330406</v>
      </c>
      <c r="BA930" s="4">
        <f t="shared" si="412"/>
        <v>1.1980867322655301E-2</v>
      </c>
      <c r="BB930" s="5">
        <f>AZ930/MAX($AZ$16:AZ930)-1</f>
        <v>-1.3171704886104085E-2</v>
      </c>
    </row>
    <row r="931" spans="1:54" x14ac:dyDescent="0.25">
      <c r="A931" s="3">
        <v>43903</v>
      </c>
      <c r="B931">
        <f>IFERROR(VLOOKUP($A931,Finnifty!$A$14:$I$486,B$15+1,FALSE),All_curves!B930)</f>
        <v>0</v>
      </c>
      <c r="C931">
        <f>IFERROR(VLOOKUP($A931,Finnifty!$A$14:$I$486,C$15+1,FALSE),All_curves!C930)</f>
        <v>0</v>
      </c>
      <c r="D931">
        <f>IFERROR(VLOOKUP($A931,Finnifty!$A$14:$I$486,D$15+1,FALSE),All_curves!D930)</f>
        <v>0</v>
      </c>
      <c r="E931">
        <f>IFERROR(VLOOKUP($A931,Finnifty!$A$14:$I$486,E$15+1,FALSE),All_curves!E930)</f>
        <v>0</v>
      </c>
      <c r="F931">
        <f>IFERROR(VLOOKUP($A931,Finnifty!$A$14:$I$486,F$15+1,FALSE),All_curves!F930)</f>
        <v>0</v>
      </c>
      <c r="G931">
        <f>IFERROR(VLOOKUP($A931,Finnifty!$A$14:$I$486,G$15+1,FALSE),All_curves!G930)</f>
        <v>0</v>
      </c>
      <c r="H931">
        <f>IFERROR(VLOOKUP($A931,Finnifty!$A$14:$I$486,H$15+1,FALSE),All_curves!H930)</f>
        <v>0</v>
      </c>
      <c r="I931">
        <f>IFERROR(VLOOKUP($A931,Finnifty!$A$14:$I$486,I$15+1,FALSE),All_curves!I930)</f>
        <v>0</v>
      </c>
      <c r="J931">
        <f>IFERROR(VLOOKUP($A931,Banknifty!$A$14:$I$4860,2,FALSE),All_curves!J930)</f>
        <v>15617472</v>
      </c>
      <c r="K931">
        <f>IFERROR(VLOOKUP($A931,Banknifty!$A$14:$I$4860,3,FALSE),All_curves!K930)</f>
        <v>26186314</v>
      </c>
      <c r="L931">
        <f>IFERROR(VLOOKUP($A931,Banknifty!$A$14:$I$4860,4,FALSE),All_curves!L930)</f>
        <v>20124978</v>
      </c>
      <c r="M931">
        <f>IFERROR(VLOOKUP($A931,Banknifty!$A$14:$I$4860,5,FALSE),All_curves!M930)</f>
        <v>24638612</v>
      </c>
      <c r="N931">
        <f>IFERROR(VLOOKUP($A931,Banknifty!$A$14:$I$4860,6,FALSE),All_curves!N930)</f>
        <v>14744853</v>
      </c>
      <c r="O931">
        <f>IFERROR(VLOOKUP($A931,Banknifty!$A$14:$I$4860,7,FALSE),All_curves!O930)</f>
        <v>21926868</v>
      </c>
      <c r="P931">
        <f>IFERROR(VLOOKUP($A931,Banknifty!$A$14:$I$4860,8,FALSE),All_curves!P930)</f>
        <v>21926868</v>
      </c>
      <c r="Q931">
        <f>IFERROR(VLOOKUP($A931,Banknifty!$A$14:$I$4860,9,FALSE),All_curves!Q930)</f>
        <v>20339650</v>
      </c>
      <c r="R931">
        <f>IFERROR(VLOOKUP($A931,Nifty!$A$14:$I$4860,2,FALSE),All_curves!R930)</f>
        <v>8989934</v>
      </c>
      <c r="S931">
        <f>IFERROR(VLOOKUP($A931,Nifty!$A$14:$I$4860,3,FALSE),All_curves!S930)</f>
        <v>10174591</v>
      </c>
      <c r="T931">
        <f>IFERROR(VLOOKUP($A931,Nifty!$A$14:$I$4860,4,FALSE),All_curves!T930)</f>
        <v>9690491</v>
      </c>
      <c r="U931">
        <f>IFERROR(VLOOKUP($A931,Nifty!$A$14:$I$4860,5,FALSE),All_curves!U930)</f>
        <v>11079831</v>
      </c>
      <c r="V931">
        <f>IFERROR(VLOOKUP($A931,Nifty!$A$14:$I$4860,6,FALSE),All_curves!V930)</f>
        <v>9653527</v>
      </c>
      <c r="W931">
        <f>IFERROR(VLOOKUP($A931,Nifty!$A$14:$I$4860,7,FALSE),All_curves!W930)</f>
        <v>10872139</v>
      </c>
      <c r="X931">
        <f>IFERROR(VLOOKUP($A931,Nifty!$A$14:$I$4860,8,FALSE),All_curves!X930)</f>
        <v>10389530</v>
      </c>
      <c r="Y931">
        <f>IFERROR(VLOOKUP($A931,Nifty!$A$14:$I$4860,9,FALSE),All_curves!Y930)</f>
        <v>10823985</v>
      </c>
      <c r="AA931" s="5">
        <f t="shared" si="387"/>
        <v>0</v>
      </c>
      <c r="AB931" s="5">
        <f t="shared" si="388"/>
        <v>0</v>
      </c>
      <c r="AC931" s="5">
        <f t="shared" si="389"/>
        <v>0</v>
      </c>
      <c r="AD931" s="5">
        <f t="shared" si="390"/>
        <v>0</v>
      </c>
      <c r="AE931" s="5">
        <f t="shared" si="391"/>
        <v>0</v>
      </c>
      <c r="AF931" s="5">
        <f t="shared" si="392"/>
        <v>0</v>
      </c>
      <c r="AG931" s="5">
        <f t="shared" si="393"/>
        <v>0</v>
      </c>
      <c r="AH931" s="5">
        <f t="shared" si="394"/>
        <v>0</v>
      </c>
      <c r="AI931" s="5">
        <f t="shared" si="396"/>
        <v>3.2009989953518669E-3</v>
      </c>
      <c r="AJ931" s="5">
        <f t="shared" si="397"/>
        <v>3.2009641892274399E-3</v>
      </c>
      <c r="AK931" s="5">
        <f t="shared" si="398"/>
        <v>8.5137192593407462E-3</v>
      </c>
      <c r="AL931" s="5">
        <f t="shared" si="399"/>
        <v>3.4923828030815063E-3</v>
      </c>
      <c r="AM931" s="5">
        <f t="shared" si="400"/>
        <v>7.6017458984152242E-3</v>
      </c>
      <c r="AN931" s="5">
        <f t="shared" si="401"/>
        <v>3.3636932718812407E-3</v>
      </c>
      <c r="AO931" s="5">
        <f t="shared" si="402"/>
        <v>3.3636932718812407E-3</v>
      </c>
      <c r="AP931" s="5">
        <f t="shared" si="403"/>
        <v>-1.5789322072778944E-4</v>
      </c>
      <c r="AQ931" s="5">
        <f t="shared" si="404"/>
        <v>4.9917939973043168E-3</v>
      </c>
      <c r="AR931" s="5">
        <f t="shared" si="405"/>
        <v>6.047005789823201E-3</v>
      </c>
      <c r="AS931" s="5">
        <f t="shared" si="406"/>
        <v>4.8141535367407506E-3</v>
      </c>
      <c r="AT931" s="5">
        <f t="shared" si="407"/>
        <v>3.6182438840401954E-3</v>
      </c>
      <c r="AU931" s="5">
        <f t="shared" si="408"/>
        <v>1.9354858465980618E-2</v>
      </c>
      <c r="AV931" s="5">
        <f t="shared" si="409"/>
        <v>1.7729344931230573E-2</v>
      </c>
      <c r="AW931" s="5">
        <f t="shared" si="410"/>
        <v>1.475911322254797E-2</v>
      </c>
      <c r="AX931" s="5">
        <f t="shared" si="411"/>
        <v>1.4388707656311839E-2</v>
      </c>
      <c r="AZ931" s="7">
        <f t="shared" si="395"/>
        <v>128.43724112020914</v>
      </c>
      <c r="BA931" s="4">
        <f t="shared" si="412"/>
        <v>4.9284385813512903E-3</v>
      </c>
      <c r="BB931" s="5">
        <f>AZ931/MAX($AZ$16:AZ931)-1</f>
        <v>-8.3081822432955477E-3</v>
      </c>
    </row>
    <row r="932" spans="1:54" x14ac:dyDescent="0.25">
      <c r="A932" s="3">
        <v>43906</v>
      </c>
      <c r="B932">
        <f>IFERROR(VLOOKUP($A932,Finnifty!$A$14:$I$486,B$15+1,FALSE),All_curves!B931)</f>
        <v>0</v>
      </c>
      <c r="C932">
        <f>IFERROR(VLOOKUP($A932,Finnifty!$A$14:$I$486,C$15+1,FALSE),All_curves!C931)</f>
        <v>0</v>
      </c>
      <c r="D932">
        <f>IFERROR(VLOOKUP($A932,Finnifty!$A$14:$I$486,D$15+1,FALSE),All_curves!D931)</f>
        <v>0</v>
      </c>
      <c r="E932">
        <f>IFERROR(VLOOKUP($A932,Finnifty!$A$14:$I$486,E$15+1,FALSE),All_curves!E931)</f>
        <v>0</v>
      </c>
      <c r="F932">
        <f>IFERROR(VLOOKUP($A932,Finnifty!$A$14:$I$486,F$15+1,FALSE),All_curves!F931)</f>
        <v>0</v>
      </c>
      <c r="G932">
        <f>IFERROR(VLOOKUP($A932,Finnifty!$A$14:$I$486,G$15+1,FALSE),All_curves!G931)</f>
        <v>0</v>
      </c>
      <c r="H932">
        <f>IFERROR(VLOOKUP($A932,Finnifty!$A$14:$I$486,H$15+1,FALSE),All_curves!H931)</f>
        <v>0</v>
      </c>
      <c r="I932">
        <f>IFERROR(VLOOKUP($A932,Finnifty!$A$14:$I$486,I$15+1,FALSE),All_curves!I931)</f>
        <v>0</v>
      </c>
      <c r="J932">
        <f>IFERROR(VLOOKUP($A932,Banknifty!$A$14:$I$4860,2,FALSE),All_curves!J931)</f>
        <v>15551580</v>
      </c>
      <c r="K932">
        <f>IFERROR(VLOOKUP($A932,Banknifty!$A$14:$I$4860,3,FALSE),All_curves!K931)</f>
        <v>26030020</v>
      </c>
      <c r="L932">
        <f>IFERROR(VLOOKUP($A932,Banknifty!$A$14:$I$4860,4,FALSE),All_curves!L931)</f>
        <v>19903920</v>
      </c>
      <c r="M932">
        <f>IFERROR(VLOOKUP($A932,Banknifty!$A$14:$I$4860,5,FALSE),All_curves!M931)</f>
        <v>24398914</v>
      </c>
      <c r="N932">
        <f>IFERROR(VLOOKUP($A932,Banknifty!$A$14:$I$4860,6,FALSE),All_curves!N931)</f>
        <v>14575005</v>
      </c>
      <c r="O932">
        <f>IFERROR(VLOOKUP($A932,Banknifty!$A$14:$I$4860,7,FALSE),All_curves!O931)</f>
        <v>21790876</v>
      </c>
      <c r="P932">
        <f>IFERROR(VLOOKUP($A932,Banknifty!$A$14:$I$4860,8,FALSE),All_curves!P931)</f>
        <v>21790876</v>
      </c>
      <c r="Q932">
        <f>IFERROR(VLOOKUP($A932,Banknifty!$A$14:$I$4860,9,FALSE),All_curves!Q931)</f>
        <v>20284032</v>
      </c>
      <c r="R932">
        <f>IFERROR(VLOOKUP($A932,Nifty!$A$14:$I$4860,2,FALSE),All_curves!R931)</f>
        <v>8975546</v>
      </c>
      <c r="S932">
        <f>IFERROR(VLOOKUP($A932,Nifty!$A$14:$I$4860,3,FALSE),All_curves!S931)</f>
        <v>10090360</v>
      </c>
      <c r="T932">
        <f>IFERROR(VLOOKUP($A932,Nifty!$A$14:$I$4860,4,FALSE),All_curves!T931)</f>
        <v>9634650</v>
      </c>
      <c r="U932">
        <f>IFERROR(VLOOKUP($A932,Nifty!$A$14:$I$4860,5,FALSE),All_curves!U931)</f>
        <v>10983543</v>
      </c>
      <c r="V932">
        <f>IFERROR(VLOOKUP($A932,Nifty!$A$14:$I$4860,6,FALSE),All_curves!V931)</f>
        <v>9638077</v>
      </c>
      <c r="W932">
        <f>IFERROR(VLOOKUP($A932,Nifty!$A$14:$I$4860,7,FALSE),All_curves!W931)</f>
        <v>10782133</v>
      </c>
      <c r="X932">
        <f>IFERROR(VLOOKUP($A932,Nifty!$A$14:$I$4860,8,FALSE),All_curves!X931)</f>
        <v>10331182</v>
      </c>
      <c r="Y932">
        <f>IFERROR(VLOOKUP($A932,Nifty!$A$14:$I$4860,9,FALSE),All_curves!Y931)</f>
        <v>10729921</v>
      </c>
      <c r="AA932" s="5">
        <f t="shared" si="387"/>
        <v>0</v>
      </c>
      <c r="AB932" s="5">
        <f t="shared" si="388"/>
        <v>0</v>
      </c>
      <c r="AC932" s="5">
        <f t="shared" si="389"/>
        <v>0</v>
      </c>
      <c r="AD932" s="5">
        <f t="shared" si="390"/>
        <v>0</v>
      </c>
      <c r="AE932" s="5">
        <f t="shared" si="391"/>
        <v>0</v>
      </c>
      <c r="AF932" s="5">
        <f t="shared" si="392"/>
        <v>0</v>
      </c>
      <c r="AG932" s="5">
        <f t="shared" si="393"/>
        <v>0</v>
      </c>
      <c r="AH932" s="5">
        <f t="shared" si="394"/>
        <v>0</v>
      </c>
      <c r="AI932" s="5">
        <f t="shared" si="396"/>
        <v>-4.2191207386188534E-3</v>
      </c>
      <c r="AJ932" s="5">
        <f t="shared" si="397"/>
        <v>-5.9685376109062105E-3</v>
      </c>
      <c r="AK932" s="5">
        <f t="shared" si="398"/>
        <v>-1.0984260454843686E-2</v>
      </c>
      <c r="AL932" s="5">
        <f t="shared" si="399"/>
        <v>-9.7285512674172292E-3</v>
      </c>
      <c r="AM932" s="5">
        <f t="shared" si="400"/>
        <v>-1.1519138237593873E-2</v>
      </c>
      <c r="AN932" s="5">
        <f t="shared" si="401"/>
        <v>-6.2020713582988662E-3</v>
      </c>
      <c r="AO932" s="5">
        <f t="shared" si="402"/>
        <v>-6.2020713582988662E-3</v>
      </c>
      <c r="AP932" s="5">
        <f t="shared" si="403"/>
        <v>-2.7344619991003238E-3</v>
      </c>
      <c r="AQ932" s="5">
        <f t="shared" si="404"/>
        <v>-1.6004566885585714E-3</v>
      </c>
      <c r="AR932" s="5">
        <f t="shared" si="405"/>
        <v>-8.2785637280161639E-3</v>
      </c>
      <c r="AS932" s="5">
        <f t="shared" si="406"/>
        <v>-5.762453109961041E-3</v>
      </c>
      <c r="AT932" s="5">
        <f t="shared" si="407"/>
        <v>-8.6903852594863995E-3</v>
      </c>
      <c r="AU932" s="5">
        <f t="shared" si="408"/>
        <v>-1.6004513169124435E-3</v>
      </c>
      <c r="AV932" s="5">
        <f t="shared" si="409"/>
        <v>-8.278591728821727E-3</v>
      </c>
      <c r="AW932" s="5">
        <f t="shared" si="410"/>
        <v>-5.6160384540975272E-3</v>
      </c>
      <c r="AX932" s="5">
        <f t="shared" si="411"/>
        <v>-8.6903298554090735E-3</v>
      </c>
      <c r="AZ932" s="7">
        <f t="shared" si="395"/>
        <v>127.86957268652672</v>
      </c>
      <c r="BA932" s="4">
        <f t="shared" si="412"/>
        <v>-4.4198117985975362E-3</v>
      </c>
      <c r="BB932" s="5">
        <f>AZ932/MAX($AZ$16:AZ932)-1</f>
        <v>-1.2691273439989215E-2</v>
      </c>
    </row>
    <row r="933" spans="1:54" x14ac:dyDescent="0.25">
      <c r="A933" s="3">
        <v>43907</v>
      </c>
      <c r="B933">
        <f>IFERROR(VLOOKUP($A933,Finnifty!$A$14:$I$486,B$15+1,FALSE),All_curves!B932)</f>
        <v>0</v>
      </c>
      <c r="C933">
        <f>IFERROR(VLOOKUP($A933,Finnifty!$A$14:$I$486,C$15+1,FALSE),All_curves!C932)</f>
        <v>0</v>
      </c>
      <c r="D933">
        <f>IFERROR(VLOOKUP($A933,Finnifty!$A$14:$I$486,D$15+1,FALSE),All_curves!D932)</f>
        <v>0</v>
      </c>
      <c r="E933">
        <f>IFERROR(VLOOKUP($A933,Finnifty!$A$14:$I$486,E$15+1,FALSE),All_curves!E932)</f>
        <v>0</v>
      </c>
      <c r="F933">
        <f>IFERROR(VLOOKUP($A933,Finnifty!$A$14:$I$486,F$15+1,FALSE),All_curves!F932)</f>
        <v>0</v>
      </c>
      <c r="G933">
        <f>IFERROR(VLOOKUP($A933,Finnifty!$A$14:$I$486,G$15+1,FALSE),All_curves!G932)</f>
        <v>0</v>
      </c>
      <c r="H933">
        <f>IFERROR(VLOOKUP($A933,Finnifty!$A$14:$I$486,H$15+1,FALSE),All_curves!H932)</f>
        <v>0</v>
      </c>
      <c r="I933">
        <f>IFERROR(VLOOKUP($A933,Finnifty!$A$14:$I$486,I$15+1,FALSE),All_curves!I932)</f>
        <v>0</v>
      </c>
      <c r="J933">
        <f>IFERROR(VLOOKUP($A933,Banknifty!$A$14:$I$4860,2,FALSE),All_curves!J932)</f>
        <v>15619454</v>
      </c>
      <c r="K933">
        <f>IFERROR(VLOOKUP($A933,Banknifty!$A$14:$I$4860,3,FALSE),All_curves!K932)</f>
        <v>26095562</v>
      </c>
      <c r="L933">
        <f>IFERROR(VLOOKUP($A933,Banknifty!$A$14:$I$4860,4,FALSE),All_curves!L932)</f>
        <v>19933122</v>
      </c>
      <c r="M933">
        <f>IFERROR(VLOOKUP($A933,Banknifty!$A$14:$I$4860,5,FALSE),All_curves!M932)</f>
        <v>24399494</v>
      </c>
      <c r="N933">
        <f>IFERROR(VLOOKUP($A933,Banknifty!$A$14:$I$4860,6,FALSE),All_curves!N932)</f>
        <v>14556205</v>
      </c>
      <c r="O933">
        <f>IFERROR(VLOOKUP($A933,Banknifty!$A$14:$I$4860,7,FALSE),All_curves!O932)</f>
        <v>22359992</v>
      </c>
      <c r="P933">
        <f>IFERROR(VLOOKUP($A933,Banknifty!$A$14:$I$4860,8,FALSE),All_curves!P932)</f>
        <v>22359992</v>
      </c>
      <c r="Q933">
        <f>IFERROR(VLOOKUP($A933,Banknifty!$A$14:$I$4860,9,FALSE),All_curves!Q932)</f>
        <v>20307338</v>
      </c>
      <c r="R933">
        <f>IFERROR(VLOOKUP($A933,Nifty!$A$14:$I$4860,2,FALSE),All_curves!R932)</f>
        <v>8955020</v>
      </c>
      <c r="S933">
        <f>IFERROR(VLOOKUP($A933,Nifty!$A$14:$I$4860,3,FALSE),All_curves!S932)</f>
        <v>10020945</v>
      </c>
      <c r="T933">
        <f>IFERROR(VLOOKUP($A933,Nifty!$A$14:$I$4860,4,FALSE),All_curves!T932)</f>
        <v>9636663</v>
      </c>
      <c r="U933">
        <f>IFERROR(VLOOKUP($A933,Nifty!$A$14:$I$4860,5,FALSE),All_curves!U932)</f>
        <v>10986350</v>
      </c>
      <c r="V933">
        <f>IFERROR(VLOOKUP($A933,Nifty!$A$14:$I$4860,6,FALSE),All_curves!V932)</f>
        <v>9616036</v>
      </c>
      <c r="W933">
        <f>IFERROR(VLOOKUP($A933,Nifty!$A$14:$I$4860,7,FALSE),All_curves!W932)</f>
        <v>10707959</v>
      </c>
      <c r="X933">
        <f>IFERROR(VLOOKUP($A933,Nifty!$A$14:$I$4860,8,FALSE),All_curves!X932)</f>
        <v>10333341</v>
      </c>
      <c r="Y933">
        <f>IFERROR(VLOOKUP($A933,Nifty!$A$14:$I$4860,9,FALSE),All_curves!Y932)</f>
        <v>10732663</v>
      </c>
      <c r="AA933" s="5">
        <f t="shared" si="387"/>
        <v>0</v>
      </c>
      <c r="AB933" s="5">
        <f t="shared" si="388"/>
        <v>0</v>
      </c>
      <c r="AC933" s="5">
        <f t="shared" si="389"/>
        <v>0</v>
      </c>
      <c r="AD933" s="5">
        <f t="shared" si="390"/>
        <v>0</v>
      </c>
      <c r="AE933" s="5">
        <f t="shared" si="391"/>
        <v>0</v>
      </c>
      <c r="AF933" s="5">
        <f t="shared" si="392"/>
        <v>0</v>
      </c>
      <c r="AG933" s="5">
        <f t="shared" si="393"/>
        <v>0</v>
      </c>
      <c r="AH933" s="5">
        <f t="shared" si="394"/>
        <v>0</v>
      </c>
      <c r="AI933" s="5">
        <f t="shared" si="396"/>
        <v>4.3644439986161299E-3</v>
      </c>
      <c r="AJ933" s="5">
        <f t="shared" si="397"/>
        <v>2.5179389028513466E-3</v>
      </c>
      <c r="AK933" s="5">
        <f t="shared" si="398"/>
        <v>1.4671481798560482E-3</v>
      </c>
      <c r="AL933" s="5">
        <f t="shared" si="399"/>
        <v>2.3771549832130034E-5</v>
      </c>
      <c r="AM933" s="5">
        <f t="shared" si="400"/>
        <v>-1.2898794888921428E-3</v>
      </c>
      <c r="AN933" s="5">
        <f t="shared" si="401"/>
        <v>2.6117169406131291E-2</v>
      </c>
      <c r="AO933" s="5">
        <f t="shared" si="402"/>
        <v>2.6117169406131291E-2</v>
      </c>
      <c r="AP933" s="5">
        <f t="shared" si="403"/>
        <v>1.14898260858598E-3</v>
      </c>
      <c r="AQ933" s="5">
        <f t="shared" si="404"/>
        <v>-2.2868803747426725E-3</v>
      </c>
      <c r="AR933" s="5">
        <f t="shared" si="405"/>
        <v>-6.879338299129123E-3</v>
      </c>
      <c r="AS933" s="5">
        <f t="shared" si="406"/>
        <v>2.0893338107774717E-4</v>
      </c>
      <c r="AT933" s="5">
        <f t="shared" si="407"/>
        <v>2.5556416540628568E-4</v>
      </c>
      <c r="AU933" s="5">
        <f t="shared" si="408"/>
        <v>-2.2868669756425097E-3</v>
      </c>
      <c r="AV933" s="5">
        <f t="shared" si="409"/>
        <v>-6.8793438181480315E-3</v>
      </c>
      <c r="AW933" s="5">
        <f t="shared" si="410"/>
        <v>2.0897899194882719E-4</v>
      </c>
      <c r="AX933" s="5">
        <f t="shared" si="411"/>
        <v>2.5554708184705177E-4</v>
      </c>
      <c r="AZ933" s="7">
        <f t="shared" si="395"/>
        <v>128.09900979986153</v>
      </c>
      <c r="BA933" s="4">
        <f t="shared" si="412"/>
        <v>1.7943057798220684E-3</v>
      </c>
      <c r="BB933" s="5">
        <f>AZ933/MAX($AZ$16:AZ933)-1</f>
        <v>-1.0919739685453789E-2</v>
      </c>
    </row>
    <row r="934" spans="1:54" x14ac:dyDescent="0.25">
      <c r="A934" s="3">
        <v>43908</v>
      </c>
      <c r="B934">
        <f>IFERROR(VLOOKUP($A934,Finnifty!$A$14:$I$486,B$15+1,FALSE),All_curves!B933)</f>
        <v>0</v>
      </c>
      <c r="C934">
        <f>IFERROR(VLOOKUP($A934,Finnifty!$A$14:$I$486,C$15+1,FALSE),All_curves!C933)</f>
        <v>0</v>
      </c>
      <c r="D934">
        <f>IFERROR(VLOOKUP($A934,Finnifty!$A$14:$I$486,D$15+1,FALSE),All_curves!D933)</f>
        <v>0</v>
      </c>
      <c r="E934">
        <f>IFERROR(VLOOKUP($A934,Finnifty!$A$14:$I$486,E$15+1,FALSE),All_curves!E933)</f>
        <v>0</v>
      </c>
      <c r="F934">
        <f>IFERROR(VLOOKUP($A934,Finnifty!$A$14:$I$486,F$15+1,FALSE),All_curves!F933)</f>
        <v>0</v>
      </c>
      <c r="G934">
        <f>IFERROR(VLOOKUP($A934,Finnifty!$A$14:$I$486,G$15+1,FALSE),All_curves!G933)</f>
        <v>0</v>
      </c>
      <c r="H934">
        <f>IFERROR(VLOOKUP($A934,Finnifty!$A$14:$I$486,H$15+1,FALSE),All_curves!H933)</f>
        <v>0</v>
      </c>
      <c r="I934">
        <f>IFERROR(VLOOKUP($A934,Finnifty!$A$14:$I$486,I$15+1,FALSE),All_curves!I933)</f>
        <v>0</v>
      </c>
      <c r="J934">
        <f>IFERROR(VLOOKUP($A934,Banknifty!$A$14:$I$4860,2,FALSE),All_curves!J933)</f>
        <v>15727419</v>
      </c>
      <c r="K934">
        <f>IFERROR(VLOOKUP($A934,Banknifty!$A$14:$I$4860,3,FALSE),All_curves!K933)</f>
        <v>26313078</v>
      </c>
      <c r="L934">
        <f>IFERROR(VLOOKUP($A934,Banknifty!$A$14:$I$4860,4,FALSE),All_curves!L933)</f>
        <v>20006210</v>
      </c>
      <c r="M934">
        <f>IFERROR(VLOOKUP($A934,Banknifty!$A$14:$I$4860,5,FALSE),All_curves!M933)</f>
        <v>24330668</v>
      </c>
      <c r="N934">
        <f>IFERROR(VLOOKUP($A934,Banknifty!$A$14:$I$4860,6,FALSE),All_curves!N933)</f>
        <v>14790650</v>
      </c>
      <c r="O934">
        <f>IFERROR(VLOOKUP($A934,Banknifty!$A$14:$I$4860,7,FALSE),All_curves!O933)</f>
        <v>23259798</v>
      </c>
      <c r="P934">
        <f>IFERROR(VLOOKUP($A934,Banknifty!$A$14:$I$4860,8,FALSE),All_curves!P933)</f>
        <v>23259798</v>
      </c>
      <c r="Q934">
        <f>IFERROR(VLOOKUP($A934,Banknifty!$A$14:$I$4860,9,FALSE),All_curves!Q933)</f>
        <v>20206338</v>
      </c>
      <c r="R934">
        <f>IFERROR(VLOOKUP($A934,Nifty!$A$14:$I$4860,2,FALSE),All_curves!R933)</f>
        <v>9012285</v>
      </c>
      <c r="S934">
        <f>IFERROR(VLOOKUP($A934,Nifty!$A$14:$I$4860,3,FALSE),All_curves!S933)</f>
        <v>10119300</v>
      </c>
      <c r="T934">
        <f>IFERROR(VLOOKUP($A934,Nifty!$A$14:$I$4860,4,FALSE),All_curves!T933)</f>
        <v>9687989</v>
      </c>
      <c r="U934">
        <f>IFERROR(VLOOKUP($A934,Nifty!$A$14:$I$4860,5,FALSE),All_curves!U933)</f>
        <v>11004638</v>
      </c>
      <c r="V934">
        <f>IFERROR(VLOOKUP($A934,Nifty!$A$14:$I$4860,6,FALSE),All_curves!V933)</f>
        <v>9677528</v>
      </c>
      <c r="W934">
        <f>IFERROR(VLOOKUP($A934,Nifty!$A$14:$I$4860,7,FALSE),All_curves!W933)</f>
        <v>10813058</v>
      </c>
      <c r="X934">
        <f>IFERROR(VLOOKUP($A934,Nifty!$A$14:$I$4860,8,FALSE),All_curves!X933)</f>
        <v>10388377</v>
      </c>
      <c r="Y934">
        <f>IFERROR(VLOOKUP($A934,Nifty!$A$14:$I$4860,9,FALSE),All_curves!Y933)</f>
        <v>10750528</v>
      </c>
      <c r="AA934" s="5">
        <f t="shared" si="387"/>
        <v>0</v>
      </c>
      <c r="AB934" s="5">
        <f t="shared" si="388"/>
        <v>0</v>
      </c>
      <c r="AC934" s="5">
        <f t="shared" si="389"/>
        <v>0</v>
      </c>
      <c r="AD934" s="5">
        <f t="shared" si="390"/>
        <v>0</v>
      </c>
      <c r="AE934" s="5">
        <f t="shared" si="391"/>
        <v>0</v>
      </c>
      <c r="AF934" s="5">
        <f t="shared" si="392"/>
        <v>0</v>
      </c>
      <c r="AG934" s="5">
        <f t="shared" si="393"/>
        <v>0</v>
      </c>
      <c r="AH934" s="5">
        <f t="shared" si="394"/>
        <v>0</v>
      </c>
      <c r="AI934" s="5">
        <f t="shared" si="396"/>
        <v>6.9122134486903075E-3</v>
      </c>
      <c r="AJ934" s="5">
        <f t="shared" si="397"/>
        <v>8.335363691343467E-3</v>
      </c>
      <c r="AK934" s="5">
        <f t="shared" si="398"/>
        <v>3.6666609475424217E-3</v>
      </c>
      <c r="AL934" s="5">
        <f t="shared" si="399"/>
        <v>-2.8207962017573474E-3</v>
      </c>
      <c r="AM934" s="5">
        <f t="shared" si="400"/>
        <v>1.6106189765807688E-2</v>
      </c>
      <c r="AN934" s="5">
        <f t="shared" si="401"/>
        <v>4.0241785417454601E-2</v>
      </c>
      <c r="AO934" s="5">
        <f t="shared" si="402"/>
        <v>4.0241785417454601E-2</v>
      </c>
      <c r="AP934" s="5">
        <f t="shared" si="403"/>
        <v>-4.9735716222382154E-3</v>
      </c>
      <c r="AQ934" s="5">
        <f t="shared" si="404"/>
        <v>6.3947372535182456E-3</v>
      </c>
      <c r="AR934" s="5">
        <f t="shared" si="405"/>
        <v>9.8149426027185349E-3</v>
      </c>
      <c r="AS934" s="5">
        <f t="shared" si="406"/>
        <v>5.3261175574987885E-3</v>
      </c>
      <c r="AT934" s="5">
        <f t="shared" si="407"/>
        <v>1.6646110855744745E-3</v>
      </c>
      <c r="AU934" s="5">
        <f t="shared" si="408"/>
        <v>6.3947347950861211E-3</v>
      </c>
      <c r="AV934" s="5">
        <f t="shared" si="409"/>
        <v>9.815035713155007E-3</v>
      </c>
      <c r="AW934" s="5">
        <f t="shared" si="410"/>
        <v>5.3260605645357728E-3</v>
      </c>
      <c r="AX934" s="5">
        <f t="shared" si="411"/>
        <v>1.6645449503072118E-3</v>
      </c>
      <c r="AZ934" s="7">
        <f t="shared" si="395"/>
        <v>128.92156778364821</v>
      </c>
      <c r="BA934" s="4">
        <f t="shared" si="412"/>
        <v>6.421267307778822E-3</v>
      </c>
      <c r="BB934" s="5">
        <f>AZ934/MAX($AZ$16:AZ934)-1</f>
        <v>-4.5685909451267381E-3</v>
      </c>
    </row>
    <row r="935" spans="1:54" x14ac:dyDescent="0.25">
      <c r="A935" s="3">
        <v>43909</v>
      </c>
      <c r="B935">
        <f>IFERROR(VLOOKUP($A935,Finnifty!$A$14:$I$486,B$15+1,FALSE),All_curves!B934)</f>
        <v>0</v>
      </c>
      <c r="C935">
        <f>IFERROR(VLOOKUP($A935,Finnifty!$A$14:$I$486,C$15+1,FALSE),All_curves!C934)</f>
        <v>0</v>
      </c>
      <c r="D935">
        <f>IFERROR(VLOOKUP($A935,Finnifty!$A$14:$I$486,D$15+1,FALSE),All_curves!D934)</f>
        <v>0</v>
      </c>
      <c r="E935">
        <f>IFERROR(VLOOKUP($A935,Finnifty!$A$14:$I$486,E$15+1,FALSE),All_curves!E934)</f>
        <v>0</v>
      </c>
      <c r="F935">
        <f>IFERROR(VLOOKUP($A935,Finnifty!$A$14:$I$486,F$15+1,FALSE),All_curves!F934)</f>
        <v>0</v>
      </c>
      <c r="G935">
        <f>IFERROR(VLOOKUP($A935,Finnifty!$A$14:$I$486,G$15+1,FALSE),All_curves!G934)</f>
        <v>0</v>
      </c>
      <c r="H935">
        <f>IFERROR(VLOOKUP($A935,Finnifty!$A$14:$I$486,H$15+1,FALSE),All_curves!H934)</f>
        <v>0</v>
      </c>
      <c r="I935">
        <f>IFERROR(VLOOKUP($A935,Finnifty!$A$14:$I$486,I$15+1,FALSE),All_curves!I934)</f>
        <v>0</v>
      </c>
      <c r="J935">
        <f>IFERROR(VLOOKUP($A935,Banknifty!$A$14:$I$4860,2,FALSE),All_curves!J934)</f>
        <v>16063370</v>
      </c>
      <c r="K935">
        <f>IFERROR(VLOOKUP($A935,Banknifty!$A$14:$I$4860,3,FALSE),All_curves!K934)</f>
        <v>27150200</v>
      </c>
      <c r="L935">
        <f>IFERROR(VLOOKUP($A935,Banknifty!$A$14:$I$4860,4,FALSE),All_curves!L934)</f>
        <v>20222588</v>
      </c>
      <c r="M935">
        <f>IFERROR(VLOOKUP($A935,Banknifty!$A$14:$I$4860,5,FALSE),All_curves!M934)</f>
        <v>24436716</v>
      </c>
      <c r="N935">
        <f>IFERROR(VLOOKUP($A935,Banknifty!$A$14:$I$4860,6,FALSE),All_curves!N934)</f>
        <v>14728246</v>
      </c>
      <c r="O935">
        <f>IFERROR(VLOOKUP($A935,Banknifty!$A$14:$I$4860,7,FALSE),All_curves!O934)</f>
        <v>23202720</v>
      </c>
      <c r="P935">
        <f>IFERROR(VLOOKUP($A935,Banknifty!$A$14:$I$4860,8,FALSE),All_curves!P934)</f>
        <v>23202720</v>
      </c>
      <c r="Q935">
        <f>IFERROR(VLOOKUP($A935,Banknifty!$A$14:$I$4860,9,FALSE),All_curves!Q934)</f>
        <v>20547390</v>
      </c>
      <c r="R935">
        <f>IFERROR(VLOOKUP($A935,Nifty!$A$14:$I$4860,2,FALSE),All_curves!R934)</f>
        <v>9084307</v>
      </c>
      <c r="S935">
        <f>IFERROR(VLOOKUP($A935,Nifty!$A$14:$I$4860,3,FALSE),All_curves!S934)</f>
        <v>10390337</v>
      </c>
      <c r="T935">
        <f>IFERROR(VLOOKUP($A935,Nifty!$A$14:$I$4860,4,FALSE),All_curves!T934)</f>
        <v>9764521</v>
      </c>
      <c r="U935">
        <f>IFERROR(VLOOKUP($A935,Nifty!$A$14:$I$4860,5,FALSE),All_curves!U934)</f>
        <v>11101144</v>
      </c>
      <c r="V935">
        <f>IFERROR(VLOOKUP($A935,Nifty!$A$14:$I$4860,6,FALSE),All_curves!V934)</f>
        <v>9839783</v>
      </c>
      <c r="W935">
        <f>IFERROR(VLOOKUP($A935,Nifty!$A$14:$I$4860,7,FALSE),All_curves!W934)</f>
        <v>11038900</v>
      </c>
      <c r="X935">
        <f>IFERROR(VLOOKUP($A935,Nifty!$A$14:$I$4860,8,FALSE),All_curves!X934)</f>
        <v>10559432</v>
      </c>
      <c r="Y935">
        <f>IFERROR(VLOOKUP($A935,Nifty!$A$14:$I$4860,9,FALSE),All_curves!Y934)</f>
        <v>10914310</v>
      </c>
      <c r="AA935" s="5">
        <f t="shared" si="387"/>
        <v>0</v>
      </c>
      <c r="AB935" s="5">
        <f t="shared" si="388"/>
        <v>0</v>
      </c>
      <c r="AC935" s="5">
        <f t="shared" si="389"/>
        <v>0</v>
      </c>
      <c r="AD935" s="5">
        <f t="shared" si="390"/>
        <v>0</v>
      </c>
      <c r="AE935" s="5">
        <f t="shared" si="391"/>
        <v>0</v>
      </c>
      <c r="AF935" s="5">
        <f t="shared" si="392"/>
        <v>0</v>
      </c>
      <c r="AG935" s="5">
        <f t="shared" si="393"/>
        <v>0</v>
      </c>
      <c r="AH935" s="5">
        <f t="shared" si="394"/>
        <v>0</v>
      </c>
      <c r="AI935" s="5">
        <f t="shared" si="396"/>
        <v>2.1360847574544817E-2</v>
      </c>
      <c r="AJ935" s="5">
        <f t="shared" si="397"/>
        <v>3.1813913978440578E-2</v>
      </c>
      <c r="AK935" s="5">
        <f t="shared" si="398"/>
        <v>1.0815541774279014E-2</v>
      </c>
      <c r="AL935" s="5">
        <f t="shared" si="399"/>
        <v>4.3586144038461061E-3</v>
      </c>
      <c r="AM935" s="5">
        <f t="shared" si="400"/>
        <v>-4.2191519642477138E-3</v>
      </c>
      <c r="AN935" s="5">
        <f t="shared" si="401"/>
        <v>-2.453933606818115E-3</v>
      </c>
      <c r="AO935" s="5">
        <f t="shared" si="402"/>
        <v>-2.453933606818115E-3</v>
      </c>
      <c r="AP935" s="5">
        <f t="shared" si="403"/>
        <v>1.6878466548466031E-2</v>
      </c>
      <c r="AQ935" s="5">
        <f t="shared" si="404"/>
        <v>7.9915359978073308E-3</v>
      </c>
      <c r="AR935" s="5">
        <f t="shared" si="405"/>
        <v>2.6784164912592834E-2</v>
      </c>
      <c r="AS935" s="5">
        <f t="shared" si="406"/>
        <v>7.8996786639622396E-3</v>
      </c>
      <c r="AT935" s="5">
        <f t="shared" si="407"/>
        <v>8.7695751554934809E-3</v>
      </c>
      <c r="AU935" s="5">
        <f t="shared" si="408"/>
        <v>1.6766161771890609E-2</v>
      </c>
      <c r="AV935" s="5">
        <f t="shared" si="409"/>
        <v>2.0886043522563291E-2</v>
      </c>
      <c r="AW935" s="5">
        <f t="shared" si="410"/>
        <v>1.6465998490428291E-2</v>
      </c>
      <c r="AX935" s="5">
        <f t="shared" si="411"/>
        <v>1.5234786607690287E-2</v>
      </c>
      <c r="AZ935" s="7">
        <f t="shared" si="395"/>
        <v>129.97925273565008</v>
      </c>
      <c r="BA935" s="4">
        <f t="shared" si="412"/>
        <v>8.2040962593383747E-3</v>
      </c>
      <c r="BB935" s="5">
        <f>AZ935/MAX($AZ$16:AZ935)-1</f>
        <v>0</v>
      </c>
    </row>
    <row r="936" spans="1:54" x14ac:dyDescent="0.25">
      <c r="A936" s="3">
        <v>43910</v>
      </c>
      <c r="B936">
        <f>IFERROR(VLOOKUP($A936,Finnifty!$A$14:$I$486,B$15+1,FALSE),All_curves!B935)</f>
        <v>0</v>
      </c>
      <c r="C936">
        <f>IFERROR(VLOOKUP($A936,Finnifty!$A$14:$I$486,C$15+1,FALSE),All_curves!C935)</f>
        <v>0</v>
      </c>
      <c r="D936">
        <f>IFERROR(VLOOKUP($A936,Finnifty!$A$14:$I$486,D$15+1,FALSE),All_curves!D935)</f>
        <v>0</v>
      </c>
      <c r="E936">
        <f>IFERROR(VLOOKUP($A936,Finnifty!$A$14:$I$486,E$15+1,FALSE),All_curves!E935)</f>
        <v>0</v>
      </c>
      <c r="F936">
        <f>IFERROR(VLOOKUP($A936,Finnifty!$A$14:$I$486,F$15+1,FALSE),All_curves!F935)</f>
        <v>0</v>
      </c>
      <c r="G936">
        <f>IFERROR(VLOOKUP($A936,Finnifty!$A$14:$I$486,G$15+1,FALSE),All_curves!G935)</f>
        <v>0</v>
      </c>
      <c r="H936">
        <f>IFERROR(VLOOKUP($A936,Finnifty!$A$14:$I$486,H$15+1,FALSE),All_curves!H935)</f>
        <v>0</v>
      </c>
      <c r="I936">
        <f>IFERROR(VLOOKUP($A936,Finnifty!$A$14:$I$486,I$15+1,FALSE),All_curves!I935)</f>
        <v>0</v>
      </c>
      <c r="J936">
        <f>IFERROR(VLOOKUP($A936,Banknifty!$A$14:$I$4860,2,FALSE),All_curves!J935)</f>
        <v>15988909</v>
      </c>
      <c r="K936">
        <f>IFERROR(VLOOKUP($A936,Banknifty!$A$14:$I$4860,3,FALSE),All_curves!K935)</f>
        <v>27065174</v>
      </c>
      <c r="L936">
        <f>IFERROR(VLOOKUP($A936,Banknifty!$A$14:$I$4860,4,FALSE),All_curves!L935)</f>
        <v>20206848</v>
      </c>
      <c r="M936">
        <f>IFERROR(VLOOKUP($A936,Banknifty!$A$14:$I$4860,5,FALSE),All_curves!M935)</f>
        <v>24436716</v>
      </c>
      <c r="N936">
        <f>IFERROR(VLOOKUP($A936,Banknifty!$A$14:$I$4860,6,FALSE),All_curves!N935)</f>
        <v>14792528</v>
      </c>
      <c r="O936">
        <f>IFERROR(VLOOKUP($A936,Banknifty!$A$14:$I$4860,7,FALSE),All_curves!O935)</f>
        <v>23230844</v>
      </c>
      <c r="P936">
        <f>IFERROR(VLOOKUP($A936,Banknifty!$A$14:$I$4860,8,FALSE),All_curves!P935)</f>
        <v>23230844</v>
      </c>
      <c r="Q936">
        <f>IFERROR(VLOOKUP($A936,Banknifty!$A$14:$I$4860,9,FALSE),All_curves!Q935)</f>
        <v>20547878</v>
      </c>
      <c r="R936">
        <f>IFERROR(VLOOKUP($A936,Nifty!$A$14:$I$4860,2,FALSE),All_curves!R935)</f>
        <v>9099373</v>
      </c>
      <c r="S936">
        <f>IFERROR(VLOOKUP($A936,Nifty!$A$14:$I$4860,3,FALSE),All_curves!S935)</f>
        <v>10394260</v>
      </c>
      <c r="T936">
        <f>IFERROR(VLOOKUP($A936,Nifty!$A$14:$I$4860,4,FALSE),All_curves!T935)</f>
        <v>9780715</v>
      </c>
      <c r="U936">
        <f>IFERROR(VLOOKUP($A936,Nifty!$A$14:$I$4860,5,FALSE),All_curves!U935)</f>
        <v>11082543</v>
      </c>
      <c r="V936">
        <f>IFERROR(VLOOKUP($A936,Nifty!$A$14:$I$4860,6,FALSE),All_curves!V935)</f>
        <v>9848175</v>
      </c>
      <c r="W936">
        <f>IFERROR(VLOOKUP($A936,Nifty!$A$14:$I$4860,7,FALSE),All_curves!W935)</f>
        <v>11047217</v>
      </c>
      <c r="X936">
        <f>IFERROR(VLOOKUP($A936,Nifty!$A$14:$I$4860,8,FALSE),All_curves!X935)</f>
        <v>10582447</v>
      </c>
      <c r="Y936">
        <f>IFERROR(VLOOKUP($A936,Nifty!$A$14:$I$4860,9,FALSE),All_curves!Y935)</f>
        <v>10903846</v>
      </c>
      <c r="AA936" s="5">
        <f t="shared" si="387"/>
        <v>0</v>
      </c>
      <c r="AB936" s="5">
        <f t="shared" si="388"/>
        <v>0</v>
      </c>
      <c r="AC936" s="5">
        <f t="shared" si="389"/>
        <v>0</v>
      </c>
      <c r="AD936" s="5">
        <f t="shared" si="390"/>
        <v>0</v>
      </c>
      <c r="AE936" s="5">
        <f t="shared" si="391"/>
        <v>0</v>
      </c>
      <c r="AF936" s="5">
        <f t="shared" si="392"/>
        <v>0</v>
      </c>
      <c r="AG936" s="5">
        <f t="shared" si="393"/>
        <v>0</v>
      </c>
      <c r="AH936" s="5">
        <f t="shared" si="394"/>
        <v>0</v>
      </c>
      <c r="AI936" s="5">
        <f t="shared" si="396"/>
        <v>-4.6354532081375188E-3</v>
      </c>
      <c r="AJ936" s="5">
        <f t="shared" si="397"/>
        <v>-3.1316896376454295E-3</v>
      </c>
      <c r="AK936" s="5">
        <f t="shared" si="398"/>
        <v>-7.7833756985012936E-4</v>
      </c>
      <c r="AL936" s="5">
        <f t="shared" si="399"/>
        <v>0</v>
      </c>
      <c r="AM936" s="5">
        <f t="shared" si="400"/>
        <v>4.3645387237556399E-3</v>
      </c>
      <c r="AN936" s="5">
        <f t="shared" si="401"/>
        <v>1.2120992711199818E-3</v>
      </c>
      <c r="AO936" s="5">
        <f t="shared" si="402"/>
        <v>1.2120992711199818E-3</v>
      </c>
      <c r="AP936" s="5">
        <f t="shared" si="403"/>
        <v>2.3749975057718586E-5</v>
      </c>
      <c r="AQ936" s="5">
        <f t="shared" si="404"/>
        <v>1.6584644266206539E-3</v>
      </c>
      <c r="AR936" s="5">
        <f t="shared" si="405"/>
        <v>3.7756234470553984E-4</v>
      </c>
      <c r="AS936" s="5">
        <f t="shared" si="406"/>
        <v>1.658453087458156E-3</v>
      </c>
      <c r="AT936" s="5">
        <f t="shared" si="407"/>
        <v>-1.6755930740111058E-3</v>
      </c>
      <c r="AU936" s="5">
        <f t="shared" si="408"/>
        <v>8.5286433654085947E-4</v>
      </c>
      <c r="AV936" s="5">
        <f t="shared" si="409"/>
        <v>7.5342651894660939E-4</v>
      </c>
      <c r="AW936" s="5">
        <f t="shared" si="410"/>
        <v>2.1795679919147659E-3</v>
      </c>
      <c r="AX936" s="5">
        <f t="shared" si="411"/>
        <v>-9.5874132217244057E-4</v>
      </c>
      <c r="AZ936" s="7">
        <f t="shared" si="395"/>
        <v>129.9961121881976</v>
      </c>
      <c r="BA936" s="4">
        <f t="shared" si="412"/>
        <v>1.2970879730930346E-4</v>
      </c>
      <c r="BB936" s="5">
        <f>AZ936/MAX($AZ$16:AZ936)-1</f>
        <v>0</v>
      </c>
    </row>
    <row r="937" spans="1:54" x14ac:dyDescent="0.25">
      <c r="A937" s="3">
        <v>43913</v>
      </c>
      <c r="B937">
        <f>IFERROR(VLOOKUP($A937,Finnifty!$A$14:$I$486,B$15+1,FALSE),All_curves!B936)</f>
        <v>0</v>
      </c>
      <c r="C937">
        <f>IFERROR(VLOOKUP($A937,Finnifty!$A$14:$I$486,C$15+1,FALSE),All_curves!C936)</f>
        <v>0</v>
      </c>
      <c r="D937">
        <f>IFERROR(VLOOKUP($A937,Finnifty!$A$14:$I$486,D$15+1,FALSE),All_curves!D936)</f>
        <v>0</v>
      </c>
      <c r="E937">
        <f>IFERROR(VLOOKUP($A937,Finnifty!$A$14:$I$486,E$15+1,FALSE),All_curves!E936)</f>
        <v>0</v>
      </c>
      <c r="F937">
        <f>IFERROR(VLOOKUP($A937,Finnifty!$A$14:$I$486,F$15+1,FALSE),All_curves!F936)</f>
        <v>0</v>
      </c>
      <c r="G937">
        <f>IFERROR(VLOOKUP($A937,Finnifty!$A$14:$I$486,G$15+1,FALSE),All_curves!G936)</f>
        <v>0</v>
      </c>
      <c r="H937">
        <f>IFERROR(VLOOKUP($A937,Finnifty!$A$14:$I$486,H$15+1,FALSE),All_curves!H936)</f>
        <v>0</v>
      </c>
      <c r="I937">
        <f>IFERROR(VLOOKUP($A937,Finnifty!$A$14:$I$486,I$15+1,FALSE),All_curves!I936)</f>
        <v>0</v>
      </c>
      <c r="J937">
        <f>IFERROR(VLOOKUP($A937,Banknifty!$A$14:$I$4860,2,FALSE),All_curves!J936)</f>
        <v>16082305</v>
      </c>
      <c r="K937">
        <f>IFERROR(VLOOKUP($A937,Banknifty!$A$14:$I$4860,3,FALSE),All_curves!K936)</f>
        <v>26943228</v>
      </c>
      <c r="L937">
        <f>IFERROR(VLOOKUP($A937,Banknifty!$A$14:$I$4860,4,FALSE),All_curves!L936)</f>
        <v>20079350</v>
      </c>
      <c r="M937">
        <f>IFERROR(VLOOKUP($A937,Banknifty!$A$14:$I$4860,5,FALSE),All_curves!M936)</f>
        <v>24432562</v>
      </c>
      <c r="N937">
        <f>IFERROR(VLOOKUP($A937,Banknifty!$A$14:$I$4860,6,FALSE),All_curves!N936)</f>
        <v>14894776</v>
      </c>
      <c r="O937">
        <f>IFERROR(VLOOKUP($A937,Banknifty!$A$14:$I$4860,7,FALSE),All_curves!O936)</f>
        <v>23424482</v>
      </c>
      <c r="P937">
        <f>IFERROR(VLOOKUP($A937,Banknifty!$A$14:$I$4860,8,FALSE),All_curves!P936)</f>
        <v>23424482</v>
      </c>
      <c r="Q937">
        <f>IFERROR(VLOOKUP($A937,Banknifty!$A$14:$I$4860,9,FALSE),All_curves!Q936)</f>
        <v>20489916</v>
      </c>
      <c r="R937">
        <f>IFERROR(VLOOKUP($A937,Nifty!$A$14:$I$4860,2,FALSE),All_curves!R936)</f>
        <v>9051920</v>
      </c>
      <c r="S937">
        <f>IFERROR(VLOOKUP($A937,Nifty!$A$14:$I$4860,3,FALSE),All_curves!S936)</f>
        <v>10324142</v>
      </c>
      <c r="T937">
        <f>IFERROR(VLOOKUP($A937,Nifty!$A$14:$I$4860,4,FALSE),All_curves!T936)</f>
        <v>9714008</v>
      </c>
      <c r="U937">
        <f>IFERROR(VLOOKUP($A937,Nifty!$A$14:$I$4860,5,FALSE),All_curves!U936)</f>
        <v>11035717</v>
      </c>
      <c r="V937">
        <f>IFERROR(VLOOKUP($A937,Nifty!$A$14:$I$4860,6,FALSE),All_curves!V936)</f>
        <v>9796817</v>
      </c>
      <c r="W937">
        <f>IFERROR(VLOOKUP($A937,Nifty!$A$14:$I$4860,7,FALSE),All_curves!W936)</f>
        <v>10972694</v>
      </c>
      <c r="X937">
        <f>IFERROR(VLOOKUP($A937,Nifty!$A$14:$I$4860,8,FALSE),All_curves!X936)</f>
        <v>10510272</v>
      </c>
      <c r="Y937">
        <f>IFERROR(VLOOKUP($A937,Nifty!$A$14:$I$4860,9,FALSE),All_curves!Y936)</f>
        <v>10857775</v>
      </c>
      <c r="AA937" s="5">
        <f t="shared" ref="AA937:AA1000" si="413">IFERROR(B937/B936-1,0)</f>
        <v>0</v>
      </c>
      <c r="AB937" s="5">
        <f t="shared" ref="AB937:AB1000" si="414">IFERROR(C937/C936-1,0)</f>
        <v>0</v>
      </c>
      <c r="AC937" s="5">
        <f t="shared" ref="AC937:AC1000" si="415">IFERROR(D937/D936-1,0)</f>
        <v>0</v>
      </c>
      <c r="AD937" s="5">
        <f t="shared" ref="AD937:AD1000" si="416">IFERROR(E937/E936-1,0)</f>
        <v>0</v>
      </c>
      <c r="AE937" s="5">
        <f t="shared" ref="AE937:AE1000" si="417">IFERROR(F937/F936-1,0)</f>
        <v>0</v>
      </c>
      <c r="AF937" s="5">
        <f t="shared" ref="AF937:AF1000" si="418">IFERROR(G937/G936-1,0)</f>
        <v>0</v>
      </c>
      <c r="AG937" s="5">
        <f t="shared" ref="AG937:AG1000" si="419">IFERROR(H937/H936-1,0)</f>
        <v>0</v>
      </c>
      <c r="AH937" s="5">
        <f t="shared" ref="AH937:AH1000" si="420">IFERROR(I937/I936-1,0)</f>
        <v>0</v>
      </c>
      <c r="AI937" s="5">
        <f t="shared" si="396"/>
        <v>5.8412991155305516E-3</v>
      </c>
      <c r="AJ937" s="5">
        <f t="shared" si="397"/>
        <v>-4.5056425648695164E-3</v>
      </c>
      <c r="AK937" s="5">
        <f t="shared" si="398"/>
        <v>-6.3096431467193348E-3</v>
      </c>
      <c r="AL937" s="5">
        <f t="shared" si="399"/>
        <v>-1.699901083271893E-4</v>
      </c>
      <c r="AM937" s="5">
        <f t="shared" si="400"/>
        <v>6.9121383444399331E-3</v>
      </c>
      <c r="AN937" s="5">
        <f t="shared" si="401"/>
        <v>8.3353837682349496E-3</v>
      </c>
      <c r="AO937" s="5">
        <f t="shared" si="402"/>
        <v>8.3353837682349496E-3</v>
      </c>
      <c r="AP937" s="5">
        <f t="shared" si="403"/>
        <v>-2.8208265593167026E-3</v>
      </c>
      <c r="AQ937" s="5">
        <f t="shared" si="404"/>
        <v>-5.2149747021030812E-3</v>
      </c>
      <c r="AR937" s="5">
        <f t="shared" si="405"/>
        <v>-6.7458385685945643E-3</v>
      </c>
      <c r="AS937" s="5">
        <f t="shared" si="406"/>
        <v>-6.820258028170767E-3</v>
      </c>
      <c r="AT937" s="5">
        <f t="shared" si="407"/>
        <v>-4.225203547597367E-3</v>
      </c>
      <c r="AU937" s="5">
        <f t="shared" si="408"/>
        <v>-5.2149763788722492E-3</v>
      </c>
      <c r="AV937" s="5">
        <f t="shared" si="409"/>
        <v>-6.7458618763440725E-3</v>
      </c>
      <c r="AW937" s="5">
        <f t="shared" si="410"/>
        <v>-6.8202562224030094E-3</v>
      </c>
      <c r="AX937" s="5">
        <f t="shared" si="411"/>
        <v>-4.2252064088212915E-3</v>
      </c>
      <c r="AZ937" s="7">
        <f t="shared" ref="AZ937:AZ1000" si="421">AZ936*(1+BA937)</f>
        <v>129.8314803824872</v>
      </c>
      <c r="BA937" s="4">
        <f t="shared" si="412"/>
        <v>-1.2664363798207817E-3</v>
      </c>
      <c r="BB937" s="5">
        <f>AZ937/MAX($AZ$16:AZ937)-1</f>
        <v>-1.2664363798208234E-3</v>
      </c>
    </row>
    <row r="938" spans="1:54" x14ac:dyDescent="0.25">
      <c r="A938" s="3">
        <v>43914</v>
      </c>
      <c r="B938">
        <f>IFERROR(VLOOKUP($A938,Finnifty!$A$14:$I$486,B$15+1,FALSE),All_curves!B937)</f>
        <v>0</v>
      </c>
      <c r="C938">
        <f>IFERROR(VLOOKUP($A938,Finnifty!$A$14:$I$486,C$15+1,FALSE),All_curves!C937)</f>
        <v>0</v>
      </c>
      <c r="D938">
        <f>IFERROR(VLOOKUP($A938,Finnifty!$A$14:$I$486,D$15+1,FALSE),All_curves!D937)</f>
        <v>0</v>
      </c>
      <c r="E938">
        <f>IFERROR(VLOOKUP($A938,Finnifty!$A$14:$I$486,E$15+1,FALSE),All_curves!E937)</f>
        <v>0</v>
      </c>
      <c r="F938">
        <f>IFERROR(VLOOKUP($A938,Finnifty!$A$14:$I$486,F$15+1,FALSE),All_curves!F937)</f>
        <v>0</v>
      </c>
      <c r="G938">
        <f>IFERROR(VLOOKUP($A938,Finnifty!$A$14:$I$486,G$15+1,FALSE),All_curves!G937)</f>
        <v>0</v>
      </c>
      <c r="H938">
        <f>IFERROR(VLOOKUP($A938,Finnifty!$A$14:$I$486,H$15+1,FALSE),All_curves!H937)</f>
        <v>0</v>
      </c>
      <c r="I938">
        <f>IFERROR(VLOOKUP($A938,Finnifty!$A$14:$I$486,I$15+1,FALSE),All_curves!I937)</f>
        <v>0</v>
      </c>
      <c r="J938">
        <f>IFERROR(VLOOKUP($A938,Banknifty!$A$14:$I$4860,2,FALSE),All_curves!J937)</f>
        <v>15993569</v>
      </c>
      <c r="K938">
        <f>IFERROR(VLOOKUP($A938,Banknifty!$A$14:$I$4860,3,FALSE),All_curves!K937)</f>
        <v>26838422</v>
      </c>
      <c r="L938">
        <f>IFERROR(VLOOKUP($A938,Banknifty!$A$14:$I$4860,4,FALSE),All_curves!L937)</f>
        <v>20043602</v>
      </c>
      <c r="M938">
        <f>IFERROR(VLOOKUP($A938,Banknifty!$A$14:$I$4860,5,FALSE),All_curves!M937)</f>
        <v>24430082</v>
      </c>
      <c r="N938">
        <f>IFERROR(VLOOKUP($A938,Banknifty!$A$14:$I$4860,6,FALSE),All_curves!N937)</f>
        <v>15144799</v>
      </c>
      <c r="O938">
        <f>IFERROR(VLOOKUP($A938,Banknifty!$A$14:$I$4860,7,FALSE),All_curves!O937)</f>
        <v>23979482</v>
      </c>
      <c r="P938">
        <f>IFERROR(VLOOKUP($A938,Banknifty!$A$14:$I$4860,8,FALSE),All_curves!P937)</f>
        <v>23979482</v>
      </c>
      <c r="Q938">
        <f>IFERROR(VLOOKUP($A938,Banknifty!$A$14:$I$4860,9,FALSE),All_curves!Q937)</f>
        <v>20713344</v>
      </c>
      <c r="R938">
        <f>IFERROR(VLOOKUP($A938,Nifty!$A$14:$I$4860,2,FALSE),All_curves!R937)</f>
        <v>8966622</v>
      </c>
      <c r="S938">
        <f>IFERROR(VLOOKUP($A938,Nifty!$A$14:$I$4860,3,FALSE),All_curves!S937)</f>
        <v>10241465</v>
      </c>
      <c r="T938">
        <f>IFERROR(VLOOKUP($A938,Nifty!$A$14:$I$4860,4,FALSE),All_curves!T937)</f>
        <v>9647318</v>
      </c>
      <c r="U938">
        <f>IFERROR(VLOOKUP($A938,Nifty!$A$14:$I$4860,5,FALSE),All_curves!U937)</f>
        <v>10981247</v>
      </c>
      <c r="V938">
        <f>IFERROR(VLOOKUP($A938,Nifty!$A$14:$I$4860,6,FALSE),All_curves!V937)</f>
        <v>9704500</v>
      </c>
      <c r="W938">
        <f>IFERROR(VLOOKUP($A938,Nifty!$A$14:$I$4860,7,FALSE),All_curves!W937)</f>
        <v>10884824</v>
      </c>
      <c r="X938">
        <f>IFERROR(VLOOKUP($A938,Nifty!$A$14:$I$4860,8,FALSE),All_curves!X937)</f>
        <v>10438115</v>
      </c>
      <c r="Y938">
        <f>IFERROR(VLOOKUP($A938,Nifty!$A$14:$I$4860,9,FALSE),All_curves!Y937)</f>
        <v>10804183</v>
      </c>
      <c r="AA938" s="5">
        <f t="shared" si="413"/>
        <v>0</v>
      </c>
      <c r="AB938" s="5">
        <f t="shared" si="414"/>
        <v>0</v>
      </c>
      <c r="AC938" s="5">
        <f t="shared" si="415"/>
        <v>0</v>
      </c>
      <c r="AD938" s="5">
        <f t="shared" si="416"/>
        <v>0</v>
      </c>
      <c r="AE938" s="5">
        <f t="shared" si="417"/>
        <v>0</v>
      </c>
      <c r="AF938" s="5">
        <f t="shared" si="418"/>
        <v>0</v>
      </c>
      <c r="AG938" s="5">
        <f t="shared" si="419"/>
        <v>0</v>
      </c>
      <c r="AH938" s="5">
        <f t="shared" si="420"/>
        <v>0</v>
      </c>
      <c r="AI938" s="5">
        <f t="shared" si="396"/>
        <v>-5.517617033130473E-3</v>
      </c>
      <c r="AJ938" s="5">
        <f t="shared" si="397"/>
        <v>-3.8898828306690447E-3</v>
      </c>
      <c r="AK938" s="5">
        <f t="shared" si="398"/>
        <v>-1.7803365148771899E-3</v>
      </c>
      <c r="AL938" s="5">
        <f t="shared" si="399"/>
        <v>-1.0150388649377007E-4</v>
      </c>
      <c r="AM938" s="5">
        <f t="shared" si="400"/>
        <v>1.6785952336577648E-2</v>
      </c>
      <c r="AN938" s="5">
        <f t="shared" si="401"/>
        <v>2.369316000242816E-2</v>
      </c>
      <c r="AO938" s="5">
        <f t="shared" si="402"/>
        <v>2.369316000242816E-2</v>
      </c>
      <c r="AP938" s="5">
        <f t="shared" si="403"/>
        <v>1.0904290676447825E-2</v>
      </c>
      <c r="AQ938" s="5">
        <f t="shared" si="404"/>
        <v>-9.4231941952646059E-3</v>
      </c>
      <c r="AR938" s="5">
        <f t="shared" si="405"/>
        <v>-8.0081230963309213E-3</v>
      </c>
      <c r="AS938" s="5">
        <f t="shared" si="406"/>
        <v>-6.8653433268739406E-3</v>
      </c>
      <c r="AT938" s="5">
        <f t="shared" si="407"/>
        <v>-4.9357916662777779E-3</v>
      </c>
      <c r="AU938" s="5">
        <f t="shared" si="408"/>
        <v>-9.4231626455817397E-3</v>
      </c>
      <c r="AV938" s="5">
        <f t="shared" si="409"/>
        <v>-8.0080607369530377E-3</v>
      </c>
      <c r="AW938" s="5">
        <f t="shared" si="410"/>
        <v>-6.8653789359590656E-3</v>
      </c>
      <c r="AX938" s="5">
        <f t="shared" si="411"/>
        <v>-4.9358178816562015E-3</v>
      </c>
      <c r="AZ938" s="7">
        <f t="shared" si="421"/>
        <v>129.86027240808653</v>
      </c>
      <c r="BA938" s="4">
        <f t="shared" si="412"/>
        <v>2.2176459449225116E-4</v>
      </c>
      <c r="BB938" s="5">
        <f>AZ938/MAX($AZ$16:AZ938)-1</f>
        <v>-1.0449526360789552E-3</v>
      </c>
    </row>
    <row r="939" spans="1:54" x14ac:dyDescent="0.25">
      <c r="A939" s="3">
        <v>43915</v>
      </c>
      <c r="B939">
        <f>IFERROR(VLOOKUP($A939,Finnifty!$A$14:$I$486,B$15+1,FALSE),All_curves!B938)</f>
        <v>0</v>
      </c>
      <c r="C939">
        <f>IFERROR(VLOOKUP($A939,Finnifty!$A$14:$I$486,C$15+1,FALSE),All_curves!C938)</f>
        <v>0</v>
      </c>
      <c r="D939">
        <f>IFERROR(VLOOKUP($A939,Finnifty!$A$14:$I$486,D$15+1,FALSE),All_curves!D938)</f>
        <v>0</v>
      </c>
      <c r="E939">
        <f>IFERROR(VLOOKUP($A939,Finnifty!$A$14:$I$486,E$15+1,FALSE),All_curves!E938)</f>
        <v>0</v>
      </c>
      <c r="F939">
        <f>IFERROR(VLOOKUP($A939,Finnifty!$A$14:$I$486,F$15+1,FALSE),All_curves!F938)</f>
        <v>0</v>
      </c>
      <c r="G939">
        <f>IFERROR(VLOOKUP($A939,Finnifty!$A$14:$I$486,G$15+1,FALSE),All_curves!G938)</f>
        <v>0</v>
      </c>
      <c r="H939">
        <f>IFERROR(VLOOKUP($A939,Finnifty!$A$14:$I$486,H$15+1,FALSE),All_curves!H938)</f>
        <v>0</v>
      </c>
      <c r="I939">
        <f>IFERROR(VLOOKUP($A939,Finnifty!$A$14:$I$486,I$15+1,FALSE),All_curves!I938)</f>
        <v>0</v>
      </c>
      <c r="J939">
        <f>IFERROR(VLOOKUP($A939,Banknifty!$A$14:$I$4860,2,FALSE),All_curves!J938)</f>
        <v>16065532</v>
      </c>
      <c r="K939">
        <f>IFERROR(VLOOKUP($A939,Banknifty!$A$14:$I$4860,3,FALSE),All_curves!K938)</f>
        <v>26819472</v>
      </c>
      <c r="L939">
        <f>IFERROR(VLOOKUP($A939,Banknifty!$A$14:$I$4860,4,FALSE),All_curves!L938)</f>
        <v>20015916</v>
      </c>
      <c r="M939">
        <f>IFERROR(VLOOKUP($A939,Banknifty!$A$14:$I$4860,5,FALSE),All_curves!M938)</f>
        <v>24426942</v>
      </c>
      <c r="N939">
        <f>IFERROR(VLOOKUP($A939,Banknifty!$A$14:$I$4860,6,FALSE),All_curves!N938)</f>
        <v>15066283</v>
      </c>
      <c r="O939">
        <f>IFERROR(VLOOKUP($A939,Banknifty!$A$14:$I$4860,7,FALSE),All_curves!O938)</f>
        <v>23905886</v>
      </c>
      <c r="P939">
        <f>IFERROR(VLOOKUP($A939,Banknifty!$A$14:$I$4860,8,FALSE),All_curves!P938)</f>
        <v>23905886</v>
      </c>
      <c r="Q939">
        <f>IFERROR(VLOOKUP($A939,Banknifty!$A$14:$I$4860,9,FALSE),All_curves!Q938)</f>
        <v>20669860</v>
      </c>
      <c r="R939">
        <f>IFERROR(VLOOKUP($A939,Nifty!$A$14:$I$4860,2,FALSE),All_curves!R938)</f>
        <v>9038964</v>
      </c>
      <c r="S939">
        <f>IFERROR(VLOOKUP($A939,Nifty!$A$14:$I$4860,3,FALSE),All_curves!S938)</f>
        <v>10244756</v>
      </c>
      <c r="T939">
        <f>IFERROR(VLOOKUP($A939,Nifty!$A$14:$I$4860,4,FALSE),All_curves!T938)</f>
        <v>9702632</v>
      </c>
      <c r="U939">
        <f>IFERROR(VLOOKUP($A939,Nifty!$A$14:$I$4860,5,FALSE),All_curves!U938)</f>
        <v>10972528</v>
      </c>
      <c r="V939">
        <f>IFERROR(VLOOKUP($A939,Nifty!$A$14:$I$4860,6,FALSE),All_curves!V938)</f>
        <v>9782795</v>
      </c>
      <c r="W939">
        <f>IFERROR(VLOOKUP($A939,Nifty!$A$14:$I$4860,7,FALSE),All_curves!W938)</f>
        <v>10888322</v>
      </c>
      <c r="X939">
        <f>IFERROR(VLOOKUP($A939,Nifty!$A$14:$I$4860,8,FALSE),All_curves!X938)</f>
        <v>10497963</v>
      </c>
      <c r="Y939">
        <f>IFERROR(VLOOKUP($A939,Nifty!$A$14:$I$4860,9,FALSE),All_curves!Y938)</f>
        <v>10795605</v>
      </c>
      <c r="AA939" s="5">
        <f t="shared" si="413"/>
        <v>0</v>
      </c>
      <c r="AB939" s="5">
        <f t="shared" si="414"/>
        <v>0</v>
      </c>
      <c r="AC939" s="5">
        <f t="shared" si="415"/>
        <v>0</v>
      </c>
      <c r="AD939" s="5">
        <f t="shared" si="416"/>
        <v>0</v>
      </c>
      <c r="AE939" s="5">
        <f t="shared" si="417"/>
        <v>0</v>
      </c>
      <c r="AF939" s="5">
        <f t="shared" si="418"/>
        <v>0</v>
      </c>
      <c r="AG939" s="5">
        <f t="shared" si="419"/>
        <v>0</v>
      </c>
      <c r="AH939" s="5">
        <f t="shared" si="420"/>
        <v>0</v>
      </c>
      <c r="AI939" s="5">
        <f t="shared" si="396"/>
        <v>4.499496016179938E-3</v>
      </c>
      <c r="AJ939" s="5">
        <f t="shared" si="397"/>
        <v>-7.06077279804318E-4</v>
      </c>
      <c r="AK939" s="5">
        <f t="shared" si="398"/>
        <v>-1.3812886526084478E-3</v>
      </c>
      <c r="AL939" s="5">
        <f t="shared" si="399"/>
        <v>-1.2853006387780752E-4</v>
      </c>
      <c r="AM939" s="5">
        <f t="shared" si="400"/>
        <v>-5.1843540478814232E-3</v>
      </c>
      <c r="AN939" s="5">
        <f t="shared" si="401"/>
        <v>-3.0691238451272529E-3</v>
      </c>
      <c r="AO939" s="5">
        <f t="shared" si="402"/>
        <v>-3.0691238451272529E-3</v>
      </c>
      <c r="AP939" s="5">
        <f t="shared" si="403"/>
        <v>-2.0993230257750906E-3</v>
      </c>
      <c r="AQ939" s="5">
        <f t="shared" si="404"/>
        <v>8.0679212305370118E-3</v>
      </c>
      <c r="AR939" s="5">
        <f t="shared" si="405"/>
        <v>3.2134074568435089E-4</v>
      </c>
      <c r="AS939" s="5">
        <f t="shared" si="406"/>
        <v>5.7336142542414592E-3</v>
      </c>
      <c r="AT939" s="5">
        <f t="shared" si="407"/>
        <v>-7.9398997217716705E-4</v>
      </c>
      <c r="AU939" s="5">
        <f t="shared" si="408"/>
        <v>8.0679066412490119E-3</v>
      </c>
      <c r="AV939" s="5">
        <f t="shared" si="409"/>
        <v>3.2136486543099529E-4</v>
      </c>
      <c r="AW939" s="5">
        <f t="shared" si="410"/>
        <v>5.7336022835541289E-3</v>
      </c>
      <c r="AX939" s="5">
        <f t="shared" si="411"/>
        <v>-7.9395174998420082E-4</v>
      </c>
      <c r="AZ939" s="7">
        <f t="shared" si="421"/>
        <v>129.94424592317077</v>
      </c>
      <c r="BA939" s="4">
        <f t="shared" si="412"/>
        <v>6.4664514810474738E-4</v>
      </c>
      <c r="BB939" s="5">
        <f>AZ939/MAX($AZ$16:AZ939)-1</f>
        <v>-3.9898320152642608E-4</v>
      </c>
    </row>
    <row r="940" spans="1:54" x14ac:dyDescent="0.25">
      <c r="A940" s="3">
        <v>43916</v>
      </c>
      <c r="B940">
        <f>IFERROR(VLOOKUP($A940,Finnifty!$A$14:$I$486,B$15+1,FALSE),All_curves!B939)</f>
        <v>0</v>
      </c>
      <c r="C940">
        <f>IFERROR(VLOOKUP($A940,Finnifty!$A$14:$I$486,C$15+1,FALSE),All_curves!C939)</f>
        <v>0</v>
      </c>
      <c r="D940">
        <f>IFERROR(VLOOKUP($A940,Finnifty!$A$14:$I$486,D$15+1,FALSE),All_curves!D939)</f>
        <v>0</v>
      </c>
      <c r="E940">
        <f>IFERROR(VLOOKUP($A940,Finnifty!$A$14:$I$486,E$15+1,FALSE),All_curves!E939)</f>
        <v>0</v>
      </c>
      <c r="F940">
        <f>IFERROR(VLOOKUP($A940,Finnifty!$A$14:$I$486,F$15+1,FALSE),All_curves!F939)</f>
        <v>0</v>
      </c>
      <c r="G940">
        <f>IFERROR(VLOOKUP($A940,Finnifty!$A$14:$I$486,G$15+1,FALSE),All_curves!G939)</f>
        <v>0</v>
      </c>
      <c r="H940">
        <f>IFERROR(VLOOKUP($A940,Finnifty!$A$14:$I$486,H$15+1,FALSE),All_curves!H939)</f>
        <v>0</v>
      </c>
      <c r="I940">
        <f>IFERROR(VLOOKUP($A940,Finnifty!$A$14:$I$486,I$15+1,FALSE),All_curves!I939)</f>
        <v>0</v>
      </c>
      <c r="J940">
        <f>IFERROR(VLOOKUP($A940,Banknifty!$A$14:$I$4860,2,FALSE),All_curves!J939)</f>
        <v>15968504</v>
      </c>
      <c r="K940">
        <f>IFERROR(VLOOKUP($A940,Banknifty!$A$14:$I$4860,3,FALSE),All_curves!K939)</f>
        <v>26553468</v>
      </c>
      <c r="L940">
        <f>IFERROR(VLOOKUP($A940,Banknifty!$A$14:$I$4860,4,FALSE),All_curves!L939)</f>
        <v>19894978</v>
      </c>
      <c r="M940">
        <f>IFERROR(VLOOKUP($A940,Banknifty!$A$14:$I$4860,5,FALSE),All_curves!M939)</f>
        <v>24252614</v>
      </c>
      <c r="N940">
        <f>IFERROR(VLOOKUP($A940,Banknifty!$A$14:$I$4860,6,FALSE),All_curves!N939)</f>
        <v>15154289</v>
      </c>
      <c r="O940">
        <f>IFERROR(VLOOKUP($A940,Banknifty!$A$14:$I$4860,7,FALSE),All_curves!O939)</f>
        <v>23798174</v>
      </c>
      <c r="P940">
        <f>IFERROR(VLOOKUP($A940,Banknifty!$A$14:$I$4860,8,FALSE),All_curves!P939)</f>
        <v>23798174</v>
      </c>
      <c r="Q940">
        <f>IFERROR(VLOOKUP($A940,Banknifty!$A$14:$I$4860,9,FALSE),All_curves!Q939)</f>
        <v>20666346</v>
      </c>
      <c r="R940">
        <f>IFERROR(VLOOKUP($A940,Nifty!$A$14:$I$4860,2,FALSE),All_curves!R939)</f>
        <v>8938655</v>
      </c>
      <c r="S940">
        <f>IFERROR(VLOOKUP($A940,Nifty!$A$14:$I$4860,3,FALSE),All_curves!S939)</f>
        <v>10114968</v>
      </c>
      <c r="T940">
        <f>IFERROR(VLOOKUP($A940,Nifty!$A$14:$I$4860,4,FALSE),All_curves!T939)</f>
        <v>9578466</v>
      </c>
      <c r="U940">
        <f>IFERROR(VLOOKUP($A940,Nifty!$A$14:$I$4860,5,FALSE),All_curves!U939)</f>
        <v>10830071</v>
      </c>
      <c r="V940">
        <f>IFERROR(VLOOKUP($A940,Nifty!$A$14:$I$4860,6,FALSE),All_curves!V939)</f>
        <v>9753511</v>
      </c>
      <c r="W940">
        <f>IFERROR(VLOOKUP($A940,Nifty!$A$14:$I$4860,7,FALSE),All_curves!W939)</f>
        <v>10853535</v>
      </c>
      <c r="X940">
        <f>IFERROR(VLOOKUP($A940,Nifty!$A$14:$I$4860,8,FALSE),All_curves!X939)</f>
        <v>10468354</v>
      </c>
      <c r="Y940">
        <f>IFERROR(VLOOKUP($A940,Nifty!$A$14:$I$4860,9,FALSE),All_curves!Y939)</f>
        <v>10763715</v>
      </c>
      <c r="AA940" s="5">
        <f t="shared" si="413"/>
        <v>0</v>
      </c>
      <c r="AB940" s="5">
        <f t="shared" si="414"/>
        <v>0</v>
      </c>
      <c r="AC940" s="5">
        <f t="shared" si="415"/>
        <v>0</v>
      </c>
      <c r="AD940" s="5">
        <f t="shared" si="416"/>
        <v>0</v>
      </c>
      <c r="AE940" s="5">
        <f t="shared" si="417"/>
        <v>0</v>
      </c>
      <c r="AF940" s="5">
        <f t="shared" si="418"/>
        <v>0</v>
      </c>
      <c r="AG940" s="5">
        <f t="shared" si="419"/>
        <v>0</v>
      </c>
      <c r="AH940" s="5">
        <f t="shared" si="420"/>
        <v>0</v>
      </c>
      <c r="AI940" s="5">
        <f t="shared" si="396"/>
        <v>-6.039513661919238E-3</v>
      </c>
      <c r="AJ940" s="5">
        <f t="shared" si="397"/>
        <v>-9.9183160652827063E-3</v>
      </c>
      <c r="AK940" s="5">
        <f t="shared" si="398"/>
        <v>-6.0420917034224031E-3</v>
      </c>
      <c r="AL940" s="5">
        <f t="shared" si="399"/>
        <v>-7.1367099492027908E-3</v>
      </c>
      <c r="AM940" s="5">
        <f t="shared" si="400"/>
        <v>5.8412549399211589E-3</v>
      </c>
      <c r="AN940" s="5">
        <f t="shared" si="401"/>
        <v>-4.5056686039580685E-3</v>
      </c>
      <c r="AO940" s="5">
        <f t="shared" si="402"/>
        <v>-4.5056686039580685E-3</v>
      </c>
      <c r="AP940" s="5">
        <f t="shared" si="403"/>
        <v>-1.7000598939709288E-4</v>
      </c>
      <c r="AQ940" s="5">
        <f t="shared" si="404"/>
        <v>-1.1097400100276933E-2</v>
      </c>
      <c r="AR940" s="5">
        <f t="shared" si="405"/>
        <v>-1.2668725345923337E-2</v>
      </c>
      <c r="AS940" s="5">
        <f t="shared" si="406"/>
        <v>-1.2797146176418916E-2</v>
      </c>
      <c r="AT940" s="5">
        <f t="shared" si="407"/>
        <v>-1.2983060968265514E-2</v>
      </c>
      <c r="AU940" s="5">
        <f t="shared" si="408"/>
        <v>-2.9934185475622987E-3</v>
      </c>
      <c r="AV940" s="5">
        <f t="shared" si="409"/>
        <v>-3.1948908197241277E-3</v>
      </c>
      <c r="AW940" s="5">
        <f t="shared" si="410"/>
        <v>-2.8204519295791375E-3</v>
      </c>
      <c r="AX940" s="5">
        <f t="shared" si="411"/>
        <v>-2.9539798834803399E-3</v>
      </c>
      <c r="AZ940" s="7">
        <f t="shared" si="421"/>
        <v>129.4353745460061</v>
      </c>
      <c r="BA940" s="4">
        <f t="shared" si="412"/>
        <v>-3.9160747253520756E-3</v>
      </c>
      <c r="BB940" s="5">
        <f>AZ940/MAX($AZ$16:AZ940)-1</f>
        <v>-4.3134954788471846E-3</v>
      </c>
    </row>
    <row r="941" spans="1:54" x14ac:dyDescent="0.25">
      <c r="A941" s="3">
        <v>43917</v>
      </c>
      <c r="B941">
        <f>IFERROR(VLOOKUP($A941,Finnifty!$A$14:$I$486,B$15+1,FALSE),All_curves!B940)</f>
        <v>0</v>
      </c>
      <c r="C941">
        <f>IFERROR(VLOOKUP($A941,Finnifty!$A$14:$I$486,C$15+1,FALSE),All_curves!C940)</f>
        <v>0</v>
      </c>
      <c r="D941">
        <f>IFERROR(VLOOKUP($A941,Finnifty!$A$14:$I$486,D$15+1,FALSE),All_curves!D940)</f>
        <v>0</v>
      </c>
      <c r="E941">
        <f>IFERROR(VLOOKUP($A941,Finnifty!$A$14:$I$486,E$15+1,FALSE),All_curves!E940)</f>
        <v>0</v>
      </c>
      <c r="F941">
        <f>IFERROR(VLOOKUP($A941,Finnifty!$A$14:$I$486,F$15+1,FALSE),All_curves!F940)</f>
        <v>0</v>
      </c>
      <c r="G941">
        <f>IFERROR(VLOOKUP($A941,Finnifty!$A$14:$I$486,G$15+1,FALSE),All_curves!G940)</f>
        <v>0</v>
      </c>
      <c r="H941">
        <f>IFERROR(VLOOKUP($A941,Finnifty!$A$14:$I$486,H$15+1,FALSE),All_curves!H940)</f>
        <v>0</v>
      </c>
      <c r="I941">
        <f>IFERROR(VLOOKUP($A941,Finnifty!$A$14:$I$486,I$15+1,FALSE),All_curves!I940)</f>
        <v>0</v>
      </c>
      <c r="J941">
        <f>IFERROR(VLOOKUP($A941,Banknifty!$A$14:$I$4860,2,FALSE),All_curves!J940)</f>
        <v>15882291</v>
      </c>
      <c r="K941">
        <f>IFERROR(VLOOKUP($A941,Banknifty!$A$14:$I$4860,3,FALSE),All_curves!K940)</f>
        <v>26533104</v>
      </c>
      <c r="L941">
        <f>IFERROR(VLOOKUP($A941,Banknifty!$A$14:$I$4860,4,FALSE),All_curves!L940)</f>
        <v>19879008</v>
      </c>
      <c r="M941">
        <f>IFERROR(VLOOKUP($A941,Banknifty!$A$14:$I$4860,5,FALSE),All_curves!M940)</f>
        <v>24216984</v>
      </c>
      <c r="N941">
        <f>IFERROR(VLOOKUP($A941,Banknifty!$A$14:$I$4860,6,FALSE),All_curves!N940)</f>
        <v>15070674</v>
      </c>
      <c r="O941">
        <f>IFERROR(VLOOKUP($A941,Banknifty!$A$14:$I$4860,7,FALSE),All_curves!O940)</f>
        <v>23705602</v>
      </c>
      <c r="P941">
        <f>IFERROR(VLOOKUP($A941,Banknifty!$A$14:$I$4860,8,FALSE),All_curves!P940)</f>
        <v>23705602</v>
      </c>
      <c r="Q941">
        <f>IFERROR(VLOOKUP($A941,Banknifty!$A$14:$I$4860,9,FALSE),All_curves!Q940)</f>
        <v>20664248</v>
      </c>
      <c r="R941">
        <f>IFERROR(VLOOKUP($A941,Nifty!$A$14:$I$4860,2,FALSE),All_curves!R940)</f>
        <v>8921861</v>
      </c>
      <c r="S941">
        <f>IFERROR(VLOOKUP($A941,Nifty!$A$14:$I$4860,3,FALSE),All_curves!S940)</f>
        <v>10113784</v>
      </c>
      <c r="T941">
        <f>IFERROR(VLOOKUP($A941,Nifty!$A$14:$I$4860,4,FALSE),All_curves!T940)</f>
        <v>9567037</v>
      </c>
      <c r="U941">
        <f>IFERROR(VLOOKUP($A941,Nifty!$A$14:$I$4860,5,FALSE),All_curves!U940)</f>
        <v>10813994</v>
      </c>
      <c r="V941">
        <f>IFERROR(VLOOKUP($A941,Nifty!$A$14:$I$4860,6,FALSE),All_curves!V940)</f>
        <v>9735185</v>
      </c>
      <c r="W941">
        <f>IFERROR(VLOOKUP($A941,Nifty!$A$14:$I$4860,7,FALSE),All_curves!W940)</f>
        <v>10852264</v>
      </c>
      <c r="X941">
        <f>IFERROR(VLOOKUP($A941,Nifty!$A$14:$I$4860,8,FALSE),All_curves!X940)</f>
        <v>10455863</v>
      </c>
      <c r="Y941">
        <f>IFERROR(VLOOKUP($A941,Nifty!$A$14:$I$4860,9,FALSE),All_curves!Y940)</f>
        <v>10747736</v>
      </c>
      <c r="AA941" s="5">
        <f t="shared" si="413"/>
        <v>0</v>
      </c>
      <c r="AB941" s="5">
        <f t="shared" si="414"/>
        <v>0</v>
      </c>
      <c r="AC941" s="5">
        <f t="shared" si="415"/>
        <v>0</v>
      </c>
      <c r="AD941" s="5">
        <f t="shared" si="416"/>
        <v>0</v>
      </c>
      <c r="AE941" s="5">
        <f t="shared" si="417"/>
        <v>0</v>
      </c>
      <c r="AF941" s="5">
        <f t="shared" si="418"/>
        <v>0</v>
      </c>
      <c r="AG941" s="5">
        <f t="shared" si="419"/>
        <v>0</v>
      </c>
      <c r="AH941" s="5">
        <f t="shared" si="420"/>
        <v>0</v>
      </c>
      <c r="AI941" s="5">
        <f t="shared" si="396"/>
        <v>-5.398940314008116E-3</v>
      </c>
      <c r="AJ941" s="5">
        <f t="shared" si="397"/>
        <v>-7.6690547539781662E-4</v>
      </c>
      <c r="AK941" s="5">
        <f t="shared" si="398"/>
        <v>-8.027151374583319E-4</v>
      </c>
      <c r="AL941" s="5">
        <f t="shared" si="399"/>
        <v>-1.4691199884679929E-3</v>
      </c>
      <c r="AM941" s="5">
        <f t="shared" si="400"/>
        <v>-5.5175798745820126E-3</v>
      </c>
      <c r="AN941" s="5">
        <f t="shared" si="401"/>
        <v>-3.8898782738541193E-3</v>
      </c>
      <c r="AO941" s="5">
        <f t="shared" si="402"/>
        <v>-3.8898782738541193E-3</v>
      </c>
      <c r="AP941" s="5">
        <f t="shared" si="403"/>
        <v>-1.0151770419408734E-4</v>
      </c>
      <c r="AQ941" s="5">
        <f t="shared" si="404"/>
        <v>-1.8788061514847243E-3</v>
      </c>
      <c r="AR941" s="5">
        <f t="shared" si="405"/>
        <v>-1.1705425069064024E-4</v>
      </c>
      <c r="AS941" s="5">
        <f t="shared" si="406"/>
        <v>-1.1931973240809635E-3</v>
      </c>
      <c r="AT941" s="5">
        <f t="shared" si="407"/>
        <v>-1.484477802592421E-3</v>
      </c>
      <c r="AU941" s="5">
        <f t="shared" si="408"/>
        <v>-1.8789131421494965E-3</v>
      </c>
      <c r="AV941" s="5">
        <f t="shared" si="409"/>
        <v>-1.1710470367487513E-4</v>
      </c>
      <c r="AW941" s="5">
        <f t="shared" si="410"/>
        <v>-1.1932152848480593E-3</v>
      </c>
      <c r="AX941" s="5">
        <f t="shared" si="411"/>
        <v>-1.4845246274172164E-3</v>
      </c>
      <c r="AZ941" s="7">
        <f t="shared" si="421"/>
        <v>129.26719577519316</v>
      </c>
      <c r="BA941" s="4">
        <f t="shared" si="412"/>
        <v>-1.2993261803647916E-3</v>
      </c>
      <c r="BB941" s="5">
        <f>AZ941/MAX($AZ$16:AZ941)-1</f>
        <v>-5.6072170216073802E-3</v>
      </c>
    </row>
    <row r="942" spans="1:54" x14ac:dyDescent="0.25">
      <c r="A942" s="3">
        <v>43920</v>
      </c>
      <c r="B942">
        <f>IFERROR(VLOOKUP($A942,Finnifty!$A$14:$I$486,B$15+1,FALSE),All_curves!B941)</f>
        <v>0</v>
      </c>
      <c r="C942">
        <f>IFERROR(VLOOKUP($A942,Finnifty!$A$14:$I$486,C$15+1,FALSE),All_curves!C941)</f>
        <v>0</v>
      </c>
      <c r="D942">
        <f>IFERROR(VLOOKUP($A942,Finnifty!$A$14:$I$486,D$15+1,FALSE),All_curves!D941)</f>
        <v>0</v>
      </c>
      <c r="E942">
        <f>IFERROR(VLOOKUP($A942,Finnifty!$A$14:$I$486,E$15+1,FALSE),All_curves!E941)</f>
        <v>0</v>
      </c>
      <c r="F942">
        <f>IFERROR(VLOOKUP($A942,Finnifty!$A$14:$I$486,F$15+1,FALSE),All_curves!F941)</f>
        <v>0</v>
      </c>
      <c r="G942">
        <f>IFERROR(VLOOKUP($A942,Finnifty!$A$14:$I$486,G$15+1,FALSE),All_curves!G941)</f>
        <v>0</v>
      </c>
      <c r="H942">
        <f>IFERROR(VLOOKUP($A942,Finnifty!$A$14:$I$486,H$15+1,FALSE),All_curves!H941)</f>
        <v>0</v>
      </c>
      <c r="I942">
        <f>IFERROR(VLOOKUP($A942,Finnifty!$A$14:$I$486,I$15+1,FALSE),All_curves!I941)</f>
        <v>0</v>
      </c>
      <c r="J942">
        <f>IFERROR(VLOOKUP($A942,Banknifty!$A$14:$I$4860,2,FALSE),All_curves!J941)</f>
        <v>15790191</v>
      </c>
      <c r="K942">
        <f>IFERROR(VLOOKUP($A942,Banknifty!$A$14:$I$4860,3,FALSE),All_curves!K941)</f>
        <v>26568964</v>
      </c>
      <c r="L942">
        <f>IFERROR(VLOOKUP($A942,Banknifty!$A$14:$I$4860,4,FALSE),All_curves!L941)</f>
        <v>19911246</v>
      </c>
      <c r="M942">
        <f>IFERROR(VLOOKUP($A942,Banknifty!$A$14:$I$4860,5,FALSE),All_curves!M941)</f>
        <v>24225688</v>
      </c>
      <c r="N942">
        <f>IFERROR(VLOOKUP($A942,Banknifty!$A$14:$I$4860,6,FALSE),All_curves!N941)</f>
        <v>15138484</v>
      </c>
      <c r="O942">
        <f>IFERROR(VLOOKUP($A942,Banknifty!$A$14:$I$4860,7,FALSE),All_curves!O941)</f>
        <v>23688866</v>
      </c>
      <c r="P942">
        <f>IFERROR(VLOOKUP($A942,Banknifty!$A$14:$I$4860,8,FALSE),All_curves!P941)</f>
        <v>23688866</v>
      </c>
      <c r="Q942">
        <f>IFERROR(VLOOKUP($A942,Banknifty!$A$14:$I$4860,9,FALSE),All_curves!Q941)</f>
        <v>20661594</v>
      </c>
      <c r="R942">
        <f>IFERROR(VLOOKUP($A942,Nifty!$A$14:$I$4860,2,FALSE),All_curves!R941)</f>
        <v>8884563</v>
      </c>
      <c r="S942">
        <f>IFERROR(VLOOKUP($A942,Nifty!$A$14:$I$4860,3,FALSE),All_curves!S941)</f>
        <v>10091526</v>
      </c>
      <c r="T942">
        <f>IFERROR(VLOOKUP($A942,Nifty!$A$14:$I$4860,4,FALSE),All_curves!T941)</f>
        <v>9575941</v>
      </c>
      <c r="U942">
        <f>IFERROR(VLOOKUP($A942,Nifty!$A$14:$I$4860,5,FALSE),All_curves!U941)</f>
        <v>10823719</v>
      </c>
      <c r="V942">
        <f>IFERROR(VLOOKUP($A942,Nifty!$A$14:$I$4860,6,FALSE),All_curves!V941)</f>
        <v>9694488</v>
      </c>
      <c r="W942">
        <f>IFERROR(VLOOKUP($A942,Nifty!$A$14:$I$4860,7,FALSE),All_curves!W941)</f>
        <v>10828380</v>
      </c>
      <c r="X942">
        <f>IFERROR(VLOOKUP($A942,Nifty!$A$14:$I$4860,8,FALSE),All_curves!X941)</f>
        <v>10465595</v>
      </c>
      <c r="Y942">
        <f>IFERROR(VLOOKUP($A942,Nifty!$A$14:$I$4860,9,FALSE),All_curves!Y941)</f>
        <v>10757402</v>
      </c>
      <c r="AA942" s="5">
        <f t="shared" si="413"/>
        <v>0</v>
      </c>
      <c r="AB942" s="5">
        <f t="shared" si="414"/>
        <v>0</v>
      </c>
      <c r="AC942" s="5">
        <f t="shared" si="415"/>
        <v>0</v>
      </c>
      <c r="AD942" s="5">
        <f t="shared" si="416"/>
        <v>0</v>
      </c>
      <c r="AE942" s="5">
        <f t="shared" si="417"/>
        <v>0</v>
      </c>
      <c r="AF942" s="5">
        <f t="shared" si="418"/>
        <v>0</v>
      </c>
      <c r="AG942" s="5">
        <f t="shared" si="419"/>
        <v>0</v>
      </c>
      <c r="AH942" s="5">
        <f t="shared" si="420"/>
        <v>0</v>
      </c>
      <c r="AI942" s="5">
        <f t="shared" si="396"/>
        <v>-5.7989115046437334E-3</v>
      </c>
      <c r="AJ942" s="5">
        <f t="shared" si="397"/>
        <v>1.3515192191611014E-3</v>
      </c>
      <c r="AK942" s="5">
        <f t="shared" si="398"/>
        <v>1.6217107010572107E-3</v>
      </c>
      <c r="AL942" s="5">
        <f t="shared" si="399"/>
        <v>3.5941717597864908E-4</v>
      </c>
      <c r="AM942" s="5">
        <f t="shared" si="400"/>
        <v>4.4994669780529239E-3</v>
      </c>
      <c r="AN942" s="5">
        <f t="shared" si="401"/>
        <v>-7.0599346095490123E-4</v>
      </c>
      <c r="AO942" s="5">
        <f t="shared" si="402"/>
        <v>-7.0599346095490123E-4</v>
      </c>
      <c r="AP942" s="5">
        <f t="shared" si="403"/>
        <v>-1.2843438580489863E-4</v>
      </c>
      <c r="AQ942" s="5">
        <f t="shared" si="404"/>
        <v>-4.1805179435098205E-3</v>
      </c>
      <c r="AR942" s="5">
        <f t="shared" si="405"/>
        <v>-2.200758885101739E-3</v>
      </c>
      <c r="AS942" s="5">
        <f t="shared" si="406"/>
        <v>9.3069567934156439E-4</v>
      </c>
      <c r="AT942" s="5">
        <f t="shared" si="407"/>
        <v>8.9929770628693895E-4</v>
      </c>
      <c r="AU942" s="5">
        <f t="shared" si="408"/>
        <v>-4.1804033513487271E-3</v>
      </c>
      <c r="AV942" s="5">
        <f t="shared" si="409"/>
        <v>-2.2008310892547289E-3</v>
      </c>
      <c r="AW942" s="5">
        <f t="shared" si="410"/>
        <v>9.3076965526428523E-4</v>
      </c>
      <c r="AX942" s="5">
        <f t="shared" si="411"/>
        <v>8.9935219845371783E-4</v>
      </c>
      <c r="AZ942" s="7">
        <f t="shared" si="421"/>
        <v>129.22082324361978</v>
      </c>
      <c r="BA942" s="4">
        <f t="shared" si="412"/>
        <v>-3.5873394866571084E-4</v>
      </c>
      <c r="BB942" s="5">
        <f>AZ942/MAX($AZ$16:AZ942)-1</f>
        <v>-5.9639394711699101E-3</v>
      </c>
    </row>
    <row r="943" spans="1:54" x14ac:dyDescent="0.25">
      <c r="A943" s="3">
        <v>43921</v>
      </c>
      <c r="B943">
        <f>IFERROR(VLOOKUP($A943,Finnifty!$A$14:$I$486,B$15+1,FALSE),All_curves!B942)</f>
        <v>0</v>
      </c>
      <c r="C943">
        <f>IFERROR(VLOOKUP($A943,Finnifty!$A$14:$I$486,C$15+1,FALSE),All_curves!C942)</f>
        <v>0</v>
      </c>
      <c r="D943">
        <f>IFERROR(VLOOKUP($A943,Finnifty!$A$14:$I$486,D$15+1,FALSE),All_curves!D942)</f>
        <v>0</v>
      </c>
      <c r="E943">
        <f>IFERROR(VLOOKUP($A943,Finnifty!$A$14:$I$486,E$15+1,FALSE),All_curves!E942)</f>
        <v>0</v>
      </c>
      <c r="F943">
        <f>IFERROR(VLOOKUP($A943,Finnifty!$A$14:$I$486,F$15+1,FALSE),All_curves!F942)</f>
        <v>0</v>
      </c>
      <c r="G943">
        <f>IFERROR(VLOOKUP($A943,Finnifty!$A$14:$I$486,G$15+1,FALSE),All_curves!G942)</f>
        <v>0</v>
      </c>
      <c r="H943">
        <f>IFERROR(VLOOKUP($A943,Finnifty!$A$14:$I$486,H$15+1,FALSE),All_curves!H942)</f>
        <v>0</v>
      </c>
      <c r="I943">
        <f>IFERROR(VLOOKUP($A943,Finnifty!$A$14:$I$486,I$15+1,FALSE),All_curves!I942)</f>
        <v>0</v>
      </c>
      <c r="J943">
        <f>IFERROR(VLOOKUP($A943,Banknifty!$A$14:$I$4860,2,FALSE),All_curves!J942)</f>
        <v>15790112</v>
      </c>
      <c r="K943">
        <f>IFERROR(VLOOKUP($A943,Banknifty!$A$14:$I$4860,3,FALSE),All_curves!K942)</f>
        <v>26568964</v>
      </c>
      <c r="L943">
        <f>IFERROR(VLOOKUP($A943,Banknifty!$A$14:$I$4860,4,FALSE),All_curves!L942)</f>
        <v>19911246</v>
      </c>
      <c r="M943">
        <f>IFERROR(VLOOKUP($A943,Banknifty!$A$14:$I$4860,5,FALSE),All_curves!M942)</f>
        <v>24225688</v>
      </c>
      <c r="N943">
        <f>IFERROR(VLOOKUP($A943,Banknifty!$A$14:$I$4860,6,FALSE),All_curves!N942)</f>
        <v>15103463</v>
      </c>
      <c r="O943">
        <f>IFERROR(VLOOKUP($A943,Banknifty!$A$14:$I$4860,7,FALSE),All_curves!O942)</f>
        <v>23662784</v>
      </c>
      <c r="P943">
        <f>IFERROR(VLOOKUP($A943,Banknifty!$A$14:$I$4860,8,FALSE),All_curves!P942)</f>
        <v>23662784</v>
      </c>
      <c r="Q943">
        <f>IFERROR(VLOOKUP($A943,Banknifty!$A$14:$I$4860,9,FALSE),All_curves!Q942)</f>
        <v>20705330</v>
      </c>
      <c r="R943">
        <f>IFERROR(VLOOKUP($A943,Nifty!$A$14:$I$4860,2,FALSE),All_curves!R942)</f>
        <v>8875057</v>
      </c>
      <c r="S943">
        <f>IFERROR(VLOOKUP($A943,Nifty!$A$14:$I$4860,3,FALSE),All_curves!S942)</f>
        <v>10081760</v>
      </c>
      <c r="T943">
        <f>IFERROR(VLOOKUP($A943,Nifty!$A$14:$I$4860,4,FALSE),All_curves!T942)</f>
        <v>9575941</v>
      </c>
      <c r="U943">
        <f>IFERROR(VLOOKUP($A943,Nifty!$A$14:$I$4860,5,FALSE),All_curves!U942)</f>
        <v>10793105</v>
      </c>
      <c r="V943">
        <f>IFERROR(VLOOKUP($A943,Nifty!$A$14:$I$4860,6,FALSE),All_curves!V942)</f>
        <v>9684114</v>
      </c>
      <c r="W943">
        <f>IFERROR(VLOOKUP($A943,Nifty!$A$14:$I$4860,7,FALSE),All_curves!W942)</f>
        <v>10817901</v>
      </c>
      <c r="X943">
        <f>IFERROR(VLOOKUP($A943,Nifty!$A$14:$I$4860,8,FALSE),All_curves!X942)</f>
        <v>10465595</v>
      </c>
      <c r="Y943">
        <f>IFERROR(VLOOKUP($A943,Nifty!$A$14:$I$4860,9,FALSE),All_curves!Y942)</f>
        <v>10726975</v>
      </c>
      <c r="AA943" s="5">
        <f t="shared" si="413"/>
        <v>0</v>
      </c>
      <c r="AB943" s="5">
        <f t="shared" si="414"/>
        <v>0</v>
      </c>
      <c r="AC943" s="5">
        <f t="shared" si="415"/>
        <v>0</v>
      </c>
      <c r="AD943" s="5">
        <f t="shared" si="416"/>
        <v>0</v>
      </c>
      <c r="AE943" s="5">
        <f t="shared" si="417"/>
        <v>0</v>
      </c>
      <c r="AF943" s="5">
        <f t="shared" si="418"/>
        <v>0</v>
      </c>
      <c r="AG943" s="5">
        <f t="shared" si="419"/>
        <v>0</v>
      </c>
      <c r="AH943" s="5">
        <f t="shared" si="420"/>
        <v>0</v>
      </c>
      <c r="AI943" s="5">
        <f t="shared" si="396"/>
        <v>-5.0031060422339735E-6</v>
      </c>
      <c r="AJ943" s="5">
        <f t="shared" si="397"/>
        <v>0</v>
      </c>
      <c r="AK943" s="5">
        <f t="shared" si="398"/>
        <v>0</v>
      </c>
      <c r="AL943" s="5">
        <f t="shared" si="399"/>
        <v>0</v>
      </c>
      <c r="AM943" s="5">
        <f t="shared" si="400"/>
        <v>-2.3133756325930399E-3</v>
      </c>
      <c r="AN943" s="5">
        <f t="shared" si="401"/>
        <v>-1.1010235779120858E-3</v>
      </c>
      <c r="AO943" s="5">
        <f t="shared" si="402"/>
        <v>-1.1010235779120858E-3</v>
      </c>
      <c r="AP943" s="5">
        <f t="shared" si="403"/>
        <v>2.1167776309998221E-3</v>
      </c>
      <c r="AQ943" s="5">
        <f t="shared" si="404"/>
        <v>-1.0699457024504477E-3</v>
      </c>
      <c r="AR943" s="5">
        <f t="shared" si="405"/>
        <v>-9.6774263872478894E-4</v>
      </c>
      <c r="AS943" s="5">
        <f t="shared" si="406"/>
        <v>0</v>
      </c>
      <c r="AT943" s="5">
        <f t="shared" si="407"/>
        <v>-2.8284178478764632E-3</v>
      </c>
      <c r="AU943" s="5">
        <f t="shared" si="408"/>
        <v>-1.0700926134521449E-3</v>
      </c>
      <c r="AV943" s="5">
        <f t="shared" si="409"/>
        <v>-9.6773478581280159E-4</v>
      </c>
      <c r="AW943" s="5">
        <f t="shared" si="410"/>
        <v>0</v>
      </c>
      <c r="AX943" s="5">
        <f t="shared" si="411"/>
        <v>-2.8284710378956301E-3</v>
      </c>
      <c r="AZ943" s="7">
        <f t="shared" si="421"/>
        <v>129.15548029589763</v>
      </c>
      <c r="BA943" s="4">
        <f t="shared" si="412"/>
        <v>-5.0566887040299591E-4</v>
      </c>
      <c r="BB943" s="5">
        <f>AZ943/MAX($AZ$16:AZ943)-1</f>
        <v>-6.4665925630373877E-3</v>
      </c>
    </row>
    <row r="944" spans="1:54" x14ac:dyDescent="0.25">
      <c r="A944" s="3">
        <v>43922</v>
      </c>
      <c r="B944">
        <f>IFERROR(VLOOKUP($A944,Finnifty!$A$14:$I$486,B$15+1,FALSE),All_curves!B943)</f>
        <v>0</v>
      </c>
      <c r="C944">
        <f>IFERROR(VLOOKUP($A944,Finnifty!$A$14:$I$486,C$15+1,FALSE),All_curves!C943)</f>
        <v>0</v>
      </c>
      <c r="D944">
        <f>IFERROR(VLOOKUP($A944,Finnifty!$A$14:$I$486,D$15+1,FALSE),All_curves!D943)</f>
        <v>0</v>
      </c>
      <c r="E944">
        <f>IFERROR(VLOOKUP($A944,Finnifty!$A$14:$I$486,E$15+1,FALSE),All_curves!E943)</f>
        <v>0</v>
      </c>
      <c r="F944">
        <f>IFERROR(VLOOKUP($A944,Finnifty!$A$14:$I$486,F$15+1,FALSE),All_curves!F943)</f>
        <v>0</v>
      </c>
      <c r="G944">
        <f>IFERROR(VLOOKUP($A944,Finnifty!$A$14:$I$486,G$15+1,FALSE),All_curves!G943)</f>
        <v>0</v>
      </c>
      <c r="H944">
        <f>IFERROR(VLOOKUP($A944,Finnifty!$A$14:$I$486,H$15+1,FALSE),All_curves!H943)</f>
        <v>0</v>
      </c>
      <c r="I944">
        <f>IFERROR(VLOOKUP($A944,Finnifty!$A$14:$I$486,I$15+1,FALSE),All_curves!I943)</f>
        <v>0</v>
      </c>
      <c r="J944">
        <f>IFERROR(VLOOKUP($A944,Banknifty!$A$14:$I$4860,2,FALSE),All_curves!J943)</f>
        <v>15913569</v>
      </c>
      <c r="K944">
        <f>IFERROR(VLOOKUP($A944,Banknifty!$A$14:$I$4860,3,FALSE),All_curves!K943)</f>
        <v>26578822</v>
      </c>
      <c r="L944">
        <f>IFERROR(VLOOKUP($A944,Banknifty!$A$14:$I$4860,4,FALSE),All_curves!L943)</f>
        <v>19754646</v>
      </c>
      <c r="M944">
        <f>IFERROR(VLOOKUP($A944,Banknifty!$A$14:$I$4860,5,FALSE),All_curves!M943)</f>
        <v>24160404</v>
      </c>
      <c r="N944">
        <f>IFERROR(VLOOKUP($A944,Banknifty!$A$14:$I$4860,6,FALSE),All_curves!N943)</f>
        <v>15043772</v>
      </c>
      <c r="O944">
        <f>IFERROR(VLOOKUP($A944,Banknifty!$A$14:$I$4860,7,FALSE),All_curves!O943)</f>
        <v>23814132</v>
      </c>
      <c r="P944">
        <f>IFERROR(VLOOKUP($A944,Banknifty!$A$14:$I$4860,8,FALSE),All_curves!P943)</f>
        <v>23814132</v>
      </c>
      <c r="Q944">
        <f>IFERROR(VLOOKUP($A944,Banknifty!$A$14:$I$4860,9,FALSE),All_curves!Q943)</f>
        <v>20635652</v>
      </c>
      <c r="R944">
        <f>IFERROR(VLOOKUP($A944,Nifty!$A$14:$I$4860,2,FALSE),All_curves!R943)</f>
        <v>8938884</v>
      </c>
      <c r="S944">
        <f>IFERROR(VLOOKUP($A944,Nifty!$A$14:$I$4860,3,FALSE),All_curves!S943)</f>
        <v>10038041</v>
      </c>
      <c r="T944">
        <f>IFERROR(VLOOKUP($A944,Nifty!$A$14:$I$4860,4,FALSE),All_curves!T943)</f>
        <v>9531546</v>
      </c>
      <c r="U944">
        <f>IFERROR(VLOOKUP($A944,Nifty!$A$14:$I$4860,5,FALSE),All_curves!U943)</f>
        <v>10676125</v>
      </c>
      <c r="V944">
        <f>IFERROR(VLOOKUP($A944,Nifty!$A$14:$I$4860,6,FALSE),All_curves!V943)</f>
        <v>9661546</v>
      </c>
      <c r="W944">
        <f>IFERROR(VLOOKUP($A944,Nifty!$A$14:$I$4860,7,FALSE),All_curves!W943)</f>
        <v>10757461</v>
      </c>
      <c r="X944">
        <f>IFERROR(VLOOKUP($A944,Nifty!$A$14:$I$4860,8,FALSE),All_curves!X943)</f>
        <v>10465595</v>
      </c>
      <c r="Y944">
        <f>IFERROR(VLOOKUP($A944,Nifty!$A$14:$I$4860,9,FALSE),All_curves!Y943)</f>
        <v>10674688</v>
      </c>
      <c r="AA944" s="5">
        <f t="shared" si="413"/>
        <v>0</v>
      </c>
      <c r="AB944" s="5">
        <f t="shared" si="414"/>
        <v>0</v>
      </c>
      <c r="AC944" s="5">
        <f t="shared" si="415"/>
        <v>0</v>
      </c>
      <c r="AD944" s="5">
        <f t="shared" si="416"/>
        <v>0</v>
      </c>
      <c r="AE944" s="5">
        <f t="shared" si="417"/>
        <v>0</v>
      </c>
      <c r="AF944" s="5">
        <f t="shared" si="418"/>
        <v>0</v>
      </c>
      <c r="AG944" s="5">
        <f t="shared" si="419"/>
        <v>0</v>
      </c>
      <c r="AH944" s="5">
        <f t="shared" si="420"/>
        <v>0</v>
      </c>
      <c r="AI944" s="5">
        <f t="shared" si="396"/>
        <v>7.8186272522955402E-3</v>
      </c>
      <c r="AJ944" s="5">
        <f t="shared" si="397"/>
        <v>3.7103441443941954E-4</v>
      </c>
      <c r="AK944" s="5">
        <f t="shared" si="398"/>
        <v>-7.8649020759423705E-3</v>
      </c>
      <c r="AL944" s="5">
        <f t="shared" si="399"/>
        <v>-2.6948254266297988E-3</v>
      </c>
      <c r="AM944" s="5">
        <f t="shared" si="400"/>
        <v>-3.9521399827311399E-3</v>
      </c>
      <c r="AN944" s="5">
        <f t="shared" si="401"/>
        <v>6.3960352256100528E-3</v>
      </c>
      <c r="AO944" s="5">
        <f t="shared" si="402"/>
        <v>6.3960352256100528E-3</v>
      </c>
      <c r="AP944" s="5">
        <f t="shared" si="403"/>
        <v>-3.365220452897888E-3</v>
      </c>
      <c r="AQ944" s="5">
        <f t="shared" si="404"/>
        <v>7.1917284587581509E-3</v>
      </c>
      <c r="AR944" s="5">
        <f t="shared" si="405"/>
        <v>-4.3364452238497941E-3</v>
      </c>
      <c r="AS944" s="5">
        <f t="shared" si="406"/>
        <v>-4.6360979041120132E-3</v>
      </c>
      <c r="AT944" s="5">
        <f t="shared" si="407"/>
        <v>-1.0838400997673969E-2</v>
      </c>
      <c r="AU944" s="5">
        <f t="shared" si="408"/>
        <v>-2.3304145325013792E-3</v>
      </c>
      <c r="AV944" s="5">
        <f t="shared" si="409"/>
        <v>-5.5870357844834961E-3</v>
      </c>
      <c r="AW944" s="5">
        <f t="shared" si="410"/>
        <v>0</v>
      </c>
      <c r="AX944" s="5">
        <f t="shared" si="411"/>
        <v>-4.8743471481941247E-3</v>
      </c>
      <c r="AZ944" s="7">
        <f t="shared" si="421"/>
        <v>129.03543905441046</v>
      </c>
      <c r="BA944" s="4">
        <f t="shared" si="412"/>
        <v>-9.2943203967928167E-4</v>
      </c>
      <c r="BB944" s="5">
        <f>AZ944/MAX($AZ$16:AZ944)-1</f>
        <v>-7.390014344401008E-3</v>
      </c>
    </row>
    <row r="945" spans="1:54" x14ac:dyDescent="0.25">
      <c r="A945" s="3">
        <v>43924</v>
      </c>
      <c r="B945">
        <f>IFERROR(VLOOKUP($A945,Finnifty!$A$14:$I$486,B$15+1,FALSE),All_curves!B944)</f>
        <v>0</v>
      </c>
      <c r="C945">
        <f>IFERROR(VLOOKUP($A945,Finnifty!$A$14:$I$486,C$15+1,FALSE),All_curves!C944)</f>
        <v>0</v>
      </c>
      <c r="D945">
        <f>IFERROR(VLOOKUP($A945,Finnifty!$A$14:$I$486,D$15+1,FALSE),All_curves!D944)</f>
        <v>0</v>
      </c>
      <c r="E945">
        <f>IFERROR(VLOOKUP($A945,Finnifty!$A$14:$I$486,E$15+1,FALSE),All_curves!E944)</f>
        <v>0</v>
      </c>
      <c r="F945">
        <f>IFERROR(VLOOKUP($A945,Finnifty!$A$14:$I$486,F$15+1,FALSE),All_curves!F944)</f>
        <v>0</v>
      </c>
      <c r="G945">
        <f>IFERROR(VLOOKUP($A945,Finnifty!$A$14:$I$486,G$15+1,FALSE),All_curves!G944)</f>
        <v>0</v>
      </c>
      <c r="H945">
        <f>IFERROR(VLOOKUP($A945,Finnifty!$A$14:$I$486,H$15+1,FALSE),All_curves!H944)</f>
        <v>0</v>
      </c>
      <c r="I945">
        <f>IFERROR(VLOOKUP($A945,Finnifty!$A$14:$I$486,I$15+1,FALSE),All_curves!I944)</f>
        <v>0</v>
      </c>
      <c r="J945">
        <f>IFERROR(VLOOKUP($A945,Banknifty!$A$14:$I$4860,2,FALSE),All_curves!J944)</f>
        <v>15922245</v>
      </c>
      <c r="K945">
        <f>IFERROR(VLOOKUP($A945,Banknifty!$A$14:$I$4860,3,FALSE),All_curves!K944)</f>
        <v>26578822</v>
      </c>
      <c r="L945">
        <f>IFERROR(VLOOKUP($A945,Banknifty!$A$14:$I$4860,4,FALSE),All_curves!L944)</f>
        <v>19754646</v>
      </c>
      <c r="M945">
        <f>IFERROR(VLOOKUP($A945,Banknifty!$A$14:$I$4860,5,FALSE),All_curves!M944)</f>
        <v>24160404</v>
      </c>
      <c r="N945">
        <f>IFERROR(VLOOKUP($A945,Banknifty!$A$14:$I$4860,6,FALSE),All_curves!N944)</f>
        <v>14956535</v>
      </c>
      <c r="O945">
        <f>IFERROR(VLOOKUP($A945,Banknifty!$A$14:$I$4860,7,FALSE),All_curves!O944)</f>
        <v>23846316</v>
      </c>
      <c r="P945">
        <f>IFERROR(VLOOKUP($A945,Banknifty!$A$14:$I$4860,8,FALSE),All_curves!P944)</f>
        <v>23846316</v>
      </c>
      <c r="Q945">
        <f>IFERROR(VLOOKUP($A945,Banknifty!$A$14:$I$4860,9,FALSE),All_curves!Q944)</f>
        <v>20643068</v>
      </c>
      <c r="R945">
        <f>IFERROR(VLOOKUP($A945,Nifty!$A$14:$I$4860,2,FALSE),All_curves!R944)</f>
        <v>8932937</v>
      </c>
      <c r="S945">
        <f>IFERROR(VLOOKUP($A945,Nifty!$A$14:$I$4860,3,FALSE),All_curves!S944)</f>
        <v>10038041</v>
      </c>
      <c r="T945">
        <f>IFERROR(VLOOKUP($A945,Nifty!$A$14:$I$4860,4,FALSE),All_curves!T944)</f>
        <v>9531546</v>
      </c>
      <c r="U945">
        <f>IFERROR(VLOOKUP($A945,Nifty!$A$14:$I$4860,5,FALSE),All_curves!U944)</f>
        <v>10676125</v>
      </c>
      <c r="V945">
        <f>IFERROR(VLOOKUP($A945,Nifty!$A$14:$I$4860,6,FALSE),All_curves!V944)</f>
        <v>9663541</v>
      </c>
      <c r="W945">
        <f>IFERROR(VLOOKUP($A945,Nifty!$A$14:$I$4860,7,FALSE),All_curves!W944)</f>
        <v>10764588</v>
      </c>
      <c r="X945">
        <f>IFERROR(VLOOKUP($A945,Nifty!$A$14:$I$4860,8,FALSE),All_curves!X944)</f>
        <v>10465595</v>
      </c>
      <c r="Y945">
        <f>IFERROR(VLOOKUP($A945,Nifty!$A$14:$I$4860,9,FALSE),All_curves!Y944)</f>
        <v>10674688</v>
      </c>
      <c r="AA945" s="5">
        <f t="shared" si="413"/>
        <v>0</v>
      </c>
      <c r="AB945" s="5">
        <f t="shared" si="414"/>
        <v>0</v>
      </c>
      <c r="AC945" s="5">
        <f t="shared" si="415"/>
        <v>0</v>
      </c>
      <c r="AD945" s="5">
        <f t="shared" si="416"/>
        <v>0</v>
      </c>
      <c r="AE945" s="5">
        <f t="shared" si="417"/>
        <v>0</v>
      </c>
      <c r="AF945" s="5">
        <f t="shared" si="418"/>
        <v>0</v>
      </c>
      <c r="AG945" s="5">
        <f t="shared" si="419"/>
        <v>0</v>
      </c>
      <c r="AH945" s="5">
        <f t="shared" si="420"/>
        <v>0</v>
      </c>
      <c r="AI945" s="5">
        <f t="shared" si="396"/>
        <v>5.4519510990913567E-4</v>
      </c>
      <c r="AJ945" s="5">
        <f t="shared" si="397"/>
        <v>0</v>
      </c>
      <c r="AK945" s="5">
        <f t="shared" si="398"/>
        <v>0</v>
      </c>
      <c r="AL945" s="5">
        <f t="shared" si="399"/>
        <v>0</v>
      </c>
      <c r="AM945" s="5">
        <f t="shared" si="400"/>
        <v>-5.7988781005189338E-3</v>
      </c>
      <c r="AN945" s="5">
        <f t="shared" si="401"/>
        <v>1.3514664317808567E-3</v>
      </c>
      <c r="AO945" s="5">
        <f t="shared" si="402"/>
        <v>1.3514664317808567E-3</v>
      </c>
      <c r="AP945" s="5">
        <f t="shared" si="403"/>
        <v>3.5937803176744332E-4</v>
      </c>
      <c r="AQ945" s="5">
        <f t="shared" si="404"/>
        <v>-6.652955782847636E-4</v>
      </c>
      <c r="AR945" s="5">
        <f t="shared" si="405"/>
        <v>0</v>
      </c>
      <c r="AS945" s="5">
        <f t="shared" si="406"/>
        <v>0</v>
      </c>
      <c r="AT945" s="5">
        <f t="shared" si="407"/>
        <v>0</v>
      </c>
      <c r="AU945" s="5">
        <f t="shared" si="408"/>
        <v>2.0648869238937273E-4</v>
      </c>
      <c r="AV945" s="5">
        <f t="shared" si="409"/>
        <v>6.625169266243347E-4</v>
      </c>
      <c r="AW945" s="5">
        <f t="shared" si="410"/>
        <v>0</v>
      </c>
      <c r="AX945" s="5">
        <f t="shared" si="411"/>
        <v>0</v>
      </c>
      <c r="AZ945" s="7">
        <f t="shared" si="421"/>
        <v>129.02475243583126</v>
      </c>
      <c r="BA945" s="4">
        <f t="shared" si="412"/>
        <v>-8.281925227298742E-5</v>
      </c>
      <c r="BB945" s="5">
        <f>AZ945/MAX($AZ$16:AZ945)-1</f>
        <v>-7.4722215612116338E-3</v>
      </c>
    </row>
    <row r="946" spans="1:54" x14ac:dyDescent="0.25">
      <c r="A946" s="3">
        <v>43928</v>
      </c>
      <c r="B946">
        <f>IFERROR(VLOOKUP($A946,Finnifty!$A$14:$I$486,B$15+1,FALSE),All_curves!B945)</f>
        <v>0</v>
      </c>
      <c r="C946">
        <f>IFERROR(VLOOKUP($A946,Finnifty!$A$14:$I$486,C$15+1,FALSE),All_curves!C945)</f>
        <v>0</v>
      </c>
      <c r="D946">
        <f>IFERROR(VLOOKUP($A946,Finnifty!$A$14:$I$486,D$15+1,FALSE),All_curves!D945)</f>
        <v>0</v>
      </c>
      <c r="E946">
        <f>IFERROR(VLOOKUP($A946,Finnifty!$A$14:$I$486,E$15+1,FALSE),All_curves!E945)</f>
        <v>0</v>
      </c>
      <c r="F946">
        <f>IFERROR(VLOOKUP($A946,Finnifty!$A$14:$I$486,F$15+1,FALSE),All_curves!F945)</f>
        <v>0</v>
      </c>
      <c r="G946">
        <f>IFERROR(VLOOKUP($A946,Finnifty!$A$14:$I$486,G$15+1,FALSE),All_curves!G945)</f>
        <v>0</v>
      </c>
      <c r="H946">
        <f>IFERROR(VLOOKUP($A946,Finnifty!$A$14:$I$486,H$15+1,FALSE),All_curves!H945)</f>
        <v>0</v>
      </c>
      <c r="I946">
        <f>IFERROR(VLOOKUP($A946,Finnifty!$A$14:$I$486,I$15+1,FALSE),All_curves!I945)</f>
        <v>0</v>
      </c>
      <c r="J946">
        <f>IFERROR(VLOOKUP($A946,Banknifty!$A$14:$I$4860,2,FALSE),All_curves!J945)</f>
        <v>16083778</v>
      </c>
      <c r="K946">
        <f>IFERROR(VLOOKUP($A946,Banknifty!$A$14:$I$4860,3,FALSE),All_curves!K945)</f>
        <v>26919636</v>
      </c>
      <c r="L946">
        <f>IFERROR(VLOOKUP($A946,Banknifty!$A$14:$I$4860,4,FALSE),All_curves!L945)</f>
        <v>20007954</v>
      </c>
      <c r="M946">
        <f>IFERROR(VLOOKUP($A946,Banknifty!$A$14:$I$4860,5,FALSE),All_curves!M945)</f>
        <v>24397962</v>
      </c>
      <c r="N946">
        <f>IFERROR(VLOOKUP($A946,Banknifty!$A$14:$I$4860,6,FALSE),All_curves!N945)</f>
        <v>14956460</v>
      </c>
      <c r="O946">
        <f>IFERROR(VLOOKUP($A946,Banknifty!$A$14:$I$4860,7,FALSE),All_curves!O945)</f>
        <v>23846316</v>
      </c>
      <c r="P946">
        <f>IFERROR(VLOOKUP($A946,Banknifty!$A$14:$I$4860,8,FALSE),All_curves!P945)</f>
        <v>23846316</v>
      </c>
      <c r="Q946">
        <f>IFERROR(VLOOKUP($A946,Banknifty!$A$14:$I$4860,9,FALSE),All_curves!Q945)</f>
        <v>20643068</v>
      </c>
      <c r="R946">
        <f>IFERROR(VLOOKUP($A946,Nifty!$A$14:$I$4860,2,FALSE),All_curves!R945)</f>
        <v>9012592</v>
      </c>
      <c r="S946">
        <f>IFERROR(VLOOKUP($A946,Nifty!$A$14:$I$4860,3,FALSE),All_curves!S945)</f>
        <v>10202342</v>
      </c>
      <c r="T946">
        <f>IFERROR(VLOOKUP($A946,Nifty!$A$14:$I$4860,4,FALSE),All_curves!T945)</f>
        <v>9652049</v>
      </c>
      <c r="U946">
        <f>IFERROR(VLOOKUP($A946,Nifty!$A$14:$I$4860,5,FALSE),All_curves!U945)</f>
        <v>10757211</v>
      </c>
      <c r="V946">
        <f>IFERROR(VLOOKUP($A946,Nifty!$A$14:$I$4860,6,FALSE),All_curves!V945)</f>
        <v>9749711</v>
      </c>
      <c r="W946">
        <f>IFERROR(VLOOKUP($A946,Nifty!$A$14:$I$4860,7,FALSE),All_curves!W945)</f>
        <v>10940781</v>
      </c>
      <c r="X946">
        <f>IFERROR(VLOOKUP($A946,Nifty!$A$14:$I$4860,8,FALSE),All_curves!X945)</f>
        <v>10597907</v>
      </c>
      <c r="Y946">
        <f>IFERROR(VLOOKUP($A946,Nifty!$A$14:$I$4860,9,FALSE),All_curves!Y945)</f>
        <v>10755763</v>
      </c>
      <c r="AA946" s="5">
        <f t="shared" si="413"/>
        <v>0</v>
      </c>
      <c r="AB946" s="5">
        <f t="shared" si="414"/>
        <v>0</v>
      </c>
      <c r="AC946" s="5">
        <f t="shared" si="415"/>
        <v>0</v>
      </c>
      <c r="AD946" s="5">
        <f t="shared" si="416"/>
        <v>0</v>
      </c>
      <c r="AE946" s="5">
        <f t="shared" si="417"/>
        <v>0</v>
      </c>
      <c r="AF946" s="5">
        <f t="shared" si="418"/>
        <v>0</v>
      </c>
      <c r="AG946" s="5">
        <f t="shared" si="419"/>
        <v>0</v>
      </c>
      <c r="AH946" s="5">
        <f t="shared" si="420"/>
        <v>0</v>
      </c>
      <c r="AI946" s="5">
        <f t="shared" si="396"/>
        <v>1.0145114586542325E-2</v>
      </c>
      <c r="AJ946" s="5">
        <f t="shared" si="397"/>
        <v>1.2822765433321281E-2</v>
      </c>
      <c r="AK946" s="5">
        <f t="shared" si="398"/>
        <v>1.2822705099347242E-2</v>
      </c>
      <c r="AL946" s="5">
        <f t="shared" si="399"/>
        <v>9.8325342572913588E-3</v>
      </c>
      <c r="AM946" s="5">
        <f t="shared" si="400"/>
        <v>-5.0145304376636446E-6</v>
      </c>
      <c r="AN946" s="5">
        <f t="shared" si="401"/>
        <v>0</v>
      </c>
      <c r="AO946" s="5">
        <f t="shared" si="402"/>
        <v>0</v>
      </c>
      <c r="AP946" s="5">
        <f t="shared" si="403"/>
        <v>0</v>
      </c>
      <c r="AQ946" s="5">
        <f t="shared" si="404"/>
        <v>8.9170000863096899E-3</v>
      </c>
      <c r="AR946" s="5">
        <f t="shared" si="405"/>
        <v>1.6367835118425988E-2</v>
      </c>
      <c r="AS946" s="5">
        <f t="shared" si="406"/>
        <v>1.2642545081354095E-2</v>
      </c>
      <c r="AT946" s="5">
        <f t="shared" si="407"/>
        <v>7.5950778021052212E-3</v>
      </c>
      <c r="AU946" s="5">
        <f t="shared" si="408"/>
        <v>8.9170212037181784E-3</v>
      </c>
      <c r="AV946" s="5">
        <f t="shared" si="409"/>
        <v>1.6367834978914253E-2</v>
      </c>
      <c r="AW946" s="5">
        <f t="shared" si="410"/>
        <v>1.2642568339401583E-2</v>
      </c>
      <c r="AX946" s="5">
        <f t="shared" si="411"/>
        <v>7.5950697575424275E-3</v>
      </c>
      <c r="AZ946" s="7">
        <f t="shared" si="421"/>
        <v>129.7594573160037</v>
      </c>
      <c r="BA946" s="4">
        <f t="shared" si="412"/>
        <v>5.6942940505765004E-3</v>
      </c>
      <c r="BB946" s="5">
        <f>AZ946/MAX($AZ$16:AZ946)-1</f>
        <v>-1.8204765374159049E-3</v>
      </c>
    </row>
    <row r="947" spans="1:54" x14ac:dyDescent="0.25">
      <c r="A947" s="3">
        <v>43929</v>
      </c>
      <c r="B947">
        <f>IFERROR(VLOOKUP($A947,Finnifty!$A$14:$I$486,B$15+1,FALSE),All_curves!B946)</f>
        <v>0</v>
      </c>
      <c r="C947">
        <f>IFERROR(VLOOKUP($A947,Finnifty!$A$14:$I$486,C$15+1,FALSE),All_curves!C946)</f>
        <v>0</v>
      </c>
      <c r="D947">
        <f>IFERROR(VLOOKUP($A947,Finnifty!$A$14:$I$486,D$15+1,FALSE),All_curves!D946)</f>
        <v>0</v>
      </c>
      <c r="E947">
        <f>IFERROR(VLOOKUP($A947,Finnifty!$A$14:$I$486,E$15+1,FALSE),All_curves!E946)</f>
        <v>0</v>
      </c>
      <c r="F947">
        <f>IFERROR(VLOOKUP($A947,Finnifty!$A$14:$I$486,F$15+1,FALSE),All_curves!F946)</f>
        <v>0</v>
      </c>
      <c r="G947">
        <f>IFERROR(VLOOKUP($A947,Finnifty!$A$14:$I$486,G$15+1,FALSE),All_curves!G946)</f>
        <v>0</v>
      </c>
      <c r="H947">
        <f>IFERROR(VLOOKUP($A947,Finnifty!$A$14:$I$486,H$15+1,FALSE),All_curves!H946)</f>
        <v>0</v>
      </c>
      <c r="I947">
        <f>IFERROR(VLOOKUP($A947,Finnifty!$A$14:$I$486,I$15+1,FALSE),All_curves!I946)</f>
        <v>0</v>
      </c>
      <c r="J947">
        <f>IFERROR(VLOOKUP($A947,Banknifty!$A$14:$I$4860,2,FALSE),All_curves!J946)</f>
        <v>15823794</v>
      </c>
      <c r="K947">
        <f>IFERROR(VLOOKUP($A947,Banknifty!$A$14:$I$4860,3,FALSE),All_curves!K946)</f>
        <v>26352246</v>
      </c>
      <c r="L947">
        <f>IFERROR(VLOOKUP($A947,Banknifty!$A$14:$I$4860,4,FALSE),All_curves!L946)</f>
        <v>19688078</v>
      </c>
      <c r="M947">
        <f>IFERROR(VLOOKUP($A947,Banknifty!$A$14:$I$4860,5,FALSE),All_curves!M946)</f>
        <v>24063178</v>
      </c>
      <c r="N947">
        <f>IFERROR(VLOOKUP($A947,Banknifty!$A$14:$I$4860,6,FALSE),All_curves!N946)</f>
        <v>14943567</v>
      </c>
      <c r="O947">
        <f>IFERROR(VLOOKUP($A947,Banknifty!$A$14:$I$4860,7,FALSE),All_curves!O946)</f>
        <v>23825760</v>
      </c>
      <c r="P947">
        <f>IFERROR(VLOOKUP($A947,Banknifty!$A$14:$I$4860,8,FALSE),All_curves!P946)</f>
        <v>23825760</v>
      </c>
      <c r="Q947">
        <f>IFERROR(VLOOKUP($A947,Banknifty!$A$14:$I$4860,9,FALSE),All_curves!Q946)</f>
        <v>20643068</v>
      </c>
      <c r="R947">
        <f>IFERROR(VLOOKUP($A947,Nifty!$A$14:$I$4860,2,FALSE),All_curves!R946)</f>
        <v>8878943</v>
      </c>
      <c r="S947">
        <f>IFERROR(VLOOKUP($A947,Nifty!$A$14:$I$4860,3,FALSE),All_curves!S946)</f>
        <v>10030473</v>
      </c>
      <c r="T947">
        <f>IFERROR(VLOOKUP($A947,Nifty!$A$14:$I$4860,4,FALSE),All_curves!T946)</f>
        <v>9578612</v>
      </c>
      <c r="U947">
        <f>IFERROR(VLOOKUP($A947,Nifty!$A$14:$I$4860,5,FALSE),All_curves!U946)</f>
        <v>10659951</v>
      </c>
      <c r="V947">
        <f>IFERROR(VLOOKUP($A947,Nifty!$A$14:$I$4860,6,FALSE),All_curves!V946)</f>
        <v>9605132</v>
      </c>
      <c r="W947">
        <f>IFERROR(VLOOKUP($A947,Nifty!$A$14:$I$4860,7,FALSE),All_curves!W946)</f>
        <v>10756473</v>
      </c>
      <c r="X947">
        <f>IFERROR(VLOOKUP($A947,Nifty!$A$14:$I$4860,8,FALSE),All_curves!X946)</f>
        <v>10517273</v>
      </c>
      <c r="Y947">
        <f>IFERROR(VLOOKUP($A947,Nifty!$A$14:$I$4860,9,FALSE),All_curves!Y946)</f>
        <v>10658516</v>
      </c>
      <c r="AA947" s="5">
        <f t="shared" si="413"/>
        <v>0</v>
      </c>
      <c r="AB947" s="5">
        <f t="shared" si="414"/>
        <v>0</v>
      </c>
      <c r="AC947" s="5">
        <f t="shared" si="415"/>
        <v>0</v>
      </c>
      <c r="AD947" s="5">
        <f t="shared" si="416"/>
        <v>0</v>
      </c>
      <c r="AE947" s="5">
        <f t="shared" si="417"/>
        <v>0</v>
      </c>
      <c r="AF947" s="5">
        <f t="shared" si="418"/>
        <v>0</v>
      </c>
      <c r="AG947" s="5">
        <f t="shared" si="419"/>
        <v>0</v>
      </c>
      <c r="AH947" s="5">
        <f t="shared" si="420"/>
        <v>0</v>
      </c>
      <c r="AI947" s="5">
        <f t="shared" si="396"/>
        <v>-1.6164361383252168E-2</v>
      </c>
      <c r="AJ947" s="5">
        <f t="shared" si="397"/>
        <v>-2.1077179498266596E-2</v>
      </c>
      <c r="AK947" s="5">
        <f t="shared" si="398"/>
        <v>-1.5987441794398372E-2</v>
      </c>
      <c r="AL947" s="5">
        <f t="shared" si="399"/>
        <v>-1.3721801845580361E-2</v>
      </c>
      <c r="AM947" s="5">
        <f t="shared" si="400"/>
        <v>-8.6203553514663245E-4</v>
      </c>
      <c r="AN947" s="5">
        <f t="shared" si="401"/>
        <v>-8.6201994471601928E-4</v>
      </c>
      <c r="AO947" s="5">
        <f t="shared" si="402"/>
        <v>-8.6201994471601928E-4</v>
      </c>
      <c r="AP947" s="5">
        <f t="shared" si="403"/>
        <v>0</v>
      </c>
      <c r="AQ947" s="5">
        <f t="shared" si="404"/>
        <v>-1.4829141272566182E-2</v>
      </c>
      <c r="AR947" s="5">
        <f t="shared" si="405"/>
        <v>-1.684603397925688E-2</v>
      </c>
      <c r="AS947" s="5">
        <f t="shared" si="406"/>
        <v>-7.6084363019707224E-3</v>
      </c>
      <c r="AT947" s="5">
        <f t="shared" si="407"/>
        <v>-9.0413769888868512E-3</v>
      </c>
      <c r="AU947" s="5">
        <f t="shared" si="408"/>
        <v>-1.4829054933012897E-2</v>
      </c>
      <c r="AV947" s="5">
        <f t="shared" si="409"/>
        <v>-1.6845963738786107E-2</v>
      </c>
      <c r="AW947" s="5">
        <f t="shared" si="410"/>
        <v>-7.6084834486658259E-3</v>
      </c>
      <c r="AX947" s="5">
        <f t="shared" si="411"/>
        <v>-9.0413855344340099E-3</v>
      </c>
      <c r="AZ947" s="7">
        <f t="shared" si="421"/>
        <v>128.86094478704044</v>
      </c>
      <c r="BA947" s="4">
        <f t="shared" si="412"/>
        <v>-6.9244473393189863E-3</v>
      </c>
      <c r="BB947" s="5">
        <f>AZ947/MAX($AZ$16:AZ947)-1</f>
        <v>-8.7323180828189351E-3</v>
      </c>
    </row>
    <row r="948" spans="1:54" x14ac:dyDescent="0.25">
      <c r="A948" s="3">
        <v>43930</v>
      </c>
      <c r="B948">
        <f>IFERROR(VLOOKUP($A948,Finnifty!$A$14:$I$486,B$15+1,FALSE),All_curves!B947)</f>
        <v>0</v>
      </c>
      <c r="C948">
        <f>IFERROR(VLOOKUP($A948,Finnifty!$A$14:$I$486,C$15+1,FALSE),All_curves!C947)</f>
        <v>0</v>
      </c>
      <c r="D948">
        <f>IFERROR(VLOOKUP($A948,Finnifty!$A$14:$I$486,D$15+1,FALSE),All_curves!D947)</f>
        <v>0</v>
      </c>
      <c r="E948">
        <f>IFERROR(VLOOKUP($A948,Finnifty!$A$14:$I$486,E$15+1,FALSE),All_curves!E947)</f>
        <v>0</v>
      </c>
      <c r="F948">
        <f>IFERROR(VLOOKUP($A948,Finnifty!$A$14:$I$486,F$15+1,FALSE),All_curves!F947)</f>
        <v>0</v>
      </c>
      <c r="G948">
        <f>IFERROR(VLOOKUP($A948,Finnifty!$A$14:$I$486,G$15+1,FALSE),All_curves!G947)</f>
        <v>0</v>
      </c>
      <c r="H948">
        <f>IFERROR(VLOOKUP($A948,Finnifty!$A$14:$I$486,H$15+1,FALSE),All_curves!H947)</f>
        <v>0</v>
      </c>
      <c r="I948">
        <f>IFERROR(VLOOKUP($A948,Finnifty!$A$14:$I$486,I$15+1,FALSE),All_curves!I947)</f>
        <v>0</v>
      </c>
      <c r="J948">
        <f>IFERROR(VLOOKUP($A948,Banknifty!$A$14:$I$4860,2,FALSE),All_curves!J947)</f>
        <v>15831894</v>
      </c>
      <c r="K948">
        <f>IFERROR(VLOOKUP($A948,Banknifty!$A$14:$I$4860,3,FALSE),All_curves!K947)</f>
        <v>26151306</v>
      </c>
      <c r="L948">
        <f>IFERROR(VLOOKUP($A948,Banknifty!$A$14:$I$4860,4,FALSE),All_curves!L947)</f>
        <v>19782632</v>
      </c>
      <c r="M948">
        <f>IFERROR(VLOOKUP($A948,Banknifty!$A$14:$I$4860,5,FALSE),All_curves!M947)</f>
        <v>24276626</v>
      </c>
      <c r="N948">
        <f>IFERROR(VLOOKUP($A948,Banknifty!$A$14:$I$4860,6,FALSE),All_curves!N947)</f>
        <v>14995556</v>
      </c>
      <c r="O948">
        <f>IFERROR(VLOOKUP($A948,Banknifty!$A$14:$I$4860,7,FALSE),All_curves!O947)</f>
        <v>23895340</v>
      </c>
      <c r="P948">
        <f>IFERROR(VLOOKUP($A948,Banknifty!$A$14:$I$4860,8,FALSE),All_curves!P947)</f>
        <v>23895340</v>
      </c>
      <c r="Q948">
        <f>IFERROR(VLOOKUP($A948,Banknifty!$A$14:$I$4860,9,FALSE),All_curves!Q947)</f>
        <v>20643068</v>
      </c>
      <c r="R948">
        <f>IFERROR(VLOOKUP($A948,Nifty!$A$14:$I$4860,2,FALSE),All_curves!R947)</f>
        <v>8855650</v>
      </c>
      <c r="S948">
        <f>IFERROR(VLOOKUP($A948,Nifty!$A$14:$I$4860,3,FALSE),All_curves!S947)</f>
        <v>10052129</v>
      </c>
      <c r="T948">
        <f>IFERROR(VLOOKUP($A948,Nifty!$A$14:$I$4860,4,FALSE),All_curves!T947)</f>
        <v>9621198</v>
      </c>
      <c r="U948">
        <f>IFERROR(VLOOKUP($A948,Nifty!$A$14:$I$4860,5,FALSE),All_curves!U947)</f>
        <v>10695039</v>
      </c>
      <c r="V948">
        <f>IFERROR(VLOOKUP($A948,Nifty!$A$14:$I$4860,6,FALSE),All_curves!V947)</f>
        <v>9626883</v>
      </c>
      <c r="W948">
        <f>IFERROR(VLOOKUP($A948,Nifty!$A$14:$I$4860,7,FALSE),All_curves!W947)</f>
        <v>10773239</v>
      </c>
      <c r="X948">
        <f>IFERROR(VLOOKUP($A948,Nifty!$A$14:$I$4860,8,FALSE),All_curves!X947)</f>
        <v>10512509</v>
      </c>
      <c r="Y948">
        <f>IFERROR(VLOOKUP($A948,Nifty!$A$14:$I$4860,9,FALSE),All_curves!Y947)</f>
        <v>10693599</v>
      </c>
      <c r="AA948" s="5">
        <f t="shared" si="413"/>
        <v>0</v>
      </c>
      <c r="AB948" s="5">
        <f t="shared" si="414"/>
        <v>0</v>
      </c>
      <c r="AC948" s="5">
        <f t="shared" si="415"/>
        <v>0</v>
      </c>
      <c r="AD948" s="5">
        <f t="shared" si="416"/>
        <v>0</v>
      </c>
      <c r="AE948" s="5">
        <f t="shared" si="417"/>
        <v>0</v>
      </c>
      <c r="AF948" s="5">
        <f t="shared" si="418"/>
        <v>0</v>
      </c>
      <c r="AG948" s="5">
        <f t="shared" si="419"/>
        <v>0</v>
      </c>
      <c r="AH948" s="5">
        <f t="shared" si="420"/>
        <v>0</v>
      </c>
      <c r="AI948" s="5">
        <f t="shared" si="396"/>
        <v>5.1188735141516339E-4</v>
      </c>
      <c r="AJ948" s="5">
        <f t="shared" si="397"/>
        <v>-7.6251565046865366E-3</v>
      </c>
      <c r="AK948" s="5">
        <f t="shared" si="398"/>
        <v>4.8026018588507302E-3</v>
      </c>
      <c r="AL948" s="5">
        <f t="shared" si="399"/>
        <v>8.8703162982046724E-3</v>
      </c>
      <c r="AM948" s="5">
        <f t="shared" si="400"/>
        <v>3.4790221103166985E-3</v>
      </c>
      <c r="AN948" s="5">
        <f t="shared" si="401"/>
        <v>2.9203685422836134E-3</v>
      </c>
      <c r="AO948" s="5">
        <f t="shared" si="402"/>
        <v>2.9203685422836134E-3</v>
      </c>
      <c r="AP948" s="5">
        <f t="shared" si="403"/>
        <v>0</v>
      </c>
      <c r="AQ948" s="5">
        <f t="shared" si="404"/>
        <v>-2.6233978526497559E-3</v>
      </c>
      <c r="AR948" s="5">
        <f t="shared" si="405"/>
        <v>2.1590208158677182E-3</v>
      </c>
      <c r="AS948" s="5">
        <f t="shared" si="406"/>
        <v>4.4459468657880308E-3</v>
      </c>
      <c r="AT948" s="5">
        <f t="shared" si="407"/>
        <v>3.2915723533812891E-3</v>
      </c>
      <c r="AU948" s="5">
        <f t="shared" si="408"/>
        <v>2.2645185927689937E-3</v>
      </c>
      <c r="AV948" s="5">
        <f t="shared" si="409"/>
        <v>1.5586893584913497E-3</v>
      </c>
      <c r="AW948" s="5">
        <f t="shared" si="410"/>
        <v>-4.5296912992565108E-4</v>
      </c>
      <c r="AX948" s="5">
        <f t="shared" si="411"/>
        <v>3.2915464028950847E-3</v>
      </c>
      <c r="AZ948" s="7">
        <f t="shared" si="421"/>
        <v>129.02102409763609</v>
      </c>
      <c r="BA948" s="4">
        <f t="shared" si="412"/>
        <v>1.2422639835535424E-3</v>
      </c>
      <c r="BB948" s="5">
        <f>AZ948/MAX($AZ$16:AZ948)-1</f>
        <v>-7.5009019435124946E-3</v>
      </c>
    </row>
    <row r="949" spans="1:54" x14ac:dyDescent="0.25">
      <c r="A949" s="3">
        <v>43934</v>
      </c>
      <c r="B949">
        <f>IFERROR(VLOOKUP($A949,Finnifty!$A$14:$I$486,B$15+1,FALSE),All_curves!B948)</f>
        <v>0</v>
      </c>
      <c r="C949">
        <f>IFERROR(VLOOKUP($A949,Finnifty!$A$14:$I$486,C$15+1,FALSE),All_curves!C948)</f>
        <v>0</v>
      </c>
      <c r="D949">
        <f>IFERROR(VLOOKUP($A949,Finnifty!$A$14:$I$486,D$15+1,FALSE),All_curves!D948)</f>
        <v>0</v>
      </c>
      <c r="E949">
        <f>IFERROR(VLOOKUP($A949,Finnifty!$A$14:$I$486,E$15+1,FALSE),All_curves!E948)</f>
        <v>0</v>
      </c>
      <c r="F949">
        <f>IFERROR(VLOOKUP($A949,Finnifty!$A$14:$I$486,F$15+1,FALSE),All_curves!F948)</f>
        <v>0</v>
      </c>
      <c r="G949">
        <f>IFERROR(VLOOKUP($A949,Finnifty!$A$14:$I$486,G$15+1,FALSE),All_curves!G948)</f>
        <v>0</v>
      </c>
      <c r="H949">
        <f>IFERROR(VLOOKUP($A949,Finnifty!$A$14:$I$486,H$15+1,FALSE),All_curves!H948)</f>
        <v>0</v>
      </c>
      <c r="I949">
        <f>IFERROR(VLOOKUP($A949,Finnifty!$A$14:$I$486,I$15+1,FALSE),All_curves!I948)</f>
        <v>0</v>
      </c>
      <c r="J949">
        <f>IFERROR(VLOOKUP($A949,Banknifty!$A$14:$I$4860,2,FALSE),All_curves!J948)</f>
        <v>15831894</v>
      </c>
      <c r="K949">
        <f>IFERROR(VLOOKUP($A949,Banknifty!$A$14:$I$4860,3,FALSE),All_curves!K948)</f>
        <v>26151306</v>
      </c>
      <c r="L949">
        <f>IFERROR(VLOOKUP($A949,Banknifty!$A$14:$I$4860,4,FALSE),All_curves!L948)</f>
        <v>19782632</v>
      </c>
      <c r="M949">
        <f>IFERROR(VLOOKUP($A949,Banknifty!$A$14:$I$4860,5,FALSE),All_curves!M948)</f>
        <v>24276626</v>
      </c>
      <c r="N949">
        <f>IFERROR(VLOOKUP($A949,Banknifty!$A$14:$I$4860,6,FALSE),All_curves!N948)</f>
        <v>15147688</v>
      </c>
      <c r="O949">
        <f>IFERROR(VLOOKUP($A949,Banknifty!$A$14:$I$4860,7,FALSE),All_curves!O948)</f>
        <v>24201744</v>
      </c>
      <c r="P949">
        <f>IFERROR(VLOOKUP($A949,Banknifty!$A$14:$I$4860,8,FALSE),All_curves!P948)</f>
        <v>24201744</v>
      </c>
      <c r="Q949">
        <f>IFERROR(VLOOKUP($A949,Banknifty!$A$14:$I$4860,9,FALSE),All_curves!Q948)</f>
        <v>20846042</v>
      </c>
      <c r="R949">
        <f>IFERROR(VLOOKUP($A949,Nifty!$A$14:$I$4860,2,FALSE),All_curves!R948)</f>
        <v>8820165</v>
      </c>
      <c r="S949">
        <f>IFERROR(VLOOKUP($A949,Nifty!$A$14:$I$4860,3,FALSE),All_curves!S948)</f>
        <v>10052129</v>
      </c>
      <c r="T949">
        <f>IFERROR(VLOOKUP($A949,Nifty!$A$14:$I$4860,4,FALSE),All_curves!T948)</f>
        <v>9621198</v>
      </c>
      <c r="U949">
        <f>IFERROR(VLOOKUP($A949,Nifty!$A$14:$I$4860,5,FALSE),All_curves!U948)</f>
        <v>10695039</v>
      </c>
      <c r="V949">
        <f>IFERROR(VLOOKUP($A949,Nifty!$A$14:$I$4860,6,FALSE),All_curves!V948)</f>
        <v>9588307</v>
      </c>
      <c r="W949">
        <f>IFERROR(VLOOKUP($A949,Nifty!$A$14:$I$4860,7,FALSE),All_curves!W948)</f>
        <v>10773239</v>
      </c>
      <c r="X949">
        <f>IFERROR(VLOOKUP($A949,Nifty!$A$14:$I$4860,8,FALSE),All_curves!X948)</f>
        <v>10512509</v>
      </c>
      <c r="Y949">
        <f>IFERROR(VLOOKUP($A949,Nifty!$A$14:$I$4860,9,FALSE),All_curves!Y948)</f>
        <v>10693599</v>
      </c>
      <c r="AA949" s="5">
        <f t="shared" si="413"/>
        <v>0</v>
      </c>
      <c r="AB949" s="5">
        <f t="shared" si="414"/>
        <v>0</v>
      </c>
      <c r="AC949" s="5">
        <f t="shared" si="415"/>
        <v>0</v>
      </c>
      <c r="AD949" s="5">
        <f t="shared" si="416"/>
        <v>0</v>
      </c>
      <c r="AE949" s="5">
        <f t="shared" si="417"/>
        <v>0</v>
      </c>
      <c r="AF949" s="5">
        <f t="shared" si="418"/>
        <v>0</v>
      </c>
      <c r="AG949" s="5">
        <f t="shared" si="419"/>
        <v>0</v>
      </c>
      <c r="AH949" s="5">
        <f t="shared" si="420"/>
        <v>0</v>
      </c>
      <c r="AI949" s="5">
        <f t="shared" si="396"/>
        <v>0</v>
      </c>
      <c r="AJ949" s="5">
        <f t="shared" si="397"/>
        <v>0</v>
      </c>
      <c r="AK949" s="5">
        <f t="shared" si="398"/>
        <v>0</v>
      </c>
      <c r="AL949" s="5">
        <f t="shared" si="399"/>
        <v>0</v>
      </c>
      <c r="AM949" s="5">
        <f t="shared" si="400"/>
        <v>1.0145138999847703E-2</v>
      </c>
      <c r="AN949" s="5">
        <f t="shared" si="401"/>
        <v>1.282275121425358E-2</v>
      </c>
      <c r="AO949" s="5">
        <f t="shared" si="402"/>
        <v>1.282275121425358E-2</v>
      </c>
      <c r="AP949" s="5">
        <f t="shared" si="403"/>
        <v>9.8325500841252023E-3</v>
      </c>
      <c r="AQ949" s="5">
        <f t="shared" si="404"/>
        <v>-4.0070463489411123E-3</v>
      </c>
      <c r="AR949" s="5">
        <f t="shared" si="405"/>
        <v>0</v>
      </c>
      <c r="AS949" s="5">
        <f t="shared" si="406"/>
        <v>0</v>
      </c>
      <c r="AT949" s="5">
        <f t="shared" si="407"/>
        <v>0</v>
      </c>
      <c r="AU949" s="5">
        <f t="shared" si="408"/>
        <v>-4.0071121670430809E-3</v>
      </c>
      <c r="AV949" s="5">
        <f t="shared" si="409"/>
        <v>0</v>
      </c>
      <c r="AW949" s="5">
        <f t="shared" si="410"/>
        <v>0</v>
      </c>
      <c r="AX949" s="5">
        <f t="shared" si="411"/>
        <v>0</v>
      </c>
      <c r="AZ949" s="7">
        <f t="shared" si="421"/>
        <v>129.22320559565816</v>
      </c>
      <c r="BA949" s="4">
        <f t="shared" si="412"/>
        <v>1.5670430415206614E-3</v>
      </c>
      <c r="BB949" s="5">
        <f>AZ949/MAX($AZ$16:AZ949)-1</f>
        <v>-5.9456131381875332E-3</v>
      </c>
    </row>
    <row r="950" spans="1:54" x14ac:dyDescent="0.25">
      <c r="A950" s="3">
        <v>43936</v>
      </c>
      <c r="B950">
        <f>IFERROR(VLOOKUP($A950,Finnifty!$A$14:$I$486,B$15+1,FALSE),All_curves!B949)</f>
        <v>0</v>
      </c>
      <c r="C950">
        <f>IFERROR(VLOOKUP($A950,Finnifty!$A$14:$I$486,C$15+1,FALSE),All_curves!C949)</f>
        <v>0</v>
      </c>
      <c r="D950">
        <f>IFERROR(VLOOKUP($A950,Finnifty!$A$14:$I$486,D$15+1,FALSE),All_curves!D949)</f>
        <v>0</v>
      </c>
      <c r="E950">
        <f>IFERROR(VLOOKUP($A950,Finnifty!$A$14:$I$486,E$15+1,FALSE),All_curves!E949)</f>
        <v>0</v>
      </c>
      <c r="F950">
        <f>IFERROR(VLOOKUP($A950,Finnifty!$A$14:$I$486,F$15+1,FALSE),All_curves!F949)</f>
        <v>0</v>
      </c>
      <c r="G950">
        <f>IFERROR(VLOOKUP($A950,Finnifty!$A$14:$I$486,G$15+1,FALSE),All_curves!G949)</f>
        <v>0</v>
      </c>
      <c r="H950">
        <f>IFERROR(VLOOKUP($A950,Finnifty!$A$14:$I$486,H$15+1,FALSE),All_curves!H949)</f>
        <v>0</v>
      </c>
      <c r="I950">
        <f>IFERROR(VLOOKUP($A950,Finnifty!$A$14:$I$486,I$15+1,FALSE),All_curves!I949)</f>
        <v>0</v>
      </c>
      <c r="J950">
        <f>IFERROR(VLOOKUP($A950,Banknifty!$A$14:$I$4860,2,FALSE),All_curves!J949)</f>
        <v>15780533</v>
      </c>
      <c r="K950">
        <f>IFERROR(VLOOKUP($A950,Banknifty!$A$14:$I$4860,3,FALSE),All_curves!K949)</f>
        <v>26272374</v>
      </c>
      <c r="L950">
        <f>IFERROR(VLOOKUP($A950,Banknifty!$A$14:$I$4860,4,FALSE),All_curves!L949)</f>
        <v>19837116</v>
      </c>
      <c r="M950">
        <f>IFERROR(VLOOKUP($A950,Banknifty!$A$14:$I$4860,5,FALSE),All_curves!M949)</f>
        <v>24343486</v>
      </c>
      <c r="N950">
        <f>IFERROR(VLOOKUP($A950,Banknifty!$A$14:$I$4860,6,FALSE),All_curves!N949)</f>
        <v>14902835</v>
      </c>
      <c r="O950">
        <f>IFERROR(VLOOKUP($A950,Banknifty!$A$14:$I$4860,7,FALSE),All_curves!O949)</f>
        <v>23691638</v>
      </c>
      <c r="P950">
        <f>IFERROR(VLOOKUP($A950,Banknifty!$A$14:$I$4860,8,FALSE),All_curves!P949)</f>
        <v>23691638</v>
      </c>
      <c r="Q950">
        <f>IFERROR(VLOOKUP($A950,Banknifty!$A$14:$I$4860,9,FALSE),All_curves!Q949)</f>
        <v>20559996</v>
      </c>
      <c r="R950">
        <f>IFERROR(VLOOKUP($A950,Nifty!$A$14:$I$4860,2,FALSE),All_curves!R949)</f>
        <v>8707393</v>
      </c>
      <c r="S950">
        <f>IFERROR(VLOOKUP($A950,Nifty!$A$14:$I$4860,3,FALSE),All_curves!S949)</f>
        <v>10066644</v>
      </c>
      <c r="T950">
        <f>IFERROR(VLOOKUP($A950,Nifty!$A$14:$I$4860,4,FALSE),All_curves!T949)</f>
        <v>9619998</v>
      </c>
      <c r="U950">
        <f>IFERROR(VLOOKUP($A950,Nifty!$A$14:$I$4860,5,FALSE),All_curves!U949)</f>
        <v>10683552</v>
      </c>
      <c r="V950">
        <f>IFERROR(VLOOKUP($A950,Nifty!$A$14:$I$4860,6,FALSE),All_curves!V949)</f>
        <v>9465714</v>
      </c>
      <c r="W950">
        <f>IFERROR(VLOOKUP($A950,Nifty!$A$14:$I$4860,7,FALSE),All_curves!W949)</f>
        <v>10788796</v>
      </c>
      <c r="X950">
        <f>IFERROR(VLOOKUP($A950,Nifty!$A$14:$I$4860,8,FALSE),All_curves!X949)</f>
        <v>10511198</v>
      </c>
      <c r="Y950">
        <f>IFERROR(VLOOKUP($A950,Nifty!$A$14:$I$4860,9,FALSE),All_curves!Y949)</f>
        <v>10682114</v>
      </c>
      <c r="AA950" s="5">
        <f t="shared" si="413"/>
        <v>0</v>
      </c>
      <c r="AB950" s="5">
        <f t="shared" si="414"/>
        <v>0</v>
      </c>
      <c r="AC950" s="5">
        <f t="shared" si="415"/>
        <v>0</v>
      </c>
      <c r="AD950" s="5">
        <f t="shared" si="416"/>
        <v>0</v>
      </c>
      <c r="AE950" s="5">
        <f t="shared" si="417"/>
        <v>0</v>
      </c>
      <c r="AF950" s="5">
        <f t="shared" si="418"/>
        <v>0</v>
      </c>
      <c r="AG950" s="5">
        <f t="shared" si="419"/>
        <v>0</v>
      </c>
      <c r="AH950" s="5">
        <f t="shared" si="420"/>
        <v>0</v>
      </c>
      <c r="AI950" s="5">
        <f t="shared" si="396"/>
        <v>-3.2441475416649102E-3</v>
      </c>
      <c r="AJ950" s="5">
        <f t="shared" si="397"/>
        <v>4.6295202235788757E-3</v>
      </c>
      <c r="AK950" s="5">
        <f t="shared" si="398"/>
        <v>2.7541330193070479E-3</v>
      </c>
      <c r="AL950" s="5">
        <f t="shared" si="399"/>
        <v>2.7540894686106654E-3</v>
      </c>
      <c r="AM950" s="5">
        <f t="shared" si="400"/>
        <v>-1.6164380993323846E-2</v>
      </c>
      <c r="AN950" s="5">
        <f t="shared" si="401"/>
        <v>-2.1077241375662803E-2</v>
      </c>
      <c r="AO950" s="5">
        <f t="shared" si="402"/>
        <v>-2.1077241375662803E-2</v>
      </c>
      <c r="AP950" s="5">
        <f t="shared" si="403"/>
        <v>-1.3721837459600206E-2</v>
      </c>
      <c r="AQ950" s="5">
        <f t="shared" si="404"/>
        <v>-1.2785701854783893E-2</v>
      </c>
      <c r="AR950" s="5">
        <f t="shared" si="405"/>
        <v>1.4439727146358106E-3</v>
      </c>
      <c r="AS950" s="5">
        <f t="shared" si="406"/>
        <v>-1.2472459250911783E-4</v>
      </c>
      <c r="AT950" s="5">
        <f t="shared" si="407"/>
        <v>-1.0740493793430783E-3</v>
      </c>
      <c r="AU950" s="5">
        <f t="shared" si="408"/>
        <v>-1.2785677388093664E-2</v>
      </c>
      <c r="AV950" s="5">
        <f t="shared" si="409"/>
        <v>1.4440411096421357E-3</v>
      </c>
      <c r="AW950" s="5">
        <f t="shared" si="410"/>
        <v>-1.2470857337676389E-4</v>
      </c>
      <c r="AX950" s="5">
        <f t="shared" si="411"/>
        <v>-1.0740069830559307E-3</v>
      </c>
      <c r="AZ950" s="7">
        <f t="shared" si="421"/>
        <v>128.73739116430966</v>
      </c>
      <c r="BA950" s="4">
        <f t="shared" si="412"/>
        <v>-3.7594983742209368E-3</v>
      </c>
      <c r="BB950" s="5">
        <f>AZ950/MAX($AZ$16:AZ950)-1</f>
        <v>-9.6827589894816768E-3</v>
      </c>
    </row>
    <row r="951" spans="1:54" x14ac:dyDescent="0.25">
      <c r="A951" s="3">
        <v>43937</v>
      </c>
      <c r="B951">
        <f>IFERROR(VLOOKUP($A951,Finnifty!$A$14:$I$486,B$15+1,FALSE),All_curves!B950)</f>
        <v>0</v>
      </c>
      <c r="C951">
        <f>IFERROR(VLOOKUP($A951,Finnifty!$A$14:$I$486,C$15+1,FALSE),All_curves!C950)</f>
        <v>0</v>
      </c>
      <c r="D951">
        <f>IFERROR(VLOOKUP($A951,Finnifty!$A$14:$I$486,D$15+1,FALSE),All_curves!D950)</f>
        <v>0</v>
      </c>
      <c r="E951">
        <f>IFERROR(VLOOKUP($A951,Finnifty!$A$14:$I$486,E$15+1,FALSE),All_curves!E950)</f>
        <v>0</v>
      </c>
      <c r="F951">
        <f>IFERROR(VLOOKUP($A951,Finnifty!$A$14:$I$486,F$15+1,FALSE),All_curves!F950)</f>
        <v>0</v>
      </c>
      <c r="G951">
        <f>IFERROR(VLOOKUP($A951,Finnifty!$A$14:$I$486,G$15+1,FALSE),All_curves!G950)</f>
        <v>0</v>
      </c>
      <c r="H951">
        <f>IFERROR(VLOOKUP($A951,Finnifty!$A$14:$I$486,H$15+1,FALSE),All_curves!H950)</f>
        <v>0</v>
      </c>
      <c r="I951">
        <f>IFERROR(VLOOKUP($A951,Finnifty!$A$14:$I$486,I$15+1,FALSE),All_curves!I950)</f>
        <v>0</v>
      </c>
      <c r="J951">
        <f>IFERROR(VLOOKUP($A951,Banknifty!$A$14:$I$4860,2,FALSE),All_curves!J950)</f>
        <v>15806244</v>
      </c>
      <c r="K951">
        <f>IFERROR(VLOOKUP($A951,Banknifty!$A$14:$I$4860,3,FALSE),All_curves!K950)</f>
        <v>26542724</v>
      </c>
      <c r="L951">
        <f>IFERROR(VLOOKUP($A951,Banknifty!$A$14:$I$4860,4,FALSE),All_curves!L950)</f>
        <v>19913916</v>
      </c>
      <c r="M951">
        <f>IFERROR(VLOOKUP($A951,Banknifty!$A$14:$I$4860,5,FALSE),All_curves!M950)</f>
        <v>24409332</v>
      </c>
      <c r="N951">
        <f>IFERROR(VLOOKUP($A951,Banknifty!$A$14:$I$4860,6,FALSE),All_curves!N950)</f>
        <v>14985607</v>
      </c>
      <c r="O951">
        <f>IFERROR(VLOOKUP($A951,Banknifty!$A$14:$I$4860,7,FALSE),All_curves!O950)</f>
        <v>23750356</v>
      </c>
      <c r="P951">
        <f>IFERROR(VLOOKUP($A951,Banknifty!$A$14:$I$4860,8,FALSE),All_curves!P950)</f>
        <v>23750356</v>
      </c>
      <c r="Q951">
        <f>IFERROR(VLOOKUP($A951,Banknifty!$A$14:$I$4860,9,FALSE),All_curves!Q950)</f>
        <v>20742370</v>
      </c>
      <c r="R951">
        <f>IFERROR(VLOOKUP($A951,Nifty!$A$14:$I$4860,2,FALSE),All_curves!R950)</f>
        <v>8737994</v>
      </c>
      <c r="S951">
        <f>IFERROR(VLOOKUP($A951,Nifty!$A$14:$I$4860,3,FALSE),All_curves!S950)</f>
        <v>10092112</v>
      </c>
      <c r="T951">
        <f>IFERROR(VLOOKUP($A951,Nifty!$A$14:$I$4860,4,FALSE),All_curves!T950)</f>
        <v>9564637</v>
      </c>
      <c r="U951">
        <f>IFERROR(VLOOKUP($A951,Nifty!$A$14:$I$4860,5,FALSE),All_curves!U950)</f>
        <v>10649521</v>
      </c>
      <c r="V951">
        <f>IFERROR(VLOOKUP($A951,Nifty!$A$14:$I$4860,6,FALSE),All_curves!V950)</f>
        <v>9459158</v>
      </c>
      <c r="W951">
        <f>IFERROR(VLOOKUP($A951,Nifty!$A$14:$I$4860,7,FALSE),All_curves!W950)</f>
        <v>10835246</v>
      </c>
      <c r="X951">
        <f>IFERROR(VLOOKUP($A951,Nifty!$A$14:$I$4860,8,FALSE),All_curves!X950)</f>
        <v>10523981</v>
      </c>
      <c r="Y951">
        <f>IFERROR(VLOOKUP($A951,Nifty!$A$14:$I$4860,9,FALSE),All_curves!Y950)</f>
        <v>10709832</v>
      </c>
      <c r="AA951" s="5">
        <f t="shared" si="413"/>
        <v>0</v>
      </c>
      <c r="AB951" s="5">
        <f t="shared" si="414"/>
        <v>0</v>
      </c>
      <c r="AC951" s="5">
        <f t="shared" si="415"/>
        <v>0</v>
      </c>
      <c r="AD951" s="5">
        <f t="shared" si="416"/>
        <v>0</v>
      </c>
      <c r="AE951" s="5">
        <f t="shared" si="417"/>
        <v>0</v>
      </c>
      <c r="AF951" s="5">
        <f t="shared" si="418"/>
        <v>0</v>
      </c>
      <c r="AG951" s="5">
        <f t="shared" si="419"/>
        <v>0</v>
      </c>
      <c r="AH951" s="5">
        <f t="shared" si="420"/>
        <v>0</v>
      </c>
      <c r="AI951" s="5">
        <f t="shared" si="396"/>
        <v>1.6292859056155073E-3</v>
      </c>
      <c r="AJ951" s="5">
        <f t="shared" si="397"/>
        <v>1.0290276775140272E-2</v>
      </c>
      <c r="AK951" s="5">
        <f t="shared" si="398"/>
        <v>3.8715305188516957E-3</v>
      </c>
      <c r="AL951" s="5">
        <f t="shared" si="399"/>
        <v>2.7048714387085671E-3</v>
      </c>
      <c r="AM951" s="5">
        <f t="shared" si="400"/>
        <v>5.554111013105878E-3</v>
      </c>
      <c r="AN951" s="5">
        <f t="shared" si="401"/>
        <v>2.4784271986597606E-3</v>
      </c>
      <c r="AO951" s="5">
        <f t="shared" si="402"/>
        <v>2.4784271986597606E-3</v>
      </c>
      <c r="AP951" s="5">
        <f t="shared" si="403"/>
        <v>8.8703324650452053E-3</v>
      </c>
      <c r="AQ951" s="5">
        <f t="shared" si="404"/>
        <v>3.5143699153121766E-3</v>
      </c>
      <c r="AR951" s="5">
        <f t="shared" si="405"/>
        <v>2.5299394713869106E-3</v>
      </c>
      <c r="AS951" s="5">
        <f t="shared" si="406"/>
        <v>-5.7547829012022378E-3</v>
      </c>
      <c r="AT951" s="5">
        <f t="shared" si="407"/>
        <v>-3.185363819074416E-3</v>
      </c>
      <c r="AU951" s="5">
        <f t="shared" si="408"/>
        <v>-6.9260491073364072E-4</v>
      </c>
      <c r="AV951" s="5">
        <f t="shared" si="409"/>
        <v>4.3053923718643361E-3</v>
      </c>
      <c r="AW951" s="5">
        <f t="shared" si="410"/>
        <v>1.2161315960368402E-3</v>
      </c>
      <c r="AX951" s="5">
        <f t="shared" si="411"/>
        <v>2.5948047362160942E-3</v>
      </c>
      <c r="AZ951" s="7">
        <f t="shared" si="421"/>
        <v>128.9648548414261</v>
      </c>
      <c r="BA951" s="4">
        <f t="shared" si="412"/>
        <v>1.7668812072330299E-3</v>
      </c>
      <c r="BB951" s="5">
        <f>AZ951/MAX($AZ$16:AZ951)-1</f>
        <v>-7.9329860671412122E-3</v>
      </c>
    </row>
    <row r="952" spans="1:54" x14ac:dyDescent="0.25">
      <c r="A952" s="3">
        <v>43938</v>
      </c>
      <c r="B952">
        <f>IFERROR(VLOOKUP($A952,Finnifty!$A$14:$I$486,B$15+1,FALSE),All_curves!B951)</f>
        <v>0</v>
      </c>
      <c r="C952">
        <f>IFERROR(VLOOKUP($A952,Finnifty!$A$14:$I$486,C$15+1,FALSE),All_curves!C951)</f>
        <v>0</v>
      </c>
      <c r="D952">
        <f>IFERROR(VLOOKUP($A952,Finnifty!$A$14:$I$486,D$15+1,FALSE),All_curves!D951)</f>
        <v>0</v>
      </c>
      <c r="E952">
        <f>IFERROR(VLOOKUP($A952,Finnifty!$A$14:$I$486,E$15+1,FALSE),All_curves!E951)</f>
        <v>0</v>
      </c>
      <c r="F952">
        <f>IFERROR(VLOOKUP($A952,Finnifty!$A$14:$I$486,F$15+1,FALSE),All_curves!F951)</f>
        <v>0</v>
      </c>
      <c r="G952">
        <f>IFERROR(VLOOKUP($A952,Finnifty!$A$14:$I$486,G$15+1,FALSE),All_curves!G951)</f>
        <v>0</v>
      </c>
      <c r="H952">
        <f>IFERROR(VLOOKUP($A952,Finnifty!$A$14:$I$486,H$15+1,FALSE),All_curves!H951)</f>
        <v>0</v>
      </c>
      <c r="I952">
        <f>IFERROR(VLOOKUP($A952,Finnifty!$A$14:$I$486,I$15+1,FALSE),All_curves!I951)</f>
        <v>0</v>
      </c>
      <c r="J952">
        <f>IFERROR(VLOOKUP($A952,Banknifty!$A$14:$I$4860,2,FALSE),All_curves!J951)</f>
        <v>15723609</v>
      </c>
      <c r="K952">
        <f>IFERROR(VLOOKUP($A952,Banknifty!$A$14:$I$4860,3,FALSE),All_curves!K951)</f>
        <v>26388092</v>
      </c>
      <c r="L952">
        <f>IFERROR(VLOOKUP($A952,Banknifty!$A$14:$I$4860,4,FALSE),All_curves!L951)</f>
        <v>19799520</v>
      </c>
      <c r="M952">
        <f>IFERROR(VLOOKUP($A952,Banknifty!$A$14:$I$4860,5,FALSE),All_curves!M951)</f>
        <v>24409332</v>
      </c>
      <c r="N952">
        <f>IFERROR(VLOOKUP($A952,Banknifty!$A$14:$I$4860,6,FALSE),All_curves!N951)</f>
        <v>14985607</v>
      </c>
      <c r="O952">
        <f>IFERROR(VLOOKUP($A952,Banknifty!$A$14:$I$4860,7,FALSE),All_curves!O951)</f>
        <v>23750356</v>
      </c>
      <c r="P952">
        <f>IFERROR(VLOOKUP($A952,Banknifty!$A$14:$I$4860,8,FALSE),All_curves!P951)</f>
        <v>23750356</v>
      </c>
      <c r="Q952">
        <f>IFERROR(VLOOKUP($A952,Banknifty!$A$14:$I$4860,9,FALSE),All_curves!Q951)</f>
        <v>20742370</v>
      </c>
      <c r="R952">
        <f>IFERROR(VLOOKUP($A952,Nifty!$A$14:$I$4860,2,FALSE),All_curves!R951)</f>
        <v>8708356</v>
      </c>
      <c r="S952">
        <f>IFERROR(VLOOKUP($A952,Nifty!$A$14:$I$4860,3,FALSE),All_curves!S951)</f>
        <v>10050015</v>
      </c>
      <c r="T952">
        <f>IFERROR(VLOOKUP($A952,Nifty!$A$14:$I$4860,4,FALSE),All_curves!T951)</f>
        <v>9517972</v>
      </c>
      <c r="U952">
        <f>IFERROR(VLOOKUP($A952,Nifty!$A$14:$I$4860,5,FALSE),All_curves!U951)</f>
        <v>10596142</v>
      </c>
      <c r="V952">
        <f>IFERROR(VLOOKUP($A952,Nifty!$A$14:$I$4860,6,FALSE),All_curves!V951)</f>
        <v>9456235</v>
      </c>
      <c r="W952">
        <f>IFERROR(VLOOKUP($A952,Nifty!$A$14:$I$4860,7,FALSE),All_curves!W951)</f>
        <v>10823426</v>
      </c>
      <c r="X952">
        <f>IFERROR(VLOOKUP($A952,Nifty!$A$14:$I$4860,8,FALSE),All_curves!X951)</f>
        <v>10501282</v>
      </c>
      <c r="Y952">
        <f>IFERROR(VLOOKUP($A952,Nifty!$A$14:$I$4860,9,FALSE),All_curves!Y951)</f>
        <v>10685903</v>
      </c>
      <c r="AA952" s="5">
        <f t="shared" si="413"/>
        <v>0</v>
      </c>
      <c r="AB952" s="5">
        <f t="shared" si="414"/>
        <v>0</v>
      </c>
      <c r="AC952" s="5">
        <f t="shared" si="415"/>
        <v>0</v>
      </c>
      <c r="AD952" s="5">
        <f t="shared" si="416"/>
        <v>0</v>
      </c>
      <c r="AE952" s="5">
        <f t="shared" si="417"/>
        <v>0</v>
      </c>
      <c r="AF952" s="5">
        <f t="shared" si="418"/>
        <v>0</v>
      </c>
      <c r="AG952" s="5">
        <f t="shared" si="419"/>
        <v>0</v>
      </c>
      <c r="AH952" s="5">
        <f t="shared" si="420"/>
        <v>0</v>
      </c>
      <c r="AI952" s="5">
        <f t="shared" si="396"/>
        <v>-5.2279972395719021E-3</v>
      </c>
      <c r="AJ952" s="5">
        <f t="shared" si="397"/>
        <v>-5.8257773392060841E-3</v>
      </c>
      <c r="AK952" s="5">
        <f t="shared" si="398"/>
        <v>-5.7445255870317569E-3</v>
      </c>
      <c r="AL952" s="5">
        <f t="shared" si="399"/>
        <v>0</v>
      </c>
      <c r="AM952" s="5">
        <f t="shared" si="400"/>
        <v>0</v>
      </c>
      <c r="AN952" s="5">
        <f t="shared" si="401"/>
        <v>0</v>
      </c>
      <c r="AO952" s="5">
        <f t="shared" si="402"/>
        <v>0</v>
      </c>
      <c r="AP952" s="5">
        <f t="shared" si="403"/>
        <v>0</v>
      </c>
      <c r="AQ952" s="5">
        <f t="shared" si="404"/>
        <v>-3.3918540113440088E-3</v>
      </c>
      <c r="AR952" s="5">
        <f t="shared" si="405"/>
        <v>-4.1712775284301618E-3</v>
      </c>
      <c r="AS952" s="5">
        <f t="shared" si="406"/>
        <v>-4.8789096752965833E-3</v>
      </c>
      <c r="AT952" s="5">
        <f t="shared" si="407"/>
        <v>-5.0123381136109035E-3</v>
      </c>
      <c r="AU952" s="5">
        <f t="shared" si="408"/>
        <v>-3.0901270493632893E-4</v>
      </c>
      <c r="AV952" s="5">
        <f t="shared" si="409"/>
        <v>-1.0908843232539933E-3</v>
      </c>
      <c r="AW952" s="5">
        <f t="shared" si="410"/>
        <v>-2.1568834075241794E-3</v>
      </c>
      <c r="AX952" s="5">
        <f t="shared" si="411"/>
        <v>-2.2343020880253306E-3</v>
      </c>
      <c r="AZ952" s="7">
        <f t="shared" si="421"/>
        <v>128.7496782599267</v>
      </c>
      <c r="BA952" s="4">
        <f t="shared" si="412"/>
        <v>-1.6684900840929682E-3</v>
      </c>
      <c r="BB952" s="5">
        <f>AZ952/MAX($AZ$16:AZ952)-1</f>
        <v>-9.5882400426439141E-3</v>
      </c>
    </row>
    <row r="953" spans="1:54" x14ac:dyDescent="0.25">
      <c r="A953" s="3">
        <v>43941</v>
      </c>
      <c r="B953">
        <f>IFERROR(VLOOKUP($A953,Finnifty!$A$14:$I$486,B$15+1,FALSE),All_curves!B952)</f>
        <v>0</v>
      </c>
      <c r="C953">
        <f>IFERROR(VLOOKUP($A953,Finnifty!$A$14:$I$486,C$15+1,FALSE),All_curves!C952)</f>
        <v>0</v>
      </c>
      <c r="D953">
        <f>IFERROR(VLOOKUP($A953,Finnifty!$A$14:$I$486,D$15+1,FALSE),All_curves!D952)</f>
        <v>0</v>
      </c>
      <c r="E953">
        <f>IFERROR(VLOOKUP($A953,Finnifty!$A$14:$I$486,E$15+1,FALSE),All_curves!E952)</f>
        <v>0</v>
      </c>
      <c r="F953">
        <f>IFERROR(VLOOKUP($A953,Finnifty!$A$14:$I$486,F$15+1,FALSE),All_curves!F952)</f>
        <v>0</v>
      </c>
      <c r="G953">
        <f>IFERROR(VLOOKUP($A953,Finnifty!$A$14:$I$486,G$15+1,FALSE),All_curves!G952)</f>
        <v>0</v>
      </c>
      <c r="H953">
        <f>IFERROR(VLOOKUP($A953,Finnifty!$A$14:$I$486,H$15+1,FALSE),All_curves!H952)</f>
        <v>0</v>
      </c>
      <c r="I953">
        <f>IFERROR(VLOOKUP($A953,Finnifty!$A$14:$I$486,I$15+1,FALSE),All_curves!I952)</f>
        <v>0</v>
      </c>
      <c r="J953">
        <f>IFERROR(VLOOKUP($A953,Banknifty!$A$14:$I$4860,2,FALSE),All_curves!J952)</f>
        <v>15706029</v>
      </c>
      <c r="K953">
        <f>IFERROR(VLOOKUP($A953,Banknifty!$A$14:$I$4860,3,FALSE),All_curves!K952)</f>
        <v>26350350</v>
      </c>
      <c r="L953">
        <f>IFERROR(VLOOKUP($A953,Banknifty!$A$14:$I$4860,4,FALSE),All_curves!L952)</f>
        <v>19761806</v>
      </c>
      <c r="M953">
        <f>IFERROR(VLOOKUP($A953,Banknifty!$A$14:$I$4860,5,FALSE),All_curves!M952)</f>
        <v>24409332</v>
      </c>
      <c r="N953">
        <f>IFERROR(VLOOKUP($A953,Banknifty!$A$14:$I$4860,6,FALSE),All_curves!N952)</f>
        <v>14936990</v>
      </c>
      <c r="O953">
        <f>IFERROR(VLOOKUP($A953,Banknifty!$A$14:$I$4860,7,FALSE),All_curves!O952)</f>
        <v>23860308</v>
      </c>
      <c r="P953">
        <f>IFERROR(VLOOKUP($A953,Banknifty!$A$14:$I$4860,8,FALSE),All_curves!P952)</f>
        <v>23860308</v>
      </c>
      <c r="Q953">
        <f>IFERROR(VLOOKUP($A953,Banknifty!$A$14:$I$4860,9,FALSE),All_curves!Q952)</f>
        <v>20799496</v>
      </c>
      <c r="R953">
        <f>IFERROR(VLOOKUP($A953,Nifty!$A$14:$I$4860,2,FALSE),All_curves!R952)</f>
        <v>8708749</v>
      </c>
      <c r="S953">
        <f>IFERROR(VLOOKUP($A953,Nifty!$A$14:$I$4860,3,FALSE),All_curves!S952)</f>
        <v>10051986</v>
      </c>
      <c r="T953">
        <f>IFERROR(VLOOKUP($A953,Nifty!$A$14:$I$4860,4,FALSE),All_curves!T952)</f>
        <v>9520721</v>
      </c>
      <c r="U953">
        <f>IFERROR(VLOOKUP($A953,Nifty!$A$14:$I$4860,5,FALSE),All_curves!U952)</f>
        <v>10599226</v>
      </c>
      <c r="V953">
        <f>IFERROR(VLOOKUP($A953,Nifty!$A$14:$I$4860,6,FALSE),All_curves!V952)</f>
        <v>9456661</v>
      </c>
      <c r="W953">
        <f>IFERROR(VLOOKUP($A953,Nifty!$A$14:$I$4860,7,FALSE),All_curves!W952)</f>
        <v>10825549</v>
      </c>
      <c r="X953">
        <f>IFERROR(VLOOKUP($A953,Nifty!$A$14:$I$4860,8,FALSE),All_curves!X952)</f>
        <v>10504315</v>
      </c>
      <c r="Y953">
        <f>IFERROR(VLOOKUP($A953,Nifty!$A$14:$I$4860,9,FALSE),All_curves!Y952)</f>
        <v>10689013</v>
      </c>
      <c r="AA953" s="5">
        <f t="shared" si="413"/>
        <v>0</v>
      </c>
      <c r="AB953" s="5">
        <f t="shared" si="414"/>
        <v>0</v>
      </c>
      <c r="AC953" s="5">
        <f t="shared" si="415"/>
        <v>0</v>
      </c>
      <c r="AD953" s="5">
        <f t="shared" si="416"/>
        <v>0</v>
      </c>
      <c r="AE953" s="5">
        <f t="shared" si="417"/>
        <v>0</v>
      </c>
      <c r="AF953" s="5">
        <f t="shared" si="418"/>
        <v>0</v>
      </c>
      <c r="AG953" s="5">
        <f t="shared" si="419"/>
        <v>0</v>
      </c>
      <c r="AH953" s="5">
        <f t="shared" si="420"/>
        <v>0</v>
      </c>
      <c r="AI953" s="5">
        <f t="shared" si="396"/>
        <v>-1.1180639254003699E-3</v>
      </c>
      <c r="AJ953" s="5">
        <f t="shared" si="397"/>
        <v>-1.4302663489274003E-3</v>
      </c>
      <c r="AK953" s="5">
        <f t="shared" si="398"/>
        <v>-1.9047936515632635E-3</v>
      </c>
      <c r="AL953" s="5">
        <f t="shared" si="399"/>
        <v>0</v>
      </c>
      <c r="AM953" s="5">
        <f t="shared" si="400"/>
        <v>-3.2442462957956719E-3</v>
      </c>
      <c r="AN953" s="5">
        <f t="shared" si="401"/>
        <v>4.629488501140866E-3</v>
      </c>
      <c r="AO953" s="5">
        <f t="shared" si="402"/>
        <v>4.629488501140866E-3</v>
      </c>
      <c r="AP953" s="5">
        <f t="shared" si="403"/>
        <v>2.7540729434485378E-3</v>
      </c>
      <c r="AQ953" s="5">
        <f t="shared" si="404"/>
        <v>4.5129069137672673E-5</v>
      </c>
      <c r="AR953" s="5">
        <f t="shared" si="405"/>
        <v>1.9611911026995443E-4</v>
      </c>
      <c r="AS953" s="5">
        <f t="shared" si="406"/>
        <v>2.8882203057545297E-4</v>
      </c>
      <c r="AT953" s="5">
        <f t="shared" si="407"/>
        <v>2.9104932719858922E-4</v>
      </c>
      <c r="AU953" s="5">
        <f t="shared" si="408"/>
        <v>4.5049641850036792E-5</v>
      </c>
      <c r="AV953" s="5">
        <f t="shared" si="409"/>
        <v>1.9614861320249588E-4</v>
      </c>
      <c r="AW953" s="5">
        <f t="shared" si="410"/>
        <v>2.8882187908108037E-4</v>
      </c>
      <c r="AX953" s="5">
        <f t="shared" si="411"/>
        <v>2.910376408993276E-4</v>
      </c>
      <c r="AZ953" s="7">
        <f t="shared" si="421"/>
        <v>128.78163960061573</v>
      </c>
      <c r="BA953" s="4">
        <f t="shared" si="412"/>
        <v>2.4824404317742393E-4</v>
      </c>
      <c r="BB953" s="5">
        <f>AZ953/MAX($AZ$16:AZ953)-1</f>
        <v>-9.3423762229416507E-3</v>
      </c>
    </row>
    <row r="954" spans="1:54" x14ac:dyDescent="0.25">
      <c r="A954" s="3">
        <v>43942</v>
      </c>
      <c r="B954">
        <f>IFERROR(VLOOKUP($A954,Finnifty!$A$14:$I$486,B$15+1,FALSE),All_curves!B953)</f>
        <v>0</v>
      </c>
      <c r="C954">
        <f>IFERROR(VLOOKUP($A954,Finnifty!$A$14:$I$486,C$15+1,FALSE),All_curves!C953)</f>
        <v>0</v>
      </c>
      <c r="D954">
        <f>IFERROR(VLOOKUP($A954,Finnifty!$A$14:$I$486,D$15+1,FALSE),All_curves!D953)</f>
        <v>0</v>
      </c>
      <c r="E954">
        <f>IFERROR(VLOOKUP($A954,Finnifty!$A$14:$I$486,E$15+1,FALSE),All_curves!E953)</f>
        <v>0</v>
      </c>
      <c r="F954">
        <f>IFERROR(VLOOKUP($A954,Finnifty!$A$14:$I$486,F$15+1,FALSE),All_curves!F953)</f>
        <v>0</v>
      </c>
      <c r="G954">
        <f>IFERROR(VLOOKUP($A954,Finnifty!$A$14:$I$486,G$15+1,FALSE),All_curves!G953)</f>
        <v>0</v>
      </c>
      <c r="H954">
        <f>IFERROR(VLOOKUP($A954,Finnifty!$A$14:$I$486,H$15+1,FALSE),All_curves!H953)</f>
        <v>0</v>
      </c>
      <c r="I954">
        <f>IFERROR(VLOOKUP($A954,Finnifty!$A$14:$I$486,I$15+1,FALSE),All_curves!I953)</f>
        <v>0</v>
      </c>
      <c r="J954">
        <f>IFERROR(VLOOKUP($A954,Banknifty!$A$14:$I$4860,2,FALSE),All_curves!J953)</f>
        <v>15872743</v>
      </c>
      <c r="K954">
        <f>IFERROR(VLOOKUP($A954,Banknifty!$A$14:$I$4860,3,FALSE),All_curves!K953)</f>
        <v>26441514</v>
      </c>
      <c r="L954">
        <f>IFERROR(VLOOKUP($A954,Banknifty!$A$14:$I$4860,4,FALSE),All_curves!L953)</f>
        <v>19908470</v>
      </c>
      <c r="M954">
        <f>IFERROR(VLOOKUP($A954,Banknifty!$A$14:$I$4860,5,FALSE),All_curves!M953)</f>
        <v>24405924</v>
      </c>
      <c r="N954">
        <f>IFERROR(VLOOKUP($A954,Banknifty!$A$14:$I$4860,6,FALSE),All_curves!N953)</f>
        <v>14986809</v>
      </c>
      <c r="O954">
        <f>IFERROR(VLOOKUP($A954,Banknifty!$A$14:$I$4860,7,FALSE),All_curves!O953)</f>
        <v>24000314</v>
      </c>
      <c r="P954">
        <f>IFERROR(VLOOKUP($A954,Banknifty!$A$14:$I$4860,8,FALSE),All_curves!P953)</f>
        <v>24000314</v>
      </c>
      <c r="Q954">
        <f>IFERROR(VLOOKUP($A954,Banknifty!$A$14:$I$4860,9,FALSE),All_curves!Q953)</f>
        <v>20850546</v>
      </c>
      <c r="R954">
        <f>IFERROR(VLOOKUP($A954,Nifty!$A$14:$I$4860,2,FALSE),All_curves!R953)</f>
        <v>8730047</v>
      </c>
      <c r="S954">
        <f>IFERROR(VLOOKUP($A954,Nifty!$A$14:$I$4860,3,FALSE),All_curves!S953)</f>
        <v>10040087</v>
      </c>
      <c r="T954">
        <f>IFERROR(VLOOKUP($A954,Nifty!$A$14:$I$4860,4,FALSE),All_curves!T953)</f>
        <v>9504934</v>
      </c>
      <c r="U954">
        <f>IFERROR(VLOOKUP($A954,Nifty!$A$14:$I$4860,5,FALSE),All_curves!U953)</f>
        <v>10581650</v>
      </c>
      <c r="V954">
        <f>IFERROR(VLOOKUP($A954,Nifty!$A$14:$I$4860,6,FALSE),All_curves!V953)</f>
        <v>9479788</v>
      </c>
      <c r="W954">
        <f>IFERROR(VLOOKUP($A954,Nifty!$A$14:$I$4860,7,FALSE),All_curves!W953)</f>
        <v>10812735</v>
      </c>
      <c r="X954">
        <f>IFERROR(VLOOKUP($A954,Nifty!$A$14:$I$4860,8,FALSE),All_curves!X953)</f>
        <v>10486897</v>
      </c>
      <c r="Y954">
        <f>IFERROR(VLOOKUP($A954,Nifty!$A$14:$I$4860,9,FALSE),All_curves!Y953)</f>
        <v>10671288</v>
      </c>
      <c r="AA954" s="5">
        <f t="shared" si="413"/>
        <v>0</v>
      </c>
      <c r="AB954" s="5">
        <f t="shared" si="414"/>
        <v>0</v>
      </c>
      <c r="AC954" s="5">
        <f t="shared" si="415"/>
        <v>0</v>
      </c>
      <c r="AD954" s="5">
        <f t="shared" si="416"/>
        <v>0</v>
      </c>
      <c r="AE954" s="5">
        <f t="shared" si="417"/>
        <v>0</v>
      </c>
      <c r="AF954" s="5">
        <f t="shared" si="418"/>
        <v>0</v>
      </c>
      <c r="AG954" s="5">
        <f t="shared" si="419"/>
        <v>0</v>
      </c>
      <c r="AH954" s="5">
        <f t="shared" si="420"/>
        <v>0</v>
      </c>
      <c r="AI954" s="5">
        <f t="shared" si="396"/>
        <v>1.0614649953848865E-2</v>
      </c>
      <c r="AJ954" s="5">
        <f t="shared" si="397"/>
        <v>3.4596883912358933E-3</v>
      </c>
      <c r="AK954" s="5">
        <f t="shared" si="398"/>
        <v>7.4215888972901656E-3</v>
      </c>
      <c r="AL954" s="5">
        <f t="shared" si="399"/>
        <v>-1.3961873270440517E-4</v>
      </c>
      <c r="AM954" s="5">
        <f t="shared" si="400"/>
        <v>3.335277053810648E-3</v>
      </c>
      <c r="AN954" s="5">
        <f t="shared" si="401"/>
        <v>5.8677364935943999E-3</v>
      </c>
      <c r="AO954" s="5">
        <f t="shared" si="402"/>
        <v>5.8677364935943999E-3</v>
      </c>
      <c r="AP954" s="5">
        <f t="shared" si="403"/>
        <v>2.4543863947472655E-3</v>
      </c>
      <c r="AQ954" s="5">
        <f t="shared" si="404"/>
        <v>2.445586616401485E-3</v>
      </c>
      <c r="AR954" s="5">
        <f t="shared" si="405"/>
        <v>-1.1837461771235791E-3</v>
      </c>
      <c r="AS954" s="5">
        <f t="shared" si="406"/>
        <v>-1.658172737127761E-3</v>
      </c>
      <c r="AT954" s="5">
        <f t="shared" si="407"/>
        <v>-1.6582342899377212E-3</v>
      </c>
      <c r="AU954" s="5">
        <f t="shared" si="408"/>
        <v>2.4455777784568866E-3</v>
      </c>
      <c r="AV954" s="5">
        <f t="shared" si="409"/>
        <v>-1.1836813079872943E-3</v>
      </c>
      <c r="AW954" s="5">
        <f t="shared" si="410"/>
        <v>-1.6581757116004292E-3</v>
      </c>
      <c r="AX954" s="5">
        <f t="shared" si="411"/>
        <v>-1.6582447790081112E-3</v>
      </c>
      <c r="AZ954" s="7">
        <f t="shared" si="421"/>
        <v>128.96822463413056</v>
      </c>
      <c r="BA954" s="4">
        <f t="shared" si="412"/>
        <v>1.4488480973954463E-3</v>
      </c>
      <c r="BB954" s="5">
        <f>AZ954/MAX($AZ$16:AZ954)-1</f>
        <v>-7.907063809561854E-3</v>
      </c>
    </row>
    <row r="955" spans="1:54" x14ac:dyDescent="0.25">
      <c r="A955" s="3">
        <v>43943</v>
      </c>
      <c r="B955">
        <f>IFERROR(VLOOKUP($A955,Finnifty!$A$14:$I$486,B$15+1,FALSE),All_curves!B954)</f>
        <v>0</v>
      </c>
      <c r="C955">
        <f>IFERROR(VLOOKUP($A955,Finnifty!$A$14:$I$486,C$15+1,FALSE),All_curves!C954)</f>
        <v>0</v>
      </c>
      <c r="D955">
        <f>IFERROR(VLOOKUP($A955,Finnifty!$A$14:$I$486,D$15+1,FALSE),All_curves!D954)</f>
        <v>0</v>
      </c>
      <c r="E955">
        <f>IFERROR(VLOOKUP($A955,Finnifty!$A$14:$I$486,E$15+1,FALSE),All_curves!E954)</f>
        <v>0</v>
      </c>
      <c r="F955">
        <f>IFERROR(VLOOKUP($A955,Finnifty!$A$14:$I$486,F$15+1,FALSE),All_curves!F954)</f>
        <v>0</v>
      </c>
      <c r="G955">
        <f>IFERROR(VLOOKUP($A955,Finnifty!$A$14:$I$486,G$15+1,FALSE),All_curves!G954)</f>
        <v>0</v>
      </c>
      <c r="H955">
        <f>IFERROR(VLOOKUP($A955,Finnifty!$A$14:$I$486,H$15+1,FALSE),All_curves!H954)</f>
        <v>0</v>
      </c>
      <c r="I955">
        <f>IFERROR(VLOOKUP($A955,Finnifty!$A$14:$I$486,I$15+1,FALSE),All_curves!I954)</f>
        <v>0</v>
      </c>
      <c r="J955">
        <f>IFERROR(VLOOKUP($A955,Banknifty!$A$14:$I$4860,2,FALSE),All_curves!J954)</f>
        <v>15796304</v>
      </c>
      <c r="K955">
        <f>IFERROR(VLOOKUP($A955,Banknifty!$A$14:$I$4860,3,FALSE),All_curves!K954)</f>
        <v>26384244</v>
      </c>
      <c r="L955">
        <f>IFERROR(VLOOKUP($A955,Banknifty!$A$14:$I$4860,4,FALSE),All_curves!L954)</f>
        <v>19873996</v>
      </c>
      <c r="M955">
        <f>IFERROR(VLOOKUP($A955,Banknifty!$A$14:$I$4860,5,FALSE),All_curves!M954)</f>
        <v>24368362</v>
      </c>
      <c r="N955">
        <f>IFERROR(VLOOKUP($A955,Banknifty!$A$14:$I$4860,6,FALSE),All_curves!N954)</f>
        <v>15034348</v>
      </c>
      <c r="O955">
        <f>IFERROR(VLOOKUP($A955,Banknifty!$A$14:$I$4860,7,FALSE),All_curves!O954)</f>
        <v>23957382</v>
      </c>
      <c r="P955">
        <f>IFERROR(VLOOKUP($A955,Banknifty!$A$14:$I$4860,8,FALSE),All_curves!P954)</f>
        <v>23957382</v>
      </c>
      <c r="Q955">
        <f>IFERROR(VLOOKUP($A955,Banknifty!$A$14:$I$4860,9,FALSE),All_curves!Q954)</f>
        <v>20850546</v>
      </c>
      <c r="R955">
        <f>IFERROR(VLOOKUP($A955,Nifty!$A$14:$I$4860,2,FALSE),All_curves!R954)</f>
        <v>8727445</v>
      </c>
      <c r="S955">
        <f>IFERROR(VLOOKUP($A955,Nifty!$A$14:$I$4860,3,FALSE),All_curves!S954)</f>
        <v>10041915</v>
      </c>
      <c r="T955">
        <f>IFERROR(VLOOKUP($A955,Nifty!$A$14:$I$4860,4,FALSE),All_curves!T954)</f>
        <v>9504798</v>
      </c>
      <c r="U955">
        <f>IFERROR(VLOOKUP($A955,Nifty!$A$14:$I$4860,5,FALSE),All_curves!U954)</f>
        <v>10564284</v>
      </c>
      <c r="V955">
        <f>IFERROR(VLOOKUP($A955,Nifty!$A$14:$I$4860,6,FALSE),All_curves!V954)</f>
        <v>9476963</v>
      </c>
      <c r="W955">
        <f>IFERROR(VLOOKUP($A955,Nifty!$A$14:$I$4860,7,FALSE),All_curves!W954)</f>
        <v>10814703</v>
      </c>
      <c r="X955">
        <f>IFERROR(VLOOKUP($A955,Nifty!$A$14:$I$4860,8,FALSE),All_curves!X954)</f>
        <v>10486747</v>
      </c>
      <c r="Y955">
        <f>IFERROR(VLOOKUP($A955,Nifty!$A$14:$I$4860,9,FALSE),All_curves!Y954)</f>
        <v>10653775</v>
      </c>
      <c r="AA955" s="5">
        <f t="shared" si="413"/>
        <v>0</v>
      </c>
      <c r="AB955" s="5">
        <f t="shared" si="414"/>
        <v>0</v>
      </c>
      <c r="AC955" s="5">
        <f t="shared" si="415"/>
        <v>0</v>
      </c>
      <c r="AD955" s="5">
        <f t="shared" si="416"/>
        <v>0</v>
      </c>
      <c r="AE955" s="5">
        <f t="shared" si="417"/>
        <v>0</v>
      </c>
      <c r="AF955" s="5">
        <f t="shared" si="418"/>
        <v>0</v>
      </c>
      <c r="AG955" s="5">
        <f t="shared" si="419"/>
        <v>0</v>
      </c>
      <c r="AH955" s="5">
        <f t="shared" si="420"/>
        <v>0</v>
      </c>
      <c r="AI955" s="5">
        <f t="shared" si="396"/>
        <v>-4.8157397873827001E-3</v>
      </c>
      <c r="AJ955" s="5">
        <f t="shared" si="397"/>
        <v>-2.165912284750382E-3</v>
      </c>
      <c r="AK955" s="5">
        <f t="shared" si="398"/>
        <v>-1.7316247808093488E-3</v>
      </c>
      <c r="AL955" s="5">
        <f t="shared" si="399"/>
        <v>-1.5390525677290157E-3</v>
      </c>
      <c r="AM955" s="5">
        <f t="shared" si="400"/>
        <v>3.1720561728649788E-3</v>
      </c>
      <c r="AN955" s="5">
        <f t="shared" si="401"/>
        <v>-1.7888099297367344E-3</v>
      </c>
      <c r="AO955" s="5">
        <f t="shared" si="402"/>
        <v>-1.7888099297367344E-3</v>
      </c>
      <c r="AP955" s="5">
        <f t="shared" si="403"/>
        <v>0</v>
      </c>
      <c r="AQ955" s="5">
        <f t="shared" si="404"/>
        <v>-2.9805108723923723E-4</v>
      </c>
      <c r="AR955" s="5">
        <f t="shared" si="405"/>
        <v>1.8207013544802031E-4</v>
      </c>
      <c r="AS955" s="5">
        <f t="shared" si="406"/>
        <v>-1.4308358164294432E-5</v>
      </c>
      <c r="AT955" s="5">
        <f t="shared" si="407"/>
        <v>-1.6411429219450602E-3</v>
      </c>
      <c r="AU955" s="5">
        <f t="shared" si="408"/>
        <v>-2.9800244478039861E-4</v>
      </c>
      <c r="AV955" s="5">
        <f t="shared" si="409"/>
        <v>1.8200760492148582E-4</v>
      </c>
      <c r="AW955" s="5">
        <f t="shared" si="410"/>
        <v>-1.4303563771078665E-5</v>
      </c>
      <c r="AX955" s="5">
        <f t="shared" si="411"/>
        <v>-1.6411327292450428E-3</v>
      </c>
      <c r="AZ955" s="7">
        <f t="shared" si="421"/>
        <v>128.89191436951961</v>
      </c>
      <c r="BA955" s="4">
        <f t="shared" si="412"/>
        <v>-5.9169818633564753E-4</v>
      </c>
      <c r="BB955" s="5">
        <f>AZ955/MAX($AZ$16:AZ955)-1</f>
        <v>-8.4940834005822197E-3</v>
      </c>
    </row>
    <row r="956" spans="1:54" x14ac:dyDescent="0.25">
      <c r="A956" s="3">
        <v>43944</v>
      </c>
      <c r="B956">
        <f>IFERROR(VLOOKUP($A956,Finnifty!$A$14:$I$486,B$15+1,FALSE),All_curves!B955)</f>
        <v>0</v>
      </c>
      <c r="C956">
        <f>IFERROR(VLOOKUP($A956,Finnifty!$A$14:$I$486,C$15+1,FALSE),All_curves!C955)</f>
        <v>0</v>
      </c>
      <c r="D956">
        <f>IFERROR(VLOOKUP($A956,Finnifty!$A$14:$I$486,D$15+1,FALSE),All_curves!D955)</f>
        <v>0</v>
      </c>
      <c r="E956">
        <f>IFERROR(VLOOKUP($A956,Finnifty!$A$14:$I$486,E$15+1,FALSE),All_curves!E955)</f>
        <v>0</v>
      </c>
      <c r="F956">
        <f>IFERROR(VLOOKUP($A956,Finnifty!$A$14:$I$486,F$15+1,FALSE),All_curves!F955)</f>
        <v>0</v>
      </c>
      <c r="G956">
        <f>IFERROR(VLOOKUP($A956,Finnifty!$A$14:$I$486,G$15+1,FALSE),All_curves!G955)</f>
        <v>0</v>
      </c>
      <c r="H956">
        <f>IFERROR(VLOOKUP($A956,Finnifty!$A$14:$I$486,H$15+1,FALSE),All_curves!H955)</f>
        <v>0</v>
      </c>
      <c r="I956">
        <f>IFERROR(VLOOKUP($A956,Finnifty!$A$14:$I$486,I$15+1,FALSE),All_curves!I955)</f>
        <v>0</v>
      </c>
      <c r="J956">
        <f>IFERROR(VLOOKUP($A956,Banknifty!$A$14:$I$4860,2,FALSE),All_curves!J955)</f>
        <v>15771242</v>
      </c>
      <c r="K956">
        <f>IFERROR(VLOOKUP($A956,Banknifty!$A$14:$I$4860,3,FALSE),All_curves!K955)</f>
        <v>26675932</v>
      </c>
      <c r="L956">
        <f>IFERROR(VLOOKUP($A956,Banknifty!$A$14:$I$4860,4,FALSE),All_curves!L955)</f>
        <v>19834726</v>
      </c>
      <c r="M956">
        <f>IFERROR(VLOOKUP($A956,Banknifty!$A$14:$I$4860,5,FALSE),All_curves!M955)</f>
        <v>24310768</v>
      </c>
      <c r="N956">
        <f>IFERROR(VLOOKUP($A956,Banknifty!$A$14:$I$4860,6,FALSE),All_curves!N955)</f>
        <v>15017538</v>
      </c>
      <c r="O956">
        <f>IFERROR(VLOOKUP($A956,Banknifty!$A$14:$I$4860,7,FALSE),All_curves!O955)</f>
        <v>23923116</v>
      </c>
      <c r="P956">
        <f>IFERROR(VLOOKUP($A956,Banknifty!$A$14:$I$4860,8,FALSE),All_curves!P955)</f>
        <v>23923116</v>
      </c>
      <c r="Q956">
        <f>IFERROR(VLOOKUP($A956,Banknifty!$A$14:$I$4860,9,FALSE),All_curves!Q955)</f>
        <v>20850546</v>
      </c>
      <c r="R956">
        <f>IFERROR(VLOOKUP($A956,Nifty!$A$14:$I$4860,2,FALSE),All_curves!R955)</f>
        <v>8759974</v>
      </c>
      <c r="S956">
        <f>IFERROR(VLOOKUP($A956,Nifty!$A$14:$I$4860,3,FALSE),All_curves!S955)</f>
        <v>10048911</v>
      </c>
      <c r="T956">
        <f>IFERROR(VLOOKUP($A956,Nifty!$A$14:$I$4860,4,FALSE),All_curves!T955)</f>
        <v>9518171</v>
      </c>
      <c r="U956">
        <f>IFERROR(VLOOKUP($A956,Nifty!$A$14:$I$4860,5,FALSE),All_curves!U955)</f>
        <v>10503822</v>
      </c>
      <c r="V956">
        <f>IFERROR(VLOOKUP($A956,Nifty!$A$14:$I$4860,6,FALSE),All_curves!V955)</f>
        <v>9465992</v>
      </c>
      <c r="W956">
        <f>IFERROR(VLOOKUP($A956,Nifty!$A$14:$I$4860,7,FALSE),All_curves!W955)</f>
        <v>10790478</v>
      </c>
      <c r="X956">
        <f>IFERROR(VLOOKUP($A956,Nifty!$A$14:$I$4860,8,FALSE),All_curves!X955)</f>
        <v>10463701</v>
      </c>
      <c r="Y956">
        <f>IFERROR(VLOOKUP($A956,Nifty!$A$14:$I$4860,9,FALSE),All_curves!Y955)</f>
        <v>10622418</v>
      </c>
      <c r="AA956" s="5">
        <f t="shared" si="413"/>
        <v>0</v>
      </c>
      <c r="AB956" s="5">
        <f t="shared" si="414"/>
        <v>0</v>
      </c>
      <c r="AC956" s="5">
        <f t="shared" si="415"/>
        <v>0</v>
      </c>
      <c r="AD956" s="5">
        <f t="shared" si="416"/>
        <v>0</v>
      </c>
      <c r="AE956" s="5">
        <f t="shared" si="417"/>
        <v>0</v>
      </c>
      <c r="AF956" s="5">
        <f t="shared" si="418"/>
        <v>0</v>
      </c>
      <c r="AG956" s="5">
        <f t="shared" si="419"/>
        <v>0</v>
      </c>
      <c r="AH956" s="5">
        <f t="shared" si="420"/>
        <v>0</v>
      </c>
      <c r="AI956" s="5">
        <f t="shared" si="396"/>
        <v>-1.5865736693849719E-3</v>
      </c>
      <c r="AJ956" s="5">
        <f t="shared" si="397"/>
        <v>1.1055385934120476E-2</v>
      </c>
      <c r="AK956" s="5">
        <f t="shared" si="398"/>
        <v>-1.9759488730902719E-3</v>
      </c>
      <c r="AL956" s="5">
        <f t="shared" si="399"/>
        <v>-2.3634744099747529E-3</v>
      </c>
      <c r="AM956" s="5">
        <f t="shared" si="400"/>
        <v>-1.1181063522009982E-3</v>
      </c>
      <c r="AN956" s="5">
        <f t="shared" si="401"/>
        <v>-1.4302898371784112E-3</v>
      </c>
      <c r="AO956" s="5">
        <f t="shared" si="402"/>
        <v>-1.4302898371784112E-3</v>
      </c>
      <c r="AP956" s="5">
        <f t="shared" si="403"/>
        <v>0</v>
      </c>
      <c r="AQ956" s="5">
        <f t="shared" si="404"/>
        <v>3.7272076764733875E-3</v>
      </c>
      <c r="AR956" s="5">
        <f t="shared" si="405"/>
        <v>6.9667986634014412E-4</v>
      </c>
      <c r="AS956" s="5">
        <f t="shared" si="406"/>
        <v>1.4069736147996892E-3</v>
      </c>
      <c r="AT956" s="5">
        <f t="shared" si="407"/>
        <v>-5.7232463648270171E-3</v>
      </c>
      <c r="AU956" s="5">
        <f t="shared" si="408"/>
        <v>-1.1576493439934277E-3</v>
      </c>
      <c r="AV956" s="5">
        <f t="shared" si="409"/>
        <v>-2.2400060362267604E-3</v>
      </c>
      <c r="AW956" s="5">
        <f t="shared" si="410"/>
        <v>-2.1976309717398612E-3</v>
      </c>
      <c r="AX956" s="5">
        <f t="shared" si="411"/>
        <v>-2.9432759749478121E-3</v>
      </c>
      <c r="AZ956" s="7">
        <f t="shared" si="421"/>
        <v>128.8528158419835</v>
      </c>
      <c r="BA956" s="4">
        <f t="shared" si="412"/>
        <v>-3.0334352412537496E-4</v>
      </c>
      <c r="BB956" s="5">
        <f>AZ956/MAX($AZ$16:AZ956)-1</f>
        <v>-8.794850299514545E-3</v>
      </c>
    </row>
    <row r="957" spans="1:54" x14ac:dyDescent="0.25">
      <c r="A957" s="3">
        <v>43945</v>
      </c>
      <c r="B957">
        <f>IFERROR(VLOOKUP($A957,Finnifty!$A$14:$I$486,B$15+1,FALSE),All_curves!B956)</f>
        <v>0</v>
      </c>
      <c r="C957">
        <f>IFERROR(VLOOKUP($A957,Finnifty!$A$14:$I$486,C$15+1,FALSE),All_curves!C956)</f>
        <v>0</v>
      </c>
      <c r="D957">
        <f>IFERROR(VLOOKUP($A957,Finnifty!$A$14:$I$486,D$15+1,FALSE),All_curves!D956)</f>
        <v>0</v>
      </c>
      <c r="E957">
        <f>IFERROR(VLOOKUP($A957,Finnifty!$A$14:$I$486,E$15+1,FALSE),All_curves!E956)</f>
        <v>0</v>
      </c>
      <c r="F957">
        <f>IFERROR(VLOOKUP($A957,Finnifty!$A$14:$I$486,F$15+1,FALSE),All_curves!F956)</f>
        <v>0</v>
      </c>
      <c r="G957">
        <f>IFERROR(VLOOKUP($A957,Finnifty!$A$14:$I$486,G$15+1,FALSE),All_curves!G956)</f>
        <v>0</v>
      </c>
      <c r="H957">
        <f>IFERROR(VLOOKUP($A957,Finnifty!$A$14:$I$486,H$15+1,FALSE),All_curves!H956)</f>
        <v>0</v>
      </c>
      <c r="I957">
        <f>IFERROR(VLOOKUP($A957,Finnifty!$A$14:$I$486,I$15+1,FALSE),All_curves!I956)</f>
        <v>0</v>
      </c>
      <c r="J957">
        <f>IFERROR(VLOOKUP($A957,Banknifty!$A$14:$I$4860,2,FALSE),All_curves!J956)</f>
        <v>15763040</v>
      </c>
      <c r="K957">
        <f>IFERROR(VLOOKUP($A957,Banknifty!$A$14:$I$4860,3,FALSE),All_curves!K956)</f>
        <v>26675932</v>
      </c>
      <c r="L957">
        <f>IFERROR(VLOOKUP($A957,Banknifty!$A$14:$I$4860,4,FALSE),All_curves!L956)</f>
        <v>19834726</v>
      </c>
      <c r="M957">
        <f>IFERROR(VLOOKUP($A957,Banknifty!$A$14:$I$4860,5,FALSE),All_curves!M956)</f>
        <v>24310768</v>
      </c>
      <c r="N957">
        <f>IFERROR(VLOOKUP($A957,Banknifty!$A$14:$I$4860,6,FALSE),All_curves!N956)</f>
        <v>15176944</v>
      </c>
      <c r="O957">
        <f>IFERROR(VLOOKUP($A957,Banknifty!$A$14:$I$4860,7,FALSE),All_curves!O956)</f>
        <v>24005884</v>
      </c>
      <c r="P957">
        <f>IFERROR(VLOOKUP($A957,Banknifty!$A$14:$I$4860,8,FALSE),All_curves!P956)</f>
        <v>24005884</v>
      </c>
      <c r="Q957">
        <f>IFERROR(VLOOKUP($A957,Banknifty!$A$14:$I$4860,9,FALSE),All_curves!Q956)</f>
        <v>20847636</v>
      </c>
      <c r="R957">
        <f>IFERROR(VLOOKUP($A957,Nifty!$A$14:$I$4860,2,FALSE),All_curves!R956)</f>
        <v>8742204</v>
      </c>
      <c r="S957">
        <f>IFERROR(VLOOKUP($A957,Nifty!$A$14:$I$4860,3,FALSE),All_curves!S956)</f>
        <v>10010731</v>
      </c>
      <c r="T957">
        <f>IFERROR(VLOOKUP($A957,Nifty!$A$14:$I$4860,4,FALSE),All_curves!T956)</f>
        <v>9518171</v>
      </c>
      <c r="U957">
        <f>IFERROR(VLOOKUP($A957,Nifty!$A$14:$I$4860,5,FALSE),All_curves!U956)</f>
        <v>10503822</v>
      </c>
      <c r="V957">
        <f>IFERROR(VLOOKUP($A957,Nifty!$A$14:$I$4860,6,FALSE),All_curves!V956)</f>
        <v>9446790</v>
      </c>
      <c r="W957">
        <f>IFERROR(VLOOKUP($A957,Nifty!$A$14:$I$4860,7,FALSE),All_curves!W956)</f>
        <v>10749481</v>
      </c>
      <c r="X957">
        <f>IFERROR(VLOOKUP($A957,Nifty!$A$14:$I$4860,8,FALSE),All_curves!X956)</f>
        <v>10463701</v>
      </c>
      <c r="Y957">
        <f>IFERROR(VLOOKUP($A957,Nifty!$A$14:$I$4860,9,FALSE),All_curves!Y956)</f>
        <v>10622418</v>
      </c>
      <c r="AA957" s="5">
        <f t="shared" si="413"/>
        <v>0</v>
      </c>
      <c r="AB957" s="5">
        <f t="shared" si="414"/>
        <v>0</v>
      </c>
      <c r="AC957" s="5">
        <f t="shared" si="415"/>
        <v>0</v>
      </c>
      <c r="AD957" s="5">
        <f t="shared" si="416"/>
        <v>0</v>
      </c>
      <c r="AE957" s="5">
        <f t="shared" si="417"/>
        <v>0</v>
      </c>
      <c r="AF957" s="5">
        <f t="shared" si="418"/>
        <v>0</v>
      </c>
      <c r="AG957" s="5">
        <f t="shared" si="419"/>
        <v>0</v>
      </c>
      <c r="AH957" s="5">
        <f t="shared" si="420"/>
        <v>0</v>
      </c>
      <c r="AI957" s="5">
        <f t="shared" si="396"/>
        <v>-5.2006049999109294E-4</v>
      </c>
      <c r="AJ957" s="5">
        <f t="shared" si="397"/>
        <v>0</v>
      </c>
      <c r="AK957" s="5">
        <f t="shared" si="398"/>
        <v>0</v>
      </c>
      <c r="AL957" s="5">
        <f t="shared" si="399"/>
        <v>0</v>
      </c>
      <c r="AM957" s="5">
        <f t="shared" si="400"/>
        <v>1.0614656010858869E-2</v>
      </c>
      <c r="AN957" s="5">
        <f t="shared" si="401"/>
        <v>3.459749975713855E-3</v>
      </c>
      <c r="AO957" s="5">
        <f t="shared" si="402"/>
        <v>3.459749975713855E-3</v>
      </c>
      <c r="AP957" s="5">
        <f t="shared" si="403"/>
        <v>-1.395646905361092E-4</v>
      </c>
      <c r="AQ957" s="5">
        <f t="shared" si="404"/>
        <v>-2.0285448335805034E-3</v>
      </c>
      <c r="AR957" s="5">
        <f t="shared" si="405"/>
        <v>-3.7994166731101231E-3</v>
      </c>
      <c r="AS957" s="5">
        <f t="shared" si="406"/>
        <v>0</v>
      </c>
      <c r="AT957" s="5">
        <f t="shared" si="407"/>
        <v>0</v>
      </c>
      <c r="AU957" s="5">
        <f t="shared" si="408"/>
        <v>-2.028524849799207E-3</v>
      </c>
      <c r="AV957" s="5">
        <f t="shared" si="409"/>
        <v>-3.7993682948985752E-3</v>
      </c>
      <c r="AW957" s="5">
        <f t="shared" si="410"/>
        <v>0</v>
      </c>
      <c r="AX957" s="5">
        <f t="shared" si="411"/>
        <v>0</v>
      </c>
      <c r="AZ957" s="7">
        <f t="shared" si="421"/>
        <v>128.88083422169504</v>
      </c>
      <c r="BA957" s="4">
        <f t="shared" si="412"/>
        <v>2.1744483834879047E-4</v>
      </c>
      <c r="BB957" s="5">
        <f>AZ957/MAX($AZ$16:AZ957)-1</f>
        <v>-8.5793178559675498E-3</v>
      </c>
    </row>
    <row r="958" spans="1:54" x14ac:dyDescent="0.25">
      <c r="A958" s="3">
        <v>43948</v>
      </c>
      <c r="B958">
        <f>IFERROR(VLOOKUP($A958,Finnifty!$A$14:$I$486,B$15+1,FALSE),All_curves!B957)</f>
        <v>0</v>
      </c>
      <c r="C958">
        <f>IFERROR(VLOOKUP($A958,Finnifty!$A$14:$I$486,C$15+1,FALSE),All_curves!C957)</f>
        <v>0</v>
      </c>
      <c r="D958">
        <f>IFERROR(VLOOKUP($A958,Finnifty!$A$14:$I$486,D$15+1,FALSE),All_curves!D957)</f>
        <v>0</v>
      </c>
      <c r="E958">
        <f>IFERROR(VLOOKUP($A958,Finnifty!$A$14:$I$486,E$15+1,FALSE),All_curves!E957)</f>
        <v>0</v>
      </c>
      <c r="F958">
        <f>IFERROR(VLOOKUP($A958,Finnifty!$A$14:$I$486,F$15+1,FALSE),All_curves!F957)</f>
        <v>0</v>
      </c>
      <c r="G958">
        <f>IFERROR(VLOOKUP($A958,Finnifty!$A$14:$I$486,G$15+1,FALSE),All_curves!G957)</f>
        <v>0</v>
      </c>
      <c r="H958">
        <f>IFERROR(VLOOKUP($A958,Finnifty!$A$14:$I$486,H$15+1,FALSE),All_curves!H957)</f>
        <v>0</v>
      </c>
      <c r="I958">
        <f>IFERROR(VLOOKUP($A958,Finnifty!$A$14:$I$486,I$15+1,FALSE),All_curves!I957)</f>
        <v>0</v>
      </c>
      <c r="J958">
        <f>IFERROR(VLOOKUP($A958,Banknifty!$A$14:$I$4860,2,FALSE),All_curves!J957)</f>
        <v>15729692</v>
      </c>
      <c r="K958">
        <f>IFERROR(VLOOKUP($A958,Banknifty!$A$14:$I$4860,3,FALSE),All_curves!K957)</f>
        <v>26650810</v>
      </c>
      <c r="L958">
        <f>IFERROR(VLOOKUP($A958,Banknifty!$A$14:$I$4860,4,FALSE),All_curves!L957)</f>
        <v>19834726</v>
      </c>
      <c r="M958">
        <f>IFERROR(VLOOKUP($A958,Banknifty!$A$14:$I$4860,5,FALSE),All_curves!M957)</f>
        <v>24310768</v>
      </c>
      <c r="N958">
        <f>IFERROR(VLOOKUP($A958,Banknifty!$A$14:$I$4860,6,FALSE),All_curves!N957)</f>
        <v>15103857</v>
      </c>
      <c r="O958">
        <f>IFERROR(VLOOKUP($A958,Banknifty!$A$14:$I$4860,7,FALSE),All_curves!O957)</f>
        <v>23953888</v>
      </c>
      <c r="P958">
        <f>IFERROR(VLOOKUP($A958,Banknifty!$A$14:$I$4860,8,FALSE),All_curves!P957)</f>
        <v>23953888</v>
      </c>
      <c r="Q958">
        <f>IFERROR(VLOOKUP($A958,Banknifty!$A$14:$I$4860,9,FALSE),All_curves!Q957)</f>
        <v>20815550</v>
      </c>
      <c r="R958">
        <f>IFERROR(VLOOKUP($A958,Nifty!$A$14:$I$4860,2,FALSE),All_curves!R957)</f>
        <v>8739347</v>
      </c>
      <c r="S958">
        <f>IFERROR(VLOOKUP($A958,Nifty!$A$14:$I$4860,3,FALSE),All_curves!S957)</f>
        <v>10006876</v>
      </c>
      <c r="T958">
        <f>IFERROR(VLOOKUP($A958,Nifty!$A$14:$I$4860,4,FALSE),All_curves!T957)</f>
        <v>9499867</v>
      </c>
      <c r="U958">
        <f>IFERROR(VLOOKUP($A958,Nifty!$A$14:$I$4860,5,FALSE),All_curves!U957)</f>
        <v>10503822</v>
      </c>
      <c r="V958">
        <f>IFERROR(VLOOKUP($A958,Nifty!$A$14:$I$4860,6,FALSE),All_curves!V957)</f>
        <v>9443703</v>
      </c>
      <c r="W958">
        <f>IFERROR(VLOOKUP($A958,Nifty!$A$14:$I$4860,7,FALSE),All_curves!W957)</f>
        <v>10745342</v>
      </c>
      <c r="X958">
        <f>IFERROR(VLOOKUP($A958,Nifty!$A$14:$I$4860,8,FALSE),All_curves!X957)</f>
        <v>10443579</v>
      </c>
      <c r="Y958">
        <f>IFERROR(VLOOKUP($A958,Nifty!$A$14:$I$4860,9,FALSE),All_curves!Y957)</f>
        <v>10622418</v>
      </c>
      <c r="AA958" s="5">
        <f t="shared" si="413"/>
        <v>0</v>
      </c>
      <c r="AB958" s="5">
        <f t="shared" si="414"/>
        <v>0</v>
      </c>
      <c r="AC958" s="5">
        <f t="shared" si="415"/>
        <v>0</v>
      </c>
      <c r="AD958" s="5">
        <f t="shared" si="416"/>
        <v>0</v>
      </c>
      <c r="AE958" s="5">
        <f t="shared" si="417"/>
        <v>0</v>
      </c>
      <c r="AF958" s="5">
        <f t="shared" si="418"/>
        <v>0</v>
      </c>
      <c r="AG958" s="5">
        <f t="shared" si="419"/>
        <v>0</v>
      </c>
      <c r="AH958" s="5">
        <f t="shared" si="420"/>
        <v>0</v>
      </c>
      <c r="AI958" s="5">
        <f t="shared" si="396"/>
        <v>-2.1155817659537224E-3</v>
      </c>
      <c r="AJ958" s="5">
        <f t="shared" si="397"/>
        <v>-9.4174778973044049E-4</v>
      </c>
      <c r="AK958" s="5">
        <f t="shared" si="398"/>
        <v>0</v>
      </c>
      <c r="AL958" s="5">
        <f t="shared" si="399"/>
        <v>0</v>
      </c>
      <c r="AM958" s="5">
        <f t="shared" si="400"/>
        <v>-4.815659858796395E-3</v>
      </c>
      <c r="AN958" s="5">
        <f t="shared" si="401"/>
        <v>-2.1659689766059254E-3</v>
      </c>
      <c r="AO958" s="5">
        <f t="shared" si="402"/>
        <v>-2.1659689766059254E-3</v>
      </c>
      <c r="AP958" s="5">
        <f t="shared" si="403"/>
        <v>-1.5390713844005699E-3</v>
      </c>
      <c r="AQ958" s="5">
        <f t="shared" si="404"/>
        <v>-3.2680546004193456E-4</v>
      </c>
      <c r="AR958" s="5">
        <f t="shared" si="405"/>
        <v>-3.8508676339421566E-4</v>
      </c>
      <c r="AS958" s="5">
        <f t="shared" si="406"/>
        <v>-1.9230585371916575E-3</v>
      </c>
      <c r="AT958" s="5">
        <f t="shared" si="407"/>
        <v>0</v>
      </c>
      <c r="AU958" s="5">
        <f t="shared" si="408"/>
        <v>-3.267776673345768E-4</v>
      </c>
      <c r="AV958" s="5">
        <f t="shared" si="409"/>
        <v>-3.8504184527610175E-4</v>
      </c>
      <c r="AW958" s="5">
        <f t="shared" si="410"/>
        <v>-1.9230289550513646E-3</v>
      </c>
      <c r="AX958" s="5">
        <f t="shared" si="411"/>
        <v>0</v>
      </c>
      <c r="AZ958" s="7">
        <f t="shared" si="421"/>
        <v>128.77872946563528</v>
      </c>
      <c r="BA958" s="4">
        <f t="shared" si="412"/>
        <v>-7.9224158251595123E-4</v>
      </c>
      <c r="BB958" s="5">
        <f>AZ958/MAX($AZ$16:AZ958)-1</f>
        <v>-9.3647625461282802E-3</v>
      </c>
    </row>
    <row r="959" spans="1:54" x14ac:dyDescent="0.25">
      <c r="A959" s="3">
        <v>43949</v>
      </c>
      <c r="B959">
        <f>IFERROR(VLOOKUP($A959,Finnifty!$A$14:$I$486,B$15+1,FALSE),All_curves!B958)</f>
        <v>0</v>
      </c>
      <c r="C959">
        <f>IFERROR(VLOOKUP($A959,Finnifty!$A$14:$I$486,C$15+1,FALSE),All_curves!C958)</f>
        <v>0</v>
      </c>
      <c r="D959">
        <f>IFERROR(VLOOKUP($A959,Finnifty!$A$14:$I$486,D$15+1,FALSE),All_curves!D958)</f>
        <v>0</v>
      </c>
      <c r="E959">
        <f>IFERROR(VLOOKUP($A959,Finnifty!$A$14:$I$486,E$15+1,FALSE),All_curves!E958)</f>
        <v>0</v>
      </c>
      <c r="F959">
        <f>IFERROR(VLOOKUP($A959,Finnifty!$A$14:$I$486,F$15+1,FALSE),All_curves!F958)</f>
        <v>0</v>
      </c>
      <c r="G959">
        <f>IFERROR(VLOOKUP($A959,Finnifty!$A$14:$I$486,G$15+1,FALSE),All_curves!G958)</f>
        <v>0</v>
      </c>
      <c r="H959">
        <f>IFERROR(VLOOKUP($A959,Finnifty!$A$14:$I$486,H$15+1,FALSE),All_curves!H958)</f>
        <v>0</v>
      </c>
      <c r="I959">
        <f>IFERROR(VLOOKUP($A959,Finnifty!$A$14:$I$486,I$15+1,FALSE),All_curves!I958)</f>
        <v>0</v>
      </c>
      <c r="J959">
        <f>IFERROR(VLOOKUP($A959,Banknifty!$A$14:$I$4860,2,FALSE),All_curves!J958)</f>
        <v>15790136</v>
      </c>
      <c r="K959">
        <f>IFERROR(VLOOKUP($A959,Banknifty!$A$14:$I$4860,3,FALSE),All_curves!K958)</f>
        <v>26688192</v>
      </c>
      <c r="L959">
        <f>IFERROR(VLOOKUP($A959,Banknifty!$A$14:$I$4860,4,FALSE),All_curves!L958)</f>
        <v>19832742</v>
      </c>
      <c r="M959">
        <f>IFERROR(VLOOKUP($A959,Banknifty!$A$14:$I$4860,5,FALSE),All_curves!M958)</f>
        <v>24310768</v>
      </c>
      <c r="N959">
        <f>IFERROR(VLOOKUP($A959,Banknifty!$A$14:$I$4860,6,FALSE),All_curves!N958)</f>
        <v>15081147</v>
      </c>
      <c r="O959">
        <f>IFERROR(VLOOKUP($A959,Banknifty!$A$14:$I$4860,7,FALSE),All_curves!O958)</f>
        <v>23894632</v>
      </c>
      <c r="P959">
        <f>IFERROR(VLOOKUP($A959,Banknifty!$A$14:$I$4860,8,FALSE),All_curves!P958)</f>
        <v>23894632</v>
      </c>
      <c r="Q959">
        <f>IFERROR(VLOOKUP($A959,Banknifty!$A$14:$I$4860,9,FALSE),All_curves!Q958)</f>
        <v>20794312</v>
      </c>
      <c r="R959">
        <f>IFERROR(VLOOKUP($A959,Nifty!$A$14:$I$4860,2,FALSE),All_curves!R958)</f>
        <v>8692701</v>
      </c>
      <c r="S959">
        <f>IFERROR(VLOOKUP($A959,Nifty!$A$14:$I$4860,3,FALSE),All_curves!S958)</f>
        <v>9988888</v>
      </c>
      <c r="T959">
        <f>IFERROR(VLOOKUP($A959,Nifty!$A$14:$I$4860,4,FALSE),All_curves!T958)</f>
        <v>9514651</v>
      </c>
      <c r="U959">
        <f>IFERROR(VLOOKUP($A959,Nifty!$A$14:$I$4860,5,FALSE),All_curves!U958)</f>
        <v>10503822</v>
      </c>
      <c r="V959">
        <f>IFERROR(VLOOKUP($A959,Nifty!$A$14:$I$4860,6,FALSE),All_curves!V958)</f>
        <v>9393298</v>
      </c>
      <c r="W959">
        <f>IFERROR(VLOOKUP($A959,Nifty!$A$14:$I$4860,7,FALSE),All_curves!W958)</f>
        <v>10726026</v>
      </c>
      <c r="X959">
        <f>IFERROR(VLOOKUP($A959,Nifty!$A$14:$I$4860,8,FALSE),All_curves!X958)</f>
        <v>10459832</v>
      </c>
      <c r="Y959">
        <f>IFERROR(VLOOKUP($A959,Nifty!$A$14:$I$4860,9,FALSE),All_curves!Y958)</f>
        <v>10622418</v>
      </c>
      <c r="AA959" s="5">
        <f t="shared" si="413"/>
        <v>0</v>
      </c>
      <c r="AB959" s="5">
        <f t="shared" si="414"/>
        <v>0</v>
      </c>
      <c r="AC959" s="5">
        <f t="shared" si="415"/>
        <v>0</v>
      </c>
      <c r="AD959" s="5">
        <f t="shared" si="416"/>
        <v>0</v>
      </c>
      <c r="AE959" s="5">
        <f t="shared" si="417"/>
        <v>0</v>
      </c>
      <c r="AF959" s="5">
        <f t="shared" si="418"/>
        <v>0</v>
      </c>
      <c r="AG959" s="5">
        <f t="shared" si="419"/>
        <v>0</v>
      </c>
      <c r="AH959" s="5">
        <f t="shared" si="420"/>
        <v>0</v>
      </c>
      <c r="AI959" s="5">
        <f t="shared" si="396"/>
        <v>3.8426690109381045E-3</v>
      </c>
      <c r="AJ959" s="5">
        <f t="shared" si="397"/>
        <v>1.4026590561413421E-3</v>
      </c>
      <c r="AK959" s="5">
        <f t="shared" si="398"/>
        <v>-1.0002658972951828E-4</v>
      </c>
      <c r="AL959" s="5">
        <f t="shared" si="399"/>
        <v>0</v>
      </c>
      <c r="AM959" s="5">
        <f t="shared" si="400"/>
        <v>-1.5035894473841571E-3</v>
      </c>
      <c r="AN959" s="5">
        <f t="shared" si="401"/>
        <v>-2.4737529039127182E-3</v>
      </c>
      <c r="AO959" s="5">
        <f t="shared" si="402"/>
        <v>-2.4737529039127182E-3</v>
      </c>
      <c r="AP959" s="5">
        <f t="shared" si="403"/>
        <v>-1.0202949237468895E-3</v>
      </c>
      <c r="AQ959" s="5">
        <f t="shared" si="404"/>
        <v>-5.3374697217080103E-3</v>
      </c>
      <c r="AR959" s="5">
        <f t="shared" si="405"/>
        <v>-1.7975639949970867E-3</v>
      </c>
      <c r="AS959" s="5">
        <f t="shared" si="406"/>
        <v>1.5562323135682732E-3</v>
      </c>
      <c r="AT959" s="5">
        <f t="shared" si="407"/>
        <v>0</v>
      </c>
      <c r="AU959" s="5">
        <f t="shared" si="408"/>
        <v>-5.3374190187895909E-3</v>
      </c>
      <c r="AV959" s="5">
        <f t="shared" si="409"/>
        <v>-1.7976161205478514E-3</v>
      </c>
      <c r="AW959" s="5">
        <f t="shared" si="410"/>
        <v>1.5562672528259824E-3</v>
      </c>
      <c r="AX959" s="5">
        <f t="shared" si="411"/>
        <v>0</v>
      </c>
      <c r="AZ959" s="7">
        <f t="shared" si="421"/>
        <v>128.706379117941</v>
      </c>
      <c r="BA959" s="4">
        <f t="shared" si="412"/>
        <v>-5.6181908296895166E-4</v>
      </c>
      <c r="BB959" s="5">
        <f>AZ959/MAX($AZ$16:AZ959)-1</f>
        <v>-9.921320326791272E-3</v>
      </c>
    </row>
    <row r="960" spans="1:54" x14ac:dyDescent="0.25">
      <c r="A960" s="3">
        <v>43950</v>
      </c>
      <c r="B960">
        <f>IFERROR(VLOOKUP($A960,Finnifty!$A$14:$I$486,B$15+1,FALSE),All_curves!B959)</f>
        <v>0</v>
      </c>
      <c r="C960">
        <f>IFERROR(VLOOKUP($A960,Finnifty!$A$14:$I$486,C$15+1,FALSE),All_curves!C959)</f>
        <v>0</v>
      </c>
      <c r="D960">
        <f>IFERROR(VLOOKUP($A960,Finnifty!$A$14:$I$486,D$15+1,FALSE),All_curves!D959)</f>
        <v>0</v>
      </c>
      <c r="E960">
        <f>IFERROR(VLOOKUP($A960,Finnifty!$A$14:$I$486,E$15+1,FALSE),All_curves!E959)</f>
        <v>0</v>
      </c>
      <c r="F960">
        <f>IFERROR(VLOOKUP($A960,Finnifty!$A$14:$I$486,F$15+1,FALSE),All_curves!F959)</f>
        <v>0</v>
      </c>
      <c r="G960">
        <f>IFERROR(VLOOKUP($A960,Finnifty!$A$14:$I$486,G$15+1,FALSE),All_curves!G959)</f>
        <v>0</v>
      </c>
      <c r="H960">
        <f>IFERROR(VLOOKUP($A960,Finnifty!$A$14:$I$486,H$15+1,FALSE),All_curves!H959)</f>
        <v>0</v>
      </c>
      <c r="I960">
        <f>IFERROR(VLOOKUP($A960,Finnifty!$A$14:$I$486,I$15+1,FALSE),All_curves!I959)</f>
        <v>0</v>
      </c>
      <c r="J960">
        <f>IFERROR(VLOOKUP($A960,Banknifty!$A$14:$I$4860,2,FALSE),All_curves!J959)</f>
        <v>15855967</v>
      </c>
      <c r="K960">
        <f>IFERROR(VLOOKUP($A960,Banknifty!$A$14:$I$4860,3,FALSE),All_curves!K959)</f>
        <v>26857492</v>
      </c>
      <c r="L960">
        <f>IFERROR(VLOOKUP($A960,Banknifty!$A$14:$I$4860,4,FALSE),All_curves!L959)</f>
        <v>19925296</v>
      </c>
      <c r="M960">
        <f>IFERROR(VLOOKUP($A960,Banknifty!$A$14:$I$4860,5,FALSE),All_curves!M959)</f>
        <v>24403878</v>
      </c>
      <c r="N960">
        <f>IFERROR(VLOOKUP($A960,Banknifty!$A$14:$I$4860,6,FALSE),All_curves!N959)</f>
        <v>15004626</v>
      </c>
      <c r="O960">
        <f>IFERROR(VLOOKUP($A960,Banknifty!$A$14:$I$4860,7,FALSE),All_curves!O959)</f>
        <v>23843046</v>
      </c>
      <c r="P960">
        <f>IFERROR(VLOOKUP($A960,Banknifty!$A$14:$I$4860,8,FALSE),All_curves!P959)</f>
        <v>23843046</v>
      </c>
      <c r="Q960">
        <f>IFERROR(VLOOKUP($A960,Banknifty!$A$14:$I$4860,9,FALSE),All_curves!Q959)</f>
        <v>20794312</v>
      </c>
      <c r="R960">
        <f>IFERROR(VLOOKUP($A960,Nifty!$A$14:$I$4860,2,FALSE),All_curves!R959)</f>
        <v>8704481</v>
      </c>
      <c r="S960">
        <f>IFERROR(VLOOKUP($A960,Nifty!$A$14:$I$4860,3,FALSE),All_curves!S959)</f>
        <v>10005195</v>
      </c>
      <c r="T960">
        <f>IFERROR(VLOOKUP($A960,Nifty!$A$14:$I$4860,4,FALSE),All_curves!T959)</f>
        <v>9519241</v>
      </c>
      <c r="U960">
        <f>IFERROR(VLOOKUP($A960,Nifty!$A$14:$I$4860,5,FALSE),All_curves!U959)</f>
        <v>10508888</v>
      </c>
      <c r="V960">
        <f>IFERROR(VLOOKUP($A960,Nifty!$A$14:$I$4860,6,FALSE),All_curves!V959)</f>
        <v>9406027</v>
      </c>
      <c r="W960">
        <f>IFERROR(VLOOKUP($A960,Nifty!$A$14:$I$4860,7,FALSE),All_curves!W959)</f>
        <v>10743537</v>
      </c>
      <c r="X960">
        <f>IFERROR(VLOOKUP($A960,Nifty!$A$14:$I$4860,8,FALSE),All_curves!X959)</f>
        <v>10464877</v>
      </c>
      <c r="Y960">
        <f>IFERROR(VLOOKUP($A960,Nifty!$A$14:$I$4860,9,FALSE),All_curves!Y959)</f>
        <v>10627541</v>
      </c>
      <c r="AA960" s="5">
        <f t="shared" si="413"/>
        <v>0</v>
      </c>
      <c r="AB960" s="5">
        <f t="shared" si="414"/>
        <v>0</v>
      </c>
      <c r="AC960" s="5">
        <f t="shared" si="415"/>
        <v>0</v>
      </c>
      <c r="AD960" s="5">
        <f t="shared" si="416"/>
        <v>0</v>
      </c>
      <c r="AE960" s="5">
        <f t="shared" si="417"/>
        <v>0</v>
      </c>
      <c r="AF960" s="5">
        <f t="shared" si="418"/>
        <v>0</v>
      </c>
      <c r="AG960" s="5">
        <f t="shared" si="419"/>
        <v>0</v>
      </c>
      <c r="AH960" s="5">
        <f t="shared" si="420"/>
        <v>0</v>
      </c>
      <c r="AI960" s="5">
        <f t="shared" si="396"/>
        <v>4.1691217859047836E-3</v>
      </c>
      <c r="AJ960" s="5">
        <f t="shared" si="397"/>
        <v>6.3436294223302436E-3</v>
      </c>
      <c r="AK960" s="5">
        <f t="shared" si="398"/>
        <v>4.6667273743590254E-3</v>
      </c>
      <c r="AL960" s="5">
        <f t="shared" si="399"/>
        <v>3.829990068598299E-3</v>
      </c>
      <c r="AM960" s="5">
        <f t="shared" si="400"/>
        <v>-5.0739509402036864E-3</v>
      </c>
      <c r="AN960" s="5">
        <f t="shared" si="401"/>
        <v>-2.1588949350632713E-3</v>
      </c>
      <c r="AO960" s="5">
        <f t="shared" si="402"/>
        <v>-2.1588949350632713E-3</v>
      </c>
      <c r="AP960" s="5">
        <f t="shared" si="403"/>
        <v>0</v>
      </c>
      <c r="AQ960" s="5">
        <f t="shared" si="404"/>
        <v>1.3551599209498111E-3</v>
      </c>
      <c r="AR960" s="5">
        <f t="shared" si="405"/>
        <v>1.632514049611844E-3</v>
      </c>
      <c r="AS960" s="5">
        <f t="shared" si="406"/>
        <v>4.8241391092540553E-4</v>
      </c>
      <c r="AT960" s="5">
        <f t="shared" si="407"/>
        <v>4.8230063304566251E-4</v>
      </c>
      <c r="AU960" s="5">
        <f t="shared" si="408"/>
        <v>1.355115104407334E-3</v>
      </c>
      <c r="AV960" s="5">
        <f t="shared" si="409"/>
        <v>1.6325710938982496E-3</v>
      </c>
      <c r="AW960" s="5">
        <f t="shared" si="410"/>
        <v>4.8232132217806978E-4</v>
      </c>
      <c r="AX960" s="5">
        <f t="shared" si="411"/>
        <v>4.8228190605947852E-4</v>
      </c>
      <c r="AZ960" s="7">
        <f t="shared" si="421"/>
        <v>128.8003476763422</v>
      </c>
      <c r="BA960" s="4">
        <f t="shared" si="412"/>
        <v>7.3010024091408276E-4</v>
      </c>
      <c r="BB960" s="5">
        <f>AZ960/MAX($AZ$16:AZ960)-1</f>
        <v>-9.1984636442378198E-3</v>
      </c>
    </row>
    <row r="961" spans="1:54" x14ac:dyDescent="0.25">
      <c r="A961" s="3">
        <v>43951</v>
      </c>
      <c r="B961">
        <f>IFERROR(VLOOKUP($A961,Finnifty!$A$14:$I$486,B$15+1,FALSE),All_curves!B960)</f>
        <v>0</v>
      </c>
      <c r="C961">
        <f>IFERROR(VLOOKUP($A961,Finnifty!$A$14:$I$486,C$15+1,FALSE),All_curves!C960)</f>
        <v>0</v>
      </c>
      <c r="D961">
        <f>IFERROR(VLOOKUP($A961,Finnifty!$A$14:$I$486,D$15+1,FALSE),All_curves!D960)</f>
        <v>0</v>
      </c>
      <c r="E961">
        <f>IFERROR(VLOOKUP($A961,Finnifty!$A$14:$I$486,E$15+1,FALSE),All_curves!E960)</f>
        <v>0</v>
      </c>
      <c r="F961">
        <f>IFERROR(VLOOKUP($A961,Finnifty!$A$14:$I$486,F$15+1,FALSE),All_curves!F960)</f>
        <v>0</v>
      </c>
      <c r="G961">
        <f>IFERROR(VLOOKUP($A961,Finnifty!$A$14:$I$486,G$15+1,FALSE),All_curves!G960)</f>
        <v>0</v>
      </c>
      <c r="H961">
        <f>IFERROR(VLOOKUP($A961,Finnifty!$A$14:$I$486,H$15+1,FALSE),All_curves!H960)</f>
        <v>0</v>
      </c>
      <c r="I961">
        <f>IFERROR(VLOOKUP($A961,Finnifty!$A$14:$I$486,I$15+1,FALSE),All_curves!I960)</f>
        <v>0</v>
      </c>
      <c r="J961">
        <f>IFERROR(VLOOKUP($A961,Banknifty!$A$14:$I$4860,2,FALSE),All_curves!J960)</f>
        <v>16015725</v>
      </c>
      <c r="K961">
        <f>IFERROR(VLOOKUP($A961,Banknifty!$A$14:$I$4860,3,FALSE),All_curves!K960)</f>
        <v>27296470</v>
      </c>
      <c r="L961">
        <f>IFERROR(VLOOKUP($A961,Banknifty!$A$14:$I$4860,4,FALSE),All_curves!L960)</f>
        <v>20270294</v>
      </c>
      <c r="M961">
        <f>IFERROR(VLOOKUP($A961,Banknifty!$A$14:$I$4860,5,FALSE),All_curves!M960)</f>
        <v>25026426</v>
      </c>
      <c r="N961">
        <f>IFERROR(VLOOKUP($A961,Banknifty!$A$14:$I$4860,6,FALSE),All_curves!N960)</f>
        <v>14972883</v>
      </c>
      <c r="O961">
        <f>IFERROR(VLOOKUP($A961,Banknifty!$A$14:$I$4860,7,FALSE),All_curves!O960)</f>
        <v>23820592</v>
      </c>
      <c r="P961">
        <f>IFERROR(VLOOKUP($A961,Banknifty!$A$14:$I$4860,8,FALSE),All_curves!P960)</f>
        <v>23820592</v>
      </c>
      <c r="Q961">
        <f>IFERROR(VLOOKUP($A961,Banknifty!$A$14:$I$4860,9,FALSE),All_curves!Q960)</f>
        <v>20794312</v>
      </c>
      <c r="R961">
        <f>IFERROR(VLOOKUP($A961,Nifty!$A$14:$I$4860,2,FALSE),All_curves!R960)</f>
        <v>8892905</v>
      </c>
      <c r="S961">
        <f>IFERROR(VLOOKUP($A961,Nifty!$A$14:$I$4860,3,FALSE),All_curves!S960)</f>
        <v>10201798</v>
      </c>
      <c r="T961">
        <f>IFERROR(VLOOKUP($A961,Nifty!$A$14:$I$4860,4,FALSE),All_curves!T960)</f>
        <v>9689346</v>
      </c>
      <c r="U961">
        <f>IFERROR(VLOOKUP($A961,Nifty!$A$14:$I$4860,5,FALSE),All_curves!U960)</f>
        <v>10792401</v>
      </c>
      <c r="V961">
        <f>IFERROR(VLOOKUP($A961,Nifty!$A$14:$I$4860,6,FALSE),All_curves!V960)</f>
        <v>9679056</v>
      </c>
      <c r="W961">
        <f>IFERROR(VLOOKUP($A961,Nifty!$A$14:$I$4860,7,FALSE),All_curves!W960)</f>
        <v>11041226</v>
      </c>
      <c r="X961">
        <f>IFERROR(VLOOKUP($A961,Nifty!$A$14:$I$4860,8,FALSE),All_curves!X960)</f>
        <v>10729155</v>
      </c>
      <c r="Y961">
        <f>IFERROR(VLOOKUP($A961,Nifty!$A$14:$I$4860,9,FALSE),All_curves!Y960)</f>
        <v>10897210</v>
      </c>
      <c r="AA961" s="5">
        <f t="shared" si="413"/>
        <v>0</v>
      </c>
      <c r="AB961" s="5">
        <f t="shared" si="414"/>
        <v>0</v>
      </c>
      <c r="AC961" s="5">
        <f t="shared" si="415"/>
        <v>0</v>
      </c>
      <c r="AD961" s="5">
        <f t="shared" si="416"/>
        <v>0</v>
      </c>
      <c r="AE961" s="5">
        <f t="shared" si="417"/>
        <v>0</v>
      </c>
      <c r="AF961" s="5">
        <f t="shared" si="418"/>
        <v>0</v>
      </c>
      <c r="AG961" s="5">
        <f t="shared" si="419"/>
        <v>0</v>
      </c>
      <c r="AH961" s="5">
        <f t="shared" si="420"/>
        <v>0</v>
      </c>
      <c r="AI961" s="5">
        <f t="shared" si="396"/>
        <v>1.0075575964556327E-2</v>
      </c>
      <c r="AJ961" s="5">
        <f t="shared" si="397"/>
        <v>1.6344713050645332E-2</v>
      </c>
      <c r="AK961" s="5">
        <f t="shared" si="398"/>
        <v>1.7314573394543231E-2</v>
      </c>
      <c r="AL961" s="5">
        <f t="shared" si="399"/>
        <v>2.5510207844835042E-2</v>
      </c>
      <c r="AM961" s="5">
        <f t="shared" si="400"/>
        <v>-2.1155475651308819E-3</v>
      </c>
      <c r="AN961" s="5">
        <f t="shared" si="401"/>
        <v>-9.4174209117403596E-4</v>
      </c>
      <c r="AO961" s="5">
        <f t="shared" si="402"/>
        <v>-9.4174209117403596E-4</v>
      </c>
      <c r="AP961" s="5">
        <f t="shared" si="403"/>
        <v>0</v>
      </c>
      <c r="AQ961" s="5">
        <f t="shared" si="404"/>
        <v>2.1646781697840511E-2</v>
      </c>
      <c r="AR961" s="5">
        <f t="shared" si="405"/>
        <v>1.9650091777321688E-2</v>
      </c>
      <c r="AS961" s="5">
        <f t="shared" si="406"/>
        <v>1.7869596956311851E-2</v>
      </c>
      <c r="AT961" s="5">
        <f t="shared" si="407"/>
        <v>2.6978401520693751E-2</v>
      </c>
      <c r="AU961" s="5">
        <f t="shared" si="408"/>
        <v>2.9027027032773711E-2</v>
      </c>
      <c r="AV961" s="5">
        <f t="shared" si="409"/>
        <v>2.7708658703367472E-2</v>
      </c>
      <c r="AW961" s="5">
        <f t="shared" si="410"/>
        <v>2.5253808525413257E-2</v>
      </c>
      <c r="AX961" s="5">
        <f t="shared" si="411"/>
        <v>2.5374543368028357E-2</v>
      </c>
      <c r="AZ961" s="7">
        <f t="shared" si="421"/>
        <v>130.18900297954295</v>
      </c>
      <c r="BA961" s="4">
        <f t="shared" si="412"/>
        <v>1.0781456170368815E-2</v>
      </c>
      <c r="BB961" s="5">
        <f>AZ961/MAX($AZ$16:AZ961)-1</f>
        <v>0</v>
      </c>
    </row>
    <row r="962" spans="1:54" x14ac:dyDescent="0.25">
      <c r="A962" s="3">
        <v>43955</v>
      </c>
      <c r="B962">
        <f>IFERROR(VLOOKUP($A962,Finnifty!$A$14:$I$486,B$15+1,FALSE),All_curves!B961)</f>
        <v>0</v>
      </c>
      <c r="C962">
        <f>IFERROR(VLOOKUP($A962,Finnifty!$A$14:$I$486,C$15+1,FALSE),All_curves!C961)</f>
        <v>0</v>
      </c>
      <c r="D962">
        <f>IFERROR(VLOOKUP($A962,Finnifty!$A$14:$I$486,D$15+1,FALSE),All_curves!D961)</f>
        <v>0</v>
      </c>
      <c r="E962">
        <f>IFERROR(VLOOKUP($A962,Finnifty!$A$14:$I$486,E$15+1,FALSE),All_curves!E961)</f>
        <v>0</v>
      </c>
      <c r="F962">
        <f>IFERROR(VLOOKUP($A962,Finnifty!$A$14:$I$486,F$15+1,FALSE),All_curves!F961)</f>
        <v>0</v>
      </c>
      <c r="G962">
        <f>IFERROR(VLOOKUP($A962,Finnifty!$A$14:$I$486,G$15+1,FALSE),All_curves!G961)</f>
        <v>0</v>
      </c>
      <c r="H962">
        <f>IFERROR(VLOOKUP($A962,Finnifty!$A$14:$I$486,H$15+1,FALSE),All_curves!H961)</f>
        <v>0</v>
      </c>
      <c r="I962">
        <f>IFERROR(VLOOKUP($A962,Finnifty!$A$14:$I$486,I$15+1,FALSE),All_curves!I961)</f>
        <v>0</v>
      </c>
      <c r="J962">
        <f>IFERROR(VLOOKUP($A962,Banknifty!$A$14:$I$4860,2,FALSE),All_curves!J961)</f>
        <v>16065568</v>
      </c>
      <c r="K962">
        <f>IFERROR(VLOOKUP($A962,Banknifty!$A$14:$I$4860,3,FALSE),All_curves!K961)</f>
        <v>27306826</v>
      </c>
      <c r="L962">
        <f>IFERROR(VLOOKUP($A962,Banknifty!$A$14:$I$4860,4,FALSE),All_curves!L961)</f>
        <v>20300154</v>
      </c>
      <c r="M962">
        <f>IFERROR(VLOOKUP($A962,Banknifty!$A$14:$I$4860,5,FALSE),All_curves!M961)</f>
        <v>25015970</v>
      </c>
      <c r="N962">
        <f>IFERROR(VLOOKUP($A962,Banknifty!$A$14:$I$4860,6,FALSE),All_curves!N961)</f>
        <v>15030419</v>
      </c>
      <c r="O962">
        <f>IFERROR(VLOOKUP($A962,Banknifty!$A$14:$I$4860,7,FALSE),All_curves!O961)</f>
        <v>23854004</v>
      </c>
      <c r="P962">
        <f>IFERROR(VLOOKUP($A962,Banknifty!$A$14:$I$4860,8,FALSE),All_curves!P961)</f>
        <v>23854004</v>
      </c>
      <c r="Q962">
        <f>IFERROR(VLOOKUP($A962,Banknifty!$A$14:$I$4860,9,FALSE),All_curves!Q961)</f>
        <v>20794312</v>
      </c>
      <c r="R962">
        <f>IFERROR(VLOOKUP($A962,Nifty!$A$14:$I$4860,2,FALSE),All_curves!R961)</f>
        <v>8919480</v>
      </c>
      <c r="S962">
        <f>IFERROR(VLOOKUP($A962,Nifty!$A$14:$I$4860,3,FALSE),All_curves!S961)</f>
        <v>10199899</v>
      </c>
      <c r="T962">
        <f>IFERROR(VLOOKUP($A962,Nifty!$A$14:$I$4860,4,FALSE),All_curves!T961)</f>
        <v>9691206</v>
      </c>
      <c r="U962">
        <f>IFERROR(VLOOKUP($A962,Nifty!$A$14:$I$4860,5,FALSE),All_curves!U961)</f>
        <v>10792401</v>
      </c>
      <c r="V962">
        <f>IFERROR(VLOOKUP($A962,Nifty!$A$14:$I$4860,6,FALSE),All_curves!V961)</f>
        <v>9707980</v>
      </c>
      <c r="W962">
        <f>IFERROR(VLOOKUP($A962,Nifty!$A$14:$I$4860,7,FALSE),All_curves!W961)</f>
        <v>11039171</v>
      </c>
      <c r="X962">
        <f>IFERROR(VLOOKUP($A962,Nifty!$A$14:$I$4860,8,FALSE),All_curves!X961)</f>
        <v>10731215</v>
      </c>
      <c r="Y962">
        <f>IFERROR(VLOOKUP($A962,Nifty!$A$14:$I$4860,9,FALSE),All_curves!Y961)</f>
        <v>10897210</v>
      </c>
      <c r="AA962" s="5">
        <f t="shared" si="413"/>
        <v>0</v>
      </c>
      <c r="AB962" s="5">
        <f t="shared" si="414"/>
        <v>0</v>
      </c>
      <c r="AC962" s="5">
        <f t="shared" si="415"/>
        <v>0</v>
      </c>
      <c r="AD962" s="5">
        <f t="shared" si="416"/>
        <v>0</v>
      </c>
      <c r="AE962" s="5">
        <f t="shared" si="417"/>
        <v>0</v>
      </c>
      <c r="AF962" s="5">
        <f t="shared" si="418"/>
        <v>0</v>
      </c>
      <c r="AG962" s="5">
        <f t="shared" si="419"/>
        <v>0</v>
      </c>
      <c r="AH962" s="5">
        <f t="shared" si="420"/>
        <v>0</v>
      </c>
      <c r="AI962" s="5">
        <f t="shared" si="396"/>
        <v>3.112128860853991E-3</v>
      </c>
      <c r="AJ962" s="5">
        <f t="shared" si="397"/>
        <v>3.7938971595963267E-4</v>
      </c>
      <c r="AK962" s="5">
        <f t="shared" si="398"/>
        <v>1.4730916088341317E-3</v>
      </c>
      <c r="AL962" s="5">
        <f t="shared" si="399"/>
        <v>-4.1779837041056034E-4</v>
      </c>
      <c r="AM962" s="5">
        <f t="shared" si="400"/>
        <v>3.842680130473175E-3</v>
      </c>
      <c r="AN962" s="5">
        <f t="shared" si="401"/>
        <v>1.4026519576004759E-3</v>
      </c>
      <c r="AO962" s="5">
        <f t="shared" si="402"/>
        <v>1.4026519576004759E-3</v>
      </c>
      <c r="AP962" s="5">
        <f t="shared" si="403"/>
        <v>0</v>
      </c>
      <c r="AQ962" s="5">
        <f t="shared" si="404"/>
        <v>2.9883373318393414E-3</v>
      </c>
      <c r="AR962" s="5">
        <f t="shared" si="405"/>
        <v>-1.8614365820612822E-4</v>
      </c>
      <c r="AS962" s="5">
        <f t="shared" si="406"/>
        <v>1.9196342044147663E-4</v>
      </c>
      <c r="AT962" s="5">
        <f t="shared" si="407"/>
        <v>0</v>
      </c>
      <c r="AU962" s="5">
        <f t="shared" si="408"/>
        <v>2.9883079506927146E-3</v>
      </c>
      <c r="AV962" s="5">
        <f t="shared" si="409"/>
        <v>-1.8612063551637359E-4</v>
      </c>
      <c r="AW962" s="5">
        <f t="shared" si="410"/>
        <v>1.9200020877696566E-4</v>
      </c>
      <c r="AX962" s="5">
        <f t="shared" si="411"/>
        <v>0</v>
      </c>
      <c r="AZ962" s="7">
        <f t="shared" si="421"/>
        <v>130.2822136431684</v>
      </c>
      <c r="BA962" s="4">
        <f t="shared" si="412"/>
        <v>7.1596418662247174E-4</v>
      </c>
      <c r="BB962" s="5">
        <f>AZ962/MAX($AZ$16:AZ962)-1</f>
        <v>0</v>
      </c>
    </row>
    <row r="963" spans="1:54" x14ac:dyDescent="0.25">
      <c r="A963" s="3">
        <v>43956</v>
      </c>
      <c r="B963">
        <f>IFERROR(VLOOKUP($A963,Finnifty!$A$14:$I$486,B$15+1,FALSE),All_curves!B962)</f>
        <v>0</v>
      </c>
      <c r="C963">
        <f>IFERROR(VLOOKUP($A963,Finnifty!$A$14:$I$486,C$15+1,FALSE),All_curves!C962)</f>
        <v>0</v>
      </c>
      <c r="D963">
        <f>IFERROR(VLOOKUP($A963,Finnifty!$A$14:$I$486,D$15+1,FALSE),All_curves!D962)</f>
        <v>0</v>
      </c>
      <c r="E963">
        <f>IFERROR(VLOOKUP($A963,Finnifty!$A$14:$I$486,E$15+1,FALSE),All_curves!E962)</f>
        <v>0</v>
      </c>
      <c r="F963">
        <f>IFERROR(VLOOKUP($A963,Finnifty!$A$14:$I$486,F$15+1,FALSE),All_curves!F962)</f>
        <v>0</v>
      </c>
      <c r="G963">
        <f>IFERROR(VLOOKUP($A963,Finnifty!$A$14:$I$486,G$15+1,FALSE),All_curves!G962)</f>
        <v>0</v>
      </c>
      <c r="H963">
        <f>IFERROR(VLOOKUP($A963,Finnifty!$A$14:$I$486,H$15+1,FALSE),All_curves!H962)</f>
        <v>0</v>
      </c>
      <c r="I963">
        <f>IFERROR(VLOOKUP($A963,Finnifty!$A$14:$I$486,I$15+1,FALSE),All_curves!I962)</f>
        <v>0</v>
      </c>
      <c r="J963">
        <f>IFERROR(VLOOKUP($A963,Banknifty!$A$14:$I$4860,2,FALSE),All_curves!J962)</f>
        <v>16043781</v>
      </c>
      <c r="K963">
        <f>IFERROR(VLOOKUP($A963,Banknifty!$A$14:$I$4860,3,FALSE),All_curves!K962)</f>
        <v>27273372</v>
      </c>
      <c r="L963">
        <f>IFERROR(VLOOKUP($A963,Banknifty!$A$14:$I$4860,4,FALSE),All_curves!L962)</f>
        <v>20213826</v>
      </c>
      <c r="M963">
        <f>IFERROR(VLOOKUP($A963,Banknifty!$A$14:$I$4860,5,FALSE),All_curves!M962)</f>
        <v>25013324</v>
      </c>
      <c r="N963">
        <f>IFERROR(VLOOKUP($A963,Banknifty!$A$14:$I$4860,6,FALSE),All_curves!N962)</f>
        <v>15093082</v>
      </c>
      <c r="O963">
        <f>IFERROR(VLOOKUP($A963,Banknifty!$A$14:$I$4860,7,FALSE),All_curves!O962)</f>
        <v>24005324</v>
      </c>
      <c r="P963">
        <f>IFERROR(VLOOKUP($A963,Banknifty!$A$14:$I$4860,8,FALSE),All_curves!P962)</f>
        <v>24005324</v>
      </c>
      <c r="Q963">
        <f>IFERROR(VLOOKUP($A963,Banknifty!$A$14:$I$4860,9,FALSE),All_curves!Q962)</f>
        <v>20873954</v>
      </c>
      <c r="R963">
        <f>IFERROR(VLOOKUP($A963,Nifty!$A$14:$I$4860,2,FALSE),All_curves!R962)</f>
        <v>8875214</v>
      </c>
      <c r="S963">
        <f>IFERROR(VLOOKUP($A963,Nifty!$A$14:$I$4860,3,FALSE),All_curves!S962)</f>
        <v>10178186</v>
      </c>
      <c r="T963">
        <f>IFERROR(VLOOKUP($A963,Nifty!$A$14:$I$4860,4,FALSE),All_curves!T962)</f>
        <v>9643694</v>
      </c>
      <c r="U963">
        <f>IFERROR(VLOOKUP($A963,Nifty!$A$14:$I$4860,5,FALSE),All_curves!U962)</f>
        <v>10801483</v>
      </c>
      <c r="V963">
        <f>IFERROR(VLOOKUP($A963,Nifty!$A$14:$I$4860,6,FALSE),All_curves!V962)</f>
        <v>9659800</v>
      </c>
      <c r="W963">
        <f>IFERROR(VLOOKUP($A963,Nifty!$A$14:$I$4860,7,FALSE),All_curves!W962)</f>
        <v>11015671</v>
      </c>
      <c r="X963">
        <f>IFERROR(VLOOKUP($A963,Nifty!$A$14:$I$4860,8,FALSE),All_curves!X962)</f>
        <v>10678604</v>
      </c>
      <c r="Y963">
        <f>IFERROR(VLOOKUP($A963,Nifty!$A$14:$I$4860,9,FALSE),All_curves!Y962)</f>
        <v>10906380</v>
      </c>
      <c r="AA963" s="5">
        <f t="shared" si="413"/>
        <v>0</v>
      </c>
      <c r="AB963" s="5">
        <f t="shared" si="414"/>
        <v>0</v>
      </c>
      <c r="AC963" s="5">
        <f t="shared" si="415"/>
        <v>0</v>
      </c>
      <c r="AD963" s="5">
        <f t="shared" si="416"/>
        <v>0</v>
      </c>
      <c r="AE963" s="5">
        <f t="shared" si="417"/>
        <v>0</v>
      </c>
      <c r="AF963" s="5">
        <f t="shared" si="418"/>
        <v>0</v>
      </c>
      <c r="AG963" s="5">
        <f t="shared" si="419"/>
        <v>0</v>
      </c>
      <c r="AH963" s="5">
        <f t="shared" si="420"/>
        <v>0</v>
      </c>
      <c r="AI963" s="5">
        <f t="shared" si="396"/>
        <v>-1.3561300789365349E-3</v>
      </c>
      <c r="AJ963" s="5">
        <f t="shared" si="397"/>
        <v>-1.2251149218147628E-3</v>
      </c>
      <c r="AK963" s="5">
        <f t="shared" si="398"/>
        <v>-4.2525785764975232E-3</v>
      </c>
      <c r="AL963" s="5">
        <f t="shared" si="399"/>
        <v>-1.0577243257003932E-4</v>
      </c>
      <c r="AM963" s="5">
        <f t="shared" si="400"/>
        <v>4.1690787196284607E-3</v>
      </c>
      <c r="AN963" s="5">
        <f t="shared" si="401"/>
        <v>6.3435891098198027E-3</v>
      </c>
      <c r="AO963" s="5">
        <f t="shared" si="402"/>
        <v>6.3435891098198027E-3</v>
      </c>
      <c r="AP963" s="5">
        <f t="shared" si="403"/>
        <v>3.8299896625577645E-3</v>
      </c>
      <c r="AQ963" s="5">
        <f t="shared" si="404"/>
        <v>-4.9628453676672235E-3</v>
      </c>
      <c r="AR963" s="5">
        <f t="shared" si="405"/>
        <v>-2.1287465689611151E-3</v>
      </c>
      <c r="AS963" s="5">
        <f t="shared" si="406"/>
        <v>-4.9025890069822609E-3</v>
      </c>
      <c r="AT963" s="5">
        <f t="shared" si="407"/>
        <v>8.4151802736021075E-4</v>
      </c>
      <c r="AU963" s="5">
        <f t="shared" si="408"/>
        <v>-4.962927406113371E-3</v>
      </c>
      <c r="AV963" s="5">
        <f t="shared" si="409"/>
        <v>-2.1287830399583374E-3</v>
      </c>
      <c r="AW963" s="5">
        <f t="shared" si="410"/>
        <v>-4.9026135437599816E-3</v>
      </c>
      <c r="AX963" s="5">
        <f t="shared" si="411"/>
        <v>8.414997967369775E-4</v>
      </c>
      <c r="AZ963" s="7">
        <f t="shared" si="421"/>
        <v>130.23575263618136</v>
      </c>
      <c r="BA963" s="4">
        <f t="shared" si="412"/>
        <v>-3.566181882224223E-4</v>
      </c>
      <c r="BB963" s="5">
        <f>AZ963/MAX($AZ$16:AZ963)-1</f>
        <v>-3.5661818822252389E-4</v>
      </c>
    </row>
    <row r="964" spans="1:54" x14ac:dyDescent="0.25">
      <c r="A964" s="3">
        <v>43957</v>
      </c>
      <c r="B964">
        <f>IFERROR(VLOOKUP($A964,Finnifty!$A$14:$I$486,B$15+1,FALSE),All_curves!B963)</f>
        <v>0</v>
      </c>
      <c r="C964">
        <f>IFERROR(VLOOKUP($A964,Finnifty!$A$14:$I$486,C$15+1,FALSE),All_curves!C963)</f>
        <v>0</v>
      </c>
      <c r="D964">
        <f>IFERROR(VLOOKUP($A964,Finnifty!$A$14:$I$486,D$15+1,FALSE),All_curves!D963)</f>
        <v>0</v>
      </c>
      <c r="E964">
        <f>IFERROR(VLOOKUP($A964,Finnifty!$A$14:$I$486,E$15+1,FALSE),All_curves!E963)</f>
        <v>0</v>
      </c>
      <c r="F964">
        <f>IFERROR(VLOOKUP($A964,Finnifty!$A$14:$I$486,F$15+1,FALSE),All_curves!F963)</f>
        <v>0</v>
      </c>
      <c r="G964">
        <f>IFERROR(VLOOKUP($A964,Finnifty!$A$14:$I$486,G$15+1,FALSE),All_curves!G963)</f>
        <v>0</v>
      </c>
      <c r="H964">
        <f>IFERROR(VLOOKUP($A964,Finnifty!$A$14:$I$486,H$15+1,FALSE),All_curves!H963)</f>
        <v>0</v>
      </c>
      <c r="I964">
        <f>IFERROR(VLOOKUP($A964,Finnifty!$A$14:$I$486,I$15+1,FALSE),All_curves!I963)</f>
        <v>0</v>
      </c>
      <c r="J964">
        <f>IFERROR(VLOOKUP($A964,Banknifty!$A$14:$I$4860,2,FALSE),All_curves!J963)</f>
        <v>16005507</v>
      </c>
      <c r="K964">
        <f>IFERROR(VLOOKUP($A964,Banknifty!$A$14:$I$4860,3,FALSE),All_curves!K963)</f>
        <v>27313350</v>
      </c>
      <c r="L964">
        <f>IFERROR(VLOOKUP($A964,Banknifty!$A$14:$I$4860,4,FALSE),All_curves!L963)</f>
        <v>20251452</v>
      </c>
      <c r="M964">
        <f>IFERROR(VLOOKUP($A964,Banknifty!$A$14:$I$4860,5,FALSE),All_curves!M963)</f>
        <v>25108462</v>
      </c>
      <c r="N964">
        <f>IFERROR(VLOOKUP($A964,Banknifty!$A$14:$I$4860,6,FALSE),All_curves!N963)</f>
        <v>15350871</v>
      </c>
      <c r="O964">
        <f>IFERROR(VLOOKUP($A964,Banknifty!$A$14:$I$4860,7,FALSE),All_curves!O963)</f>
        <v>24572766</v>
      </c>
      <c r="P964">
        <f>IFERROR(VLOOKUP($A964,Banknifty!$A$14:$I$4860,8,FALSE),All_curves!P963)</f>
        <v>24572766</v>
      </c>
      <c r="Q964">
        <f>IFERROR(VLOOKUP($A964,Banknifty!$A$14:$I$4860,9,FALSE),All_curves!Q963)</f>
        <v>21491714</v>
      </c>
      <c r="R964">
        <f>IFERROR(VLOOKUP($A964,Nifty!$A$14:$I$4860,2,FALSE),All_curves!R963)</f>
        <v>8836320</v>
      </c>
      <c r="S964">
        <f>IFERROR(VLOOKUP($A964,Nifty!$A$14:$I$4860,3,FALSE),All_curves!S963)</f>
        <v>10151578</v>
      </c>
      <c r="T964">
        <f>IFERROR(VLOOKUP($A964,Nifty!$A$14:$I$4860,4,FALSE),All_curves!T963)</f>
        <v>9647001</v>
      </c>
      <c r="U964">
        <f>IFERROR(VLOOKUP($A964,Nifty!$A$14:$I$4860,5,FALSE),All_curves!U963)</f>
        <v>10803565</v>
      </c>
      <c r="V964">
        <f>IFERROR(VLOOKUP($A964,Nifty!$A$14:$I$4860,6,FALSE),All_curves!V963)</f>
        <v>9617468</v>
      </c>
      <c r="W964">
        <f>IFERROR(VLOOKUP($A964,Nifty!$A$14:$I$4860,7,FALSE),All_curves!W963)</f>
        <v>10986874</v>
      </c>
      <c r="X964">
        <f>IFERROR(VLOOKUP($A964,Nifty!$A$14:$I$4860,8,FALSE),All_curves!X963)</f>
        <v>10682266</v>
      </c>
      <c r="Y964">
        <f>IFERROR(VLOOKUP($A964,Nifty!$A$14:$I$4860,9,FALSE),All_curves!Y963)</f>
        <v>10908482</v>
      </c>
      <c r="AA964" s="5">
        <f t="shared" si="413"/>
        <v>0</v>
      </c>
      <c r="AB964" s="5">
        <f t="shared" si="414"/>
        <v>0</v>
      </c>
      <c r="AC964" s="5">
        <f t="shared" si="415"/>
        <v>0</v>
      </c>
      <c r="AD964" s="5">
        <f t="shared" si="416"/>
        <v>0</v>
      </c>
      <c r="AE964" s="5">
        <f t="shared" si="417"/>
        <v>0</v>
      </c>
      <c r="AF964" s="5">
        <f t="shared" si="418"/>
        <v>0</v>
      </c>
      <c r="AG964" s="5">
        <f t="shared" si="419"/>
        <v>0</v>
      </c>
      <c r="AH964" s="5">
        <f t="shared" si="420"/>
        <v>0</v>
      </c>
      <c r="AI964" s="5">
        <f t="shared" si="396"/>
        <v>-2.3855972603964437E-3</v>
      </c>
      <c r="AJ964" s="5">
        <f t="shared" si="397"/>
        <v>1.4658253478887495E-3</v>
      </c>
      <c r="AK964" s="5">
        <f t="shared" si="398"/>
        <v>1.8613992224925102E-3</v>
      </c>
      <c r="AL964" s="5">
        <f t="shared" si="399"/>
        <v>3.8034928904291387E-3</v>
      </c>
      <c r="AM964" s="5">
        <f t="shared" si="400"/>
        <v>1.7079944308259876E-2</v>
      </c>
      <c r="AN964" s="5">
        <f t="shared" si="401"/>
        <v>2.3638172931971235E-2</v>
      </c>
      <c r="AO964" s="5">
        <f t="shared" si="402"/>
        <v>2.3638172931971235E-2</v>
      </c>
      <c r="AP964" s="5">
        <f t="shared" si="403"/>
        <v>2.9594776341846929E-2</v>
      </c>
      <c r="AQ964" s="5">
        <f t="shared" si="404"/>
        <v>-4.3823168658243539E-3</v>
      </c>
      <c r="AR964" s="5">
        <f t="shared" si="405"/>
        <v>-2.6142182899782096E-3</v>
      </c>
      <c r="AS964" s="5">
        <f t="shared" si="406"/>
        <v>3.4291838791244977E-4</v>
      </c>
      <c r="AT964" s="5">
        <f t="shared" si="407"/>
        <v>1.9275131016738278E-4</v>
      </c>
      <c r="AU964" s="5">
        <f t="shared" si="408"/>
        <v>-4.3822853475227186E-3</v>
      </c>
      <c r="AV964" s="5">
        <f t="shared" si="409"/>
        <v>-2.6141848281416857E-3</v>
      </c>
      <c r="AW964" s="5">
        <f t="shared" si="410"/>
        <v>3.4292871989638485E-4</v>
      </c>
      <c r="AX964" s="5">
        <f t="shared" si="411"/>
        <v>1.9273122704333012E-4</v>
      </c>
      <c r="AZ964" s="7">
        <f t="shared" si="421"/>
        <v>130.70120713621193</v>
      </c>
      <c r="BA964" s="4">
        <f t="shared" si="412"/>
        <v>3.5739379595006592E-3</v>
      </c>
      <c r="BB964" s="5">
        <f>AZ964/MAX($AZ$16:AZ964)-1</f>
        <v>0</v>
      </c>
    </row>
    <row r="965" spans="1:54" x14ac:dyDescent="0.25">
      <c r="A965" s="3">
        <v>43958</v>
      </c>
      <c r="B965">
        <f>IFERROR(VLOOKUP($A965,Finnifty!$A$14:$I$486,B$15+1,FALSE),All_curves!B964)</f>
        <v>0</v>
      </c>
      <c r="C965">
        <f>IFERROR(VLOOKUP($A965,Finnifty!$A$14:$I$486,C$15+1,FALSE),All_curves!C964)</f>
        <v>0</v>
      </c>
      <c r="D965">
        <f>IFERROR(VLOOKUP($A965,Finnifty!$A$14:$I$486,D$15+1,FALSE),All_curves!D964)</f>
        <v>0</v>
      </c>
      <c r="E965">
        <f>IFERROR(VLOOKUP($A965,Finnifty!$A$14:$I$486,E$15+1,FALSE),All_curves!E964)</f>
        <v>0</v>
      </c>
      <c r="F965">
        <f>IFERROR(VLOOKUP($A965,Finnifty!$A$14:$I$486,F$15+1,FALSE),All_curves!F964)</f>
        <v>0</v>
      </c>
      <c r="G965">
        <f>IFERROR(VLOOKUP($A965,Finnifty!$A$14:$I$486,G$15+1,FALSE),All_curves!G964)</f>
        <v>0</v>
      </c>
      <c r="H965">
        <f>IFERROR(VLOOKUP($A965,Finnifty!$A$14:$I$486,H$15+1,FALSE),All_curves!H964)</f>
        <v>0</v>
      </c>
      <c r="I965">
        <f>IFERROR(VLOOKUP($A965,Finnifty!$A$14:$I$486,I$15+1,FALSE),All_curves!I964)</f>
        <v>0</v>
      </c>
      <c r="J965">
        <f>IFERROR(VLOOKUP($A965,Banknifty!$A$14:$I$4860,2,FALSE),All_curves!J964)</f>
        <v>15805506</v>
      </c>
      <c r="K965">
        <f>IFERROR(VLOOKUP($A965,Banknifty!$A$14:$I$4860,3,FALSE),All_curves!K964)</f>
        <v>27202448</v>
      </c>
      <c r="L965">
        <f>IFERROR(VLOOKUP($A965,Banknifty!$A$14:$I$4860,4,FALSE),All_curves!L964)</f>
        <v>20251452</v>
      </c>
      <c r="M965">
        <f>IFERROR(VLOOKUP($A965,Banknifty!$A$14:$I$4860,5,FALSE),All_curves!M964)</f>
        <v>24957670</v>
      </c>
      <c r="N965">
        <f>IFERROR(VLOOKUP($A965,Banknifty!$A$14:$I$4860,6,FALSE),All_curves!N964)</f>
        <v>15398644</v>
      </c>
      <c r="O965">
        <f>IFERROR(VLOOKUP($A965,Banknifty!$A$14:$I$4860,7,FALSE),All_curves!O964)</f>
        <v>24582088</v>
      </c>
      <c r="P965">
        <f>IFERROR(VLOOKUP($A965,Banknifty!$A$14:$I$4860,8,FALSE),All_curves!P964)</f>
        <v>24582088</v>
      </c>
      <c r="Q965">
        <f>IFERROR(VLOOKUP($A965,Banknifty!$A$14:$I$4860,9,FALSE),All_curves!Q964)</f>
        <v>21482734</v>
      </c>
      <c r="R965">
        <f>IFERROR(VLOOKUP($A965,Nifty!$A$14:$I$4860,2,FALSE),All_curves!R964)</f>
        <v>8815217</v>
      </c>
      <c r="S965">
        <f>IFERROR(VLOOKUP($A965,Nifty!$A$14:$I$4860,3,FALSE),All_curves!S964)</f>
        <v>10101278</v>
      </c>
      <c r="T965">
        <f>IFERROR(VLOOKUP($A965,Nifty!$A$14:$I$4860,4,FALSE),All_curves!T964)</f>
        <v>9647001</v>
      </c>
      <c r="U965">
        <f>IFERROR(VLOOKUP($A965,Nifty!$A$14:$I$4860,5,FALSE),All_curves!U964)</f>
        <v>10732069</v>
      </c>
      <c r="V965">
        <f>IFERROR(VLOOKUP($A965,Nifty!$A$14:$I$4860,6,FALSE),All_curves!V964)</f>
        <v>9592062</v>
      </c>
      <c r="W965">
        <f>IFERROR(VLOOKUP($A965,Nifty!$A$14:$I$4860,7,FALSE),All_curves!W964)</f>
        <v>10932436</v>
      </c>
      <c r="X965">
        <f>IFERROR(VLOOKUP($A965,Nifty!$A$14:$I$4860,8,FALSE),All_curves!X964)</f>
        <v>10682266</v>
      </c>
      <c r="Y965">
        <f>IFERROR(VLOOKUP($A965,Nifty!$A$14:$I$4860,9,FALSE),All_curves!Y964)</f>
        <v>10836292</v>
      </c>
      <c r="AA965" s="5">
        <f t="shared" si="413"/>
        <v>0</v>
      </c>
      <c r="AB965" s="5">
        <f t="shared" si="414"/>
        <v>0</v>
      </c>
      <c r="AC965" s="5">
        <f t="shared" si="415"/>
        <v>0</v>
      </c>
      <c r="AD965" s="5">
        <f t="shared" si="416"/>
        <v>0</v>
      </c>
      <c r="AE965" s="5">
        <f t="shared" si="417"/>
        <v>0</v>
      </c>
      <c r="AF965" s="5">
        <f t="shared" si="418"/>
        <v>0</v>
      </c>
      <c r="AG965" s="5">
        <f t="shared" si="419"/>
        <v>0</v>
      </c>
      <c r="AH965" s="5">
        <f t="shared" si="420"/>
        <v>0</v>
      </c>
      <c r="AI965" s="5">
        <f t="shared" si="396"/>
        <v>-1.2495761615049172E-2</v>
      </c>
      <c r="AJ965" s="5">
        <f t="shared" si="397"/>
        <v>-4.0603587622902726E-3</v>
      </c>
      <c r="AK965" s="5">
        <f t="shared" si="398"/>
        <v>0</v>
      </c>
      <c r="AL965" s="5">
        <f t="shared" si="399"/>
        <v>-6.0056247172766142E-3</v>
      </c>
      <c r="AM965" s="5">
        <f t="shared" si="400"/>
        <v>3.1120709697840532E-3</v>
      </c>
      <c r="AN965" s="5">
        <f t="shared" si="401"/>
        <v>3.7936307211006159E-4</v>
      </c>
      <c r="AO965" s="5">
        <f t="shared" si="402"/>
        <v>3.7936307211006159E-4</v>
      </c>
      <c r="AP965" s="5">
        <f t="shared" si="403"/>
        <v>-4.1783545044382642E-4</v>
      </c>
      <c r="AQ965" s="5">
        <f t="shared" si="404"/>
        <v>-2.3882113821138695E-3</v>
      </c>
      <c r="AR965" s="5">
        <f t="shared" si="405"/>
        <v>-4.9548946971593733E-3</v>
      </c>
      <c r="AS965" s="5">
        <f t="shared" si="406"/>
        <v>0</v>
      </c>
      <c r="AT965" s="5">
        <f t="shared" si="407"/>
        <v>-6.6178155081215717E-3</v>
      </c>
      <c r="AU965" s="5">
        <f t="shared" si="408"/>
        <v>-2.6416516280584057E-3</v>
      </c>
      <c r="AV965" s="5">
        <f t="shared" si="409"/>
        <v>-4.9548215443264709E-3</v>
      </c>
      <c r="AW965" s="5">
        <f t="shared" si="410"/>
        <v>0</v>
      </c>
      <c r="AX965" s="5">
        <f t="shared" si="411"/>
        <v>-6.6177860494246454E-3</v>
      </c>
      <c r="AZ965" s="7">
        <f t="shared" si="421"/>
        <v>130.44370416936246</v>
      </c>
      <c r="BA965" s="4">
        <f t="shared" si="412"/>
        <v>-1.9701651766775023E-3</v>
      </c>
      <c r="BB965" s="5">
        <f>AZ965/MAX($AZ$16:AZ965)-1</f>
        <v>-1.9701651766774742E-3</v>
      </c>
    </row>
    <row r="966" spans="1:54" x14ac:dyDescent="0.25">
      <c r="A966" s="3">
        <v>43959</v>
      </c>
      <c r="B966">
        <f>IFERROR(VLOOKUP($A966,Finnifty!$A$14:$I$486,B$15+1,FALSE),All_curves!B965)</f>
        <v>0</v>
      </c>
      <c r="C966">
        <f>IFERROR(VLOOKUP($A966,Finnifty!$A$14:$I$486,C$15+1,FALSE),All_curves!C965)</f>
        <v>0</v>
      </c>
      <c r="D966">
        <f>IFERROR(VLOOKUP($A966,Finnifty!$A$14:$I$486,D$15+1,FALSE),All_curves!D965)</f>
        <v>0</v>
      </c>
      <c r="E966">
        <f>IFERROR(VLOOKUP($A966,Finnifty!$A$14:$I$486,E$15+1,FALSE),All_curves!E965)</f>
        <v>0</v>
      </c>
      <c r="F966">
        <f>IFERROR(VLOOKUP($A966,Finnifty!$A$14:$I$486,F$15+1,FALSE),All_curves!F965)</f>
        <v>0</v>
      </c>
      <c r="G966">
        <f>IFERROR(VLOOKUP($A966,Finnifty!$A$14:$I$486,G$15+1,FALSE),All_curves!G965)</f>
        <v>0</v>
      </c>
      <c r="H966">
        <f>IFERROR(VLOOKUP($A966,Finnifty!$A$14:$I$486,H$15+1,FALSE),All_curves!H965)</f>
        <v>0</v>
      </c>
      <c r="I966">
        <f>IFERROR(VLOOKUP($A966,Finnifty!$A$14:$I$486,I$15+1,FALSE),All_curves!I965)</f>
        <v>0</v>
      </c>
      <c r="J966">
        <f>IFERROR(VLOOKUP($A966,Banknifty!$A$14:$I$4860,2,FALSE),All_curves!J965)</f>
        <v>15816544</v>
      </c>
      <c r="K966">
        <f>IFERROR(VLOOKUP($A966,Banknifty!$A$14:$I$4860,3,FALSE),All_curves!K965)</f>
        <v>27221444</v>
      </c>
      <c r="L966">
        <f>IFERROR(VLOOKUP($A966,Banknifty!$A$14:$I$4860,4,FALSE),All_curves!L965)</f>
        <v>20265596</v>
      </c>
      <c r="M966">
        <f>IFERROR(VLOOKUP($A966,Banknifty!$A$14:$I$4860,5,FALSE),All_curves!M965)</f>
        <v>24953264</v>
      </c>
      <c r="N966">
        <f>IFERROR(VLOOKUP($A966,Banknifty!$A$14:$I$4860,6,FALSE),All_curves!N965)</f>
        <v>15377762</v>
      </c>
      <c r="O966">
        <f>IFERROR(VLOOKUP($A966,Banknifty!$A$14:$I$4860,7,FALSE),All_curves!O965)</f>
        <v>24551972</v>
      </c>
      <c r="P966">
        <f>IFERROR(VLOOKUP($A966,Banknifty!$A$14:$I$4860,8,FALSE),All_curves!P965)</f>
        <v>24551972</v>
      </c>
      <c r="Q966">
        <f>IFERROR(VLOOKUP($A966,Banknifty!$A$14:$I$4860,9,FALSE),All_curves!Q965)</f>
        <v>21472016</v>
      </c>
      <c r="R966">
        <f>IFERROR(VLOOKUP($A966,Nifty!$A$14:$I$4860,2,FALSE),All_curves!R965)</f>
        <v>8815419</v>
      </c>
      <c r="S966">
        <f>IFERROR(VLOOKUP($A966,Nifty!$A$14:$I$4860,3,FALSE),All_curves!S965)</f>
        <v>10099612</v>
      </c>
      <c r="T966">
        <f>IFERROR(VLOOKUP($A966,Nifty!$A$14:$I$4860,4,FALSE),All_curves!T965)</f>
        <v>9647223</v>
      </c>
      <c r="U966">
        <f>IFERROR(VLOOKUP($A966,Nifty!$A$14:$I$4860,5,FALSE),All_curves!U965)</f>
        <v>10732069</v>
      </c>
      <c r="V966">
        <f>IFERROR(VLOOKUP($A966,Nifty!$A$14:$I$4860,6,FALSE),All_curves!V965)</f>
        <v>9602678</v>
      </c>
      <c r="W966">
        <f>IFERROR(VLOOKUP($A966,Nifty!$A$14:$I$4860,7,FALSE),All_curves!W965)</f>
        <v>10930632</v>
      </c>
      <c r="X966">
        <f>IFERROR(VLOOKUP($A966,Nifty!$A$14:$I$4860,8,FALSE),All_curves!X965)</f>
        <v>10682512</v>
      </c>
      <c r="Y966">
        <f>IFERROR(VLOOKUP($A966,Nifty!$A$14:$I$4860,9,FALSE),All_curves!Y965)</f>
        <v>10836292</v>
      </c>
      <c r="AA966" s="5">
        <f t="shared" si="413"/>
        <v>0</v>
      </c>
      <c r="AB966" s="5">
        <f t="shared" si="414"/>
        <v>0</v>
      </c>
      <c r="AC966" s="5">
        <f t="shared" si="415"/>
        <v>0</v>
      </c>
      <c r="AD966" s="5">
        <f t="shared" si="416"/>
        <v>0</v>
      </c>
      <c r="AE966" s="5">
        <f t="shared" si="417"/>
        <v>0</v>
      </c>
      <c r="AF966" s="5">
        <f t="shared" si="418"/>
        <v>0</v>
      </c>
      <c r="AG966" s="5">
        <f t="shared" si="419"/>
        <v>0</v>
      </c>
      <c r="AH966" s="5">
        <f t="shared" si="420"/>
        <v>0</v>
      </c>
      <c r="AI966" s="5">
        <f t="shared" si="396"/>
        <v>6.98364228263193E-4</v>
      </c>
      <c r="AJ966" s="5">
        <f t="shared" si="397"/>
        <v>6.9831950418586253E-4</v>
      </c>
      <c r="AK966" s="5">
        <f t="shared" si="398"/>
        <v>6.9841905656931047E-4</v>
      </c>
      <c r="AL966" s="5">
        <f t="shared" si="399"/>
        <v>-1.7653891569202607E-4</v>
      </c>
      <c r="AM966" s="5">
        <f t="shared" si="400"/>
        <v>-1.3560934326425356E-3</v>
      </c>
      <c r="AN966" s="5">
        <f t="shared" si="401"/>
        <v>-1.2251196887750337E-3</v>
      </c>
      <c r="AO966" s="5">
        <f t="shared" si="402"/>
        <v>-1.2251196887750337E-3</v>
      </c>
      <c r="AP966" s="5">
        <f t="shared" si="403"/>
        <v>-4.9891228928311548E-4</v>
      </c>
      <c r="AQ966" s="5">
        <f t="shared" si="404"/>
        <v>2.2914920869254729E-5</v>
      </c>
      <c r="AR966" s="5">
        <f t="shared" si="405"/>
        <v>-1.6492962573644299E-4</v>
      </c>
      <c r="AS966" s="5">
        <f t="shared" si="406"/>
        <v>2.3012333055572043E-5</v>
      </c>
      <c r="AT966" s="5">
        <f t="shared" si="407"/>
        <v>0</v>
      </c>
      <c r="AU966" s="5">
        <f t="shared" si="408"/>
        <v>1.1067484759794688E-3</v>
      </c>
      <c r="AV966" s="5">
        <f t="shared" si="409"/>
        <v>-1.6501354318465555E-4</v>
      </c>
      <c r="AW966" s="5">
        <f t="shared" si="410"/>
        <v>2.3028821787507425E-5</v>
      </c>
      <c r="AX966" s="5">
        <f t="shared" si="411"/>
        <v>0</v>
      </c>
      <c r="AZ966" s="7">
        <f t="shared" si="421"/>
        <v>130.43532903218752</v>
      </c>
      <c r="BA966" s="4">
        <f t="shared" si="412"/>
        <v>-6.4204993474111432E-5</v>
      </c>
      <c r="BB966" s="5">
        <f>AZ966/MAX($AZ$16:AZ966)-1</f>
        <v>-2.0342436757092575E-3</v>
      </c>
    </row>
    <row r="967" spans="1:54" x14ac:dyDescent="0.25">
      <c r="A967" s="3">
        <v>43962</v>
      </c>
      <c r="B967">
        <f>IFERROR(VLOOKUP($A967,Finnifty!$A$14:$I$486,B$15+1,FALSE),All_curves!B966)</f>
        <v>0</v>
      </c>
      <c r="C967">
        <f>IFERROR(VLOOKUP($A967,Finnifty!$A$14:$I$486,C$15+1,FALSE),All_curves!C966)</f>
        <v>0</v>
      </c>
      <c r="D967">
        <f>IFERROR(VLOOKUP($A967,Finnifty!$A$14:$I$486,D$15+1,FALSE),All_curves!D966)</f>
        <v>0</v>
      </c>
      <c r="E967">
        <f>IFERROR(VLOOKUP($A967,Finnifty!$A$14:$I$486,E$15+1,FALSE),All_curves!E966)</f>
        <v>0</v>
      </c>
      <c r="F967">
        <f>IFERROR(VLOOKUP($A967,Finnifty!$A$14:$I$486,F$15+1,FALSE),All_curves!F966)</f>
        <v>0</v>
      </c>
      <c r="G967">
        <f>IFERROR(VLOOKUP($A967,Finnifty!$A$14:$I$486,G$15+1,FALSE),All_curves!G966)</f>
        <v>0</v>
      </c>
      <c r="H967">
        <f>IFERROR(VLOOKUP($A967,Finnifty!$A$14:$I$486,H$15+1,FALSE),All_curves!H966)</f>
        <v>0</v>
      </c>
      <c r="I967">
        <f>IFERROR(VLOOKUP($A967,Finnifty!$A$14:$I$486,I$15+1,FALSE),All_curves!I966)</f>
        <v>0</v>
      </c>
      <c r="J967">
        <f>IFERROR(VLOOKUP($A967,Banknifty!$A$14:$I$4860,2,FALSE),All_curves!J966)</f>
        <v>15813124</v>
      </c>
      <c r="K967">
        <f>IFERROR(VLOOKUP($A967,Banknifty!$A$14:$I$4860,3,FALSE),All_curves!K966)</f>
        <v>27256062</v>
      </c>
      <c r="L967">
        <f>IFERROR(VLOOKUP($A967,Banknifty!$A$14:$I$4860,4,FALSE),All_curves!L966)</f>
        <v>20252432</v>
      </c>
      <c r="M967">
        <f>IFERROR(VLOOKUP($A967,Banknifty!$A$14:$I$4860,5,FALSE),All_curves!M966)</f>
        <v>24928484</v>
      </c>
      <c r="N967">
        <f>IFERROR(VLOOKUP($A967,Banknifty!$A$14:$I$4860,6,FALSE),All_curves!N966)</f>
        <v>15341077</v>
      </c>
      <c r="O967">
        <f>IFERROR(VLOOKUP($A967,Banknifty!$A$14:$I$4860,7,FALSE),All_curves!O966)</f>
        <v>24587960</v>
      </c>
      <c r="P967">
        <f>IFERROR(VLOOKUP($A967,Banknifty!$A$14:$I$4860,8,FALSE),All_curves!P966)</f>
        <v>24587960</v>
      </c>
      <c r="Q967">
        <f>IFERROR(VLOOKUP($A967,Banknifty!$A$14:$I$4860,9,FALSE),All_curves!Q966)</f>
        <v>21522600</v>
      </c>
      <c r="R967">
        <f>IFERROR(VLOOKUP($A967,Nifty!$A$14:$I$4860,2,FALSE),All_curves!R966)</f>
        <v>8766545</v>
      </c>
      <c r="S967">
        <f>IFERROR(VLOOKUP($A967,Nifty!$A$14:$I$4860,3,FALSE),All_curves!S966)</f>
        <v>10096305</v>
      </c>
      <c r="T967">
        <f>IFERROR(VLOOKUP($A967,Nifty!$A$14:$I$4860,4,FALSE),All_curves!T966)</f>
        <v>9622016</v>
      </c>
      <c r="U967">
        <f>IFERROR(VLOOKUP($A967,Nifty!$A$14:$I$4860,5,FALSE),All_curves!U966)</f>
        <v>10733025</v>
      </c>
      <c r="V967">
        <f>IFERROR(VLOOKUP($A967,Nifty!$A$14:$I$4860,6,FALSE),All_curves!V966)</f>
        <v>9549439</v>
      </c>
      <c r="W967">
        <f>IFERROR(VLOOKUP($A967,Nifty!$A$14:$I$4860,7,FALSE),All_curves!W966)</f>
        <v>10927053</v>
      </c>
      <c r="X967">
        <f>IFERROR(VLOOKUP($A967,Nifty!$A$14:$I$4860,8,FALSE),All_curves!X966)</f>
        <v>10654599</v>
      </c>
      <c r="Y967">
        <f>IFERROR(VLOOKUP($A967,Nifty!$A$14:$I$4860,9,FALSE),All_curves!Y966)</f>
        <v>10837258</v>
      </c>
      <c r="AA967" s="5">
        <f t="shared" si="413"/>
        <v>0</v>
      </c>
      <c r="AB967" s="5">
        <f t="shared" si="414"/>
        <v>0</v>
      </c>
      <c r="AC967" s="5">
        <f t="shared" si="415"/>
        <v>0</v>
      </c>
      <c r="AD967" s="5">
        <f t="shared" si="416"/>
        <v>0</v>
      </c>
      <c r="AE967" s="5">
        <f t="shared" si="417"/>
        <v>0</v>
      </c>
      <c r="AF967" s="5">
        <f t="shared" si="418"/>
        <v>0</v>
      </c>
      <c r="AG967" s="5">
        <f t="shared" si="419"/>
        <v>0</v>
      </c>
      <c r="AH967" s="5">
        <f t="shared" si="420"/>
        <v>0</v>
      </c>
      <c r="AI967" s="5">
        <f t="shared" si="396"/>
        <v>-2.1622928498155058E-4</v>
      </c>
      <c r="AJ967" s="5">
        <f t="shared" si="397"/>
        <v>1.2717179882155705E-3</v>
      </c>
      <c r="AK967" s="5">
        <f t="shared" si="398"/>
        <v>-6.4957378998375948E-4</v>
      </c>
      <c r="AL967" s="5">
        <f t="shared" si="399"/>
        <v>-9.9305645946756727E-4</v>
      </c>
      <c r="AM967" s="5">
        <f t="shared" si="400"/>
        <v>-2.3855877077562093E-3</v>
      </c>
      <c r="AN967" s="5">
        <f t="shared" si="401"/>
        <v>1.4657885729096876E-3</v>
      </c>
      <c r="AO967" s="5">
        <f t="shared" si="402"/>
        <v>1.4657885729096876E-3</v>
      </c>
      <c r="AP967" s="5">
        <f t="shared" si="403"/>
        <v>2.3558104651189016E-3</v>
      </c>
      <c r="AQ967" s="5">
        <f t="shared" si="404"/>
        <v>-5.544149404583032E-3</v>
      </c>
      <c r="AR967" s="5">
        <f t="shared" si="405"/>
        <v>-3.274383213929255E-4</v>
      </c>
      <c r="AS967" s="5">
        <f t="shared" si="406"/>
        <v>-2.6128762650142745E-3</v>
      </c>
      <c r="AT967" s="5">
        <f t="shared" si="407"/>
        <v>8.9078816023269169E-5</v>
      </c>
      <c r="AU967" s="5">
        <f t="shared" si="408"/>
        <v>-5.5441825707370773E-3</v>
      </c>
      <c r="AV967" s="5">
        <f t="shared" si="409"/>
        <v>-3.2742845976330148E-4</v>
      </c>
      <c r="AW967" s="5">
        <f t="shared" si="410"/>
        <v>-2.6129621946597847E-3</v>
      </c>
      <c r="AX967" s="5">
        <f t="shared" si="411"/>
        <v>8.9144884615421915E-5</v>
      </c>
      <c r="AZ967" s="7">
        <f t="shared" si="421"/>
        <v>130.35665394630311</v>
      </c>
      <c r="BA967" s="4">
        <f t="shared" si="412"/>
        <v>-6.0317313160612273E-4</v>
      </c>
      <c r="BB967" s="5">
        <f>AZ967/MAX($AZ$16:AZ967)-1</f>
        <v>-2.6361898061870725E-3</v>
      </c>
    </row>
    <row r="968" spans="1:54" x14ac:dyDescent="0.25">
      <c r="A968" s="3">
        <v>43963</v>
      </c>
      <c r="B968">
        <f>IFERROR(VLOOKUP($A968,Finnifty!$A$14:$I$486,B$15+1,FALSE),All_curves!B967)</f>
        <v>0</v>
      </c>
      <c r="C968">
        <f>IFERROR(VLOOKUP($A968,Finnifty!$A$14:$I$486,C$15+1,FALSE),All_curves!C967)</f>
        <v>0</v>
      </c>
      <c r="D968">
        <f>IFERROR(VLOOKUP($A968,Finnifty!$A$14:$I$486,D$15+1,FALSE),All_curves!D967)</f>
        <v>0</v>
      </c>
      <c r="E968">
        <f>IFERROR(VLOOKUP($A968,Finnifty!$A$14:$I$486,E$15+1,FALSE),All_curves!E967)</f>
        <v>0</v>
      </c>
      <c r="F968">
        <f>IFERROR(VLOOKUP($A968,Finnifty!$A$14:$I$486,F$15+1,FALSE),All_curves!F967)</f>
        <v>0</v>
      </c>
      <c r="G968">
        <f>IFERROR(VLOOKUP($A968,Finnifty!$A$14:$I$486,G$15+1,FALSE),All_curves!G967)</f>
        <v>0</v>
      </c>
      <c r="H968">
        <f>IFERROR(VLOOKUP($A968,Finnifty!$A$14:$I$486,H$15+1,FALSE),All_curves!H967)</f>
        <v>0</v>
      </c>
      <c r="I968">
        <f>IFERROR(VLOOKUP($A968,Finnifty!$A$14:$I$486,I$15+1,FALSE),All_curves!I967)</f>
        <v>0</v>
      </c>
      <c r="J968">
        <f>IFERROR(VLOOKUP($A968,Banknifty!$A$14:$I$4860,2,FALSE),All_curves!J967)</f>
        <v>15820618</v>
      </c>
      <c r="K968">
        <f>IFERROR(VLOOKUP($A968,Banknifty!$A$14:$I$4860,3,FALSE),All_curves!K967)</f>
        <v>27255390</v>
      </c>
      <c r="L968">
        <f>IFERROR(VLOOKUP($A968,Banknifty!$A$14:$I$4860,4,FALSE),All_curves!L967)</f>
        <v>20230264</v>
      </c>
      <c r="M968">
        <f>IFERROR(VLOOKUP($A968,Banknifty!$A$14:$I$4860,5,FALSE),All_curves!M967)</f>
        <v>25073848</v>
      </c>
      <c r="N968">
        <f>IFERROR(VLOOKUP($A968,Banknifty!$A$14:$I$4860,6,FALSE),All_curves!N967)</f>
        <v>15282430</v>
      </c>
      <c r="O968">
        <f>IFERROR(VLOOKUP($A968,Banknifty!$A$14:$I$4860,7,FALSE),All_curves!O967)</f>
        <v>24488124</v>
      </c>
      <c r="P968">
        <f>IFERROR(VLOOKUP($A968,Banknifty!$A$14:$I$4860,8,FALSE),All_curves!P967)</f>
        <v>24488124</v>
      </c>
      <c r="Q968">
        <f>IFERROR(VLOOKUP($A968,Banknifty!$A$14:$I$4860,9,FALSE),All_curves!Q967)</f>
        <v>21457058</v>
      </c>
      <c r="R968">
        <f>IFERROR(VLOOKUP($A968,Nifty!$A$14:$I$4860,2,FALSE),All_curves!R967)</f>
        <v>8746308</v>
      </c>
      <c r="S968">
        <f>IFERROR(VLOOKUP($A968,Nifty!$A$14:$I$4860,3,FALSE),All_curves!S967)</f>
        <v>10120081</v>
      </c>
      <c r="T968">
        <f>IFERROR(VLOOKUP($A968,Nifty!$A$14:$I$4860,4,FALSE),All_curves!T967)</f>
        <v>9590853</v>
      </c>
      <c r="U968">
        <f>IFERROR(VLOOKUP($A968,Nifty!$A$14:$I$4860,5,FALSE),All_curves!U967)</f>
        <v>10753662</v>
      </c>
      <c r="V968">
        <f>IFERROR(VLOOKUP($A968,Nifty!$A$14:$I$4860,6,FALSE),All_curves!V967)</f>
        <v>9527395</v>
      </c>
      <c r="W968">
        <f>IFERROR(VLOOKUP($A968,Nifty!$A$14:$I$4860,7,FALSE),All_curves!W967)</f>
        <v>10952786</v>
      </c>
      <c r="X968">
        <f>IFERROR(VLOOKUP($A968,Nifty!$A$14:$I$4860,8,FALSE),All_curves!X967)</f>
        <v>10620092</v>
      </c>
      <c r="Y968">
        <f>IFERROR(VLOOKUP($A968,Nifty!$A$14:$I$4860,9,FALSE),All_curves!Y967)</f>
        <v>10858095</v>
      </c>
      <c r="AA968" s="5">
        <f t="shared" si="413"/>
        <v>0</v>
      </c>
      <c r="AB968" s="5">
        <f t="shared" si="414"/>
        <v>0</v>
      </c>
      <c r="AC968" s="5">
        <f t="shared" si="415"/>
        <v>0</v>
      </c>
      <c r="AD968" s="5">
        <f t="shared" si="416"/>
        <v>0</v>
      </c>
      <c r="AE968" s="5">
        <f t="shared" si="417"/>
        <v>0</v>
      </c>
      <c r="AF968" s="5">
        <f t="shared" si="418"/>
        <v>0</v>
      </c>
      <c r="AG968" s="5">
        <f t="shared" si="419"/>
        <v>0</v>
      </c>
      <c r="AH968" s="5">
        <f t="shared" si="420"/>
        <v>0</v>
      </c>
      <c r="AI968" s="5">
        <f t="shared" si="396"/>
        <v>4.7391015209896636E-4</v>
      </c>
      <c r="AJ968" s="5">
        <f t="shared" si="397"/>
        <v>-2.4655065724465963E-5</v>
      </c>
      <c r="AK968" s="5">
        <f t="shared" si="398"/>
        <v>-1.0945845911246588E-3</v>
      </c>
      <c r="AL968" s="5">
        <f t="shared" si="399"/>
        <v>5.8312410814873594E-3</v>
      </c>
      <c r="AM968" s="5">
        <f t="shared" si="400"/>
        <v>-3.8228737134947677E-3</v>
      </c>
      <c r="AN968" s="5">
        <f t="shared" si="401"/>
        <v>-4.060361249977662E-3</v>
      </c>
      <c r="AO968" s="5">
        <f t="shared" si="402"/>
        <v>-4.060361249977662E-3</v>
      </c>
      <c r="AP968" s="5">
        <f t="shared" si="403"/>
        <v>-3.0452640480239657E-3</v>
      </c>
      <c r="AQ968" s="5">
        <f t="shared" si="404"/>
        <v>-2.3084350790419927E-3</v>
      </c>
      <c r="AR968" s="5">
        <f t="shared" si="405"/>
        <v>2.3549209339457366E-3</v>
      </c>
      <c r="AS968" s="5">
        <f t="shared" si="406"/>
        <v>-3.2387183725323121E-3</v>
      </c>
      <c r="AT968" s="5">
        <f t="shared" si="407"/>
        <v>1.9227570978359587E-3</v>
      </c>
      <c r="AU968" s="5">
        <f t="shared" si="408"/>
        <v>-2.3084078551630638E-3</v>
      </c>
      <c r="AV968" s="5">
        <f t="shared" si="409"/>
        <v>2.3549807985738802E-3</v>
      </c>
      <c r="AW968" s="5">
        <f t="shared" si="410"/>
        <v>-3.2386953277171449E-3</v>
      </c>
      <c r="AX968" s="5">
        <f t="shared" si="411"/>
        <v>1.9227188279544727E-3</v>
      </c>
      <c r="AZ968" s="7">
        <f t="shared" si="421"/>
        <v>130.28961897307585</v>
      </c>
      <c r="BA968" s="4">
        <f t="shared" si="412"/>
        <v>-5.1424281920338843E-4</v>
      </c>
      <c r="BB968" s="5">
        <f>AZ968/MAX($AZ$16:AZ968)-1</f>
        <v>-3.1490769837124732E-3</v>
      </c>
    </row>
    <row r="969" spans="1:54" x14ac:dyDescent="0.25">
      <c r="A969" s="3">
        <v>43964</v>
      </c>
      <c r="B969">
        <f>IFERROR(VLOOKUP($A969,Finnifty!$A$14:$I$486,B$15+1,FALSE),All_curves!B968)</f>
        <v>0</v>
      </c>
      <c r="C969">
        <f>IFERROR(VLOOKUP($A969,Finnifty!$A$14:$I$486,C$15+1,FALSE),All_curves!C968)</f>
        <v>0</v>
      </c>
      <c r="D969">
        <f>IFERROR(VLOOKUP($A969,Finnifty!$A$14:$I$486,D$15+1,FALSE),All_curves!D968)</f>
        <v>0</v>
      </c>
      <c r="E969">
        <f>IFERROR(VLOOKUP($A969,Finnifty!$A$14:$I$486,E$15+1,FALSE),All_curves!E968)</f>
        <v>0</v>
      </c>
      <c r="F969">
        <f>IFERROR(VLOOKUP($A969,Finnifty!$A$14:$I$486,F$15+1,FALSE),All_curves!F968)</f>
        <v>0</v>
      </c>
      <c r="G969">
        <f>IFERROR(VLOOKUP($A969,Finnifty!$A$14:$I$486,G$15+1,FALSE),All_curves!G968)</f>
        <v>0</v>
      </c>
      <c r="H969">
        <f>IFERROR(VLOOKUP($A969,Finnifty!$A$14:$I$486,H$15+1,FALSE),All_curves!H968)</f>
        <v>0</v>
      </c>
      <c r="I969">
        <f>IFERROR(VLOOKUP($A969,Finnifty!$A$14:$I$486,I$15+1,FALSE),All_curves!I968)</f>
        <v>0</v>
      </c>
      <c r="J969">
        <f>IFERROR(VLOOKUP($A969,Banknifty!$A$14:$I$4860,2,FALSE),All_curves!J968)</f>
        <v>15710651</v>
      </c>
      <c r="K969">
        <f>IFERROR(VLOOKUP($A969,Banknifty!$A$14:$I$4860,3,FALSE),All_curves!K968)</f>
        <v>27141920</v>
      </c>
      <c r="L969">
        <f>IFERROR(VLOOKUP($A969,Banknifty!$A$14:$I$4860,4,FALSE),All_curves!L968)</f>
        <v>20135478</v>
      </c>
      <c r="M969">
        <f>IFERROR(VLOOKUP($A969,Banknifty!$A$14:$I$4860,5,FALSE),All_curves!M968)</f>
        <v>25496958</v>
      </c>
      <c r="N969">
        <f>IFERROR(VLOOKUP($A969,Banknifty!$A$14:$I$4860,6,FALSE),All_curves!N968)</f>
        <v>15321325</v>
      </c>
      <c r="O969">
        <f>IFERROR(VLOOKUP($A969,Banknifty!$A$14:$I$4860,7,FALSE),All_curves!O968)</f>
        <v>24505226</v>
      </c>
      <c r="P969">
        <f>IFERROR(VLOOKUP($A969,Banknifty!$A$14:$I$4860,8,FALSE),All_curves!P968)</f>
        <v>24505226</v>
      </c>
      <c r="Q969">
        <f>IFERROR(VLOOKUP($A969,Banknifty!$A$14:$I$4860,9,FALSE),All_curves!Q968)</f>
        <v>21679336</v>
      </c>
      <c r="R969">
        <f>IFERROR(VLOOKUP($A969,Nifty!$A$14:$I$4860,2,FALSE),All_curves!R968)</f>
        <v>8786301</v>
      </c>
      <c r="S969">
        <f>IFERROR(VLOOKUP($A969,Nifty!$A$14:$I$4860,3,FALSE),All_curves!S968)</f>
        <v>10169438</v>
      </c>
      <c r="T969">
        <f>IFERROR(VLOOKUP($A969,Nifty!$A$14:$I$4860,4,FALSE),All_curves!T968)</f>
        <v>9643691</v>
      </c>
      <c r="U969">
        <f>IFERROR(VLOOKUP($A969,Nifty!$A$14:$I$4860,5,FALSE),All_curves!U968)</f>
        <v>10903200</v>
      </c>
      <c r="V969">
        <f>IFERROR(VLOOKUP($A969,Nifty!$A$14:$I$4860,6,FALSE),All_curves!V968)</f>
        <v>9570960</v>
      </c>
      <c r="W969">
        <f>IFERROR(VLOOKUP($A969,Nifty!$A$14:$I$4860,7,FALSE),All_curves!W968)</f>
        <v>11006204</v>
      </c>
      <c r="X969">
        <f>IFERROR(VLOOKUP($A969,Nifty!$A$14:$I$4860,8,FALSE),All_curves!X968)</f>
        <v>10678600</v>
      </c>
      <c r="Y969">
        <f>IFERROR(VLOOKUP($A969,Nifty!$A$14:$I$4860,9,FALSE),All_curves!Y968)</f>
        <v>11009085</v>
      </c>
      <c r="AA969" s="5">
        <f t="shared" si="413"/>
        <v>0</v>
      </c>
      <c r="AB969" s="5">
        <f t="shared" si="414"/>
        <v>0</v>
      </c>
      <c r="AC969" s="5">
        <f t="shared" si="415"/>
        <v>0</v>
      </c>
      <c r="AD969" s="5">
        <f t="shared" si="416"/>
        <v>0</v>
      </c>
      <c r="AE969" s="5">
        <f t="shared" si="417"/>
        <v>0</v>
      </c>
      <c r="AF969" s="5">
        <f t="shared" si="418"/>
        <v>0</v>
      </c>
      <c r="AG969" s="5">
        <f t="shared" si="419"/>
        <v>0</v>
      </c>
      <c r="AH969" s="5">
        <f t="shared" si="420"/>
        <v>0</v>
      </c>
      <c r="AI969" s="5">
        <f t="shared" si="396"/>
        <v>-6.9508662683088751E-3</v>
      </c>
      <c r="AJ969" s="5">
        <f t="shared" si="397"/>
        <v>-4.1632132213114126E-3</v>
      </c>
      <c r="AK969" s="5">
        <f t="shared" si="398"/>
        <v>-4.6853565529347829E-3</v>
      </c>
      <c r="AL969" s="5">
        <f t="shared" si="399"/>
        <v>1.6874553917691548E-2</v>
      </c>
      <c r="AM969" s="5">
        <f t="shared" si="400"/>
        <v>2.5450795455959074E-3</v>
      </c>
      <c r="AN969" s="5">
        <f t="shared" si="401"/>
        <v>6.983793450245912E-4</v>
      </c>
      <c r="AO969" s="5">
        <f t="shared" si="402"/>
        <v>6.983793450245912E-4</v>
      </c>
      <c r="AP969" s="5">
        <f t="shared" si="403"/>
        <v>1.0359202086325237E-2</v>
      </c>
      <c r="AQ969" s="5">
        <f t="shared" si="404"/>
        <v>4.5725579295858854E-3</v>
      </c>
      <c r="AR969" s="5">
        <f t="shared" si="405"/>
        <v>4.8771348766871725E-3</v>
      </c>
      <c r="AS969" s="5">
        <f t="shared" si="406"/>
        <v>5.5092075751761449E-3</v>
      </c>
      <c r="AT969" s="5">
        <f t="shared" si="407"/>
        <v>1.3905774609616728E-2</v>
      </c>
      <c r="AU969" s="5">
        <f t="shared" si="408"/>
        <v>4.5726035290862832E-3</v>
      </c>
      <c r="AV969" s="5">
        <f t="shared" si="409"/>
        <v>4.8771152837279175E-3</v>
      </c>
      <c r="AW969" s="5">
        <f t="shared" si="410"/>
        <v>5.5091801464619561E-3</v>
      </c>
      <c r="AX969" s="5">
        <f t="shared" si="411"/>
        <v>1.3905754186162467E-2</v>
      </c>
      <c r="AZ969" s="7">
        <f t="shared" si="421"/>
        <v>130.68648922137785</v>
      </c>
      <c r="BA969" s="4">
        <f t="shared" si="412"/>
        <v>3.0460619305671404E-3</v>
      </c>
      <c r="BB969" s="5">
        <f>AZ969/MAX($AZ$16:AZ969)-1</f>
        <v>-1.1260733666174083E-4</v>
      </c>
    </row>
    <row r="970" spans="1:54" x14ac:dyDescent="0.25">
      <c r="A970" s="3">
        <v>43965</v>
      </c>
      <c r="B970">
        <f>IFERROR(VLOOKUP($A970,Finnifty!$A$14:$I$486,B$15+1,FALSE),All_curves!B969)</f>
        <v>0</v>
      </c>
      <c r="C970">
        <f>IFERROR(VLOOKUP($A970,Finnifty!$A$14:$I$486,C$15+1,FALSE),All_curves!C969)</f>
        <v>0</v>
      </c>
      <c r="D970">
        <f>IFERROR(VLOOKUP($A970,Finnifty!$A$14:$I$486,D$15+1,FALSE),All_curves!D969)</f>
        <v>0</v>
      </c>
      <c r="E970">
        <f>IFERROR(VLOOKUP($A970,Finnifty!$A$14:$I$486,E$15+1,FALSE),All_curves!E969)</f>
        <v>0</v>
      </c>
      <c r="F970">
        <f>IFERROR(VLOOKUP($A970,Finnifty!$A$14:$I$486,F$15+1,FALSE),All_curves!F969)</f>
        <v>0</v>
      </c>
      <c r="G970">
        <f>IFERROR(VLOOKUP($A970,Finnifty!$A$14:$I$486,G$15+1,FALSE),All_curves!G969)</f>
        <v>0</v>
      </c>
      <c r="H970">
        <f>IFERROR(VLOOKUP($A970,Finnifty!$A$14:$I$486,H$15+1,FALSE),All_curves!H969)</f>
        <v>0</v>
      </c>
      <c r="I970">
        <f>IFERROR(VLOOKUP($A970,Finnifty!$A$14:$I$486,I$15+1,FALSE),All_curves!I969)</f>
        <v>0</v>
      </c>
      <c r="J970">
        <f>IFERROR(VLOOKUP($A970,Banknifty!$A$14:$I$4860,2,FALSE),All_curves!J969)</f>
        <v>15689857</v>
      </c>
      <c r="K970">
        <f>IFERROR(VLOOKUP($A970,Banknifty!$A$14:$I$4860,3,FALSE),All_curves!K969)</f>
        <v>27169122</v>
      </c>
      <c r="L970">
        <f>IFERROR(VLOOKUP($A970,Banknifty!$A$14:$I$4860,4,FALSE),All_curves!L969)</f>
        <v>20157036</v>
      </c>
      <c r="M970">
        <f>IFERROR(VLOOKUP($A970,Banknifty!$A$14:$I$4860,5,FALSE),All_curves!M969)</f>
        <v>25496958</v>
      </c>
      <c r="N970">
        <f>IFERROR(VLOOKUP($A970,Banknifty!$A$14:$I$4860,6,FALSE),All_curves!N969)</f>
        <v>15318011</v>
      </c>
      <c r="O970">
        <f>IFERROR(VLOOKUP($A970,Banknifty!$A$14:$I$4860,7,FALSE),All_curves!O969)</f>
        <v>24536388</v>
      </c>
      <c r="P970">
        <f>IFERROR(VLOOKUP($A970,Banknifty!$A$14:$I$4860,8,FALSE),All_curves!P969)</f>
        <v>24536388</v>
      </c>
      <c r="Q970">
        <f>IFERROR(VLOOKUP($A970,Banknifty!$A$14:$I$4860,9,FALSE),All_curves!Q969)</f>
        <v>21673534</v>
      </c>
      <c r="R970">
        <f>IFERROR(VLOOKUP($A970,Nifty!$A$14:$I$4860,2,FALSE),All_curves!R969)</f>
        <v>8818422</v>
      </c>
      <c r="S970">
        <f>IFERROR(VLOOKUP($A970,Nifty!$A$14:$I$4860,3,FALSE),All_curves!S969)</f>
        <v>10145080</v>
      </c>
      <c r="T970">
        <f>IFERROR(VLOOKUP($A970,Nifty!$A$14:$I$4860,4,FALSE),All_curves!T969)</f>
        <v>9684167</v>
      </c>
      <c r="U970">
        <f>IFERROR(VLOOKUP($A970,Nifty!$A$14:$I$4860,5,FALSE),All_curves!U969)</f>
        <v>10860711</v>
      </c>
      <c r="V970">
        <f>IFERROR(VLOOKUP($A970,Nifty!$A$14:$I$4860,6,FALSE),All_curves!V969)</f>
        <v>9603501</v>
      </c>
      <c r="W970">
        <f>IFERROR(VLOOKUP($A970,Nifty!$A$14:$I$4860,7,FALSE),All_curves!W969)</f>
        <v>11021519</v>
      </c>
      <c r="X970">
        <f>IFERROR(VLOOKUP($A970,Nifty!$A$14:$I$4860,8,FALSE),All_curves!X969)</f>
        <v>10723420</v>
      </c>
      <c r="Y970">
        <f>IFERROR(VLOOKUP($A970,Nifty!$A$14:$I$4860,9,FALSE),All_curves!Y969)</f>
        <v>11009085</v>
      </c>
      <c r="AA970" s="5">
        <f t="shared" si="413"/>
        <v>0</v>
      </c>
      <c r="AB970" s="5">
        <f t="shared" si="414"/>
        <v>0</v>
      </c>
      <c r="AC970" s="5">
        <f t="shared" si="415"/>
        <v>0</v>
      </c>
      <c r="AD970" s="5">
        <f t="shared" si="416"/>
        <v>0</v>
      </c>
      <c r="AE970" s="5">
        <f t="shared" si="417"/>
        <v>0</v>
      </c>
      <c r="AF970" s="5">
        <f t="shared" si="418"/>
        <v>0</v>
      </c>
      <c r="AG970" s="5">
        <f t="shared" si="419"/>
        <v>0</v>
      </c>
      <c r="AH970" s="5">
        <f t="shared" si="420"/>
        <v>0</v>
      </c>
      <c r="AI970" s="5">
        <f t="shared" si="396"/>
        <v>-1.3235606850410253E-3</v>
      </c>
      <c r="AJ970" s="5">
        <f t="shared" si="397"/>
        <v>1.0022135501099871E-3</v>
      </c>
      <c r="AK970" s="5">
        <f t="shared" si="398"/>
        <v>1.0706475406245808E-3</v>
      </c>
      <c r="AL970" s="5">
        <f t="shared" si="399"/>
        <v>0</v>
      </c>
      <c r="AM970" s="5">
        <f t="shared" si="400"/>
        <v>-2.1629983046500545E-4</v>
      </c>
      <c r="AN970" s="5">
        <f t="shared" si="401"/>
        <v>1.2716471172311561E-3</v>
      </c>
      <c r="AO970" s="5">
        <f t="shared" si="402"/>
        <v>1.2716471172311561E-3</v>
      </c>
      <c r="AP970" s="5">
        <f t="shared" si="403"/>
        <v>-2.6762812292779881E-4</v>
      </c>
      <c r="AQ970" s="5">
        <f t="shared" si="404"/>
        <v>3.6558046440704484E-3</v>
      </c>
      <c r="AR970" s="5">
        <f t="shared" si="405"/>
        <v>-2.3952159401532391E-3</v>
      </c>
      <c r="AS970" s="5">
        <f t="shared" si="406"/>
        <v>4.1971481666096544E-3</v>
      </c>
      <c r="AT970" s="5">
        <f t="shared" si="407"/>
        <v>-3.8969293418446016E-3</v>
      </c>
      <c r="AU970" s="5">
        <f t="shared" si="408"/>
        <v>3.3999724165600931E-3</v>
      </c>
      <c r="AV970" s="5">
        <f t="shared" si="409"/>
        <v>1.391487928081192E-3</v>
      </c>
      <c r="AW970" s="5">
        <f t="shared" si="410"/>
        <v>4.1971794055399858E-3</v>
      </c>
      <c r="AX970" s="5">
        <f t="shared" si="411"/>
        <v>0</v>
      </c>
      <c r="AZ970" s="7">
        <f t="shared" si="421"/>
        <v>130.75922776374398</v>
      </c>
      <c r="BA970" s="4">
        <f t="shared" si="412"/>
        <v>5.5658808190110765E-4</v>
      </c>
      <c r="BB970" s="5">
        <f>AZ970/MAX($AZ$16:AZ970)-1</f>
        <v>0</v>
      </c>
    </row>
    <row r="971" spans="1:54" x14ac:dyDescent="0.25">
      <c r="A971" s="3">
        <v>43966</v>
      </c>
      <c r="B971">
        <f>IFERROR(VLOOKUP($A971,Finnifty!$A$14:$I$486,B$15+1,FALSE),All_curves!B970)</f>
        <v>0</v>
      </c>
      <c r="C971">
        <f>IFERROR(VLOOKUP($A971,Finnifty!$A$14:$I$486,C$15+1,FALSE),All_curves!C970)</f>
        <v>0</v>
      </c>
      <c r="D971">
        <f>IFERROR(VLOOKUP($A971,Finnifty!$A$14:$I$486,D$15+1,FALSE),All_curves!D970)</f>
        <v>0</v>
      </c>
      <c r="E971">
        <f>IFERROR(VLOOKUP($A971,Finnifty!$A$14:$I$486,E$15+1,FALSE),All_curves!E970)</f>
        <v>0</v>
      </c>
      <c r="F971">
        <f>IFERROR(VLOOKUP($A971,Finnifty!$A$14:$I$486,F$15+1,FALSE),All_curves!F970)</f>
        <v>0</v>
      </c>
      <c r="G971">
        <f>IFERROR(VLOOKUP($A971,Finnifty!$A$14:$I$486,G$15+1,FALSE),All_curves!G970)</f>
        <v>0</v>
      </c>
      <c r="H971">
        <f>IFERROR(VLOOKUP($A971,Finnifty!$A$14:$I$486,H$15+1,FALSE),All_curves!H970)</f>
        <v>0</v>
      </c>
      <c r="I971">
        <f>IFERROR(VLOOKUP($A971,Finnifty!$A$14:$I$486,I$15+1,FALSE),All_curves!I970)</f>
        <v>0</v>
      </c>
      <c r="J971">
        <f>IFERROR(VLOOKUP($A971,Banknifty!$A$14:$I$4860,2,FALSE),All_curves!J970)</f>
        <v>15678533</v>
      </c>
      <c r="K971">
        <f>IFERROR(VLOOKUP($A971,Banknifty!$A$14:$I$4860,3,FALSE),All_curves!K970)</f>
        <v>27169122</v>
      </c>
      <c r="L971">
        <f>IFERROR(VLOOKUP($A971,Banknifty!$A$14:$I$4860,4,FALSE),All_curves!L970)</f>
        <v>20148026</v>
      </c>
      <c r="M971">
        <f>IFERROR(VLOOKUP($A971,Banknifty!$A$14:$I$4860,5,FALSE),All_curves!M970)</f>
        <v>25496958</v>
      </c>
      <c r="N971">
        <f>IFERROR(VLOOKUP($A971,Banknifty!$A$14:$I$4860,6,FALSE),All_curves!N970)</f>
        <v>15325271</v>
      </c>
      <c r="O971">
        <f>IFERROR(VLOOKUP($A971,Banknifty!$A$14:$I$4860,7,FALSE),All_curves!O970)</f>
        <v>24535784</v>
      </c>
      <c r="P971">
        <f>IFERROR(VLOOKUP($A971,Banknifty!$A$14:$I$4860,8,FALSE),All_curves!P970)</f>
        <v>24535784</v>
      </c>
      <c r="Q971">
        <f>IFERROR(VLOOKUP($A971,Banknifty!$A$14:$I$4860,9,FALSE),All_curves!Q970)</f>
        <v>21741100</v>
      </c>
      <c r="R971">
        <f>IFERROR(VLOOKUP($A971,Nifty!$A$14:$I$4860,2,FALSE),All_curves!R970)</f>
        <v>8806032</v>
      </c>
      <c r="S971">
        <f>IFERROR(VLOOKUP($A971,Nifty!$A$14:$I$4860,3,FALSE),All_curves!S970)</f>
        <v>10145080</v>
      </c>
      <c r="T971">
        <f>IFERROR(VLOOKUP($A971,Nifty!$A$14:$I$4860,4,FALSE),All_curves!T970)</f>
        <v>9685154</v>
      </c>
      <c r="U971">
        <f>IFERROR(VLOOKUP($A971,Nifty!$A$14:$I$4860,5,FALSE),All_curves!U970)</f>
        <v>10860711</v>
      </c>
      <c r="V971">
        <f>IFERROR(VLOOKUP($A971,Nifty!$A$14:$I$4860,6,FALSE),All_curves!V970)</f>
        <v>9594888</v>
      </c>
      <c r="W971">
        <f>IFERROR(VLOOKUP($A971,Nifty!$A$14:$I$4860,7,FALSE),All_curves!W970)</f>
        <v>11027127</v>
      </c>
      <c r="X971">
        <f>IFERROR(VLOOKUP($A971,Nifty!$A$14:$I$4860,8,FALSE),All_curves!X970)</f>
        <v>10724512</v>
      </c>
      <c r="Y971">
        <f>IFERROR(VLOOKUP($A971,Nifty!$A$14:$I$4860,9,FALSE),All_curves!Y970)</f>
        <v>11009085</v>
      </c>
      <c r="AA971" s="5">
        <f t="shared" si="413"/>
        <v>0</v>
      </c>
      <c r="AB971" s="5">
        <f t="shared" si="414"/>
        <v>0</v>
      </c>
      <c r="AC971" s="5">
        <f t="shared" si="415"/>
        <v>0</v>
      </c>
      <c r="AD971" s="5">
        <f t="shared" si="416"/>
        <v>0</v>
      </c>
      <c r="AE971" s="5">
        <f t="shared" si="417"/>
        <v>0</v>
      </c>
      <c r="AF971" s="5">
        <f t="shared" si="418"/>
        <v>0</v>
      </c>
      <c r="AG971" s="5">
        <f t="shared" si="419"/>
        <v>0</v>
      </c>
      <c r="AH971" s="5">
        <f t="shared" si="420"/>
        <v>0</v>
      </c>
      <c r="AI971" s="5">
        <f t="shared" si="396"/>
        <v>-7.2174016627435389E-4</v>
      </c>
      <c r="AJ971" s="5">
        <f t="shared" si="397"/>
        <v>0</v>
      </c>
      <c r="AK971" s="5">
        <f t="shared" si="398"/>
        <v>-4.4699032139450257E-4</v>
      </c>
      <c r="AL971" s="5">
        <f t="shared" si="399"/>
        <v>0</v>
      </c>
      <c r="AM971" s="5">
        <f t="shared" si="400"/>
        <v>4.7395187273324701E-4</v>
      </c>
      <c r="AN971" s="5">
        <f t="shared" si="401"/>
        <v>-2.4616500195584479E-5</v>
      </c>
      <c r="AO971" s="5">
        <f t="shared" si="402"/>
        <v>-2.4616500195584479E-5</v>
      </c>
      <c r="AP971" s="5">
        <f t="shared" si="403"/>
        <v>3.1174426837818903E-3</v>
      </c>
      <c r="AQ971" s="5">
        <f t="shared" si="404"/>
        <v>-1.4050132778857805E-3</v>
      </c>
      <c r="AR971" s="5">
        <f t="shared" si="405"/>
        <v>0</v>
      </c>
      <c r="AS971" s="5">
        <f t="shared" si="406"/>
        <v>1.0191893634226012E-4</v>
      </c>
      <c r="AT971" s="5">
        <f t="shared" si="407"/>
        <v>0</v>
      </c>
      <c r="AU971" s="5">
        <f t="shared" si="408"/>
        <v>-8.9686042621328621E-4</v>
      </c>
      <c r="AV971" s="5">
        <f t="shared" si="409"/>
        <v>5.0882278567954131E-4</v>
      </c>
      <c r="AW971" s="5">
        <f t="shared" si="410"/>
        <v>1.0183318381629114E-4</v>
      </c>
      <c r="AX971" s="5">
        <f t="shared" si="411"/>
        <v>0</v>
      </c>
      <c r="AZ971" s="7">
        <f t="shared" si="421"/>
        <v>130.76349995249876</v>
      </c>
      <c r="BA971" s="4">
        <f t="shared" si="412"/>
        <v>3.2672177924755748E-5</v>
      </c>
      <c r="BB971" s="5">
        <f>AZ971/MAX($AZ$16:AZ971)-1</f>
        <v>0</v>
      </c>
    </row>
    <row r="972" spans="1:54" x14ac:dyDescent="0.25">
      <c r="A972" s="3">
        <v>43969</v>
      </c>
      <c r="B972">
        <f>IFERROR(VLOOKUP($A972,Finnifty!$A$14:$I$486,B$15+1,FALSE),All_curves!B971)</f>
        <v>0</v>
      </c>
      <c r="C972">
        <f>IFERROR(VLOOKUP($A972,Finnifty!$A$14:$I$486,C$15+1,FALSE),All_curves!C971)</f>
        <v>0</v>
      </c>
      <c r="D972">
        <f>IFERROR(VLOOKUP($A972,Finnifty!$A$14:$I$486,D$15+1,FALSE),All_curves!D971)</f>
        <v>0</v>
      </c>
      <c r="E972">
        <f>IFERROR(VLOOKUP($A972,Finnifty!$A$14:$I$486,E$15+1,FALSE),All_curves!E971)</f>
        <v>0</v>
      </c>
      <c r="F972">
        <f>IFERROR(VLOOKUP($A972,Finnifty!$A$14:$I$486,F$15+1,FALSE),All_curves!F971)</f>
        <v>0</v>
      </c>
      <c r="G972">
        <f>IFERROR(VLOOKUP($A972,Finnifty!$A$14:$I$486,G$15+1,FALSE),All_curves!G971)</f>
        <v>0</v>
      </c>
      <c r="H972">
        <f>IFERROR(VLOOKUP($A972,Finnifty!$A$14:$I$486,H$15+1,FALSE),All_curves!H971)</f>
        <v>0</v>
      </c>
      <c r="I972">
        <f>IFERROR(VLOOKUP($A972,Finnifty!$A$14:$I$486,I$15+1,FALSE),All_curves!I971)</f>
        <v>0</v>
      </c>
      <c r="J972">
        <f>IFERROR(VLOOKUP($A972,Banknifty!$A$14:$I$4860,2,FALSE),All_curves!J971)</f>
        <v>15838586</v>
      </c>
      <c r="K972">
        <f>IFERROR(VLOOKUP($A972,Banknifty!$A$14:$I$4860,3,FALSE),All_curves!K971)</f>
        <v>27249796</v>
      </c>
      <c r="L972">
        <f>IFERROR(VLOOKUP($A972,Banknifty!$A$14:$I$4860,4,FALSE),All_curves!L971)</f>
        <v>20170938</v>
      </c>
      <c r="M972">
        <f>IFERROR(VLOOKUP($A972,Banknifty!$A$14:$I$4860,5,FALSE),All_curves!M971)</f>
        <v>25500766</v>
      </c>
      <c r="N972">
        <f>IFERROR(VLOOKUP($A972,Banknifty!$A$14:$I$4860,6,FALSE),All_curves!N971)</f>
        <v>15218747</v>
      </c>
      <c r="O972">
        <f>IFERROR(VLOOKUP($A972,Banknifty!$A$14:$I$4860,7,FALSE),All_curves!O971)</f>
        <v>24433636</v>
      </c>
      <c r="P972">
        <f>IFERROR(VLOOKUP($A972,Banknifty!$A$14:$I$4860,8,FALSE),All_curves!P971)</f>
        <v>24433636</v>
      </c>
      <c r="Q972">
        <f>IFERROR(VLOOKUP($A972,Banknifty!$A$14:$I$4860,9,FALSE),All_curves!Q971)</f>
        <v>21921468</v>
      </c>
      <c r="R972">
        <f>IFERROR(VLOOKUP($A972,Nifty!$A$14:$I$4860,2,FALSE),All_curves!R971)</f>
        <v>8833822</v>
      </c>
      <c r="S972">
        <f>IFERROR(VLOOKUP($A972,Nifty!$A$14:$I$4860,3,FALSE),All_curves!S971)</f>
        <v>10152395</v>
      </c>
      <c r="T972">
        <f>IFERROR(VLOOKUP($A972,Nifty!$A$14:$I$4860,4,FALSE),All_curves!T971)</f>
        <v>9684262</v>
      </c>
      <c r="U972">
        <f>IFERROR(VLOOKUP($A972,Nifty!$A$14:$I$4860,5,FALSE),All_curves!U971)</f>
        <v>10868092</v>
      </c>
      <c r="V972">
        <f>IFERROR(VLOOKUP($A972,Nifty!$A$14:$I$4860,6,FALSE),All_curves!V971)</f>
        <v>9625167</v>
      </c>
      <c r="W972">
        <f>IFERROR(VLOOKUP($A972,Nifty!$A$14:$I$4860,7,FALSE),All_curves!W971)</f>
        <v>11035078</v>
      </c>
      <c r="X972">
        <f>IFERROR(VLOOKUP($A972,Nifty!$A$14:$I$4860,8,FALSE),All_curves!X971)</f>
        <v>10723525</v>
      </c>
      <c r="Y972">
        <f>IFERROR(VLOOKUP($A972,Nifty!$A$14:$I$4860,9,FALSE),All_curves!Y971)</f>
        <v>11016566</v>
      </c>
      <c r="AA972" s="5">
        <f t="shared" si="413"/>
        <v>0</v>
      </c>
      <c r="AB972" s="5">
        <f t="shared" si="414"/>
        <v>0</v>
      </c>
      <c r="AC972" s="5">
        <f t="shared" si="415"/>
        <v>0</v>
      </c>
      <c r="AD972" s="5">
        <f t="shared" si="416"/>
        <v>0</v>
      </c>
      <c r="AE972" s="5">
        <f t="shared" si="417"/>
        <v>0</v>
      </c>
      <c r="AF972" s="5">
        <f t="shared" si="418"/>
        <v>0</v>
      </c>
      <c r="AG972" s="5">
        <f t="shared" si="419"/>
        <v>0</v>
      </c>
      <c r="AH972" s="5">
        <f t="shared" si="420"/>
        <v>0</v>
      </c>
      <c r="AI972" s="5">
        <f t="shared" si="396"/>
        <v>1.0208416820629784E-2</v>
      </c>
      <c r="AJ972" s="5">
        <f t="shared" si="397"/>
        <v>2.9693267231822862E-3</v>
      </c>
      <c r="AK972" s="5">
        <f t="shared" si="398"/>
        <v>1.1371833647624285E-3</v>
      </c>
      <c r="AL972" s="5">
        <f t="shared" si="399"/>
        <v>1.4935115004699462E-4</v>
      </c>
      <c r="AM972" s="5">
        <f t="shared" si="400"/>
        <v>-6.9508721901231363E-3</v>
      </c>
      <c r="AN972" s="5">
        <f t="shared" si="401"/>
        <v>-4.1632254343288988E-3</v>
      </c>
      <c r="AO972" s="5">
        <f t="shared" si="402"/>
        <v>-4.1632254343288988E-3</v>
      </c>
      <c r="AP972" s="5">
        <f t="shared" si="403"/>
        <v>8.2961763664211041E-3</v>
      </c>
      <c r="AQ972" s="5">
        <f t="shared" si="404"/>
        <v>3.1557913938990989E-3</v>
      </c>
      <c r="AR972" s="5">
        <f t="shared" si="405"/>
        <v>7.210391638114988E-4</v>
      </c>
      <c r="AS972" s="5">
        <f t="shared" si="406"/>
        <v>-9.209972293677815E-5</v>
      </c>
      <c r="AT972" s="5">
        <f t="shared" si="407"/>
        <v>6.7960559856539149E-4</v>
      </c>
      <c r="AU972" s="5">
        <f t="shared" si="408"/>
        <v>3.155742933111938E-3</v>
      </c>
      <c r="AV972" s="5">
        <f t="shared" si="409"/>
        <v>7.2104003155137875E-4</v>
      </c>
      <c r="AW972" s="5">
        <f t="shared" si="410"/>
        <v>-9.2032159598520735E-5</v>
      </c>
      <c r="AX972" s="5">
        <f t="shared" si="411"/>
        <v>6.7952967935114295E-4</v>
      </c>
      <c r="AZ972" s="7">
        <f t="shared" si="421"/>
        <v>130.85291902108031</v>
      </c>
      <c r="BA972" s="4">
        <f t="shared" si="412"/>
        <v>6.8382284516736746E-4</v>
      </c>
      <c r="BB972" s="5">
        <f>AZ972/MAX($AZ$16:AZ972)-1</f>
        <v>0</v>
      </c>
    </row>
    <row r="973" spans="1:54" x14ac:dyDescent="0.25">
      <c r="A973" s="3">
        <v>43970</v>
      </c>
      <c r="B973">
        <f>IFERROR(VLOOKUP($A973,Finnifty!$A$14:$I$486,B$15+1,FALSE),All_curves!B972)</f>
        <v>0</v>
      </c>
      <c r="C973">
        <f>IFERROR(VLOOKUP($A973,Finnifty!$A$14:$I$486,C$15+1,FALSE),All_curves!C972)</f>
        <v>0</v>
      </c>
      <c r="D973">
        <f>IFERROR(VLOOKUP($A973,Finnifty!$A$14:$I$486,D$15+1,FALSE),All_curves!D972)</f>
        <v>0</v>
      </c>
      <c r="E973">
        <f>IFERROR(VLOOKUP($A973,Finnifty!$A$14:$I$486,E$15+1,FALSE),All_curves!E972)</f>
        <v>0</v>
      </c>
      <c r="F973">
        <f>IFERROR(VLOOKUP($A973,Finnifty!$A$14:$I$486,F$15+1,FALSE),All_curves!F972)</f>
        <v>0</v>
      </c>
      <c r="G973">
        <f>IFERROR(VLOOKUP($A973,Finnifty!$A$14:$I$486,G$15+1,FALSE),All_curves!G972)</f>
        <v>0</v>
      </c>
      <c r="H973">
        <f>IFERROR(VLOOKUP($A973,Finnifty!$A$14:$I$486,H$15+1,FALSE),All_curves!H972)</f>
        <v>0</v>
      </c>
      <c r="I973">
        <f>IFERROR(VLOOKUP($A973,Finnifty!$A$14:$I$486,I$15+1,FALSE),All_curves!I972)</f>
        <v>0</v>
      </c>
      <c r="J973">
        <f>IFERROR(VLOOKUP($A973,Banknifty!$A$14:$I$4860,2,FALSE),All_curves!J972)</f>
        <v>15781862</v>
      </c>
      <c r="K973">
        <f>IFERROR(VLOOKUP($A973,Banknifty!$A$14:$I$4860,3,FALSE),All_curves!K972)</f>
        <v>27165392</v>
      </c>
      <c r="L973">
        <f>IFERROR(VLOOKUP($A973,Banknifty!$A$14:$I$4860,4,FALSE),All_curves!L972)</f>
        <v>20142016</v>
      </c>
      <c r="M973">
        <f>IFERROR(VLOOKUP($A973,Banknifty!$A$14:$I$4860,5,FALSE),All_curves!M972)</f>
        <v>25499450</v>
      </c>
      <c r="N973">
        <f>IFERROR(VLOOKUP($A973,Banknifty!$A$14:$I$4860,6,FALSE),All_curves!N972)</f>
        <v>15198604</v>
      </c>
      <c r="O973">
        <f>IFERROR(VLOOKUP($A973,Banknifty!$A$14:$I$4860,7,FALSE),All_curves!O972)</f>
        <v>24458124</v>
      </c>
      <c r="P973">
        <f>IFERROR(VLOOKUP($A973,Banknifty!$A$14:$I$4860,8,FALSE),All_curves!P972)</f>
        <v>24458124</v>
      </c>
      <c r="Q973">
        <f>IFERROR(VLOOKUP($A973,Banknifty!$A$14:$I$4860,9,FALSE),All_curves!Q972)</f>
        <v>21921468</v>
      </c>
      <c r="R973">
        <f>IFERROR(VLOOKUP($A973,Nifty!$A$14:$I$4860,2,FALSE),All_curves!R972)</f>
        <v>8767634</v>
      </c>
      <c r="S973">
        <f>IFERROR(VLOOKUP($A973,Nifty!$A$14:$I$4860,3,FALSE),All_curves!S972)</f>
        <v>10050365</v>
      </c>
      <c r="T973">
        <f>IFERROR(VLOOKUP($A973,Nifty!$A$14:$I$4860,4,FALSE),All_curves!T972)</f>
        <v>9649385</v>
      </c>
      <c r="U973">
        <f>IFERROR(VLOOKUP($A973,Nifty!$A$14:$I$4860,5,FALSE),All_curves!U972)</f>
        <v>10827179</v>
      </c>
      <c r="V973">
        <f>IFERROR(VLOOKUP($A973,Nifty!$A$14:$I$4860,6,FALSE),All_curves!V972)</f>
        <v>9553051</v>
      </c>
      <c r="W973">
        <f>IFERROR(VLOOKUP($A973,Nifty!$A$14:$I$4860,7,FALSE),All_curves!W972)</f>
        <v>10924177</v>
      </c>
      <c r="X973">
        <f>IFERROR(VLOOKUP($A973,Nifty!$A$14:$I$4860,8,FALSE),All_curves!X972)</f>
        <v>10684906</v>
      </c>
      <c r="Y973">
        <f>IFERROR(VLOOKUP($A973,Nifty!$A$14:$I$4860,9,FALSE),All_curves!Y972)</f>
        <v>10975095</v>
      </c>
      <c r="AA973" s="5">
        <f t="shared" si="413"/>
        <v>0</v>
      </c>
      <c r="AB973" s="5">
        <f t="shared" si="414"/>
        <v>0</v>
      </c>
      <c r="AC973" s="5">
        <f t="shared" si="415"/>
        <v>0</v>
      </c>
      <c r="AD973" s="5">
        <f t="shared" si="416"/>
        <v>0</v>
      </c>
      <c r="AE973" s="5">
        <f t="shared" si="417"/>
        <v>0</v>
      </c>
      <c r="AF973" s="5">
        <f t="shared" si="418"/>
        <v>0</v>
      </c>
      <c r="AG973" s="5">
        <f t="shared" si="419"/>
        <v>0</v>
      </c>
      <c r="AH973" s="5">
        <f t="shared" si="420"/>
        <v>0</v>
      </c>
      <c r="AI973" s="5">
        <f t="shared" si="396"/>
        <v>-3.5813803075602779E-3</v>
      </c>
      <c r="AJ973" s="5">
        <f t="shared" si="397"/>
        <v>-3.0974176834204226E-3</v>
      </c>
      <c r="AK973" s="5">
        <f t="shared" si="398"/>
        <v>-1.4338450695748906E-3</v>
      </c>
      <c r="AL973" s="5">
        <f t="shared" si="399"/>
        <v>-5.1606292924666342E-5</v>
      </c>
      <c r="AM973" s="5">
        <f t="shared" si="400"/>
        <v>-1.323564942632971E-3</v>
      </c>
      <c r="AN973" s="5">
        <f t="shared" si="401"/>
        <v>1.0022249656169713E-3</v>
      </c>
      <c r="AO973" s="5">
        <f t="shared" si="402"/>
        <v>1.0022249656169713E-3</v>
      </c>
      <c r="AP973" s="5">
        <f t="shared" si="403"/>
        <v>0</v>
      </c>
      <c r="AQ973" s="5">
        <f t="shared" si="404"/>
        <v>-7.4925666376343125E-3</v>
      </c>
      <c r="AR973" s="5">
        <f t="shared" si="405"/>
        <v>-1.0049845381311484E-2</v>
      </c>
      <c r="AS973" s="5">
        <f t="shared" si="406"/>
        <v>-3.6014102055479391E-3</v>
      </c>
      <c r="AT973" s="5">
        <f t="shared" si="407"/>
        <v>-3.7645062261159046E-3</v>
      </c>
      <c r="AU973" s="5">
        <f t="shared" si="408"/>
        <v>-7.4924414298473963E-3</v>
      </c>
      <c r="AV973" s="5">
        <f t="shared" si="409"/>
        <v>-1.00498609978108E-2</v>
      </c>
      <c r="AW973" s="5">
        <f t="shared" si="410"/>
        <v>-3.6013344492599186E-3</v>
      </c>
      <c r="AX973" s="5">
        <f t="shared" si="411"/>
        <v>-3.7644216900257765E-3</v>
      </c>
      <c r="AZ973" s="7">
        <f t="shared" si="421"/>
        <v>130.5405090324314</v>
      </c>
      <c r="BA973" s="4">
        <f t="shared" si="412"/>
        <v>-2.3874896409347007E-3</v>
      </c>
      <c r="BB973" s="5">
        <f>AZ973/MAX($AZ$16:AZ973)-1</f>
        <v>-2.3874896409348256E-3</v>
      </c>
    </row>
    <row r="974" spans="1:54" x14ac:dyDescent="0.25">
      <c r="A974" s="3">
        <v>43971</v>
      </c>
      <c r="B974">
        <f>IFERROR(VLOOKUP($A974,Finnifty!$A$14:$I$486,B$15+1,FALSE),All_curves!B973)</f>
        <v>0</v>
      </c>
      <c r="C974">
        <f>IFERROR(VLOOKUP($A974,Finnifty!$A$14:$I$486,C$15+1,FALSE),All_curves!C973)</f>
        <v>0</v>
      </c>
      <c r="D974">
        <f>IFERROR(VLOOKUP($A974,Finnifty!$A$14:$I$486,D$15+1,FALSE),All_curves!D973)</f>
        <v>0</v>
      </c>
      <c r="E974">
        <f>IFERROR(VLOOKUP($A974,Finnifty!$A$14:$I$486,E$15+1,FALSE),All_curves!E973)</f>
        <v>0</v>
      </c>
      <c r="F974">
        <f>IFERROR(VLOOKUP($A974,Finnifty!$A$14:$I$486,F$15+1,FALSE),All_curves!F973)</f>
        <v>0</v>
      </c>
      <c r="G974">
        <f>IFERROR(VLOOKUP($A974,Finnifty!$A$14:$I$486,G$15+1,FALSE),All_curves!G973)</f>
        <v>0</v>
      </c>
      <c r="H974">
        <f>IFERROR(VLOOKUP($A974,Finnifty!$A$14:$I$486,H$15+1,FALSE),All_curves!H973)</f>
        <v>0</v>
      </c>
      <c r="I974">
        <f>IFERROR(VLOOKUP($A974,Finnifty!$A$14:$I$486,I$15+1,FALSE),All_curves!I973)</f>
        <v>0</v>
      </c>
      <c r="J974">
        <f>IFERROR(VLOOKUP($A974,Banknifty!$A$14:$I$4860,2,FALSE),All_curves!J973)</f>
        <v>15740962</v>
      </c>
      <c r="K974">
        <f>IFERROR(VLOOKUP($A974,Banknifty!$A$14:$I$4860,3,FALSE),All_curves!K973)</f>
        <v>27001768</v>
      </c>
      <c r="L974">
        <f>IFERROR(VLOOKUP($A974,Banknifty!$A$14:$I$4860,4,FALSE),All_curves!L973)</f>
        <v>20102136</v>
      </c>
      <c r="M974">
        <f>IFERROR(VLOOKUP($A974,Banknifty!$A$14:$I$4860,5,FALSE),All_curves!M973)</f>
        <v>25460678</v>
      </c>
      <c r="N974">
        <f>IFERROR(VLOOKUP($A974,Banknifty!$A$14:$I$4860,6,FALSE),All_curves!N973)</f>
        <v>15187635</v>
      </c>
      <c r="O974">
        <f>IFERROR(VLOOKUP($A974,Banknifty!$A$14:$I$4860,7,FALSE),All_curves!O973)</f>
        <v>24458124</v>
      </c>
      <c r="P974">
        <f>IFERROR(VLOOKUP($A974,Banknifty!$A$14:$I$4860,8,FALSE),All_curves!P973)</f>
        <v>24458124</v>
      </c>
      <c r="Q974">
        <f>IFERROR(VLOOKUP($A974,Banknifty!$A$14:$I$4860,9,FALSE),All_curves!Q973)</f>
        <v>21921468</v>
      </c>
      <c r="R974">
        <f>IFERROR(VLOOKUP($A974,Nifty!$A$14:$I$4860,2,FALSE),All_curves!R973)</f>
        <v>8800750</v>
      </c>
      <c r="S974">
        <f>IFERROR(VLOOKUP($A974,Nifty!$A$14:$I$4860,3,FALSE),All_curves!S973)</f>
        <v>10065189</v>
      </c>
      <c r="T974">
        <f>IFERROR(VLOOKUP($A974,Nifty!$A$14:$I$4860,4,FALSE),All_curves!T973)</f>
        <v>9654753</v>
      </c>
      <c r="U974">
        <f>IFERROR(VLOOKUP($A974,Nifty!$A$14:$I$4860,5,FALSE),All_curves!U973)</f>
        <v>10818694</v>
      </c>
      <c r="V974">
        <f>IFERROR(VLOOKUP($A974,Nifty!$A$14:$I$4860,6,FALSE),All_curves!V973)</f>
        <v>9589133</v>
      </c>
      <c r="W974">
        <f>IFERROR(VLOOKUP($A974,Nifty!$A$14:$I$4860,7,FALSE),All_curves!W973)</f>
        <v>10940289</v>
      </c>
      <c r="X974">
        <f>IFERROR(VLOOKUP($A974,Nifty!$A$14:$I$4860,8,FALSE),All_curves!X973)</f>
        <v>10690849</v>
      </c>
      <c r="Y974">
        <f>IFERROR(VLOOKUP($A974,Nifty!$A$14:$I$4860,9,FALSE),All_curves!Y973)</f>
        <v>10966494</v>
      </c>
      <c r="AA974" s="5">
        <f t="shared" si="413"/>
        <v>0</v>
      </c>
      <c r="AB974" s="5">
        <f t="shared" si="414"/>
        <v>0</v>
      </c>
      <c r="AC974" s="5">
        <f t="shared" si="415"/>
        <v>0</v>
      </c>
      <c r="AD974" s="5">
        <f t="shared" si="416"/>
        <v>0</v>
      </c>
      <c r="AE974" s="5">
        <f t="shared" si="417"/>
        <v>0</v>
      </c>
      <c r="AF974" s="5">
        <f t="shared" si="418"/>
        <v>0</v>
      </c>
      <c r="AG974" s="5">
        <f t="shared" si="419"/>
        <v>0</v>
      </c>
      <c r="AH974" s="5">
        <f t="shared" si="420"/>
        <v>0</v>
      </c>
      <c r="AI974" s="5">
        <f t="shared" si="396"/>
        <v>-2.5915826662278318E-3</v>
      </c>
      <c r="AJ974" s="5">
        <f t="shared" si="397"/>
        <v>-6.0232519376124394E-3</v>
      </c>
      <c r="AK974" s="5">
        <f t="shared" si="398"/>
        <v>-1.9799408361109716E-3</v>
      </c>
      <c r="AL974" s="5">
        <f t="shared" si="399"/>
        <v>-1.5205033834062576E-3</v>
      </c>
      <c r="AM974" s="5">
        <f t="shared" si="400"/>
        <v>-7.217110203016075E-4</v>
      </c>
      <c r="AN974" s="5">
        <f t="shared" si="401"/>
        <v>0</v>
      </c>
      <c r="AO974" s="5">
        <f t="shared" si="402"/>
        <v>0</v>
      </c>
      <c r="AP974" s="5">
        <f t="shared" si="403"/>
        <v>0</v>
      </c>
      <c r="AQ974" s="5">
        <f t="shared" si="404"/>
        <v>3.7770737236522134E-3</v>
      </c>
      <c r="AR974" s="5">
        <f t="shared" si="405"/>
        <v>1.4749713070121295E-3</v>
      </c>
      <c r="AS974" s="5">
        <f t="shared" si="406"/>
        <v>5.5630488367919284E-4</v>
      </c>
      <c r="AT974" s="5">
        <f t="shared" si="407"/>
        <v>-7.8367596952078067E-4</v>
      </c>
      <c r="AU974" s="5">
        <f t="shared" si="408"/>
        <v>3.7770132285486202E-3</v>
      </c>
      <c r="AV974" s="5">
        <f t="shared" si="409"/>
        <v>1.474893715105452E-3</v>
      </c>
      <c r="AW974" s="5">
        <f t="shared" si="410"/>
        <v>5.5620517391541391E-4</v>
      </c>
      <c r="AX974" s="5">
        <f t="shared" si="411"/>
        <v>-7.836834214191013E-4</v>
      </c>
      <c r="AZ974" s="7">
        <f t="shared" si="421"/>
        <v>130.52534519015794</v>
      </c>
      <c r="BA974" s="4">
        <f t="shared" si="412"/>
        <v>-1.1616196677858212E-4</v>
      </c>
      <c r="BB974" s="5">
        <f>AZ974/MAX($AZ$16:AZ974)-1</f>
        <v>-2.5033742722209151E-3</v>
      </c>
    </row>
    <row r="975" spans="1:54" x14ac:dyDescent="0.25">
      <c r="A975" s="3">
        <v>43972</v>
      </c>
      <c r="B975">
        <f>IFERROR(VLOOKUP($A975,Finnifty!$A$14:$I$486,B$15+1,FALSE),All_curves!B974)</f>
        <v>0</v>
      </c>
      <c r="C975">
        <f>IFERROR(VLOOKUP($A975,Finnifty!$A$14:$I$486,C$15+1,FALSE),All_curves!C974)</f>
        <v>0</v>
      </c>
      <c r="D975">
        <f>IFERROR(VLOOKUP($A975,Finnifty!$A$14:$I$486,D$15+1,FALSE),All_curves!D974)</f>
        <v>0</v>
      </c>
      <c r="E975">
        <f>IFERROR(VLOOKUP($A975,Finnifty!$A$14:$I$486,E$15+1,FALSE),All_curves!E974)</f>
        <v>0</v>
      </c>
      <c r="F975">
        <f>IFERROR(VLOOKUP($A975,Finnifty!$A$14:$I$486,F$15+1,FALSE),All_curves!F974)</f>
        <v>0</v>
      </c>
      <c r="G975">
        <f>IFERROR(VLOOKUP($A975,Finnifty!$A$14:$I$486,G$15+1,FALSE),All_curves!G974)</f>
        <v>0</v>
      </c>
      <c r="H975">
        <f>IFERROR(VLOOKUP($A975,Finnifty!$A$14:$I$486,H$15+1,FALSE),All_curves!H974)</f>
        <v>0</v>
      </c>
      <c r="I975">
        <f>IFERROR(VLOOKUP($A975,Finnifty!$A$14:$I$486,I$15+1,FALSE),All_curves!I974)</f>
        <v>0</v>
      </c>
      <c r="J975">
        <f>IFERROR(VLOOKUP($A975,Banknifty!$A$14:$I$4860,2,FALSE),All_curves!J974)</f>
        <v>15561367</v>
      </c>
      <c r="K975">
        <f>IFERROR(VLOOKUP($A975,Banknifty!$A$14:$I$4860,3,FALSE),All_curves!K974)</f>
        <v>26662266</v>
      </c>
      <c r="L975">
        <f>IFERROR(VLOOKUP($A975,Banknifty!$A$14:$I$4860,4,FALSE),All_curves!L974)</f>
        <v>20090948</v>
      </c>
      <c r="M975">
        <f>IFERROR(VLOOKUP($A975,Banknifty!$A$14:$I$4860,5,FALSE),All_curves!M974)</f>
        <v>25438652</v>
      </c>
      <c r="N975">
        <f>IFERROR(VLOOKUP($A975,Banknifty!$A$14:$I$4860,6,FALSE),All_curves!N974)</f>
        <v>15342677</v>
      </c>
      <c r="O975">
        <f>IFERROR(VLOOKUP($A975,Banknifty!$A$14:$I$4860,7,FALSE),All_curves!O974)</f>
        <v>24530748</v>
      </c>
      <c r="P975">
        <f>IFERROR(VLOOKUP($A975,Banknifty!$A$14:$I$4860,8,FALSE),All_curves!P974)</f>
        <v>24530748</v>
      </c>
      <c r="Q975">
        <f>IFERROR(VLOOKUP($A975,Banknifty!$A$14:$I$4860,9,FALSE),All_curves!Q974)</f>
        <v>21930736</v>
      </c>
      <c r="R975">
        <f>IFERROR(VLOOKUP($A975,Nifty!$A$14:$I$4860,2,FALSE),All_curves!R974)</f>
        <v>8752369</v>
      </c>
      <c r="S975">
        <f>IFERROR(VLOOKUP($A975,Nifty!$A$14:$I$4860,3,FALSE),All_curves!S974)</f>
        <v>9990809</v>
      </c>
      <c r="T975">
        <f>IFERROR(VLOOKUP($A975,Nifty!$A$14:$I$4860,4,FALSE),All_curves!T974)</f>
        <v>9583174</v>
      </c>
      <c r="U975">
        <f>IFERROR(VLOOKUP($A975,Nifty!$A$14:$I$4860,5,FALSE),All_curves!U974)</f>
        <v>10758228</v>
      </c>
      <c r="V975">
        <f>IFERROR(VLOOKUP($A975,Nifty!$A$14:$I$4860,6,FALSE),All_curves!V974)</f>
        <v>9583607</v>
      </c>
      <c r="W975">
        <f>IFERROR(VLOOKUP($A975,Nifty!$A$14:$I$4860,7,FALSE),All_curves!W974)</f>
        <v>10914184</v>
      </c>
      <c r="X975">
        <f>IFERROR(VLOOKUP($A975,Nifty!$A$14:$I$4860,8,FALSE),All_curves!X974)</f>
        <v>10665339</v>
      </c>
      <c r="Y975">
        <f>IFERROR(VLOOKUP($A975,Nifty!$A$14:$I$4860,9,FALSE),All_curves!Y974)</f>
        <v>10960438</v>
      </c>
      <c r="AA975" s="5">
        <f t="shared" si="413"/>
        <v>0</v>
      </c>
      <c r="AB975" s="5">
        <f t="shared" si="414"/>
        <v>0</v>
      </c>
      <c r="AC975" s="5">
        <f t="shared" si="415"/>
        <v>0</v>
      </c>
      <c r="AD975" s="5">
        <f t="shared" si="416"/>
        <v>0</v>
      </c>
      <c r="AE975" s="5">
        <f t="shared" si="417"/>
        <v>0</v>
      </c>
      <c r="AF975" s="5">
        <f t="shared" si="418"/>
        <v>0</v>
      </c>
      <c r="AG975" s="5">
        <f t="shared" si="419"/>
        <v>0</v>
      </c>
      <c r="AH975" s="5">
        <f t="shared" si="420"/>
        <v>0</v>
      </c>
      <c r="AI975" s="5">
        <f t="shared" si="396"/>
        <v>-1.1409404329925987E-2</v>
      </c>
      <c r="AJ975" s="5">
        <f t="shared" si="397"/>
        <v>-1.2573324828211274E-2</v>
      </c>
      <c r="AK975" s="5">
        <f t="shared" si="398"/>
        <v>-5.565577707762337E-4</v>
      </c>
      <c r="AL975" s="5">
        <f t="shared" si="399"/>
        <v>-8.6509872203721638E-4</v>
      </c>
      <c r="AM975" s="5">
        <f t="shared" si="400"/>
        <v>1.02084360073178E-2</v>
      </c>
      <c r="AN975" s="5">
        <f t="shared" si="401"/>
        <v>2.9693201326479457E-3</v>
      </c>
      <c r="AO975" s="5">
        <f t="shared" si="402"/>
        <v>2.9693201326479457E-3</v>
      </c>
      <c r="AP975" s="5">
        <f t="shared" si="403"/>
        <v>4.2278190493449941E-4</v>
      </c>
      <c r="AQ975" s="5">
        <f t="shared" si="404"/>
        <v>-5.4973723830354926E-3</v>
      </c>
      <c r="AR975" s="5">
        <f t="shared" si="405"/>
        <v>-7.3898264602880737E-3</v>
      </c>
      <c r="AS975" s="5">
        <f t="shared" si="406"/>
        <v>-7.413861338555261E-3</v>
      </c>
      <c r="AT975" s="5">
        <f t="shared" si="407"/>
        <v>-5.5890295076281848E-3</v>
      </c>
      <c r="AU975" s="5">
        <f t="shared" si="408"/>
        <v>-5.7627733393628144E-4</v>
      </c>
      <c r="AV975" s="5">
        <f t="shared" si="409"/>
        <v>-2.3861344065042589E-3</v>
      </c>
      <c r="AW975" s="5">
        <f t="shared" si="410"/>
        <v>-2.3861528677470156E-3</v>
      </c>
      <c r="AX975" s="5">
        <f t="shared" si="411"/>
        <v>-5.522275396311338E-4</v>
      </c>
      <c r="AZ975" s="7">
        <f t="shared" si="421"/>
        <v>130.30440162458402</v>
      </c>
      <c r="BA975" s="4">
        <f t="shared" si="412"/>
        <v>-1.6927253879470095E-3</v>
      </c>
      <c r="BB975" s="5">
        <f>AZ975/MAX($AZ$16:AZ975)-1</f>
        <v>-4.1918621349816831E-3</v>
      </c>
    </row>
    <row r="976" spans="1:54" x14ac:dyDescent="0.25">
      <c r="A976" s="3">
        <v>43973</v>
      </c>
      <c r="B976">
        <f>IFERROR(VLOOKUP($A976,Finnifty!$A$14:$I$486,B$15+1,FALSE),All_curves!B975)</f>
        <v>0</v>
      </c>
      <c r="C976">
        <f>IFERROR(VLOOKUP($A976,Finnifty!$A$14:$I$486,C$15+1,FALSE),All_curves!C975)</f>
        <v>0</v>
      </c>
      <c r="D976">
        <f>IFERROR(VLOOKUP($A976,Finnifty!$A$14:$I$486,D$15+1,FALSE),All_curves!D975)</f>
        <v>0</v>
      </c>
      <c r="E976">
        <f>IFERROR(VLOOKUP($A976,Finnifty!$A$14:$I$486,E$15+1,FALSE),All_curves!E975)</f>
        <v>0</v>
      </c>
      <c r="F976">
        <f>IFERROR(VLOOKUP($A976,Finnifty!$A$14:$I$486,F$15+1,FALSE),All_curves!F975)</f>
        <v>0</v>
      </c>
      <c r="G976">
        <f>IFERROR(VLOOKUP($A976,Finnifty!$A$14:$I$486,G$15+1,FALSE),All_curves!G975)</f>
        <v>0</v>
      </c>
      <c r="H976">
        <f>IFERROR(VLOOKUP($A976,Finnifty!$A$14:$I$486,H$15+1,FALSE),All_curves!H975)</f>
        <v>0</v>
      </c>
      <c r="I976">
        <f>IFERROR(VLOOKUP($A976,Finnifty!$A$14:$I$486,I$15+1,FALSE),All_curves!I975)</f>
        <v>0</v>
      </c>
      <c r="J976">
        <f>IFERROR(VLOOKUP($A976,Banknifty!$A$14:$I$4860,2,FALSE),All_curves!J975)</f>
        <v>15466475</v>
      </c>
      <c r="K976">
        <f>IFERROR(VLOOKUP($A976,Banknifty!$A$14:$I$4860,3,FALSE),All_curves!K975)</f>
        <v>26573632</v>
      </c>
      <c r="L976">
        <f>IFERROR(VLOOKUP($A976,Banknifty!$A$14:$I$4860,4,FALSE),All_curves!L975)</f>
        <v>20026614</v>
      </c>
      <c r="M976">
        <f>IFERROR(VLOOKUP($A976,Banknifty!$A$14:$I$4860,5,FALSE),All_curves!M975)</f>
        <v>25342132</v>
      </c>
      <c r="N976">
        <f>IFERROR(VLOOKUP($A976,Banknifty!$A$14:$I$4860,6,FALSE),All_curves!N975)</f>
        <v>15287729</v>
      </c>
      <c r="O976">
        <f>IFERROR(VLOOKUP($A976,Banknifty!$A$14:$I$4860,7,FALSE),All_curves!O975)</f>
        <v>24454766</v>
      </c>
      <c r="P976">
        <f>IFERROR(VLOOKUP($A976,Banknifty!$A$14:$I$4860,8,FALSE),All_curves!P975)</f>
        <v>24454766</v>
      </c>
      <c r="Q976">
        <f>IFERROR(VLOOKUP($A976,Banknifty!$A$14:$I$4860,9,FALSE),All_curves!Q975)</f>
        <v>21929640</v>
      </c>
      <c r="R976">
        <f>IFERROR(VLOOKUP($A976,Nifty!$A$14:$I$4860,2,FALSE),All_curves!R975)</f>
        <v>8718397</v>
      </c>
      <c r="S976">
        <f>IFERROR(VLOOKUP($A976,Nifty!$A$14:$I$4860,3,FALSE),All_curves!S975)</f>
        <v>9970053</v>
      </c>
      <c r="T976">
        <f>IFERROR(VLOOKUP($A976,Nifty!$A$14:$I$4860,4,FALSE),All_curves!T975)</f>
        <v>9583174</v>
      </c>
      <c r="U976">
        <f>IFERROR(VLOOKUP($A976,Nifty!$A$14:$I$4860,5,FALSE),All_curves!U975)</f>
        <v>10758228</v>
      </c>
      <c r="V976">
        <f>IFERROR(VLOOKUP($A976,Nifty!$A$14:$I$4860,6,FALSE),All_curves!V975)</f>
        <v>9546408</v>
      </c>
      <c r="W976">
        <f>IFERROR(VLOOKUP($A976,Nifty!$A$14:$I$4860,7,FALSE),All_curves!W975)</f>
        <v>10891510</v>
      </c>
      <c r="X976">
        <f>IFERROR(VLOOKUP($A976,Nifty!$A$14:$I$4860,8,FALSE),All_curves!X975)</f>
        <v>10665339</v>
      </c>
      <c r="Y976">
        <f>IFERROR(VLOOKUP($A976,Nifty!$A$14:$I$4860,9,FALSE),All_curves!Y975)</f>
        <v>10960438</v>
      </c>
      <c r="AA976" s="5">
        <f t="shared" si="413"/>
        <v>0</v>
      </c>
      <c r="AB976" s="5">
        <f t="shared" si="414"/>
        <v>0</v>
      </c>
      <c r="AC976" s="5">
        <f t="shared" si="415"/>
        <v>0</v>
      </c>
      <c r="AD976" s="5">
        <f t="shared" si="416"/>
        <v>0</v>
      </c>
      <c r="AE976" s="5">
        <f t="shared" si="417"/>
        <v>0</v>
      </c>
      <c r="AF976" s="5">
        <f t="shared" si="418"/>
        <v>0</v>
      </c>
      <c r="AG976" s="5">
        <f t="shared" si="419"/>
        <v>0</v>
      </c>
      <c r="AH976" s="5">
        <f t="shared" si="420"/>
        <v>0</v>
      </c>
      <c r="AI976" s="5">
        <f t="shared" si="396"/>
        <v>-6.0979218599497287E-3</v>
      </c>
      <c r="AJ976" s="5">
        <f t="shared" si="397"/>
        <v>-3.3243235965014772E-3</v>
      </c>
      <c r="AK976" s="5">
        <f t="shared" si="398"/>
        <v>-3.2021385949533299E-3</v>
      </c>
      <c r="AL976" s="5">
        <f t="shared" si="399"/>
        <v>-3.7942262034953433E-3</v>
      </c>
      <c r="AM976" s="5">
        <f t="shared" si="400"/>
        <v>-3.5813828316922924E-3</v>
      </c>
      <c r="AN976" s="5">
        <f t="shared" si="401"/>
        <v>-3.0974187986440027E-3</v>
      </c>
      <c r="AO976" s="5">
        <f t="shared" si="402"/>
        <v>-3.0974187986440027E-3</v>
      </c>
      <c r="AP976" s="5">
        <f t="shared" si="403"/>
        <v>-4.9975522937284467E-5</v>
      </c>
      <c r="AQ976" s="5">
        <f t="shared" si="404"/>
        <v>-3.8814634072215082E-3</v>
      </c>
      <c r="AR976" s="5">
        <f t="shared" si="405"/>
        <v>-2.0775094389252624E-3</v>
      </c>
      <c r="AS976" s="5">
        <f t="shared" si="406"/>
        <v>0</v>
      </c>
      <c r="AT976" s="5">
        <f t="shared" si="407"/>
        <v>0</v>
      </c>
      <c r="AU976" s="5">
        <f t="shared" si="408"/>
        <v>-3.8815239397859136E-3</v>
      </c>
      <c r="AV976" s="5">
        <f t="shared" si="409"/>
        <v>-2.0774800937934934E-3</v>
      </c>
      <c r="AW976" s="5">
        <f t="shared" si="410"/>
        <v>0</v>
      </c>
      <c r="AX976" s="5">
        <f t="shared" si="411"/>
        <v>0</v>
      </c>
      <c r="AZ976" s="7">
        <f t="shared" si="421"/>
        <v>130.0972025156498</v>
      </c>
      <c r="BA976" s="4">
        <f t="shared" si="412"/>
        <v>-1.5901159619393184E-3</v>
      </c>
      <c r="BB976" s="5">
        <f>AZ976/MAX($AZ$16:AZ976)-1</f>
        <v>-5.7753125500300539E-3</v>
      </c>
    </row>
    <row r="977" spans="1:54" x14ac:dyDescent="0.25">
      <c r="A977" s="3">
        <v>43977</v>
      </c>
      <c r="B977">
        <f>IFERROR(VLOOKUP($A977,Finnifty!$A$14:$I$486,B$15+1,FALSE),All_curves!B976)</f>
        <v>0</v>
      </c>
      <c r="C977">
        <f>IFERROR(VLOOKUP($A977,Finnifty!$A$14:$I$486,C$15+1,FALSE),All_curves!C976)</f>
        <v>0</v>
      </c>
      <c r="D977">
        <f>IFERROR(VLOOKUP($A977,Finnifty!$A$14:$I$486,D$15+1,FALSE),All_curves!D976)</f>
        <v>0</v>
      </c>
      <c r="E977">
        <f>IFERROR(VLOOKUP($A977,Finnifty!$A$14:$I$486,E$15+1,FALSE),All_curves!E976)</f>
        <v>0</v>
      </c>
      <c r="F977">
        <f>IFERROR(VLOOKUP($A977,Finnifty!$A$14:$I$486,F$15+1,FALSE),All_curves!F976)</f>
        <v>0</v>
      </c>
      <c r="G977">
        <f>IFERROR(VLOOKUP($A977,Finnifty!$A$14:$I$486,G$15+1,FALSE),All_curves!G976)</f>
        <v>0</v>
      </c>
      <c r="H977">
        <f>IFERROR(VLOOKUP($A977,Finnifty!$A$14:$I$486,H$15+1,FALSE),All_curves!H976)</f>
        <v>0</v>
      </c>
      <c r="I977">
        <f>IFERROR(VLOOKUP($A977,Finnifty!$A$14:$I$486,I$15+1,FALSE),All_curves!I976)</f>
        <v>0</v>
      </c>
      <c r="J977">
        <f>IFERROR(VLOOKUP($A977,Banknifty!$A$14:$I$4860,2,FALSE),All_curves!J976)</f>
        <v>15434531</v>
      </c>
      <c r="K977">
        <f>IFERROR(VLOOKUP($A977,Banknifty!$A$14:$I$4860,3,FALSE),All_curves!K976)</f>
        <v>26449814</v>
      </c>
      <c r="L977">
        <f>IFERROR(VLOOKUP($A977,Banknifty!$A$14:$I$4860,4,FALSE),All_curves!L976)</f>
        <v>19935318</v>
      </c>
      <c r="M977">
        <f>IFERROR(VLOOKUP($A977,Banknifty!$A$14:$I$4860,5,FALSE),All_curves!M976)</f>
        <v>25275814</v>
      </c>
      <c r="N977">
        <f>IFERROR(VLOOKUP($A977,Banknifty!$A$14:$I$4860,6,FALSE),All_curves!N976)</f>
        <v>15248109</v>
      </c>
      <c r="O977">
        <f>IFERROR(VLOOKUP($A977,Banknifty!$A$14:$I$4860,7,FALSE),All_curves!O976)</f>
        <v>24307470</v>
      </c>
      <c r="P977">
        <f>IFERROR(VLOOKUP($A977,Banknifty!$A$14:$I$4860,8,FALSE),All_curves!P976)</f>
        <v>24307470</v>
      </c>
      <c r="Q977">
        <f>IFERROR(VLOOKUP($A977,Banknifty!$A$14:$I$4860,9,FALSE),All_curves!Q976)</f>
        <v>21896294</v>
      </c>
      <c r="R977">
        <f>IFERROR(VLOOKUP($A977,Nifty!$A$14:$I$4860,2,FALSE),All_curves!R976)</f>
        <v>8721239</v>
      </c>
      <c r="S977">
        <f>IFERROR(VLOOKUP($A977,Nifty!$A$14:$I$4860,3,FALSE),All_curves!S976)</f>
        <v>9960477</v>
      </c>
      <c r="T977">
        <f>IFERROR(VLOOKUP($A977,Nifty!$A$14:$I$4860,4,FALSE),All_curves!T976)</f>
        <v>9566820</v>
      </c>
      <c r="U977">
        <f>IFERROR(VLOOKUP($A977,Nifty!$A$14:$I$4860,5,FALSE),All_curves!U976)</f>
        <v>10738881</v>
      </c>
      <c r="V977">
        <f>IFERROR(VLOOKUP($A977,Nifty!$A$14:$I$4860,6,FALSE),All_curves!V976)</f>
        <v>9549520</v>
      </c>
      <c r="W977">
        <f>IFERROR(VLOOKUP($A977,Nifty!$A$14:$I$4860,7,FALSE),All_curves!W976)</f>
        <v>10881049</v>
      </c>
      <c r="X977">
        <f>IFERROR(VLOOKUP($A977,Nifty!$A$14:$I$4860,8,FALSE),All_curves!X976)</f>
        <v>10647138</v>
      </c>
      <c r="Y977">
        <f>IFERROR(VLOOKUP($A977,Nifty!$A$14:$I$4860,9,FALSE),All_curves!Y976)</f>
        <v>10940727</v>
      </c>
      <c r="AA977" s="5">
        <f t="shared" si="413"/>
        <v>0</v>
      </c>
      <c r="AB977" s="5">
        <f t="shared" si="414"/>
        <v>0</v>
      </c>
      <c r="AC977" s="5">
        <f t="shared" si="415"/>
        <v>0</v>
      </c>
      <c r="AD977" s="5">
        <f t="shared" si="416"/>
        <v>0</v>
      </c>
      <c r="AE977" s="5">
        <f t="shared" si="417"/>
        <v>0</v>
      </c>
      <c r="AF977" s="5">
        <f t="shared" si="418"/>
        <v>0</v>
      </c>
      <c r="AG977" s="5">
        <f t="shared" si="419"/>
        <v>0</v>
      </c>
      <c r="AH977" s="5">
        <f t="shared" si="420"/>
        <v>0</v>
      </c>
      <c r="AI977" s="5">
        <f t="shared" ref="AI977:AI1040" si="422">IFERROR(J977/J976-1,0)</f>
        <v>-2.065370422155044E-3</v>
      </c>
      <c r="AJ977" s="5">
        <f t="shared" ref="AJ977:AJ1040" si="423">IFERROR(K977/K976-1,0)</f>
        <v>-4.6594308222527303E-3</v>
      </c>
      <c r="AK977" s="5">
        <f t="shared" ref="AK977:AK1040" si="424">IFERROR(L977/L976-1,0)</f>
        <v>-4.5587336930745792E-3</v>
      </c>
      <c r="AL977" s="5">
        <f t="shared" ref="AL977:AL1040" si="425">IFERROR(M977/M976-1,0)</f>
        <v>-2.6169068963889375E-3</v>
      </c>
      <c r="AM977" s="5">
        <f t="shared" ref="AM977:AM1040" si="426">IFERROR(N977/N976-1,0)</f>
        <v>-2.5916210314821386E-3</v>
      </c>
      <c r="AN977" s="5">
        <f t="shared" ref="AN977:AN1040" si="427">IFERROR(O977/O976-1,0)</f>
        <v>-6.0232021848011241E-3</v>
      </c>
      <c r="AO977" s="5">
        <f t="shared" ref="AO977:AO1040" si="428">IFERROR(P977/P976-1,0)</f>
        <v>-6.0232021848011241E-3</v>
      </c>
      <c r="AP977" s="5">
        <f t="shared" ref="AP977:AP1040" si="429">IFERROR(Q977/Q976-1,0)</f>
        <v>-1.5205903972888013E-3</v>
      </c>
      <c r="AQ977" s="5">
        <f t="shared" ref="AQ977:AQ1040" si="430">IFERROR(R977/R976-1,0)</f>
        <v>3.2597735569961372E-4</v>
      </c>
      <c r="AR977" s="5">
        <f t="shared" ref="AR977:AR1040" si="431">IFERROR(S977/S976-1,0)</f>
        <v>-9.6047633849083436E-4</v>
      </c>
      <c r="AS977" s="5">
        <f t="shared" ref="AS977:AS1040" si="432">IFERROR(T977/T976-1,0)</f>
        <v>-1.7065327207874681E-3</v>
      </c>
      <c r="AT977" s="5">
        <f t="shared" ref="AT977:AT1040" si="433">IFERROR(U977/U976-1,0)</f>
        <v>-1.7983444857275765E-3</v>
      </c>
      <c r="AU977" s="5">
        <f t="shared" ref="AU977:AU1040" si="434">IFERROR(V977/V976-1,0)</f>
        <v>3.2598648622594872E-4</v>
      </c>
      <c r="AV977" s="5">
        <f t="shared" ref="AV977:AV1040" si="435">IFERROR(W977/W976-1,0)</f>
        <v>-9.6047288208889192E-4</v>
      </c>
      <c r="AW977" s="5">
        <f t="shared" ref="AW977:AW1040" si="436">IFERROR(X977/X976-1,0)</f>
        <v>-1.706556162912376E-3</v>
      </c>
      <c r="AX977" s="5">
        <f t="shared" ref="AX977:AX1040" si="437">IFERROR(Y977/Y976-1,0)</f>
        <v>-1.7983770356622131E-3</v>
      </c>
      <c r="AZ977" s="7">
        <f t="shared" si="421"/>
        <v>129.889383870655</v>
      </c>
      <c r="BA977" s="4">
        <f t="shared" ref="BA977:BA1040" si="438">(AA977*$AA$14%)+(AB977*$AB$14%)+(AC977*$AC$14%)+(AD977*$AD$14%)+(AE977*$AE$14%)+(AF977*$AF$14%)+(AG977*$AG$14%)+(AH977*$AH$14%)+(AI977*$AI$14%)+(AJ977*$AJ$14%)+(AK977*$AK$14%)+(AL977*$AL$14%)+(AM977*$AM$14%)+(AN977*$AN$14%)+(AO977*$AO$14%)+(AP977*$AP$14%)+(AQ977*$AQ$14%)+(AR977*$AR$14%)+(AS977*$AS$14%)+(AT977*$AT$14%)+(AU977*$AU$14%)+(AV977*$AV$14%)+(AW977*$AW$14%)+(AX977*$AX$14%)</f>
        <v>-1.5974105589995117E-3</v>
      </c>
      <c r="BB977" s="5">
        <f>AZ977/MAX($AZ$16:AZ977)-1</f>
        <v>-7.3634975637806299E-3</v>
      </c>
    </row>
    <row r="978" spans="1:54" x14ac:dyDescent="0.25">
      <c r="A978" s="3">
        <v>43978</v>
      </c>
      <c r="B978">
        <f>IFERROR(VLOOKUP($A978,Finnifty!$A$14:$I$486,B$15+1,FALSE),All_curves!B977)</f>
        <v>0</v>
      </c>
      <c r="C978">
        <f>IFERROR(VLOOKUP($A978,Finnifty!$A$14:$I$486,C$15+1,FALSE),All_curves!C977)</f>
        <v>0</v>
      </c>
      <c r="D978">
        <f>IFERROR(VLOOKUP($A978,Finnifty!$A$14:$I$486,D$15+1,FALSE),All_curves!D977)</f>
        <v>0</v>
      </c>
      <c r="E978">
        <f>IFERROR(VLOOKUP($A978,Finnifty!$A$14:$I$486,E$15+1,FALSE),All_curves!E977)</f>
        <v>0</v>
      </c>
      <c r="F978">
        <f>IFERROR(VLOOKUP($A978,Finnifty!$A$14:$I$486,F$15+1,FALSE),All_curves!F977)</f>
        <v>0</v>
      </c>
      <c r="G978">
        <f>IFERROR(VLOOKUP($A978,Finnifty!$A$14:$I$486,G$15+1,FALSE),All_curves!G977)</f>
        <v>0</v>
      </c>
      <c r="H978">
        <f>IFERROR(VLOOKUP($A978,Finnifty!$A$14:$I$486,H$15+1,FALSE),All_curves!H977)</f>
        <v>0</v>
      </c>
      <c r="I978">
        <f>IFERROR(VLOOKUP($A978,Finnifty!$A$14:$I$486,I$15+1,FALSE),All_curves!I977)</f>
        <v>0</v>
      </c>
      <c r="J978">
        <f>IFERROR(VLOOKUP($A978,Banknifty!$A$14:$I$4860,2,FALSE),All_curves!J977)</f>
        <v>15989003</v>
      </c>
      <c r="K978">
        <f>IFERROR(VLOOKUP($A978,Banknifty!$A$14:$I$4860,3,FALSE),All_curves!K977)</f>
        <v>27409940</v>
      </c>
      <c r="L978">
        <f>IFERROR(VLOOKUP($A978,Banknifty!$A$14:$I$4860,4,FALSE),All_curves!L977)</f>
        <v>20610050</v>
      </c>
      <c r="M978">
        <f>IFERROR(VLOOKUP($A978,Banknifty!$A$14:$I$4860,5,FALSE),All_curves!M977)</f>
        <v>25913108</v>
      </c>
      <c r="N978">
        <f>IFERROR(VLOOKUP($A978,Banknifty!$A$14:$I$4860,6,FALSE),All_curves!N977)</f>
        <v>15152197</v>
      </c>
      <c r="O978">
        <f>IFERROR(VLOOKUP($A978,Banknifty!$A$14:$I$4860,7,FALSE),All_curves!O977)</f>
        <v>24244794</v>
      </c>
      <c r="P978">
        <f>IFERROR(VLOOKUP($A978,Banknifty!$A$14:$I$4860,8,FALSE),All_curves!P977)</f>
        <v>24244794</v>
      </c>
      <c r="Q978">
        <f>IFERROR(VLOOKUP($A978,Banknifty!$A$14:$I$4860,9,FALSE),All_curves!Q977)</f>
        <v>21877354</v>
      </c>
      <c r="R978">
        <f>IFERROR(VLOOKUP($A978,Nifty!$A$14:$I$4860,2,FALSE),All_curves!R977)</f>
        <v>8634266</v>
      </c>
      <c r="S978">
        <f>IFERROR(VLOOKUP($A978,Nifty!$A$14:$I$4860,3,FALSE),All_curves!S977)</f>
        <v>10172844</v>
      </c>
      <c r="T978">
        <f>IFERROR(VLOOKUP($A978,Nifty!$A$14:$I$4860,4,FALSE),All_curves!T977)</f>
        <v>9722625</v>
      </c>
      <c r="U978">
        <f>IFERROR(VLOOKUP($A978,Nifty!$A$14:$I$4860,5,FALSE),All_curves!U977)</f>
        <v>10919178</v>
      </c>
      <c r="V978">
        <f>IFERROR(VLOOKUP($A978,Nifty!$A$14:$I$4860,6,FALSE),All_curves!V977)</f>
        <v>9454288</v>
      </c>
      <c r="W978">
        <f>IFERROR(VLOOKUP($A978,Nifty!$A$14:$I$4860,7,FALSE),All_curves!W977)</f>
        <v>11113043</v>
      </c>
      <c r="X978">
        <f>IFERROR(VLOOKUP($A978,Nifty!$A$14:$I$4860,8,FALSE),All_curves!X977)</f>
        <v>10820537</v>
      </c>
      <c r="Y978">
        <f>IFERROR(VLOOKUP($A978,Nifty!$A$14:$I$4860,9,FALSE),All_curves!Y977)</f>
        <v>11124413</v>
      </c>
      <c r="AA978" s="5">
        <f t="shared" si="413"/>
        <v>0</v>
      </c>
      <c r="AB978" s="5">
        <f t="shared" si="414"/>
        <v>0</v>
      </c>
      <c r="AC978" s="5">
        <f t="shared" si="415"/>
        <v>0</v>
      </c>
      <c r="AD978" s="5">
        <f t="shared" si="416"/>
        <v>0</v>
      </c>
      <c r="AE978" s="5">
        <f t="shared" si="417"/>
        <v>0</v>
      </c>
      <c r="AF978" s="5">
        <f t="shared" si="418"/>
        <v>0</v>
      </c>
      <c r="AG978" s="5">
        <f t="shared" si="419"/>
        <v>0</v>
      </c>
      <c r="AH978" s="5">
        <f t="shared" si="420"/>
        <v>0</v>
      </c>
      <c r="AI978" s="5">
        <f t="shared" si="422"/>
        <v>3.5924123641981831E-2</v>
      </c>
      <c r="AJ978" s="5">
        <f t="shared" si="423"/>
        <v>3.6299915001292593E-2</v>
      </c>
      <c r="AK978" s="5">
        <f t="shared" si="424"/>
        <v>3.3846061547651241E-2</v>
      </c>
      <c r="AL978" s="5">
        <f t="shared" si="425"/>
        <v>2.5213589560360017E-2</v>
      </c>
      <c r="AM978" s="5">
        <f t="shared" si="426"/>
        <v>-6.2900914467491909E-3</v>
      </c>
      <c r="AN978" s="5">
        <f t="shared" si="427"/>
        <v>-2.5784666195206585E-3</v>
      </c>
      <c r="AO978" s="5">
        <f t="shared" si="428"/>
        <v>-2.5784666195206585E-3</v>
      </c>
      <c r="AP978" s="5">
        <f t="shared" si="429"/>
        <v>-8.6498655891265042E-4</v>
      </c>
      <c r="AQ978" s="5">
        <f t="shared" si="430"/>
        <v>-9.9725509185105699E-3</v>
      </c>
      <c r="AR978" s="5">
        <f t="shared" si="431"/>
        <v>2.132096685731022E-2</v>
      </c>
      <c r="AS978" s="5">
        <f t="shared" si="432"/>
        <v>1.6285975904218875E-2</v>
      </c>
      <c r="AT978" s="5">
        <f t="shared" si="433"/>
        <v>1.6789179431264678E-2</v>
      </c>
      <c r="AU978" s="5">
        <f t="shared" si="434"/>
        <v>-9.9724384052810588E-3</v>
      </c>
      <c r="AV978" s="5">
        <f t="shared" si="435"/>
        <v>2.1320922275049004E-2</v>
      </c>
      <c r="AW978" s="5">
        <f t="shared" si="436"/>
        <v>1.6285972812599914E-2</v>
      </c>
      <c r="AX978" s="5">
        <f t="shared" si="437"/>
        <v>1.6789195087310027E-2</v>
      </c>
      <c r="AZ978" s="7">
        <f t="shared" si="421"/>
        <v>131.01411174894986</v>
      </c>
      <c r="BA978" s="4">
        <f t="shared" si="438"/>
        <v>8.6591208979393194E-3</v>
      </c>
      <c r="BB978" s="5">
        <f>AZ978/MAX($AZ$16:AZ978)-1</f>
        <v>0</v>
      </c>
    </row>
    <row r="979" spans="1:54" x14ac:dyDescent="0.25">
      <c r="A979" s="3">
        <v>43979</v>
      </c>
      <c r="B979">
        <f>IFERROR(VLOOKUP($A979,Finnifty!$A$14:$I$486,B$15+1,FALSE),All_curves!B978)</f>
        <v>0</v>
      </c>
      <c r="C979">
        <f>IFERROR(VLOOKUP($A979,Finnifty!$A$14:$I$486,C$15+1,FALSE),All_curves!C978)</f>
        <v>0</v>
      </c>
      <c r="D979">
        <f>IFERROR(VLOOKUP($A979,Finnifty!$A$14:$I$486,D$15+1,FALSE),All_curves!D978)</f>
        <v>0</v>
      </c>
      <c r="E979">
        <f>IFERROR(VLOOKUP($A979,Finnifty!$A$14:$I$486,E$15+1,FALSE),All_curves!E978)</f>
        <v>0</v>
      </c>
      <c r="F979">
        <f>IFERROR(VLOOKUP($A979,Finnifty!$A$14:$I$486,F$15+1,FALSE),All_curves!F978)</f>
        <v>0</v>
      </c>
      <c r="G979">
        <f>IFERROR(VLOOKUP($A979,Finnifty!$A$14:$I$486,G$15+1,FALSE),All_curves!G978)</f>
        <v>0</v>
      </c>
      <c r="H979">
        <f>IFERROR(VLOOKUP($A979,Finnifty!$A$14:$I$486,H$15+1,FALSE),All_curves!H978)</f>
        <v>0</v>
      </c>
      <c r="I979">
        <f>IFERROR(VLOOKUP($A979,Finnifty!$A$14:$I$486,I$15+1,FALSE),All_curves!I978)</f>
        <v>0</v>
      </c>
      <c r="J979">
        <f>IFERROR(VLOOKUP($A979,Banknifty!$A$14:$I$4860,2,FALSE),All_curves!J978)</f>
        <v>16061856</v>
      </c>
      <c r="K979">
        <f>IFERROR(VLOOKUP($A979,Banknifty!$A$14:$I$4860,3,FALSE),All_curves!K978)</f>
        <v>27559220</v>
      </c>
      <c r="L979">
        <f>IFERROR(VLOOKUP($A979,Banknifty!$A$14:$I$4860,4,FALSE),All_curves!L978)</f>
        <v>20764876</v>
      </c>
      <c r="M979">
        <f>IFERROR(VLOOKUP($A979,Banknifty!$A$14:$I$4860,5,FALSE),All_curves!M978)</f>
        <v>26361512</v>
      </c>
      <c r="N979">
        <f>IFERROR(VLOOKUP($A979,Banknifty!$A$14:$I$4860,6,FALSE),All_curves!N978)</f>
        <v>15058282</v>
      </c>
      <c r="O979">
        <f>IFERROR(VLOOKUP($A979,Banknifty!$A$14:$I$4860,7,FALSE),All_curves!O978)</f>
        <v>24179968</v>
      </c>
      <c r="P979">
        <f>IFERROR(VLOOKUP($A979,Banknifty!$A$14:$I$4860,8,FALSE),All_curves!P978)</f>
        <v>24179968</v>
      </c>
      <c r="Q979">
        <f>IFERROR(VLOOKUP($A979,Banknifty!$A$14:$I$4860,9,FALSE),All_curves!Q978)</f>
        <v>21836490</v>
      </c>
      <c r="R979">
        <f>IFERROR(VLOOKUP($A979,Nifty!$A$14:$I$4860,2,FALSE),All_curves!R978)</f>
        <v>8659319</v>
      </c>
      <c r="S979">
        <f>IFERROR(VLOOKUP($A979,Nifty!$A$14:$I$4860,3,FALSE),All_curves!S978)</f>
        <v>10244916</v>
      </c>
      <c r="T979">
        <f>IFERROR(VLOOKUP($A979,Nifty!$A$14:$I$4860,4,FALSE),All_curves!T978)</f>
        <v>9763559</v>
      </c>
      <c r="U979">
        <f>IFERROR(VLOOKUP($A979,Nifty!$A$14:$I$4860,5,FALSE),All_curves!U978)</f>
        <v>11009635</v>
      </c>
      <c r="V979">
        <f>IFERROR(VLOOKUP($A979,Nifty!$A$14:$I$4860,6,FALSE),All_curves!V978)</f>
        <v>9446322</v>
      </c>
      <c r="W979">
        <f>IFERROR(VLOOKUP($A979,Nifty!$A$14:$I$4860,7,FALSE),All_curves!W978)</f>
        <v>11195106</v>
      </c>
      <c r="X979">
        <f>IFERROR(VLOOKUP($A979,Nifty!$A$14:$I$4860,8,FALSE),All_curves!X978)</f>
        <v>10909553</v>
      </c>
      <c r="Y979">
        <f>IFERROR(VLOOKUP($A979,Nifty!$A$14:$I$4860,9,FALSE),All_curves!Y978)</f>
        <v>11224221</v>
      </c>
      <c r="AA979" s="5">
        <f t="shared" si="413"/>
        <v>0</v>
      </c>
      <c r="AB979" s="5">
        <f t="shared" si="414"/>
        <v>0</v>
      </c>
      <c r="AC979" s="5">
        <f t="shared" si="415"/>
        <v>0</v>
      </c>
      <c r="AD979" s="5">
        <f t="shared" si="416"/>
        <v>0</v>
      </c>
      <c r="AE979" s="5">
        <f t="shared" si="417"/>
        <v>0</v>
      </c>
      <c r="AF979" s="5">
        <f t="shared" si="418"/>
        <v>0</v>
      </c>
      <c r="AG979" s="5">
        <f t="shared" si="419"/>
        <v>0</v>
      </c>
      <c r="AH979" s="5">
        <f t="shared" si="420"/>
        <v>0</v>
      </c>
      <c r="AI979" s="5">
        <f t="shared" si="422"/>
        <v>4.5564442010548323E-3</v>
      </c>
      <c r="AJ979" s="5">
        <f t="shared" si="423"/>
        <v>5.4461994444350292E-3</v>
      </c>
      <c r="AK979" s="5">
        <f t="shared" si="424"/>
        <v>7.5121603295480455E-3</v>
      </c>
      <c r="AL979" s="5">
        <f t="shared" si="425"/>
        <v>1.7304138121911228E-2</v>
      </c>
      <c r="AM979" s="5">
        <f t="shared" si="426"/>
        <v>-6.1981110726054833E-3</v>
      </c>
      <c r="AN979" s="5">
        <f t="shared" si="427"/>
        <v>-2.6738111282776922E-3</v>
      </c>
      <c r="AO979" s="5">
        <f t="shared" si="428"/>
        <v>-2.6738111282776922E-3</v>
      </c>
      <c r="AP979" s="5">
        <f t="shared" si="429"/>
        <v>-1.8678675675312117E-3</v>
      </c>
      <c r="AQ979" s="5">
        <f t="shared" si="430"/>
        <v>2.9015784317971693E-3</v>
      </c>
      <c r="AR979" s="5">
        <f t="shared" si="431"/>
        <v>7.0847444431467732E-3</v>
      </c>
      <c r="AS979" s="5">
        <f t="shared" si="432"/>
        <v>4.2101798639770927E-3</v>
      </c>
      <c r="AT979" s="5">
        <f t="shared" si="433"/>
        <v>8.2842316518698667E-3</v>
      </c>
      <c r="AU979" s="5">
        <f t="shared" si="434"/>
        <v>-8.4258063642661529E-4</v>
      </c>
      <c r="AV979" s="5">
        <f t="shared" si="435"/>
        <v>7.3843860767928149E-3</v>
      </c>
      <c r="AW979" s="5">
        <f t="shared" si="436"/>
        <v>8.2265787733086793E-3</v>
      </c>
      <c r="AX979" s="5">
        <f t="shared" si="437"/>
        <v>8.9719790158815371E-3</v>
      </c>
      <c r="AZ979" s="7">
        <f t="shared" si="421"/>
        <v>131.38327915781761</v>
      </c>
      <c r="BA979" s="4">
        <f t="shared" si="438"/>
        <v>2.8177682841918484E-3</v>
      </c>
      <c r="BB979" s="5">
        <f>AZ979/MAX($AZ$16:AZ979)-1</f>
        <v>0</v>
      </c>
    </row>
    <row r="980" spans="1:54" x14ac:dyDescent="0.25">
      <c r="A980" s="3">
        <v>43980</v>
      </c>
      <c r="B980">
        <f>IFERROR(VLOOKUP($A980,Finnifty!$A$14:$I$486,B$15+1,FALSE),All_curves!B979)</f>
        <v>0</v>
      </c>
      <c r="C980">
        <f>IFERROR(VLOOKUP($A980,Finnifty!$A$14:$I$486,C$15+1,FALSE),All_curves!C979)</f>
        <v>0</v>
      </c>
      <c r="D980">
        <f>IFERROR(VLOOKUP($A980,Finnifty!$A$14:$I$486,D$15+1,FALSE),All_curves!D979)</f>
        <v>0</v>
      </c>
      <c r="E980">
        <f>IFERROR(VLOOKUP($A980,Finnifty!$A$14:$I$486,E$15+1,FALSE),All_curves!E979)</f>
        <v>0</v>
      </c>
      <c r="F980">
        <f>IFERROR(VLOOKUP($A980,Finnifty!$A$14:$I$486,F$15+1,FALSE),All_curves!F979)</f>
        <v>0</v>
      </c>
      <c r="G980">
        <f>IFERROR(VLOOKUP($A980,Finnifty!$A$14:$I$486,G$15+1,FALSE),All_curves!G979)</f>
        <v>0</v>
      </c>
      <c r="H980">
        <f>IFERROR(VLOOKUP($A980,Finnifty!$A$14:$I$486,H$15+1,FALSE),All_curves!H979)</f>
        <v>0</v>
      </c>
      <c r="I980">
        <f>IFERROR(VLOOKUP($A980,Finnifty!$A$14:$I$486,I$15+1,FALSE),All_curves!I979)</f>
        <v>0</v>
      </c>
      <c r="J980">
        <f>IFERROR(VLOOKUP($A980,Banknifty!$A$14:$I$4860,2,FALSE),All_curves!J979)</f>
        <v>16069727</v>
      </c>
      <c r="K980">
        <f>IFERROR(VLOOKUP($A980,Banknifty!$A$14:$I$4860,3,FALSE),All_curves!K979)</f>
        <v>27559220</v>
      </c>
      <c r="L980">
        <f>IFERROR(VLOOKUP($A980,Banknifty!$A$14:$I$4860,4,FALSE),All_curves!L979)</f>
        <v>20764876</v>
      </c>
      <c r="M980">
        <f>IFERROR(VLOOKUP($A980,Banknifty!$A$14:$I$4860,5,FALSE),All_curves!M979)</f>
        <v>26361512</v>
      </c>
      <c r="N980">
        <f>IFERROR(VLOOKUP($A980,Banknifty!$A$14:$I$4860,6,FALSE),All_curves!N979)</f>
        <v>15027180</v>
      </c>
      <c r="O980">
        <f>IFERROR(VLOOKUP($A980,Banknifty!$A$14:$I$4860,7,FALSE),All_curves!O979)</f>
        <v>24067304</v>
      </c>
      <c r="P980">
        <f>IFERROR(VLOOKUP($A980,Banknifty!$A$14:$I$4860,8,FALSE),All_curves!P979)</f>
        <v>24067304</v>
      </c>
      <c r="Q980">
        <f>IFERROR(VLOOKUP($A980,Banknifty!$A$14:$I$4860,9,FALSE),All_curves!Q979)</f>
        <v>21809018</v>
      </c>
      <c r="R980">
        <f>IFERROR(VLOOKUP($A980,Nifty!$A$14:$I$4860,2,FALSE),All_curves!R979)</f>
        <v>8678537</v>
      </c>
      <c r="S980">
        <f>IFERROR(VLOOKUP($A980,Nifty!$A$14:$I$4860,3,FALSE),All_curves!S979)</f>
        <v>10242887</v>
      </c>
      <c r="T980">
        <f>IFERROR(VLOOKUP($A980,Nifty!$A$14:$I$4860,4,FALSE),All_curves!T979)</f>
        <v>9754319</v>
      </c>
      <c r="U980">
        <f>IFERROR(VLOOKUP($A980,Nifty!$A$14:$I$4860,5,FALSE),All_curves!U979)</f>
        <v>10995592</v>
      </c>
      <c r="V980">
        <f>IFERROR(VLOOKUP($A980,Nifty!$A$14:$I$4860,6,FALSE),All_curves!V979)</f>
        <v>9463595</v>
      </c>
      <c r="W980">
        <f>IFERROR(VLOOKUP($A980,Nifty!$A$14:$I$4860,7,FALSE),All_curves!W979)</f>
        <v>11188852</v>
      </c>
      <c r="X980">
        <f>IFERROR(VLOOKUP($A980,Nifty!$A$14:$I$4860,8,FALSE),All_curves!X979)</f>
        <v>10897425</v>
      </c>
      <c r="Y980">
        <f>IFERROR(VLOOKUP($A980,Nifty!$A$14:$I$4860,9,FALSE),All_curves!Y979)</f>
        <v>11209904</v>
      </c>
      <c r="AA980" s="5">
        <f t="shared" si="413"/>
        <v>0</v>
      </c>
      <c r="AB980" s="5">
        <f t="shared" si="414"/>
        <v>0</v>
      </c>
      <c r="AC980" s="5">
        <f t="shared" si="415"/>
        <v>0</v>
      </c>
      <c r="AD980" s="5">
        <f t="shared" si="416"/>
        <v>0</v>
      </c>
      <c r="AE980" s="5">
        <f t="shared" si="417"/>
        <v>0</v>
      </c>
      <c r="AF980" s="5">
        <f t="shared" si="418"/>
        <v>0</v>
      </c>
      <c r="AG980" s="5">
        <f t="shared" si="419"/>
        <v>0</v>
      </c>
      <c r="AH980" s="5">
        <f t="shared" si="420"/>
        <v>0</v>
      </c>
      <c r="AI980" s="5">
        <f t="shared" si="422"/>
        <v>4.9004299378596627E-4</v>
      </c>
      <c r="AJ980" s="5">
        <f t="shared" si="423"/>
        <v>0</v>
      </c>
      <c r="AK980" s="5">
        <f t="shared" si="424"/>
        <v>0</v>
      </c>
      <c r="AL980" s="5">
        <f t="shared" si="425"/>
        <v>0</v>
      </c>
      <c r="AM980" s="5">
        <f t="shared" si="426"/>
        <v>-2.0654414627113704E-3</v>
      </c>
      <c r="AN980" s="5">
        <f t="shared" si="427"/>
        <v>-4.659394090182456E-3</v>
      </c>
      <c r="AO980" s="5">
        <f t="shared" si="428"/>
        <v>-4.659394090182456E-3</v>
      </c>
      <c r="AP980" s="5">
        <f t="shared" si="429"/>
        <v>-1.2580776489261591E-3</v>
      </c>
      <c r="AQ980" s="5">
        <f t="shared" si="430"/>
        <v>2.2193431146260156E-3</v>
      </c>
      <c r="AR980" s="5">
        <f t="shared" si="431"/>
        <v>-1.9804945204038304E-4</v>
      </c>
      <c r="AS980" s="5">
        <f t="shared" si="432"/>
        <v>-9.4637621383764081E-4</v>
      </c>
      <c r="AT980" s="5">
        <f t="shared" si="433"/>
        <v>-1.2755191248392528E-3</v>
      </c>
      <c r="AU980" s="5">
        <f t="shared" si="434"/>
        <v>1.8285423681301261E-3</v>
      </c>
      <c r="AV980" s="5">
        <f t="shared" si="435"/>
        <v>-5.5863696154367926E-4</v>
      </c>
      <c r="AW980" s="5">
        <f t="shared" si="436"/>
        <v>-1.1116862441568065E-3</v>
      </c>
      <c r="AX980" s="5">
        <f t="shared" si="437"/>
        <v>-1.2755450912806943E-3</v>
      </c>
      <c r="AZ980" s="7">
        <f t="shared" si="421"/>
        <v>131.3095392418542</v>
      </c>
      <c r="BA980" s="4">
        <f t="shared" si="438"/>
        <v>-5.6125799596494963E-4</v>
      </c>
      <c r="BB980" s="5">
        <f>AZ980/MAX($AZ$16:AZ980)-1</f>
        <v>-5.6125799596495884E-4</v>
      </c>
    </row>
    <row r="981" spans="1:54" x14ac:dyDescent="0.25">
      <c r="A981" s="3">
        <v>43983</v>
      </c>
      <c r="B981">
        <f>IFERROR(VLOOKUP($A981,Finnifty!$A$14:$I$486,B$15+1,FALSE),All_curves!B980)</f>
        <v>0</v>
      </c>
      <c r="C981">
        <f>IFERROR(VLOOKUP($A981,Finnifty!$A$14:$I$486,C$15+1,FALSE),All_curves!C980)</f>
        <v>0</v>
      </c>
      <c r="D981">
        <f>IFERROR(VLOOKUP($A981,Finnifty!$A$14:$I$486,D$15+1,FALSE),All_curves!D980)</f>
        <v>0</v>
      </c>
      <c r="E981">
        <f>IFERROR(VLOOKUP($A981,Finnifty!$A$14:$I$486,E$15+1,FALSE),All_curves!E980)</f>
        <v>0</v>
      </c>
      <c r="F981">
        <f>IFERROR(VLOOKUP($A981,Finnifty!$A$14:$I$486,F$15+1,FALSE),All_curves!F980)</f>
        <v>0</v>
      </c>
      <c r="G981">
        <f>IFERROR(VLOOKUP($A981,Finnifty!$A$14:$I$486,G$15+1,FALSE),All_curves!G980)</f>
        <v>0</v>
      </c>
      <c r="H981">
        <f>IFERROR(VLOOKUP($A981,Finnifty!$A$14:$I$486,H$15+1,FALSE),All_curves!H980)</f>
        <v>0</v>
      </c>
      <c r="I981">
        <f>IFERROR(VLOOKUP($A981,Finnifty!$A$14:$I$486,I$15+1,FALSE),All_curves!I980)</f>
        <v>0</v>
      </c>
      <c r="J981">
        <f>IFERROR(VLOOKUP($A981,Banknifty!$A$14:$I$4860,2,FALSE),All_curves!J980)</f>
        <v>16233850</v>
      </c>
      <c r="K981">
        <f>IFERROR(VLOOKUP($A981,Banknifty!$A$14:$I$4860,3,FALSE),All_curves!K980)</f>
        <v>27498738</v>
      </c>
      <c r="L981">
        <f>IFERROR(VLOOKUP($A981,Banknifty!$A$14:$I$4860,4,FALSE),All_curves!L980)</f>
        <v>20715576</v>
      </c>
      <c r="M981">
        <f>IFERROR(VLOOKUP($A981,Banknifty!$A$14:$I$4860,5,FALSE),All_curves!M980)</f>
        <v>26361512</v>
      </c>
      <c r="N981">
        <f>IFERROR(VLOOKUP($A981,Banknifty!$A$14:$I$4860,6,FALSE),All_curves!N980)</f>
        <v>15567019</v>
      </c>
      <c r="O981">
        <f>IFERROR(VLOOKUP($A981,Banknifty!$A$14:$I$4860,7,FALSE),All_curves!O980)</f>
        <v>24940944</v>
      </c>
      <c r="P981">
        <f>IFERROR(VLOOKUP($A981,Banknifty!$A$14:$I$4860,8,FALSE),All_curves!P980)</f>
        <v>24940944</v>
      </c>
      <c r="Q981">
        <f>IFERROR(VLOOKUP($A981,Banknifty!$A$14:$I$4860,9,FALSE),All_curves!Q980)</f>
        <v>22104332</v>
      </c>
      <c r="R981">
        <f>IFERROR(VLOOKUP($A981,Nifty!$A$14:$I$4860,2,FALSE),All_curves!R980)</f>
        <v>8814766</v>
      </c>
      <c r="S981">
        <f>IFERROR(VLOOKUP($A981,Nifty!$A$14:$I$4860,3,FALSE),All_curves!S980)</f>
        <v>10367754</v>
      </c>
      <c r="T981">
        <f>IFERROR(VLOOKUP($A981,Nifty!$A$14:$I$4860,4,FALSE),All_curves!T980)</f>
        <v>9875400</v>
      </c>
      <c r="U981">
        <f>IFERROR(VLOOKUP($A981,Nifty!$A$14:$I$4860,5,FALSE),All_curves!U980)</f>
        <v>11114109</v>
      </c>
      <c r="V981">
        <f>IFERROR(VLOOKUP($A981,Nifty!$A$14:$I$4860,6,FALSE),All_curves!V980)</f>
        <v>9612147</v>
      </c>
      <c r="W981">
        <f>IFERROR(VLOOKUP($A981,Nifty!$A$14:$I$4860,7,FALSE),All_curves!W980)</f>
        <v>11325250</v>
      </c>
      <c r="X981">
        <f>IFERROR(VLOOKUP($A981,Nifty!$A$14:$I$4860,8,FALSE),All_curves!X980)</f>
        <v>11032695</v>
      </c>
      <c r="Y981">
        <f>IFERROR(VLOOKUP($A981,Nifty!$A$14:$I$4860,9,FALSE),All_curves!Y980)</f>
        <v>11330732</v>
      </c>
      <c r="AA981" s="5">
        <f t="shared" si="413"/>
        <v>0</v>
      </c>
      <c r="AB981" s="5">
        <f t="shared" si="414"/>
        <v>0</v>
      </c>
      <c r="AC981" s="5">
        <f t="shared" si="415"/>
        <v>0</v>
      </c>
      <c r="AD981" s="5">
        <f t="shared" si="416"/>
        <v>0</v>
      </c>
      <c r="AE981" s="5">
        <f t="shared" si="417"/>
        <v>0</v>
      </c>
      <c r="AF981" s="5">
        <f t="shared" si="418"/>
        <v>0</v>
      </c>
      <c r="AG981" s="5">
        <f t="shared" si="419"/>
        <v>0</v>
      </c>
      <c r="AH981" s="5">
        <f t="shared" si="420"/>
        <v>0</v>
      </c>
      <c r="AI981" s="5">
        <f t="shared" si="422"/>
        <v>1.0213179103789383E-2</v>
      </c>
      <c r="AJ981" s="5">
        <f t="shared" si="423"/>
        <v>-2.1946194413339226E-3</v>
      </c>
      <c r="AK981" s="5">
        <f t="shared" si="424"/>
        <v>-2.3742015122074633E-3</v>
      </c>
      <c r="AL981" s="5">
        <f t="shared" si="425"/>
        <v>0</v>
      </c>
      <c r="AM981" s="5">
        <f t="shared" si="426"/>
        <v>3.5924172066881477E-2</v>
      </c>
      <c r="AN981" s="5">
        <f t="shared" si="427"/>
        <v>3.6299869731981627E-2</v>
      </c>
      <c r="AO981" s="5">
        <f t="shared" si="428"/>
        <v>3.6299869731981627E-2</v>
      </c>
      <c r="AP981" s="5">
        <f t="shared" si="429"/>
        <v>1.3540912296005292E-2</v>
      </c>
      <c r="AQ981" s="5">
        <f t="shared" si="430"/>
        <v>1.5697230996422507E-2</v>
      </c>
      <c r="AR981" s="5">
        <f t="shared" si="431"/>
        <v>1.2190606027382644E-2</v>
      </c>
      <c r="AS981" s="5">
        <f t="shared" si="432"/>
        <v>1.2413065432861137E-2</v>
      </c>
      <c r="AT981" s="5">
        <f t="shared" si="433"/>
        <v>1.0778592003049869E-2</v>
      </c>
      <c r="AU981" s="5">
        <f t="shared" si="434"/>
        <v>1.5697205977221129E-2</v>
      </c>
      <c r="AV981" s="5">
        <f t="shared" si="435"/>
        <v>1.2190526785053502E-2</v>
      </c>
      <c r="AW981" s="5">
        <f t="shared" si="436"/>
        <v>1.2413024177730048E-2</v>
      </c>
      <c r="AX981" s="5">
        <f t="shared" si="437"/>
        <v>1.0778682850450805E-2</v>
      </c>
      <c r="AZ981" s="7">
        <f t="shared" si="421"/>
        <v>132.56720075969568</v>
      </c>
      <c r="BA981" s="4">
        <f t="shared" si="438"/>
        <v>9.5778381761362375E-3</v>
      </c>
      <c r="BB981" s="5">
        <f>AZ981/MAX($AZ$16:AZ981)-1</f>
        <v>0</v>
      </c>
    </row>
    <row r="982" spans="1:54" x14ac:dyDescent="0.25">
      <c r="A982" s="3">
        <v>43984</v>
      </c>
      <c r="B982">
        <f>IFERROR(VLOOKUP($A982,Finnifty!$A$14:$I$486,B$15+1,FALSE),All_curves!B981)</f>
        <v>0</v>
      </c>
      <c r="C982">
        <f>IFERROR(VLOOKUP($A982,Finnifty!$A$14:$I$486,C$15+1,FALSE),All_curves!C981)</f>
        <v>0</v>
      </c>
      <c r="D982">
        <f>IFERROR(VLOOKUP($A982,Finnifty!$A$14:$I$486,D$15+1,FALSE),All_curves!D981)</f>
        <v>0</v>
      </c>
      <c r="E982">
        <f>IFERROR(VLOOKUP($A982,Finnifty!$A$14:$I$486,E$15+1,FALSE),All_curves!E981)</f>
        <v>0</v>
      </c>
      <c r="F982">
        <f>IFERROR(VLOOKUP($A982,Finnifty!$A$14:$I$486,F$15+1,FALSE),All_curves!F981)</f>
        <v>0</v>
      </c>
      <c r="G982">
        <f>IFERROR(VLOOKUP($A982,Finnifty!$A$14:$I$486,G$15+1,FALSE),All_curves!G981)</f>
        <v>0</v>
      </c>
      <c r="H982">
        <f>IFERROR(VLOOKUP($A982,Finnifty!$A$14:$I$486,H$15+1,FALSE),All_curves!H981)</f>
        <v>0</v>
      </c>
      <c r="I982">
        <f>IFERROR(VLOOKUP($A982,Finnifty!$A$14:$I$486,I$15+1,FALSE),All_curves!I981)</f>
        <v>0</v>
      </c>
      <c r="J982">
        <f>IFERROR(VLOOKUP($A982,Banknifty!$A$14:$I$4860,2,FALSE),All_curves!J981)</f>
        <v>16300732</v>
      </c>
      <c r="K982">
        <f>IFERROR(VLOOKUP($A982,Banknifty!$A$14:$I$4860,3,FALSE),All_curves!K981)</f>
        <v>27686826</v>
      </c>
      <c r="L982">
        <f>IFERROR(VLOOKUP($A982,Banknifty!$A$14:$I$4860,4,FALSE),All_curves!L981)</f>
        <v>20786240</v>
      </c>
      <c r="M982">
        <f>IFERROR(VLOOKUP($A982,Banknifty!$A$14:$I$4860,5,FALSE),All_curves!M981)</f>
        <v>26467456</v>
      </c>
      <c r="N982">
        <f>IFERROR(VLOOKUP($A982,Banknifty!$A$14:$I$4860,6,FALSE),All_curves!N981)</f>
        <v>15763311</v>
      </c>
      <c r="O982">
        <f>IFERROR(VLOOKUP($A982,Banknifty!$A$14:$I$4860,7,FALSE),All_curves!O981)</f>
        <v>25269954</v>
      </c>
      <c r="P982">
        <f>IFERROR(VLOOKUP($A982,Banknifty!$A$14:$I$4860,8,FALSE),All_curves!P981)</f>
        <v>25269954</v>
      </c>
      <c r="Q982">
        <f>IFERROR(VLOOKUP($A982,Banknifty!$A$14:$I$4860,9,FALSE),All_curves!Q981)</f>
        <v>22352736</v>
      </c>
      <c r="R982">
        <f>IFERROR(VLOOKUP($A982,Nifty!$A$14:$I$4860,2,FALSE),All_curves!R981)</f>
        <v>8853002</v>
      </c>
      <c r="S982">
        <f>IFERROR(VLOOKUP($A982,Nifty!$A$14:$I$4860,3,FALSE),All_curves!S981)</f>
        <v>10423808</v>
      </c>
      <c r="T982">
        <f>IFERROR(VLOOKUP($A982,Nifty!$A$14:$I$4860,4,FALSE),All_curves!T981)</f>
        <v>9894057</v>
      </c>
      <c r="U982">
        <f>IFERROR(VLOOKUP($A982,Nifty!$A$14:$I$4860,5,FALSE),All_curves!U981)</f>
        <v>11134767</v>
      </c>
      <c r="V982">
        <f>IFERROR(VLOOKUP($A982,Nifty!$A$14:$I$4860,6,FALSE),All_curves!V981)</f>
        <v>9653843</v>
      </c>
      <c r="W982">
        <f>IFERROR(VLOOKUP($A982,Nifty!$A$14:$I$4860,7,FALSE),All_curves!W981)</f>
        <v>11386481</v>
      </c>
      <c r="X982">
        <f>IFERROR(VLOOKUP($A982,Nifty!$A$14:$I$4860,8,FALSE),All_curves!X981)</f>
        <v>11053539</v>
      </c>
      <c r="Y982">
        <f>IFERROR(VLOOKUP($A982,Nifty!$A$14:$I$4860,9,FALSE),All_curves!Y981)</f>
        <v>11351792</v>
      </c>
      <c r="AA982" s="5">
        <f t="shared" si="413"/>
        <v>0</v>
      </c>
      <c r="AB982" s="5">
        <f t="shared" si="414"/>
        <v>0</v>
      </c>
      <c r="AC982" s="5">
        <f t="shared" si="415"/>
        <v>0</v>
      </c>
      <c r="AD982" s="5">
        <f t="shared" si="416"/>
        <v>0</v>
      </c>
      <c r="AE982" s="5">
        <f t="shared" si="417"/>
        <v>0</v>
      </c>
      <c r="AF982" s="5">
        <f t="shared" si="418"/>
        <v>0</v>
      </c>
      <c r="AG982" s="5">
        <f t="shared" si="419"/>
        <v>0</v>
      </c>
      <c r="AH982" s="5">
        <f t="shared" si="420"/>
        <v>0</v>
      </c>
      <c r="AI982" s="5">
        <f t="shared" si="422"/>
        <v>4.1199099412647655E-3</v>
      </c>
      <c r="AJ982" s="5">
        <f t="shared" si="423"/>
        <v>6.8398775245612775E-3</v>
      </c>
      <c r="AK982" s="5">
        <f t="shared" si="424"/>
        <v>3.4111530376950139E-3</v>
      </c>
      <c r="AL982" s="5">
        <f t="shared" si="425"/>
        <v>4.018889356574018E-3</v>
      </c>
      <c r="AM982" s="5">
        <f t="shared" si="426"/>
        <v>1.26094790531186E-2</v>
      </c>
      <c r="AN982" s="5">
        <f t="shared" si="427"/>
        <v>1.3191561634555704E-2</v>
      </c>
      <c r="AO982" s="5">
        <f t="shared" si="428"/>
        <v>1.3191561634555704E-2</v>
      </c>
      <c r="AP982" s="5">
        <f t="shared" si="429"/>
        <v>1.1237797188351939E-2</v>
      </c>
      <c r="AQ982" s="5">
        <f t="shared" si="430"/>
        <v>4.3377215004913872E-3</v>
      </c>
      <c r="AR982" s="5">
        <f t="shared" si="431"/>
        <v>5.4065711821480456E-3</v>
      </c>
      <c r="AS982" s="5">
        <f t="shared" si="432"/>
        <v>1.8892399295218354E-3</v>
      </c>
      <c r="AT982" s="5">
        <f t="shared" si="433"/>
        <v>1.8587184991616379E-3</v>
      </c>
      <c r="AU982" s="5">
        <f t="shared" si="434"/>
        <v>4.3378446043325081E-3</v>
      </c>
      <c r="AV982" s="5">
        <f t="shared" si="435"/>
        <v>5.4065914659719994E-3</v>
      </c>
      <c r="AW982" s="5">
        <f t="shared" si="436"/>
        <v>1.8892935950827194E-3</v>
      </c>
      <c r="AX982" s="5">
        <f t="shared" si="437"/>
        <v>1.858661911692927E-3</v>
      </c>
      <c r="AZ982" s="7">
        <f t="shared" si="421"/>
        <v>133.09528702085655</v>
      </c>
      <c r="BA982" s="4">
        <f t="shared" si="438"/>
        <v>3.9835363357950031E-3</v>
      </c>
      <c r="BB982" s="5">
        <f>AZ982/MAX($AZ$16:AZ982)-1</f>
        <v>0</v>
      </c>
    </row>
    <row r="983" spans="1:54" x14ac:dyDescent="0.25">
      <c r="A983" s="3">
        <v>43985</v>
      </c>
      <c r="B983">
        <f>IFERROR(VLOOKUP($A983,Finnifty!$A$14:$I$486,B$15+1,FALSE),All_curves!B982)</f>
        <v>0</v>
      </c>
      <c r="C983">
        <f>IFERROR(VLOOKUP($A983,Finnifty!$A$14:$I$486,C$15+1,FALSE),All_curves!C982)</f>
        <v>0</v>
      </c>
      <c r="D983">
        <f>IFERROR(VLOOKUP($A983,Finnifty!$A$14:$I$486,D$15+1,FALSE),All_curves!D982)</f>
        <v>0</v>
      </c>
      <c r="E983">
        <f>IFERROR(VLOOKUP($A983,Finnifty!$A$14:$I$486,E$15+1,FALSE),All_curves!E982)</f>
        <v>0</v>
      </c>
      <c r="F983">
        <f>IFERROR(VLOOKUP($A983,Finnifty!$A$14:$I$486,F$15+1,FALSE),All_curves!F982)</f>
        <v>0</v>
      </c>
      <c r="G983">
        <f>IFERROR(VLOOKUP($A983,Finnifty!$A$14:$I$486,G$15+1,FALSE),All_curves!G982)</f>
        <v>0</v>
      </c>
      <c r="H983">
        <f>IFERROR(VLOOKUP($A983,Finnifty!$A$14:$I$486,H$15+1,FALSE),All_curves!H982)</f>
        <v>0</v>
      </c>
      <c r="I983">
        <f>IFERROR(VLOOKUP($A983,Finnifty!$A$14:$I$486,I$15+1,FALSE),All_curves!I982)</f>
        <v>0</v>
      </c>
      <c r="J983">
        <f>IFERROR(VLOOKUP($A983,Banknifty!$A$14:$I$4860,2,FALSE),All_curves!J982)</f>
        <v>16365488</v>
      </c>
      <c r="K983">
        <f>IFERROR(VLOOKUP($A983,Banknifty!$A$14:$I$4860,3,FALSE),All_curves!K982)</f>
        <v>27752686</v>
      </c>
      <c r="L983">
        <f>IFERROR(VLOOKUP($A983,Banknifty!$A$14:$I$4860,4,FALSE),All_curves!L982)</f>
        <v>20880578</v>
      </c>
      <c r="M983">
        <f>IFERROR(VLOOKUP($A983,Banknifty!$A$14:$I$4860,5,FALSE),All_curves!M982)</f>
        <v>26553984</v>
      </c>
      <c r="N983">
        <f>IFERROR(VLOOKUP($A983,Banknifty!$A$14:$I$4860,6,FALSE),All_curves!N982)</f>
        <v>15762258</v>
      </c>
      <c r="O983">
        <f>IFERROR(VLOOKUP($A983,Banknifty!$A$14:$I$4860,7,FALSE),All_curves!O982)</f>
        <v>25227588</v>
      </c>
      <c r="P983">
        <f>IFERROR(VLOOKUP($A983,Banknifty!$A$14:$I$4860,8,FALSE),All_curves!P982)</f>
        <v>25227588</v>
      </c>
      <c r="Q983">
        <f>IFERROR(VLOOKUP($A983,Banknifty!$A$14:$I$4860,9,FALSE),All_curves!Q982)</f>
        <v>22352736</v>
      </c>
      <c r="R983">
        <f>IFERROR(VLOOKUP($A983,Nifty!$A$14:$I$4860,2,FALSE),All_curves!R982)</f>
        <v>8911654</v>
      </c>
      <c r="S983">
        <f>IFERROR(VLOOKUP($A983,Nifty!$A$14:$I$4860,3,FALSE),All_curves!S982)</f>
        <v>10531213</v>
      </c>
      <c r="T983">
        <f>IFERROR(VLOOKUP($A983,Nifty!$A$14:$I$4860,4,FALSE),All_curves!T982)</f>
        <v>9967647</v>
      </c>
      <c r="U983">
        <f>IFERROR(VLOOKUP($A983,Nifty!$A$14:$I$4860,5,FALSE),All_curves!U982)</f>
        <v>11251905</v>
      </c>
      <c r="V983">
        <f>IFERROR(VLOOKUP($A983,Nifty!$A$14:$I$4860,6,FALSE),All_curves!V982)</f>
        <v>9717800</v>
      </c>
      <c r="W983">
        <f>IFERROR(VLOOKUP($A983,Nifty!$A$14:$I$4860,7,FALSE),All_curves!W982)</f>
        <v>11503805</v>
      </c>
      <c r="X983">
        <f>IFERROR(VLOOKUP($A983,Nifty!$A$14:$I$4860,8,FALSE),All_curves!X982)</f>
        <v>11135753</v>
      </c>
      <c r="Y983">
        <f>IFERROR(VLOOKUP($A983,Nifty!$A$14:$I$4860,9,FALSE),All_curves!Y982)</f>
        <v>11471213</v>
      </c>
      <c r="AA983" s="5">
        <f t="shared" si="413"/>
        <v>0</v>
      </c>
      <c r="AB983" s="5">
        <f t="shared" si="414"/>
        <v>0</v>
      </c>
      <c r="AC983" s="5">
        <f t="shared" si="415"/>
        <v>0</v>
      </c>
      <c r="AD983" s="5">
        <f t="shared" si="416"/>
        <v>0</v>
      </c>
      <c r="AE983" s="5">
        <f t="shared" si="417"/>
        <v>0</v>
      </c>
      <c r="AF983" s="5">
        <f t="shared" si="418"/>
        <v>0</v>
      </c>
      <c r="AG983" s="5">
        <f t="shared" si="419"/>
        <v>0</v>
      </c>
      <c r="AH983" s="5">
        <f t="shared" si="420"/>
        <v>0</v>
      </c>
      <c r="AI983" s="5">
        <f t="shared" si="422"/>
        <v>3.9725823355662992E-3</v>
      </c>
      <c r="AJ983" s="5">
        <f t="shared" si="423"/>
        <v>2.378748651073348E-3</v>
      </c>
      <c r="AK983" s="5">
        <f t="shared" si="424"/>
        <v>4.5384831503918477E-3</v>
      </c>
      <c r="AL983" s="5">
        <f t="shared" si="425"/>
        <v>3.2692223990096192E-3</v>
      </c>
      <c r="AM983" s="5">
        <f t="shared" si="426"/>
        <v>-6.6800686733925474E-5</v>
      </c>
      <c r="AN983" s="5">
        <f t="shared" si="427"/>
        <v>-1.6765364907272984E-3</v>
      </c>
      <c r="AO983" s="5">
        <f t="shared" si="428"/>
        <v>-1.6765364907272984E-3</v>
      </c>
      <c r="AP983" s="5">
        <f t="shared" si="429"/>
        <v>0</v>
      </c>
      <c r="AQ983" s="5">
        <f t="shared" si="430"/>
        <v>6.6250973398627178E-3</v>
      </c>
      <c r="AR983" s="5">
        <f t="shared" si="431"/>
        <v>1.0303816033449653E-2</v>
      </c>
      <c r="AS983" s="5">
        <f t="shared" si="432"/>
        <v>7.4377982661713027E-3</v>
      </c>
      <c r="AT983" s="5">
        <f t="shared" si="433"/>
        <v>1.0520022556376851E-2</v>
      </c>
      <c r="AU983" s="5">
        <f t="shared" si="434"/>
        <v>6.625030052798575E-3</v>
      </c>
      <c r="AV983" s="5">
        <f t="shared" si="435"/>
        <v>1.0303797986401575E-2</v>
      </c>
      <c r="AW983" s="5">
        <f t="shared" si="436"/>
        <v>7.437798880521429E-3</v>
      </c>
      <c r="AX983" s="5">
        <f t="shared" si="437"/>
        <v>1.0520013051683819E-2</v>
      </c>
      <c r="AZ983" s="7">
        <f t="shared" si="421"/>
        <v>133.54178032191766</v>
      </c>
      <c r="BA983" s="4">
        <f t="shared" si="438"/>
        <v>3.3546890431299385E-3</v>
      </c>
      <c r="BB983" s="5">
        <f>AZ983/MAX($AZ$16:AZ983)-1</f>
        <v>0</v>
      </c>
    </row>
    <row r="984" spans="1:54" x14ac:dyDescent="0.25">
      <c r="A984" s="3">
        <v>43986</v>
      </c>
      <c r="B984">
        <f>IFERROR(VLOOKUP($A984,Finnifty!$A$14:$I$486,B$15+1,FALSE),All_curves!B983)</f>
        <v>0</v>
      </c>
      <c r="C984">
        <f>IFERROR(VLOOKUP($A984,Finnifty!$A$14:$I$486,C$15+1,FALSE),All_curves!C983)</f>
        <v>0</v>
      </c>
      <c r="D984">
        <f>IFERROR(VLOOKUP($A984,Finnifty!$A$14:$I$486,D$15+1,FALSE),All_curves!D983)</f>
        <v>0</v>
      </c>
      <c r="E984">
        <f>IFERROR(VLOOKUP($A984,Finnifty!$A$14:$I$486,E$15+1,FALSE),All_curves!E983)</f>
        <v>0</v>
      </c>
      <c r="F984">
        <f>IFERROR(VLOOKUP($A984,Finnifty!$A$14:$I$486,F$15+1,FALSE),All_curves!F983)</f>
        <v>0</v>
      </c>
      <c r="G984">
        <f>IFERROR(VLOOKUP($A984,Finnifty!$A$14:$I$486,G$15+1,FALSE),All_curves!G983)</f>
        <v>0</v>
      </c>
      <c r="H984">
        <f>IFERROR(VLOOKUP($A984,Finnifty!$A$14:$I$486,H$15+1,FALSE),All_curves!H983)</f>
        <v>0</v>
      </c>
      <c r="I984">
        <f>IFERROR(VLOOKUP($A984,Finnifty!$A$14:$I$486,I$15+1,FALSE),All_curves!I983)</f>
        <v>0</v>
      </c>
      <c r="J984">
        <f>IFERROR(VLOOKUP($A984,Banknifty!$A$14:$I$4860,2,FALSE),All_curves!J983)</f>
        <v>16392044</v>
      </c>
      <c r="K984">
        <f>IFERROR(VLOOKUP($A984,Banknifty!$A$14:$I$4860,3,FALSE),All_curves!K983)</f>
        <v>27759518</v>
      </c>
      <c r="L984">
        <f>IFERROR(VLOOKUP($A984,Banknifty!$A$14:$I$4860,4,FALSE),All_curves!L983)</f>
        <v>20909814</v>
      </c>
      <c r="M984">
        <f>IFERROR(VLOOKUP($A984,Banknifty!$A$14:$I$4860,5,FALSE),All_curves!M983)</f>
        <v>26555640</v>
      </c>
      <c r="N984">
        <f>IFERROR(VLOOKUP($A984,Banknifty!$A$14:$I$4860,6,FALSE),All_curves!N983)</f>
        <v>15923242</v>
      </c>
      <c r="O984">
        <f>IFERROR(VLOOKUP($A984,Banknifty!$A$14:$I$4860,7,FALSE),All_curves!O983)</f>
        <v>25172222</v>
      </c>
      <c r="P984">
        <f>IFERROR(VLOOKUP($A984,Banknifty!$A$14:$I$4860,8,FALSE),All_curves!P983)</f>
        <v>25172222</v>
      </c>
      <c r="Q984">
        <f>IFERROR(VLOOKUP($A984,Banknifty!$A$14:$I$4860,9,FALSE),All_curves!Q983)</f>
        <v>22352736</v>
      </c>
      <c r="R984">
        <f>IFERROR(VLOOKUP($A984,Nifty!$A$14:$I$4860,2,FALSE),All_curves!R983)</f>
        <v>8847905</v>
      </c>
      <c r="S984">
        <f>IFERROR(VLOOKUP($A984,Nifty!$A$14:$I$4860,3,FALSE),All_curves!S983)</f>
        <v>10478264</v>
      </c>
      <c r="T984">
        <f>IFERROR(VLOOKUP($A984,Nifty!$A$14:$I$4860,4,FALSE),All_curves!T983)</f>
        <v>9862296</v>
      </c>
      <c r="U984">
        <f>IFERROR(VLOOKUP($A984,Nifty!$A$14:$I$4860,5,FALSE),All_curves!U983)</f>
        <v>11138464</v>
      </c>
      <c r="V984">
        <f>IFERROR(VLOOKUP($A984,Nifty!$A$14:$I$4860,6,FALSE),All_curves!V983)</f>
        <v>9687958</v>
      </c>
      <c r="W984">
        <f>IFERROR(VLOOKUP($A984,Nifty!$A$14:$I$4860,7,FALSE),All_curves!W983)</f>
        <v>11463748</v>
      </c>
      <c r="X984">
        <f>IFERROR(VLOOKUP($A984,Nifty!$A$14:$I$4860,8,FALSE),All_curves!X983)</f>
        <v>11129890</v>
      </c>
      <c r="Y984">
        <f>IFERROR(VLOOKUP($A984,Nifty!$A$14:$I$4860,9,FALSE),All_curves!Y983)</f>
        <v>11455967</v>
      </c>
      <c r="AA984" s="5">
        <f t="shared" si="413"/>
        <v>0</v>
      </c>
      <c r="AB984" s="5">
        <f t="shared" si="414"/>
        <v>0</v>
      </c>
      <c r="AC984" s="5">
        <f t="shared" si="415"/>
        <v>0</v>
      </c>
      <c r="AD984" s="5">
        <f t="shared" si="416"/>
        <v>0</v>
      </c>
      <c r="AE984" s="5">
        <f t="shared" si="417"/>
        <v>0</v>
      </c>
      <c r="AF984" s="5">
        <f t="shared" si="418"/>
        <v>0</v>
      </c>
      <c r="AG984" s="5">
        <f t="shared" si="419"/>
        <v>0</v>
      </c>
      <c r="AH984" s="5">
        <f t="shared" si="420"/>
        <v>0</v>
      </c>
      <c r="AI984" s="5">
        <f t="shared" si="422"/>
        <v>1.6226830510646106E-3</v>
      </c>
      <c r="AJ984" s="5">
        <f t="shared" si="423"/>
        <v>2.4617437029328393E-4</v>
      </c>
      <c r="AK984" s="5">
        <f t="shared" si="424"/>
        <v>1.4001528118618989E-3</v>
      </c>
      <c r="AL984" s="5">
        <f t="shared" si="425"/>
        <v>6.2363523304131974E-5</v>
      </c>
      <c r="AM984" s="5">
        <f t="shared" si="426"/>
        <v>1.0213257516784813E-2</v>
      </c>
      <c r="AN984" s="5">
        <f t="shared" si="427"/>
        <v>-2.1946608609590967E-3</v>
      </c>
      <c r="AO984" s="5">
        <f t="shared" si="428"/>
        <v>-2.1946608609590967E-3</v>
      </c>
      <c r="AP984" s="5">
        <f t="shared" si="429"/>
        <v>0</v>
      </c>
      <c r="AQ984" s="5">
        <f t="shared" si="430"/>
        <v>-7.1534419985336273E-3</v>
      </c>
      <c r="AR984" s="5">
        <f t="shared" si="431"/>
        <v>-5.0278158840771914E-3</v>
      </c>
      <c r="AS984" s="5">
        <f t="shared" si="432"/>
        <v>-1.0569294839594567E-2</v>
      </c>
      <c r="AT984" s="5">
        <f t="shared" si="433"/>
        <v>-1.0081937236405714E-2</v>
      </c>
      <c r="AU984" s="5">
        <f t="shared" si="434"/>
        <v>-3.0708596595937498E-3</v>
      </c>
      <c r="AV984" s="5">
        <f t="shared" si="435"/>
        <v>-3.4820652818784437E-3</v>
      </c>
      <c r="AW984" s="5">
        <f t="shared" si="436"/>
        <v>-5.2650233890783049E-4</v>
      </c>
      <c r="AX984" s="5">
        <f t="shared" si="437"/>
        <v>-1.3290660717397706E-3</v>
      </c>
      <c r="AZ984" s="7">
        <f t="shared" si="421"/>
        <v>133.36324790539055</v>
      </c>
      <c r="BA984" s="4">
        <f t="shared" si="438"/>
        <v>-1.3369030733058477E-3</v>
      </c>
      <c r="BB984" s="5">
        <f>AZ984/MAX($AZ$16:AZ984)-1</f>
        <v>-1.3369030733058063E-3</v>
      </c>
    </row>
    <row r="985" spans="1:54" x14ac:dyDescent="0.25">
      <c r="A985" s="3">
        <v>43987</v>
      </c>
      <c r="B985">
        <f>IFERROR(VLOOKUP($A985,Finnifty!$A$14:$I$486,B$15+1,FALSE),All_curves!B984)</f>
        <v>0</v>
      </c>
      <c r="C985">
        <f>IFERROR(VLOOKUP($A985,Finnifty!$A$14:$I$486,C$15+1,FALSE),All_curves!C984)</f>
        <v>0</v>
      </c>
      <c r="D985">
        <f>IFERROR(VLOOKUP($A985,Finnifty!$A$14:$I$486,D$15+1,FALSE),All_curves!D984)</f>
        <v>0</v>
      </c>
      <c r="E985">
        <f>IFERROR(VLOOKUP($A985,Finnifty!$A$14:$I$486,E$15+1,FALSE),All_curves!E984)</f>
        <v>0</v>
      </c>
      <c r="F985">
        <f>IFERROR(VLOOKUP($A985,Finnifty!$A$14:$I$486,F$15+1,FALSE),All_curves!F984)</f>
        <v>0</v>
      </c>
      <c r="G985">
        <f>IFERROR(VLOOKUP($A985,Finnifty!$A$14:$I$486,G$15+1,FALSE),All_curves!G984)</f>
        <v>0</v>
      </c>
      <c r="H985">
        <f>IFERROR(VLOOKUP($A985,Finnifty!$A$14:$I$486,H$15+1,FALSE),All_curves!H984)</f>
        <v>0</v>
      </c>
      <c r="I985">
        <f>IFERROR(VLOOKUP($A985,Finnifty!$A$14:$I$486,I$15+1,FALSE),All_curves!I984)</f>
        <v>0</v>
      </c>
      <c r="J985">
        <f>IFERROR(VLOOKUP($A985,Banknifty!$A$14:$I$4860,2,FALSE),All_curves!J984)</f>
        <v>16660457</v>
      </c>
      <c r="K985">
        <f>IFERROR(VLOOKUP($A985,Banknifty!$A$14:$I$4860,3,FALSE),All_curves!K984)</f>
        <v>27820236</v>
      </c>
      <c r="L985">
        <f>IFERROR(VLOOKUP($A985,Banknifty!$A$14:$I$4860,4,FALSE),All_curves!L984)</f>
        <v>20962906</v>
      </c>
      <c r="M985">
        <f>IFERROR(VLOOKUP($A985,Banknifty!$A$14:$I$4860,5,FALSE),All_curves!M984)</f>
        <v>26555904</v>
      </c>
      <c r="N985">
        <f>IFERROR(VLOOKUP($A985,Banknifty!$A$14:$I$4860,6,FALSE),All_curves!N984)</f>
        <v>15988844</v>
      </c>
      <c r="O985">
        <f>IFERROR(VLOOKUP($A985,Banknifty!$A$14:$I$4860,7,FALSE),All_curves!O984)</f>
        <v>25344398</v>
      </c>
      <c r="P985">
        <f>IFERROR(VLOOKUP($A985,Banknifty!$A$14:$I$4860,8,FALSE),All_curves!P984)</f>
        <v>25344398</v>
      </c>
      <c r="Q985">
        <f>IFERROR(VLOOKUP($A985,Banknifty!$A$14:$I$4860,9,FALSE),All_curves!Q984)</f>
        <v>22408464</v>
      </c>
      <c r="R985">
        <f>IFERROR(VLOOKUP($A985,Nifty!$A$14:$I$4860,2,FALSE),All_curves!R984)</f>
        <v>8850021</v>
      </c>
      <c r="S985">
        <f>IFERROR(VLOOKUP($A985,Nifty!$A$14:$I$4860,3,FALSE),All_curves!S984)</f>
        <v>10478264</v>
      </c>
      <c r="T985">
        <f>IFERROR(VLOOKUP($A985,Nifty!$A$14:$I$4860,4,FALSE),All_curves!T984)</f>
        <v>9867658</v>
      </c>
      <c r="U985">
        <f>IFERROR(VLOOKUP($A985,Nifty!$A$14:$I$4860,5,FALSE),All_curves!U984)</f>
        <v>11138464</v>
      </c>
      <c r="V985">
        <f>IFERROR(VLOOKUP($A985,Nifty!$A$14:$I$4860,6,FALSE),All_curves!V984)</f>
        <v>9681699</v>
      </c>
      <c r="W985">
        <f>IFERROR(VLOOKUP($A985,Nifty!$A$14:$I$4860,7,FALSE),All_curves!W984)</f>
        <v>11443768</v>
      </c>
      <c r="X985">
        <f>IFERROR(VLOOKUP($A985,Nifty!$A$14:$I$4860,8,FALSE),All_curves!X984)</f>
        <v>11135942</v>
      </c>
      <c r="Y985">
        <f>IFERROR(VLOOKUP($A985,Nifty!$A$14:$I$4860,9,FALSE),All_curves!Y984)</f>
        <v>11446730</v>
      </c>
      <c r="AA985" s="5">
        <f t="shared" si="413"/>
        <v>0</v>
      </c>
      <c r="AB985" s="5">
        <f t="shared" si="414"/>
        <v>0</v>
      </c>
      <c r="AC985" s="5">
        <f t="shared" si="415"/>
        <v>0</v>
      </c>
      <c r="AD985" s="5">
        <f t="shared" si="416"/>
        <v>0</v>
      </c>
      <c r="AE985" s="5">
        <f t="shared" si="417"/>
        <v>0</v>
      </c>
      <c r="AF985" s="5">
        <f t="shared" si="418"/>
        <v>0</v>
      </c>
      <c r="AG985" s="5">
        <f t="shared" si="419"/>
        <v>0</v>
      </c>
      <c r="AH985" s="5">
        <f t="shared" si="420"/>
        <v>0</v>
      </c>
      <c r="AI985" s="5">
        <f t="shared" si="422"/>
        <v>1.6374590014521573E-2</v>
      </c>
      <c r="AJ985" s="5">
        <f t="shared" si="423"/>
        <v>2.1872858167062414E-3</v>
      </c>
      <c r="AK985" s="5">
        <f t="shared" si="424"/>
        <v>2.5390948001737801E-3</v>
      </c>
      <c r="AL985" s="5">
        <f t="shared" si="425"/>
        <v>9.9413909813161894E-6</v>
      </c>
      <c r="AM985" s="5">
        <f t="shared" si="426"/>
        <v>4.1198896556366993E-3</v>
      </c>
      <c r="AN985" s="5">
        <f t="shared" si="427"/>
        <v>6.8399206077238706E-3</v>
      </c>
      <c r="AO985" s="5">
        <f t="shared" si="428"/>
        <v>6.8399206077238706E-3</v>
      </c>
      <c r="AP985" s="5">
        <f t="shared" si="429"/>
        <v>2.4931176210374328E-3</v>
      </c>
      <c r="AQ985" s="5">
        <f t="shared" si="430"/>
        <v>2.3915265817153752E-4</v>
      </c>
      <c r="AR985" s="5">
        <f t="shared" si="431"/>
        <v>0</v>
      </c>
      <c r="AS985" s="5">
        <f t="shared" si="432"/>
        <v>5.4368678449723262E-4</v>
      </c>
      <c r="AT985" s="5">
        <f t="shared" si="433"/>
        <v>0</v>
      </c>
      <c r="AU985" s="5">
        <f t="shared" si="434"/>
        <v>-6.4605977854159669E-4</v>
      </c>
      <c r="AV985" s="5">
        <f t="shared" si="435"/>
        <v>-1.7428854856195164E-3</v>
      </c>
      <c r="AW985" s="5">
        <f t="shared" si="436"/>
        <v>5.4376098955155605E-4</v>
      </c>
      <c r="AX985" s="5">
        <f t="shared" si="437"/>
        <v>-8.0630469693221407E-4</v>
      </c>
      <c r="AZ985" s="7">
        <f t="shared" si="421"/>
        <v>133.58293668902991</v>
      </c>
      <c r="BA985" s="4">
        <f t="shared" si="438"/>
        <v>1.6472962910679912E-3</v>
      </c>
      <c r="BB985" s="5">
        <f>AZ985/MAX($AZ$16:AZ985)-1</f>
        <v>0</v>
      </c>
    </row>
    <row r="986" spans="1:54" x14ac:dyDescent="0.25">
      <c r="A986" s="3">
        <v>43990</v>
      </c>
      <c r="B986">
        <f>IFERROR(VLOOKUP($A986,Finnifty!$A$14:$I$486,B$15+1,FALSE),All_curves!B985)</f>
        <v>0</v>
      </c>
      <c r="C986">
        <f>IFERROR(VLOOKUP($A986,Finnifty!$A$14:$I$486,C$15+1,FALSE),All_curves!C985)</f>
        <v>0</v>
      </c>
      <c r="D986">
        <f>IFERROR(VLOOKUP($A986,Finnifty!$A$14:$I$486,D$15+1,FALSE),All_curves!D985)</f>
        <v>0</v>
      </c>
      <c r="E986">
        <f>IFERROR(VLOOKUP($A986,Finnifty!$A$14:$I$486,E$15+1,FALSE),All_curves!E985)</f>
        <v>0</v>
      </c>
      <c r="F986">
        <f>IFERROR(VLOOKUP($A986,Finnifty!$A$14:$I$486,F$15+1,FALSE),All_curves!F985)</f>
        <v>0</v>
      </c>
      <c r="G986">
        <f>IFERROR(VLOOKUP($A986,Finnifty!$A$14:$I$486,G$15+1,FALSE),All_curves!G985)</f>
        <v>0</v>
      </c>
      <c r="H986">
        <f>IFERROR(VLOOKUP($A986,Finnifty!$A$14:$I$486,H$15+1,FALSE),All_curves!H985)</f>
        <v>0</v>
      </c>
      <c r="I986">
        <f>IFERROR(VLOOKUP($A986,Finnifty!$A$14:$I$486,I$15+1,FALSE),All_curves!I985)</f>
        <v>0</v>
      </c>
      <c r="J986">
        <f>IFERROR(VLOOKUP($A986,Banknifty!$A$14:$I$4860,2,FALSE),All_curves!J985)</f>
        <v>16768712</v>
      </c>
      <c r="K986">
        <f>IFERROR(VLOOKUP($A986,Banknifty!$A$14:$I$4860,3,FALSE),All_curves!K985)</f>
        <v>28008168</v>
      </c>
      <c r="L986">
        <f>IFERROR(VLOOKUP($A986,Banknifty!$A$14:$I$4860,4,FALSE),All_curves!L985)</f>
        <v>21090020</v>
      </c>
      <c r="M986">
        <f>IFERROR(VLOOKUP($A986,Banknifty!$A$14:$I$4860,5,FALSE),All_curves!M985)</f>
        <v>26666466</v>
      </c>
      <c r="N986">
        <f>IFERROR(VLOOKUP($A986,Banknifty!$A$14:$I$4860,6,FALSE),All_curves!N985)</f>
        <v>16052361</v>
      </c>
      <c r="O986">
        <f>IFERROR(VLOOKUP($A986,Banknifty!$A$14:$I$4860,7,FALSE),All_curves!O985)</f>
        <v>25404684</v>
      </c>
      <c r="P986">
        <f>IFERROR(VLOOKUP($A986,Banknifty!$A$14:$I$4860,8,FALSE),All_curves!P985)</f>
        <v>25404684</v>
      </c>
      <c r="Q986">
        <f>IFERROR(VLOOKUP($A986,Banknifty!$A$14:$I$4860,9,FALSE),All_curves!Q985)</f>
        <v>22203142</v>
      </c>
      <c r="R986">
        <f>IFERROR(VLOOKUP($A986,Nifty!$A$14:$I$4860,2,FALSE),All_curves!R985)</f>
        <v>8883396</v>
      </c>
      <c r="S986">
        <f>IFERROR(VLOOKUP($A986,Nifty!$A$14:$I$4860,3,FALSE),All_curves!S985)</f>
        <v>10487484</v>
      </c>
      <c r="T986">
        <f>IFERROR(VLOOKUP($A986,Nifty!$A$14:$I$4860,4,FALSE),All_curves!T985)</f>
        <v>9898446</v>
      </c>
      <c r="U986">
        <f>IFERROR(VLOOKUP($A986,Nifty!$A$14:$I$4860,5,FALSE),All_curves!U985)</f>
        <v>11127047</v>
      </c>
      <c r="V986">
        <f>IFERROR(VLOOKUP($A986,Nifty!$A$14:$I$4860,6,FALSE),All_curves!V985)</f>
        <v>9718211</v>
      </c>
      <c r="W986">
        <f>IFERROR(VLOOKUP($A986,Nifty!$A$14:$I$4860,7,FALSE),All_curves!W985)</f>
        <v>11453838</v>
      </c>
      <c r="X986">
        <f>IFERROR(VLOOKUP($A986,Nifty!$A$14:$I$4860,8,FALSE),All_curves!X985)</f>
        <v>11170687</v>
      </c>
      <c r="Y986">
        <f>IFERROR(VLOOKUP($A986,Nifty!$A$14:$I$4860,9,FALSE),All_curves!Y985)</f>
        <v>11434998</v>
      </c>
      <c r="AA986" s="5">
        <f t="shared" si="413"/>
        <v>0</v>
      </c>
      <c r="AB986" s="5">
        <f t="shared" si="414"/>
        <v>0</v>
      </c>
      <c r="AC986" s="5">
        <f t="shared" si="415"/>
        <v>0</v>
      </c>
      <c r="AD986" s="5">
        <f t="shared" si="416"/>
        <v>0</v>
      </c>
      <c r="AE986" s="5">
        <f t="shared" si="417"/>
        <v>0</v>
      </c>
      <c r="AF986" s="5">
        <f t="shared" si="418"/>
        <v>0</v>
      </c>
      <c r="AG986" s="5">
        <f t="shared" si="419"/>
        <v>0</v>
      </c>
      <c r="AH986" s="5">
        <f t="shared" si="420"/>
        <v>0</v>
      </c>
      <c r="AI986" s="5">
        <f t="shared" si="422"/>
        <v>6.4977209208607611E-3</v>
      </c>
      <c r="AJ986" s="5">
        <f t="shared" si="423"/>
        <v>6.7552266630663826E-3</v>
      </c>
      <c r="AK986" s="5">
        <f t="shared" si="424"/>
        <v>6.0637585266087868E-3</v>
      </c>
      <c r="AL986" s="5">
        <f t="shared" si="425"/>
        <v>4.1633679651802424E-3</v>
      </c>
      <c r="AM986" s="5">
        <f t="shared" si="426"/>
        <v>3.9725823830665252E-3</v>
      </c>
      <c r="AN986" s="5">
        <f t="shared" si="427"/>
        <v>2.3786716101916738E-3</v>
      </c>
      <c r="AO986" s="5">
        <f t="shared" si="428"/>
        <v>2.3786716101916738E-3</v>
      </c>
      <c r="AP986" s="5">
        <f t="shared" si="429"/>
        <v>-9.1626985232008407E-3</v>
      </c>
      <c r="AQ986" s="5">
        <f t="shared" si="430"/>
        <v>3.7711774921211916E-3</v>
      </c>
      <c r="AR986" s="5">
        <f t="shared" si="431"/>
        <v>8.7991674956833243E-4</v>
      </c>
      <c r="AS986" s="5">
        <f t="shared" si="432"/>
        <v>3.1200919204941169E-3</v>
      </c>
      <c r="AT986" s="5">
        <f t="shared" si="433"/>
        <v>-1.0250066795565171E-3</v>
      </c>
      <c r="AU986" s="5">
        <f t="shared" si="434"/>
        <v>3.7712389116828504E-3</v>
      </c>
      <c r="AV986" s="5">
        <f t="shared" si="435"/>
        <v>8.799549239375537E-4</v>
      </c>
      <c r="AW986" s="5">
        <f t="shared" si="436"/>
        <v>3.1200773136210724E-3</v>
      </c>
      <c r="AX986" s="5">
        <f t="shared" si="437"/>
        <v>-1.0249215278075319E-3</v>
      </c>
      <c r="AZ986" s="7">
        <f t="shared" si="421"/>
        <v>133.78631576537379</v>
      </c>
      <c r="BA986" s="4">
        <f t="shared" si="438"/>
        <v>1.5224929275010944E-3</v>
      </c>
      <c r="BB986" s="5">
        <f>AZ986/MAX($AZ$16:AZ986)-1</f>
        <v>0</v>
      </c>
    </row>
    <row r="987" spans="1:54" x14ac:dyDescent="0.25">
      <c r="A987" s="3">
        <v>43991</v>
      </c>
      <c r="B987">
        <f>IFERROR(VLOOKUP($A987,Finnifty!$A$14:$I$486,B$15+1,FALSE),All_curves!B986)</f>
        <v>0</v>
      </c>
      <c r="C987">
        <f>IFERROR(VLOOKUP($A987,Finnifty!$A$14:$I$486,C$15+1,FALSE),All_curves!C986)</f>
        <v>0</v>
      </c>
      <c r="D987">
        <f>IFERROR(VLOOKUP($A987,Finnifty!$A$14:$I$486,D$15+1,FALSE),All_curves!D986)</f>
        <v>0</v>
      </c>
      <c r="E987">
        <f>IFERROR(VLOOKUP($A987,Finnifty!$A$14:$I$486,E$15+1,FALSE),All_curves!E986)</f>
        <v>0</v>
      </c>
      <c r="F987">
        <f>IFERROR(VLOOKUP($A987,Finnifty!$A$14:$I$486,F$15+1,FALSE),All_curves!F986)</f>
        <v>0</v>
      </c>
      <c r="G987">
        <f>IFERROR(VLOOKUP($A987,Finnifty!$A$14:$I$486,G$15+1,FALSE),All_curves!G986)</f>
        <v>0</v>
      </c>
      <c r="H987">
        <f>IFERROR(VLOOKUP($A987,Finnifty!$A$14:$I$486,H$15+1,FALSE),All_curves!H986)</f>
        <v>0</v>
      </c>
      <c r="I987">
        <f>IFERROR(VLOOKUP($A987,Finnifty!$A$14:$I$486,I$15+1,FALSE),All_curves!I986)</f>
        <v>0</v>
      </c>
      <c r="J987">
        <f>IFERROR(VLOOKUP($A987,Banknifty!$A$14:$I$4860,2,FALSE),All_curves!J986)</f>
        <v>16727259</v>
      </c>
      <c r="K987">
        <f>IFERROR(VLOOKUP($A987,Banknifty!$A$14:$I$4860,3,FALSE),All_curves!K986)</f>
        <v>27944240</v>
      </c>
      <c r="L987">
        <f>IFERROR(VLOOKUP($A987,Banknifty!$A$14:$I$4860,4,FALSE),All_curves!L986)</f>
        <v>21134048</v>
      </c>
      <c r="M987">
        <f>IFERROR(VLOOKUP($A987,Banknifty!$A$14:$I$4860,5,FALSE),All_curves!M986)</f>
        <v>26712302</v>
      </c>
      <c r="N987">
        <f>IFERROR(VLOOKUP($A987,Banknifty!$A$14:$I$4860,6,FALSE),All_curves!N986)</f>
        <v>16074960</v>
      </c>
      <c r="O987">
        <f>IFERROR(VLOOKUP($A987,Banknifty!$A$14:$I$4860,7,FALSE),All_curves!O986)</f>
        <v>25410938</v>
      </c>
      <c r="P987">
        <f>IFERROR(VLOOKUP($A987,Banknifty!$A$14:$I$4860,8,FALSE),All_curves!P986)</f>
        <v>25410938</v>
      </c>
      <c r="Q987">
        <f>IFERROR(VLOOKUP($A987,Banknifty!$A$14:$I$4860,9,FALSE),All_curves!Q986)</f>
        <v>22204528</v>
      </c>
      <c r="R987">
        <f>IFERROR(VLOOKUP($A987,Nifty!$A$14:$I$4860,2,FALSE),All_curves!R986)</f>
        <v>8869545</v>
      </c>
      <c r="S987">
        <f>IFERROR(VLOOKUP($A987,Nifty!$A$14:$I$4860,3,FALSE),All_curves!S986)</f>
        <v>10393528</v>
      </c>
      <c r="T987">
        <f>IFERROR(VLOOKUP($A987,Nifty!$A$14:$I$4860,4,FALSE),All_curves!T986)</f>
        <v>9810009</v>
      </c>
      <c r="U987">
        <f>IFERROR(VLOOKUP($A987,Nifty!$A$14:$I$4860,5,FALSE),All_curves!U986)</f>
        <v>11142500</v>
      </c>
      <c r="V987">
        <f>IFERROR(VLOOKUP($A987,Nifty!$A$14:$I$4860,6,FALSE),All_curves!V986)</f>
        <v>9703059</v>
      </c>
      <c r="W987">
        <f>IFERROR(VLOOKUP($A987,Nifty!$A$14:$I$4860,7,FALSE),All_curves!W986)</f>
        <v>11351224</v>
      </c>
      <c r="X987">
        <f>IFERROR(VLOOKUP($A987,Nifty!$A$14:$I$4860,8,FALSE),All_curves!X986)</f>
        <v>11070884</v>
      </c>
      <c r="Y987">
        <f>IFERROR(VLOOKUP($A987,Nifty!$A$14:$I$4860,9,FALSE),All_curves!Y986)</f>
        <v>11450879</v>
      </c>
      <c r="AA987" s="5">
        <f t="shared" si="413"/>
        <v>0</v>
      </c>
      <c r="AB987" s="5">
        <f t="shared" si="414"/>
        <v>0</v>
      </c>
      <c r="AC987" s="5">
        <f t="shared" si="415"/>
        <v>0</v>
      </c>
      <c r="AD987" s="5">
        <f t="shared" si="416"/>
        <v>0</v>
      </c>
      <c r="AE987" s="5">
        <f t="shared" si="417"/>
        <v>0</v>
      </c>
      <c r="AF987" s="5">
        <f t="shared" si="418"/>
        <v>0</v>
      </c>
      <c r="AG987" s="5">
        <f t="shared" si="419"/>
        <v>0</v>
      </c>
      <c r="AH987" s="5">
        <f t="shared" si="420"/>
        <v>0</v>
      </c>
      <c r="AI987" s="5">
        <f t="shared" si="422"/>
        <v>-2.472044364528414E-3</v>
      </c>
      <c r="AJ987" s="5">
        <f t="shared" si="423"/>
        <v>-2.2824770259876059E-3</v>
      </c>
      <c r="AK987" s="5">
        <f t="shared" si="424"/>
        <v>2.0876224868444648E-3</v>
      </c>
      <c r="AL987" s="5">
        <f t="shared" si="425"/>
        <v>1.7188629344435657E-3</v>
      </c>
      <c r="AM987" s="5">
        <f t="shared" si="426"/>
        <v>1.4078302873952175E-3</v>
      </c>
      <c r="AN987" s="5">
        <f t="shared" si="427"/>
        <v>2.4617507543100992E-4</v>
      </c>
      <c r="AO987" s="5">
        <f t="shared" si="428"/>
        <v>2.4617507543100992E-4</v>
      </c>
      <c r="AP987" s="5">
        <f t="shared" si="429"/>
        <v>6.2423597525063101E-5</v>
      </c>
      <c r="AQ987" s="5">
        <f t="shared" si="430"/>
        <v>-1.5592010082630114E-3</v>
      </c>
      <c r="AR987" s="5">
        <f t="shared" si="431"/>
        <v>-8.958869448573159E-3</v>
      </c>
      <c r="AS987" s="5">
        <f t="shared" si="432"/>
        <v>-8.9344327382298028E-3</v>
      </c>
      <c r="AT987" s="5">
        <f t="shared" si="433"/>
        <v>1.3887781726813486E-3</v>
      </c>
      <c r="AU987" s="5">
        <f t="shared" si="434"/>
        <v>-1.5591347008209189E-3</v>
      </c>
      <c r="AV987" s="5">
        <f t="shared" si="435"/>
        <v>-8.9589183992300203E-3</v>
      </c>
      <c r="AW987" s="5">
        <f t="shared" si="436"/>
        <v>-8.9343654512923365E-3</v>
      </c>
      <c r="AX987" s="5">
        <f t="shared" si="437"/>
        <v>1.3888065393627969E-3</v>
      </c>
      <c r="AZ987" s="7">
        <f t="shared" si="421"/>
        <v>133.59058209885194</v>
      </c>
      <c r="BA987" s="4">
        <f t="shared" si="438"/>
        <v>-1.4630320403254498E-3</v>
      </c>
      <c r="BB987" s="5">
        <f>AZ987/MAX($AZ$16:AZ987)-1</f>
        <v>-1.4630320403254959E-3</v>
      </c>
    </row>
    <row r="988" spans="1:54" x14ac:dyDescent="0.25">
      <c r="A988" s="3">
        <v>43992</v>
      </c>
      <c r="B988">
        <f>IFERROR(VLOOKUP($A988,Finnifty!$A$14:$I$486,B$15+1,FALSE),All_curves!B987)</f>
        <v>0</v>
      </c>
      <c r="C988">
        <f>IFERROR(VLOOKUP($A988,Finnifty!$A$14:$I$486,C$15+1,FALSE),All_curves!C987)</f>
        <v>0</v>
      </c>
      <c r="D988">
        <f>IFERROR(VLOOKUP($A988,Finnifty!$A$14:$I$486,D$15+1,FALSE),All_curves!D987)</f>
        <v>0</v>
      </c>
      <c r="E988">
        <f>IFERROR(VLOOKUP($A988,Finnifty!$A$14:$I$486,E$15+1,FALSE),All_curves!E987)</f>
        <v>0</v>
      </c>
      <c r="F988">
        <f>IFERROR(VLOOKUP($A988,Finnifty!$A$14:$I$486,F$15+1,FALSE),All_curves!F987)</f>
        <v>0</v>
      </c>
      <c r="G988">
        <f>IFERROR(VLOOKUP($A988,Finnifty!$A$14:$I$486,G$15+1,FALSE),All_curves!G987)</f>
        <v>0</v>
      </c>
      <c r="H988">
        <f>IFERROR(VLOOKUP($A988,Finnifty!$A$14:$I$486,H$15+1,FALSE),All_curves!H987)</f>
        <v>0</v>
      </c>
      <c r="I988">
        <f>IFERROR(VLOOKUP($A988,Finnifty!$A$14:$I$486,I$15+1,FALSE),All_curves!I987)</f>
        <v>0</v>
      </c>
      <c r="J988">
        <f>IFERROR(VLOOKUP($A988,Banknifty!$A$14:$I$4860,2,FALSE),All_curves!J987)</f>
        <v>16765658</v>
      </c>
      <c r="K988">
        <f>IFERROR(VLOOKUP($A988,Banknifty!$A$14:$I$4860,3,FALSE),All_curves!K987)</f>
        <v>27912216</v>
      </c>
      <c r="L988">
        <f>IFERROR(VLOOKUP($A988,Banknifty!$A$14:$I$4860,4,FALSE),All_curves!L987)</f>
        <v>21078494</v>
      </c>
      <c r="M988">
        <f>IFERROR(VLOOKUP($A988,Banknifty!$A$14:$I$4860,5,FALSE),All_curves!M987)</f>
        <v>26643154</v>
      </c>
      <c r="N988">
        <f>IFERROR(VLOOKUP($A988,Banknifty!$A$14:$I$4860,6,FALSE),All_curves!N987)</f>
        <v>16134242</v>
      </c>
      <c r="O988">
        <f>IFERROR(VLOOKUP($A988,Banknifty!$A$14:$I$4860,7,FALSE),All_curves!O987)</f>
        <v>25466520</v>
      </c>
      <c r="P988">
        <f>IFERROR(VLOOKUP($A988,Banknifty!$A$14:$I$4860,8,FALSE),All_curves!P987)</f>
        <v>25466520</v>
      </c>
      <c r="Q988">
        <f>IFERROR(VLOOKUP($A988,Banknifty!$A$14:$I$4860,9,FALSE),All_curves!Q987)</f>
        <v>22204748</v>
      </c>
      <c r="R988">
        <f>IFERROR(VLOOKUP($A988,Nifty!$A$14:$I$4860,2,FALSE),All_curves!R987)</f>
        <v>8837906</v>
      </c>
      <c r="S988">
        <f>IFERROR(VLOOKUP($A988,Nifty!$A$14:$I$4860,3,FALSE),All_curves!S987)</f>
        <v>10358553</v>
      </c>
      <c r="T988">
        <f>IFERROR(VLOOKUP($A988,Nifty!$A$14:$I$4860,4,FALSE),All_curves!T987)</f>
        <v>9813473</v>
      </c>
      <c r="U988">
        <f>IFERROR(VLOOKUP($A988,Nifty!$A$14:$I$4860,5,FALSE),All_curves!U987)</f>
        <v>11083993</v>
      </c>
      <c r="V988">
        <f>IFERROR(VLOOKUP($A988,Nifty!$A$14:$I$4860,6,FALSE),All_curves!V987)</f>
        <v>9668446</v>
      </c>
      <c r="W988">
        <f>IFERROR(VLOOKUP($A988,Nifty!$A$14:$I$4860,7,FALSE),All_curves!W987)</f>
        <v>11313027</v>
      </c>
      <c r="X988">
        <f>IFERROR(VLOOKUP($A988,Nifty!$A$14:$I$4860,8,FALSE),All_curves!X987)</f>
        <v>11074792</v>
      </c>
      <c r="Y988">
        <f>IFERROR(VLOOKUP($A988,Nifty!$A$14:$I$4860,9,FALSE),All_curves!Y987)</f>
        <v>11390752</v>
      </c>
      <c r="AA988" s="5">
        <f t="shared" si="413"/>
        <v>0</v>
      </c>
      <c r="AB988" s="5">
        <f t="shared" si="414"/>
        <v>0</v>
      </c>
      <c r="AC988" s="5">
        <f t="shared" si="415"/>
        <v>0</v>
      </c>
      <c r="AD988" s="5">
        <f t="shared" si="416"/>
        <v>0</v>
      </c>
      <c r="AE988" s="5">
        <f t="shared" si="417"/>
        <v>0</v>
      </c>
      <c r="AF988" s="5">
        <f t="shared" si="418"/>
        <v>0</v>
      </c>
      <c r="AG988" s="5">
        <f t="shared" si="419"/>
        <v>0</v>
      </c>
      <c r="AH988" s="5">
        <f t="shared" si="420"/>
        <v>0</v>
      </c>
      <c r="AI988" s="5">
        <f t="shared" si="422"/>
        <v>2.2955942751887726E-3</v>
      </c>
      <c r="AJ988" s="5">
        <f t="shared" si="423"/>
        <v>-1.1459964557991587E-3</v>
      </c>
      <c r="AK988" s="5">
        <f t="shared" si="424"/>
        <v>-2.6286492772231718E-3</v>
      </c>
      <c r="AL988" s="5">
        <f t="shared" si="425"/>
        <v>-2.5886200298274042E-3</v>
      </c>
      <c r="AM988" s="5">
        <f t="shared" si="426"/>
        <v>3.6878474347681323E-3</v>
      </c>
      <c r="AN988" s="5">
        <f t="shared" si="427"/>
        <v>2.187325788603367E-3</v>
      </c>
      <c r="AO988" s="5">
        <f t="shared" si="428"/>
        <v>2.187325788603367E-3</v>
      </c>
      <c r="AP988" s="5">
        <f t="shared" si="429"/>
        <v>9.9078890576365097E-6</v>
      </c>
      <c r="AQ988" s="5">
        <f t="shared" si="430"/>
        <v>-3.5671502878670269E-3</v>
      </c>
      <c r="AR988" s="5">
        <f t="shared" si="431"/>
        <v>-3.3650748812145137E-3</v>
      </c>
      <c r="AS988" s="5">
        <f t="shared" si="432"/>
        <v>3.5310874842209294E-4</v>
      </c>
      <c r="AT988" s="5">
        <f t="shared" si="433"/>
        <v>-5.2507964998877998E-3</v>
      </c>
      <c r="AU988" s="5">
        <f t="shared" si="434"/>
        <v>-3.5672255522717355E-3</v>
      </c>
      <c r="AV988" s="5">
        <f t="shared" si="435"/>
        <v>-3.3650115617487319E-3</v>
      </c>
      <c r="AW988" s="5">
        <f t="shared" si="436"/>
        <v>3.5299800810850712E-4</v>
      </c>
      <c r="AX988" s="5">
        <f t="shared" si="437"/>
        <v>-5.2508632743389905E-3</v>
      </c>
      <c r="AZ988" s="7">
        <f t="shared" si="421"/>
        <v>133.48117542045708</v>
      </c>
      <c r="BA988" s="4">
        <f t="shared" si="438"/>
        <v>-8.1896999530944414E-4</v>
      </c>
      <c r="BB988" s="5">
        <f>AZ988/MAX($AZ$16:AZ988)-1</f>
        <v>-2.2808038562915911E-3</v>
      </c>
    </row>
    <row r="989" spans="1:54" x14ac:dyDescent="0.25">
      <c r="A989" s="3">
        <v>43993</v>
      </c>
      <c r="B989">
        <f>IFERROR(VLOOKUP($A989,Finnifty!$A$14:$I$486,B$15+1,FALSE),All_curves!B988)</f>
        <v>0</v>
      </c>
      <c r="C989">
        <f>IFERROR(VLOOKUP($A989,Finnifty!$A$14:$I$486,C$15+1,FALSE),All_curves!C988)</f>
        <v>0</v>
      </c>
      <c r="D989">
        <f>IFERROR(VLOOKUP($A989,Finnifty!$A$14:$I$486,D$15+1,FALSE),All_curves!D988)</f>
        <v>0</v>
      </c>
      <c r="E989">
        <f>IFERROR(VLOOKUP($A989,Finnifty!$A$14:$I$486,E$15+1,FALSE),All_curves!E988)</f>
        <v>0</v>
      </c>
      <c r="F989">
        <f>IFERROR(VLOOKUP($A989,Finnifty!$A$14:$I$486,F$15+1,FALSE),All_curves!F988)</f>
        <v>0</v>
      </c>
      <c r="G989">
        <f>IFERROR(VLOOKUP($A989,Finnifty!$A$14:$I$486,G$15+1,FALSE),All_curves!G988)</f>
        <v>0</v>
      </c>
      <c r="H989">
        <f>IFERROR(VLOOKUP($A989,Finnifty!$A$14:$I$486,H$15+1,FALSE),All_curves!H988)</f>
        <v>0</v>
      </c>
      <c r="I989">
        <f>IFERROR(VLOOKUP($A989,Finnifty!$A$14:$I$486,I$15+1,FALSE),All_curves!I988)</f>
        <v>0</v>
      </c>
      <c r="J989">
        <f>IFERROR(VLOOKUP($A989,Banknifty!$A$14:$I$4860,2,FALSE),All_curves!J988)</f>
        <v>16773045</v>
      </c>
      <c r="K989">
        <f>IFERROR(VLOOKUP($A989,Banknifty!$A$14:$I$4860,3,FALSE),All_curves!K988)</f>
        <v>27680986</v>
      </c>
      <c r="L989">
        <f>IFERROR(VLOOKUP($A989,Banknifty!$A$14:$I$4860,4,FALSE),All_curves!L988)</f>
        <v>21115386</v>
      </c>
      <c r="M989">
        <f>IFERROR(VLOOKUP($A989,Banknifty!$A$14:$I$4860,5,FALSE),All_curves!M988)</f>
        <v>26598090</v>
      </c>
      <c r="N989">
        <f>IFERROR(VLOOKUP($A989,Banknifty!$A$14:$I$4860,6,FALSE),All_curves!N988)</f>
        <v>16239078</v>
      </c>
      <c r="O989">
        <f>IFERROR(VLOOKUP($A989,Banknifty!$A$14:$I$4860,7,FALSE),All_curves!O988)</f>
        <v>25638552</v>
      </c>
      <c r="P989">
        <f>IFERROR(VLOOKUP($A989,Banknifty!$A$14:$I$4860,8,FALSE),All_curves!P988)</f>
        <v>25638552</v>
      </c>
      <c r="Q989">
        <f>IFERROR(VLOOKUP($A989,Banknifty!$A$14:$I$4860,9,FALSE),All_curves!Q988)</f>
        <v>22297194</v>
      </c>
      <c r="R989">
        <f>IFERROR(VLOOKUP($A989,Nifty!$A$14:$I$4860,2,FALSE),All_curves!R988)</f>
        <v>8951590</v>
      </c>
      <c r="S989">
        <f>IFERROR(VLOOKUP($A989,Nifty!$A$14:$I$4860,3,FALSE),All_curves!S988)</f>
        <v>10449251</v>
      </c>
      <c r="T989">
        <f>IFERROR(VLOOKUP($A989,Nifty!$A$14:$I$4860,4,FALSE),All_curves!T988)</f>
        <v>9914859</v>
      </c>
      <c r="U989">
        <f>IFERROR(VLOOKUP($A989,Nifty!$A$14:$I$4860,5,FALSE),All_curves!U988)</f>
        <v>11207863</v>
      </c>
      <c r="V989">
        <f>IFERROR(VLOOKUP($A989,Nifty!$A$14:$I$4860,6,FALSE),All_curves!V988)</f>
        <v>9628452</v>
      </c>
      <c r="W989">
        <f>IFERROR(VLOOKUP($A989,Nifty!$A$14:$I$4860,7,FALSE),All_curves!W988)</f>
        <v>11313242</v>
      </c>
      <c r="X989">
        <f>IFERROR(VLOOKUP($A989,Nifty!$A$14:$I$4860,8,FALSE),All_curves!X988)</f>
        <v>11018994</v>
      </c>
      <c r="Y989">
        <f>IFERROR(VLOOKUP($A989,Nifty!$A$14:$I$4860,9,FALSE),All_curves!Y988)</f>
        <v>11396072</v>
      </c>
      <c r="AA989" s="5">
        <f t="shared" si="413"/>
        <v>0</v>
      </c>
      <c r="AB989" s="5">
        <f t="shared" si="414"/>
        <v>0</v>
      </c>
      <c r="AC989" s="5">
        <f t="shared" si="415"/>
        <v>0</v>
      </c>
      <c r="AD989" s="5">
        <f t="shared" si="416"/>
        <v>0</v>
      </c>
      <c r="AE989" s="5">
        <f t="shared" si="417"/>
        <v>0</v>
      </c>
      <c r="AF989" s="5">
        <f t="shared" si="418"/>
        <v>0</v>
      </c>
      <c r="AG989" s="5">
        <f t="shared" si="419"/>
        <v>0</v>
      </c>
      <c r="AH989" s="5">
        <f t="shared" si="420"/>
        <v>0</v>
      </c>
      <c r="AI989" s="5">
        <f t="shared" si="422"/>
        <v>4.4060304701432074E-4</v>
      </c>
      <c r="AJ989" s="5">
        <f t="shared" si="423"/>
        <v>-8.2841863935131377E-3</v>
      </c>
      <c r="AK989" s="5">
        <f t="shared" si="424"/>
        <v>1.7502199160908116E-3</v>
      </c>
      <c r="AL989" s="5">
        <f t="shared" si="425"/>
        <v>-1.6913913420310012E-3</v>
      </c>
      <c r="AM989" s="5">
        <f t="shared" si="426"/>
        <v>6.4977332061835202E-3</v>
      </c>
      <c r="AN989" s="5">
        <f t="shared" si="427"/>
        <v>6.7552221504940668E-3</v>
      </c>
      <c r="AO989" s="5">
        <f t="shared" si="428"/>
        <v>6.7552221504940668E-3</v>
      </c>
      <c r="AP989" s="5">
        <f t="shared" si="429"/>
        <v>4.1633438037667059E-3</v>
      </c>
      <c r="AQ989" s="5">
        <f t="shared" si="430"/>
        <v>1.2863228008987759E-2</v>
      </c>
      <c r="AR989" s="5">
        <f t="shared" si="431"/>
        <v>8.7558561509508692E-3</v>
      </c>
      <c r="AS989" s="5">
        <f t="shared" si="432"/>
        <v>1.0331306765708703E-2</v>
      </c>
      <c r="AT989" s="5">
        <f t="shared" si="433"/>
        <v>1.1175575444697605E-2</v>
      </c>
      <c r="AU989" s="5">
        <f t="shared" si="434"/>
        <v>-4.136548934544404E-3</v>
      </c>
      <c r="AV989" s="5">
        <f t="shared" si="435"/>
        <v>1.9004639518760413E-5</v>
      </c>
      <c r="AW989" s="5">
        <f t="shared" si="436"/>
        <v>-5.038288755219944E-3</v>
      </c>
      <c r="AX989" s="5">
        <f t="shared" si="437"/>
        <v>4.6704554712451163E-4</v>
      </c>
      <c r="AZ989" s="7">
        <f t="shared" si="421"/>
        <v>133.76384375263464</v>
      </c>
      <c r="BA989" s="4">
        <f t="shared" si="438"/>
        <v>2.1176643919051342E-3</v>
      </c>
      <c r="BB989" s="5">
        <f>AZ989/MAX($AZ$16:AZ989)-1</f>
        <v>-1.679694414976618E-4</v>
      </c>
    </row>
    <row r="990" spans="1:54" x14ac:dyDescent="0.25">
      <c r="A990" s="3">
        <v>43994</v>
      </c>
      <c r="B990">
        <f>IFERROR(VLOOKUP($A990,Finnifty!$A$14:$I$486,B$15+1,FALSE),All_curves!B989)</f>
        <v>0</v>
      </c>
      <c r="C990">
        <f>IFERROR(VLOOKUP($A990,Finnifty!$A$14:$I$486,C$15+1,FALSE),All_curves!C989)</f>
        <v>0</v>
      </c>
      <c r="D990">
        <f>IFERROR(VLOOKUP($A990,Finnifty!$A$14:$I$486,D$15+1,FALSE),All_curves!D989)</f>
        <v>0</v>
      </c>
      <c r="E990">
        <f>IFERROR(VLOOKUP($A990,Finnifty!$A$14:$I$486,E$15+1,FALSE),All_curves!E989)</f>
        <v>0</v>
      </c>
      <c r="F990">
        <f>IFERROR(VLOOKUP($A990,Finnifty!$A$14:$I$486,F$15+1,FALSE),All_curves!F989)</f>
        <v>0</v>
      </c>
      <c r="G990">
        <f>IFERROR(VLOOKUP($A990,Finnifty!$A$14:$I$486,G$15+1,FALSE),All_curves!G989)</f>
        <v>0</v>
      </c>
      <c r="H990">
        <f>IFERROR(VLOOKUP($A990,Finnifty!$A$14:$I$486,H$15+1,FALSE),All_curves!H989)</f>
        <v>0</v>
      </c>
      <c r="I990">
        <f>IFERROR(VLOOKUP($A990,Finnifty!$A$14:$I$486,I$15+1,FALSE),All_curves!I989)</f>
        <v>0</v>
      </c>
      <c r="J990">
        <f>IFERROR(VLOOKUP($A990,Banknifty!$A$14:$I$4860,2,FALSE),All_curves!J989)</f>
        <v>16836810</v>
      </c>
      <c r="K990">
        <f>IFERROR(VLOOKUP($A990,Banknifty!$A$14:$I$4860,3,FALSE),All_curves!K989)</f>
        <v>27743022</v>
      </c>
      <c r="L990">
        <f>IFERROR(VLOOKUP($A990,Banknifty!$A$14:$I$4860,4,FALSE),All_curves!L989)</f>
        <v>21175656</v>
      </c>
      <c r="M990">
        <f>IFERROR(VLOOKUP($A990,Banknifty!$A$14:$I$4860,5,FALSE),All_curves!M989)</f>
        <v>26576984</v>
      </c>
      <c r="N990">
        <f>IFERROR(VLOOKUP($A990,Banknifty!$A$14:$I$4860,6,FALSE),All_curves!N989)</f>
        <v>16198935</v>
      </c>
      <c r="O990">
        <f>IFERROR(VLOOKUP($A990,Banknifty!$A$14:$I$4860,7,FALSE),All_curves!O989)</f>
        <v>25580032</v>
      </c>
      <c r="P990">
        <f>IFERROR(VLOOKUP($A990,Banknifty!$A$14:$I$4860,8,FALSE),All_curves!P989)</f>
        <v>25580032</v>
      </c>
      <c r="Q990">
        <f>IFERROR(VLOOKUP($A990,Banknifty!$A$14:$I$4860,9,FALSE),All_curves!Q989)</f>
        <v>22335520</v>
      </c>
      <c r="R990">
        <f>IFERROR(VLOOKUP($A990,Nifty!$A$14:$I$4860,2,FALSE),All_curves!R989)</f>
        <v>9022019</v>
      </c>
      <c r="S990">
        <f>IFERROR(VLOOKUP($A990,Nifty!$A$14:$I$4860,3,FALSE),All_curves!S989)</f>
        <v>10518786</v>
      </c>
      <c r="T990">
        <f>IFERROR(VLOOKUP($A990,Nifty!$A$14:$I$4860,4,FALSE),All_curves!T989)</f>
        <v>9980312</v>
      </c>
      <c r="U990">
        <f>IFERROR(VLOOKUP($A990,Nifty!$A$14:$I$4860,5,FALSE),All_curves!U989)</f>
        <v>11254595</v>
      </c>
      <c r="V990">
        <f>IFERROR(VLOOKUP($A990,Nifty!$A$14:$I$4860,6,FALSE),All_curves!V989)</f>
        <v>9818511</v>
      </c>
      <c r="W990">
        <f>IFERROR(VLOOKUP($A990,Nifty!$A$14:$I$4860,7,FALSE),All_curves!W989)</f>
        <v>11515392</v>
      </c>
      <c r="X990">
        <f>IFERROR(VLOOKUP($A990,Nifty!$A$14:$I$4860,8,FALSE),All_curves!X989)</f>
        <v>11217120</v>
      </c>
      <c r="Y990">
        <f>IFERROR(VLOOKUP($A990,Nifty!$A$14:$I$4860,9,FALSE),All_curves!Y989)</f>
        <v>11566208</v>
      </c>
      <c r="AA990" s="5">
        <f t="shared" si="413"/>
        <v>0</v>
      </c>
      <c r="AB990" s="5">
        <f t="shared" si="414"/>
        <v>0</v>
      </c>
      <c r="AC990" s="5">
        <f t="shared" si="415"/>
        <v>0</v>
      </c>
      <c r="AD990" s="5">
        <f t="shared" si="416"/>
        <v>0</v>
      </c>
      <c r="AE990" s="5">
        <f t="shared" si="417"/>
        <v>0</v>
      </c>
      <c r="AF990" s="5">
        <f t="shared" si="418"/>
        <v>0</v>
      </c>
      <c r="AG990" s="5">
        <f t="shared" si="419"/>
        <v>0</v>
      </c>
      <c r="AH990" s="5">
        <f t="shared" si="420"/>
        <v>0</v>
      </c>
      <c r="AI990" s="5">
        <f t="shared" si="422"/>
        <v>3.8016353023555549E-3</v>
      </c>
      <c r="AJ990" s="5">
        <f t="shared" si="423"/>
        <v>2.2411051398241177E-3</v>
      </c>
      <c r="AK990" s="5">
        <f t="shared" si="424"/>
        <v>2.8543167527224078E-3</v>
      </c>
      <c r="AL990" s="5">
        <f t="shared" si="425"/>
        <v>-7.9351562461815739E-4</v>
      </c>
      <c r="AM990" s="5">
        <f t="shared" si="426"/>
        <v>-2.4719999497508915E-3</v>
      </c>
      <c r="AN990" s="5">
        <f t="shared" si="427"/>
        <v>-2.2825001973590942E-3</v>
      </c>
      <c r="AO990" s="5">
        <f t="shared" si="428"/>
        <v>-2.2825001973590942E-3</v>
      </c>
      <c r="AP990" s="5">
        <f t="shared" si="429"/>
        <v>1.7188709933635415E-3</v>
      </c>
      <c r="AQ990" s="5">
        <f t="shared" si="430"/>
        <v>7.8677642742797094E-3</v>
      </c>
      <c r="AR990" s="5">
        <f t="shared" si="431"/>
        <v>6.6545439476954904E-3</v>
      </c>
      <c r="AS990" s="5">
        <f t="shared" si="432"/>
        <v>6.601505881223213E-3</v>
      </c>
      <c r="AT990" s="5">
        <f t="shared" si="433"/>
        <v>4.1695727365689272E-3</v>
      </c>
      <c r="AU990" s="5">
        <f t="shared" si="434"/>
        <v>1.9739310119633036E-2</v>
      </c>
      <c r="AV990" s="5">
        <f t="shared" si="435"/>
        <v>1.7868441247875788E-2</v>
      </c>
      <c r="AW990" s="5">
        <f t="shared" si="436"/>
        <v>1.79804072858194E-2</v>
      </c>
      <c r="AX990" s="5">
        <f t="shared" si="437"/>
        <v>1.4929354605692113E-2</v>
      </c>
      <c r="AZ990" s="7">
        <f t="shared" si="421"/>
        <v>134.31336965744657</v>
      </c>
      <c r="BA990" s="4">
        <f t="shared" si="438"/>
        <v>4.1081796799152526E-3</v>
      </c>
      <c r="BB990" s="5">
        <f>AZ990/MAX($AZ$16:AZ990)-1</f>
        <v>0</v>
      </c>
    </row>
    <row r="991" spans="1:54" x14ac:dyDescent="0.25">
      <c r="A991" s="3">
        <v>43997</v>
      </c>
      <c r="B991">
        <f>IFERROR(VLOOKUP($A991,Finnifty!$A$14:$I$486,B$15+1,FALSE),All_curves!B990)</f>
        <v>0</v>
      </c>
      <c r="C991">
        <f>IFERROR(VLOOKUP($A991,Finnifty!$A$14:$I$486,C$15+1,FALSE),All_curves!C990)</f>
        <v>0</v>
      </c>
      <c r="D991">
        <f>IFERROR(VLOOKUP($A991,Finnifty!$A$14:$I$486,D$15+1,FALSE),All_curves!D990)</f>
        <v>0</v>
      </c>
      <c r="E991">
        <f>IFERROR(VLOOKUP($A991,Finnifty!$A$14:$I$486,E$15+1,FALSE),All_curves!E990)</f>
        <v>0</v>
      </c>
      <c r="F991">
        <f>IFERROR(VLOOKUP($A991,Finnifty!$A$14:$I$486,F$15+1,FALSE),All_curves!F990)</f>
        <v>0</v>
      </c>
      <c r="G991">
        <f>IFERROR(VLOOKUP($A991,Finnifty!$A$14:$I$486,G$15+1,FALSE),All_curves!G990)</f>
        <v>0</v>
      </c>
      <c r="H991">
        <f>IFERROR(VLOOKUP($A991,Finnifty!$A$14:$I$486,H$15+1,FALSE),All_curves!H990)</f>
        <v>0</v>
      </c>
      <c r="I991">
        <f>IFERROR(VLOOKUP($A991,Finnifty!$A$14:$I$486,I$15+1,FALSE),All_curves!I990)</f>
        <v>0</v>
      </c>
      <c r="J991">
        <f>IFERROR(VLOOKUP($A991,Banknifty!$A$14:$I$4860,2,FALSE),All_curves!J990)</f>
        <v>16807034</v>
      </c>
      <c r="K991">
        <f>IFERROR(VLOOKUP($A991,Banknifty!$A$14:$I$4860,3,FALSE),All_curves!K990)</f>
        <v>27611982</v>
      </c>
      <c r="L991">
        <f>IFERROR(VLOOKUP($A991,Banknifty!$A$14:$I$4860,4,FALSE),All_curves!L990)</f>
        <v>21048628</v>
      </c>
      <c r="M991">
        <f>IFERROR(VLOOKUP($A991,Banknifty!$A$14:$I$4860,5,FALSE),All_curves!M990)</f>
        <v>26425500</v>
      </c>
      <c r="N991">
        <f>IFERROR(VLOOKUP($A991,Banknifty!$A$14:$I$4860,6,FALSE),All_curves!N990)</f>
        <v>16236120</v>
      </c>
      <c r="O991">
        <f>IFERROR(VLOOKUP($A991,Banknifty!$A$14:$I$4860,7,FALSE),All_curves!O990)</f>
        <v>25550718</v>
      </c>
      <c r="P991">
        <f>IFERROR(VLOOKUP($A991,Banknifty!$A$14:$I$4860,8,FALSE),All_curves!P990)</f>
        <v>25550718</v>
      </c>
      <c r="Q991">
        <f>IFERROR(VLOOKUP($A991,Banknifty!$A$14:$I$4860,9,FALSE),All_curves!Q990)</f>
        <v>22277702</v>
      </c>
      <c r="R991">
        <f>IFERROR(VLOOKUP($A991,Nifty!$A$14:$I$4860,2,FALSE),All_curves!R990)</f>
        <v>8990569</v>
      </c>
      <c r="S991">
        <f>IFERROR(VLOOKUP($A991,Nifty!$A$14:$I$4860,3,FALSE),All_curves!S990)</f>
        <v>10448124</v>
      </c>
      <c r="T991">
        <f>IFERROR(VLOOKUP($A991,Nifty!$A$14:$I$4860,4,FALSE),All_curves!T990)</f>
        <v>9910774</v>
      </c>
      <c r="U991">
        <f>IFERROR(VLOOKUP($A991,Nifty!$A$14:$I$4860,5,FALSE),All_curves!U990)</f>
        <v>11177686</v>
      </c>
      <c r="V991">
        <f>IFERROR(VLOOKUP($A991,Nifty!$A$14:$I$4860,6,FALSE),All_curves!V990)</f>
        <v>9784284</v>
      </c>
      <c r="W991">
        <f>IFERROR(VLOOKUP($A991,Nifty!$A$14:$I$4860,7,FALSE),All_curves!W990)</f>
        <v>11438034</v>
      </c>
      <c r="X991">
        <f>IFERROR(VLOOKUP($A991,Nifty!$A$14:$I$4860,8,FALSE),All_curves!X990)</f>
        <v>11138965</v>
      </c>
      <c r="Y991">
        <f>IFERROR(VLOOKUP($A991,Nifty!$A$14:$I$4860,9,FALSE),All_curves!Y990)</f>
        <v>11487170</v>
      </c>
      <c r="AA991" s="5">
        <f t="shared" si="413"/>
        <v>0</v>
      </c>
      <c r="AB991" s="5">
        <f t="shared" si="414"/>
        <v>0</v>
      </c>
      <c r="AC991" s="5">
        <f t="shared" si="415"/>
        <v>0</v>
      </c>
      <c r="AD991" s="5">
        <f t="shared" si="416"/>
        <v>0</v>
      </c>
      <c r="AE991" s="5">
        <f t="shared" si="417"/>
        <v>0</v>
      </c>
      <c r="AF991" s="5">
        <f t="shared" si="418"/>
        <v>0</v>
      </c>
      <c r="AG991" s="5">
        <f t="shared" si="419"/>
        <v>0</v>
      </c>
      <c r="AH991" s="5">
        <f t="shared" si="420"/>
        <v>0</v>
      </c>
      <c r="AI991" s="5">
        <f t="shared" si="422"/>
        <v>-1.7685060293487487E-3</v>
      </c>
      <c r="AJ991" s="5">
        <f t="shared" si="423"/>
        <v>-4.7233498931731344E-3</v>
      </c>
      <c r="AK991" s="5">
        <f t="shared" si="424"/>
        <v>-5.998775197330386E-3</v>
      </c>
      <c r="AL991" s="5">
        <f t="shared" si="425"/>
        <v>-5.6998190614856448E-3</v>
      </c>
      <c r="AM991" s="5">
        <f t="shared" si="426"/>
        <v>2.2955212796396118E-3</v>
      </c>
      <c r="AN991" s="5">
        <f t="shared" si="427"/>
        <v>-1.1459719831468096E-3</v>
      </c>
      <c r="AO991" s="5">
        <f t="shared" si="428"/>
        <v>-1.1459719831468096E-3</v>
      </c>
      <c r="AP991" s="5">
        <f t="shared" si="429"/>
        <v>-2.5886122194602734E-3</v>
      </c>
      <c r="AQ991" s="5">
        <f t="shared" si="430"/>
        <v>-3.4859159573926712E-3</v>
      </c>
      <c r="AR991" s="5">
        <f t="shared" si="431"/>
        <v>-6.7176953690283314E-3</v>
      </c>
      <c r="AS991" s="5">
        <f t="shared" si="432"/>
        <v>-6.9675176487468127E-3</v>
      </c>
      <c r="AT991" s="5">
        <f t="shared" si="433"/>
        <v>-6.8335644241307447E-3</v>
      </c>
      <c r="AU991" s="5">
        <f t="shared" si="434"/>
        <v>-3.4859664566246895E-3</v>
      </c>
      <c r="AV991" s="5">
        <f t="shared" si="435"/>
        <v>-6.7177912831799524E-3</v>
      </c>
      <c r="AW991" s="5">
        <f t="shared" si="436"/>
        <v>-6.9674747172179252E-3</v>
      </c>
      <c r="AX991" s="5">
        <f t="shared" si="437"/>
        <v>-6.833527462068778E-3</v>
      </c>
      <c r="AZ991" s="7">
        <f t="shared" si="421"/>
        <v>133.92842228832288</v>
      </c>
      <c r="BA991" s="4">
        <f t="shared" si="438"/>
        <v>-2.8660391002434211E-3</v>
      </c>
      <c r="BB991" s="5">
        <f>AZ991/MAX($AZ$16:AZ991)-1</f>
        <v>-2.8660391002434116E-3</v>
      </c>
    </row>
    <row r="992" spans="1:54" x14ac:dyDescent="0.25">
      <c r="A992" s="3">
        <v>43998</v>
      </c>
      <c r="B992">
        <f>IFERROR(VLOOKUP($A992,Finnifty!$A$14:$I$486,B$15+1,FALSE),All_curves!B991)</f>
        <v>0</v>
      </c>
      <c r="C992">
        <f>IFERROR(VLOOKUP($A992,Finnifty!$A$14:$I$486,C$15+1,FALSE),All_curves!C991)</f>
        <v>0</v>
      </c>
      <c r="D992">
        <f>IFERROR(VLOOKUP($A992,Finnifty!$A$14:$I$486,D$15+1,FALSE),All_curves!D991)</f>
        <v>0</v>
      </c>
      <c r="E992">
        <f>IFERROR(VLOOKUP($A992,Finnifty!$A$14:$I$486,E$15+1,FALSE),All_curves!E991)</f>
        <v>0</v>
      </c>
      <c r="F992">
        <f>IFERROR(VLOOKUP($A992,Finnifty!$A$14:$I$486,F$15+1,FALSE),All_curves!F991)</f>
        <v>0</v>
      </c>
      <c r="G992">
        <f>IFERROR(VLOOKUP($A992,Finnifty!$A$14:$I$486,G$15+1,FALSE),All_curves!G991)</f>
        <v>0</v>
      </c>
      <c r="H992">
        <f>IFERROR(VLOOKUP($A992,Finnifty!$A$14:$I$486,H$15+1,FALSE),All_curves!H991)</f>
        <v>0</v>
      </c>
      <c r="I992">
        <f>IFERROR(VLOOKUP($A992,Finnifty!$A$14:$I$486,I$15+1,FALSE),All_curves!I991)</f>
        <v>0</v>
      </c>
      <c r="J992">
        <f>IFERROR(VLOOKUP($A992,Banknifty!$A$14:$I$4860,2,FALSE),All_curves!J991)</f>
        <v>16663967</v>
      </c>
      <c r="K992">
        <f>IFERROR(VLOOKUP($A992,Banknifty!$A$14:$I$4860,3,FALSE),All_curves!K991)</f>
        <v>27473496</v>
      </c>
      <c r="L992">
        <f>IFERROR(VLOOKUP($A992,Banknifty!$A$14:$I$4860,4,FALSE),All_curves!L991)</f>
        <v>20859144</v>
      </c>
      <c r="M992">
        <f>IFERROR(VLOOKUP($A992,Banknifty!$A$14:$I$4860,5,FALSE),All_curves!M991)</f>
        <v>26271608</v>
      </c>
      <c r="N992">
        <f>IFERROR(VLOOKUP($A992,Banknifty!$A$14:$I$4860,6,FALSE),All_curves!N991)</f>
        <v>16100072</v>
      </c>
      <c r="O992">
        <f>IFERROR(VLOOKUP($A992,Banknifty!$A$14:$I$4860,7,FALSE),All_curves!O991)</f>
        <v>25479700</v>
      </c>
      <c r="P992">
        <f>IFERROR(VLOOKUP($A992,Banknifty!$A$14:$I$4860,8,FALSE),All_curves!P991)</f>
        <v>25479700</v>
      </c>
      <c r="Q992">
        <f>IFERROR(VLOOKUP($A992,Banknifty!$A$14:$I$4860,9,FALSE),All_curves!Q991)</f>
        <v>22240022</v>
      </c>
      <c r="R992">
        <f>IFERROR(VLOOKUP($A992,Nifty!$A$14:$I$4860,2,FALSE),All_curves!R991)</f>
        <v>8937523</v>
      </c>
      <c r="S992">
        <f>IFERROR(VLOOKUP($A992,Nifty!$A$14:$I$4860,3,FALSE),All_curves!S991)</f>
        <v>10417467</v>
      </c>
      <c r="T992">
        <f>IFERROR(VLOOKUP($A992,Nifty!$A$14:$I$4860,4,FALSE),All_curves!T991)</f>
        <v>9850006</v>
      </c>
      <c r="U992">
        <f>IFERROR(VLOOKUP($A992,Nifty!$A$14:$I$4860,5,FALSE),All_curves!U991)</f>
        <v>11133785</v>
      </c>
      <c r="V992">
        <f>IFERROR(VLOOKUP($A992,Nifty!$A$14:$I$4860,6,FALSE),All_curves!V991)</f>
        <v>9726555</v>
      </c>
      <c r="W992">
        <f>IFERROR(VLOOKUP($A992,Nifty!$A$14:$I$4860,7,FALSE),All_curves!W991)</f>
        <v>11404472</v>
      </c>
      <c r="X992">
        <f>IFERROR(VLOOKUP($A992,Nifty!$A$14:$I$4860,8,FALSE),All_curves!X991)</f>
        <v>11070666</v>
      </c>
      <c r="Y992">
        <f>IFERROR(VLOOKUP($A992,Nifty!$A$14:$I$4860,9,FALSE),All_curves!Y991)</f>
        <v>11442054</v>
      </c>
      <c r="AA992" s="5">
        <f t="shared" si="413"/>
        <v>0</v>
      </c>
      <c r="AB992" s="5">
        <f t="shared" si="414"/>
        <v>0</v>
      </c>
      <c r="AC992" s="5">
        <f t="shared" si="415"/>
        <v>0</v>
      </c>
      <c r="AD992" s="5">
        <f t="shared" si="416"/>
        <v>0</v>
      </c>
      <c r="AE992" s="5">
        <f t="shared" si="417"/>
        <v>0</v>
      </c>
      <c r="AF992" s="5">
        <f t="shared" si="418"/>
        <v>0</v>
      </c>
      <c r="AG992" s="5">
        <f t="shared" si="419"/>
        <v>0</v>
      </c>
      <c r="AH992" s="5">
        <f t="shared" si="420"/>
        <v>0</v>
      </c>
      <c r="AI992" s="5">
        <f t="shared" si="422"/>
        <v>-8.5123288261331753E-3</v>
      </c>
      <c r="AJ992" s="5">
        <f t="shared" si="423"/>
        <v>-5.0154313442620779E-3</v>
      </c>
      <c r="AK992" s="5">
        <f t="shared" si="424"/>
        <v>-9.0022019487445704E-3</v>
      </c>
      <c r="AL992" s="5">
        <f t="shared" si="425"/>
        <v>-5.8236173393123591E-3</v>
      </c>
      <c r="AM992" s="5">
        <f t="shared" si="426"/>
        <v>-8.3793418624646954E-3</v>
      </c>
      <c r="AN992" s="5">
        <f t="shared" si="427"/>
        <v>-2.7794913630215801E-3</v>
      </c>
      <c r="AO992" s="5">
        <f t="shared" si="428"/>
        <v>-2.7794913630215801E-3</v>
      </c>
      <c r="AP992" s="5">
        <f t="shared" si="429"/>
        <v>-1.6913773242859254E-3</v>
      </c>
      <c r="AQ992" s="5">
        <f t="shared" si="430"/>
        <v>-5.900182735931403E-3</v>
      </c>
      <c r="AR992" s="5">
        <f t="shared" si="431"/>
        <v>-2.9342109645712489E-3</v>
      </c>
      <c r="AS992" s="5">
        <f t="shared" si="432"/>
        <v>-6.1315090022232566E-3</v>
      </c>
      <c r="AT992" s="5">
        <f t="shared" si="433"/>
        <v>-3.9275570990274788E-3</v>
      </c>
      <c r="AU992" s="5">
        <f t="shared" si="434"/>
        <v>-5.9001762418180448E-3</v>
      </c>
      <c r="AV992" s="5">
        <f t="shared" si="435"/>
        <v>-2.9342455180672022E-3</v>
      </c>
      <c r="AW992" s="5">
        <f t="shared" si="436"/>
        <v>-6.1315391510791128E-3</v>
      </c>
      <c r="AX992" s="5">
        <f t="shared" si="437"/>
        <v>-3.9275121722757156E-3</v>
      </c>
      <c r="AZ992" s="7">
        <f t="shared" si="421"/>
        <v>133.4721157972597</v>
      </c>
      <c r="BA992" s="4">
        <f t="shared" si="438"/>
        <v>-3.4070922606766426E-3</v>
      </c>
      <c r="BB992" s="5">
        <f>AZ992/MAX($AZ$16:AZ992)-1</f>
        <v>-6.2633665012827855E-3</v>
      </c>
    </row>
    <row r="993" spans="1:54" x14ac:dyDescent="0.25">
      <c r="A993" s="3">
        <v>43999</v>
      </c>
      <c r="B993">
        <f>IFERROR(VLOOKUP($A993,Finnifty!$A$14:$I$486,B$15+1,FALSE),All_curves!B992)</f>
        <v>0</v>
      </c>
      <c r="C993">
        <f>IFERROR(VLOOKUP($A993,Finnifty!$A$14:$I$486,C$15+1,FALSE),All_curves!C992)</f>
        <v>0</v>
      </c>
      <c r="D993">
        <f>IFERROR(VLOOKUP($A993,Finnifty!$A$14:$I$486,D$15+1,FALSE),All_curves!D992)</f>
        <v>0</v>
      </c>
      <c r="E993">
        <f>IFERROR(VLOOKUP($A993,Finnifty!$A$14:$I$486,E$15+1,FALSE),All_curves!E992)</f>
        <v>0</v>
      </c>
      <c r="F993">
        <f>IFERROR(VLOOKUP($A993,Finnifty!$A$14:$I$486,F$15+1,FALSE),All_curves!F992)</f>
        <v>0</v>
      </c>
      <c r="G993">
        <f>IFERROR(VLOOKUP($A993,Finnifty!$A$14:$I$486,G$15+1,FALSE),All_curves!G992)</f>
        <v>0</v>
      </c>
      <c r="H993">
        <f>IFERROR(VLOOKUP($A993,Finnifty!$A$14:$I$486,H$15+1,FALSE),All_curves!H992)</f>
        <v>0</v>
      </c>
      <c r="I993">
        <f>IFERROR(VLOOKUP($A993,Finnifty!$A$14:$I$486,I$15+1,FALSE),All_curves!I992)</f>
        <v>0</v>
      </c>
      <c r="J993">
        <f>IFERROR(VLOOKUP($A993,Banknifty!$A$14:$I$4860,2,FALSE),All_curves!J992)</f>
        <v>16622955</v>
      </c>
      <c r="K993">
        <f>IFERROR(VLOOKUP($A993,Banknifty!$A$14:$I$4860,3,FALSE),All_curves!K992)</f>
        <v>27441804</v>
      </c>
      <c r="L993">
        <f>IFERROR(VLOOKUP($A993,Banknifty!$A$14:$I$4860,4,FALSE),All_curves!L992)</f>
        <v>20754134</v>
      </c>
      <c r="M993">
        <f>IFERROR(VLOOKUP($A993,Banknifty!$A$14:$I$4860,5,FALSE),All_curves!M992)</f>
        <v>26099588</v>
      </c>
      <c r="N993">
        <f>IFERROR(VLOOKUP($A993,Banknifty!$A$14:$I$4860,6,FALSE),All_curves!N992)</f>
        <v>16200702</v>
      </c>
      <c r="O993">
        <f>IFERROR(VLOOKUP($A993,Banknifty!$A$14:$I$4860,7,FALSE),All_curves!O992)</f>
        <v>25726920</v>
      </c>
      <c r="P993">
        <f>IFERROR(VLOOKUP($A993,Banknifty!$A$14:$I$4860,8,FALSE),All_curves!P992)</f>
        <v>25726920</v>
      </c>
      <c r="Q993">
        <f>IFERROR(VLOOKUP($A993,Banknifty!$A$14:$I$4860,9,FALSE),All_curves!Q992)</f>
        <v>22222374</v>
      </c>
      <c r="R993">
        <f>IFERROR(VLOOKUP($A993,Nifty!$A$14:$I$4860,2,FALSE),All_curves!R992)</f>
        <v>8926105</v>
      </c>
      <c r="S993">
        <f>IFERROR(VLOOKUP($A993,Nifty!$A$14:$I$4860,3,FALSE),All_curves!S992)</f>
        <v>10381002</v>
      </c>
      <c r="T993">
        <f>IFERROR(VLOOKUP($A993,Nifty!$A$14:$I$4860,4,FALSE),All_curves!T992)</f>
        <v>9836008</v>
      </c>
      <c r="U993">
        <f>IFERROR(VLOOKUP($A993,Nifty!$A$14:$I$4860,5,FALSE),All_curves!U992)</f>
        <v>11079811</v>
      </c>
      <c r="V993">
        <f>IFERROR(VLOOKUP($A993,Nifty!$A$14:$I$4860,6,FALSE),All_curves!V992)</f>
        <v>9714129</v>
      </c>
      <c r="W993">
        <f>IFERROR(VLOOKUP($A993,Nifty!$A$14:$I$4860,7,FALSE),All_curves!W992)</f>
        <v>11364553</v>
      </c>
      <c r="X993">
        <f>IFERROR(VLOOKUP($A993,Nifty!$A$14:$I$4860,8,FALSE),All_curves!X992)</f>
        <v>11054933</v>
      </c>
      <c r="Y993">
        <f>IFERROR(VLOOKUP($A993,Nifty!$A$14:$I$4860,9,FALSE),All_curves!Y992)</f>
        <v>11386586</v>
      </c>
      <c r="AA993" s="5">
        <f t="shared" si="413"/>
        <v>0</v>
      </c>
      <c r="AB993" s="5">
        <f t="shared" si="414"/>
        <v>0</v>
      </c>
      <c r="AC993" s="5">
        <f t="shared" si="415"/>
        <v>0</v>
      </c>
      <c r="AD993" s="5">
        <f t="shared" si="416"/>
        <v>0</v>
      </c>
      <c r="AE993" s="5">
        <f t="shared" si="417"/>
        <v>0</v>
      </c>
      <c r="AF993" s="5">
        <f t="shared" si="418"/>
        <v>0</v>
      </c>
      <c r="AG993" s="5">
        <f t="shared" si="419"/>
        <v>0</v>
      </c>
      <c r="AH993" s="5">
        <f t="shared" si="420"/>
        <v>0</v>
      </c>
      <c r="AI993" s="5">
        <f t="shared" si="422"/>
        <v>-2.4611186519992723E-3</v>
      </c>
      <c r="AJ993" s="5">
        <f t="shared" si="423"/>
        <v>-1.1535481323526886E-3</v>
      </c>
      <c r="AK993" s="5">
        <f t="shared" si="424"/>
        <v>-5.0342430159167062E-3</v>
      </c>
      <c r="AL993" s="5">
        <f t="shared" si="425"/>
        <v>-6.5477529963144931E-3</v>
      </c>
      <c r="AM993" s="5">
        <f t="shared" si="426"/>
        <v>6.2502826074317674E-3</v>
      </c>
      <c r="AN993" s="5">
        <f t="shared" si="427"/>
        <v>9.7026260120802732E-3</v>
      </c>
      <c r="AO993" s="5">
        <f t="shared" si="428"/>
        <v>9.7026260120802732E-3</v>
      </c>
      <c r="AP993" s="5">
        <f t="shared" si="429"/>
        <v>-7.9352439489488447E-4</v>
      </c>
      <c r="AQ993" s="5">
        <f t="shared" si="430"/>
        <v>-1.2775351738955054E-3</v>
      </c>
      <c r="AR993" s="5">
        <f t="shared" si="431"/>
        <v>-3.5003710594907478E-3</v>
      </c>
      <c r="AS993" s="5">
        <f t="shared" si="432"/>
        <v>-1.4211158856146655E-3</v>
      </c>
      <c r="AT993" s="5">
        <f t="shared" si="433"/>
        <v>-4.8477674034481666E-3</v>
      </c>
      <c r="AU993" s="5">
        <f t="shared" si="434"/>
        <v>-1.2775335152065415E-3</v>
      </c>
      <c r="AV993" s="5">
        <f t="shared" si="435"/>
        <v>-3.5002935690490178E-3</v>
      </c>
      <c r="AW993" s="5">
        <f t="shared" si="436"/>
        <v>-1.4211430459558638E-3</v>
      </c>
      <c r="AX993" s="5">
        <f t="shared" si="437"/>
        <v>-4.8477310105335958E-3</v>
      </c>
      <c r="AZ993" s="7">
        <f t="shared" si="421"/>
        <v>133.40299869011739</v>
      </c>
      <c r="BA993" s="4">
        <f t="shared" si="438"/>
        <v>-5.1783930096165997E-4</v>
      </c>
      <c r="BB993" s="5">
        <f>AZ993/MAX($AZ$16:AZ993)-1</f>
        <v>-6.7779623849136827E-3</v>
      </c>
    </row>
    <row r="994" spans="1:54" x14ac:dyDescent="0.25">
      <c r="A994" s="3">
        <v>44000</v>
      </c>
      <c r="B994">
        <f>IFERROR(VLOOKUP($A994,Finnifty!$A$14:$I$486,B$15+1,FALSE),All_curves!B993)</f>
        <v>0</v>
      </c>
      <c r="C994">
        <f>IFERROR(VLOOKUP($A994,Finnifty!$A$14:$I$486,C$15+1,FALSE),All_curves!C993)</f>
        <v>0</v>
      </c>
      <c r="D994">
        <f>IFERROR(VLOOKUP($A994,Finnifty!$A$14:$I$486,D$15+1,FALSE),All_curves!D993)</f>
        <v>0</v>
      </c>
      <c r="E994">
        <f>IFERROR(VLOOKUP($A994,Finnifty!$A$14:$I$486,E$15+1,FALSE),All_curves!E993)</f>
        <v>0</v>
      </c>
      <c r="F994">
        <f>IFERROR(VLOOKUP($A994,Finnifty!$A$14:$I$486,F$15+1,FALSE),All_curves!F993)</f>
        <v>0</v>
      </c>
      <c r="G994">
        <f>IFERROR(VLOOKUP($A994,Finnifty!$A$14:$I$486,G$15+1,FALSE),All_curves!G993)</f>
        <v>0</v>
      </c>
      <c r="H994">
        <f>IFERROR(VLOOKUP($A994,Finnifty!$A$14:$I$486,H$15+1,FALSE),All_curves!H993)</f>
        <v>0</v>
      </c>
      <c r="I994">
        <f>IFERROR(VLOOKUP($A994,Finnifty!$A$14:$I$486,I$15+1,FALSE),All_curves!I993)</f>
        <v>0</v>
      </c>
      <c r="J994">
        <f>IFERROR(VLOOKUP($A994,Banknifty!$A$14:$I$4860,2,FALSE),All_curves!J993)</f>
        <v>17052252</v>
      </c>
      <c r="K994">
        <f>IFERROR(VLOOKUP($A994,Banknifty!$A$14:$I$4860,3,FALSE),All_curves!K993)</f>
        <v>28489852</v>
      </c>
      <c r="L994">
        <f>IFERROR(VLOOKUP($A994,Banknifty!$A$14:$I$4860,4,FALSE),All_curves!L993)</f>
        <v>21049268</v>
      </c>
      <c r="M994">
        <f>IFERROR(VLOOKUP($A994,Banknifty!$A$14:$I$4860,5,FALSE),All_curves!M993)</f>
        <v>27561870</v>
      </c>
      <c r="N994">
        <f>IFERROR(VLOOKUP($A994,Banknifty!$A$14:$I$4860,6,FALSE),All_curves!N993)</f>
        <v>16172052</v>
      </c>
      <c r="O994">
        <f>IFERROR(VLOOKUP($A994,Banknifty!$A$14:$I$4860,7,FALSE),All_curves!O993)</f>
        <v>25605402</v>
      </c>
      <c r="P994">
        <f>IFERROR(VLOOKUP($A994,Banknifty!$A$14:$I$4860,8,FALSE),All_curves!P993)</f>
        <v>25605402</v>
      </c>
      <c r="Q994">
        <f>IFERROR(VLOOKUP($A994,Banknifty!$A$14:$I$4860,9,FALSE),All_curves!Q993)</f>
        <v>22095710</v>
      </c>
      <c r="R994">
        <f>IFERROR(VLOOKUP($A994,Nifty!$A$14:$I$4860,2,FALSE),All_curves!R993)</f>
        <v>9073504</v>
      </c>
      <c r="S994">
        <f>IFERROR(VLOOKUP($A994,Nifty!$A$14:$I$4860,3,FALSE),All_curves!S993)</f>
        <v>10923913</v>
      </c>
      <c r="T994">
        <f>IFERROR(VLOOKUP($A994,Nifty!$A$14:$I$4860,4,FALSE),All_curves!T993)</f>
        <v>10211195</v>
      </c>
      <c r="U994">
        <f>IFERROR(VLOOKUP($A994,Nifty!$A$14:$I$4860,5,FALSE),All_curves!U993)</f>
        <v>11739294</v>
      </c>
      <c r="V994">
        <f>IFERROR(VLOOKUP($A994,Nifty!$A$14:$I$4860,6,FALSE),All_curves!V993)</f>
        <v>9752240</v>
      </c>
      <c r="W994">
        <f>IFERROR(VLOOKUP($A994,Nifty!$A$14:$I$4860,7,FALSE),All_curves!W993)</f>
        <v>11375179</v>
      </c>
      <c r="X994">
        <f>IFERROR(VLOOKUP($A994,Nifty!$A$14:$I$4860,8,FALSE),All_curves!X993)</f>
        <v>11087264</v>
      </c>
      <c r="Y994">
        <f>IFERROR(VLOOKUP($A994,Nifty!$A$14:$I$4860,9,FALSE),All_curves!Y993)</f>
        <v>11370724</v>
      </c>
      <c r="AA994" s="5">
        <f t="shared" si="413"/>
        <v>0</v>
      </c>
      <c r="AB994" s="5">
        <f t="shared" si="414"/>
        <v>0</v>
      </c>
      <c r="AC994" s="5">
        <f t="shared" si="415"/>
        <v>0</v>
      </c>
      <c r="AD994" s="5">
        <f t="shared" si="416"/>
        <v>0</v>
      </c>
      <c r="AE994" s="5">
        <f t="shared" si="417"/>
        <v>0</v>
      </c>
      <c r="AF994" s="5">
        <f t="shared" si="418"/>
        <v>0</v>
      </c>
      <c r="AG994" s="5">
        <f t="shared" si="419"/>
        <v>0</v>
      </c>
      <c r="AH994" s="5">
        <f t="shared" si="420"/>
        <v>0</v>
      </c>
      <c r="AI994" s="5">
        <f t="shared" si="422"/>
        <v>2.5825552677005925E-2</v>
      </c>
      <c r="AJ994" s="5">
        <f t="shared" si="423"/>
        <v>3.8191658245208648E-2</v>
      </c>
      <c r="AK994" s="5">
        <f t="shared" si="424"/>
        <v>1.4220492167970056E-2</v>
      </c>
      <c r="AL994" s="5">
        <f t="shared" si="425"/>
        <v>5.6027014679312259E-2</v>
      </c>
      <c r="AM994" s="5">
        <f t="shared" si="426"/>
        <v>-1.7684418860367535E-3</v>
      </c>
      <c r="AN994" s="5">
        <f t="shared" si="427"/>
        <v>-4.7233792463302615E-3</v>
      </c>
      <c r="AO994" s="5">
        <f t="shared" si="428"/>
        <v>-4.7233792463302615E-3</v>
      </c>
      <c r="AP994" s="5">
        <f t="shared" si="429"/>
        <v>-5.6998410700854762E-3</v>
      </c>
      <c r="AQ994" s="5">
        <f t="shared" si="430"/>
        <v>1.6513249620075054E-2</v>
      </c>
      <c r="AR994" s="5">
        <f t="shared" si="431"/>
        <v>5.2298516077735169E-2</v>
      </c>
      <c r="AS994" s="5">
        <f t="shared" si="432"/>
        <v>3.814423493758845E-2</v>
      </c>
      <c r="AT994" s="5">
        <f t="shared" si="433"/>
        <v>5.9521141651242893E-2</v>
      </c>
      <c r="AU994" s="5">
        <f t="shared" si="434"/>
        <v>3.9232544677962888E-3</v>
      </c>
      <c r="AV994" s="5">
        <f t="shared" si="435"/>
        <v>9.3501257814532224E-4</v>
      </c>
      <c r="AW994" s="5">
        <f t="shared" si="436"/>
        <v>2.9245767477741325E-3</v>
      </c>
      <c r="AX994" s="5">
        <f t="shared" si="437"/>
        <v>-1.3930426556300057E-3</v>
      </c>
      <c r="AZ994" s="7">
        <f t="shared" si="421"/>
        <v>135.01615566277368</v>
      </c>
      <c r="BA994" s="4">
        <f t="shared" si="438"/>
        <v>1.2092359156060061E-2</v>
      </c>
      <c r="BB994" s="5">
        <f>AZ994/MAX($AZ$16:AZ994)-1</f>
        <v>0</v>
      </c>
    </row>
    <row r="995" spans="1:54" x14ac:dyDescent="0.25">
      <c r="A995" s="3">
        <v>44001</v>
      </c>
      <c r="B995">
        <f>IFERROR(VLOOKUP($A995,Finnifty!$A$14:$I$486,B$15+1,FALSE),All_curves!B994)</f>
        <v>0</v>
      </c>
      <c r="C995">
        <f>IFERROR(VLOOKUP($A995,Finnifty!$A$14:$I$486,C$15+1,FALSE),All_curves!C994)</f>
        <v>0</v>
      </c>
      <c r="D995">
        <f>IFERROR(VLOOKUP($A995,Finnifty!$A$14:$I$486,D$15+1,FALSE),All_curves!D994)</f>
        <v>0</v>
      </c>
      <c r="E995">
        <f>IFERROR(VLOOKUP($A995,Finnifty!$A$14:$I$486,E$15+1,FALSE),All_curves!E994)</f>
        <v>0</v>
      </c>
      <c r="F995">
        <f>IFERROR(VLOOKUP($A995,Finnifty!$A$14:$I$486,F$15+1,FALSE),All_curves!F994)</f>
        <v>0</v>
      </c>
      <c r="G995">
        <f>IFERROR(VLOOKUP($A995,Finnifty!$A$14:$I$486,G$15+1,FALSE),All_curves!G994)</f>
        <v>0</v>
      </c>
      <c r="H995">
        <f>IFERROR(VLOOKUP($A995,Finnifty!$A$14:$I$486,H$15+1,FALSE),All_curves!H994)</f>
        <v>0</v>
      </c>
      <c r="I995">
        <f>IFERROR(VLOOKUP($A995,Finnifty!$A$14:$I$486,I$15+1,FALSE),All_curves!I994)</f>
        <v>0</v>
      </c>
      <c r="J995">
        <f>IFERROR(VLOOKUP($A995,Banknifty!$A$14:$I$4860,2,FALSE),All_curves!J994)</f>
        <v>17047358</v>
      </c>
      <c r="K995">
        <f>IFERROR(VLOOKUP($A995,Banknifty!$A$14:$I$4860,3,FALSE),All_curves!K994)</f>
        <v>28489852</v>
      </c>
      <c r="L995">
        <f>IFERROR(VLOOKUP($A995,Banknifty!$A$14:$I$4860,4,FALSE),All_curves!L994)</f>
        <v>21018378</v>
      </c>
      <c r="M995">
        <f>IFERROR(VLOOKUP($A995,Banknifty!$A$14:$I$4860,5,FALSE),All_curves!M994)</f>
        <v>27561870</v>
      </c>
      <c r="N995">
        <f>IFERROR(VLOOKUP($A995,Banknifty!$A$14:$I$4860,6,FALSE),All_curves!N994)</f>
        <v>16034389</v>
      </c>
      <c r="O995">
        <f>IFERROR(VLOOKUP($A995,Banknifty!$A$14:$I$4860,7,FALSE),All_curves!O994)</f>
        <v>25476980</v>
      </c>
      <c r="P995">
        <f>IFERROR(VLOOKUP($A995,Banknifty!$A$14:$I$4860,8,FALSE),All_curves!P994)</f>
        <v>25476980</v>
      </c>
      <c r="Q995">
        <f>IFERROR(VLOOKUP($A995,Banknifty!$A$14:$I$4860,9,FALSE),All_curves!Q994)</f>
        <v>21967034</v>
      </c>
      <c r="R995">
        <f>IFERROR(VLOOKUP($A995,Nifty!$A$14:$I$4860,2,FALSE),All_curves!R994)</f>
        <v>9097632</v>
      </c>
      <c r="S995">
        <f>IFERROR(VLOOKUP($A995,Nifty!$A$14:$I$4860,3,FALSE),All_curves!S994)</f>
        <v>10921492</v>
      </c>
      <c r="T995">
        <f>IFERROR(VLOOKUP($A995,Nifty!$A$14:$I$4860,4,FALSE),All_curves!T994)</f>
        <v>10214146</v>
      </c>
      <c r="U995">
        <f>IFERROR(VLOOKUP($A995,Nifty!$A$14:$I$4860,5,FALSE),All_curves!U994)</f>
        <v>11739294</v>
      </c>
      <c r="V995">
        <f>IFERROR(VLOOKUP($A995,Nifty!$A$14:$I$4860,6,FALSE),All_curves!V994)</f>
        <v>9794363</v>
      </c>
      <c r="W995">
        <f>IFERROR(VLOOKUP($A995,Nifty!$A$14:$I$4860,7,FALSE),All_curves!W994)</f>
        <v>11389015</v>
      </c>
      <c r="X995">
        <f>IFERROR(VLOOKUP($A995,Nifty!$A$14:$I$4860,8,FALSE),All_curves!X994)</f>
        <v>11107668</v>
      </c>
      <c r="Y995">
        <f>IFERROR(VLOOKUP($A995,Nifty!$A$14:$I$4860,9,FALSE),All_curves!Y994)</f>
        <v>11385019</v>
      </c>
      <c r="AA995" s="5">
        <f t="shared" si="413"/>
        <v>0</v>
      </c>
      <c r="AB995" s="5">
        <f t="shared" si="414"/>
        <v>0</v>
      </c>
      <c r="AC995" s="5">
        <f t="shared" si="415"/>
        <v>0</v>
      </c>
      <c r="AD995" s="5">
        <f t="shared" si="416"/>
        <v>0</v>
      </c>
      <c r="AE995" s="5">
        <f t="shared" si="417"/>
        <v>0</v>
      </c>
      <c r="AF995" s="5">
        <f t="shared" si="418"/>
        <v>0</v>
      </c>
      <c r="AG995" s="5">
        <f t="shared" si="419"/>
        <v>0</v>
      </c>
      <c r="AH995" s="5">
        <f t="shared" si="420"/>
        <v>0</v>
      </c>
      <c r="AI995" s="5">
        <f t="shared" si="422"/>
        <v>-2.8700021557270805E-4</v>
      </c>
      <c r="AJ995" s="5">
        <f t="shared" si="423"/>
        <v>0</v>
      </c>
      <c r="AK995" s="5">
        <f t="shared" si="424"/>
        <v>-1.4675094639871045E-3</v>
      </c>
      <c r="AL995" s="5">
        <f t="shared" si="425"/>
        <v>0</v>
      </c>
      <c r="AM995" s="5">
        <f t="shared" si="426"/>
        <v>-8.5124015183725144E-3</v>
      </c>
      <c r="AN995" s="5">
        <f t="shared" si="427"/>
        <v>-5.0154260417392127E-3</v>
      </c>
      <c r="AO995" s="5">
        <f t="shared" si="428"/>
        <v>-5.0154260417392127E-3</v>
      </c>
      <c r="AP995" s="5">
        <f t="shared" si="429"/>
        <v>-5.8235738973764217E-3</v>
      </c>
      <c r="AQ995" s="5">
        <f t="shared" si="430"/>
        <v>2.6591711427028653E-3</v>
      </c>
      <c r="AR995" s="5">
        <f t="shared" si="431"/>
        <v>-2.2162388147906054E-4</v>
      </c>
      <c r="AS995" s="5">
        <f t="shared" si="432"/>
        <v>2.8899653762359812E-4</v>
      </c>
      <c r="AT995" s="5">
        <f t="shared" si="433"/>
        <v>0</v>
      </c>
      <c r="AU995" s="5">
        <f t="shared" si="434"/>
        <v>4.3193153572922416E-3</v>
      </c>
      <c r="AV995" s="5">
        <f t="shared" si="435"/>
        <v>1.2163325078224929E-3</v>
      </c>
      <c r="AW995" s="5">
        <f t="shared" si="436"/>
        <v>1.8403097463901563E-3</v>
      </c>
      <c r="AX995" s="5">
        <f t="shared" si="437"/>
        <v>1.2571758843147318E-3</v>
      </c>
      <c r="AZ995" s="7">
        <f t="shared" si="421"/>
        <v>134.93311138907555</v>
      </c>
      <c r="BA995" s="4">
        <f t="shared" si="438"/>
        <v>-6.1506916183833949E-4</v>
      </c>
      <c r="BB995" s="5">
        <f>AZ995/MAX($AZ$16:AZ995)-1</f>
        <v>-6.1506916183828864E-4</v>
      </c>
    </row>
    <row r="996" spans="1:54" x14ac:dyDescent="0.25">
      <c r="A996" s="3">
        <v>44004</v>
      </c>
      <c r="B996">
        <f>IFERROR(VLOOKUP($A996,Finnifty!$A$14:$I$486,B$15+1,FALSE),All_curves!B995)</f>
        <v>0</v>
      </c>
      <c r="C996">
        <f>IFERROR(VLOOKUP($A996,Finnifty!$A$14:$I$486,C$15+1,FALSE),All_curves!C995)</f>
        <v>0</v>
      </c>
      <c r="D996">
        <f>IFERROR(VLOOKUP($A996,Finnifty!$A$14:$I$486,D$15+1,FALSE),All_curves!D995)</f>
        <v>0</v>
      </c>
      <c r="E996">
        <f>IFERROR(VLOOKUP($A996,Finnifty!$A$14:$I$486,E$15+1,FALSE),All_curves!E995)</f>
        <v>0</v>
      </c>
      <c r="F996">
        <f>IFERROR(VLOOKUP($A996,Finnifty!$A$14:$I$486,F$15+1,FALSE),All_curves!F995)</f>
        <v>0</v>
      </c>
      <c r="G996">
        <f>IFERROR(VLOOKUP($A996,Finnifty!$A$14:$I$486,G$15+1,FALSE),All_curves!G995)</f>
        <v>0</v>
      </c>
      <c r="H996">
        <f>IFERROR(VLOOKUP($A996,Finnifty!$A$14:$I$486,H$15+1,FALSE),All_curves!H995)</f>
        <v>0</v>
      </c>
      <c r="I996">
        <f>IFERROR(VLOOKUP($A996,Finnifty!$A$14:$I$486,I$15+1,FALSE),All_curves!I995)</f>
        <v>0</v>
      </c>
      <c r="J996">
        <f>IFERROR(VLOOKUP($A996,Banknifty!$A$14:$I$4860,2,FALSE),All_curves!J995)</f>
        <v>17064200</v>
      </c>
      <c r="K996">
        <f>IFERROR(VLOOKUP($A996,Banknifty!$A$14:$I$4860,3,FALSE),All_curves!K995)</f>
        <v>28456728</v>
      </c>
      <c r="L996">
        <f>IFERROR(VLOOKUP($A996,Banknifty!$A$14:$I$4860,4,FALSE),All_curves!L995)</f>
        <v>21028596</v>
      </c>
      <c r="M996">
        <f>IFERROR(VLOOKUP($A996,Banknifty!$A$14:$I$4860,5,FALSE),All_curves!M995)</f>
        <v>27469186</v>
      </c>
      <c r="N996">
        <f>IFERROR(VLOOKUP($A996,Banknifty!$A$14:$I$4860,6,FALSE),All_curves!N995)</f>
        <v>15994927</v>
      </c>
      <c r="O996">
        <f>IFERROR(VLOOKUP($A996,Banknifty!$A$14:$I$4860,7,FALSE),All_curves!O995)</f>
        <v>25447590</v>
      </c>
      <c r="P996">
        <f>IFERROR(VLOOKUP($A996,Banknifty!$A$14:$I$4860,8,FALSE),All_curves!P995)</f>
        <v>25447590</v>
      </c>
      <c r="Q996">
        <f>IFERROR(VLOOKUP($A996,Banknifty!$A$14:$I$4860,9,FALSE),All_curves!Q995)</f>
        <v>21823200</v>
      </c>
      <c r="R996">
        <f>IFERROR(VLOOKUP($A996,Nifty!$A$14:$I$4860,2,FALSE),All_curves!R995)</f>
        <v>9074834</v>
      </c>
      <c r="S996">
        <f>IFERROR(VLOOKUP($A996,Nifty!$A$14:$I$4860,3,FALSE),All_curves!S995)</f>
        <v>10928647</v>
      </c>
      <c r="T996">
        <f>IFERROR(VLOOKUP($A996,Nifty!$A$14:$I$4860,4,FALSE),All_curves!T995)</f>
        <v>10195592</v>
      </c>
      <c r="U996">
        <f>IFERROR(VLOOKUP($A996,Nifty!$A$14:$I$4860,5,FALSE),All_curves!U995)</f>
        <v>11739294</v>
      </c>
      <c r="V996">
        <f>IFERROR(VLOOKUP($A996,Nifty!$A$14:$I$4860,6,FALSE),All_curves!V995)</f>
        <v>9769819</v>
      </c>
      <c r="W996">
        <f>IFERROR(VLOOKUP($A996,Nifty!$A$14:$I$4860,7,FALSE),All_curves!W995)</f>
        <v>11396476</v>
      </c>
      <c r="X996">
        <f>IFERROR(VLOOKUP($A996,Nifty!$A$14:$I$4860,8,FALSE),All_curves!X995)</f>
        <v>11087491</v>
      </c>
      <c r="Y996">
        <f>IFERROR(VLOOKUP($A996,Nifty!$A$14:$I$4860,9,FALSE),All_curves!Y995)</f>
        <v>11385019</v>
      </c>
      <c r="AA996" s="5">
        <f t="shared" si="413"/>
        <v>0</v>
      </c>
      <c r="AB996" s="5">
        <f t="shared" si="414"/>
        <v>0</v>
      </c>
      <c r="AC996" s="5">
        <f t="shared" si="415"/>
        <v>0</v>
      </c>
      <c r="AD996" s="5">
        <f t="shared" si="416"/>
        <v>0</v>
      </c>
      <c r="AE996" s="5">
        <f t="shared" si="417"/>
        <v>0</v>
      </c>
      <c r="AF996" s="5">
        <f t="shared" si="418"/>
        <v>0</v>
      </c>
      <c r="AG996" s="5">
        <f t="shared" si="419"/>
        <v>0</v>
      </c>
      <c r="AH996" s="5">
        <f t="shared" si="420"/>
        <v>0</v>
      </c>
      <c r="AI996" s="5">
        <f t="shared" si="422"/>
        <v>9.8795367587167782E-4</v>
      </c>
      <c r="AJ996" s="5">
        <f t="shared" si="423"/>
        <v>-1.1626596024436608E-3</v>
      </c>
      <c r="AK996" s="5">
        <f t="shared" si="424"/>
        <v>4.8614598138829734E-4</v>
      </c>
      <c r="AL996" s="5">
        <f t="shared" si="425"/>
        <v>-3.3627616703800767E-3</v>
      </c>
      <c r="AM996" s="5">
        <f t="shared" si="426"/>
        <v>-2.4610853584754455E-3</v>
      </c>
      <c r="AN996" s="5">
        <f t="shared" si="427"/>
        <v>-1.1535904177025769E-3</v>
      </c>
      <c r="AO996" s="5">
        <f t="shared" si="428"/>
        <v>-1.1535904177025769E-3</v>
      </c>
      <c r="AP996" s="5">
        <f t="shared" si="429"/>
        <v>-6.547720552533387E-3</v>
      </c>
      <c r="AQ996" s="5">
        <f t="shared" si="430"/>
        <v>-2.5059268170002369E-3</v>
      </c>
      <c r="AR996" s="5">
        <f t="shared" si="431"/>
        <v>6.5513026974706179E-4</v>
      </c>
      <c r="AS996" s="5">
        <f t="shared" si="432"/>
        <v>-1.8165003711518857E-3</v>
      </c>
      <c r="AT996" s="5">
        <f t="shared" si="433"/>
        <v>0</v>
      </c>
      <c r="AU996" s="5">
        <f t="shared" si="434"/>
        <v>-2.5059312177830861E-3</v>
      </c>
      <c r="AV996" s="5">
        <f t="shared" si="435"/>
        <v>6.5510494103304673E-4</v>
      </c>
      <c r="AW996" s="5">
        <f t="shared" si="436"/>
        <v>-1.8164928948182224E-3</v>
      </c>
      <c r="AX996" s="5">
        <f t="shared" si="437"/>
        <v>0</v>
      </c>
      <c r="AZ996" s="7">
        <f t="shared" si="421"/>
        <v>134.81109854784921</v>
      </c>
      <c r="BA996" s="4">
        <f t="shared" si="438"/>
        <v>-9.0424685216462797E-4</v>
      </c>
      <c r="BB996" s="5">
        <f>AZ996/MAX($AZ$16:AZ996)-1</f>
        <v>-1.5187598396494417E-3</v>
      </c>
    </row>
    <row r="997" spans="1:54" x14ac:dyDescent="0.25">
      <c r="A997" s="3">
        <v>44005</v>
      </c>
      <c r="B997">
        <f>IFERROR(VLOOKUP($A997,Finnifty!$A$14:$I$486,B$15+1,FALSE),All_curves!B996)</f>
        <v>0</v>
      </c>
      <c r="C997">
        <f>IFERROR(VLOOKUP($A997,Finnifty!$A$14:$I$486,C$15+1,FALSE),All_curves!C996)</f>
        <v>0</v>
      </c>
      <c r="D997">
        <f>IFERROR(VLOOKUP($A997,Finnifty!$A$14:$I$486,D$15+1,FALSE),All_curves!D996)</f>
        <v>0</v>
      </c>
      <c r="E997">
        <f>IFERROR(VLOOKUP($A997,Finnifty!$A$14:$I$486,E$15+1,FALSE),All_curves!E996)</f>
        <v>0</v>
      </c>
      <c r="F997">
        <f>IFERROR(VLOOKUP($A997,Finnifty!$A$14:$I$486,F$15+1,FALSE),All_curves!F996)</f>
        <v>0</v>
      </c>
      <c r="G997">
        <f>IFERROR(VLOOKUP($A997,Finnifty!$A$14:$I$486,G$15+1,FALSE),All_curves!G996)</f>
        <v>0</v>
      </c>
      <c r="H997">
        <f>IFERROR(VLOOKUP($A997,Finnifty!$A$14:$I$486,H$15+1,FALSE),All_curves!H996)</f>
        <v>0</v>
      </c>
      <c r="I997">
        <f>IFERROR(VLOOKUP($A997,Finnifty!$A$14:$I$486,I$15+1,FALSE),All_curves!I996)</f>
        <v>0</v>
      </c>
      <c r="J997">
        <f>IFERROR(VLOOKUP($A997,Banknifty!$A$14:$I$4860,2,FALSE),All_curves!J996)</f>
        <v>17073148</v>
      </c>
      <c r="K997">
        <f>IFERROR(VLOOKUP($A997,Banknifty!$A$14:$I$4860,3,FALSE),All_curves!K996)</f>
        <v>28551552</v>
      </c>
      <c r="L997">
        <f>IFERROR(VLOOKUP($A997,Banknifty!$A$14:$I$4860,4,FALSE),All_curves!L996)</f>
        <v>21074340</v>
      </c>
      <c r="M997">
        <f>IFERROR(VLOOKUP($A997,Banknifty!$A$14:$I$4860,5,FALSE),All_curves!M996)</f>
        <v>27508926</v>
      </c>
      <c r="N997">
        <f>IFERROR(VLOOKUP($A997,Banknifty!$A$14:$I$4860,6,FALSE),All_curves!N996)</f>
        <v>16020192</v>
      </c>
      <c r="O997">
        <f>IFERROR(VLOOKUP($A997,Banknifty!$A$14:$I$4860,7,FALSE),All_curves!O996)</f>
        <v>25432620</v>
      </c>
      <c r="P997">
        <f>IFERROR(VLOOKUP($A997,Banknifty!$A$14:$I$4860,8,FALSE),All_curves!P996)</f>
        <v>25432620</v>
      </c>
      <c r="Q997">
        <f>IFERROR(VLOOKUP($A997,Banknifty!$A$14:$I$4860,9,FALSE),All_curves!Q996)</f>
        <v>21795178</v>
      </c>
      <c r="R997">
        <f>IFERROR(VLOOKUP($A997,Nifty!$A$14:$I$4860,2,FALSE),All_curves!R996)</f>
        <v>9140721</v>
      </c>
      <c r="S997">
        <f>IFERROR(VLOOKUP($A997,Nifty!$A$14:$I$4860,3,FALSE),All_curves!S996)</f>
        <v>10962937</v>
      </c>
      <c r="T997">
        <f>IFERROR(VLOOKUP($A997,Nifty!$A$14:$I$4860,4,FALSE),All_curves!T996)</f>
        <v>10248531</v>
      </c>
      <c r="U997">
        <f>IFERROR(VLOOKUP($A997,Nifty!$A$14:$I$4860,5,FALSE),All_curves!U996)</f>
        <v>11748883</v>
      </c>
      <c r="V997">
        <f>IFERROR(VLOOKUP($A997,Nifty!$A$14:$I$4860,6,FALSE),All_curves!V996)</f>
        <v>9840752</v>
      </c>
      <c r="W997">
        <f>IFERROR(VLOOKUP($A997,Nifty!$A$14:$I$4860,7,FALSE),All_curves!W996)</f>
        <v>11432234</v>
      </c>
      <c r="X997">
        <f>IFERROR(VLOOKUP($A997,Nifty!$A$14:$I$4860,8,FALSE),All_curves!X996)</f>
        <v>11145061</v>
      </c>
      <c r="Y997">
        <f>IFERROR(VLOOKUP($A997,Nifty!$A$14:$I$4860,9,FALSE),All_curves!Y996)</f>
        <v>11394318</v>
      </c>
      <c r="AA997" s="5">
        <f t="shared" si="413"/>
        <v>0</v>
      </c>
      <c r="AB997" s="5">
        <f t="shared" si="414"/>
        <v>0</v>
      </c>
      <c r="AC997" s="5">
        <f t="shared" si="415"/>
        <v>0</v>
      </c>
      <c r="AD997" s="5">
        <f t="shared" si="416"/>
        <v>0</v>
      </c>
      <c r="AE997" s="5">
        <f t="shared" si="417"/>
        <v>0</v>
      </c>
      <c r="AF997" s="5">
        <f t="shared" si="418"/>
        <v>0</v>
      </c>
      <c r="AG997" s="5">
        <f t="shared" si="419"/>
        <v>0</v>
      </c>
      <c r="AH997" s="5">
        <f t="shared" si="420"/>
        <v>0</v>
      </c>
      <c r="AI997" s="5">
        <f t="shared" si="422"/>
        <v>5.2437266323646092E-4</v>
      </c>
      <c r="AJ997" s="5">
        <f t="shared" si="423"/>
        <v>3.332217252805636E-3</v>
      </c>
      <c r="AK997" s="5">
        <f t="shared" si="424"/>
        <v>2.1753235451382746E-3</v>
      </c>
      <c r="AL997" s="5">
        <f t="shared" si="425"/>
        <v>1.4467119629972824E-3</v>
      </c>
      <c r="AM997" s="5">
        <f t="shared" si="426"/>
        <v>1.5795633202952963E-3</v>
      </c>
      <c r="AN997" s="5">
        <f t="shared" si="427"/>
        <v>-5.8826788705723665E-4</v>
      </c>
      <c r="AO997" s="5">
        <f t="shared" si="428"/>
        <v>-5.8826788705723665E-4</v>
      </c>
      <c r="AP997" s="5">
        <f t="shared" si="429"/>
        <v>-1.2840463360094256E-3</v>
      </c>
      <c r="AQ997" s="5">
        <f t="shared" si="430"/>
        <v>7.2604082895622035E-3</v>
      </c>
      <c r="AR997" s="5">
        <f t="shared" si="431"/>
        <v>3.1376253620416517E-3</v>
      </c>
      <c r="AS997" s="5">
        <f t="shared" si="432"/>
        <v>5.192341945421175E-3</v>
      </c>
      <c r="AT997" s="5">
        <f t="shared" si="433"/>
        <v>8.168293595849363E-4</v>
      </c>
      <c r="AU997" s="5">
        <f t="shared" si="434"/>
        <v>7.2604210988964635E-3</v>
      </c>
      <c r="AV997" s="5">
        <f t="shared" si="435"/>
        <v>3.137636581694192E-3</v>
      </c>
      <c r="AW997" s="5">
        <f t="shared" si="436"/>
        <v>5.1923379238820733E-3</v>
      </c>
      <c r="AX997" s="5">
        <f t="shared" si="437"/>
        <v>8.1677509716926444E-4</v>
      </c>
      <c r="AZ997" s="7">
        <f t="shared" si="421"/>
        <v>135.03248074071647</v>
      </c>
      <c r="BA997" s="4">
        <f t="shared" si="438"/>
        <v>1.6421659288583757E-3</v>
      </c>
      <c r="BB997" s="5">
        <f>AZ997/MAX($AZ$16:AZ997)-1</f>
        <v>0</v>
      </c>
    </row>
    <row r="998" spans="1:54" x14ac:dyDescent="0.25">
      <c r="A998" s="3">
        <v>44006</v>
      </c>
      <c r="B998">
        <f>IFERROR(VLOOKUP($A998,Finnifty!$A$14:$I$486,B$15+1,FALSE),All_curves!B997)</f>
        <v>0</v>
      </c>
      <c r="C998">
        <f>IFERROR(VLOOKUP($A998,Finnifty!$A$14:$I$486,C$15+1,FALSE),All_curves!C997)</f>
        <v>0</v>
      </c>
      <c r="D998">
        <f>IFERROR(VLOOKUP($A998,Finnifty!$A$14:$I$486,D$15+1,FALSE),All_curves!D997)</f>
        <v>0</v>
      </c>
      <c r="E998">
        <f>IFERROR(VLOOKUP($A998,Finnifty!$A$14:$I$486,E$15+1,FALSE),All_curves!E997)</f>
        <v>0</v>
      </c>
      <c r="F998">
        <f>IFERROR(VLOOKUP($A998,Finnifty!$A$14:$I$486,F$15+1,FALSE),All_curves!F997)</f>
        <v>0</v>
      </c>
      <c r="G998">
        <f>IFERROR(VLOOKUP($A998,Finnifty!$A$14:$I$486,G$15+1,FALSE),All_curves!G997)</f>
        <v>0</v>
      </c>
      <c r="H998">
        <f>IFERROR(VLOOKUP($A998,Finnifty!$A$14:$I$486,H$15+1,FALSE),All_curves!H997)</f>
        <v>0</v>
      </c>
      <c r="I998">
        <f>IFERROR(VLOOKUP($A998,Finnifty!$A$14:$I$486,I$15+1,FALSE),All_curves!I997)</f>
        <v>0</v>
      </c>
      <c r="J998">
        <f>IFERROR(VLOOKUP($A998,Banknifty!$A$14:$I$4860,2,FALSE),All_curves!J997)</f>
        <v>17325618</v>
      </c>
      <c r="K998">
        <f>IFERROR(VLOOKUP($A998,Banknifty!$A$14:$I$4860,3,FALSE),All_curves!K997)</f>
        <v>28894328</v>
      </c>
      <c r="L998">
        <f>IFERROR(VLOOKUP($A998,Banknifty!$A$14:$I$4860,4,FALSE),All_curves!L997)</f>
        <v>21299056</v>
      </c>
      <c r="M998">
        <f>IFERROR(VLOOKUP($A998,Banknifty!$A$14:$I$4860,5,FALSE),All_curves!M997)</f>
        <v>27755096</v>
      </c>
      <c r="N998">
        <f>IFERROR(VLOOKUP($A998,Banknifty!$A$14:$I$4860,6,FALSE),All_curves!N997)</f>
        <v>16056155</v>
      </c>
      <c r="O998">
        <f>IFERROR(VLOOKUP($A998,Banknifty!$A$14:$I$4860,7,FALSE),All_curves!O997)</f>
        <v>25495696</v>
      </c>
      <c r="P998">
        <f>IFERROR(VLOOKUP($A998,Banknifty!$A$14:$I$4860,8,FALSE),All_curves!P997)</f>
        <v>25495696</v>
      </c>
      <c r="Q998">
        <f>IFERROR(VLOOKUP($A998,Banknifty!$A$14:$I$4860,9,FALSE),All_curves!Q997)</f>
        <v>21824898</v>
      </c>
      <c r="R998">
        <f>IFERROR(VLOOKUP($A998,Nifty!$A$14:$I$4860,2,FALSE),All_curves!R997)</f>
        <v>9252268</v>
      </c>
      <c r="S998">
        <f>IFERROR(VLOOKUP($A998,Nifty!$A$14:$I$4860,3,FALSE),All_curves!S997)</f>
        <v>11062969</v>
      </c>
      <c r="T998">
        <f>IFERROR(VLOOKUP($A998,Nifty!$A$14:$I$4860,4,FALSE),All_curves!T997)</f>
        <v>10338282</v>
      </c>
      <c r="U998">
        <f>IFERROR(VLOOKUP($A998,Nifty!$A$14:$I$4860,5,FALSE),All_curves!U997)</f>
        <v>11844608</v>
      </c>
      <c r="V998">
        <f>IFERROR(VLOOKUP($A998,Nifty!$A$14:$I$4860,6,FALSE),All_curves!V997)</f>
        <v>9960842</v>
      </c>
      <c r="W998">
        <f>IFERROR(VLOOKUP($A998,Nifty!$A$14:$I$4860,7,FALSE),All_curves!W997)</f>
        <v>11536549</v>
      </c>
      <c r="X998">
        <f>IFERROR(VLOOKUP($A998,Nifty!$A$14:$I$4860,8,FALSE),All_curves!X997)</f>
        <v>11242663</v>
      </c>
      <c r="Y998">
        <f>IFERROR(VLOOKUP($A998,Nifty!$A$14:$I$4860,9,FALSE),All_curves!Y997)</f>
        <v>11487155</v>
      </c>
      <c r="AA998" s="5">
        <f t="shared" si="413"/>
        <v>0</v>
      </c>
      <c r="AB998" s="5">
        <f t="shared" si="414"/>
        <v>0</v>
      </c>
      <c r="AC998" s="5">
        <f t="shared" si="415"/>
        <v>0</v>
      </c>
      <c r="AD998" s="5">
        <f t="shared" si="416"/>
        <v>0</v>
      </c>
      <c r="AE998" s="5">
        <f t="shared" si="417"/>
        <v>0</v>
      </c>
      <c r="AF998" s="5">
        <f t="shared" si="418"/>
        <v>0</v>
      </c>
      <c r="AG998" s="5">
        <f t="shared" si="419"/>
        <v>0</v>
      </c>
      <c r="AH998" s="5">
        <f t="shared" si="420"/>
        <v>0</v>
      </c>
      <c r="AI998" s="5">
        <f t="shared" si="422"/>
        <v>1.4787548259992844E-2</v>
      </c>
      <c r="AJ998" s="5">
        <f t="shared" si="423"/>
        <v>1.2005511994584328E-2</v>
      </c>
      <c r="AK998" s="5">
        <f t="shared" si="424"/>
        <v>1.0663014832255735E-2</v>
      </c>
      <c r="AL998" s="5">
        <f t="shared" si="425"/>
        <v>8.9487317680085887E-3</v>
      </c>
      <c r="AM998" s="5">
        <f t="shared" si="426"/>
        <v>2.2448544936291004E-3</v>
      </c>
      <c r="AN998" s="5">
        <f t="shared" si="427"/>
        <v>2.4801219850727474E-3</v>
      </c>
      <c r="AO998" s="5">
        <f t="shared" si="428"/>
        <v>2.4801219850727474E-3</v>
      </c>
      <c r="AP998" s="5">
        <f t="shared" si="429"/>
        <v>1.3636043715725688E-3</v>
      </c>
      <c r="AQ998" s="5">
        <f t="shared" si="430"/>
        <v>1.2203304312646601E-2</v>
      </c>
      <c r="AR998" s="5">
        <f t="shared" si="431"/>
        <v>9.1245621497231255E-3</v>
      </c>
      <c r="AS998" s="5">
        <f t="shared" si="432"/>
        <v>8.7574502140843613E-3</v>
      </c>
      <c r="AT998" s="5">
        <f t="shared" si="433"/>
        <v>8.1475830510866487E-3</v>
      </c>
      <c r="AU998" s="5">
        <f t="shared" si="434"/>
        <v>1.2203335680037508E-2</v>
      </c>
      <c r="AV998" s="5">
        <f t="shared" si="435"/>
        <v>9.1246382815466376E-3</v>
      </c>
      <c r="AW998" s="5">
        <f t="shared" si="436"/>
        <v>8.7574217853092495E-3</v>
      </c>
      <c r="AX998" s="5">
        <f t="shared" si="437"/>
        <v>8.1476574552334924E-3</v>
      </c>
      <c r="AZ998" s="7">
        <f t="shared" si="421"/>
        <v>135.77200560341589</v>
      </c>
      <c r="BA998" s="4">
        <f t="shared" si="438"/>
        <v>5.4766442758273463E-3</v>
      </c>
      <c r="BB998" s="5">
        <f>AZ998/MAX($AZ$16:AZ998)-1</f>
        <v>0</v>
      </c>
    </row>
    <row r="999" spans="1:54" x14ac:dyDescent="0.25">
      <c r="A999" s="3">
        <v>44007</v>
      </c>
      <c r="B999">
        <f>IFERROR(VLOOKUP($A999,Finnifty!$A$14:$I$486,B$15+1,FALSE),All_curves!B998)</f>
        <v>0</v>
      </c>
      <c r="C999">
        <f>IFERROR(VLOOKUP($A999,Finnifty!$A$14:$I$486,C$15+1,FALSE),All_curves!C998)</f>
        <v>0</v>
      </c>
      <c r="D999">
        <f>IFERROR(VLOOKUP($A999,Finnifty!$A$14:$I$486,D$15+1,FALSE),All_curves!D998)</f>
        <v>0</v>
      </c>
      <c r="E999">
        <f>IFERROR(VLOOKUP($A999,Finnifty!$A$14:$I$486,E$15+1,FALSE),All_curves!E998)</f>
        <v>0</v>
      </c>
      <c r="F999">
        <f>IFERROR(VLOOKUP($A999,Finnifty!$A$14:$I$486,F$15+1,FALSE),All_curves!F998)</f>
        <v>0</v>
      </c>
      <c r="G999">
        <f>IFERROR(VLOOKUP($A999,Finnifty!$A$14:$I$486,G$15+1,FALSE),All_curves!G998)</f>
        <v>0</v>
      </c>
      <c r="H999">
        <f>IFERROR(VLOOKUP($A999,Finnifty!$A$14:$I$486,H$15+1,FALSE),All_curves!H998)</f>
        <v>0</v>
      </c>
      <c r="I999">
        <f>IFERROR(VLOOKUP($A999,Finnifty!$A$14:$I$486,I$15+1,FALSE),All_curves!I998)</f>
        <v>0</v>
      </c>
      <c r="J999">
        <f>IFERROR(VLOOKUP($A999,Banknifty!$A$14:$I$4860,2,FALSE),All_curves!J998)</f>
        <v>17441620</v>
      </c>
      <c r="K999">
        <f>IFERROR(VLOOKUP($A999,Banknifty!$A$14:$I$4860,3,FALSE),All_curves!K998)</f>
        <v>28976798</v>
      </c>
      <c r="L999">
        <f>IFERROR(VLOOKUP($A999,Banknifty!$A$14:$I$4860,4,FALSE),All_curves!L998)</f>
        <v>21286352</v>
      </c>
      <c r="M999">
        <f>IFERROR(VLOOKUP($A999,Banknifty!$A$14:$I$4860,5,FALSE),All_curves!M998)</f>
        <v>28002764</v>
      </c>
      <c r="N999">
        <f>IFERROR(VLOOKUP($A999,Banknifty!$A$14:$I$4860,6,FALSE),All_curves!N998)</f>
        <v>16072017</v>
      </c>
      <c r="O999">
        <f>IFERROR(VLOOKUP($A999,Banknifty!$A$14:$I$4860,7,FALSE),All_curves!O998)</f>
        <v>25466052</v>
      </c>
      <c r="P999">
        <f>IFERROR(VLOOKUP($A999,Banknifty!$A$14:$I$4860,8,FALSE),All_curves!P998)</f>
        <v>25466052</v>
      </c>
      <c r="Q999">
        <f>IFERROR(VLOOKUP($A999,Banknifty!$A$14:$I$4860,9,FALSE),All_curves!Q998)</f>
        <v>21751504</v>
      </c>
      <c r="R999">
        <f>IFERROR(VLOOKUP($A999,Nifty!$A$14:$I$4860,2,FALSE),All_curves!R998)</f>
        <v>9320931</v>
      </c>
      <c r="S999">
        <f>IFERROR(VLOOKUP($A999,Nifty!$A$14:$I$4860,3,FALSE),All_curves!S998)</f>
        <v>11077970</v>
      </c>
      <c r="T999">
        <f>IFERROR(VLOOKUP($A999,Nifty!$A$14:$I$4860,4,FALSE),All_curves!T998)</f>
        <v>10336877</v>
      </c>
      <c r="U999">
        <f>IFERROR(VLOOKUP($A999,Nifty!$A$14:$I$4860,5,FALSE),All_curves!U998)</f>
        <v>11839227</v>
      </c>
      <c r="V999">
        <f>IFERROR(VLOOKUP($A999,Nifty!$A$14:$I$4860,6,FALSE),All_curves!V998)</f>
        <v>10038457</v>
      </c>
      <c r="W999">
        <f>IFERROR(VLOOKUP($A999,Nifty!$A$14:$I$4860,7,FALSE),All_curves!W998)</f>
        <v>11626997</v>
      </c>
      <c r="X999">
        <f>IFERROR(VLOOKUP($A999,Nifty!$A$14:$I$4860,8,FALSE),All_curves!X998)</f>
        <v>11354406</v>
      </c>
      <c r="Y999">
        <f>IFERROR(VLOOKUP($A999,Nifty!$A$14:$I$4860,9,FALSE),All_curves!Y998)</f>
        <v>11598712</v>
      </c>
      <c r="AA999" s="5">
        <f t="shared" si="413"/>
        <v>0</v>
      </c>
      <c r="AB999" s="5">
        <f t="shared" si="414"/>
        <v>0</v>
      </c>
      <c r="AC999" s="5">
        <f t="shared" si="415"/>
        <v>0</v>
      </c>
      <c r="AD999" s="5">
        <f t="shared" si="416"/>
        <v>0</v>
      </c>
      <c r="AE999" s="5">
        <f t="shared" si="417"/>
        <v>0</v>
      </c>
      <c r="AF999" s="5">
        <f t="shared" si="418"/>
        <v>0</v>
      </c>
      <c r="AG999" s="5">
        <f t="shared" si="419"/>
        <v>0</v>
      </c>
      <c r="AH999" s="5">
        <f t="shared" si="420"/>
        <v>0</v>
      </c>
      <c r="AI999" s="5">
        <f t="shared" si="422"/>
        <v>6.6954033039399174E-3</v>
      </c>
      <c r="AJ999" s="5">
        <f t="shared" si="423"/>
        <v>2.8541933904813188E-3</v>
      </c>
      <c r="AK999" s="5">
        <f t="shared" si="424"/>
        <v>-5.9645835946908754E-4</v>
      </c>
      <c r="AL999" s="5">
        <f t="shared" si="425"/>
        <v>8.9233342950787442E-3</v>
      </c>
      <c r="AM999" s="5">
        <f t="shared" si="426"/>
        <v>9.8790775250989782E-4</v>
      </c>
      <c r="AN999" s="5">
        <f t="shared" si="427"/>
        <v>-1.1627060504643127E-3</v>
      </c>
      <c r="AO999" s="5">
        <f t="shared" si="428"/>
        <v>-1.1627060504643127E-3</v>
      </c>
      <c r="AP999" s="5">
        <f t="shared" si="429"/>
        <v>-3.3628564953659401E-3</v>
      </c>
      <c r="AQ999" s="5">
        <f t="shared" si="430"/>
        <v>7.4212074271950978E-3</v>
      </c>
      <c r="AR999" s="5">
        <f t="shared" si="431"/>
        <v>1.3559651120780281E-3</v>
      </c>
      <c r="AS999" s="5">
        <f t="shared" si="432"/>
        <v>-1.3590265771434851E-4</v>
      </c>
      <c r="AT999" s="5">
        <f t="shared" si="433"/>
        <v>-4.5429954288056518E-4</v>
      </c>
      <c r="AU999" s="5">
        <f t="shared" si="434"/>
        <v>7.7920119604346638E-3</v>
      </c>
      <c r="AV999" s="5">
        <f t="shared" si="435"/>
        <v>7.8401261937171007E-3</v>
      </c>
      <c r="AW999" s="5">
        <f t="shared" si="436"/>
        <v>9.9391932320660459E-3</v>
      </c>
      <c r="AX999" s="5">
        <f t="shared" si="437"/>
        <v>9.7114559697331071E-3</v>
      </c>
      <c r="AZ999" s="7">
        <f t="shared" si="421"/>
        <v>136.0924607412729</v>
      </c>
      <c r="BA999" s="4">
        <f t="shared" si="438"/>
        <v>2.3602445617031402E-3</v>
      </c>
      <c r="BB999" s="5">
        <f>AZ999/MAX($AZ$16:AZ999)-1</f>
        <v>0</v>
      </c>
    </row>
    <row r="1000" spans="1:54" x14ac:dyDescent="0.25">
      <c r="A1000" s="3">
        <v>44008</v>
      </c>
      <c r="B1000">
        <f>IFERROR(VLOOKUP($A1000,Finnifty!$A$14:$I$486,B$15+1,FALSE),All_curves!B999)</f>
        <v>0</v>
      </c>
      <c r="C1000">
        <f>IFERROR(VLOOKUP($A1000,Finnifty!$A$14:$I$486,C$15+1,FALSE),All_curves!C999)</f>
        <v>0</v>
      </c>
      <c r="D1000">
        <f>IFERROR(VLOOKUP($A1000,Finnifty!$A$14:$I$486,D$15+1,FALSE),All_curves!D999)</f>
        <v>0</v>
      </c>
      <c r="E1000">
        <f>IFERROR(VLOOKUP($A1000,Finnifty!$A$14:$I$486,E$15+1,FALSE),All_curves!E999)</f>
        <v>0</v>
      </c>
      <c r="F1000">
        <f>IFERROR(VLOOKUP($A1000,Finnifty!$A$14:$I$486,F$15+1,FALSE),All_curves!F999)</f>
        <v>0</v>
      </c>
      <c r="G1000">
        <f>IFERROR(VLOOKUP($A1000,Finnifty!$A$14:$I$486,G$15+1,FALSE),All_curves!G999)</f>
        <v>0</v>
      </c>
      <c r="H1000">
        <f>IFERROR(VLOOKUP($A1000,Finnifty!$A$14:$I$486,H$15+1,FALSE),All_curves!H999)</f>
        <v>0</v>
      </c>
      <c r="I1000">
        <f>IFERROR(VLOOKUP($A1000,Finnifty!$A$14:$I$486,I$15+1,FALSE),All_curves!I999)</f>
        <v>0</v>
      </c>
      <c r="J1000">
        <f>IFERROR(VLOOKUP($A1000,Banknifty!$A$14:$I$4860,2,FALSE),All_curves!J999)</f>
        <v>17441620</v>
      </c>
      <c r="K1000">
        <f>IFERROR(VLOOKUP($A1000,Banknifty!$A$14:$I$4860,3,FALSE),All_curves!K999)</f>
        <v>28926614</v>
      </c>
      <c r="L1000">
        <f>IFERROR(VLOOKUP($A1000,Banknifty!$A$14:$I$4860,4,FALSE),All_curves!L999)</f>
        <v>21286352</v>
      </c>
      <c r="M1000">
        <f>IFERROR(VLOOKUP($A1000,Banknifty!$A$14:$I$4860,5,FALSE),All_curves!M999)</f>
        <v>28002764</v>
      </c>
      <c r="N1000">
        <f>IFERROR(VLOOKUP($A1000,Banknifty!$A$14:$I$4860,6,FALSE),All_curves!N999)</f>
        <v>16080446</v>
      </c>
      <c r="O1000">
        <f>IFERROR(VLOOKUP($A1000,Banknifty!$A$14:$I$4860,7,FALSE),All_curves!O999)</f>
        <v>25550910</v>
      </c>
      <c r="P1000">
        <f>IFERROR(VLOOKUP($A1000,Banknifty!$A$14:$I$4860,8,FALSE),All_curves!P999)</f>
        <v>25550910</v>
      </c>
      <c r="Q1000">
        <f>IFERROR(VLOOKUP($A1000,Banknifty!$A$14:$I$4860,9,FALSE),All_curves!Q999)</f>
        <v>21782972</v>
      </c>
      <c r="R1000">
        <f>IFERROR(VLOOKUP($A1000,Nifty!$A$14:$I$4860,2,FALSE),All_curves!R999)</f>
        <v>9320931</v>
      </c>
      <c r="S1000">
        <f>IFERROR(VLOOKUP($A1000,Nifty!$A$14:$I$4860,3,FALSE),All_curves!S999)</f>
        <v>11077970</v>
      </c>
      <c r="T1000">
        <f>IFERROR(VLOOKUP($A1000,Nifty!$A$14:$I$4860,4,FALSE),All_curves!T999)</f>
        <v>10336877</v>
      </c>
      <c r="U1000">
        <f>IFERROR(VLOOKUP($A1000,Nifty!$A$14:$I$4860,5,FALSE),All_curves!U999)</f>
        <v>11839227</v>
      </c>
      <c r="V1000">
        <f>IFERROR(VLOOKUP($A1000,Nifty!$A$14:$I$4860,6,FALSE),All_curves!V999)</f>
        <v>10059290</v>
      </c>
      <c r="W1000">
        <f>IFERROR(VLOOKUP($A1000,Nifty!$A$14:$I$4860,7,FALSE),All_curves!W999)</f>
        <v>11650807</v>
      </c>
      <c r="X1000">
        <f>IFERROR(VLOOKUP($A1000,Nifty!$A$14:$I$4860,8,FALSE),All_curves!X999)</f>
        <v>11354406</v>
      </c>
      <c r="Y1000">
        <f>IFERROR(VLOOKUP($A1000,Nifty!$A$14:$I$4860,9,FALSE),All_curves!Y999)</f>
        <v>11598712</v>
      </c>
      <c r="AA1000" s="5">
        <f t="shared" si="413"/>
        <v>0</v>
      </c>
      <c r="AB1000" s="5">
        <f t="shared" si="414"/>
        <v>0</v>
      </c>
      <c r="AC1000" s="5">
        <f t="shared" si="415"/>
        <v>0</v>
      </c>
      <c r="AD1000" s="5">
        <f t="shared" si="416"/>
        <v>0</v>
      </c>
      <c r="AE1000" s="5">
        <f t="shared" si="417"/>
        <v>0</v>
      </c>
      <c r="AF1000" s="5">
        <f t="shared" si="418"/>
        <v>0</v>
      </c>
      <c r="AG1000" s="5">
        <f t="shared" si="419"/>
        <v>0</v>
      </c>
      <c r="AH1000" s="5">
        <f t="shared" si="420"/>
        <v>0</v>
      </c>
      <c r="AI1000" s="5">
        <f t="shared" si="422"/>
        <v>0</v>
      </c>
      <c r="AJ1000" s="5">
        <f t="shared" si="423"/>
        <v>-1.7318683727580719E-3</v>
      </c>
      <c r="AK1000" s="5">
        <f t="shared" si="424"/>
        <v>0</v>
      </c>
      <c r="AL1000" s="5">
        <f t="shared" si="425"/>
        <v>0</v>
      </c>
      <c r="AM1000" s="5">
        <f t="shared" si="426"/>
        <v>5.244519091784916E-4</v>
      </c>
      <c r="AN1000" s="5">
        <f t="shared" si="427"/>
        <v>3.3322008452665308E-3</v>
      </c>
      <c r="AO1000" s="5">
        <f t="shared" si="428"/>
        <v>3.3322008452665308E-3</v>
      </c>
      <c r="AP1000" s="5">
        <f t="shared" si="429"/>
        <v>1.4467045589123817E-3</v>
      </c>
      <c r="AQ1000" s="5">
        <f t="shared" si="430"/>
        <v>0</v>
      </c>
      <c r="AR1000" s="5">
        <f t="shared" si="431"/>
        <v>0</v>
      </c>
      <c r="AS1000" s="5">
        <f t="shared" si="432"/>
        <v>0</v>
      </c>
      <c r="AT1000" s="5">
        <f t="shared" si="433"/>
        <v>0</v>
      </c>
      <c r="AU1000" s="5">
        <f t="shared" si="434"/>
        <v>2.0753189459297161E-3</v>
      </c>
      <c r="AV1000" s="5">
        <f t="shared" si="435"/>
        <v>2.0478202583178451E-3</v>
      </c>
      <c r="AW1000" s="5">
        <f t="shared" si="436"/>
        <v>0</v>
      </c>
      <c r="AX1000" s="5">
        <f t="shared" si="437"/>
        <v>0</v>
      </c>
      <c r="AZ1000" s="7">
        <f t="shared" si="421"/>
        <v>136.15498858674948</v>
      </c>
      <c r="BA1000" s="4">
        <f t="shared" si="438"/>
        <v>4.5945120792139277E-4</v>
      </c>
      <c r="BB1000" s="5">
        <f>AZ1000/MAX($AZ$16:AZ1000)-1</f>
        <v>0</v>
      </c>
    </row>
    <row r="1001" spans="1:54" x14ac:dyDescent="0.25">
      <c r="A1001" s="3">
        <v>44011</v>
      </c>
      <c r="B1001">
        <f>IFERROR(VLOOKUP($A1001,Finnifty!$A$14:$I$486,B$15+1,FALSE),All_curves!B1000)</f>
        <v>0</v>
      </c>
      <c r="C1001">
        <f>IFERROR(VLOOKUP($A1001,Finnifty!$A$14:$I$486,C$15+1,FALSE),All_curves!C1000)</f>
        <v>0</v>
      </c>
      <c r="D1001">
        <f>IFERROR(VLOOKUP($A1001,Finnifty!$A$14:$I$486,D$15+1,FALSE),All_curves!D1000)</f>
        <v>0</v>
      </c>
      <c r="E1001">
        <f>IFERROR(VLOOKUP($A1001,Finnifty!$A$14:$I$486,E$15+1,FALSE),All_curves!E1000)</f>
        <v>0</v>
      </c>
      <c r="F1001">
        <f>IFERROR(VLOOKUP($A1001,Finnifty!$A$14:$I$486,F$15+1,FALSE),All_curves!F1000)</f>
        <v>0</v>
      </c>
      <c r="G1001">
        <f>IFERROR(VLOOKUP($A1001,Finnifty!$A$14:$I$486,G$15+1,FALSE),All_curves!G1000)</f>
        <v>0</v>
      </c>
      <c r="H1001">
        <f>IFERROR(VLOOKUP($A1001,Finnifty!$A$14:$I$486,H$15+1,FALSE),All_curves!H1000)</f>
        <v>0</v>
      </c>
      <c r="I1001">
        <f>IFERROR(VLOOKUP($A1001,Finnifty!$A$14:$I$486,I$15+1,FALSE),All_curves!I1000)</f>
        <v>0</v>
      </c>
      <c r="J1001">
        <f>IFERROR(VLOOKUP($A1001,Banknifty!$A$14:$I$4860,2,FALSE),All_curves!J1000)</f>
        <v>17380090</v>
      </c>
      <c r="K1001">
        <f>IFERROR(VLOOKUP($A1001,Banknifty!$A$14:$I$4860,3,FALSE),All_curves!K1000)</f>
        <v>28976372</v>
      </c>
      <c r="L1001">
        <f>IFERROR(VLOOKUP($A1001,Banknifty!$A$14:$I$4860,4,FALSE),All_curves!L1000)</f>
        <v>21250730</v>
      </c>
      <c r="M1001">
        <f>IFERROR(VLOOKUP($A1001,Banknifty!$A$14:$I$4860,5,FALSE),All_curves!M1000)</f>
        <v>28002764</v>
      </c>
      <c r="N1001">
        <f>IFERROR(VLOOKUP($A1001,Banknifty!$A$14:$I$4860,6,FALSE),All_curves!N1000)</f>
        <v>16318235</v>
      </c>
      <c r="O1001">
        <f>IFERROR(VLOOKUP($A1001,Banknifty!$A$14:$I$4860,7,FALSE),All_curves!O1000)</f>
        <v>25857662</v>
      </c>
      <c r="P1001">
        <f>IFERROR(VLOOKUP($A1001,Banknifty!$A$14:$I$4860,8,FALSE),All_curves!P1000)</f>
        <v>25857662</v>
      </c>
      <c r="Q1001">
        <f>IFERROR(VLOOKUP($A1001,Banknifty!$A$14:$I$4860,9,FALSE),All_curves!Q1000)</f>
        <v>21977902</v>
      </c>
      <c r="R1001">
        <f>IFERROR(VLOOKUP($A1001,Nifty!$A$14:$I$4860,2,FALSE),All_curves!R1000)</f>
        <v>9305256</v>
      </c>
      <c r="S1001">
        <f>IFERROR(VLOOKUP($A1001,Nifty!$A$14:$I$4860,3,FALSE),All_curves!S1000)</f>
        <v>11077970</v>
      </c>
      <c r="T1001">
        <f>IFERROR(VLOOKUP($A1001,Nifty!$A$14:$I$4860,4,FALSE),All_curves!T1000)</f>
        <v>10316163</v>
      </c>
      <c r="U1001">
        <f>IFERROR(VLOOKUP($A1001,Nifty!$A$14:$I$4860,5,FALSE),All_curves!U1000)</f>
        <v>11839227</v>
      </c>
      <c r="V1001">
        <f>IFERROR(VLOOKUP($A1001,Nifty!$A$14:$I$4860,6,FALSE),All_curves!V1000)</f>
        <v>10042373</v>
      </c>
      <c r="W1001">
        <f>IFERROR(VLOOKUP($A1001,Nifty!$A$14:$I$4860,7,FALSE),All_curves!W1000)</f>
        <v>11650807</v>
      </c>
      <c r="X1001">
        <f>IFERROR(VLOOKUP($A1001,Nifty!$A$14:$I$4860,8,FALSE),All_curves!X1000)</f>
        <v>11331654</v>
      </c>
      <c r="Y1001">
        <f>IFERROR(VLOOKUP($A1001,Nifty!$A$14:$I$4860,9,FALSE),All_curves!Y1000)</f>
        <v>11598712</v>
      </c>
      <c r="AA1001" s="5">
        <f t="shared" ref="AA1001:AA1064" si="439">IFERROR(B1001/B1000-1,0)</f>
        <v>0</v>
      </c>
      <c r="AB1001" s="5">
        <f t="shared" ref="AB1001:AB1064" si="440">IFERROR(C1001/C1000-1,0)</f>
        <v>0</v>
      </c>
      <c r="AC1001" s="5">
        <f t="shared" ref="AC1001:AC1064" si="441">IFERROR(D1001/D1000-1,0)</f>
        <v>0</v>
      </c>
      <c r="AD1001" s="5">
        <f t="shared" ref="AD1001:AD1064" si="442">IFERROR(E1001/E1000-1,0)</f>
        <v>0</v>
      </c>
      <c r="AE1001" s="5">
        <f t="shared" ref="AE1001:AE1064" si="443">IFERROR(F1001/F1000-1,0)</f>
        <v>0</v>
      </c>
      <c r="AF1001" s="5">
        <f t="shared" ref="AF1001:AF1064" si="444">IFERROR(G1001/G1000-1,0)</f>
        <v>0</v>
      </c>
      <c r="AG1001" s="5">
        <f t="shared" ref="AG1001:AG1064" si="445">IFERROR(H1001/H1000-1,0)</f>
        <v>0</v>
      </c>
      <c r="AH1001" s="5">
        <f t="shared" ref="AH1001:AH1064" si="446">IFERROR(I1001/I1000-1,0)</f>
        <v>0</v>
      </c>
      <c r="AI1001" s="5">
        <f t="shared" si="422"/>
        <v>-3.5277686361702143E-3</v>
      </c>
      <c r="AJ1001" s="5">
        <f t="shared" si="423"/>
        <v>1.7201460219298248E-3</v>
      </c>
      <c r="AK1001" s="5">
        <f t="shared" si="424"/>
        <v>-1.6734666419121469E-3</v>
      </c>
      <c r="AL1001" s="5">
        <f t="shared" si="425"/>
        <v>0</v>
      </c>
      <c r="AM1001" s="5">
        <f t="shared" si="426"/>
        <v>1.4787462984546584E-2</v>
      </c>
      <c r="AN1001" s="5">
        <f t="shared" si="427"/>
        <v>1.200552152545642E-2</v>
      </c>
      <c r="AO1001" s="5">
        <f t="shared" si="428"/>
        <v>1.200552152545642E-2</v>
      </c>
      <c r="AP1001" s="5">
        <f t="shared" si="429"/>
        <v>8.9487329828088491E-3</v>
      </c>
      <c r="AQ1001" s="5">
        <f t="shared" si="430"/>
        <v>-1.6816989633331447E-3</v>
      </c>
      <c r="AR1001" s="5">
        <f t="shared" si="431"/>
        <v>0</v>
      </c>
      <c r="AS1001" s="5">
        <f t="shared" si="432"/>
        <v>-2.0038934389952079E-3</v>
      </c>
      <c r="AT1001" s="5">
        <f t="shared" si="433"/>
        <v>0</v>
      </c>
      <c r="AU1001" s="5">
        <f t="shared" si="434"/>
        <v>-1.6817290285895403E-3</v>
      </c>
      <c r="AV1001" s="5">
        <f t="shared" si="435"/>
        <v>0</v>
      </c>
      <c r="AW1001" s="5">
        <f t="shared" si="436"/>
        <v>-2.0038036335850995E-3</v>
      </c>
      <c r="AX1001" s="5">
        <f t="shared" si="437"/>
        <v>0</v>
      </c>
      <c r="AZ1001" s="7">
        <f t="shared" ref="AZ1001:AZ1064" si="447">AZ1000*(1+BA1001)</f>
        <v>136.36429865619161</v>
      </c>
      <c r="BA1001" s="4">
        <f t="shared" si="438"/>
        <v>1.5372926957338644E-3</v>
      </c>
      <c r="BB1001" s="5">
        <f>AZ1001/MAX($AZ$16:AZ1001)-1</f>
        <v>0</v>
      </c>
    </row>
    <row r="1002" spans="1:54" x14ac:dyDescent="0.25">
      <c r="A1002" s="3">
        <v>44012</v>
      </c>
      <c r="B1002">
        <f>IFERROR(VLOOKUP($A1002,Finnifty!$A$14:$I$486,B$15+1,FALSE),All_curves!B1001)</f>
        <v>0</v>
      </c>
      <c r="C1002">
        <f>IFERROR(VLOOKUP($A1002,Finnifty!$A$14:$I$486,C$15+1,FALSE),All_curves!C1001)</f>
        <v>0</v>
      </c>
      <c r="D1002">
        <f>IFERROR(VLOOKUP($A1002,Finnifty!$A$14:$I$486,D$15+1,FALSE),All_curves!D1001)</f>
        <v>0</v>
      </c>
      <c r="E1002">
        <f>IFERROR(VLOOKUP($A1002,Finnifty!$A$14:$I$486,E$15+1,FALSE),All_curves!E1001)</f>
        <v>0</v>
      </c>
      <c r="F1002">
        <f>IFERROR(VLOOKUP($A1002,Finnifty!$A$14:$I$486,F$15+1,FALSE),All_curves!F1001)</f>
        <v>0</v>
      </c>
      <c r="G1002">
        <f>IFERROR(VLOOKUP($A1002,Finnifty!$A$14:$I$486,G$15+1,FALSE),All_curves!G1001)</f>
        <v>0</v>
      </c>
      <c r="H1002">
        <f>IFERROR(VLOOKUP($A1002,Finnifty!$A$14:$I$486,H$15+1,FALSE),All_curves!H1001)</f>
        <v>0</v>
      </c>
      <c r="I1002">
        <f>IFERROR(VLOOKUP($A1002,Finnifty!$A$14:$I$486,I$15+1,FALSE),All_curves!I1001)</f>
        <v>0</v>
      </c>
      <c r="J1002">
        <f>IFERROR(VLOOKUP($A1002,Banknifty!$A$14:$I$4860,2,FALSE),All_curves!J1001)</f>
        <v>17316418</v>
      </c>
      <c r="K1002">
        <f>IFERROR(VLOOKUP($A1002,Banknifty!$A$14:$I$4860,3,FALSE),All_curves!K1001)</f>
        <v>28915456</v>
      </c>
      <c r="L1002">
        <f>IFERROR(VLOOKUP($A1002,Banknifty!$A$14:$I$4860,4,FALSE),All_curves!L1001)</f>
        <v>21198890</v>
      </c>
      <c r="M1002">
        <f>IFERROR(VLOOKUP($A1002,Banknifty!$A$14:$I$4860,5,FALSE),All_curves!M1001)</f>
        <v>27933336</v>
      </c>
      <c r="N1002">
        <f>IFERROR(VLOOKUP($A1002,Banknifty!$A$14:$I$4860,6,FALSE),All_curves!N1001)</f>
        <v>16499884</v>
      </c>
      <c r="O1002">
        <f>IFERROR(VLOOKUP($A1002,Banknifty!$A$14:$I$4860,7,FALSE),All_curves!O1001)</f>
        <v>26078632</v>
      </c>
      <c r="P1002">
        <f>IFERROR(VLOOKUP($A1002,Banknifty!$A$14:$I$4860,8,FALSE),All_curves!P1001)</f>
        <v>26078632</v>
      </c>
      <c r="Q1002">
        <f>IFERROR(VLOOKUP($A1002,Banknifty!$A$14:$I$4860,9,FALSE),All_curves!Q1001)</f>
        <v>22127054</v>
      </c>
      <c r="R1002">
        <f>IFERROR(VLOOKUP($A1002,Nifty!$A$14:$I$4860,2,FALSE),All_curves!R1001)</f>
        <v>9296482</v>
      </c>
      <c r="S1002">
        <f>IFERROR(VLOOKUP($A1002,Nifty!$A$14:$I$4860,3,FALSE),All_curves!S1001)</f>
        <v>11073279</v>
      </c>
      <c r="T1002">
        <f>IFERROR(VLOOKUP($A1002,Nifty!$A$14:$I$4860,4,FALSE),All_curves!T1001)</f>
        <v>10287592</v>
      </c>
      <c r="U1002">
        <f>IFERROR(VLOOKUP($A1002,Nifty!$A$14:$I$4860,5,FALSE),All_curves!U1001)</f>
        <v>11814107</v>
      </c>
      <c r="V1002">
        <f>IFERROR(VLOOKUP($A1002,Nifty!$A$14:$I$4860,6,FALSE),All_curves!V1001)</f>
        <v>10032904</v>
      </c>
      <c r="W1002">
        <f>IFERROR(VLOOKUP($A1002,Nifty!$A$14:$I$4860,7,FALSE),All_curves!W1001)</f>
        <v>11645873</v>
      </c>
      <c r="X1002">
        <f>IFERROR(VLOOKUP($A1002,Nifty!$A$14:$I$4860,8,FALSE),All_curves!X1001)</f>
        <v>11300270</v>
      </c>
      <c r="Y1002">
        <f>IFERROR(VLOOKUP($A1002,Nifty!$A$14:$I$4860,9,FALSE),All_curves!Y1001)</f>
        <v>11574102</v>
      </c>
      <c r="AA1002" s="5">
        <f t="shared" si="439"/>
        <v>0</v>
      </c>
      <c r="AB1002" s="5">
        <f t="shared" si="440"/>
        <v>0</v>
      </c>
      <c r="AC1002" s="5">
        <f t="shared" si="441"/>
        <v>0</v>
      </c>
      <c r="AD1002" s="5">
        <f t="shared" si="442"/>
        <v>0</v>
      </c>
      <c r="AE1002" s="5">
        <f t="shared" si="443"/>
        <v>0</v>
      </c>
      <c r="AF1002" s="5">
        <f t="shared" si="444"/>
        <v>0</v>
      </c>
      <c r="AG1002" s="5">
        <f t="shared" si="445"/>
        <v>0</v>
      </c>
      <c r="AH1002" s="5">
        <f t="shared" si="446"/>
        <v>0</v>
      </c>
      <c r="AI1002" s="5">
        <f t="shared" si="422"/>
        <v>-3.6635023178821502E-3</v>
      </c>
      <c r="AJ1002" s="5">
        <f t="shared" si="423"/>
        <v>-2.1022645623129943E-3</v>
      </c>
      <c r="AK1002" s="5">
        <f t="shared" si="424"/>
        <v>-2.4394456096331618E-3</v>
      </c>
      <c r="AL1002" s="5">
        <f t="shared" si="425"/>
        <v>-2.4793266836088401E-3</v>
      </c>
      <c r="AM1002" s="5">
        <f t="shared" si="426"/>
        <v>1.1131657314654486E-2</v>
      </c>
      <c r="AN1002" s="5">
        <f t="shared" si="427"/>
        <v>8.5456295313939279E-3</v>
      </c>
      <c r="AO1002" s="5">
        <f t="shared" si="428"/>
        <v>8.5456295313939279E-3</v>
      </c>
      <c r="AP1002" s="5">
        <f t="shared" si="429"/>
        <v>6.7864530472472318E-3</v>
      </c>
      <c r="AQ1002" s="5">
        <f t="shared" si="430"/>
        <v>-9.4290796513285535E-4</v>
      </c>
      <c r="AR1002" s="5">
        <f t="shared" si="431"/>
        <v>-4.2345303336266404E-4</v>
      </c>
      <c r="AS1002" s="5">
        <f t="shared" si="432"/>
        <v>-2.7695374724110433E-3</v>
      </c>
      <c r="AT1002" s="5">
        <f t="shared" si="433"/>
        <v>-2.1217601453202839E-3</v>
      </c>
      <c r="AU1002" s="5">
        <f t="shared" si="434"/>
        <v>-9.4290463021040605E-4</v>
      </c>
      <c r="AV1002" s="5">
        <f t="shared" si="435"/>
        <v>-4.2348997799035448E-4</v>
      </c>
      <c r="AW1002" s="5">
        <f t="shared" si="436"/>
        <v>-2.7695868581938399E-3</v>
      </c>
      <c r="AX1002" s="5">
        <f t="shared" si="437"/>
        <v>-2.1217873156950118E-3</v>
      </c>
      <c r="AZ1002" s="7">
        <f t="shared" si="447"/>
        <v>136.43139786192449</v>
      </c>
      <c r="BA1002" s="4">
        <f t="shared" si="438"/>
        <v>4.9205845220566535E-4</v>
      </c>
      <c r="BB1002" s="5">
        <f>AZ1002/MAX($AZ$16:AZ1002)-1</f>
        <v>0</v>
      </c>
    </row>
    <row r="1003" spans="1:54" x14ac:dyDescent="0.25">
      <c r="A1003" s="3">
        <v>44013</v>
      </c>
      <c r="B1003">
        <f>IFERROR(VLOOKUP($A1003,Finnifty!$A$14:$I$486,B$15+1,FALSE),All_curves!B1002)</f>
        <v>0</v>
      </c>
      <c r="C1003">
        <f>IFERROR(VLOOKUP($A1003,Finnifty!$A$14:$I$486,C$15+1,FALSE),All_curves!C1002)</f>
        <v>0</v>
      </c>
      <c r="D1003">
        <f>IFERROR(VLOOKUP($A1003,Finnifty!$A$14:$I$486,D$15+1,FALSE),All_curves!D1002)</f>
        <v>0</v>
      </c>
      <c r="E1003">
        <f>IFERROR(VLOOKUP($A1003,Finnifty!$A$14:$I$486,E$15+1,FALSE),All_curves!E1002)</f>
        <v>0</v>
      </c>
      <c r="F1003">
        <f>IFERROR(VLOOKUP($A1003,Finnifty!$A$14:$I$486,F$15+1,FALSE),All_curves!F1002)</f>
        <v>0</v>
      </c>
      <c r="G1003">
        <f>IFERROR(VLOOKUP($A1003,Finnifty!$A$14:$I$486,G$15+1,FALSE),All_curves!G1002)</f>
        <v>0</v>
      </c>
      <c r="H1003">
        <f>IFERROR(VLOOKUP($A1003,Finnifty!$A$14:$I$486,H$15+1,FALSE),All_curves!H1002)</f>
        <v>0</v>
      </c>
      <c r="I1003">
        <f>IFERROR(VLOOKUP($A1003,Finnifty!$A$14:$I$486,I$15+1,FALSE),All_curves!I1002)</f>
        <v>0</v>
      </c>
      <c r="J1003">
        <f>IFERROR(VLOOKUP($A1003,Banknifty!$A$14:$I$4860,2,FALSE),All_curves!J1002)</f>
        <v>17392354</v>
      </c>
      <c r="K1003">
        <f>IFERROR(VLOOKUP($A1003,Banknifty!$A$14:$I$4860,3,FALSE),All_curves!K1002)</f>
        <v>28941278</v>
      </c>
      <c r="L1003">
        <f>IFERROR(VLOOKUP($A1003,Banknifty!$A$14:$I$4860,4,FALSE),All_curves!L1002)</f>
        <v>21195102</v>
      </c>
      <c r="M1003">
        <f>IFERROR(VLOOKUP($A1003,Banknifty!$A$14:$I$4860,5,FALSE),All_curves!M1002)</f>
        <v>27897138</v>
      </c>
      <c r="N1003">
        <f>IFERROR(VLOOKUP($A1003,Banknifty!$A$14:$I$4860,6,FALSE),All_curves!N1002)</f>
        <v>16529409</v>
      </c>
      <c r="O1003">
        <f>IFERROR(VLOOKUP($A1003,Banknifty!$A$14:$I$4860,7,FALSE),All_curves!O1002)</f>
        <v>26070728</v>
      </c>
      <c r="P1003">
        <f>IFERROR(VLOOKUP($A1003,Banknifty!$A$14:$I$4860,8,FALSE),All_curves!P1002)</f>
        <v>26070728</v>
      </c>
      <c r="Q1003">
        <f>IFERROR(VLOOKUP($A1003,Banknifty!$A$14:$I$4860,9,FALSE),All_curves!Q1002)</f>
        <v>22167656</v>
      </c>
      <c r="R1003">
        <f>IFERROR(VLOOKUP($A1003,Nifty!$A$14:$I$4860,2,FALSE),All_curves!R1002)</f>
        <v>9275376</v>
      </c>
      <c r="S1003">
        <f>IFERROR(VLOOKUP($A1003,Nifty!$A$14:$I$4860,3,FALSE),All_curves!S1002)</f>
        <v>11043796</v>
      </c>
      <c r="T1003">
        <f>IFERROR(VLOOKUP($A1003,Nifty!$A$14:$I$4860,4,FALSE),All_curves!T1002)</f>
        <v>10255723</v>
      </c>
      <c r="U1003">
        <f>IFERROR(VLOOKUP($A1003,Nifty!$A$14:$I$4860,5,FALSE),All_curves!U1002)</f>
        <v>11770445</v>
      </c>
      <c r="V1003">
        <f>IFERROR(VLOOKUP($A1003,Nifty!$A$14:$I$4860,6,FALSE),All_curves!V1002)</f>
        <v>10010126</v>
      </c>
      <c r="W1003">
        <f>IFERROR(VLOOKUP($A1003,Nifty!$A$14:$I$4860,7,FALSE),All_curves!W1002)</f>
        <v>11614866</v>
      </c>
      <c r="X1003">
        <f>IFERROR(VLOOKUP($A1003,Nifty!$A$14:$I$4860,8,FALSE),All_curves!X1002)</f>
        <v>11265264</v>
      </c>
      <c r="Y1003">
        <f>IFERROR(VLOOKUP($A1003,Nifty!$A$14:$I$4860,9,FALSE),All_curves!Y1002)</f>
        <v>11531328</v>
      </c>
      <c r="AA1003" s="5">
        <f t="shared" si="439"/>
        <v>0</v>
      </c>
      <c r="AB1003" s="5">
        <f t="shared" si="440"/>
        <v>0</v>
      </c>
      <c r="AC1003" s="5">
        <f t="shared" si="441"/>
        <v>0</v>
      </c>
      <c r="AD1003" s="5">
        <f t="shared" si="442"/>
        <v>0</v>
      </c>
      <c r="AE1003" s="5">
        <f t="shared" si="443"/>
        <v>0</v>
      </c>
      <c r="AF1003" s="5">
        <f t="shared" si="444"/>
        <v>0</v>
      </c>
      <c r="AG1003" s="5">
        <f t="shared" si="445"/>
        <v>0</v>
      </c>
      <c r="AH1003" s="5">
        <f t="shared" si="446"/>
        <v>0</v>
      </c>
      <c r="AI1003" s="5">
        <f t="shared" si="422"/>
        <v>4.3852025286061913E-3</v>
      </c>
      <c r="AJ1003" s="5">
        <f t="shared" si="423"/>
        <v>8.9301721542978107E-4</v>
      </c>
      <c r="AK1003" s="5">
        <f t="shared" si="424"/>
        <v>-1.7868860114844676E-4</v>
      </c>
      <c r="AL1003" s="5">
        <f t="shared" si="425"/>
        <v>-1.2958709980075422E-3</v>
      </c>
      <c r="AM1003" s="5">
        <f t="shared" si="426"/>
        <v>1.7894065194639097E-3</v>
      </c>
      <c r="AN1003" s="5">
        <f t="shared" si="427"/>
        <v>-3.0308338259465994E-4</v>
      </c>
      <c r="AO1003" s="5">
        <f t="shared" si="428"/>
        <v>-3.0308338259465994E-4</v>
      </c>
      <c r="AP1003" s="5">
        <f t="shared" si="429"/>
        <v>1.8349482945176909E-3</v>
      </c>
      <c r="AQ1003" s="5">
        <f t="shared" si="430"/>
        <v>-2.2703211817115543E-3</v>
      </c>
      <c r="AR1003" s="5">
        <f t="shared" si="431"/>
        <v>-2.6625356409786249E-3</v>
      </c>
      <c r="AS1003" s="5">
        <f t="shared" si="432"/>
        <v>-3.0978094776697995E-3</v>
      </c>
      <c r="AT1003" s="5">
        <f t="shared" si="433"/>
        <v>-3.6957511896582584E-3</v>
      </c>
      <c r="AU1003" s="5">
        <f t="shared" si="434"/>
        <v>-2.2703297071317019E-3</v>
      </c>
      <c r="AV1003" s="5">
        <f t="shared" si="435"/>
        <v>-2.6624882479827638E-3</v>
      </c>
      <c r="AW1003" s="5">
        <f t="shared" si="436"/>
        <v>-3.0978020879146584E-3</v>
      </c>
      <c r="AX1003" s="5">
        <f t="shared" si="437"/>
        <v>-3.6956646831002304E-3</v>
      </c>
      <c r="AZ1003" s="7">
        <f t="shared" si="447"/>
        <v>136.33685741767766</v>
      </c>
      <c r="BA1003" s="4">
        <f t="shared" si="438"/>
        <v>-6.9295225093647206E-4</v>
      </c>
      <c r="BB1003" s="5">
        <f>AZ1003/MAX($AZ$16:AZ1003)-1</f>
        <v>-6.9295225093646273E-4</v>
      </c>
    </row>
    <row r="1004" spans="1:54" x14ac:dyDescent="0.25">
      <c r="A1004" s="3">
        <v>44014</v>
      </c>
      <c r="B1004">
        <f>IFERROR(VLOOKUP($A1004,Finnifty!$A$14:$I$486,B$15+1,FALSE),All_curves!B1003)</f>
        <v>0</v>
      </c>
      <c r="C1004">
        <f>IFERROR(VLOOKUP($A1004,Finnifty!$A$14:$I$486,C$15+1,FALSE),All_curves!C1003)</f>
        <v>0</v>
      </c>
      <c r="D1004">
        <f>IFERROR(VLOOKUP($A1004,Finnifty!$A$14:$I$486,D$15+1,FALSE),All_curves!D1003)</f>
        <v>0</v>
      </c>
      <c r="E1004">
        <f>IFERROR(VLOOKUP($A1004,Finnifty!$A$14:$I$486,E$15+1,FALSE),All_curves!E1003)</f>
        <v>0</v>
      </c>
      <c r="F1004">
        <f>IFERROR(VLOOKUP($A1004,Finnifty!$A$14:$I$486,F$15+1,FALSE),All_curves!F1003)</f>
        <v>0</v>
      </c>
      <c r="G1004">
        <f>IFERROR(VLOOKUP($A1004,Finnifty!$A$14:$I$486,G$15+1,FALSE),All_curves!G1003)</f>
        <v>0</v>
      </c>
      <c r="H1004">
        <f>IFERROR(VLOOKUP($A1004,Finnifty!$A$14:$I$486,H$15+1,FALSE),All_curves!H1003)</f>
        <v>0</v>
      </c>
      <c r="I1004">
        <f>IFERROR(VLOOKUP($A1004,Finnifty!$A$14:$I$486,I$15+1,FALSE),All_curves!I1003)</f>
        <v>0</v>
      </c>
      <c r="J1004">
        <f>IFERROR(VLOOKUP($A1004,Banknifty!$A$14:$I$4860,2,FALSE),All_curves!J1003)</f>
        <v>17540690</v>
      </c>
      <c r="K1004">
        <f>IFERROR(VLOOKUP($A1004,Banknifty!$A$14:$I$4860,3,FALSE),All_curves!K1003)</f>
        <v>29009966</v>
      </c>
      <c r="L1004">
        <f>IFERROR(VLOOKUP($A1004,Banknifty!$A$14:$I$4860,4,FALSE),All_curves!L1003)</f>
        <v>21342858</v>
      </c>
      <c r="M1004">
        <f>IFERROR(VLOOKUP($A1004,Banknifty!$A$14:$I$4860,5,FALSE),All_curves!M1003)</f>
        <v>28084248</v>
      </c>
      <c r="N1004">
        <f>IFERROR(VLOOKUP($A1004,Banknifty!$A$14:$I$4860,6,FALSE),All_curves!N1003)</f>
        <v>16471096</v>
      </c>
      <c r="O1004">
        <f>IFERROR(VLOOKUP($A1004,Banknifty!$A$14:$I$4860,7,FALSE),All_curves!O1003)</f>
        <v>26115572</v>
      </c>
      <c r="P1004">
        <f>IFERROR(VLOOKUP($A1004,Banknifty!$A$14:$I$4860,8,FALSE),All_curves!P1003)</f>
        <v>26115572</v>
      </c>
      <c r="Q1004">
        <f>IFERROR(VLOOKUP($A1004,Banknifty!$A$14:$I$4860,9,FALSE),All_curves!Q1003)</f>
        <v>22167656</v>
      </c>
      <c r="R1004">
        <f>IFERROR(VLOOKUP($A1004,Nifty!$A$14:$I$4860,2,FALSE),All_curves!R1003)</f>
        <v>9334842</v>
      </c>
      <c r="S1004">
        <f>IFERROR(VLOOKUP($A1004,Nifty!$A$14:$I$4860,3,FALSE),All_curves!S1003)</f>
        <v>11005401</v>
      </c>
      <c r="T1004">
        <f>IFERROR(VLOOKUP($A1004,Nifty!$A$14:$I$4860,4,FALSE),All_curves!T1003)</f>
        <v>10214257</v>
      </c>
      <c r="U1004">
        <f>IFERROR(VLOOKUP($A1004,Nifty!$A$14:$I$4860,5,FALSE),All_curves!U1003)</f>
        <v>11714145</v>
      </c>
      <c r="V1004">
        <f>IFERROR(VLOOKUP($A1004,Nifty!$A$14:$I$4860,6,FALSE),All_curves!V1003)</f>
        <v>10069364</v>
      </c>
      <c r="W1004">
        <f>IFERROR(VLOOKUP($A1004,Nifty!$A$14:$I$4860,7,FALSE),All_curves!W1003)</f>
        <v>11674015</v>
      </c>
      <c r="X1004">
        <f>IFERROR(VLOOKUP($A1004,Nifty!$A$14:$I$4860,8,FALSE),All_curves!X1003)</f>
        <v>11322867</v>
      </c>
      <c r="Y1004">
        <f>IFERROR(VLOOKUP($A1004,Nifty!$A$14:$I$4860,9,FALSE),All_curves!Y1003)</f>
        <v>11582592</v>
      </c>
      <c r="AA1004" s="5">
        <f t="shared" si="439"/>
        <v>0</v>
      </c>
      <c r="AB1004" s="5">
        <f t="shared" si="440"/>
        <v>0</v>
      </c>
      <c r="AC1004" s="5">
        <f t="shared" si="441"/>
        <v>0</v>
      </c>
      <c r="AD1004" s="5">
        <f t="shared" si="442"/>
        <v>0</v>
      </c>
      <c r="AE1004" s="5">
        <f t="shared" si="443"/>
        <v>0</v>
      </c>
      <c r="AF1004" s="5">
        <f t="shared" si="444"/>
        <v>0</v>
      </c>
      <c r="AG1004" s="5">
        <f t="shared" si="445"/>
        <v>0</v>
      </c>
      <c r="AH1004" s="5">
        <f t="shared" si="446"/>
        <v>0</v>
      </c>
      <c r="AI1004" s="5">
        <f t="shared" si="422"/>
        <v>8.5288052439596029E-3</v>
      </c>
      <c r="AJ1004" s="5">
        <f t="shared" si="423"/>
        <v>2.3733575276116969E-3</v>
      </c>
      <c r="AK1004" s="5">
        <f t="shared" si="424"/>
        <v>6.9712332594578097E-3</v>
      </c>
      <c r="AL1004" s="5">
        <f t="shared" si="425"/>
        <v>6.707139635614201E-3</v>
      </c>
      <c r="AM1004" s="5">
        <f t="shared" si="426"/>
        <v>-3.5278333302781739E-3</v>
      </c>
      <c r="AN1004" s="5">
        <f t="shared" si="427"/>
        <v>1.7200900565568222E-3</v>
      </c>
      <c r="AO1004" s="5">
        <f t="shared" si="428"/>
        <v>1.7200900565568222E-3</v>
      </c>
      <c r="AP1004" s="5">
        <f t="shared" si="429"/>
        <v>0</v>
      </c>
      <c r="AQ1004" s="5">
        <f t="shared" si="430"/>
        <v>6.4111686685262015E-3</v>
      </c>
      <c r="AR1004" s="5">
        <f t="shared" si="431"/>
        <v>-3.4766125705327777E-3</v>
      </c>
      <c r="AS1004" s="5">
        <f t="shared" si="432"/>
        <v>-4.043205925120974E-3</v>
      </c>
      <c r="AT1004" s="5">
        <f t="shared" si="433"/>
        <v>-4.7831666517280658E-3</v>
      </c>
      <c r="AU1004" s="5">
        <f t="shared" si="434"/>
        <v>5.9178076279959857E-3</v>
      </c>
      <c r="AV1004" s="5">
        <f t="shared" si="435"/>
        <v>5.0925253894449352E-3</v>
      </c>
      <c r="AW1004" s="5">
        <f t="shared" si="436"/>
        <v>5.1133289020124373E-3</v>
      </c>
      <c r="AX1004" s="5">
        <f t="shared" si="437"/>
        <v>4.445628465342466E-3</v>
      </c>
      <c r="AZ1004" s="7">
        <f t="shared" si="447"/>
        <v>136.55937255473717</v>
      </c>
      <c r="BA1004" s="4">
        <f t="shared" si="438"/>
        <v>1.6320981814757917E-3</v>
      </c>
      <c r="BB1004" s="5">
        <f>AZ1004/MAX($AZ$16:AZ1004)-1</f>
        <v>0</v>
      </c>
    </row>
    <row r="1005" spans="1:54" x14ac:dyDescent="0.25">
      <c r="A1005" s="3">
        <v>44015</v>
      </c>
      <c r="B1005">
        <f>IFERROR(VLOOKUP($A1005,Finnifty!$A$14:$I$486,B$15+1,FALSE),All_curves!B1004)</f>
        <v>0</v>
      </c>
      <c r="C1005">
        <f>IFERROR(VLOOKUP($A1005,Finnifty!$A$14:$I$486,C$15+1,FALSE),All_curves!C1004)</f>
        <v>0</v>
      </c>
      <c r="D1005">
        <f>IFERROR(VLOOKUP($A1005,Finnifty!$A$14:$I$486,D$15+1,FALSE),All_curves!D1004)</f>
        <v>0</v>
      </c>
      <c r="E1005">
        <f>IFERROR(VLOOKUP($A1005,Finnifty!$A$14:$I$486,E$15+1,FALSE),All_curves!E1004)</f>
        <v>0</v>
      </c>
      <c r="F1005">
        <f>IFERROR(VLOOKUP($A1005,Finnifty!$A$14:$I$486,F$15+1,FALSE),All_curves!F1004)</f>
        <v>0</v>
      </c>
      <c r="G1005">
        <f>IFERROR(VLOOKUP($A1005,Finnifty!$A$14:$I$486,G$15+1,FALSE),All_curves!G1004)</f>
        <v>0</v>
      </c>
      <c r="H1005">
        <f>IFERROR(VLOOKUP($A1005,Finnifty!$A$14:$I$486,H$15+1,FALSE),All_curves!H1004)</f>
        <v>0</v>
      </c>
      <c r="I1005">
        <f>IFERROR(VLOOKUP($A1005,Finnifty!$A$14:$I$486,I$15+1,FALSE),All_curves!I1004)</f>
        <v>0</v>
      </c>
      <c r="J1005">
        <f>IFERROR(VLOOKUP($A1005,Banknifty!$A$14:$I$4860,2,FALSE),All_curves!J1004)</f>
        <v>17526998</v>
      </c>
      <c r="K1005">
        <f>IFERROR(VLOOKUP($A1005,Banknifty!$A$14:$I$4860,3,FALSE),All_curves!K1004)</f>
        <v>29009966</v>
      </c>
      <c r="L1005">
        <f>IFERROR(VLOOKUP($A1005,Banknifty!$A$14:$I$4860,4,FALSE),All_curves!L1004)</f>
        <v>21342858</v>
      </c>
      <c r="M1005">
        <f>IFERROR(VLOOKUP($A1005,Banknifty!$A$14:$I$4860,5,FALSE),All_curves!M1004)</f>
        <v>28084248</v>
      </c>
      <c r="N1005">
        <f>IFERROR(VLOOKUP($A1005,Banknifty!$A$14:$I$4860,6,FALSE),All_curves!N1004)</f>
        <v>16410754</v>
      </c>
      <c r="O1005">
        <f>IFERROR(VLOOKUP($A1005,Banknifty!$A$14:$I$4860,7,FALSE),All_curves!O1004)</f>
        <v>26060672</v>
      </c>
      <c r="P1005">
        <f>IFERROR(VLOOKUP($A1005,Banknifty!$A$14:$I$4860,8,FALSE),All_curves!P1004)</f>
        <v>26060672</v>
      </c>
      <c r="Q1005">
        <f>IFERROR(VLOOKUP($A1005,Banknifty!$A$14:$I$4860,9,FALSE),All_curves!Q1004)</f>
        <v>22112694</v>
      </c>
      <c r="R1005">
        <f>IFERROR(VLOOKUP($A1005,Nifty!$A$14:$I$4860,2,FALSE),All_curves!R1004)</f>
        <v>9318693</v>
      </c>
      <c r="S1005">
        <f>IFERROR(VLOOKUP($A1005,Nifty!$A$14:$I$4860,3,FALSE),All_curves!S1004)</f>
        <v>11005401</v>
      </c>
      <c r="T1005">
        <f>IFERROR(VLOOKUP($A1005,Nifty!$A$14:$I$4860,4,FALSE),All_curves!T1004)</f>
        <v>10214257</v>
      </c>
      <c r="U1005">
        <f>IFERROR(VLOOKUP($A1005,Nifty!$A$14:$I$4860,5,FALSE),All_curves!U1004)</f>
        <v>11714145</v>
      </c>
      <c r="V1005">
        <f>IFERROR(VLOOKUP($A1005,Nifty!$A$14:$I$4860,6,FALSE),All_curves!V1004)</f>
        <v>10060403</v>
      </c>
      <c r="W1005">
        <f>IFERROR(VLOOKUP($A1005,Nifty!$A$14:$I$4860,7,FALSE),All_curves!W1004)</f>
        <v>11683324</v>
      </c>
      <c r="X1005">
        <f>IFERROR(VLOOKUP($A1005,Nifty!$A$14:$I$4860,8,FALSE),All_curves!X1004)</f>
        <v>11327334</v>
      </c>
      <c r="Y1005">
        <f>IFERROR(VLOOKUP($A1005,Nifty!$A$14:$I$4860,9,FALSE),All_curves!Y1004)</f>
        <v>11586904</v>
      </c>
      <c r="AA1005" s="5">
        <f t="shared" si="439"/>
        <v>0</v>
      </c>
      <c r="AB1005" s="5">
        <f t="shared" si="440"/>
        <v>0</v>
      </c>
      <c r="AC1005" s="5">
        <f t="shared" si="441"/>
        <v>0</v>
      </c>
      <c r="AD1005" s="5">
        <f t="shared" si="442"/>
        <v>0</v>
      </c>
      <c r="AE1005" s="5">
        <f t="shared" si="443"/>
        <v>0</v>
      </c>
      <c r="AF1005" s="5">
        <f t="shared" si="444"/>
        <v>0</v>
      </c>
      <c r="AG1005" s="5">
        <f t="shared" si="445"/>
        <v>0</v>
      </c>
      <c r="AH1005" s="5">
        <f t="shared" si="446"/>
        <v>0</v>
      </c>
      <c r="AI1005" s="5">
        <f t="shared" si="422"/>
        <v>-7.8058502829703169E-4</v>
      </c>
      <c r="AJ1005" s="5">
        <f t="shared" si="423"/>
        <v>0</v>
      </c>
      <c r="AK1005" s="5">
        <f t="shared" si="424"/>
        <v>0</v>
      </c>
      <c r="AL1005" s="5">
        <f t="shared" si="425"/>
        <v>0</v>
      </c>
      <c r="AM1005" s="5">
        <f t="shared" si="426"/>
        <v>-3.6635084878383628E-3</v>
      </c>
      <c r="AN1005" s="5">
        <f t="shared" si="427"/>
        <v>-2.1021940472910616E-3</v>
      </c>
      <c r="AO1005" s="5">
        <f t="shared" si="428"/>
        <v>-2.1021940472910616E-3</v>
      </c>
      <c r="AP1005" s="5">
        <f t="shared" si="429"/>
        <v>-2.4793780632467177E-3</v>
      </c>
      <c r="AQ1005" s="5">
        <f t="shared" si="430"/>
        <v>-1.7299703626477703E-3</v>
      </c>
      <c r="AR1005" s="5">
        <f t="shared" si="431"/>
        <v>0</v>
      </c>
      <c r="AS1005" s="5">
        <f t="shared" si="432"/>
        <v>0</v>
      </c>
      <c r="AT1005" s="5">
        <f t="shared" si="433"/>
        <v>0</v>
      </c>
      <c r="AU1005" s="5">
        <f t="shared" si="434"/>
        <v>-8.8992710959701071E-4</v>
      </c>
      <c r="AV1005" s="5">
        <f t="shared" si="435"/>
        <v>7.9741203005134764E-4</v>
      </c>
      <c r="AW1005" s="5">
        <f t="shared" si="436"/>
        <v>3.9451139009227809E-4</v>
      </c>
      <c r="AX1005" s="5">
        <f t="shared" si="437"/>
        <v>3.7228281890611115E-4</v>
      </c>
      <c r="AZ1005" s="7">
        <f t="shared" si="447"/>
        <v>136.49004846859674</v>
      </c>
      <c r="BA1005" s="4">
        <f t="shared" si="438"/>
        <v>-5.0764795446497002E-4</v>
      </c>
      <c r="BB1005" s="5">
        <f>AZ1005/MAX($AZ$16:AZ1005)-1</f>
        <v>-5.0764795446489597E-4</v>
      </c>
    </row>
    <row r="1006" spans="1:54" x14ac:dyDescent="0.25">
      <c r="A1006" s="3">
        <v>44018</v>
      </c>
      <c r="B1006">
        <f>IFERROR(VLOOKUP($A1006,Finnifty!$A$14:$I$486,B$15+1,FALSE),All_curves!B1005)</f>
        <v>0</v>
      </c>
      <c r="C1006">
        <f>IFERROR(VLOOKUP($A1006,Finnifty!$A$14:$I$486,C$15+1,FALSE),All_curves!C1005)</f>
        <v>0</v>
      </c>
      <c r="D1006">
        <f>IFERROR(VLOOKUP($A1006,Finnifty!$A$14:$I$486,D$15+1,FALSE),All_curves!D1005)</f>
        <v>0</v>
      </c>
      <c r="E1006">
        <f>IFERROR(VLOOKUP($A1006,Finnifty!$A$14:$I$486,E$15+1,FALSE),All_curves!E1005)</f>
        <v>0</v>
      </c>
      <c r="F1006">
        <f>IFERROR(VLOOKUP($A1006,Finnifty!$A$14:$I$486,F$15+1,FALSE),All_curves!F1005)</f>
        <v>0</v>
      </c>
      <c r="G1006">
        <f>IFERROR(VLOOKUP($A1006,Finnifty!$A$14:$I$486,G$15+1,FALSE),All_curves!G1005)</f>
        <v>0</v>
      </c>
      <c r="H1006">
        <f>IFERROR(VLOOKUP($A1006,Finnifty!$A$14:$I$486,H$15+1,FALSE),All_curves!H1005)</f>
        <v>0</v>
      </c>
      <c r="I1006">
        <f>IFERROR(VLOOKUP($A1006,Finnifty!$A$14:$I$486,I$15+1,FALSE),All_curves!I1005)</f>
        <v>0</v>
      </c>
      <c r="J1006">
        <f>IFERROR(VLOOKUP($A1006,Banknifty!$A$14:$I$4860,2,FALSE),All_curves!J1005)</f>
        <v>17460362</v>
      </c>
      <c r="K1006">
        <f>IFERROR(VLOOKUP($A1006,Banknifty!$A$14:$I$4860,3,FALSE),All_curves!K1005)</f>
        <v>29009966</v>
      </c>
      <c r="L1006">
        <f>IFERROR(VLOOKUP($A1006,Banknifty!$A$14:$I$4860,4,FALSE),All_curves!L1005)</f>
        <v>21323330</v>
      </c>
      <c r="M1006">
        <f>IFERROR(VLOOKUP($A1006,Banknifty!$A$14:$I$4860,5,FALSE),All_curves!M1005)</f>
        <v>28084248</v>
      </c>
      <c r="N1006">
        <f>IFERROR(VLOOKUP($A1006,Banknifty!$A$14:$I$4860,6,FALSE),All_curves!N1005)</f>
        <v>16482719</v>
      </c>
      <c r="O1006">
        <f>IFERROR(VLOOKUP($A1006,Banknifty!$A$14:$I$4860,7,FALSE),All_curves!O1005)</f>
        <v>26083944</v>
      </c>
      <c r="P1006">
        <f>IFERROR(VLOOKUP($A1006,Banknifty!$A$14:$I$4860,8,FALSE),All_curves!P1005)</f>
        <v>26083944</v>
      </c>
      <c r="Q1006">
        <f>IFERROR(VLOOKUP($A1006,Banknifty!$A$14:$I$4860,9,FALSE),All_curves!Q1005)</f>
        <v>22084038</v>
      </c>
      <c r="R1006">
        <f>IFERROR(VLOOKUP($A1006,Nifty!$A$14:$I$4860,2,FALSE),All_curves!R1005)</f>
        <v>9306760</v>
      </c>
      <c r="S1006">
        <f>IFERROR(VLOOKUP($A1006,Nifty!$A$14:$I$4860,3,FALSE),All_curves!S1005)</f>
        <v>11020745</v>
      </c>
      <c r="T1006">
        <f>IFERROR(VLOOKUP($A1006,Nifty!$A$14:$I$4860,4,FALSE),All_curves!T1005)</f>
        <v>10226346</v>
      </c>
      <c r="U1006">
        <f>IFERROR(VLOOKUP($A1006,Nifty!$A$14:$I$4860,5,FALSE),All_curves!U1005)</f>
        <v>11721321</v>
      </c>
      <c r="V1006">
        <f>IFERROR(VLOOKUP($A1006,Nifty!$A$14:$I$4860,6,FALSE),All_curves!V1005)</f>
        <v>10047520</v>
      </c>
      <c r="W1006">
        <f>IFERROR(VLOOKUP($A1006,Nifty!$A$14:$I$4860,7,FALSE),All_curves!W1005)</f>
        <v>11699613</v>
      </c>
      <c r="X1006">
        <f>IFERROR(VLOOKUP($A1006,Nifty!$A$14:$I$4860,8,FALSE),All_curves!X1005)</f>
        <v>11340740</v>
      </c>
      <c r="Y1006">
        <f>IFERROR(VLOOKUP($A1006,Nifty!$A$14:$I$4860,9,FALSE),All_curves!Y1005)</f>
        <v>11594002</v>
      </c>
      <c r="AA1006" s="5">
        <f t="shared" si="439"/>
        <v>0</v>
      </c>
      <c r="AB1006" s="5">
        <f t="shared" si="440"/>
        <v>0</v>
      </c>
      <c r="AC1006" s="5">
        <f t="shared" si="441"/>
        <v>0</v>
      </c>
      <c r="AD1006" s="5">
        <f t="shared" si="442"/>
        <v>0</v>
      </c>
      <c r="AE1006" s="5">
        <f t="shared" si="443"/>
        <v>0</v>
      </c>
      <c r="AF1006" s="5">
        <f t="shared" si="444"/>
        <v>0</v>
      </c>
      <c r="AG1006" s="5">
        <f t="shared" si="445"/>
        <v>0</v>
      </c>
      <c r="AH1006" s="5">
        <f t="shared" si="446"/>
        <v>0</v>
      </c>
      <c r="AI1006" s="5">
        <f t="shared" si="422"/>
        <v>-3.8019060651458547E-3</v>
      </c>
      <c r="AJ1006" s="5">
        <f t="shared" si="423"/>
        <v>0</v>
      </c>
      <c r="AK1006" s="5">
        <f t="shared" si="424"/>
        <v>-9.1496649605216085E-4</v>
      </c>
      <c r="AL1006" s="5">
        <f t="shared" si="425"/>
        <v>0</v>
      </c>
      <c r="AM1006" s="5">
        <f t="shared" si="426"/>
        <v>4.3852342189760751E-3</v>
      </c>
      <c r="AN1006" s="5">
        <f t="shared" si="427"/>
        <v>8.9299308935708588E-4</v>
      </c>
      <c r="AO1006" s="5">
        <f t="shared" si="428"/>
        <v>8.9299308935708588E-4</v>
      </c>
      <c r="AP1006" s="5">
        <f t="shared" si="429"/>
        <v>-1.2959072286714557E-3</v>
      </c>
      <c r="AQ1006" s="5">
        <f t="shared" si="430"/>
        <v>-1.2805443853552978E-3</v>
      </c>
      <c r="AR1006" s="5">
        <f t="shared" si="431"/>
        <v>1.3942245266664877E-3</v>
      </c>
      <c r="AS1006" s="5">
        <f t="shared" si="432"/>
        <v>1.1835417886978394E-3</v>
      </c>
      <c r="AT1006" s="5">
        <f t="shared" si="433"/>
        <v>6.1259272443692225E-4</v>
      </c>
      <c r="AU1006" s="5">
        <f t="shared" si="434"/>
        <v>-1.2805650032110538E-3</v>
      </c>
      <c r="AV1006" s="5">
        <f t="shared" si="435"/>
        <v>1.394209387670875E-3</v>
      </c>
      <c r="AW1006" s="5">
        <f t="shared" si="436"/>
        <v>1.1835088468301613E-3</v>
      </c>
      <c r="AX1006" s="5">
        <f t="shared" si="437"/>
        <v>6.1258814261333505E-4</v>
      </c>
      <c r="AZ1006" s="7">
        <f t="shared" si="447"/>
        <v>136.51267167500001</v>
      </c>
      <c r="BA1006" s="4">
        <f t="shared" si="438"/>
        <v>1.6574985984041851E-4</v>
      </c>
      <c r="BB1006" s="5">
        <f>AZ1006/MAX($AZ$16:AZ1006)-1</f>
        <v>-3.4198223720194321E-4</v>
      </c>
    </row>
    <row r="1007" spans="1:54" x14ac:dyDescent="0.25">
      <c r="A1007" s="3">
        <v>44019</v>
      </c>
      <c r="B1007">
        <f>IFERROR(VLOOKUP($A1007,Finnifty!$A$14:$I$486,B$15+1,FALSE),All_curves!B1006)</f>
        <v>0</v>
      </c>
      <c r="C1007">
        <f>IFERROR(VLOOKUP($A1007,Finnifty!$A$14:$I$486,C$15+1,FALSE),All_curves!C1006)</f>
        <v>0</v>
      </c>
      <c r="D1007">
        <f>IFERROR(VLOOKUP($A1007,Finnifty!$A$14:$I$486,D$15+1,FALSE),All_curves!D1006)</f>
        <v>0</v>
      </c>
      <c r="E1007">
        <f>IFERROR(VLOOKUP($A1007,Finnifty!$A$14:$I$486,E$15+1,FALSE),All_curves!E1006)</f>
        <v>0</v>
      </c>
      <c r="F1007">
        <f>IFERROR(VLOOKUP($A1007,Finnifty!$A$14:$I$486,F$15+1,FALSE),All_curves!F1006)</f>
        <v>0</v>
      </c>
      <c r="G1007">
        <f>IFERROR(VLOOKUP($A1007,Finnifty!$A$14:$I$486,G$15+1,FALSE),All_curves!G1006)</f>
        <v>0</v>
      </c>
      <c r="H1007">
        <f>IFERROR(VLOOKUP($A1007,Finnifty!$A$14:$I$486,H$15+1,FALSE),All_curves!H1006)</f>
        <v>0</v>
      </c>
      <c r="I1007">
        <f>IFERROR(VLOOKUP($A1007,Finnifty!$A$14:$I$486,I$15+1,FALSE),All_curves!I1006)</f>
        <v>0</v>
      </c>
      <c r="J1007">
        <f>IFERROR(VLOOKUP($A1007,Banknifty!$A$14:$I$4860,2,FALSE),All_curves!J1006)</f>
        <v>17386042</v>
      </c>
      <c r="K1007">
        <f>IFERROR(VLOOKUP($A1007,Banknifty!$A$14:$I$4860,3,FALSE),All_curves!K1006)</f>
        <v>29079130</v>
      </c>
      <c r="L1007">
        <f>IFERROR(VLOOKUP($A1007,Banknifty!$A$14:$I$4860,4,FALSE),All_curves!L1006)</f>
        <v>21288094</v>
      </c>
      <c r="M1007">
        <f>IFERROR(VLOOKUP($A1007,Banknifty!$A$14:$I$4860,5,FALSE),All_curves!M1006)</f>
        <v>28082052</v>
      </c>
      <c r="N1007">
        <f>IFERROR(VLOOKUP($A1007,Banknifty!$A$14:$I$4860,6,FALSE),All_curves!N1006)</f>
        <v>16585313</v>
      </c>
      <c r="O1007">
        <f>IFERROR(VLOOKUP($A1007,Banknifty!$A$14:$I$4860,7,FALSE),All_curves!O1006)</f>
        <v>26243456</v>
      </c>
      <c r="P1007">
        <f>IFERROR(VLOOKUP($A1007,Banknifty!$A$14:$I$4860,8,FALSE),All_curves!P1006)</f>
        <v>26243456</v>
      </c>
      <c r="Q1007">
        <f>IFERROR(VLOOKUP($A1007,Banknifty!$A$14:$I$4860,9,FALSE),All_curves!Q1006)</f>
        <v>22232160</v>
      </c>
      <c r="R1007">
        <f>IFERROR(VLOOKUP($A1007,Nifty!$A$14:$I$4860,2,FALSE),All_curves!R1006)</f>
        <v>9251591</v>
      </c>
      <c r="S1007">
        <f>IFERROR(VLOOKUP($A1007,Nifty!$A$14:$I$4860,3,FALSE),All_curves!S1006)</f>
        <v>10973450</v>
      </c>
      <c r="T1007">
        <f>IFERROR(VLOOKUP($A1007,Nifty!$A$14:$I$4860,4,FALSE),All_curves!T1006)</f>
        <v>10182828</v>
      </c>
      <c r="U1007">
        <f>IFERROR(VLOOKUP($A1007,Nifty!$A$14:$I$4860,5,FALSE),All_curves!U1006)</f>
        <v>11698968</v>
      </c>
      <c r="V1007">
        <f>IFERROR(VLOOKUP($A1007,Nifty!$A$14:$I$4860,6,FALSE),All_curves!V1006)</f>
        <v>9987960</v>
      </c>
      <c r="W1007">
        <f>IFERROR(VLOOKUP($A1007,Nifty!$A$14:$I$4860,7,FALSE),All_curves!W1006)</f>
        <v>11649405</v>
      </c>
      <c r="X1007">
        <f>IFERROR(VLOOKUP($A1007,Nifty!$A$14:$I$4860,8,FALSE),All_curves!X1006)</f>
        <v>11292480</v>
      </c>
      <c r="Y1007">
        <f>IFERROR(VLOOKUP($A1007,Nifty!$A$14:$I$4860,9,FALSE),All_curves!Y1006)</f>
        <v>11571892</v>
      </c>
      <c r="AA1007" s="5">
        <f t="shared" si="439"/>
        <v>0</v>
      </c>
      <c r="AB1007" s="5">
        <f t="shared" si="440"/>
        <v>0</v>
      </c>
      <c r="AC1007" s="5">
        <f t="shared" si="441"/>
        <v>0</v>
      </c>
      <c r="AD1007" s="5">
        <f t="shared" si="442"/>
        <v>0</v>
      </c>
      <c r="AE1007" s="5">
        <f t="shared" si="443"/>
        <v>0</v>
      </c>
      <c r="AF1007" s="5">
        <f t="shared" si="444"/>
        <v>0</v>
      </c>
      <c r="AG1007" s="5">
        <f t="shared" si="445"/>
        <v>0</v>
      </c>
      <c r="AH1007" s="5">
        <f t="shared" si="446"/>
        <v>0</v>
      </c>
      <c r="AI1007" s="5">
        <f t="shared" si="422"/>
        <v>-4.2564982329690304E-3</v>
      </c>
      <c r="AJ1007" s="5">
        <f t="shared" si="423"/>
        <v>2.3841461930702579E-3</v>
      </c>
      <c r="AK1007" s="5">
        <f t="shared" si="424"/>
        <v>-1.6524623499237778E-3</v>
      </c>
      <c r="AL1007" s="5">
        <f t="shared" si="425"/>
        <v>-7.8193298962414559E-5</v>
      </c>
      <c r="AM1007" s="5">
        <f t="shared" si="426"/>
        <v>6.2243371375803047E-3</v>
      </c>
      <c r="AN1007" s="5">
        <f t="shared" si="427"/>
        <v>6.1153328653058558E-3</v>
      </c>
      <c r="AO1007" s="5">
        <f t="shared" si="428"/>
        <v>6.1153328653058558E-3</v>
      </c>
      <c r="AP1007" s="5">
        <f t="shared" si="429"/>
        <v>6.7071972978853811E-3</v>
      </c>
      <c r="AQ1007" s="5">
        <f t="shared" si="430"/>
        <v>-5.9278416978626458E-3</v>
      </c>
      <c r="AR1007" s="5">
        <f t="shared" si="431"/>
        <v>-4.2914521658925509E-3</v>
      </c>
      <c r="AS1007" s="5">
        <f t="shared" si="432"/>
        <v>-4.2554789364647183E-3</v>
      </c>
      <c r="AT1007" s="5">
        <f t="shared" si="433"/>
        <v>-1.9070376112043652E-3</v>
      </c>
      <c r="AU1007" s="5">
        <f t="shared" si="434"/>
        <v>-5.9278309473382862E-3</v>
      </c>
      <c r="AV1007" s="5">
        <f t="shared" si="435"/>
        <v>-4.2914239983835589E-3</v>
      </c>
      <c r="AW1007" s="5">
        <f t="shared" si="436"/>
        <v>-4.2554542296181497E-3</v>
      </c>
      <c r="AX1007" s="5">
        <f t="shared" si="437"/>
        <v>-1.9070205438984633E-3</v>
      </c>
      <c r="AZ1007" s="7">
        <f t="shared" si="447"/>
        <v>136.44894103197763</v>
      </c>
      <c r="BA1007" s="4">
        <f t="shared" si="438"/>
        <v>-4.6684781889042948E-4</v>
      </c>
      <c r="BB1007" s="5">
        <f>AZ1007/MAX($AZ$16:AZ1007)-1</f>
        <v>-8.0867040243082222E-4</v>
      </c>
    </row>
    <row r="1008" spans="1:54" x14ac:dyDescent="0.25">
      <c r="A1008" s="3">
        <v>44020</v>
      </c>
      <c r="B1008">
        <f>IFERROR(VLOOKUP($A1008,Finnifty!$A$14:$I$486,B$15+1,FALSE),All_curves!B1007)</f>
        <v>0</v>
      </c>
      <c r="C1008">
        <f>IFERROR(VLOOKUP($A1008,Finnifty!$A$14:$I$486,C$15+1,FALSE),All_curves!C1007)</f>
        <v>0</v>
      </c>
      <c r="D1008">
        <f>IFERROR(VLOOKUP($A1008,Finnifty!$A$14:$I$486,D$15+1,FALSE),All_curves!D1007)</f>
        <v>0</v>
      </c>
      <c r="E1008">
        <f>IFERROR(VLOOKUP($A1008,Finnifty!$A$14:$I$486,E$15+1,FALSE),All_curves!E1007)</f>
        <v>0</v>
      </c>
      <c r="F1008">
        <f>IFERROR(VLOOKUP($A1008,Finnifty!$A$14:$I$486,F$15+1,FALSE),All_curves!F1007)</f>
        <v>0</v>
      </c>
      <c r="G1008">
        <f>IFERROR(VLOOKUP($A1008,Finnifty!$A$14:$I$486,G$15+1,FALSE),All_curves!G1007)</f>
        <v>0</v>
      </c>
      <c r="H1008">
        <f>IFERROR(VLOOKUP($A1008,Finnifty!$A$14:$I$486,H$15+1,FALSE),All_curves!H1007)</f>
        <v>0</v>
      </c>
      <c r="I1008">
        <f>IFERROR(VLOOKUP($A1008,Finnifty!$A$14:$I$486,I$15+1,FALSE),All_curves!I1007)</f>
        <v>0</v>
      </c>
      <c r="J1008">
        <f>IFERROR(VLOOKUP($A1008,Banknifty!$A$14:$I$4860,2,FALSE),All_curves!J1007)</f>
        <v>17256976</v>
      </c>
      <c r="K1008">
        <f>IFERROR(VLOOKUP($A1008,Banknifty!$A$14:$I$4860,3,FALSE),All_curves!K1007)</f>
        <v>28952392</v>
      </c>
      <c r="L1008">
        <f>IFERROR(VLOOKUP($A1008,Banknifty!$A$14:$I$4860,4,FALSE),All_curves!L1007)</f>
        <v>21186634</v>
      </c>
      <c r="M1008">
        <f>IFERROR(VLOOKUP($A1008,Banknifty!$A$14:$I$4860,5,FALSE),All_curves!M1007)</f>
        <v>27931274</v>
      </c>
      <c r="N1008">
        <f>IFERROR(VLOOKUP($A1008,Banknifty!$A$14:$I$4860,6,FALSE),All_curves!N1007)</f>
        <v>16572842</v>
      </c>
      <c r="O1008">
        <f>IFERROR(VLOOKUP($A1008,Banknifty!$A$14:$I$4860,7,FALSE),All_curves!O1007)</f>
        <v>26235100</v>
      </c>
      <c r="P1008">
        <f>IFERROR(VLOOKUP($A1008,Banknifty!$A$14:$I$4860,8,FALSE),All_curves!P1007)</f>
        <v>26235100</v>
      </c>
      <c r="Q1008">
        <f>IFERROR(VLOOKUP($A1008,Banknifty!$A$14:$I$4860,9,FALSE),All_curves!Q1007)</f>
        <v>22232160</v>
      </c>
      <c r="R1008">
        <f>IFERROR(VLOOKUP($A1008,Nifty!$A$14:$I$4860,2,FALSE),All_curves!R1007)</f>
        <v>9208685</v>
      </c>
      <c r="S1008">
        <f>IFERROR(VLOOKUP($A1008,Nifty!$A$14:$I$4860,3,FALSE),All_curves!S1007)</f>
        <v>10999904</v>
      </c>
      <c r="T1008">
        <f>IFERROR(VLOOKUP($A1008,Nifty!$A$14:$I$4860,4,FALSE),All_curves!T1007)</f>
        <v>10170651</v>
      </c>
      <c r="U1008">
        <f>IFERROR(VLOOKUP($A1008,Nifty!$A$14:$I$4860,5,FALSE),All_curves!U1007)</f>
        <v>11697901</v>
      </c>
      <c r="V1008">
        <f>IFERROR(VLOOKUP($A1008,Nifty!$A$14:$I$4860,6,FALSE),All_curves!V1007)</f>
        <v>9941639</v>
      </c>
      <c r="W1008">
        <f>IFERROR(VLOOKUP($A1008,Nifty!$A$14:$I$4860,7,FALSE),All_curves!W1007)</f>
        <v>11677488</v>
      </c>
      <c r="X1008">
        <f>IFERROR(VLOOKUP($A1008,Nifty!$A$14:$I$4860,8,FALSE),All_curves!X1007)</f>
        <v>11278976</v>
      </c>
      <c r="Y1008">
        <f>IFERROR(VLOOKUP($A1008,Nifty!$A$14:$I$4860,9,FALSE),All_curves!Y1007)</f>
        <v>11570836</v>
      </c>
      <c r="AA1008" s="5">
        <f t="shared" si="439"/>
        <v>0</v>
      </c>
      <c r="AB1008" s="5">
        <f t="shared" si="440"/>
        <v>0</v>
      </c>
      <c r="AC1008" s="5">
        <f t="shared" si="441"/>
        <v>0</v>
      </c>
      <c r="AD1008" s="5">
        <f t="shared" si="442"/>
        <v>0</v>
      </c>
      <c r="AE1008" s="5">
        <f t="shared" si="443"/>
        <v>0</v>
      </c>
      <c r="AF1008" s="5">
        <f t="shared" si="444"/>
        <v>0</v>
      </c>
      <c r="AG1008" s="5">
        <f t="shared" si="445"/>
        <v>0</v>
      </c>
      <c r="AH1008" s="5">
        <f t="shared" si="446"/>
        <v>0</v>
      </c>
      <c r="AI1008" s="5">
        <f t="shared" si="422"/>
        <v>-7.4235412522297706E-3</v>
      </c>
      <c r="AJ1008" s="5">
        <f t="shared" si="423"/>
        <v>-4.3583834867136906E-3</v>
      </c>
      <c r="AK1008" s="5">
        <f t="shared" si="424"/>
        <v>-4.7660443438477529E-3</v>
      </c>
      <c r="AL1008" s="5">
        <f t="shared" si="425"/>
        <v>-5.369194530371213E-3</v>
      </c>
      <c r="AM1008" s="5">
        <f t="shared" si="426"/>
        <v>-7.5193033740150739E-4</v>
      </c>
      <c r="AN1008" s="5">
        <f t="shared" si="427"/>
        <v>-3.1840318592180061E-4</v>
      </c>
      <c r="AO1008" s="5">
        <f t="shared" si="428"/>
        <v>-3.1840318592180061E-4</v>
      </c>
      <c r="AP1008" s="5">
        <f t="shared" si="429"/>
        <v>0</v>
      </c>
      <c r="AQ1008" s="5">
        <f t="shared" si="430"/>
        <v>-4.6376888040121633E-3</v>
      </c>
      <c r="AR1008" s="5">
        <f t="shared" si="431"/>
        <v>2.410727710975058E-3</v>
      </c>
      <c r="AS1008" s="5">
        <f t="shared" si="432"/>
        <v>-1.1958367557617366E-3</v>
      </c>
      <c r="AT1008" s="5">
        <f t="shared" si="433"/>
        <v>-9.1204625912277848E-5</v>
      </c>
      <c r="AU1008" s="5">
        <f t="shared" si="434"/>
        <v>-4.6376837712606145E-3</v>
      </c>
      <c r="AV1008" s="5">
        <f t="shared" si="435"/>
        <v>2.4106810605348805E-3</v>
      </c>
      <c r="AW1008" s="5">
        <f t="shared" si="436"/>
        <v>-1.1958400634758393E-3</v>
      </c>
      <c r="AX1008" s="5">
        <f t="shared" si="437"/>
        <v>-9.1255604528606149E-5</v>
      </c>
      <c r="AZ1008" s="7">
        <f t="shared" si="447"/>
        <v>136.27648093457316</v>
      </c>
      <c r="BA1008" s="4">
        <f t="shared" si="438"/>
        <v>-1.2639167156603686E-3</v>
      </c>
      <c r="BB1008" s="5">
        <f>AZ1008/MAX($AZ$16:AZ1008)-1</f>
        <v>-2.0715650260521024E-3</v>
      </c>
    </row>
    <row r="1009" spans="1:54" x14ac:dyDescent="0.25">
      <c r="A1009" s="3">
        <v>44021</v>
      </c>
      <c r="B1009">
        <f>IFERROR(VLOOKUP($A1009,Finnifty!$A$14:$I$486,B$15+1,FALSE),All_curves!B1008)</f>
        <v>0</v>
      </c>
      <c r="C1009">
        <f>IFERROR(VLOOKUP($A1009,Finnifty!$A$14:$I$486,C$15+1,FALSE),All_curves!C1008)</f>
        <v>0</v>
      </c>
      <c r="D1009">
        <f>IFERROR(VLOOKUP($A1009,Finnifty!$A$14:$I$486,D$15+1,FALSE),All_curves!D1008)</f>
        <v>0</v>
      </c>
      <c r="E1009">
        <f>IFERROR(VLOOKUP($A1009,Finnifty!$A$14:$I$486,E$15+1,FALSE),All_curves!E1008)</f>
        <v>0</v>
      </c>
      <c r="F1009">
        <f>IFERROR(VLOOKUP($A1009,Finnifty!$A$14:$I$486,F$15+1,FALSE),All_curves!F1008)</f>
        <v>0</v>
      </c>
      <c r="G1009">
        <f>IFERROR(VLOOKUP($A1009,Finnifty!$A$14:$I$486,G$15+1,FALSE),All_curves!G1008)</f>
        <v>0</v>
      </c>
      <c r="H1009">
        <f>IFERROR(VLOOKUP($A1009,Finnifty!$A$14:$I$486,H$15+1,FALSE),All_curves!H1008)</f>
        <v>0</v>
      </c>
      <c r="I1009">
        <f>IFERROR(VLOOKUP($A1009,Finnifty!$A$14:$I$486,I$15+1,FALSE),All_curves!I1008)</f>
        <v>0</v>
      </c>
      <c r="J1009">
        <f>IFERROR(VLOOKUP($A1009,Banknifty!$A$14:$I$4860,2,FALSE),All_curves!J1008)</f>
        <v>17200270</v>
      </c>
      <c r="K1009">
        <f>IFERROR(VLOOKUP($A1009,Banknifty!$A$14:$I$4860,3,FALSE),All_curves!K1008)</f>
        <v>28975172</v>
      </c>
      <c r="L1009">
        <f>IFERROR(VLOOKUP($A1009,Banknifty!$A$14:$I$4860,4,FALSE),All_curves!L1008)</f>
        <v>21199850</v>
      </c>
      <c r="M1009">
        <f>IFERROR(VLOOKUP($A1009,Banknifty!$A$14:$I$4860,5,FALSE),All_curves!M1008)</f>
        <v>27930592</v>
      </c>
      <c r="N1009">
        <f>IFERROR(VLOOKUP($A1009,Banknifty!$A$14:$I$4860,6,FALSE),All_curves!N1008)</f>
        <v>16509835</v>
      </c>
      <c r="O1009">
        <f>IFERROR(VLOOKUP($A1009,Banknifty!$A$14:$I$4860,7,FALSE),All_curves!O1008)</f>
        <v>26235100</v>
      </c>
      <c r="P1009">
        <f>IFERROR(VLOOKUP($A1009,Banknifty!$A$14:$I$4860,8,FALSE),All_curves!P1008)</f>
        <v>26235100</v>
      </c>
      <c r="Q1009">
        <f>IFERROR(VLOOKUP($A1009,Banknifty!$A$14:$I$4860,9,FALSE),All_curves!Q1008)</f>
        <v>22232160</v>
      </c>
      <c r="R1009">
        <f>IFERROR(VLOOKUP($A1009,Nifty!$A$14:$I$4860,2,FALSE),All_curves!R1008)</f>
        <v>9214153</v>
      </c>
      <c r="S1009">
        <f>IFERROR(VLOOKUP($A1009,Nifty!$A$14:$I$4860,3,FALSE),All_curves!S1008)</f>
        <v>10940299</v>
      </c>
      <c r="T1009">
        <f>IFERROR(VLOOKUP($A1009,Nifty!$A$14:$I$4860,4,FALSE),All_curves!T1008)</f>
        <v>10143192</v>
      </c>
      <c r="U1009">
        <f>IFERROR(VLOOKUP($A1009,Nifty!$A$14:$I$4860,5,FALSE),All_curves!U1008)</f>
        <v>11666319</v>
      </c>
      <c r="V1009">
        <f>IFERROR(VLOOKUP($A1009,Nifty!$A$14:$I$4860,6,FALSE),All_curves!V1008)</f>
        <v>9920037</v>
      </c>
      <c r="W1009">
        <f>IFERROR(VLOOKUP($A1009,Nifty!$A$14:$I$4860,7,FALSE),All_curves!W1008)</f>
        <v>11614211</v>
      </c>
      <c r="X1009">
        <f>IFERROR(VLOOKUP($A1009,Nifty!$A$14:$I$4860,8,FALSE),All_curves!X1008)</f>
        <v>11248524</v>
      </c>
      <c r="Y1009">
        <f>IFERROR(VLOOKUP($A1009,Nifty!$A$14:$I$4860,9,FALSE),All_curves!Y1008)</f>
        <v>11539597</v>
      </c>
      <c r="AA1009" s="5">
        <f t="shared" si="439"/>
        <v>0</v>
      </c>
      <c r="AB1009" s="5">
        <f t="shared" si="440"/>
        <v>0</v>
      </c>
      <c r="AC1009" s="5">
        <f t="shared" si="441"/>
        <v>0</v>
      </c>
      <c r="AD1009" s="5">
        <f t="shared" si="442"/>
        <v>0</v>
      </c>
      <c r="AE1009" s="5">
        <f t="shared" si="443"/>
        <v>0</v>
      </c>
      <c r="AF1009" s="5">
        <f t="shared" si="444"/>
        <v>0</v>
      </c>
      <c r="AG1009" s="5">
        <f t="shared" si="445"/>
        <v>0</v>
      </c>
      <c r="AH1009" s="5">
        <f t="shared" si="446"/>
        <v>0</v>
      </c>
      <c r="AI1009" s="5">
        <f t="shared" si="422"/>
        <v>-3.2859754802927466E-3</v>
      </c>
      <c r="AJ1009" s="5">
        <f t="shared" si="423"/>
        <v>7.8680891029669908E-4</v>
      </c>
      <c r="AK1009" s="5">
        <f t="shared" si="424"/>
        <v>6.2378950804542477E-4</v>
      </c>
      <c r="AL1009" s="5">
        <f t="shared" si="425"/>
        <v>-2.441707456668496E-5</v>
      </c>
      <c r="AM1009" s="5">
        <f t="shared" si="426"/>
        <v>-3.8018222825029202E-3</v>
      </c>
      <c r="AN1009" s="5">
        <f t="shared" si="427"/>
        <v>0</v>
      </c>
      <c r="AO1009" s="5">
        <f t="shared" si="428"/>
        <v>0</v>
      </c>
      <c r="AP1009" s="5">
        <f t="shared" si="429"/>
        <v>0</v>
      </c>
      <c r="AQ1009" s="5">
        <f t="shared" si="430"/>
        <v>5.937872779882003E-4</v>
      </c>
      <c r="AR1009" s="5">
        <f t="shared" si="431"/>
        <v>-5.4186836539664718E-3</v>
      </c>
      <c r="AS1009" s="5">
        <f t="shared" si="432"/>
        <v>-2.6998271792041395E-3</v>
      </c>
      <c r="AT1009" s="5">
        <f t="shared" si="433"/>
        <v>-2.6998005881567755E-3</v>
      </c>
      <c r="AU1009" s="5">
        <f t="shared" si="434"/>
        <v>-2.1728811516893431E-3</v>
      </c>
      <c r="AV1009" s="5">
        <f t="shared" si="435"/>
        <v>-5.418716765112519E-3</v>
      </c>
      <c r="AW1009" s="5">
        <f t="shared" si="436"/>
        <v>-2.699890486512202E-3</v>
      </c>
      <c r="AX1009" s="5">
        <f t="shared" si="437"/>
        <v>-2.6998049233434296E-3</v>
      </c>
      <c r="AZ1009" s="7">
        <f t="shared" si="447"/>
        <v>136.11228234590425</v>
      </c>
      <c r="BA1009" s="4">
        <f t="shared" si="438"/>
        <v>-1.2048930787090381E-3</v>
      </c>
      <c r="BB1009" s="5">
        <f>AZ1009/MAX($AZ$16:AZ1009)-1</f>
        <v>-3.2739620903992073E-3</v>
      </c>
    </row>
    <row r="1010" spans="1:54" x14ac:dyDescent="0.25">
      <c r="A1010" s="3">
        <v>44022</v>
      </c>
      <c r="B1010">
        <f>IFERROR(VLOOKUP($A1010,Finnifty!$A$14:$I$486,B$15+1,FALSE),All_curves!B1009)</f>
        <v>0</v>
      </c>
      <c r="C1010">
        <f>IFERROR(VLOOKUP($A1010,Finnifty!$A$14:$I$486,C$15+1,FALSE),All_curves!C1009)</f>
        <v>0</v>
      </c>
      <c r="D1010">
        <f>IFERROR(VLOOKUP($A1010,Finnifty!$A$14:$I$486,D$15+1,FALSE),All_curves!D1009)</f>
        <v>0</v>
      </c>
      <c r="E1010">
        <f>IFERROR(VLOOKUP($A1010,Finnifty!$A$14:$I$486,E$15+1,FALSE),All_curves!E1009)</f>
        <v>0</v>
      </c>
      <c r="F1010">
        <f>IFERROR(VLOOKUP($A1010,Finnifty!$A$14:$I$486,F$15+1,FALSE),All_curves!F1009)</f>
        <v>0</v>
      </c>
      <c r="G1010">
        <f>IFERROR(VLOOKUP($A1010,Finnifty!$A$14:$I$486,G$15+1,FALSE),All_curves!G1009)</f>
        <v>0</v>
      </c>
      <c r="H1010">
        <f>IFERROR(VLOOKUP($A1010,Finnifty!$A$14:$I$486,H$15+1,FALSE),All_curves!H1009)</f>
        <v>0</v>
      </c>
      <c r="I1010">
        <f>IFERROR(VLOOKUP($A1010,Finnifty!$A$14:$I$486,I$15+1,FALSE),All_curves!I1009)</f>
        <v>0</v>
      </c>
      <c r="J1010">
        <f>IFERROR(VLOOKUP($A1010,Banknifty!$A$14:$I$4860,2,FALSE),All_curves!J1009)</f>
        <v>17163112</v>
      </c>
      <c r="K1010">
        <f>IFERROR(VLOOKUP($A1010,Banknifty!$A$14:$I$4860,3,FALSE),All_curves!K1009)</f>
        <v>28956072</v>
      </c>
      <c r="L1010">
        <f>IFERROR(VLOOKUP($A1010,Banknifty!$A$14:$I$4860,4,FALSE),All_curves!L1009)</f>
        <v>21180590</v>
      </c>
      <c r="M1010">
        <f>IFERROR(VLOOKUP($A1010,Banknifty!$A$14:$I$4860,5,FALSE),All_curves!M1009)</f>
        <v>27905216</v>
      </c>
      <c r="N1010">
        <f>IFERROR(VLOOKUP($A1010,Banknifty!$A$14:$I$4860,6,FALSE),All_curves!N1009)</f>
        <v>16439559</v>
      </c>
      <c r="O1010">
        <f>IFERROR(VLOOKUP($A1010,Banknifty!$A$14:$I$4860,7,FALSE),All_curves!O1009)</f>
        <v>26297650</v>
      </c>
      <c r="P1010">
        <f>IFERROR(VLOOKUP($A1010,Banknifty!$A$14:$I$4860,8,FALSE),All_curves!P1009)</f>
        <v>26297650</v>
      </c>
      <c r="Q1010">
        <f>IFERROR(VLOOKUP($A1010,Banknifty!$A$14:$I$4860,9,FALSE),All_curves!Q1009)</f>
        <v>22230422</v>
      </c>
      <c r="R1010">
        <f>IFERROR(VLOOKUP($A1010,Nifty!$A$14:$I$4860,2,FALSE),All_curves!R1009)</f>
        <v>9199747</v>
      </c>
      <c r="S1010">
        <f>IFERROR(VLOOKUP($A1010,Nifty!$A$14:$I$4860,3,FALSE),All_curves!S1009)</f>
        <v>10940299</v>
      </c>
      <c r="T1010">
        <f>IFERROR(VLOOKUP($A1010,Nifty!$A$14:$I$4860,4,FALSE),All_curves!T1009)</f>
        <v>10143192</v>
      </c>
      <c r="U1010">
        <f>IFERROR(VLOOKUP($A1010,Nifty!$A$14:$I$4860,5,FALSE),All_curves!U1009)</f>
        <v>11666319</v>
      </c>
      <c r="V1010">
        <f>IFERROR(VLOOKUP($A1010,Nifty!$A$14:$I$4860,6,FALSE),All_curves!V1009)</f>
        <v>9904528</v>
      </c>
      <c r="W1010">
        <f>IFERROR(VLOOKUP($A1010,Nifty!$A$14:$I$4860,7,FALSE),All_curves!W1009)</f>
        <v>11614211</v>
      </c>
      <c r="X1010">
        <f>IFERROR(VLOOKUP($A1010,Nifty!$A$14:$I$4860,8,FALSE),All_curves!X1009)</f>
        <v>11248524</v>
      </c>
      <c r="Y1010">
        <f>IFERROR(VLOOKUP($A1010,Nifty!$A$14:$I$4860,9,FALSE),All_curves!Y1009)</f>
        <v>11539597</v>
      </c>
      <c r="AA1010" s="5">
        <f t="shared" si="439"/>
        <v>0</v>
      </c>
      <c r="AB1010" s="5">
        <f t="shared" si="440"/>
        <v>0</v>
      </c>
      <c r="AC1010" s="5">
        <f t="shared" si="441"/>
        <v>0</v>
      </c>
      <c r="AD1010" s="5">
        <f t="shared" si="442"/>
        <v>0</v>
      </c>
      <c r="AE1010" s="5">
        <f t="shared" si="443"/>
        <v>0</v>
      </c>
      <c r="AF1010" s="5">
        <f t="shared" si="444"/>
        <v>0</v>
      </c>
      <c r="AG1010" s="5">
        <f t="shared" si="445"/>
        <v>0</v>
      </c>
      <c r="AH1010" s="5">
        <f t="shared" si="446"/>
        <v>0</v>
      </c>
      <c r="AI1010" s="5">
        <f t="shared" si="422"/>
        <v>-2.1603149252890086E-3</v>
      </c>
      <c r="AJ1010" s="5">
        <f t="shared" si="423"/>
        <v>-6.5918504297401981E-4</v>
      </c>
      <c r="AK1010" s="5">
        <f t="shared" si="424"/>
        <v>-9.0849699408246387E-4</v>
      </c>
      <c r="AL1010" s="5">
        <f t="shared" si="425"/>
        <v>-9.0853784982425356E-4</v>
      </c>
      <c r="AM1010" s="5">
        <f t="shared" si="426"/>
        <v>-4.2566143150430946E-3</v>
      </c>
      <c r="AN1010" s="5">
        <f t="shared" si="427"/>
        <v>2.3842104661313535E-3</v>
      </c>
      <c r="AO1010" s="5">
        <f t="shared" si="428"/>
        <v>2.3842104661313535E-3</v>
      </c>
      <c r="AP1010" s="5">
        <f t="shared" si="429"/>
        <v>-7.8175040122085981E-5</v>
      </c>
      <c r="AQ1010" s="5">
        <f t="shared" si="430"/>
        <v>-1.5634643792000746E-3</v>
      </c>
      <c r="AR1010" s="5">
        <f t="shared" si="431"/>
        <v>0</v>
      </c>
      <c r="AS1010" s="5">
        <f t="shared" si="432"/>
        <v>0</v>
      </c>
      <c r="AT1010" s="5">
        <f t="shared" si="433"/>
        <v>0</v>
      </c>
      <c r="AU1010" s="5">
        <f t="shared" si="434"/>
        <v>-1.5634014268293139E-3</v>
      </c>
      <c r="AV1010" s="5">
        <f t="shared" si="435"/>
        <v>0</v>
      </c>
      <c r="AW1010" s="5">
        <f t="shared" si="436"/>
        <v>0</v>
      </c>
      <c r="AX1010" s="5">
        <f t="shared" si="437"/>
        <v>0</v>
      </c>
      <c r="AZ1010" s="7">
        <f t="shared" si="447"/>
        <v>136.07071269618538</v>
      </c>
      <c r="BA1010" s="4">
        <f t="shared" si="438"/>
        <v>-3.054070433792338E-4</v>
      </c>
      <c r="BB1010" s="5">
        <f>AZ1010/MAX($AZ$16:AZ1010)-1</f>
        <v>-3.5783692426963887E-3</v>
      </c>
    </row>
    <row r="1011" spans="1:54" x14ac:dyDescent="0.25">
      <c r="A1011" s="3">
        <v>44025</v>
      </c>
      <c r="B1011">
        <f>IFERROR(VLOOKUP($A1011,Finnifty!$A$14:$I$486,B$15+1,FALSE),All_curves!B1010)</f>
        <v>0</v>
      </c>
      <c r="C1011">
        <f>IFERROR(VLOOKUP($A1011,Finnifty!$A$14:$I$486,C$15+1,FALSE),All_curves!C1010)</f>
        <v>0</v>
      </c>
      <c r="D1011">
        <f>IFERROR(VLOOKUP($A1011,Finnifty!$A$14:$I$486,D$15+1,FALSE),All_curves!D1010)</f>
        <v>0</v>
      </c>
      <c r="E1011">
        <f>IFERROR(VLOOKUP($A1011,Finnifty!$A$14:$I$486,E$15+1,FALSE),All_curves!E1010)</f>
        <v>0</v>
      </c>
      <c r="F1011">
        <f>IFERROR(VLOOKUP($A1011,Finnifty!$A$14:$I$486,F$15+1,FALSE),All_curves!F1010)</f>
        <v>0</v>
      </c>
      <c r="G1011">
        <f>IFERROR(VLOOKUP($A1011,Finnifty!$A$14:$I$486,G$15+1,FALSE),All_curves!G1010)</f>
        <v>0</v>
      </c>
      <c r="H1011">
        <f>IFERROR(VLOOKUP($A1011,Finnifty!$A$14:$I$486,H$15+1,FALSE),All_curves!H1010)</f>
        <v>0</v>
      </c>
      <c r="I1011">
        <f>IFERROR(VLOOKUP($A1011,Finnifty!$A$14:$I$486,I$15+1,FALSE),All_curves!I1010)</f>
        <v>0</v>
      </c>
      <c r="J1011">
        <f>IFERROR(VLOOKUP($A1011,Banknifty!$A$14:$I$4860,2,FALSE),All_curves!J1010)</f>
        <v>17201392</v>
      </c>
      <c r="K1011">
        <f>IFERROR(VLOOKUP($A1011,Banknifty!$A$14:$I$4860,3,FALSE),All_curves!K1010)</f>
        <v>28898302</v>
      </c>
      <c r="L1011">
        <f>IFERROR(VLOOKUP($A1011,Banknifty!$A$14:$I$4860,4,FALSE),All_curves!L1010)</f>
        <v>21122602</v>
      </c>
      <c r="M1011">
        <f>IFERROR(VLOOKUP($A1011,Banknifty!$A$14:$I$4860,5,FALSE),All_curves!M1010)</f>
        <v>27867462</v>
      </c>
      <c r="N1011">
        <f>IFERROR(VLOOKUP($A1011,Banknifty!$A$14:$I$4860,6,FALSE),All_curves!N1010)</f>
        <v>16317520</v>
      </c>
      <c r="O1011">
        <f>IFERROR(VLOOKUP($A1011,Banknifty!$A$14:$I$4860,7,FALSE),All_curves!O1010)</f>
        <v>26183034</v>
      </c>
      <c r="P1011">
        <f>IFERROR(VLOOKUP($A1011,Banknifty!$A$14:$I$4860,8,FALSE),All_curves!P1010)</f>
        <v>26183034</v>
      </c>
      <c r="Q1011">
        <f>IFERROR(VLOOKUP($A1011,Banknifty!$A$14:$I$4860,9,FALSE),All_curves!Q1010)</f>
        <v>22111062</v>
      </c>
      <c r="R1011">
        <f>IFERROR(VLOOKUP($A1011,Nifty!$A$14:$I$4860,2,FALSE),All_curves!R1010)</f>
        <v>9167609</v>
      </c>
      <c r="S1011">
        <f>IFERROR(VLOOKUP($A1011,Nifty!$A$14:$I$4860,3,FALSE),All_curves!S1010)</f>
        <v>10906888</v>
      </c>
      <c r="T1011">
        <f>IFERROR(VLOOKUP($A1011,Nifty!$A$14:$I$4860,4,FALSE),All_curves!T1010)</f>
        <v>10143192</v>
      </c>
      <c r="U1011">
        <f>IFERROR(VLOOKUP($A1011,Nifty!$A$14:$I$4860,5,FALSE),All_curves!U1010)</f>
        <v>11644910</v>
      </c>
      <c r="V1011">
        <f>IFERROR(VLOOKUP($A1011,Nifty!$A$14:$I$4860,6,FALSE),All_curves!V1010)</f>
        <v>9869928</v>
      </c>
      <c r="W1011">
        <f>IFERROR(VLOOKUP($A1011,Nifty!$A$14:$I$4860,7,FALSE),All_curves!W1010)</f>
        <v>11578743</v>
      </c>
      <c r="X1011">
        <f>IFERROR(VLOOKUP($A1011,Nifty!$A$14:$I$4860,8,FALSE),All_curves!X1010)</f>
        <v>11248524</v>
      </c>
      <c r="Y1011">
        <f>IFERROR(VLOOKUP($A1011,Nifty!$A$14:$I$4860,9,FALSE),All_curves!Y1010)</f>
        <v>11518421</v>
      </c>
      <c r="AA1011" s="5">
        <f t="shared" si="439"/>
        <v>0</v>
      </c>
      <c r="AB1011" s="5">
        <f t="shared" si="440"/>
        <v>0</v>
      </c>
      <c r="AC1011" s="5">
        <f t="shared" si="441"/>
        <v>0</v>
      </c>
      <c r="AD1011" s="5">
        <f t="shared" si="442"/>
        <v>0</v>
      </c>
      <c r="AE1011" s="5">
        <f t="shared" si="443"/>
        <v>0</v>
      </c>
      <c r="AF1011" s="5">
        <f t="shared" si="444"/>
        <v>0</v>
      </c>
      <c r="AG1011" s="5">
        <f t="shared" si="445"/>
        <v>0</v>
      </c>
      <c r="AH1011" s="5">
        <f t="shared" si="446"/>
        <v>0</v>
      </c>
      <c r="AI1011" s="5">
        <f t="shared" si="422"/>
        <v>2.23036474970284E-3</v>
      </c>
      <c r="AJ1011" s="5">
        <f t="shared" si="423"/>
        <v>-1.9950910468795602E-3</v>
      </c>
      <c r="AK1011" s="5">
        <f t="shared" si="424"/>
        <v>-2.7377896460863971E-3</v>
      </c>
      <c r="AL1011" s="5">
        <f t="shared" si="425"/>
        <v>-1.3529370279735664E-3</v>
      </c>
      <c r="AM1011" s="5">
        <f t="shared" si="426"/>
        <v>-7.4234959709077453E-3</v>
      </c>
      <c r="AN1011" s="5">
        <f t="shared" si="427"/>
        <v>-4.3584122535663683E-3</v>
      </c>
      <c r="AO1011" s="5">
        <f t="shared" si="428"/>
        <v>-4.3584122535663683E-3</v>
      </c>
      <c r="AP1011" s="5">
        <f t="shared" si="429"/>
        <v>-5.3692188119506268E-3</v>
      </c>
      <c r="AQ1011" s="5">
        <f t="shared" si="430"/>
        <v>-3.4933569368810202E-3</v>
      </c>
      <c r="AR1011" s="5">
        <f t="shared" si="431"/>
        <v>-3.0539384709686868E-3</v>
      </c>
      <c r="AS1011" s="5">
        <f t="shared" si="432"/>
        <v>0</v>
      </c>
      <c r="AT1011" s="5">
        <f t="shared" si="433"/>
        <v>-1.8351118291896062E-3</v>
      </c>
      <c r="AU1011" s="5">
        <f t="shared" si="434"/>
        <v>-3.4933517276138915E-3</v>
      </c>
      <c r="AV1011" s="5">
        <f t="shared" si="435"/>
        <v>-3.0538449835292303E-3</v>
      </c>
      <c r="AW1011" s="5">
        <f t="shared" si="436"/>
        <v>0</v>
      </c>
      <c r="AX1011" s="5">
        <f t="shared" si="437"/>
        <v>-1.8350727499408803E-3</v>
      </c>
      <c r="AZ1011" s="7">
        <f t="shared" si="447"/>
        <v>135.83185377614566</v>
      </c>
      <c r="BA1011" s="4">
        <f t="shared" si="438"/>
        <v>-1.7554028733062963E-3</v>
      </c>
      <c r="BB1011" s="5">
        <f>AZ1011/MAX($AZ$16:AZ1011)-1</f>
        <v>-5.3274906363522945E-3</v>
      </c>
    </row>
    <row r="1012" spans="1:54" x14ac:dyDescent="0.25">
      <c r="A1012" s="3">
        <v>44026</v>
      </c>
      <c r="B1012">
        <f>IFERROR(VLOOKUP($A1012,Finnifty!$A$14:$I$486,B$15+1,FALSE),All_curves!B1011)</f>
        <v>0</v>
      </c>
      <c r="C1012">
        <f>IFERROR(VLOOKUP($A1012,Finnifty!$A$14:$I$486,C$15+1,FALSE),All_curves!C1011)</f>
        <v>0</v>
      </c>
      <c r="D1012">
        <f>IFERROR(VLOOKUP($A1012,Finnifty!$A$14:$I$486,D$15+1,FALSE),All_curves!D1011)</f>
        <v>0</v>
      </c>
      <c r="E1012">
        <f>IFERROR(VLOOKUP($A1012,Finnifty!$A$14:$I$486,E$15+1,FALSE),All_curves!E1011)</f>
        <v>0</v>
      </c>
      <c r="F1012">
        <f>IFERROR(VLOOKUP($A1012,Finnifty!$A$14:$I$486,F$15+1,FALSE),All_curves!F1011)</f>
        <v>0</v>
      </c>
      <c r="G1012">
        <f>IFERROR(VLOOKUP($A1012,Finnifty!$A$14:$I$486,G$15+1,FALSE),All_curves!G1011)</f>
        <v>0</v>
      </c>
      <c r="H1012">
        <f>IFERROR(VLOOKUP($A1012,Finnifty!$A$14:$I$486,H$15+1,FALSE),All_curves!H1011)</f>
        <v>0</v>
      </c>
      <c r="I1012">
        <f>IFERROR(VLOOKUP($A1012,Finnifty!$A$14:$I$486,I$15+1,FALSE),All_curves!I1011)</f>
        <v>0</v>
      </c>
      <c r="J1012">
        <f>IFERROR(VLOOKUP($A1012,Banknifty!$A$14:$I$4860,2,FALSE),All_curves!J1011)</f>
        <v>17386126</v>
      </c>
      <c r="K1012">
        <f>IFERROR(VLOOKUP($A1012,Banknifty!$A$14:$I$4860,3,FALSE),All_curves!K1011)</f>
        <v>29162286</v>
      </c>
      <c r="L1012">
        <f>IFERROR(VLOOKUP($A1012,Banknifty!$A$14:$I$4860,4,FALSE),All_curves!L1011)</f>
        <v>21285556</v>
      </c>
      <c r="M1012">
        <f>IFERROR(VLOOKUP($A1012,Banknifty!$A$14:$I$4860,5,FALSE),All_curves!M1011)</f>
        <v>28008954</v>
      </c>
      <c r="N1012">
        <f>IFERROR(VLOOKUP($A1012,Banknifty!$A$14:$I$4860,6,FALSE),All_curves!N1011)</f>
        <v>16329871</v>
      </c>
      <c r="O1012">
        <f>IFERROR(VLOOKUP($A1012,Banknifty!$A$14:$I$4860,7,FALSE),All_curves!O1011)</f>
        <v>26203634</v>
      </c>
      <c r="P1012">
        <f>IFERROR(VLOOKUP($A1012,Banknifty!$A$14:$I$4860,8,FALSE),All_curves!P1011)</f>
        <v>26203634</v>
      </c>
      <c r="Q1012">
        <f>IFERROR(VLOOKUP($A1012,Banknifty!$A$14:$I$4860,9,FALSE),All_curves!Q1011)</f>
        <v>22110522</v>
      </c>
      <c r="R1012">
        <f>IFERROR(VLOOKUP($A1012,Nifty!$A$14:$I$4860,2,FALSE),All_curves!R1011)</f>
        <v>9231790</v>
      </c>
      <c r="S1012">
        <f>IFERROR(VLOOKUP($A1012,Nifty!$A$14:$I$4860,3,FALSE),All_curves!S1011)</f>
        <v>10974453</v>
      </c>
      <c r="T1012">
        <f>IFERROR(VLOOKUP($A1012,Nifty!$A$14:$I$4860,4,FALSE),All_curves!T1011)</f>
        <v>10151451</v>
      </c>
      <c r="U1012">
        <f>IFERROR(VLOOKUP($A1012,Nifty!$A$14:$I$4860,5,FALSE),All_curves!U1011)</f>
        <v>11649361</v>
      </c>
      <c r="V1012">
        <f>IFERROR(VLOOKUP($A1012,Nifty!$A$14:$I$4860,6,FALSE),All_curves!V1011)</f>
        <v>9939026</v>
      </c>
      <c r="W1012">
        <f>IFERROR(VLOOKUP($A1012,Nifty!$A$14:$I$4860,7,FALSE),All_curves!W1011)</f>
        <v>11650470</v>
      </c>
      <c r="X1012">
        <f>IFERROR(VLOOKUP($A1012,Nifty!$A$14:$I$4860,8,FALSE),All_curves!X1011)</f>
        <v>11257684</v>
      </c>
      <c r="Y1012">
        <f>IFERROR(VLOOKUP($A1012,Nifty!$A$14:$I$4860,9,FALSE),All_curves!Y1011)</f>
        <v>11522824</v>
      </c>
      <c r="AA1012" s="5">
        <f t="shared" si="439"/>
        <v>0</v>
      </c>
      <c r="AB1012" s="5">
        <f t="shared" si="440"/>
        <v>0</v>
      </c>
      <c r="AC1012" s="5">
        <f t="shared" si="441"/>
        <v>0</v>
      </c>
      <c r="AD1012" s="5">
        <f t="shared" si="442"/>
        <v>0</v>
      </c>
      <c r="AE1012" s="5">
        <f t="shared" si="443"/>
        <v>0</v>
      </c>
      <c r="AF1012" s="5">
        <f t="shared" si="444"/>
        <v>0</v>
      </c>
      <c r="AG1012" s="5">
        <f t="shared" si="445"/>
        <v>0</v>
      </c>
      <c r="AH1012" s="5">
        <f t="shared" si="446"/>
        <v>0</v>
      </c>
      <c r="AI1012" s="5">
        <f t="shared" si="422"/>
        <v>1.0739479688620657E-2</v>
      </c>
      <c r="AJ1012" s="5">
        <f t="shared" si="423"/>
        <v>9.1349311803856637E-3</v>
      </c>
      <c r="AK1012" s="5">
        <f t="shared" si="424"/>
        <v>7.7146745462515209E-3</v>
      </c>
      <c r="AL1012" s="5">
        <f t="shared" si="425"/>
        <v>5.077319204741304E-3</v>
      </c>
      <c r="AM1012" s="5">
        <f t="shared" si="426"/>
        <v>7.5691649221210078E-4</v>
      </c>
      <c r="AN1012" s="5">
        <f t="shared" si="427"/>
        <v>7.8676901996921345E-4</v>
      </c>
      <c r="AO1012" s="5">
        <f t="shared" si="428"/>
        <v>7.8676901996921345E-4</v>
      </c>
      <c r="AP1012" s="5">
        <f t="shared" si="429"/>
        <v>-2.4422164796922274E-5</v>
      </c>
      <c r="AQ1012" s="5">
        <f t="shared" si="430"/>
        <v>7.0008439496056507E-3</v>
      </c>
      <c r="AR1012" s="5">
        <f t="shared" si="431"/>
        <v>6.1947092516214664E-3</v>
      </c>
      <c r="AS1012" s="5">
        <f t="shared" si="432"/>
        <v>8.1424072422175975E-4</v>
      </c>
      <c r="AT1012" s="5">
        <f t="shared" si="433"/>
        <v>3.8222708462321009E-4</v>
      </c>
      <c r="AU1012" s="5">
        <f t="shared" si="434"/>
        <v>7.0008616070957874E-3</v>
      </c>
      <c r="AV1012" s="5">
        <f t="shared" si="435"/>
        <v>6.1947138821545344E-3</v>
      </c>
      <c r="AW1012" s="5">
        <f t="shared" si="436"/>
        <v>8.1432906219514045E-4</v>
      </c>
      <c r="AX1012" s="5">
        <f t="shared" si="437"/>
        <v>3.8225725557339274E-4</v>
      </c>
      <c r="AZ1012" s="7">
        <f t="shared" si="447"/>
        <v>136.19269460358478</v>
      </c>
      <c r="BA1012" s="4">
        <f t="shared" si="438"/>
        <v>2.6565258251851544E-3</v>
      </c>
      <c r="BB1012" s="5">
        <f>AZ1012/MAX($AZ$16:AZ1012)-1</f>
        <v>-2.6851174276258938E-3</v>
      </c>
    </row>
    <row r="1013" spans="1:54" x14ac:dyDescent="0.25">
      <c r="A1013" s="3">
        <v>44027</v>
      </c>
      <c r="B1013">
        <f>IFERROR(VLOOKUP($A1013,Finnifty!$A$14:$I$486,B$15+1,FALSE),All_curves!B1012)</f>
        <v>0</v>
      </c>
      <c r="C1013">
        <f>IFERROR(VLOOKUP($A1013,Finnifty!$A$14:$I$486,C$15+1,FALSE),All_curves!C1012)</f>
        <v>0</v>
      </c>
      <c r="D1013">
        <f>IFERROR(VLOOKUP($A1013,Finnifty!$A$14:$I$486,D$15+1,FALSE),All_curves!D1012)</f>
        <v>0</v>
      </c>
      <c r="E1013">
        <f>IFERROR(VLOOKUP($A1013,Finnifty!$A$14:$I$486,E$15+1,FALSE),All_curves!E1012)</f>
        <v>0</v>
      </c>
      <c r="F1013">
        <f>IFERROR(VLOOKUP($A1013,Finnifty!$A$14:$I$486,F$15+1,FALSE),All_curves!F1012)</f>
        <v>0</v>
      </c>
      <c r="G1013">
        <f>IFERROR(VLOOKUP($A1013,Finnifty!$A$14:$I$486,G$15+1,FALSE),All_curves!G1012)</f>
        <v>0</v>
      </c>
      <c r="H1013">
        <f>IFERROR(VLOOKUP($A1013,Finnifty!$A$14:$I$486,H$15+1,FALSE),All_curves!H1012)</f>
        <v>0</v>
      </c>
      <c r="I1013">
        <f>IFERROR(VLOOKUP($A1013,Finnifty!$A$14:$I$486,I$15+1,FALSE),All_curves!I1012)</f>
        <v>0</v>
      </c>
      <c r="J1013">
        <f>IFERROR(VLOOKUP($A1013,Banknifty!$A$14:$I$4860,2,FALSE),All_curves!J1012)</f>
        <v>17221402</v>
      </c>
      <c r="K1013">
        <f>IFERROR(VLOOKUP($A1013,Banknifty!$A$14:$I$4860,3,FALSE),All_curves!K1012)</f>
        <v>28837786</v>
      </c>
      <c r="L1013">
        <f>IFERROR(VLOOKUP($A1013,Banknifty!$A$14:$I$4860,4,FALSE),All_curves!L1012)</f>
        <v>21212174</v>
      </c>
      <c r="M1013">
        <f>IFERROR(VLOOKUP($A1013,Banknifty!$A$14:$I$4860,5,FALSE),All_curves!M1012)</f>
        <v>27882802</v>
      </c>
      <c r="N1013">
        <f>IFERROR(VLOOKUP($A1013,Banknifty!$A$14:$I$4860,6,FALSE),All_curves!N1012)</f>
        <v>16294594</v>
      </c>
      <c r="O1013">
        <f>IFERROR(VLOOKUP($A1013,Banknifty!$A$14:$I$4860,7,FALSE),All_curves!O1012)</f>
        <v>26186360</v>
      </c>
      <c r="P1013">
        <f>IFERROR(VLOOKUP($A1013,Banknifty!$A$14:$I$4860,8,FALSE),All_curves!P1012)</f>
        <v>26186360</v>
      </c>
      <c r="Q1013">
        <f>IFERROR(VLOOKUP($A1013,Banknifty!$A$14:$I$4860,9,FALSE),All_curves!Q1012)</f>
        <v>22090436</v>
      </c>
      <c r="R1013">
        <f>IFERROR(VLOOKUP($A1013,Nifty!$A$14:$I$4860,2,FALSE),All_curves!R1012)</f>
        <v>9102150</v>
      </c>
      <c r="S1013">
        <f>IFERROR(VLOOKUP($A1013,Nifty!$A$14:$I$4860,3,FALSE),All_curves!S1012)</f>
        <v>10824670</v>
      </c>
      <c r="T1013">
        <f>IFERROR(VLOOKUP($A1013,Nifty!$A$14:$I$4860,4,FALSE),All_curves!T1012)</f>
        <v>10014540</v>
      </c>
      <c r="U1013">
        <f>IFERROR(VLOOKUP($A1013,Nifty!$A$14:$I$4860,5,FALSE),All_curves!U1012)</f>
        <v>11504923</v>
      </c>
      <c r="V1013">
        <f>IFERROR(VLOOKUP($A1013,Nifty!$A$14:$I$4860,6,FALSE),All_curves!V1012)</f>
        <v>9799454</v>
      </c>
      <c r="W1013">
        <f>IFERROR(VLOOKUP($A1013,Nifty!$A$14:$I$4860,7,FALSE),All_curves!W1012)</f>
        <v>11491460</v>
      </c>
      <c r="X1013">
        <f>IFERROR(VLOOKUP($A1013,Nifty!$A$14:$I$4860,8,FALSE),All_curves!X1012)</f>
        <v>11105854</v>
      </c>
      <c r="Y1013">
        <f>IFERROR(VLOOKUP($A1013,Nifty!$A$14:$I$4860,9,FALSE),All_curves!Y1012)</f>
        <v>11379954</v>
      </c>
      <c r="AA1013" s="5">
        <f t="shared" si="439"/>
        <v>0</v>
      </c>
      <c r="AB1013" s="5">
        <f t="shared" si="440"/>
        <v>0</v>
      </c>
      <c r="AC1013" s="5">
        <f t="shared" si="441"/>
        <v>0</v>
      </c>
      <c r="AD1013" s="5">
        <f t="shared" si="442"/>
        <v>0</v>
      </c>
      <c r="AE1013" s="5">
        <f t="shared" si="443"/>
        <v>0</v>
      </c>
      <c r="AF1013" s="5">
        <f t="shared" si="444"/>
        <v>0</v>
      </c>
      <c r="AG1013" s="5">
        <f t="shared" si="445"/>
        <v>0</v>
      </c>
      <c r="AH1013" s="5">
        <f t="shared" si="446"/>
        <v>0</v>
      </c>
      <c r="AI1013" s="5">
        <f t="shared" si="422"/>
        <v>-9.4744510651768588E-3</v>
      </c>
      <c r="AJ1013" s="5">
        <f t="shared" si="423"/>
        <v>-1.1127385555439684E-2</v>
      </c>
      <c r="AK1013" s="5">
        <f t="shared" si="424"/>
        <v>-3.4475021465260047E-3</v>
      </c>
      <c r="AL1013" s="5">
        <f t="shared" si="425"/>
        <v>-4.5039882603256087E-3</v>
      </c>
      <c r="AM1013" s="5">
        <f t="shared" si="426"/>
        <v>-2.1602742605866254E-3</v>
      </c>
      <c r="AN1013" s="5">
        <f t="shared" si="427"/>
        <v>-6.5922154156172752E-4</v>
      </c>
      <c r="AO1013" s="5">
        <f t="shared" si="428"/>
        <v>-6.5922154156172752E-4</v>
      </c>
      <c r="AP1013" s="5">
        <f t="shared" si="429"/>
        <v>-9.084362639651955E-4</v>
      </c>
      <c r="AQ1013" s="5">
        <f t="shared" si="430"/>
        <v>-1.4042780435863489E-2</v>
      </c>
      <c r="AR1013" s="5">
        <f t="shared" si="431"/>
        <v>-1.3648333998970141E-2</v>
      </c>
      <c r="AS1013" s="5">
        <f t="shared" si="432"/>
        <v>-1.3486840452660465E-2</v>
      </c>
      <c r="AT1013" s="5">
        <f t="shared" si="433"/>
        <v>-1.2398791659044672E-2</v>
      </c>
      <c r="AU1013" s="5">
        <f t="shared" si="434"/>
        <v>-1.4042824719444291E-2</v>
      </c>
      <c r="AV1013" s="5">
        <f t="shared" si="435"/>
        <v>-1.3648376417432106E-2</v>
      </c>
      <c r="AW1013" s="5">
        <f t="shared" si="436"/>
        <v>-1.3486788223936674E-2</v>
      </c>
      <c r="AX1013" s="5">
        <f t="shared" si="437"/>
        <v>-1.2398870276939089E-2</v>
      </c>
      <c r="AZ1013" s="7">
        <f t="shared" si="447"/>
        <v>135.39770330433615</v>
      </c>
      <c r="BA1013" s="4">
        <f t="shared" si="438"/>
        <v>-5.8372536174764325E-3</v>
      </c>
      <c r="BB1013" s="5">
        <f>AZ1013/MAX($AZ$16:AZ1013)-1</f>
        <v>-8.5066973336845875E-3</v>
      </c>
    </row>
    <row r="1014" spans="1:54" x14ac:dyDescent="0.25">
      <c r="A1014" s="3">
        <v>44028</v>
      </c>
      <c r="B1014">
        <f>IFERROR(VLOOKUP($A1014,Finnifty!$A$14:$I$486,B$15+1,FALSE),All_curves!B1013)</f>
        <v>0</v>
      </c>
      <c r="C1014">
        <f>IFERROR(VLOOKUP($A1014,Finnifty!$A$14:$I$486,C$15+1,FALSE),All_curves!C1013)</f>
        <v>0</v>
      </c>
      <c r="D1014">
        <f>IFERROR(VLOOKUP($A1014,Finnifty!$A$14:$I$486,D$15+1,FALSE),All_curves!D1013)</f>
        <v>0</v>
      </c>
      <c r="E1014">
        <f>IFERROR(VLOOKUP($A1014,Finnifty!$A$14:$I$486,E$15+1,FALSE),All_curves!E1013)</f>
        <v>0</v>
      </c>
      <c r="F1014">
        <f>IFERROR(VLOOKUP($A1014,Finnifty!$A$14:$I$486,F$15+1,FALSE),All_curves!F1013)</f>
        <v>0</v>
      </c>
      <c r="G1014">
        <f>IFERROR(VLOOKUP($A1014,Finnifty!$A$14:$I$486,G$15+1,FALSE),All_curves!G1013)</f>
        <v>0</v>
      </c>
      <c r="H1014">
        <f>IFERROR(VLOOKUP($A1014,Finnifty!$A$14:$I$486,H$15+1,FALSE),All_curves!H1013)</f>
        <v>0</v>
      </c>
      <c r="I1014">
        <f>IFERROR(VLOOKUP($A1014,Finnifty!$A$14:$I$486,I$15+1,FALSE),All_curves!I1013)</f>
        <v>0</v>
      </c>
      <c r="J1014">
        <f>IFERROR(VLOOKUP($A1014,Banknifty!$A$14:$I$4860,2,FALSE),All_curves!J1013)</f>
        <v>17093912</v>
      </c>
      <c r="K1014">
        <f>IFERROR(VLOOKUP($A1014,Banknifty!$A$14:$I$4860,3,FALSE),All_curves!K1013)</f>
        <v>29150278</v>
      </c>
      <c r="L1014">
        <f>IFERROR(VLOOKUP($A1014,Banknifty!$A$14:$I$4860,4,FALSE),All_curves!L1013)</f>
        <v>21105360</v>
      </c>
      <c r="M1014">
        <f>IFERROR(VLOOKUP($A1014,Banknifty!$A$14:$I$4860,5,FALSE),All_curves!M1013)</f>
        <v>27882802</v>
      </c>
      <c r="N1014">
        <f>IFERROR(VLOOKUP($A1014,Banknifty!$A$14:$I$4860,6,FALSE),All_curves!N1013)</f>
        <v>16330937</v>
      </c>
      <c r="O1014">
        <f>IFERROR(VLOOKUP($A1014,Banknifty!$A$14:$I$4860,7,FALSE),All_curves!O1013)</f>
        <v>26134116</v>
      </c>
      <c r="P1014">
        <f>IFERROR(VLOOKUP($A1014,Banknifty!$A$14:$I$4860,8,FALSE),All_curves!P1013)</f>
        <v>26134116</v>
      </c>
      <c r="Q1014">
        <f>IFERROR(VLOOKUP($A1014,Banknifty!$A$14:$I$4860,9,FALSE),All_curves!Q1013)</f>
        <v>22060546</v>
      </c>
      <c r="R1014">
        <f>IFERROR(VLOOKUP($A1014,Nifty!$A$14:$I$4860,2,FALSE),All_curves!R1013)</f>
        <v>9046015</v>
      </c>
      <c r="S1014">
        <f>IFERROR(VLOOKUP($A1014,Nifty!$A$14:$I$4860,3,FALSE),All_curves!S1013)</f>
        <v>10866637</v>
      </c>
      <c r="T1014">
        <f>IFERROR(VLOOKUP($A1014,Nifty!$A$14:$I$4860,4,FALSE),All_curves!T1013)</f>
        <v>10004953</v>
      </c>
      <c r="U1014">
        <f>IFERROR(VLOOKUP($A1014,Nifty!$A$14:$I$4860,5,FALSE),All_curves!U1013)</f>
        <v>11491559</v>
      </c>
      <c r="V1014">
        <f>IFERROR(VLOOKUP($A1014,Nifty!$A$14:$I$4860,6,FALSE),All_curves!V1013)</f>
        <v>9769414</v>
      </c>
      <c r="W1014">
        <f>IFERROR(VLOOKUP($A1014,Nifty!$A$14:$I$4860,7,FALSE),All_curves!W1013)</f>
        <v>11476549</v>
      </c>
      <c r="X1014">
        <f>IFERROR(VLOOKUP($A1014,Nifty!$A$14:$I$4860,8,FALSE),All_curves!X1013)</f>
        <v>11095222</v>
      </c>
      <c r="Y1014">
        <f>IFERROR(VLOOKUP($A1014,Nifty!$A$14:$I$4860,9,FALSE),All_curves!Y1013)</f>
        <v>11356140</v>
      </c>
      <c r="AA1014" s="5">
        <f t="shared" si="439"/>
        <v>0</v>
      </c>
      <c r="AB1014" s="5">
        <f t="shared" si="440"/>
        <v>0</v>
      </c>
      <c r="AC1014" s="5">
        <f t="shared" si="441"/>
        <v>0</v>
      </c>
      <c r="AD1014" s="5">
        <f t="shared" si="442"/>
        <v>0</v>
      </c>
      <c r="AE1014" s="5">
        <f t="shared" si="443"/>
        <v>0</v>
      </c>
      <c r="AF1014" s="5">
        <f t="shared" si="444"/>
        <v>0</v>
      </c>
      <c r="AG1014" s="5">
        <f t="shared" si="445"/>
        <v>0</v>
      </c>
      <c r="AH1014" s="5">
        <f t="shared" si="446"/>
        <v>0</v>
      </c>
      <c r="AI1014" s="5">
        <f t="shared" si="422"/>
        <v>-7.4029977350276166E-3</v>
      </c>
      <c r="AJ1014" s="5">
        <f t="shared" si="423"/>
        <v>1.0836199422521453E-2</v>
      </c>
      <c r="AK1014" s="5">
        <f t="shared" si="424"/>
        <v>-5.0355046116442592E-3</v>
      </c>
      <c r="AL1014" s="5">
        <f t="shared" si="425"/>
        <v>0</v>
      </c>
      <c r="AM1014" s="5">
        <f t="shared" si="426"/>
        <v>2.2303716189553402E-3</v>
      </c>
      <c r="AN1014" s="5">
        <f t="shared" si="427"/>
        <v>-1.9950844638201293E-3</v>
      </c>
      <c r="AO1014" s="5">
        <f t="shared" si="428"/>
        <v>-1.9950844638201293E-3</v>
      </c>
      <c r="AP1014" s="5">
        <f t="shared" si="429"/>
        <v>-1.3530742444377575E-3</v>
      </c>
      <c r="AQ1014" s="5">
        <f t="shared" si="430"/>
        <v>-6.1672242272430289E-3</v>
      </c>
      <c r="AR1014" s="5">
        <f t="shared" si="431"/>
        <v>3.8769773120104212E-3</v>
      </c>
      <c r="AS1014" s="5">
        <f t="shared" si="432"/>
        <v>-9.57308074060359E-4</v>
      </c>
      <c r="AT1014" s="5">
        <f t="shared" si="433"/>
        <v>-1.1615896951244764E-3</v>
      </c>
      <c r="AU1014" s="5">
        <f t="shared" si="434"/>
        <v>-3.0654769133056092E-3</v>
      </c>
      <c r="AV1014" s="5">
        <f t="shared" si="435"/>
        <v>-1.2975722841136461E-3</v>
      </c>
      <c r="AW1014" s="5">
        <f t="shared" si="436"/>
        <v>-9.5733295251310135E-4</v>
      </c>
      <c r="AX1014" s="5">
        <f t="shared" si="437"/>
        <v>-2.0926270879477737E-3</v>
      </c>
      <c r="AZ1014" s="7">
        <f t="shared" si="447"/>
        <v>135.30440679249901</v>
      </c>
      <c r="BA1014" s="4">
        <f t="shared" si="438"/>
        <v>-6.8905534998211138E-4</v>
      </c>
      <c r="BB1014" s="5">
        <f>AZ1014/MAX($AZ$16:AZ1014)-1</f>
        <v>-9.189891098358216E-3</v>
      </c>
    </row>
    <row r="1015" spans="1:54" x14ac:dyDescent="0.25">
      <c r="A1015" s="3">
        <v>44029</v>
      </c>
      <c r="B1015">
        <f>IFERROR(VLOOKUP($A1015,Finnifty!$A$14:$I$486,B$15+1,FALSE),All_curves!B1014)</f>
        <v>0</v>
      </c>
      <c r="C1015">
        <f>IFERROR(VLOOKUP($A1015,Finnifty!$A$14:$I$486,C$15+1,FALSE),All_curves!C1014)</f>
        <v>0</v>
      </c>
      <c r="D1015">
        <f>IFERROR(VLOOKUP($A1015,Finnifty!$A$14:$I$486,D$15+1,FALSE),All_curves!D1014)</f>
        <v>0</v>
      </c>
      <c r="E1015">
        <f>IFERROR(VLOOKUP($A1015,Finnifty!$A$14:$I$486,E$15+1,FALSE),All_curves!E1014)</f>
        <v>0</v>
      </c>
      <c r="F1015">
        <f>IFERROR(VLOOKUP($A1015,Finnifty!$A$14:$I$486,F$15+1,FALSE),All_curves!F1014)</f>
        <v>0</v>
      </c>
      <c r="G1015">
        <f>IFERROR(VLOOKUP($A1015,Finnifty!$A$14:$I$486,G$15+1,FALSE),All_curves!G1014)</f>
        <v>0</v>
      </c>
      <c r="H1015">
        <f>IFERROR(VLOOKUP($A1015,Finnifty!$A$14:$I$486,H$15+1,FALSE),All_curves!H1014)</f>
        <v>0</v>
      </c>
      <c r="I1015">
        <f>IFERROR(VLOOKUP($A1015,Finnifty!$A$14:$I$486,I$15+1,FALSE),All_curves!I1014)</f>
        <v>0</v>
      </c>
      <c r="J1015">
        <f>IFERROR(VLOOKUP($A1015,Banknifty!$A$14:$I$4860,2,FALSE),All_curves!J1014)</f>
        <v>17137324</v>
      </c>
      <c r="K1015">
        <f>IFERROR(VLOOKUP($A1015,Banknifty!$A$14:$I$4860,3,FALSE),All_curves!K1014)</f>
        <v>29148356</v>
      </c>
      <c r="L1015">
        <f>IFERROR(VLOOKUP($A1015,Banknifty!$A$14:$I$4860,4,FALSE),All_curves!L1014)</f>
        <v>21110624</v>
      </c>
      <c r="M1015">
        <f>IFERROR(VLOOKUP($A1015,Banknifty!$A$14:$I$4860,5,FALSE),All_curves!M1014)</f>
        <v>27882802</v>
      </c>
      <c r="N1015">
        <f>IFERROR(VLOOKUP($A1015,Banknifty!$A$14:$I$4860,6,FALSE),All_curves!N1014)</f>
        <v>16506322</v>
      </c>
      <c r="O1015">
        <f>IFERROR(VLOOKUP($A1015,Banknifty!$A$14:$I$4860,7,FALSE),All_curves!O1014)</f>
        <v>26372850</v>
      </c>
      <c r="P1015">
        <f>IFERROR(VLOOKUP($A1015,Banknifty!$A$14:$I$4860,8,FALSE),All_curves!P1014)</f>
        <v>26372850</v>
      </c>
      <c r="Q1015">
        <f>IFERROR(VLOOKUP($A1015,Banknifty!$A$14:$I$4860,9,FALSE),All_curves!Q1014)</f>
        <v>22172556</v>
      </c>
      <c r="R1015">
        <f>IFERROR(VLOOKUP($A1015,Nifty!$A$14:$I$4860,2,FALSE),All_curves!R1014)</f>
        <v>9101938</v>
      </c>
      <c r="S1015">
        <f>IFERROR(VLOOKUP($A1015,Nifty!$A$14:$I$4860,3,FALSE),All_curves!S1014)</f>
        <v>10909637</v>
      </c>
      <c r="T1015">
        <f>IFERROR(VLOOKUP($A1015,Nifty!$A$14:$I$4860,4,FALSE),All_curves!T1014)</f>
        <v>10056305</v>
      </c>
      <c r="U1015">
        <f>IFERROR(VLOOKUP($A1015,Nifty!$A$14:$I$4860,5,FALSE),All_curves!U1014)</f>
        <v>11508388</v>
      </c>
      <c r="V1015">
        <f>IFERROR(VLOOKUP($A1015,Nifty!$A$14:$I$4860,6,FALSE),All_curves!V1014)</f>
        <v>9819685</v>
      </c>
      <c r="W1015">
        <f>IFERROR(VLOOKUP($A1015,Nifty!$A$14:$I$4860,7,FALSE),All_curves!W1014)</f>
        <v>11538947</v>
      </c>
      <c r="X1015">
        <f>IFERROR(VLOOKUP($A1015,Nifty!$A$14:$I$4860,8,FALSE),All_curves!X1014)</f>
        <v>11152170</v>
      </c>
      <c r="Y1015">
        <f>IFERROR(VLOOKUP($A1015,Nifty!$A$14:$I$4860,9,FALSE),All_curves!Y1014)</f>
        <v>11389206</v>
      </c>
      <c r="AA1015" s="5">
        <f t="shared" si="439"/>
        <v>0</v>
      </c>
      <c r="AB1015" s="5">
        <f t="shared" si="440"/>
        <v>0</v>
      </c>
      <c r="AC1015" s="5">
        <f t="shared" si="441"/>
        <v>0</v>
      </c>
      <c r="AD1015" s="5">
        <f t="shared" si="442"/>
        <v>0</v>
      </c>
      <c r="AE1015" s="5">
        <f t="shared" si="443"/>
        <v>0</v>
      </c>
      <c r="AF1015" s="5">
        <f t="shared" si="444"/>
        <v>0</v>
      </c>
      <c r="AG1015" s="5">
        <f t="shared" si="445"/>
        <v>0</v>
      </c>
      <c r="AH1015" s="5">
        <f t="shared" si="446"/>
        <v>0</v>
      </c>
      <c r="AI1015" s="5">
        <f t="shared" si="422"/>
        <v>2.5396176135690229E-3</v>
      </c>
      <c r="AJ1015" s="5">
        <f t="shared" si="423"/>
        <v>-6.5934191090688543E-5</v>
      </c>
      <c r="AK1015" s="5">
        <f t="shared" si="424"/>
        <v>2.4941531440347831E-4</v>
      </c>
      <c r="AL1015" s="5">
        <f t="shared" si="425"/>
        <v>0</v>
      </c>
      <c r="AM1015" s="5">
        <f t="shared" si="426"/>
        <v>1.0739432771065038E-2</v>
      </c>
      <c r="AN1015" s="5">
        <f t="shared" si="427"/>
        <v>9.1349560092255366E-3</v>
      </c>
      <c r="AO1015" s="5">
        <f t="shared" si="428"/>
        <v>9.1349560092255366E-3</v>
      </c>
      <c r="AP1015" s="5">
        <f t="shared" si="429"/>
        <v>5.0773901969607405E-3</v>
      </c>
      <c r="AQ1015" s="5">
        <f t="shared" si="430"/>
        <v>6.1820591719115026E-3</v>
      </c>
      <c r="AR1015" s="5">
        <f t="shared" si="431"/>
        <v>3.9570660177570272E-3</v>
      </c>
      <c r="AS1015" s="5">
        <f t="shared" si="432"/>
        <v>5.1326577945942642E-3</v>
      </c>
      <c r="AT1015" s="5">
        <f t="shared" si="433"/>
        <v>1.4644662225551386E-3</v>
      </c>
      <c r="AU1015" s="5">
        <f t="shared" si="434"/>
        <v>5.1457538804271508E-3</v>
      </c>
      <c r="AV1015" s="5">
        <f t="shared" si="435"/>
        <v>5.4370002689831942E-3</v>
      </c>
      <c r="AW1015" s="5">
        <f t="shared" si="436"/>
        <v>5.1326598061760542E-3</v>
      </c>
      <c r="AX1015" s="5">
        <f t="shared" si="437"/>
        <v>2.9117288092608273E-3</v>
      </c>
      <c r="AZ1015" s="7">
        <f t="shared" si="447"/>
        <v>135.71129660453926</v>
      </c>
      <c r="BA1015" s="4">
        <f t="shared" si="438"/>
        <v>3.0072177372926596E-3</v>
      </c>
      <c r="BB1015" s="5">
        <f>AZ1015/MAX($AZ$16:AZ1015)-1</f>
        <v>-6.2103093645804464E-3</v>
      </c>
    </row>
    <row r="1016" spans="1:54" x14ac:dyDescent="0.25">
      <c r="A1016" s="3">
        <v>44032</v>
      </c>
      <c r="B1016">
        <f>IFERROR(VLOOKUP($A1016,Finnifty!$A$14:$I$486,B$15+1,FALSE),All_curves!B1015)</f>
        <v>0</v>
      </c>
      <c r="C1016">
        <f>IFERROR(VLOOKUP($A1016,Finnifty!$A$14:$I$486,C$15+1,FALSE),All_curves!C1015)</f>
        <v>0</v>
      </c>
      <c r="D1016">
        <f>IFERROR(VLOOKUP($A1016,Finnifty!$A$14:$I$486,D$15+1,FALSE),All_curves!D1015)</f>
        <v>0</v>
      </c>
      <c r="E1016">
        <f>IFERROR(VLOOKUP($A1016,Finnifty!$A$14:$I$486,E$15+1,FALSE),All_curves!E1015)</f>
        <v>0</v>
      </c>
      <c r="F1016">
        <f>IFERROR(VLOOKUP($A1016,Finnifty!$A$14:$I$486,F$15+1,FALSE),All_curves!F1015)</f>
        <v>0</v>
      </c>
      <c r="G1016">
        <f>IFERROR(VLOOKUP($A1016,Finnifty!$A$14:$I$486,G$15+1,FALSE),All_curves!G1015)</f>
        <v>0</v>
      </c>
      <c r="H1016">
        <f>IFERROR(VLOOKUP($A1016,Finnifty!$A$14:$I$486,H$15+1,FALSE),All_curves!H1015)</f>
        <v>0</v>
      </c>
      <c r="I1016">
        <f>IFERROR(VLOOKUP($A1016,Finnifty!$A$14:$I$486,I$15+1,FALSE),All_curves!I1015)</f>
        <v>0</v>
      </c>
      <c r="J1016">
        <f>IFERROR(VLOOKUP($A1016,Banknifty!$A$14:$I$4860,2,FALSE),All_curves!J1015)</f>
        <v>17121838</v>
      </c>
      <c r="K1016">
        <f>IFERROR(VLOOKUP($A1016,Banknifty!$A$14:$I$4860,3,FALSE),All_curves!K1015)</f>
        <v>29132634</v>
      </c>
      <c r="L1016">
        <f>IFERROR(VLOOKUP($A1016,Banknifty!$A$14:$I$4860,4,FALSE),All_curves!L1015)</f>
        <v>21170226</v>
      </c>
      <c r="M1016">
        <f>IFERROR(VLOOKUP($A1016,Banknifty!$A$14:$I$4860,5,FALSE),All_curves!M1015)</f>
        <v>27882802</v>
      </c>
      <c r="N1016">
        <f>IFERROR(VLOOKUP($A1016,Banknifty!$A$14:$I$4860,6,FALSE),All_curves!N1015)</f>
        <v>16349935</v>
      </c>
      <c r="O1016">
        <f>IFERROR(VLOOKUP($A1016,Banknifty!$A$14:$I$4860,7,FALSE),All_curves!O1015)</f>
        <v>26079390</v>
      </c>
      <c r="P1016">
        <f>IFERROR(VLOOKUP($A1016,Banknifty!$A$14:$I$4860,8,FALSE),All_curves!P1015)</f>
        <v>26079390</v>
      </c>
      <c r="Q1016">
        <f>IFERROR(VLOOKUP($A1016,Banknifty!$A$14:$I$4860,9,FALSE),All_curves!Q1015)</f>
        <v>22072690</v>
      </c>
      <c r="R1016">
        <f>IFERROR(VLOOKUP($A1016,Nifty!$A$14:$I$4860,2,FALSE),All_curves!R1015)</f>
        <v>9112243</v>
      </c>
      <c r="S1016">
        <f>IFERROR(VLOOKUP($A1016,Nifty!$A$14:$I$4860,3,FALSE),All_curves!S1015)</f>
        <v>10922107</v>
      </c>
      <c r="T1016">
        <f>IFERROR(VLOOKUP($A1016,Nifty!$A$14:$I$4860,4,FALSE),All_curves!T1015)</f>
        <v>10068712</v>
      </c>
      <c r="U1016">
        <f>IFERROR(VLOOKUP($A1016,Nifty!$A$14:$I$4860,5,FALSE),All_curves!U1015)</f>
        <v>11514745</v>
      </c>
      <c r="V1016">
        <f>IFERROR(VLOOKUP($A1016,Nifty!$A$14:$I$4860,6,FALSE),All_curves!V1015)</f>
        <v>9830802</v>
      </c>
      <c r="W1016">
        <f>IFERROR(VLOOKUP($A1016,Nifty!$A$14:$I$4860,7,FALSE),All_curves!W1015)</f>
        <v>11552137</v>
      </c>
      <c r="X1016">
        <f>IFERROR(VLOOKUP($A1016,Nifty!$A$14:$I$4860,8,FALSE),All_curves!X1015)</f>
        <v>11165929</v>
      </c>
      <c r="Y1016">
        <f>IFERROR(VLOOKUP($A1016,Nifty!$A$14:$I$4860,9,FALSE),All_curves!Y1015)</f>
        <v>11395498</v>
      </c>
      <c r="AA1016" s="5">
        <f t="shared" si="439"/>
        <v>0</v>
      </c>
      <c r="AB1016" s="5">
        <f t="shared" si="440"/>
        <v>0</v>
      </c>
      <c r="AC1016" s="5">
        <f t="shared" si="441"/>
        <v>0</v>
      </c>
      <c r="AD1016" s="5">
        <f t="shared" si="442"/>
        <v>0</v>
      </c>
      <c r="AE1016" s="5">
        <f t="shared" si="443"/>
        <v>0</v>
      </c>
      <c r="AF1016" s="5">
        <f t="shared" si="444"/>
        <v>0</v>
      </c>
      <c r="AG1016" s="5">
        <f t="shared" si="445"/>
        <v>0</v>
      </c>
      <c r="AH1016" s="5">
        <f t="shared" si="446"/>
        <v>0</v>
      </c>
      <c r="AI1016" s="5">
        <f t="shared" si="422"/>
        <v>-9.0364166540823909E-4</v>
      </c>
      <c r="AJ1016" s="5">
        <f t="shared" si="423"/>
        <v>-5.3937861881470095E-4</v>
      </c>
      <c r="AK1016" s="5">
        <f t="shared" si="424"/>
        <v>2.8233177759218187E-3</v>
      </c>
      <c r="AL1016" s="5">
        <f t="shared" si="425"/>
        <v>0</v>
      </c>
      <c r="AM1016" s="5">
        <f t="shared" si="426"/>
        <v>-9.474369880825062E-3</v>
      </c>
      <c r="AN1016" s="5">
        <f t="shared" si="427"/>
        <v>-1.112735256144104E-2</v>
      </c>
      <c r="AO1016" s="5">
        <f t="shared" si="428"/>
        <v>-1.112735256144104E-2</v>
      </c>
      <c r="AP1016" s="5">
        <f t="shared" si="429"/>
        <v>-4.504036431343339E-3</v>
      </c>
      <c r="AQ1016" s="5">
        <f t="shared" si="430"/>
        <v>1.1321764661547107E-3</v>
      </c>
      <c r="AR1016" s="5">
        <f t="shared" si="431"/>
        <v>1.143026115351109E-3</v>
      </c>
      <c r="AS1016" s="5">
        <f t="shared" si="432"/>
        <v>1.2337533517530197E-3</v>
      </c>
      <c r="AT1016" s="5">
        <f t="shared" si="433"/>
        <v>5.5237970774002498E-4</v>
      </c>
      <c r="AU1016" s="5">
        <f t="shared" si="434"/>
        <v>1.1321137083317723E-3</v>
      </c>
      <c r="AV1016" s="5">
        <f t="shared" si="435"/>
        <v>1.1430852399270108E-3</v>
      </c>
      <c r="AW1016" s="5">
        <f t="shared" si="436"/>
        <v>1.2337509202244856E-3</v>
      </c>
      <c r="AX1016" s="5">
        <f t="shared" si="437"/>
        <v>5.5245291023808818E-4</v>
      </c>
      <c r="AZ1016" s="7">
        <f t="shared" si="447"/>
        <v>135.56014772088722</v>
      </c>
      <c r="BA1016" s="4">
        <f t="shared" si="438"/>
        <v>-1.1137531468179741E-3</v>
      </c>
      <c r="BB1016" s="5">
        <f>AZ1016/MAX($AZ$16:AZ1016)-1</f>
        <v>-7.3171457598008027E-3</v>
      </c>
    </row>
    <row r="1017" spans="1:54" x14ac:dyDescent="0.25">
      <c r="A1017" s="3">
        <v>44033</v>
      </c>
      <c r="B1017">
        <f>IFERROR(VLOOKUP($A1017,Finnifty!$A$14:$I$486,B$15+1,FALSE),All_curves!B1016)</f>
        <v>0</v>
      </c>
      <c r="C1017">
        <f>IFERROR(VLOOKUP($A1017,Finnifty!$A$14:$I$486,C$15+1,FALSE),All_curves!C1016)</f>
        <v>0</v>
      </c>
      <c r="D1017">
        <f>IFERROR(VLOOKUP($A1017,Finnifty!$A$14:$I$486,D$15+1,FALSE),All_curves!D1016)</f>
        <v>0</v>
      </c>
      <c r="E1017">
        <f>IFERROR(VLOOKUP($A1017,Finnifty!$A$14:$I$486,E$15+1,FALSE),All_curves!E1016)</f>
        <v>0</v>
      </c>
      <c r="F1017">
        <f>IFERROR(VLOOKUP($A1017,Finnifty!$A$14:$I$486,F$15+1,FALSE),All_curves!F1016)</f>
        <v>0</v>
      </c>
      <c r="G1017">
        <f>IFERROR(VLOOKUP($A1017,Finnifty!$A$14:$I$486,G$15+1,FALSE),All_curves!G1016)</f>
        <v>0</v>
      </c>
      <c r="H1017">
        <f>IFERROR(VLOOKUP($A1017,Finnifty!$A$14:$I$486,H$15+1,FALSE),All_curves!H1016)</f>
        <v>0</v>
      </c>
      <c r="I1017">
        <f>IFERROR(VLOOKUP($A1017,Finnifty!$A$14:$I$486,I$15+1,FALSE),All_curves!I1016)</f>
        <v>0</v>
      </c>
      <c r="J1017">
        <f>IFERROR(VLOOKUP($A1017,Banknifty!$A$14:$I$4860,2,FALSE),All_curves!J1016)</f>
        <v>17195088</v>
      </c>
      <c r="K1017">
        <f>IFERROR(VLOOKUP($A1017,Banknifty!$A$14:$I$4860,3,FALSE),All_curves!K1016)</f>
        <v>29243542</v>
      </c>
      <c r="L1017">
        <f>IFERROR(VLOOKUP($A1017,Banknifty!$A$14:$I$4860,4,FALSE),All_curves!L1016)</f>
        <v>21205596</v>
      </c>
      <c r="M1017">
        <f>IFERROR(VLOOKUP($A1017,Banknifty!$A$14:$I$4860,5,FALSE),All_curves!M1016)</f>
        <v>27882802</v>
      </c>
      <c r="N1017">
        <f>IFERROR(VLOOKUP($A1017,Banknifty!$A$14:$I$4860,6,FALSE),All_curves!N1016)</f>
        <v>16360765</v>
      </c>
      <c r="O1017">
        <f>IFERROR(VLOOKUP($A1017,Banknifty!$A$14:$I$4860,7,FALSE),All_curves!O1016)</f>
        <v>26041602</v>
      </c>
      <c r="P1017">
        <f>IFERROR(VLOOKUP($A1017,Banknifty!$A$14:$I$4860,8,FALSE),All_curves!P1016)</f>
        <v>26041602</v>
      </c>
      <c r="Q1017">
        <f>IFERROR(VLOOKUP($A1017,Banknifty!$A$14:$I$4860,9,FALSE),All_curves!Q1016)</f>
        <v>22051564</v>
      </c>
      <c r="R1017">
        <f>IFERROR(VLOOKUP($A1017,Nifty!$A$14:$I$4860,2,FALSE),All_curves!R1016)</f>
        <v>9112642</v>
      </c>
      <c r="S1017">
        <f>IFERROR(VLOOKUP($A1017,Nifty!$A$14:$I$4860,3,FALSE),All_curves!S1016)</f>
        <v>10915782</v>
      </c>
      <c r="T1017">
        <f>IFERROR(VLOOKUP($A1017,Nifty!$A$14:$I$4860,4,FALSE),All_curves!T1016)</f>
        <v>10061129</v>
      </c>
      <c r="U1017">
        <f>IFERROR(VLOOKUP($A1017,Nifty!$A$14:$I$4860,5,FALSE),All_curves!U1016)</f>
        <v>11514745</v>
      </c>
      <c r="V1017">
        <f>IFERROR(VLOOKUP($A1017,Nifty!$A$14:$I$4860,6,FALSE),All_curves!V1016)</f>
        <v>9831234</v>
      </c>
      <c r="W1017">
        <f>IFERROR(VLOOKUP($A1017,Nifty!$A$14:$I$4860,7,FALSE),All_curves!W1016)</f>
        <v>11545447</v>
      </c>
      <c r="X1017">
        <f>IFERROR(VLOOKUP($A1017,Nifty!$A$14:$I$4860,8,FALSE),All_curves!X1016)</f>
        <v>11157519</v>
      </c>
      <c r="Y1017">
        <f>IFERROR(VLOOKUP($A1017,Nifty!$A$14:$I$4860,9,FALSE),All_curves!Y1016)</f>
        <v>11395498</v>
      </c>
      <c r="AA1017" s="5">
        <f t="shared" si="439"/>
        <v>0</v>
      </c>
      <c r="AB1017" s="5">
        <f t="shared" si="440"/>
        <v>0</v>
      </c>
      <c r="AC1017" s="5">
        <f t="shared" si="441"/>
        <v>0</v>
      </c>
      <c r="AD1017" s="5">
        <f t="shared" si="442"/>
        <v>0</v>
      </c>
      <c r="AE1017" s="5">
        <f t="shared" si="443"/>
        <v>0</v>
      </c>
      <c r="AF1017" s="5">
        <f t="shared" si="444"/>
        <v>0</v>
      </c>
      <c r="AG1017" s="5">
        <f t="shared" si="445"/>
        <v>0</v>
      </c>
      <c r="AH1017" s="5">
        <f t="shared" si="446"/>
        <v>0</v>
      </c>
      <c r="AI1017" s="5">
        <f t="shared" si="422"/>
        <v>4.2781621926337721E-3</v>
      </c>
      <c r="AJ1017" s="5">
        <f t="shared" si="423"/>
        <v>3.8070021406235721E-3</v>
      </c>
      <c r="AK1017" s="5">
        <f t="shared" si="424"/>
        <v>1.6707426741688902E-3</v>
      </c>
      <c r="AL1017" s="5">
        <f t="shared" si="425"/>
        <v>0</v>
      </c>
      <c r="AM1017" s="5">
        <f t="shared" si="426"/>
        <v>6.6238795444761855E-4</v>
      </c>
      <c r="AN1017" s="5">
        <f t="shared" si="427"/>
        <v>-1.4489602709265581E-3</v>
      </c>
      <c r="AO1017" s="5">
        <f t="shared" si="428"/>
        <v>-1.4489602709265581E-3</v>
      </c>
      <c r="AP1017" s="5">
        <f t="shared" si="429"/>
        <v>-9.5711034767398395E-4</v>
      </c>
      <c r="AQ1017" s="5">
        <f t="shared" si="430"/>
        <v>4.3787243162896061E-5</v>
      </c>
      <c r="AR1017" s="5">
        <f t="shared" si="431"/>
        <v>-5.7910071747147018E-4</v>
      </c>
      <c r="AS1017" s="5">
        <f t="shared" si="432"/>
        <v>-7.531251266299499E-4</v>
      </c>
      <c r="AT1017" s="5">
        <f t="shared" si="433"/>
        <v>0</v>
      </c>
      <c r="AU1017" s="5">
        <f t="shared" si="434"/>
        <v>4.3943515493527485E-5</v>
      </c>
      <c r="AV1017" s="5">
        <f t="shared" si="435"/>
        <v>-5.7911363066420751E-4</v>
      </c>
      <c r="AW1017" s="5">
        <f t="shared" si="436"/>
        <v>-7.531840834739123E-4</v>
      </c>
      <c r="AX1017" s="5">
        <f t="shared" si="437"/>
        <v>0</v>
      </c>
      <c r="AZ1017" s="7">
        <f t="shared" si="447"/>
        <v>135.58266466399641</v>
      </c>
      <c r="BA1017" s="4">
        <f t="shared" si="438"/>
        <v>1.6610296969848487E-4</v>
      </c>
      <c r="BB1017" s="5">
        <f>AZ1017/MAX($AZ$16:AZ1017)-1</f>
        <v>-7.152258189742744E-3</v>
      </c>
    </row>
    <row r="1018" spans="1:54" x14ac:dyDescent="0.25">
      <c r="A1018" s="3">
        <v>44034</v>
      </c>
      <c r="B1018">
        <f>IFERROR(VLOOKUP($A1018,Finnifty!$A$14:$I$486,B$15+1,FALSE),All_curves!B1017)</f>
        <v>0</v>
      </c>
      <c r="C1018">
        <f>IFERROR(VLOOKUP($A1018,Finnifty!$A$14:$I$486,C$15+1,FALSE),All_curves!C1017)</f>
        <v>0</v>
      </c>
      <c r="D1018">
        <f>IFERROR(VLOOKUP($A1018,Finnifty!$A$14:$I$486,D$15+1,FALSE),All_curves!D1017)</f>
        <v>0</v>
      </c>
      <c r="E1018">
        <f>IFERROR(VLOOKUP($A1018,Finnifty!$A$14:$I$486,E$15+1,FALSE),All_curves!E1017)</f>
        <v>0</v>
      </c>
      <c r="F1018">
        <f>IFERROR(VLOOKUP($A1018,Finnifty!$A$14:$I$486,F$15+1,FALSE),All_curves!F1017)</f>
        <v>0</v>
      </c>
      <c r="G1018">
        <f>IFERROR(VLOOKUP($A1018,Finnifty!$A$14:$I$486,G$15+1,FALSE),All_curves!G1017)</f>
        <v>0</v>
      </c>
      <c r="H1018">
        <f>IFERROR(VLOOKUP($A1018,Finnifty!$A$14:$I$486,H$15+1,FALSE),All_curves!H1017)</f>
        <v>0</v>
      </c>
      <c r="I1018">
        <f>IFERROR(VLOOKUP($A1018,Finnifty!$A$14:$I$486,I$15+1,FALSE),All_curves!I1017)</f>
        <v>0</v>
      </c>
      <c r="J1018">
        <f>IFERROR(VLOOKUP($A1018,Banknifty!$A$14:$I$4860,2,FALSE),All_curves!J1017)</f>
        <v>17107560</v>
      </c>
      <c r="K1018">
        <f>IFERROR(VLOOKUP($A1018,Banknifty!$A$14:$I$4860,3,FALSE),All_curves!K1017)</f>
        <v>29171152</v>
      </c>
      <c r="L1018">
        <f>IFERROR(VLOOKUP($A1018,Banknifty!$A$14:$I$4860,4,FALSE),All_curves!L1017)</f>
        <v>21173770</v>
      </c>
      <c r="M1018">
        <f>IFERROR(VLOOKUP($A1018,Banknifty!$A$14:$I$4860,5,FALSE),All_curves!M1017)</f>
        <v>27882802</v>
      </c>
      <c r="N1018">
        <f>IFERROR(VLOOKUP($A1018,Banknifty!$A$14:$I$4860,6,FALSE),All_curves!N1017)</f>
        <v>16390005</v>
      </c>
      <c r="O1018">
        <f>IFERROR(VLOOKUP($A1018,Banknifty!$A$14:$I$4860,7,FALSE),All_curves!O1017)</f>
        <v>26098242</v>
      </c>
      <c r="P1018">
        <f>IFERROR(VLOOKUP($A1018,Banknifty!$A$14:$I$4860,8,FALSE),All_curves!P1017)</f>
        <v>26098242</v>
      </c>
      <c r="Q1018">
        <f>IFERROR(VLOOKUP($A1018,Banknifty!$A$14:$I$4860,9,FALSE),All_curves!Q1017)</f>
        <v>22106858</v>
      </c>
      <c r="R1018">
        <f>IFERROR(VLOOKUP($A1018,Nifty!$A$14:$I$4860,2,FALSE),All_curves!R1017)</f>
        <v>9053232</v>
      </c>
      <c r="S1018">
        <f>IFERROR(VLOOKUP($A1018,Nifty!$A$14:$I$4860,3,FALSE),All_curves!S1017)</f>
        <v>10823802</v>
      </c>
      <c r="T1018">
        <f>IFERROR(VLOOKUP($A1018,Nifty!$A$14:$I$4860,4,FALSE),All_curves!T1017)</f>
        <v>10001468</v>
      </c>
      <c r="U1018">
        <f>IFERROR(VLOOKUP($A1018,Nifty!$A$14:$I$4860,5,FALSE),All_curves!U1017)</f>
        <v>11514745</v>
      </c>
      <c r="V1018">
        <f>IFERROR(VLOOKUP($A1018,Nifty!$A$14:$I$4860,6,FALSE),All_curves!V1017)</f>
        <v>9767138</v>
      </c>
      <c r="W1018">
        <f>IFERROR(VLOOKUP($A1018,Nifty!$A$14:$I$4860,7,FALSE),All_curves!W1017)</f>
        <v>11448161</v>
      </c>
      <c r="X1018">
        <f>IFERROR(VLOOKUP($A1018,Nifty!$A$14:$I$4860,8,FALSE),All_curves!X1017)</f>
        <v>11091357</v>
      </c>
      <c r="Y1018">
        <f>IFERROR(VLOOKUP($A1018,Nifty!$A$14:$I$4860,9,FALSE),All_curves!Y1017)</f>
        <v>11395498</v>
      </c>
      <c r="AA1018" s="5">
        <f t="shared" si="439"/>
        <v>0</v>
      </c>
      <c r="AB1018" s="5">
        <f t="shared" si="440"/>
        <v>0</v>
      </c>
      <c r="AC1018" s="5">
        <f t="shared" si="441"/>
        <v>0</v>
      </c>
      <c r="AD1018" s="5">
        <f t="shared" si="442"/>
        <v>0</v>
      </c>
      <c r="AE1018" s="5">
        <f t="shared" si="443"/>
        <v>0</v>
      </c>
      <c r="AF1018" s="5">
        <f t="shared" si="444"/>
        <v>0</v>
      </c>
      <c r="AG1018" s="5">
        <f t="shared" si="445"/>
        <v>0</v>
      </c>
      <c r="AH1018" s="5">
        <f t="shared" si="446"/>
        <v>0</v>
      </c>
      <c r="AI1018" s="5">
        <f t="shared" si="422"/>
        <v>-5.0902909016807829E-3</v>
      </c>
      <c r="AJ1018" s="5">
        <f t="shared" si="423"/>
        <v>-2.4754183333879354E-3</v>
      </c>
      <c r="AK1018" s="5">
        <f t="shared" si="424"/>
        <v>-1.500830252542773E-3</v>
      </c>
      <c r="AL1018" s="5">
        <f t="shared" si="425"/>
        <v>0</v>
      </c>
      <c r="AM1018" s="5">
        <f t="shared" si="426"/>
        <v>1.7872024932819031E-3</v>
      </c>
      <c r="AN1018" s="5">
        <f t="shared" si="427"/>
        <v>2.1749814009137669E-3</v>
      </c>
      <c r="AO1018" s="5">
        <f t="shared" si="428"/>
        <v>2.1749814009137669E-3</v>
      </c>
      <c r="AP1018" s="5">
        <f t="shared" si="429"/>
        <v>2.507486543811499E-3</v>
      </c>
      <c r="AQ1018" s="5">
        <f t="shared" si="430"/>
        <v>-6.5195143186794757E-3</v>
      </c>
      <c r="AR1018" s="5">
        <f t="shared" si="431"/>
        <v>-8.4263317094460666E-3</v>
      </c>
      <c r="AS1018" s="5">
        <f t="shared" si="432"/>
        <v>-5.9298514113078626E-3</v>
      </c>
      <c r="AT1018" s="5">
        <f t="shared" si="433"/>
        <v>0</v>
      </c>
      <c r="AU1018" s="5">
        <f t="shared" si="434"/>
        <v>-6.5196291737130707E-3</v>
      </c>
      <c r="AV1018" s="5">
        <f t="shared" si="435"/>
        <v>-8.426351963678802E-3</v>
      </c>
      <c r="AW1018" s="5">
        <f t="shared" si="436"/>
        <v>-5.9298128911992043E-3</v>
      </c>
      <c r="AX1018" s="5">
        <f t="shared" si="437"/>
        <v>0</v>
      </c>
      <c r="AZ1018" s="7">
        <f t="shared" si="447"/>
        <v>135.3444155340577</v>
      </c>
      <c r="BA1018" s="4">
        <f t="shared" si="438"/>
        <v>-1.7572241298631267E-3</v>
      </c>
      <c r="BB1018" s="5">
        <f>AZ1018/MAX($AZ$16:AZ1018)-1</f>
        <v>-8.8969141989317935E-3</v>
      </c>
    </row>
    <row r="1019" spans="1:54" x14ac:dyDescent="0.25">
      <c r="A1019" s="3">
        <v>44035</v>
      </c>
      <c r="B1019">
        <f>IFERROR(VLOOKUP($A1019,Finnifty!$A$14:$I$486,B$15+1,FALSE),All_curves!B1018)</f>
        <v>0</v>
      </c>
      <c r="C1019">
        <f>IFERROR(VLOOKUP($A1019,Finnifty!$A$14:$I$486,C$15+1,FALSE),All_curves!C1018)</f>
        <v>0</v>
      </c>
      <c r="D1019">
        <f>IFERROR(VLOOKUP($A1019,Finnifty!$A$14:$I$486,D$15+1,FALSE),All_curves!D1018)</f>
        <v>0</v>
      </c>
      <c r="E1019">
        <f>IFERROR(VLOOKUP($A1019,Finnifty!$A$14:$I$486,E$15+1,FALSE),All_curves!E1018)</f>
        <v>0</v>
      </c>
      <c r="F1019">
        <f>IFERROR(VLOOKUP($A1019,Finnifty!$A$14:$I$486,F$15+1,FALSE),All_curves!F1018)</f>
        <v>0</v>
      </c>
      <c r="G1019">
        <f>IFERROR(VLOOKUP($A1019,Finnifty!$A$14:$I$486,G$15+1,FALSE),All_curves!G1018)</f>
        <v>0</v>
      </c>
      <c r="H1019">
        <f>IFERROR(VLOOKUP($A1019,Finnifty!$A$14:$I$486,H$15+1,FALSE),All_curves!H1018)</f>
        <v>0</v>
      </c>
      <c r="I1019">
        <f>IFERROR(VLOOKUP($A1019,Finnifty!$A$14:$I$486,I$15+1,FALSE),All_curves!I1018)</f>
        <v>0</v>
      </c>
      <c r="J1019">
        <f>IFERROR(VLOOKUP($A1019,Banknifty!$A$14:$I$4860,2,FALSE),All_curves!J1018)</f>
        <v>16959332</v>
      </c>
      <c r="K1019">
        <f>IFERROR(VLOOKUP($A1019,Banknifty!$A$14:$I$4860,3,FALSE),All_curves!K1018)</f>
        <v>29018242</v>
      </c>
      <c r="L1019">
        <f>IFERROR(VLOOKUP($A1019,Banknifty!$A$14:$I$4860,4,FALSE),All_curves!L1018)</f>
        <v>21042680</v>
      </c>
      <c r="M1019">
        <f>IFERROR(VLOOKUP($A1019,Banknifty!$A$14:$I$4860,5,FALSE),All_curves!M1018)</f>
        <v>27882802</v>
      </c>
      <c r="N1019">
        <f>IFERROR(VLOOKUP($A1019,Banknifty!$A$14:$I$4860,6,FALSE),All_curves!N1018)</f>
        <v>16375193</v>
      </c>
      <c r="O1019">
        <f>IFERROR(VLOOKUP($A1019,Banknifty!$A$14:$I$4860,7,FALSE),All_curves!O1018)</f>
        <v>26084164</v>
      </c>
      <c r="P1019">
        <f>IFERROR(VLOOKUP($A1019,Banknifty!$A$14:$I$4860,8,FALSE),All_curves!P1018)</f>
        <v>26084164</v>
      </c>
      <c r="Q1019">
        <f>IFERROR(VLOOKUP($A1019,Banknifty!$A$14:$I$4860,9,FALSE),All_curves!Q1018)</f>
        <v>22106858</v>
      </c>
      <c r="R1019">
        <f>IFERROR(VLOOKUP($A1019,Nifty!$A$14:$I$4860,2,FALSE),All_curves!R1018)</f>
        <v>9020077</v>
      </c>
      <c r="S1019">
        <f>IFERROR(VLOOKUP($A1019,Nifty!$A$14:$I$4860,3,FALSE),All_curves!S1018)</f>
        <v>10710909</v>
      </c>
      <c r="T1019">
        <f>IFERROR(VLOOKUP($A1019,Nifty!$A$14:$I$4860,4,FALSE),All_curves!T1018)</f>
        <v>9892505</v>
      </c>
      <c r="U1019">
        <f>IFERROR(VLOOKUP($A1019,Nifty!$A$14:$I$4860,5,FALSE),All_curves!U1018)</f>
        <v>11431974</v>
      </c>
      <c r="V1019">
        <f>IFERROR(VLOOKUP($A1019,Nifty!$A$14:$I$4860,6,FALSE),All_curves!V1018)</f>
        <v>9744429</v>
      </c>
      <c r="W1019">
        <f>IFERROR(VLOOKUP($A1019,Nifty!$A$14:$I$4860,7,FALSE),All_curves!W1018)</f>
        <v>11413695</v>
      </c>
      <c r="X1019">
        <f>IFERROR(VLOOKUP($A1019,Nifty!$A$14:$I$4860,8,FALSE),All_curves!X1018)</f>
        <v>11055275</v>
      </c>
      <c r="Y1019">
        <f>IFERROR(VLOOKUP($A1019,Nifty!$A$14:$I$4860,9,FALSE),All_curves!Y1018)</f>
        <v>11395498</v>
      </c>
      <c r="AA1019" s="5">
        <f t="shared" si="439"/>
        <v>0</v>
      </c>
      <c r="AB1019" s="5">
        <f t="shared" si="440"/>
        <v>0</v>
      </c>
      <c r="AC1019" s="5">
        <f t="shared" si="441"/>
        <v>0</v>
      </c>
      <c r="AD1019" s="5">
        <f t="shared" si="442"/>
        <v>0</v>
      </c>
      <c r="AE1019" s="5">
        <f t="shared" si="443"/>
        <v>0</v>
      </c>
      <c r="AF1019" s="5">
        <f t="shared" si="444"/>
        <v>0</v>
      </c>
      <c r="AG1019" s="5">
        <f t="shared" si="445"/>
        <v>0</v>
      </c>
      <c r="AH1019" s="5">
        <f t="shared" si="446"/>
        <v>0</v>
      </c>
      <c r="AI1019" s="5">
        <f t="shared" si="422"/>
        <v>-8.6644734842373783E-3</v>
      </c>
      <c r="AJ1019" s="5">
        <f t="shared" si="423"/>
        <v>-5.2418224689926296E-3</v>
      </c>
      <c r="AK1019" s="5">
        <f t="shared" si="424"/>
        <v>-6.1911506547960293E-3</v>
      </c>
      <c r="AL1019" s="5">
        <f t="shared" si="425"/>
        <v>0</v>
      </c>
      <c r="AM1019" s="5">
        <f t="shared" si="426"/>
        <v>-9.0372150588113875E-4</v>
      </c>
      <c r="AN1019" s="5">
        <f t="shared" si="427"/>
        <v>-5.394233067499421E-4</v>
      </c>
      <c r="AO1019" s="5">
        <f t="shared" si="428"/>
        <v>-5.394233067499421E-4</v>
      </c>
      <c r="AP1019" s="5">
        <f t="shared" si="429"/>
        <v>0</v>
      </c>
      <c r="AQ1019" s="5">
        <f t="shared" si="430"/>
        <v>-3.6622280308291622E-3</v>
      </c>
      <c r="AR1019" s="5">
        <f t="shared" si="431"/>
        <v>-1.0430068842722684E-2</v>
      </c>
      <c r="AS1019" s="5">
        <f t="shared" si="432"/>
        <v>-1.0894700657943401E-2</v>
      </c>
      <c r="AT1019" s="5">
        <f t="shared" si="433"/>
        <v>-7.188261659289874E-3</v>
      </c>
      <c r="AU1019" s="5">
        <f t="shared" si="434"/>
        <v>-2.3250413785491642E-3</v>
      </c>
      <c r="AV1019" s="5">
        <f t="shared" si="435"/>
        <v>-3.0106145432441389E-3</v>
      </c>
      <c r="AW1019" s="5">
        <f t="shared" si="436"/>
        <v>-3.2531637021511184E-3</v>
      </c>
      <c r="AX1019" s="5">
        <f t="shared" si="437"/>
        <v>0</v>
      </c>
      <c r="AZ1019" s="7">
        <f t="shared" si="447"/>
        <v>134.99001565446486</v>
      </c>
      <c r="BA1019" s="4">
        <f t="shared" si="438"/>
        <v>-2.6185038975890256E-3</v>
      </c>
      <c r="BB1019" s="5">
        <f>AZ1019/MAX($AZ$16:AZ1019)-1</f>
        <v>-1.1492121492014507E-2</v>
      </c>
    </row>
    <row r="1020" spans="1:54" x14ac:dyDescent="0.25">
      <c r="A1020" s="3">
        <v>44036</v>
      </c>
      <c r="B1020">
        <f>IFERROR(VLOOKUP($A1020,Finnifty!$A$14:$I$486,B$15+1,FALSE),All_curves!B1019)</f>
        <v>0</v>
      </c>
      <c r="C1020">
        <f>IFERROR(VLOOKUP($A1020,Finnifty!$A$14:$I$486,C$15+1,FALSE),All_curves!C1019)</f>
        <v>0</v>
      </c>
      <c r="D1020">
        <f>IFERROR(VLOOKUP($A1020,Finnifty!$A$14:$I$486,D$15+1,FALSE),All_curves!D1019)</f>
        <v>0</v>
      </c>
      <c r="E1020">
        <f>IFERROR(VLOOKUP($A1020,Finnifty!$A$14:$I$486,E$15+1,FALSE),All_curves!E1019)</f>
        <v>0</v>
      </c>
      <c r="F1020">
        <f>IFERROR(VLOOKUP($A1020,Finnifty!$A$14:$I$486,F$15+1,FALSE),All_curves!F1019)</f>
        <v>0</v>
      </c>
      <c r="G1020">
        <f>IFERROR(VLOOKUP($A1020,Finnifty!$A$14:$I$486,G$15+1,FALSE),All_curves!G1019)</f>
        <v>0</v>
      </c>
      <c r="H1020">
        <f>IFERROR(VLOOKUP($A1020,Finnifty!$A$14:$I$486,H$15+1,FALSE),All_curves!H1019)</f>
        <v>0</v>
      </c>
      <c r="I1020">
        <f>IFERROR(VLOOKUP($A1020,Finnifty!$A$14:$I$486,I$15+1,FALSE),All_curves!I1019)</f>
        <v>0</v>
      </c>
      <c r="J1020">
        <f>IFERROR(VLOOKUP($A1020,Banknifty!$A$14:$I$4860,2,FALSE),All_curves!J1019)</f>
        <v>16943628</v>
      </c>
      <c r="K1020">
        <f>IFERROR(VLOOKUP($A1020,Banknifty!$A$14:$I$4860,3,FALSE),All_curves!K1019)</f>
        <v>28924782</v>
      </c>
      <c r="L1020">
        <f>IFERROR(VLOOKUP($A1020,Banknifty!$A$14:$I$4860,4,FALSE),All_curves!L1019)</f>
        <v>20977624</v>
      </c>
      <c r="M1020">
        <f>IFERROR(VLOOKUP($A1020,Banknifty!$A$14:$I$4860,5,FALSE),All_curves!M1019)</f>
        <v>27882802</v>
      </c>
      <c r="N1020">
        <f>IFERROR(VLOOKUP($A1020,Banknifty!$A$14:$I$4860,6,FALSE),All_curves!N1019)</f>
        <v>16445250</v>
      </c>
      <c r="O1020">
        <f>IFERROR(VLOOKUP($A1020,Banknifty!$A$14:$I$4860,7,FALSE),All_curves!O1019)</f>
        <v>26183468</v>
      </c>
      <c r="P1020">
        <f>IFERROR(VLOOKUP($A1020,Banknifty!$A$14:$I$4860,8,FALSE),All_curves!P1019)</f>
        <v>26183468</v>
      </c>
      <c r="Q1020">
        <f>IFERROR(VLOOKUP($A1020,Banknifty!$A$14:$I$4860,9,FALSE),All_curves!Q1019)</f>
        <v>22106858</v>
      </c>
      <c r="R1020">
        <f>IFERROR(VLOOKUP($A1020,Nifty!$A$14:$I$4860,2,FALSE),All_curves!R1019)</f>
        <v>8984759</v>
      </c>
      <c r="S1020">
        <f>IFERROR(VLOOKUP($A1020,Nifty!$A$14:$I$4860,3,FALSE),All_curves!S1019)</f>
        <v>10710909</v>
      </c>
      <c r="T1020">
        <f>IFERROR(VLOOKUP($A1020,Nifty!$A$14:$I$4860,4,FALSE),All_curves!T1019)</f>
        <v>9892505</v>
      </c>
      <c r="U1020">
        <f>IFERROR(VLOOKUP($A1020,Nifty!$A$14:$I$4860,5,FALSE),All_curves!U1019)</f>
        <v>11431974</v>
      </c>
      <c r="V1020">
        <f>IFERROR(VLOOKUP($A1020,Nifty!$A$14:$I$4860,6,FALSE),All_curves!V1019)</f>
        <v>9663813</v>
      </c>
      <c r="W1020">
        <f>IFERROR(VLOOKUP($A1020,Nifty!$A$14:$I$4860,7,FALSE),All_curves!W1019)</f>
        <v>11368456</v>
      </c>
      <c r="X1020">
        <f>IFERROR(VLOOKUP($A1020,Nifty!$A$14:$I$4860,8,FALSE),All_curves!X1019)</f>
        <v>11010161</v>
      </c>
      <c r="Y1020">
        <f>IFERROR(VLOOKUP($A1020,Nifty!$A$14:$I$4860,9,FALSE),All_curves!Y1019)</f>
        <v>11395498</v>
      </c>
      <c r="AA1020" s="5">
        <f t="shared" si="439"/>
        <v>0</v>
      </c>
      <c r="AB1020" s="5">
        <f t="shared" si="440"/>
        <v>0</v>
      </c>
      <c r="AC1020" s="5">
        <f t="shared" si="441"/>
        <v>0</v>
      </c>
      <c r="AD1020" s="5">
        <f t="shared" si="442"/>
        <v>0</v>
      </c>
      <c r="AE1020" s="5">
        <f t="shared" si="443"/>
        <v>0</v>
      </c>
      <c r="AF1020" s="5">
        <f t="shared" si="444"/>
        <v>0</v>
      </c>
      <c r="AG1020" s="5">
        <f t="shared" si="445"/>
        <v>0</v>
      </c>
      <c r="AH1020" s="5">
        <f t="shared" si="446"/>
        <v>0</v>
      </c>
      <c r="AI1020" s="5">
        <f t="shared" si="422"/>
        <v>-9.259798676032327E-4</v>
      </c>
      <c r="AJ1020" s="5">
        <f t="shared" si="423"/>
        <v>-3.220732668781201E-3</v>
      </c>
      <c r="AK1020" s="5">
        <f t="shared" si="424"/>
        <v>-3.0916214094401928E-3</v>
      </c>
      <c r="AL1020" s="5">
        <f t="shared" si="425"/>
        <v>0</v>
      </c>
      <c r="AM1020" s="5">
        <f t="shared" si="426"/>
        <v>4.278239651893001E-3</v>
      </c>
      <c r="AN1020" s="5">
        <f t="shared" si="427"/>
        <v>3.8070608665088379E-3</v>
      </c>
      <c r="AO1020" s="5">
        <f t="shared" si="428"/>
        <v>3.8070608665088379E-3</v>
      </c>
      <c r="AP1020" s="5">
        <f t="shared" si="429"/>
        <v>0</v>
      </c>
      <c r="AQ1020" s="5">
        <f t="shared" si="430"/>
        <v>-3.9154876394070781E-3</v>
      </c>
      <c r="AR1020" s="5">
        <f t="shared" si="431"/>
        <v>0</v>
      </c>
      <c r="AS1020" s="5">
        <f t="shared" si="432"/>
        <v>0</v>
      </c>
      <c r="AT1020" s="5">
        <f t="shared" si="433"/>
        <v>0</v>
      </c>
      <c r="AU1020" s="5">
        <f t="shared" si="434"/>
        <v>-8.2730347771018398E-3</v>
      </c>
      <c r="AV1020" s="5">
        <f t="shared" si="435"/>
        <v>-3.9635718319089852E-3</v>
      </c>
      <c r="AW1020" s="5">
        <f t="shared" si="436"/>
        <v>-4.0807668737322667E-3</v>
      </c>
      <c r="AX1020" s="5">
        <f t="shared" si="437"/>
        <v>0</v>
      </c>
      <c r="AZ1020" s="7">
        <f t="shared" si="447"/>
        <v>134.90239119601674</v>
      </c>
      <c r="BA1020" s="4">
        <f t="shared" si="438"/>
        <v>-6.4911807012767175E-4</v>
      </c>
      <c r="BB1020" s="5">
        <f>AZ1020/MAX($AZ$16:AZ1020)-1</f>
        <v>-1.2133779818417567E-2</v>
      </c>
    </row>
    <row r="1021" spans="1:54" x14ac:dyDescent="0.25">
      <c r="A1021" s="3">
        <v>44039</v>
      </c>
      <c r="B1021">
        <f>IFERROR(VLOOKUP($A1021,Finnifty!$A$14:$I$486,B$15+1,FALSE),All_curves!B1020)</f>
        <v>0</v>
      </c>
      <c r="C1021">
        <f>IFERROR(VLOOKUP($A1021,Finnifty!$A$14:$I$486,C$15+1,FALSE),All_curves!C1020)</f>
        <v>0</v>
      </c>
      <c r="D1021">
        <f>IFERROR(VLOOKUP($A1021,Finnifty!$A$14:$I$486,D$15+1,FALSE),All_curves!D1020)</f>
        <v>0</v>
      </c>
      <c r="E1021">
        <f>IFERROR(VLOOKUP($A1021,Finnifty!$A$14:$I$486,E$15+1,FALSE),All_curves!E1020)</f>
        <v>0</v>
      </c>
      <c r="F1021">
        <f>IFERROR(VLOOKUP($A1021,Finnifty!$A$14:$I$486,F$15+1,FALSE),All_curves!F1020)</f>
        <v>0</v>
      </c>
      <c r="G1021">
        <f>IFERROR(VLOOKUP($A1021,Finnifty!$A$14:$I$486,G$15+1,FALSE),All_curves!G1020)</f>
        <v>0</v>
      </c>
      <c r="H1021">
        <f>IFERROR(VLOOKUP($A1021,Finnifty!$A$14:$I$486,H$15+1,FALSE),All_curves!H1020)</f>
        <v>0</v>
      </c>
      <c r="I1021">
        <f>IFERROR(VLOOKUP($A1021,Finnifty!$A$14:$I$486,I$15+1,FALSE),All_curves!I1020)</f>
        <v>0</v>
      </c>
      <c r="J1021">
        <f>IFERROR(VLOOKUP($A1021,Banknifty!$A$14:$I$4860,2,FALSE),All_curves!J1020)</f>
        <v>17058144</v>
      </c>
      <c r="K1021">
        <f>IFERROR(VLOOKUP($A1021,Banknifty!$A$14:$I$4860,3,FALSE),All_curves!K1020)</f>
        <v>29109610</v>
      </c>
      <c r="L1021">
        <f>IFERROR(VLOOKUP($A1021,Banknifty!$A$14:$I$4860,4,FALSE),All_curves!L1020)</f>
        <v>21158808</v>
      </c>
      <c r="M1021">
        <f>IFERROR(VLOOKUP($A1021,Banknifty!$A$14:$I$4860,5,FALSE),All_curves!M1020)</f>
        <v>27936612</v>
      </c>
      <c r="N1021">
        <f>IFERROR(VLOOKUP($A1021,Banknifty!$A$14:$I$4860,6,FALSE),All_curves!N1020)</f>
        <v>16361538</v>
      </c>
      <c r="O1021">
        <f>IFERROR(VLOOKUP($A1021,Banknifty!$A$14:$I$4860,7,FALSE),All_curves!O1020)</f>
        <v>26118652</v>
      </c>
      <c r="P1021">
        <f>IFERROR(VLOOKUP($A1021,Banknifty!$A$14:$I$4860,8,FALSE),All_curves!P1020)</f>
        <v>26118652</v>
      </c>
      <c r="Q1021">
        <f>IFERROR(VLOOKUP($A1021,Banknifty!$A$14:$I$4860,9,FALSE),All_curves!Q1020)</f>
        <v>22106858</v>
      </c>
      <c r="R1021">
        <f>IFERROR(VLOOKUP($A1021,Nifty!$A$14:$I$4860,2,FALSE),All_curves!R1020)</f>
        <v>8963274</v>
      </c>
      <c r="S1021">
        <f>IFERROR(VLOOKUP($A1021,Nifty!$A$14:$I$4860,3,FALSE),All_curves!S1020)</f>
        <v>10693084</v>
      </c>
      <c r="T1021">
        <f>IFERROR(VLOOKUP($A1021,Nifty!$A$14:$I$4860,4,FALSE),All_curves!T1020)</f>
        <v>9884882</v>
      </c>
      <c r="U1021">
        <f>IFERROR(VLOOKUP($A1021,Nifty!$A$14:$I$4860,5,FALSE),All_curves!U1020)</f>
        <v>11431974</v>
      </c>
      <c r="V1021">
        <f>IFERROR(VLOOKUP($A1021,Nifty!$A$14:$I$4860,6,FALSE),All_curves!V1020)</f>
        <v>9640704</v>
      </c>
      <c r="W1021">
        <f>IFERROR(VLOOKUP($A1021,Nifty!$A$14:$I$4860,7,FALSE),All_curves!W1020)</f>
        <v>11349537</v>
      </c>
      <c r="X1021">
        <f>IFERROR(VLOOKUP($A1021,Nifty!$A$14:$I$4860,8,FALSE),All_curves!X1020)</f>
        <v>11001677</v>
      </c>
      <c r="Y1021">
        <f>IFERROR(VLOOKUP($A1021,Nifty!$A$14:$I$4860,9,FALSE),All_curves!Y1020)</f>
        <v>11395498</v>
      </c>
      <c r="AA1021" s="5">
        <f t="shared" si="439"/>
        <v>0</v>
      </c>
      <c r="AB1021" s="5">
        <f t="shared" si="440"/>
        <v>0</v>
      </c>
      <c r="AC1021" s="5">
        <f t="shared" si="441"/>
        <v>0</v>
      </c>
      <c r="AD1021" s="5">
        <f t="shared" si="442"/>
        <v>0</v>
      </c>
      <c r="AE1021" s="5">
        <f t="shared" si="443"/>
        <v>0</v>
      </c>
      <c r="AF1021" s="5">
        <f t="shared" si="444"/>
        <v>0</v>
      </c>
      <c r="AG1021" s="5">
        <f t="shared" si="445"/>
        <v>0</v>
      </c>
      <c r="AH1021" s="5">
        <f t="shared" si="446"/>
        <v>0</v>
      </c>
      <c r="AI1021" s="5">
        <f t="shared" si="422"/>
        <v>6.7586469674616456E-3</v>
      </c>
      <c r="AJ1021" s="5">
        <f t="shared" si="423"/>
        <v>6.3899530859039544E-3</v>
      </c>
      <c r="AK1021" s="5">
        <f t="shared" si="424"/>
        <v>8.6370124662353831E-3</v>
      </c>
      <c r="AL1021" s="5">
        <f t="shared" si="425"/>
        <v>1.9298634333808629E-3</v>
      </c>
      <c r="AM1021" s="5">
        <f t="shared" si="426"/>
        <v>-5.0903452364664536E-3</v>
      </c>
      <c r="AN1021" s="5">
        <f t="shared" si="427"/>
        <v>-2.4754551230570243E-3</v>
      </c>
      <c r="AO1021" s="5">
        <f t="shared" si="428"/>
        <v>-2.4754551230570243E-3</v>
      </c>
      <c r="AP1021" s="5">
        <f t="shared" si="429"/>
        <v>0</v>
      </c>
      <c r="AQ1021" s="5">
        <f t="shared" si="430"/>
        <v>-2.3912717080113444E-3</v>
      </c>
      <c r="AR1021" s="5">
        <f t="shared" si="431"/>
        <v>-1.6641911531505293E-3</v>
      </c>
      <c r="AS1021" s="5">
        <f t="shared" si="432"/>
        <v>-7.7058338610902499E-4</v>
      </c>
      <c r="AT1021" s="5">
        <f t="shared" si="433"/>
        <v>0</v>
      </c>
      <c r="AU1021" s="5">
        <f t="shared" si="434"/>
        <v>-2.3912921328258507E-3</v>
      </c>
      <c r="AV1021" s="5">
        <f t="shared" si="435"/>
        <v>-1.6641661805262276E-3</v>
      </c>
      <c r="AW1021" s="5">
        <f t="shared" si="436"/>
        <v>-7.7056093911798129E-4</v>
      </c>
      <c r="AX1021" s="5">
        <f t="shared" si="437"/>
        <v>0</v>
      </c>
      <c r="AZ1021" s="7">
        <f t="shared" si="447"/>
        <v>134.92499945948771</v>
      </c>
      <c r="BA1021" s="4">
        <f t="shared" si="438"/>
        <v>1.6758979044418271E-4</v>
      </c>
      <c r="BB1021" s="5">
        <f>AZ1021/MAX($AZ$16:AZ1021)-1</f>
        <v>-1.1968223525590349E-2</v>
      </c>
    </row>
    <row r="1022" spans="1:54" x14ac:dyDescent="0.25">
      <c r="A1022" s="3">
        <v>44040</v>
      </c>
      <c r="B1022">
        <f>IFERROR(VLOOKUP($A1022,Finnifty!$A$14:$I$486,B$15+1,FALSE),All_curves!B1021)</f>
        <v>0</v>
      </c>
      <c r="C1022">
        <f>IFERROR(VLOOKUP($A1022,Finnifty!$A$14:$I$486,C$15+1,FALSE),All_curves!C1021)</f>
        <v>0</v>
      </c>
      <c r="D1022">
        <f>IFERROR(VLOOKUP($A1022,Finnifty!$A$14:$I$486,D$15+1,FALSE),All_curves!D1021)</f>
        <v>0</v>
      </c>
      <c r="E1022">
        <f>IFERROR(VLOOKUP($A1022,Finnifty!$A$14:$I$486,E$15+1,FALSE),All_curves!E1021)</f>
        <v>0</v>
      </c>
      <c r="F1022">
        <f>IFERROR(VLOOKUP($A1022,Finnifty!$A$14:$I$486,F$15+1,FALSE),All_curves!F1021)</f>
        <v>0</v>
      </c>
      <c r="G1022">
        <f>IFERROR(VLOOKUP($A1022,Finnifty!$A$14:$I$486,G$15+1,FALSE),All_curves!G1021)</f>
        <v>0</v>
      </c>
      <c r="H1022">
        <f>IFERROR(VLOOKUP($A1022,Finnifty!$A$14:$I$486,H$15+1,FALSE),All_curves!H1021)</f>
        <v>0</v>
      </c>
      <c r="I1022">
        <f>IFERROR(VLOOKUP($A1022,Finnifty!$A$14:$I$486,I$15+1,FALSE),All_curves!I1021)</f>
        <v>0</v>
      </c>
      <c r="J1022">
        <f>IFERROR(VLOOKUP($A1022,Banknifty!$A$14:$I$4860,2,FALSE),All_curves!J1021)</f>
        <v>16993022</v>
      </c>
      <c r="K1022">
        <f>IFERROR(VLOOKUP($A1022,Banknifty!$A$14:$I$4860,3,FALSE),All_curves!K1021)</f>
        <v>28844206</v>
      </c>
      <c r="L1022">
        <f>IFERROR(VLOOKUP($A1022,Banknifty!$A$14:$I$4860,4,FALSE),All_curves!L1021)</f>
        <v>21021526</v>
      </c>
      <c r="M1022">
        <f>IFERROR(VLOOKUP($A1022,Banknifty!$A$14:$I$4860,5,FALSE),All_curves!M1021)</f>
        <v>27829046</v>
      </c>
      <c r="N1022">
        <f>IFERROR(VLOOKUP($A1022,Banknifty!$A$14:$I$4860,6,FALSE),All_curves!N1021)</f>
        <v>16349473</v>
      </c>
      <c r="O1022">
        <f>IFERROR(VLOOKUP($A1022,Banknifty!$A$14:$I$4860,7,FALSE),All_curves!O1021)</f>
        <v>26102860</v>
      </c>
      <c r="P1022">
        <f>IFERROR(VLOOKUP($A1022,Banknifty!$A$14:$I$4860,8,FALSE),All_curves!P1021)</f>
        <v>26102860</v>
      </c>
      <c r="Q1022">
        <f>IFERROR(VLOOKUP($A1022,Banknifty!$A$14:$I$4860,9,FALSE),All_curves!Q1021)</f>
        <v>22106858</v>
      </c>
      <c r="R1022">
        <f>IFERROR(VLOOKUP($A1022,Nifty!$A$14:$I$4860,2,FALSE),All_curves!R1021)</f>
        <v>8987096</v>
      </c>
      <c r="S1022">
        <f>IFERROR(VLOOKUP($A1022,Nifty!$A$14:$I$4860,3,FALSE),All_curves!S1021)</f>
        <v>10690541</v>
      </c>
      <c r="T1022">
        <f>IFERROR(VLOOKUP($A1022,Nifty!$A$14:$I$4860,4,FALSE),All_curves!T1021)</f>
        <v>9895981</v>
      </c>
      <c r="U1022">
        <f>IFERROR(VLOOKUP($A1022,Nifty!$A$14:$I$4860,5,FALSE),All_curves!U1021)</f>
        <v>11450702</v>
      </c>
      <c r="V1022">
        <f>IFERROR(VLOOKUP($A1022,Nifty!$A$14:$I$4860,6,FALSE),All_curves!V1021)</f>
        <v>9666326</v>
      </c>
      <c r="W1022">
        <f>IFERROR(VLOOKUP($A1022,Nifty!$A$14:$I$4860,7,FALSE),All_curves!W1021)</f>
        <v>11346838</v>
      </c>
      <c r="X1022">
        <f>IFERROR(VLOOKUP($A1022,Nifty!$A$14:$I$4860,8,FALSE),All_curves!X1021)</f>
        <v>11014030</v>
      </c>
      <c r="Y1022">
        <f>IFERROR(VLOOKUP($A1022,Nifty!$A$14:$I$4860,9,FALSE),All_curves!Y1021)</f>
        <v>11414166</v>
      </c>
      <c r="AA1022" s="5">
        <f t="shared" si="439"/>
        <v>0</v>
      </c>
      <c r="AB1022" s="5">
        <f t="shared" si="440"/>
        <v>0</v>
      </c>
      <c r="AC1022" s="5">
        <f t="shared" si="441"/>
        <v>0</v>
      </c>
      <c r="AD1022" s="5">
        <f t="shared" si="442"/>
        <v>0</v>
      </c>
      <c r="AE1022" s="5">
        <f t="shared" si="443"/>
        <v>0</v>
      </c>
      <c r="AF1022" s="5">
        <f t="shared" si="444"/>
        <v>0</v>
      </c>
      <c r="AG1022" s="5">
        <f t="shared" si="445"/>
        <v>0</v>
      </c>
      <c r="AH1022" s="5">
        <f t="shared" si="446"/>
        <v>0</v>
      </c>
      <c r="AI1022" s="5">
        <f t="shared" si="422"/>
        <v>-3.8176486257824882E-3</v>
      </c>
      <c r="AJ1022" s="5">
        <f t="shared" si="423"/>
        <v>-9.1174014354710176E-3</v>
      </c>
      <c r="AK1022" s="5">
        <f t="shared" si="424"/>
        <v>-6.4881726796708339E-3</v>
      </c>
      <c r="AL1022" s="5">
        <f t="shared" si="425"/>
        <v>-3.8503595210471753E-3</v>
      </c>
      <c r="AM1022" s="5">
        <f t="shared" si="426"/>
        <v>-7.3740011483025558E-4</v>
      </c>
      <c r="AN1022" s="5">
        <f t="shared" si="427"/>
        <v>-6.0462538418903922E-4</v>
      </c>
      <c r="AO1022" s="5">
        <f t="shared" si="428"/>
        <v>-6.0462538418903922E-4</v>
      </c>
      <c r="AP1022" s="5">
        <f t="shared" si="429"/>
        <v>0</v>
      </c>
      <c r="AQ1022" s="5">
        <f t="shared" si="430"/>
        <v>2.6577342163143225E-3</v>
      </c>
      <c r="AR1022" s="5">
        <f t="shared" si="431"/>
        <v>-2.3781726581406648E-4</v>
      </c>
      <c r="AS1022" s="5">
        <f t="shared" si="432"/>
        <v>1.1228257454161117E-3</v>
      </c>
      <c r="AT1022" s="5">
        <f t="shared" si="433"/>
        <v>1.6382122632538909E-3</v>
      </c>
      <c r="AU1022" s="5">
        <f t="shared" si="434"/>
        <v>2.6576897288828061E-3</v>
      </c>
      <c r="AV1022" s="5">
        <f t="shared" si="435"/>
        <v>-2.378070576799507E-4</v>
      </c>
      <c r="AW1022" s="5">
        <f t="shared" si="436"/>
        <v>1.1228288196427627E-3</v>
      </c>
      <c r="AX1022" s="5">
        <f t="shared" si="437"/>
        <v>1.6381908013147761E-3</v>
      </c>
      <c r="AZ1022" s="7">
        <f t="shared" si="447"/>
        <v>134.84146752784412</v>
      </c>
      <c r="BA1022" s="4">
        <f t="shared" si="438"/>
        <v>-6.1909899557704973E-4</v>
      </c>
      <c r="BB1022" s="5">
        <f>AZ1022/MAX($AZ$16:AZ1022)-1</f>
        <v>-1.2579913006003696E-2</v>
      </c>
    </row>
    <row r="1023" spans="1:54" x14ac:dyDescent="0.25">
      <c r="A1023" s="3">
        <v>44041</v>
      </c>
      <c r="B1023">
        <f>IFERROR(VLOOKUP($A1023,Finnifty!$A$14:$I$486,B$15+1,FALSE),All_curves!B1022)</f>
        <v>0</v>
      </c>
      <c r="C1023">
        <f>IFERROR(VLOOKUP($A1023,Finnifty!$A$14:$I$486,C$15+1,FALSE),All_curves!C1022)</f>
        <v>0</v>
      </c>
      <c r="D1023">
        <f>IFERROR(VLOOKUP($A1023,Finnifty!$A$14:$I$486,D$15+1,FALSE),All_curves!D1022)</f>
        <v>0</v>
      </c>
      <c r="E1023">
        <f>IFERROR(VLOOKUP($A1023,Finnifty!$A$14:$I$486,E$15+1,FALSE),All_curves!E1022)</f>
        <v>0</v>
      </c>
      <c r="F1023">
        <f>IFERROR(VLOOKUP($A1023,Finnifty!$A$14:$I$486,F$15+1,FALSE),All_curves!F1022)</f>
        <v>0</v>
      </c>
      <c r="G1023">
        <f>IFERROR(VLOOKUP($A1023,Finnifty!$A$14:$I$486,G$15+1,FALSE),All_curves!G1022)</f>
        <v>0</v>
      </c>
      <c r="H1023">
        <f>IFERROR(VLOOKUP($A1023,Finnifty!$A$14:$I$486,H$15+1,FALSE),All_curves!H1022)</f>
        <v>0</v>
      </c>
      <c r="I1023">
        <f>IFERROR(VLOOKUP($A1023,Finnifty!$A$14:$I$486,I$15+1,FALSE),All_curves!I1022)</f>
        <v>0</v>
      </c>
      <c r="J1023">
        <f>IFERROR(VLOOKUP($A1023,Banknifty!$A$14:$I$4860,2,FALSE),All_curves!J1022)</f>
        <v>16948246</v>
      </c>
      <c r="K1023">
        <f>IFERROR(VLOOKUP($A1023,Banknifty!$A$14:$I$4860,3,FALSE),All_curves!K1022)</f>
        <v>28787636</v>
      </c>
      <c r="L1023">
        <f>IFERROR(VLOOKUP($A1023,Banknifty!$A$14:$I$4860,4,FALSE),All_curves!L1022)</f>
        <v>20996154</v>
      </c>
      <c r="M1023">
        <f>IFERROR(VLOOKUP($A1023,Banknifty!$A$14:$I$4860,5,FALSE),All_curves!M1022)</f>
        <v>27727942</v>
      </c>
      <c r="N1023">
        <f>IFERROR(VLOOKUP($A1023,Banknifty!$A$14:$I$4860,6,FALSE),All_curves!N1022)</f>
        <v>16257177</v>
      </c>
      <c r="O1023">
        <f>IFERROR(VLOOKUP($A1023,Banknifty!$A$14:$I$4860,7,FALSE),All_curves!O1022)</f>
        <v>26018790</v>
      </c>
      <c r="P1023">
        <f>IFERROR(VLOOKUP($A1023,Banknifty!$A$14:$I$4860,8,FALSE),All_curves!P1022)</f>
        <v>26018790</v>
      </c>
      <c r="Q1023">
        <f>IFERROR(VLOOKUP($A1023,Banknifty!$A$14:$I$4860,9,FALSE),All_curves!Q1022)</f>
        <v>22106858</v>
      </c>
      <c r="R1023">
        <f>IFERROR(VLOOKUP($A1023,Nifty!$A$14:$I$4860,2,FALSE),All_curves!R1022)</f>
        <v>8980449</v>
      </c>
      <c r="S1023">
        <f>IFERROR(VLOOKUP($A1023,Nifty!$A$14:$I$4860,3,FALSE),All_curves!S1022)</f>
        <v>10756019</v>
      </c>
      <c r="T1023">
        <f>IFERROR(VLOOKUP($A1023,Nifty!$A$14:$I$4860,4,FALSE),All_curves!T1022)</f>
        <v>9890977</v>
      </c>
      <c r="U1023">
        <f>IFERROR(VLOOKUP($A1023,Nifty!$A$14:$I$4860,5,FALSE),All_curves!U1022)</f>
        <v>11479653</v>
      </c>
      <c r="V1023">
        <f>IFERROR(VLOOKUP($A1023,Nifty!$A$14:$I$4860,6,FALSE),All_curves!V1022)</f>
        <v>9659177</v>
      </c>
      <c r="W1023">
        <f>IFERROR(VLOOKUP($A1023,Nifty!$A$14:$I$4860,7,FALSE),All_curves!W1022)</f>
        <v>11416336</v>
      </c>
      <c r="X1023">
        <f>IFERROR(VLOOKUP($A1023,Nifty!$A$14:$I$4860,8,FALSE),All_curves!X1022)</f>
        <v>11008461</v>
      </c>
      <c r="Y1023">
        <f>IFERROR(VLOOKUP($A1023,Nifty!$A$14:$I$4860,9,FALSE),All_curves!Y1022)</f>
        <v>11443025</v>
      </c>
      <c r="AA1023" s="5">
        <f t="shared" si="439"/>
        <v>0</v>
      </c>
      <c r="AB1023" s="5">
        <f t="shared" si="440"/>
        <v>0</v>
      </c>
      <c r="AC1023" s="5">
        <f t="shared" si="441"/>
        <v>0</v>
      </c>
      <c r="AD1023" s="5">
        <f t="shared" si="442"/>
        <v>0</v>
      </c>
      <c r="AE1023" s="5">
        <f t="shared" si="443"/>
        <v>0</v>
      </c>
      <c r="AF1023" s="5">
        <f t="shared" si="444"/>
        <v>0</v>
      </c>
      <c r="AG1023" s="5">
        <f t="shared" si="445"/>
        <v>0</v>
      </c>
      <c r="AH1023" s="5">
        <f t="shared" si="446"/>
        <v>0</v>
      </c>
      <c r="AI1023" s="5">
        <f t="shared" si="422"/>
        <v>-2.6349639281347814E-3</v>
      </c>
      <c r="AJ1023" s="5">
        <f t="shared" si="423"/>
        <v>-1.9612257657568577E-3</v>
      </c>
      <c r="AK1023" s="5">
        <f t="shared" si="424"/>
        <v>-1.206953291592594E-3</v>
      </c>
      <c r="AL1023" s="5">
        <f t="shared" si="425"/>
        <v>-3.6330386603982134E-3</v>
      </c>
      <c r="AM1023" s="5">
        <f t="shared" si="426"/>
        <v>-5.6451972488654745E-3</v>
      </c>
      <c r="AN1023" s="5">
        <f t="shared" si="427"/>
        <v>-3.2207198751401656E-3</v>
      </c>
      <c r="AO1023" s="5">
        <f t="shared" si="428"/>
        <v>-3.2207198751401656E-3</v>
      </c>
      <c r="AP1023" s="5">
        <f t="shared" si="429"/>
        <v>0</v>
      </c>
      <c r="AQ1023" s="5">
        <f t="shared" si="430"/>
        <v>-7.3961600054117671E-4</v>
      </c>
      <c r="AR1023" s="5">
        <f t="shared" si="431"/>
        <v>6.1248537375235834E-3</v>
      </c>
      <c r="AS1023" s="5">
        <f t="shared" si="432"/>
        <v>-5.0565982291195244E-4</v>
      </c>
      <c r="AT1023" s="5">
        <f t="shared" si="433"/>
        <v>2.5283166045191319E-3</v>
      </c>
      <c r="AU1023" s="5">
        <f t="shared" si="434"/>
        <v>-7.395777878792531E-4</v>
      </c>
      <c r="AV1023" s="5">
        <f t="shared" si="435"/>
        <v>6.1248781378564487E-3</v>
      </c>
      <c r="AW1023" s="5">
        <f t="shared" si="436"/>
        <v>-5.0562782196883482E-4</v>
      </c>
      <c r="AX1023" s="5">
        <f t="shared" si="437"/>
        <v>2.5283494212366975E-3</v>
      </c>
      <c r="AZ1023" s="7">
        <f t="shared" si="447"/>
        <v>134.80378550567167</v>
      </c>
      <c r="BA1023" s="4">
        <f t="shared" si="438"/>
        <v>-2.7945425738306695E-4</v>
      </c>
      <c r="BB1023" s="5">
        <f>AZ1023/MAX($AZ$16:AZ1023)-1</f>
        <v>-1.2855851753139858E-2</v>
      </c>
    </row>
    <row r="1024" spans="1:54" x14ac:dyDescent="0.25">
      <c r="A1024" s="3">
        <v>44042</v>
      </c>
      <c r="B1024">
        <f>IFERROR(VLOOKUP($A1024,Finnifty!$A$14:$I$486,B$15+1,FALSE),All_curves!B1023)</f>
        <v>0</v>
      </c>
      <c r="C1024">
        <f>IFERROR(VLOOKUP($A1024,Finnifty!$A$14:$I$486,C$15+1,FALSE),All_curves!C1023)</f>
        <v>0</v>
      </c>
      <c r="D1024">
        <f>IFERROR(VLOOKUP($A1024,Finnifty!$A$14:$I$486,D$15+1,FALSE),All_curves!D1023)</f>
        <v>0</v>
      </c>
      <c r="E1024">
        <f>IFERROR(VLOOKUP($A1024,Finnifty!$A$14:$I$486,E$15+1,FALSE),All_curves!E1023)</f>
        <v>0</v>
      </c>
      <c r="F1024">
        <f>IFERROR(VLOOKUP($A1024,Finnifty!$A$14:$I$486,F$15+1,FALSE),All_curves!F1023)</f>
        <v>0</v>
      </c>
      <c r="G1024">
        <f>IFERROR(VLOOKUP($A1024,Finnifty!$A$14:$I$486,G$15+1,FALSE),All_curves!G1023)</f>
        <v>0</v>
      </c>
      <c r="H1024">
        <f>IFERROR(VLOOKUP($A1024,Finnifty!$A$14:$I$486,H$15+1,FALSE),All_curves!H1023)</f>
        <v>0</v>
      </c>
      <c r="I1024">
        <f>IFERROR(VLOOKUP($A1024,Finnifty!$A$14:$I$486,I$15+1,FALSE),All_curves!I1023)</f>
        <v>0</v>
      </c>
      <c r="J1024">
        <f>IFERROR(VLOOKUP($A1024,Banknifty!$A$14:$I$4860,2,FALSE),All_curves!J1023)</f>
        <v>17202404</v>
      </c>
      <c r="K1024">
        <f>IFERROR(VLOOKUP($A1024,Banknifty!$A$14:$I$4860,3,FALSE),All_curves!K1023)</f>
        <v>29591888</v>
      </c>
      <c r="L1024">
        <f>IFERROR(VLOOKUP($A1024,Banknifty!$A$14:$I$4860,4,FALSE),All_curves!L1023)</f>
        <v>21269920</v>
      </c>
      <c r="M1024">
        <f>IFERROR(VLOOKUP($A1024,Banknifty!$A$14:$I$4860,5,FALSE),All_curves!M1023)</f>
        <v>28560290</v>
      </c>
      <c r="N1024">
        <f>IFERROR(VLOOKUP($A1024,Banknifty!$A$14:$I$4860,6,FALSE),All_curves!N1023)</f>
        <v>16367053</v>
      </c>
      <c r="O1024">
        <f>IFERROR(VLOOKUP($A1024,Banknifty!$A$14:$I$4860,7,FALSE),All_curves!O1023)</f>
        <v>26185050</v>
      </c>
      <c r="P1024">
        <f>IFERROR(VLOOKUP($A1024,Banknifty!$A$14:$I$4860,8,FALSE),All_curves!P1023)</f>
        <v>26185050</v>
      </c>
      <c r="Q1024">
        <f>IFERROR(VLOOKUP($A1024,Banknifty!$A$14:$I$4860,9,FALSE),All_curves!Q1023)</f>
        <v>22149522</v>
      </c>
      <c r="R1024">
        <f>IFERROR(VLOOKUP($A1024,Nifty!$A$14:$I$4860,2,FALSE),All_curves!R1023)</f>
        <v>8936734</v>
      </c>
      <c r="S1024">
        <f>IFERROR(VLOOKUP($A1024,Nifty!$A$14:$I$4860,3,FALSE),All_curves!S1023)</f>
        <v>10765484</v>
      </c>
      <c r="T1024">
        <f>IFERROR(VLOOKUP($A1024,Nifty!$A$14:$I$4860,4,FALSE),All_curves!T1023)</f>
        <v>9948503</v>
      </c>
      <c r="U1024">
        <f>IFERROR(VLOOKUP($A1024,Nifty!$A$14:$I$4860,5,FALSE),All_curves!U1023)</f>
        <v>11640501</v>
      </c>
      <c r="V1024">
        <f>IFERROR(VLOOKUP($A1024,Nifty!$A$14:$I$4860,6,FALSE),All_curves!V1023)</f>
        <v>9653211</v>
      </c>
      <c r="W1024">
        <f>IFERROR(VLOOKUP($A1024,Nifty!$A$14:$I$4860,7,FALSE),All_curves!W1023)</f>
        <v>11367239</v>
      </c>
      <c r="X1024">
        <f>IFERROR(VLOOKUP($A1024,Nifty!$A$14:$I$4860,8,FALSE),All_curves!X1023)</f>
        <v>10957021</v>
      </c>
      <c r="Y1024">
        <f>IFERROR(VLOOKUP($A1024,Nifty!$A$14:$I$4860,9,FALSE),All_curves!Y1023)</f>
        <v>11372180</v>
      </c>
      <c r="AA1024" s="5">
        <f t="shared" si="439"/>
        <v>0</v>
      </c>
      <c r="AB1024" s="5">
        <f t="shared" si="440"/>
        <v>0</v>
      </c>
      <c r="AC1024" s="5">
        <f t="shared" si="441"/>
        <v>0</v>
      </c>
      <c r="AD1024" s="5">
        <f t="shared" si="442"/>
        <v>0</v>
      </c>
      <c r="AE1024" s="5">
        <f t="shared" si="443"/>
        <v>0</v>
      </c>
      <c r="AF1024" s="5">
        <f t="shared" si="444"/>
        <v>0</v>
      </c>
      <c r="AG1024" s="5">
        <f t="shared" si="445"/>
        <v>0</v>
      </c>
      <c r="AH1024" s="5">
        <f t="shared" si="446"/>
        <v>0</v>
      </c>
      <c r="AI1024" s="5">
        <f t="shared" si="422"/>
        <v>1.4996124082692797E-2</v>
      </c>
      <c r="AJ1024" s="5">
        <f t="shared" si="423"/>
        <v>2.7937410352138592E-2</v>
      </c>
      <c r="AK1024" s="5">
        <f t="shared" si="424"/>
        <v>1.3038864165313413E-2</v>
      </c>
      <c r="AL1024" s="5">
        <f t="shared" si="425"/>
        <v>3.0018383621835287E-2</v>
      </c>
      <c r="AM1024" s="5">
        <f t="shared" si="426"/>
        <v>6.758614979710087E-3</v>
      </c>
      <c r="AN1024" s="5">
        <f t="shared" si="427"/>
        <v>6.3899973826606615E-3</v>
      </c>
      <c r="AO1024" s="5">
        <f t="shared" si="428"/>
        <v>6.3899973826606615E-3</v>
      </c>
      <c r="AP1024" s="5">
        <f t="shared" si="429"/>
        <v>1.9298988576306186E-3</v>
      </c>
      <c r="AQ1024" s="5">
        <f t="shared" si="430"/>
        <v>-4.8677966992518584E-3</v>
      </c>
      <c r="AR1024" s="5">
        <f t="shared" si="431"/>
        <v>8.7997241358528377E-4</v>
      </c>
      <c r="AS1024" s="5">
        <f t="shared" si="432"/>
        <v>5.8160078625195677E-3</v>
      </c>
      <c r="AT1024" s="5">
        <f t="shared" si="433"/>
        <v>1.4011573346337292E-2</v>
      </c>
      <c r="AU1024" s="5">
        <f t="shared" si="434"/>
        <v>-6.1765096550148169E-4</v>
      </c>
      <c r="AV1024" s="5">
        <f t="shared" si="435"/>
        <v>-4.3005917134885108E-3</v>
      </c>
      <c r="AW1024" s="5">
        <f t="shared" si="436"/>
        <v>-4.672769427079726E-3</v>
      </c>
      <c r="AX1024" s="5">
        <f t="shared" si="437"/>
        <v>-6.1911076835015066E-3</v>
      </c>
      <c r="AZ1024" s="7">
        <f t="shared" si="447"/>
        <v>135.4076892096181</v>
      </c>
      <c r="BA1024" s="4">
        <f t="shared" si="438"/>
        <v>4.4798719982608827E-3</v>
      </c>
      <c r="BB1024" s="5">
        <f>AZ1024/MAX($AZ$16:AZ1024)-1</f>
        <v>-8.4335723251616201E-3</v>
      </c>
    </row>
    <row r="1025" spans="1:54" x14ac:dyDescent="0.25">
      <c r="A1025" s="3">
        <v>44043</v>
      </c>
      <c r="B1025">
        <f>IFERROR(VLOOKUP($A1025,Finnifty!$A$14:$I$486,B$15+1,FALSE),All_curves!B1024)</f>
        <v>0</v>
      </c>
      <c r="C1025">
        <f>IFERROR(VLOOKUP($A1025,Finnifty!$A$14:$I$486,C$15+1,FALSE),All_curves!C1024)</f>
        <v>0</v>
      </c>
      <c r="D1025">
        <f>IFERROR(VLOOKUP($A1025,Finnifty!$A$14:$I$486,D$15+1,FALSE),All_curves!D1024)</f>
        <v>0</v>
      </c>
      <c r="E1025">
        <f>IFERROR(VLOOKUP($A1025,Finnifty!$A$14:$I$486,E$15+1,FALSE),All_curves!E1024)</f>
        <v>0</v>
      </c>
      <c r="F1025">
        <f>IFERROR(VLOOKUP($A1025,Finnifty!$A$14:$I$486,F$15+1,FALSE),All_curves!F1024)</f>
        <v>0</v>
      </c>
      <c r="G1025">
        <f>IFERROR(VLOOKUP($A1025,Finnifty!$A$14:$I$486,G$15+1,FALSE),All_curves!G1024)</f>
        <v>0</v>
      </c>
      <c r="H1025">
        <f>IFERROR(VLOOKUP($A1025,Finnifty!$A$14:$I$486,H$15+1,FALSE),All_curves!H1024)</f>
        <v>0</v>
      </c>
      <c r="I1025">
        <f>IFERROR(VLOOKUP($A1025,Finnifty!$A$14:$I$486,I$15+1,FALSE),All_curves!I1024)</f>
        <v>0</v>
      </c>
      <c r="J1025">
        <f>IFERROR(VLOOKUP($A1025,Banknifty!$A$14:$I$4860,2,FALSE),All_curves!J1024)</f>
        <v>17160512</v>
      </c>
      <c r="K1025">
        <f>IFERROR(VLOOKUP($A1025,Banknifty!$A$14:$I$4860,3,FALSE),All_curves!K1024)</f>
        <v>29591888</v>
      </c>
      <c r="L1025">
        <f>IFERROR(VLOOKUP($A1025,Banknifty!$A$14:$I$4860,4,FALSE),All_curves!L1024)</f>
        <v>21269920</v>
      </c>
      <c r="M1025">
        <f>IFERROR(VLOOKUP($A1025,Banknifty!$A$14:$I$4860,5,FALSE),All_curves!M1024)</f>
        <v>28560290</v>
      </c>
      <c r="N1025">
        <f>IFERROR(VLOOKUP($A1025,Banknifty!$A$14:$I$4860,6,FALSE),All_curves!N1024)</f>
        <v>16304569</v>
      </c>
      <c r="O1025">
        <f>IFERROR(VLOOKUP($A1025,Banknifty!$A$14:$I$4860,7,FALSE),All_curves!O1024)</f>
        <v>25946310</v>
      </c>
      <c r="P1025">
        <f>IFERROR(VLOOKUP($A1025,Banknifty!$A$14:$I$4860,8,FALSE),All_curves!P1024)</f>
        <v>25946310</v>
      </c>
      <c r="Q1025">
        <f>IFERROR(VLOOKUP($A1025,Banknifty!$A$14:$I$4860,9,FALSE),All_curves!Q1024)</f>
        <v>22064238</v>
      </c>
      <c r="R1025">
        <f>IFERROR(VLOOKUP($A1025,Nifty!$A$14:$I$4860,2,FALSE),All_curves!R1024)</f>
        <v>8927165</v>
      </c>
      <c r="S1025">
        <f>IFERROR(VLOOKUP($A1025,Nifty!$A$14:$I$4860,3,FALSE),All_curves!S1024)</f>
        <v>10765484</v>
      </c>
      <c r="T1025">
        <f>IFERROR(VLOOKUP($A1025,Nifty!$A$14:$I$4860,4,FALSE),All_curves!T1024)</f>
        <v>9948503</v>
      </c>
      <c r="U1025">
        <f>IFERROR(VLOOKUP($A1025,Nifty!$A$14:$I$4860,5,FALSE),All_curves!U1024)</f>
        <v>11640501</v>
      </c>
      <c r="V1025">
        <f>IFERROR(VLOOKUP($A1025,Nifty!$A$14:$I$4860,6,FALSE),All_curves!V1024)</f>
        <v>9646366</v>
      </c>
      <c r="W1025">
        <f>IFERROR(VLOOKUP($A1025,Nifty!$A$14:$I$4860,7,FALSE),All_curves!W1024)</f>
        <v>11371352</v>
      </c>
      <c r="X1025">
        <f>IFERROR(VLOOKUP($A1025,Nifty!$A$14:$I$4860,8,FALSE),All_curves!X1024)</f>
        <v>10961071</v>
      </c>
      <c r="Y1025">
        <f>IFERROR(VLOOKUP($A1025,Nifty!$A$14:$I$4860,9,FALSE),All_curves!Y1024)</f>
        <v>11376215</v>
      </c>
      <c r="AA1025" s="5">
        <f t="shared" si="439"/>
        <v>0</v>
      </c>
      <c r="AB1025" s="5">
        <f t="shared" si="440"/>
        <v>0</v>
      </c>
      <c r="AC1025" s="5">
        <f t="shared" si="441"/>
        <v>0</v>
      </c>
      <c r="AD1025" s="5">
        <f t="shared" si="442"/>
        <v>0</v>
      </c>
      <c r="AE1025" s="5">
        <f t="shared" si="443"/>
        <v>0</v>
      </c>
      <c r="AF1025" s="5">
        <f t="shared" si="444"/>
        <v>0</v>
      </c>
      <c r="AG1025" s="5">
        <f t="shared" si="445"/>
        <v>0</v>
      </c>
      <c r="AH1025" s="5">
        <f t="shared" si="446"/>
        <v>0</v>
      </c>
      <c r="AI1025" s="5">
        <f t="shared" si="422"/>
        <v>-2.4352410279400161E-3</v>
      </c>
      <c r="AJ1025" s="5">
        <f t="shared" si="423"/>
        <v>0</v>
      </c>
      <c r="AK1025" s="5">
        <f t="shared" si="424"/>
        <v>0</v>
      </c>
      <c r="AL1025" s="5">
        <f t="shared" si="425"/>
        <v>0</v>
      </c>
      <c r="AM1025" s="5">
        <f t="shared" si="426"/>
        <v>-3.8176695584721809E-3</v>
      </c>
      <c r="AN1025" s="5">
        <f t="shared" si="427"/>
        <v>-9.1174162356001398E-3</v>
      </c>
      <c r="AO1025" s="5">
        <f t="shared" si="428"/>
        <v>-9.1174162356001398E-3</v>
      </c>
      <c r="AP1025" s="5">
        <f t="shared" si="429"/>
        <v>-3.850376545371903E-3</v>
      </c>
      <c r="AQ1025" s="5">
        <f t="shared" si="430"/>
        <v>-1.0707491125953039E-3</v>
      </c>
      <c r="AR1025" s="5">
        <f t="shared" si="431"/>
        <v>0</v>
      </c>
      <c r="AS1025" s="5">
        <f t="shared" si="432"/>
        <v>0</v>
      </c>
      <c r="AT1025" s="5">
        <f t="shared" si="433"/>
        <v>0</v>
      </c>
      <c r="AU1025" s="5">
        <f t="shared" si="434"/>
        <v>-7.0909047776956946E-4</v>
      </c>
      <c r="AV1025" s="5">
        <f t="shared" si="435"/>
        <v>3.618292885370078E-4</v>
      </c>
      <c r="AW1025" s="5">
        <f t="shared" si="436"/>
        <v>3.6962601422407815E-4</v>
      </c>
      <c r="AX1025" s="5">
        <f t="shared" si="437"/>
        <v>3.5481323721575642E-4</v>
      </c>
      <c r="AZ1025" s="7">
        <f t="shared" si="447"/>
        <v>135.24389278690055</v>
      </c>
      <c r="BA1025" s="4">
        <f t="shared" si="438"/>
        <v>-1.2096537772238504E-3</v>
      </c>
      <c r="BB1025" s="5">
        <f>AZ1025/MAX($AZ$16:AZ1025)-1</f>
        <v>-9.6330243997667653E-3</v>
      </c>
    </row>
    <row r="1026" spans="1:54" x14ac:dyDescent="0.25">
      <c r="A1026" s="3">
        <v>44046</v>
      </c>
      <c r="B1026">
        <f>IFERROR(VLOOKUP($A1026,Finnifty!$A$14:$I$486,B$15+1,FALSE),All_curves!B1025)</f>
        <v>0</v>
      </c>
      <c r="C1026">
        <f>IFERROR(VLOOKUP($A1026,Finnifty!$A$14:$I$486,C$15+1,FALSE),All_curves!C1025)</f>
        <v>0</v>
      </c>
      <c r="D1026">
        <f>IFERROR(VLOOKUP($A1026,Finnifty!$A$14:$I$486,D$15+1,FALSE),All_curves!D1025)</f>
        <v>0</v>
      </c>
      <c r="E1026">
        <f>IFERROR(VLOOKUP($A1026,Finnifty!$A$14:$I$486,E$15+1,FALSE),All_curves!E1025)</f>
        <v>0</v>
      </c>
      <c r="F1026">
        <f>IFERROR(VLOOKUP($A1026,Finnifty!$A$14:$I$486,F$15+1,FALSE),All_curves!F1025)</f>
        <v>0</v>
      </c>
      <c r="G1026">
        <f>IFERROR(VLOOKUP($A1026,Finnifty!$A$14:$I$486,G$15+1,FALSE),All_curves!G1025)</f>
        <v>0</v>
      </c>
      <c r="H1026">
        <f>IFERROR(VLOOKUP($A1026,Finnifty!$A$14:$I$486,H$15+1,FALSE),All_curves!H1025)</f>
        <v>0</v>
      </c>
      <c r="I1026">
        <f>IFERROR(VLOOKUP($A1026,Finnifty!$A$14:$I$486,I$15+1,FALSE),All_curves!I1025)</f>
        <v>0</v>
      </c>
      <c r="J1026">
        <f>IFERROR(VLOOKUP($A1026,Banknifty!$A$14:$I$4860,2,FALSE),All_curves!J1025)</f>
        <v>17221726</v>
      </c>
      <c r="K1026">
        <f>IFERROR(VLOOKUP($A1026,Banknifty!$A$14:$I$4860,3,FALSE),All_curves!K1025)</f>
        <v>29591888</v>
      </c>
      <c r="L1026">
        <f>IFERROR(VLOOKUP($A1026,Banknifty!$A$14:$I$4860,4,FALSE),All_curves!L1025)</f>
        <v>21266062</v>
      </c>
      <c r="M1026">
        <f>IFERROR(VLOOKUP($A1026,Banknifty!$A$14:$I$4860,5,FALSE),All_curves!M1025)</f>
        <v>28560290</v>
      </c>
      <c r="N1026">
        <f>IFERROR(VLOOKUP($A1026,Banknifty!$A$14:$I$4860,6,FALSE),All_curves!N1025)</f>
        <v>16261608</v>
      </c>
      <c r="O1026">
        <f>IFERROR(VLOOKUP($A1026,Banknifty!$A$14:$I$4860,7,FALSE),All_curves!O1025)</f>
        <v>25895422</v>
      </c>
      <c r="P1026">
        <f>IFERROR(VLOOKUP($A1026,Banknifty!$A$14:$I$4860,8,FALSE),All_curves!P1025)</f>
        <v>25895422</v>
      </c>
      <c r="Q1026">
        <f>IFERROR(VLOOKUP($A1026,Banknifty!$A$14:$I$4860,9,FALSE),All_curves!Q1025)</f>
        <v>21984078</v>
      </c>
      <c r="R1026">
        <f>IFERROR(VLOOKUP($A1026,Nifty!$A$14:$I$4860,2,FALSE),All_curves!R1025)</f>
        <v>8927165</v>
      </c>
      <c r="S1026">
        <f>IFERROR(VLOOKUP($A1026,Nifty!$A$14:$I$4860,3,FALSE),All_curves!S1025)</f>
        <v>10765484</v>
      </c>
      <c r="T1026">
        <f>IFERROR(VLOOKUP($A1026,Nifty!$A$14:$I$4860,4,FALSE),All_curves!T1025)</f>
        <v>9948503</v>
      </c>
      <c r="U1026">
        <f>IFERROR(VLOOKUP($A1026,Nifty!$A$14:$I$4860,5,FALSE),All_curves!U1025)</f>
        <v>11640501</v>
      </c>
      <c r="V1026">
        <f>IFERROR(VLOOKUP($A1026,Nifty!$A$14:$I$4860,6,FALSE),All_curves!V1025)</f>
        <v>9646366</v>
      </c>
      <c r="W1026">
        <f>IFERROR(VLOOKUP($A1026,Nifty!$A$14:$I$4860,7,FALSE),All_curves!W1025)</f>
        <v>11371352</v>
      </c>
      <c r="X1026">
        <f>IFERROR(VLOOKUP($A1026,Nifty!$A$14:$I$4860,8,FALSE),All_curves!X1025)</f>
        <v>10961071</v>
      </c>
      <c r="Y1026">
        <f>IFERROR(VLOOKUP($A1026,Nifty!$A$14:$I$4860,9,FALSE),All_curves!Y1025)</f>
        <v>11376215</v>
      </c>
      <c r="AA1026" s="5">
        <f t="shared" si="439"/>
        <v>0</v>
      </c>
      <c r="AB1026" s="5">
        <f t="shared" si="440"/>
        <v>0</v>
      </c>
      <c r="AC1026" s="5">
        <f t="shared" si="441"/>
        <v>0</v>
      </c>
      <c r="AD1026" s="5">
        <f t="shared" si="442"/>
        <v>0</v>
      </c>
      <c r="AE1026" s="5">
        <f t="shared" si="443"/>
        <v>0</v>
      </c>
      <c r="AF1026" s="5">
        <f t="shared" si="444"/>
        <v>0</v>
      </c>
      <c r="AG1026" s="5">
        <f t="shared" si="445"/>
        <v>0</v>
      </c>
      <c r="AH1026" s="5">
        <f t="shared" si="446"/>
        <v>0</v>
      </c>
      <c r="AI1026" s="5">
        <f t="shared" si="422"/>
        <v>3.5671429850112624E-3</v>
      </c>
      <c r="AJ1026" s="5">
        <f t="shared" si="423"/>
        <v>0</v>
      </c>
      <c r="AK1026" s="5">
        <f t="shared" si="424"/>
        <v>-1.813829107020215E-4</v>
      </c>
      <c r="AL1026" s="5">
        <f t="shared" si="425"/>
        <v>0</v>
      </c>
      <c r="AM1026" s="5">
        <f t="shared" si="426"/>
        <v>-2.6349055899607121E-3</v>
      </c>
      <c r="AN1026" s="5">
        <f t="shared" si="427"/>
        <v>-1.9612808141119542E-3</v>
      </c>
      <c r="AO1026" s="5">
        <f t="shared" si="428"/>
        <v>-1.9612808141119542E-3</v>
      </c>
      <c r="AP1026" s="5">
        <f t="shared" si="429"/>
        <v>-3.633028251417536E-3</v>
      </c>
      <c r="AQ1026" s="5">
        <f t="shared" si="430"/>
        <v>0</v>
      </c>
      <c r="AR1026" s="5">
        <f t="shared" si="431"/>
        <v>0</v>
      </c>
      <c r="AS1026" s="5">
        <f t="shared" si="432"/>
        <v>0</v>
      </c>
      <c r="AT1026" s="5">
        <f t="shared" si="433"/>
        <v>0</v>
      </c>
      <c r="AU1026" s="5">
        <f t="shared" si="434"/>
        <v>0</v>
      </c>
      <c r="AV1026" s="5">
        <f t="shared" si="435"/>
        <v>0</v>
      </c>
      <c r="AW1026" s="5">
        <f t="shared" si="436"/>
        <v>0</v>
      </c>
      <c r="AX1026" s="5">
        <f t="shared" si="437"/>
        <v>0</v>
      </c>
      <c r="AZ1026" s="7">
        <f t="shared" si="447"/>
        <v>135.20554699922369</v>
      </c>
      <c r="BA1026" s="4">
        <f t="shared" si="438"/>
        <v>-2.8353064147053819E-4</v>
      </c>
      <c r="BB1026" s="5">
        <f>AZ1026/MAX($AZ$16:AZ1026)-1</f>
        <v>-9.913823783650022E-3</v>
      </c>
    </row>
    <row r="1027" spans="1:54" x14ac:dyDescent="0.25">
      <c r="A1027" s="3">
        <v>44047</v>
      </c>
      <c r="B1027">
        <f>IFERROR(VLOOKUP($A1027,Finnifty!$A$14:$I$486,B$15+1,FALSE),All_curves!B1026)</f>
        <v>0</v>
      </c>
      <c r="C1027">
        <f>IFERROR(VLOOKUP($A1027,Finnifty!$A$14:$I$486,C$15+1,FALSE),All_curves!C1026)</f>
        <v>0</v>
      </c>
      <c r="D1027">
        <f>IFERROR(VLOOKUP($A1027,Finnifty!$A$14:$I$486,D$15+1,FALSE),All_curves!D1026)</f>
        <v>0</v>
      </c>
      <c r="E1027">
        <f>IFERROR(VLOOKUP($A1027,Finnifty!$A$14:$I$486,E$15+1,FALSE),All_curves!E1026)</f>
        <v>0</v>
      </c>
      <c r="F1027">
        <f>IFERROR(VLOOKUP($A1027,Finnifty!$A$14:$I$486,F$15+1,FALSE),All_curves!F1026)</f>
        <v>0</v>
      </c>
      <c r="G1027">
        <f>IFERROR(VLOOKUP($A1027,Finnifty!$A$14:$I$486,G$15+1,FALSE),All_curves!G1026)</f>
        <v>0</v>
      </c>
      <c r="H1027">
        <f>IFERROR(VLOOKUP($A1027,Finnifty!$A$14:$I$486,H$15+1,FALSE),All_curves!H1026)</f>
        <v>0</v>
      </c>
      <c r="I1027">
        <f>IFERROR(VLOOKUP($A1027,Finnifty!$A$14:$I$486,I$15+1,FALSE),All_curves!I1026)</f>
        <v>0</v>
      </c>
      <c r="J1027">
        <f>IFERROR(VLOOKUP($A1027,Banknifty!$A$14:$I$4860,2,FALSE),All_curves!J1026)</f>
        <v>17189974</v>
      </c>
      <c r="K1027">
        <f>IFERROR(VLOOKUP($A1027,Banknifty!$A$14:$I$4860,3,FALSE),All_curves!K1026)</f>
        <v>29545708</v>
      </c>
      <c r="L1027">
        <f>IFERROR(VLOOKUP($A1027,Banknifty!$A$14:$I$4860,4,FALSE),All_curves!L1026)</f>
        <v>21224696</v>
      </c>
      <c r="M1027">
        <f>IFERROR(VLOOKUP($A1027,Banknifty!$A$14:$I$4860,5,FALSE),All_curves!M1026)</f>
        <v>28560290</v>
      </c>
      <c r="N1027">
        <f>IFERROR(VLOOKUP($A1027,Banknifty!$A$14:$I$4860,6,FALSE),All_curves!N1026)</f>
        <v>16315288</v>
      </c>
      <c r="O1027">
        <f>IFERROR(VLOOKUP($A1027,Banknifty!$A$14:$I$4860,7,FALSE),All_curves!O1026)</f>
        <v>25875766</v>
      </c>
      <c r="P1027">
        <f>IFERROR(VLOOKUP($A1027,Banknifty!$A$14:$I$4860,8,FALSE),All_curves!P1026)</f>
        <v>25875766</v>
      </c>
      <c r="Q1027">
        <f>IFERROR(VLOOKUP($A1027,Banknifty!$A$14:$I$4860,9,FALSE),All_curves!Q1026)</f>
        <v>21950774</v>
      </c>
      <c r="R1027">
        <f>IFERROR(VLOOKUP($A1027,Nifty!$A$14:$I$4860,2,FALSE),All_curves!R1026)</f>
        <v>8988042</v>
      </c>
      <c r="S1027">
        <f>IFERROR(VLOOKUP($A1027,Nifty!$A$14:$I$4860,3,FALSE),All_curves!S1026)</f>
        <v>10811715</v>
      </c>
      <c r="T1027">
        <f>IFERROR(VLOOKUP($A1027,Nifty!$A$14:$I$4860,4,FALSE),All_curves!T1026)</f>
        <v>9963775</v>
      </c>
      <c r="U1027">
        <f>IFERROR(VLOOKUP($A1027,Nifty!$A$14:$I$4860,5,FALSE),All_curves!U1026)</f>
        <v>11660078</v>
      </c>
      <c r="V1027">
        <f>IFERROR(VLOOKUP($A1027,Nifty!$A$14:$I$4860,6,FALSE),All_curves!V1026)</f>
        <v>9712146</v>
      </c>
      <c r="W1027">
        <f>IFERROR(VLOOKUP($A1027,Nifty!$A$14:$I$4860,7,FALSE),All_curves!W1026)</f>
        <v>11420186</v>
      </c>
      <c r="X1027">
        <f>IFERROR(VLOOKUP($A1027,Nifty!$A$14:$I$4860,8,FALSE),All_curves!X1026)</f>
        <v>10977898</v>
      </c>
      <c r="Y1027">
        <f>IFERROR(VLOOKUP($A1027,Nifty!$A$14:$I$4860,9,FALSE),All_curves!Y1026)</f>
        <v>11395347</v>
      </c>
      <c r="AA1027" s="5">
        <f t="shared" si="439"/>
        <v>0</v>
      </c>
      <c r="AB1027" s="5">
        <f t="shared" si="440"/>
        <v>0</v>
      </c>
      <c r="AC1027" s="5">
        <f t="shared" si="441"/>
        <v>0</v>
      </c>
      <c r="AD1027" s="5">
        <f t="shared" si="442"/>
        <v>0</v>
      </c>
      <c r="AE1027" s="5">
        <f t="shared" si="443"/>
        <v>0</v>
      </c>
      <c r="AF1027" s="5">
        <f t="shared" si="444"/>
        <v>0</v>
      </c>
      <c r="AG1027" s="5">
        <f t="shared" si="445"/>
        <v>0</v>
      </c>
      <c r="AH1027" s="5">
        <f t="shared" si="446"/>
        <v>0</v>
      </c>
      <c r="AI1027" s="5">
        <f t="shared" si="422"/>
        <v>-1.8437176389869414E-3</v>
      </c>
      <c r="AJ1027" s="5">
        <f t="shared" si="423"/>
        <v>-1.560562813700872E-3</v>
      </c>
      <c r="AK1027" s="5">
        <f t="shared" si="424"/>
        <v>-1.9451650239710183E-3</v>
      </c>
      <c r="AL1027" s="5">
        <f t="shared" si="425"/>
        <v>0</v>
      </c>
      <c r="AM1027" s="5">
        <f t="shared" si="426"/>
        <v>3.3010265651465254E-3</v>
      </c>
      <c r="AN1027" s="5">
        <f t="shared" si="427"/>
        <v>-7.5905308668067217E-4</v>
      </c>
      <c r="AO1027" s="5">
        <f t="shared" si="428"/>
        <v>-7.5905308668067217E-4</v>
      </c>
      <c r="AP1027" s="5">
        <f t="shared" si="429"/>
        <v>-1.5149145668060804E-3</v>
      </c>
      <c r="AQ1027" s="5">
        <f t="shared" si="430"/>
        <v>6.8192981758485871E-3</v>
      </c>
      <c r="AR1027" s="5">
        <f t="shared" si="431"/>
        <v>4.2943726450199726E-3</v>
      </c>
      <c r="AS1027" s="5">
        <f t="shared" si="432"/>
        <v>1.5351053319279107E-3</v>
      </c>
      <c r="AT1027" s="5">
        <f t="shared" si="433"/>
        <v>1.6818004654610696E-3</v>
      </c>
      <c r="AU1027" s="5">
        <f t="shared" si="434"/>
        <v>6.8191482678554571E-3</v>
      </c>
      <c r="AV1027" s="5">
        <f t="shared" si="435"/>
        <v>4.2944761537591081E-3</v>
      </c>
      <c r="AW1027" s="5">
        <f t="shared" si="436"/>
        <v>1.5351602046915769E-3</v>
      </c>
      <c r="AX1027" s="5">
        <f t="shared" si="437"/>
        <v>1.6817544323837197E-3</v>
      </c>
      <c r="AZ1027" s="7">
        <f t="shared" si="447"/>
        <v>135.33838462401789</v>
      </c>
      <c r="BA1027" s="4">
        <f t="shared" si="438"/>
        <v>9.8248650105281976E-4</v>
      </c>
      <c r="BB1027" s="5">
        <f>AZ1027/MAX($AZ$16:AZ1027)-1</f>
        <v>-8.9410774806384374E-3</v>
      </c>
    </row>
    <row r="1028" spans="1:54" x14ac:dyDescent="0.25">
      <c r="A1028" s="3">
        <v>44048</v>
      </c>
      <c r="B1028">
        <f>IFERROR(VLOOKUP($A1028,Finnifty!$A$14:$I$486,B$15+1,FALSE),All_curves!B1027)</f>
        <v>0</v>
      </c>
      <c r="C1028">
        <f>IFERROR(VLOOKUP($A1028,Finnifty!$A$14:$I$486,C$15+1,FALSE),All_curves!C1027)</f>
        <v>0</v>
      </c>
      <c r="D1028">
        <f>IFERROR(VLOOKUP($A1028,Finnifty!$A$14:$I$486,D$15+1,FALSE),All_curves!D1027)</f>
        <v>0</v>
      </c>
      <c r="E1028">
        <f>IFERROR(VLOOKUP($A1028,Finnifty!$A$14:$I$486,E$15+1,FALSE),All_curves!E1027)</f>
        <v>0</v>
      </c>
      <c r="F1028">
        <f>IFERROR(VLOOKUP($A1028,Finnifty!$A$14:$I$486,F$15+1,FALSE),All_curves!F1027)</f>
        <v>0</v>
      </c>
      <c r="G1028">
        <f>IFERROR(VLOOKUP($A1028,Finnifty!$A$14:$I$486,G$15+1,FALSE),All_curves!G1027)</f>
        <v>0</v>
      </c>
      <c r="H1028">
        <f>IFERROR(VLOOKUP($A1028,Finnifty!$A$14:$I$486,H$15+1,FALSE),All_curves!H1027)</f>
        <v>0</v>
      </c>
      <c r="I1028">
        <f>IFERROR(VLOOKUP($A1028,Finnifty!$A$14:$I$486,I$15+1,FALSE),All_curves!I1027)</f>
        <v>0</v>
      </c>
      <c r="J1028">
        <f>IFERROR(VLOOKUP($A1028,Banknifty!$A$14:$I$4860,2,FALSE),All_curves!J1027)</f>
        <v>17130848</v>
      </c>
      <c r="K1028">
        <f>IFERROR(VLOOKUP($A1028,Banknifty!$A$14:$I$4860,3,FALSE),All_curves!K1027)</f>
        <v>29445570</v>
      </c>
      <c r="L1028">
        <f>IFERROR(VLOOKUP($A1028,Banknifty!$A$14:$I$4860,4,FALSE),All_curves!L1027)</f>
        <v>21282898</v>
      </c>
      <c r="M1028">
        <f>IFERROR(VLOOKUP($A1028,Banknifty!$A$14:$I$4860,5,FALSE),All_curves!M1027)</f>
        <v>28560290</v>
      </c>
      <c r="N1028">
        <f>IFERROR(VLOOKUP($A1028,Banknifty!$A$14:$I$4860,6,FALSE),All_curves!N1027)</f>
        <v>16313942</v>
      </c>
      <c r="O1028">
        <f>IFERROR(VLOOKUP($A1028,Banknifty!$A$14:$I$4860,7,FALSE),All_curves!O1027)</f>
        <v>25918920</v>
      </c>
      <c r="P1028">
        <f>IFERROR(VLOOKUP($A1028,Banknifty!$A$14:$I$4860,8,FALSE),All_curves!P1027)</f>
        <v>25918920</v>
      </c>
      <c r="Q1028">
        <f>IFERROR(VLOOKUP($A1028,Banknifty!$A$14:$I$4860,9,FALSE),All_curves!Q1027)</f>
        <v>21967050</v>
      </c>
      <c r="R1028">
        <f>IFERROR(VLOOKUP($A1028,Nifty!$A$14:$I$4860,2,FALSE),All_curves!R1027)</f>
        <v>8980690</v>
      </c>
      <c r="S1028">
        <f>IFERROR(VLOOKUP($A1028,Nifty!$A$14:$I$4860,3,FALSE),All_curves!S1027)</f>
        <v>10826399</v>
      </c>
      <c r="T1028">
        <f>IFERROR(VLOOKUP($A1028,Nifty!$A$14:$I$4860,4,FALSE),All_curves!T1027)</f>
        <v>9959271</v>
      </c>
      <c r="U1028">
        <f>IFERROR(VLOOKUP($A1028,Nifty!$A$14:$I$4860,5,FALSE),All_curves!U1027)</f>
        <v>11670267</v>
      </c>
      <c r="V1028">
        <f>IFERROR(VLOOKUP($A1028,Nifty!$A$14:$I$4860,6,FALSE),All_curves!V1027)</f>
        <v>9704202</v>
      </c>
      <c r="W1028">
        <f>IFERROR(VLOOKUP($A1028,Nifty!$A$14:$I$4860,7,FALSE),All_curves!W1027)</f>
        <v>11435696</v>
      </c>
      <c r="X1028">
        <f>IFERROR(VLOOKUP($A1028,Nifty!$A$14:$I$4860,8,FALSE),All_curves!X1027)</f>
        <v>10972934</v>
      </c>
      <c r="Y1028">
        <f>IFERROR(VLOOKUP($A1028,Nifty!$A$14:$I$4860,9,FALSE),All_curves!Y1027)</f>
        <v>11405305</v>
      </c>
      <c r="AA1028" s="5">
        <f t="shared" si="439"/>
        <v>0</v>
      </c>
      <c r="AB1028" s="5">
        <f t="shared" si="440"/>
        <v>0</v>
      </c>
      <c r="AC1028" s="5">
        <f t="shared" si="441"/>
        <v>0</v>
      </c>
      <c r="AD1028" s="5">
        <f t="shared" si="442"/>
        <v>0</v>
      </c>
      <c r="AE1028" s="5">
        <f t="shared" si="443"/>
        <v>0</v>
      </c>
      <c r="AF1028" s="5">
        <f t="shared" si="444"/>
        <v>0</v>
      </c>
      <c r="AG1028" s="5">
        <f t="shared" si="445"/>
        <v>0</v>
      </c>
      <c r="AH1028" s="5">
        <f t="shared" si="446"/>
        <v>0</v>
      </c>
      <c r="AI1028" s="5">
        <f t="shared" si="422"/>
        <v>-3.439563084854047E-3</v>
      </c>
      <c r="AJ1028" s="5">
        <f t="shared" si="423"/>
        <v>-3.3892570792346532E-3</v>
      </c>
      <c r="AK1028" s="5">
        <f t="shared" si="424"/>
        <v>2.7421829740224002E-3</v>
      </c>
      <c r="AL1028" s="5">
        <f t="shared" si="425"/>
        <v>0</v>
      </c>
      <c r="AM1028" s="5">
        <f t="shared" si="426"/>
        <v>-8.2499309849715097E-5</v>
      </c>
      <c r="AN1028" s="5">
        <f t="shared" si="427"/>
        <v>1.6677380681213716E-3</v>
      </c>
      <c r="AO1028" s="5">
        <f t="shared" si="428"/>
        <v>1.6677380681213716E-3</v>
      </c>
      <c r="AP1028" s="5">
        <f t="shared" si="429"/>
        <v>7.4147727091533611E-4</v>
      </c>
      <c r="AQ1028" s="5">
        <f t="shared" si="430"/>
        <v>-8.1797570594355218E-4</v>
      </c>
      <c r="AR1028" s="5">
        <f t="shared" si="431"/>
        <v>1.3581564071933894E-3</v>
      </c>
      <c r="AS1028" s="5">
        <f t="shared" si="432"/>
        <v>-4.5203750586497726E-4</v>
      </c>
      <c r="AT1028" s="5">
        <f t="shared" si="433"/>
        <v>8.7383634997983961E-4</v>
      </c>
      <c r="AU1028" s="5">
        <f t="shared" si="434"/>
        <v>-8.1794487026864982E-4</v>
      </c>
      <c r="AV1028" s="5">
        <f t="shared" si="435"/>
        <v>1.3581214876885461E-3</v>
      </c>
      <c r="AW1028" s="5">
        <f t="shared" si="436"/>
        <v>-4.5218128279200798E-4</v>
      </c>
      <c r="AX1028" s="5">
        <f t="shared" si="437"/>
        <v>8.738654470110685E-4</v>
      </c>
      <c r="AZ1028" s="7">
        <f t="shared" si="447"/>
        <v>135.34871352115402</v>
      </c>
      <c r="BA1028" s="4">
        <f t="shared" si="438"/>
        <v>7.631905142690497E-5</v>
      </c>
      <c r="BB1028" s="5">
        <f>AZ1028/MAX($AZ$16:AZ1028)-1</f>
        <v>-8.8654408037637245E-3</v>
      </c>
    </row>
    <row r="1029" spans="1:54" x14ac:dyDescent="0.25">
      <c r="A1029" s="3">
        <v>44049</v>
      </c>
      <c r="B1029">
        <f>IFERROR(VLOOKUP($A1029,Finnifty!$A$14:$I$486,B$15+1,FALSE),All_curves!B1028)</f>
        <v>0</v>
      </c>
      <c r="C1029">
        <f>IFERROR(VLOOKUP($A1029,Finnifty!$A$14:$I$486,C$15+1,FALSE),All_curves!C1028)</f>
        <v>0</v>
      </c>
      <c r="D1029">
        <f>IFERROR(VLOOKUP($A1029,Finnifty!$A$14:$I$486,D$15+1,FALSE),All_curves!D1028)</f>
        <v>0</v>
      </c>
      <c r="E1029">
        <f>IFERROR(VLOOKUP($A1029,Finnifty!$A$14:$I$486,E$15+1,FALSE),All_curves!E1028)</f>
        <v>0</v>
      </c>
      <c r="F1029">
        <f>IFERROR(VLOOKUP($A1029,Finnifty!$A$14:$I$486,F$15+1,FALSE),All_curves!F1028)</f>
        <v>0</v>
      </c>
      <c r="G1029">
        <f>IFERROR(VLOOKUP($A1029,Finnifty!$A$14:$I$486,G$15+1,FALSE),All_curves!G1028)</f>
        <v>0</v>
      </c>
      <c r="H1029">
        <f>IFERROR(VLOOKUP($A1029,Finnifty!$A$14:$I$486,H$15+1,FALSE),All_curves!H1028)</f>
        <v>0</v>
      </c>
      <c r="I1029">
        <f>IFERROR(VLOOKUP($A1029,Finnifty!$A$14:$I$486,I$15+1,FALSE),All_curves!I1028)</f>
        <v>0</v>
      </c>
      <c r="J1029">
        <f>IFERROR(VLOOKUP($A1029,Banknifty!$A$14:$I$4860,2,FALSE),All_curves!J1028)</f>
        <v>16969262</v>
      </c>
      <c r="K1029">
        <f>IFERROR(VLOOKUP($A1029,Banknifty!$A$14:$I$4860,3,FALSE),All_curves!K1028)</f>
        <v>29150036</v>
      </c>
      <c r="L1029">
        <f>IFERROR(VLOOKUP($A1029,Banknifty!$A$14:$I$4860,4,FALSE),All_curves!L1028)</f>
        <v>21076116</v>
      </c>
      <c r="M1029">
        <f>IFERROR(VLOOKUP($A1029,Banknifty!$A$14:$I$4860,5,FALSE),All_curves!M1028)</f>
        <v>28560290</v>
      </c>
      <c r="N1029">
        <f>IFERROR(VLOOKUP($A1029,Banknifty!$A$14:$I$4860,6,FALSE),All_curves!N1028)</f>
        <v>16372136</v>
      </c>
      <c r="O1029">
        <f>IFERROR(VLOOKUP($A1029,Banknifty!$A$14:$I$4860,7,FALSE),All_curves!O1028)</f>
        <v>25918920</v>
      </c>
      <c r="P1029">
        <f>IFERROR(VLOOKUP($A1029,Banknifty!$A$14:$I$4860,8,FALSE),All_curves!P1028)</f>
        <v>25918920</v>
      </c>
      <c r="Q1029">
        <f>IFERROR(VLOOKUP($A1029,Banknifty!$A$14:$I$4860,9,FALSE),All_curves!Q1028)</f>
        <v>21967050</v>
      </c>
      <c r="R1029">
        <f>IFERROR(VLOOKUP($A1029,Nifty!$A$14:$I$4860,2,FALSE),All_curves!R1028)</f>
        <v>8932612</v>
      </c>
      <c r="S1029">
        <f>IFERROR(VLOOKUP($A1029,Nifty!$A$14:$I$4860,3,FALSE),All_curves!S1028)</f>
        <v>10747924</v>
      </c>
      <c r="T1029">
        <f>IFERROR(VLOOKUP($A1029,Nifty!$A$14:$I$4860,4,FALSE),All_curves!T1028)</f>
        <v>9896027</v>
      </c>
      <c r="U1029">
        <f>IFERROR(VLOOKUP($A1029,Nifty!$A$14:$I$4860,5,FALSE),All_curves!U1028)</f>
        <v>11536325</v>
      </c>
      <c r="V1029">
        <f>IFERROR(VLOOKUP($A1029,Nifty!$A$14:$I$4860,6,FALSE),All_curves!V1028)</f>
        <v>9682582</v>
      </c>
      <c r="W1029">
        <f>IFERROR(VLOOKUP($A1029,Nifty!$A$14:$I$4860,7,FALSE),All_curves!W1028)</f>
        <v>11403444</v>
      </c>
      <c r="X1029">
        <f>IFERROR(VLOOKUP($A1029,Nifty!$A$14:$I$4860,8,FALSE),All_curves!X1028)</f>
        <v>10945050</v>
      </c>
      <c r="Y1029">
        <f>IFERROR(VLOOKUP($A1029,Nifty!$A$14:$I$4860,9,FALSE),All_curves!Y1028)</f>
        <v>11371947</v>
      </c>
      <c r="AA1029" s="5">
        <f t="shared" si="439"/>
        <v>0</v>
      </c>
      <c r="AB1029" s="5">
        <f t="shared" si="440"/>
        <v>0</v>
      </c>
      <c r="AC1029" s="5">
        <f t="shared" si="441"/>
        <v>0</v>
      </c>
      <c r="AD1029" s="5">
        <f t="shared" si="442"/>
        <v>0</v>
      </c>
      <c r="AE1029" s="5">
        <f t="shared" si="443"/>
        <v>0</v>
      </c>
      <c r="AF1029" s="5">
        <f t="shared" si="444"/>
        <v>0</v>
      </c>
      <c r="AG1029" s="5">
        <f t="shared" si="445"/>
        <v>0</v>
      </c>
      <c r="AH1029" s="5">
        <f t="shared" si="446"/>
        <v>0</v>
      </c>
      <c r="AI1029" s="5">
        <f t="shared" si="422"/>
        <v>-9.4324577510699337E-3</v>
      </c>
      <c r="AJ1029" s="5">
        <f t="shared" si="423"/>
        <v>-1.0036620109578398E-2</v>
      </c>
      <c r="AK1029" s="5">
        <f t="shared" si="424"/>
        <v>-9.7158760992042126E-3</v>
      </c>
      <c r="AL1029" s="5">
        <f t="shared" si="425"/>
        <v>0</v>
      </c>
      <c r="AM1029" s="5">
        <f t="shared" si="426"/>
        <v>3.5671329467763524E-3</v>
      </c>
      <c r="AN1029" s="5">
        <f t="shared" si="427"/>
        <v>0</v>
      </c>
      <c r="AO1029" s="5">
        <f t="shared" si="428"/>
        <v>0</v>
      </c>
      <c r="AP1029" s="5">
        <f t="shared" si="429"/>
        <v>0</v>
      </c>
      <c r="AQ1029" s="5">
        <f t="shared" si="430"/>
        <v>-5.3534862020624407E-3</v>
      </c>
      <c r="AR1029" s="5">
        <f t="shared" si="431"/>
        <v>-7.2484858538836017E-3</v>
      </c>
      <c r="AS1029" s="5">
        <f t="shared" si="432"/>
        <v>-6.3502639902056623E-3</v>
      </c>
      <c r="AT1029" s="5">
        <f t="shared" si="433"/>
        <v>-1.1477200992916492E-2</v>
      </c>
      <c r="AU1029" s="5">
        <f t="shared" si="434"/>
        <v>-2.2279008619152663E-3</v>
      </c>
      <c r="AV1029" s="5">
        <f t="shared" si="435"/>
        <v>-2.8202918300731517E-3</v>
      </c>
      <c r="AW1029" s="5">
        <f t="shared" si="436"/>
        <v>-2.5411617348650717E-3</v>
      </c>
      <c r="AX1029" s="5">
        <f t="shared" si="437"/>
        <v>-2.924779302263314E-3</v>
      </c>
      <c r="AZ1029" s="7">
        <f t="shared" si="447"/>
        <v>134.97333857333024</v>
      </c>
      <c r="BA1029" s="4">
        <f t="shared" si="438"/>
        <v>-2.7733913242192166E-3</v>
      </c>
      <c r="BB1029" s="5">
        <f>AZ1029/MAX($AZ$16:AZ1029)-1</f>
        <v>-1.1614244791372297E-2</v>
      </c>
    </row>
    <row r="1030" spans="1:54" x14ac:dyDescent="0.25">
      <c r="A1030" s="3">
        <v>44050</v>
      </c>
      <c r="B1030">
        <f>IFERROR(VLOOKUP($A1030,Finnifty!$A$14:$I$486,B$15+1,FALSE),All_curves!B1029)</f>
        <v>0</v>
      </c>
      <c r="C1030">
        <f>IFERROR(VLOOKUP($A1030,Finnifty!$A$14:$I$486,C$15+1,FALSE),All_curves!C1029)</f>
        <v>0</v>
      </c>
      <c r="D1030">
        <f>IFERROR(VLOOKUP($A1030,Finnifty!$A$14:$I$486,D$15+1,FALSE),All_curves!D1029)</f>
        <v>0</v>
      </c>
      <c r="E1030">
        <f>IFERROR(VLOOKUP($A1030,Finnifty!$A$14:$I$486,E$15+1,FALSE),All_curves!E1029)</f>
        <v>0</v>
      </c>
      <c r="F1030">
        <f>IFERROR(VLOOKUP($A1030,Finnifty!$A$14:$I$486,F$15+1,FALSE),All_curves!F1029)</f>
        <v>0</v>
      </c>
      <c r="G1030">
        <f>IFERROR(VLOOKUP($A1030,Finnifty!$A$14:$I$486,G$15+1,FALSE),All_curves!G1029)</f>
        <v>0</v>
      </c>
      <c r="H1030">
        <f>IFERROR(VLOOKUP($A1030,Finnifty!$A$14:$I$486,H$15+1,FALSE),All_curves!H1029)</f>
        <v>0</v>
      </c>
      <c r="I1030">
        <f>IFERROR(VLOOKUP($A1030,Finnifty!$A$14:$I$486,I$15+1,FALSE),All_curves!I1029)</f>
        <v>0</v>
      </c>
      <c r="J1030">
        <f>IFERROR(VLOOKUP($A1030,Banknifty!$A$14:$I$4860,2,FALSE),All_curves!J1029)</f>
        <v>16928504</v>
      </c>
      <c r="K1030">
        <f>IFERROR(VLOOKUP($A1030,Banknifty!$A$14:$I$4860,3,FALSE),All_curves!K1029)</f>
        <v>29136278</v>
      </c>
      <c r="L1030">
        <f>IFERROR(VLOOKUP($A1030,Banknifty!$A$14:$I$4860,4,FALSE),All_curves!L1029)</f>
        <v>21076116</v>
      </c>
      <c r="M1030">
        <f>IFERROR(VLOOKUP($A1030,Banknifty!$A$14:$I$4860,5,FALSE),All_curves!M1029)</f>
        <v>28560290</v>
      </c>
      <c r="N1030">
        <f>IFERROR(VLOOKUP($A1030,Banknifty!$A$14:$I$4860,6,FALSE),All_curves!N1029)</f>
        <v>16341951</v>
      </c>
      <c r="O1030">
        <f>IFERROR(VLOOKUP($A1030,Banknifty!$A$14:$I$4860,7,FALSE),All_curves!O1029)</f>
        <v>25878472</v>
      </c>
      <c r="P1030">
        <f>IFERROR(VLOOKUP($A1030,Banknifty!$A$14:$I$4860,8,FALSE),All_curves!P1029)</f>
        <v>25878472</v>
      </c>
      <c r="Q1030">
        <f>IFERROR(VLOOKUP($A1030,Banknifty!$A$14:$I$4860,9,FALSE),All_curves!Q1029)</f>
        <v>21967050</v>
      </c>
      <c r="R1030">
        <f>IFERROR(VLOOKUP($A1030,Nifty!$A$14:$I$4860,2,FALSE),All_curves!R1029)</f>
        <v>8924886</v>
      </c>
      <c r="S1030">
        <f>IFERROR(VLOOKUP($A1030,Nifty!$A$14:$I$4860,3,FALSE),All_curves!S1029)</f>
        <v>10747924</v>
      </c>
      <c r="T1030">
        <f>IFERROR(VLOOKUP($A1030,Nifty!$A$14:$I$4860,4,FALSE),All_curves!T1029)</f>
        <v>9896027</v>
      </c>
      <c r="U1030">
        <f>IFERROR(VLOOKUP($A1030,Nifty!$A$14:$I$4860,5,FALSE),All_curves!U1029)</f>
        <v>11536325</v>
      </c>
      <c r="V1030">
        <f>IFERROR(VLOOKUP($A1030,Nifty!$A$14:$I$4860,6,FALSE),All_curves!V1029)</f>
        <v>9658153</v>
      </c>
      <c r="W1030">
        <f>IFERROR(VLOOKUP($A1030,Nifty!$A$14:$I$4860,7,FALSE),All_curves!W1029)</f>
        <v>11384520</v>
      </c>
      <c r="X1030">
        <f>IFERROR(VLOOKUP($A1030,Nifty!$A$14:$I$4860,8,FALSE),All_curves!X1029)</f>
        <v>10936371</v>
      </c>
      <c r="Y1030">
        <f>IFERROR(VLOOKUP($A1030,Nifty!$A$14:$I$4860,9,FALSE),All_curves!Y1029)</f>
        <v>11362929</v>
      </c>
      <c r="AA1030" s="5">
        <f t="shared" si="439"/>
        <v>0</v>
      </c>
      <c r="AB1030" s="5">
        <f t="shared" si="440"/>
        <v>0</v>
      </c>
      <c r="AC1030" s="5">
        <f t="shared" si="441"/>
        <v>0</v>
      </c>
      <c r="AD1030" s="5">
        <f t="shared" si="442"/>
        <v>0</v>
      </c>
      <c r="AE1030" s="5">
        <f t="shared" si="443"/>
        <v>0</v>
      </c>
      <c r="AF1030" s="5">
        <f t="shared" si="444"/>
        <v>0</v>
      </c>
      <c r="AG1030" s="5">
        <f t="shared" si="445"/>
        <v>0</v>
      </c>
      <c r="AH1030" s="5">
        <f t="shared" si="446"/>
        <v>0</v>
      </c>
      <c r="AI1030" s="5">
        <f t="shared" si="422"/>
        <v>-2.4018722794191261E-3</v>
      </c>
      <c r="AJ1030" s="5">
        <f t="shared" si="423"/>
        <v>-4.7197197286474868E-4</v>
      </c>
      <c r="AK1030" s="5">
        <f t="shared" si="424"/>
        <v>0</v>
      </c>
      <c r="AL1030" s="5">
        <f t="shared" si="425"/>
        <v>0</v>
      </c>
      <c r="AM1030" s="5">
        <f t="shared" si="426"/>
        <v>-1.8436812398822111E-3</v>
      </c>
      <c r="AN1030" s="5">
        <f t="shared" si="427"/>
        <v>-1.5605588504459256E-3</v>
      </c>
      <c r="AO1030" s="5">
        <f t="shared" si="428"/>
        <v>-1.5605588504459256E-3</v>
      </c>
      <c r="AP1030" s="5">
        <f t="shared" si="429"/>
        <v>0</v>
      </c>
      <c r="AQ1030" s="5">
        <f t="shared" si="430"/>
        <v>-8.6492058537857019E-4</v>
      </c>
      <c r="AR1030" s="5">
        <f t="shared" si="431"/>
        <v>0</v>
      </c>
      <c r="AS1030" s="5">
        <f t="shared" si="432"/>
        <v>0</v>
      </c>
      <c r="AT1030" s="5">
        <f t="shared" si="433"/>
        <v>0</v>
      </c>
      <c r="AU1030" s="5">
        <f t="shared" si="434"/>
        <v>-2.5229840552860594E-3</v>
      </c>
      <c r="AV1030" s="5">
        <f t="shared" si="435"/>
        <v>-1.6594986567215475E-3</v>
      </c>
      <c r="AW1030" s="5">
        <f t="shared" si="436"/>
        <v>-7.9296120163907524E-4</v>
      </c>
      <c r="AX1030" s="5">
        <f t="shared" si="437"/>
        <v>-7.9300404759186094E-4</v>
      </c>
      <c r="AZ1030" s="7">
        <f t="shared" si="447"/>
        <v>134.89194958414791</v>
      </c>
      <c r="BA1030" s="4">
        <f t="shared" si="438"/>
        <v>-6.0300048915312709E-4</v>
      </c>
      <c r="BB1030" s="5">
        <f>AZ1030/MAX($AZ$16:AZ1030)-1</f>
        <v>-1.2210241885235007E-2</v>
      </c>
    </row>
    <row r="1031" spans="1:54" x14ac:dyDescent="0.25">
      <c r="A1031" s="3">
        <v>44053</v>
      </c>
      <c r="B1031">
        <f>IFERROR(VLOOKUP($A1031,Finnifty!$A$14:$I$486,B$15+1,FALSE),All_curves!B1030)</f>
        <v>0</v>
      </c>
      <c r="C1031">
        <f>IFERROR(VLOOKUP($A1031,Finnifty!$A$14:$I$486,C$15+1,FALSE),All_curves!C1030)</f>
        <v>0</v>
      </c>
      <c r="D1031">
        <f>IFERROR(VLOOKUP($A1031,Finnifty!$A$14:$I$486,D$15+1,FALSE),All_curves!D1030)</f>
        <v>0</v>
      </c>
      <c r="E1031">
        <f>IFERROR(VLOOKUP($A1031,Finnifty!$A$14:$I$486,E$15+1,FALSE),All_curves!E1030)</f>
        <v>0</v>
      </c>
      <c r="F1031">
        <f>IFERROR(VLOOKUP($A1031,Finnifty!$A$14:$I$486,F$15+1,FALSE),All_curves!F1030)</f>
        <v>0</v>
      </c>
      <c r="G1031">
        <f>IFERROR(VLOOKUP($A1031,Finnifty!$A$14:$I$486,G$15+1,FALSE),All_curves!G1030)</f>
        <v>0</v>
      </c>
      <c r="H1031">
        <f>IFERROR(VLOOKUP($A1031,Finnifty!$A$14:$I$486,H$15+1,FALSE),All_curves!H1030)</f>
        <v>0</v>
      </c>
      <c r="I1031">
        <f>IFERROR(VLOOKUP($A1031,Finnifty!$A$14:$I$486,I$15+1,FALSE),All_curves!I1030)</f>
        <v>0</v>
      </c>
      <c r="J1031">
        <f>IFERROR(VLOOKUP($A1031,Banknifty!$A$14:$I$4860,2,FALSE),All_curves!J1030)</f>
        <v>16896772</v>
      </c>
      <c r="K1031">
        <f>IFERROR(VLOOKUP($A1031,Banknifty!$A$14:$I$4860,3,FALSE),All_curves!K1030)</f>
        <v>29212204</v>
      </c>
      <c r="L1031">
        <f>IFERROR(VLOOKUP($A1031,Banknifty!$A$14:$I$4860,4,FALSE),All_curves!L1030)</f>
        <v>21076116</v>
      </c>
      <c r="M1031">
        <f>IFERROR(VLOOKUP($A1031,Banknifty!$A$14:$I$4860,5,FALSE),All_curves!M1030)</f>
        <v>28560290</v>
      </c>
      <c r="N1031">
        <f>IFERROR(VLOOKUP($A1031,Banknifty!$A$14:$I$4860,6,FALSE),All_curves!N1030)</f>
        <v>16285742</v>
      </c>
      <c r="O1031">
        <f>IFERROR(VLOOKUP($A1031,Banknifty!$A$14:$I$4860,7,FALSE),All_curves!O1030)</f>
        <v>25790764</v>
      </c>
      <c r="P1031">
        <f>IFERROR(VLOOKUP($A1031,Banknifty!$A$14:$I$4860,8,FALSE),All_curves!P1030)</f>
        <v>25790764</v>
      </c>
      <c r="Q1031">
        <f>IFERROR(VLOOKUP($A1031,Banknifty!$A$14:$I$4860,9,FALSE),All_curves!Q1030)</f>
        <v>21967050</v>
      </c>
      <c r="R1031">
        <f>IFERROR(VLOOKUP($A1031,Nifty!$A$14:$I$4860,2,FALSE),All_curves!R1030)</f>
        <v>8925600</v>
      </c>
      <c r="S1031">
        <f>IFERROR(VLOOKUP($A1031,Nifty!$A$14:$I$4860,3,FALSE),All_curves!S1030)</f>
        <v>10747924</v>
      </c>
      <c r="T1031">
        <f>IFERROR(VLOOKUP($A1031,Nifty!$A$14:$I$4860,4,FALSE),All_curves!T1030)</f>
        <v>9881007</v>
      </c>
      <c r="U1031">
        <f>IFERROR(VLOOKUP($A1031,Nifty!$A$14:$I$4860,5,FALSE),All_curves!U1030)</f>
        <v>11536325</v>
      </c>
      <c r="V1031">
        <f>IFERROR(VLOOKUP($A1031,Nifty!$A$14:$I$4860,6,FALSE),All_curves!V1030)</f>
        <v>9658925</v>
      </c>
      <c r="W1031">
        <f>IFERROR(VLOOKUP($A1031,Nifty!$A$14:$I$4860,7,FALSE),All_curves!W1030)</f>
        <v>11384520</v>
      </c>
      <c r="X1031">
        <f>IFERROR(VLOOKUP($A1031,Nifty!$A$14:$I$4860,8,FALSE),All_curves!X1030)</f>
        <v>10919771</v>
      </c>
      <c r="Y1031">
        <f>IFERROR(VLOOKUP($A1031,Nifty!$A$14:$I$4860,9,FALSE),All_curves!Y1030)</f>
        <v>11362929</v>
      </c>
      <c r="AA1031" s="5">
        <f t="shared" si="439"/>
        <v>0</v>
      </c>
      <c r="AB1031" s="5">
        <f t="shared" si="440"/>
        <v>0</v>
      </c>
      <c r="AC1031" s="5">
        <f t="shared" si="441"/>
        <v>0</v>
      </c>
      <c r="AD1031" s="5">
        <f t="shared" si="442"/>
        <v>0</v>
      </c>
      <c r="AE1031" s="5">
        <f t="shared" si="443"/>
        <v>0</v>
      </c>
      <c r="AF1031" s="5">
        <f t="shared" si="444"/>
        <v>0</v>
      </c>
      <c r="AG1031" s="5">
        <f t="shared" si="445"/>
        <v>0</v>
      </c>
      <c r="AH1031" s="5">
        <f t="shared" si="446"/>
        <v>0</v>
      </c>
      <c r="AI1031" s="5">
        <f t="shared" si="422"/>
        <v>-1.8744716012708551E-3</v>
      </c>
      <c r="AJ1031" s="5">
        <f t="shared" si="423"/>
        <v>2.6058922145100194E-3</v>
      </c>
      <c r="AK1031" s="5">
        <f t="shared" si="424"/>
        <v>0</v>
      </c>
      <c r="AL1031" s="5">
        <f t="shared" si="425"/>
        <v>0</v>
      </c>
      <c r="AM1031" s="5">
        <f t="shared" si="426"/>
        <v>-3.4395525968716756E-3</v>
      </c>
      <c r="AN1031" s="5">
        <f t="shared" si="427"/>
        <v>-3.3892263809084389E-3</v>
      </c>
      <c r="AO1031" s="5">
        <f t="shared" si="428"/>
        <v>-3.3892263809084389E-3</v>
      </c>
      <c r="AP1031" s="5">
        <f t="shared" si="429"/>
        <v>0</v>
      </c>
      <c r="AQ1031" s="5">
        <f t="shared" si="430"/>
        <v>8.000102186178637E-5</v>
      </c>
      <c r="AR1031" s="5">
        <f t="shared" si="431"/>
        <v>0</v>
      </c>
      <c r="AS1031" s="5">
        <f t="shared" si="432"/>
        <v>-1.5177808225462774E-3</v>
      </c>
      <c r="AT1031" s="5">
        <f t="shared" si="433"/>
        <v>0</v>
      </c>
      <c r="AU1031" s="5">
        <f t="shared" si="434"/>
        <v>7.9932467418997177E-5</v>
      </c>
      <c r="AV1031" s="5">
        <f t="shared" si="435"/>
        <v>0</v>
      </c>
      <c r="AW1031" s="5">
        <f t="shared" si="436"/>
        <v>-1.5178709646920252E-3</v>
      </c>
      <c r="AX1031" s="5">
        <f t="shared" si="437"/>
        <v>0</v>
      </c>
      <c r="AZ1031" s="7">
        <f t="shared" si="447"/>
        <v>134.82246728586145</v>
      </c>
      <c r="BA1031" s="4">
        <f t="shared" si="438"/>
        <v>-5.1509596014195469E-4</v>
      </c>
      <c r="BB1031" s="5">
        <f>AZ1031/MAX($AZ$16:AZ1031)-1</f>
        <v>-1.2719048399109423E-2</v>
      </c>
    </row>
    <row r="1032" spans="1:54" x14ac:dyDescent="0.25">
      <c r="A1032" s="3">
        <v>44054</v>
      </c>
      <c r="B1032">
        <f>IFERROR(VLOOKUP($A1032,Finnifty!$A$14:$I$486,B$15+1,FALSE),All_curves!B1031)</f>
        <v>0</v>
      </c>
      <c r="C1032">
        <f>IFERROR(VLOOKUP($A1032,Finnifty!$A$14:$I$486,C$15+1,FALSE),All_curves!C1031)</f>
        <v>0</v>
      </c>
      <c r="D1032">
        <f>IFERROR(VLOOKUP($A1032,Finnifty!$A$14:$I$486,D$15+1,FALSE),All_curves!D1031)</f>
        <v>0</v>
      </c>
      <c r="E1032">
        <f>IFERROR(VLOOKUP($A1032,Finnifty!$A$14:$I$486,E$15+1,FALSE),All_curves!E1031)</f>
        <v>0</v>
      </c>
      <c r="F1032">
        <f>IFERROR(VLOOKUP($A1032,Finnifty!$A$14:$I$486,F$15+1,FALSE),All_curves!F1031)</f>
        <v>0</v>
      </c>
      <c r="G1032">
        <f>IFERROR(VLOOKUP($A1032,Finnifty!$A$14:$I$486,G$15+1,FALSE),All_curves!G1031)</f>
        <v>0</v>
      </c>
      <c r="H1032">
        <f>IFERROR(VLOOKUP($A1032,Finnifty!$A$14:$I$486,H$15+1,FALSE),All_curves!H1031)</f>
        <v>0</v>
      </c>
      <c r="I1032">
        <f>IFERROR(VLOOKUP($A1032,Finnifty!$A$14:$I$486,I$15+1,FALSE),All_curves!I1031)</f>
        <v>0</v>
      </c>
      <c r="J1032">
        <f>IFERROR(VLOOKUP($A1032,Banknifty!$A$14:$I$4860,2,FALSE),All_curves!J1031)</f>
        <v>16939266</v>
      </c>
      <c r="K1032">
        <f>IFERROR(VLOOKUP($A1032,Banknifty!$A$14:$I$4860,3,FALSE),All_curves!K1031)</f>
        <v>29212204</v>
      </c>
      <c r="L1032">
        <f>IFERROR(VLOOKUP($A1032,Banknifty!$A$14:$I$4860,4,FALSE),All_curves!L1031)</f>
        <v>21078410</v>
      </c>
      <c r="M1032">
        <f>IFERROR(VLOOKUP($A1032,Banknifty!$A$14:$I$4860,5,FALSE),All_curves!M1031)</f>
        <v>28560290</v>
      </c>
      <c r="N1032">
        <f>IFERROR(VLOOKUP($A1032,Banknifty!$A$14:$I$4860,6,FALSE),All_curves!N1031)</f>
        <v>16244812</v>
      </c>
      <c r="O1032">
        <f>IFERROR(VLOOKUP($A1032,Banknifty!$A$14:$I$4860,7,FALSE),All_curves!O1031)</f>
        <v>25703712</v>
      </c>
      <c r="P1032">
        <f>IFERROR(VLOOKUP($A1032,Banknifty!$A$14:$I$4860,8,FALSE),All_curves!P1031)</f>
        <v>25703712</v>
      </c>
      <c r="Q1032">
        <f>IFERROR(VLOOKUP($A1032,Banknifty!$A$14:$I$4860,9,FALSE),All_curves!Q1031)</f>
        <v>21967050</v>
      </c>
      <c r="R1032">
        <f>IFERROR(VLOOKUP($A1032,Nifty!$A$14:$I$4860,2,FALSE),All_curves!R1031)</f>
        <v>8942724</v>
      </c>
      <c r="S1032">
        <f>IFERROR(VLOOKUP($A1032,Nifty!$A$14:$I$4860,3,FALSE),All_curves!S1031)</f>
        <v>10729839</v>
      </c>
      <c r="T1032">
        <f>IFERROR(VLOOKUP($A1032,Nifty!$A$14:$I$4860,4,FALSE),All_curves!T1031)</f>
        <v>9898362</v>
      </c>
      <c r="U1032">
        <f>IFERROR(VLOOKUP($A1032,Nifty!$A$14:$I$4860,5,FALSE),All_curves!U1031)</f>
        <v>11536325</v>
      </c>
      <c r="V1032">
        <f>IFERROR(VLOOKUP($A1032,Nifty!$A$14:$I$4860,6,FALSE),All_curves!V1031)</f>
        <v>9677456</v>
      </c>
      <c r="W1032">
        <f>IFERROR(VLOOKUP($A1032,Nifty!$A$14:$I$4860,7,FALSE),All_curves!W1031)</f>
        <v>11365363</v>
      </c>
      <c r="X1032">
        <f>IFERROR(VLOOKUP($A1032,Nifty!$A$14:$I$4860,8,FALSE),All_curves!X1031)</f>
        <v>10938951</v>
      </c>
      <c r="Y1032">
        <f>IFERROR(VLOOKUP($A1032,Nifty!$A$14:$I$4860,9,FALSE),All_curves!Y1031)</f>
        <v>11362929</v>
      </c>
      <c r="AA1032" s="5">
        <f t="shared" si="439"/>
        <v>0</v>
      </c>
      <c r="AB1032" s="5">
        <f t="shared" si="440"/>
        <v>0</v>
      </c>
      <c r="AC1032" s="5">
        <f t="shared" si="441"/>
        <v>0</v>
      </c>
      <c r="AD1032" s="5">
        <f t="shared" si="442"/>
        <v>0</v>
      </c>
      <c r="AE1032" s="5">
        <f t="shared" si="443"/>
        <v>0</v>
      </c>
      <c r="AF1032" s="5">
        <f t="shared" si="444"/>
        <v>0</v>
      </c>
      <c r="AG1032" s="5">
        <f t="shared" si="445"/>
        <v>0</v>
      </c>
      <c r="AH1032" s="5">
        <f t="shared" si="446"/>
        <v>0</v>
      </c>
      <c r="AI1032" s="5">
        <f t="shared" si="422"/>
        <v>2.5149182340864495E-3</v>
      </c>
      <c r="AJ1032" s="5">
        <f t="shared" si="423"/>
        <v>0</v>
      </c>
      <c r="AK1032" s="5">
        <f t="shared" si="424"/>
        <v>1.0884358389362525E-4</v>
      </c>
      <c r="AL1032" s="5">
        <f t="shared" si="425"/>
        <v>0</v>
      </c>
      <c r="AM1032" s="5">
        <f t="shared" si="426"/>
        <v>-2.5132413371156126E-3</v>
      </c>
      <c r="AN1032" s="5">
        <f t="shared" si="427"/>
        <v>-3.3753168382293364E-3</v>
      </c>
      <c r="AO1032" s="5">
        <f t="shared" si="428"/>
        <v>-3.3753168382293364E-3</v>
      </c>
      <c r="AP1032" s="5">
        <f t="shared" si="429"/>
        <v>0</v>
      </c>
      <c r="AQ1032" s="5">
        <f t="shared" si="430"/>
        <v>1.9185264856143025E-3</v>
      </c>
      <c r="AR1032" s="5">
        <f t="shared" si="431"/>
        <v>-1.6826505286043902E-3</v>
      </c>
      <c r="AS1032" s="5">
        <f t="shared" si="432"/>
        <v>1.7563999296832389E-3</v>
      </c>
      <c r="AT1032" s="5">
        <f t="shared" si="433"/>
        <v>0</v>
      </c>
      <c r="AU1032" s="5">
        <f t="shared" si="434"/>
        <v>1.9185364830971441E-3</v>
      </c>
      <c r="AV1032" s="5">
        <f t="shared" si="435"/>
        <v>-1.6827235579541799E-3</v>
      </c>
      <c r="AW1032" s="5">
        <f t="shared" si="436"/>
        <v>1.7564470903281837E-3</v>
      </c>
      <c r="AX1032" s="5">
        <f t="shared" si="437"/>
        <v>0</v>
      </c>
      <c r="AZ1032" s="7">
        <f t="shared" si="447"/>
        <v>134.80754930741276</v>
      </c>
      <c r="BA1032" s="4">
        <f t="shared" si="438"/>
        <v>-1.1064905389291296E-4</v>
      </c>
      <c r="BB1032" s="5">
        <f>AZ1032/MAX($AZ$16:AZ1032)-1</f>
        <v>-1.2828290102330553E-2</v>
      </c>
    </row>
    <row r="1033" spans="1:54" x14ac:dyDescent="0.25">
      <c r="A1033" s="3">
        <v>44055</v>
      </c>
      <c r="B1033">
        <f>IFERROR(VLOOKUP($A1033,Finnifty!$A$14:$I$486,B$15+1,FALSE),All_curves!B1032)</f>
        <v>0</v>
      </c>
      <c r="C1033">
        <f>IFERROR(VLOOKUP($A1033,Finnifty!$A$14:$I$486,C$15+1,FALSE),All_curves!C1032)</f>
        <v>0</v>
      </c>
      <c r="D1033">
        <f>IFERROR(VLOOKUP($A1033,Finnifty!$A$14:$I$486,D$15+1,FALSE),All_curves!D1032)</f>
        <v>0</v>
      </c>
      <c r="E1033">
        <f>IFERROR(VLOOKUP($A1033,Finnifty!$A$14:$I$486,E$15+1,FALSE),All_curves!E1032)</f>
        <v>0</v>
      </c>
      <c r="F1033">
        <f>IFERROR(VLOOKUP($A1033,Finnifty!$A$14:$I$486,F$15+1,FALSE),All_curves!F1032)</f>
        <v>0</v>
      </c>
      <c r="G1033">
        <f>IFERROR(VLOOKUP($A1033,Finnifty!$A$14:$I$486,G$15+1,FALSE),All_curves!G1032)</f>
        <v>0</v>
      </c>
      <c r="H1033">
        <f>IFERROR(VLOOKUP($A1033,Finnifty!$A$14:$I$486,H$15+1,FALSE),All_curves!H1032)</f>
        <v>0</v>
      </c>
      <c r="I1033">
        <f>IFERROR(VLOOKUP($A1033,Finnifty!$A$14:$I$486,I$15+1,FALSE),All_curves!I1032)</f>
        <v>0</v>
      </c>
      <c r="J1033">
        <f>IFERROR(VLOOKUP($A1033,Banknifty!$A$14:$I$4860,2,FALSE),All_curves!J1032)</f>
        <v>16823924</v>
      </c>
      <c r="K1033">
        <f>IFERROR(VLOOKUP($A1033,Banknifty!$A$14:$I$4860,3,FALSE),All_curves!K1032)</f>
        <v>29207832</v>
      </c>
      <c r="L1033">
        <f>IFERROR(VLOOKUP($A1033,Banknifty!$A$14:$I$4860,4,FALSE),All_curves!L1032)</f>
        <v>21030320</v>
      </c>
      <c r="M1033">
        <f>IFERROR(VLOOKUP($A1033,Banknifty!$A$14:$I$4860,5,FALSE),All_curves!M1032)</f>
        <v>28526386</v>
      </c>
      <c r="N1033">
        <f>IFERROR(VLOOKUP($A1033,Banknifty!$A$14:$I$4860,6,FALSE),All_curves!N1032)</f>
        <v>16207077</v>
      </c>
      <c r="O1033">
        <f>IFERROR(VLOOKUP($A1033,Banknifty!$A$14:$I$4860,7,FALSE),All_curves!O1032)</f>
        <v>25652276</v>
      </c>
      <c r="P1033">
        <f>IFERROR(VLOOKUP($A1033,Banknifty!$A$14:$I$4860,8,FALSE),All_curves!P1032)</f>
        <v>25652276</v>
      </c>
      <c r="Q1033">
        <f>IFERROR(VLOOKUP($A1033,Banknifty!$A$14:$I$4860,9,FALSE),All_curves!Q1032)</f>
        <v>21967050</v>
      </c>
      <c r="R1033">
        <f>IFERROR(VLOOKUP($A1033,Nifty!$A$14:$I$4860,2,FALSE),All_curves!R1032)</f>
        <v>8963358</v>
      </c>
      <c r="S1033">
        <f>IFERROR(VLOOKUP($A1033,Nifty!$A$14:$I$4860,3,FALSE),All_curves!S1032)</f>
        <v>10765326</v>
      </c>
      <c r="T1033">
        <f>IFERROR(VLOOKUP($A1033,Nifty!$A$14:$I$4860,4,FALSE),All_curves!T1032)</f>
        <v>9898362</v>
      </c>
      <c r="U1033">
        <f>IFERROR(VLOOKUP($A1033,Nifty!$A$14:$I$4860,5,FALSE),All_curves!U1032)</f>
        <v>11528506</v>
      </c>
      <c r="V1033">
        <f>IFERROR(VLOOKUP($A1033,Nifty!$A$14:$I$4860,6,FALSE),All_curves!V1032)</f>
        <v>9699785</v>
      </c>
      <c r="W1033">
        <f>IFERROR(VLOOKUP($A1033,Nifty!$A$14:$I$4860,7,FALSE),All_curves!W1032)</f>
        <v>11402953</v>
      </c>
      <c r="X1033">
        <f>IFERROR(VLOOKUP($A1033,Nifty!$A$14:$I$4860,8,FALSE),All_curves!X1032)</f>
        <v>10938951</v>
      </c>
      <c r="Y1033">
        <f>IFERROR(VLOOKUP($A1033,Nifty!$A$14:$I$4860,9,FALSE),All_curves!Y1032)</f>
        <v>11355228</v>
      </c>
      <c r="AA1033" s="5">
        <f t="shared" si="439"/>
        <v>0</v>
      </c>
      <c r="AB1033" s="5">
        <f t="shared" si="440"/>
        <v>0</v>
      </c>
      <c r="AC1033" s="5">
        <f t="shared" si="441"/>
        <v>0</v>
      </c>
      <c r="AD1033" s="5">
        <f t="shared" si="442"/>
        <v>0</v>
      </c>
      <c r="AE1033" s="5">
        <f t="shared" si="443"/>
        <v>0</v>
      </c>
      <c r="AF1033" s="5">
        <f t="shared" si="444"/>
        <v>0</v>
      </c>
      <c r="AG1033" s="5">
        <f t="shared" si="445"/>
        <v>0</v>
      </c>
      <c r="AH1033" s="5">
        <f t="shared" si="446"/>
        <v>0</v>
      </c>
      <c r="AI1033" s="5">
        <f t="shared" si="422"/>
        <v>-6.8091498179436716E-3</v>
      </c>
      <c r="AJ1033" s="5">
        <f t="shared" si="423"/>
        <v>-1.4966347626488297E-4</v>
      </c>
      <c r="AK1033" s="5">
        <f t="shared" si="424"/>
        <v>-2.2814813830834835E-3</v>
      </c>
      <c r="AL1033" s="5">
        <f t="shared" si="425"/>
        <v>-1.1871027920234978E-3</v>
      </c>
      <c r="AM1033" s="5">
        <f t="shared" si="426"/>
        <v>-2.3228954573312199E-3</v>
      </c>
      <c r="AN1033" s="5">
        <f t="shared" si="427"/>
        <v>-2.0011117460388972E-3</v>
      </c>
      <c r="AO1033" s="5">
        <f t="shared" si="428"/>
        <v>-2.0011117460388972E-3</v>
      </c>
      <c r="AP1033" s="5">
        <f t="shared" si="429"/>
        <v>0</v>
      </c>
      <c r="AQ1033" s="5">
        <f t="shared" si="430"/>
        <v>2.3073506461790405E-3</v>
      </c>
      <c r="AR1033" s="5">
        <f t="shared" si="431"/>
        <v>3.3073189634997835E-3</v>
      </c>
      <c r="AS1033" s="5">
        <f t="shared" si="432"/>
        <v>0</v>
      </c>
      <c r="AT1033" s="5">
        <f t="shared" si="433"/>
        <v>-6.7777216747966218E-4</v>
      </c>
      <c r="AU1033" s="5">
        <f t="shared" si="434"/>
        <v>2.3073212629434181E-3</v>
      </c>
      <c r="AV1033" s="5">
        <f t="shared" si="435"/>
        <v>3.3074174577618631E-3</v>
      </c>
      <c r="AW1033" s="5">
        <f t="shared" si="436"/>
        <v>0</v>
      </c>
      <c r="AX1033" s="5">
        <f t="shared" si="437"/>
        <v>-6.7773018734873514E-4</v>
      </c>
      <c r="AZ1033" s="7">
        <f t="shared" si="447"/>
        <v>134.7689122817259</v>
      </c>
      <c r="BA1033" s="4">
        <f t="shared" si="438"/>
        <v>-2.8660876846536842E-4</v>
      </c>
      <c r="BB1033" s="5">
        <f>AZ1033/MAX($AZ$16:AZ1033)-1</f>
        <v>-1.3111222170368309E-2</v>
      </c>
    </row>
    <row r="1034" spans="1:54" x14ac:dyDescent="0.25">
      <c r="A1034" s="3">
        <v>44056</v>
      </c>
      <c r="B1034">
        <f>IFERROR(VLOOKUP($A1034,Finnifty!$A$14:$I$486,B$15+1,FALSE),All_curves!B1033)</f>
        <v>0</v>
      </c>
      <c r="C1034">
        <f>IFERROR(VLOOKUP($A1034,Finnifty!$A$14:$I$486,C$15+1,FALSE),All_curves!C1033)</f>
        <v>0</v>
      </c>
      <c r="D1034">
        <f>IFERROR(VLOOKUP($A1034,Finnifty!$A$14:$I$486,D$15+1,FALSE),All_curves!D1033)</f>
        <v>0</v>
      </c>
      <c r="E1034">
        <f>IFERROR(VLOOKUP($A1034,Finnifty!$A$14:$I$486,E$15+1,FALSE),All_curves!E1033)</f>
        <v>0</v>
      </c>
      <c r="F1034">
        <f>IFERROR(VLOOKUP($A1034,Finnifty!$A$14:$I$486,F$15+1,FALSE),All_curves!F1033)</f>
        <v>0</v>
      </c>
      <c r="G1034">
        <f>IFERROR(VLOOKUP($A1034,Finnifty!$A$14:$I$486,G$15+1,FALSE),All_curves!G1033)</f>
        <v>0</v>
      </c>
      <c r="H1034">
        <f>IFERROR(VLOOKUP($A1034,Finnifty!$A$14:$I$486,H$15+1,FALSE),All_curves!H1033)</f>
        <v>0</v>
      </c>
      <c r="I1034">
        <f>IFERROR(VLOOKUP($A1034,Finnifty!$A$14:$I$486,I$15+1,FALSE),All_curves!I1033)</f>
        <v>0</v>
      </c>
      <c r="J1034">
        <f>IFERROR(VLOOKUP($A1034,Banknifty!$A$14:$I$4860,2,FALSE),All_curves!J1033)</f>
        <v>16877944</v>
      </c>
      <c r="K1034">
        <f>IFERROR(VLOOKUP($A1034,Banknifty!$A$14:$I$4860,3,FALSE),All_curves!K1033)</f>
        <v>29139582</v>
      </c>
      <c r="L1034">
        <f>IFERROR(VLOOKUP($A1034,Banknifty!$A$14:$I$4860,4,FALSE),All_curves!L1033)</f>
        <v>20949164</v>
      </c>
      <c r="M1034">
        <f>IFERROR(VLOOKUP($A1034,Banknifty!$A$14:$I$4860,5,FALSE),All_curves!M1033)</f>
        <v>28413924</v>
      </c>
      <c r="N1034">
        <f>IFERROR(VLOOKUP($A1034,Banknifty!$A$14:$I$4860,6,FALSE),All_curves!N1033)</f>
        <v>16176697</v>
      </c>
      <c r="O1034">
        <f>IFERROR(VLOOKUP($A1034,Banknifty!$A$14:$I$4860,7,FALSE),All_curves!O1033)</f>
        <v>25719124</v>
      </c>
      <c r="P1034">
        <f>IFERROR(VLOOKUP($A1034,Banknifty!$A$14:$I$4860,8,FALSE),All_curves!P1033)</f>
        <v>25719124</v>
      </c>
      <c r="Q1034">
        <f>IFERROR(VLOOKUP($A1034,Banknifty!$A$14:$I$4860,9,FALSE),All_curves!Q1033)</f>
        <v>21967050</v>
      </c>
      <c r="R1034">
        <f>IFERROR(VLOOKUP($A1034,Nifty!$A$14:$I$4860,2,FALSE),All_curves!R1033)</f>
        <v>8990668</v>
      </c>
      <c r="S1034">
        <f>IFERROR(VLOOKUP($A1034,Nifty!$A$14:$I$4860,3,FALSE),All_curves!S1033)</f>
        <v>10730626</v>
      </c>
      <c r="T1034">
        <f>IFERROR(VLOOKUP($A1034,Nifty!$A$14:$I$4860,4,FALSE),All_curves!T1033)</f>
        <v>9852840</v>
      </c>
      <c r="U1034">
        <f>IFERROR(VLOOKUP($A1034,Nifty!$A$14:$I$4860,5,FALSE),All_curves!U1033)</f>
        <v>11482005</v>
      </c>
      <c r="V1034">
        <f>IFERROR(VLOOKUP($A1034,Nifty!$A$14:$I$4860,6,FALSE),All_curves!V1033)</f>
        <v>9709135</v>
      </c>
      <c r="W1034">
        <f>IFERROR(VLOOKUP($A1034,Nifty!$A$14:$I$4860,7,FALSE),All_curves!W1033)</f>
        <v>11401972</v>
      </c>
      <c r="X1034">
        <f>IFERROR(VLOOKUP($A1034,Nifty!$A$14:$I$4860,8,FALSE),All_curves!X1033)</f>
        <v>10938951</v>
      </c>
      <c r="Y1034">
        <f>IFERROR(VLOOKUP($A1034,Nifty!$A$14:$I$4860,9,FALSE),All_curves!Y1033)</f>
        <v>11366589</v>
      </c>
      <c r="AA1034" s="5">
        <f t="shared" si="439"/>
        <v>0</v>
      </c>
      <c r="AB1034" s="5">
        <f t="shared" si="440"/>
        <v>0</v>
      </c>
      <c r="AC1034" s="5">
        <f t="shared" si="441"/>
        <v>0</v>
      </c>
      <c r="AD1034" s="5">
        <f t="shared" si="442"/>
        <v>0</v>
      </c>
      <c r="AE1034" s="5">
        <f t="shared" si="443"/>
        <v>0</v>
      </c>
      <c r="AF1034" s="5">
        <f t="shared" si="444"/>
        <v>0</v>
      </c>
      <c r="AG1034" s="5">
        <f t="shared" si="445"/>
        <v>0</v>
      </c>
      <c r="AH1034" s="5">
        <f t="shared" si="446"/>
        <v>0</v>
      </c>
      <c r="AI1034" s="5">
        <f t="shared" si="422"/>
        <v>3.2109037106919924E-3</v>
      </c>
      <c r="AJ1034" s="5">
        <f t="shared" si="423"/>
        <v>-2.3367020188284071E-3</v>
      </c>
      <c r="AK1034" s="5">
        <f t="shared" si="424"/>
        <v>-3.8589997679541188E-3</v>
      </c>
      <c r="AL1034" s="5">
        <f t="shared" si="425"/>
        <v>-3.9423851307347491E-3</v>
      </c>
      <c r="AM1034" s="5">
        <f t="shared" si="426"/>
        <v>-1.8744897676490346E-3</v>
      </c>
      <c r="AN1034" s="5">
        <f t="shared" si="427"/>
        <v>2.6059286123383263E-3</v>
      </c>
      <c r="AO1034" s="5">
        <f t="shared" si="428"/>
        <v>2.6059286123383263E-3</v>
      </c>
      <c r="AP1034" s="5">
        <f t="shared" si="429"/>
        <v>0</v>
      </c>
      <c r="AQ1034" s="5">
        <f t="shared" si="430"/>
        <v>3.0468491830852873E-3</v>
      </c>
      <c r="AR1034" s="5">
        <f t="shared" si="431"/>
        <v>-3.2233115838758986E-3</v>
      </c>
      <c r="AS1034" s="5">
        <f t="shared" si="432"/>
        <v>-4.5989427341615041E-3</v>
      </c>
      <c r="AT1034" s="5">
        <f t="shared" si="433"/>
        <v>-4.0335668819533321E-3</v>
      </c>
      <c r="AU1034" s="5">
        <f t="shared" si="434"/>
        <v>9.6393889142909472E-4</v>
      </c>
      <c r="AV1034" s="5">
        <f t="shared" si="435"/>
        <v>-8.6030346700516347E-5</v>
      </c>
      <c r="AW1034" s="5">
        <f t="shared" si="436"/>
        <v>0</v>
      </c>
      <c r="AX1034" s="5">
        <f t="shared" si="437"/>
        <v>1.0005083121185088E-3</v>
      </c>
      <c r="AZ1034" s="7">
        <f t="shared" si="447"/>
        <v>134.70983649237917</v>
      </c>
      <c r="BA1034" s="4">
        <f t="shared" si="438"/>
        <v>-4.3834878791066778E-4</v>
      </c>
      <c r="BB1034" s="5">
        <f>AZ1034/MAX($AZ$16:AZ1034)-1</f>
        <v>-1.3543823669932675E-2</v>
      </c>
    </row>
    <row r="1035" spans="1:54" x14ac:dyDescent="0.25">
      <c r="A1035" s="3">
        <v>44057</v>
      </c>
      <c r="B1035">
        <f>IFERROR(VLOOKUP($A1035,Finnifty!$A$14:$I$486,B$15+1,FALSE),All_curves!B1034)</f>
        <v>0</v>
      </c>
      <c r="C1035">
        <f>IFERROR(VLOOKUP($A1035,Finnifty!$A$14:$I$486,C$15+1,FALSE),All_curves!C1034)</f>
        <v>0</v>
      </c>
      <c r="D1035">
        <f>IFERROR(VLOOKUP($A1035,Finnifty!$A$14:$I$486,D$15+1,FALSE),All_curves!D1034)</f>
        <v>0</v>
      </c>
      <c r="E1035">
        <f>IFERROR(VLOOKUP($A1035,Finnifty!$A$14:$I$486,E$15+1,FALSE),All_curves!E1034)</f>
        <v>0</v>
      </c>
      <c r="F1035">
        <f>IFERROR(VLOOKUP($A1035,Finnifty!$A$14:$I$486,F$15+1,FALSE),All_curves!F1034)</f>
        <v>0</v>
      </c>
      <c r="G1035">
        <f>IFERROR(VLOOKUP($A1035,Finnifty!$A$14:$I$486,G$15+1,FALSE),All_curves!G1034)</f>
        <v>0</v>
      </c>
      <c r="H1035">
        <f>IFERROR(VLOOKUP($A1035,Finnifty!$A$14:$I$486,H$15+1,FALSE),All_curves!H1034)</f>
        <v>0</v>
      </c>
      <c r="I1035">
        <f>IFERROR(VLOOKUP($A1035,Finnifty!$A$14:$I$486,I$15+1,FALSE),All_curves!I1034)</f>
        <v>0</v>
      </c>
      <c r="J1035">
        <f>IFERROR(VLOOKUP($A1035,Banknifty!$A$14:$I$4860,2,FALSE),All_curves!J1034)</f>
        <v>17006384</v>
      </c>
      <c r="K1035">
        <f>IFERROR(VLOOKUP($A1035,Banknifty!$A$14:$I$4860,3,FALSE),All_curves!K1034)</f>
        <v>29361330</v>
      </c>
      <c r="L1035">
        <f>IFERROR(VLOOKUP($A1035,Banknifty!$A$14:$I$4860,4,FALSE),All_curves!L1034)</f>
        <v>21049042</v>
      </c>
      <c r="M1035">
        <f>IFERROR(VLOOKUP($A1035,Banknifty!$A$14:$I$4860,5,FALSE),All_curves!M1034)</f>
        <v>28458682</v>
      </c>
      <c r="N1035">
        <f>IFERROR(VLOOKUP($A1035,Banknifty!$A$14:$I$4860,6,FALSE),All_curves!N1034)</f>
        <v>16217379</v>
      </c>
      <c r="O1035">
        <f>IFERROR(VLOOKUP($A1035,Banknifty!$A$14:$I$4860,7,FALSE),All_curves!O1034)</f>
        <v>25719124</v>
      </c>
      <c r="P1035">
        <f>IFERROR(VLOOKUP($A1035,Banknifty!$A$14:$I$4860,8,FALSE),All_curves!P1034)</f>
        <v>25719124</v>
      </c>
      <c r="Q1035">
        <f>IFERROR(VLOOKUP($A1035,Banknifty!$A$14:$I$4860,9,FALSE),All_curves!Q1034)</f>
        <v>21967050</v>
      </c>
      <c r="R1035">
        <f>IFERROR(VLOOKUP($A1035,Nifty!$A$14:$I$4860,2,FALSE),All_curves!R1034)</f>
        <v>9005124</v>
      </c>
      <c r="S1035">
        <f>IFERROR(VLOOKUP($A1035,Nifty!$A$14:$I$4860,3,FALSE),All_curves!S1034)</f>
        <v>10775823</v>
      </c>
      <c r="T1035">
        <f>IFERROR(VLOOKUP($A1035,Nifty!$A$14:$I$4860,4,FALSE),All_curves!T1034)</f>
        <v>9868682</v>
      </c>
      <c r="U1035">
        <f>IFERROR(VLOOKUP($A1035,Nifty!$A$14:$I$4860,5,FALSE),All_curves!U1034)</f>
        <v>11500466</v>
      </c>
      <c r="V1035">
        <f>IFERROR(VLOOKUP($A1035,Nifty!$A$14:$I$4860,6,FALSE),All_curves!V1034)</f>
        <v>9724746</v>
      </c>
      <c r="W1035">
        <f>IFERROR(VLOOKUP($A1035,Nifty!$A$14:$I$4860,7,FALSE),All_curves!W1034)</f>
        <v>11442353</v>
      </c>
      <c r="X1035">
        <f>IFERROR(VLOOKUP($A1035,Nifty!$A$14:$I$4860,8,FALSE),All_curves!X1034)</f>
        <v>10956539</v>
      </c>
      <c r="Y1035">
        <f>IFERROR(VLOOKUP($A1035,Nifty!$A$14:$I$4860,9,FALSE),All_curves!Y1034)</f>
        <v>11384864</v>
      </c>
      <c r="AA1035" s="5">
        <f t="shared" si="439"/>
        <v>0</v>
      </c>
      <c r="AB1035" s="5">
        <f t="shared" si="440"/>
        <v>0</v>
      </c>
      <c r="AC1035" s="5">
        <f t="shared" si="441"/>
        <v>0</v>
      </c>
      <c r="AD1035" s="5">
        <f t="shared" si="442"/>
        <v>0</v>
      </c>
      <c r="AE1035" s="5">
        <f t="shared" si="443"/>
        <v>0</v>
      </c>
      <c r="AF1035" s="5">
        <f t="shared" si="444"/>
        <v>0</v>
      </c>
      <c r="AG1035" s="5">
        <f t="shared" si="445"/>
        <v>0</v>
      </c>
      <c r="AH1035" s="5">
        <f t="shared" si="446"/>
        <v>0</v>
      </c>
      <c r="AI1035" s="5">
        <f t="shared" si="422"/>
        <v>7.6099316362230329E-3</v>
      </c>
      <c r="AJ1035" s="5">
        <f t="shared" si="423"/>
        <v>7.609855213434491E-3</v>
      </c>
      <c r="AK1035" s="5">
        <f t="shared" si="424"/>
        <v>4.7676365510336272E-3</v>
      </c>
      <c r="AL1035" s="5">
        <f t="shared" si="425"/>
        <v>1.5752136170983366E-3</v>
      </c>
      <c r="AM1035" s="5">
        <f t="shared" si="426"/>
        <v>2.5148520739430857E-3</v>
      </c>
      <c r="AN1035" s="5">
        <f t="shared" si="427"/>
        <v>0</v>
      </c>
      <c r="AO1035" s="5">
        <f t="shared" si="428"/>
        <v>0</v>
      </c>
      <c r="AP1035" s="5">
        <f t="shared" si="429"/>
        <v>0</v>
      </c>
      <c r="AQ1035" s="5">
        <f t="shared" si="430"/>
        <v>1.6078894249014208E-3</v>
      </c>
      <c r="AR1035" s="5">
        <f t="shared" si="431"/>
        <v>4.2119630299295441E-3</v>
      </c>
      <c r="AS1035" s="5">
        <f t="shared" si="432"/>
        <v>1.6078612866949893E-3</v>
      </c>
      <c r="AT1035" s="5">
        <f t="shared" si="433"/>
        <v>1.6078202369707029E-3</v>
      </c>
      <c r="AU1035" s="5">
        <f t="shared" si="434"/>
        <v>1.6078672301909069E-3</v>
      </c>
      <c r="AV1035" s="5">
        <f t="shared" si="435"/>
        <v>3.5415803511884558E-3</v>
      </c>
      <c r="AW1035" s="5">
        <f t="shared" si="436"/>
        <v>1.607832414643795E-3</v>
      </c>
      <c r="AX1035" s="5">
        <f t="shared" si="437"/>
        <v>1.6077822467233105E-3</v>
      </c>
      <c r="AZ1035" s="7">
        <f t="shared" si="447"/>
        <v>134.94264924615118</v>
      </c>
      <c r="BA1035" s="4">
        <f t="shared" si="438"/>
        <v>1.728253554707321E-3</v>
      </c>
      <c r="BB1035" s="5">
        <f>AZ1035/MAX($AZ$16:AZ1035)-1</f>
        <v>-1.1838977276627083E-2</v>
      </c>
    </row>
    <row r="1036" spans="1:54" x14ac:dyDescent="0.25">
      <c r="A1036" s="3">
        <v>44060</v>
      </c>
      <c r="B1036">
        <f>IFERROR(VLOOKUP($A1036,Finnifty!$A$14:$I$486,B$15+1,FALSE),All_curves!B1035)</f>
        <v>0</v>
      </c>
      <c r="C1036">
        <f>IFERROR(VLOOKUP($A1036,Finnifty!$A$14:$I$486,C$15+1,FALSE),All_curves!C1035)</f>
        <v>0</v>
      </c>
      <c r="D1036">
        <f>IFERROR(VLOOKUP($A1036,Finnifty!$A$14:$I$486,D$15+1,FALSE),All_curves!D1035)</f>
        <v>0</v>
      </c>
      <c r="E1036">
        <f>IFERROR(VLOOKUP($A1036,Finnifty!$A$14:$I$486,E$15+1,FALSE),All_curves!E1035)</f>
        <v>0</v>
      </c>
      <c r="F1036">
        <f>IFERROR(VLOOKUP($A1036,Finnifty!$A$14:$I$486,F$15+1,FALSE),All_curves!F1035)</f>
        <v>0</v>
      </c>
      <c r="G1036">
        <f>IFERROR(VLOOKUP($A1036,Finnifty!$A$14:$I$486,G$15+1,FALSE),All_curves!G1035)</f>
        <v>0</v>
      </c>
      <c r="H1036">
        <f>IFERROR(VLOOKUP($A1036,Finnifty!$A$14:$I$486,H$15+1,FALSE),All_curves!H1035)</f>
        <v>0</v>
      </c>
      <c r="I1036">
        <f>IFERROR(VLOOKUP($A1036,Finnifty!$A$14:$I$486,I$15+1,FALSE),All_curves!I1035)</f>
        <v>0</v>
      </c>
      <c r="J1036">
        <f>IFERROR(VLOOKUP($A1036,Banknifty!$A$14:$I$4860,2,FALSE),All_curves!J1035)</f>
        <v>16889212</v>
      </c>
      <c r="K1036">
        <f>IFERROR(VLOOKUP($A1036,Banknifty!$A$14:$I$4860,3,FALSE),All_curves!K1035)</f>
        <v>29151024</v>
      </c>
      <c r="L1036">
        <f>IFERROR(VLOOKUP($A1036,Banknifty!$A$14:$I$4860,4,FALSE),All_curves!L1035)</f>
        <v>20892652</v>
      </c>
      <c r="M1036">
        <f>IFERROR(VLOOKUP($A1036,Banknifty!$A$14:$I$4860,5,FALSE),All_curves!M1035)</f>
        <v>28347496</v>
      </c>
      <c r="N1036">
        <f>IFERROR(VLOOKUP($A1036,Banknifty!$A$14:$I$4860,6,FALSE),All_curves!N1035)</f>
        <v>16106952</v>
      </c>
      <c r="O1036">
        <f>IFERROR(VLOOKUP($A1036,Banknifty!$A$14:$I$4860,7,FALSE),All_curves!O1035)</f>
        <v>25715274</v>
      </c>
      <c r="P1036">
        <f>IFERROR(VLOOKUP($A1036,Banknifty!$A$14:$I$4860,8,FALSE),All_curves!P1035)</f>
        <v>25715274</v>
      </c>
      <c r="Q1036">
        <f>IFERROR(VLOOKUP($A1036,Banknifty!$A$14:$I$4860,9,FALSE),All_curves!Q1035)</f>
        <v>21940972</v>
      </c>
      <c r="R1036">
        <f>IFERROR(VLOOKUP($A1036,Nifty!$A$14:$I$4860,2,FALSE),All_curves!R1035)</f>
        <v>8925257</v>
      </c>
      <c r="S1036">
        <f>IFERROR(VLOOKUP($A1036,Nifty!$A$14:$I$4860,3,FALSE),All_curves!S1035)</f>
        <v>10739742</v>
      </c>
      <c r="T1036">
        <f>IFERROR(VLOOKUP($A1036,Nifty!$A$14:$I$4860,4,FALSE),All_curves!T1035)</f>
        <v>9837818</v>
      </c>
      <c r="U1036">
        <f>IFERROR(VLOOKUP($A1036,Nifty!$A$14:$I$4860,5,FALSE),All_curves!U1035)</f>
        <v>11464499</v>
      </c>
      <c r="V1036">
        <f>IFERROR(VLOOKUP($A1036,Nifty!$A$14:$I$4860,6,FALSE),All_curves!V1035)</f>
        <v>9638497</v>
      </c>
      <c r="W1036">
        <f>IFERROR(VLOOKUP($A1036,Nifty!$A$14:$I$4860,7,FALSE),All_curves!W1035)</f>
        <v>11404040</v>
      </c>
      <c r="X1036">
        <f>IFERROR(VLOOKUP($A1036,Nifty!$A$14:$I$4860,8,FALSE),All_curves!X1035)</f>
        <v>10922272</v>
      </c>
      <c r="Y1036">
        <f>IFERROR(VLOOKUP($A1036,Nifty!$A$14:$I$4860,9,FALSE),All_curves!Y1035)</f>
        <v>11349259</v>
      </c>
      <c r="AA1036" s="5">
        <f t="shared" si="439"/>
        <v>0</v>
      </c>
      <c r="AB1036" s="5">
        <f t="shared" si="440"/>
        <v>0</v>
      </c>
      <c r="AC1036" s="5">
        <f t="shared" si="441"/>
        <v>0</v>
      </c>
      <c r="AD1036" s="5">
        <f t="shared" si="442"/>
        <v>0</v>
      </c>
      <c r="AE1036" s="5">
        <f t="shared" si="443"/>
        <v>0</v>
      </c>
      <c r="AF1036" s="5">
        <f t="shared" si="444"/>
        <v>0</v>
      </c>
      <c r="AG1036" s="5">
        <f t="shared" si="445"/>
        <v>0</v>
      </c>
      <c r="AH1036" s="5">
        <f t="shared" si="446"/>
        <v>0</v>
      </c>
      <c r="AI1036" s="5">
        <f t="shared" si="422"/>
        <v>-6.8898832344371774E-3</v>
      </c>
      <c r="AJ1036" s="5">
        <f t="shared" si="423"/>
        <v>-7.1626864314389138E-3</v>
      </c>
      <c r="AK1036" s="5">
        <f t="shared" si="424"/>
        <v>-7.429791816653708E-3</v>
      </c>
      <c r="AL1036" s="5">
        <f t="shared" si="425"/>
        <v>-3.9069272428006174E-3</v>
      </c>
      <c r="AM1036" s="5">
        <f t="shared" si="426"/>
        <v>-6.8091767479813159E-3</v>
      </c>
      <c r="AN1036" s="5">
        <f t="shared" si="427"/>
        <v>-1.4969405645381961E-4</v>
      </c>
      <c r="AO1036" s="5">
        <f t="shared" si="428"/>
        <v>-1.4969405645381961E-4</v>
      </c>
      <c r="AP1036" s="5">
        <f t="shared" si="429"/>
        <v>-1.1871416507905908E-3</v>
      </c>
      <c r="AQ1036" s="5">
        <f t="shared" si="430"/>
        <v>-8.869061658673405E-3</v>
      </c>
      <c r="AR1036" s="5">
        <f t="shared" si="431"/>
        <v>-3.3483289397013838E-3</v>
      </c>
      <c r="AS1036" s="5">
        <f t="shared" si="432"/>
        <v>-3.1274693013717547E-3</v>
      </c>
      <c r="AT1036" s="5">
        <f t="shared" si="433"/>
        <v>-3.1274384881447848E-3</v>
      </c>
      <c r="AU1036" s="5">
        <f t="shared" si="434"/>
        <v>-8.869023417166888E-3</v>
      </c>
      <c r="AV1036" s="5">
        <f t="shared" si="435"/>
        <v>-3.3483497668704842E-3</v>
      </c>
      <c r="AW1036" s="5">
        <f t="shared" si="436"/>
        <v>-3.1275387236791019E-3</v>
      </c>
      <c r="AX1036" s="5">
        <f t="shared" si="437"/>
        <v>-3.1273979206075664E-3</v>
      </c>
      <c r="AZ1036" s="7">
        <f t="shared" si="447"/>
        <v>134.54552650426854</v>
      </c>
      <c r="BA1036" s="4">
        <f t="shared" si="438"/>
        <v>-2.9429001438843888E-3</v>
      </c>
      <c r="BB1036" s="5">
        <f>AZ1036/MAX($AZ$16:AZ1036)-1</f>
        <v>-1.474703649258069E-2</v>
      </c>
    </row>
    <row r="1037" spans="1:54" x14ac:dyDescent="0.25">
      <c r="A1037" s="3">
        <v>44061</v>
      </c>
      <c r="B1037">
        <f>IFERROR(VLOOKUP($A1037,Finnifty!$A$14:$I$486,B$15+1,FALSE),All_curves!B1036)</f>
        <v>0</v>
      </c>
      <c r="C1037">
        <f>IFERROR(VLOOKUP($A1037,Finnifty!$A$14:$I$486,C$15+1,FALSE),All_curves!C1036)</f>
        <v>0</v>
      </c>
      <c r="D1037">
        <f>IFERROR(VLOOKUP($A1037,Finnifty!$A$14:$I$486,D$15+1,FALSE),All_curves!D1036)</f>
        <v>0</v>
      </c>
      <c r="E1037">
        <f>IFERROR(VLOOKUP($A1037,Finnifty!$A$14:$I$486,E$15+1,FALSE),All_curves!E1036)</f>
        <v>0</v>
      </c>
      <c r="F1037">
        <f>IFERROR(VLOOKUP($A1037,Finnifty!$A$14:$I$486,F$15+1,FALSE),All_curves!F1036)</f>
        <v>0</v>
      </c>
      <c r="G1037">
        <f>IFERROR(VLOOKUP($A1037,Finnifty!$A$14:$I$486,G$15+1,FALSE),All_curves!G1036)</f>
        <v>0</v>
      </c>
      <c r="H1037">
        <f>IFERROR(VLOOKUP($A1037,Finnifty!$A$14:$I$486,H$15+1,FALSE),All_curves!H1036)</f>
        <v>0</v>
      </c>
      <c r="I1037">
        <f>IFERROR(VLOOKUP($A1037,Finnifty!$A$14:$I$486,I$15+1,FALSE),All_curves!I1036)</f>
        <v>0</v>
      </c>
      <c r="J1037">
        <f>IFERROR(VLOOKUP($A1037,Banknifty!$A$14:$I$4860,2,FALSE),All_curves!J1036)</f>
        <v>16919298</v>
      </c>
      <c r="K1037">
        <f>IFERROR(VLOOKUP($A1037,Banknifty!$A$14:$I$4860,3,FALSE),All_curves!K1036)</f>
        <v>29309300</v>
      </c>
      <c r="L1037">
        <f>IFERROR(VLOOKUP($A1037,Banknifty!$A$14:$I$4860,4,FALSE),All_curves!L1036)</f>
        <v>20889222</v>
      </c>
      <c r="M1037">
        <f>IFERROR(VLOOKUP($A1037,Banknifty!$A$14:$I$4860,5,FALSE),All_curves!M1036)</f>
        <v>28352326</v>
      </c>
      <c r="N1037">
        <f>IFERROR(VLOOKUP($A1037,Banknifty!$A$14:$I$4860,6,FALSE),All_curves!N1036)</f>
        <v>16113803</v>
      </c>
      <c r="O1037">
        <f>IFERROR(VLOOKUP($A1037,Banknifty!$A$14:$I$4860,7,FALSE),All_curves!O1036)</f>
        <v>25743670</v>
      </c>
      <c r="P1037">
        <f>IFERROR(VLOOKUP($A1037,Banknifty!$A$14:$I$4860,8,FALSE),All_curves!P1036)</f>
        <v>25743670</v>
      </c>
      <c r="Q1037">
        <f>IFERROR(VLOOKUP($A1037,Banknifty!$A$14:$I$4860,9,FALSE),All_curves!Q1036)</f>
        <v>21969784</v>
      </c>
      <c r="R1037">
        <f>IFERROR(VLOOKUP($A1037,Nifty!$A$14:$I$4860,2,FALSE),All_curves!R1036)</f>
        <v>8985876</v>
      </c>
      <c r="S1037">
        <f>IFERROR(VLOOKUP($A1037,Nifty!$A$14:$I$4860,3,FALSE),All_curves!S1036)</f>
        <v>10775240</v>
      </c>
      <c r="T1037">
        <f>IFERROR(VLOOKUP($A1037,Nifty!$A$14:$I$4860,4,FALSE),All_curves!T1036)</f>
        <v>9870335</v>
      </c>
      <c r="U1037">
        <f>IFERROR(VLOOKUP($A1037,Nifty!$A$14:$I$4860,5,FALSE),All_curves!U1036)</f>
        <v>11476116</v>
      </c>
      <c r="V1037">
        <f>IFERROR(VLOOKUP($A1037,Nifty!$A$14:$I$4860,6,FALSE),All_curves!V1036)</f>
        <v>9703961</v>
      </c>
      <c r="W1037">
        <f>IFERROR(VLOOKUP($A1037,Nifty!$A$14:$I$4860,7,FALSE),All_curves!W1036)</f>
        <v>11441734</v>
      </c>
      <c r="X1037">
        <f>IFERROR(VLOOKUP($A1037,Nifty!$A$14:$I$4860,8,FALSE),All_curves!X1036)</f>
        <v>10958374</v>
      </c>
      <c r="Y1037">
        <f>IFERROR(VLOOKUP($A1037,Nifty!$A$14:$I$4860,9,FALSE),All_curves!Y1036)</f>
        <v>11360760</v>
      </c>
      <c r="AA1037" s="5">
        <f t="shared" si="439"/>
        <v>0</v>
      </c>
      <c r="AB1037" s="5">
        <f t="shared" si="440"/>
        <v>0</v>
      </c>
      <c r="AC1037" s="5">
        <f t="shared" si="441"/>
        <v>0</v>
      </c>
      <c r="AD1037" s="5">
        <f t="shared" si="442"/>
        <v>0</v>
      </c>
      <c r="AE1037" s="5">
        <f t="shared" si="443"/>
        <v>0</v>
      </c>
      <c r="AF1037" s="5">
        <f t="shared" si="444"/>
        <v>0</v>
      </c>
      <c r="AG1037" s="5">
        <f t="shared" si="445"/>
        <v>0</v>
      </c>
      <c r="AH1037" s="5">
        <f t="shared" si="446"/>
        <v>0</v>
      </c>
      <c r="AI1037" s="5">
        <f t="shared" si="422"/>
        <v>1.7813738142431479E-3</v>
      </c>
      <c r="AJ1037" s="5">
        <f t="shared" si="423"/>
        <v>5.4295176732042094E-3</v>
      </c>
      <c r="AK1037" s="5">
        <f t="shared" si="424"/>
        <v>-1.6417255214895565E-4</v>
      </c>
      <c r="AL1037" s="5">
        <f t="shared" si="425"/>
        <v>1.7038541957981046E-4</v>
      </c>
      <c r="AM1037" s="5">
        <f t="shared" si="426"/>
        <v>4.2534428611951114E-4</v>
      </c>
      <c r="AN1037" s="5">
        <f t="shared" si="427"/>
        <v>1.1042464490169657E-3</v>
      </c>
      <c r="AO1037" s="5">
        <f t="shared" si="428"/>
        <v>1.1042464490169657E-3</v>
      </c>
      <c r="AP1037" s="5">
        <f t="shared" si="429"/>
        <v>1.313159690464083E-3</v>
      </c>
      <c r="AQ1037" s="5">
        <f t="shared" si="430"/>
        <v>6.7918492431087163E-3</v>
      </c>
      <c r="AR1037" s="5">
        <f t="shared" si="431"/>
        <v>3.3052935536068695E-3</v>
      </c>
      <c r="AS1037" s="5">
        <f t="shared" si="432"/>
        <v>3.3053061156447239E-3</v>
      </c>
      <c r="AT1037" s="5">
        <f t="shared" si="433"/>
        <v>1.0133020204372567E-3</v>
      </c>
      <c r="AU1037" s="5">
        <f t="shared" si="434"/>
        <v>6.7919303185963731E-3</v>
      </c>
      <c r="AV1037" s="5">
        <f t="shared" si="435"/>
        <v>3.3053198690990993E-3</v>
      </c>
      <c r="AW1037" s="5">
        <f t="shared" si="436"/>
        <v>3.3053562482239229E-3</v>
      </c>
      <c r="AX1037" s="5">
        <f t="shared" si="437"/>
        <v>1.0133701239878334E-3</v>
      </c>
      <c r="AZ1037" s="7">
        <f t="shared" si="447"/>
        <v>134.76974566399369</v>
      </c>
      <c r="BA1037" s="4">
        <f t="shared" si="438"/>
        <v>1.6664928634250226E-3</v>
      </c>
      <c r="BB1037" s="5">
        <f>AZ1037/MAX($AZ$16:AZ1037)-1</f>
        <v>-1.3105119460226966E-2</v>
      </c>
    </row>
    <row r="1038" spans="1:54" x14ac:dyDescent="0.25">
      <c r="A1038" s="3">
        <v>44062</v>
      </c>
      <c r="B1038">
        <f>IFERROR(VLOOKUP($A1038,Finnifty!$A$14:$I$486,B$15+1,FALSE),All_curves!B1037)</f>
        <v>0</v>
      </c>
      <c r="C1038">
        <f>IFERROR(VLOOKUP($A1038,Finnifty!$A$14:$I$486,C$15+1,FALSE),All_curves!C1037)</f>
        <v>0</v>
      </c>
      <c r="D1038">
        <f>IFERROR(VLOOKUP($A1038,Finnifty!$A$14:$I$486,D$15+1,FALSE),All_curves!D1037)</f>
        <v>0</v>
      </c>
      <c r="E1038">
        <f>IFERROR(VLOOKUP($A1038,Finnifty!$A$14:$I$486,E$15+1,FALSE),All_curves!E1037)</f>
        <v>0</v>
      </c>
      <c r="F1038">
        <f>IFERROR(VLOOKUP($A1038,Finnifty!$A$14:$I$486,F$15+1,FALSE),All_curves!F1037)</f>
        <v>0</v>
      </c>
      <c r="G1038">
        <f>IFERROR(VLOOKUP($A1038,Finnifty!$A$14:$I$486,G$15+1,FALSE),All_curves!G1037)</f>
        <v>0</v>
      </c>
      <c r="H1038">
        <f>IFERROR(VLOOKUP($A1038,Finnifty!$A$14:$I$486,H$15+1,FALSE),All_curves!H1037)</f>
        <v>0</v>
      </c>
      <c r="I1038">
        <f>IFERROR(VLOOKUP($A1038,Finnifty!$A$14:$I$486,I$15+1,FALSE),All_curves!I1037)</f>
        <v>0</v>
      </c>
      <c r="J1038">
        <f>IFERROR(VLOOKUP($A1038,Banknifty!$A$14:$I$4860,2,FALSE),All_curves!J1037)</f>
        <v>16873220</v>
      </c>
      <c r="K1038">
        <f>IFERROR(VLOOKUP($A1038,Banknifty!$A$14:$I$4860,3,FALSE),All_curves!K1037)</f>
        <v>29424494</v>
      </c>
      <c r="L1038">
        <f>IFERROR(VLOOKUP($A1038,Banknifty!$A$14:$I$4860,4,FALSE),All_curves!L1037)</f>
        <v>20953818</v>
      </c>
      <c r="M1038">
        <f>IFERROR(VLOOKUP($A1038,Banknifty!$A$14:$I$4860,5,FALSE),All_curves!M1037)</f>
        <v>28446006</v>
      </c>
      <c r="N1038">
        <f>IFERROR(VLOOKUP($A1038,Banknifty!$A$14:$I$4860,6,FALSE),All_curves!N1037)</f>
        <v>16225282</v>
      </c>
      <c r="O1038">
        <f>IFERROR(VLOOKUP($A1038,Banknifty!$A$14:$I$4860,7,FALSE),All_curves!O1037)</f>
        <v>25923234</v>
      </c>
      <c r="P1038">
        <f>IFERROR(VLOOKUP($A1038,Banknifty!$A$14:$I$4860,8,FALSE),All_curves!P1037)</f>
        <v>25923234</v>
      </c>
      <c r="Q1038">
        <f>IFERROR(VLOOKUP($A1038,Banknifty!$A$14:$I$4860,9,FALSE),All_curves!Q1037)</f>
        <v>22004392</v>
      </c>
      <c r="R1038">
        <f>IFERROR(VLOOKUP($A1038,Nifty!$A$14:$I$4860,2,FALSE),All_curves!R1037)</f>
        <v>9016857</v>
      </c>
      <c r="S1038">
        <f>IFERROR(VLOOKUP($A1038,Nifty!$A$14:$I$4860,3,FALSE),All_curves!S1037)</f>
        <v>10806327</v>
      </c>
      <c r="T1038">
        <f>IFERROR(VLOOKUP($A1038,Nifty!$A$14:$I$4860,4,FALSE),All_curves!T1037)</f>
        <v>9898811</v>
      </c>
      <c r="U1038">
        <f>IFERROR(VLOOKUP($A1038,Nifty!$A$14:$I$4860,5,FALSE),All_curves!U1037)</f>
        <v>11503833</v>
      </c>
      <c r="V1038">
        <f>IFERROR(VLOOKUP($A1038,Nifty!$A$14:$I$4860,6,FALSE),All_curves!V1037)</f>
        <v>9737417</v>
      </c>
      <c r="W1038">
        <f>IFERROR(VLOOKUP($A1038,Nifty!$A$14:$I$4860,7,FALSE),All_curves!W1037)</f>
        <v>11474744</v>
      </c>
      <c r="X1038">
        <f>IFERROR(VLOOKUP($A1038,Nifty!$A$14:$I$4860,8,FALSE),All_curves!X1037)</f>
        <v>10989989</v>
      </c>
      <c r="Y1038">
        <f>IFERROR(VLOOKUP($A1038,Nifty!$A$14:$I$4860,9,FALSE),All_curves!Y1037)</f>
        <v>11388198</v>
      </c>
      <c r="AA1038" s="5">
        <f t="shared" si="439"/>
        <v>0</v>
      </c>
      <c r="AB1038" s="5">
        <f t="shared" si="440"/>
        <v>0</v>
      </c>
      <c r="AC1038" s="5">
        <f t="shared" si="441"/>
        <v>0</v>
      </c>
      <c r="AD1038" s="5">
        <f t="shared" si="442"/>
        <v>0</v>
      </c>
      <c r="AE1038" s="5">
        <f t="shared" si="443"/>
        <v>0</v>
      </c>
      <c r="AF1038" s="5">
        <f t="shared" si="444"/>
        <v>0</v>
      </c>
      <c r="AG1038" s="5">
        <f t="shared" si="445"/>
        <v>0</v>
      </c>
      <c r="AH1038" s="5">
        <f t="shared" si="446"/>
        <v>0</v>
      </c>
      <c r="AI1038" s="5">
        <f t="shared" si="422"/>
        <v>-2.7233990440974631E-3</v>
      </c>
      <c r="AJ1038" s="5">
        <f t="shared" si="423"/>
        <v>3.9302883385137211E-3</v>
      </c>
      <c r="AK1038" s="5">
        <f t="shared" si="424"/>
        <v>3.0923123896140492E-3</v>
      </c>
      <c r="AL1038" s="5">
        <f t="shared" si="425"/>
        <v>3.3041380802407705E-3</v>
      </c>
      <c r="AM1038" s="5">
        <f t="shared" si="426"/>
        <v>6.9182302898949111E-3</v>
      </c>
      <c r="AN1038" s="5">
        <f t="shared" si="427"/>
        <v>6.9750738725287142E-3</v>
      </c>
      <c r="AO1038" s="5">
        <f t="shared" si="428"/>
        <v>6.9750738725287142E-3</v>
      </c>
      <c r="AP1038" s="5">
        <f t="shared" si="429"/>
        <v>1.5752544494747056E-3</v>
      </c>
      <c r="AQ1038" s="5">
        <f t="shared" si="430"/>
        <v>3.4477439929061493E-3</v>
      </c>
      <c r="AR1038" s="5">
        <f t="shared" si="431"/>
        <v>2.8850401475977172E-3</v>
      </c>
      <c r="AS1038" s="5">
        <f t="shared" si="432"/>
        <v>2.8850084622253913E-3</v>
      </c>
      <c r="AT1038" s="5">
        <f t="shared" si="433"/>
        <v>2.4151899475397531E-3</v>
      </c>
      <c r="AU1038" s="5">
        <f t="shared" si="434"/>
        <v>3.4476643094505377E-3</v>
      </c>
      <c r="AV1038" s="5">
        <f t="shared" si="435"/>
        <v>2.8850522132397582E-3</v>
      </c>
      <c r="AW1038" s="5">
        <f t="shared" si="436"/>
        <v>2.8850083050642183E-3</v>
      </c>
      <c r="AX1038" s="5">
        <f t="shared" si="437"/>
        <v>2.4151553241156254E-3</v>
      </c>
      <c r="AZ1038" s="7">
        <f t="shared" si="447"/>
        <v>135.06911888094996</v>
      </c>
      <c r="BA1038" s="4">
        <f t="shared" si="438"/>
        <v>2.2213681229515535E-3</v>
      </c>
      <c r="BB1038" s="5">
        <f>AZ1038/MAX($AZ$16:AZ1038)-1</f>
        <v>-1.0912862631891951E-2</v>
      </c>
    </row>
    <row r="1039" spans="1:54" x14ac:dyDescent="0.25">
      <c r="A1039" s="3">
        <v>44063</v>
      </c>
      <c r="B1039">
        <f>IFERROR(VLOOKUP($A1039,Finnifty!$A$14:$I$486,B$15+1,FALSE),All_curves!B1038)</f>
        <v>0</v>
      </c>
      <c r="C1039">
        <f>IFERROR(VLOOKUP($A1039,Finnifty!$A$14:$I$486,C$15+1,FALSE),All_curves!C1038)</f>
        <v>0</v>
      </c>
      <c r="D1039">
        <f>IFERROR(VLOOKUP($A1039,Finnifty!$A$14:$I$486,D$15+1,FALSE),All_curves!D1038)</f>
        <v>0</v>
      </c>
      <c r="E1039">
        <f>IFERROR(VLOOKUP($A1039,Finnifty!$A$14:$I$486,E$15+1,FALSE),All_curves!E1038)</f>
        <v>0</v>
      </c>
      <c r="F1039">
        <f>IFERROR(VLOOKUP($A1039,Finnifty!$A$14:$I$486,F$15+1,FALSE),All_curves!F1038)</f>
        <v>0</v>
      </c>
      <c r="G1039">
        <f>IFERROR(VLOOKUP($A1039,Finnifty!$A$14:$I$486,G$15+1,FALSE),All_curves!G1038)</f>
        <v>0</v>
      </c>
      <c r="H1039">
        <f>IFERROR(VLOOKUP($A1039,Finnifty!$A$14:$I$486,H$15+1,FALSE),All_curves!H1038)</f>
        <v>0</v>
      </c>
      <c r="I1039">
        <f>IFERROR(VLOOKUP($A1039,Finnifty!$A$14:$I$486,I$15+1,FALSE),All_curves!I1038)</f>
        <v>0</v>
      </c>
      <c r="J1039">
        <f>IFERROR(VLOOKUP($A1039,Banknifty!$A$14:$I$4860,2,FALSE),All_curves!J1038)</f>
        <v>16783938</v>
      </c>
      <c r="K1039">
        <f>IFERROR(VLOOKUP($A1039,Banknifty!$A$14:$I$4860,3,FALSE),All_curves!K1038)</f>
        <v>29424494</v>
      </c>
      <c r="L1039">
        <f>IFERROR(VLOOKUP($A1039,Banknifty!$A$14:$I$4860,4,FALSE),All_curves!L1038)</f>
        <v>20953818</v>
      </c>
      <c r="M1039">
        <f>IFERROR(VLOOKUP($A1039,Banknifty!$A$14:$I$4860,5,FALSE),All_curves!M1038)</f>
        <v>28446006</v>
      </c>
      <c r="N1039">
        <f>IFERROR(VLOOKUP($A1039,Banknifty!$A$14:$I$4860,6,FALSE),All_curves!N1038)</f>
        <v>16113491</v>
      </c>
      <c r="O1039">
        <f>IFERROR(VLOOKUP($A1039,Banknifty!$A$14:$I$4860,7,FALSE),All_curves!O1038)</f>
        <v>25737554</v>
      </c>
      <c r="P1039">
        <f>IFERROR(VLOOKUP($A1039,Banknifty!$A$14:$I$4860,8,FALSE),All_curves!P1038)</f>
        <v>25737554</v>
      </c>
      <c r="Q1039">
        <f>IFERROR(VLOOKUP($A1039,Banknifty!$A$14:$I$4860,9,FALSE),All_curves!Q1038)</f>
        <v>21918422</v>
      </c>
      <c r="R1039">
        <f>IFERROR(VLOOKUP($A1039,Nifty!$A$14:$I$4860,2,FALSE),All_curves!R1038)</f>
        <v>9016857</v>
      </c>
      <c r="S1039">
        <f>IFERROR(VLOOKUP($A1039,Nifty!$A$14:$I$4860,3,FALSE),All_curves!S1038)</f>
        <v>10752295</v>
      </c>
      <c r="T1039">
        <f>IFERROR(VLOOKUP($A1039,Nifty!$A$14:$I$4860,4,FALSE),All_curves!T1038)</f>
        <v>9898811</v>
      </c>
      <c r="U1039">
        <f>IFERROR(VLOOKUP($A1039,Nifty!$A$14:$I$4860,5,FALSE),All_curves!U1038)</f>
        <v>11503833</v>
      </c>
      <c r="V1039">
        <f>IFERROR(VLOOKUP($A1039,Nifty!$A$14:$I$4860,6,FALSE),All_curves!V1038)</f>
        <v>9727789</v>
      </c>
      <c r="W1039">
        <f>IFERROR(VLOOKUP($A1039,Nifty!$A$14:$I$4860,7,FALSE),All_curves!W1038)</f>
        <v>11474744</v>
      </c>
      <c r="X1039">
        <f>IFERROR(VLOOKUP($A1039,Nifty!$A$14:$I$4860,8,FALSE),All_curves!X1038)</f>
        <v>10989989</v>
      </c>
      <c r="Y1039">
        <f>IFERROR(VLOOKUP($A1039,Nifty!$A$14:$I$4860,9,FALSE),All_curves!Y1038)</f>
        <v>11388198</v>
      </c>
      <c r="AA1039" s="5">
        <f t="shared" si="439"/>
        <v>0</v>
      </c>
      <c r="AB1039" s="5">
        <f t="shared" si="440"/>
        <v>0</v>
      </c>
      <c r="AC1039" s="5">
        <f t="shared" si="441"/>
        <v>0</v>
      </c>
      <c r="AD1039" s="5">
        <f t="shared" si="442"/>
        <v>0</v>
      </c>
      <c r="AE1039" s="5">
        <f t="shared" si="443"/>
        <v>0</v>
      </c>
      <c r="AF1039" s="5">
        <f t="shared" si="444"/>
        <v>0</v>
      </c>
      <c r="AG1039" s="5">
        <f t="shared" si="445"/>
        <v>0</v>
      </c>
      <c r="AH1039" s="5">
        <f t="shared" si="446"/>
        <v>0</v>
      </c>
      <c r="AI1039" s="5">
        <f t="shared" si="422"/>
        <v>-5.2913433239180074E-3</v>
      </c>
      <c r="AJ1039" s="5">
        <f t="shared" si="423"/>
        <v>0</v>
      </c>
      <c r="AK1039" s="5">
        <f t="shared" si="424"/>
        <v>0</v>
      </c>
      <c r="AL1039" s="5">
        <f t="shared" si="425"/>
        <v>0</v>
      </c>
      <c r="AM1039" s="5">
        <f t="shared" si="426"/>
        <v>-6.8899264740052146E-3</v>
      </c>
      <c r="AN1039" s="5">
        <f t="shared" si="427"/>
        <v>-7.1626865691217789E-3</v>
      </c>
      <c r="AO1039" s="5">
        <f t="shared" si="428"/>
        <v>-7.1626865691217789E-3</v>
      </c>
      <c r="AP1039" s="5">
        <f t="shared" si="429"/>
        <v>-3.9069473039745617E-3</v>
      </c>
      <c r="AQ1039" s="5">
        <f t="shared" si="430"/>
        <v>0</v>
      </c>
      <c r="AR1039" s="5">
        <f t="shared" si="431"/>
        <v>-5.0000337765089276E-3</v>
      </c>
      <c r="AS1039" s="5">
        <f t="shared" si="432"/>
        <v>0</v>
      </c>
      <c r="AT1039" s="5">
        <f t="shared" si="433"/>
        <v>0</v>
      </c>
      <c r="AU1039" s="5">
        <f t="shared" si="434"/>
        <v>-9.8876324183305719E-4</v>
      </c>
      <c r="AV1039" s="5">
        <f t="shared" si="435"/>
        <v>0</v>
      </c>
      <c r="AW1039" s="5">
        <f t="shared" si="436"/>
        <v>0</v>
      </c>
      <c r="AX1039" s="5">
        <f t="shared" si="437"/>
        <v>0</v>
      </c>
      <c r="AZ1039" s="7">
        <f t="shared" si="447"/>
        <v>134.86425061544301</v>
      </c>
      <c r="BA1039" s="4">
        <f t="shared" si="438"/>
        <v>-1.5167661357701387E-3</v>
      </c>
      <c r="BB1039" s="5">
        <f>AZ1039/MAX($AZ$16:AZ1039)-1</f>
        <v>-1.2413076507177823E-2</v>
      </c>
    </row>
    <row r="1040" spans="1:54" x14ac:dyDescent="0.25">
      <c r="A1040" s="3">
        <v>44064</v>
      </c>
      <c r="B1040">
        <f>IFERROR(VLOOKUP($A1040,Finnifty!$A$14:$I$486,B$15+1,FALSE),All_curves!B1039)</f>
        <v>0</v>
      </c>
      <c r="C1040">
        <f>IFERROR(VLOOKUP($A1040,Finnifty!$A$14:$I$486,C$15+1,FALSE),All_curves!C1039)</f>
        <v>0</v>
      </c>
      <c r="D1040">
        <f>IFERROR(VLOOKUP($A1040,Finnifty!$A$14:$I$486,D$15+1,FALSE),All_curves!D1039)</f>
        <v>0</v>
      </c>
      <c r="E1040">
        <f>IFERROR(VLOOKUP($A1040,Finnifty!$A$14:$I$486,E$15+1,FALSE),All_curves!E1039)</f>
        <v>0</v>
      </c>
      <c r="F1040">
        <f>IFERROR(VLOOKUP($A1040,Finnifty!$A$14:$I$486,F$15+1,FALSE),All_curves!F1039)</f>
        <v>0</v>
      </c>
      <c r="G1040">
        <f>IFERROR(VLOOKUP($A1040,Finnifty!$A$14:$I$486,G$15+1,FALSE),All_curves!G1039)</f>
        <v>0</v>
      </c>
      <c r="H1040">
        <f>IFERROR(VLOOKUP($A1040,Finnifty!$A$14:$I$486,H$15+1,FALSE),All_curves!H1039)</f>
        <v>0</v>
      </c>
      <c r="I1040">
        <f>IFERROR(VLOOKUP($A1040,Finnifty!$A$14:$I$486,I$15+1,FALSE),All_curves!I1039)</f>
        <v>0</v>
      </c>
      <c r="J1040">
        <f>IFERROR(VLOOKUP($A1040,Banknifty!$A$14:$I$4860,2,FALSE),All_curves!J1039)</f>
        <v>16781206</v>
      </c>
      <c r="K1040">
        <f>IFERROR(VLOOKUP($A1040,Banknifty!$A$14:$I$4860,3,FALSE),All_curves!K1039)</f>
        <v>29424494</v>
      </c>
      <c r="L1040">
        <f>IFERROR(VLOOKUP($A1040,Banknifty!$A$14:$I$4860,4,FALSE),All_curves!L1039)</f>
        <v>20953818</v>
      </c>
      <c r="M1040">
        <f>IFERROR(VLOOKUP($A1040,Banknifty!$A$14:$I$4860,5,FALSE),All_curves!M1039)</f>
        <v>28446006</v>
      </c>
      <c r="N1040">
        <f>IFERROR(VLOOKUP($A1040,Banknifty!$A$14:$I$4860,6,FALSE),All_curves!N1039)</f>
        <v>16142196</v>
      </c>
      <c r="O1040">
        <f>IFERROR(VLOOKUP($A1040,Banknifty!$A$14:$I$4860,7,FALSE),All_curves!O1039)</f>
        <v>25877296</v>
      </c>
      <c r="P1040">
        <f>IFERROR(VLOOKUP($A1040,Banknifty!$A$14:$I$4860,8,FALSE),All_curves!P1039)</f>
        <v>25877296</v>
      </c>
      <c r="Q1040">
        <f>IFERROR(VLOOKUP($A1040,Banknifty!$A$14:$I$4860,9,FALSE),All_curves!Q1039)</f>
        <v>21922158</v>
      </c>
      <c r="R1040">
        <f>IFERROR(VLOOKUP($A1040,Nifty!$A$14:$I$4860,2,FALSE),All_curves!R1039)</f>
        <v>9016857</v>
      </c>
      <c r="S1040">
        <f>IFERROR(VLOOKUP($A1040,Nifty!$A$14:$I$4860,3,FALSE),All_curves!S1039)</f>
        <v>10752295</v>
      </c>
      <c r="T1040">
        <f>IFERROR(VLOOKUP($A1040,Nifty!$A$14:$I$4860,4,FALSE),All_curves!T1039)</f>
        <v>9898811</v>
      </c>
      <c r="U1040">
        <f>IFERROR(VLOOKUP($A1040,Nifty!$A$14:$I$4860,5,FALSE),All_curves!U1039)</f>
        <v>11503833</v>
      </c>
      <c r="V1040">
        <f>IFERROR(VLOOKUP($A1040,Nifty!$A$14:$I$4860,6,FALSE),All_curves!V1039)</f>
        <v>9743050</v>
      </c>
      <c r="W1040">
        <f>IFERROR(VLOOKUP($A1040,Nifty!$A$14:$I$4860,7,FALSE),All_curves!W1039)</f>
        <v>11474744</v>
      </c>
      <c r="X1040">
        <f>IFERROR(VLOOKUP($A1040,Nifty!$A$14:$I$4860,8,FALSE),All_curves!X1039)</f>
        <v>10989989</v>
      </c>
      <c r="Y1040">
        <f>IFERROR(VLOOKUP($A1040,Nifty!$A$14:$I$4860,9,FALSE),All_curves!Y1039)</f>
        <v>11388198</v>
      </c>
      <c r="AA1040" s="5">
        <f t="shared" si="439"/>
        <v>0</v>
      </c>
      <c r="AB1040" s="5">
        <f t="shared" si="440"/>
        <v>0</v>
      </c>
      <c r="AC1040" s="5">
        <f t="shared" si="441"/>
        <v>0</v>
      </c>
      <c r="AD1040" s="5">
        <f t="shared" si="442"/>
        <v>0</v>
      </c>
      <c r="AE1040" s="5">
        <f t="shared" si="443"/>
        <v>0</v>
      </c>
      <c r="AF1040" s="5">
        <f t="shared" si="444"/>
        <v>0</v>
      </c>
      <c r="AG1040" s="5">
        <f t="shared" si="445"/>
        <v>0</v>
      </c>
      <c r="AH1040" s="5">
        <f t="shared" si="446"/>
        <v>0</v>
      </c>
      <c r="AI1040" s="5">
        <f t="shared" si="422"/>
        <v>-1.6277467183212213E-4</v>
      </c>
      <c r="AJ1040" s="5">
        <f t="shared" si="423"/>
        <v>0</v>
      </c>
      <c r="AK1040" s="5">
        <f t="shared" si="424"/>
        <v>0</v>
      </c>
      <c r="AL1040" s="5">
        <f t="shared" si="425"/>
        <v>0</v>
      </c>
      <c r="AM1040" s="5">
        <f t="shared" si="426"/>
        <v>1.7814265077629177E-3</v>
      </c>
      <c r="AN1040" s="5">
        <f t="shared" si="427"/>
        <v>5.4294980789548752E-3</v>
      </c>
      <c r="AO1040" s="5">
        <f t="shared" si="428"/>
        <v>5.4294980789548752E-3</v>
      </c>
      <c r="AP1040" s="5">
        <f t="shared" si="429"/>
        <v>1.7045022675454824E-4</v>
      </c>
      <c r="AQ1040" s="5">
        <f t="shared" si="430"/>
        <v>0</v>
      </c>
      <c r="AR1040" s="5">
        <f t="shared" si="431"/>
        <v>0</v>
      </c>
      <c r="AS1040" s="5">
        <f t="shared" si="432"/>
        <v>0</v>
      </c>
      <c r="AT1040" s="5">
        <f t="shared" si="433"/>
        <v>0</v>
      </c>
      <c r="AU1040" s="5">
        <f t="shared" si="434"/>
        <v>1.5688045865303035E-3</v>
      </c>
      <c r="AV1040" s="5">
        <f t="shared" si="435"/>
        <v>0</v>
      </c>
      <c r="AW1040" s="5">
        <f t="shared" si="436"/>
        <v>0</v>
      </c>
      <c r="AX1040" s="5">
        <f t="shared" si="437"/>
        <v>0</v>
      </c>
      <c r="AZ1040" s="7">
        <f t="shared" si="447"/>
        <v>134.94414027974116</v>
      </c>
      <c r="BA1040" s="4">
        <f t="shared" si="438"/>
        <v>5.9237095029689157E-4</v>
      </c>
      <c r="BB1040" s="5">
        <f>AZ1040/MAX($AZ$16:AZ1040)-1</f>
        <v>-1.1828058702807565E-2</v>
      </c>
    </row>
    <row r="1041" spans="1:54" x14ac:dyDescent="0.25">
      <c r="A1041" s="3">
        <v>44067</v>
      </c>
      <c r="B1041">
        <f>IFERROR(VLOOKUP($A1041,Finnifty!$A$14:$I$486,B$15+1,FALSE),All_curves!B1040)</f>
        <v>0</v>
      </c>
      <c r="C1041">
        <f>IFERROR(VLOOKUP($A1041,Finnifty!$A$14:$I$486,C$15+1,FALSE),All_curves!C1040)</f>
        <v>0</v>
      </c>
      <c r="D1041">
        <f>IFERROR(VLOOKUP($A1041,Finnifty!$A$14:$I$486,D$15+1,FALSE),All_curves!D1040)</f>
        <v>0</v>
      </c>
      <c r="E1041">
        <f>IFERROR(VLOOKUP($A1041,Finnifty!$A$14:$I$486,E$15+1,FALSE),All_curves!E1040)</f>
        <v>0</v>
      </c>
      <c r="F1041">
        <f>IFERROR(VLOOKUP($A1041,Finnifty!$A$14:$I$486,F$15+1,FALSE),All_curves!F1040)</f>
        <v>0</v>
      </c>
      <c r="G1041">
        <f>IFERROR(VLOOKUP($A1041,Finnifty!$A$14:$I$486,G$15+1,FALSE),All_curves!G1040)</f>
        <v>0</v>
      </c>
      <c r="H1041">
        <f>IFERROR(VLOOKUP($A1041,Finnifty!$A$14:$I$486,H$15+1,FALSE),All_curves!H1040)</f>
        <v>0</v>
      </c>
      <c r="I1041">
        <f>IFERROR(VLOOKUP($A1041,Finnifty!$A$14:$I$486,I$15+1,FALSE),All_curves!I1040)</f>
        <v>0</v>
      </c>
      <c r="J1041">
        <f>IFERROR(VLOOKUP($A1041,Banknifty!$A$14:$I$4860,2,FALSE),All_curves!J1040)</f>
        <v>16923346</v>
      </c>
      <c r="K1041">
        <f>IFERROR(VLOOKUP($A1041,Banknifty!$A$14:$I$4860,3,FALSE),All_curves!K1040)</f>
        <v>29503562</v>
      </c>
      <c r="L1041">
        <f>IFERROR(VLOOKUP($A1041,Banknifty!$A$14:$I$4860,4,FALSE),All_curves!L1040)</f>
        <v>21012316</v>
      </c>
      <c r="M1041">
        <f>IFERROR(VLOOKUP($A1041,Banknifty!$A$14:$I$4860,5,FALSE),All_curves!M1040)</f>
        <v>28437844</v>
      </c>
      <c r="N1041">
        <f>IFERROR(VLOOKUP($A1041,Banknifty!$A$14:$I$4860,6,FALSE),All_curves!N1040)</f>
        <v>16098235</v>
      </c>
      <c r="O1041">
        <f>IFERROR(VLOOKUP($A1041,Banknifty!$A$14:$I$4860,7,FALSE),All_curves!O1040)</f>
        <v>25979002</v>
      </c>
      <c r="P1041">
        <f>IFERROR(VLOOKUP($A1041,Banknifty!$A$14:$I$4860,8,FALSE),All_curves!P1040)</f>
        <v>25979002</v>
      </c>
      <c r="Q1041">
        <f>IFERROR(VLOOKUP($A1041,Banknifty!$A$14:$I$4860,9,FALSE),All_curves!Q1040)</f>
        <v>21994590</v>
      </c>
      <c r="R1041">
        <f>IFERROR(VLOOKUP($A1041,Nifty!$A$14:$I$4860,2,FALSE),All_curves!R1040)</f>
        <v>9010554</v>
      </c>
      <c r="S1041">
        <f>IFERROR(VLOOKUP($A1041,Nifty!$A$14:$I$4860,3,FALSE),All_curves!S1040)</f>
        <v>10744780</v>
      </c>
      <c r="T1041">
        <f>IFERROR(VLOOKUP($A1041,Nifty!$A$14:$I$4860,4,FALSE),All_curves!T1040)</f>
        <v>9891892</v>
      </c>
      <c r="U1041">
        <f>IFERROR(VLOOKUP($A1041,Nifty!$A$14:$I$4860,5,FALSE),All_curves!U1040)</f>
        <v>11499053</v>
      </c>
      <c r="V1041">
        <f>IFERROR(VLOOKUP($A1041,Nifty!$A$14:$I$4860,6,FALSE),All_curves!V1040)</f>
        <v>9736239</v>
      </c>
      <c r="W1041">
        <f>IFERROR(VLOOKUP($A1041,Nifty!$A$14:$I$4860,7,FALSE),All_curves!W1040)</f>
        <v>11466723</v>
      </c>
      <c r="X1041">
        <f>IFERROR(VLOOKUP($A1041,Nifty!$A$14:$I$4860,8,FALSE),All_curves!X1040)</f>
        <v>10982307</v>
      </c>
      <c r="Y1041">
        <f>IFERROR(VLOOKUP($A1041,Nifty!$A$14:$I$4860,9,FALSE),All_curves!Y1040)</f>
        <v>11383466</v>
      </c>
      <c r="AA1041" s="5">
        <f t="shared" si="439"/>
        <v>0</v>
      </c>
      <c r="AB1041" s="5">
        <f t="shared" si="440"/>
        <v>0</v>
      </c>
      <c r="AC1041" s="5">
        <f t="shared" si="441"/>
        <v>0</v>
      </c>
      <c r="AD1041" s="5">
        <f t="shared" si="442"/>
        <v>0</v>
      </c>
      <c r="AE1041" s="5">
        <f t="shared" si="443"/>
        <v>0</v>
      </c>
      <c r="AF1041" s="5">
        <f t="shared" si="444"/>
        <v>0</v>
      </c>
      <c r="AG1041" s="5">
        <f t="shared" si="445"/>
        <v>0</v>
      </c>
      <c r="AH1041" s="5">
        <f t="shared" si="446"/>
        <v>0</v>
      </c>
      <c r="AI1041" s="5">
        <f t="shared" ref="AI1041:AI1104" si="448">IFERROR(J1041/J1040-1,0)</f>
        <v>8.4701898063821446E-3</v>
      </c>
      <c r="AJ1041" s="5">
        <f t="shared" ref="AJ1041:AJ1104" si="449">IFERROR(K1041/K1040-1,0)</f>
        <v>2.6871490126558761E-3</v>
      </c>
      <c r="AK1041" s="5">
        <f t="shared" ref="AK1041:AK1104" si="450">IFERROR(L1041/L1040-1,0)</f>
        <v>2.7917585234347175E-3</v>
      </c>
      <c r="AL1041" s="5">
        <f t="shared" ref="AL1041:AL1104" si="451">IFERROR(M1041/M1040-1,0)</f>
        <v>-2.869295605154587E-4</v>
      </c>
      <c r="AM1041" s="5">
        <f t="shared" ref="AM1041:AM1104" si="452">IFERROR(N1041/N1040-1,0)</f>
        <v>-2.7233593248403576E-3</v>
      </c>
      <c r="AN1041" s="5">
        <f t="shared" ref="AN1041:AN1104" si="453">IFERROR(O1041/O1040-1,0)</f>
        <v>3.9303179126597421E-3</v>
      </c>
      <c r="AO1041" s="5">
        <f t="shared" ref="AO1041:AO1104" si="454">IFERROR(P1041/P1040-1,0)</f>
        <v>3.9303179126597421E-3</v>
      </c>
      <c r="AP1041" s="5">
        <f t="shared" ref="AP1041:AP1104" si="455">IFERROR(Q1041/Q1040-1,0)</f>
        <v>3.3040542815172547E-3</v>
      </c>
      <c r="AQ1041" s="5">
        <f t="shared" ref="AQ1041:AQ1104" si="456">IFERROR(R1041/R1040-1,0)</f>
        <v>-6.9902406126653993E-4</v>
      </c>
      <c r="AR1041" s="5">
        <f t="shared" ref="AR1041:AR1104" si="457">IFERROR(S1041/S1040-1,0)</f>
        <v>-6.9892055603015812E-4</v>
      </c>
      <c r="AS1041" s="5">
        <f t="shared" ref="AS1041:AS1104" si="458">IFERROR(T1041/T1040-1,0)</f>
        <v>-6.9897283623254758E-4</v>
      </c>
      <c r="AT1041" s="5">
        <f t="shared" ref="AT1041:AT1104" si="459">IFERROR(U1041/U1040-1,0)</f>
        <v>-4.1551368139647327E-4</v>
      </c>
      <c r="AU1041" s="5">
        <f t="shared" ref="AU1041:AU1104" si="460">IFERROR(V1041/V1040-1,0)</f>
        <v>-6.9906240858863544E-4</v>
      </c>
      <c r="AV1041" s="5">
        <f t="shared" ref="AV1041:AV1104" si="461">IFERROR(W1041/W1040-1,0)</f>
        <v>-6.9901341589839738E-4</v>
      </c>
      <c r="AW1041" s="5">
        <f t="shared" ref="AW1041:AW1104" si="462">IFERROR(X1041/X1040-1,0)</f>
        <v>-6.989997897177691E-4</v>
      </c>
      <c r="AX1041" s="5">
        <f t="shared" ref="AX1041:AX1104" si="463">IFERROR(Y1041/Y1040-1,0)</f>
        <v>-4.1551788966087688E-4</v>
      </c>
      <c r="AZ1041" s="7">
        <f t="shared" si="447"/>
        <v>135.04016694562119</v>
      </c>
      <c r="BA1041" s="4">
        <f t="shared" ref="BA1041:BA1104" si="464">(AA1041*$AA$14%)+(AB1041*$AB$14%)+(AC1041*$AC$14%)+(AD1041*$AD$14%)+(AE1041*$AE$14%)+(AF1041*$AF$14%)+(AG1041*$AG$14%)+(AH1041*$AH$14%)+(AI1041*$AI$14%)+(AJ1041*$AJ$14%)+(AK1041*$AK$14%)+(AL1041*$AL$14%)+(AM1041*$AM$14%)+(AN1041*$AN$14%)+(AO1041*$AO$14%)+(AP1041*$AP$14%)+(AQ1041*$AQ$14%)+(AR1041*$AR$14%)+(AS1041*$AS$14%)+(AT1041*$AT$14%)+(AU1041*$AU$14%)+(AV1041*$AV$14%)+(AW1041*$AW$14%)+(AX1041*$AX$14%)</f>
        <v>7.1160308021509433E-4</v>
      </c>
      <c r="BB1041" s="5">
        <f>AZ1041/MAX($AZ$16:AZ1041)-1</f>
        <v>-1.112487250559846E-2</v>
      </c>
    </row>
    <row r="1042" spans="1:54" x14ac:dyDescent="0.25">
      <c r="A1042" s="3">
        <v>44068</v>
      </c>
      <c r="B1042">
        <f>IFERROR(VLOOKUP($A1042,Finnifty!$A$14:$I$486,B$15+1,FALSE),All_curves!B1041)</f>
        <v>0</v>
      </c>
      <c r="C1042">
        <f>IFERROR(VLOOKUP($A1042,Finnifty!$A$14:$I$486,C$15+1,FALSE),All_curves!C1041)</f>
        <v>0</v>
      </c>
      <c r="D1042">
        <f>IFERROR(VLOOKUP($A1042,Finnifty!$A$14:$I$486,D$15+1,FALSE),All_curves!D1041)</f>
        <v>0</v>
      </c>
      <c r="E1042">
        <f>IFERROR(VLOOKUP($A1042,Finnifty!$A$14:$I$486,E$15+1,FALSE),All_curves!E1041)</f>
        <v>0</v>
      </c>
      <c r="F1042">
        <f>IFERROR(VLOOKUP($A1042,Finnifty!$A$14:$I$486,F$15+1,FALSE),All_curves!F1041)</f>
        <v>0</v>
      </c>
      <c r="G1042">
        <f>IFERROR(VLOOKUP($A1042,Finnifty!$A$14:$I$486,G$15+1,FALSE),All_curves!G1041)</f>
        <v>0</v>
      </c>
      <c r="H1042">
        <f>IFERROR(VLOOKUP($A1042,Finnifty!$A$14:$I$486,H$15+1,FALSE),All_curves!H1041)</f>
        <v>0</v>
      </c>
      <c r="I1042">
        <f>IFERROR(VLOOKUP($A1042,Finnifty!$A$14:$I$486,I$15+1,FALSE),All_curves!I1041)</f>
        <v>0</v>
      </c>
      <c r="J1042">
        <f>IFERROR(VLOOKUP($A1042,Banknifty!$A$14:$I$4860,2,FALSE),All_curves!J1041)</f>
        <v>16975338</v>
      </c>
      <c r="K1042">
        <f>IFERROR(VLOOKUP($A1042,Banknifty!$A$14:$I$4860,3,FALSE),All_curves!K1041)</f>
        <v>29572158</v>
      </c>
      <c r="L1042">
        <f>IFERROR(VLOOKUP($A1042,Banknifty!$A$14:$I$4860,4,FALSE),All_curves!L1041)</f>
        <v>21123380</v>
      </c>
      <c r="M1042">
        <f>IFERROR(VLOOKUP($A1042,Banknifty!$A$14:$I$4860,5,FALSE),All_curves!M1041)</f>
        <v>28577630</v>
      </c>
      <c r="N1042">
        <f>IFERROR(VLOOKUP($A1042,Banknifty!$A$14:$I$4860,6,FALSE),All_curves!N1041)</f>
        <v>16012858</v>
      </c>
      <c r="O1042">
        <f>IFERROR(VLOOKUP($A1042,Banknifty!$A$14:$I$4860,7,FALSE),All_curves!O1041)</f>
        <v>25979002</v>
      </c>
      <c r="P1042">
        <f>IFERROR(VLOOKUP($A1042,Banknifty!$A$14:$I$4860,8,FALSE),All_curves!P1041)</f>
        <v>25979002</v>
      </c>
      <c r="Q1042">
        <f>IFERROR(VLOOKUP($A1042,Banknifty!$A$14:$I$4860,9,FALSE),All_curves!Q1041)</f>
        <v>21994590</v>
      </c>
      <c r="R1042">
        <f>IFERROR(VLOOKUP($A1042,Nifty!$A$14:$I$4860,2,FALSE),All_curves!R1041)</f>
        <v>9004794</v>
      </c>
      <c r="S1042">
        <f>IFERROR(VLOOKUP($A1042,Nifty!$A$14:$I$4860,3,FALSE),All_curves!S1041)</f>
        <v>10737911</v>
      </c>
      <c r="T1042">
        <f>IFERROR(VLOOKUP($A1042,Nifty!$A$14:$I$4860,4,FALSE),All_curves!T1041)</f>
        <v>9886484</v>
      </c>
      <c r="U1042">
        <f>IFERROR(VLOOKUP($A1042,Nifty!$A$14:$I$4860,5,FALSE),All_curves!U1041)</f>
        <v>11485842</v>
      </c>
      <c r="V1042">
        <f>IFERROR(VLOOKUP($A1042,Nifty!$A$14:$I$4860,6,FALSE),All_curves!V1041)</f>
        <v>9730015</v>
      </c>
      <c r="W1042">
        <f>IFERROR(VLOOKUP($A1042,Nifty!$A$14:$I$4860,7,FALSE),All_curves!W1041)</f>
        <v>11459393</v>
      </c>
      <c r="X1042">
        <f>IFERROR(VLOOKUP($A1042,Nifty!$A$14:$I$4860,8,FALSE),All_curves!X1041)</f>
        <v>10976303</v>
      </c>
      <c r="Y1042">
        <f>IFERROR(VLOOKUP($A1042,Nifty!$A$14:$I$4860,9,FALSE),All_curves!Y1041)</f>
        <v>11370388</v>
      </c>
      <c r="AA1042" s="5">
        <f t="shared" si="439"/>
        <v>0</v>
      </c>
      <c r="AB1042" s="5">
        <f t="shared" si="440"/>
        <v>0</v>
      </c>
      <c r="AC1042" s="5">
        <f t="shared" si="441"/>
        <v>0</v>
      </c>
      <c r="AD1042" s="5">
        <f t="shared" si="442"/>
        <v>0</v>
      </c>
      <c r="AE1042" s="5">
        <f t="shared" si="443"/>
        <v>0</v>
      </c>
      <c r="AF1042" s="5">
        <f t="shared" si="444"/>
        <v>0</v>
      </c>
      <c r="AG1042" s="5">
        <f t="shared" si="445"/>
        <v>0</v>
      </c>
      <c r="AH1042" s="5">
        <f t="shared" si="446"/>
        <v>0</v>
      </c>
      <c r="AI1042" s="5">
        <f t="shared" si="448"/>
        <v>3.0722056973839784E-3</v>
      </c>
      <c r="AJ1042" s="5">
        <f t="shared" si="449"/>
        <v>2.3250074008012156E-3</v>
      </c>
      <c r="AK1042" s="5">
        <f t="shared" si="450"/>
        <v>5.2856619898540291E-3</v>
      </c>
      <c r="AL1042" s="5">
        <f t="shared" si="451"/>
        <v>4.9154921871010782E-3</v>
      </c>
      <c r="AM1042" s="5">
        <f t="shared" si="452"/>
        <v>-5.3035006632714543E-3</v>
      </c>
      <c r="AN1042" s="5">
        <f t="shared" si="453"/>
        <v>0</v>
      </c>
      <c r="AO1042" s="5">
        <f t="shared" si="454"/>
        <v>0</v>
      </c>
      <c r="AP1042" s="5">
        <f t="shared" si="455"/>
        <v>0</v>
      </c>
      <c r="AQ1042" s="5">
        <f t="shared" si="456"/>
        <v>-6.3925037239664917E-4</v>
      </c>
      <c r="AR1042" s="5">
        <f t="shared" si="457"/>
        <v>-6.3928717014216652E-4</v>
      </c>
      <c r="AS1042" s="5">
        <f t="shared" si="458"/>
        <v>-5.4671037653863941E-4</v>
      </c>
      <c r="AT1042" s="5">
        <f t="shared" si="459"/>
        <v>-1.1488772162367988E-3</v>
      </c>
      <c r="AU1042" s="5">
        <f t="shared" si="460"/>
        <v>-6.3926121780699674E-4</v>
      </c>
      <c r="AV1042" s="5">
        <f t="shared" si="461"/>
        <v>-6.3924104558910066E-4</v>
      </c>
      <c r="AW1042" s="5">
        <f t="shared" si="462"/>
        <v>-5.4669751992908466E-4</v>
      </c>
      <c r="AX1042" s="5">
        <f t="shared" si="463"/>
        <v>-1.1488592314502499E-3</v>
      </c>
      <c r="AZ1042" s="7">
        <f t="shared" si="447"/>
        <v>135.06462430917529</v>
      </c>
      <c r="BA1042" s="4">
        <f t="shared" si="464"/>
        <v>1.8111176924079844E-4</v>
      </c>
      <c r="BB1042" s="5">
        <f>AZ1042/MAX($AZ$16:AZ1042)-1</f>
        <v>-1.0945775581699735E-2</v>
      </c>
    </row>
    <row r="1043" spans="1:54" x14ac:dyDescent="0.25">
      <c r="A1043" s="3">
        <v>44069</v>
      </c>
      <c r="B1043">
        <f>IFERROR(VLOOKUP($A1043,Finnifty!$A$14:$I$486,B$15+1,FALSE),All_curves!B1042)</f>
        <v>0</v>
      </c>
      <c r="C1043">
        <f>IFERROR(VLOOKUP($A1043,Finnifty!$A$14:$I$486,C$15+1,FALSE),All_curves!C1042)</f>
        <v>0</v>
      </c>
      <c r="D1043">
        <f>IFERROR(VLOOKUP($A1043,Finnifty!$A$14:$I$486,D$15+1,FALSE),All_curves!D1042)</f>
        <v>0</v>
      </c>
      <c r="E1043">
        <f>IFERROR(VLOOKUP($A1043,Finnifty!$A$14:$I$486,E$15+1,FALSE),All_curves!E1042)</f>
        <v>0</v>
      </c>
      <c r="F1043">
        <f>IFERROR(VLOOKUP($A1043,Finnifty!$A$14:$I$486,F$15+1,FALSE),All_curves!F1042)</f>
        <v>0</v>
      </c>
      <c r="G1043">
        <f>IFERROR(VLOOKUP($A1043,Finnifty!$A$14:$I$486,G$15+1,FALSE),All_curves!G1042)</f>
        <v>0</v>
      </c>
      <c r="H1043">
        <f>IFERROR(VLOOKUP($A1043,Finnifty!$A$14:$I$486,H$15+1,FALSE),All_curves!H1042)</f>
        <v>0</v>
      </c>
      <c r="I1043">
        <f>IFERROR(VLOOKUP($A1043,Finnifty!$A$14:$I$486,I$15+1,FALSE),All_curves!I1042)</f>
        <v>0</v>
      </c>
      <c r="J1043">
        <f>IFERROR(VLOOKUP($A1043,Banknifty!$A$14:$I$4860,2,FALSE),All_curves!J1042)</f>
        <v>17103298</v>
      </c>
      <c r="K1043">
        <f>IFERROR(VLOOKUP($A1043,Banknifty!$A$14:$I$4860,3,FALSE),All_curves!K1042)</f>
        <v>29598042</v>
      </c>
      <c r="L1043">
        <f>IFERROR(VLOOKUP($A1043,Banknifty!$A$14:$I$4860,4,FALSE),All_curves!L1042)</f>
        <v>21182414</v>
      </c>
      <c r="M1043">
        <f>IFERROR(VLOOKUP($A1043,Banknifty!$A$14:$I$4860,5,FALSE),All_curves!M1042)</f>
        <v>28577630</v>
      </c>
      <c r="N1043">
        <f>IFERROR(VLOOKUP($A1043,Banknifty!$A$14:$I$4860,6,FALSE),All_curves!N1042)</f>
        <v>15942841</v>
      </c>
      <c r="O1043">
        <f>IFERROR(VLOOKUP($A1043,Banknifty!$A$14:$I$4860,7,FALSE),All_curves!O1042)</f>
        <v>25979002</v>
      </c>
      <c r="P1043">
        <f>IFERROR(VLOOKUP($A1043,Banknifty!$A$14:$I$4860,8,FALSE),All_curves!P1042)</f>
        <v>25979002</v>
      </c>
      <c r="Q1043">
        <f>IFERROR(VLOOKUP($A1043,Banknifty!$A$14:$I$4860,9,FALSE),All_curves!Q1042)</f>
        <v>21994590</v>
      </c>
      <c r="R1043">
        <f>IFERROR(VLOOKUP($A1043,Nifty!$A$14:$I$4860,2,FALSE),All_curves!R1042)</f>
        <v>8972798</v>
      </c>
      <c r="S1043">
        <f>IFERROR(VLOOKUP($A1043,Nifty!$A$14:$I$4860,3,FALSE),All_curves!S1042)</f>
        <v>10738308</v>
      </c>
      <c r="T1043">
        <f>IFERROR(VLOOKUP($A1043,Nifty!$A$14:$I$4860,4,FALSE),All_curves!T1042)</f>
        <v>9878969</v>
      </c>
      <c r="U1043">
        <f>IFERROR(VLOOKUP($A1043,Nifty!$A$14:$I$4860,5,FALSE),All_curves!U1042)</f>
        <v>11486063</v>
      </c>
      <c r="V1043">
        <f>IFERROR(VLOOKUP($A1043,Nifty!$A$14:$I$4860,6,FALSE),All_curves!V1042)</f>
        <v>9695443</v>
      </c>
      <c r="W1043">
        <f>IFERROR(VLOOKUP($A1043,Nifty!$A$14:$I$4860,7,FALSE),All_curves!W1042)</f>
        <v>11459816</v>
      </c>
      <c r="X1043">
        <f>IFERROR(VLOOKUP($A1043,Nifty!$A$14:$I$4860,8,FALSE),All_curves!X1042)</f>
        <v>10967959</v>
      </c>
      <c r="Y1043">
        <f>IFERROR(VLOOKUP($A1043,Nifty!$A$14:$I$4860,9,FALSE),All_curves!Y1042)</f>
        <v>11370607</v>
      </c>
      <c r="AA1043" s="5">
        <f t="shared" si="439"/>
        <v>0</v>
      </c>
      <c r="AB1043" s="5">
        <f t="shared" si="440"/>
        <v>0</v>
      </c>
      <c r="AC1043" s="5">
        <f t="shared" si="441"/>
        <v>0</v>
      </c>
      <c r="AD1043" s="5">
        <f t="shared" si="442"/>
        <v>0</v>
      </c>
      <c r="AE1043" s="5">
        <f t="shared" si="443"/>
        <v>0</v>
      </c>
      <c r="AF1043" s="5">
        <f t="shared" si="444"/>
        <v>0</v>
      </c>
      <c r="AG1043" s="5">
        <f t="shared" si="445"/>
        <v>0</v>
      </c>
      <c r="AH1043" s="5">
        <f t="shared" si="446"/>
        <v>0</v>
      </c>
      <c r="AI1043" s="5">
        <f t="shared" si="448"/>
        <v>7.5379942361089025E-3</v>
      </c>
      <c r="AJ1043" s="5">
        <f t="shared" si="449"/>
        <v>8.7528275751802553E-4</v>
      </c>
      <c r="AK1043" s="5">
        <f t="shared" si="450"/>
        <v>2.7947231929739136E-3</v>
      </c>
      <c r="AL1043" s="5">
        <f t="shared" si="451"/>
        <v>0</v>
      </c>
      <c r="AM1043" s="5">
        <f t="shared" si="452"/>
        <v>-4.3725486106227507E-3</v>
      </c>
      <c r="AN1043" s="5">
        <f t="shared" si="453"/>
        <v>0</v>
      </c>
      <c r="AO1043" s="5">
        <f t="shared" si="454"/>
        <v>0</v>
      </c>
      <c r="AP1043" s="5">
        <f t="shared" si="455"/>
        <v>0</v>
      </c>
      <c r="AQ1043" s="5">
        <f t="shared" si="456"/>
        <v>-3.5532184300940406E-3</v>
      </c>
      <c r="AR1043" s="5">
        <f t="shared" si="457"/>
        <v>3.697180950745782E-5</v>
      </c>
      <c r="AS1043" s="5">
        <f t="shared" si="458"/>
        <v>-7.6012867668628914E-4</v>
      </c>
      <c r="AT1043" s="5">
        <f t="shared" si="459"/>
        <v>1.9241079582954512E-5</v>
      </c>
      <c r="AU1043" s="5">
        <f t="shared" si="460"/>
        <v>-3.5531291575603419E-3</v>
      </c>
      <c r="AV1043" s="5">
        <f t="shared" si="461"/>
        <v>3.6912949926692917E-5</v>
      </c>
      <c r="AW1043" s="5">
        <f t="shared" si="462"/>
        <v>-7.6018309625747182E-4</v>
      </c>
      <c r="AX1043" s="5">
        <f t="shared" si="463"/>
        <v>1.9260556455957811E-5</v>
      </c>
      <c r="AZ1043" s="7">
        <f t="shared" si="447"/>
        <v>135.05517641833333</v>
      </c>
      <c r="BA1043" s="4">
        <f t="shared" si="464"/>
        <v>-6.9950891214457897E-5</v>
      </c>
      <c r="BB1043" s="5">
        <f>AZ1043/MAX($AZ$16:AZ1043)-1</f>
        <v>-1.1014960806157048E-2</v>
      </c>
    </row>
    <row r="1044" spans="1:54" x14ac:dyDescent="0.25">
      <c r="A1044" s="3">
        <v>44070</v>
      </c>
      <c r="B1044">
        <f>IFERROR(VLOOKUP($A1044,Finnifty!$A$14:$I$486,B$15+1,FALSE),All_curves!B1043)</f>
        <v>0</v>
      </c>
      <c r="C1044">
        <f>IFERROR(VLOOKUP($A1044,Finnifty!$A$14:$I$486,C$15+1,FALSE),All_curves!C1043)</f>
        <v>0</v>
      </c>
      <c r="D1044">
        <f>IFERROR(VLOOKUP($A1044,Finnifty!$A$14:$I$486,D$15+1,FALSE),All_curves!D1043)</f>
        <v>0</v>
      </c>
      <c r="E1044">
        <f>IFERROR(VLOOKUP($A1044,Finnifty!$A$14:$I$486,E$15+1,FALSE),All_curves!E1043)</f>
        <v>0</v>
      </c>
      <c r="F1044">
        <f>IFERROR(VLOOKUP($A1044,Finnifty!$A$14:$I$486,F$15+1,FALSE),All_curves!F1043)</f>
        <v>0</v>
      </c>
      <c r="G1044">
        <f>IFERROR(VLOOKUP($A1044,Finnifty!$A$14:$I$486,G$15+1,FALSE),All_curves!G1043)</f>
        <v>0</v>
      </c>
      <c r="H1044">
        <f>IFERROR(VLOOKUP($A1044,Finnifty!$A$14:$I$486,H$15+1,FALSE),All_curves!H1043)</f>
        <v>0</v>
      </c>
      <c r="I1044">
        <f>IFERROR(VLOOKUP($A1044,Finnifty!$A$14:$I$486,I$15+1,FALSE),All_curves!I1043)</f>
        <v>0</v>
      </c>
      <c r="J1044">
        <f>IFERROR(VLOOKUP($A1044,Banknifty!$A$14:$I$4860,2,FALSE),All_curves!J1043)</f>
        <v>17116190</v>
      </c>
      <c r="K1044">
        <f>IFERROR(VLOOKUP($A1044,Banknifty!$A$14:$I$4860,3,FALSE),All_curves!K1043)</f>
        <v>29699826</v>
      </c>
      <c r="L1044">
        <f>IFERROR(VLOOKUP($A1044,Banknifty!$A$14:$I$4860,4,FALSE),All_curves!L1043)</f>
        <v>21168522</v>
      </c>
      <c r="M1044">
        <f>IFERROR(VLOOKUP($A1044,Banknifty!$A$14:$I$4860,5,FALSE),All_curves!M1043)</f>
        <v>28577630</v>
      </c>
      <c r="N1044">
        <f>IFERROR(VLOOKUP($A1044,Banknifty!$A$14:$I$4860,6,FALSE),All_curves!N1043)</f>
        <v>16077880</v>
      </c>
      <c r="O1044">
        <f>IFERROR(VLOOKUP($A1044,Banknifty!$A$14:$I$4860,7,FALSE),All_curves!O1043)</f>
        <v>26048812</v>
      </c>
      <c r="P1044">
        <f>IFERROR(VLOOKUP($A1044,Banknifty!$A$14:$I$4860,8,FALSE),All_curves!P1043)</f>
        <v>26048812</v>
      </c>
      <c r="Q1044">
        <f>IFERROR(VLOOKUP($A1044,Banknifty!$A$14:$I$4860,9,FALSE),All_curves!Q1043)</f>
        <v>21988280</v>
      </c>
      <c r="R1044">
        <f>IFERROR(VLOOKUP($A1044,Nifty!$A$14:$I$4860,2,FALSE),All_curves!R1043)</f>
        <v>8975448</v>
      </c>
      <c r="S1044">
        <f>IFERROR(VLOOKUP($A1044,Nifty!$A$14:$I$4860,3,FALSE),All_curves!S1043)</f>
        <v>10753669</v>
      </c>
      <c r="T1044">
        <f>IFERROR(VLOOKUP($A1044,Nifty!$A$14:$I$4860,4,FALSE),All_curves!T1043)</f>
        <v>9891181</v>
      </c>
      <c r="U1044">
        <f>IFERROR(VLOOKUP($A1044,Nifty!$A$14:$I$4860,5,FALSE),All_curves!U1043)</f>
        <v>11502494</v>
      </c>
      <c r="V1044">
        <f>IFERROR(VLOOKUP($A1044,Nifty!$A$14:$I$4860,6,FALSE),All_curves!V1043)</f>
        <v>9698306</v>
      </c>
      <c r="W1044">
        <f>IFERROR(VLOOKUP($A1044,Nifty!$A$14:$I$4860,7,FALSE),All_curves!W1043)</f>
        <v>11476210</v>
      </c>
      <c r="X1044">
        <f>IFERROR(VLOOKUP($A1044,Nifty!$A$14:$I$4860,8,FALSE),All_curves!X1043)</f>
        <v>10981518</v>
      </c>
      <c r="Y1044">
        <f>IFERROR(VLOOKUP($A1044,Nifty!$A$14:$I$4860,9,FALSE),All_curves!Y1043)</f>
        <v>11386873</v>
      </c>
      <c r="AA1044" s="5">
        <f t="shared" si="439"/>
        <v>0</v>
      </c>
      <c r="AB1044" s="5">
        <f t="shared" si="440"/>
        <v>0</v>
      </c>
      <c r="AC1044" s="5">
        <f t="shared" si="441"/>
        <v>0</v>
      </c>
      <c r="AD1044" s="5">
        <f t="shared" si="442"/>
        <v>0</v>
      </c>
      <c r="AE1044" s="5">
        <f t="shared" si="443"/>
        <v>0</v>
      </c>
      <c r="AF1044" s="5">
        <f t="shared" si="444"/>
        <v>0</v>
      </c>
      <c r="AG1044" s="5">
        <f t="shared" si="445"/>
        <v>0</v>
      </c>
      <c r="AH1044" s="5">
        <f t="shared" si="446"/>
        <v>0</v>
      </c>
      <c r="AI1044" s="5">
        <f t="shared" si="448"/>
        <v>7.5377275189847381E-4</v>
      </c>
      <c r="AJ1044" s="5">
        <f t="shared" si="449"/>
        <v>3.4388761256571865E-3</v>
      </c>
      <c r="AK1044" s="5">
        <f t="shared" si="450"/>
        <v>-6.5582704596367503E-4</v>
      </c>
      <c r="AL1044" s="5">
        <f t="shared" si="451"/>
        <v>0</v>
      </c>
      <c r="AM1044" s="5">
        <f t="shared" si="452"/>
        <v>8.4701967484968055E-3</v>
      </c>
      <c r="AN1044" s="5">
        <f t="shared" si="453"/>
        <v>2.6871701999946485E-3</v>
      </c>
      <c r="AO1044" s="5">
        <f t="shared" si="454"/>
        <v>2.6871701999946485E-3</v>
      </c>
      <c r="AP1044" s="5">
        <f t="shared" si="455"/>
        <v>-2.8688873036508689E-4</v>
      </c>
      <c r="AQ1044" s="5">
        <f t="shared" si="456"/>
        <v>2.9533708437434747E-4</v>
      </c>
      <c r="AR1044" s="5">
        <f t="shared" si="457"/>
        <v>1.4304860691274346E-3</v>
      </c>
      <c r="AS1044" s="5">
        <f t="shared" si="458"/>
        <v>1.2361613848570485E-3</v>
      </c>
      <c r="AT1044" s="5">
        <f t="shared" si="459"/>
        <v>1.4305162700221086E-3</v>
      </c>
      <c r="AU1044" s="5">
        <f t="shared" si="460"/>
        <v>2.9529336617217794E-4</v>
      </c>
      <c r="AV1044" s="5">
        <f t="shared" si="461"/>
        <v>1.4305639811320603E-3</v>
      </c>
      <c r="AW1044" s="5">
        <f t="shared" si="462"/>
        <v>1.2362372981153946E-3</v>
      </c>
      <c r="AX1044" s="5">
        <f t="shared" si="463"/>
        <v>1.430530489709092E-3</v>
      </c>
      <c r="AZ1044" s="7">
        <f t="shared" si="447"/>
        <v>135.20080864456295</v>
      </c>
      <c r="BA1044" s="4">
        <f t="shared" si="464"/>
        <v>1.0783165080509444E-3</v>
      </c>
      <c r="BB1044" s="5">
        <f>AZ1044/MAX($AZ$16:AZ1044)-1</f>
        <v>-9.948521912178987E-3</v>
      </c>
    </row>
    <row r="1045" spans="1:54" x14ac:dyDescent="0.25">
      <c r="A1045" s="3">
        <v>44071</v>
      </c>
      <c r="B1045">
        <f>IFERROR(VLOOKUP($A1045,Finnifty!$A$14:$I$486,B$15+1,FALSE),All_curves!B1044)</f>
        <v>0</v>
      </c>
      <c r="C1045">
        <f>IFERROR(VLOOKUP($A1045,Finnifty!$A$14:$I$486,C$15+1,FALSE),All_curves!C1044)</f>
        <v>0</v>
      </c>
      <c r="D1045">
        <f>IFERROR(VLOOKUP($A1045,Finnifty!$A$14:$I$486,D$15+1,FALSE),All_curves!D1044)</f>
        <v>0</v>
      </c>
      <c r="E1045">
        <f>IFERROR(VLOOKUP($A1045,Finnifty!$A$14:$I$486,E$15+1,FALSE),All_curves!E1044)</f>
        <v>0</v>
      </c>
      <c r="F1045">
        <f>IFERROR(VLOOKUP($A1045,Finnifty!$A$14:$I$486,F$15+1,FALSE),All_curves!F1044)</f>
        <v>0</v>
      </c>
      <c r="G1045">
        <f>IFERROR(VLOOKUP($A1045,Finnifty!$A$14:$I$486,G$15+1,FALSE),All_curves!G1044)</f>
        <v>0</v>
      </c>
      <c r="H1045">
        <f>IFERROR(VLOOKUP($A1045,Finnifty!$A$14:$I$486,H$15+1,FALSE),All_curves!H1044)</f>
        <v>0</v>
      </c>
      <c r="I1045">
        <f>IFERROR(VLOOKUP($A1045,Finnifty!$A$14:$I$486,I$15+1,FALSE),All_curves!I1044)</f>
        <v>0</v>
      </c>
      <c r="J1045">
        <f>IFERROR(VLOOKUP($A1045,Banknifty!$A$14:$I$4860,2,FALSE),All_curves!J1044)</f>
        <v>17434768</v>
      </c>
      <c r="K1045">
        <f>IFERROR(VLOOKUP($A1045,Banknifty!$A$14:$I$4860,3,FALSE),All_curves!K1044)</f>
        <v>29971800</v>
      </c>
      <c r="L1045">
        <f>IFERROR(VLOOKUP($A1045,Banknifty!$A$14:$I$4860,4,FALSE),All_curves!L1044)</f>
        <v>21296978</v>
      </c>
      <c r="M1045">
        <f>IFERROR(VLOOKUP($A1045,Banknifty!$A$14:$I$4860,5,FALSE),All_curves!M1044)</f>
        <v>28747386</v>
      </c>
      <c r="N1045">
        <f>IFERROR(VLOOKUP($A1045,Banknifty!$A$14:$I$4860,6,FALSE),All_curves!N1044)</f>
        <v>16127275</v>
      </c>
      <c r="O1045">
        <f>IFERROR(VLOOKUP($A1045,Banknifty!$A$14:$I$4860,7,FALSE),All_curves!O1044)</f>
        <v>26109376</v>
      </c>
      <c r="P1045">
        <f>IFERROR(VLOOKUP($A1045,Banknifty!$A$14:$I$4860,8,FALSE),All_curves!P1044)</f>
        <v>26109376</v>
      </c>
      <c r="Q1045">
        <f>IFERROR(VLOOKUP($A1045,Banknifty!$A$14:$I$4860,9,FALSE),All_curves!Q1044)</f>
        <v>22096362</v>
      </c>
      <c r="R1045">
        <f>IFERROR(VLOOKUP($A1045,Nifty!$A$14:$I$4860,2,FALSE),All_curves!R1044)</f>
        <v>8974346</v>
      </c>
      <c r="S1045">
        <f>IFERROR(VLOOKUP($A1045,Nifty!$A$14:$I$4860,3,FALSE),All_curves!S1044)</f>
        <v>10740486</v>
      </c>
      <c r="T1045">
        <f>IFERROR(VLOOKUP($A1045,Nifty!$A$14:$I$4860,4,FALSE),All_curves!T1044)</f>
        <v>9879055</v>
      </c>
      <c r="U1045">
        <f>IFERROR(VLOOKUP($A1045,Nifty!$A$14:$I$4860,5,FALSE),All_curves!U1044)</f>
        <v>11502494</v>
      </c>
      <c r="V1045">
        <f>IFERROR(VLOOKUP($A1045,Nifty!$A$14:$I$4860,6,FALSE),All_curves!V1044)</f>
        <v>9697115</v>
      </c>
      <c r="W1045">
        <f>IFERROR(VLOOKUP($A1045,Nifty!$A$14:$I$4860,7,FALSE),All_curves!W1044)</f>
        <v>11462141</v>
      </c>
      <c r="X1045">
        <f>IFERROR(VLOOKUP($A1045,Nifty!$A$14:$I$4860,8,FALSE),All_curves!X1044)</f>
        <v>10968055</v>
      </c>
      <c r="Y1045">
        <f>IFERROR(VLOOKUP($A1045,Nifty!$A$14:$I$4860,9,FALSE),All_curves!Y1044)</f>
        <v>11386873</v>
      </c>
      <c r="AA1045" s="5">
        <f t="shared" si="439"/>
        <v>0</v>
      </c>
      <c r="AB1045" s="5">
        <f t="shared" si="440"/>
        <v>0</v>
      </c>
      <c r="AC1045" s="5">
        <f t="shared" si="441"/>
        <v>0</v>
      </c>
      <c r="AD1045" s="5">
        <f t="shared" si="442"/>
        <v>0</v>
      </c>
      <c r="AE1045" s="5">
        <f t="shared" si="443"/>
        <v>0</v>
      </c>
      <c r="AF1045" s="5">
        <f t="shared" si="444"/>
        <v>0</v>
      </c>
      <c r="AG1045" s="5">
        <f t="shared" si="445"/>
        <v>0</v>
      </c>
      <c r="AH1045" s="5">
        <f t="shared" si="446"/>
        <v>0</v>
      </c>
      <c r="AI1045" s="5">
        <f t="shared" si="448"/>
        <v>1.8612670226259453E-2</v>
      </c>
      <c r="AJ1045" s="5">
        <f t="shared" si="449"/>
        <v>9.157427386948358E-3</v>
      </c>
      <c r="AK1045" s="5">
        <f t="shared" si="450"/>
        <v>6.0682554974786918E-3</v>
      </c>
      <c r="AL1045" s="5">
        <f t="shared" si="451"/>
        <v>5.9401706859525394E-3</v>
      </c>
      <c r="AM1045" s="5">
        <f t="shared" si="452"/>
        <v>3.0722334039063881E-3</v>
      </c>
      <c r="AN1045" s="5">
        <f t="shared" si="453"/>
        <v>2.3250196592459194E-3</v>
      </c>
      <c r="AO1045" s="5">
        <f t="shared" si="454"/>
        <v>2.3250196592459194E-3</v>
      </c>
      <c r="AP1045" s="5">
        <f t="shared" si="455"/>
        <v>4.9154367690424916E-3</v>
      </c>
      <c r="AQ1045" s="5">
        <f t="shared" si="456"/>
        <v>-1.2277938661109378E-4</v>
      </c>
      <c r="AR1045" s="5">
        <f t="shared" si="457"/>
        <v>-1.2259071764251228E-3</v>
      </c>
      <c r="AS1045" s="5">
        <f t="shared" si="458"/>
        <v>-1.2259405626082742E-3</v>
      </c>
      <c r="AT1045" s="5">
        <f t="shared" si="459"/>
        <v>0</v>
      </c>
      <c r="AU1045" s="5">
        <f t="shared" si="460"/>
        <v>-1.228049517101315E-4</v>
      </c>
      <c r="AV1045" s="5">
        <f t="shared" si="461"/>
        <v>-1.2259273749782862E-3</v>
      </c>
      <c r="AW1045" s="5">
        <f t="shared" si="462"/>
        <v>-1.2259689416345143E-3</v>
      </c>
      <c r="AX1045" s="5">
        <f t="shared" si="463"/>
        <v>0</v>
      </c>
      <c r="AZ1045" s="7">
        <f t="shared" si="447"/>
        <v>135.467080468055</v>
      </c>
      <c r="BA1045" s="4">
        <f t="shared" si="464"/>
        <v>1.9694543705880137E-3</v>
      </c>
      <c r="BB1045" s="5">
        <f>AZ1045/MAX($AZ$16:AZ1045)-1</f>
        <v>-7.998660701551974E-3</v>
      </c>
    </row>
    <row r="1046" spans="1:54" x14ac:dyDescent="0.25">
      <c r="A1046" s="3">
        <v>44074</v>
      </c>
      <c r="B1046">
        <f>IFERROR(VLOOKUP($A1046,Finnifty!$A$14:$I$486,B$15+1,FALSE),All_curves!B1045)</f>
        <v>0</v>
      </c>
      <c r="C1046">
        <f>IFERROR(VLOOKUP($A1046,Finnifty!$A$14:$I$486,C$15+1,FALSE),All_curves!C1045)</f>
        <v>0</v>
      </c>
      <c r="D1046">
        <f>IFERROR(VLOOKUP($A1046,Finnifty!$A$14:$I$486,D$15+1,FALSE),All_curves!D1045)</f>
        <v>0</v>
      </c>
      <c r="E1046">
        <f>IFERROR(VLOOKUP($A1046,Finnifty!$A$14:$I$486,E$15+1,FALSE),All_curves!E1045)</f>
        <v>0</v>
      </c>
      <c r="F1046">
        <f>IFERROR(VLOOKUP($A1046,Finnifty!$A$14:$I$486,F$15+1,FALSE),All_curves!F1045)</f>
        <v>0</v>
      </c>
      <c r="G1046">
        <f>IFERROR(VLOOKUP($A1046,Finnifty!$A$14:$I$486,G$15+1,FALSE),All_curves!G1045)</f>
        <v>0</v>
      </c>
      <c r="H1046">
        <f>IFERROR(VLOOKUP($A1046,Finnifty!$A$14:$I$486,H$15+1,FALSE),All_curves!H1045)</f>
        <v>0</v>
      </c>
      <c r="I1046">
        <f>IFERROR(VLOOKUP($A1046,Finnifty!$A$14:$I$486,I$15+1,FALSE),All_curves!I1045)</f>
        <v>0</v>
      </c>
      <c r="J1046">
        <f>IFERROR(VLOOKUP($A1046,Banknifty!$A$14:$I$4860,2,FALSE),All_curves!J1045)</f>
        <v>18056740</v>
      </c>
      <c r="K1046">
        <f>IFERROR(VLOOKUP($A1046,Banknifty!$A$14:$I$4860,3,FALSE),All_curves!K1045)</f>
        <v>30944270</v>
      </c>
      <c r="L1046">
        <f>IFERROR(VLOOKUP($A1046,Banknifty!$A$14:$I$4860,4,FALSE),All_curves!L1045)</f>
        <v>21546242</v>
      </c>
      <c r="M1046">
        <f>IFERROR(VLOOKUP($A1046,Banknifty!$A$14:$I$4860,5,FALSE),All_curves!M1045)</f>
        <v>29012456</v>
      </c>
      <c r="N1046">
        <f>IFERROR(VLOOKUP($A1046,Banknifty!$A$14:$I$4860,6,FALSE),All_curves!N1045)</f>
        <v>16248842</v>
      </c>
      <c r="O1046">
        <f>IFERROR(VLOOKUP($A1046,Banknifty!$A$14:$I$4860,7,FALSE),All_curves!O1045)</f>
        <v>26132228</v>
      </c>
      <c r="P1046">
        <f>IFERROR(VLOOKUP($A1046,Banknifty!$A$14:$I$4860,8,FALSE),All_curves!P1045)</f>
        <v>26132228</v>
      </c>
      <c r="Q1046">
        <f>IFERROR(VLOOKUP($A1046,Banknifty!$A$14:$I$4860,9,FALSE),All_curves!Q1045)</f>
        <v>22096362</v>
      </c>
      <c r="R1046">
        <f>IFERROR(VLOOKUP($A1046,Nifty!$A$14:$I$4860,2,FALSE),All_curves!R1045)</f>
        <v>8957442</v>
      </c>
      <c r="S1046">
        <f>IFERROR(VLOOKUP($A1046,Nifty!$A$14:$I$4860,3,FALSE),All_curves!S1045)</f>
        <v>11174287</v>
      </c>
      <c r="T1046">
        <f>IFERROR(VLOOKUP($A1046,Nifty!$A$14:$I$4860,4,FALSE),All_curves!T1045)</f>
        <v>10082057</v>
      </c>
      <c r="U1046">
        <f>IFERROR(VLOOKUP($A1046,Nifty!$A$14:$I$4860,5,FALSE),All_curves!U1045)</f>
        <v>11673925</v>
      </c>
      <c r="V1046">
        <f>IFERROR(VLOOKUP($A1046,Nifty!$A$14:$I$4860,6,FALSE),All_curves!V1045)</f>
        <v>9678850</v>
      </c>
      <c r="W1046">
        <f>IFERROR(VLOOKUP($A1046,Nifty!$A$14:$I$4860,7,FALSE),All_curves!W1045)</f>
        <v>11925089</v>
      </c>
      <c r="X1046">
        <f>IFERROR(VLOOKUP($A1046,Nifty!$A$14:$I$4860,8,FALSE),All_curves!X1045)</f>
        <v>11193435</v>
      </c>
      <c r="Y1046">
        <f>IFERROR(VLOOKUP($A1046,Nifty!$A$14:$I$4860,9,FALSE),All_curves!Y1045)</f>
        <v>11556580</v>
      </c>
      <c r="AA1046" s="5">
        <f t="shared" si="439"/>
        <v>0</v>
      </c>
      <c r="AB1046" s="5">
        <f t="shared" si="440"/>
        <v>0</v>
      </c>
      <c r="AC1046" s="5">
        <f t="shared" si="441"/>
        <v>0</v>
      </c>
      <c r="AD1046" s="5">
        <f t="shared" si="442"/>
        <v>0</v>
      </c>
      <c r="AE1046" s="5">
        <f t="shared" si="443"/>
        <v>0</v>
      </c>
      <c r="AF1046" s="5">
        <f t="shared" si="444"/>
        <v>0</v>
      </c>
      <c r="AG1046" s="5">
        <f t="shared" si="445"/>
        <v>0</v>
      </c>
      <c r="AH1046" s="5">
        <f t="shared" si="446"/>
        <v>0</v>
      </c>
      <c r="AI1046" s="5">
        <f t="shared" si="448"/>
        <v>3.5674234380405956E-2</v>
      </c>
      <c r="AJ1046" s="5">
        <f t="shared" si="449"/>
        <v>3.2446166062765736E-2</v>
      </c>
      <c r="AK1046" s="5">
        <f t="shared" si="450"/>
        <v>1.1704195778386994E-2</v>
      </c>
      <c r="AL1046" s="5">
        <f t="shared" si="451"/>
        <v>9.2206644458039388E-3</v>
      </c>
      <c r="AM1046" s="5">
        <f t="shared" si="452"/>
        <v>7.5379752624047391E-3</v>
      </c>
      <c r="AN1046" s="5">
        <f t="shared" si="453"/>
        <v>8.7524113942816228E-4</v>
      </c>
      <c r="AO1046" s="5">
        <f t="shared" si="454"/>
        <v>8.7524113942816228E-4</v>
      </c>
      <c r="AP1046" s="5">
        <f t="shared" si="455"/>
        <v>0</v>
      </c>
      <c r="AQ1046" s="5">
        <f t="shared" si="456"/>
        <v>-1.8835912945633915E-3</v>
      </c>
      <c r="AR1046" s="5">
        <f t="shared" si="457"/>
        <v>4.0389326888932153E-2</v>
      </c>
      <c r="AS1046" s="5">
        <f t="shared" si="458"/>
        <v>2.0548726573543785E-2</v>
      </c>
      <c r="AT1046" s="5">
        <f t="shared" si="459"/>
        <v>1.4903811295185143E-2</v>
      </c>
      <c r="AU1046" s="5">
        <f t="shared" si="460"/>
        <v>-1.8835499011820023E-3</v>
      </c>
      <c r="AV1046" s="5">
        <f t="shared" si="461"/>
        <v>4.0389312956453871E-2</v>
      </c>
      <c r="AW1046" s="5">
        <f t="shared" si="462"/>
        <v>2.054876639477099E-2</v>
      </c>
      <c r="AX1046" s="5">
        <f t="shared" si="463"/>
        <v>1.4903740473789506E-2</v>
      </c>
      <c r="AZ1046" s="7">
        <f t="shared" si="447"/>
        <v>136.85703063484019</v>
      </c>
      <c r="BA1046" s="4">
        <f t="shared" si="464"/>
        <v>1.0260427566481408E-2</v>
      </c>
      <c r="BB1046" s="5">
        <f>AZ1046/MAX($AZ$16:AZ1046)-1</f>
        <v>0</v>
      </c>
    </row>
    <row r="1047" spans="1:54" x14ac:dyDescent="0.25">
      <c r="A1047" s="3">
        <v>44075</v>
      </c>
      <c r="B1047">
        <f>IFERROR(VLOOKUP($A1047,Finnifty!$A$14:$I$486,B$15+1,FALSE),All_curves!B1046)</f>
        <v>0</v>
      </c>
      <c r="C1047">
        <f>IFERROR(VLOOKUP($A1047,Finnifty!$A$14:$I$486,C$15+1,FALSE),All_curves!C1046)</f>
        <v>0</v>
      </c>
      <c r="D1047">
        <f>IFERROR(VLOOKUP($A1047,Finnifty!$A$14:$I$486,D$15+1,FALSE),All_curves!D1046)</f>
        <v>0</v>
      </c>
      <c r="E1047">
        <f>IFERROR(VLOOKUP($A1047,Finnifty!$A$14:$I$486,E$15+1,FALSE),All_curves!E1046)</f>
        <v>0</v>
      </c>
      <c r="F1047">
        <f>IFERROR(VLOOKUP($A1047,Finnifty!$A$14:$I$486,F$15+1,FALSE),All_curves!F1046)</f>
        <v>0</v>
      </c>
      <c r="G1047">
        <f>IFERROR(VLOOKUP($A1047,Finnifty!$A$14:$I$486,G$15+1,FALSE),All_curves!G1046)</f>
        <v>0</v>
      </c>
      <c r="H1047">
        <f>IFERROR(VLOOKUP($A1047,Finnifty!$A$14:$I$486,H$15+1,FALSE),All_curves!H1046)</f>
        <v>0</v>
      </c>
      <c r="I1047">
        <f>IFERROR(VLOOKUP($A1047,Finnifty!$A$14:$I$486,I$15+1,FALSE),All_curves!I1046)</f>
        <v>0</v>
      </c>
      <c r="J1047">
        <f>IFERROR(VLOOKUP($A1047,Banknifty!$A$14:$I$4860,2,FALSE),All_curves!J1046)</f>
        <v>17938482</v>
      </c>
      <c r="K1047">
        <f>IFERROR(VLOOKUP($A1047,Banknifty!$A$14:$I$4860,3,FALSE),All_curves!K1046)</f>
        <v>30669854</v>
      </c>
      <c r="L1047">
        <f>IFERROR(VLOOKUP($A1047,Banknifty!$A$14:$I$4860,4,FALSE),All_curves!L1046)</f>
        <v>21433216</v>
      </c>
      <c r="M1047">
        <f>IFERROR(VLOOKUP($A1047,Banknifty!$A$14:$I$4860,5,FALSE),All_curves!M1046)</f>
        <v>28841122</v>
      </c>
      <c r="N1047">
        <f>IFERROR(VLOOKUP($A1047,Banknifty!$A$14:$I$4860,6,FALSE),All_curves!N1046)</f>
        <v>16348798</v>
      </c>
      <c r="O1047">
        <f>IFERROR(VLOOKUP($A1047,Banknifty!$A$14:$I$4860,7,FALSE),All_curves!O1046)</f>
        <v>26222094</v>
      </c>
      <c r="P1047">
        <f>IFERROR(VLOOKUP($A1047,Banknifty!$A$14:$I$4860,8,FALSE),All_curves!P1046)</f>
        <v>26222094</v>
      </c>
      <c r="Q1047">
        <f>IFERROR(VLOOKUP($A1047,Banknifty!$A$14:$I$4860,9,FALSE),All_curves!Q1046)</f>
        <v>22096362</v>
      </c>
      <c r="R1047">
        <f>IFERROR(VLOOKUP($A1047,Nifty!$A$14:$I$4860,2,FALSE),All_curves!R1046)</f>
        <v>8934579</v>
      </c>
      <c r="S1047">
        <f>IFERROR(VLOOKUP($A1047,Nifty!$A$14:$I$4860,3,FALSE),All_curves!S1046)</f>
        <v>11089181</v>
      </c>
      <c r="T1047">
        <f>IFERROR(VLOOKUP($A1047,Nifty!$A$14:$I$4860,4,FALSE),All_curves!T1046)</f>
        <v>10016596</v>
      </c>
      <c r="U1047">
        <f>IFERROR(VLOOKUP($A1047,Nifty!$A$14:$I$4860,5,FALSE),All_curves!U1046)</f>
        <v>11571604</v>
      </c>
      <c r="V1047">
        <f>IFERROR(VLOOKUP($A1047,Nifty!$A$14:$I$4860,6,FALSE),All_curves!V1046)</f>
        <v>9654145</v>
      </c>
      <c r="W1047">
        <f>IFERROR(VLOOKUP($A1047,Nifty!$A$14:$I$4860,7,FALSE),All_curves!W1046)</f>
        <v>11834264</v>
      </c>
      <c r="X1047">
        <f>IFERROR(VLOOKUP($A1047,Nifty!$A$14:$I$4860,8,FALSE),All_curves!X1046)</f>
        <v>11120758</v>
      </c>
      <c r="Y1047">
        <f>IFERROR(VLOOKUP($A1047,Nifty!$A$14:$I$4860,9,FALSE),All_curves!Y1046)</f>
        <v>11455287</v>
      </c>
      <c r="AA1047" s="5">
        <f t="shared" si="439"/>
        <v>0</v>
      </c>
      <c r="AB1047" s="5">
        <f t="shared" si="440"/>
        <v>0</v>
      </c>
      <c r="AC1047" s="5">
        <f t="shared" si="441"/>
        <v>0</v>
      </c>
      <c r="AD1047" s="5">
        <f t="shared" si="442"/>
        <v>0</v>
      </c>
      <c r="AE1047" s="5">
        <f t="shared" si="443"/>
        <v>0</v>
      </c>
      <c r="AF1047" s="5">
        <f t="shared" si="444"/>
        <v>0</v>
      </c>
      <c r="AG1047" s="5">
        <f t="shared" si="445"/>
        <v>0</v>
      </c>
      <c r="AH1047" s="5">
        <f t="shared" si="446"/>
        <v>0</v>
      </c>
      <c r="AI1047" s="5">
        <f t="shared" si="448"/>
        <v>-6.5492442157333297E-3</v>
      </c>
      <c r="AJ1047" s="5">
        <f t="shared" si="449"/>
        <v>-8.868071536345834E-3</v>
      </c>
      <c r="AK1047" s="5">
        <f t="shared" si="450"/>
        <v>-5.24574076537343E-3</v>
      </c>
      <c r="AL1047" s="5">
        <f t="shared" si="451"/>
        <v>-5.9055324375157925E-3</v>
      </c>
      <c r="AM1047" s="5">
        <f t="shared" si="452"/>
        <v>6.1515768323674447E-3</v>
      </c>
      <c r="AN1047" s="5">
        <f t="shared" si="453"/>
        <v>3.4388954512412084E-3</v>
      </c>
      <c r="AO1047" s="5">
        <f t="shared" si="454"/>
        <v>3.4388954512412084E-3</v>
      </c>
      <c r="AP1047" s="5">
        <f t="shared" si="455"/>
        <v>0</v>
      </c>
      <c r="AQ1047" s="5">
        <f t="shared" si="456"/>
        <v>-2.5524027953516271E-3</v>
      </c>
      <c r="AR1047" s="5">
        <f t="shared" si="457"/>
        <v>-7.6162353803871374E-3</v>
      </c>
      <c r="AS1047" s="5">
        <f t="shared" si="458"/>
        <v>-6.4928218517312786E-3</v>
      </c>
      <c r="AT1047" s="5">
        <f t="shared" si="459"/>
        <v>-8.7649183971971745E-3</v>
      </c>
      <c r="AU1047" s="5">
        <f t="shared" si="460"/>
        <v>-2.5524726594584601E-3</v>
      </c>
      <c r="AV1047" s="5">
        <f t="shared" si="461"/>
        <v>-7.6162953584665294E-3</v>
      </c>
      <c r="AW1047" s="5">
        <f t="shared" si="462"/>
        <v>-6.4928236953177842E-3</v>
      </c>
      <c r="AX1047" s="5">
        <f t="shared" si="463"/>
        <v>-8.7649633369041302E-3</v>
      </c>
      <c r="AZ1047" s="7">
        <f t="shared" si="447"/>
        <v>136.48984233951819</v>
      </c>
      <c r="BA1047" s="4">
        <f t="shared" si="464"/>
        <v>-2.6830064456221936E-3</v>
      </c>
      <c r="BB1047" s="5">
        <f>AZ1047/MAX($AZ$16:AZ1047)-1</f>
        <v>-2.6830064456222491E-3</v>
      </c>
    </row>
    <row r="1048" spans="1:54" x14ac:dyDescent="0.25">
      <c r="A1048" s="3">
        <v>44076</v>
      </c>
      <c r="B1048">
        <f>IFERROR(VLOOKUP($A1048,Finnifty!$A$14:$I$486,B$15+1,FALSE),All_curves!B1047)</f>
        <v>0</v>
      </c>
      <c r="C1048">
        <f>IFERROR(VLOOKUP($A1048,Finnifty!$A$14:$I$486,C$15+1,FALSE),All_curves!C1047)</f>
        <v>0</v>
      </c>
      <c r="D1048">
        <f>IFERROR(VLOOKUP($A1048,Finnifty!$A$14:$I$486,D$15+1,FALSE),All_curves!D1047)</f>
        <v>0</v>
      </c>
      <c r="E1048">
        <f>IFERROR(VLOOKUP($A1048,Finnifty!$A$14:$I$486,E$15+1,FALSE),All_curves!E1047)</f>
        <v>0</v>
      </c>
      <c r="F1048">
        <f>IFERROR(VLOOKUP($A1048,Finnifty!$A$14:$I$486,F$15+1,FALSE),All_curves!F1047)</f>
        <v>0</v>
      </c>
      <c r="G1048">
        <f>IFERROR(VLOOKUP($A1048,Finnifty!$A$14:$I$486,G$15+1,FALSE),All_curves!G1047)</f>
        <v>0</v>
      </c>
      <c r="H1048">
        <f>IFERROR(VLOOKUP($A1048,Finnifty!$A$14:$I$486,H$15+1,FALSE),All_curves!H1047)</f>
        <v>0</v>
      </c>
      <c r="I1048">
        <f>IFERROR(VLOOKUP($A1048,Finnifty!$A$14:$I$486,I$15+1,FALSE),All_curves!I1047)</f>
        <v>0</v>
      </c>
      <c r="J1048">
        <f>IFERROR(VLOOKUP($A1048,Banknifty!$A$14:$I$4860,2,FALSE),All_curves!J1047)</f>
        <v>17809898</v>
      </c>
      <c r="K1048">
        <f>IFERROR(VLOOKUP($A1048,Banknifty!$A$14:$I$4860,3,FALSE),All_curves!K1047)</f>
        <v>30700132</v>
      </c>
      <c r="L1048">
        <f>IFERROR(VLOOKUP($A1048,Banknifty!$A$14:$I$4860,4,FALSE),All_curves!L1047)</f>
        <v>21433216</v>
      </c>
      <c r="M1048">
        <f>IFERROR(VLOOKUP($A1048,Banknifty!$A$14:$I$4860,5,FALSE),All_curves!M1047)</f>
        <v>28841122</v>
      </c>
      <c r="N1048">
        <f>IFERROR(VLOOKUP($A1048,Banknifty!$A$14:$I$4860,6,FALSE),All_curves!N1047)</f>
        <v>16629262</v>
      </c>
      <c r="O1048">
        <f>IFERROR(VLOOKUP($A1048,Banknifty!$A$14:$I$4860,7,FALSE),All_curves!O1047)</f>
        <v>26462220</v>
      </c>
      <c r="P1048">
        <f>IFERROR(VLOOKUP($A1048,Banknifty!$A$14:$I$4860,8,FALSE),All_curves!P1047)</f>
        <v>26462220</v>
      </c>
      <c r="Q1048">
        <f>IFERROR(VLOOKUP($A1048,Banknifty!$A$14:$I$4860,9,FALSE),All_curves!Q1047)</f>
        <v>22227618</v>
      </c>
      <c r="R1048">
        <f>IFERROR(VLOOKUP($A1048,Nifty!$A$14:$I$4860,2,FALSE),All_curves!R1047)</f>
        <v>8869539</v>
      </c>
      <c r="S1048">
        <f>IFERROR(VLOOKUP($A1048,Nifty!$A$14:$I$4860,3,FALSE),All_curves!S1047)</f>
        <v>11045085</v>
      </c>
      <c r="T1048">
        <f>IFERROR(VLOOKUP($A1048,Nifty!$A$14:$I$4860,4,FALSE),All_curves!T1047)</f>
        <v>10000029</v>
      </c>
      <c r="U1048">
        <f>IFERROR(VLOOKUP($A1048,Nifty!$A$14:$I$4860,5,FALSE),All_curves!U1047)</f>
        <v>11527822</v>
      </c>
      <c r="V1048">
        <f>IFERROR(VLOOKUP($A1048,Nifty!$A$14:$I$4860,6,FALSE),All_curves!V1047)</f>
        <v>9583868</v>
      </c>
      <c r="W1048">
        <f>IFERROR(VLOOKUP($A1048,Nifty!$A$14:$I$4860,7,FALSE),All_curves!W1047)</f>
        <v>11787206</v>
      </c>
      <c r="X1048">
        <f>IFERROR(VLOOKUP($A1048,Nifty!$A$14:$I$4860,8,FALSE),All_curves!X1047)</f>
        <v>11102365</v>
      </c>
      <c r="Y1048">
        <f>IFERROR(VLOOKUP($A1048,Nifty!$A$14:$I$4860,9,FALSE),All_curves!Y1047)</f>
        <v>11411946</v>
      </c>
      <c r="AA1048" s="5">
        <f t="shared" si="439"/>
        <v>0</v>
      </c>
      <c r="AB1048" s="5">
        <f t="shared" si="440"/>
        <v>0</v>
      </c>
      <c r="AC1048" s="5">
        <f t="shared" si="441"/>
        <v>0</v>
      </c>
      <c r="AD1048" s="5">
        <f t="shared" si="442"/>
        <v>0</v>
      </c>
      <c r="AE1048" s="5">
        <f t="shared" si="443"/>
        <v>0</v>
      </c>
      <c r="AF1048" s="5">
        <f t="shared" si="444"/>
        <v>0</v>
      </c>
      <c r="AG1048" s="5">
        <f t="shared" si="445"/>
        <v>0</v>
      </c>
      <c r="AH1048" s="5">
        <f t="shared" si="446"/>
        <v>0</v>
      </c>
      <c r="AI1048" s="5">
        <f t="shared" si="448"/>
        <v>-7.1680535733179562E-3</v>
      </c>
      <c r="AJ1048" s="5">
        <f t="shared" si="449"/>
        <v>9.8722348009872007E-4</v>
      </c>
      <c r="AK1048" s="5">
        <f t="shared" si="450"/>
        <v>0</v>
      </c>
      <c r="AL1048" s="5">
        <f t="shared" si="451"/>
        <v>0</v>
      </c>
      <c r="AM1048" s="5">
        <f t="shared" si="452"/>
        <v>1.7155022650594764E-2</v>
      </c>
      <c r="AN1048" s="5">
        <f t="shared" si="453"/>
        <v>9.1573922357230941E-3</v>
      </c>
      <c r="AO1048" s="5">
        <f t="shared" si="454"/>
        <v>9.1573922357230941E-3</v>
      </c>
      <c r="AP1048" s="5">
        <f t="shared" si="455"/>
        <v>5.9401633626385841E-3</v>
      </c>
      <c r="AQ1048" s="5">
        <f t="shared" si="456"/>
        <v>-7.2795819478455037E-3</v>
      </c>
      <c r="AR1048" s="5">
        <f t="shared" si="457"/>
        <v>-3.9764884349889895E-3</v>
      </c>
      <c r="AS1048" s="5">
        <f t="shared" si="458"/>
        <v>-1.6539550961224281E-3</v>
      </c>
      <c r="AT1048" s="5">
        <f t="shared" si="459"/>
        <v>-3.7835722688056572E-3</v>
      </c>
      <c r="AU1048" s="5">
        <f t="shared" si="460"/>
        <v>-7.2794638986674043E-3</v>
      </c>
      <c r="AV1048" s="5">
        <f t="shared" si="461"/>
        <v>-3.9764196573610633E-3</v>
      </c>
      <c r="AW1048" s="5">
        <f t="shared" si="462"/>
        <v>-1.6539340214039022E-3</v>
      </c>
      <c r="AX1048" s="5">
        <f t="shared" si="463"/>
        <v>-3.7834931590976506E-3</v>
      </c>
      <c r="AZ1048" s="7">
        <f t="shared" si="447"/>
        <v>136.50031925379162</v>
      </c>
      <c r="BA1048" s="4">
        <f t="shared" si="464"/>
        <v>7.6759662798654287E-5</v>
      </c>
      <c r="BB1048" s="5">
        <f>AZ1048/MAX($AZ$16:AZ1048)-1</f>
        <v>-2.606452729493558E-3</v>
      </c>
    </row>
    <row r="1049" spans="1:54" x14ac:dyDescent="0.25">
      <c r="A1049" s="3">
        <v>44077</v>
      </c>
      <c r="B1049">
        <f>IFERROR(VLOOKUP($A1049,Finnifty!$A$14:$I$486,B$15+1,FALSE),All_curves!B1048)</f>
        <v>0</v>
      </c>
      <c r="C1049">
        <f>IFERROR(VLOOKUP($A1049,Finnifty!$A$14:$I$486,C$15+1,FALSE),All_curves!C1048)</f>
        <v>0</v>
      </c>
      <c r="D1049">
        <f>IFERROR(VLOOKUP($A1049,Finnifty!$A$14:$I$486,D$15+1,FALSE),All_curves!D1048)</f>
        <v>0</v>
      </c>
      <c r="E1049">
        <f>IFERROR(VLOOKUP($A1049,Finnifty!$A$14:$I$486,E$15+1,FALSE),All_curves!E1048)</f>
        <v>0</v>
      </c>
      <c r="F1049">
        <f>IFERROR(VLOOKUP($A1049,Finnifty!$A$14:$I$486,F$15+1,FALSE),All_curves!F1048)</f>
        <v>0</v>
      </c>
      <c r="G1049">
        <f>IFERROR(VLOOKUP($A1049,Finnifty!$A$14:$I$486,G$15+1,FALSE),All_curves!G1048)</f>
        <v>0</v>
      </c>
      <c r="H1049">
        <f>IFERROR(VLOOKUP($A1049,Finnifty!$A$14:$I$486,H$15+1,FALSE),All_curves!H1048)</f>
        <v>0</v>
      </c>
      <c r="I1049">
        <f>IFERROR(VLOOKUP($A1049,Finnifty!$A$14:$I$486,I$15+1,FALSE),All_curves!I1048)</f>
        <v>0</v>
      </c>
      <c r="J1049">
        <f>IFERROR(VLOOKUP($A1049,Banknifty!$A$14:$I$4860,2,FALSE),All_curves!J1048)</f>
        <v>17715442</v>
      </c>
      <c r="K1049">
        <f>IFERROR(VLOOKUP($A1049,Banknifty!$A$14:$I$4860,3,FALSE),All_curves!K1048)</f>
        <v>30864432</v>
      </c>
      <c r="L1049">
        <f>IFERROR(VLOOKUP($A1049,Banknifty!$A$14:$I$4860,4,FALSE),All_curves!L1048)</f>
        <v>21433216</v>
      </c>
      <c r="M1049">
        <f>IFERROR(VLOOKUP($A1049,Banknifty!$A$14:$I$4860,5,FALSE),All_curves!M1048)</f>
        <v>28960070</v>
      </c>
      <c r="N1049">
        <f>IFERROR(VLOOKUP($A1049,Banknifty!$A$14:$I$4860,6,FALSE),All_curves!N1048)</f>
        <v>17222498</v>
      </c>
      <c r="O1049">
        <f>IFERROR(VLOOKUP($A1049,Banknifty!$A$14:$I$4860,7,FALSE),All_curves!O1048)</f>
        <v>27320818</v>
      </c>
      <c r="P1049">
        <f>IFERROR(VLOOKUP($A1049,Banknifty!$A$14:$I$4860,8,FALSE),All_curves!P1048)</f>
        <v>27320818</v>
      </c>
      <c r="Q1049">
        <f>IFERROR(VLOOKUP($A1049,Banknifty!$A$14:$I$4860,9,FALSE),All_curves!Q1048)</f>
        <v>22432572</v>
      </c>
      <c r="R1049">
        <f>IFERROR(VLOOKUP($A1049,Nifty!$A$14:$I$4860,2,FALSE),All_curves!R1048)</f>
        <v>8823942</v>
      </c>
      <c r="S1049">
        <f>IFERROR(VLOOKUP($A1049,Nifty!$A$14:$I$4860,3,FALSE),All_curves!S1048)</f>
        <v>10949918</v>
      </c>
      <c r="T1049">
        <f>IFERROR(VLOOKUP($A1049,Nifty!$A$14:$I$4860,4,FALSE),All_curves!T1048)</f>
        <v>10000029</v>
      </c>
      <c r="U1049">
        <f>IFERROR(VLOOKUP($A1049,Nifty!$A$14:$I$4860,5,FALSE),All_curves!U1048)</f>
        <v>11514811</v>
      </c>
      <c r="V1049">
        <f>IFERROR(VLOOKUP($A1049,Nifty!$A$14:$I$4860,6,FALSE),All_curves!V1048)</f>
        <v>9566682</v>
      </c>
      <c r="W1049">
        <f>IFERROR(VLOOKUP($A1049,Nifty!$A$14:$I$4860,7,FALSE),All_curves!W1048)</f>
        <v>11773902</v>
      </c>
      <c r="X1049">
        <f>IFERROR(VLOOKUP($A1049,Nifty!$A$14:$I$4860,8,FALSE),All_curves!X1048)</f>
        <v>11102365</v>
      </c>
      <c r="Y1049">
        <f>IFERROR(VLOOKUP($A1049,Nifty!$A$14:$I$4860,9,FALSE),All_curves!Y1048)</f>
        <v>11399065</v>
      </c>
      <c r="AA1049" s="5">
        <f t="shared" si="439"/>
        <v>0</v>
      </c>
      <c r="AB1049" s="5">
        <f t="shared" si="440"/>
        <v>0</v>
      </c>
      <c r="AC1049" s="5">
        <f t="shared" si="441"/>
        <v>0</v>
      </c>
      <c r="AD1049" s="5">
        <f t="shared" si="442"/>
        <v>0</v>
      </c>
      <c r="AE1049" s="5">
        <f t="shared" si="443"/>
        <v>0</v>
      </c>
      <c r="AF1049" s="5">
        <f t="shared" si="444"/>
        <v>0</v>
      </c>
      <c r="AG1049" s="5">
        <f t="shared" si="445"/>
        <v>0</v>
      </c>
      <c r="AH1049" s="5">
        <f t="shared" si="446"/>
        <v>0</v>
      </c>
      <c r="AI1049" s="5">
        <f t="shared" si="448"/>
        <v>-5.3035677127404313E-3</v>
      </c>
      <c r="AJ1049" s="5">
        <f t="shared" si="449"/>
        <v>5.3517685200832332E-3</v>
      </c>
      <c r="AK1049" s="5">
        <f t="shared" si="450"/>
        <v>0</v>
      </c>
      <c r="AL1049" s="5">
        <f t="shared" si="451"/>
        <v>4.1242500898543977E-3</v>
      </c>
      <c r="AM1049" s="5">
        <f t="shared" si="452"/>
        <v>3.5674222945071055E-2</v>
      </c>
      <c r="AN1049" s="5">
        <f t="shared" si="453"/>
        <v>3.244618176403935E-2</v>
      </c>
      <c r="AO1049" s="5">
        <f t="shared" si="454"/>
        <v>3.244618176403935E-2</v>
      </c>
      <c r="AP1049" s="5">
        <f t="shared" si="455"/>
        <v>9.2206911239882672E-3</v>
      </c>
      <c r="AQ1049" s="5">
        <f t="shared" si="456"/>
        <v>-5.1408534310520837E-3</v>
      </c>
      <c r="AR1049" s="5">
        <f t="shared" si="457"/>
        <v>-8.616230658252011E-3</v>
      </c>
      <c r="AS1049" s="5">
        <f t="shared" si="458"/>
        <v>0</v>
      </c>
      <c r="AT1049" s="5">
        <f t="shared" si="459"/>
        <v>-1.1286607305351914E-3</v>
      </c>
      <c r="AU1049" s="5">
        <f t="shared" si="460"/>
        <v>-1.7932216929531508E-3</v>
      </c>
      <c r="AV1049" s="5">
        <f t="shared" si="461"/>
        <v>-1.1286813855633238E-3</v>
      </c>
      <c r="AW1049" s="5">
        <f t="shared" si="462"/>
        <v>0</v>
      </c>
      <c r="AX1049" s="5">
        <f t="shared" si="463"/>
        <v>-1.1287294910088397E-3</v>
      </c>
      <c r="AZ1049" s="7">
        <f t="shared" si="447"/>
        <v>137.04076582722467</v>
      </c>
      <c r="BA1049" s="4">
        <f t="shared" si="464"/>
        <v>3.9593062960404423E-3</v>
      </c>
      <c r="BB1049" s="5">
        <f>AZ1049/MAX($AZ$16:AZ1049)-1</f>
        <v>0</v>
      </c>
    </row>
    <row r="1050" spans="1:54" x14ac:dyDescent="0.25">
      <c r="A1050" s="3">
        <v>44078</v>
      </c>
      <c r="B1050">
        <f>IFERROR(VLOOKUP($A1050,Finnifty!$A$14:$I$486,B$15+1,FALSE),All_curves!B1049)</f>
        <v>0</v>
      </c>
      <c r="C1050">
        <f>IFERROR(VLOOKUP($A1050,Finnifty!$A$14:$I$486,C$15+1,FALSE),All_curves!C1049)</f>
        <v>0</v>
      </c>
      <c r="D1050">
        <f>IFERROR(VLOOKUP($A1050,Finnifty!$A$14:$I$486,D$15+1,FALSE),All_curves!D1049)</f>
        <v>0</v>
      </c>
      <c r="E1050">
        <f>IFERROR(VLOOKUP($A1050,Finnifty!$A$14:$I$486,E$15+1,FALSE),All_curves!E1049)</f>
        <v>0</v>
      </c>
      <c r="F1050">
        <f>IFERROR(VLOOKUP($A1050,Finnifty!$A$14:$I$486,F$15+1,FALSE),All_curves!F1049)</f>
        <v>0</v>
      </c>
      <c r="G1050">
        <f>IFERROR(VLOOKUP($A1050,Finnifty!$A$14:$I$486,G$15+1,FALSE),All_curves!G1049)</f>
        <v>0</v>
      </c>
      <c r="H1050">
        <f>IFERROR(VLOOKUP($A1050,Finnifty!$A$14:$I$486,H$15+1,FALSE),All_curves!H1049)</f>
        <v>0</v>
      </c>
      <c r="I1050">
        <f>IFERROR(VLOOKUP($A1050,Finnifty!$A$14:$I$486,I$15+1,FALSE),All_curves!I1049)</f>
        <v>0</v>
      </c>
      <c r="J1050">
        <f>IFERROR(VLOOKUP($A1050,Banknifty!$A$14:$I$4860,2,FALSE),All_curves!J1049)</f>
        <v>17669438</v>
      </c>
      <c r="K1050">
        <f>IFERROR(VLOOKUP($A1050,Banknifty!$A$14:$I$4860,3,FALSE),All_curves!K1049)</f>
        <v>30764674</v>
      </c>
      <c r="L1050">
        <f>IFERROR(VLOOKUP($A1050,Banknifty!$A$14:$I$4860,4,FALSE),All_curves!L1049)</f>
        <v>21398688</v>
      </c>
      <c r="M1050">
        <f>IFERROR(VLOOKUP($A1050,Banknifty!$A$14:$I$4860,5,FALSE),All_curves!M1049)</f>
        <v>28960070</v>
      </c>
      <c r="N1050">
        <f>IFERROR(VLOOKUP($A1050,Banknifty!$A$14:$I$4860,6,FALSE),All_curves!N1049)</f>
        <v>17109704</v>
      </c>
      <c r="O1050">
        <f>IFERROR(VLOOKUP($A1050,Banknifty!$A$14:$I$4860,7,FALSE),All_curves!O1049)</f>
        <v>27078534</v>
      </c>
      <c r="P1050">
        <f>IFERROR(VLOOKUP($A1050,Banknifty!$A$14:$I$4860,8,FALSE),All_curves!P1049)</f>
        <v>27078534</v>
      </c>
      <c r="Q1050">
        <f>IFERROR(VLOOKUP($A1050,Banknifty!$A$14:$I$4860,9,FALSE),All_curves!Q1049)</f>
        <v>22300096</v>
      </c>
      <c r="R1050">
        <f>IFERROR(VLOOKUP($A1050,Nifty!$A$14:$I$4860,2,FALSE),All_curves!R1049)</f>
        <v>8805095</v>
      </c>
      <c r="S1050">
        <f>IFERROR(VLOOKUP($A1050,Nifty!$A$14:$I$4860,3,FALSE),All_curves!S1049)</f>
        <v>10927791</v>
      </c>
      <c r="T1050">
        <f>IFERROR(VLOOKUP($A1050,Nifty!$A$14:$I$4860,4,FALSE),All_curves!T1049)</f>
        <v>9985808</v>
      </c>
      <c r="U1050">
        <f>IFERROR(VLOOKUP($A1050,Nifty!$A$14:$I$4860,5,FALSE),All_curves!U1049)</f>
        <v>11514811</v>
      </c>
      <c r="V1050">
        <f>IFERROR(VLOOKUP($A1050,Nifty!$A$14:$I$4860,6,FALSE),All_curves!V1049)</f>
        <v>9591512</v>
      </c>
      <c r="W1050">
        <f>IFERROR(VLOOKUP($A1050,Nifty!$A$14:$I$4860,7,FALSE),All_curves!W1049)</f>
        <v>11750110</v>
      </c>
      <c r="X1050">
        <f>IFERROR(VLOOKUP($A1050,Nifty!$A$14:$I$4860,8,FALSE),All_curves!X1049)</f>
        <v>11086575</v>
      </c>
      <c r="Y1050">
        <f>IFERROR(VLOOKUP($A1050,Nifty!$A$14:$I$4860,9,FALSE),All_curves!Y1049)</f>
        <v>11399065</v>
      </c>
      <c r="AA1050" s="5">
        <f t="shared" si="439"/>
        <v>0</v>
      </c>
      <c r="AB1050" s="5">
        <f t="shared" si="440"/>
        <v>0</v>
      </c>
      <c r="AC1050" s="5">
        <f t="shared" si="441"/>
        <v>0</v>
      </c>
      <c r="AD1050" s="5">
        <f t="shared" si="442"/>
        <v>0</v>
      </c>
      <c r="AE1050" s="5">
        <f t="shared" si="443"/>
        <v>0</v>
      </c>
      <c r="AF1050" s="5">
        <f t="shared" si="444"/>
        <v>0</v>
      </c>
      <c r="AG1050" s="5">
        <f t="shared" si="445"/>
        <v>0</v>
      </c>
      <c r="AH1050" s="5">
        <f t="shared" si="446"/>
        <v>0</v>
      </c>
      <c r="AI1050" s="5">
        <f t="shared" si="448"/>
        <v>-2.5968304939837372E-3</v>
      </c>
      <c r="AJ1050" s="5">
        <f t="shared" si="449"/>
        <v>-3.2321346461194889E-3</v>
      </c>
      <c r="AK1050" s="5">
        <f t="shared" si="450"/>
        <v>-1.6109574969990215E-3</v>
      </c>
      <c r="AL1050" s="5">
        <f t="shared" si="451"/>
        <v>0</v>
      </c>
      <c r="AM1050" s="5">
        <f t="shared" si="452"/>
        <v>-6.5492241601653456E-3</v>
      </c>
      <c r="AN1050" s="5">
        <f t="shared" si="453"/>
        <v>-8.86810929306725E-3</v>
      </c>
      <c r="AO1050" s="5">
        <f t="shared" si="454"/>
        <v>-8.86810929306725E-3</v>
      </c>
      <c r="AP1050" s="5">
        <f t="shared" si="455"/>
        <v>-5.9055198842111745E-3</v>
      </c>
      <c r="AQ1050" s="5">
        <f t="shared" si="456"/>
        <v>-2.1358934589551515E-3</v>
      </c>
      <c r="AR1050" s="5">
        <f t="shared" si="457"/>
        <v>-2.0207457261324224E-3</v>
      </c>
      <c r="AS1050" s="5">
        <f t="shared" si="458"/>
        <v>-1.4220958759220137E-3</v>
      </c>
      <c r="AT1050" s="5">
        <f t="shared" si="459"/>
        <v>0</v>
      </c>
      <c r="AU1050" s="5">
        <f t="shared" si="460"/>
        <v>2.5954662232945402E-3</v>
      </c>
      <c r="AV1050" s="5">
        <f t="shared" si="461"/>
        <v>-2.0207404478141955E-3</v>
      </c>
      <c r="AW1050" s="5">
        <f t="shared" si="462"/>
        <v>-1.4222195000794802E-3</v>
      </c>
      <c r="AX1050" s="5">
        <f t="shared" si="463"/>
        <v>0</v>
      </c>
      <c r="AZ1050" s="7">
        <f t="shared" si="447"/>
        <v>136.78919830014172</v>
      </c>
      <c r="BA1050" s="4">
        <f t="shared" si="464"/>
        <v>-1.8357130855509167E-3</v>
      </c>
      <c r="BB1050" s="5">
        <f>AZ1050/MAX($AZ$16:AZ1050)-1</f>
        <v>-1.8357130855508608E-3</v>
      </c>
    </row>
    <row r="1051" spans="1:54" x14ac:dyDescent="0.25">
      <c r="A1051" s="3">
        <v>44081</v>
      </c>
      <c r="B1051">
        <f>IFERROR(VLOOKUP($A1051,Finnifty!$A$14:$I$486,B$15+1,FALSE),All_curves!B1050)</f>
        <v>0</v>
      </c>
      <c r="C1051">
        <f>IFERROR(VLOOKUP($A1051,Finnifty!$A$14:$I$486,C$15+1,FALSE),All_curves!C1050)</f>
        <v>0</v>
      </c>
      <c r="D1051">
        <f>IFERROR(VLOOKUP($A1051,Finnifty!$A$14:$I$486,D$15+1,FALSE),All_curves!D1050)</f>
        <v>0</v>
      </c>
      <c r="E1051">
        <f>IFERROR(VLOOKUP($A1051,Finnifty!$A$14:$I$486,E$15+1,FALSE),All_curves!E1050)</f>
        <v>0</v>
      </c>
      <c r="F1051">
        <f>IFERROR(VLOOKUP($A1051,Finnifty!$A$14:$I$486,F$15+1,FALSE),All_curves!F1050)</f>
        <v>0</v>
      </c>
      <c r="G1051">
        <f>IFERROR(VLOOKUP($A1051,Finnifty!$A$14:$I$486,G$15+1,FALSE),All_curves!G1050)</f>
        <v>0</v>
      </c>
      <c r="H1051">
        <f>IFERROR(VLOOKUP($A1051,Finnifty!$A$14:$I$486,H$15+1,FALSE),All_curves!H1050)</f>
        <v>0</v>
      </c>
      <c r="I1051">
        <f>IFERROR(VLOOKUP($A1051,Finnifty!$A$14:$I$486,I$15+1,FALSE),All_curves!I1050)</f>
        <v>0</v>
      </c>
      <c r="J1051">
        <f>IFERROR(VLOOKUP($A1051,Banknifty!$A$14:$I$4860,2,FALSE),All_curves!J1050)</f>
        <v>17633496</v>
      </c>
      <c r="K1051">
        <f>IFERROR(VLOOKUP($A1051,Banknifty!$A$14:$I$4860,3,FALSE),All_curves!K1050)</f>
        <v>30695420</v>
      </c>
      <c r="L1051">
        <f>IFERROR(VLOOKUP($A1051,Banknifty!$A$14:$I$4860,4,FALSE),All_curves!L1050)</f>
        <v>21375144</v>
      </c>
      <c r="M1051">
        <f>IFERROR(VLOOKUP($A1051,Banknifty!$A$14:$I$4860,5,FALSE),All_curves!M1050)</f>
        <v>28960070</v>
      </c>
      <c r="N1051">
        <f>IFERROR(VLOOKUP($A1051,Banknifty!$A$14:$I$4860,6,FALSE),All_curves!N1050)</f>
        <v>16987060</v>
      </c>
      <c r="O1051">
        <f>IFERROR(VLOOKUP($A1051,Banknifty!$A$14:$I$4860,7,FALSE),All_curves!O1050)</f>
        <v>27105268</v>
      </c>
      <c r="P1051">
        <f>IFERROR(VLOOKUP($A1051,Banknifty!$A$14:$I$4860,8,FALSE),All_curves!P1050)</f>
        <v>27105268</v>
      </c>
      <c r="Q1051">
        <f>IFERROR(VLOOKUP($A1051,Banknifty!$A$14:$I$4860,9,FALSE),All_curves!Q1050)</f>
        <v>22300096</v>
      </c>
      <c r="R1051">
        <f>IFERROR(VLOOKUP($A1051,Nifty!$A$14:$I$4860,2,FALSE),All_curves!R1050)</f>
        <v>8767969</v>
      </c>
      <c r="S1051">
        <f>IFERROR(VLOOKUP($A1051,Nifty!$A$14:$I$4860,3,FALSE),All_curves!S1050)</f>
        <v>10894271</v>
      </c>
      <c r="T1051">
        <f>IFERROR(VLOOKUP($A1051,Nifty!$A$14:$I$4860,4,FALSE),All_curves!T1050)</f>
        <v>9984059</v>
      </c>
      <c r="U1051">
        <f>IFERROR(VLOOKUP($A1051,Nifty!$A$14:$I$4860,5,FALSE),All_curves!U1050)</f>
        <v>11514811</v>
      </c>
      <c r="V1051">
        <f>IFERROR(VLOOKUP($A1051,Nifty!$A$14:$I$4860,6,FALSE),All_curves!V1050)</f>
        <v>9551071</v>
      </c>
      <c r="W1051">
        <f>IFERROR(VLOOKUP($A1051,Nifty!$A$14:$I$4860,7,FALSE),All_curves!W1050)</f>
        <v>11714068</v>
      </c>
      <c r="X1051">
        <f>IFERROR(VLOOKUP($A1051,Nifty!$A$14:$I$4860,8,FALSE),All_curves!X1050)</f>
        <v>11084634</v>
      </c>
      <c r="Y1051">
        <f>IFERROR(VLOOKUP($A1051,Nifty!$A$14:$I$4860,9,FALSE),All_curves!Y1050)</f>
        <v>11399065</v>
      </c>
      <c r="AA1051" s="5">
        <f t="shared" si="439"/>
        <v>0</v>
      </c>
      <c r="AB1051" s="5">
        <f t="shared" si="440"/>
        <v>0</v>
      </c>
      <c r="AC1051" s="5">
        <f t="shared" si="441"/>
        <v>0</v>
      </c>
      <c r="AD1051" s="5">
        <f t="shared" si="442"/>
        <v>0</v>
      </c>
      <c r="AE1051" s="5">
        <f t="shared" si="443"/>
        <v>0</v>
      </c>
      <c r="AF1051" s="5">
        <f t="shared" si="444"/>
        <v>0</v>
      </c>
      <c r="AG1051" s="5">
        <f t="shared" si="445"/>
        <v>0</v>
      </c>
      <c r="AH1051" s="5">
        <f t="shared" si="446"/>
        <v>0</v>
      </c>
      <c r="AI1051" s="5">
        <f t="shared" si="448"/>
        <v>-2.0341337398507298E-3</v>
      </c>
      <c r="AJ1051" s="5">
        <f t="shared" si="449"/>
        <v>-2.2510883749329302E-3</v>
      </c>
      <c r="AK1051" s="5">
        <f t="shared" si="450"/>
        <v>-1.100254370735243E-3</v>
      </c>
      <c r="AL1051" s="5">
        <f t="shared" si="451"/>
        <v>0</v>
      </c>
      <c r="AM1051" s="5">
        <f t="shared" si="452"/>
        <v>-7.1680959530334709E-3</v>
      </c>
      <c r="AN1051" s="5">
        <f t="shared" si="453"/>
        <v>9.8727648993102157E-4</v>
      </c>
      <c r="AO1051" s="5">
        <f t="shared" si="454"/>
        <v>9.8727648993102157E-4</v>
      </c>
      <c r="AP1051" s="5">
        <f t="shared" si="455"/>
        <v>0</v>
      </c>
      <c r="AQ1051" s="5">
        <f t="shared" si="456"/>
        <v>-4.2164224236082015E-3</v>
      </c>
      <c r="AR1051" s="5">
        <f t="shared" si="457"/>
        <v>-3.0674085915443072E-3</v>
      </c>
      <c r="AS1051" s="5">
        <f t="shared" si="458"/>
        <v>-1.751485708517686E-4</v>
      </c>
      <c r="AT1051" s="5">
        <f t="shared" si="459"/>
        <v>0</v>
      </c>
      <c r="AU1051" s="5">
        <f t="shared" si="460"/>
        <v>-4.2163321069712545E-3</v>
      </c>
      <c r="AV1051" s="5">
        <f t="shared" si="461"/>
        <v>-3.0673755394630131E-3</v>
      </c>
      <c r="AW1051" s="5">
        <f t="shared" si="462"/>
        <v>-1.7507661293048038E-4</v>
      </c>
      <c r="AX1051" s="5">
        <f t="shared" si="463"/>
        <v>0</v>
      </c>
      <c r="AZ1051" s="7">
        <f t="shared" si="447"/>
        <v>136.64387811066695</v>
      </c>
      <c r="BA1051" s="4">
        <f t="shared" si="464"/>
        <v>-1.0623659710024731E-3</v>
      </c>
      <c r="BB1051" s="5">
        <f>AZ1051/MAX($AZ$16:AZ1051)-1</f>
        <v>-2.8961288574387289E-3</v>
      </c>
    </row>
    <row r="1052" spans="1:54" x14ac:dyDescent="0.25">
      <c r="A1052" s="3">
        <v>44082</v>
      </c>
      <c r="B1052">
        <f>IFERROR(VLOOKUP($A1052,Finnifty!$A$14:$I$486,B$15+1,FALSE),All_curves!B1051)</f>
        <v>0</v>
      </c>
      <c r="C1052">
        <f>IFERROR(VLOOKUP($A1052,Finnifty!$A$14:$I$486,C$15+1,FALSE),All_curves!C1051)</f>
        <v>0</v>
      </c>
      <c r="D1052">
        <f>IFERROR(VLOOKUP($A1052,Finnifty!$A$14:$I$486,D$15+1,FALSE),All_curves!D1051)</f>
        <v>0</v>
      </c>
      <c r="E1052">
        <f>IFERROR(VLOOKUP($A1052,Finnifty!$A$14:$I$486,E$15+1,FALSE),All_curves!E1051)</f>
        <v>0</v>
      </c>
      <c r="F1052">
        <f>IFERROR(VLOOKUP($A1052,Finnifty!$A$14:$I$486,F$15+1,FALSE),All_curves!F1051)</f>
        <v>0</v>
      </c>
      <c r="G1052">
        <f>IFERROR(VLOOKUP($A1052,Finnifty!$A$14:$I$486,G$15+1,FALSE),All_curves!G1051)</f>
        <v>0</v>
      </c>
      <c r="H1052">
        <f>IFERROR(VLOOKUP($A1052,Finnifty!$A$14:$I$486,H$15+1,FALSE),All_curves!H1051)</f>
        <v>0</v>
      </c>
      <c r="I1052">
        <f>IFERROR(VLOOKUP($A1052,Finnifty!$A$14:$I$486,I$15+1,FALSE),All_curves!I1051)</f>
        <v>0</v>
      </c>
      <c r="J1052">
        <f>IFERROR(VLOOKUP($A1052,Banknifty!$A$14:$I$4860,2,FALSE),All_curves!J1051)</f>
        <v>17621618</v>
      </c>
      <c r="K1052">
        <f>IFERROR(VLOOKUP($A1052,Banknifty!$A$14:$I$4860,3,FALSE),All_curves!K1051)</f>
        <v>30695420</v>
      </c>
      <c r="L1052">
        <f>IFERROR(VLOOKUP($A1052,Banknifty!$A$14:$I$4860,4,FALSE),All_curves!L1051)</f>
        <v>21373006</v>
      </c>
      <c r="M1052">
        <f>IFERROR(VLOOKUP($A1052,Banknifty!$A$14:$I$4860,5,FALSE),All_curves!M1051)</f>
        <v>28960070</v>
      </c>
      <c r="N1052">
        <f>IFERROR(VLOOKUP($A1052,Banknifty!$A$14:$I$4860,6,FALSE),All_curves!N1051)</f>
        <v>16963832</v>
      </c>
      <c r="O1052">
        <f>IFERROR(VLOOKUP($A1052,Banknifty!$A$14:$I$4860,7,FALSE),All_curves!O1051)</f>
        <v>27105268</v>
      </c>
      <c r="P1052">
        <f>IFERROR(VLOOKUP($A1052,Banknifty!$A$14:$I$4860,8,FALSE),All_curves!P1051)</f>
        <v>27105268</v>
      </c>
      <c r="Q1052">
        <f>IFERROR(VLOOKUP($A1052,Banknifty!$A$14:$I$4860,9,FALSE),All_curves!Q1051)</f>
        <v>22300096</v>
      </c>
      <c r="R1052">
        <f>IFERROR(VLOOKUP($A1052,Nifty!$A$14:$I$4860,2,FALSE),All_curves!R1051)</f>
        <v>8775238</v>
      </c>
      <c r="S1052">
        <f>IFERROR(VLOOKUP($A1052,Nifty!$A$14:$I$4860,3,FALSE),All_curves!S1051)</f>
        <v>10833922</v>
      </c>
      <c r="T1052">
        <f>IFERROR(VLOOKUP($A1052,Nifty!$A$14:$I$4860,4,FALSE),All_curves!T1051)</f>
        <v>9984059</v>
      </c>
      <c r="U1052">
        <f>IFERROR(VLOOKUP($A1052,Nifty!$A$14:$I$4860,5,FALSE),All_curves!U1051)</f>
        <v>11442350</v>
      </c>
      <c r="V1052">
        <f>IFERROR(VLOOKUP($A1052,Nifty!$A$14:$I$4860,6,FALSE),All_curves!V1051)</f>
        <v>9558989</v>
      </c>
      <c r="W1052">
        <f>IFERROR(VLOOKUP($A1052,Nifty!$A$14:$I$4860,7,FALSE),All_curves!W1051)</f>
        <v>11649177</v>
      </c>
      <c r="X1052">
        <f>IFERROR(VLOOKUP($A1052,Nifty!$A$14:$I$4860,8,FALSE),All_curves!X1051)</f>
        <v>11084634</v>
      </c>
      <c r="Y1052">
        <f>IFERROR(VLOOKUP($A1052,Nifty!$A$14:$I$4860,9,FALSE),All_curves!Y1051)</f>
        <v>11327333</v>
      </c>
      <c r="AA1052" s="5">
        <f t="shared" si="439"/>
        <v>0</v>
      </c>
      <c r="AB1052" s="5">
        <f t="shared" si="440"/>
        <v>0</v>
      </c>
      <c r="AC1052" s="5">
        <f t="shared" si="441"/>
        <v>0</v>
      </c>
      <c r="AD1052" s="5">
        <f t="shared" si="442"/>
        <v>0</v>
      </c>
      <c r="AE1052" s="5">
        <f t="shared" si="443"/>
        <v>0</v>
      </c>
      <c r="AF1052" s="5">
        <f t="shared" si="444"/>
        <v>0</v>
      </c>
      <c r="AG1052" s="5">
        <f t="shared" si="445"/>
        <v>0</v>
      </c>
      <c r="AH1052" s="5">
        <f t="shared" si="446"/>
        <v>0</v>
      </c>
      <c r="AI1052" s="5">
        <f t="shared" si="448"/>
        <v>-6.7360437204289081E-4</v>
      </c>
      <c r="AJ1052" s="5">
        <f t="shared" si="449"/>
        <v>0</v>
      </c>
      <c r="AK1052" s="5">
        <f t="shared" si="450"/>
        <v>-1.0002271797560081E-4</v>
      </c>
      <c r="AL1052" s="5">
        <f t="shared" si="451"/>
        <v>0</v>
      </c>
      <c r="AM1052" s="5">
        <f t="shared" si="452"/>
        <v>-1.3673937691395244E-3</v>
      </c>
      <c r="AN1052" s="5">
        <f t="shared" si="453"/>
        <v>0</v>
      </c>
      <c r="AO1052" s="5">
        <f t="shared" si="454"/>
        <v>0</v>
      </c>
      <c r="AP1052" s="5">
        <f t="shared" si="455"/>
        <v>0</v>
      </c>
      <c r="AQ1052" s="5">
        <f t="shared" si="456"/>
        <v>8.2904033990094383E-4</v>
      </c>
      <c r="AR1052" s="5">
        <f t="shared" si="457"/>
        <v>-5.5395170544224603E-3</v>
      </c>
      <c r="AS1052" s="5">
        <f t="shared" si="458"/>
        <v>0</v>
      </c>
      <c r="AT1052" s="5">
        <f t="shared" si="459"/>
        <v>-6.2928518757277008E-3</v>
      </c>
      <c r="AU1052" s="5">
        <f t="shared" si="460"/>
        <v>8.2901697621129422E-4</v>
      </c>
      <c r="AV1052" s="5">
        <f t="shared" si="461"/>
        <v>-5.5395785648504337E-3</v>
      </c>
      <c r="AW1052" s="5">
        <f t="shared" si="462"/>
        <v>0</v>
      </c>
      <c r="AX1052" s="5">
        <f t="shared" si="463"/>
        <v>-6.2927968214936403E-3</v>
      </c>
      <c r="AZ1052" s="7">
        <f t="shared" si="447"/>
        <v>136.50639325860814</v>
      </c>
      <c r="BA1052" s="4">
        <f t="shared" si="464"/>
        <v>-1.0061544941475007E-3</v>
      </c>
      <c r="BB1052" s="5">
        <f>AZ1052/MAX($AZ$16:AZ1052)-1</f>
        <v>-3.8993693985207578E-3</v>
      </c>
    </row>
    <row r="1053" spans="1:54" x14ac:dyDescent="0.25">
      <c r="A1053" s="3">
        <v>44083</v>
      </c>
      <c r="B1053">
        <f>IFERROR(VLOOKUP($A1053,Finnifty!$A$14:$I$486,B$15+1,FALSE),All_curves!B1052)</f>
        <v>0</v>
      </c>
      <c r="C1053">
        <f>IFERROR(VLOOKUP($A1053,Finnifty!$A$14:$I$486,C$15+1,FALSE),All_curves!C1052)</f>
        <v>0</v>
      </c>
      <c r="D1053">
        <f>IFERROR(VLOOKUP($A1053,Finnifty!$A$14:$I$486,D$15+1,FALSE),All_curves!D1052)</f>
        <v>0</v>
      </c>
      <c r="E1053">
        <f>IFERROR(VLOOKUP($A1053,Finnifty!$A$14:$I$486,E$15+1,FALSE),All_curves!E1052)</f>
        <v>0</v>
      </c>
      <c r="F1053">
        <f>IFERROR(VLOOKUP($A1053,Finnifty!$A$14:$I$486,F$15+1,FALSE),All_curves!F1052)</f>
        <v>0</v>
      </c>
      <c r="G1053">
        <f>IFERROR(VLOOKUP($A1053,Finnifty!$A$14:$I$486,G$15+1,FALSE),All_curves!G1052)</f>
        <v>0</v>
      </c>
      <c r="H1053">
        <f>IFERROR(VLOOKUP($A1053,Finnifty!$A$14:$I$486,H$15+1,FALSE),All_curves!H1052)</f>
        <v>0</v>
      </c>
      <c r="I1053">
        <f>IFERROR(VLOOKUP($A1053,Finnifty!$A$14:$I$486,I$15+1,FALSE),All_curves!I1052)</f>
        <v>0</v>
      </c>
      <c r="J1053">
        <f>IFERROR(VLOOKUP($A1053,Banknifty!$A$14:$I$4860,2,FALSE),All_curves!J1052)</f>
        <v>17580596</v>
      </c>
      <c r="K1053">
        <f>IFERROR(VLOOKUP($A1053,Banknifty!$A$14:$I$4860,3,FALSE),All_curves!K1052)</f>
        <v>30579748</v>
      </c>
      <c r="L1053">
        <f>IFERROR(VLOOKUP($A1053,Banknifty!$A$14:$I$4860,4,FALSE),All_curves!L1052)</f>
        <v>21390800</v>
      </c>
      <c r="M1053">
        <f>IFERROR(VLOOKUP($A1053,Banknifty!$A$14:$I$4860,5,FALSE),All_curves!M1052)</f>
        <v>28826278</v>
      </c>
      <c r="N1053">
        <f>IFERROR(VLOOKUP($A1053,Banknifty!$A$14:$I$4860,6,FALSE),All_curves!N1052)</f>
        <v>16995924</v>
      </c>
      <c r="O1053">
        <f>IFERROR(VLOOKUP($A1053,Banknifty!$A$14:$I$4860,7,FALSE),All_curves!O1052)</f>
        <v>27017660</v>
      </c>
      <c r="P1053">
        <f>IFERROR(VLOOKUP($A1053,Banknifty!$A$14:$I$4860,8,FALSE),All_curves!P1052)</f>
        <v>27017660</v>
      </c>
      <c r="Q1053">
        <f>IFERROR(VLOOKUP($A1053,Banknifty!$A$14:$I$4860,9,FALSE),All_curves!Q1052)</f>
        <v>22300096</v>
      </c>
      <c r="R1053">
        <f>IFERROR(VLOOKUP($A1053,Nifty!$A$14:$I$4860,2,FALSE),All_curves!R1052)</f>
        <v>8799931</v>
      </c>
      <c r="S1053">
        <f>IFERROR(VLOOKUP($A1053,Nifty!$A$14:$I$4860,3,FALSE),All_curves!S1052)</f>
        <v>10808484</v>
      </c>
      <c r="T1053">
        <f>IFERROR(VLOOKUP($A1053,Nifty!$A$14:$I$4860,4,FALSE),All_curves!T1052)</f>
        <v>9984059</v>
      </c>
      <c r="U1053">
        <f>IFERROR(VLOOKUP($A1053,Nifty!$A$14:$I$4860,5,FALSE),All_curves!U1052)</f>
        <v>11415670</v>
      </c>
      <c r="V1053">
        <f>IFERROR(VLOOKUP($A1053,Nifty!$A$14:$I$4860,6,FALSE),All_curves!V1052)</f>
        <v>9585887</v>
      </c>
      <c r="W1053">
        <f>IFERROR(VLOOKUP($A1053,Nifty!$A$14:$I$4860,7,FALSE),All_curves!W1052)</f>
        <v>11621825</v>
      </c>
      <c r="X1053">
        <f>IFERROR(VLOOKUP($A1053,Nifty!$A$14:$I$4860,8,FALSE),All_curves!X1052)</f>
        <v>11084634</v>
      </c>
      <c r="Y1053">
        <f>IFERROR(VLOOKUP($A1053,Nifty!$A$14:$I$4860,9,FALSE),All_curves!Y1052)</f>
        <v>11300921</v>
      </c>
      <c r="AA1053" s="5">
        <f t="shared" si="439"/>
        <v>0</v>
      </c>
      <c r="AB1053" s="5">
        <f t="shared" si="440"/>
        <v>0</v>
      </c>
      <c r="AC1053" s="5">
        <f t="shared" si="441"/>
        <v>0</v>
      </c>
      <c r="AD1053" s="5">
        <f t="shared" si="442"/>
        <v>0</v>
      </c>
      <c r="AE1053" s="5">
        <f t="shared" si="443"/>
        <v>0</v>
      </c>
      <c r="AF1053" s="5">
        <f t="shared" si="444"/>
        <v>0</v>
      </c>
      <c r="AG1053" s="5">
        <f t="shared" si="445"/>
        <v>0</v>
      </c>
      <c r="AH1053" s="5">
        <f t="shared" si="446"/>
        <v>0</v>
      </c>
      <c r="AI1053" s="5">
        <f t="shared" si="448"/>
        <v>-2.3279360612629141E-3</v>
      </c>
      <c r="AJ1053" s="5">
        <f t="shared" si="449"/>
        <v>-3.7683797778300665E-3</v>
      </c>
      <c r="AK1053" s="5">
        <f t="shared" si="450"/>
        <v>8.3254550155453799E-4</v>
      </c>
      <c r="AL1053" s="5">
        <f t="shared" si="451"/>
        <v>-4.6198783359294726E-3</v>
      </c>
      <c r="AM1053" s="5">
        <f t="shared" si="452"/>
        <v>1.8917895437775556E-3</v>
      </c>
      <c r="AN1053" s="5">
        <f t="shared" si="453"/>
        <v>-3.2321392284333506E-3</v>
      </c>
      <c r="AO1053" s="5">
        <f t="shared" si="454"/>
        <v>-3.2321392284333506E-3</v>
      </c>
      <c r="AP1053" s="5">
        <f t="shared" si="455"/>
        <v>0</v>
      </c>
      <c r="AQ1053" s="5">
        <f t="shared" si="456"/>
        <v>2.8139407728884347E-3</v>
      </c>
      <c r="AR1053" s="5">
        <f t="shared" si="457"/>
        <v>-2.3479954904603861E-3</v>
      </c>
      <c r="AS1053" s="5">
        <f t="shared" si="458"/>
        <v>0</v>
      </c>
      <c r="AT1053" s="5">
        <f t="shared" si="459"/>
        <v>-2.3316888576210282E-3</v>
      </c>
      <c r="AU1053" s="5">
        <f t="shared" si="460"/>
        <v>2.8138959046819512E-3</v>
      </c>
      <c r="AV1053" s="5">
        <f t="shared" si="461"/>
        <v>-2.3479770287634372E-3</v>
      </c>
      <c r="AW1053" s="5">
        <f t="shared" si="462"/>
        <v>0</v>
      </c>
      <c r="AX1053" s="5">
        <f t="shared" si="463"/>
        <v>-2.3317050889207769E-3</v>
      </c>
      <c r="AZ1053" s="7">
        <f t="shared" si="447"/>
        <v>136.40294605547837</v>
      </c>
      <c r="BA1053" s="4">
        <f t="shared" si="464"/>
        <v>-7.5781947394801274E-4</v>
      </c>
      <c r="BB1053" s="5">
        <f>AZ1053/MAX($AZ$16:AZ1053)-1</f>
        <v>-4.6542338544024453E-3</v>
      </c>
    </row>
    <row r="1054" spans="1:54" x14ac:dyDescent="0.25">
      <c r="A1054" s="3">
        <v>44084</v>
      </c>
      <c r="B1054">
        <f>IFERROR(VLOOKUP($A1054,Finnifty!$A$14:$I$486,B$15+1,FALSE),All_curves!B1053)</f>
        <v>0</v>
      </c>
      <c r="C1054">
        <f>IFERROR(VLOOKUP($A1054,Finnifty!$A$14:$I$486,C$15+1,FALSE),All_curves!C1053)</f>
        <v>0</v>
      </c>
      <c r="D1054">
        <f>IFERROR(VLOOKUP($A1054,Finnifty!$A$14:$I$486,D$15+1,FALSE),All_curves!D1053)</f>
        <v>0</v>
      </c>
      <c r="E1054">
        <f>IFERROR(VLOOKUP($A1054,Finnifty!$A$14:$I$486,E$15+1,FALSE),All_curves!E1053)</f>
        <v>0</v>
      </c>
      <c r="F1054">
        <f>IFERROR(VLOOKUP($A1054,Finnifty!$A$14:$I$486,F$15+1,FALSE),All_curves!F1053)</f>
        <v>0</v>
      </c>
      <c r="G1054">
        <f>IFERROR(VLOOKUP($A1054,Finnifty!$A$14:$I$486,G$15+1,FALSE),All_curves!G1053)</f>
        <v>0</v>
      </c>
      <c r="H1054">
        <f>IFERROR(VLOOKUP($A1054,Finnifty!$A$14:$I$486,H$15+1,FALSE),All_curves!H1053)</f>
        <v>0</v>
      </c>
      <c r="I1054">
        <f>IFERROR(VLOOKUP($A1054,Finnifty!$A$14:$I$486,I$15+1,FALSE),All_curves!I1053)</f>
        <v>0</v>
      </c>
      <c r="J1054">
        <f>IFERROR(VLOOKUP($A1054,Banknifty!$A$14:$I$4860,2,FALSE),All_curves!J1053)</f>
        <v>17407038</v>
      </c>
      <c r="K1054">
        <f>IFERROR(VLOOKUP($A1054,Banknifty!$A$14:$I$4860,3,FALSE),All_curves!K1053)</f>
        <v>30114424</v>
      </c>
      <c r="L1054">
        <f>IFERROR(VLOOKUP($A1054,Banknifty!$A$14:$I$4860,4,FALSE),All_curves!L1053)</f>
        <v>21390800</v>
      </c>
      <c r="M1054">
        <f>IFERROR(VLOOKUP($A1054,Banknifty!$A$14:$I$4860,5,FALSE),All_curves!M1053)</f>
        <v>28545234</v>
      </c>
      <c r="N1054">
        <f>IFERROR(VLOOKUP($A1054,Banknifty!$A$14:$I$4860,6,FALSE),All_curves!N1053)</f>
        <v>16961352</v>
      </c>
      <c r="O1054">
        <f>IFERROR(VLOOKUP($A1054,Banknifty!$A$14:$I$4860,7,FALSE),All_curves!O1053)</f>
        <v>26956840</v>
      </c>
      <c r="P1054">
        <f>IFERROR(VLOOKUP($A1054,Banknifty!$A$14:$I$4860,8,FALSE),All_curves!P1053)</f>
        <v>26956840</v>
      </c>
      <c r="Q1054">
        <f>IFERROR(VLOOKUP($A1054,Banknifty!$A$14:$I$4860,9,FALSE),All_curves!Q1053)</f>
        <v>22300096</v>
      </c>
      <c r="R1054">
        <f>IFERROR(VLOOKUP($A1054,Nifty!$A$14:$I$4860,2,FALSE),All_curves!R1053)</f>
        <v>8797656</v>
      </c>
      <c r="S1054">
        <f>IFERROR(VLOOKUP($A1054,Nifty!$A$14:$I$4860,3,FALSE),All_curves!S1053)</f>
        <v>10857802</v>
      </c>
      <c r="T1054">
        <f>IFERROR(VLOOKUP($A1054,Nifty!$A$14:$I$4860,4,FALSE),All_curves!T1053)</f>
        <v>9984059</v>
      </c>
      <c r="U1054">
        <f>IFERROR(VLOOKUP($A1054,Nifty!$A$14:$I$4860,5,FALSE),All_curves!U1053)</f>
        <v>11436704</v>
      </c>
      <c r="V1054">
        <f>IFERROR(VLOOKUP($A1054,Nifty!$A$14:$I$4860,6,FALSE),All_curves!V1053)</f>
        <v>9610720</v>
      </c>
      <c r="W1054">
        <f>IFERROR(VLOOKUP($A1054,Nifty!$A$14:$I$4860,7,FALSE),All_curves!W1053)</f>
        <v>11637328</v>
      </c>
      <c r="X1054">
        <f>IFERROR(VLOOKUP($A1054,Nifty!$A$14:$I$4860,8,FALSE),All_curves!X1053)</f>
        <v>11089537</v>
      </c>
      <c r="Y1054">
        <f>IFERROR(VLOOKUP($A1054,Nifty!$A$14:$I$4860,9,FALSE),All_curves!Y1053)</f>
        <v>11305920</v>
      </c>
      <c r="AA1054" s="5">
        <f t="shared" si="439"/>
        <v>0</v>
      </c>
      <c r="AB1054" s="5">
        <f t="shared" si="440"/>
        <v>0</v>
      </c>
      <c r="AC1054" s="5">
        <f t="shared" si="441"/>
        <v>0</v>
      </c>
      <c r="AD1054" s="5">
        <f t="shared" si="442"/>
        <v>0</v>
      </c>
      <c r="AE1054" s="5">
        <f t="shared" si="443"/>
        <v>0</v>
      </c>
      <c r="AF1054" s="5">
        <f t="shared" si="444"/>
        <v>0</v>
      </c>
      <c r="AG1054" s="5">
        <f t="shared" si="445"/>
        <v>0</v>
      </c>
      <c r="AH1054" s="5">
        <f t="shared" si="446"/>
        <v>0</v>
      </c>
      <c r="AI1054" s="5">
        <f t="shared" si="448"/>
        <v>-9.8721340277656555E-3</v>
      </c>
      <c r="AJ1054" s="5">
        <f t="shared" si="449"/>
        <v>-1.5216737561081328E-2</v>
      </c>
      <c r="AK1054" s="5">
        <f t="shared" si="450"/>
        <v>0</v>
      </c>
      <c r="AL1054" s="5">
        <f t="shared" si="451"/>
        <v>-9.7495764108013194E-3</v>
      </c>
      <c r="AM1054" s="5">
        <f t="shared" si="452"/>
        <v>-2.03413477254899E-3</v>
      </c>
      <c r="AN1054" s="5">
        <f t="shared" si="453"/>
        <v>-2.2511201932365887E-3</v>
      </c>
      <c r="AO1054" s="5">
        <f t="shared" si="454"/>
        <v>-2.2511201932365887E-3</v>
      </c>
      <c r="AP1054" s="5">
        <f t="shared" si="455"/>
        <v>0</v>
      </c>
      <c r="AQ1054" s="5">
        <f t="shared" si="456"/>
        <v>-2.5852475434184896E-4</v>
      </c>
      <c r="AR1054" s="5">
        <f t="shared" si="457"/>
        <v>4.5628970723368134E-3</v>
      </c>
      <c r="AS1054" s="5">
        <f t="shared" si="458"/>
        <v>0</v>
      </c>
      <c r="AT1054" s="5">
        <f t="shared" si="459"/>
        <v>1.8425550142917579E-3</v>
      </c>
      <c r="AU1054" s="5">
        <f t="shared" si="460"/>
        <v>2.59057925468964E-3</v>
      </c>
      <c r="AV1054" s="5">
        <f t="shared" si="461"/>
        <v>1.3339557255422907E-3</v>
      </c>
      <c r="AW1054" s="5">
        <f t="shared" si="462"/>
        <v>4.4232403162802747E-4</v>
      </c>
      <c r="AX1054" s="5">
        <f t="shared" si="463"/>
        <v>4.4235332677744488E-4</v>
      </c>
      <c r="AZ1054" s="7">
        <f t="shared" si="447"/>
        <v>136.23006280369262</v>
      </c>
      <c r="BA1054" s="4">
        <f t="shared" si="464"/>
        <v>-1.2674451453227645E-3</v>
      </c>
      <c r="BB1054" s="5">
        <f>AZ1054/MAX($AZ$16:AZ1054)-1</f>
        <v>-5.9157800136213634E-3</v>
      </c>
    </row>
    <row r="1055" spans="1:54" x14ac:dyDescent="0.25">
      <c r="A1055" s="3">
        <v>44085</v>
      </c>
      <c r="B1055">
        <f>IFERROR(VLOOKUP($A1055,Finnifty!$A$14:$I$486,B$15+1,FALSE),All_curves!B1054)</f>
        <v>0</v>
      </c>
      <c r="C1055">
        <f>IFERROR(VLOOKUP($A1055,Finnifty!$A$14:$I$486,C$15+1,FALSE),All_curves!C1054)</f>
        <v>0</v>
      </c>
      <c r="D1055">
        <f>IFERROR(VLOOKUP($A1055,Finnifty!$A$14:$I$486,D$15+1,FALSE),All_curves!D1054)</f>
        <v>0</v>
      </c>
      <c r="E1055">
        <f>IFERROR(VLOOKUP($A1055,Finnifty!$A$14:$I$486,E$15+1,FALSE),All_curves!E1054)</f>
        <v>0</v>
      </c>
      <c r="F1055">
        <f>IFERROR(VLOOKUP($A1055,Finnifty!$A$14:$I$486,F$15+1,FALSE),All_curves!F1054)</f>
        <v>0</v>
      </c>
      <c r="G1055">
        <f>IFERROR(VLOOKUP($A1055,Finnifty!$A$14:$I$486,G$15+1,FALSE),All_curves!G1054)</f>
        <v>0</v>
      </c>
      <c r="H1055">
        <f>IFERROR(VLOOKUP($A1055,Finnifty!$A$14:$I$486,H$15+1,FALSE),All_curves!H1054)</f>
        <v>0</v>
      </c>
      <c r="I1055">
        <f>IFERROR(VLOOKUP($A1055,Finnifty!$A$14:$I$486,I$15+1,FALSE),All_curves!I1054)</f>
        <v>0</v>
      </c>
      <c r="J1055">
        <f>IFERROR(VLOOKUP($A1055,Banknifty!$A$14:$I$4860,2,FALSE),All_curves!J1054)</f>
        <v>17335540</v>
      </c>
      <c r="K1055">
        <f>IFERROR(VLOOKUP($A1055,Banknifty!$A$14:$I$4860,3,FALSE),All_curves!K1054)</f>
        <v>30008290</v>
      </c>
      <c r="L1055">
        <f>IFERROR(VLOOKUP($A1055,Banknifty!$A$14:$I$4860,4,FALSE),All_curves!L1054)</f>
        <v>21390800</v>
      </c>
      <c r="M1055">
        <f>IFERROR(VLOOKUP($A1055,Banknifty!$A$14:$I$4860,5,FALSE),All_curves!M1054)</f>
        <v>28423774</v>
      </c>
      <c r="N1055">
        <f>IFERROR(VLOOKUP($A1055,Banknifty!$A$14:$I$4860,6,FALSE),All_curves!N1054)</f>
        <v>16949926</v>
      </c>
      <c r="O1055">
        <f>IFERROR(VLOOKUP($A1055,Banknifty!$A$14:$I$4860,7,FALSE),All_curves!O1054)</f>
        <v>26956840</v>
      </c>
      <c r="P1055">
        <f>IFERROR(VLOOKUP($A1055,Banknifty!$A$14:$I$4860,8,FALSE),All_curves!P1054)</f>
        <v>26956840</v>
      </c>
      <c r="Q1055">
        <f>IFERROR(VLOOKUP($A1055,Banknifty!$A$14:$I$4860,9,FALSE),All_curves!Q1054)</f>
        <v>22300096</v>
      </c>
      <c r="R1055">
        <f>IFERROR(VLOOKUP($A1055,Nifty!$A$14:$I$4860,2,FALSE),All_curves!R1054)</f>
        <v>8797656</v>
      </c>
      <c r="S1055">
        <f>IFERROR(VLOOKUP($A1055,Nifty!$A$14:$I$4860,3,FALSE),All_curves!S1054)</f>
        <v>10857802</v>
      </c>
      <c r="T1055">
        <f>IFERROR(VLOOKUP($A1055,Nifty!$A$14:$I$4860,4,FALSE),All_curves!T1054)</f>
        <v>9984059</v>
      </c>
      <c r="U1055">
        <f>IFERROR(VLOOKUP($A1055,Nifty!$A$14:$I$4860,5,FALSE),All_curves!U1054)</f>
        <v>11436704</v>
      </c>
      <c r="V1055">
        <f>IFERROR(VLOOKUP($A1055,Nifty!$A$14:$I$4860,6,FALSE),All_curves!V1054)</f>
        <v>9602126</v>
      </c>
      <c r="W1055">
        <f>IFERROR(VLOOKUP($A1055,Nifty!$A$14:$I$4860,7,FALSE),All_curves!W1054)</f>
        <v>11626921</v>
      </c>
      <c r="X1055">
        <f>IFERROR(VLOOKUP($A1055,Nifty!$A$14:$I$4860,8,FALSE),All_curves!X1054)</f>
        <v>11084108</v>
      </c>
      <c r="Y1055">
        <f>IFERROR(VLOOKUP($A1055,Nifty!$A$14:$I$4860,9,FALSE),All_curves!Y1054)</f>
        <v>11300385</v>
      </c>
      <c r="AA1055" s="5">
        <f t="shared" si="439"/>
        <v>0</v>
      </c>
      <c r="AB1055" s="5">
        <f t="shared" si="440"/>
        <v>0</v>
      </c>
      <c r="AC1055" s="5">
        <f t="shared" si="441"/>
        <v>0</v>
      </c>
      <c r="AD1055" s="5">
        <f t="shared" si="442"/>
        <v>0</v>
      </c>
      <c r="AE1055" s="5">
        <f t="shared" si="443"/>
        <v>0</v>
      </c>
      <c r="AF1055" s="5">
        <f t="shared" si="444"/>
        <v>0</v>
      </c>
      <c r="AG1055" s="5">
        <f t="shared" si="445"/>
        <v>0</v>
      </c>
      <c r="AH1055" s="5">
        <f t="shared" si="446"/>
        <v>0</v>
      </c>
      <c r="AI1055" s="5">
        <f t="shared" si="448"/>
        <v>-4.1074190795700183E-3</v>
      </c>
      <c r="AJ1055" s="5">
        <f t="shared" si="449"/>
        <v>-3.5243576300845181E-3</v>
      </c>
      <c r="AK1055" s="5">
        <f t="shared" si="450"/>
        <v>0</v>
      </c>
      <c r="AL1055" s="5">
        <f t="shared" si="451"/>
        <v>-4.2550010274919892E-3</v>
      </c>
      <c r="AM1055" s="5">
        <f t="shared" si="452"/>
        <v>-6.7364912891376694E-4</v>
      </c>
      <c r="AN1055" s="5">
        <f t="shared" si="453"/>
        <v>0</v>
      </c>
      <c r="AO1055" s="5">
        <f t="shared" si="454"/>
        <v>0</v>
      </c>
      <c r="AP1055" s="5">
        <f t="shared" si="455"/>
        <v>0</v>
      </c>
      <c r="AQ1055" s="5">
        <f t="shared" si="456"/>
        <v>0</v>
      </c>
      <c r="AR1055" s="5">
        <f t="shared" si="457"/>
        <v>0</v>
      </c>
      <c r="AS1055" s="5">
        <f t="shared" si="458"/>
        <v>0</v>
      </c>
      <c r="AT1055" s="5">
        <f t="shared" si="459"/>
        <v>0</v>
      </c>
      <c r="AU1055" s="5">
        <f t="shared" si="460"/>
        <v>-8.9420979905774356E-4</v>
      </c>
      <c r="AV1055" s="5">
        <f t="shared" si="461"/>
        <v>-8.9427744925640873E-4</v>
      </c>
      <c r="AW1055" s="5">
        <f t="shared" si="462"/>
        <v>-4.8956056506233026E-4</v>
      </c>
      <c r="AX1055" s="5">
        <f t="shared" si="463"/>
        <v>-4.8956652797826905E-4</v>
      </c>
      <c r="AZ1055" s="7">
        <f t="shared" si="447"/>
        <v>136.1430569696783</v>
      </c>
      <c r="BA1055" s="4">
        <f t="shared" si="464"/>
        <v>-6.386683836422935E-4</v>
      </c>
      <c r="BB1055" s="5">
        <f>AZ1055/MAX($AZ$16:AZ1055)-1</f>
        <v>-6.5506701756042895E-3</v>
      </c>
    </row>
    <row r="1056" spans="1:54" x14ac:dyDescent="0.25">
      <c r="A1056" s="3">
        <v>44088</v>
      </c>
      <c r="B1056">
        <f>IFERROR(VLOOKUP($A1056,Finnifty!$A$14:$I$486,B$15+1,FALSE),All_curves!B1055)</f>
        <v>0</v>
      </c>
      <c r="C1056">
        <f>IFERROR(VLOOKUP($A1056,Finnifty!$A$14:$I$486,C$15+1,FALSE),All_curves!C1055)</f>
        <v>0</v>
      </c>
      <c r="D1056">
        <f>IFERROR(VLOOKUP($A1056,Finnifty!$A$14:$I$486,D$15+1,FALSE),All_curves!D1055)</f>
        <v>0</v>
      </c>
      <c r="E1056">
        <f>IFERROR(VLOOKUP($A1056,Finnifty!$A$14:$I$486,E$15+1,FALSE),All_curves!E1055)</f>
        <v>0</v>
      </c>
      <c r="F1056">
        <f>IFERROR(VLOOKUP($A1056,Finnifty!$A$14:$I$486,F$15+1,FALSE),All_curves!F1055)</f>
        <v>0</v>
      </c>
      <c r="G1056">
        <f>IFERROR(VLOOKUP($A1056,Finnifty!$A$14:$I$486,G$15+1,FALSE),All_curves!G1055)</f>
        <v>0</v>
      </c>
      <c r="H1056">
        <f>IFERROR(VLOOKUP($A1056,Finnifty!$A$14:$I$486,H$15+1,FALSE),All_curves!H1055)</f>
        <v>0</v>
      </c>
      <c r="I1056">
        <f>IFERROR(VLOOKUP($A1056,Finnifty!$A$14:$I$486,I$15+1,FALSE),All_curves!I1055)</f>
        <v>0</v>
      </c>
      <c r="J1056">
        <f>IFERROR(VLOOKUP($A1056,Banknifty!$A$14:$I$4860,2,FALSE),All_curves!J1055)</f>
        <v>17432610</v>
      </c>
      <c r="K1056">
        <f>IFERROR(VLOOKUP($A1056,Banknifty!$A$14:$I$4860,3,FALSE),All_curves!K1055)</f>
        <v>30160392</v>
      </c>
      <c r="L1056">
        <f>IFERROR(VLOOKUP($A1056,Banknifty!$A$14:$I$4860,4,FALSE),All_curves!L1055)</f>
        <v>21435068</v>
      </c>
      <c r="M1056">
        <f>IFERROR(VLOOKUP($A1056,Banknifty!$A$14:$I$4860,5,FALSE),All_curves!M1055)</f>
        <v>28602992</v>
      </c>
      <c r="N1056">
        <f>IFERROR(VLOOKUP($A1056,Banknifty!$A$14:$I$4860,6,FALSE),All_curves!N1055)</f>
        <v>16910468</v>
      </c>
      <c r="O1056">
        <f>IFERROR(VLOOKUP($A1056,Banknifty!$A$14:$I$4860,7,FALSE),All_curves!O1055)</f>
        <v>26855258</v>
      </c>
      <c r="P1056">
        <f>IFERROR(VLOOKUP($A1056,Banknifty!$A$14:$I$4860,8,FALSE),All_curves!P1055)</f>
        <v>26855258</v>
      </c>
      <c r="Q1056">
        <f>IFERROR(VLOOKUP($A1056,Banknifty!$A$14:$I$4860,9,FALSE),All_curves!Q1055)</f>
        <v>22197070</v>
      </c>
      <c r="R1056">
        <f>IFERROR(VLOOKUP($A1056,Nifty!$A$14:$I$4860,2,FALSE),All_curves!R1055)</f>
        <v>8805782</v>
      </c>
      <c r="S1056">
        <f>IFERROR(VLOOKUP($A1056,Nifty!$A$14:$I$4860,3,FALSE),All_curves!S1055)</f>
        <v>10867829</v>
      </c>
      <c r="T1056">
        <f>IFERROR(VLOOKUP($A1056,Nifty!$A$14:$I$4860,4,FALSE),All_curves!T1055)</f>
        <v>9975206</v>
      </c>
      <c r="U1056">
        <f>IFERROR(VLOOKUP($A1056,Nifty!$A$14:$I$4860,5,FALSE),All_curves!U1055)</f>
        <v>11426563</v>
      </c>
      <c r="V1056">
        <f>IFERROR(VLOOKUP($A1056,Nifty!$A$14:$I$4860,6,FALSE),All_curves!V1055)</f>
        <v>9610994</v>
      </c>
      <c r="W1056">
        <f>IFERROR(VLOOKUP($A1056,Nifty!$A$14:$I$4860,7,FALSE),All_curves!W1055)</f>
        <v>11637659</v>
      </c>
      <c r="X1056">
        <f>IFERROR(VLOOKUP($A1056,Nifty!$A$14:$I$4860,8,FALSE),All_curves!X1055)</f>
        <v>11074280</v>
      </c>
      <c r="Y1056">
        <f>IFERROR(VLOOKUP($A1056,Nifty!$A$14:$I$4860,9,FALSE),All_curves!Y1055)</f>
        <v>11290365</v>
      </c>
      <c r="AA1056" s="5">
        <f t="shared" si="439"/>
        <v>0</v>
      </c>
      <c r="AB1056" s="5">
        <f t="shared" si="440"/>
        <v>0</v>
      </c>
      <c r="AC1056" s="5">
        <f t="shared" si="441"/>
        <v>0</v>
      </c>
      <c r="AD1056" s="5">
        <f t="shared" si="442"/>
        <v>0</v>
      </c>
      <c r="AE1056" s="5">
        <f t="shared" si="443"/>
        <v>0</v>
      </c>
      <c r="AF1056" s="5">
        <f t="shared" si="444"/>
        <v>0</v>
      </c>
      <c r="AG1056" s="5">
        <f t="shared" si="445"/>
        <v>0</v>
      </c>
      <c r="AH1056" s="5">
        <f t="shared" si="446"/>
        <v>0</v>
      </c>
      <c r="AI1056" s="5">
        <f t="shared" si="448"/>
        <v>5.5994794508853474E-3</v>
      </c>
      <c r="AJ1056" s="5">
        <f t="shared" si="449"/>
        <v>5.0686660252883264E-3</v>
      </c>
      <c r="AK1056" s="5">
        <f t="shared" si="450"/>
        <v>2.0694878171925168E-3</v>
      </c>
      <c r="AL1056" s="5">
        <f t="shared" si="451"/>
        <v>6.305214782526658E-3</v>
      </c>
      <c r="AM1056" s="5">
        <f t="shared" si="452"/>
        <v>-2.3279157678918194E-3</v>
      </c>
      <c r="AN1056" s="5">
        <f t="shared" si="453"/>
        <v>-3.768320025640981E-3</v>
      </c>
      <c r="AO1056" s="5">
        <f t="shared" si="454"/>
        <v>-3.768320025640981E-3</v>
      </c>
      <c r="AP1056" s="5">
        <f t="shared" si="455"/>
        <v>-4.6199801112963845E-3</v>
      </c>
      <c r="AQ1056" s="5">
        <f t="shared" si="456"/>
        <v>9.2365511904524134E-4</v>
      </c>
      <c r="AR1056" s="5">
        <f t="shared" si="457"/>
        <v>9.2348340852033139E-4</v>
      </c>
      <c r="AS1056" s="5">
        <f t="shared" si="458"/>
        <v>-8.867135100063539E-4</v>
      </c>
      <c r="AT1056" s="5">
        <f t="shared" si="459"/>
        <v>-8.8670651964062319E-4</v>
      </c>
      <c r="AU1056" s="5">
        <f t="shared" si="460"/>
        <v>9.2354547315864899E-4</v>
      </c>
      <c r="AV1056" s="5">
        <f t="shared" si="461"/>
        <v>9.2354631118585218E-4</v>
      </c>
      <c r="AW1056" s="5">
        <f t="shared" si="462"/>
        <v>-8.8667486819871133E-4</v>
      </c>
      <c r="AX1056" s="5">
        <f t="shared" si="463"/>
        <v>-8.8669545329644883E-4</v>
      </c>
      <c r="AZ1056" s="7">
        <f t="shared" si="447"/>
        <v>136.1697509478899</v>
      </c>
      <c r="BA1056" s="4">
        <f t="shared" si="464"/>
        <v>1.9607300442460918E-4</v>
      </c>
      <c r="BB1056" s="5">
        <f>AZ1056/MAX($AZ$16:AZ1056)-1</f>
        <v>-6.3558815807620572E-3</v>
      </c>
    </row>
    <row r="1057" spans="1:54" x14ac:dyDescent="0.25">
      <c r="A1057" s="3">
        <v>44089</v>
      </c>
      <c r="B1057">
        <f>IFERROR(VLOOKUP($A1057,Finnifty!$A$14:$I$486,B$15+1,FALSE),All_curves!B1056)</f>
        <v>0</v>
      </c>
      <c r="C1057">
        <f>IFERROR(VLOOKUP($A1057,Finnifty!$A$14:$I$486,C$15+1,FALSE),All_curves!C1056)</f>
        <v>0</v>
      </c>
      <c r="D1057">
        <f>IFERROR(VLOOKUP($A1057,Finnifty!$A$14:$I$486,D$15+1,FALSE),All_curves!D1056)</f>
        <v>0</v>
      </c>
      <c r="E1057">
        <f>IFERROR(VLOOKUP($A1057,Finnifty!$A$14:$I$486,E$15+1,FALSE),All_curves!E1056)</f>
        <v>0</v>
      </c>
      <c r="F1057">
        <f>IFERROR(VLOOKUP($A1057,Finnifty!$A$14:$I$486,F$15+1,FALSE),All_curves!F1056)</f>
        <v>0</v>
      </c>
      <c r="G1057">
        <f>IFERROR(VLOOKUP($A1057,Finnifty!$A$14:$I$486,G$15+1,FALSE),All_curves!G1056)</f>
        <v>0</v>
      </c>
      <c r="H1057">
        <f>IFERROR(VLOOKUP($A1057,Finnifty!$A$14:$I$486,H$15+1,FALSE),All_curves!H1056)</f>
        <v>0</v>
      </c>
      <c r="I1057">
        <f>IFERROR(VLOOKUP($A1057,Finnifty!$A$14:$I$486,I$15+1,FALSE),All_curves!I1056)</f>
        <v>0</v>
      </c>
      <c r="J1057">
        <f>IFERROR(VLOOKUP($A1057,Banknifty!$A$14:$I$4860,2,FALSE),All_curves!J1056)</f>
        <v>17423196</v>
      </c>
      <c r="K1057">
        <f>IFERROR(VLOOKUP($A1057,Banknifty!$A$14:$I$4860,3,FALSE),All_curves!K1056)</f>
        <v>30113086</v>
      </c>
      <c r="L1057">
        <f>IFERROR(VLOOKUP($A1057,Banknifty!$A$14:$I$4860,4,FALSE),All_curves!L1056)</f>
        <v>21423276</v>
      </c>
      <c r="M1057">
        <f>IFERROR(VLOOKUP($A1057,Banknifty!$A$14:$I$4860,5,FALSE),All_curves!M1056)</f>
        <v>28476680</v>
      </c>
      <c r="N1057">
        <f>IFERROR(VLOOKUP($A1057,Banknifty!$A$14:$I$4860,6,FALSE),All_curves!N1056)</f>
        <v>16827802</v>
      </c>
      <c r="O1057">
        <f>IFERROR(VLOOKUP($A1057,Banknifty!$A$14:$I$4860,7,FALSE),All_curves!O1056)</f>
        <v>26715346</v>
      </c>
      <c r="P1057">
        <f>IFERROR(VLOOKUP($A1057,Banknifty!$A$14:$I$4860,8,FALSE),All_curves!P1056)</f>
        <v>26715346</v>
      </c>
      <c r="Q1057">
        <f>IFERROR(VLOOKUP($A1057,Banknifty!$A$14:$I$4860,9,FALSE),All_curves!Q1056)</f>
        <v>22092144</v>
      </c>
      <c r="R1057">
        <f>IFERROR(VLOOKUP($A1057,Nifty!$A$14:$I$4860,2,FALSE),All_curves!R1056)</f>
        <v>8776639</v>
      </c>
      <c r="S1057">
        <f>IFERROR(VLOOKUP($A1057,Nifty!$A$14:$I$4860,3,FALSE),All_curves!S1056)</f>
        <v>10826995</v>
      </c>
      <c r="T1057">
        <f>IFERROR(VLOOKUP($A1057,Nifty!$A$14:$I$4860,4,FALSE),All_curves!T1056)</f>
        <v>9944990</v>
      </c>
      <c r="U1057">
        <f>IFERROR(VLOOKUP($A1057,Nifty!$A$14:$I$4860,5,FALSE),All_curves!U1056)</f>
        <v>11391950</v>
      </c>
      <c r="V1057">
        <f>IFERROR(VLOOKUP($A1057,Nifty!$A$14:$I$4860,6,FALSE),All_curves!V1056)</f>
        <v>9579187</v>
      </c>
      <c r="W1057">
        <f>IFERROR(VLOOKUP($A1057,Nifty!$A$14:$I$4860,7,FALSE),All_curves!W1056)</f>
        <v>11593933</v>
      </c>
      <c r="X1057">
        <f>IFERROR(VLOOKUP($A1057,Nifty!$A$14:$I$4860,8,FALSE),All_curves!X1056)</f>
        <v>11040735</v>
      </c>
      <c r="Y1057">
        <f>IFERROR(VLOOKUP($A1057,Nifty!$A$14:$I$4860,9,FALSE),All_curves!Y1056)</f>
        <v>11256165</v>
      </c>
      <c r="AA1057" s="5">
        <f t="shared" si="439"/>
        <v>0</v>
      </c>
      <c r="AB1057" s="5">
        <f t="shared" si="440"/>
        <v>0</v>
      </c>
      <c r="AC1057" s="5">
        <f t="shared" si="441"/>
        <v>0</v>
      </c>
      <c r="AD1057" s="5">
        <f t="shared" si="442"/>
        <v>0</v>
      </c>
      <c r="AE1057" s="5">
        <f t="shared" si="443"/>
        <v>0</v>
      </c>
      <c r="AF1057" s="5">
        <f t="shared" si="444"/>
        <v>0</v>
      </c>
      <c r="AG1057" s="5">
        <f t="shared" si="445"/>
        <v>0</v>
      </c>
      <c r="AH1057" s="5">
        <f t="shared" si="446"/>
        <v>0</v>
      </c>
      <c r="AI1057" s="5">
        <f t="shared" si="448"/>
        <v>-5.4002240628336917E-4</v>
      </c>
      <c r="AJ1057" s="5">
        <f t="shared" si="449"/>
        <v>-1.5684809401681488E-3</v>
      </c>
      <c r="AK1057" s="5">
        <f t="shared" si="450"/>
        <v>-5.501265496334895E-4</v>
      </c>
      <c r="AL1057" s="5">
        <f t="shared" si="451"/>
        <v>-4.4160415106223594E-3</v>
      </c>
      <c r="AM1057" s="5">
        <f t="shared" si="452"/>
        <v>-4.88845134268312E-3</v>
      </c>
      <c r="AN1057" s="5">
        <f t="shared" si="453"/>
        <v>-5.2098549937594774E-3</v>
      </c>
      <c r="AO1057" s="5">
        <f t="shared" si="454"/>
        <v>-5.2098549937594774E-3</v>
      </c>
      <c r="AP1057" s="5">
        <f t="shared" si="455"/>
        <v>-4.7270202779015058E-3</v>
      </c>
      <c r="AQ1057" s="5">
        <f t="shared" si="456"/>
        <v>-3.3095300337891986E-3</v>
      </c>
      <c r="AR1057" s="5">
        <f t="shared" si="457"/>
        <v>-3.7573281655425284E-3</v>
      </c>
      <c r="AS1057" s="5">
        <f t="shared" si="458"/>
        <v>-3.0291103762669636E-3</v>
      </c>
      <c r="AT1057" s="5">
        <f t="shared" si="459"/>
        <v>-3.02916983873458E-3</v>
      </c>
      <c r="AU1057" s="5">
        <f t="shared" si="460"/>
        <v>-3.3094391693512248E-3</v>
      </c>
      <c r="AV1057" s="5">
        <f t="shared" si="461"/>
        <v>-3.7572848628749655E-3</v>
      </c>
      <c r="AW1057" s="5">
        <f t="shared" si="462"/>
        <v>-3.0290908302842423E-3</v>
      </c>
      <c r="AX1057" s="5">
        <f t="shared" si="463"/>
        <v>-3.0291314762631583E-3</v>
      </c>
      <c r="AZ1057" s="7">
        <f t="shared" si="447"/>
        <v>135.86700055470439</v>
      </c>
      <c r="BA1057" s="4">
        <f t="shared" si="464"/>
        <v>-2.2233307403299084E-3</v>
      </c>
      <c r="BB1057" s="5">
        <f>AZ1057/MAX($AZ$16:AZ1057)-1</f>
        <v>-8.5650810941915179E-3</v>
      </c>
    </row>
    <row r="1058" spans="1:54" x14ac:dyDescent="0.25">
      <c r="A1058" s="3">
        <v>44090</v>
      </c>
      <c r="B1058">
        <f>IFERROR(VLOOKUP($A1058,Finnifty!$A$14:$I$486,B$15+1,FALSE),All_curves!B1057)</f>
        <v>0</v>
      </c>
      <c r="C1058">
        <f>IFERROR(VLOOKUP($A1058,Finnifty!$A$14:$I$486,C$15+1,FALSE),All_curves!C1057)</f>
        <v>0</v>
      </c>
      <c r="D1058">
        <f>IFERROR(VLOOKUP($A1058,Finnifty!$A$14:$I$486,D$15+1,FALSE),All_curves!D1057)</f>
        <v>0</v>
      </c>
      <c r="E1058">
        <f>IFERROR(VLOOKUP($A1058,Finnifty!$A$14:$I$486,E$15+1,FALSE),All_curves!E1057)</f>
        <v>0</v>
      </c>
      <c r="F1058">
        <f>IFERROR(VLOOKUP($A1058,Finnifty!$A$14:$I$486,F$15+1,FALSE),All_curves!F1057)</f>
        <v>0</v>
      </c>
      <c r="G1058">
        <f>IFERROR(VLOOKUP($A1058,Finnifty!$A$14:$I$486,G$15+1,FALSE),All_curves!G1057)</f>
        <v>0</v>
      </c>
      <c r="H1058">
        <f>IFERROR(VLOOKUP($A1058,Finnifty!$A$14:$I$486,H$15+1,FALSE),All_curves!H1057)</f>
        <v>0</v>
      </c>
      <c r="I1058">
        <f>IFERROR(VLOOKUP($A1058,Finnifty!$A$14:$I$486,I$15+1,FALSE),All_curves!I1057)</f>
        <v>0</v>
      </c>
      <c r="J1058">
        <f>IFERROR(VLOOKUP($A1058,Banknifty!$A$14:$I$4860,2,FALSE),All_curves!J1057)</f>
        <v>17279698</v>
      </c>
      <c r="K1058">
        <f>IFERROR(VLOOKUP($A1058,Banknifty!$A$14:$I$4860,3,FALSE),All_curves!K1057)</f>
        <v>29806960</v>
      </c>
      <c r="L1058">
        <f>IFERROR(VLOOKUP($A1058,Banknifty!$A$14:$I$4860,4,FALSE),All_curves!L1057)</f>
        <v>21187928</v>
      </c>
      <c r="M1058">
        <f>IFERROR(VLOOKUP($A1058,Banknifty!$A$14:$I$4860,5,FALSE),All_curves!M1057)</f>
        <v>28437150</v>
      </c>
      <c r="N1058">
        <f>IFERROR(VLOOKUP($A1058,Banknifty!$A$14:$I$4860,6,FALSE),All_curves!N1057)</f>
        <v>16758684</v>
      </c>
      <c r="O1058">
        <f>IFERROR(VLOOKUP($A1058,Banknifty!$A$14:$I$4860,7,FALSE),All_curves!O1057)</f>
        <v>26621190</v>
      </c>
      <c r="P1058">
        <f>IFERROR(VLOOKUP($A1058,Banknifty!$A$14:$I$4860,8,FALSE),All_curves!P1057)</f>
        <v>26621190</v>
      </c>
      <c r="Q1058">
        <f>IFERROR(VLOOKUP($A1058,Banknifty!$A$14:$I$4860,9,FALSE),All_curves!Q1057)</f>
        <v>21998140</v>
      </c>
      <c r="R1058">
        <f>IFERROR(VLOOKUP($A1058,Nifty!$A$14:$I$4860,2,FALSE),All_curves!R1057)</f>
        <v>8799736</v>
      </c>
      <c r="S1058">
        <f>IFERROR(VLOOKUP($A1058,Nifty!$A$14:$I$4860,3,FALSE),All_curves!S1057)</f>
        <v>10849650</v>
      </c>
      <c r="T1058">
        <f>IFERROR(VLOOKUP($A1058,Nifty!$A$14:$I$4860,4,FALSE),All_curves!T1057)</f>
        <v>9954293</v>
      </c>
      <c r="U1058">
        <f>IFERROR(VLOOKUP($A1058,Nifty!$A$14:$I$4860,5,FALSE),All_curves!U1057)</f>
        <v>11397879</v>
      </c>
      <c r="V1058">
        <f>IFERROR(VLOOKUP($A1058,Nifty!$A$14:$I$4860,6,FALSE),All_curves!V1057)</f>
        <v>9604396</v>
      </c>
      <c r="W1058">
        <f>IFERROR(VLOOKUP($A1058,Nifty!$A$14:$I$4860,7,FALSE),All_curves!W1057)</f>
        <v>11618192</v>
      </c>
      <c r="X1058">
        <f>IFERROR(VLOOKUP($A1058,Nifty!$A$14:$I$4860,8,FALSE),All_curves!X1057)</f>
        <v>11051062</v>
      </c>
      <c r="Y1058">
        <f>IFERROR(VLOOKUP($A1058,Nifty!$A$14:$I$4860,9,FALSE),All_curves!Y1057)</f>
        <v>11262023</v>
      </c>
      <c r="AA1058" s="5">
        <f t="shared" si="439"/>
        <v>0</v>
      </c>
      <c r="AB1058" s="5">
        <f t="shared" si="440"/>
        <v>0</v>
      </c>
      <c r="AC1058" s="5">
        <f t="shared" si="441"/>
        <v>0</v>
      </c>
      <c r="AD1058" s="5">
        <f t="shared" si="442"/>
        <v>0</v>
      </c>
      <c r="AE1058" s="5">
        <f t="shared" si="443"/>
        <v>0</v>
      </c>
      <c r="AF1058" s="5">
        <f t="shared" si="444"/>
        <v>0</v>
      </c>
      <c r="AG1058" s="5">
        <f t="shared" si="445"/>
        <v>0</v>
      </c>
      <c r="AH1058" s="5">
        <f t="shared" si="446"/>
        <v>0</v>
      </c>
      <c r="AI1058" s="5">
        <f t="shared" si="448"/>
        <v>-8.2360320115780761E-3</v>
      </c>
      <c r="AJ1058" s="5">
        <f t="shared" si="449"/>
        <v>-1.0165879378818854E-2</v>
      </c>
      <c r="AK1058" s="5">
        <f t="shared" si="450"/>
        <v>-1.0985621433435289E-2</v>
      </c>
      <c r="AL1058" s="5">
        <f t="shared" si="451"/>
        <v>-1.3881533942861068E-3</v>
      </c>
      <c r="AM1058" s="5">
        <f t="shared" si="452"/>
        <v>-4.107369459184218E-3</v>
      </c>
      <c r="AN1058" s="5">
        <f t="shared" si="453"/>
        <v>-3.524416266216468E-3</v>
      </c>
      <c r="AO1058" s="5">
        <f t="shared" si="454"/>
        <v>-3.524416266216468E-3</v>
      </c>
      <c r="AP1058" s="5">
        <f t="shared" si="455"/>
        <v>-4.2550872382508542E-3</v>
      </c>
      <c r="AQ1058" s="5">
        <f t="shared" si="456"/>
        <v>2.6316452117947087E-3</v>
      </c>
      <c r="AR1058" s="5">
        <f t="shared" si="457"/>
        <v>2.0924550163734512E-3</v>
      </c>
      <c r="AS1058" s="5">
        <f t="shared" si="458"/>
        <v>9.3544588782901172E-4</v>
      </c>
      <c r="AT1058" s="5">
        <f t="shared" si="459"/>
        <v>5.2045523373966951E-4</v>
      </c>
      <c r="AU1058" s="5">
        <f t="shared" si="460"/>
        <v>2.6316429567561084E-3</v>
      </c>
      <c r="AV1058" s="5">
        <f t="shared" si="461"/>
        <v>2.0923874581646462E-3</v>
      </c>
      <c r="AW1058" s="5">
        <f t="shared" si="462"/>
        <v>9.3535439443126478E-4</v>
      </c>
      <c r="AX1058" s="5">
        <f t="shared" si="463"/>
        <v>5.2042591770828928E-4</v>
      </c>
      <c r="AZ1058" s="7">
        <f t="shared" si="447"/>
        <v>135.67550075368283</v>
      </c>
      <c r="BA1058" s="4">
        <f t="shared" si="464"/>
        <v>-1.4094651404662159E-3</v>
      </c>
      <c r="BB1058" s="5">
        <f>AZ1058/MAX($AZ$16:AZ1058)-1</f>
        <v>-9.9624740514302479E-3</v>
      </c>
    </row>
    <row r="1059" spans="1:54" x14ac:dyDescent="0.25">
      <c r="A1059" s="3">
        <v>44091</v>
      </c>
      <c r="B1059">
        <f>IFERROR(VLOOKUP($A1059,Finnifty!$A$14:$I$486,B$15+1,FALSE),All_curves!B1058)</f>
        <v>0</v>
      </c>
      <c r="C1059">
        <f>IFERROR(VLOOKUP($A1059,Finnifty!$A$14:$I$486,C$15+1,FALSE),All_curves!C1058)</f>
        <v>0</v>
      </c>
      <c r="D1059">
        <f>IFERROR(VLOOKUP($A1059,Finnifty!$A$14:$I$486,D$15+1,FALSE),All_curves!D1058)</f>
        <v>0</v>
      </c>
      <c r="E1059">
        <f>IFERROR(VLOOKUP($A1059,Finnifty!$A$14:$I$486,E$15+1,FALSE),All_curves!E1058)</f>
        <v>0</v>
      </c>
      <c r="F1059">
        <f>IFERROR(VLOOKUP($A1059,Finnifty!$A$14:$I$486,F$15+1,FALSE),All_curves!F1058)</f>
        <v>0</v>
      </c>
      <c r="G1059">
        <f>IFERROR(VLOOKUP($A1059,Finnifty!$A$14:$I$486,G$15+1,FALSE),All_curves!G1058)</f>
        <v>0</v>
      </c>
      <c r="H1059">
        <f>IFERROR(VLOOKUP($A1059,Finnifty!$A$14:$I$486,H$15+1,FALSE),All_curves!H1058)</f>
        <v>0</v>
      </c>
      <c r="I1059">
        <f>IFERROR(VLOOKUP($A1059,Finnifty!$A$14:$I$486,I$15+1,FALSE),All_curves!I1058)</f>
        <v>0</v>
      </c>
      <c r="J1059">
        <f>IFERROR(VLOOKUP($A1059,Banknifty!$A$14:$I$4860,2,FALSE),All_curves!J1058)</f>
        <v>17335380</v>
      </c>
      <c r="K1059">
        <f>IFERROR(VLOOKUP($A1059,Banknifty!$A$14:$I$4860,3,FALSE),All_curves!K1058)</f>
        <v>29734150</v>
      </c>
      <c r="L1059">
        <f>IFERROR(VLOOKUP($A1059,Banknifty!$A$14:$I$4860,4,FALSE),All_curves!L1058)</f>
        <v>21216252</v>
      </c>
      <c r="M1059">
        <f>IFERROR(VLOOKUP($A1059,Banknifty!$A$14:$I$4860,5,FALSE),All_curves!M1058)</f>
        <v>28437150</v>
      </c>
      <c r="N1059">
        <f>IFERROR(VLOOKUP($A1059,Banknifty!$A$14:$I$4860,6,FALSE),All_curves!N1058)</f>
        <v>16852524</v>
      </c>
      <c r="O1059">
        <f>IFERROR(VLOOKUP($A1059,Banknifty!$A$14:$I$4860,7,FALSE),All_curves!O1058)</f>
        <v>26756124</v>
      </c>
      <c r="P1059">
        <f>IFERROR(VLOOKUP($A1059,Banknifty!$A$14:$I$4860,8,FALSE),All_curves!P1058)</f>
        <v>26756124</v>
      </c>
      <c r="Q1059">
        <f>IFERROR(VLOOKUP($A1059,Banknifty!$A$14:$I$4860,9,FALSE),All_curves!Q1058)</f>
        <v>22136844</v>
      </c>
      <c r="R1059">
        <f>IFERROR(VLOOKUP($A1059,Nifty!$A$14:$I$4860,2,FALSE),All_curves!R1058)</f>
        <v>8632142</v>
      </c>
      <c r="S1059">
        <f>IFERROR(VLOOKUP($A1059,Nifty!$A$14:$I$4860,3,FALSE),All_curves!S1058)</f>
        <v>10643308</v>
      </c>
      <c r="T1059">
        <f>IFERROR(VLOOKUP($A1059,Nifty!$A$14:$I$4860,4,FALSE),All_curves!T1058)</f>
        <v>9907745</v>
      </c>
      <c r="U1059">
        <f>IFERROR(VLOOKUP($A1059,Nifty!$A$14:$I$4860,5,FALSE),All_curves!U1058)</f>
        <v>11348255</v>
      </c>
      <c r="V1059">
        <f>IFERROR(VLOOKUP($A1059,Nifty!$A$14:$I$4860,6,FALSE),All_curves!V1058)</f>
        <v>9495976</v>
      </c>
      <c r="W1059">
        <f>IFERROR(VLOOKUP($A1059,Nifty!$A$14:$I$4860,7,FALSE),All_curves!W1058)</f>
        <v>11499675</v>
      </c>
      <c r="X1059">
        <f>IFERROR(VLOOKUP($A1059,Nifty!$A$14:$I$4860,8,FALSE),All_curves!X1058)</f>
        <v>10981036</v>
      </c>
      <c r="Y1059">
        <f>IFERROR(VLOOKUP($A1059,Nifty!$A$14:$I$4860,9,FALSE),All_curves!Y1058)</f>
        <v>11212991</v>
      </c>
      <c r="AA1059" s="5">
        <f t="shared" si="439"/>
        <v>0</v>
      </c>
      <c r="AB1059" s="5">
        <f t="shared" si="440"/>
        <v>0</v>
      </c>
      <c r="AC1059" s="5">
        <f t="shared" si="441"/>
        <v>0</v>
      </c>
      <c r="AD1059" s="5">
        <f t="shared" si="442"/>
        <v>0</v>
      </c>
      <c r="AE1059" s="5">
        <f t="shared" si="443"/>
        <v>0</v>
      </c>
      <c r="AF1059" s="5">
        <f t="shared" si="444"/>
        <v>0</v>
      </c>
      <c r="AG1059" s="5">
        <f t="shared" si="445"/>
        <v>0</v>
      </c>
      <c r="AH1059" s="5">
        <f t="shared" si="446"/>
        <v>0</v>
      </c>
      <c r="AI1059" s="5">
        <f t="shared" si="448"/>
        <v>3.2223942802704908E-3</v>
      </c>
      <c r="AJ1059" s="5">
        <f t="shared" si="449"/>
        <v>-2.4427180765834722E-3</v>
      </c>
      <c r="AK1059" s="5">
        <f t="shared" si="450"/>
        <v>1.3367989545745029E-3</v>
      </c>
      <c r="AL1059" s="5">
        <f t="shared" si="451"/>
        <v>0</v>
      </c>
      <c r="AM1059" s="5">
        <f t="shared" si="452"/>
        <v>5.5994850192293555E-3</v>
      </c>
      <c r="AN1059" s="5">
        <f t="shared" si="453"/>
        <v>5.068668981364155E-3</v>
      </c>
      <c r="AO1059" s="5">
        <f t="shared" si="454"/>
        <v>5.068668981364155E-3</v>
      </c>
      <c r="AP1059" s="5">
        <f t="shared" si="455"/>
        <v>6.3052603538298335E-3</v>
      </c>
      <c r="AQ1059" s="5">
        <f t="shared" si="456"/>
        <v>-1.9045344087595395E-2</v>
      </c>
      <c r="AR1059" s="5">
        <f t="shared" si="457"/>
        <v>-1.9018309346384488E-2</v>
      </c>
      <c r="AS1059" s="5">
        <f t="shared" si="458"/>
        <v>-4.676173385694038E-3</v>
      </c>
      <c r="AT1059" s="5">
        <f t="shared" si="459"/>
        <v>-4.3537924906905667E-3</v>
      </c>
      <c r="AU1059" s="5">
        <f t="shared" si="460"/>
        <v>-1.1288580770722034E-2</v>
      </c>
      <c r="AV1059" s="5">
        <f t="shared" si="461"/>
        <v>-1.020098480038889E-2</v>
      </c>
      <c r="AW1059" s="5">
        <f t="shared" si="462"/>
        <v>-6.3365855697850026E-3</v>
      </c>
      <c r="AX1059" s="5">
        <f t="shared" si="463"/>
        <v>-4.3537471020970164E-3</v>
      </c>
      <c r="AZ1059" s="7">
        <f t="shared" si="447"/>
        <v>135.36392785079155</v>
      </c>
      <c r="BA1059" s="4">
        <f t="shared" si="464"/>
        <v>-2.2964566274711841E-3</v>
      </c>
      <c r="BB1059" s="5">
        <f>AZ1059/MAX($AZ$16:AZ1059)-1</f>
        <v>-1.2236052289339994E-2</v>
      </c>
    </row>
    <row r="1060" spans="1:54" x14ac:dyDescent="0.25">
      <c r="A1060" s="3">
        <v>44092</v>
      </c>
      <c r="B1060">
        <f>IFERROR(VLOOKUP($A1060,Finnifty!$A$14:$I$486,B$15+1,FALSE),All_curves!B1059)</f>
        <v>0</v>
      </c>
      <c r="C1060">
        <f>IFERROR(VLOOKUP($A1060,Finnifty!$A$14:$I$486,C$15+1,FALSE),All_curves!C1059)</f>
        <v>0</v>
      </c>
      <c r="D1060">
        <f>IFERROR(VLOOKUP($A1060,Finnifty!$A$14:$I$486,D$15+1,FALSE),All_curves!D1059)</f>
        <v>0</v>
      </c>
      <c r="E1060">
        <f>IFERROR(VLOOKUP($A1060,Finnifty!$A$14:$I$486,E$15+1,FALSE),All_curves!E1059)</f>
        <v>0</v>
      </c>
      <c r="F1060">
        <f>IFERROR(VLOOKUP($A1060,Finnifty!$A$14:$I$486,F$15+1,FALSE),All_curves!F1059)</f>
        <v>0</v>
      </c>
      <c r="G1060">
        <f>IFERROR(VLOOKUP($A1060,Finnifty!$A$14:$I$486,G$15+1,FALSE),All_curves!G1059)</f>
        <v>0</v>
      </c>
      <c r="H1060">
        <f>IFERROR(VLOOKUP($A1060,Finnifty!$A$14:$I$486,H$15+1,FALSE),All_curves!H1059)</f>
        <v>0</v>
      </c>
      <c r="I1060">
        <f>IFERROR(VLOOKUP($A1060,Finnifty!$A$14:$I$486,I$15+1,FALSE),All_curves!I1059)</f>
        <v>0</v>
      </c>
      <c r="J1060">
        <f>IFERROR(VLOOKUP($A1060,Banknifty!$A$14:$I$4860,2,FALSE),All_curves!J1059)</f>
        <v>17279086</v>
      </c>
      <c r="K1060">
        <f>IFERROR(VLOOKUP($A1060,Banknifty!$A$14:$I$4860,3,FALSE),All_curves!K1059)</f>
        <v>29637594</v>
      </c>
      <c r="L1060">
        <f>IFERROR(VLOOKUP($A1060,Banknifty!$A$14:$I$4860,4,FALSE),All_curves!L1059)</f>
        <v>21147356</v>
      </c>
      <c r="M1060">
        <f>IFERROR(VLOOKUP($A1060,Banknifty!$A$14:$I$4860,5,FALSE),All_curves!M1059)</f>
        <v>28344804</v>
      </c>
      <c r="N1060">
        <f>IFERROR(VLOOKUP($A1060,Banknifty!$A$14:$I$4860,6,FALSE),All_curves!N1059)</f>
        <v>16843424</v>
      </c>
      <c r="O1060">
        <f>IFERROR(VLOOKUP($A1060,Banknifty!$A$14:$I$4860,7,FALSE),All_curves!O1059)</f>
        <v>26714158</v>
      </c>
      <c r="P1060">
        <f>IFERROR(VLOOKUP($A1060,Banknifty!$A$14:$I$4860,8,FALSE),All_curves!P1059)</f>
        <v>26714158</v>
      </c>
      <c r="Q1060">
        <f>IFERROR(VLOOKUP($A1060,Banknifty!$A$14:$I$4860,9,FALSE),All_curves!Q1059)</f>
        <v>22039088</v>
      </c>
      <c r="R1060">
        <f>IFERROR(VLOOKUP($A1060,Nifty!$A$14:$I$4860,2,FALSE),All_curves!R1059)</f>
        <v>8607699</v>
      </c>
      <c r="S1060">
        <f>IFERROR(VLOOKUP($A1060,Nifty!$A$14:$I$4860,3,FALSE),All_curves!S1059)</f>
        <v>10613171</v>
      </c>
      <c r="T1060">
        <f>IFERROR(VLOOKUP($A1060,Nifty!$A$14:$I$4860,4,FALSE),All_curves!T1059)</f>
        <v>9907745</v>
      </c>
      <c r="U1060">
        <f>IFERROR(VLOOKUP($A1060,Nifty!$A$14:$I$4860,5,FALSE),All_curves!U1059)</f>
        <v>11329900</v>
      </c>
      <c r="V1060">
        <f>IFERROR(VLOOKUP($A1060,Nifty!$A$14:$I$4860,6,FALSE),All_curves!V1059)</f>
        <v>9473922</v>
      </c>
      <c r="W1060">
        <f>IFERROR(VLOOKUP($A1060,Nifty!$A$14:$I$4860,7,FALSE),All_curves!W1059)</f>
        <v>11457465</v>
      </c>
      <c r="X1060">
        <f>IFERROR(VLOOKUP($A1060,Nifty!$A$14:$I$4860,8,FALSE),All_curves!X1059)</f>
        <v>10962483</v>
      </c>
      <c r="Y1060">
        <f>IFERROR(VLOOKUP($A1060,Nifty!$A$14:$I$4860,9,FALSE),All_curves!Y1059)</f>
        <v>11194854</v>
      </c>
      <c r="AA1060" s="5">
        <f t="shared" si="439"/>
        <v>0</v>
      </c>
      <c r="AB1060" s="5">
        <f t="shared" si="440"/>
        <v>0</v>
      </c>
      <c r="AC1060" s="5">
        <f t="shared" si="441"/>
        <v>0</v>
      </c>
      <c r="AD1060" s="5">
        <f t="shared" si="442"/>
        <v>0</v>
      </c>
      <c r="AE1060" s="5">
        <f t="shared" si="443"/>
        <v>0</v>
      </c>
      <c r="AF1060" s="5">
        <f t="shared" si="444"/>
        <v>0</v>
      </c>
      <c r="AG1060" s="5">
        <f t="shared" si="445"/>
        <v>0</v>
      </c>
      <c r="AH1060" s="5">
        <f t="shared" si="446"/>
        <v>0</v>
      </c>
      <c r="AI1060" s="5">
        <f t="shared" si="448"/>
        <v>-3.2473473324495794E-3</v>
      </c>
      <c r="AJ1060" s="5">
        <f t="shared" si="449"/>
        <v>-3.2473099113309312E-3</v>
      </c>
      <c r="AK1060" s="5">
        <f t="shared" si="450"/>
        <v>-3.2473219115233265E-3</v>
      </c>
      <c r="AL1060" s="5">
        <f t="shared" si="451"/>
        <v>-3.2473718357852732E-3</v>
      </c>
      <c r="AM1060" s="5">
        <f t="shared" si="452"/>
        <v>-5.3997846257336501E-4</v>
      </c>
      <c r="AN1060" s="5">
        <f t="shared" si="453"/>
        <v>-1.5684633544081894E-3</v>
      </c>
      <c r="AO1060" s="5">
        <f t="shared" si="454"/>
        <v>-1.5684633544081894E-3</v>
      </c>
      <c r="AP1060" s="5">
        <f t="shared" si="455"/>
        <v>-4.4159863077140038E-3</v>
      </c>
      <c r="AQ1060" s="5">
        <f t="shared" si="456"/>
        <v>-2.8316262637940737E-3</v>
      </c>
      <c r="AR1060" s="5">
        <f t="shared" si="457"/>
        <v>-2.831544478464787E-3</v>
      </c>
      <c r="AS1060" s="5">
        <f t="shared" si="458"/>
        <v>0</v>
      </c>
      <c r="AT1060" s="5">
        <f t="shared" si="459"/>
        <v>-1.6174292875864582E-3</v>
      </c>
      <c r="AU1060" s="5">
        <f t="shared" si="460"/>
        <v>-2.3224574282832977E-3</v>
      </c>
      <c r="AV1060" s="5">
        <f t="shared" si="461"/>
        <v>-3.670538515218924E-3</v>
      </c>
      <c r="AW1060" s="5">
        <f t="shared" si="462"/>
        <v>-1.689549146364655E-3</v>
      </c>
      <c r="AX1060" s="5">
        <f t="shared" si="463"/>
        <v>-1.6174988457584583E-3</v>
      </c>
      <c r="AZ1060" s="7">
        <f t="shared" si="447"/>
        <v>135.15150300736948</v>
      </c>
      <c r="BA1060" s="4">
        <f t="shared" si="464"/>
        <v>-1.5692869348193131E-3</v>
      </c>
      <c r="BB1060" s="5">
        <f>AZ1060/MAX($AZ$16:AZ1060)-1</f>
        <v>-1.3786137347167937E-2</v>
      </c>
    </row>
    <row r="1061" spans="1:54" x14ac:dyDescent="0.25">
      <c r="A1061" s="3">
        <v>44095</v>
      </c>
      <c r="B1061">
        <f>IFERROR(VLOOKUP($A1061,Finnifty!$A$14:$I$486,B$15+1,FALSE),All_curves!B1060)</f>
        <v>0</v>
      </c>
      <c r="C1061">
        <f>IFERROR(VLOOKUP($A1061,Finnifty!$A$14:$I$486,C$15+1,FALSE),All_curves!C1060)</f>
        <v>0</v>
      </c>
      <c r="D1061">
        <f>IFERROR(VLOOKUP($A1061,Finnifty!$A$14:$I$486,D$15+1,FALSE),All_curves!D1060)</f>
        <v>0</v>
      </c>
      <c r="E1061">
        <f>IFERROR(VLOOKUP($A1061,Finnifty!$A$14:$I$486,E$15+1,FALSE),All_curves!E1060)</f>
        <v>0</v>
      </c>
      <c r="F1061">
        <f>IFERROR(VLOOKUP($A1061,Finnifty!$A$14:$I$486,F$15+1,FALSE),All_curves!F1060)</f>
        <v>0</v>
      </c>
      <c r="G1061">
        <f>IFERROR(VLOOKUP($A1061,Finnifty!$A$14:$I$486,G$15+1,FALSE),All_curves!G1060)</f>
        <v>0</v>
      </c>
      <c r="H1061">
        <f>IFERROR(VLOOKUP($A1061,Finnifty!$A$14:$I$486,H$15+1,FALSE),All_curves!H1060)</f>
        <v>0</v>
      </c>
      <c r="I1061">
        <f>IFERROR(VLOOKUP($A1061,Finnifty!$A$14:$I$486,I$15+1,FALSE),All_curves!I1060)</f>
        <v>0</v>
      </c>
      <c r="J1061">
        <f>IFERROR(VLOOKUP($A1061,Banknifty!$A$14:$I$4860,2,FALSE),All_curves!J1060)</f>
        <v>17463846</v>
      </c>
      <c r="K1061">
        <f>IFERROR(VLOOKUP($A1061,Banknifty!$A$14:$I$4860,3,FALSE),All_curves!K1060)</f>
        <v>29939460</v>
      </c>
      <c r="L1061">
        <f>IFERROR(VLOOKUP($A1061,Banknifty!$A$14:$I$4860,4,FALSE),All_curves!L1060)</f>
        <v>21377114</v>
      </c>
      <c r="M1061">
        <f>IFERROR(VLOOKUP($A1061,Banknifty!$A$14:$I$4860,5,FALSE),All_curves!M1060)</f>
        <v>28580302</v>
      </c>
      <c r="N1061">
        <f>IFERROR(VLOOKUP($A1061,Banknifty!$A$14:$I$4860,6,FALSE),All_curves!N1060)</f>
        <v>16704699</v>
      </c>
      <c r="O1061">
        <f>IFERROR(VLOOKUP($A1061,Banknifty!$A$14:$I$4860,7,FALSE),All_curves!O1060)</f>
        <v>26442586</v>
      </c>
      <c r="P1061">
        <f>IFERROR(VLOOKUP($A1061,Banknifty!$A$14:$I$4860,8,FALSE),All_curves!P1060)</f>
        <v>26442586</v>
      </c>
      <c r="Q1061">
        <f>IFERROR(VLOOKUP($A1061,Banknifty!$A$14:$I$4860,9,FALSE),All_curves!Q1060)</f>
        <v>22008492</v>
      </c>
      <c r="R1061">
        <f>IFERROR(VLOOKUP($A1061,Nifty!$A$14:$I$4860,2,FALSE),All_curves!R1060)</f>
        <v>8748097</v>
      </c>
      <c r="S1061">
        <f>IFERROR(VLOOKUP($A1061,Nifty!$A$14:$I$4860,3,FALSE),All_curves!S1060)</f>
        <v>10779489</v>
      </c>
      <c r="T1061">
        <f>IFERROR(VLOOKUP($A1061,Nifty!$A$14:$I$4860,4,FALSE),All_curves!T1060)</f>
        <v>10047759</v>
      </c>
      <c r="U1061">
        <f>IFERROR(VLOOKUP($A1061,Nifty!$A$14:$I$4860,5,FALSE),All_curves!U1060)</f>
        <v>11456682</v>
      </c>
      <c r="V1061">
        <f>IFERROR(VLOOKUP($A1061,Nifty!$A$14:$I$4860,6,FALSE),All_curves!V1060)</f>
        <v>9628448</v>
      </c>
      <c r="W1061">
        <f>IFERROR(VLOOKUP($A1061,Nifty!$A$14:$I$4860,7,FALSE),All_curves!W1060)</f>
        <v>11637013</v>
      </c>
      <c r="X1061">
        <f>IFERROR(VLOOKUP($A1061,Nifty!$A$14:$I$4860,8,FALSE),All_curves!X1060)</f>
        <v>11117402</v>
      </c>
      <c r="Y1061">
        <f>IFERROR(VLOOKUP($A1061,Nifty!$A$14:$I$4860,9,FALSE),All_curves!Y1060)</f>
        <v>11320125</v>
      </c>
      <c r="AA1061" s="5">
        <f t="shared" si="439"/>
        <v>0</v>
      </c>
      <c r="AB1061" s="5">
        <f t="shared" si="440"/>
        <v>0</v>
      </c>
      <c r="AC1061" s="5">
        <f t="shared" si="441"/>
        <v>0</v>
      </c>
      <c r="AD1061" s="5">
        <f t="shared" si="442"/>
        <v>0</v>
      </c>
      <c r="AE1061" s="5">
        <f t="shared" si="443"/>
        <v>0</v>
      </c>
      <c r="AF1061" s="5">
        <f t="shared" si="444"/>
        <v>0</v>
      </c>
      <c r="AG1061" s="5">
        <f t="shared" si="445"/>
        <v>0</v>
      </c>
      <c r="AH1061" s="5">
        <f t="shared" si="446"/>
        <v>0</v>
      </c>
      <c r="AI1061" s="5">
        <f t="shared" si="448"/>
        <v>1.0692695203901481E-2</v>
      </c>
      <c r="AJ1061" s="5">
        <f t="shared" si="449"/>
        <v>1.0185239733022877E-2</v>
      </c>
      <c r="AK1061" s="5">
        <f t="shared" si="450"/>
        <v>1.0864620617348164E-2</v>
      </c>
      <c r="AL1061" s="5">
        <f t="shared" si="451"/>
        <v>8.3083305144744379E-3</v>
      </c>
      <c r="AM1061" s="5">
        <f t="shared" si="452"/>
        <v>-8.2361519842996112E-3</v>
      </c>
      <c r="AN1061" s="5">
        <f t="shared" si="453"/>
        <v>-1.0165845391795658E-2</v>
      </c>
      <c r="AO1061" s="5">
        <f t="shared" si="454"/>
        <v>-1.0165845391795658E-2</v>
      </c>
      <c r="AP1061" s="5">
        <f t="shared" si="455"/>
        <v>-1.3882607120585533E-3</v>
      </c>
      <c r="AQ1061" s="5">
        <f t="shared" si="456"/>
        <v>1.631074692551393E-2</v>
      </c>
      <c r="AR1061" s="5">
        <f t="shared" si="457"/>
        <v>1.567090551918926E-2</v>
      </c>
      <c r="AS1061" s="5">
        <f t="shared" si="458"/>
        <v>1.4131772668755538E-2</v>
      </c>
      <c r="AT1061" s="5">
        <f t="shared" si="459"/>
        <v>1.119003698179144E-2</v>
      </c>
      <c r="AU1061" s="5">
        <f t="shared" si="460"/>
        <v>1.6310668380001392E-2</v>
      </c>
      <c r="AV1061" s="5">
        <f t="shared" si="461"/>
        <v>1.5670831200444324E-2</v>
      </c>
      <c r="AW1061" s="5">
        <f t="shared" si="462"/>
        <v>1.4131743693468035E-2</v>
      </c>
      <c r="AX1061" s="5">
        <f t="shared" si="463"/>
        <v>1.1190052143601026E-2</v>
      </c>
      <c r="AZ1061" s="7">
        <f t="shared" si="447"/>
        <v>135.85373636453863</v>
      </c>
      <c r="BA1061" s="4">
        <f t="shared" si="464"/>
        <v>5.195897504231768E-3</v>
      </c>
      <c r="BB1061" s="5">
        <f>AZ1061/MAX($AZ$16:AZ1061)-1</f>
        <v>-8.6618711995714026E-3</v>
      </c>
    </row>
    <row r="1062" spans="1:54" x14ac:dyDescent="0.25">
      <c r="A1062" s="3">
        <v>44096</v>
      </c>
      <c r="B1062">
        <f>IFERROR(VLOOKUP($A1062,Finnifty!$A$14:$I$486,B$15+1,FALSE),All_curves!B1061)</f>
        <v>0</v>
      </c>
      <c r="C1062">
        <f>IFERROR(VLOOKUP($A1062,Finnifty!$A$14:$I$486,C$15+1,FALSE),All_curves!C1061)</f>
        <v>0</v>
      </c>
      <c r="D1062">
        <f>IFERROR(VLOOKUP($A1062,Finnifty!$A$14:$I$486,D$15+1,FALSE),All_curves!D1061)</f>
        <v>0</v>
      </c>
      <c r="E1062">
        <f>IFERROR(VLOOKUP($A1062,Finnifty!$A$14:$I$486,E$15+1,FALSE),All_curves!E1061)</f>
        <v>0</v>
      </c>
      <c r="F1062">
        <f>IFERROR(VLOOKUP($A1062,Finnifty!$A$14:$I$486,F$15+1,FALSE),All_curves!F1061)</f>
        <v>0</v>
      </c>
      <c r="G1062">
        <f>IFERROR(VLOOKUP($A1062,Finnifty!$A$14:$I$486,G$15+1,FALSE),All_curves!G1061)</f>
        <v>0</v>
      </c>
      <c r="H1062">
        <f>IFERROR(VLOOKUP($A1062,Finnifty!$A$14:$I$486,H$15+1,FALSE),All_curves!H1061)</f>
        <v>0</v>
      </c>
      <c r="I1062">
        <f>IFERROR(VLOOKUP($A1062,Finnifty!$A$14:$I$486,I$15+1,FALSE),All_curves!I1061)</f>
        <v>0</v>
      </c>
      <c r="J1062">
        <f>IFERROR(VLOOKUP($A1062,Banknifty!$A$14:$I$4860,2,FALSE),All_curves!J1061)</f>
        <v>17323252</v>
      </c>
      <c r="K1062">
        <f>IFERROR(VLOOKUP($A1062,Banknifty!$A$14:$I$4860,3,FALSE),All_curves!K1061)</f>
        <v>29892578</v>
      </c>
      <c r="L1062">
        <f>IFERROR(VLOOKUP($A1062,Banknifty!$A$14:$I$4860,4,FALSE),All_curves!L1061)</f>
        <v>21329398</v>
      </c>
      <c r="M1062">
        <f>IFERROR(VLOOKUP($A1062,Banknifty!$A$14:$I$4860,5,FALSE),All_curves!M1061)</f>
        <v>28516946</v>
      </c>
      <c r="N1062">
        <f>IFERROR(VLOOKUP($A1062,Banknifty!$A$14:$I$4860,6,FALSE),All_curves!N1061)</f>
        <v>16758529</v>
      </c>
      <c r="O1062">
        <f>IFERROR(VLOOKUP($A1062,Banknifty!$A$14:$I$4860,7,FALSE),All_curves!O1061)</f>
        <v>26510050</v>
      </c>
      <c r="P1062">
        <f>IFERROR(VLOOKUP($A1062,Banknifty!$A$14:$I$4860,8,FALSE),All_curves!P1061)</f>
        <v>26510050</v>
      </c>
      <c r="Q1062">
        <f>IFERROR(VLOOKUP($A1062,Banknifty!$A$14:$I$4860,9,FALSE),All_curves!Q1061)</f>
        <v>22008492</v>
      </c>
      <c r="R1062">
        <f>IFERROR(VLOOKUP($A1062,Nifty!$A$14:$I$4860,2,FALSE),All_curves!R1061)</f>
        <v>8659884</v>
      </c>
      <c r="S1062">
        <f>IFERROR(VLOOKUP($A1062,Nifty!$A$14:$I$4860,3,FALSE),All_curves!S1061)</f>
        <v>10698864</v>
      </c>
      <c r="T1062">
        <f>IFERROR(VLOOKUP($A1062,Nifty!$A$14:$I$4860,4,FALSE),All_curves!T1061)</f>
        <v>9972230</v>
      </c>
      <c r="U1062">
        <f>IFERROR(VLOOKUP($A1062,Nifty!$A$14:$I$4860,5,FALSE),All_curves!U1061)</f>
        <v>11377417</v>
      </c>
      <c r="V1062">
        <f>IFERROR(VLOOKUP($A1062,Nifty!$A$14:$I$4860,6,FALSE),All_curves!V1061)</f>
        <v>9531358</v>
      </c>
      <c r="W1062">
        <f>IFERROR(VLOOKUP($A1062,Nifty!$A$14:$I$4860,7,FALSE),All_curves!W1061)</f>
        <v>11549974</v>
      </c>
      <c r="X1062">
        <f>IFERROR(VLOOKUP($A1062,Nifty!$A$14:$I$4860,8,FALSE),All_curves!X1061)</f>
        <v>11033833</v>
      </c>
      <c r="Y1062">
        <f>IFERROR(VLOOKUP($A1062,Nifty!$A$14:$I$4860,9,FALSE),All_curves!Y1061)</f>
        <v>11241805</v>
      </c>
      <c r="AA1062" s="5">
        <f t="shared" si="439"/>
        <v>0</v>
      </c>
      <c r="AB1062" s="5">
        <f t="shared" si="440"/>
        <v>0</v>
      </c>
      <c r="AC1062" s="5">
        <f t="shared" si="441"/>
        <v>0</v>
      </c>
      <c r="AD1062" s="5">
        <f t="shared" si="442"/>
        <v>0</v>
      </c>
      <c r="AE1062" s="5">
        <f t="shared" si="443"/>
        <v>0</v>
      </c>
      <c r="AF1062" s="5">
        <f t="shared" si="444"/>
        <v>0</v>
      </c>
      <c r="AG1062" s="5">
        <f t="shared" si="445"/>
        <v>0</v>
      </c>
      <c r="AH1062" s="5">
        <f t="shared" si="446"/>
        <v>0</v>
      </c>
      <c r="AI1062" s="5">
        <f t="shared" si="448"/>
        <v>-8.0505748848220815E-3</v>
      </c>
      <c r="AJ1062" s="5">
        <f t="shared" si="449"/>
        <v>-1.565893306024857E-3</v>
      </c>
      <c r="AK1062" s="5">
        <f t="shared" si="450"/>
        <v>-2.2321067287193186E-3</v>
      </c>
      <c r="AL1062" s="5">
        <f t="shared" si="451"/>
        <v>-2.2167715372636287E-3</v>
      </c>
      <c r="AM1062" s="5">
        <f t="shared" si="452"/>
        <v>3.222446570273485E-3</v>
      </c>
      <c r="AN1062" s="5">
        <f t="shared" si="453"/>
        <v>2.551338965107286E-3</v>
      </c>
      <c r="AO1062" s="5">
        <f t="shared" si="454"/>
        <v>2.551338965107286E-3</v>
      </c>
      <c r="AP1062" s="5">
        <f t="shared" si="455"/>
        <v>0</v>
      </c>
      <c r="AQ1062" s="5">
        <f t="shared" si="456"/>
        <v>-1.0083678770365756E-2</v>
      </c>
      <c r="AR1062" s="5">
        <f t="shared" si="457"/>
        <v>-7.4794825617429117E-3</v>
      </c>
      <c r="AS1062" s="5">
        <f t="shared" si="458"/>
        <v>-7.5169995617928587E-3</v>
      </c>
      <c r="AT1062" s="5">
        <f t="shared" si="459"/>
        <v>-6.9186698208084652E-3</v>
      </c>
      <c r="AU1062" s="5">
        <f t="shared" si="460"/>
        <v>-1.0083660419623164E-2</v>
      </c>
      <c r="AV1062" s="5">
        <f t="shared" si="461"/>
        <v>-7.4794966715255873E-3</v>
      </c>
      <c r="AW1062" s="5">
        <f t="shared" si="462"/>
        <v>-7.5169540509554267E-3</v>
      </c>
      <c r="AX1062" s="5">
        <f t="shared" si="463"/>
        <v>-6.9186515166572704E-3</v>
      </c>
      <c r="AZ1062" s="7">
        <f t="shared" si="447"/>
        <v>135.45898041543634</v>
      </c>
      <c r="BA1062" s="4">
        <f t="shared" si="464"/>
        <v>-2.9057423054088868E-3</v>
      </c>
      <c r="BB1062" s="5">
        <f>AZ1062/MAX($AZ$16:AZ1062)-1</f>
        <v>-1.1542444339391555E-2</v>
      </c>
    </row>
    <row r="1063" spans="1:54" x14ac:dyDescent="0.25">
      <c r="A1063" s="3">
        <v>44097</v>
      </c>
      <c r="B1063">
        <f>IFERROR(VLOOKUP($A1063,Finnifty!$A$14:$I$486,B$15+1,FALSE),All_curves!B1062)</f>
        <v>0</v>
      </c>
      <c r="C1063">
        <f>IFERROR(VLOOKUP($A1063,Finnifty!$A$14:$I$486,C$15+1,FALSE),All_curves!C1062)</f>
        <v>0</v>
      </c>
      <c r="D1063">
        <f>IFERROR(VLOOKUP($A1063,Finnifty!$A$14:$I$486,D$15+1,FALSE),All_curves!D1062)</f>
        <v>0</v>
      </c>
      <c r="E1063">
        <f>IFERROR(VLOOKUP($A1063,Finnifty!$A$14:$I$486,E$15+1,FALSE),All_curves!E1062)</f>
        <v>0</v>
      </c>
      <c r="F1063">
        <f>IFERROR(VLOOKUP($A1063,Finnifty!$A$14:$I$486,F$15+1,FALSE),All_curves!F1062)</f>
        <v>0</v>
      </c>
      <c r="G1063">
        <f>IFERROR(VLOOKUP($A1063,Finnifty!$A$14:$I$486,G$15+1,FALSE),All_curves!G1062)</f>
        <v>0</v>
      </c>
      <c r="H1063">
        <f>IFERROR(VLOOKUP($A1063,Finnifty!$A$14:$I$486,H$15+1,FALSE),All_curves!H1062)</f>
        <v>0</v>
      </c>
      <c r="I1063">
        <f>IFERROR(VLOOKUP($A1063,Finnifty!$A$14:$I$486,I$15+1,FALSE),All_curves!I1062)</f>
        <v>0</v>
      </c>
      <c r="J1063">
        <f>IFERROR(VLOOKUP($A1063,Banknifty!$A$14:$I$4860,2,FALSE),All_curves!J1062)</f>
        <v>17155690</v>
      </c>
      <c r="K1063">
        <f>IFERROR(VLOOKUP($A1063,Banknifty!$A$14:$I$4860,3,FALSE),All_curves!K1062)</f>
        <v>29669818</v>
      </c>
      <c r="L1063">
        <f>IFERROR(VLOOKUP($A1063,Banknifty!$A$14:$I$4860,4,FALSE),All_curves!L1062)</f>
        <v>21142392</v>
      </c>
      <c r="M1063">
        <f>IFERROR(VLOOKUP($A1063,Banknifty!$A$14:$I$4860,5,FALSE),All_curves!M1062)</f>
        <v>28284950</v>
      </c>
      <c r="N1063">
        <f>IFERROR(VLOOKUP($A1063,Banknifty!$A$14:$I$4860,6,FALSE),All_curves!N1062)</f>
        <v>16704109</v>
      </c>
      <c r="O1063">
        <f>IFERROR(VLOOKUP($A1063,Banknifty!$A$14:$I$4860,7,FALSE),All_curves!O1062)</f>
        <v>26423964</v>
      </c>
      <c r="P1063">
        <f>IFERROR(VLOOKUP($A1063,Banknifty!$A$14:$I$4860,8,FALSE),All_curves!P1062)</f>
        <v>26423964</v>
      </c>
      <c r="Q1063">
        <f>IFERROR(VLOOKUP($A1063,Banknifty!$A$14:$I$4860,9,FALSE),All_curves!Q1062)</f>
        <v>21937024</v>
      </c>
      <c r="R1063">
        <f>IFERROR(VLOOKUP($A1063,Nifty!$A$14:$I$4860,2,FALSE),All_curves!R1062)</f>
        <v>8615987</v>
      </c>
      <c r="S1063">
        <f>IFERROR(VLOOKUP($A1063,Nifty!$A$14:$I$4860,3,FALSE),All_curves!S1062)</f>
        <v>10673550</v>
      </c>
      <c r="T1063">
        <f>IFERROR(VLOOKUP($A1063,Nifty!$A$14:$I$4860,4,FALSE),All_curves!T1062)</f>
        <v>9904687</v>
      </c>
      <c r="U1063">
        <f>IFERROR(VLOOKUP($A1063,Nifty!$A$14:$I$4860,5,FALSE),All_curves!U1062)</f>
        <v>11300670</v>
      </c>
      <c r="V1063">
        <f>IFERROR(VLOOKUP($A1063,Nifty!$A$14:$I$4860,6,FALSE),All_curves!V1062)</f>
        <v>9483043</v>
      </c>
      <c r="W1063">
        <f>IFERROR(VLOOKUP($A1063,Nifty!$A$14:$I$4860,7,FALSE),All_curves!W1062)</f>
        <v>11522646</v>
      </c>
      <c r="X1063">
        <f>IFERROR(VLOOKUP($A1063,Nifty!$A$14:$I$4860,8,FALSE),All_curves!X1062)</f>
        <v>10959100</v>
      </c>
      <c r="Y1063">
        <f>IFERROR(VLOOKUP($A1063,Nifty!$A$14:$I$4860,9,FALSE),All_curves!Y1062)</f>
        <v>11165973</v>
      </c>
      <c r="AA1063" s="5">
        <f t="shared" si="439"/>
        <v>0</v>
      </c>
      <c r="AB1063" s="5">
        <f t="shared" si="440"/>
        <v>0</v>
      </c>
      <c r="AC1063" s="5">
        <f t="shared" si="441"/>
        <v>0</v>
      </c>
      <c r="AD1063" s="5">
        <f t="shared" si="442"/>
        <v>0</v>
      </c>
      <c r="AE1063" s="5">
        <f t="shared" si="443"/>
        <v>0</v>
      </c>
      <c r="AF1063" s="5">
        <f t="shared" si="444"/>
        <v>0</v>
      </c>
      <c r="AG1063" s="5">
        <f t="shared" si="445"/>
        <v>0</v>
      </c>
      <c r="AH1063" s="5">
        <f t="shared" si="446"/>
        <v>0</v>
      </c>
      <c r="AI1063" s="5">
        <f t="shared" si="448"/>
        <v>-9.6726642318659684E-3</v>
      </c>
      <c r="AJ1063" s="5">
        <f t="shared" si="449"/>
        <v>-7.4520170190740531E-3</v>
      </c>
      <c r="AK1063" s="5">
        <f t="shared" si="450"/>
        <v>-8.7675235841161436E-3</v>
      </c>
      <c r="AL1063" s="5">
        <f t="shared" si="451"/>
        <v>-8.1353732619193764E-3</v>
      </c>
      <c r="AM1063" s="5">
        <f t="shared" si="452"/>
        <v>-3.2473017172330865E-3</v>
      </c>
      <c r="AN1063" s="5">
        <f t="shared" si="453"/>
        <v>-3.2472967799004326E-3</v>
      </c>
      <c r="AO1063" s="5">
        <f t="shared" si="454"/>
        <v>-3.2472967799004326E-3</v>
      </c>
      <c r="AP1063" s="5">
        <f t="shared" si="455"/>
        <v>-3.2472919998335348E-3</v>
      </c>
      <c r="AQ1063" s="5">
        <f t="shared" si="456"/>
        <v>-5.0690055432612846E-3</v>
      </c>
      <c r="AR1063" s="5">
        <f t="shared" si="457"/>
        <v>-2.3660455913824263E-3</v>
      </c>
      <c r="AS1063" s="5">
        <f t="shared" si="458"/>
        <v>-6.7731089234804864E-3</v>
      </c>
      <c r="AT1063" s="5">
        <f t="shared" si="459"/>
        <v>-6.7455556915950732E-3</v>
      </c>
      <c r="AU1063" s="5">
        <f t="shared" si="460"/>
        <v>-5.0690573158620467E-3</v>
      </c>
      <c r="AV1063" s="5">
        <f t="shared" si="461"/>
        <v>-2.3660659322696231E-3</v>
      </c>
      <c r="AW1063" s="5">
        <f t="shared" si="462"/>
        <v>-6.7730769534032342E-3</v>
      </c>
      <c r="AX1063" s="5">
        <f t="shared" si="463"/>
        <v>-6.7455359704247098E-3</v>
      </c>
      <c r="AZ1063" s="7">
        <f t="shared" si="447"/>
        <v>134.9570810900575</v>
      </c>
      <c r="BA1063" s="4">
        <f t="shared" si="464"/>
        <v>-3.7051757206467474E-3</v>
      </c>
      <c r="BB1063" s="5">
        <f>AZ1063/MAX($AZ$16:AZ1063)-1</f>
        <v>-1.5204853275515129E-2</v>
      </c>
    </row>
    <row r="1064" spans="1:54" x14ac:dyDescent="0.25">
      <c r="A1064" s="3">
        <v>44098</v>
      </c>
      <c r="B1064">
        <f>IFERROR(VLOOKUP($A1064,Finnifty!$A$14:$I$486,B$15+1,FALSE),All_curves!B1063)</f>
        <v>0</v>
      </c>
      <c r="C1064">
        <f>IFERROR(VLOOKUP($A1064,Finnifty!$A$14:$I$486,C$15+1,FALSE),All_curves!C1063)</f>
        <v>0</v>
      </c>
      <c r="D1064">
        <f>IFERROR(VLOOKUP($A1064,Finnifty!$A$14:$I$486,D$15+1,FALSE),All_curves!D1063)</f>
        <v>0</v>
      </c>
      <c r="E1064">
        <f>IFERROR(VLOOKUP($A1064,Finnifty!$A$14:$I$486,E$15+1,FALSE),All_curves!E1063)</f>
        <v>0</v>
      </c>
      <c r="F1064">
        <f>IFERROR(VLOOKUP($A1064,Finnifty!$A$14:$I$486,F$15+1,FALSE),All_curves!F1063)</f>
        <v>0</v>
      </c>
      <c r="G1064">
        <f>IFERROR(VLOOKUP($A1064,Finnifty!$A$14:$I$486,G$15+1,FALSE),All_curves!G1063)</f>
        <v>0</v>
      </c>
      <c r="H1064">
        <f>IFERROR(VLOOKUP($A1064,Finnifty!$A$14:$I$486,H$15+1,FALSE),All_curves!H1063)</f>
        <v>0</v>
      </c>
      <c r="I1064">
        <f>IFERROR(VLOOKUP($A1064,Finnifty!$A$14:$I$486,I$15+1,FALSE),All_curves!I1063)</f>
        <v>0</v>
      </c>
      <c r="J1064">
        <f>IFERROR(VLOOKUP($A1064,Banknifty!$A$14:$I$4860,2,FALSE),All_curves!J1063)</f>
        <v>17413212</v>
      </c>
      <c r="K1064">
        <f>IFERROR(VLOOKUP($A1064,Banknifty!$A$14:$I$4860,3,FALSE),All_curves!K1063)</f>
        <v>30698340</v>
      </c>
      <c r="L1064">
        <f>IFERROR(VLOOKUP($A1064,Banknifty!$A$14:$I$4860,4,FALSE),All_curves!L1063)</f>
        <v>21804190</v>
      </c>
      <c r="M1064">
        <f>IFERROR(VLOOKUP($A1064,Banknifty!$A$14:$I$4860,5,FALSE),All_curves!M1063)</f>
        <v>29360076</v>
      </c>
      <c r="N1064">
        <f>IFERROR(VLOOKUP($A1064,Banknifty!$A$14:$I$4860,6,FALSE),All_curves!N1063)</f>
        <v>16882720</v>
      </c>
      <c r="O1064">
        <f>IFERROR(VLOOKUP($A1064,Banknifty!$A$14:$I$4860,7,FALSE),All_curves!O1063)</f>
        <v>26693098</v>
      </c>
      <c r="P1064">
        <f>IFERROR(VLOOKUP($A1064,Banknifty!$A$14:$I$4860,8,FALSE),All_curves!P1063)</f>
        <v>26693098</v>
      </c>
      <c r="Q1064">
        <f>IFERROR(VLOOKUP($A1064,Banknifty!$A$14:$I$4860,9,FALSE),All_curves!Q1063)</f>
        <v>22119284</v>
      </c>
      <c r="R1064">
        <f>IFERROR(VLOOKUP($A1064,Nifty!$A$14:$I$4860,2,FALSE),All_curves!R1063)</f>
        <v>8983833</v>
      </c>
      <c r="S1064">
        <f>IFERROR(VLOOKUP($A1064,Nifty!$A$14:$I$4860,3,FALSE),All_curves!S1063)</f>
        <v>11222456</v>
      </c>
      <c r="T1064">
        <f>IFERROR(VLOOKUP($A1064,Nifty!$A$14:$I$4860,4,FALSE),All_curves!T1063)</f>
        <v>10432691</v>
      </c>
      <c r="U1064">
        <f>IFERROR(VLOOKUP($A1064,Nifty!$A$14:$I$4860,5,FALSE),All_curves!U1063)</f>
        <v>11895381</v>
      </c>
      <c r="V1064">
        <f>IFERROR(VLOOKUP($A1064,Nifty!$A$14:$I$4860,6,FALSE),All_curves!V1063)</f>
        <v>9747941</v>
      </c>
      <c r="W1064">
        <f>IFERROR(VLOOKUP($A1064,Nifty!$A$14:$I$4860,7,FALSE),All_curves!W1063)</f>
        <v>11840809</v>
      </c>
      <c r="X1064">
        <f>IFERROR(VLOOKUP($A1064,Nifty!$A$14:$I$4860,8,FALSE),All_curves!X1063)</f>
        <v>11214057</v>
      </c>
      <c r="Y1064">
        <f>IFERROR(VLOOKUP($A1064,Nifty!$A$14:$I$4860,9,FALSE),All_curves!Y1063)</f>
        <v>11416532</v>
      </c>
      <c r="AA1064" s="5">
        <f t="shared" si="439"/>
        <v>0</v>
      </c>
      <c r="AB1064" s="5">
        <f t="shared" si="440"/>
        <v>0</v>
      </c>
      <c r="AC1064" s="5">
        <f t="shared" si="441"/>
        <v>0</v>
      </c>
      <c r="AD1064" s="5">
        <f t="shared" si="442"/>
        <v>0</v>
      </c>
      <c r="AE1064" s="5">
        <f t="shared" si="443"/>
        <v>0</v>
      </c>
      <c r="AF1064" s="5">
        <f t="shared" si="444"/>
        <v>0</v>
      </c>
      <c r="AG1064" s="5">
        <f t="shared" si="445"/>
        <v>0</v>
      </c>
      <c r="AH1064" s="5">
        <f t="shared" si="446"/>
        <v>0</v>
      </c>
      <c r="AI1064" s="5">
        <f t="shared" si="448"/>
        <v>1.5010879772250574E-2</v>
      </c>
      <c r="AJ1064" s="5">
        <f t="shared" si="449"/>
        <v>3.4665598555407406E-2</v>
      </c>
      <c r="AK1064" s="5">
        <f t="shared" si="450"/>
        <v>3.1301945399555553E-2</v>
      </c>
      <c r="AL1064" s="5">
        <f t="shared" si="451"/>
        <v>3.8010532102761285E-2</v>
      </c>
      <c r="AM1064" s="5">
        <f t="shared" si="452"/>
        <v>1.0692638559769874E-2</v>
      </c>
      <c r="AN1064" s="5">
        <f t="shared" si="453"/>
        <v>1.0185224291101802E-2</v>
      </c>
      <c r="AO1064" s="5">
        <f t="shared" si="454"/>
        <v>1.0185224291101802E-2</v>
      </c>
      <c r="AP1064" s="5">
        <f t="shared" si="455"/>
        <v>8.3083284223055553E-3</v>
      </c>
      <c r="AQ1064" s="5">
        <f t="shared" si="456"/>
        <v>4.2693425605214941E-2</v>
      </c>
      <c r="AR1064" s="5">
        <f t="shared" si="457"/>
        <v>5.142675117463269E-2</v>
      </c>
      <c r="AS1064" s="5">
        <f t="shared" si="458"/>
        <v>5.3308499299372203E-2</v>
      </c>
      <c r="AT1064" s="5">
        <f t="shared" si="459"/>
        <v>5.2626171722561566E-2</v>
      </c>
      <c r="AU1064" s="5">
        <f t="shared" si="460"/>
        <v>2.7933860470737093E-2</v>
      </c>
      <c r="AV1064" s="5">
        <f t="shared" si="461"/>
        <v>2.7611973846979332E-2</v>
      </c>
      <c r="AW1064" s="5">
        <f t="shared" si="462"/>
        <v>2.3264410398664115E-2</v>
      </c>
      <c r="AX1064" s="5">
        <f t="shared" si="463"/>
        <v>2.2439513332156436E-2</v>
      </c>
      <c r="AZ1064" s="7">
        <f t="shared" si="447"/>
        <v>137.54187457373479</v>
      </c>
      <c r="BA1064" s="4">
        <f t="shared" si="464"/>
        <v>1.9152707385190509E-2</v>
      </c>
      <c r="BB1064" s="5">
        <f>AZ1064/MAX($AZ$16:AZ1064)-1</f>
        <v>0</v>
      </c>
    </row>
    <row r="1065" spans="1:54" x14ac:dyDescent="0.25">
      <c r="A1065" s="3">
        <v>44099</v>
      </c>
      <c r="B1065">
        <f>IFERROR(VLOOKUP($A1065,Finnifty!$A$14:$I$486,B$15+1,FALSE),All_curves!B1064)</f>
        <v>0</v>
      </c>
      <c r="C1065">
        <f>IFERROR(VLOOKUP($A1065,Finnifty!$A$14:$I$486,C$15+1,FALSE),All_curves!C1064)</f>
        <v>0</v>
      </c>
      <c r="D1065">
        <f>IFERROR(VLOOKUP($A1065,Finnifty!$A$14:$I$486,D$15+1,FALSE),All_curves!D1064)</f>
        <v>0</v>
      </c>
      <c r="E1065">
        <f>IFERROR(VLOOKUP($A1065,Finnifty!$A$14:$I$486,E$15+1,FALSE),All_curves!E1064)</f>
        <v>0</v>
      </c>
      <c r="F1065">
        <f>IFERROR(VLOOKUP($A1065,Finnifty!$A$14:$I$486,F$15+1,FALSE),All_curves!F1064)</f>
        <v>0</v>
      </c>
      <c r="G1065">
        <f>IFERROR(VLOOKUP($A1065,Finnifty!$A$14:$I$486,G$15+1,FALSE),All_curves!G1064)</f>
        <v>0</v>
      </c>
      <c r="H1065">
        <f>IFERROR(VLOOKUP($A1065,Finnifty!$A$14:$I$486,H$15+1,FALSE),All_curves!H1064)</f>
        <v>0</v>
      </c>
      <c r="I1065">
        <f>IFERROR(VLOOKUP($A1065,Finnifty!$A$14:$I$486,I$15+1,FALSE),All_curves!I1064)</f>
        <v>0</v>
      </c>
      <c r="J1065">
        <f>IFERROR(VLOOKUP($A1065,Banknifty!$A$14:$I$4860,2,FALSE),All_curves!J1064)</f>
        <v>17359284</v>
      </c>
      <c r="K1065">
        <f>IFERROR(VLOOKUP($A1065,Banknifty!$A$14:$I$4860,3,FALSE),All_curves!K1064)</f>
        <v>30659230</v>
      </c>
      <c r="L1065">
        <f>IFERROR(VLOOKUP($A1065,Banknifty!$A$14:$I$4860,4,FALSE),All_curves!L1064)</f>
        <v>21804190</v>
      </c>
      <c r="M1065">
        <f>IFERROR(VLOOKUP($A1065,Banknifty!$A$14:$I$4860,5,FALSE),All_curves!M1064)</f>
        <v>29331528</v>
      </c>
      <c r="N1065">
        <f>IFERROR(VLOOKUP($A1065,Banknifty!$A$14:$I$4860,6,FALSE),All_curves!N1064)</f>
        <v>16746804</v>
      </c>
      <c r="O1065">
        <f>IFERROR(VLOOKUP($A1065,Banknifty!$A$14:$I$4860,7,FALSE),All_curves!O1064)</f>
        <v>26651300</v>
      </c>
      <c r="P1065">
        <f>IFERROR(VLOOKUP($A1065,Banknifty!$A$14:$I$4860,8,FALSE),All_curves!P1064)</f>
        <v>26651300</v>
      </c>
      <c r="Q1065">
        <f>IFERROR(VLOOKUP($A1065,Banknifty!$A$14:$I$4860,9,FALSE),All_curves!Q1064)</f>
        <v>22070250</v>
      </c>
      <c r="R1065">
        <f>IFERROR(VLOOKUP($A1065,Nifty!$A$14:$I$4860,2,FALSE),All_curves!R1064)</f>
        <v>8994212</v>
      </c>
      <c r="S1065">
        <f>IFERROR(VLOOKUP($A1065,Nifty!$A$14:$I$4860,3,FALSE),All_curves!S1064)</f>
        <v>11220950</v>
      </c>
      <c r="T1065">
        <f>IFERROR(VLOOKUP($A1065,Nifty!$A$14:$I$4860,4,FALSE),All_curves!T1064)</f>
        <v>10426312</v>
      </c>
      <c r="U1065">
        <f>IFERROR(VLOOKUP($A1065,Nifty!$A$14:$I$4860,5,FALSE),All_curves!U1064)</f>
        <v>11882597</v>
      </c>
      <c r="V1065">
        <f>IFERROR(VLOOKUP($A1065,Nifty!$A$14:$I$4860,6,FALSE),All_curves!V1064)</f>
        <v>9714534</v>
      </c>
      <c r="W1065">
        <f>IFERROR(VLOOKUP($A1065,Nifty!$A$14:$I$4860,7,FALSE),All_curves!W1064)</f>
        <v>11788398</v>
      </c>
      <c r="X1065">
        <f>IFERROR(VLOOKUP($A1065,Nifty!$A$14:$I$4860,8,FALSE),All_curves!X1064)</f>
        <v>11159280</v>
      </c>
      <c r="Y1065">
        <f>IFERROR(VLOOKUP($A1065,Nifty!$A$14:$I$4860,9,FALSE),All_curves!Y1064)</f>
        <v>11360832</v>
      </c>
      <c r="AA1065" s="5">
        <f t="shared" ref="AA1065:AA1128" si="465">IFERROR(B1065/B1064-1,0)</f>
        <v>0</v>
      </c>
      <c r="AB1065" s="5">
        <f t="shared" ref="AB1065:AB1128" si="466">IFERROR(C1065/C1064-1,0)</f>
        <v>0</v>
      </c>
      <c r="AC1065" s="5">
        <f t="shared" ref="AC1065:AC1128" si="467">IFERROR(D1065/D1064-1,0)</f>
        <v>0</v>
      </c>
      <c r="AD1065" s="5">
        <f t="shared" ref="AD1065:AD1128" si="468">IFERROR(E1065/E1064-1,0)</f>
        <v>0</v>
      </c>
      <c r="AE1065" s="5">
        <f t="shared" ref="AE1065:AE1128" si="469">IFERROR(F1065/F1064-1,0)</f>
        <v>0</v>
      </c>
      <c r="AF1065" s="5">
        <f t="shared" ref="AF1065:AF1128" si="470">IFERROR(G1065/G1064-1,0)</f>
        <v>0</v>
      </c>
      <c r="AG1065" s="5">
        <f t="shared" ref="AG1065:AG1128" si="471">IFERROR(H1065/H1064-1,0)</f>
        <v>0</v>
      </c>
      <c r="AH1065" s="5">
        <f t="shared" ref="AH1065:AH1128" si="472">IFERROR(I1065/I1064-1,0)</f>
        <v>0</v>
      </c>
      <c r="AI1065" s="5">
        <f t="shared" si="448"/>
        <v>-3.096958791979354E-3</v>
      </c>
      <c r="AJ1065" s="5">
        <f t="shared" si="449"/>
        <v>-1.2740102559291033E-3</v>
      </c>
      <c r="AK1065" s="5">
        <f t="shared" si="450"/>
        <v>0</v>
      </c>
      <c r="AL1065" s="5">
        <f t="shared" si="451"/>
        <v>-9.7234080729213801E-4</v>
      </c>
      <c r="AM1065" s="5">
        <f t="shared" si="452"/>
        <v>-8.0505984817612619E-3</v>
      </c>
      <c r="AN1065" s="5">
        <f t="shared" si="453"/>
        <v>-1.5658729458828402E-3</v>
      </c>
      <c r="AO1065" s="5">
        <f t="shared" si="454"/>
        <v>-1.5658729458828402E-3</v>
      </c>
      <c r="AP1065" s="5">
        <f t="shared" si="455"/>
        <v>-2.2167986992707167E-3</v>
      </c>
      <c r="AQ1065" s="5">
        <f t="shared" si="456"/>
        <v>1.1552975216702066E-3</v>
      </c>
      <c r="AR1065" s="5">
        <f t="shared" si="457"/>
        <v>-1.3419522428959052E-4</v>
      </c>
      <c r="AS1065" s="5">
        <f t="shared" si="458"/>
        <v>-6.1144339461405295E-4</v>
      </c>
      <c r="AT1065" s="5">
        <f t="shared" si="459"/>
        <v>-1.0747028615560872E-3</v>
      </c>
      <c r="AU1065" s="5">
        <f t="shared" si="460"/>
        <v>-3.427082703926887E-3</v>
      </c>
      <c r="AV1065" s="5">
        <f t="shared" si="461"/>
        <v>-4.4263022906627647E-3</v>
      </c>
      <c r="AW1065" s="5">
        <f t="shared" si="462"/>
        <v>-4.8846728708441534E-3</v>
      </c>
      <c r="AX1065" s="5">
        <f t="shared" si="463"/>
        <v>-4.8788896663189973E-3</v>
      </c>
      <c r="AZ1065" s="7">
        <f t="shared" ref="AZ1065:AZ1128" si="473">AZ1064*(1+BA1065)</f>
        <v>137.32969076163573</v>
      </c>
      <c r="BA1065" s="4">
        <f t="shared" si="464"/>
        <v>-1.5426851841058577E-3</v>
      </c>
      <c r="BB1065" s="5">
        <f>AZ1065/MAX($AZ$16:AZ1065)-1</f>
        <v>-1.5426851841059408E-3</v>
      </c>
    </row>
    <row r="1066" spans="1:54" x14ac:dyDescent="0.25">
      <c r="A1066" s="3">
        <v>44102</v>
      </c>
      <c r="B1066">
        <f>IFERROR(VLOOKUP($A1066,Finnifty!$A$14:$I$486,B$15+1,FALSE),All_curves!B1065)</f>
        <v>0</v>
      </c>
      <c r="C1066">
        <f>IFERROR(VLOOKUP($A1066,Finnifty!$A$14:$I$486,C$15+1,FALSE),All_curves!C1065)</f>
        <v>0</v>
      </c>
      <c r="D1066">
        <f>IFERROR(VLOOKUP($A1066,Finnifty!$A$14:$I$486,D$15+1,FALSE),All_curves!D1065)</f>
        <v>0</v>
      </c>
      <c r="E1066">
        <f>IFERROR(VLOOKUP($A1066,Finnifty!$A$14:$I$486,E$15+1,FALSE),All_curves!E1065)</f>
        <v>0</v>
      </c>
      <c r="F1066">
        <f>IFERROR(VLOOKUP($A1066,Finnifty!$A$14:$I$486,F$15+1,FALSE),All_curves!F1065)</f>
        <v>0</v>
      </c>
      <c r="G1066">
        <f>IFERROR(VLOOKUP($A1066,Finnifty!$A$14:$I$486,G$15+1,FALSE),All_curves!G1065)</f>
        <v>0</v>
      </c>
      <c r="H1066">
        <f>IFERROR(VLOOKUP($A1066,Finnifty!$A$14:$I$486,H$15+1,FALSE),All_curves!H1065)</f>
        <v>0</v>
      </c>
      <c r="I1066">
        <f>IFERROR(VLOOKUP($A1066,Finnifty!$A$14:$I$486,I$15+1,FALSE),All_curves!I1065)</f>
        <v>0</v>
      </c>
      <c r="J1066">
        <f>IFERROR(VLOOKUP($A1066,Banknifty!$A$14:$I$4860,2,FALSE),All_curves!J1065)</f>
        <v>17446572</v>
      </c>
      <c r="K1066">
        <f>IFERROR(VLOOKUP($A1066,Banknifty!$A$14:$I$4860,3,FALSE),All_curves!K1065)</f>
        <v>30897716</v>
      </c>
      <c r="L1066">
        <f>IFERROR(VLOOKUP($A1066,Banknifty!$A$14:$I$4860,4,FALSE),All_curves!L1065)</f>
        <v>21815474</v>
      </c>
      <c r="M1066">
        <f>IFERROR(VLOOKUP($A1066,Banknifty!$A$14:$I$4860,5,FALSE),All_curves!M1065)</f>
        <v>29449584</v>
      </c>
      <c r="N1066">
        <f>IFERROR(VLOOKUP($A1066,Banknifty!$A$14:$I$4860,6,FALSE),All_curves!N1065)</f>
        <v>16584819</v>
      </c>
      <c r="O1066">
        <f>IFERROR(VLOOKUP($A1066,Banknifty!$A$14:$I$4860,7,FALSE),All_curves!O1065)</f>
        <v>26452694</v>
      </c>
      <c r="P1066">
        <f>IFERROR(VLOOKUP($A1066,Banknifty!$A$14:$I$4860,8,FALSE),All_curves!P1065)</f>
        <v>26452694</v>
      </c>
      <c r="Q1066">
        <f>IFERROR(VLOOKUP($A1066,Banknifty!$A$14:$I$4860,9,FALSE),All_curves!Q1065)</f>
        <v>21890700</v>
      </c>
      <c r="R1066">
        <f>IFERROR(VLOOKUP($A1066,Nifty!$A$14:$I$4860,2,FALSE),All_curves!R1065)</f>
        <v>9049578</v>
      </c>
      <c r="S1066">
        <f>IFERROR(VLOOKUP($A1066,Nifty!$A$14:$I$4860,3,FALSE),All_curves!S1065)</f>
        <v>11278856</v>
      </c>
      <c r="T1066">
        <f>IFERROR(VLOOKUP($A1066,Nifty!$A$14:$I$4860,4,FALSE),All_curves!T1065)</f>
        <v>10461350</v>
      </c>
      <c r="U1066">
        <f>IFERROR(VLOOKUP($A1066,Nifty!$A$14:$I$4860,5,FALSE),All_curves!U1065)</f>
        <v>11925775</v>
      </c>
      <c r="V1066">
        <f>IFERROR(VLOOKUP($A1066,Nifty!$A$14:$I$4860,6,FALSE),All_curves!V1065)</f>
        <v>9774334</v>
      </c>
      <c r="W1066">
        <f>IFERROR(VLOOKUP($A1066,Nifty!$A$14:$I$4860,7,FALSE),All_curves!W1065)</f>
        <v>11849233</v>
      </c>
      <c r="X1066">
        <f>IFERROR(VLOOKUP($A1066,Nifty!$A$14:$I$4860,8,FALSE),All_curves!X1065)</f>
        <v>11196780</v>
      </c>
      <c r="Y1066">
        <f>IFERROR(VLOOKUP($A1066,Nifty!$A$14:$I$4860,9,FALSE),All_curves!Y1065)</f>
        <v>11402113</v>
      </c>
      <c r="AA1066" s="5">
        <f t="shared" si="465"/>
        <v>0</v>
      </c>
      <c r="AB1066" s="5">
        <f t="shared" si="466"/>
        <v>0</v>
      </c>
      <c r="AC1066" s="5">
        <f t="shared" si="467"/>
        <v>0</v>
      </c>
      <c r="AD1066" s="5">
        <f t="shared" si="468"/>
        <v>0</v>
      </c>
      <c r="AE1066" s="5">
        <f t="shared" si="469"/>
        <v>0</v>
      </c>
      <c r="AF1066" s="5">
        <f t="shared" si="470"/>
        <v>0</v>
      </c>
      <c r="AG1066" s="5">
        <f t="shared" si="471"/>
        <v>0</v>
      </c>
      <c r="AH1066" s="5">
        <f t="shared" si="472"/>
        <v>0</v>
      </c>
      <c r="AI1066" s="5">
        <f t="shared" si="448"/>
        <v>5.0283179882304463E-3</v>
      </c>
      <c r="AJ1066" s="5">
        <f t="shared" si="449"/>
        <v>7.7786037027023358E-3</v>
      </c>
      <c r="AK1066" s="5">
        <f t="shared" si="450"/>
        <v>5.175152115257653E-4</v>
      </c>
      <c r="AL1066" s="5">
        <f t="shared" si="451"/>
        <v>4.0248840769563365E-3</v>
      </c>
      <c r="AM1066" s="5">
        <f t="shared" si="452"/>
        <v>-9.672591856929813E-3</v>
      </c>
      <c r="AN1066" s="5">
        <f t="shared" si="453"/>
        <v>-7.4520192260790763E-3</v>
      </c>
      <c r="AO1066" s="5">
        <f t="shared" si="454"/>
        <v>-7.4520192260790763E-3</v>
      </c>
      <c r="AP1066" s="5">
        <f t="shared" si="455"/>
        <v>-8.1353858701193049E-3</v>
      </c>
      <c r="AQ1066" s="5">
        <f t="shared" si="456"/>
        <v>6.1557366003825997E-3</v>
      </c>
      <c r="AR1066" s="5">
        <f t="shared" si="457"/>
        <v>5.160525623944423E-3</v>
      </c>
      <c r="AS1066" s="5">
        <f t="shared" si="458"/>
        <v>3.360536304687578E-3</v>
      </c>
      <c r="AT1066" s="5">
        <f t="shared" si="459"/>
        <v>3.6337174440908004E-3</v>
      </c>
      <c r="AU1066" s="5">
        <f t="shared" si="460"/>
        <v>6.1557250198516211E-3</v>
      </c>
      <c r="AV1066" s="5">
        <f t="shared" si="461"/>
        <v>5.1605824642160236E-3</v>
      </c>
      <c r="AW1066" s="5">
        <f t="shared" si="462"/>
        <v>3.3604318558186907E-3</v>
      </c>
      <c r="AX1066" s="5">
        <f t="shared" si="463"/>
        <v>3.6336247204429295E-3</v>
      </c>
      <c r="AZ1066" s="7">
        <f t="shared" si="473"/>
        <v>137.45133159285899</v>
      </c>
      <c r="BA1066" s="4">
        <f t="shared" si="464"/>
        <v>8.857577014017618E-4</v>
      </c>
      <c r="BB1066" s="5">
        <f>AZ1066/MAX($AZ$16:AZ1066)-1</f>
        <v>-6.5829392798666397E-4</v>
      </c>
    </row>
    <row r="1067" spans="1:54" x14ac:dyDescent="0.25">
      <c r="A1067" s="3">
        <v>44103</v>
      </c>
      <c r="B1067">
        <f>IFERROR(VLOOKUP($A1067,Finnifty!$A$14:$I$486,B$15+1,FALSE),All_curves!B1066)</f>
        <v>0</v>
      </c>
      <c r="C1067">
        <f>IFERROR(VLOOKUP($A1067,Finnifty!$A$14:$I$486,C$15+1,FALSE),All_curves!C1066)</f>
        <v>0</v>
      </c>
      <c r="D1067">
        <f>IFERROR(VLOOKUP($A1067,Finnifty!$A$14:$I$486,D$15+1,FALSE),All_curves!D1066)</f>
        <v>0</v>
      </c>
      <c r="E1067">
        <f>IFERROR(VLOOKUP($A1067,Finnifty!$A$14:$I$486,E$15+1,FALSE),All_curves!E1066)</f>
        <v>0</v>
      </c>
      <c r="F1067">
        <f>IFERROR(VLOOKUP($A1067,Finnifty!$A$14:$I$486,F$15+1,FALSE),All_curves!F1066)</f>
        <v>0</v>
      </c>
      <c r="G1067">
        <f>IFERROR(VLOOKUP($A1067,Finnifty!$A$14:$I$486,G$15+1,FALSE),All_curves!G1066)</f>
        <v>0</v>
      </c>
      <c r="H1067">
        <f>IFERROR(VLOOKUP($A1067,Finnifty!$A$14:$I$486,H$15+1,FALSE),All_curves!H1066)</f>
        <v>0</v>
      </c>
      <c r="I1067">
        <f>IFERROR(VLOOKUP($A1067,Finnifty!$A$14:$I$486,I$15+1,FALSE),All_curves!I1066)</f>
        <v>0</v>
      </c>
      <c r="J1067">
        <f>IFERROR(VLOOKUP($A1067,Banknifty!$A$14:$I$4860,2,FALSE),All_curves!J1066)</f>
        <v>17463078</v>
      </c>
      <c r="K1067">
        <f>IFERROR(VLOOKUP($A1067,Banknifty!$A$14:$I$4860,3,FALSE),All_curves!K1066)</f>
        <v>30863762</v>
      </c>
      <c r="L1067">
        <f>IFERROR(VLOOKUP($A1067,Banknifty!$A$14:$I$4860,4,FALSE),All_curves!L1066)</f>
        <v>21722700</v>
      </c>
      <c r="M1067">
        <f>IFERROR(VLOOKUP($A1067,Banknifty!$A$14:$I$4860,5,FALSE),All_curves!M1066)</f>
        <v>29278478</v>
      </c>
      <c r="N1067">
        <f>IFERROR(VLOOKUP($A1067,Banknifty!$A$14:$I$4860,6,FALSE),All_curves!N1066)</f>
        <v>16775726</v>
      </c>
      <c r="O1067">
        <f>IFERROR(VLOOKUP($A1067,Banknifty!$A$14:$I$4860,7,FALSE),All_curves!O1066)</f>
        <v>26892780</v>
      </c>
      <c r="P1067">
        <f>IFERROR(VLOOKUP($A1067,Banknifty!$A$14:$I$4860,8,FALSE),All_curves!P1066)</f>
        <v>26892780</v>
      </c>
      <c r="Q1067">
        <f>IFERROR(VLOOKUP($A1067,Banknifty!$A$14:$I$4860,9,FALSE),All_curves!Q1066)</f>
        <v>22091728</v>
      </c>
      <c r="R1067">
        <f>IFERROR(VLOOKUP($A1067,Nifty!$A$14:$I$4860,2,FALSE),All_curves!R1066)</f>
        <v>9067059</v>
      </c>
      <c r="S1067">
        <f>IFERROR(VLOOKUP($A1067,Nifty!$A$14:$I$4860,3,FALSE),All_curves!S1066)</f>
        <v>11296919</v>
      </c>
      <c r="T1067">
        <f>IFERROR(VLOOKUP($A1067,Nifty!$A$14:$I$4860,4,FALSE),All_curves!T1066)</f>
        <v>10472889</v>
      </c>
      <c r="U1067">
        <f>IFERROR(VLOOKUP($A1067,Nifty!$A$14:$I$4860,5,FALSE),All_curves!U1066)</f>
        <v>11948501</v>
      </c>
      <c r="V1067">
        <f>IFERROR(VLOOKUP($A1067,Nifty!$A$14:$I$4860,6,FALSE),All_curves!V1066)</f>
        <v>9793215</v>
      </c>
      <c r="W1067">
        <f>IFERROR(VLOOKUP($A1067,Nifty!$A$14:$I$4860,7,FALSE),All_curves!W1066)</f>
        <v>11868210</v>
      </c>
      <c r="X1067">
        <f>IFERROR(VLOOKUP($A1067,Nifty!$A$14:$I$4860,8,FALSE),All_curves!X1066)</f>
        <v>11209130</v>
      </c>
      <c r="Y1067">
        <f>IFERROR(VLOOKUP($A1067,Nifty!$A$14:$I$4860,9,FALSE),All_curves!Y1066)</f>
        <v>11423842</v>
      </c>
      <c r="AA1067" s="5">
        <f t="shared" si="465"/>
        <v>0</v>
      </c>
      <c r="AB1067" s="5">
        <f t="shared" si="466"/>
        <v>0</v>
      </c>
      <c r="AC1067" s="5">
        <f t="shared" si="467"/>
        <v>0</v>
      </c>
      <c r="AD1067" s="5">
        <f t="shared" si="468"/>
        <v>0</v>
      </c>
      <c r="AE1067" s="5">
        <f t="shared" si="469"/>
        <v>0</v>
      </c>
      <c r="AF1067" s="5">
        <f t="shared" si="470"/>
        <v>0</v>
      </c>
      <c r="AG1067" s="5">
        <f t="shared" si="471"/>
        <v>0</v>
      </c>
      <c r="AH1067" s="5">
        <f t="shared" si="472"/>
        <v>0</v>
      </c>
      <c r="AI1067" s="5">
        <f t="shared" si="448"/>
        <v>9.4608843502319573E-4</v>
      </c>
      <c r="AJ1067" s="5">
        <f t="shared" si="449"/>
        <v>-1.0989161787881008E-3</v>
      </c>
      <c r="AK1067" s="5">
        <f t="shared" si="450"/>
        <v>-4.2526694583853164E-3</v>
      </c>
      <c r="AL1067" s="5">
        <f t="shared" si="451"/>
        <v>-5.8101330056139489E-3</v>
      </c>
      <c r="AM1067" s="5">
        <f t="shared" si="452"/>
        <v>1.1510948657323272E-2</v>
      </c>
      <c r="AN1067" s="5">
        <f t="shared" si="453"/>
        <v>1.6636717606153928E-2</v>
      </c>
      <c r="AO1067" s="5">
        <f t="shared" si="454"/>
        <v>1.6636717606153928E-2</v>
      </c>
      <c r="AP1067" s="5">
        <f t="shared" si="455"/>
        <v>9.1832604713417698E-3</v>
      </c>
      <c r="AQ1067" s="5">
        <f t="shared" si="456"/>
        <v>1.9316922844359041E-3</v>
      </c>
      <c r="AR1067" s="5">
        <f t="shared" si="457"/>
        <v>1.6014922080749283E-3</v>
      </c>
      <c r="AS1067" s="5">
        <f t="shared" si="458"/>
        <v>1.1030125175048866E-3</v>
      </c>
      <c r="AT1067" s="5">
        <f t="shared" si="459"/>
        <v>1.9056203894505241E-3</v>
      </c>
      <c r="AU1067" s="5">
        <f t="shared" si="460"/>
        <v>1.9316917142384593E-3</v>
      </c>
      <c r="AV1067" s="5">
        <f t="shared" si="461"/>
        <v>1.6015382599026129E-3</v>
      </c>
      <c r="AW1067" s="5">
        <f t="shared" si="462"/>
        <v>1.1029956826873466E-3</v>
      </c>
      <c r="AX1067" s="5">
        <f t="shared" si="463"/>
        <v>1.9056994085218104E-3</v>
      </c>
      <c r="AZ1067" s="7">
        <f t="shared" si="473"/>
        <v>137.77683786062923</v>
      </c>
      <c r="BA1067" s="4">
        <f t="shared" si="464"/>
        <v>2.3681565249177162E-3</v>
      </c>
      <c r="BB1067" s="5">
        <f>AZ1067/MAX($AZ$16:AZ1067)-1</f>
        <v>0</v>
      </c>
    </row>
    <row r="1068" spans="1:54" x14ac:dyDescent="0.25">
      <c r="A1068" s="3">
        <v>44104</v>
      </c>
      <c r="B1068">
        <f>IFERROR(VLOOKUP($A1068,Finnifty!$A$14:$I$486,B$15+1,FALSE),All_curves!B1067)</f>
        <v>0</v>
      </c>
      <c r="C1068">
        <f>IFERROR(VLOOKUP($A1068,Finnifty!$A$14:$I$486,C$15+1,FALSE),All_curves!C1067)</f>
        <v>0</v>
      </c>
      <c r="D1068">
        <f>IFERROR(VLOOKUP($A1068,Finnifty!$A$14:$I$486,D$15+1,FALSE),All_curves!D1067)</f>
        <v>0</v>
      </c>
      <c r="E1068">
        <f>IFERROR(VLOOKUP($A1068,Finnifty!$A$14:$I$486,E$15+1,FALSE),All_curves!E1067)</f>
        <v>0</v>
      </c>
      <c r="F1068">
        <f>IFERROR(VLOOKUP($A1068,Finnifty!$A$14:$I$486,F$15+1,FALSE),All_curves!F1067)</f>
        <v>0</v>
      </c>
      <c r="G1068">
        <f>IFERROR(VLOOKUP($A1068,Finnifty!$A$14:$I$486,G$15+1,FALSE),All_curves!G1067)</f>
        <v>0</v>
      </c>
      <c r="H1068">
        <f>IFERROR(VLOOKUP($A1068,Finnifty!$A$14:$I$486,H$15+1,FALSE),All_curves!H1067)</f>
        <v>0</v>
      </c>
      <c r="I1068">
        <f>IFERROR(VLOOKUP($A1068,Finnifty!$A$14:$I$486,I$15+1,FALSE),All_curves!I1067)</f>
        <v>0</v>
      </c>
      <c r="J1068">
        <f>IFERROR(VLOOKUP($A1068,Banknifty!$A$14:$I$4860,2,FALSE),All_curves!J1067)</f>
        <v>17423232</v>
      </c>
      <c r="K1068">
        <f>IFERROR(VLOOKUP($A1068,Banknifty!$A$14:$I$4860,3,FALSE),All_curves!K1067)</f>
        <v>30967352</v>
      </c>
      <c r="L1068">
        <f>IFERROR(VLOOKUP($A1068,Banknifty!$A$14:$I$4860,4,FALSE),All_curves!L1067)</f>
        <v>21715476</v>
      </c>
      <c r="M1068">
        <f>IFERROR(VLOOKUP($A1068,Banknifty!$A$14:$I$4860,5,FALSE),All_curves!M1067)</f>
        <v>29362242</v>
      </c>
      <c r="N1068">
        <f>IFERROR(VLOOKUP($A1068,Banknifty!$A$14:$I$4860,6,FALSE),All_curves!N1067)</f>
        <v>16690231</v>
      </c>
      <c r="O1068">
        <f>IFERROR(VLOOKUP($A1068,Banknifty!$A$14:$I$4860,7,FALSE),All_curves!O1067)</f>
        <v>26810116</v>
      </c>
      <c r="P1068">
        <f>IFERROR(VLOOKUP($A1068,Banknifty!$A$14:$I$4860,8,FALSE),All_curves!P1067)</f>
        <v>26810116</v>
      </c>
      <c r="Q1068">
        <f>IFERROR(VLOOKUP($A1068,Banknifty!$A$14:$I$4860,9,FALSE),All_curves!Q1067)</f>
        <v>22056304</v>
      </c>
      <c r="R1068">
        <f>IFERROR(VLOOKUP($A1068,Nifty!$A$14:$I$4860,2,FALSE),All_curves!R1067)</f>
        <v>9022496</v>
      </c>
      <c r="S1068">
        <f>IFERROR(VLOOKUP($A1068,Nifty!$A$14:$I$4860,3,FALSE),All_curves!S1067)</f>
        <v>11246403</v>
      </c>
      <c r="T1068">
        <f>IFERROR(VLOOKUP($A1068,Nifty!$A$14:$I$4860,4,FALSE),All_curves!T1067)</f>
        <v>10474896</v>
      </c>
      <c r="U1068">
        <f>IFERROR(VLOOKUP($A1068,Nifty!$A$14:$I$4860,5,FALSE),All_curves!U1067)</f>
        <v>11917635</v>
      </c>
      <c r="V1068">
        <f>IFERROR(VLOOKUP($A1068,Nifty!$A$14:$I$4860,6,FALSE),All_curves!V1067)</f>
        <v>9745083</v>
      </c>
      <c r="W1068">
        <f>IFERROR(VLOOKUP($A1068,Nifty!$A$14:$I$4860,7,FALSE),All_curves!W1067)</f>
        <v>11815139</v>
      </c>
      <c r="X1068">
        <f>IFERROR(VLOOKUP($A1068,Nifty!$A$14:$I$4860,8,FALSE),All_curves!X1067)</f>
        <v>11211279</v>
      </c>
      <c r="Y1068">
        <f>IFERROR(VLOOKUP($A1068,Nifty!$A$14:$I$4860,9,FALSE),All_curves!Y1067)</f>
        <v>11394330</v>
      </c>
      <c r="AA1068" s="5">
        <f t="shared" si="465"/>
        <v>0</v>
      </c>
      <c r="AB1068" s="5">
        <f t="shared" si="466"/>
        <v>0</v>
      </c>
      <c r="AC1068" s="5">
        <f t="shared" si="467"/>
        <v>0</v>
      </c>
      <c r="AD1068" s="5">
        <f t="shared" si="468"/>
        <v>0</v>
      </c>
      <c r="AE1068" s="5">
        <f t="shared" si="469"/>
        <v>0</v>
      </c>
      <c r="AF1068" s="5">
        <f t="shared" si="470"/>
        <v>0</v>
      </c>
      <c r="AG1068" s="5">
        <f t="shared" si="471"/>
        <v>0</v>
      </c>
      <c r="AH1068" s="5">
        <f t="shared" si="472"/>
        <v>0</v>
      </c>
      <c r="AI1068" s="5">
        <f t="shared" si="448"/>
        <v>-2.2817283413610889E-3</v>
      </c>
      <c r="AJ1068" s="5">
        <f t="shared" si="449"/>
        <v>3.3563633623145961E-3</v>
      </c>
      <c r="AK1068" s="5">
        <f t="shared" si="450"/>
        <v>-3.3255534533005449E-4</v>
      </c>
      <c r="AL1068" s="5">
        <f t="shared" si="451"/>
        <v>2.8609410639446331E-3</v>
      </c>
      <c r="AM1068" s="5">
        <f t="shared" si="452"/>
        <v>-5.0963517167602612E-3</v>
      </c>
      <c r="AN1068" s="5">
        <f t="shared" si="453"/>
        <v>-3.0738361746164289E-3</v>
      </c>
      <c r="AO1068" s="5">
        <f t="shared" si="454"/>
        <v>-3.0738361746164289E-3</v>
      </c>
      <c r="AP1068" s="5">
        <f t="shared" si="455"/>
        <v>-1.6034961140205528E-3</v>
      </c>
      <c r="AQ1068" s="5">
        <f t="shared" si="456"/>
        <v>-4.9148240901487616E-3</v>
      </c>
      <c r="AR1068" s="5">
        <f t="shared" si="457"/>
        <v>-4.4716616982029E-3</v>
      </c>
      <c r="AS1068" s="5">
        <f t="shared" si="458"/>
        <v>1.9163766559548989E-4</v>
      </c>
      <c r="AT1068" s="5">
        <f t="shared" si="459"/>
        <v>-2.58325291180872E-3</v>
      </c>
      <c r="AU1068" s="5">
        <f t="shared" si="460"/>
        <v>-4.9148313398613697E-3</v>
      </c>
      <c r="AV1068" s="5">
        <f t="shared" si="461"/>
        <v>-4.4716937094978482E-3</v>
      </c>
      <c r="AW1068" s="5">
        <f t="shared" si="462"/>
        <v>1.9171871501177939E-4</v>
      </c>
      <c r="AX1068" s="5">
        <f t="shared" si="463"/>
        <v>-2.5833690627024009E-3</v>
      </c>
      <c r="AZ1068" s="7">
        <f t="shared" si="473"/>
        <v>137.58853839483641</v>
      </c>
      <c r="BA1068" s="4">
        <f t="shared" si="464"/>
        <v>-1.3666989946691801E-3</v>
      </c>
      <c r="BB1068" s="5">
        <f>AZ1068/MAX($AZ$16:AZ1068)-1</f>
        <v>-1.3666989946692354E-3</v>
      </c>
    </row>
    <row r="1069" spans="1:54" x14ac:dyDescent="0.25">
      <c r="A1069" s="3">
        <v>44105</v>
      </c>
      <c r="B1069">
        <f>IFERROR(VLOOKUP($A1069,Finnifty!$A$14:$I$486,B$15+1,FALSE),All_curves!B1068)</f>
        <v>0</v>
      </c>
      <c r="C1069">
        <f>IFERROR(VLOOKUP($A1069,Finnifty!$A$14:$I$486,C$15+1,FALSE),All_curves!C1068)</f>
        <v>0</v>
      </c>
      <c r="D1069">
        <f>IFERROR(VLOOKUP($A1069,Finnifty!$A$14:$I$486,D$15+1,FALSE),All_curves!D1068)</f>
        <v>0</v>
      </c>
      <c r="E1069">
        <f>IFERROR(VLOOKUP($A1069,Finnifty!$A$14:$I$486,E$15+1,FALSE),All_curves!E1068)</f>
        <v>0</v>
      </c>
      <c r="F1069">
        <f>IFERROR(VLOOKUP($A1069,Finnifty!$A$14:$I$486,F$15+1,FALSE),All_curves!F1068)</f>
        <v>0</v>
      </c>
      <c r="G1069">
        <f>IFERROR(VLOOKUP($A1069,Finnifty!$A$14:$I$486,G$15+1,FALSE),All_curves!G1068)</f>
        <v>0</v>
      </c>
      <c r="H1069">
        <f>IFERROR(VLOOKUP($A1069,Finnifty!$A$14:$I$486,H$15+1,FALSE),All_curves!H1068)</f>
        <v>0</v>
      </c>
      <c r="I1069">
        <f>IFERROR(VLOOKUP($A1069,Finnifty!$A$14:$I$486,I$15+1,FALSE),All_curves!I1068)</f>
        <v>0</v>
      </c>
      <c r="J1069">
        <f>IFERROR(VLOOKUP($A1069,Banknifty!$A$14:$I$4860,2,FALSE),All_curves!J1068)</f>
        <v>17766862</v>
      </c>
      <c r="K1069">
        <f>IFERROR(VLOOKUP($A1069,Banknifty!$A$14:$I$4860,3,FALSE),All_curves!K1068)</f>
        <v>31938178</v>
      </c>
      <c r="L1069">
        <f>IFERROR(VLOOKUP($A1069,Banknifty!$A$14:$I$4860,4,FALSE),All_curves!L1068)</f>
        <v>21944300</v>
      </c>
      <c r="M1069">
        <f>IFERROR(VLOOKUP($A1069,Banknifty!$A$14:$I$4860,5,FALSE),All_curves!M1068)</f>
        <v>30112288</v>
      </c>
      <c r="N1069">
        <f>IFERROR(VLOOKUP($A1069,Banknifty!$A$14:$I$4860,6,FALSE),All_curves!N1068)</f>
        <v>16774154</v>
      </c>
      <c r="O1069">
        <f>IFERROR(VLOOKUP($A1069,Banknifty!$A$14:$I$4860,7,FALSE),All_curves!O1068)</f>
        <v>27018662</v>
      </c>
      <c r="P1069">
        <f>IFERROR(VLOOKUP($A1069,Banknifty!$A$14:$I$4860,8,FALSE),All_curves!P1068)</f>
        <v>27018662</v>
      </c>
      <c r="Q1069">
        <f>IFERROR(VLOOKUP($A1069,Banknifty!$A$14:$I$4860,9,FALSE),All_curves!Q1068)</f>
        <v>22145078</v>
      </c>
      <c r="R1069">
        <f>IFERROR(VLOOKUP($A1069,Nifty!$A$14:$I$4860,2,FALSE),All_curves!R1068)</f>
        <v>9055356</v>
      </c>
      <c r="S1069">
        <f>IFERROR(VLOOKUP($A1069,Nifty!$A$14:$I$4860,3,FALSE),All_curves!S1068)</f>
        <v>11378646</v>
      </c>
      <c r="T1069">
        <f>IFERROR(VLOOKUP($A1069,Nifty!$A$14:$I$4860,4,FALSE),All_curves!T1068)</f>
        <v>10455386</v>
      </c>
      <c r="U1069">
        <f>IFERROR(VLOOKUP($A1069,Nifty!$A$14:$I$4860,5,FALSE),All_curves!U1068)</f>
        <v>11973032</v>
      </c>
      <c r="V1069">
        <f>IFERROR(VLOOKUP($A1069,Nifty!$A$14:$I$4860,6,FALSE),All_curves!V1068)</f>
        <v>9795577</v>
      </c>
      <c r="W1069">
        <f>IFERROR(VLOOKUP($A1069,Nifty!$A$14:$I$4860,7,FALSE),All_curves!W1068)</f>
        <v>11960518</v>
      </c>
      <c r="X1069">
        <f>IFERROR(VLOOKUP($A1069,Nifty!$A$14:$I$4860,8,FALSE),All_curves!X1068)</f>
        <v>11209625</v>
      </c>
      <c r="Y1069">
        <f>IFERROR(VLOOKUP($A1069,Nifty!$A$14:$I$4860,9,FALSE),All_curves!Y1068)</f>
        <v>11470995</v>
      </c>
      <c r="AA1069" s="5">
        <f t="shared" si="465"/>
        <v>0</v>
      </c>
      <c r="AB1069" s="5">
        <f t="shared" si="466"/>
        <v>0</v>
      </c>
      <c r="AC1069" s="5">
        <f t="shared" si="467"/>
        <v>0</v>
      </c>
      <c r="AD1069" s="5">
        <f t="shared" si="468"/>
        <v>0</v>
      </c>
      <c r="AE1069" s="5">
        <f t="shared" si="469"/>
        <v>0</v>
      </c>
      <c r="AF1069" s="5">
        <f t="shared" si="470"/>
        <v>0</v>
      </c>
      <c r="AG1069" s="5">
        <f t="shared" si="471"/>
        <v>0</v>
      </c>
      <c r="AH1069" s="5">
        <f t="shared" si="472"/>
        <v>0</v>
      </c>
      <c r="AI1069" s="5">
        <f t="shared" si="448"/>
        <v>1.9722517613264934E-2</v>
      </c>
      <c r="AJ1069" s="5">
        <f t="shared" si="449"/>
        <v>3.1349984331886072E-2</v>
      </c>
      <c r="AK1069" s="5">
        <f t="shared" si="450"/>
        <v>1.0537369754179071E-2</v>
      </c>
      <c r="AL1069" s="5">
        <f t="shared" si="451"/>
        <v>2.5544575240541878E-2</v>
      </c>
      <c r="AM1069" s="5">
        <f t="shared" si="452"/>
        <v>5.0282707291469109E-3</v>
      </c>
      <c r="AN1069" s="5">
        <f t="shared" si="453"/>
        <v>7.7786310212160092E-3</v>
      </c>
      <c r="AO1069" s="5">
        <f t="shared" si="454"/>
        <v>7.7786310212160092E-3</v>
      </c>
      <c r="AP1069" s="5">
        <f t="shared" si="455"/>
        <v>4.0248810498804133E-3</v>
      </c>
      <c r="AQ1069" s="5">
        <f t="shared" si="456"/>
        <v>3.6420077105050463E-3</v>
      </c>
      <c r="AR1069" s="5">
        <f t="shared" si="457"/>
        <v>1.1758692979435326E-2</v>
      </c>
      <c r="AS1069" s="5">
        <f t="shared" si="458"/>
        <v>-1.8625483250621633E-3</v>
      </c>
      <c r="AT1069" s="5">
        <f t="shared" si="459"/>
        <v>4.6483215839383529E-3</v>
      </c>
      <c r="AU1069" s="5">
        <f t="shared" si="460"/>
        <v>5.1814848575431061E-3</v>
      </c>
      <c r="AV1069" s="5">
        <f t="shared" si="461"/>
        <v>1.2304468021916648E-2</v>
      </c>
      <c r="AW1069" s="5">
        <f t="shared" si="462"/>
        <v>-1.4753000081435541E-4</v>
      </c>
      <c r="AX1069" s="5">
        <f t="shared" si="463"/>
        <v>6.7283464670586657E-3</v>
      </c>
      <c r="AZ1069" s="7">
        <f t="shared" si="473"/>
        <v>138.47150197081092</v>
      </c>
      <c r="BA1069" s="4">
        <f t="shared" si="464"/>
        <v>6.4174210023271649E-3</v>
      </c>
      <c r="BB1069" s="5">
        <f>AZ1069/MAX($AZ$16:AZ1069)-1</f>
        <v>0</v>
      </c>
    </row>
    <row r="1070" spans="1:54" x14ac:dyDescent="0.25">
      <c r="A1070" s="3">
        <v>44109</v>
      </c>
      <c r="B1070">
        <f>IFERROR(VLOOKUP($A1070,Finnifty!$A$14:$I$486,B$15+1,FALSE),All_curves!B1069)</f>
        <v>0</v>
      </c>
      <c r="C1070">
        <f>IFERROR(VLOOKUP($A1070,Finnifty!$A$14:$I$486,C$15+1,FALSE),All_curves!C1069)</f>
        <v>0</v>
      </c>
      <c r="D1070">
        <f>IFERROR(VLOOKUP($A1070,Finnifty!$A$14:$I$486,D$15+1,FALSE),All_curves!D1069)</f>
        <v>0</v>
      </c>
      <c r="E1070">
        <f>IFERROR(VLOOKUP($A1070,Finnifty!$A$14:$I$486,E$15+1,FALSE),All_curves!E1069)</f>
        <v>0</v>
      </c>
      <c r="F1070">
        <f>IFERROR(VLOOKUP($A1070,Finnifty!$A$14:$I$486,F$15+1,FALSE),All_curves!F1069)</f>
        <v>0</v>
      </c>
      <c r="G1070">
        <f>IFERROR(VLOOKUP($A1070,Finnifty!$A$14:$I$486,G$15+1,FALSE),All_curves!G1069)</f>
        <v>0</v>
      </c>
      <c r="H1070">
        <f>IFERROR(VLOOKUP($A1070,Finnifty!$A$14:$I$486,H$15+1,FALSE),All_curves!H1069)</f>
        <v>0</v>
      </c>
      <c r="I1070">
        <f>IFERROR(VLOOKUP($A1070,Finnifty!$A$14:$I$486,I$15+1,FALSE),All_curves!I1069)</f>
        <v>0</v>
      </c>
      <c r="J1070">
        <f>IFERROR(VLOOKUP($A1070,Banknifty!$A$14:$I$4860,2,FALSE),All_curves!J1069)</f>
        <v>17679712</v>
      </c>
      <c r="K1070">
        <f>IFERROR(VLOOKUP($A1070,Banknifty!$A$14:$I$4860,3,FALSE),All_curves!K1069)</f>
        <v>31892468</v>
      </c>
      <c r="L1070">
        <f>IFERROR(VLOOKUP($A1070,Banknifty!$A$14:$I$4860,4,FALSE),All_curves!L1069)</f>
        <v>21860044</v>
      </c>
      <c r="M1070">
        <f>IFERROR(VLOOKUP($A1070,Banknifty!$A$14:$I$4860,5,FALSE),All_curves!M1069)</f>
        <v>30112288</v>
      </c>
      <c r="N1070">
        <f>IFERROR(VLOOKUP($A1070,Banknifty!$A$14:$I$4860,6,FALSE),All_curves!N1069)</f>
        <v>16790024</v>
      </c>
      <c r="O1070">
        <f>IFERROR(VLOOKUP($A1070,Banknifty!$A$14:$I$4860,7,FALSE),All_curves!O1069)</f>
        <v>26988972</v>
      </c>
      <c r="P1070">
        <f>IFERROR(VLOOKUP($A1070,Banknifty!$A$14:$I$4860,8,FALSE),All_curves!P1069)</f>
        <v>26988972</v>
      </c>
      <c r="Q1070">
        <f>IFERROR(VLOOKUP($A1070,Banknifty!$A$14:$I$4860,9,FALSE),All_curves!Q1069)</f>
        <v>22016410</v>
      </c>
      <c r="R1070">
        <f>IFERROR(VLOOKUP($A1070,Nifty!$A$14:$I$4860,2,FALSE),All_curves!R1069)</f>
        <v>9039708</v>
      </c>
      <c r="S1070">
        <f>IFERROR(VLOOKUP($A1070,Nifty!$A$14:$I$4860,3,FALSE),All_curves!S1069)</f>
        <v>11378646</v>
      </c>
      <c r="T1070">
        <f>IFERROR(VLOOKUP($A1070,Nifty!$A$14:$I$4860,4,FALSE),All_curves!T1069)</f>
        <v>10437699</v>
      </c>
      <c r="U1070">
        <f>IFERROR(VLOOKUP($A1070,Nifty!$A$14:$I$4860,5,FALSE),All_curves!U1069)</f>
        <v>11973032</v>
      </c>
      <c r="V1070">
        <f>IFERROR(VLOOKUP($A1070,Nifty!$A$14:$I$4860,6,FALSE),All_curves!V1069)</f>
        <v>9778650</v>
      </c>
      <c r="W1070">
        <f>IFERROR(VLOOKUP($A1070,Nifty!$A$14:$I$4860,7,FALSE),All_curves!W1069)</f>
        <v>11960518</v>
      </c>
      <c r="X1070">
        <f>IFERROR(VLOOKUP($A1070,Nifty!$A$14:$I$4860,8,FALSE),All_curves!X1069)</f>
        <v>11190663</v>
      </c>
      <c r="Y1070">
        <f>IFERROR(VLOOKUP($A1070,Nifty!$A$14:$I$4860,9,FALSE),All_curves!Y1069)</f>
        <v>11470995</v>
      </c>
      <c r="AA1070" s="5">
        <f t="shared" si="465"/>
        <v>0</v>
      </c>
      <c r="AB1070" s="5">
        <f t="shared" si="466"/>
        <v>0</v>
      </c>
      <c r="AC1070" s="5">
        <f t="shared" si="467"/>
        <v>0</v>
      </c>
      <c r="AD1070" s="5">
        <f t="shared" si="468"/>
        <v>0</v>
      </c>
      <c r="AE1070" s="5">
        <f t="shared" si="469"/>
        <v>0</v>
      </c>
      <c r="AF1070" s="5">
        <f t="shared" si="470"/>
        <v>0</v>
      </c>
      <c r="AG1070" s="5">
        <f t="shared" si="471"/>
        <v>0</v>
      </c>
      <c r="AH1070" s="5">
        <f t="shared" si="472"/>
        <v>0</v>
      </c>
      <c r="AI1070" s="5">
        <f t="shared" si="448"/>
        <v>-4.9051993537181371E-3</v>
      </c>
      <c r="AJ1070" s="5">
        <f t="shared" si="449"/>
        <v>-1.4312024937678247E-3</v>
      </c>
      <c r="AK1070" s="5">
        <f t="shared" si="450"/>
        <v>-3.8395391969668902E-3</v>
      </c>
      <c r="AL1070" s="5">
        <f t="shared" si="451"/>
        <v>0</v>
      </c>
      <c r="AM1070" s="5">
        <f t="shared" si="452"/>
        <v>9.4609838445514072E-4</v>
      </c>
      <c r="AN1070" s="5">
        <f t="shared" si="453"/>
        <v>-1.0988701068913587E-3</v>
      </c>
      <c r="AO1070" s="5">
        <f t="shared" si="454"/>
        <v>-1.0988701068913587E-3</v>
      </c>
      <c r="AP1070" s="5">
        <f t="shared" si="455"/>
        <v>-5.8102301558838887E-3</v>
      </c>
      <c r="AQ1070" s="5">
        <f t="shared" si="456"/>
        <v>-1.7280380804465256E-3</v>
      </c>
      <c r="AR1070" s="5">
        <f t="shared" si="457"/>
        <v>0</v>
      </c>
      <c r="AS1070" s="5">
        <f t="shared" si="458"/>
        <v>-1.691663990215142E-3</v>
      </c>
      <c r="AT1070" s="5">
        <f t="shared" si="459"/>
        <v>0</v>
      </c>
      <c r="AU1070" s="5">
        <f t="shared" si="460"/>
        <v>-1.7280248013976651E-3</v>
      </c>
      <c r="AV1070" s="5">
        <f t="shared" si="461"/>
        <v>0</v>
      </c>
      <c r="AW1070" s="5">
        <f t="shared" si="462"/>
        <v>-1.691582010995063E-3</v>
      </c>
      <c r="AX1070" s="5">
        <f t="shared" si="463"/>
        <v>0</v>
      </c>
      <c r="AZ1070" s="7">
        <f t="shared" si="473"/>
        <v>138.3325855027114</v>
      </c>
      <c r="BA1070" s="4">
        <f t="shared" si="464"/>
        <v>-1.0032134130299466E-3</v>
      </c>
      <c r="BB1070" s="5">
        <f>AZ1070/MAX($AZ$16:AZ1070)-1</f>
        <v>-1.0032134130300019E-3</v>
      </c>
    </row>
    <row r="1071" spans="1:54" x14ac:dyDescent="0.25">
      <c r="A1071" s="3">
        <v>44110</v>
      </c>
      <c r="B1071">
        <f>IFERROR(VLOOKUP($A1071,Finnifty!$A$14:$I$486,B$15+1,FALSE),All_curves!B1070)</f>
        <v>0</v>
      </c>
      <c r="C1071">
        <f>IFERROR(VLOOKUP($A1071,Finnifty!$A$14:$I$486,C$15+1,FALSE),All_curves!C1070)</f>
        <v>0</v>
      </c>
      <c r="D1071">
        <f>IFERROR(VLOOKUP($A1071,Finnifty!$A$14:$I$486,D$15+1,FALSE),All_curves!D1070)</f>
        <v>0</v>
      </c>
      <c r="E1071">
        <f>IFERROR(VLOOKUP($A1071,Finnifty!$A$14:$I$486,E$15+1,FALSE),All_curves!E1070)</f>
        <v>0</v>
      </c>
      <c r="F1071">
        <f>IFERROR(VLOOKUP($A1071,Finnifty!$A$14:$I$486,F$15+1,FALSE),All_curves!F1070)</f>
        <v>0</v>
      </c>
      <c r="G1071">
        <f>IFERROR(VLOOKUP($A1071,Finnifty!$A$14:$I$486,G$15+1,FALSE),All_curves!G1070)</f>
        <v>0</v>
      </c>
      <c r="H1071">
        <f>IFERROR(VLOOKUP($A1071,Finnifty!$A$14:$I$486,H$15+1,FALSE),All_curves!H1070)</f>
        <v>0</v>
      </c>
      <c r="I1071">
        <f>IFERROR(VLOOKUP($A1071,Finnifty!$A$14:$I$486,I$15+1,FALSE),All_curves!I1070)</f>
        <v>0</v>
      </c>
      <c r="J1071">
        <f>IFERROR(VLOOKUP($A1071,Banknifty!$A$14:$I$4860,2,FALSE),All_curves!J1070)</f>
        <v>17678760</v>
      </c>
      <c r="K1071">
        <f>IFERROR(VLOOKUP($A1071,Banknifty!$A$14:$I$4860,3,FALSE),All_curves!K1070)</f>
        <v>31843506</v>
      </c>
      <c r="L1071">
        <f>IFERROR(VLOOKUP($A1071,Banknifty!$A$14:$I$4860,4,FALSE),All_curves!L1070)</f>
        <v>21906546</v>
      </c>
      <c r="M1071">
        <f>IFERROR(VLOOKUP($A1071,Banknifty!$A$14:$I$4860,5,FALSE),All_curves!M1070)</f>
        <v>30112288</v>
      </c>
      <c r="N1071">
        <f>IFERROR(VLOOKUP($A1071,Banknifty!$A$14:$I$4860,6,FALSE),All_curves!N1070)</f>
        <v>16751714</v>
      </c>
      <c r="O1071">
        <f>IFERROR(VLOOKUP($A1071,Banknifty!$A$14:$I$4860,7,FALSE),All_curves!O1070)</f>
        <v>27079556</v>
      </c>
      <c r="P1071">
        <f>IFERROR(VLOOKUP($A1071,Banknifty!$A$14:$I$4860,8,FALSE),All_curves!P1070)</f>
        <v>27079556</v>
      </c>
      <c r="Q1071">
        <f>IFERROR(VLOOKUP($A1071,Banknifty!$A$14:$I$4860,9,FALSE),All_curves!Q1070)</f>
        <v>22079398</v>
      </c>
      <c r="R1071">
        <f>IFERROR(VLOOKUP($A1071,Nifty!$A$14:$I$4860,2,FALSE),All_curves!R1070)</f>
        <v>9069013</v>
      </c>
      <c r="S1071">
        <f>IFERROR(VLOOKUP($A1071,Nifty!$A$14:$I$4860,3,FALSE),All_curves!S1070)</f>
        <v>11388753</v>
      </c>
      <c r="T1071">
        <f>IFERROR(VLOOKUP($A1071,Nifty!$A$14:$I$4860,4,FALSE),All_curves!T1070)</f>
        <v>10471648</v>
      </c>
      <c r="U1071">
        <f>IFERROR(VLOOKUP($A1071,Nifty!$A$14:$I$4860,5,FALSE),All_curves!U1070)</f>
        <v>11983668</v>
      </c>
      <c r="V1071">
        <f>IFERROR(VLOOKUP($A1071,Nifty!$A$14:$I$4860,6,FALSE),All_curves!V1070)</f>
        <v>9810350</v>
      </c>
      <c r="W1071">
        <f>IFERROR(VLOOKUP($A1071,Nifty!$A$14:$I$4860,7,FALSE),All_curves!W1070)</f>
        <v>11971142</v>
      </c>
      <c r="X1071">
        <f>IFERROR(VLOOKUP($A1071,Nifty!$A$14:$I$4860,8,FALSE),All_curves!X1070)</f>
        <v>11227060</v>
      </c>
      <c r="Y1071">
        <f>IFERROR(VLOOKUP($A1071,Nifty!$A$14:$I$4860,9,FALSE),All_curves!Y1070)</f>
        <v>11481185</v>
      </c>
      <c r="AA1071" s="5">
        <f t="shared" si="465"/>
        <v>0</v>
      </c>
      <c r="AB1071" s="5">
        <f t="shared" si="466"/>
        <v>0</v>
      </c>
      <c r="AC1071" s="5">
        <f t="shared" si="467"/>
        <v>0</v>
      </c>
      <c r="AD1071" s="5">
        <f t="shared" si="468"/>
        <v>0</v>
      </c>
      <c r="AE1071" s="5">
        <f t="shared" si="469"/>
        <v>0</v>
      </c>
      <c r="AF1071" s="5">
        <f t="shared" si="470"/>
        <v>0</v>
      </c>
      <c r="AG1071" s="5">
        <f t="shared" si="471"/>
        <v>0</v>
      </c>
      <c r="AH1071" s="5">
        <f t="shared" si="472"/>
        <v>0</v>
      </c>
      <c r="AI1071" s="5">
        <f t="shared" si="448"/>
        <v>-5.3847030992315581E-5</v>
      </c>
      <c r="AJ1071" s="5">
        <f t="shared" si="449"/>
        <v>-1.5352214196781011E-3</v>
      </c>
      <c r="AK1071" s="5">
        <f t="shared" si="450"/>
        <v>2.1272601281132619E-3</v>
      </c>
      <c r="AL1071" s="5">
        <f t="shared" si="451"/>
        <v>0</v>
      </c>
      <c r="AM1071" s="5">
        <f t="shared" si="452"/>
        <v>-2.2817120452002237E-3</v>
      </c>
      <c r="AN1071" s="5">
        <f t="shared" si="453"/>
        <v>3.3563338388731268E-3</v>
      </c>
      <c r="AO1071" s="5">
        <f t="shared" si="454"/>
        <v>3.3563338388731268E-3</v>
      </c>
      <c r="AP1071" s="5">
        <f t="shared" si="455"/>
        <v>2.8609568953339437E-3</v>
      </c>
      <c r="AQ1071" s="5">
        <f t="shared" si="456"/>
        <v>3.2418082530984993E-3</v>
      </c>
      <c r="AR1071" s="5">
        <f t="shared" si="457"/>
        <v>8.8824276631860322E-4</v>
      </c>
      <c r="AS1071" s="5">
        <f t="shared" si="458"/>
        <v>3.2525367899571833E-3</v>
      </c>
      <c r="AT1071" s="5">
        <f t="shared" si="459"/>
        <v>8.8832970629337815E-4</v>
      </c>
      <c r="AU1071" s="5">
        <f t="shared" si="460"/>
        <v>3.2417562751505535E-3</v>
      </c>
      <c r="AV1071" s="5">
        <f t="shared" si="461"/>
        <v>8.8825584309981664E-4</v>
      </c>
      <c r="AW1071" s="5">
        <f t="shared" si="462"/>
        <v>3.2524435772929294E-3</v>
      </c>
      <c r="AX1071" s="5">
        <f t="shared" si="463"/>
        <v>8.8832747290013003E-4</v>
      </c>
      <c r="AZ1071" s="7">
        <f t="shared" si="473"/>
        <v>138.47306111869986</v>
      </c>
      <c r="BA1071" s="4">
        <f t="shared" si="464"/>
        <v>1.0154918703930795E-3</v>
      </c>
      <c r="BB1071" s="5">
        <f>AZ1071/MAX($AZ$16:AZ1071)-1</f>
        <v>0</v>
      </c>
    </row>
    <row r="1072" spans="1:54" x14ac:dyDescent="0.25">
      <c r="A1072" s="3">
        <v>44111</v>
      </c>
      <c r="B1072">
        <f>IFERROR(VLOOKUP($A1072,Finnifty!$A$14:$I$486,B$15+1,FALSE),All_curves!B1071)</f>
        <v>0</v>
      </c>
      <c r="C1072">
        <f>IFERROR(VLOOKUP($A1072,Finnifty!$A$14:$I$486,C$15+1,FALSE),All_curves!C1071)</f>
        <v>0</v>
      </c>
      <c r="D1072">
        <f>IFERROR(VLOOKUP($A1072,Finnifty!$A$14:$I$486,D$15+1,FALSE),All_curves!D1071)</f>
        <v>0</v>
      </c>
      <c r="E1072">
        <f>IFERROR(VLOOKUP($A1072,Finnifty!$A$14:$I$486,E$15+1,FALSE),All_curves!E1071)</f>
        <v>0</v>
      </c>
      <c r="F1072">
        <f>IFERROR(VLOOKUP($A1072,Finnifty!$A$14:$I$486,F$15+1,FALSE),All_curves!F1071)</f>
        <v>0</v>
      </c>
      <c r="G1072">
        <f>IFERROR(VLOOKUP($A1072,Finnifty!$A$14:$I$486,G$15+1,FALSE),All_curves!G1071)</f>
        <v>0</v>
      </c>
      <c r="H1072">
        <f>IFERROR(VLOOKUP($A1072,Finnifty!$A$14:$I$486,H$15+1,FALSE),All_curves!H1071)</f>
        <v>0</v>
      </c>
      <c r="I1072">
        <f>IFERROR(VLOOKUP($A1072,Finnifty!$A$14:$I$486,I$15+1,FALSE),All_curves!I1071)</f>
        <v>0</v>
      </c>
      <c r="J1072">
        <f>IFERROR(VLOOKUP($A1072,Banknifty!$A$14:$I$4860,2,FALSE),All_curves!J1071)</f>
        <v>17589690</v>
      </c>
      <c r="K1072">
        <f>IFERROR(VLOOKUP($A1072,Banknifty!$A$14:$I$4860,3,FALSE),All_curves!K1071)</f>
        <v>31834968</v>
      </c>
      <c r="L1072">
        <f>IFERROR(VLOOKUP($A1072,Banknifty!$A$14:$I$4860,4,FALSE),All_curves!L1071)</f>
        <v>21906546</v>
      </c>
      <c r="M1072">
        <f>IFERROR(VLOOKUP($A1072,Banknifty!$A$14:$I$4860,5,FALSE),All_curves!M1071)</f>
        <v>30080470</v>
      </c>
      <c r="N1072">
        <f>IFERROR(VLOOKUP($A1072,Banknifty!$A$14:$I$4860,6,FALSE),All_curves!N1071)</f>
        <v>16799386</v>
      </c>
      <c r="O1072">
        <f>IFERROR(VLOOKUP($A1072,Banknifty!$A$14:$I$4860,7,FALSE),All_curves!O1071)</f>
        <v>27651408</v>
      </c>
      <c r="P1072">
        <f>IFERROR(VLOOKUP($A1072,Banknifty!$A$14:$I$4860,8,FALSE),All_curves!P1071)</f>
        <v>27651408</v>
      </c>
      <c r="Q1072">
        <f>IFERROR(VLOOKUP($A1072,Banknifty!$A$14:$I$4860,9,FALSE),All_curves!Q1071)</f>
        <v>22336306</v>
      </c>
      <c r="R1072">
        <f>IFERROR(VLOOKUP($A1072,Nifty!$A$14:$I$4860,2,FALSE),All_curves!R1071)</f>
        <v>9076717</v>
      </c>
      <c r="S1072">
        <f>IFERROR(VLOOKUP($A1072,Nifty!$A$14:$I$4860,3,FALSE),All_curves!S1071)</f>
        <v>11380337</v>
      </c>
      <c r="T1072">
        <f>IFERROR(VLOOKUP($A1072,Nifty!$A$14:$I$4860,4,FALSE),All_curves!T1071)</f>
        <v>10477920</v>
      </c>
      <c r="U1072">
        <f>IFERROR(VLOOKUP($A1072,Nifty!$A$14:$I$4860,5,FALSE),All_curves!U1071)</f>
        <v>11980482</v>
      </c>
      <c r="V1072">
        <f>IFERROR(VLOOKUP($A1072,Nifty!$A$14:$I$4860,6,FALSE),All_curves!V1071)</f>
        <v>9818684</v>
      </c>
      <c r="W1072">
        <f>IFERROR(VLOOKUP($A1072,Nifty!$A$14:$I$4860,7,FALSE),All_curves!W1071)</f>
        <v>11962295</v>
      </c>
      <c r="X1072">
        <f>IFERROR(VLOOKUP($A1072,Nifty!$A$14:$I$4860,8,FALSE),All_curves!X1071)</f>
        <v>11233785</v>
      </c>
      <c r="Y1072">
        <f>IFERROR(VLOOKUP($A1072,Nifty!$A$14:$I$4860,9,FALSE),All_curves!Y1071)</f>
        <v>11478133</v>
      </c>
      <c r="AA1072" s="5">
        <f t="shared" si="465"/>
        <v>0</v>
      </c>
      <c r="AB1072" s="5">
        <f t="shared" si="466"/>
        <v>0</v>
      </c>
      <c r="AC1072" s="5">
        <f t="shared" si="467"/>
        <v>0</v>
      </c>
      <c r="AD1072" s="5">
        <f t="shared" si="468"/>
        <v>0</v>
      </c>
      <c r="AE1072" s="5">
        <f t="shared" si="469"/>
        <v>0</v>
      </c>
      <c r="AF1072" s="5">
        <f t="shared" si="470"/>
        <v>0</v>
      </c>
      <c r="AG1072" s="5">
        <f t="shared" si="471"/>
        <v>0</v>
      </c>
      <c r="AH1072" s="5">
        <f t="shared" si="472"/>
        <v>0</v>
      </c>
      <c r="AI1072" s="5">
        <f t="shared" si="448"/>
        <v>-5.0382492889773367E-3</v>
      </c>
      <c r="AJ1072" s="5">
        <f t="shared" si="449"/>
        <v>-2.6812374240448023E-4</v>
      </c>
      <c r="AK1072" s="5">
        <f t="shared" si="450"/>
        <v>0</v>
      </c>
      <c r="AL1072" s="5">
        <f t="shared" si="451"/>
        <v>-1.0566450480282708E-3</v>
      </c>
      <c r="AM1072" s="5">
        <f t="shared" si="452"/>
        <v>2.845798346366335E-3</v>
      </c>
      <c r="AN1072" s="5">
        <f t="shared" si="453"/>
        <v>2.11174806558867E-2</v>
      </c>
      <c r="AO1072" s="5">
        <f t="shared" si="454"/>
        <v>2.11174806558867E-2</v>
      </c>
      <c r="AP1072" s="5">
        <f t="shared" si="455"/>
        <v>1.1635643326869616E-2</v>
      </c>
      <c r="AQ1072" s="5">
        <f t="shared" si="456"/>
        <v>8.49486046607284E-4</v>
      </c>
      <c r="AR1072" s="5">
        <f t="shared" si="457"/>
        <v>-7.3897467088801516E-4</v>
      </c>
      <c r="AS1072" s="5">
        <f t="shared" si="458"/>
        <v>5.9895061407710948E-4</v>
      </c>
      <c r="AT1072" s="5">
        <f t="shared" si="459"/>
        <v>-2.6586183796151186E-4</v>
      </c>
      <c r="AU1072" s="5">
        <f t="shared" si="460"/>
        <v>8.4951097565322264E-4</v>
      </c>
      <c r="AV1072" s="5">
        <f t="shared" si="461"/>
        <v>-7.3902723733454412E-4</v>
      </c>
      <c r="AW1072" s="5">
        <f t="shared" si="462"/>
        <v>5.9899920370964921E-4</v>
      </c>
      <c r="AX1072" s="5">
        <f t="shared" si="463"/>
        <v>-2.6582621915771654E-4</v>
      </c>
      <c r="AZ1072" s="7">
        <f t="shared" si="473"/>
        <v>138.7687048070751</v>
      </c>
      <c r="BA1072" s="4">
        <f t="shared" si="464"/>
        <v>2.1350267408460303E-3</v>
      </c>
      <c r="BB1072" s="5">
        <f>AZ1072/MAX($AZ$16:AZ1072)-1</f>
        <v>0</v>
      </c>
    </row>
    <row r="1073" spans="1:54" x14ac:dyDescent="0.25">
      <c r="A1073" s="3">
        <v>44112</v>
      </c>
      <c r="B1073">
        <f>IFERROR(VLOOKUP($A1073,Finnifty!$A$14:$I$486,B$15+1,FALSE),All_curves!B1072)</f>
        <v>0</v>
      </c>
      <c r="C1073">
        <f>IFERROR(VLOOKUP($A1073,Finnifty!$A$14:$I$486,C$15+1,FALSE),All_curves!C1072)</f>
        <v>0</v>
      </c>
      <c r="D1073">
        <f>IFERROR(VLOOKUP($A1073,Finnifty!$A$14:$I$486,D$15+1,FALSE),All_curves!D1072)</f>
        <v>0</v>
      </c>
      <c r="E1073">
        <f>IFERROR(VLOOKUP($A1073,Finnifty!$A$14:$I$486,E$15+1,FALSE),All_curves!E1072)</f>
        <v>0</v>
      </c>
      <c r="F1073">
        <f>IFERROR(VLOOKUP($A1073,Finnifty!$A$14:$I$486,F$15+1,FALSE),All_curves!F1072)</f>
        <v>0</v>
      </c>
      <c r="G1073">
        <f>IFERROR(VLOOKUP($A1073,Finnifty!$A$14:$I$486,G$15+1,FALSE),All_curves!G1072)</f>
        <v>0</v>
      </c>
      <c r="H1073">
        <f>IFERROR(VLOOKUP($A1073,Finnifty!$A$14:$I$486,H$15+1,FALSE),All_curves!H1072)</f>
        <v>0</v>
      </c>
      <c r="I1073">
        <f>IFERROR(VLOOKUP($A1073,Finnifty!$A$14:$I$486,I$15+1,FALSE),All_curves!I1072)</f>
        <v>0</v>
      </c>
      <c r="J1073">
        <f>IFERROR(VLOOKUP($A1073,Banknifty!$A$14:$I$4860,2,FALSE),All_curves!J1072)</f>
        <v>17512384</v>
      </c>
      <c r="K1073">
        <f>IFERROR(VLOOKUP($A1073,Banknifty!$A$14:$I$4860,3,FALSE),All_curves!K1072)</f>
        <v>31674820</v>
      </c>
      <c r="L1073">
        <f>IFERROR(VLOOKUP($A1073,Banknifty!$A$14:$I$4860,4,FALSE),All_curves!L1072)</f>
        <v>21906546</v>
      </c>
      <c r="M1073">
        <f>IFERROR(VLOOKUP($A1073,Banknifty!$A$14:$I$4860,5,FALSE),All_curves!M1072)</f>
        <v>30051978</v>
      </c>
      <c r="N1073">
        <f>IFERROR(VLOOKUP($A1073,Banknifty!$A$14:$I$4860,6,FALSE),All_curves!N1072)</f>
        <v>16716982</v>
      </c>
      <c r="O1073">
        <f>IFERROR(VLOOKUP($A1073,Banknifty!$A$14:$I$4860,7,FALSE),All_curves!O1072)</f>
        <v>27611832</v>
      </c>
      <c r="P1073">
        <f>IFERROR(VLOOKUP($A1073,Banknifty!$A$14:$I$4860,8,FALSE),All_curves!P1072)</f>
        <v>27611832</v>
      </c>
      <c r="Q1073">
        <f>IFERROR(VLOOKUP($A1073,Banknifty!$A$14:$I$4860,9,FALSE),All_curves!Q1072)</f>
        <v>22336306</v>
      </c>
      <c r="R1073">
        <f>IFERROR(VLOOKUP($A1073,Nifty!$A$14:$I$4860,2,FALSE),All_curves!R1072)</f>
        <v>9079697</v>
      </c>
      <c r="S1073">
        <f>IFERROR(VLOOKUP($A1073,Nifty!$A$14:$I$4860,3,FALSE),All_curves!S1072)</f>
        <v>11365225</v>
      </c>
      <c r="T1073">
        <f>IFERROR(VLOOKUP($A1073,Nifty!$A$14:$I$4860,4,FALSE),All_curves!T1072)</f>
        <v>10474561</v>
      </c>
      <c r="U1073">
        <f>IFERROR(VLOOKUP($A1073,Nifty!$A$14:$I$4860,5,FALSE),All_curves!U1072)</f>
        <v>12028894</v>
      </c>
      <c r="V1073">
        <f>IFERROR(VLOOKUP($A1073,Nifty!$A$14:$I$4860,6,FALSE),All_curves!V1072)</f>
        <v>9900731</v>
      </c>
      <c r="W1073">
        <f>IFERROR(VLOOKUP($A1073,Nifty!$A$14:$I$4860,7,FALSE),All_curves!W1072)</f>
        <v>12049396</v>
      </c>
      <c r="X1073">
        <f>IFERROR(VLOOKUP($A1073,Nifty!$A$14:$I$4860,8,FALSE),All_curves!X1072)</f>
        <v>11329685</v>
      </c>
      <c r="Y1073">
        <f>IFERROR(VLOOKUP($A1073,Nifty!$A$14:$I$4860,9,FALSE),All_curves!Y1072)</f>
        <v>11582617</v>
      </c>
      <c r="AA1073" s="5">
        <f t="shared" si="465"/>
        <v>0</v>
      </c>
      <c r="AB1073" s="5">
        <f t="shared" si="466"/>
        <v>0</v>
      </c>
      <c r="AC1073" s="5">
        <f t="shared" si="467"/>
        <v>0</v>
      </c>
      <c r="AD1073" s="5">
        <f t="shared" si="468"/>
        <v>0</v>
      </c>
      <c r="AE1073" s="5">
        <f t="shared" si="469"/>
        <v>0</v>
      </c>
      <c r="AF1073" s="5">
        <f t="shared" si="470"/>
        <v>0</v>
      </c>
      <c r="AG1073" s="5">
        <f t="shared" si="471"/>
        <v>0</v>
      </c>
      <c r="AH1073" s="5">
        <f t="shared" si="472"/>
        <v>0</v>
      </c>
      <c r="AI1073" s="5">
        <f t="shared" si="448"/>
        <v>-4.3949609117613919E-3</v>
      </c>
      <c r="AJ1073" s="5">
        <f t="shared" si="449"/>
        <v>-5.0305689014671362E-3</v>
      </c>
      <c r="AK1073" s="5">
        <f t="shared" si="450"/>
        <v>0</v>
      </c>
      <c r="AL1073" s="5">
        <f t="shared" si="451"/>
        <v>-9.4719264692344485E-4</v>
      </c>
      <c r="AM1073" s="5">
        <f t="shared" si="452"/>
        <v>-4.9051792726234611E-3</v>
      </c>
      <c r="AN1073" s="5">
        <f t="shared" si="453"/>
        <v>-1.4312471900165269E-3</v>
      </c>
      <c r="AO1073" s="5">
        <f t="shared" si="454"/>
        <v>-1.4312471900165269E-3</v>
      </c>
      <c r="AP1073" s="5">
        <f t="shared" si="455"/>
        <v>0</v>
      </c>
      <c r="AQ1073" s="5">
        <f t="shared" si="456"/>
        <v>3.2831253855336584E-4</v>
      </c>
      <c r="AR1073" s="5">
        <f t="shared" si="457"/>
        <v>-1.3279044372763726E-3</v>
      </c>
      <c r="AS1073" s="5">
        <f t="shared" si="458"/>
        <v>-3.205788935208842E-4</v>
      </c>
      <c r="AT1073" s="5">
        <f t="shared" si="459"/>
        <v>4.0409058667254527E-3</v>
      </c>
      <c r="AU1073" s="5">
        <f t="shared" si="460"/>
        <v>8.3562114841460033E-3</v>
      </c>
      <c r="AV1073" s="5">
        <f t="shared" si="461"/>
        <v>7.2812951026537398E-3</v>
      </c>
      <c r="AW1073" s="5">
        <f t="shared" si="462"/>
        <v>8.5367487449687918E-3</v>
      </c>
      <c r="AX1073" s="5">
        <f t="shared" si="463"/>
        <v>9.1028741346697029E-3</v>
      </c>
      <c r="AZ1073" s="7">
        <f t="shared" si="473"/>
        <v>138.87195721394602</v>
      </c>
      <c r="BA1073" s="4">
        <f t="shared" si="464"/>
        <v>7.440611845046382E-4</v>
      </c>
      <c r="BB1073" s="5">
        <f>AZ1073/MAX($AZ$16:AZ1073)-1</f>
        <v>0</v>
      </c>
    </row>
    <row r="1074" spans="1:54" x14ac:dyDescent="0.25">
      <c r="A1074" s="3">
        <v>44113</v>
      </c>
      <c r="B1074">
        <f>IFERROR(VLOOKUP($A1074,Finnifty!$A$14:$I$486,B$15+1,FALSE),All_curves!B1073)</f>
        <v>0</v>
      </c>
      <c r="C1074">
        <f>IFERROR(VLOOKUP($A1074,Finnifty!$A$14:$I$486,C$15+1,FALSE),All_curves!C1073)</f>
        <v>0</v>
      </c>
      <c r="D1074">
        <f>IFERROR(VLOOKUP($A1074,Finnifty!$A$14:$I$486,D$15+1,FALSE),All_curves!D1073)</f>
        <v>0</v>
      </c>
      <c r="E1074">
        <f>IFERROR(VLOOKUP($A1074,Finnifty!$A$14:$I$486,E$15+1,FALSE),All_curves!E1073)</f>
        <v>0</v>
      </c>
      <c r="F1074">
        <f>IFERROR(VLOOKUP($A1074,Finnifty!$A$14:$I$486,F$15+1,FALSE),All_curves!F1073)</f>
        <v>0</v>
      </c>
      <c r="G1074">
        <f>IFERROR(VLOOKUP($A1074,Finnifty!$A$14:$I$486,G$15+1,FALSE),All_curves!G1073)</f>
        <v>0</v>
      </c>
      <c r="H1074">
        <f>IFERROR(VLOOKUP($A1074,Finnifty!$A$14:$I$486,H$15+1,FALSE),All_curves!H1073)</f>
        <v>0</v>
      </c>
      <c r="I1074">
        <f>IFERROR(VLOOKUP($A1074,Finnifty!$A$14:$I$486,I$15+1,FALSE),All_curves!I1073)</f>
        <v>0</v>
      </c>
      <c r="J1074">
        <f>IFERROR(VLOOKUP($A1074,Banknifty!$A$14:$I$4860,2,FALSE),All_curves!J1073)</f>
        <v>17626954</v>
      </c>
      <c r="K1074">
        <f>IFERROR(VLOOKUP($A1074,Banknifty!$A$14:$I$4860,3,FALSE),All_curves!K1073)</f>
        <v>31870996</v>
      </c>
      <c r="L1074">
        <f>IFERROR(VLOOKUP($A1074,Banknifty!$A$14:$I$4860,4,FALSE),All_curves!L1073)</f>
        <v>21977242</v>
      </c>
      <c r="M1074">
        <f>IFERROR(VLOOKUP($A1074,Banknifty!$A$14:$I$4860,5,FALSE),All_curves!M1073)</f>
        <v>30165436</v>
      </c>
      <c r="N1074">
        <f>IFERROR(VLOOKUP($A1074,Banknifty!$A$14:$I$4860,6,FALSE),All_curves!N1073)</f>
        <v>16716081</v>
      </c>
      <c r="O1074">
        <f>IFERROR(VLOOKUP($A1074,Banknifty!$A$14:$I$4860,7,FALSE),All_curves!O1073)</f>
        <v>27569444</v>
      </c>
      <c r="P1074">
        <f>IFERROR(VLOOKUP($A1074,Banknifty!$A$14:$I$4860,8,FALSE),All_curves!P1073)</f>
        <v>27569444</v>
      </c>
      <c r="Q1074">
        <f>IFERROR(VLOOKUP($A1074,Banknifty!$A$14:$I$4860,9,FALSE),All_curves!Q1073)</f>
        <v>22336306</v>
      </c>
      <c r="R1074">
        <f>IFERROR(VLOOKUP($A1074,Nifty!$A$14:$I$4860,2,FALSE),All_curves!R1073)</f>
        <v>9058095</v>
      </c>
      <c r="S1074">
        <f>IFERROR(VLOOKUP($A1074,Nifty!$A$14:$I$4860,3,FALSE),All_curves!S1073)</f>
        <v>11365225</v>
      </c>
      <c r="T1074">
        <f>IFERROR(VLOOKUP($A1074,Nifty!$A$14:$I$4860,4,FALSE),All_curves!T1073)</f>
        <v>10474561</v>
      </c>
      <c r="U1074">
        <f>IFERROR(VLOOKUP($A1074,Nifty!$A$14:$I$4860,5,FALSE),All_curves!U1073)</f>
        <v>12028894</v>
      </c>
      <c r="V1074">
        <f>IFERROR(VLOOKUP($A1074,Nifty!$A$14:$I$4860,6,FALSE),All_curves!V1073)</f>
        <v>9893905</v>
      </c>
      <c r="W1074">
        <f>IFERROR(VLOOKUP($A1074,Nifty!$A$14:$I$4860,7,FALSE),All_curves!W1073)</f>
        <v>12058107</v>
      </c>
      <c r="X1074">
        <f>IFERROR(VLOOKUP($A1074,Nifty!$A$14:$I$4860,8,FALSE),All_curves!X1073)</f>
        <v>11338171</v>
      </c>
      <c r="Y1074">
        <f>IFERROR(VLOOKUP($A1074,Nifty!$A$14:$I$4860,9,FALSE),All_curves!Y1073)</f>
        <v>11582617</v>
      </c>
      <c r="AA1074" s="5">
        <f t="shared" si="465"/>
        <v>0</v>
      </c>
      <c r="AB1074" s="5">
        <f t="shared" si="466"/>
        <v>0</v>
      </c>
      <c r="AC1074" s="5">
        <f t="shared" si="467"/>
        <v>0</v>
      </c>
      <c r="AD1074" s="5">
        <f t="shared" si="468"/>
        <v>0</v>
      </c>
      <c r="AE1074" s="5">
        <f t="shared" si="469"/>
        <v>0</v>
      </c>
      <c r="AF1074" s="5">
        <f t="shared" si="470"/>
        <v>0</v>
      </c>
      <c r="AG1074" s="5">
        <f t="shared" si="471"/>
        <v>0</v>
      </c>
      <c r="AH1074" s="5">
        <f t="shared" si="472"/>
        <v>0</v>
      </c>
      <c r="AI1074" s="5">
        <f t="shared" si="448"/>
        <v>6.5422274888444765E-3</v>
      </c>
      <c r="AJ1074" s="5">
        <f t="shared" si="449"/>
        <v>6.1934369319225357E-3</v>
      </c>
      <c r="AK1074" s="5">
        <f t="shared" si="450"/>
        <v>3.2271632415261653E-3</v>
      </c>
      <c r="AL1074" s="5">
        <f t="shared" si="451"/>
        <v>3.7753920890000181E-3</v>
      </c>
      <c r="AM1074" s="5">
        <f t="shared" si="452"/>
        <v>-5.3897288398108145E-5</v>
      </c>
      <c r="AN1074" s="5">
        <f t="shared" si="453"/>
        <v>-1.5351389940370108E-3</v>
      </c>
      <c r="AO1074" s="5">
        <f t="shared" si="454"/>
        <v>-1.5351389940370108E-3</v>
      </c>
      <c r="AP1074" s="5">
        <f t="shared" si="455"/>
        <v>0</v>
      </c>
      <c r="AQ1074" s="5">
        <f t="shared" si="456"/>
        <v>-2.3791542823510259E-3</v>
      </c>
      <c r="AR1074" s="5">
        <f t="shared" si="457"/>
        <v>0</v>
      </c>
      <c r="AS1074" s="5">
        <f t="shared" si="458"/>
        <v>0</v>
      </c>
      <c r="AT1074" s="5">
        <f t="shared" si="459"/>
        <v>0</v>
      </c>
      <c r="AU1074" s="5">
        <f t="shared" si="460"/>
        <v>-6.8944404206117138E-4</v>
      </c>
      <c r="AV1074" s="5">
        <f t="shared" si="461"/>
        <v>7.2294080134804872E-4</v>
      </c>
      <c r="AW1074" s="5">
        <f t="shared" si="462"/>
        <v>7.4900581966752533E-4</v>
      </c>
      <c r="AX1074" s="5">
        <f t="shared" si="463"/>
        <v>0</v>
      </c>
      <c r="AZ1074" s="7">
        <f t="shared" si="473"/>
        <v>138.95885282754676</v>
      </c>
      <c r="BA1074" s="4">
        <f t="shared" si="464"/>
        <v>6.2572469880935178E-4</v>
      </c>
      <c r="BB1074" s="5">
        <f>AZ1074/MAX($AZ$16:AZ1074)-1</f>
        <v>0</v>
      </c>
    </row>
    <row r="1075" spans="1:54" x14ac:dyDescent="0.25">
      <c r="A1075" s="3">
        <v>44116</v>
      </c>
      <c r="B1075">
        <f>IFERROR(VLOOKUP($A1075,Finnifty!$A$14:$I$486,B$15+1,FALSE),All_curves!B1074)</f>
        <v>0</v>
      </c>
      <c r="C1075">
        <f>IFERROR(VLOOKUP($A1075,Finnifty!$A$14:$I$486,C$15+1,FALSE),All_curves!C1074)</f>
        <v>0</v>
      </c>
      <c r="D1075">
        <f>IFERROR(VLOOKUP($A1075,Finnifty!$A$14:$I$486,D$15+1,FALSE),All_curves!D1074)</f>
        <v>0</v>
      </c>
      <c r="E1075">
        <f>IFERROR(VLOOKUP($A1075,Finnifty!$A$14:$I$486,E$15+1,FALSE),All_curves!E1074)</f>
        <v>0</v>
      </c>
      <c r="F1075">
        <f>IFERROR(VLOOKUP($A1075,Finnifty!$A$14:$I$486,F$15+1,FALSE),All_curves!F1074)</f>
        <v>0</v>
      </c>
      <c r="G1075">
        <f>IFERROR(VLOOKUP($A1075,Finnifty!$A$14:$I$486,G$15+1,FALSE),All_curves!G1074)</f>
        <v>0</v>
      </c>
      <c r="H1075">
        <f>IFERROR(VLOOKUP($A1075,Finnifty!$A$14:$I$486,H$15+1,FALSE),All_curves!H1074)</f>
        <v>0</v>
      </c>
      <c r="I1075">
        <f>IFERROR(VLOOKUP($A1075,Finnifty!$A$14:$I$486,I$15+1,FALSE),All_curves!I1074)</f>
        <v>0</v>
      </c>
      <c r="J1075">
        <f>IFERROR(VLOOKUP($A1075,Banknifty!$A$14:$I$4860,2,FALSE),All_curves!J1074)</f>
        <v>17661614</v>
      </c>
      <c r="K1075">
        <f>IFERROR(VLOOKUP($A1075,Banknifty!$A$14:$I$4860,3,FALSE),All_curves!K1074)</f>
        <v>32018778</v>
      </c>
      <c r="L1075">
        <f>IFERROR(VLOOKUP($A1075,Banknifty!$A$14:$I$4860,4,FALSE),All_curves!L1074)</f>
        <v>22008540</v>
      </c>
      <c r="M1075">
        <f>IFERROR(VLOOKUP($A1075,Banknifty!$A$14:$I$4860,5,FALSE),All_curves!M1074)</f>
        <v>30204448</v>
      </c>
      <c r="N1075">
        <f>IFERROR(VLOOKUP($A1075,Banknifty!$A$14:$I$4860,6,FALSE),All_curves!N1074)</f>
        <v>16631861</v>
      </c>
      <c r="O1075">
        <f>IFERROR(VLOOKUP($A1075,Banknifty!$A$14:$I$4860,7,FALSE),All_curves!O1074)</f>
        <v>27562050</v>
      </c>
      <c r="P1075">
        <f>IFERROR(VLOOKUP($A1075,Banknifty!$A$14:$I$4860,8,FALSE),All_curves!P1074)</f>
        <v>27562050</v>
      </c>
      <c r="Q1075">
        <f>IFERROR(VLOOKUP($A1075,Banknifty!$A$14:$I$4860,9,FALSE),All_curves!Q1074)</f>
        <v>22312704</v>
      </c>
      <c r="R1075">
        <f>IFERROR(VLOOKUP($A1075,Nifty!$A$14:$I$4860,2,FALSE),All_curves!R1074)</f>
        <v>9037625</v>
      </c>
      <c r="S1075">
        <f>IFERROR(VLOOKUP($A1075,Nifty!$A$14:$I$4860,3,FALSE),All_curves!S1074)</f>
        <v>11350915</v>
      </c>
      <c r="T1075">
        <f>IFERROR(VLOOKUP($A1075,Nifty!$A$14:$I$4860,4,FALSE),All_curves!T1074)</f>
        <v>10446701</v>
      </c>
      <c r="U1075">
        <f>IFERROR(VLOOKUP($A1075,Nifty!$A$14:$I$4860,5,FALSE),All_curves!U1074)</f>
        <v>11991438</v>
      </c>
      <c r="V1075">
        <f>IFERROR(VLOOKUP($A1075,Nifty!$A$14:$I$4860,6,FALSE),All_curves!V1074)</f>
        <v>9871547</v>
      </c>
      <c r="W1075">
        <f>IFERROR(VLOOKUP($A1075,Nifty!$A$14:$I$4860,7,FALSE),All_curves!W1074)</f>
        <v>12042924</v>
      </c>
      <c r="X1075">
        <f>IFERROR(VLOOKUP($A1075,Nifty!$A$14:$I$4860,8,FALSE),All_curves!X1074)</f>
        <v>11308015</v>
      </c>
      <c r="Y1075">
        <f>IFERROR(VLOOKUP($A1075,Nifty!$A$14:$I$4860,9,FALSE),All_curves!Y1074)</f>
        <v>11546551</v>
      </c>
      <c r="AA1075" s="5">
        <f t="shared" si="465"/>
        <v>0</v>
      </c>
      <c r="AB1075" s="5">
        <f t="shared" si="466"/>
        <v>0</v>
      </c>
      <c r="AC1075" s="5">
        <f t="shared" si="467"/>
        <v>0</v>
      </c>
      <c r="AD1075" s="5">
        <f t="shared" si="468"/>
        <v>0</v>
      </c>
      <c r="AE1075" s="5">
        <f t="shared" si="469"/>
        <v>0</v>
      </c>
      <c r="AF1075" s="5">
        <f t="shared" si="470"/>
        <v>0</v>
      </c>
      <c r="AG1075" s="5">
        <f t="shared" si="471"/>
        <v>0</v>
      </c>
      <c r="AH1075" s="5">
        <f t="shared" si="472"/>
        <v>0</v>
      </c>
      <c r="AI1075" s="5">
        <f t="shared" si="448"/>
        <v>1.9663068276005724E-3</v>
      </c>
      <c r="AJ1075" s="5">
        <f t="shared" si="449"/>
        <v>4.6368805041423489E-3</v>
      </c>
      <c r="AK1075" s="5">
        <f t="shared" si="450"/>
        <v>1.4241095402234283E-3</v>
      </c>
      <c r="AL1075" s="5">
        <f t="shared" si="451"/>
        <v>1.2932682292408071E-3</v>
      </c>
      <c r="AM1075" s="5">
        <f t="shared" si="452"/>
        <v>-5.0382622577624936E-3</v>
      </c>
      <c r="AN1075" s="5">
        <f t="shared" si="453"/>
        <v>-2.6819547031853297E-4</v>
      </c>
      <c r="AO1075" s="5">
        <f t="shared" si="454"/>
        <v>-2.6819547031853297E-4</v>
      </c>
      <c r="AP1075" s="5">
        <f t="shared" si="455"/>
        <v>-1.0566653232634282E-3</v>
      </c>
      <c r="AQ1075" s="5">
        <f t="shared" si="456"/>
        <v>-2.2598570670764317E-3</v>
      </c>
      <c r="AR1075" s="5">
        <f t="shared" si="457"/>
        <v>-1.2591039772640311E-3</v>
      </c>
      <c r="AS1075" s="5">
        <f t="shared" si="458"/>
        <v>-2.6597773405491187E-3</v>
      </c>
      <c r="AT1075" s="5">
        <f t="shared" si="459"/>
        <v>-3.1138357358539981E-3</v>
      </c>
      <c r="AU1075" s="5">
        <f t="shared" si="460"/>
        <v>-2.259775083751081E-3</v>
      </c>
      <c r="AV1075" s="5">
        <f t="shared" si="461"/>
        <v>-1.2591528670296004E-3</v>
      </c>
      <c r="AW1075" s="5">
        <f t="shared" si="462"/>
        <v>-2.6596882336665795E-3</v>
      </c>
      <c r="AX1075" s="5">
        <f t="shared" si="463"/>
        <v>-3.1138040738116768E-3</v>
      </c>
      <c r="AZ1075" s="7">
        <f t="shared" si="473"/>
        <v>138.86681720758639</v>
      </c>
      <c r="BA1075" s="4">
        <f t="shared" si="464"/>
        <v>-6.6232282497743133E-4</v>
      </c>
      <c r="BB1075" s="5">
        <f>AZ1075/MAX($AZ$16:AZ1075)-1</f>
        <v>-6.6232282497746819E-4</v>
      </c>
    </row>
    <row r="1076" spans="1:54" x14ac:dyDescent="0.25">
      <c r="A1076" s="3">
        <v>44117</v>
      </c>
      <c r="B1076">
        <f>IFERROR(VLOOKUP($A1076,Finnifty!$A$14:$I$486,B$15+1,FALSE),All_curves!B1075)</f>
        <v>0</v>
      </c>
      <c r="C1076">
        <f>IFERROR(VLOOKUP($A1076,Finnifty!$A$14:$I$486,C$15+1,FALSE),All_curves!C1075)</f>
        <v>0</v>
      </c>
      <c r="D1076">
        <f>IFERROR(VLOOKUP($A1076,Finnifty!$A$14:$I$486,D$15+1,FALSE),All_curves!D1075)</f>
        <v>0</v>
      </c>
      <c r="E1076">
        <f>IFERROR(VLOOKUP($A1076,Finnifty!$A$14:$I$486,E$15+1,FALSE),All_curves!E1075)</f>
        <v>0</v>
      </c>
      <c r="F1076">
        <f>IFERROR(VLOOKUP($A1076,Finnifty!$A$14:$I$486,F$15+1,FALSE),All_curves!F1075)</f>
        <v>0</v>
      </c>
      <c r="G1076">
        <f>IFERROR(VLOOKUP($A1076,Finnifty!$A$14:$I$486,G$15+1,FALSE),All_curves!G1075)</f>
        <v>0</v>
      </c>
      <c r="H1076">
        <f>IFERROR(VLOOKUP($A1076,Finnifty!$A$14:$I$486,H$15+1,FALSE),All_curves!H1075)</f>
        <v>0</v>
      </c>
      <c r="I1076">
        <f>IFERROR(VLOOKUP($A1076,Finnifty!$A$14:$I$486,I$15+1,FALSE),All_curves!I1075)</f>
        <v>0</v>
      </c>
      <c r="J1076">
        <f>IFERROR(VLOOKUP($A1076,Banknifty!$A$14:$I$4860,2,FALSE),All_curves!J1075)</f>
        <v>17657192</v>
      </c>
      <c r="K1076">
        <f>IFERROR(VLOOKUP($A1076,Banknifty!$A$14:$I$4860,3,FALSE),All_curves!K1075)</f>
        <v>32034638</v>
      </c>
      <c r="L1076">
        <f>IFERROR(VLOOKUP($A1076,Banknifty!$A$14:$I$4860,4,FALSE),All_curves!L1075)</f>
        <v>22010330</v>
      </c>
      <c r="M1076">
        <f>IFERROR(VLOOKUP($A1076,Banknifty!$A$14:$I$4860,5,FALSE),All_curves!M1075)</f>
        <v>30263174</v>
      </c>
      <c r="N1076">
        <f>IFERROR(VLOOKUP($A1076,Banknifty!$A$14:$I$4860,6,FALSE),All_curves!N1075)</f>
        <v>16625883</v>
      </c>
      <c r="O1076">
        <f>IFERROR(VLOOKUP($A1076,Banknifty!$A$14:$I$4860,7,FALSE),All_curves!O1075)</f>
        <v>27652666</v>
      </c>
      <c r="P1076">
        <f>IFERROR(VLOOKUP($A1076,Banknifty!$A$14:$I$4860,8,FALSE),All_curves!P1075)</f>
        <v>27652666</v>
      </c>
      <c r="Q1076">
        <f>IFERROR(VLOOKUP($A1076,Banknifty!$A$14:$I$4860,9,FALSE),All_curves!Q1075)</f>
        <v>22404580</v>
      </c>
      <c r="R1076">
        <f>IFERROR(VLOOKUP($A1076,Nifty!$A$14:$I$4860,2,FALSE),All_curves!R1075)</f>
        <v>9045058</v>
      </c>
      <c r="S1076">
        <f>IFERROR(VLOOKUP($A1076,Nifty!$A$14:$I$4860,3,FALSE),All_curves!S1075)</f>
        <v>11320701</v>
      </c>
      <c r="T1076">
        <f>IFERROR(VLOOKUP($A1076,Nifty!$A$14:$I$4860,4,FALSE),All_curves!T1075)</f>
        <v>10454507</v>
      </c>
      <c r="U1076">
        <f>IFERROR(VLOOKUP($A1076,Nifty!$A$14:$I$4860,5,FALSE),All_curves!U1075)</f>
        <v>11999896</v>
      </c>
      <c r="V1076">
        <f>IFERROR(VLOOKUP($A1076,Nifty!$A$14:$I$4860,6,FALSE),All_curves!V1075)</f>
        <v>9879666</v>
      </c>
      <c r="W1076">
        <f>IFERROR(VLOOKUP($A1076,Nifty!$A$14:$I$4860,7,FALSE),All_curves!W1075)</f>
        <v>12010868</v>
      </c>
      <c r="X1076">
        <f>IFERROR(VLOOKUP($A1076,Nifty!$A$14:$I$4860,8,FALSE),All_curves!X1075)</f>
        <v>11316464</v>
      </c>
      <c r="Y1076">
        <f>IFERROR(VLOOKUP($A1076,Nifty!$A$14:$I$4860,9,FALSE),All_curves!Y1075)</f>
        <v>11554695</v>
      </c>
      <c r="AA1076" s="5">
        <f t="shared" si="465"/>
        <v>0</v>
      </c>
      <c r="AB1076" s="5">
        <f t="shared" si="466"/>
        <v>0</v>
      </c>
      <c r="AC1076" s="5">
        <f t="shared" si="467"/>
        <v>0</v>
      </c>
      <c r="AD1076" s="5">
        <f t="shared" si="468"/>
        <v>0</v>
      </c>
      <c r="AE1076" s="5">
        <f t="shared" si="469"/>
        <v>0</v>
      </c>
      <c r="AF1076" s="5">
        <f t="shared" si="470"/>
        <v>0</v>
      </c>
      <c r="AG1076" s="5">
        <f t="shared" si="471"/>
        <v>0</v>
      </c>
      <c r="AH1076" s="5">
        <f t="shared" si="472"/>
        <v>0</v>
      </c>
      <c r="AI1076" s="5">
        <f t="shared" si="448"/>
        <v>-2.5037349361167749E-4</v>
      </c>
      <c r="AJ1076" s="5">
        <f t="shared" si="449"/>
        <v>4.9533433162252116E-4</v>
      </c>
      <c r="AK1076" s="5">
        <f t="shared" si="450"/>
        <v>8.1332064734818132E-5</v>
      </c>
      <c r="AL1076" s="5">
        <f t="shared" si="451"/>
        <v>1.9442831731273369E-3</v>
      </c>
      <c r="AM1076" s="5">
        <f t="shared" si="452"/>
        <v>-3.5943061332699422E-4</v>
      </c>
      <c r="AN1076" s="5">
        <f t="shared" si="453"/>
        <v>3.287709005679984E-3</v>
      </c>
      <c r="AO1076" s="5">
        <f t="shared" si="454"/>
        <v>3.287709005679984E-3</v>
      </c>
      <c r="AP1076" s="5">
        <f t="shared" si="455"/>
        <v>4.1176542296263996E-3</v>
      </c>
      <c r="AQ1076" s="5">
        <f t="shared" si="456"/>
        <v>8.2245058851193598E-4</v>
      </c>
      <c r="AR1076" s="5">
        <f t="shared" si="457"/>
        <v>-2.6618118451243733E-3</v>
      </c>
      <c r="AS1076" s="5">
        <f t="shared" si="458"/>
        <v>7.4722153912509803E-4</v>
      </c>
      <c r="AT1076" s="5">
        <f t="shared" si="459"/>
        <v>7.0533659099103474E-4</v>
      </c>
      <c r="AU1076" s="5">
        <f t="shared" si="460"/>
        <v>8.224648071877283E-4</v>
      </c>
      <c r="AV1076" s="5">
        <f t="shared" si="461"/>
        <v>-2.6618120316959093E-3</v>
      </c>
      <c r="AW1076" s="5">
        <f t="shared" si="462"/>
        <v>7.471691539142622E-4</v>
      </c>
      <c r="AX1076" s="5">
        <f t="shared" si="463"/>
        <v>7.0531884369628983E-4</v>
      </c>
      <c r="AZ1076" s="7">
        <f t="shared" si="473"/>
        <v>138.93527018955606</v>
      </c>
      <c r="BA1076" s="4">
        <f t="shared" si="464"/>
        <v>4.9293980625576849E-4</v>
      </c>
      <c r="BB1076" s="5">
        <f>AZ1076/MAX($AZ$16:AZ1076)-1</f>
        <v>-1.6970950400663209E-4</v>
      </c>
    </row>
    <row r="1077" spans="1:54" x14ac:dyDescent="0.25">
      <c r="A1077" s="3">
        <v>44118</v>
      </c>
      <c r="B1077">
        <f>IFERROR(VLOOKUP($A1077,Finnifty!$A$14:$I$486,B$15+1,FALSE),All_curves!B1076)</f>
        <v>0</v>
      </c>
      <c r="C1077">
        <f>IFERROR(VLOOKUP($A1077,Finnifty!$A$14:$I$486,C$15+1,FALSE),All_curves!C1076)</f>
        <v>0</v>
      </c>
      <c r="D1077">
        <f>IFERROR(VLOOKUP($A1077,Finnifty!$A$14:$I$486,D$15+1,FALSE),All_curves!D1076)</f>
        <v>0</v>
      </c>
      <c r="E1077">
        <f>IFERROR(VLOOKUP($A1077,Finnifty!$A$14:$I$486,E$15+1,FALSE),All_curves!E1076)</f>
        <v>0</v>
      </c>
      <c r="F1077">
        <f>IFERROR(VLOOKUP($A1077,Finnifty!$A$14:$I$486,F$15+1,FALSE),All_curves!F1076)</f>
        <v>0</v>
      </c>
      <c r="G1077">
        <f>IFERROR(VLOOKUP($A1077,Finnifty!$A$14:$I$486,G$15+1,FALSE),All_curves!G1076)</f>
        <v>0</v>
      </c>
      <c r="H1077">
        <f>IFERROR(VLOOKUP($A1077,Finnifty!$A$14:$I$486,H$15+1,FALSE),All_curves!H1076)</f>
        <v>0</v>
      </c>
      <c r="I1077">
        <f>IFERROR(VLOOKUP($A1077,Finnifty!$A$14:$I$486,I$15+1,FALSE),All_curves!I1076)</f>
        <v>0</v>
      </c>
      <c r="J1077">
        <f>IFERROR(VLOOKUP($A1077,Banknifty!$A$14:$I$4860,2,FALSE),All_curves!J1076)</f>
        <v>17692956</v>
      </c>
      <c r="K1077">
        <f>IFERROR(VLOOKUP($A1077,Banknifty!$A$14:$I$4860,3,FALSE),All_curves!K1076)</f>
        <v>32158214</v>
      </c>
      <c r="L1077">
        <f>IFERROR(VLOOKUP($A1077,Banknifty!$A$14:$I$4860,4,FALSE),All_curves!L1076)</f>
        <v>22034590</v>
      </c>
      <c r="M1077">
        <f>IFERROR(VLOOKUP($A1077,Banknifty!$A$14:$I$4860,5,FALSE),All_curves!M1076)</f>
        <v>30410538</v>
      </c>
      <c r="N1077">
        <f>IFERROR(VLOOKUP($A1077,Banknifty!$A$14:$I$4860,6,FALSE),All_curves!N1076)</f>
        <v>16744495</v>
      </c>
      <c r="O1077">
        <f>IFERROR(VLOOKUP($A1077,Banknifty!$A$14:$I$4860,7,FALSE),All_curves!O1076)</f>
        <v>27836354</v>
      </c>
      <c r="P1077">
        <f>IFERROR(VLOOKUP($A1077,Banknifty!$A$14:$I$4860,8,FALSE),All_curves!P1076)</f>
        <v>27836354</v>
      </c>
      <c r="Q1077">
        <f>IFERROR(VLOOKUP($A1077,Banknifty!$A$14:$I$4860,9,FALSE),All_curves!Q1076)</f>
        <v>22489166</v>
      </c>
      <c r="R1077">
        <f>IFERROR(VLOOKUP($A1077,Nifty!$A$14:$I$4860,2,FALSE),All_curves!R1076)</f>
        <v>9031558</v>
      </c>
      <c r="S1077">
        <f>IFERROR(VLOOKUP($A1077,Nifty!$A$14:$I$4860,3,FALSE),All_curves!S1076)</f>
        <v>11244002</v>
      </c>
      <c r="T1077">
        <f>IFERROR(VLOOKUP($A1077,Nifty!$A$14:$I$4860,4,FALSE),All_curves!T1076)</f>
        <v>10438902</v>
      </c>
      <c r="U1077">
        <f>IFERROR(VLOOKUP($A1077,Nifty!$A$14:$I$4860,5,FALSE),All_curves!U1076)</f>
        <v>11981985</v>
      </c>
      <c r="V1077">
        <f>IFERROR(VLOOKUP($A1077,Nifty!$A$14:$I$4860,6,FALSE),All_curves!V1076)</f>
        <v>9864919</v>
      </c>
      <c r="W1077">
        <f>IFERROR(VLOOKUP($A1077,Nifty!$A$14:$I$4860,7,FALSE),All_curves!W1076)</f>
        <v>11929493</v>
      </c>
      <c r="X1077">
        <f>IFERROR(VLOOKUP($A1077,Nifty!$A$14:$I$4860,8,FALSE),All_curves!X1076)</f>
        <v>11299573</v>
      </c>
      <c r="Y1077">
        <f>IFERROR(VLOOKUP($A1077,Nifty!$A$14:$I$4860,9,FALSE),All_curves!Y1076)</f>
        <v>11537449</v>
      </c>
      <c r="AA1077" s="5">
        <f t="shared" si="465"/>
        <v>0</v>
      </c>
      <c r="AB1077" s="5">
        <f t="shared" si="466"/>
        <v>0</v>
      </c>
      <c r="AC1077" s="5">
        <f t="shared" si="467"/>
        <v>0</v>
      </c>
      <c r="AD1077" s="5">
        <f t="shared" si="468"/>
        <v>0</v>
      </c>
      <c r="AE1077" s="5">
        <f t="shared" si="469"/>
        <v>0</v>
      </c>
      <c r="AF1077" s="5">
        <f t="shared" si="470"/>
        <v>0</v>
      </c>
      <c r="AG1077" s="5">
        <f t="shared" si="471"/>
        <v>0</v>
      </c>
      <c r="AH1077" s="5">
        <f t="shared" si="472"/>
        <v>0</v>
      </c>
      <c r="AI1077" s="5">
        <f t="shared" si="448"/>
        <v>2.0254636184506847E-3</v>
      </c>
      <c r="AJ1077" s="5">
        <f t="shared" si="449"/>
        <v>3.8575744167921311E-3</v>
      </c>
      <c r="AK1077" s="5">
        <f t="shared" si="450"/>
        <v>1.1022097351560678E-3</v>
      </c>
      <c r="AL1077" s="5">
        <f t="shared" si="451"/>
        <v>4.8694165390583688E-3</v>
      </c>
      <c r="AM1077" s="5">
        <f t="shared" si="452"/>
        <v>7.134177474964698E-3</v>
      </c>
      <c r="AN1077" s="5">
        <f t="shared" si="453"/>
        <v>6.642686820865773E-3</v>
      </c>
      <c r="AO1077" s="5">
        <f t="shared" si="454"/>
        <v>6.642686820865773E-3</v>
      </c>
      <c r="AP1077" s="5">
        <f t="shared" si="455"/>
        <v>3.77538878211503E-3</v>
      </c>
      <c r="AQ1077" s="5">
        <f t="shared" si="456"/>
        <v>-1.4925277427739747E-3</v>
      </c>
      <c r="AR1077" s="5">
        <f t="shared" si="457"/>
        <v>-6.7751104812325824E-3</v>
      </c>
      <c r="AS1077" s="5">
        <f t="shared" si="458"/>
        <v>-1.4926576642972922E-3</v>
      </c>
      <c r="AT1077" s="5">
        <f t="shared" si="459"/>
        <v>-1.4925962691676453E-3</v>
      </c>
      <c r="AU1077" s="5">
        <f t="shared" si="460"/>
        <v>-1.4926617964615696E-3</v>
      </c>
      <c r="AV1077" s="5">
        <f t="shared" si="461"/>
        <v>-6.775114005082683E-3</v>
      </c>
      <c r="AW1077" s="5">
        <f t="shared" si="462"/>
        <v>-1.4926040501697102E-3</v>
      </c>
      <c r="AX1077" s="5">
        <f t="shared" si="463"/>
        <v>-1.4925534598706491E-3</v>
      </c>
      <c r="AZ1077" s="7">
        <f t="shared" si="473"/>
        <v>139.01367471282771</v>
      </c>
      <c r="BA1077" s="4">
        <f t="shared" si="464"/>
        <v>5.6432411413385086E-4</v>
      </c>
      <c r="BB1077" s="5">
        <f>AZ1077/MAX($AZ$16:AZ1077)-1</f>
        <v>0</v>
      </c>
    </row>
    <row r="1078" spans="1:54" x14ac:dyDescent="0.25">
      <c r="A1078" s="3">
        <v>44119</v>
      </c>
      <c r="B1078">
        <f>IFERROR(VLOOKUP($A1078,Finnifty!$A$14:$I$486,B$15+1,FALSE),All_curves!B1077)</f>
        <v>0</v>
      </c>
      <c r="C1078">
        <f>IFERROR(VLOOKUP($A1078,Finnifty!$A$14:$I$486,C$15+1,FALSE),All_curves!C1077)</f>
        <v>0</v>
      </c>
      <c r="D1078">
        <f>IFERROR(VLOOKUP($A1078,Finnifty!$A$14:$I$486,D$15+1,FALSE),All_curves!D1077)</f>
        <v>0</v>
      </c>
      <c r="E1078">
        <f>IFERROR(VLOOKUP($A1078,Finnifty!$A$14:$I$486,E$15+1,FALSE),All_curves!E1077)</f>
        <v>0</v>
      </c>
      <c r="F1078">
        <f>IFERROR(VLOOKUP($A1078,Finnifty!$A$14:$I$486,F$15+1,FALSE),All_curves!F1077)</f>
        <v>0</v>
      </c>
      <c r="G1078">
        <f>IFERROR(VLOOKUP($A1078,Finnifty!$A$14:$I$486,G$15+1,FALSE),All_curves!G1077)</f>
        <v>0</v>
      </c>
      <c r="H1078">
        <f>IFERROR(VLOOKUP($A1078,Finnifty!$A$14:$I$486,H$15+1,FALSE),All_curves!H1077)</f>
        <v>0</v>
      </c>
      <c r="I1078">
        <f>IFERROR(VLOOKUP($A1078,Finnifty!$A$14:$I$486,I$15+1,FALSE),All_curves!I1077)</f>
        <v>0</v>
      </c>
      <c r="J1078">
        <f>IFERROR(VLOOKUP($A1078,Banknifty!$A$14:$I$4860,2,FALSE),All_curves!J1077)</f>
        <v>18029824</v>
      </c>
      <c r="K1078">
        <f>IFERROR(VLOOKUP($A1078,Banknifty!$A$14:$I$4860,3,FALSE),All_curves!K1077)</f>
        <v>31587028</v>
      </c>
      <c r="L1078">
        <f>IFERROR(VLOOKUP($A1078,Banknifty!$A$14:$I$4860,4,FALSE),All_curves!L1077)</f>
        <v>22803476</v>
      </c>
      <c r="M1078">
        <f>IFERROR(VLOOKUP($A1078,Banknifty!$A$14:$I$4860,5,FALSE),All_curves!M1077)</f>
        <v>30495618</v>
      </c>
      <c r="N1078">
        <f>IFERROR(VLOOKUP($A1078,Banknifty!$A$14:$I$4860,6,FALSE),All_curves!N1077)</f>
        <v>16777420</v>
      </c>
      <c r="O1078">
        <f>IFERROR(VLOOKUP($A1078,Banknifty!$A$14:$I$4860,7,FALSE),All_curves!O1077)</f>
        <v>27965428</v>
      </c>
      <c r="P1078">
        <f>IFERROR(VLOOKUP($A1078,Banknifty!$A$14:$I$4860,8,FALSE),All_curves!P1077)</f>
        <v>27965428</v>
      </c>
      <c r="Q1078">
        <f>IFERROR(VLOOKUP($A1078,Banknifty!$A$14:$I$4860,9,FALSE),All_curves!Q1077)</f>
        <v>22518252</v>
      </c>
      <c r="R1078">
        <f>IFERROR(VLOOKUP($A1078,Nifty!$A$14:$I$4860,2,FALSE),All_curves!R1077)</f>
        <v>9405371</v>
      </c>
      <c r="S1078">
        <f>IFERROR(VLOOKUP($A1078,Nifty!$A$14:$I$4860,3,FALSE),All_curves!S1077)</f>
        <v>12018355</v>
      </c>
      <c r="T1078">
        <f>IFERROR(VLOOKUP($A1078,Nifty!$A$14:$I$4860,4,FALSE),All_curves!T1077)</f>
        <v>11090052</v>
      </c>
      <c r="U1078">
        <f>IFERROR(VLOOKUP($A1078,Nifty!$A$14:$I$4860,5,FALSE),All_curves!U1077)</f>
        <v>12780587</v>
      </c>
      <c r="V1078">
        <f>IFERROR(VLOOKUP($A1078,Nifty!$A$14:$I$4860,6,FALSE),All_curves!V1077)</f>
        <v>9988501</v>
      </c>
      <c r="W1078">
        <f>IFERROR(VLOOKUP($A1078,Nifty!$A$14:$I$4860,7,FALSE),All_curves!W1077)</f>
        <v>12019260</v>
      </c>
      <c r="X1078">
        <f>IFERROR(VLOOKUP($A1078,Nifty!$A$14:$I$4860,8,FALSE),All_curves!X1077)</f>
        <v>11396500</v>
      </c>
      <c r="Y1078">
        <f>IFERROR(VLOOKUP($A1078,Nifty!$A$14:$I$4860,9,FALSE),All_curves!Y1077)</f>
        <v>11608330</v>
      </c>
      <c r="AA1078" s="5">
        <f t="shared" si="465"/>
        <v>0</v>
      </c>
      <c r="AB1078" s="5">
        <f t="shared" si="466"/>
        <v>0</v>
      </c>
      <c r="AC1078" s="5">
        <f t="shared" si="467"/>
        <v>0</v>
      </c>
      <c r="AD1078" s="5">
        <f t="shared" si="468"/>
        <v>0</v>
      </c>
      <c r="AE1078" s="5">
        <f t="shared" si="469"/>
        <v>0</v>
      </c>
      <c r="AF1078" s="5">
        <f t="shared" si="470"/>
        <v>0</v>
      </c>
      <c r="AG1078" s="5">
        <f t="shared" si="471"/>
        <v>0</v>
      </c>
      <c r="AH1078" s="5">
        <f t="shared" si="472"/>
        <v>0</v>
      </c>
      <c r="AI1078" s="5">
        <f t="shared" si="448"/>
        <v>1.9039667537747773E-2</v>
      </c>
      <c r="AJ1078" s="5">
        <f t="shared" si="449"/>
        <v>-1.7761745101889104E-2</v>
      </c>
      <c r="AK1078" s="5">
        <f t="shared" si="450"/>
        <v>3.4894499965735681E-2</v>
      </c>
      <c r="AL1078" s="5">
        <f t="shared" si="451"/>
        <v>2.7977143975552732E-3</v>
      </c>
      <c r="AM1078" s="5">
        <f t="shared" si="452"/>
        <v>1.9663178853706054E-3</v>
      </c>
      <c r="AN1078" s="5">
        <f t="shared" si="453"/>
        <v>4.636885994480533E-3</v>
      </c>
      <c r="AO1078" s="5">
        <f t="shared" si="454"/>
        <v>4.636885994480533E-3</v>
      </c>
      <c r="AP1078" s="5">
        <f t="shared" si="455"/>
        <v>1.2933338657379334E-3</v>
      </c>
      <c r="AQ1078" s="5">
        <f t="shared" si="456"/>
        <v>4.1389647279018726E-2</v>
      </c>
      <c r="AR1078" s="5">
        <f t="shared" si="457"/>
        <v>6.8868095185326439E-2</v>
      </c>
      <c r="AS1078" s="5">
        <f t="shared" si="458"/>
        <v>6.2377250021122821E-2</v>
      </c>
      <c r="AT1078" s="5">
        <f t="shared" si="459"/>
        <v>6.6650225317424372E-2</v>
      </c>
      <c r="AU1078" s="5">
        <f t="shared" si="460"/>
        <v>1.2527421664587424E-2</v>
      </c>
      <c r="AV1078" s="5">
        <f t="shared" si="461"/>
        <v>7.5247958987025854E-3</v>
      </c>
      <c r="AW1078" s="5">
        <f t="shared" si="462"/>
        <v>8.5779347591277144E-3</v>
      </c>
      <c r="AX1078" s="5">
        <f t="shared" si="463"/>
        <v>6.1435591177911864E-3</v>
      </c>
      <c r="AZ1078" s="7">
        <f t="shared" si="473"/>
        <v>140.89940963171512</v>
      </c>
      <c r="BA1078" s="4">
        <f t="shared" si="464"/>
        <v>1.3565103740930024E-2</v>
      </c>
      <c r="BB1078" s="5">
        <f>AZ1078/MAX($AZ$16:AZ1078)-1</f>
        <v>0</v>
      </c>
    </row>
    <row r="1079" spans="1:54" x14ac:dyDescent="0.25">
      <c r="A1079" s="3">
        <v>44120</v>
      </c>
      <c r="B1079">
        <f>IFERROR(VLOOKUP($A1079,Finnifty!$A$14:$I$486,B$15+1,FALSE),All_curves!B1078)</f>
        <v>0</v>
      </c>
      <c r="C1079">
        <f>IFERROR(VLOOKUP($A1079,Finnifty!$A$14:$I$486,C$15+1,FALSE),All_curves!C1078)</f>
        <v>0</v>
      </c>
      <c r="D1079">
        <f>IFERROR(VLOOKUP($A1079,Finnifty!$A$14:$I$486,D$15+1,FALSE),All_curves!D1078)</f>
        <v>0</v>
      </c>
      <c r="E1079">
        <f>IFERROR(VLOOKUP($A1079,Finnifty!$A$14:$I$486,E$15+1,FALSE),All_curves!E1078)</f>
        <v>0</v>
      </c>
      <c r="F1079">
        <f>IFERROR(VLOOKUP($A1079,Finnifty!$A$14:$I$486,F$15+1,FALSE),All_curves!F1078)</f>
        <v>0</v>
      </c>
      <c r="G1079">
        <f>IFERROR(VLOOKUP($A1079,Finnifty!$A$14:$I$486,G$15+1,FALSE),All_curves!G1078)</f>
        <v>0</v>
      </c>
      <c r="H1079">
        <f>IFERROR(VLOOKUP($A1079,Finnifty!$A$14:$I$486,H$15+1,FALSE),All_curves!H1078)</f>
        <v>0</v>
      </c>
      <c r="I1079">
        <f>IFERROR(VLOOKUP($A1079,Finnifty!$A$14:$I$486,I$15+1,FALSE),All_curves!I1078)</f>
        <v>0</v>
      </c>
      <c r="J1079">
        <f>IFERROR(VLOOKUP($A1079,Banknifty!$A$14:$I$4860,2,FALSE),All_curves!J1078)</f>
        <v>18027590</v>
      </c>
      <c r="K1079">
        <f>IFERROR(VLOOKUP($A1079,Banknifty!$A$14:$I$4860,3,FALSE),All_curves!K1078)</f>
        <v>31533858</v>
      </c>
      <c r="L1079">
        <f>IFERROR(VLOOKUP($A1079,Banknifty!$A$14:$I$4860,4,FALSE),All_curves!L1078)</f>
        <v>22781812</v>
      </c>
      <c r="M1079">
        <f>IFERROR(VLOOKUP($A1079,Banknifty!$A$14:$I$4860,5,FALSE),All_curves!M1078)</f>
        <v>30495618</v>
      </c>
      <c r="N1079">
        <f>IFERROR(VLOOKUP($A1079,Banknifty!$A$14:$I$4860,6,FALSE),All_curves!N1078)</f>
        <v>16773218</v>
      </c>
      <c r="O1079">
        <f>IFERROR(VLOOKUP($A1079,Banknifty!$A$14:$I$4860,7,FALSE),All_curves!O1078)</f>
        <v>27979282</v>
      </c>
      <c r="P1079">
        <f>IFERROR(VLOOKUP($A1079,Banknifty!$A$14:$I$4860,8,FALSE),All_curves!P1078)</f>
        <v>27979282</v>
      </c>
      <c r="Q1079">
        <f>IFERROR(VLOOKUP($A1079,Banknifty!$A$14:$I$4860,9,FALSE),All_curves!Q1078)</f>
        <v>22562034</v>
      </c>
      <c r="R1079">
        <f>IFERROR(VLOOKUP($A1079,Nifty!$A$14:$I$4860,2,FALSE),All_curves!R1078)</f>
        <v>9373557</v>
      </c>
      <c r="S1079">
        <f>IFERROR(VLOOKUP($A1079,Nifty!$A$14:$I$4860,3,FALSE),All_curves!S1078)</f>
        <v>12018355</v>
      </c>
      <c r="T1079">
        <f>IFERROR(VLOOKUP($A1079,Nifty!$A$14:$I$4860,4,FALSE),All_curves!T1078)</f>
        <v>11077787</v>
      </c>
      <c r="U1079">
        <f>IFERROR(VLOOKUP($A1079,Nifty!$A$14:$I$4860,5,FALSE),All_curves!U1078)</f>
        <v>12780587</v>
      </c>
      <c r="V1079">
        <f>IFERROR(VLOOKUP($A1079,Nifty!$A$14:$I$4860,6,FALSE),All_curves!V1078)</f>
        <v>9896216</v>
      </c>
      <c r="W1079">
        <f>IFERROR(VLOOKUP($A1079,Nifty!$A$14:$I$4860,7,FALSE),All_curves!W1078)</f>
        <v>11950890</v>
      </c>
      <c r="X1079">
        <f>IFERROR(VLOOKUP($A1079,Nifty!$A$14:$I$4860,8,FALSE),All_curves!X1078)</f>
        <v>11317524</v>
      </c>
      <c r="Y1079">
        <f>IFERROR(VLOOKUP($A1079,Nifty!$A$14:$I$4860,9,FALSE),All_curves!Y1078)</f>
        <v>11544307</v>
      </c>
      <c r="AA1079" s="5">
        <f t="shared" si="465"/>
        <v>0</v>
      </c>
      <c r="AB1079" s="5">
        <f t="shared" si="466"/>
        <v>0</v>
      </c>
      <c r="AC1079" s="5">
        <f t="shared" si="467"/>
        <v>0</v>
      </c>
      <c r="AD1079" s="5">
        <f t="shared" si="468"/>
        <v>0</v>
      </c>
      <c r="AE1079" s="5">
        <f t="shared" si="469"/>
        <v>0</v>
      </c>
      <c r="AF1079" s="5">
        <f t="shared" si="470"/>
        <v>0</v>
      </c>
      <c r="AG1079" s="5">
        <f t="shared" si="471"/>
        <v>0</v>
      </c>
      <c r="AH1079" s="5">
        <f t="shared" si="472"/>
        <v>0</v>
      </c>
      <c r="AI1079" s="5">
        <f t="shared" si="448"/>
        <v>-1.2390581294641212E-4</v>
      </c>
      <c r="AJ1079" s="5">
        <f t="shared" si="449"/>
        <v>-1.6832859362393426E-3</v>
      </c>
      <c r="AK1079" s="5">
        <f t="shared" si="450"/>
        <v>-9.5003060059795086E-4</v>
      </c>
      <c r="AL1079" s="5">
        <f t="shared" si="451"/>
        <v>0</v>
      </c>
      <c r="AM1079" s="5">
        <f t="shared" si="452"/>
        <v>-2.5045567196868568E-4</v>
      </c>
      <c r="AN1079" s="5">
        <f t="shared" si="453"/>
        <v>4.9539738851844817E-4</v>
      </c>
      <c r="AO1079" s="5">
        <f t="shared" si="454"/>
        <v>4.9539738851844817E-4</v>
      </c>
      <c r="AP1079" s="5">
        <f t="shared" si="455"/>
        <v>1.9442894590575577E-3</v>
      </c>
      <c r="AQ1079" s="5">
        <f t="shared" si="456"/>
        <v>-3.382535361975636E-3</v>
      </c>
      <c r="AR1079" s="5">
        <f t="shared" si="457"/>
        <v>0</v>
      </c>
      <c r="AS1079" s="5">
        <f t="shared" si="458"/>
        <v>-1.1059461218035915E-3</v>
      </c>
      <c r="AT1079" s="5">
        <f t="shared" si="459"/>
        <v>0</v>
      </c>
      <c r="AU1079" s="5">
        <f t="shared" si="460"/>
        <v>-9.239124068766702E-3</v>
      </c>
      <c r="AV1079" s="5">
        <f t="shared" si="461"/>
        <v>-5.6883701658837493E-3</v>
      </c>
      <c r="AW1079" s="5">
        <f t="shared" si="462"/>
        <v>-6.9298468828149495E-3</v>
      </c>
      <c r="AX1079" s="5">
        <f t="shared" si="463"/>
        <v>-5.515263608115939E-3</v>
      </c>
      <c r="AZ1079" s="7">
        <f t="shared" si="473"/>
        <v>140.71193310427068</v>
      </c>
      <c r="BA1079" s="4">
        <f t="shared" si="464"/>
        <v>-1.3305699997924378E-3</v>
      </c>
      <c r="BB1079" s="5">
        <f>AZ1079/MAX($AZ$16:AZ1079)-1</f>
        <v>-1.3305699997925302E-3</v>
      </c>
    </row>
    <row r="1080" spans="1:54" x14ac:dyDescent="0.25">
      <c r="A1080" s="3">
        <v>44123</v>
      </c>
      <c r="B1080">
        <f>IFERROR(VLOOKUP($A1080,Finnifty!$A$14:$I$486,B$15+1,FALSE),All_curves!B1079)</f>
        <v>0</v>
      </c>
      <c r="C1080">
        <f>IFERROR(VLOOKUP($A1080,Finnifty!$A$14:$I$486,C$15+1,FALSE),All_curves!C1079)</f>
        <v>0</v>
      </c>
      <c r="D1080">
        <f>IFERROR(VLOOKUP($A1080,Finnifty!$A$14:$I$486,D$15+1,FALSE),All_curves!D1079)</f>
        <v>0</v>
      </c>
      <c r="E1080">
        <f>IFERROR(VLOOKUP($A1080,Finnifty!$A$14:$I$486,E$15+1,FALSE),All_curves!E1079)</f>
        <v>0</v>
      </c>
      <c r="F1080">
        <f>IFERROR(VLOOKUP($A1080,Finnifty!$A$14:$I$486,F$15+1,FALSE),All_curves!F1079)</f>
        <v>0</v>
      </c>
      <c r="G1080">
        <f>IFERROR(VLOOKUP($A1080,Finnifty!$A$14:$I$486,G$15+1,FALSE),All_curves!G1079)</f>
        <v>0</v>
      </c>
      <c r="H1080">
        <f>IFERROR(VLOOKUP($A1080,Finnifty!$A$14:$I$486,H$15+1,FALSE),All_curves!H1079)</f>
        <v>0</v>
      </c>
      <c r="I1080">
        <f>IFERROR(VLOOKUP($A1080,Finnifty!$A$14:$I$486,I$15+1,FALSE),All_curves!I1079)</f>
        <v>0</v>
      </c>
      <c r="J1080">
        <f>IFERROR(VLOOKUP($A1080,Banknifty!$A$14:$I$4860,2,FALSE),All_curves!J1079)</f>
        <v>18178830</v>
      </c>
      <c r="K1080">
        <f>IFERROR(VLOOKUP($A1080,Banknifty!$A$14:$I$4860,3,FALSE),All_curves!K1079)</f>
        <v>31668956</v>
      </c>
      <c r="L1080">
        <f>IFERROR(VLOOKUP($A1080,Banknifty!$A$14:$I$4860,4,FALSE),All_curves!L1079)</f>
        <v>22914784</v>
      </c>
      <c r="M1080">
        <f>IFERROR(VLOOKUP($A1080,Banknifty!$A$14:$I$4860,5,FALSE),All_curves!M1079)</f>
        <v>30527368</v>
      </c>
      <c r="N1080">
        <f>IFERROR(VLOOKUP($A1080,Banknifty!$A$14:$I$4860,6,FALSE),All_curves!N1079)</f>
        <v>16807192</v>
      </c>
      <c r="O1080">
        <f>IFERROR(VLOOKUP($A1080,Banknifty!$A$14:$I$4860,7,FALSE),All_curves!O1079)</f>
        <v>28087214</v>
      </c>
      <c r="P1080">
        <f>IFERROR(VLOOKUP($A1080,Banknifty!$A$14:$I$4860,8,FALSE),All_curves!P1079)</f>
        <v>28087214</v>
      </c>
      <c r="Q1080">
        <f>IFERROR(VLOOKUP($A1080,Banknifty!$A$14:$I$4860,9,FALSE),All_curves!Q1079)</f>
        <v>22671898</v>
      </c>
      <c r="R1080">
        <f>IFERROR(VLOOKUP($A1080,Nifty!$A$14:$I$4860,2,FALSE),All_curves!R1079)</f>
        <v>9368556</v>
      </c>
      <c r="S1080">
        <f>IFERROR(VLOOKUP($A1080,Nifty!$A$14:$I$4860,3,FALSE),All_curves!S1079)</f>
        <v>12008269</v>
      </c>
      <c r="T1080">
        <f>IFERROR(VLOOKUP($A1080,Nifty!$A$14:$I$4860,4,FALSE),All_curves!T1079)</f>
        <v>11093145</v>
      </c>
      <c r="U1080">
        <f>IFERROR(VLOOKUP($A1080,Nifty!$A$14:$I$4860,5,FALSE),All_curves!U1079)</f>
        <v>12780587</v>
      </c>
      <c r="V1080">
        <f>IFERROR(VLOOKUP($A1080,Nifty!$A$14:$I$4860,6,FALSE),All_curves!V1079)</f>
        <v>9890935</v>
      </c>
      <c r="W1080">
        <f>IFERROR(VLOOKUP($A1080,Nifty!$A$14:$I$4860,7,FALSE),All_curves!W1079)</f>
        <v>11940860</v>
      </c>
      <c r="X1080">
        <f>IFERROR(VLOOKUP($A1080,Nifty!$A$14:$I$4860,8,FALSE),All_curves!X1079)</f>
        <v>11333214</v>
      </c>
      <c r="Y1080">
        <f>IFERROR(VLOOKUP($A1080,Nifty!$A$14:$I$4860,9,FALSE),All_curves!Y1079)</f>
        <v>11544307</v>
      </c>
      <c r="AA1080" s="5">
        <f t="shared" si="465"/>
        <v>0</v>
      </c>
      <c r="AB1080" s="5">
        <f t="shared" si="466"/>
        <v>0</v>
      </c>
      <c r="AC1080" s="5">
        <f t="shared" si="467"/>
        <v>0</v>
      </c>
      <c r="AD1080" s="5">
        <f t="shared" si="468"/>
        <v>0</v>
      </c>
      <c r="AE1080" s="5">
        <f t="shared" si="469"/>
        <v>0</v>
      </c>
      <c r="AF1080" s="5">
        <f t="shared" si="470"/>
        <v>0</v>
      </c>
      <c r="AG1080" s="5">
        <f t="shared" si="471"/>
        <v>0</v>
      </c>
      <c r="AH1080" s="5">
        <f t="shared" si="472"/>
        <v>0</v>
      </c>
      <c r="AI1080" s="5">
        <f t="shared" si="448"/>
        <v>8.3893631927507428E-3</v>
      </c>
      <c r="AJ1080" s="5">
        <f t="shared" si="449"/>
        <v>4.2842204718496202E-3</v>
      </c>
      <c r="AK1080" s="5">
        <f t="shared" si="450"/>
        <v>5.8367613603342861E-3</v>
      </c>
      <c r="AL1080" s="5">
        <f t="shared" si="451"/>
        <v>1.0411331883812824E-3</v>
      </c>
      <c r="AM1080" s="5">
        <f t="shared" si="452"/>
        <v>2.025490874798086E-3</v>
      </c>
      <c r="AN1080" s="5">
        <f t="shared" si="453"/>
        <v>3.8575686109456608E-3</v>
      </c>
      <c r="AO1080" s="5">
        <f t="shared" si="454"/>
        <v>3.8575686109456608E-3</v>
      </c>
      <c r="AP1080" s="5">
        <f t="shared" si="455"/>
        <v>4.8694191312714796E-3</v>
      </c>
      <c r="AQ1080" s="5">
        <f t="shared" si="456"/>
        <v>-5.3352211972468311E-4</v>
      </c>
      <c r="AR1080" s="5">
        <f t="shared" si="457"/>
        <v>-8.3921634866002126E-4</v>
      </c>
      <c r="AS1080" s="5">
        <f t="shared" si="458"/>
        <v>1.3863779832561374E-3</v>
      </c>
      <c r="AT1080" s="5">
        <f t="shared" si="459"/>
        <v>0</v>
      </c>
      <c r="AU1080" s="5">
        <f t="shared" si="460"/>
        <v>-5.3363831185571087E-4</v>
      </c>
      <c r="AV1080" s="5">
        <f t="shared" si="461"/>
        <v>-8.3926803777789605E-4</v>
      </c>
      <c r="AW1080" s="5">
        <f t="shared" si="462"/>
        <v>1.3863456353173653E-3</v>
      </c>
      <c r="AX1080" s="5">
        <f t="shared" si="463"/>
        <v>0</v>
      </c>
      <c r="AZ1080" s="7">
        <f t="shared" si="473"/>
        <v>140.9123807956459</v>
      </c>
      <c r="BA1080" s="4">
        <f t="shared" si="464"/>
        <v>1.4245251767430005E-3</v>
      </c>
      <c r="BB1080" s="5">
        <f>AZ1080/MAX($AZ$16:AZ1080)-1</f>
        <v>0</v>
      </c>
    </row>
    <row r="1081" spans="1:54" x14ac:dyDescent="0.25">
      <c r="A1081" s="3">
        <v>44124</v>
      </c>
      <c r="B1081">
        <f>IFERROR(VLOOKUP($A1081,Finnifty!$A$14:$I$486,B$15+1,FALSE),All_curves!B1080)</f>
        <v>0</v>
      </c>
      <c r="C1081">
        <f>IFERROR(VLOOKUP($A1081,Finnifty!$A$14:$I$486,C$15+1,FALSE),All_curves!C1080)</f>
        <v>0</v>
      </c>
      <c r="D1081">
        <f>IFERROR(VLOOKUP($A1081,Finnifty!$A$14:$I$486,D$15+1,FALSE),All_curves!D1080)</f>
        <v>0</v>
      </c>
      <c r="E1081">
        <f>IFERROR(VLOOKUP($A1081,Finnifty!$A$14:$I$486,E$15+1,FALSE),All_curves!E1080)</f>
        <v>0</v>
      </c>
      <c r="F1081">
        <f>IFERROR(VLOOKUP($A1081,Finnifty!$A$14:$I$486,F$15+1,FALSE),All_curves!F1080)</f>
        <v>0</v>
      </c>
      <c r="G1081">
        <f>IFERROR(VLOOKUP($A1081,Finnifty!$A$14:$I$486,G$15+1,FALSE),All_curves!G1080)</f>
        <v>0</v>
      </c>
      <c r="H1081">
        <f>IFERROR(VLOOKUP($A1081,Finnifty!$A$14:$I$486,H$15+1,FALSE),All_curves!H1080)</f>
        <v>0</v>
      </c>
      <c r="I1081">
        <f>IFERROR(VLOOKUP($A1081,Finnifty!$A$14:$I$486,I$15+1,FALSE),All_curves!I1080)</f>
        <v>0</v>
      </c>
      <c r="J1081">
        <f>IFERROR(VLOOKUP($A1081,Banknifty!$A$14:$I$4860,2,FALSE),All_curves!J1080)</f>
        <v>18108726</v>
      </c>
      <c r="K1081">
        <f>IFERROR(VLOOKUP($A1081,Banknifty!$A$14:$I$4860,3,FALSE),All_curves!K1080)</f>
        <v>31590734</v>
      </c>
      <c r="L1081">
        <f>IFERROR(VLOOKUP($A1081,Banknifty!$A$14:$I$4860,4,FALSE),All_curves!L1080)</f>
        <v>22885330</v>
      </c>
      <c r="M1081">
        <f>IFERROR(VLOOKUP($A1081,Banknifty!$A$14:$I$4860,5,FALSE),All_curves!M1080)</f>
        <v>30510866</v>
      </c>
      <c r="N1081">
        <f>IFERROR(VLOOKUP($A1081,Banknifty!$A$14:$I$4860,6,FALSE),All_curves!N1080)</f>
        <v>16815582</v>
      </c>
      <c r="O1081">
        <f>IFERROR(VLOOKUP($A1081,Banknifty!$A$14:$I$4860,7,FALSE),All_curves!O1080)</f>
        <v>27660580</v>
      </c>
      <c r="P1081">
        <f>IFERROR(VLOOKUP($A1081,Banknifty!$A$14:$I$4860,8,FALSE),All_curves!P1080)</f>
        <v>27660580</v>
      </c>
      <c r="Q1081">
        <f>IFERROR(VLOOKUP($A1081,Banknifty!$A$14:$I$4860,9,FALSE),All_curves!Q1080)</f>
        <v>22534114</v>
      </c>
      <c r="R1081">
        <f>IFERROR(VLOOKUP($A1081,Nifty!$A$14:$I$4860,2,FALSE),All_curves!R1080)</f>
        <v>9349856</v>
      </c>
      <c r="S1081">
        <f>IFERROR(VLOOKUP($A1081,Nifty!$A$14:$I$4860,3,FALSE),All_curves!S1080)</f>
        <v>11987621</v>
      </c>
      <c r="T1081">
        <f>IFERROR(VLOOKUP($A1081,Nifty!$A$14:$I$4860,4,FALSE),All_curves!T1080)</f>
        <v>11080857</v>
      </c>
      <c r="U1081">
        <f>IFERROR(VLOOKUP($A1081,Nifty!$A$14:$I$4860,5,FALSE),All_curves!U1080)</f>
        <v>12768267</v>
      </c>
      <c r="V1081">
        <f>IFERROR(VLOOKUP($A1081,Nifty!$A$14:$I$4860,6,FALSE),All_curves!V1080)</f>
        <v>9871193</v>
      </c>
      <c r="W1081">
        <f>IFERROR(VLOOKUP($A1081,Nifty!$A$14:$I$4860,7,FALSE),All_curves!W1080)</f>
        <v>11920329</v>
      </c>
      <c r="X1081">
        <f>IFERROR(VLOOKUP($A1081,Nifty!$A$14:$I$4860,8,FALSE),All_curves!X1080)</f>
        <v>11320660</v>
      </c>
      <c r="Y1081">
        <f>IFERROR(VLOOKUP($A1081,Nifty!$A$14:$I$4860,9,FALSE),All_curves!Y1080)</f>
        <v>11533178</v>
      </c>
      <c r="AA1081" s="5">
        <f t="shared" si="465"/>
        <v>0</v>
      </c>
      <c r="AB1081" s="5">
        <f t="shared" si="466"/>
        <v>0</v>
      </c>
      <c r="AC1081" s="5">
        <f t="shared" si="467"/>
        <v>0</v>
      </c>
      <c r="AD1081" s="5">
        <f t="shared" si="468"/>
        <v>0</v>
      </c>
      <c r="AE1081" s="5">
        <f t="shared" si="469"/>
        <v>0</v>
      </c>
      <c r="AF1081" s="5">
        <f t="shared" si="470"/>
        <v>0</v>
      </c>
      <c r="AG1081" s="5">
        <f t="shared" si="471"/>
        <v>0</v>
      </c>
      <c r="AH1081" s="5">
        <f t="shared" si="472"/>
        <v>0</v>
      </c>
      <c r="AI1081" s="5">
        <f t="shared" si="448"/>
        <v>-3.8563537917456481E-3</v>
      </c>
      <c r="AJ1081" s="5">
        <f t="shared" si="449"/>
        <v>-2.4699898537861031E-3</v>
      </c>
      <c r="AK1081" s="5">
        <f t="shared" si="450"/>
        <v>-1.285371051282902E-3</v>
      </c>
      <c r="AL1081" s="5">
        <f t="shared" si="451"/>
        <v>-5.405641259345062E-4</v>
      </c>
      <c r="AM1081" s="5">
        <f t="shared" si="452"/>
        <v>4.991910605889327E-4</v>
      </c>
      <c r="AN1081" s="5">
        <f t="shared" si="453"/>
        <v>-1.5189616171970677E-2</v>
      </c>
      <c r="AO1081" s="5">
        <f t="shared" si="454"/>
        <v>-1.5189616171970677E-2</v>
      </c>
      <c r="AP1081" s="5">
        <f t="shared" si="455"/>
        <v>-6.0773032765055746E-3</v>
      </c>
      <c r="AQ1081" s="5">
        <f t="shared" si="456"/>
        <v>-1.9960386638026018E-3</v>
      </c>
      <c r="AR1081" s="5">
        <f t="shared" si="457"/>
        <v>-1.7194818004160339E-3</v>
      </c>
      <c r="AS1081" s="5">
        <f t="shared" si="458"/>
        <v>-1.1077111134849549E-3</v>
      </c>
      <c r="AT1081" s="5">
        <f t="shared" si="459"/>
        <v>-9.6396198390569232E-4</v>
      </c>
      <c r="AU1081" s="5">
        <f t="shared" si="460"/>
        <v>-1.9959690362943983E-3</v>
      </c>
      <c r="AV1081" s="5">
        <f t="shared" si="461"/>
        <v>-1.7193903956665979E-3</v>
      </c>
      <c r="AW1081" s="5">
        <f t="shared" si="462"/>
        <v>-1.1077175459670574E-3</v>
      </c>
      <c r="AX1081" s="5">
        <f t="shared" si="463"/>
        <v>-9.6402495186587167E-4</v>
      </c>
      <c r="AZ1081" s="7">
        <f t="shared" si="473"/>
        <v>140.5854410631222</v>
      </c>
      <c r="BA1081" s="4">
        <f t="shared" si="464"/>
        <v>-2.3201632864170989E-3</v>
      </c>
      <c r="BB1081" s="5">
        <f>AZ1081/MAX($AZ$16:AZ1081)-1</f>
        <v>-2.320163286417154E-3</v>
      </c>
    </row>
    <row r="1082" spans="1:54" x14ac:dyDescent="0.25">
      <c r="A1082" s="3">
        <v>44125</v>
      </c>
      <c r="B1082">
        <f>IFERROR(VLOOKUP($A1082,Finnifty!$A$14:$I$486,B$15+1,FALSE),All_curves!B1081)</f>
        <v>0</v>
      </c>
      <c r="C1082">
        <f>IFERROR(VLOOKUP($A1082,Finnifty!$A$14:$I$486,C$15+1,FALSE),All_curves!C1081)</f>
        <v>0</v>
      </c>
      <c r="D1082">
        <f>IFERROR(VLOOKUP($A1082,Finnifty!$A$14:$I$486,D$15+1,FALSE),All_curves!D1081)</f>
        <v>0</v>
      </c>
      <c r="E1082">
        <f>IFERROR(VLOOKUP($A1082,Finnifty!$A$14:$I$486,E$15+1,FALSE),All_curves!E1081)</f>
        <v>0</v>
      </c>
      <c r="F1082">
        <f>IFERROR(VLOOKUP($A1082,Finnifty!$A$14:$I$486,F$15+1,FALSE),All_curves!F1081)</f>
        <v>0</v>
      </c>
      <c r="G1082">
        <f>IFERROR(VLOOKUP($A1082,Finnifty!$A$14:$I$486,G$15+1,FALSE),All_curves!G1081)</f>
        <v>0</v>
      </c>
      <c r="H1082">
        <f>IFERROR(VLOOKUP($A1082,Finnifty!$A$14:$I$486,H$15+1,FALSE),All_curves!H1081)</f>
        <v>0</v>
      </c>
      <c r="I1082">
        <f>IFERROR(VLOOKUP($A1082,Finnifty!$A$14:$I$486,I$15+1,FALSE),All_curves!I1081)</f>
        <v>0</v>
      </c>
      <c r="J1082">
        <f>IFERROR(VLOOKUP($A1082,Banknifty!$A$14:$I$4860,2,FALSE),All_curves!J1081)</f>
        <v>18059598</v>
      </c>
      <c r="K1082">
        <f>IFERROR(VLOOKUP($A1082,Banknifty!$A$14:$I$4860,3,FALSE),All_curves!K1081)</f>
        <v>31630202</v>
      </c>
      <c r="L1082">
        <f>IFERROR(VLOOKUP($A1082,Banknifty!$A$14:$I$4860,4,FALSE),All_curves!L1081)</f>
        <v>22790988</v>
      </c>
      <c r="M1082">
        <f>IFERROR(VLOOKUP($A1082,Banknifty!$A$14:$I$4860,5,FALSE),All_curves!M1081)</f>
        <v>30281426</v>
      </c>
      <c r="N1082">
        <f>IFERROR(VLOOKUP($A1082,Banknifty!$A$14:$I$4860,6,FALSE),All_curves!N1081)</f>
        <v>16730928</v>
      </c>
      <c r="O1082">
        <f>IFERROR(VLOOKUP($A1082,Banknifty!$A$14:$I$4860,7,FALSE),All_curves!O1081)</f>
        <v>27654144</v>
      </c>
      <c r="P1082">
        <f>IFERROR(VLOOKUP($A1082,Banknifty!$A$14:$I$4860,8,FALSE),All_curves!P1081)</f>
        <v>27654144</v>
      </c>
      <c r="Q1082">
        <f>IFERROR(VLOOKUP($A1082,Banknifty!$A$14:$I$4860,9,FALSE),All_curves!Q1081)</f>
        <v>22437650</v>
      </c>
      <c r="R1082">
        <f>IFERROR(VLOOKUP($A1082,Nifty!$A$14:$I$4860,2,FALSE),All_curves!R1081)</f>
        <v>9314767</v>
      </c>
      <c r="S1082">
        <f>IFERROR(VLOOKUP($A1082,Nifty!$A$14:$I$4860,3,FALSE),All_curves!S1081)</f>
        <v>11963818</v>
      </c>
      <c r="T1082">
        <f>IFERROR(VLOOKUP($A1082,Nifty!$A$14:$I$4860,4,FALSE),All_curves!T1081)</f>
        <v>11019690</v>
      </c>
      <c r="U1082">
        <f>IFERROR(VLOOKUP($A1082,Nifty!$A$14:$I$4860,5,FALSE),All_curves!U1081)</f>
        <v>12715521</v>
      </c>
      <c r="V1082">
        <f>IFERROR(VLOOKUP($A1082,Nifty!$A$14:$I$4860,6,FALSE),All_curves!V1081)</f>
        <v>9834147</v>
      </c>
      <c r="W1082">
        <f>IFERROR(VLOOKUP($A1082,Nifty!$A$14:$I$4860,7,FALSE),All_curves!W1081)</f>
        <v>11896659</v>
      </c>
      <c r="X1082">
        <f>IFERROR(VLOOKUP($A1082,Nifty!$A$14:$I$4860,8,FALSE),All_curves!X1081)</f>
        <v>11258169</v>
      </c>
      <c r="Y1082">
        <f>IFERROR(VLOOKUP($A1082,Nifty!$A$14:$I$4860,9,FALSE),All_curves!Y1081)</f>
        <v>11485535</v>
      </c>
      <c r="AA1082" s="5">
        <f t="shared" si="465"/>
        <v>0</v>
      </c>
      <c r="AB1082" s="5">
        <f t="shared" si="466"/>
        <v>0</v>
      </c>
      <c r="AC1082" s="5">
        <f t="shared" si="467"/>
        <v>0</v>
      </c>
      <c r="AD1082" s="5">
        <f t="shared" si="468"/>
        <v>0</v>
      </c>
      <c r="AE1082" s="5">
        <f t="shared" si="469"/>
        <v>0</v>
      </c>
      <c r="AF1082" s="5">
        <f t="shared" si="470"/>
        <v>0</v>
      </c>
      <c r="AG1082" s="5">
        <f t="shared" si="471"/>
        <v>0</v>
      </c>
      <c r="AH1082" s="5">
        <f t="shared" si="472"/>
        <v>0</v>
      </c>
      <c r="AI1082" s="5">
        <f t="shared" si="448"/>
        <v>-2.7129462337659449E-3</v>
      </c>
      <c r="AJ1082" s="5">
        <f t="shared" si="449"/>
        <v>1.2493536870652466E-3</v>
      </c>
      <c r="AK1082" s="5">
        <f t="shared" si="450"/>
        <v>-4.1223788339517231E-3</v>
      </c>
      <c r="AL1082" s="5">
        <f t="shared" si="451"/>
        <v>-7.5199438783546402E-3</v>
      </c>
      <c r="AM1082" s="5">
        <f t="shared" si="452"/>
        <v>-5.0342592959315979E-3</v>
      </c>
      <c r="AN1082" s="5">
        <f t="shared" si="453"/>
        <v>-2.3267769511703396E-4</v>
      </c>
      <c r="AO1082" s="5">
        <f t="shared" si="454"/>
        <v>-2.3267769511703396E-4</v>
      </c>
      <c r="AP1082" s="5">
        <f t="shared" si="455"/>
        <v>-4.2807984374269026E-3</v>
      </c>
      <c r="AQ1082" s="5">
        <f t="shared" si="456"/>
        <v>-3.7528920231498786E-3</v>
      </c>
      <c r="AR1082" s="5">
        <f t="shared" si="457"/>
        <v>-1.9856316778783523E-3</v>
      </c>
      <c r="AS1082" s="5">
        <f t="shared" si="458"/>
        <v>-5.520060406880134E-3</v>
      </c>
      <c r="AT1082" s="5">
        <f t="shared" si="459"/>
        <v>-4.1310226360398161E-3</v>
      </c>
      <c r="AU1082" s="5">
        <f t="shared" si="460"/>
        <v>-3.7529405007075134E-3</v>
      </c>
      <c r="AV1082" s="5">
        <f t="shared" si="461"/>
        <v>-1.9856834488376496E-3</v>
      </c>
      <c r="AW1082" s="5">
        <f t="shared" si="462"/>
        <v>-5.5200845180404245E-3</v>
      </c>
      <c r="AX1082" s="5">
        <f t="shared" si="463"/>
        <v>-4.1309515902728799E-3</v>
      </c>
      <c r="AZ1082" s="7">
        <f t="shared" si="473"/>
        <v>140.27108267275077</v>
      </c>
      <c r="BA1082" s="4">
        <f t="shared" si="464"/>
        <v>-2.2360664660169283E-3</v>
      </c>
      <c r="BB1082" s="5">
        <f>AZ1082/MAX($AZ$16:AZ1082)-1</f>
        <v>-4.5510417131136016E-3</v>
      </c>
    </row>
    <row r="1083" spans="1:54" x14ac:dyDescent="0.25">
      <c r="A1083" s="3">
        <v>44126</v>
      </c>
      <c r="B1083">
        <f>IFERROR(VLOOKUP($A1083,Finnifty!$A$14:$I$486,B$15+1,FALSE),All_curves!B1082)</f>
        <v>0</v>
      </c>
      <c r="C1083">
        <f>IFERROR(VLOOKUP($A1083,Finnifty!$A$14:$I$486,C$15+1,FALSE),All_curves!C1082)</f>
        <v>0</v>
      </c>
      <c r="D1083">
        <f>IFERROR(VLOOKUP($A1083,Finnifty!$A$14:$I$486,D$15+1,FALSE),All_curves!D1082)</f>
        <v>0</v>
      </c>
      <c r="E1083">
        <f>IFERROR(VLOOKUP($A1083,Finnifty!$A$14:$I$486,E$15+1,FALSE),All_curves!E1082)</f>
        <v>0</v>
      </c>
      <c r="F1083">
        <f>IFERROR(VLOOKUP($A1083,Finnifty!$A$14:$I$486,F$15+1,FALSE),All_curves!F1082)</f>
        <v>0</v>
      </c>
      <c r="G1083">
        <f>IFERROR(VLOOKUP($A1083,Finnifty!$A$14:$I$486,G$15+1,FALSE),All_curves!G1082)</f>
        <v>0</v>
      </c>
      <c r="H1083">
        <f>IFERROR(VLOOKUP($A1083,Finnifty!$A$14:$I$486,H$15+1,FALSE),All_curves!H1082)</f>
        <v>0</v>
      </c>
      <c r="I1083">
        <f>IFERROR(VLOOKUP($A1083,Finnifty!$A$14:$I$486,I$15+1,FALSE),All_curves!I1082)</f>
        <v>0</v>
      </c>
      <c r="J1083">
        <f>IFERROR(VLOOKUP($A1083,Banknifty!$A$14:$I$4860,2,FALSE),All_curves!J1082)</f>
        <v>17953326</v>
      </c>
      <c r="K1083">
        <f>IFERROR(VLOOKUP($A1083,Banknifty!$A$14:$I$4860,3,FALSE),All_curves!K1082)</f>
        <v>31292862</v>
      </c>
      <c r="L1083">
        <f>IFERROR(VLOOKUP($A1083,Banknifty!$A$14:$I$4860,4,FALSE),All_curves!L1082)</f>
        <v>22747346</v>
      </c>
      <c r="M1083">
        <f>IFERROR(VLOOKUP($A1083,Banknifty!$A$14:$I$4860,5,FALSE),All_curves!M1082)</f>
        <v>30240242</v>
      </c>
      <c r="N1083">
        <f>IFERROR(VLOOKUP($A1083,Banknifty!$A$14:$I$4860,6,FALSE),All_curves!N1082)</f>
        <v>16871290</v>
      </c>
      <c r="O1083">
        <f>IFERROR(VLOOKUP($A1083,Banknifty!$A$14:$I$4860,7,FALSE),All_curves!O1082)</f>
        <v>27772620</v>
      </c>
      <c r="P1083">
        <f>IFERROR(VLOOKUP($A1083,Banknifty!$A$14:$I$4860,8,FALSE),All_curves!P1082)</f>
        <v>27772620</v>
      </c>
      <c r="Q1083">
        <f>IFERROR(VLOOKUP($A1083,Banknifty!$A$14:$I$4860,9,FALSE),All_curves!Q1082)</f>
        <v>22461010</v>
      </c>
      <c r="R1083">
        <f>IFERROR(VLOOKUP($A1083,Nifty!$A$14:$I$4860,2,FALSE),All_curves!R1082)</f>
        <v>9229977</v>
      </c>
      <c r="S1083">
        <f>IFERROR(VLOOKUP($A1083,Nifty!$A$14:$I$4860,3,FALSE),All_curves!S1082)</f>
        <v>11856128</v>
      </c>
      <c r="T1083">
        <f>IFERROR(VLOOKUP($A1083,Nifty!$A$14:$I$4860,4,FALSE),All_curves!T1082)</f>
        <v>10959576</v>
      </c>
      <c r="U1083">
        <f>IFERROR(VLOOKUP($A1083,Nifty!$A$14:$I$4860,5,FALSE),All_curves!U1082)</f>
        <v>12657897</v>
      </c>
      <c r="V1083">
        <f>IFERROR(VLOOKUP($A1083,Nifty!$A$14:$I$4860,6,FALSE),All_curves!V1082)</f>
        <v>9829613</v>
      </c>
      <c r="W1083">
        <f>IFERROR(VLOOKUP($A1083,Nifty!$A$14:$I$4860,7,FALSE),All_curves!W1082)</f>
        <v>11875871</v>
      </c>
      <c r="X1083">
        <f>IFERROR(VLOOKUP($A1083,Nifty!$A$14:$I$4860,8,FALSE),All_curves!X1082)</f>
        <v>11253456</v>
      </c>
      <c r="Y1083">
        <f>IFERROR(VLOOKUP($A1083,Nifty!$A$14:$I$4860,9,FALSE),All_curves!Y1082)</f>
        <v>11491440</v>
      </c>
      <c r="AA1083" s="5">
        <f t="shared" si="465"/>
        <v>0</v>
      </c>
      <c r="AB1083" s="5">
        <f t="shared" si="466"/>
        <v>0</v>
      </c>
      <c r="AC1083" s="5">
        <f t="shared" si="467"/>
        <v>0</v>
      </c>
      <c r="AD1083" s="5">
        <f t="shared" si="468"/>
        <v>0</v>
      </c>
      <c r="AE1083" s="5">
        <f t="shared" si="469"/>
        <v>0</v>
      </c>
      <c r="AF1083" s="5">
        <f t="shared" si="470"/>
        <v>0</v>
      </c>
      <c r="AG1083" s="5">
        <f t="shared" si="471"/>
        <v>0</v>
      </c>
      <c r="AH1083" s="5">
        <f t="shared" si="472"/>
        <v>0</v>
      </c>
      <c r="AI1083" s="5">
        <f t="shared" si="448"/>
        <v>-5.8845163663111544E-3</v>
      </c>
      <c r="AJ1083" s="5">
        <f t="shared" si="449"/>
        <v>-1.066512316298196E-2</v>
      </c>
      <c r="AK1083" s="5">
        <f t="shared" si="450"/>
        <v>-1.9148796884101982E-3</v>
      </c>
      <c r="AL1083" s="5">
        <f t="shared" si="451"/>
        <v>-1.3600416308003904E-3</v>
      </c>
      <c r="AM1083" s="5">
        <f t="shared" si="452"/>
        <v>8.3893732613038452E-3</v>
      </c>
      <c r="AN1083" s="5">
        <f t="shared" si="453"/>
        <v>4.284204204621167E-3</v>
      </c>
      <c r="AO1083" s="5">
        <f t="shared" si="454"/>
        <v>4.284204204621167E-3</v>
      </c>
      <c r="AP1083" s="5">
        <f t="shared" si="455"/>
        <v>1.0411072460796422E-3</v>
      </c>
      <c r="AQ1083" s="5">
        <f t="shared" si="456"/>
        <v>-9.1027505035821132E-3</v>
      </c>
      <c r="AR1083" s="5">
        <f t="shared" si="457"/>
        <v>-9.001307107814549E-3</v>
      </c>
      <c r="AS1083" s="5">
        <f t="shared" si="458"/>
        <v>-5.4551443824645274E-3</v>
      </c>
      <c r="AT1083" s="5">
        <f t="shared" si="459"/>
        <v>-4.5317844231471671E-3</v>
      </c>
      <c r="AU1083" s="5">
        <f t="shared" si="460"/>
        <v>-4.6104659611045928E-4</v>
      </c>
      <c r="AV1083" s="5">
        <f t="shared" si="461"/>
        <v>-1.7473813446279296E-3</v>
      </c>
      <c r="AW1083" s="5">
        <f t="shared" si="462"/>
        <v>-4.1862935260605916E-4</v>
      </c>
      <c r="AX1083" s="5">
        <f t="shared" si="463"/>
        <v>5.1412494063174385E-4</v>
      </c>
      <c r="AZ1083" s="7">
        <f t="shared" si="473"/>
        <v>140.08388161586416</v>
      </c>
      <c r="BA1083" s="4">
        <f t="shared" si="464"/>
        <v>-1.3345662792332894E-3</v>
      </c>
      <c r="BB1083" s="5">
        <f>AZ1083/MAX($AZ$16:AZ1083)-1</f>
        <v>-5.8795343255413357E-3</v>
      </c>
    </row>
    <row r="1084" spans="1:54" x14ac:dyDescent="0.25">
      <c r="A1084" s="3">
        <v>44127</v>
      </c>
      <c r="B1084">
        <f>IFERROR(VLOOKUP($A1084,Finnifty!$A$14:$I$486,B$15+1,FALSE),All_curves!B1083)</f>
        <v>0</v>
      </c>
      <c r="C1084">
        <f>IFERROR(VLOOKUP($A1084,Finnifty!$A$14:$I$486,C$15+1,FALSE),All_curves!C1083)</f>
        <v>0</v>
      </c>
      <c r="D1084">
        <f>IFERROR(VLOOKUP($A1084,Finnifty!$A$14:$I$486,D$15+1,FALSE),All_curves!D1083)</f>
        <v>0</v>
      </c>
      <c r="E1084">
        <f>IFERROR(VLOOKUP($A1084,Finnifty!$A$14:$I$486,E$15+1,FALSE),All_curves!E1083)</f>
        <v>0</v>
      </c>
      <c r="F1084">
        <f>IFERROR(VLOOKUP($A1084,Finnifty!$A$14:$I$486,F$15+1,FALSE),All_curves!F1083)</f>
        <v>0</v>
      </c>
      <c r="G1084">
        <f>IFERROR(VLOOKUP($A1084,Finnifty!$A$14:$I$486,G$15+1,FALSE),All_curves!G1083)</f>
        <v>0</v>
      </c>
      <c r="H1084">
        <f>IFERROR(VLOOKUP($A1084,Finnifty!$A$14:$I$486,H$15+1,FALSE),All_curves!H1083)</f>
        <v>0</v>
      </c>
      <c r="I1084">
        <f>IFERROR(VLOOKUP($A1084,Finnifty!$A$14:$I$486,I$15+1,FALSE),All_curves!I1083)</f>
        <v>0</v>
      </c>
      <c r="J1084">
        <f>IFERROR(VLOOKUP($A1084,Banknifty!$A$14:$I$4860,2,FALSE),All_curves!J1083)</f>
        <v>17942372</v>
      </c>
      <c r="K1084">
        <f>IFERROR(VLOOKUP($A1084,Banknifty!$A$14:$I$4860,3,FALSE),All_curves!K1083)</f>
        <v>31249786</v>
      </c>
      <c r="L1084">
        <f>IFERROR(VLOOKUP($A1084,Banknifty!$A$14:$I$4860,4,FALSE),All_curves!L1083)</f>
        <v>22747346</v>
      </c>
      <c r="M1084">
        <f>IFERROR(VLOOKUP($A1084,Banknifty!$A$14:$I$4860,5,FALSE),All_curves!M1083)</f>
        <v>30240242</v>
      </c>
      <c r="N1084">
        <f>IFERROR(VLOOKUP($A1084,Banknifty!$A$14:$I$4860,6,FALSE),All_curves!N1083)</f>
        <v>16806226</v>
      </c>
      <c r="O1084">
        <f>IFERROR(VLOOKUP($A1084,Banknifty!$A$14:$I$4860,7,FALSE),All_curves!O1083)</f>
        <v>27704022</v>
      </c>
      <c r="P1084">
        <f>IFERROR(VLOOKUP($A1084,Banknifty!$A$14:$I$4860,8,FALSE),All_curves!P1083)</f>
        <v>27704022</v>
      </c>
      <c r="Q1084">
        <f>IFERROR(VLOOKUP($A1084,Banknifty!$A$14:$I$4860,9,FALSE),All_curves!Q1083)</f>
        <v>22448870</v>
      </c>
      <c r="R1084">
        <f>IFERROR(VLOOKUP($A1084,Nifty!$A$14:$I$4860,2,FALSE),All_curves!R1083)</f>
        <v>9219825</v>
      </c>
      <c r="S1084">
        <f>IFERROR(VLOOKUP($A1084,Nifty!$A$14:$I$4860,3,FALSE),All_curves!S1083)</f>
        <v>11856128</v>
      </c>
      <c r="T1084">
        <f>IFERROR(VLOOKUP($A1084,Nifty!$A$14:$I$4860,4,FALSE),All_curves!T1083)</f>
        <v>10959576</v>
      </c>
      <c r="U1084">
        <f>IFERROR(VLOOKUP($A1084,Nifty!$A$14:$I$4860,5,FALSE),All_curves!U1083)</f>
        <v>12657897</v>
      </c>
      <c r="V1084">
        <f>IFERROR(VLOOKUP($A1084,Nifty!$A$14:$I$4860,6,FALSE),All_curves!V1083)</f>
        <v>9818802</v>
      </c>
      <c r="W1084">
        <f>IFERROR(VLOOKUP($A1084,Nifty!$A$14:$I$4860,7,FALSE),All_curves!W1083)</f>
        <v>11864921</v>
      </c>
      <c r="X1084">
        <f>IFERROR(VLOOKUP($A1084,Nifty!$A$14:$I$4860,8,FALSE),All_curves!X1083)</f>
        <v>11253456</v>
      </c>
      <c r="Y1084">
        <f>IFERROR(VLOOKUP($A1084,Nifty!$A$14:$I$4860,9,FALSE),All_curves!Y1083)</f>
        <v>11491440</v>
      </c>
      <c r="AA1084" s="5">
        <f t="shared" si="465"/>
        <v>0</v>
      </c>
      <c r="AB1084" s="5">
        <f t="shared" si="466"/>
        <v>0</v>
      </c>
      <c r="AC1084" s="5">
        <f t="shared" si="467"/>
        <v>0</v>
      </c>
      <c r="AD1084" s="5">
        <f t="shared" si="468"/>
        <v>0</v>
      </c>
      <c r="AE1084" s="5">
        <f t="shared" si="469"/>
        <v>0</v>
      </c>
      <c r="AF1084" s="5">
        <f t="shared" si="470"/>
        <v>0</v>
      </c>
      <c r="AG1084" s="5">
        <f t="shared" si="471"/>
        <v>0</v>
      </c>
      <c r="AH1084" s="5">
        <f t="shared" si="472"/>
        <v>0</v>
      </c>
      <c r="AI1084" s="5">
        <f t="shared" si="448"/>
        <v>-6.1013764246242719E-4</v>
      </c>
      <c r="AJ1084" s="5">
        <f t="shared" si="449"/>
        <v>-1.3765439543369506E-3</v>
      </c>
      <c r="AK1084" s="5">
        <f t="shared" si="450"/>
        <v>0</v>
      </c>
      <c r="AL1084" s="5">
        <f t="shared" si="451"/>
        <v>0</v>
      </c>
      <c r="AM1084" s="5">
        <f t="shared" si="452"/>
        <v>-3.8564923014186014E-3</v>
      </c>
      <c r="AN1084" s="5">
        <f t="shared" si="453"/>
        <v>-2.4699866271169491E-3</v>
      </c>
      <c r="AO1084" s="5">
        <f t="shared" si="454"/>
        <v>-2.4699866271169491E-3</v>
      </c>
      <c r="AP1084" s="5">
        <f t="shared" si="455"/>
        <v>-5.4049216842877446E-4</v>
      </c>
      <c r="AQ1084" s="5">
        <f t="shared" si="456"/>
        <v>-1.0998943984367182E-3</v>
      </c>
      <c r="AR1084" s="5">
        <f t="shared" si="457"/>
        <v>0</v>
      </c>
      <c r="AS1084" s="5">
        <f t="shared" si="458"/>
        <v>0</v>
      </c>
      <c r="AT1084" s="5">
        <f t="shared" si="459"/>
        <v>0</v>
      </c>
      <c r="AU1084" s="5">
        <f t="shared" si="460"/>
        <v>-1.0998398411005139E-3</v>
      </c>
      <c r="AV1084" s="5">
        <f t="shared" si="461"/>
        <v>-9.2203763412379569E-4</v>
      </c>
      <c r="AW1084" s="5">
        <f t="shared" si="462"/>
        <v>0</v>
      </c>
      <c r="AX1084" s="5">
        <f t="shared" si="463"/>
        <v>0</v>
      </c>
      <c r="AZ1084" s="7">
        <f t="shared" si="473"/>
        <v>139.99956622954463</v>
      </c>
      <c r="BA1084" s="4">
        <f t="shared" si="464"/>
        <v>-6.018921331059035E-4</v>
      </c>
      <c r="BB1084" s="5">
        <f>AZ1084/MAX($AZ$16:AZ1084)-1</f>
        <v>-6.4778876131903473E-3</v>
      </c>
    </row>
    <row r="1085" spans="1:54" x14ac:dyDescent="0.25">
      <c r="A1085" s="3">
        <v>44130</v>
      </c>
      <c r="B1085">
        <f>IFERROR(VLOOKUP($A1085,Finnifty!$A$14:$I$486,B$15+1,FALSE),All_curves!B1084)</f>
        <v>0</v>
      </c>
      <c r="C1085">
        <f>IFERROR(VLOOKUP($A1085,Finnifty!$A$14:$I$486,C$15+1,FALSE),All_curves!C1084)</f>
        <v>0</v>
      </c>
      <c r="D1085">
        <f>IFERROR(VLOOKUP($A1085,Finnifty!$A$14:$I$486,D$15+1,FALSE),All_curves!D1084)</f>
        <v>0</v>
      </c>
      <c r="E1085">
        <f>IFERROR(VLOOKUP($A1085,Finnifty!$A$14:$I$486,E$15+1,FALSE),All_curves!E1084)</f>
        <v>0</v>
      </c>
      <c r="F1085">
        <f>IFERROR(VLOOKUP($A1085,Finnifty!$A$14:$I$486,F$15+1,FALSE),All_curves!F1084)</f>
        <v>0</v>
      </c>
      <c r="G1085">
        <f>IFERROR(VLOOKUP($A1085,Finnifty!$A$14:$I$486,G$15+1,FALSE),All_curves!G1084)</f>
        <v>0</v>
      </c>
      <c r="H1085">
        <f>IFERROR(VLOOKUP($A1085,Finnifty!$A$14:$I$486,H$15+1,FALSE),All_curves!H1084)</f>
        <v>0</v>
      </c>
      <c r="I1085">
        <f>IFERROR(VLOOKUP($A1085,Finnifty!$A$14:$I$486,I$15+1,FALSE),All_curves!I1084)</f>
        <v>0</v>
      </c>
      <c r="J1085">
        <f>IFERROR(VLOOKUP($A1085,Banknifty!$A$14:$I$4860,2,FALSE),All_curves!J1084)</f>
        <v>18008920</v>
      </c>
      <c r="K1085">
        <f>IFERROR(VLOOKUP($A1085,Banknifty!$A$14:$I$4860,3,FALSE),All_curves!K1084)</f>
        <v>31221522</v>
      </c>
      <c r="L1085">
        <f>IFERROR(VLOOKUP($A1085,Banknifty!$A$14:$I$4860,4,FALSE),All_curves!L1084)</f>
        <v>22733858</v>
      </c>
      <c r="M1085">
        <f>IFERROR(VLOOKUP($A1085,Banknifty!$A$14:$I$4860,5,FALSE),All_curves!M1084)</f>
        <v>30150544</v>
      </c>
      <c r="N1085">
        <f>IFERROR(VLOOKUP($A1085,Banknifty!$A$14:$I$4860,6,FALSE),All_curves!N1084)</f>
        <v>16760632</v>
      </c>
      <c r="O1085">
        <f>IFERROR(VLOOKUP($A1085,Banknifty!$A$14:$I$4860,7,FALSE),All_curves!O1084)</f>
        <v>27738634</v>
      </c>
      <c r="P1085">
        <f>IFERROR(VLOOKUP($A1085,Banknifty!$A$14:$I$4860,8,FALSE),All_curves!P1084)</f>
        <v>27738634</v>
      </c>
      <c r="Q1085">
        <f>IFERROR(VLOOKUP($A1085,Banknifty!$A$14:$I$4860,9,FALSE),All_curves!Q1084)</f>
        <v>22280054</v>
      </c>
      <c r="R1085">
        <f>IFERROR(VLOOKUP($A1085,Nifty!$A$14:$I$4860,2,FALSE),All_curves!R1084)</f>
        <v>9253301</v>
      </c>
      <c r="S1085">
        <f>IFERROR(VLOOKUP($A1085,Nifty!$A$14:$I$4860,3,FALSE),All_curves!S1084)</f>
        <v>11874175</v>
      </c>
      <c r="T1085">
        <f>IFERROR(VLOOKUP($A1085,Nifty!$A$14:$I$4860,4,FALSE),All_curves!T1084)</f>
        <v>10976259</v>
      </c>
      <c r="U1085">
        <f>IFERROR(VLOOKUP($A1085,Nifty!$A$14:$I$4860,5,FALSE),All_curves!U1084)</f>
        <v>12642888</v>
      </c>
      <c r="V1085">
        <f>IFERROR(VLOOKUP($A1085,Nifty!$A$14:$I$4860,6,FALSE),All_curves!V1084)</f>
        <v>9854452</v>
      </c>
      <c r="W1085">
        <f>IFERROR(VLOOKUP($A1085,Nifty!$A$14:$I$4860,7,FALSE),All_curves!W1084)</f>
        <v>11882982</v>
      </c>
      <c r="X1085">
        <f>IFERROR(VLOOKUP($A1085,Nifty!$A$14:$I$4860,8,FALSE),All_curves!X1084)</f>
        <v>11270586</v>
      </c>
      <c r="Y1085">
        <f>IFERROR(VLOOKUP($A1085,Nifty!$A$14:$I$4860,9,FALSE),All_curves!Y1084)</f>
        <v>11477815</v>
      </c>
      <c r="AA1085" s="5">
        <f t="shared" si="465"/>
        <v>0</v>
      </c>
      <c r="AB1085" s="5">
        <f t="shared" si="466"/>
        <v>0</v>
      </c>
      <c r="AC1085" s="5">
        <f t="shared" si="467"/>
        <v>0</v>
      </c>
      <c r="AD1085" s="5">
        <f t="shared" si="468"/>
        <v>0</v>
      </c>
      <c r="AE1085" s="5">
        <f t="shared" si="469"/>
        <v>0</v>
      </c>
      <c r="AF1085" s="5">
        <f t="shared" si="470"/>
        <v>0</v>
      </c>
      <c r="AG1085" s="5">
        <f t="shared" si="471"/>
        <v>0</v>
      </c>
      <c r="AH1085" s="5">
        <f t="shared" si="472"/>
        <v>0</v>
      </c>
      <c r="AI1085" s="5">
        <f t="shared" si="448"/>
        <v>3.7089856346752548E-3</v>
      </c>
      <c r="AJ1085" s="5">
        <f t="shared" si="449"/>
        <v>-9.0445419370233093E-4</v>
      </c>
      <c r="AK1085" s="5">
        <f t="shared" si="450"/>
        <v>-5.9294829383615966E-4</v>
      </c>
      <c r="AL1085" s="5">
        <f t="shared" si="451"/>
        <v>-2.9661799664169042E-3</v>
      </c>
      <c r="AM1085" s="5">
        <f t="shared" si="452"/>
        <v>-2.7129231750185889E-3</v>
      </c>
      <c r="AN1085" s="5">
        <f t="shared" si="453"/>
        <v>1.2493492822089891E-3</v>
      </c>
      <c r="AO1085" s="5">
        <f t="shared" si="454"/>
        <v>1.2493492822089891E-3</v>
      </c>
      <c r="AP1085" s="5">
        <f t="shared" si="455"/>
        <v>-7.5200221659263988E-3</v>
      </c>
      <c r="AQ1085" s="5">
        <f t="shared" si="456"/>
        <v>3.6308715187109986E-3</v>
      </c>
      <c r="AR1085" s="5">
        <f t="shared" si="457"/>
        <v>1.5221664273530333E-3</v>
      </c>
      <c r="AS1085" s="5">
        <f t="shared" si="458"/>
        <v>1.5222304220527949E-3</v>
      </c>
      <c r="AT1085" s="5">
        <f t="shared" si="459"/>
        <v>-1.185741991738487E-3</v>
      </c>
      <c r="AU1085" s="5">
        <f t="shared" si="460"/>
        <v>3.6307891736691023E-3</v>
      </c>
      <c r="AV1085" s="5">
        <f t="shared" si="461"/>
        <v>1.5222183105980669E-3</v>
      </c>
      <c r="AW1085" s="5">
        <f t="shared" si="462"/>
        <v>1.5221990471194768E-3</v>
      </c>
      <c r="AX1085" s="5">
        <f t="shared" si="463"/>
        <v>-1.185665155976956E-3</v>
      </c>
      <c r="AZ1085" s="7">
        <f t="shared" si="473"/>
        <v>140.01409249211343</v>
      </c>
      <c r="BA1085" s="4">
        <f t="shared" si="464"/>
        <v>1.0375933983253667E-4</v>
      </c>
      <c r="BB1085" s="5">
        <f>AZ1085/MAX($AZ$16:AZ1085)-1</f>
        <v>-6.3748004147001769E-3</v>
      </c>
    </row>
    <row r="1086" spans="1:54" x14ac:dyDescent="0.25">
      <c r="A1086" s="3">
        <v>44131</v>
      </c>
      <c r="B1086">
        <f>IFERROR(VLOOKUP($A1086,Finnifty!$A$14:$I$486,B$15+1,FALSE),All_curves!B1085)</f>
        <v>0</v>
      </c>
      <c r="C1086">
        <f>IFERROR(VLOOKUP($A1086,Finnifty!$A$14:$I$486,C$15+1,FALSE),All_curves!C1085)</f>
        <v>0</v>
      </c>
      <c r="D1086">
        <f>IFERROR(VLOOKUP($A1086,Finnifty!$A$14:$I$486,D$15+1,FALSE),All_curves!D1085)</f>
        <v>0</v>
      </c>
      <c r="E1086">
        <f>IFERROR(VLOOKUP($A1086,Finnifty!$A$14:$I$486,E$15+1,FALSE),All_curves!E1085)</f>
        <v>0</v>
      </c>
      <c r="F1086">
        <f>IFERROR(VLOOKUP($A1086,Finnifty!$A$14:$I$486,F$15+1,FALSE),All_curves!F1085)</f>
        <v>0</v>
      </c>
      <c r="G1086">
        <f>IFERROR(VLOOKUP($A1086,Finnifty!$A$14:$I$486,G$15+1,FALSE),All_curves!G1085)</f>
        <v>0</v>
      </c>
      <c r="H1086">
        <f>IFERROR(VLOOKUP($A1086,Finnifty!$A$14:$I$486,H$15+1,FALSE),All_curves!H1085)</f>
        <v>0</v>
      </c>
      <c r="I1086">
        <f>IFERROR(VLOOKUP($A1086,Finnifty!$A$14:$I$486,I$15+1,FALSE),All_curves!I1085)</f>
        <v>0</v>
      </c>
      <c r="J1086">
        <f>IFERROR(VLOOKUP($A1086,Banknifty!$A$14:$I$4860,2,FALSE),All_curves!J1085)</f>
        <v>17901576</v>
      </c>
      <c r="K1086">
        <f>IFERROR(VLOOKUP($A1086,Banknifty!$A$14:$I$4860,3,FALSE),All_curves!K1085)</f>
        <v>31532906</v>
      </c>
      <c r="L1086">
        <f>IFERROR(VLOOKUP($A1086,Banknifty!$A$14:$I$4860,4,FALSE),All_curves!L1085)</f>
        <v>22876420</v>
      </c>
      <c r="M1086">
        <f>IFERROR(VLOOKUP($A1086,Banknifty!$A$14:$I$4860,5,FALSE),All_curves!M1085)</f>
        <v>30360476</v>
      </c>
      <c r="N1086">
        <f>IFERROR(VLOOKUP($A1086,Banknifty!$A$14:$I$4860,6,FALSE),All_curves!N1085)</f>
        <v>16764675</v>
      </c>
      <c r="O1086">
        <f>IFERROR(VLOOKUP($A1086,Banknifty!$A$14:$I$4860,7,FALSE),All_curves!O1085)</f>
        <v>27659230</v>
      </c>
      <c r="P1086">
        <f>IFERROR(VLOOKUP($A1086,Banknifty!$A$14:$I$4860,8,FALSE),All_curves!P1085)</f>
        <v>27659230</v>
      </c>
      <c r="Q1086">
        <f>IFERROR(VLOOKUP($A1086,Banknifty!$A$14:$I$4860,9,FALSE),All_curves!Q1085)</f>
        <v>22362614</v>
      </c>
      <c r="R1086">
        <f>IFERROR(VLOOKUP($A1086,Nifty!$A$14:$I$4860,2,FALSE),All_curves!R1085)</f>
        <v>9250288</v>
      </c>
      <c r="S1086">
        <f>IFERROR(VLOOKUP($A1086,Nifty!$A$14:$I$4860,3,FALSE),All_curves!S1085)</f>
        <v>11878224</v>
      </c>
      <c r="T1086">
        <f>IFERROR(VLOOKUP($A1086,Nifty!$A$14:$I$4860,4,FALSE),All_curves!T1085)</f>
        <v>10973499</v>
      </c>
      <c r="U1086">
        <f>IFERROR(VLOOKUP($A1086,Nifty!$A$14:$I$4860,5,FALSE),All_curves!U1085)</f>
        <v>12638298</v>
      </c>
      <c r="V1086">
        <f>IFERROR(VLOOKUP($A1086,Nifty!$A$14:$I$4860,6,FALSE),All_curves!V1085)</f>
        <v>9851243</v>
      </c>
      <c r="W1086">
        <f>IFERROR(VLOOKUP($A1086,Nifty!$A$14:$I$4860,7,FALSE),All_curves!W1085)</f>
        <v>11887033</v>
      </c>
      <c r="X1086">
        <f>IFERROR(VLOOKUP($A1086,Nifty!$A$14:$I$4860,8,FALSE),All_curves!X1085)</f>
        <v>11267752</v>
      </c>
      <c r="Y1086">
        <f>IFERROR(VLOOKUP($A1086,Nifty!$A$14:$I$4860,9,FALSE),All_curves!Y1085)</f>
        <v>11473648</v>
      </c>
      <c r="AA1086" s="5">
        <f t="shared" si="465"/>
        <v>0</v>
      </c>
      <c r="AB1086" s="5">
        <f t="shared" si="466"/>
        <v>0</v>
      </c>
      <c r="AC1086" s="5">
        <f t="shared" si="467"/>
        <v>0</v>
      </c>
      <c r="AD1086" s="5">
        <f t="shared" si="468"/>
        <v>0</v>
      </c>
      <c r="AE1086" s="5">
        <f t="shared" si="469"/>
        <v>0</v>
      </c>
      <c r="AF1086" s="5">
        <f t="shared" si="470"/>
        <v>0</v>
      </c>
      <c r="AG1086" s="5">
        <f t="shared" si="471"/>
        <v>0</v>
      </c>
      <c r="AH1086" s="5">
        <f t="shared" si="472"/>
        <v>0</v>
      </c>
      <c r="AI1086" s="5">
        <f t="shared" si="448"/>
        <v>-5.9606017462457972E-3</v>
      </c>
      <c r="AJ1086" s="5">
        <f t="shared" si="449"/>
        <v>9.9733766982916805E-3</v>
      </c>
      <c r="AK1086" s="5">
        <f t="shared" si="450"/>
        <v>6.2709109909986349E-3</v>
      </c>
      <c r="AL1086" s="5">
        <f t="shared" si="451"/>
        <v>6.9627931091391648E-3</v>
      </c>
      <c r="AM1086" s="5">
        <f t="shared" si="452"/>
        <v>2.4122002082016536E-4</v>
      </c>
      <c r="AN1086" s="5">
        <f t="shared" si="453"/>
        <v>-2.8625778760410503E-3</v>
      </c>
      <c r="AO1086" s="5">
        <f t="shared" si="454"/>
        <v>-2.8625778760410503E-3</v>
      </c>
      <c r="AP1086" s="5">
        <f t="shared" si="455"/>
        <v>3.7055565484716002E-3</v>
      </c>
      <c r="AQ1086" s="5">
        <f t="shared" si="456"/>
        <v>-3.2561352970150725E-4</v>
      </c>
      <c r="AR1086" s="5">
        <f t="shared" si="457"/>
        <v>3.4099211103089111E-4</v>
      </c>
      <c r="AS1086" s="5">
        <f t="shared" si="458"/>
        <v>-2.5145179245500415E-4</v>
      </c>
      <c r="AT1086" s="5">
        <f t="shared" si="459"/>
        <v>-3.6304996136959922E-4</v>
      </c>
      <c r="AU1086" s="5">
        <f t="shared" si="460"/>
        <v>-3.2563961953435694E-4</v>
      </c>
      <c r="AV1086" s="5">
        <f t="shared" si="461"/>
        <v>3.409076947182843E-4</v>
      </c>
      <c r="AW1086" s="5">
        <f t="shared" si="462"/>
        <v>-2.514509893274397E-4</v>
      </c>
      <c r="AX1086" s="5">
        <f t="shared" si="463"/>
        <v>-3.630481934061569E-4</v>
      </c>
      <c r="AZ1086" s="7">
        <f t="shared" si="473"/>
        <v>140.09734105372951</v>
      </c>
      <c r="BA1086" s="4">
        <f t="shared" si="464"/>
        <v>5.9457273288951906E-4</v>
      </c>
      <c r="BB1086" s="5">
        <f>AZ1086/MAX($AZ$16:AZ1086)-1</f>
        <v>-5.7840179643148248E-3</v>
      </c>
    </row>
    <row r="1087" spans="1:54" x14ac:dyDescent="0.25">
      <c r="A1087" s="3">
        <v>44132</v>
      </c>
      <c r="B1087">
        <f>IFERROR(VLOOKUP($A1087,Finnifty!$A$14:$I$486,B$15+1,FALSE),All_curves!B1086)</f>
        <v>0</v>
      </c>
      <c r="C1087">
        <f>IFERROR(VLOOKUP($A1087,Finnifty!$A$14:$I$486,C$15+1,FALSE),All_curves!C1086)</f>
        <v>0</v>
      </c>
      <c r="D1087">
        <f>IFERROR(VLOOKUP($A1087,Finnifty!$A$14:$I$486,D$15+1,FALSE),All_curves!D1086)</f>
        <v>0</v>
      </c>
      <c r="E1087">
        <f>IFERROR(VLOOKUP($A1087,Finnifty!$A$14:$I$486,E$15+1,FALSE),All_curves!E1086)</f>
        <v>0</v>
      </c>
      <c r="F1087">
        <f>IFERROR(VLOOKUP($A1087,Finnifty!$A$14:$I$486,F$15+1,FALSE),All_curves!F1086)</f>
        <v>0</v>
      </c>
      <c r="G1087">
        <f>IFERROR(VLOOKUP($A1087,Finnifty!$A$14:$I$486,G$15+1,FALSE),All_curves!G1086)</f>
        <v>0</v>
      </c>
      <c r="H1087">
        <f>IFERROR(VLOOKUP($A1087,Finnifty!$A$14:$I$486,H$15+1,FALSE),All_curves!H1086)</f>
        <v>0</v>
      </c>
      <c r="I1087">
        <f>IFERROR(VLOOKUP($A1087,Finnifty!$A$14:$I$486,I$15+1,FALSE),All_curves!I1086)</f>
        <v>0</v>
      </c>
      <c r="J1087">
        <f>IFERROR(VLOOKUP($A1087,Banknifty!$A$14:$I$4860,2,FALSE),All_curves!J1086)</f>
        <v>17973916</v>
      </c>
      <c r="K1087">
        <f>IFERROR(VLOOKUP($A1087,Banknifty!$A$14:$I$4860,3,FALSE),All_curves!K1086)</f>
        <v>31410710</v>
      </c>
      <c r="L1087">
        <f>IFERROR(VLOOKUP($A1087,Banknifty!$A$14:$I$4860,4,FALSE),All_curves!L1086)</f>
        <v>22917772</v>
      </c>
      <c r="M1087">
        <f>IFERROR(VLOOKUP($A1087,Banknifty!$A$14:$I$4860,5,FALSE),All_curves!M1086)</f>
        <v>30256694</v>
      </c>
      <c r="N1087">
        <f>IFERROR(VLOOKUP($A1087,Banknifty!$A$14:$I$4860,6,FALSE),All_curves!N1086)</f>
        <v>16754445</v>
      </c>
      <c r="O1087">
        <f>IFERROR(VLOOKUP($A1087,Banknifty!$A$14:$I$4860,7,FALSE),All_curves!O1086)</f>
        <v>27607854</v>
      </c>
      <c r="P1087">
        <f>IFERROR(VLOOKUP($A1087,Banknifty!$A$14:$I$4860,8,FALSE),All_curves!P1086)</f>
        <v>27607854</v>
      </c>
      <c r="Q1087">
        <f>IFERROR(VLOOKUP($A1087,Banknifty!$A$14:$I$4860,9,FALSE),All_curves!Q1086)</f>
        <v>22362614</v>
      </c>
      <c r="R1087">
        <f>IFERROR(VLOOKUP($A1087,Nifty!$A$14:$I$4860,2,FALSE),All_curves!R1086)</f>
        <v>9300467</v>
      </c>
      <c r="S1087">
        <f>IFERROR(VLOOKUP($A1087,Nifty!$A$14:$I$4860,3,FALSE),All_curves!S1086)</f>
        <v>11891611</v>
      </c>
      <c r="T1087">
        <f>IFERROR(VLOOKUP($A1087,Nifty!$A$14:$I$4860,4,FALSE),All_curves!T1086)</f>
        <v>11000155</v>
      </c>
      <c r="U1087">
        <f>IFERROR(VLOOKUP($A1087,Nifty!$A$14:$I$4860,5,FALSE),All_curves!U1086)</f>
        <v>12606735</v>
      </c>
      <c r="V1087">
        <f>IFERROR(VLOOKUP($A1087,Nifty!$A$14:$I$4860,6,FALSE),All_curves!V1086)</f>
        <v>9904683</v>
      </c>
      <c r="W1087">
        <f>IFERROR(VLOOKUP($A1087,Nifty!$A$14:$I$4860,7,FALSE),All_curves!W1086)</f>
        <v>11900431</v>
      </c>
      <c r="X1087">
        <f>IFERROR(VLOOKUP($A1087,Nifty!$A$14:$I$4860,8,FALSE),All_curves!X1086)</f>
        <v>11295124</v>
      </c>
      <c r="Y1087">
        <f>IFERROR(VLOOKUP($A1087,Nifty!$A$14:$I$4860,9,FALSE),All_curves!Y1086)</f>
        <v>11444994</v>
      </c>
      <c r="AA1087" s="5">
        <f t="shared" si="465"/>
        <v>0</v>
      </c>
      <c r="AB1087" s="5">
        <f t="shared" si="466"/>
        <v>0</v>
      </c>
      <c r="AC1087" s="5">
        <f t="shared" si="467"/>
        <v>0</v>
      </c>
      <c r="AD1087" s="5">
        <f t="shared" si="468"/>
        <v>0</v>
      </c>
      <c r="AE1087" s="5">
        <f t="shared" si="469"/>
        <v>0</v>
      </c>
      <c r="AF1087" s="5">
        <f t="shared" si="470"/>
        <v>0</v>
      </c>
      <c r="AG1087" s="5">
        <f t="shared" si="471"/>
        <v>0</v>
      </c>
      <c r="AH1087" s="5">
        <f t="shared" si="472"/>
        <v>0</v>
      </c>
      <c r="AI1087" s="5">
        <f t="shared" si="448"/>
        <v>4.040984994840624E-3</v>
      </c>
      <c r="AJ1087" s="5">
        <f t="shared" si="449"/>
        <v>-3.8751899365063736E-3</v>
      </c>
      <c r="AK1087" s="5">
        <f t="shared" si="450"/>
        <v>1.8076254938490521E-3</v>
      </c>
      <c r="AL1087" s="5">
        <f t="shared" si="451"/>
        <v>-3.4183258523351467E-3</v>
      </c>
      <c r="AM1087" s="5">
        <f t="shared" si="452"/>
        <v>-6.1021165038988023E-4</v>
      </c>
      <c r="AN1087" s="5">
        <f t="shared" si="453"/>
        <v>-1.8574631325600777E-3</v>
      </c>
      <c r="AO1087" s="5">
        <f t="shared" si="454"/>
        <v>-1.8574631325600777E-3</v>
      </c>
      <c r="AP1087" s="5">
        <f t="shared" si="455"/>
        <v>0</v>
      </c>
      <c r="AQ1087" s="5">
        <f t="shared" si="456"/>
        <v>5.4245878614807008E-3</v>
      </c>
      <c r="AR1087" s="5">
        <f t="shared" si="457"/>
        <v>1.127020335700113E-3</v>
      </c>
      <c r="AS1087" s="5">
        <f t="shared" si="458"/>
        <v>2.429124930890314E-3</v>
      </c>
      <c r="AT1087" s="5">
        <f t="shared" si="459"/>
        <v>-2.497409065682743E-3</v>
      </c>
      <c r="AU1087" s="5">
        <f t="shared" si="460"/>
        <v>5.4246961525565851E-3</v>
      </c>
      <c r="AV1087" s="5">
        <f t="shared" si="461"/>
        <v>1.1271105245522772E-3</v>
      </c>
      <c r="AW1087" s="5">
        <f t="shared" si="462"/>
        <v>2.4292334442574948E-3</v>
      </c>
      <c r="AX1087" s="5">
        <f t="shared" si="463"/>
        <v>-2.4973748541005092E-3</v>
      </c>
      <c r="AZ1087" s="7">
        <f t="shared" si="473"/>
        <v>140.13935242932439</v>
      </c>
      <c r="BA1087" s="4">
        <f t="shared" si="464"/>
        <v>2.9987275474968134E-4</v>
      </c>
      <c r="BB1087" s="5">
        <f>AZ1087/MAX($AZ$16:AZ1087)-1</f>
        <v>-5.4858796789657438E-3</v>
      </c>
    </row>
    <row r="1088" spans="1:54" x14ac:dyDescent="0.25">
      <c r="A1088" s="3">
        <v>44133</v>
      </c>
      <c r="B1088">
        <f>IFERROR(VLOOKUP($A1088,Finnifty!$A$14:$I$486,B$15+1,FALSE),All_curves!B1087)</f>
        <v>0</v>
      </c>
      <c r="C1088">
        <f>IFERROR(VLOOKUP($A1088,Finnifty!$A$14:$I$486,C$15+1,FALSE),All_curves!C1087)</f>
        <v>0</v>
      </c>
      <c r="D1088">
        <f>IFERROR(VLOOKUP($A1088,Finnifty!$A$14:$I$486,D$15+1,FALSE),All_curves!D1087)</f>
        <v>0</v>
      </c>
      <c r="E1088">
        <f>IFERROR(VLOOKUP($A1088,Finnifty!$A$14:$I$486,E$15+1,FALSE),All_curves!E1087)</f>
        <v>0</v>
      </c>
      <c r="F1088">
        <f>IFERROR(VLOOKUP($A1088,Finnifty!$A$14:$I$486,F$15+1,FALSE),All_curves!F1087)</f>
        <v>0</v>
      </c>
      <c r="G1088">
        <f>IFERROR(VLOOKUP($A1088,Finnifty!$A$14:$I$486,G$15+1,FALSE),All_curves!G1087)</f>
        <v>0</v>
      </c>
      <c r="H1088">
        <f>IFERROR(VLOOKUP($A1088,Finnifty!$A$14:$I$486,H$15+1,FALSE),All_curves!H1087)</f>
        <v>0</v>
      </c>
      <c r="I1088">
        <f>IFERROR(VLOOKUP($A1088,Finnifty!$A$14:$I$486,I$15+1,FALSE),All_curves!I1087)</f>
        <v>0</v>
      </c>
      <c r="J1088">
        <f>IFERROR(VLOOKUP($A1088,Banknifty!$A$14:$I$4860,2,FALSE),All_curves!J1087)</f>
        <v>18046838</v>
      </c>
      <c r="K1088">
        <f>IFERROR(VLOOKUP($A1088,Banknifty!$A$14:$I$4860,3,FALSE),All_curves!K1087)</f>
        <v>31210772</v>
      </c>
      <c r="L1088">
        <f>IFERROR(VLOOKUP($A1088,Banknifty!$A$14:$I$4860,4,FALSE),All_curves!L1087)</f>
        <v>23032816</v>
      </c>
      <c r="M1088">
        <f>IFERROR(VLOOKUP($A1088,Banknifty!$A$14:$I$4860,5,FALSE),All_curves!M1087)</f>
        <v>30364456</v>
      </c>
      <c r="N1088">
        <f>IFERROR(VLOOKUP($A1088,Banknifty!$A$14:$I$4860,6,FALSE),All_curves!N1087)</f>
        <v>16816588</v>
      </c>
      <c r="O1088">
        <f>IFERROR(VLOOKUP($A1088,Banknifty!$A$14:$I$4860,7,FALSE),All_curves!O1087)</f>
        <v>27582884</v>
      </c>
      <c r="P1088">
        <f>IFERROR(VLOOKUP($A1088,Banknifty!$A$14:$I$4860,8,FALSE),All_curves!P1087)</f>
        <v>27582884</v>
      </c>
      <c r="Q1088">
        <f>IFERROR(VLOOKUP($A1088,Banknifty!$A$14:$I$4860,9,FALSE),All_curves!Q1087)</f>
        <v>22296284</v>
      </c>
      <c r="R1088">
        <f>IFERROR(VLOOKUP($A1088,Nifty!$A$14:$I$4860,2,FALSE),All_curves!R1087)</f>
        <v>9320200</v>
      </c>
      <c r="S1088">
        <f>IFERROR(VLOOKUP($A1088,Nifty!$A$14:$I$4860,3,FALSE),All_curves!S1087)</f>
        <v>11895367</v>
      </c>
      <c r="T1088">
        <f>IFERROR(VLOOKUP($A1088,Nifty!$A$14:$I$4860,4,FALSE),All_curves!T1087)</f>
        <v>11059155</v>
      </c>
      <c r="U1088">
        <f>IFERROR(VLOOKUP($A1088,Nifty!$A$14:$I$4860,5,FALSE),All_curves!U1087)</f>
        <v>12648707</v>
      </c>
      <c r="V1088">
        <f>IFERROR(VLOOKUP($A1088,Nifty!$A$14:$I$4860,6,FALSE),All_curves!V1087)</f>
        <v>10024830</v>
      </c>
      <c r="W1088">
        <f>IFERROR(VLOOKUP($A1088,Nifty!$A$14:$I$4860,7,FALSE),All_curves!W1087)</f>
        <v>12011037</v>
      </c>
      <c r="X1088">
        <f>IFERROR(VLOOKUP($A1088,Nifty!$A$14:$I$4860,8,FALSE),All_curves!X1087)</f>
        <v>11412964</v>
      </c>
      <c r="Y1088">
        <f>IFERROR(VLOOKUP($A1088,Nifty!$A$14:$I$4860,9,FALSE),All_curves!Y1087)</f>
        <v>11541293</v>
      </c>
      <c r="AA1088" s="5">
        <f t="shared" si="465"/>
        <v>0</v>
      </c>
      <c r="AB1088" s="5">
        <f t="shared" si="466"/>
        <v>0</v>
      </c>
      <c r="AC1088" s="5">
        <f t="shared" si="467"/>
        <v>0</v>
      </c>
      <c r="AD1088" s="5">
        <f t="shared" si="468"/>
        <v>0</v>
      </c>
      <c r="AE1088" s="5">
        <f t="shared" si="469"/>
        <v>0</v>
      </c>
      <c r="AF1088" s="5">
        <f t="shared" si="470"/>
        <v>0</v>
      </c>
      <c r="AG1088" s="5">
        <f t="shared" si="471"/>
        <v>0</v>
      </c>
      <c r="AH1088" s="5">
        <f t="shared" si="472"/>
        <v>0</v>
      </c>
      <c r="AI1088" s="5">
        <f t="shared" si="448"/>
        <v>4.0571014129586747E-3</v>
      </c>
      <c r="AJ1088" s="5">
        <f t="shared" si="449"/>
        <v>-6.3652811413686949E-3</v>
      </c>
      <c r="AK1088" s="5">
        <f t="shared" si="450"/>
        <v>5.019859696658191E-3</v>
      </c>
      <c r="AL1088" s="5">
        <f t="shared" si="451"/>
        <v>3.5615920232394682E-3</v>
      </c>
      <c r="AM1088" s="5">
        <f t="shared" si="452"/>
        <v>3.7090455696979774E-3</v>
      </c>
      <c r="AN1088" s="5">
        <f t="shared" si="453"/>
        <v>-9.0445276912864969E-4</v>
      </c>
      <c r="AO1088" s="5">
        <f t="shared" si="454"/>
        <v>-9.0445276912864969E-4</v>
      </c>
      <c r="AP1088" s="5">
        <f t="shared" si="455"/>
        <v>-2.9661112068561923E-3</v>
      </c>
      <c r="AQ1088" s="5">
        <f t="shared" si="456"/>
        <v>2.1217214146342922E-3</v>
      </c>
      <c r="AR1088" s="5">
        <f t="shared" si="457"/>
        <v>3.1585291513480662E-4</v>
      </c>
      <c r="AS1088" s="5">
        <f t="shared" si="458"/>
        <v>5.3635607861888257E-3</v>
      </c>
      <c r="AT1088" s="5">
        <f t="shared" si="459"/>
        <v>3.3293315041522664E-3</v>
      </c>
      <c r="AU1088" s="5">
        <f t="shared" si="460"/>
        <v>1.2130322595887311E-2</v>
      </c>
      <c r="AV1088" s="5">
        <f t="shared" si="461"/>
        <v>9.2942852237871687E-3</v>
      </c>
      <c r="AW1088" s="5">
        <f t="shared" si="462"/>
        <v>1.0432820392233033E-2</v>
      </c>
      <c r="AX1088" s="5">
        <f t="shared" si="463"/>
        <v>8.4140716893341683E-3</v>
      </c>
      <c r="AZ1088" s="7">
        <f t="shared" si="473"/>
        <v>140.46990184874792</v>
      </c>
      <c r="BA1088" s="4">
        <f t="shared" si="464"/>
        <v>2.3587194723926671E-3</v>
      </c>
      <c r="BB1088" s="5">
        <f>AZ1088/MAX($AZ$16:AZ1088)-1</f>
        <v>-3.1400998577950645E-3</v>
      </c>
    </row>
    <row r="1089" spans="1:54" x14ac:dyDescent="0.25">
      <c r="A1089" s="3">
        <v>44134</v>
      </c>
      <c r="B1089">
        <f>IFERROR(VLOOKUP($A1089,Finnifty!$A$14:$I$486,B$15+1,FALSE),All_curves!B1088)</f>
        <v>0</v>
      </c>
      <c r="C1089">
        <f>IFERROR(VLOOKUP($A1089,Finnifty!$A$14:$I$486,C$15+1,FALSE),All_curves!C1088)</f>
        <v>0</v>
      </c>
      <c r="D1089">
        <f>IFERROR(VLOOKUP($A1089,Finnifty!$A$14:$I$486,D$15+1,FALSE),All_curves!D1088)</f>
        <v>0</v>
      </c>
      <c r="E1089">
        <f>IFERROR(VLOOKUP($A1089,Finnifty!$A$14:$I$486,E$15+1,FALSE),All_curves!E1088)</f>
        <v>0</v>
      </c>
      <c r="F1089">
        <f>IFERROR(VLOOKUP($A1089,Finnifty!$A$14:$I$486,F$15+1,FALSE),All_curves!F1088)</f>
        <v>0</v>
      </c>
      <c r="G1089">
        <f>IFERROR(VLOOKUP($A1089,Finnifty!$A$14:$I$486,G$15+1,FALSE),All_curves!G1088)</f>
        <v>0</v>
      </c>
      <c r="H1089">
        <f>IFERROR(VLOOKUP($A1089,Finnifty!$A$14:$I$486,H$15+1,FALSE),All_curves!H1088)</f>
        <v>0</v>
      </c>
      <c r="I1089">
        <f>IFERROR(VLOOKUP($A1089,Finnifty!$A$14:$I$486,I$15+1,FALSE),All_curves!I1088)</f>
        <v>0</v>
      </c>
      <c r="J1089">
        <f>IFERROR(VLOOKUP($A1089,Banknifty!$A$14:$I$4860,2,FALSE),All_curves!J1088)</f>
        <v>17984584</v>
      </c>
      <c r="K1089">
        <f>IFERROR(VLOOKUP($A1089,Banknifty!$A$14:$I$4860,3,FALSE),All_curves!K1088)</f>
        <v>31103110</v>
      </c>
      <c r="L1089">
        <f>IFERROR(VLOOKUP($A1089,Banknifty!$A$14:$I$4860,4,FALSE),All_curves!L1088)</f>
        <v>23032816</v>
      </c>
      <c r="M1089">
        <f>IFERROR(VLOOKUP($A1089,Banknifty!$A$14:$I$4860,5,FALSE),All_curves!M1088)</f>
        <v>30364456</v>
      </c>
      <c r="N1089">
        <f>IFERROR(VLOOKUP($A1089,Banknifty!$A$14:$I$4860,6,FALSE),All_curves!N1088)</f>
        <v>16716351</v>
      </c>
      <c r="O1089">
        <f>IFERROR(VLOOKUP($A1089,Banknifty!$A$14:$I$4860,7,FALSE),All_curves!O1088)</f>
        <v>27857978</v>
      </c>
      <c r="P1089">
        <f>IFERROR(VLOOKUP($A1089,Banknifty!$A$14:$I$4860,8,FALSE),All_curves!P1088)</f>
        <v>27857978</v>
      </c>
      <c r="Q1089">
        <f>IFERROR(VLOOKUP($A1089,Banknifty!$A$14:$I$4860,9,FALSE),All_curves!Q1088)</f>
        <v>22451528</v>
      </c>
      <c r="R1089">
        <f>IFERROR(VLOOKUP($A1089,Nifty!$A$14:$I$4860,2,FALSE),All_curves!R1088)</f>
        <v>9304257</v>
      </c>
      <c r="S1089">
        <f>IFERROR(VLOOKUP($A1089,Nifty!$A$14:$I$4860,3,FALSE),All_curves!S1088)</f>
        <v>11849346</v>
      </c>
      <c r="T1089">
        <f>IFERROR(VLOOKUP($A1089,Nifty!$A$14:$I$4860,4,FALSE),All_curves!T1088)</f>
        <v>11016369</v>
      </c>
      <c r="U1089">
        <f>IFERROR(VLOOKUP($A1089,Nifty!$A$14:$I$4860,5,FALSE),All_curves!U1088)</f>
        <v>12622046</v>
      </c>
      <c r="V1089">
        <f>IFERROR(VLOOKUP($A1089,Nifty!$A$14:$I$4860,6,FALSE),All_curves!V1088)</f>
        <v>10007681</v>
      </c>
      <c r="W1089">
        <f>IFERROR(VLOOKUP($A1089,Nifty!$A$14:$I$4860,7,FALSE),All_curves!W1088)</f>
        <v>11965188</v>
      </c>
      <c r="X1089">
        <f>IFERROR(VLOOKUP($A1089,Nifty!$A$14:$I$4860,8,FALSE),All_curves!X1088)</f>
        <v>11368809</v>
      </c>
      <c r="Y1089">
        <f>IFERROR(VLOOKUP($A1089,Nifty!$A$14:$I$4860,9,FALSE),All_curves!Y1088)</f>
        <v>11516967</v>
      </c>
      <c r="AA1089" s="5">
        <f t="shared" si="465"/>
        <v>0</v>
      </c>
      <c r="AB1089" s="5">
        <f t="shared" si="466"/>
        <v>0</v>
      </c>
      <c r="AC1089" s="5">
        <f t="shared" si="467"/>
        <v>0</v>
      </c>
      <c r="AD1089" s="5">
        <f t="shared" si="468"/>
        <v>0</v>
      </c>
      <c r="AE1089" s="5">
        <f t="shared" si="469"/>
        <v>0</v>
      </c>
      <c r="AF1089" s="5">
        <f t="shared" si="470"/>
        <v>0</v>
      </c>
      <c r="AG1089" s="5">
        <f t="shared" si="471"/>
        <v>0</v>
      </c>
      <c r="AH1089" s="5">
        <f t="shared" si="472"/>
        <v>0</v>
      </c>
      <c r="AI1089" s="5">
        <f t="shared" si="448"/>
        <v>-3.4495793667566055E-3</v>
      </c>
      <c r="AJ1089" s="5">
        <f t="shared" si="449"/>
        <v>-3.4495141613286595E-3</v>
      </c>
      <c r="AK1089" s="5">
        <f t="shared" si="450"/>
        <v>0</v>
      </c>
      <c r="AL1089" s="5">
        <f t="shared" si="451"/>
        <v>0</v>
      </c>
      <c r="AM1089" s="5">
        <f t="shared" si="452"/>
        <v>-5.960602709657814E-3</v>
      </c>
      <c r="AN1089" s="5">
        <f t="shared" si="453"/>
        <v>9.9733588409391949E-3</v>
      </c>
      <c r="AO1089" s="5">
        <f t="shared" si="454"/>
        <v>9.9733588409391949E-3</v>
      </c>
      <c r="AP1089" s="5">
        <f t="shared" si="455"/>
        <v>6.9627746040550331E-3</v>
      </c>
      <c r="AQ1089" s="5">
        <f t="shared" si="456"/>
        <v>-1.7105856097509031E-3</v>
      </c>
      <c r="AR1089" s="5">
        <f t="shared" si="457"/>
        <v>-3.8688171621774625E-3</v>
      </c>
      <c r="AS1089" s="5">
        <f t="shared" si="458"/>
        <v>-3.8688308464797094E-3</v>
      </c>
      <c r="AT1089" s="5">
        <f t="shared" si="459"/>
        <v>-2.1078043787400302E-3</v>
      </c>
      <c r="AU1089" s="5">
        <f t="shared" si="460"/>
        <v>-1.7106524499667097E-3</v>
      </c>
      <c r="AV1089" s="5">
        <f t="shared" si="461"/>
        <v>-3.8172390943429502E-3</v>
      </c>
      <c r="AW1089" s="5">
        <f t="shared" si="462"/>
        <v>-3.8688459895256377E-3</v>
      </c>
      <c r="AX1089" s="5">
        <f t="shared" si="463"/>
        <v>-2.1077361089437696E-3</v>
      </c>
      <c r="AZ1089" s="7">
        <f t="shared" si="473"/>
        <v>140.41716291813299</v>
      </c>
      <c r="BA1089" s="4">
        <f t="shared" si="464"/>
        <v>-3.7544648298903465E-4</v>
      </c>
      <c r="BB1089" s="5">
        <f>AZ1089/MAX($AZ$16:AZ1089)-1</f>
        <v>-3.5143674013363713E-3</v>
      </c>
    </row>
    <row r="1090" spans="1:54" x14ac:dyDescent="0.25">
      <c r="A1090" s="3">
        <v>44137</v>
      </c>
      <c r="B1090">
        <f>IFERROR(VLOOKUP($A1090,Finnifty!$A$14:$I$486,B$15+1,FALSE),All_curves!B1089)</f>
        <v>0</v>
      </c>
      <c r="C1090">
        <f>IFERROR(VLOOKUP($A1090,Finnifty!$A$14:$I$486,C$15+1,FALSE),All_curves!C1089)</f>
        <v>0</v>
      </c>
      <c r="D1090">
        <f>IFERROR(VLOOKUP($A1090,Finnifty!$A$14:$I$486,D$15+1,FALSE),All_curves!D1089)</f>
        <v>0</v>
      </c>
      <c r="E1090">
        <f>IFERROR(VLOOKUP($A1090,Finnifty!$A$14:$I$486,E$15+1,FALSE),All_curves!E1089)</f>
        <v>0</v>
      </c>
      <c r="F1090">
        <f>IFERROR(VLOOKUP($A1090,Finnifty!$A$14:$I$486,F$15+1,FALSE),All_curves!F1089)</f>
        <v>0</v>
      </c>
      <c r="G1090">
        <f>IFERROR(VLOOKUP($A1090,Finnifty!$A$14:$I$486,G$15+1,FALSE),All_curves!G1089)</f>
        <v>0</v>
      </c>
      <c r="H1090">
        <f>IFERROR(VLOOKUP($A1090,Finnifty!$A$14:$I$486,H$15+1,FALSE),All_curves!H1089)</f>
        <v>0</v>
      </c>
      <c r="I1090">
        <f>IFERROR(VLOOKUP($A1090,Finnifty!$A$14:$I$486,I$15+1,FALSE),All_curves!I1089)</f>
        <v>0</v>
      </c>
      <c r="J1090">
        <f>IFERROR(VLOOKUP($A1090,Banknifty!$A$14:$I$4860,2,FALSE),All_curves!J1089)</f>
        <v>18085978</v>
      </c>
      <c r="K1090">
        <f>IFERROR(VLOOKUP($A1090,Banknifty!$A$14:$I$4860,3,FALSE),All_curves!K1089)</f>
        <v>31232444</v>
      </c>
      <c r="L1090">
        <f>IFERROR(VLOOKUP($A1090,Banknifty!$A$14:$I$4860,4,FALSE),All_curves!L1089)</f>
        <v>23139956</v>
      </c>
      <c r="M1090">
        <f>IFERROR(VLOOKUP($A1090,Banknifty!$A$14:$I$4860,5,FALSE),All_curves!M1089)</f>
        <v>30487248</v>
      </c>
      <c r="N1090">
        <f>IFERROR(VLOOKUP($A1090,Banknifty!$A$14:$I$4860,6,FALSE),All_curves!N1089)</f>
        <v>16783900</v>
      </c>
      <c r="O1090">
        <f>IFERROR(VLOOKUP($A1090,Banknifty!$A$14:$I$4860,7,FALSE),All_curves!O1089)</f>
        <v>27750022</v>
      </c>
      <c r="P1090">
        <f>IFERROR(VLOOKUP($A1090,Banknifty!$A$14:$I$4860,8,FALSE),All_curves!P1089)</f>
        <v>27750022</v>
      </c>
      <c r="Q1090">
        <f>IFERROR(VLOOKUP($A1090,Banknifty!$A$14:$I$4860,9,FALSE),All_curves!Q1089)</f>
        <v>22374780</v>
      </c>
      <c r="R1090">
        <f>IFERROR(VLOOKUP($A1090,Nifty!$A$14:$I$4860,2,FALSE),All_curves!R1089)</f>
        <v>9286747</v>
      </c>
      <c r="S1090">
        <f>IFERROR(VLOOKUP($A1090,Nifty!$A$14:$I$4860,3,FALSE),All_curves!S1089)</f>
        <v>11840980</v>
      </c>
      <c r="T1090">
        <f>IFERROR(VLOOKUP($A1090,Nifty!$A$14:$I$4860,4,FALSE),All_curves!T1089)</f>
        <v>11012384</v>
      </c>
      <c r="U1090">
        <f>IFERROR(VLOOKUP($A1090,Nifty!$A$14:$I$4860,5,FALSE),All_curves!U1089)</f>
        <v>12624188</v>
      </c>
      <c r="V1090">
        <f>IFERROR(VLOOKUP($A1090,Nifty!$A$14:$I$4860,6,FALSE),All_curves!V1089)</f>
        <v>9988848</v>
      </c>
      <c r="W1090">
        <f>IFERROR(VLOOKUP($A1090,Nifty!$A$14:$I$4860,7,FALSE),All_curves!W1089)</f>
        <v>11956740</v>
      </c>
      <c r="X1090">
        <f>IFERROR(VLOOKUP($A1090,Nifty!$A$14:$I$4860,8,FALSE),All_curves!X1089)</f>
        <v>11364697</v>
      </c>
      <c r="Y1090">
        <f>IFERROR(VLOOKUP($A1090,Nifty!$A$14:$I$4860,9,FALSE),All_curves!Y1089)</f>
        <v>11518922</v>
      </c>
      <c r="AA1090" s="5">
        <f t="shared" si="465"/>
        <v>0</v>
      </c>
      <c r="AB1090" s="5">
        <f t="shared" si="466"/>
        <v>0</v>
      </c>
      <c r="AC1090" s="5">
        <f t="shared" si="467"/>
        <v>0</v>
      </c>
      <c r="AD1090" s="5">
        <f t="shared" si="468"/>
        <v>0</v>
      </c>
      <c r="AE1090" s="5">
        <f t="shared" si="469"/>
        <v>0</v>
      </c>
      <c r="AF1090" s="5">
        <f t="shared" si="470"/>
        <v>0</v>
      </c>
      <c r="AG1090" s="5">
        <f t="shared" si="471"/>
        <v>0</v>
      </c>
      <c r="AH1090" s="5">
        <f t="shared" si="472"/>
        <v>0</v>
      </c>
      <c r="AI1090" s="5">
        <f t="shared" si="448"/>
        <v>5.6378284868863204E-3</v>
      </c>
      <c r="AJ1090" s="5">
        <f t="shared" si="449"/>
        <v>4.1582336943155607E-3</v>
      </c>
      <c r="AK1090" s="5">
        <f t="shared" si="450"/>
        <v>4.6516240133207543E-3</v>
      </c>
      <c r="AL1090" s="5">
        <f t="shared" si="451"/>
        <v>4.0439387420607709E-3</v>
      </c>
      <c r="AM1090" s="5">
        <f t="shared" si="452"/>
        <v>4.0408938529705729E-3</v>
      </c>
      <c r="AN1090" s="5">
        <f t="shared" si="453"/>
        <v>-3.8752274124130848E-3</v>
      </c>
      <c r="AO1090" s="5">
        <f t="shared" si="454"/>
        <v>-3.8752274124130848E-3</v>
      </c>
      <c r="AP1090" s="5">
        <f t="shared" si="455"/>
        <v>-3.4183864902201933E-3</v>
      </c>
      <c r="AQ1090" s="5">
        <f t="shared" si="456"/>
        <v>-1.8819342586946508E-3</v>
      </c>
      <c r="AR1090" s="5">
        <f t="shared" si="457"/>
        <v>-7.0603052691686763E-4</v>
      </c>
      <c r="AS1090" s="5">
        <f t="shared" si="458"/>
        <v>-3.6173443355069779E-4</v>
      </c>
      <c r="AT1090" s="5">
        <f t="shared" si="459"/>
        <v>1.6970307349528646E-4</v>
      </c>
      <c r="AU1090" s="5">
        <f t="shared" si="460"/>
        <v>-1.8818545475220994E-3</v>
      </c>
      <c r="AV1090" s="5">
        <f t="shared" si="461"/>
        <v>-7.0604824596154359E-4</v>
      </c>
      <c r="AW1090" s="5">
        <f t="shared" si="462"/>
        <v>-3.6169136098596066E-4</v>
      </c>
      <c r="AX1090" s="5">
        <f t="shared" si="463"/>
        <v>1.6974955298554306E-4</v>
      </c>
      <c r="AZ1090" s="7">
        <f t="shared" si="473"/>
        <v>140.45111951343696</v>
      </c>
      <c r="BA1090" s="4">
        <f t="shared" si="464"/>
        <v>2.4182653030652609E-4</v>
      </c>
      <c r="BB1090" s="5">
        <f>AZ1090/MAX($AZ$16:AZ1090)-1</f>
        <v>-3.2733907383046823E-3</v>
      </c>
    </row>
    <row r="1091" spans="1:54" x14ac:dyDescent="0.25">
      <c r="A1091" s="3">
        <v>44138</v>
      </c>
      <c r="B1091">
        <f>IFERROR(VLOOKUP($A1091,Finnifty!$A$14:$I$486,B$15+1,FALSE),All_curves!B1090)</f>
        <v>0</v>
      </c>
      <c r="C1091">
        <f>IFERROR(VLOOKUP($A1091,Finnifty!$A$14:$I$486,C$15+1,FALSE),All_curves!C1090)</f>
        <v>0</v>
      </c>
      <c r="D1091">
        <f>IFERROR(VLOOKUP($A1091,Finnifty!$A$14:$I$486,D$15+1,FALSE),All_curves!D1090)</f>
        <v>0</v>
      </c>
      <c r="E1091">
        <f>IFERROR(VLOOKUP($A1091,Finnifty!$A$14:$I$486,E$15+1,FALSE),All_curves!E1090)</f>
        <v>0</v>
      </c>
      <c r="F1091">
        <f>IFERROR(VLOOKUP($A1091,Finnifty!$A$14:$I$486,F$15+1,FALSE),All_curves!F1090)</f>
        <v>0</v>
      </c>
      <c r="G1091">
        <f>IFERROR(VLOOKUP($A1091,Finnifty!$A$14:$I$486,G$15+1,FALSE),All_curves!G1090)</f>
        <v>0</v>
      </c>
      <c r="H1091">
        <f>IFERROR(VLOOKUP($A1091,Finnifty!$A$14:$I$486,H$15+1,FALSE),All_curves!H1090)</f>
        <v>0</v>
      </c>
      <c r="I1091">
        <f>IFERROR(VLOOKUP($A1091,Finnifty!$A$14:$I$486,I$15+1,FALSE),All_curves!I1090)</f>
        <v>0</v>
      </c>
      <c r="J1091">
        <f>IFERROR(VLOOKUP($A1091,Banknifty!$A$14:$I$4860,2,FALSE),All_curves!J1090)</f>
        <v>18262880</v>
      </c>
      <c r="K1091">
        <f>IFERROR(VLOOKUP($A1091,Banknifty!$A$14:$I$4860,3,FALSE),All_curves!K1090)</f>
        <v>31496032</v>
      </c>
      <c r="L1091">
        <f>IFERROR(VLOOKUP($A1091,Banknifty!$A$14:$I$4860,4,FALSE),All_curves!L1090)</f>
        <v>23385812</v>
      </c>
      <c r="M1091">
        <f>IFERROR(VLOOKUP($A1091,Banknifty!$A$14:$I$4860,5,FALSE),All_curves!M1090)</f>
        <v>30758578</v>
      </c>
      <c r="N1091">
        <f>IFERROR(VLOOKUP($A1091,Banknifty!$A$14:$I$4860,6,FALSE),All_curves!N1090)</f>
        <v>16926274</v>
      </c>
      <c r="O1091">
        <f>IFERROR(VLOOKUP($A1091,Banknifty!$A$14:$I$4860,7,FALSE),All_curves!O1090)</f>
        <v>27853076</v>
      </c>
      <c r="P1091">
        <f>IFERROR(VLOOKUP($A1091,Banknifty!$A$14:$I$4860,8,FALSE),All_curves!P1090)</f>
        <v>27853076</v>
      </c>
      <c r="Q1091">
        <f>IFERROR(VLOOKUP($A1091,Banknifty!$A$14:$I$4860,9,FALSE),All_curves!Q1090)</f>
        <v>22454472</v>
      </c>
      <c r="R1091">
        <f>IFERROR(VLOOKUP($A1091,Nifty!$A$14:$I$4860,2,FALSE),All_curves!R1090)</f>
        <v>9270959</v>
      </c>
      <c r="S1091">
        <f>IFERROR(VLOOKUP($A1091,Nifty!$A$14:$I$4860,3,FALSE),All_curves!S1090)</f>
        <v>11854843</v>
      </c>
      <c r="T1091">
        <f>IFERROR(VLOOKUP($A1091,Nifty!$A$14:$I$4860,4,FALSE),All_curves!T1090)</f>
        <v>11000827</v>
      </c>
      <c r="U1091">
        <f>IFERROR(VLOOKUP($A1091,Nifty!$A$14:$I$4860,5,FALSE),All_curves!U1090)</f>
        <v>12624188</v>
      </c>
      <c r="V1091">
        <f>IFERROR(VLOOKUP($A1091,Nifty!$A$14:$I$4860,6,FALSE),All_curves!V1090)</f>
        <v>9971867</v>
      </c>
      <c r="W1091">
        <f>IFERROR(VLOOKUP($A1091,Nifty!$A$14:$I$4860,7,FALSE),All_curves!W1090)</f>
        <v>11970739</v>
      </c>
      <c r="X1091">
        <f>IFERROR(VLOOKUP($A1091,Nifty!$A$14:$I$4860,8,FALSE),All_curves!X1090)</f>
        <v>11352771</v>
      </c>
      <c r="Y1091">
        <f>IFERROR(VLOOKUP($A1091,Nifty!$A$14:$I$4860,9,FALSE),All_curves!Y1090)</f>
        <v>11518922</v>
      </c>
      <c r="AA1091" s="5">
        <f t="shared" si="465"/>
        <v>0</v>
      </c>
      <c r="AB1091" s="5">
        <f t="shared" si="466"/>
        <v>0</v>
      </c>
      <c r="AC1091" s="5">
        <f t="shared" si="467"/>
        <v>0</v>
      </c>
      <c r="AD1091" s="5">
        <f t="shared" si="468"/>
        <v>0</v>
      </c>
      <c r="AE1091" s="5">
        <f t="shared" si="469"/>
        <v>0</v>
      </c>
      <c r="AF1091" s="5">
        <f t="shared" si="470"/>
        <v>0</v>
      </c>
      <c r="AG1091" s="5">
        <f t="shared" si="471"/>
        <v>0</v>
      </c>
      <c r="AH1091" s="5">
        <f t="shared" si="472"/>
        <v>0</v>
      </c>
      <c r="AI1091" s="5">
        <f t="shared" si="448"/>
        <v>9.7811685937028159E-3</v>
      </c>
      <c r="AJ1091" s="5">
        <f t="shared" si="449"/>
        <v>8.439557275760956E-3</v>
      </c>
      <c r="AK1091" s="5">
        <f t="shared" si="450"/>
        <v>1.0624739303739306E-2</v>
      </c>
      <c r="AL1091" s="5">
        <f t="shared" si="451"/>
        <v>8.8997865599413917E-3</v>
      </c>
      <c r="AM1091" s="5">
        <f t="shared" si="452"/>
        <v>8.4827721804825451E-3</v>
      </c>
      <c r="AN1091" s="5">
        <f t="shared" si="453"/>
        <v>3.7136547134990483E-3</v>
      </c>
      <c r="AO1091" s="5">
        <f t="shared" si="454"/>
        <v>3.7136547134990483E-3</v>
      </c>
      <c r="AP1091" s="5">
        <f t="shared" si="455"/>
        <v>3.5616886512404022E-3</v>
      </c>
      <c r="AQ1091" s="5">
        <f t="shared" si="456"/>
        <v>-1.7000570813440197E-3</v>
      </c>
      <c r="AR1091" s="5">
        <f t="shared" si="457"/>
        <v>1.1707645819856172E-3</v>
      </c>
      <c r="AS1091" s="5">
        <f t="shared" si="458"/>
        <v>-1.0494548682646876E-3</v>
      </c>
      <c r="AT1091" s="5">
        <f t="shared" si="459"/>
        <v>0</v>
      </c>
      <c r="AU1091" s="5">
        <f t="shared" si="460"/>
        <v>-1.6999958353556277E-3</v>
      </c>
      <c r="AV1091" s="5">
        <f t="shared" si="461"/>
        <v>1.1708040820490595E-3</v>
      </c>
      <c r="AW1091" s="5">
        <f t="shared" si="462"/>
        <v>-1.0493900541299617E-3</v>
      </c>
      <c r="AX1091" s="5">
        <f t="shared" si="463"/>
        <v>0</v>
      </c>
      <c r="AZ1091" s="7">
        <f t="shared" si="473"/>
        <v>140.76748386246499</v>
      </c>
      <c r="BA1091" s="4">
        <f t="shared" si="464"/>
        <v>2.2524872007002456E-3</v>
      </c>
      <c r="BB1091" s="5">
        <f>AZ1091/MAX($AZ$16:AZ1091)-1</f>
        <v>-1.0282768083454963E-3</v>
      </c>
    </row>
    <row r="1092" spans="1:54" x14ac:dyDescent="0.25">
      <c r="A1092" s="3">
        <v>44139</v>
      </c>
      <c r="B1092">
        <f>IFERROR(VLOOKUP($A1092,Finnifty!$A$14:$I$486,B$15+1,FALSE),All_curves!B1091)</f>
        <v>0</v>
      </c>
      <c r="C1092">
        <f>IFERROR(VLOOKUP($A1092,Finnifty!$A$14:$I$486,C$15+1,FALSE),All_curves!C1091)</f>
        <v>0</v>
      </c>
      <c r="D1092">
        <f>IFERROR(VLOOKUP($A1092,Finnifty!$A$14:$I$486,D$15+1,FALSE),All_curves!D1091)</f>
        <v>0</v>
      </c>
      <c r="E1092">
        <f>IFERROR(VLOOKUP($A1092,Finnifty!$A$14:$I$486,E$15+1,FALSE),All_curves!E1091)</f>
        <v>0</v>
      </c>
      <c r="F1092">
        <f>IFERROR(VLOOKUP($A1092,Finnifty!$A$14:$I$486,F$15+1,FALSE),All_curves!F1091)</f>
        <v>0</v>
      </c>
      <c r="G1092">
        <f>IFERROR(VLOOKUP($A1092,Finnifty!$A$14:$I$486,G$15+1,FALSE),All_curves!G1091)</f>
        <v>0</v>
      </c>
      <c r="H1092">
        <f>IFERROR(VLOOKUP($A1092,Finnifty!$A$14:$I$486,H$15+1,FALSE),All_curves!H1091)</f>
        <v>0</v>
      </c>
      <c r="I1092">
        <f>IFERROR(VLOOKUP($A1092,Finnifty!$A$14:$I$486,I$15+1,FALSE),All_curves!I1091)</f>
        <v>0</v>
      </c>
      <c r="J1092">
        <f>IFERROR(VLOOKUP($A1092,Banknifty!$A$14:$I$4860,2,FALSE),All_curves!J1091)</f>
        <v>18122714</v>
      </c>
      <c r="K1092">
        <f>IFERROR(VLOOKUP($A1092,Banknifty!$A$14:$I$4860,3,FALSE),All_curves!K1091)</f>
        <v>31381590</v>
      </c>
      <c r="L1092">
        <f>IFERROR(VLOOKUP($A1092,Banknifty!$A$14:$I$4860,4,FALSE),All_curves!L1091)</f>
        <v>23230002</v>
      </c>
      <c r="M1092">
        <f>IFERROR(VLOOKUP($A1092,Banknifty!$A$14:$I$4860,5,FALSE),All_curves!M1091)</f>
        <v>30758578</v>
      </c>
      <c r="N1092">
        <f>IFERROR(VLOOKUP($A1092,Banknifty!$A$14:$I$4860,6,FALSE),All_curves!N1091)</f>
        <v>16867886</v>
      </c>
      <c r="O1092">
        <f>IFERROR(VLOOKUP($A1092,Banknifty!$A$14:$I$4860,7,FALSE),All_curves!O1091)</f>
        <v>27756996</v>
      </c>
      <c r="P1092">
        <f>IFERROR(VLOOKUP($A1092,Banknifty!$A$14:$I$4860,8,FALSE),All_curves!P1091)</f>
        <v>27756996</v>
      </c>
      <c r="Q1092">
        <f>IFERROR(VLOOKUP($A1092,Banknifty!$A$14:$I$4860,9,FALSE),All_curves!Q1091)</f>
        <v>22454472</v>
      </c>
      <c r="R1092">
        <f>IFERROR(VLOOKUP($A1092,Nifty!$A$14:$I$4860,2,FALSE),All_curves!R1091)</f>
        <v>9261292</v>
      </c>
      <c r="S1092">
        <f>IFERROR(VLOOKUP($A1092,Nifty!$A$14:$I$4860,3,FALSE),All_curves!S1091)</f>
        <v>11858008</v>
      </c>
      <c r="T1092">
        <f>IFERROR(VLOOKUP($A1092,Nifty!$A$14:$I$4860,4,FALSE),All_curves!T1091)</f>
        <v>11004005</v>
      </c>
      <c r="U1092">
        <f>IFERROR(VLOOKUP($A1092,Nifty!$A$14:$I$4860,5,FALSE),All_curves!U1091)</f>
        <v>12624188</v>
      </c>
      <c r="V1092">
        <f>IFERROR(VLOOKUP($A1092,Nifty!$A$14:$I$4860,6,FALSE),All_curves!V1091)</f>
        <v>9961468</v>
      </c>
      <c r="W1092">
        <f>IFERROR(VLOOKUP($A1092,Nifty!$A$14:$I$4860,7,FALSE),All_curves!W1091)</f>
        <v>11973935</v>
      </c>
      <c r="X1092">
        <f>IFERROR(VLOOKUP($A1092,Nifty!$A$14:$I$4860,8,FALSE),All_curves!X1091)</f>
        <v>11356050</v>
      </c>
      <c r="Y1092">
        <f>IFERROR(VLOOKUP($A1092,Nifty!$A$14:$I$4860,9,FALSE),All_curves!Y1091)</f>
        <v>11518922</v>
      </c>
      <c r="AA1092" s="5">
        <f t="shared" si="465"/>
        <v>0</v>
      </c>
      <c r="AB1092" s="5">
        <f t="shared" si="466"/>
        <v>0</v>
      </c>
      <c r="AC1092" s="5">
        <f t="shared" si="467"/>
        <v>0</v>
      </c>
      <c r="AD1092" s="5">
        <f t="shared" si="468"/>
        <v>0</v>
      </c>
      <c r="AE1092" s="5">
        <f t="shared" si="469"/>
        <v>0</v>
      </c>
      <c r="AF1092" s="5">
        <f t="shared" si="470"/>
        <v>0</v>
      </c>
      <c r="AG1092" s="5">
        <f t="shared" si="471"/>
        <v>0</v>
      </c>
      <c r="AH1092" s="5">
        <f t="shared" si="472"/>
        <v>0</v>
      </c>
      <c r="AI1092" s="5">
        <f t="shared" si="448"/>
        <v>-7.674912171574233E-3</v>
      </c>
      <c r="AJ1092" s="5">
        <f t="shared" si="449"/>
        <v>-3.6335370754004837E-3</v>
      </c>
      <c r="AK1092" s="5">
        <f t="shared" si="450"/>
        <v>-6.6625867000043026E-3</v>
      </c>
      <c r="AL1092" s="5">
        <f t="shared" si="451"/>
        <v>0</v>
      </c>
      <c r="AM1092" s="5">
        <f t="shared" si="452"/>
        <v>-3.4495483176036901E-3</v>
      </c>
      <c r="AN1092" s="5">
        <f t="shared" si="453"/>
        <v>-3.4495292369144392E-3</v>
      </c>
      <c r="AO1092" s="5">
        <f t="shared" si="454"/>
        <v>-3.4495292369144392E-3</v>
      </c>
      <c r="AP1092" s="5">
        <f t="shared" si="455"/>
        <v>0</v>
      </c>
      <c r="AQ1092" s="5">
        <f t="shared" si="456"/>
        <v>-1.0427184501624609E-3</v>
      </c>
      <c r="AR1092" s="5">
        <f t="shared" si="457"/>
        <v>2.6697949521548026E-4</v>
      </c>
      <c r="AS1092" s="5">
        <f t="shared" si="458"/>
        <v>2.888873718311924E-4</v>
      </c>
      <c r="AT1092" s="5">
        <f t="shared" si="459"/>
        <v>0</v>
      </c>
      <c r="AU1092" s="5">
        <f t="shared" si="460"/>
        <v>-1.0428338043417806E-3</v>
      </c>
      <c r="AV1092" s="5">
        <f t="shared" si="461"/>
        <v>2.6698435242811236E-4</v>
      </c>
      <c r="AW1092" s="5">
        <f t="shared" si="462"/>
        <v>2.8882816362640895E-4</v>
      </c>
      <c r="AX1092" s="5">
        <f t="shared" si="463"/>
        <v>0</v>
      </c>
      <c r="AZ1092" s="7">
        <f t="shared" si="473"/>
        <v>140.59566825888666</v>
      </c>
      <c r="BA1092" s="4">
        <f t="shared" si="464"/>
        <v>-1.2205631504089431E-3</v>
      </c>
      <c r="BB1092" s="5">
        <f>AZ1092/MAX($AZ$16:AZ1092)-1</f>
        <v>-2.247584881973852E-3</v>
      </c>
    </row>
    <row r="1093" spans="1:54" x14ac:dyDescent="0.25">
      <c r="A1093" s="3">
        <v>44140</v>
      </c>
      <c r="B1093">
        <f>IFERROR(VLOOKUP($A1093,Finnifty!$A$14:$I$486,B$15+1,FALSE),All_curves!B1092)</f>
        <v>0</v>
      </c>
      <c r="C1093">
        <f>IFERROR(VLOOKUP($A1093,Finnifty!$A$14:$I$486,C$15+1,FALSE),All_curves!C1092)</f>
        <v>0</v>
      </c>
      <c r="D1093">
        <f>IFERROR(VLOOKUP($A1093,Finnifty!$A$14:$I$486,D$15+1,FALSE),All_curves!D1092)</f>
        <v>0</v>
      </c>
      <c r="E1093">
        <f>IFERROR(VLOOKUP($A1093,Finnifty!$A$14:$I$486,E$15+1,FALSE),All_curves!E1092)</f>
        <v>0</v>
      </c>
      <c r="F1093">
        <f>IFERROR(VLOOKUP($A1093,Finnifty!$A$14:$I$486,F$15+1,FALSE),All_curves!F1092)</f>
        <v>0</v>
      </c>
      <c r="G1093">
        <f>IFERROR(VLOOKUP($A1093,Finnifty!$A$14:$I$486,G$15+1,FALSE),All_curves!G1092)</f>
        <v>0</v>
      </c>
      <c r="H1093">
        <f>IFERROR(VLOOKUP($A1093,Finnifty!$A$14:$I$486,H$15+1,FALSE),All_curves!H1092)</f>
        <v>0</v>
      </c>
      <c r="I1093">
        <f>IFERROR(VLOOKUP($A1093,Finnifty!$A$14:$I$486,I$15+1,FALSE),All_curves!I1092)</f>
        <v>0</v>
      </c>
      <c r="J1093">
        <f>IFERROR(VLOOKUP($A1093,Banknifty!$A$14:$I$4860,2,FALSE),All_curves!J1092)</f>
        <v>18068952</v>
      </c>
      <c r="K1093">
        <f>IFERROR(VLOOKUP($A1093,Banknifty!$A$14:$I$4860,3,FALSE),All_curves!K1092)</f>
        <v>31024562</v>
      </c>
      <c r="L1093">
        <f>IFERROR(VLOOKUP($A1093,Banknifty!$A$14:$I$4860,4,FALSE),All_curves!L1092)</f>
        <v>23191830</v>
      </c>
      <c r="M1093">
        <f>IFERROR(VLOOKUP($A1093,Banknifty!$A$14:$I$4860,5,FALSE),All_curves!M1092)</f>
        <v>30758578</v>
      </c>
      <c r="N1093">
        <f>IFERROR(VLOOKUP($A1093,Banknifty!$A$14:$I$4860,6,FALSE),All_curves!N1092)</f>
        <v>16962984</v>
      </c>
      <c r="O1093">
        <f>IFERROR(VLOOKUP($A1093,Banknifty!$A$14:$I$4860,7,FALSE),All_curves!O1092)</f>
        <v>27872416</v>
      </c>
      <c r="P1093">
        <f>IFERROR(VLOOKUP($A1093,Banknifty!$A$14:$I$4860,8,FALSE),All_curves!P1092)</f>
        <v>27872416</v>
      </c>
      <c r="Q1093">
        <f>IFERROR(VLOOKUP($A1093,Banknifty!$A$14:$I$4860,9,FALSE),All_curves!Q1092)</f>
        <v>22545274</v>
      </c>
      <c r="R1093">
        <f>IFERROR(VLOOKUP($A1093,Nifty!$A$14:$I$4860,2,FALSE),All_curves!R1092)</f>
        <v>9301543</v>
      </c>
      <c r="S1093">
        <f>IFERROR(VLOOKUP($A1093,Nifty!$A$14:$I$4860,3,FALSE),All_curves!S1092)</f>
        <v>11858008</v>
      </c>
      <c r="T1093">
        <f>IFERROR(VLOOKUP($A1093,Nifty!$A$14:$I$4860,4,FALSE),All_curves!T1092)</f>
        <v>11004005</v>
      </c>
      <c r="U1093">
        <f>IFERROR(VLOOKUP($A1093,Nifty!$A$14:$I$4860,5,FALSE),All_curves!U1092)</f>
        <v>12624188</v>
      </c>
      <c r="V1093">
        <f>IFERROR(VLOOKUP($A1093,Nifty!$A$14:$I$4860,6,FALSE),All_curves!V1092)</f>
        <v>10004762</v>
      </c>
      <c r="W1093">
        <f>IFERROR(VLOOKUP($A1093,Nifty!$A$14:$I$4860,7,FALSE),All_curves!W1092)</f>
        <v>11973935</v>
      </c>
      <c r="X1093">
        <f>IFERROR(VLOOKUP($A1093,Nifty!$A$14:$I$4860,8,FALSE),All_curves!X1092)</f>
        <v>11356050</v>
      </c>
      <c r="Y1093">
        <f>IFERROR(VLOOKUP($A1093,Nifty!$A$14:$I$4860,9,FALSE),All_curves!Y1092)</f>
        <v>11518922</v>
      </c>
      <c r="AA1093" s="5">
        <f t="shared" si="465"/>
        <v>0</v>
      </c>
      <c r="AB1093" s="5">
        <f t="shared" si="466"/>
        <v>0</v>
      </c>
      <c r="AC1093" s="5">
        <f t="shared" si="467"/>
        <v>0</v>
      </c>
      <c r="AD1093" s="5">
        <f t="shared" si="468"/>
        <v>0</v>
      </c>
      <c r="AE1093" s="5">
        <f t="shared" si="469"/>
        <v>0</v>
      </c>
      <c r="AF1093" s="5">
        <f t="shared" si="470"/>
        <v>0</v>
      </c>
      <c r="AG1093" s="5">
        <f t="shared" si="471"/>
        <v>0</v>
      </c>
      <c r="AH1093" s="5">
        <f t="shared" si="472"/>
        <v>0</v>
      </c>
      <c r="AI1093" s="5">
        <f t="shared" si="448"/>
        <v>-2.9665534643431579E-3</v>
      </c>
      <c r="AJ1093" s="5">
        <f t="shared" si="449"/>
        <v>-1.1376988865127613E-2</v>
      </c>
      <c r="AK1093" s="5">
        <f t="shared" si="450"/>
        <v>-1.6432198326974401E-3</v>
      </c>
      <c r="AL1093" s="5">
        <f t="shared" si="451"/>
        <v>0</v>
      </c>
      <c r="AM1093" s="5">
        <f t="shared" si="452"/>
        <v>5.6378137722770116E-3</v>
      </c>
      <c r="AN1093" s="5">
        <f t="shared" si="453"/>
        <v>4.15823095553991E-3</v>
      </c>
      <c r="AO1093" s="5">
        <f t="shared" si="454"/>
        <v>4.15823095553991E-3</v>
      </c>
      <c r="AP1093" s="5">
        <f t="shared" si="455"/>
        <v>4.043826993571642E-3</v>
      </c>
      <c r="AQ1093" s="5">
        <f t="shared" si="456"/>
        <v>4.3461538627656005E-3</v>
      </c>
      <c r="AR1093" s="5">
        <f t="shared" si="457"/>
        <v>0</v>
      </c>
      <c r="AS1093" s="5">
        <f t="shared" si="458"/>
        <v>0</v>
      </c>
      <c r="AT1093" s="5">
        <f t="shared" si="459"/>
        <v>0</v>
      </c>
      <c r="AU1093" s="5">
        <f t="shared" si="460"/>
        <v>4.3461465719711878E-3</v>
      </c>
      <c r="AV1093" s="5">
        <f t="shared" si="461"/>
        <v>0</v>
      </c>
      <c r="AW1093" s="5">
        <f t="shared" si="462"/>
        <v>0</v>
      </c>
      <c r="AX1093" s="5">
        <f t="shared" si="463"/>
        <v>0</v>
      </c>
      <c r="AZ1093" s="7">
        <f t="shared" si="473"/>
        <v>140.65837182355739</v>
      </c>
      <c r="BA1093" s="4">
        <f t="shared" si="464"/>
        <v>4.4598503956237723E-4</v>
      </c>
      <c r="BB1093" s="5">
        <f>AZ1093/MAX($AZ$16:AZ1093)-1</f>
        <v>-1.8026022316440793E-3</v>
      </c>
    </row>
    <row r="1094" spans="1:54" x14ac:dyDescent="0.25">
      <c r="A1094" s="3">
        <v>44141</v>
      </c>
      <c r="B1094">
        <f>IFERROR(VLOOKUP($A1094,Finnifty!$A$14:$I$486,B$15+1,FALSE),All_curves!B1093)</f>
        <v>0</v>
      </c>
      <c r="C1094">
        <f>IFERROR(VLOOKUP($A1094,Finnifty!$A$14:$I$486,C$15+1,FALSE),All_curves!C1093)</f>
        <v>0</v>
      </c>
      <c r="D1094">
        <f>IFERROR(VLOOKUP($A1094,Finnifty!$A$14:$I$486,D$15+1,FALSE),All_curves!D1093)</f>
        <v>0</v>
      </c>
      <c r="E1094">
        <f>IFERROR(VLOOKUP($A1094,Finnifty!$A$14:$I$486,E$15+1,FALSE),All_curves!E1093)</f>
        <v>0</v>
      </c>
      <c r="F1094">
        <f>IFERROR(VLOOKUP($A1094,Finnifty!$A$14:$I$486,F$15+1,FALSE),All_curves!F1093)</f>
        <v>0</v>
      </c>
      <c r="G1094">
        <f>IFERROR(VLOOKUP($A1094,Finnifty!$A$14:$I$486,G$15+1,FALSE),All_curves!G1093)</f>
        <v>0</v>
      </c>
      <c r="H1094">
        <f>IFERROR(VLOOKUP($A1094,Finnifty!$A$14:$I$486,H$15+1,FALSE),All_curves!H1093)</f>
        <v>0</v>
      </c>
      <c r="I1094">
        <f>IFERROR(VLOOKUP($A1094,Finnifty!$A$14:$I$486,I$15+1,FALSE),All_curves!I1093)</f>
        <v>0</v>
      </c>
      <c r="J1094">
        <f>IFERROR(VLOOKUP($A1094,Banknifty!$A$14:$I$4860,2,FALSE),All_curves!J1093)</f>
        <v>18054314</v>
      </c>
      <c r="K1094">
        <f>IFERROR(VLOOKUP($A1094,Banknifty!$A$14:$I$4860,3,FALSE),All_curves!K1093)</f>
        <v>31120872</v>
      </c>
      <c r="L1094">
        <f>IFERROR(VLOOKUP($A1094,Banknifty!$A$14:$I$4860,4,FALSE),All_curves!L1093)</f>
        <v>23170010</v>
      </c>
      <c r="M1094">
        <f>IFERROR(VLOOKUP($A1094,Banknifty!$A$14:$I$4860,5,FALSE),All_curves!M1093)</f>
        <v>30799024</v>
      </c>
      <c r="N1094">
        <f>IFERROR(VLOOKUP($A1094,Banknifty!$A$14:$I$4860,6,FALSE),All_curves!N1093)</f>
        <v>17128900</v>
      </c>
      <c r="O1094">
        <f>IFERROR(VLOOKUP($A1094,Banknifty!$A$14:$I$4860,7,FALSE),All_curves!O1093)</f>
        <v>28107646</v>
      </c>
      <c r="P1094">
        <f>IFERROR(VLOOKUP($A1094,Banknifty!$A$14:$I$4860,8,FALSE),All_curves!P1093)</f>
        <v>28107646</v>
      </c>
      <c r="Q1094">
        <f>IFERROR(VLOOKUP($A1094,Banknifty!$A$14:$I$4860,9,FALSE),All_curves!Q1093)</f>
        <v>22745924</v>
      </c>
      <c r="R1094">
        <f>IFERROR(VLOOKUP($A1094,Nifty!$A$14:$I$4860,2,FALSE),All_curves!R1093)</f>
        <v>9307267</v>
      </c>
      <c r="S1094">
        <f>IFERROR(VLOOKUP($A1094,Nifty!$A$14:$I$4860,3,FALSE),All_curves!S1093)</f>
        <v>11881124</v>
      </c>
      <c r="T1094">
        <f>IFERROR(VLOOKUP($A1094,Nifty!$A$14:$I$4860,4,FALSE),All_curves!T1093)</f>
        <v>11004005</v>
      </c>
      <c r="U1094">
        <f>IFERROR(VLOOKUP($A1094,Nifty!$A$14:$I$4860,5,FALSE),All_curves!U1093)</f>
        <v>12623175</v>
      </c>
      <c r="V1094">
        <f>IFERROR(VLOOKUP($A1094,Nifty!$A$14:$I$4860,6,FALSE),All_curves!V1093)</f>
        <v>10010919</v>
      </c>
      <c r="W1094">
        <f>IFERROR(VLOOKUP($A1094,Nifty!$A$14:$I$4860,7,FALSE),All_curves!W1093)</f>
        <v>11997276</v>
      </c>
      <c r="X1094">
        <f>IFERROR(VLOOKUP($A1094,Nifty!$A$14:$I$4860,8,FALSE),All_curves!X1093)</f>
        <v>11356050</v>
      </c>
      <c r="Y1094">
        <f>IFERROR(VLOOKUP($A1094,Nifty!$A$14:$I$4860,9,FALSE),All_curves!Y1093)</f>
        <v>11517997</v>
      </c>
      <c r="AA1094" s="5">
        <f t="shared" si="465"/>
        <v>0</v>
      </c>
      <c r="AB1094" s="5">
        <f t="shared" si="466"/>
        <v>0</v>
      </c>
      <c r="AC1094" s="5">
        <f t="shared" si="467"/>
        <v>0</v>
      </c>
      <c r="AD1094" s="5">
        <f t="shared" si="468"/>
        <v>0</v>
      </c>
      <c r="AE1094" s="5">
        <f t="shared" si="469"/>
        <v>0</v>
      </c>
      <c r="AF1094" s="5">
        <f t="shared" si="470"/>
        <v>0</v>
      </c>
      <c r="AG1094" s="5">
        <f t="shared" si="471"/>
        <v>0</v>
      </c>
      <c r="AH1094" s="5">
        <f t="shared" si="472"/>
        <v>0</v>
      </c>
      <c r="AI1094" s="5">
        <f t="shared" si="448"/>
        <v>-8.1011892665383556E-4</v>
      </c>
      <c r="AJ1094" s="5">
        <f t="shared" si="449"/>
        <v>3.1043145750131451E-3</v>
      </c>
      <c r="AK1094" s="5">
        <f t="shared" si="450"/>
        <v>-9.4084856606835299E-4</v>
      </c>
      <c r="AL1094" s="5">
        <f t="shared" si="451"/>
        <v>1.314950255502767E-3</v>
      </c>
      <c r="AM1094" s="5">
        <f t="shared" si="452"/>
        <v>9.7810621055822722E-3</v>
      </c>
      <c r="AN1094" s="5">
        <f t="shared" si="453"/>
        <v>8.4395267349626213E-3</v>
      </c>
      <c r="AO1094" s="5">
        <f t="shared" si="454"/>
        <v>8.4395267349626213E-3</v>
      </c>
      <c r="AP1094" s="5">
        <f t="shared" si="455"/>
        <v>8.8998696578270753E-3</v>
      </c>
      <c r="AQ1094" s="5">
        <f t="shared" si="456"/>
        <v>6.1538177052988807E-4</v>
      </c>
      <c r="AR1094" s="5">
        <f t="shared" si="457"/>
        <v>1.9493999329398548E-3</v>
      </c>
      <c r="AS1094" s="5">
        <f t="shared" si="458"/>
        <v>0</v>
      </c>
      <c r="AT1094" s="5">
        <f t="shared" si="459"/>
        <v>-8.0242784724071647E-5</v>
      </c>
      <c r="AU1094" s="5">
        <f t="shared" si="460"/>
        <v>6.1540694321360334E-4</v>
      </c>
      <c r="AV1094" s="5">
        <f t="shared" si="461"/>
        <v>1.9493174131979263E-3</v>
      </c>
      <c r="AW1094" s="5">
        <f t="shared" si="462"/>
        <v>0</v>
      </c>
      <c r="AX1094" s="5">
        <f t="shared" si="463"/>
        <v>-8.0302653321151496E-5</v>
      </c>
      <c r="AZ1094" s="7">
        <f t="shared" si="473"/>
        <v>140.91154073584022</v>
      </c>
      <c r="BA1094" s="4">
        <f t="shared" si="464"/>
        <v>1.7998851330401817E-3</v>
      </c>
      <c r="BB1094" s="5">
        <f>AZ1094/MAX($AZ$16:AZ1094)-1</f>
        <v>-5.9615755616526656E-6</v>
      </c>
    </row>
    <row r="1095" spans="1:54" x14ac:dyDescent="0.25">
      <c r="A1095" s="3">
        <v>44144</v>
      </c>
      <c r="B1095">
        <f>IFERROR(VLOOKUP($A1095,Finnifty!$A$14:$I$486,B$15+1,FALSE),All_curves!B1094)</f>
        <v>0</v>
      </c>
      <c r="C1095">
        <f>IFERROR(VLOOKUP($A1095,Finnifty!$A$14:$I$486,C$15+1,FALSE),All_curves!C1094)</f>
        <v>0</v>
      </c>
      <c r="D1095">
        <f>IFERROR(VLOOKUP($A1095,Finnifty!$A$14:$I$486,D$15+1,FALSE),All_curves!D1094)</f>
        <v>0</v>
      </c>
      <c r="E1095">
        <f>IFERROR(VLOOKUP($A1095,Finnifty!$A$14:$I$486,E$15+1,FALSE),All_curves!E1094)</f>
        <v>0</v>
      </c>
      <c r="F1095">
        <f>IFERROR(VLOOKUP($A1095,Finnifty!$A$14:$I$486,F$15+1,FALSE),All_curves!F1094)</f>
        <v>0</v>
      </c>
      <c r="G1095">
        <f>IFERROR(VLOOKUP($A1095,Finnifty!$A$14:$I$486,G$15+1,FALSE),All_curves!G1094)</f>
        <v>0</v>
      </c>
      <c r="H1095">
        <f>IFERROR(VLOOKUP($A1095,Finnifty!$A$14:$I$486,H$15+1,FALSE),All_curves!H1094)</f>
        <v>0</v>
      </c>
      <c r="I1095">
        <f>IFERROR(VLOOKUP($A1095,Finnifty!$A$14:$I$486,I$15+1,FALSE),All_curves!I1094)</f>
        <v>0</v>
      </c>
      <c r="J1095">
        <f>IFERROR(VLOOKUP($A1095,Banknifty!$A$14:$I$4860,2,FALSE),All_curves!J1094)</f>
        <v>18130236</v>
      </c>
      <c r="K1095">
        <f>IFERROR(VLOOKUP($A1095,Banknifty!$A$14:$I$4860,3,FALSE),All_curves!K1094)</f>
        <v>31417866</v>
      </c>
      <c r="L1095">
        <f>IFERROR(VLOOKUP($A1095,Banknifty!$A$14:$I$4860,4,FALSE),All_curves!L1094)</f>
        <v>23423846</v>
      </c>
      <c r="M1095">
        <f>IFERROR(VLOOKUP($A1095,Banknifty!$A$14:$I$4860,5,FALSE),All_curves!M1094)</f>
        <v>31057302</v>
      </c>
      <c r="N1095">
        <f>IFERROR(VLOOKUP($A1095,Banknifty!$A$14:$I$4860,6,FALSE),All_curves!N1094)</f>
        <v>16997438</v>
      </c>
      <c r="O1095">
        <f>IFERROR(VLOOKUP($A1095,Banknifty!$A$14:$I$4860,7,FALSE),All_curves!O1094)</f>
        <v>28005516</v>
      </c>
      <c r="P1095">
        <f>IFERROR(VLOOKUP($A1095,Banknifty!$A$14:$I$4860,8,FALSE),All_curves!P1094)</f>
        <v>28005516</v>
      </c>
      <c r="Q1095">
        <f>IFERROR(VLOOKUP($A1095,Banknifty!$A$14:$I$4860,9,FALSE),All_curves!Q1094)</f>
        <v>22745924</v>
      </c>
      <c r="R1095">
        <f>IFERROR(VLOOKUP($A1095,Nifty!$A$14:$I$4860,2,FALSE),All_curves!R1094)</f>
        <v>9390310</v>
      </c>
      <c r="S1095">
        <f>IFERROR(VLOOKUP($A1095,Nifty!$A$14:$I$4860,3,FALSE),All_curves!S1094)</f>
        <v>11979412</v>
      </c>
      <c r="T1095">
        <f>IFERROR(VLOOKUP($A1095,Nifty!$A$14:$I$4860,4,FALSE),All_curves!T1094)</f>
        <v>11007888</v>
      </c>
      <c r="U1095">
        <f>IFERROR(VLOOKUP($A1095,Nifty!$A$14:$I$4860,5,FALSE),All_curves!U1094)</f>
        <v>12667056</v>
      </c>
      <c r="V1095">
        <f>IFERROR(VLOOKUP($A1095,Nifty!$A$14:$I$4860,6,FALSE),All_curves!V1094)</f>
        <v>10100240</v>
      </c>
      <c r="W1095">
        <f>IFERROR(VLOOKUP($A1095,Nifty!$A$14:$I$4860,7,FALSE),All_curves!W1094)</f>
        <v>12096526</v>
      </c>
      <c r="X1095">
        <f>IFERROR(VLOOKUP($A1095,Nifty!$A$14:$I$4860,8,FALSE),All_curves!X1094)</f>
        <v>11360057</v>
      </c>
      <c r="Y1095">
        <f>IFERROR(VLOOKUP($A1095,Nifty!$A$14:$I$4860,9,FALSE),All_curves!Y1094)</f>
        <v>11558036</v>
      </c>
      <c r="AA1095" s="5">
        <f t="shared" si="465"/>
        <v>0</v>
      </c>
      <c r="AB1095" s="5">
        <f t="shared" si="466"/>
        <v>0</v>
      </c>
      <c r="AC1095" s="5">
        <f t="shared" si="467"/>
        <v>0</v>
      </c>
      <c r="AD1095" s="5">
        <f t="shared" si="468"/>
        <v>0</v>
      </c>
      <c r="AE1095" s="5">
        <f t="shared" si="469"/>
        <v>0</v>
      </c>
      <c r="AF1095" s="5">
        <f t="shared" si="470"/>
        <v>0</v>
      </c>
      <c r="AG1095" s="5">
        <f t="shared" si="471"/>
        <v>0</v>
      </c>
      <c r="AH1095" s="5">
        <f t="shared" si="472"/>
        <v>0</v>
      </c>
      <c r="AI1095" s="5">
        <f t="shared" si="448"/>
        <v>4.2051999317171962E-3</v>
      </c>
      <c r="AJ1095" s="5">
        <f t="shared" si="449"/>
        <v>9.5432415904026513E-3</v>
      </c>
      <c r="AK1095" s="5">
        <f t="shared" si="450"/>
        <v>1.0955368599323112E-2</v>
      </c>
      <c r="AL1095" s="5">
        <f t="shared" si="451"/>
        <v>8.3859150861402831E-3</v>
      </c>
      <c r="AM1095" s="5">
        <f t="shared" si="452"/>
        <v>-7.674865286153798E-3</v>
      </c>
      <c r="AN1095" s="5">
        <f t="shared" si="453"/>
        <v>-3.6335308904914543E-3</v>
      </c>
      <c r="AO1095" s="5">
        <f t="shared" si="454"/>
        <v>-3.6335308904914543E-3</v>
      </c>
      <c r="AP1095" s="5">
        <f t="shared" si="455"/>
        <v>0</v>
      </c>
      <c r="AQ1095" s="5">
        <f t="shared" si="456"/>
        <v>8.922382907893267E-3</v>
      </c>
      <c r="AR1095" s="5">
        <f t="shared" si="457"/>
        <v>8.2726179778949138E-3</v>
      </c>
      <c r="AS1095" s="5">
        <f t="shared" si="458"/>
        <v>3.5287152268659305E-4</v>
      </c>
      <c r="AT1095" s="5">
        <f t="shared" si="459"/>
        <v>3.476225276129119E-3</v>
      </c>
      <c r="AU1095" s="5">
        <f t="shared" si="460"/>
        <v>8.9223576776518154E-3</v>
      </c>
      <c r="AV1095" s="5">
        <f t="shared" si="461"/>
        <v>8.2727112387845914E-3</v>
      </c>
      <c r="AW1095" s="5">
        <f t="shared" si="462"/>
        <v>3.5285156370390425E-4</v>
      </c>
      <c r="AX1095" s="5">
        <f t="shared" si="463"/>
        <v>3.4762120531894869E-3</v>
      </c>
      <c r="AZ1095" s="7">
        <f t="shared" si="473"/>
        <v>141.26497053176345</v>
      </c>
      <c r="BA1095" s="4">
        <f t="shared" si="464"/>
        <v>2.5081678482658425E-3</v>
      </c>
      <c r="BB1095" s="5">
        <f>AZ1095/MAX($AZ$16:AZ1095)-1</f>
        <v>0</v>
      </c>
    </row>
    <row r="1096" spans="1:54" x14ac:dyDescent="0.25">
      <c r="A1096" s="3">
        <v>44145</v>
      </c>
      <c r="B1096">
        <f>IFERROR(VLOOKUP($A1096,Finnifty!$A$14:$I$486,B$15+1,FALSE),All_curves!B1095)</f>
        <v>0</v>
      </c>
      <c r="C1096">
        <f>IFERROR(VLOOKUP($A1096,Finnifty!$A$14:$I$486,C$15+1,FALSE),All_curves!C1095)</f>
        <v>0</v>
      </c>
      <c r="D1096">
        <f>IFERROR(VLOOKUP($A1096,Finnifty!$A$14:$I$486,D$15+1,FALSE),All_curves!D1095)</f>
        <v>0</v>
      </c>
      <c r="E1096">
        <f>IFERROR(VLOOKUP($A1096,Finnifty!$A$14:$I$486,E$15+1,FALSE),All_curves!E1095)</f>
        <v>0</v>
      </c>
      <c r="F1096">
        <f>IFERROR(VLOOKUP($A1096,Finnifty!$A$14:$I$486,F$15+1,FALSE),All_curves!F1095)</f>
        <v>0</v>
      </c>
      <c r="G1096">
        <f>IFERROR(VLOOKUP($A1096,Finnifty!$A$14:$I$486,G$15+1,FALSE),All_curves!G1095)</f>
        <v>0</v>
      </c>
      <c r="H1096">
        <f>IFERROR(VLOOKUP($A1096,Finnifty!$A$14:$I$486,H$15+1,FALSE),All_curves!H1095)</f>
        <v>0</v>
      </c>
      <c r="I1096">
        <f>IFERROR(VLOOKUP($A1096,Finnifty!$A$14:$I$486,I$15+1,FALSE),All_curves!I1095)</f>
        <v>0</v>
      </c>
      <c r="J1096">
        <f>IFERROR(VLOOKUP($A1096,Banknifty!$A$14:$I$4860,2,FALSE),All_curves!J1095)</f>
        <v>18469064</v>
      </c>
      <c r="K1096">
        <f>IFERROR(VLOOKUP($A1096,Banknifty!$A$14:$I$4860,3,FALSE),All_curves!K1095)</f>
        <v>31716818</v>
      </c>
      <c r="L1096">
        <f>IFERROR(VLOOKUP($A1096,Banknifty!$A$14:$I$4860,4,FALSE),All_curves!L1095)</f>
        <v>23637262</v>
      </c>
      <c r="M1096">
        <f>IFERROR(VLOOKUP($A1096,Banknifty!$A$14:$I$4860,5,FALSE),All_curves!M1095)</f>
        <v>31270328</v>
      </c>
      <c r="N1096">
        <f>IFERROR(VLOOKUP($A1096,Banknifty!$A$14:$I$4860,6,FALSE),All_curves!N1095)</f>
        <v>16947014</v>
      </c>
      <c r="O1096">
        <f>IFERROR(VLOOKUP($A1096,Banknifty!$A$14:$I$4860,7,FALSE),All_curves!O1095)</f>
        <v>27968592</v>
      </c>
      <c r="P1096">
        <f>IFERROR(VLOOKUP($A1096,Banknifty!$A$14:$I$4860,8,FALSE),All_curves!P1095)</f>
        <v>27968592</v>
      </c>
      <c r="Q1096">
        <f>IFERROR(VLOOKUP($A1096,Banknifty!$A$14:$I$4860,9,FALSE),All_curves!Q1095)</f>
        <v>22745924</v>
      </c>
      <c r="R1096">
        <f>IFERROR(VLOOKUP($A1096,Nifty!$A$14:$I$4860,2,FALSE),All_curves!R1095)</f>
        <v>9421913</v>
      </c>
      <c r="S1096">
        <f>IFERROR(VLOOKUP($A1096,Nifty!$A$14:$I$4860,3,FALSE),All_curves!S1095)</f>
        <v>12048674</v>
      </c>
      <c r="T1096">
        <f>IFERROR(VLOOKUP($A1096,Nifty!$A$14:$I$4860,4,FALSE),All_curves!T1095)</f>
        <v>11047359</v>
      </c>
      <c r="U1096">
        <f>IFERROR(VLOOKUP($A1096,Nifty!$A$14:$I$4860,5,FALSE),All_curves!U1095)</f>
        <v>12690375</v>
      </c>
      <c r="V1096">
        <f>IFERROR(VLOOKUP($A1096,Nifty!$A$14:$I$4860,6,FALSE),All_curves!V1095)</f>
        <v>10134232</v>
      </c>
      <c r="W1096">
        <f>IFERROR(VLOOKUP($A1096,Nifty!$A$14:$I$4860,7,FALSE),All_curves!W1095)</f>
        <v>12166465</v>
      </c>
      <c r="X1096">
        <f>IFERROR(VLOOKUP($A1096,Nifty!$A$14:$I$4860,8,FALSE),All_curves!X1095)</f>
        <v>11400791</v>
      </c>
      <c r="Y1096">
        <f>IFERROR(VLOOKUP($A1096,Nifty!$A$14:$I$4860,9,FALSE),All_curves!Y1095)</f>
        <v>11579313</v>
      </c>
      <c r="AA1096" s="5">
        <f t="shared" si="465"/>
        <v>0</v>
      </c>
      <c r="AB1096" s="5">
        <f t="shared" si="466"/>
        <v>0</v>
      </c>
      <c r="AC1096" s="5">
        <f t="shared" si="467"/>
        <v>0</v>
      </c>
      <c r="AD1096" s="5">
        <f t="shared" si="468"/>
        <v>0</v>
      </c>
      <c r="AE1096" s="5">
        <f t="shared" si="469"/>
        <v>0</v>
      </c>
      <c r="AF1096" s="5">
        <f t="shared" si="470"/>
        <v>0</v>
      </c>
      <c r="AG1096" s="5">
        <f t="shared" si="471"/>
        <v>0</v>
      </c>
      <c r="AH1096" s="5">
        <f t="shared" si="472"/>
        <v>0</v>
      </c>
      <c r="AI1096" s="5">
        <f t="shared" si="448"/>
        <v>1.8688559817974681E-2</v>
      </c>
      <c r="AJ1096" s="5">
        <f t="shared" si="449"/>
        <v>9.5153502787235222E-3</v>
      </c>
      <c r="AK1096" s="5">
        <f t="shared" si="450"/>
        <v>9.1110571679817731E-3</v>
      </c>
      <c r="AL1096" s="5">
        <f t="shared" si="451"/>
        <v>6.8591276859786277E-3</v>
      </c>
      <c r="AM1096" s="5">
        <f t="shared" si="452"/>
        <v>-2.9665647258133587E-3</v>
      </c>
      <c r="AN1096" s="5">
        <f t="shared" si="453"/>
        <v>-1.3184545501678802E-3</v>
      </c>
      <c r="AO1096" s="5">
        <f t="shared" si="454"/>
        <v>-1.3184545501678802E-3</v>
      </c>
      <c r="AP1096" s="5">
        <f t="shared" si="455"/>
        <v>0</v>
      </c>
      <c r="AQ1096" s="5">
        <f t="shared" si="456"/>
        <v>3.3654905961570947E-3</v>
      </c>
      <c r="AR1096" s="5">
        <f t="shared" si="457"/>
        <v>5.7817528940484753E-3</v>
      </c>
      <c r="AS1096" s="5">
        <f t="shared" si="458"/>
        <v>3.5857014533577924E-3</v>
      </c>
      <c r="AT1096" s="5">
        <f t="shared" si="459"/>
        <v>1.8409171002322644E-3</v>
      </c>
      <c r="AU1096" s="5">
        <f t="shared" si="460"/>
        <v>3.3654645830198948E-3</v>
      </c>
      <c r="AV1096" s="5">
        <f t="shared" si="461"/>
        <v>5.7817426259407778E-3</v>
      </c>
      <c r="AW1096" s="5">
        <f t="shared" si="462"/>
        <v>3.5857214448835606E-3</v>
      </c>
      <c r="AX1096" s="5">
        <f t="shared" si="463"/>
        <v>1.8408836933887507E-3</v>
      </c>
      <c r="AZ1096" s="7">
        <f t="shared" si="473"/>
        <v>141.66356315761612</v>
      </c>
      <c r="BA1096" s="4">
        <f t="shared" si="464"/>
        <v>2.821595646480754E-3</v>
      </c>
      <c r="BB1096" s="5">
        <f>AZ1096/MAX($AZ$16:AZ1096)-1</f>
        <v>0</v>
      </c>
    </row>
    <row r="1097" spans="1:54" x14ac:dyDescent="0.25">
      <c r="A1097" s="3">
        <v>44146</v>
      </c>
      <c r="B1097">
        <f>IFERROR(VLOOKUP($A1097,Finnifty!$A$14:$I$486,B$15+1,FALSE),All_curves!B1096)</f>
        <v>0</v>
      </c>
      <c r="C1097">
        <f>IFERROR(VLOOKUP($A1097,Finnifty!$A$14:$I$486,C$15+1,FALSE),All_curves!C1096)</f>
        <v>0</v>
      </c>
      <c r="D1097">
        <f>IFERROR(VLOOKUP($A1097,Finnifty!$A$14:$I$486,D$15+1,FALSE),All_curves!D1096)</f>
        <v>0</v>
      </c>
      <c r="E1097">
        <f>IFERROR(VLOOKUP($A1097,Finnifty!$A$14:$I$486,E$15+1,FALSE),All_curves!E1096)</f>
        <v>0</v>
      </c>
      <c r="F1097">
        <f>IFERROR(VLOOKUP($A1097,Finnifty!$A$14:$I$486,F$15+1,FALSE),All_curves!F1096)</f>
        <v>0</v>
      </c>
      <c r="G1097">
        <f>IFERROR(VLOOKUP($A1097,Finnifty!$A$14:$I$486,G$15+1,FALSE),All_curves!G1096)</f>
        <v>0</v>
      </c>
      <c r="H1097">
        <f>IFERROR(VLOOKUP($A1097,Finnifty!$A$14:$I$486,H$15+1,FALSE),All_curves!H1096)</f>
        <v>0</v>
      </c>
      <c r="I1097">
        <f>IFERROR(VLOOKUP($A1097,Finnifty!$A$14:$I$486,I$15+1,FALSE),All_curves!I1096)</f>
        <v>0</v>
      </c>
      <c r="J1097">
        <f>IFERROR(VLOOKUP($A1097,Banknifty!$A$14:$I$4860,2,FALSE),All_curves!J1096)</f>
        <v>18418694</v>
      </c>
      <c r="K1097">
        <f>IFERROR(VLOOKUP($A1097,Banknifty!$A$14:$I$4860,3,FALSE),All_curves!K1096)</f>
        <v>31733714</v>
      </c>
      <c r="L1097">
        <f>IFERROR(VLOOKUP($A1097,Banknifty!$A$14:$I$4860,4,FALSE),All_curves!L1096)</f>
        <v>23548076</v>
      </c>
      <c r="M1097">
        <f>IFERROR(VLOOKUP($A1097,Banknifty!$A$14:$I$4860,5,FALSE),All_curves!M1096)</f>
        <v>31125770</v>
      </c>
      <c r="N1097">
        <f>IFERROR(VLOOKUP($A1097,Banknifty!$A$14:$I$4860,6,FALSE),All_curves!N1096)</f>
        <v>16933284</v>
      </c>
      <c r="O1097">
        <f>IFERROR(VLOOKUP($A1097,Banknifty!$A$14:$I$4860,7,FALSE),All_curves!O1096)</f>
        <v>28055416</v>
      </c>
      <c r="P1097">
        <f>IFERROR(VLOOKUP($A1097,Banknifty!$A$14:$I$4860,8,FALSE),All_curves!P1096)</f>
        <v>28055416</v>
      </c>
      <c r="Q1097">
        <f>IFERROR(VLOOKUP($A1097,Banknifty!$A$14:$I$4860,9,FALSE),All_curves!Q1096)</f>
        <v>22775832</v>
      </c>
      <c r="R1097">
        <f>IFERROR(VLOOKUP($A1097,Nifty!$A$14:$I$4860,2,FALSE),All_curves!R1096)</f>
        <v>9420864</v>
      </c>
      <c r="S1097">
        <f>IFERROR(VLOOKUP($A1097,Nifty!$A$14:$I$4860,3,FALSE),All_curves!S1096)</f>
        <v>12010929</v>
      </c>
      <c r="T1097">
        <f>IFERROR(VLOOKUP($A1097,Nifty!$A$14:$I$4860,4,FALSE),All_curves!T1096)</f>
        <v>10965250</v>
      </c>
      <c r="U1097">
        <f>IFERROR(VLOOKUP($A1097,Nifty!$A$14:$I$4860,5,FALSE),All_curves!U1096)</f>
        <v>12594374</v>
      </c>
      <c r="V1097">
        <f>IFERROR(VLOOKUP($A1097,Nifty!$A$14:$I$4860,6,FALSE),All_curves!V1096)</f>
        <v>10133105</v>
      </c>
      <c r="W1097">
        <f>IFERROR(VLOOKUP($A1097,Nifty!$A$14:$I$4860,7,FALSE),All_curves!W1096)</f>
        <v>12128351</v>
      </c>
      <c r="X1097">
        <f>IFERROR(VLOOKUP($A1097,Nifty!$A$14:$I$4860,8,FALSE),All_curves!X1096)</f>
        <v>11316055</v>
      </c>
      <c r="Y1097">
        <f>IFERROR(VLOOKUP($A1097,Nifty!$A$14:$I$4860,9,FALSE),All_curves!Y1096)</f>
        <v>11491717</v>
      </c>
      <c r="AA1097" s="5">
        <f t="shared" si="465"/>
        <v>0</v>
      </c>
      <c r="AB1097" s="5">
        <f t="shared" si="466"/>
        <v>0</v>
      </c>
      <c r="AC1097" s="5">
        <f t="shared" si="467"/>
        <v>0</v>
      </c>
      <c r="AD1097" s="5">
        <f t="shared" si="468"/>
        <v>0</v>
      </c>
      <c r="AE1097" s="5">
        <f t="shared" si="469"/>
        <v>0</v>
      </c>
      <c r="AF1097" s="5">
        <f t="shared" si="470"/>
        <v>0</v>
      </c>
      <c r="AG1097" s="5">
        <f t="shared" si="471"/>
        <v>0</v>
      </c>
      <c r="AH1097" s="5">
        <f t="shared" si="472"/>
        <v>0</v>
      </c>
      <c r="AI1097" s="5">
        <f t="shared" si="448"/>
        <v>-2.7272632765796834E-3</v>
      </c>
      <c r="AJ1097" s="5">
        <f t="shared" si="449"/>
        <v>5.3271422120593215E-4</v>
      </c>
      <c r="AK1097" s="5">
        <f t="shared" si="450"/>
        <v>-3.773110438933247E-3</v>
      </c>
      <c r="AL1097" s="5">
        <f t="shared" si="451"/>
        <v>-4.6228488553110569E-3</v>
      </c>
      <c r="AM1097" s="5">
        <f t="shared" si="452"/>
        <v>-8.1017222266999145E-4</v>
      </c>
      <c r="AN1097" s="5">
        <f t="shared" si="453"/>
        <v>3.1043393246252826E-3</v>
      </c>
      <c r="AO1097" s="5">
        <f t="shared" si="454"/>
        <v>3.1043393246252826E-3</v>
      </c>
      <c r="AP1097" s="5">
        <f t="shared" si="455"/>
        <v>1.3148729416312399E-3</v>
      </c>
      <c r="AQ1097" s="5">
        <f t="shared" si="456"/>
        <v>-1.1133620104541997E-4</v>
      </c>
      <c r="AR1097" s="5">
        <f t="shared" si="457"/>
        <v>-3.1327098733022751E-3</v>
      </c>
      <c r="AS1097" s="5">
        <f t="shared" si="458"/>
        <v>-7.4324551234371539E-3</v>
      </c>
      <c r="AT1097" s="5">
        <f t="shared" si="459"/>
        <v>-7.5648670744560276E-3</v>
      </c>
      <c r="AU1097" s="5">
        <f t="shared" si="460"/>
        <v>-1.1120724293656181E-4</v>
      </c>
      <c r="AV1097" s="5">
        <f t="shared" si="461"/>
        <v>-3.1327094599786776E-3</v>
      </c>
      <c r="AW1097" s="5">
        <f t="shared" si="462"/>
        <v>-7.4324667472633887E-3</v>
      </c>
      <c r="AX1097" s="5">
        <f t="shared" si="463"/>
        <v>-7.5648702129392786E-3</v>
      </c>
      <c r="AZ1097" s="7">
        <f t="shared" si="473"/>
        <v>141.42533373582353</v>
      </c>
      <c r="BA1097" s="4">
        <f t="shared" si="464"/>
        <v>-1.6816562881985428E-3</v>
      </c>
      <c r="BB1097" s="5">
        <f>AZ1097/MAX($AZ$16:AZ1097)-1</f>
        <v>-1.6816562881983854E-3</v>
      </c>
    </row>
    <row r="1098" spans="1:54" x14ac:dyDescent="0.25">
      <c r="A1098" s="3">
        <v>44147</v>
      </c>
      <c r="B1098">
        <f>IFERROR(VLOOKUP($A1098,Finnifty!$A$14:$I$486,B$15+1,FALSE),All_curves!B1097)</f>
        <v>0</v>
      </c>
      <c r="C1098">
        <f>IFERROR(VLOOKUP($A1098,Finnifty!$A$14:$I$486,C$15+1,FALSE),All_curves!C1097)</f>
        <v>0</v>
      </c>
      <c r="D1098">
        <f>IFERROR(VLOOKUP($A1098,Finnifty!$A$14:$I$486,D$15+1,FALSE),All_curves!D1097)</f>
        <v>0</v>
      </c>
      <c r="E1098">
        <f>IFERROR(VLOOKUP($A1098,Finnifty!$A$14:$I$486,E$15+1,FALSE),All_curves!E1097)</f>
        <v>0</v>
      </c>
      <c r="F1098">
        <f>IFERROR(VLOOKUP($A1098,Finnifty!$A$14:$I$486,F$15+1,FALSE),All_curves!F1097)</f>
        <v>0</v>
      </c>
      <c r="G1098">
        <f>IFERROR(VLOOKUP($A1098,Finnifty!$A$14:$I$486,G$15+1,FALSE),All_curves!G1097)</f>
        <v>0</v>
      </c>
      <c r="H1098">
        <f>IFERROR(VLOOKUP($A1098,Finnifty!$A$14:$I$486,H$15+1,FALSE),All_curves!H1097)</f>
        <v>0</v>
      </c>
      <c r="I1098">
        <f>IFERROR(VLOOKUP($A1098,Finnifty!$A$14:$I$486,I$15+1,FALSE),All_curves!I1097)</f>
        <v>0</v>
      </c>
      <c r="J1098">
        <f>IFERROR(VLOOKUP($A1098,Banknifty!$A$14:$I$4860,2,FALSE),All_curves!J1097)</f>
        <v>18310460</v>
      </c>
      <c r="K1098">
        <f>IFERROR(VLOOKUP($A1098,Banknifty!$A$14:$I$4860,3,FALSE),All_curves!K1097)</f>
        <v>31650654</v>
      </c>
      <c r="L1098">
        <f>IFERROR(VLOOKUP($A1098,Banknifty!$A$14:$I$4860,4,FALSE),All_curves!L1097)</f>
        <v>23451432</v>
      </c>
      <c r="M1098">
        <f>IFERROR(VLOOKUP($A1098,Banknifty!$A$14:$I$4860,5,FALSE),All_curves!M1097)</f>
        <v>30977274</v>
      </c>
      <c r="N1098">
        <f>IFERROR(VLOOKUP($A1098,Banknifty!$A$14:$I$4860,6,FALSE),All_curves!N1097)</f>
        <v>17004494</v>
      </c>
      <c r="O1098">
        <f>IFERROR(VLOOKUP($A1098,Banknifty!$A$14:$I$4860,7,FALSE),All_curves!O1097)</f>
        <v>28323154</v>
      </c>
      <c r="P1098">
        <f>IFERROR(VLOOKUP($A1098,Banknifty!$A$14:$I$4860,8,FALSE),All_curves!P1097)</f>
        <v>28323154</v>
      </c>
      <c r="Q1098">
        <f>IFERROR(VLOOKUP($A1098,Banknifty!$A$14:$I$4860,9,FALSE),All_curves!Q1097)</f>
        <v>22966828</v>
      </c>
      <c r="R1098">
        <f>IFERROR(VLOOKUP($A1098,Nifty!$A$14:$I$4860,2,FALSE),All_curves!R1097)</f>
        <v>9367699</v>
      </c>
      <c r="S1098">
        <f>IFERROR(VLOOKUP($A1098,Nifty!$A$14:$I$4860,3,FALSE),All_curves!S1097)</f>
        <v>11896134</v>
      </c>
      <c r="T1098">
        <f>IFERROR(VLOOKUP($A1098,Nifty!$A$14:$I$4860,4,FALSE),All_curves!T1097)</f>
        <v>10963694</v>
      </c>
      <c r="U1098">
        <f>IFERROR(VLOOKUP($A1098,Nifty!$A$14:$I$4860,5,FALSE),All_curves!U1097)</f>
        <v>12529094</v>
      </c>
      <c r="V1098">
        <f>IFERROR(VLOOKUP($A1098,Nifty!$A$14:$I$4860,6,FALSE),All_curves!V1097)</f>
        <v>10099666</v>
      </c>
      <c r="W1098">
        <f>IFERROR(VLOOKUP($A1098,Nifty!$A$14:$I$4860,7,FALSE),All_curves!W1097)</f>
        <v>12112834</v>
      </c>
      <c r="X1098">
        <f>IFERROR(VLOOKUP($A1098,Nifty!$A$14:$I$4860,8,FALSE),All_curves!X1097)</f>
        <v>11314450</v>
      </c>
      <c r="Y1098">
        <f>IFERROR(VLOOKUP($A1098,Nifty!$A$14:$I$4860,9,FALSE),All_curves!Y1097)</f>
        <v>11490100</v>
      </c>
      <c r="AA1098" s="5">
        <f t="shared" si="465"/>
        <v>0</v>
      </c>
      <c r="AB1098" s="5">
        <f t="shared" si="466"/>
        <v>0</v>
      </c>
      <c r="AC1098" s="5">
        <f t="shared" si="467"/>
        <v>0</v>
      </c>
      <c r="AD1098" s="5">
        <f t="shared" si="468"/>
        <v>0</v>
      </c>
      <c r="AE1098" s="5">
        <f t="shared" si="469"/>
        <v>0</v>
      </c>
      <c r="AF1098" s="5">
        <f t="shared" si="470"/>
        <v>0</v>
      </c>
      <c r="AG1098" s="5">
        <f t="shared" si="471"/>
        <v>0</v>
      </c>
      <c r="AH1098" s="5">
        <f t="shared" si="472"/>
        <v>0</v>
      </c>
      <c r="AI1098" s="5">
        <f t="shared" si="448"/>
        <v>-5.8763124030400959E-3</v>
      </c>
      <c r="AJ1098" s="5">
        <f t="shared" si="449"/>
        <v>-2.6174055769204729E-3</v>
      </c>
      <c r="AK1098" s="5">
        <f t="shared" si="450"/>
        <v>-4.1041144932605356E-3</v>
      </c>
      <c r="AL1098" s="5">
        <f t="shared" si="451"/>
        <v>-4.7708377977476735E-3</v>
      </c>
      <c r="AM1098" s="5">
        <f t="shared" si="452"/>
        <v>4.2053272123705465E-3</v>
      </c>
      <c r="AN1098" s="5">
        <f t="shared" si="453"/>
        <v>9.5431841039177456E-3</v>
      </c>
      <c r="AO1098" s="5">
        <f t="shared" si="454"/>
        <v>9.5431841039177456E-3</v>
      </c>
      <c r="AP1098" s="5">
        <f t="shared" si="455"/>
        <v>8.3859066048608266E-3</v>
      </c>
      <c r="AQ1098" s="5">
        <f t="shared" si="456"/>
        <v>-5.643325283116285E-3</v>
      </c>
      <c r="AR1098" s="5">
        <f t="shared" si="457"/>
        <v>-9.5575454654672765E-3</v>
      </c>
      <c r="AS1098" s="5">
        <f t="shared" si="458"/>
        <v>-1.4190282939285925E-4</v>
      </c>
      <c r="AT1098" s="5">
        <f t="shared" si="459"/>
        <v>-5.1832667506935826E-3</v>
      </c>
      <c r="AU1098" s="5">
        <f t="shared" si="460"/>
        <v>-3.2999756737939201E-3</v>
      </c>
      <c r="AV1098" s="5">
        <f t="shared" si="461"/>
        <v>-1.2793989883702617E-3</v>
      </c>
      <c r="AW1098" s="5">
        <f t="shared" si="462"/>
        <v>-1.418338811538522E-4</v>
      </c>
      <c r="AX1098" s="5">
        <f t="shared" si="463"/>
        <v>-1.4071004359050843E-4</v>
      </c>
      <c r="AZ1098" s="7">
        <f t="shared" si="473"/>
        <v>141.36004810608267</v>
      </c>
      <c r="BA1098" s="4">
        <f t="shared" si="464"/>
        <v>-4.6162613172835254E-4</v>
      </c>
      <c r="BB1098" s="5">
        <f>AZ1098/MAX($AZ$16:AZ1098)-1</f>
        <v>-2.1425061234394693E-3</v>
      </c>
    </row>
    <row r="1099" spans="1:54" x14ac:dyDescent="0.25">
      <c r="A1099" s="3">
        <v>44148</v>
      </c>
      <c r="B1099">
        <f>IFERROR(VLOOKUP($A1099,Finnifty!$A$14:$I$486,B$15+1,FALSE),All_curves!B1098)</f>
        <v>0</v>
      </c>
      <c r="C1099">
        <f>IFERROR(VLOOKUP($A1099,Finnifty!$A$14:$I$486,C$15+1,FALSE),All_curves!C1098)</f>
        <v>0</v>
      </c>
      <c r="D1099">
        <f>IFERROR(VLOOKUP($A1099,Finnifty!$A$14:$I$486,D$15+1,FALSE),All_curves!D1098)</f>
        <v>0</v>
      </c>
      <c r="E1099">
        <f>IFERROR(VLOOKUP($A1099,Finnifty!$A$14:$I$486,E$15+1,FALSE),All_curves!E1098)</f>
        <v>0</v>
      </c>
      <c r="F1099">
        <f>IFERROR(VLOOKUP($A1099,Finnifty!$A$14:$I$486,F$15+1,FALSE),All_curves!F1098)</f>
        <v>0</v>
      </c>
      <c r="G1099">
        <f>IFERROR(VLOOKUP($A1099,Finnifty!$A$14:$I$486,G$15+1,FALSE),All_curves!G1098)</f>
        <v>0</v>
      </c>
      <c r="H1099">
        <f>IFERROR(VLOOKUP($A1099,Finnifty!$A$14:$I$486,H$15+1,FALSE),All_curves!H1098)</f>
        <v>0</v>
      </c>
      <c r="I1099">
        <f>IFERROR(VLOOKUP($A1099,Finnifty!$A$14:$I$486,I$15+1,FALSE),All_curves!I1098)</f>
        <v>0</v>
      </c>
      <c r="J1099">
        <f>IFERROR(VLOOKUP($A1099,Banknifty!$A$14:$I$4860,2,FALSE),All_curves!J1098)</f>
        <v>18249728</v>
      </c>
      <c r="K1099">
        <f>IFERROR(VLOOKUP($A1099,Banknifty!$A$14:$I$4860,3,FALSE),All_curves!K1098)</f>
        <v>31727050</v>
      </c>
      <c r="L1099">
        <f>IFERROR(VLOOKUP($A1099,Banknifty!$A$14:$I$4860,4,FALSE),All_curves!L1098)</f>
        <v>23451432</v>
      </c>
      <c r="M1099">
        <f>IFERROR(VLOOKUP($A1099,Banknifty!$A$14:$I$4860,5,FALSE),All_curves!M1098)</f>
        <v>30993338</v>
      </c>
      <c r="N1099">
        <f>IFERROR(VLOOKUP($A1099,Banknifty!$A$14:$I$4860,6,FALSE),All_curves!N1098)</f>
        <v>17322284</v>
      </c>
      <c r="O1099">
        <f>IFERROR(VLOOKUP($A1099,Banknifty!$A$14:$I$4860,7,FALSE),All_curves!O1098)</f>
        <v>28592660</v>
      </c>
      <c r="P1099">
        <f>IFERROR(VLOOKUP($A1099,Banknifty!$A$14:$I$4860,8,FALSE),All_curves!P1098)</f>
        <v>28592660</v>
      </c>
      <c r="Q1099">
        <f>IFERROR(VLOOKUP($A1099,Banknifty!$A$14:$I$4860,9,FALSE),All_curves!Q1098)</f>
        <v>23124360</v>
      </c>
      <c r="R1099">
        <f>IFERROR(VLOOKUP($A1099,Nifty!$A$14:$I$4860,2,FALSE),All_curves!R1098)</f>
        <v>9367150</v>
      </c>
      <c r="S1099">
        <f>IFERROR(VLOOKUP($A1099,Nifty!$A$14:$I$4860,3,FALSE),All_curves!S1098)</f>
        <v>11899192</v>
      </c>
      <c r="T1099">
        <f>IFERROR(VLOOKUP($A1099,Nifty!$A$14:$I$4860,4,FALSE),All_curves!T1098)</f>
        <v>10972867</v>
      </c>
      <c r="U1099">
        <f>IFERROR(VLOOKUP($A1099,Nifty!$A$14:$I$4860,5,FALSE),All_curves!U1098)</f>
        <v>12527298</v>
      </c>
      <c r="V1099">
        <f>IFERROR(VLOOKUP($A1099,Nifty!$A$14:$I$4860,6,FALSE),All_curves!V1098)</f>
        <v>10099074</v>
      </c>
      <c r="W1099">
        <f>IFERROR(VLOOKUP($A1099,Nifty!$A$14:$I$4860,7,FALSE),All_curves!W1098)</f>
        <v>12115948</v>
      </c>
      <c r="X1099">
        <f>IFERROR(VLOOKUP($A1099,Nifty!$A$14:$I$4860,8,FALSE),All_curves!X1098)</f>
        <v>11323916</v>
      </c>
      <c r="Y1099">
        <f>IFERROR(VLOOKUP($A1099,Nifty!$A$14:$I$4860,9,FALSE),All_curves!Y1098)</f>
        <v>11488453</v>
      </c>
      <c r="AA1099" s="5">
        <f t="shared" si="465"/>
        <v>0</v>
      </c>
      <c r="AB1099" s="5">
        <f t="shared" si="466"/>
        <v>0</v>
      </c>
      <c r="AC1099" s="5">
        <f t="shared" si="467"/>
        <v>0</v>
      </c>
      <c r="AD1099" s="5">
        <f t="shared" si="468"/>
        <v>0</v>
      </c>
      <c r="AE1099" s="5">
        <f t="shared" si="469"/>
        <v>0</v>
      </c>
      <c r="AF1099" s="5">
        <f t="shared" si="470"/>
        <v>0</v>
      </c>
      <c r="AG1099" s="5">
        <f t="shared" si="471"/>
        <v>0</v>
      </c>
      <c r="AH1099" s="5">
        <f t="shared" si="472"/>
        <v>0</v>
      </c>
      <c r="AI1099" s="5">
        <f t="shared" si="448"/>
        <v>-3.3167926966335415E-3</v>
      </c>
      <c r="AJ1099" s="5">
        <f t="shared" si="449"/>
        <v>2.4137257953658064E-3</v>
      </c>
      <c r="AK1099" s="5">
        <f t="shared" si="450"/>
        <v>0</v>
      </c>
      <c r="AL1099" s="5">
        <f t="shared" si="451"/>
        <v>5.1857371310326528E-4</v>
      </c>
      <c r="AM1099" s="5">
        <f t="shared" si="452"/>
        <v>1.8688589028288627E-2</v>
      </c>
      <c r="AN1099" s="5">
        <f t="shared" si="453"/>
        <v>9.5153950721731384E-3</v>
      </c>
      <c r="AO1099" s="5">
        <f t="shared" si="454"/>
        <v>9.5153950721731384E-3</v>
      </c>
      <c r="AP1099" s="5">
        <f t="shared" si="455"/>
        <v>6.8591100172823438E-3</v>
      </c>
      <c r="AQ1099" s="5">
        <f t="shared" si="456"/>
        <v>-5.8605640509967749E-5</v>
      </c>
      <c r="AR1099" s="5">
        <f t="shared" si="457"/>
        <v>2.5705830146161013E-4</v>
      </c>
      <c r="AS1099" s="5">
        <f t="shared" si="458"/>
        <v>8.3667056012326491E-4</v>
      </c>
      <c r="AT1099" s="5">
        <f t="shared" si="459"/>
        <v>-1.4334635848367583E-4</v>
      </c>
      <c r="AU1099" s="5">
        <f t="shared" si="460"/>
        <v>-5.8615799770067589E-5</v>
      </c>
      <c r="AV1099" s="5">
        <f t="shared" si="461"/>
        <v>2.5708269427293651E-4</v>
      </c>
      <c r="AW1099" s="5">
        <f t="shared" si="462"/>
        <v>8.3662926611549615E-4</v>
      </c>
      <c r="AX1099" s="5">
        <f t="shared" si="463"/>
        <v>-1.4334078902711322E-4</v>
      </c>
      <c r="AZ1099" s="7">
        <f t="shared" si="473"/>
        <v>141.63085583955063</v>
      </c>
      <c r="BA1099" s="4">
        <f t="shared" si="464"/>
        <v>1.9157303431639697E-3</v>
      </c>
      <c r="BB1099" s="5">
        <f>AZ1099/MAX($AZ$16:AZ1099)-1</f>
        <v>-2.3088024426642928E-4</v>
      </c>
    </row>
    <row r="1100" spans="1:54" x14ac:dyDescent="0.25">
      <c r="A1100" s="3">
        <v>44152</v>
      </c>
      <c r="B1100">
        <f>IFERROR(VLOOKUP($A1100,Finnifty!$A$14:$I$486,B$15+1,FALSE),All_curves!B1099)</f>
        <v>0</v>
      </c>
      <c r="C1100">
        <f>IFERROR(VLOOKUP($A1100,Finnifty!$A$14:$I$486,C$15+1,FALSE),All_curves!C1099)</f>
        <v>0</v>
      </c>
      <c r="D1100">
        <f>IFERROR(VLOOKUP($A1100,Finnifty!$A$14:$I$486,D$15+1,FALSE),All_curves!D1099)</f>
        <v>0</v>
      </c>
      <c r="E1100">
        <f>IFERROR(VLOOKUP($A1100,Finnifty!$A$14:$I$486,E$15+1,FALSE),All_curves!E1099)</f>
        <v>0</v>
      </c>
      <c r="F1100">
        <f>IFERROR(VLOOKUP($A1100,Finnifty!$A$14:$I$486,F$15+1,FALSE),All_curves!F1099)</f>
        <v>0</v>
      </c>
      <c r="G1100">
        <f>IFERROR(VLOOKUP($A1100,Finnifty!$A$14:$I$486,G$15+1,FALSE),All_curves!G1099)</f>
        <v>0</v>
      </c>
      <c r="H1100">
        <f>IFERROR(VLOOKUP($A1100,Finnifty!$A$14:$I$486,H$15+1,FALSE),All_curves!H1099)</f>
        <v>0</v>
      </c>
      <c r="I1100">
        <f>IFERROR(VLOOKUP($A1100,Finnifty!$A$14:$I$486,I$15+1,FALSE),All_curves!I1099)</f>
        <v>0</v>
      </c>
      <c r="J1100">
        <f>IFERROR(VLOOKUP($A1100,Banknifty!$A$14:$I$4860,2,FALSE),All_curves!J1099)</f>
        <v>18305660</v>
      </c>
      <c r="K1100">
        <f>IFERROR(VLOOKUP($A1100,Banknifty!$A$14:$I$4860,3,FALSE),All_curves!K1099)</f>
        <v>31874102</v>
      </c>
      <c r="L1100">
        <f>IFERROR(VLOOKUP($A1100,Banknifty!$A$14:$I$4860,4,FALSE),All_curves!L1099)</f>
        <v>23502624</v>
      </c>
      <c r="M1100">
        <f>IFERROR(VLOOKUP($A1100,Banknifty!$A$14:$I$4860,5,FALSE),All_curves!M1099)</f>
        <v>31125234</v>
      </c>
      <c r="N1100">
        <f>IFERROR(VLOOKUP($A1100,Banknifty!$A$14:$I$4860,6,FALSE),All_curves!N1099)</f>
        <v>17275042</v>
      </c>
      <c r="O1100">
        <f>IFERROR(VLOOKUP($A1100,Banknifty!$A$14:$I$4860,7,FALSE),All_curves!O1099)</f>
        <v>28607890</v>
      </c>
      <c r="P1100">
        <f>IFERROR(VLOOKUP($A1100,Banknifty!$A$14:$I$4860,8,FALSE),All_curves!P1099)</f>
        <v>28607890</v>
      </c>
      <c r="Q1100">
        <f>IFERROR(VLOOKUP($A1100,Banknifty!$A$14:$I$4860,9,FALSE),All_curves!Q1099)</f>
        <v>23017460</v>
      </c>
      <c r="R1100">
        <f>IFERROR(VLOOKUP($A1100,Nifty!$A$14:$I$4860,2,FALSE),All_curves!R1099)</f>
        <v>9381615</v>
      </c>
      <c r="S1100">
        <f>IFERROR(VLOOKUP($A1100,Nifty!$A$14:$I$4860,3,FALSE),All_curves!S1099)</f>
        <v>11919206</v>
      </c>
      <c r="T1100">
        <f>IFERROR(VLOOKUP($A1100,Nifty!$A$14:$I$4860,4,FALSE),All_curves!T1099)</f>
        <v>10994999</v>
      </c>
      <c r="U1100">
        <f>IFERROR(VLOOKUP($A1100,Nifty!$A$14:$I$4860,5,FALSE),All_curves!U1099)</f>
        <v>12583088</v>
      </c>
      <c r="V1100">
        <f>IFERROR(VLOOKUP($A1100,Nifty!$A$14:$I$4860,6,FALSE),All_curves!V1099)</f>
        <v>10114670</v>
      </c>
      <c r="W1100">
        <f>IFERROR(VLOOKUP($A1100,Nifty!$A$14:$I$4860,7,FALSE),All_curves!W1099)</f>
        <v>12136328</v>
      </c>
      <c r="X1100">
        <f>IFERROR(VLOOKUP($A1100,Nifty!$A$14:$I$4860,8,FALSE),All_curves!X1099)</f>
        <v>11346756</v>
      </c>
      <c r="Y1100">
        <f>IFERROR(VLOOKUP($A1100,Nifty!$A$14:$I$4860,9,FALSE),All_curves!Y1099)</f>
        <v>11539616</v>
      </c>
      <c r="AA1100" s="5">
        <f t="shared" si="465"/>
        <v>0</v>
      </c>
      <c r="AB1100" s="5">
        <f t="shared" si="466"/>
        <v>0</v>
      </c>
      <c r="AC1100" s="5">
        <f t="shared" si="467"/>
        <v>0</v>
      </c>
      <c r="AD1100" s="5">
        <f t="shared" si="468"/>
        <v>0</v>
      </c>
      <c r="AE1100" s="5">
        <f t="shared" si="469"/>
        <v>0</v>
      </c>
      <c r="AF1100" s="5">
        <f t="shared" si="470"/>
        <v>0</v>
      </c>
      <c r="AG1100" s="5">
        <f t="shared" si="471"/>
        <v>0</v>
      </c>
      <c r="AH1100" s="5">
        <f t="shared" si="472"/>
        <v>0</v>
      </c>
      <c r="AI1100" s="5">
        <f t="shared" si="448"/>
        <v>3.0648128015935416E-3</v>
      </c>
      <c r="AJ1100" s="5">
        <f t="shared" si="449"/>
        <v>4.6349093281601306E-3</v>
      </c>
      <c r="AK1100" s="5">
        <f t="shared" si="450"/>
        <v>2.1828944177055831E-3</v>
      </c>
      <c r="AL1100" s="5">
        <f t="shared" si="451"/>
        <v>4.2556242247930864E-3</v>
      </c>
      <c r="AM1100" s="5">
        <f t="shared" si="452"/>
        <v>-2.7272385096561713E-3</v>
      </c>
      <c r="AN1100" s="5">
        <f t="shared" si="453"/>
        <v>5.3265418467529635E-4</v>
      </c>
      <c r="AO1100" s="5">
        <f t="shared" si="454"/>
        <v>5.3265418467529635E-4</v>
      </c>
      <c r="AP1100" s="5">
        <f t="shared" si="455"/>
        <v>-4.6228306426642218E-3</v>
      </c>
      <c r="AQ1100" s="5">
        <f t="shared" si="456"/>
        <v>1.5442263655434108E-3</v>
      </c>
      <c r="AR1100" s="5">
        <f t="shared" si="457"/>
        <v>1.6819629433661998E-3</v>
      </c>
      <c r="AS1100" s="5">
        <f t="shared" si="458"/>
        <v>2.0169751442353778E-3</v>
      </c>
      <c r="AT1100" s="5">
        <f t="shared" si="459"/>
        <v>4.4534743246309461E-3</v>
      </c>
      <c r="AU1100" s="5">
        <f t="shared" si="460"/>
        <v>1.5443000021586606E-3</v>
      </c>
      <c r="AV1100" s="5">
        <f t="shared" si="461"/>
        <v>1.682080510744921E-3</v>
      </c>
      <c r="AW1100" s="5">
        <f t="shared" si="462"/>
        <v>2.0169701011558683E-3</v>
      </c>
      <c r="AX1100" s="5">
        <f t="shared" si="463"/>
        <v>4.4534281508572526E-3</v>
      </c>
      <c r="AZ1100" s="7">
        <f t="shared" si="473"/>
        <v>141.79164756523508</v>
      </c>
      <c r="BA1100" s="4">
        <f t="shared" si="464"/>
        <v>1.1352873971656326E-3</v>
      </c>
      <c r="BB1100" s="5">
        <f>AZ1100/MAX($AZ$16:AZ1100)-1</f>
        <v>0</v>
      </c>
    </row>
    <row r="1101" spans="1:54" x14ac:dyDescent="0.25">
      <c r="A1101" s="3">
        <v>44153</v>
      </c>
      <c r="B1101">
        <f>IFERROR(VLOOKUP($A1101,Finnifty!$A$14:$I$486,B$15+1,FALSE),All_curves!B1100)</f>
        <v>0</v>
      </c>
      <c r="C1101">
        <f>IFERROR(VLOOKUP($A1101,Finnifty!$A$14:$I$486,C$15+1,FALSE),All_curves!C1100)</f>
        <v>0</v>
      </c>
      <c r="D1101">
        <f>IFERROR(VLOOKUP($A1101,Finnifty!$A$14:$I$486,D$15+1,FALSE),All_curves!D1100)</f>
        <v>0</v>
      </c>
      <c r="E1101">
        <f>IFERROR(VLOOKUP($A1101,Finnifty!$A$14:$I$486,E$15+1,FALSE),All_curves!E1100)</f>
        <v>0</v>
      </c>
      <c r="F1101">
        <f>IFERROR(VLOOKUP($A1101,Finnifty!$A$14:$I$486,F$15+1,FALSE),All_curves!F1100)</f>
        <v>0</v>
      </c>
      <c r="G1101">
        <f>IFERROR(VLOOKUP($A1101,Finnifty!$A$14:$I$486,G$15+1,FALSE),All_curves!G1100)</f>
        <v>0</v>
      </c>
      <c r="H1101">
        <f>IFERROR(VLOOKUP($A1101,Finnifty!$A$14:$I$486,H$15+1,FALSE),All_curves!H1100)</f>
        <v>0</v>
      </c>
      <c r="I1101">
        <f>IFERROR(VLOOKUP($A1101,Finnifty!$A$14:$I$486,I$15+1,FALSE),All_curves!I1100)</f>
        <v>0</v>
      </c>
      <c r="J1101">
        <f>IFERROR(VLOOKUP($A1101,Banknifty!$A$14:$I$4860,2,FALSE),All_curves!J1100)</f>
        <v>18440426</v>
      </c>
      <c r="K1101">
        <f>IFERROR(VLOOKUP($A1101,Banknifty!$A$14:$I$4860,3,FALSE),All_curves!K1100)</f>
        <v>31911430</v>
      </c>
      <c r="L1101">
        <f>IFERROR(VLOOKUP($A1101,Banknifty!$A$14:$I$4860,4,FALSE),All_curves!L1100)</f>
        <v>23638466</v>
      </c>
      <c r="M1101">
        <f>IFERROR(VLOOKUP($A1101,Banknifty!$A$14:$I$4860,5,FALSE),All_curves!M1100)</f>
        <v>31111636</v>
      </c>
      <c r="N1101">
        <f>IFERROR(VLOOKUP($A1101,Banknifty!$A$14:$I$4860,6,FALSE),All_curves!N1100)</f>
        <v>17181450</v>
      </c>
      <c r="O1101">
        <f>IFERROR(VLOOKUP($A1101,Banknifty!$A$14:$I$4860,7,FALSE),All_curves!O1100)</f>
        <v>28448220</v>
      </c>
      <c r="P1101">
        <f>IFERROR(VLOOKUP($A1101,Banknifty!$A$14:$I$4860,8,FALSE),All_curves!P1100)</f>
        <v>28448220</v>
      </c>
      <c r="Q1101">
        <f>IFERROR(VLOOKUP($A1101,Banknifty!$A$14:$I$4860,9,FALSE),All_curves!Q1100)</f>
        <v>23043050</v>
      </c>
      <c r="R1101">
        <f>IFERROR(VLOOKUP($A1101,Nifty!$A$14:$I$4860,2,FALSE),All_curves!R1100)</f>
        <v>9416882</v>
      </c>
      <c r="S1101">
        <f>IFERROR(VLOOKUP($A1101,Nifty!$A$14:$I$4860,3,FALSE),All_curves!S1100)</f>
        <v>11871773</v>
      </c>
      <c r="T1101">
        <f>IFERROR(VLOOKUP($A1101,Nifty!$A$14:$I$4860,4,FALSE),All_curves!T1100)</f>
        <v>11008789</v>
      </c>
      <c r="U1101">
        <f>IFERROR(VLOOKUP($A1101,Nifty!$A$14:$I$4860,5,FALSE),All_curves!U1100)</f>
        <v>12583088</v>
      </c>
      <c r="V1101">
        <f>IFERROR(VLOOKUP($A1101,Nifty!$A$14:$I$4860,6,FALSE),All_curves!V1100)</f>
        <v>10152693</v>
      </c>
      <c r="W1101">
        <f>IFERROR(VLOOKUP($A1101,Nifty!$A$14:$I$4860,7,FALSE),All_curves!W1100)</f>
        <v>12088030</v>
      </c>
      <c r="X1101">
        <f>IFERROR(VLOOKUP($A1101,Nifty!$A$14:$I$4860,8,FALSE),All_curves!X1100)</f>
        <v>11360987</v>
      </c>
      <c r="Y1101">
        <f>IFERROR(VLOOKUP($A1101,Nifty!$A$14:$I$4860,9,FALSE),All_curves!Y1100)</f>
        <v>11539616</v>
      </c>
      <c r="AA1101" s="5">
        <f t="shared" si="465"/>
        <v>0</v>
      </c>
      <c r="AB1101" s="5">
        <f t="shared" si="466"/>
        <v>0</v>
      </c>
      <c r="AC1101" s="5">
        <f t="shared" si="467"/>
        <v>0</v>
      </c>
      <c r="AD1101" s="5">
        <f t="shared" si="468"/>
        <v>0</v>
      </c>
      <c r="AE1101" s="5">
        <f t="shared" si="469"/>
        <v>0</v>
      </c>
      <c r="AF1101" s="5">
        <f t="shared" si="470"/>
        <v>0</v>
      </c>
      <c r="AG1101" s="5">
        <f t="shared" si="471"/>
        <v>0</v>
      </c>
      <c r="AH1101" s="5">
        <f t="shared" si="472"/>
        <v>0</v>
      </c>
      <c r="AI1101" s="5">
        <f t="shared" si="448"/>
        <v>7.3619853094617493E-3</v>
      </c>
      <c r="AJ1101" s="5">
        <f t="shared" si="449"/>
        <v>1.171107502887514E-3</v>
      </c>
      <c r="AK1101" s="5">
        <f t="shared" si="450"/>
        <v>5.7798652610023815E-3</v>
      </c>
      <c r="AL1101" s="5">
        <f t="shared" si="451"/>
        <v>-4.3688024963928207E-4</v>
      </c>
      <c r="AM1101" s="5">
        <f t="shared" si="452"/>
        <v>-5.4177581739019987E-3</v>
      </c>
      <c r="AN1101" s="5">
        <f t="shared" si="453"/>
        <v>-5.5813273890524817E-3</v>
      </c>
      <c r="AO1101" s="5">
        <f t="shared" si="454"/>
        <v>-5.5813273890524817E-3</v>
      </c>
      <c r="AP1101" s="5">
        <f t="shared" si="455"/>
        <v>1.1117647212159909E-3</v>
      </c>
      <c r="AQ1101" s="5">
        <f t="shared" si="456"/>
        <v>3.7591608694238499E-3</v>
      </c>
      <c r="AR1101" s="5">
        <f t="shared" si="457"/>
        <v>-3.9795436038273513E-3</v>
      </c>
      <c r="AS1101" s="5">
        <f t="shared" si="458"/>
        <v>1.2542065715512862E-3</v>
      </c>
      <c r="AT1101" s="5">
        <f t="shared" si="459"/>
        <v>0</v>
      </c>
      <c r="AU1101" s="5">
        <f t="shared" si="460"/>
        <v>3.7591933300840097E-3</v>
      </c>
      <c r="AV1101" s="5">
        <f t="shared" si="461"/>
        <v>-3.9796221723736869E-3</v>
      </c>
      <c r="AW1101" s="5">
        <f t="shared" si="462"/>
        <v>1.2541910657106747E-3</v>
      </c>
      <c r="AX1101" s="5">
        <f t="shared" si="463"/>
        <v>0</v>
      </c>
      <c r="AZ1101" s="7">
        <f t="shared" si="473"/>
        <v>141.7944539507404</v>
      </c>
      <c r="BA1101" s="4">
        <f t="shared" si="464"/>
        <v>1.9792318895423939E-5</v>
      </c>
      <c r="BB1101" s="5">
        <f>AZ1101/MAX($AZ$16:AZ1101)-1</f>
        <v>0</v>
      </c>
    </row>
    <row r="1102" spans="1:54" x14ac:dyDescent="0.25">
      <c r="A1102" s="3">
        <v>44154</v>
      </c>
      <c r="B1102">
        <f>IFERROR(VLOOKUP($A1102,Finnifty!$A$14:$I$486,B$15+1,FALSE),All_curves!B1101)</f>
        <v>0</v>
      </c>
      <c r="C1102">
        <f>IFERROR(VLOOKUP($A1102,Finnifty!$A$14:$I$486,C$15+1,FALSE),All_curves!C1101)</f>
        <v>0</v>
      </c>
      <c r="D1102">
        <f>IFERROR(VLOOKUP($A1102,Finnifty!$A$14:$I$486,D$15+1,FALSE),All_curves!D1101)</f>
        <v>0</v>
      </c>
      <c r="E1102">
        <f>IFERROR(VLOOKUP($A1102,Finnifty!$A$14:$I$486,E$15+1,FALSE),All_curves!E1101)</f>
        <v>0</v>
      </c>
      <c r="F1102">
        <f>IFERROR(VLOOKUP($A1102,Finnifty!$A$14:$I$486,F$15+1,FALSE),All_curves!F1101)</f>
        <v>0</v>
      </c>
      <c r="G1102">
        <f>IFERROR(VLOOKUP($A1102,Finnifty!$A$14:$I$486,G$15+1,FALSE),All_curves!G1101)</f>
        <v>0</v>
      </c>
      <c r="H1102">
        <f>IFERROR(VLOOKUP($A1102,Finnifty!$A$14:$I$486,H$15+1,FALSE),All_curves!H1101)</f>
        <v>0</v>
      </c>
      <c r="I1102">
        <f>IFERROR(VLOOKUP($A1102,Finnifty!$A$14:$I$486,I$15+1,FALSE),All_curves!I1101)</f>
        <v>0</v>
      </c>
      <c r="J1102">
        <f>IFERROR(VLOOKUP($A1102,Banknifty!$A$14:$I$4860,2,FALSE),All_curves!J1101)</f>
        <v>18037474</v>
      </c>
      <c r="K1102">
        <f>IFERROR(VLOOKUP($A1102,Banknifty!$A$14:$I$4860,3,FALSE),All_curves!K1101)</f>
        <v>31320034</v>
      </c>
      <c r="L1102">
        <f>IFERROR(VLOOKUP($A1102,Banknifty!$A$14:$I$4860,4,FALSE),All_curves!L1101)</f>
        <v>23472142</v>
      </c>
      <c r="M1102">
        <f>IFERROR(VLOOKUP($A1102,Banknifty!$A$14:$I$4860,5,FALSE),All_curves!M1101)</f>
        <v>30740426</v>
      </c>
      <c r="N1102">
        <f>IFERROR(VLOOKUP($A1102,Banknifty!$A$14:$I$4860,6,FALSE),All_curves!N1101)</f>
        <v>17190758</v>
      </c>
      <c r="O1102">
        <f>IFERROR(VLOOKUP($A1102,Banknifty!$A$14:$I$4860,7,FALSE),All_curves!O1101)</f>
        <v>28581492</v>
      </c>
      <c r="P1102">
        <f>IFERROR(VLOOKUP($A1102,Banknifty!$A$14:$I$4860,8,FALSE),All_curves!P1101)</f>
        <v>28581492</v>
      </c>
      <c r="Q1102">
        <f>IFERROR(VLOOKUP($A1102,Banknifty!$A$14:$I$4860,9,FALSE),All_curves!Q1101)</f>
        <v>23055000</v>
      </c>
      <c r="R1102">
        <f>IFERROR(VLOOKUP($A1102,Nifty!$A$14:$I$4860,2,FALSE),All_curves!R1101)</f>
        <v>9227883</v>
      </c>
      <c r="S1102">
        <f>IFERROR(VLOOKUP($A1102,Nifty!$A$14:$I$4860,3,FALSE),All_curves!S1101)</f>
        <v>11710151</v>
      </c>
      <c r="T1102">
        <f>IFERROR(VLOOKUP($A1102,Nifty!$A$14:$I$4860,4,FALSE),All_curves!T1101)</f>
        <v>10805000</v>
      </c>
      <c r="U1102">
        <f>IFERROR(VLOOKUP($A1102,Nifty!$A$14:$I$4860,5,FALSE),All_curves!U1101)</f>
        <v>12456323</v>
      </c>
      <c r="V1102">
        <f>IFERROR(VLOOKUP($A1102,Nifty!$A$14:$I$4860,6,FALSE),All_curves!V1101)</f>
        <v>9985040</v>
      </c>
      <c r="W1102">
        <f>IFERROR(VLOOKUP($A1102,Nifty!$A$14:$I$4860,7,FALSE),All_curves!W1101)</f>
        <v>12012284</v>
      </c>
      <c r="X1102">
        <f>IFERROR(VLOOKUP($A1102,Nifty!$A$14:$I$4860,8,FALSE),All_curves!X1101)</f>
        <v>11231775</v>
      </c>
      <c r="Y1102">
        <f>IFERROR(VLOOKUP($A1102,Nifty!$A$14:$I$4860,9,FALSE),All_curves!Y1101)</f>
        <v>11538712</v>
      </c>
      <c r="AA1102" s="5">
        <f t="shared" si="465"/>
        <v>0</v>
      </c>
      <c r="AB1102" s="5">
        <f t="shared" si="466"/>
        <v>0</v>
      </c>
      <c r="AC1102" s="5">
        <f t="shared" si="467"/>
        <v>0</v>
      </c>
      <c r="AD1102" s="5">
        <f t="shared" si="468"/>
        <v>0</v>
      </c>
      <c r="AE1102" s="5">
        <f t="shared" si="469"/>
        <v>0</v>
      </c>
      <c r="AF1102" s="5">
        <f t="shared" si="470"/>
        <v>0</v>
      </c>
      <c r="AG1102" s="5">
        <f t="shared" si="471"/>
        <v>0</v>
      </c>
      <c r="AH1102" s="5">
        <f t="shared" si="472"/>
        <v>0</v>
      </c>
      <c r="AI1102" s="5">
        <f t="shared" si="448"/>
        <v>-2.1851555923924959E-2</v>
      </c>
      <c r="AJ1102" s="5">
        <f t="shared" si="449"/>
        <v>-1.8532419261687694E-2</v>
      </c>
      <c r="AK1102" s="5">
        <f t="shared" si="450"/>
        <v>-7.0361587761236244E-3</v>
      </c>
      <c r="AL1102" s="5">
        <f t="shared" si="451"/>
        <v>-1.1931548697728389E-2</v>
      </c>
      <c r="AM1102" s="5">
        <f t="shared" si="452"/>
        <v>5.4174705860088324E-4</v>
      </c>
      <c r="AN1102" s="5">
        <f t="shared" si="453"/>
        <v>4.6847219263630446E-3</v>
      </c>
      <c r="AO1102" s="5">
        <f t="shared" si="454"/>
        <v>4.6847219263630446E-3</v>
      </c>
      <c r="AP1102" s="5">
        <f t="shared" si="455"/>
        <v>5.1859454369096447E-4</v>
      </c>
      <c r="AQ1102" s="5">
        <f t="shared" si="456"/>
        <v>-2.0070231314356479E-2</v>
      </c>
      <c r="AR1102" s="5">
        <f t="shared" si="457"/>
        <v>-1.3613973245613753E-2</v>
      </c>
      <c r="AS1102" s="5">
        <f t="shared" si="458"/>
        <v>-1.851148205311226E-2</v>
      </c>
      <c r="AT1102" s="5">
        <f t="shared" si="459"/>
        <v>-1.0074236149345883E-2</v>
      </c>
      <c r="AU1102" s="5">
        <f t="shared" si="460"/>
        <v>-1.6513155672096103E-2</v>
      </c>
      <c r="AV1102" s="5">
        <f t="shared" si="461"/>
        <v>-6.2661988760782661E-3</v>
      </c>
      <c r="AW1102" s="5">
        <f t="shared" si="462"/>
        <v>-1.1373307618431361E-2</v>
      </c>
      <c r="AX1102" s="5">
        <f t="shared" si="463"/>
        <v>-7.8338828605750699E-5</v>
      </c>
      <c r="AZ1102" s="7">
        <f t="shared" si="473"/>
        <v>140.93528105531144</v>
      </c>
      <c r="BA1102" s="4">
        <f t="shared" si="464"/>
        <v>-6.0592842067536089E-3</v>
      </c>
      <c r="BB1102" s="5">
        <f>AZ1102/MAX($AZ$16:AZ1102)-1</f>
        <v>-6.0592842067536123E-3</v>
      </c>
    </row>
    <row r="1103" spans="1:54" x14ac:dyDescent="0.25">
      <c r="A1103" s="3">
        <v>44155</v>
      </c>
      <c r="B1103">
        <f>IFERROR(VLOOKUP($A1103,Finnifty!$A$14:$I$486,B$15+1,FALSE),All_curves!B1102)</f>
        <v>0</v>
      </c>
      <c r="C1103">
        <f>IFERROR(VLOOKUP($A1103,Finnifty!$A$14:$I$486,C$15+1,FALSE),All_curves!C1102)</f>
        <v>0</v>
      </c>
      <c r="D1103">
        <f>IFERROR(VLOOKUP($A1103,Finnifty!$A$14:$I$486,D$15+1,FALSE),All_curves!D1102)</f>
        <v>0</v>
      </c>
      <c r="E1103">
        <f>IFERROR(VLOOKUP($A1103,Finnifty!$A$14:$I$486,E$15+1,FALSE),All_curves!E1102)</f>
        <v>0</v>
      </c>
      <c r="F1103">
        <f>IFERROR(VLOOKUP($A1103,Finnifty!$A$14:$I$486,F$15+1,FALSE),All_curves!F1102)</f>
        <v>0</v>
      </c>
      <c r="G1103">
        <f>IFERROR(VLOOKUP($A1103,Finnifty!$A$14:$I$486,G$15+1,FALSE),All_curves!G1102)</f>
        <v>0</v>
      </c>
      <c r="H1103">
        <f>IFERROR(VLOOKUP($A1103,Finnifty!$A$14:$I$486,H$15+1,FALSE),All_curves!H1102)</f>
        <v>0</v>
      </c>
      <c r="I1103">
        <f>IFERROR(VLOOKUP($A1103,Finnifty!$A$14:$I$486,I$15+1,FALSE),All_curves!I1102)</f>
        <v>0</v>
      </c>
      <c r="J1103">
        <f>IFERROR(VLOOKUP($A1103,Banknifty!$A$14:$I$4860,2,FALSE),All_curves!J1102)</f>
        <v>17937266</v>
      </c>
      <c r="K1103">
        <f>IFERROR(VLOOKUP($A1103,Banknifty!$A$14:$I$4860,3,FALSE),All_curves!K1102)</f>
        <v>31146034</v>
      </c>
      <c r="L1103">
        <f>IFERROR(VLOOKUP($A1103,Banknifty!$A$14:$I$4860,4,FALSE),All_curves!L1102)</f>
        <v>23426820</v>
      </c>
      <c r="M1103">
        <f>IFERROR(VLOOKUP($A1103,Banknifty!$A$14:$I$4860,5,FALSE),All_curves!M1102)</f>
        <v>30740426</v>
      </c>
      <c r="N1103">
        <f>IFERROR(VLOOKUP($A1103,Banknifty!$A$14:$I$4860,6,FALSE),All_curves!N1102)</f>
        <v>17243444</v>
      </c>
      <c r="O1103">
        <f>IFERROR(VLOOKUP($A1103,Banknifty!$A$14:$I$4860,7,FALSE),All_curves!O1102)</f>
        <v>28713964</v>
      </c>
      <c r="P1103">
        <f>IFERROR(VLOOKUP($A1103,Banknifty!$A$14:$I$4860,8,FALSE),All_curves!P1102)</f>
        <v>28713964</v>
      </c>
      <c r="Q1103">
        <f>IFERROR(VLOOKUP($A1103,Banknifty!$A$14:$I$4860,9,FALSE),All_curves!Q1102)</f>
        <v>23153114</v>
      </c>
      <c r="R1103">
        <f>IFERROR(VLOOKUP($A1103,Nifty!$A$14:$I$4860,2,FALSE),All_curves!R1102)</f>
        <v>9218397</v>
      </c>
      <c r="S1103">
        <f>IFERROR(VLOOKUP($A1103,Nifty!$A$14:$I$4860,3,FALSE),All_curves!S1102)</f>
        <v>11669798</v>
      </c>
      <c r="T1103">
        <f>IFERROR(VLOOKUP($A1103,Nifty!$A$14:$I$4860,4,FALSE),All_curves!T1102)</f>
        <v>10793893</v>
      </c>
      <c r="U1103">
        <f>IFERROR(VLOOKUP($A1103,Nifty!$A$14:$I$4860,5,FALSE),All_curves!U1102)</f>
        <v>12456323</v>
      </c>
      <c r="V1103">
        <f>IFERROR(VLOOKUP($A1103,Nifty!$A$14:$I$4860,6,FALSE),All_curves!V1102)</f>
        <v>9986861</v>
      </c>
      <c r="W1103">
        <f>IFERROR(VLOOKUP($A1103,Nifty!$A$14:$I$4860,7,FALSE),All_curves!W1102)</f>
        <v>11962266</v>
      </c>
      <c r="X1103">
        <f>IFERROR(VLOOKUP($A1103,Nifty!$A$14:$I$4860,8,FALSE),All_curves!X1102)</f>
        <v>11212076</v>
      </c>
      <c r="Y1103">
        <f>IFERROR(VLOOKUP($A1103,Nifty!$A$14:$I$4860,9,FALSE),All_curves!Y1102)</f>
        <v>11511909</v>
      </c>
      <c r="AA1103" s="5">
        <f t="shared" si="465"/>
        <v>0</v>
      </c>
      <c r="AB1103" s="5">
        <f t="shared" si="466"/>
        <v>0</v>
      </c>
      <c r="AC1103" s="5">
        <f t="shared" si="467"/>
        <v>0</v>
      </c>
      <c r="AD1103" s="5">
        <f t="shared" si="468"/>
        <v>0</v>
      </c>
      <c r="AE1103" s="5">
        <f t="shared" si="469"/>
        <v>0</v>
      </c>
      <c r="AF1103" s="5">
        <f t="shared" si="470"/>
        <v>0</v>
      </c>
      <c r="AG1103" s="5">
        <f t="shared" si="471"/>
        <v>0</v>
      </c>
      <c r="AH1103" s="5">
        <f t="shared" si="472"/>
        <v>0</v>
      </c>
      <c r="AI1103" s="5">
        <f t="shared" si="448"/>
        <v>-5.5555450835299558E-3</v>
      </c>
      <c r="AJ1103" s="5">
        <f t="shared" si="449"/>
        <v>-5.5555495246270015E-3</v>
      </c>
      <c r="AK1103" s="5">
        <f t="shared" si="450"/>
        <v>-1.9308847057929457E-3</v>
      </c>
      <c r="AL1103" s="5">
        <f t="shared" si="451"/>
        <v>0</v>
      </c>
      <c r="AM1103" s="5">
        <f t="shared" si="452"/>
        <v>3.0647863229764649E-3</v>
      </c>
      <c r="AN1103" s="5">
        <f t="shared" si="453"/>
        <v>4.6348874999246892E-3</v>
      </c>
      <c r="AO1103" s="5">
        <f t="shared" si="454"/>
        <v>4.6348874999246892E-3</v>
      </c>
      <c r="AP1103" s="5">
        <f t="shared" si="455"/>
        <v>4.2556495337235933E-3</v>
      </c>
      <c r="AQ1103" s="5">
        <f t="shared" si="456"/>
        <v>-1.0279714209640023E-3</v>
      </c>
      <c r="AR1103" s="5">
        <f t="shared" si="457"/>
        <v>-3.4459845991737792E-3</v>
      </c>
      <c r="AS1103" s="5">
        <f t="shared" si="458"/>
        <v>-1.0279500231374916E-3</v>
      </c>
      <c r="AT1103" s="5">
        <f t="shared" si="459"/>
        <v>0</v>
      </c>
      <c r="AU1103" s="5">
        <f t="shared" si="460"/>
        <v>1.8237282975341884E-4</v>
      </c>
      <c r="AV1103" s="5">
        <f t="shared" si="461"/>
        <v>-4.1639042167168627E-3</v>
      </c>
      <c r="AW1103" s="5">
        <f t="shared" si="462"/>
        <v>-1.7538634810615461E-3</v>
      </c>
      <c r="AX1103" s="5">
        <f t="shared" si="463"/>
        <v>-2.3228762447663476E-3</v>
      </c>
      <c r="AZ1103" s="7">
        <f t="shared" si="473"/>
        <v>140.87648787327208</v>
      </c>
      <c r="BA1103" s="4">
        <f t="shared" si="464"/>
        <v>-4.1716440056112824E-4</v>
      </c>
      <c r="BB1103" s="5">
        <f>AZ1103/MAX($AZ$16:AZ1103)-1</f>
        <v>-6.4739208896507083E-3</v>
      </c>
    </row>
    <row r="1104" spans="1:54" x14ac:dyDescent="0.25">
      <c r="A1104" s="3">
        <v>44158</v>
      </c>
      <c r="B1104">
        <f>IFERROR(VLOOKUP($A1104,Finnifty!$A$14:$I$486,B$15+1,FALSE),All_curves!B1103)</f>
        <v>0</v>
      </c>
      <c r="C1104">
        <f>IFERROR(VLOOKUP($A1104,Finnifty!$A$14:$I$486,C$15+1,FALSE),All_curves!C1103)</f>
        <v>0</v>
      </c>
      <c r="D1104">
        <f>IFERROR(VLOOKUP($A1104,Finnifty!$A$14:$I$486,D$15+1,FALSE),All_curves!D1103)</f>
        <v>0</v>
      </c>
      <c r="E1104">
        <f>IFERROR(VLOOKUP($A1104,Finnifty!$A$14:$I$486,E$15+1,FALSE),All_curves!E1103)</f>
        <v>0</v>
      </c>
      <c r="F1104">
        <f>IFERROR(VLOOKUP($A1104,Finnifty!$A$14:$I$486,F$15+1,FALSE),All_curves!F1103)</f>
        <v>0</v>
      </c>
      <c r="G1104">
        <f>IFERROR(VLOOKUP($A1104,Finnifty!$A$14:$I$486,G$15+1,FALSE),All_curves!G1103)</f>
        <v>0</v>
      </c>
      <c r="H1104">
        <f>IFERROR(VLOOKUP($A1104,Finnifty!$A$14:$I$486,H$15+1,FALSE),All_curves!H1103)</f>
        <v>0</v>
      </c>
      <c r="I1104">
        <f>IFERROR(VLOOKUP($A1104,Finnifty!$A$14:$I$486,I$15+1,FALSE),All_curves!I1103)</f>
        <v>0</v>
      </c>
      <c r="J1104">
        <f>IFERROR(VLOOKUP($A1104,Banknifty!$A$14:$I$4860,2,FALSE),All_curves!J1103)</f>
        <v>17974536</v>
      </c>
      <c r="K1104">
        <f>IFERROR(VLOOKUP($A1104,Banknifty!$A$14:$I$4860,3,FALSE),All_curves!K1103)</f>
        <v>31021692</v>
      </c>
      <c r="L1104">
        <f>IFERROR(VLOOKUP($A1104,Banknifty!$A$14:$I$4860,4,FALSE),All_curves!L1103)</f>
        <v>23443288</v>
      </c>
      <c r="M1104">
        <f>IFERROR(VLOOKUP($A1104,Banknifty!$A$14:$I$4860,5,FALSE),All_curves!M1103)</f>
        <v>30740426</v>
      </c>
      <c r="N1104">
        <f>IFERROR(VLOOKUP($A1104,Banknifty!$A$14:$I$4860,6,FALSE),All_curves!N1103)</f>
        <v>17370390</v>
      </c>
      <c r="O1104">
        <f>IFERROR(VLOOKUP($A1104,Banknifty!$A$14:$I$4860,7,FALSE),All_curves!O1103)</f>
        <v>28747592</v>
      </c>
      <c r="P1104">
        <f>IFERROR(VLOOKUP($A1104,Banknifty!$A$14:$I$4860,8,FALSE),All_curves!P1103)</f>
        <v>28747592</v>
      </c>
      <c r="Q1104">
        <f>IFERROR(VLOOKUP($A1104,Banknifty!$A$14:$I$4860,9,FALSE),All_curves!Q1103)</f>
        <v>23143000</v>
      </c>
      <c r="R1104">
        <f>IFERROR(VLOOKUP($A1104,Nifty!$A$14:$I$4860,2,FALSE),All_curves!R1103)</f>
        <v>9202823</v>
      </c>
      <c r="S1104">
        <f>IFERROR(VLOOKUP($A1104,Nifty!$A$14:$I$4860,3,FALSE),All_curves!S1103)</f>
        <v>11624593</v>
      </c>
      <c r="T1104">
        <f>IFERROR(VLOOKUP($A1104,Nifty!$A$14:$I$4860,4,FALSE),All_curves!T1103)</f>
        <v>10772913</v>
      </c>
      <c r="U1104">
        <f>IFERROR(VLOOKUP($A1104,Nifty!$A$14:$I$4860,5,FALSE),All_curves!U1103)</f>
        <v>12456323</v>
      </c>
      <c r="V1104">
        <f>IFERROR(VLOOKUP($A1104,Nifty!$A$14:$I$4860,6,FALSE),All_curves!V1103)</f>
        <v>9969989</v>
      </c>
      <c r="W1104">
        <f>IFERROR(VLOOKUP($A1104,Nifty!$A$14:$I$4860,7,FALSE),All_curves!W1103)</f>
        <v>11915928</v>
      </c>
      <c r="X1104">
        <f>IFERROR(VLOOKUP($A1104,Nifty!$A$14:$I$4860,8,FALSE),All_curves!X1103)</f>
        <v>11190283</v>
      </c>
      <c r="Y1104">
        <f>IFERROR(VLOOKUP($A1104,Nifty!$A$14:$I$4860,9,FALSE),All_curves!Y1103)</f>
        <v>11511909</v>
      </c>
      <c r="AA1104" s="5">
        <f t="shared" si="465"/>
        <v>0</v>
      </c>
      <c r="AB1104" s="5">
        <f t="shared" si="466"/>
        <v>0</v>
      </c>
      <c r="AC1104" s="5">
        <f t="shared" si="467"/>
        <v>0</v>
      </c>
      <c r="AD1104" s="5">
        <f t="shared" si="468"/>
        <v>0</v>
      </c>
      <c r="AE1104" s="5">
        <f t="shared" si="469"/>
        <v>0</v>
      </c>
      <c r="AF1104" s="5">
        <f t="shared" si="470"/>
        <v>0</v>
      </c>
      <c r="AG1104" s="5">
        <f t="shared" si="471"/>
        <v>0</v>
      </c>
      <c r="AH1104" s="5">
        <f t="shared" si="472"/>
        <v>0</v>
      </c>
      <c r="AI1104" s="5">
        <f t="shared" si="448"/>
        <v>2.0777971403223017E-3</v>
      </c>
      <c r="AJ1104" s="5">
        <f t="shared" si="449"/>
        <v>-3.9922257838670427E-3</v>
      </c>
      <c r="AK1104" s="5">
        <f t="shared" si="450"/>
        <v>7.029549891961473E-4</v>
      </c>
      <c r="AL1104" s="5">
        <f t="shared" si="451"/>
        <v>0</v>
      </c>
      <c r="AM1104" s="5">
        <f t="shared" si="452"/>
        <v>7.3619863874061497E-3</v>
      </c>
      <c r="AN1104" s="5">
        <f t="shared" si="453"/>
        <v>1.1711374995106993E-3</v>
      </c>
      <c r="AO1104" s="5">
        <f t="shared" si="454"/>
        <v>1.1711374995106993E-3</v>
      </c>
      <c r="AP1104" s="5">
        <f t="shared" si="455"/>
        <v>-4.3683108889802647E-4</v>
      </c>
      <c r="AQ1104" s="5">
        <f t="shared" si="456"/>
        <v>-1.6894477423786691E-3</v>
      </c>
      <c r="AR1104" s="5">
        <f t="shared" si="457"/>
        <v>-3.873674591453935E-3</v>
      </c>
      <c r="AS1104" s="5">
        <f t="shared" si="458"/>
        <v>-1.9436916782480385E-3</v>
      </c>
      <c r="AT1104" s="5">
        <f t="shared" si="459"/>
        <v>0</v>
      </c>
      <c r="AU1104" s="5">
        <f t="shared" si="460"/>
        <v>-1.6894197285813872E-3</v>
      </c>
      <c r="AV1104" s="5">
        <f t="shared" si="461"/>
        <v>-3.8736807892417735E-3</v>
      </c>
      <c r="AW1104" s="5">
        <f t="shared" si="462"/>
        <v>-1.9437078378705674E-3</v>
      </c>
      <c r="AX1104" s="5">
        <f t="shared" si="463"/>
        <v>0</v>
      </c>
      <c r="AZ1104" s="7">
        <f t="shared" si="473"/>
        <v>140.83564739364388</v>
      </c>
      <c r="BA1104" s="4">
        <f t="shared" si="464"/>
        <v>-2.8990273852472681E-4</v>
      </c>
      <c r="BB1104" s="5">
        <f>AZ1104/MAX($AZ$16:AZ1104)-1</f>
        <v>-6.7619468207805733E-3</v>
      </c>
    </row>
    <row r="1105" spans="1:54" x14ac:dyDescent="0.25">
      <c r="A1105" s="3">
        <v>44159</v>
      </c>
      <c r="B1105">
        <f>IFERROR(VLOOKUP($A1105,Finnifty!$A$14:$I$486,B$15+1,FALSE),All_curves!B1104)</f>
        <v>0</v>
      </c>
      <c r="C1105">
        <f>IFERROR(VLOOKUP($A1105,Finnifty!$A$14:$I$486,C$15+1,FALSE),All_curves!C1104)</f>
        <v>0</v>
      </c>
      <c r="D1105">
        <f>IFERROR(VLOOKUP($A1105,Finnifty!$A$14:$I$486,D$15+1,FALSE),All_curves!D1104)</f>
        <v>0</v>
      </c>
      <c r="E1105">
        <f>IFERROR(VLOOKUP($A1105,Finnifty!$A$14:$I$486,E$15+1,FALSE),All_curves!E1104)</f>
        <v>0</v>
      </c>
      <c r="F1105">
        <f>IFERROR(VLOOKUP($A1105,Finnifty!$A$14:$I$486,F$15+1,FALSE),All_curves!F1104)</f>
        <v>0</v>
      </c>
      <c r="G1105">
        <f>IFERROR(VLOOKUP($A1105,Finnifty!$A$14:$I$486,G$15+1,FALSE),All_curves!G1104)</f>
        <v>0</v>
      </c>
      <c r="H1105">
        <f>IFERROR(VLOOKUP($A1105,Finnifty!$A$14:$I$486,H$15+1,FALSE),All_curves!H1104)</f>
        <v>0</v>
      </c>
      <c r="I1105">
        <f>IFERROR(VLOOKUP($A1105,Finnifty!$A$14:$I$486,I$15+1,FALSE),All_curves!I1104)</f>
        <v>0</v>
      </c>
      <c r="J1105">
        <f>IFERROR(VLOOKUP($A1105,Banknifty!$A$14:$I$4860,2,FALSE),All_curves!J1104)</f>
        <v>17983934</v>
      </c>
      <c r="K1105">
        <f>IFERROR(VLOOKUP($A1105,Banknifty!$A$14:$I$4860,3,FALSE),All_curves!K1104)</f>
        <v>31007838</v>
      </c>
      <c r="L1105">
        <f>IFERROR(VLOOKUP($A1105,Banknifty!$A$14:$I$4860,4,FALSE),All_curves!L1104)</f>
        <v>23419118</v>
      </c>
      <c r="M1105">
        <f>IFERROR(VLOOKUP($A1105,Banknifty!$A$14:$I$4860,5,FALSE),All_curves!M1104)</f>
        <v>30784882</v>
      </c>
      <c r="N1105">
        <f>IFERROR(VLOOKUP($A1105,Banknifty!$A$14:$I$4860,6,FALSE),All_curves!N1104)</f>
        <v>17189598</v>
      </c>
      <c r="O1105">
        <f>IFERROR(VLOOKUP($A1105,Banknifty!$A$14:$I$4860,7,FALSE),All_curves!O1104)</f>
        <v>28509958</v>
      </c>
      <c r="P1105">
        <f>IFERROR(VLOOKUP($A1105,Banknifty!$A$14:$I$4860,8,FALSE),All_curves!P1104)</f>
        <v>28509958</v>
      </c>
      <c r="Q1105">
        <f>IFERROR(VLOOKUP($A1105,Banknifty!$A$14:$I$4860,9,FALSE),All_curves!Q1104)</f>
        <v>22964966</v>
      </c>
      <c r="R1105">
        <f>IFERROR(VLOOKUP($A1105,Nifty!$A$14:$I$4860,2,FALSE),All_curves!R1104)</f>
        <v>9211535</v>
      </c>
      <c r="S1105">
        <f>IFERROR(VLOOKUP($A1105,Nifty!$A$14:$I$4860,3,FALSE),All_curves!S1104)</f>
        <v>11612075</v>
      </c>
      <c r="T1105">
        <f>IFERROR(VLOOKUP($A1105,Nifty!$A$14:$I$4860,4,FALSE),All_curves!T1104)</f>
        <v>10754922</v>
      </c>
      <c r="U1105">
        <f>IFERROR(VLOOKUP($A1105,Nifty!$A$14:$I$4860,5,FALSE),All_curves!U1104)</f>
        <v>12456683</v>
      </c>
      <c r="V1105">
        <f>IFERROR(VLOOKUP($A1105,Nifty!$A$14:$I$4860,6,FALSE),All_curves!V1104)</f>
        <v>9979428</v>
      </c>
      <c r="W1105">
        <f>IFERROR(VLOOKUP($A1105,Nifty!$A$14:$I$4860,7,FALSE),All_curves!W1104)</f>
        <v>11903096</v>
      </c>
      <c r="X1105">
        <f>IFERROR(VLOOKUP($A1105,Nifty!$A$14:$I$4860,8,FALSE),All_curves!X1104)</f>
        <v>11171595</v>
      </c>
      <c r="Y1105">
        <f>IFERROR(VLOOKUP($A1105,Nifty!$A$14:$I$4860,9,FALSE),All_curves!Y1104)</f>
        <v>11512242</v>
      </c>
      <c r="AA1105" s="5">
        <f t="shared" si="465"/>
        <v>0</v>
      </c>
      <c r="AB1105" s="5">
        <f t="shared" si="466"/>
        <v>0</v>
      </c>
      <c r="AC1105" s="5">
        <f t="shared" si="467"/>
        <v>0</v>
      </c>
      <c r="AD1105" s="5">
        <f t="shared" si="468"/>
        <v>0</v>
      </c>
      <c r="AE1105" s="5">
        <f t="shared" si="469"/>
        <v>0</v>
      </c>
      <c r="AF1105" s="5">
        <f t="shared" si="470"/>
        <v>0</v>
      </c>
      <c r="AG1105" s="5">
        <f t="shared" si="471"/>
        <v>0</v>
      </c>
      <c r="AH1105" s="5">
        <f t="shared" si="472"/>
        <v>0</v>
      </c>
      <c r="AI1105" s="5">
        <f t="shared" ref="AI1105:AI1168" si="474">IFERROR(J1105/J1104-1,0)</f>
        <v>5.2285077066804853E-4</v>
      </c>
      <c r="AJ1105" s="5">
        <f t="shared" ref="AJ1105:AJ1168" si="475">IFERROR(K1105/K1104-1,0)</f>
        <v>-4.4659072754638096E-4</v>
      </c>
      <c r="AK1105" s="5">
        <f t="shared" ref="AK1105:AK1168" si="476">IFERROR(L1105/L1104-1,0)</f>
        <v>-1.0309987233872997E-3</v>
      </c>
      <c r="AL1105" s="5">
        <f t="shared" ref="AL1105:AL1168" si="477">IFERROR(M1105/M1104-1,0)</f>
        <v>1.4461738428739324E-3</v>
      </c>
      <c r="AM1105" s="5">
        <f t="shared" ref="AM1105:AM1168" si="478">IFERROR(N1105/N1104-1,0)</f>
        <v>-1.040805646850762E-2</v>
      </c>
      <c r="AN1105" s="5">
        <f t="shared" ref="AN1105:AN1168" si="479">IFERROR(O1105/O1104-1,0)</f>
        <v>-8.2662227848510073E-3</v>
      </c>
      <c r="AO1105" s="5">
        <f t="shared" ref="AO1105:AO1168" si="480">IFERROR(P1105/P1104-1,0)</f>
        <v>-8.2662227848510073E-3</v>
      </c>
      <c r="AP1105" s="5">
        <f t="shared" ref="AP1105:AP1168" si="481">IFERROR(Q1105/Q1104-1,0)</f>
        <v>-7.692779674199568E-3</v>
      </c>
      <c r="AQ1105" s="5">
        <f t="shared" ref="AQ1105:AQ1168" si="482">IFERROR(R1105/R1104-1,0)</f>
        <v>9.4666603932291871E-4</v>
      </c>
      <c r="AR1105" s="5">
        <f t="shared" ref="AR1105:AR1168" si="483">IFERROR(S1105/S1104-1,0)</f>
        <v>-1.0768549058018939E-3</v>
      </c>
      <c r="AS1105" s="5">
        <f t="shared" ref="AS1105:AS1168" si="484">IFERROR(T1105/T1104-1,0)</f>
        <v>-1.6700218408892686E-3</v>
      </c>
      <c r="AT1105" s="5">
        <f t="shared" ref="AT1105:AT1168" si="485">IFERROR(U1105/U1104-1,0)</f>
        <v>2.8900984664570473E-5</v>
      </c>
      <c r="AU1105" s="5">
        <f t="shared" ref="AU1105:AU1168" si="486">IFERROR(V1105/V1104-1,0)</f>
        <v>9.4674126521110402E-4</v>
      </c>
      <c r="AV1105" s="5">
        <f t="shared" ref="AV1105:AV1168" si="487">IFERROR(W1105/W1104-1,0)</f>
        <v>-1.076877940182297E-3</v>
      </c>
      <c r="AW1105" s="5">
        <f t="shared" ref="AW1105:AW1168" si="488">IFERROR(X1105/X1104-1,0)</f>
        <v>-1.6700203203082742E-3</v>
      </c>
      <c r="AX1105" s="5">
        <f t="shared" ref="AX1105:AX1168" si="489">IFERROR(Y1105/Y1104-1,0)</f>
        <v>2.8926566393083775E-5</v>
      </c>
      <c r="AZ1105" s="7">
        <f t="shared" si="473"/>
        <v>140.61450968540544</v>
      </c>
      <c r="BA1105" s="4">
        <f t="shared" ref="BA1105:BA1168" si="490">(AA1105*$AA$14%)+(AB1105*$AB$14%)+(AC1105*$AC$14%)+(AD1105*$AD$14%)+(AE1105*$AE$14%)+(AF1105*$AF$14%)+(AG1105*$AG$14%)+(AH1105*$AH$14%)+(AI1105*$AI$14%)+(AJ1105*$AJ$14%)+(AK1105*$AK$14%)+(AL1105*$AL$14%)+(AM1105*$AM$14%)+(AN1105*$AN$14%)+(AO1105*$AO$14%)+(AP1105*$AP$14%)+(AQ1105*$AQ$14%)+(AR1105*$AR$14%)+(AS1105*$AS$14%)+(AT1105*$AT$14%)+(AU1105*$AU$14%)+(AV1105*$AV$14%)+(AW1105*$AW$14%)+(AX1105*$AX$14%)</f>
        <v>-1.5701827792246235E-3</v>
      </c>
      <c r="BB1105" s="5">
        <f>AZ1105/MAX($AZ$16:AZ1105)-1</f>
        <v>-8.3215121075530529E-3</v>
      </c>
    </row>
    <row r="1106" spans="1:54" x14ac:dyDescent="0.25">
      <c r="A1106" s="3">
        <v>44160</v>
      </c>
      <c r="B1106">
        <f>IFERROR(VLOOKUP($A1106,Finnifty!$A$14:$I$486,B$15+1,FALSE),All_curves!B1105)</f>
        <v>0</v>
      </c>
      <c r="C1106">
        <f>IFERROR(VLOOKUP($A1106,Finnifty!$A$14:$I$486,C$15+1,FALSE),All_curves!C1105)</f>
        <v>0</v>
      </c>
      <c r="D1106">
        <f>IFERROR(VLOOKUP($A1106,Finnifty!$A$14:$I$486,D$15+1,FALSE),All_curves!D1105)</f>
        <v>0</v>
      </c>
      <c r="E1106">
        <f>IFERROR(VLOOKUP($A1106,Finnifty!$A$14:$I$486,E$15+1,FALSE),All_curves!E1105)</f>
        <v>0</v>
      </c>
      <c r="F1106">
        <f>IFERROR(VLOOKUP($A1106,Finnifty!$A$14:$I$486,F$15+1,FALSE),All_curves!F1105)</f>
        <v>0</v>
      </c>
      <c r="G1106">
        <f>IFERROR(VLOOKUP($A1106,Finnifty!$A$14:$I$486,G$15+1,FALSE),All_curves!G1105)</f>
        <v>0</v>
      </c>
      <c r="H1106">
        <f>IFERROR(VLOOKUP($A1106,Finnifty!$A$14:$I$486,H$15+1,FALSE),All_curves!H1105)</f>
        <v>0</v>
      </c>
      <c r="I1106">
        <f>IFERROR(VLOOKUP($A1106,Finnifty!$A$14:$I$486,I$15+1,FALSE),All_curves!I1105)</f>
        <v>0</v>
      </c>
      <c r="J1106">
        <f>IFERROR(VLOOKUP($A1106,Banknifty!$A$14:$I$4860,2,FALSE),All_curves!J1105)</f>
        <v>17910828</v>
      </c>
      <c r="K1106">
        <f>IFERROR(VLOOKUP($A1106,Banknifty!$A$14:$I$4860,3,FALSE),All_curves!K1105)</f>
        <v>31604150</v>
      </c>
      <c r="L1106">
        <f>IFERROR(VLOOKUP($A1106,Banknifty!$A$14:$I$4860,4,FALSE),All_curves!L1105)</f>
        <v>23709440</v>
      </c>
      <c r="M1106">
        <f>IFERROR(VLOOKUP($A1106,Banknifty!$A$14:$I$4860,5,FALSE),All_curves!M1105)</f>
        <v>31237936</v>
      </c>
      <c r="N1106">
        <f>IFERROR(VLOOKUP($A1106,Banknifty!$A$14:$I$4860,6,FALSE),All_curves!N1105)</f>
        <v>17063488</v>
      </c>
      <c r="O1106">
        <f>IFERROR(VLOOKUP($A1106,Banknifty!$A$14:$I$4860,7,FALSE),All_curves!O1105)</f>
        <v>28331428</v>
      </c>
      <c r="P1106">
        <f>IFERROR(VLOOKUP($A1106,Banknifty!$A$14:$I$4860,8,FALSE),All_curves!P1105)</f>
        <v>28331428</v>
      </c>
      <c r="Q1106">
        <f>IFERROR(VLOOKUP($A1106,Banknifty!$A$14:$I$4860,9,FALSE),All_curves!Q1105)</f>
        <v>22967106</v>
      </c>
      <c r="R1106">
        <f>IFERROR(VLOOKUP($A1106,Nifty!$A$14:$I$4860,2,FALSE),All_curves!R1105)</f>
        <v>9412594</v>
      </c>
      <c r="S1106">
        <f>IFERROR(VLOOKUP($A1106,Nifty!$A$14:$I$4860,3,FALSE),All_curves!S1105)</f>
        <v>11824116</v>
      </c>
      <c r="T1106">
        <f>IFERROR(VLOOKUP($A1106,Nifty!$A$14:$I$4860,4,FALSE),All_curves!T1105)</f>
        <v>10959326</v>
      </c>
      <c r="U1106">
        <f>IFERROR(VLOOKUP($A1106,Nifty!$A$14:$I$4860,5,FALSE),All_curves!U1105)</f>
        <v>12698593</v>
      </c>
      <c r="V1106">
        <f>IFERROR(VLOOKUP($A1106,Nifty!$A$14:$I$4860,6,FALSE),All_curves!V1105)</f>
        <v>10197248</v>
      </c>
      <c r="W1106">
        <f>IFERROR(VLOOKUP($A1106,Nifty!$A$14:$I$4860,7,FALSE),All_curves!W1105)</f>
        <v>12120451</v>
      </c>
      <c r="X1106">
        <f>IFERROR(VLOOKUP($A1106,Nifty!$A$14:$I$4860,8,FALSE),All_curves!X1105)</f>
        <v>11383918</v>
      </c>
      <c r="Y1106">
        <f>IFERROR(VLOOKUP($A1106,Nifty!$A$14:$I$4860,9,FALSE),All_curves!Y1105)</f>
        <v>11735811</v>
      </c>
      <c r="AA1106" s="5">
        <f t="shared" si="465"/>
        <v>0</v>
      </c>
      <c r="AB1106" s="5">
        <f t="shared" si="466"/>
        <v>0</v>
      </c>
      <c r="AC1106" s="5">
        <f t="shared" si="467"/>
        <v>0</v>
      </c>
      <c r="AD1106" s="5">
        <f t="shared" si="468"/>
        <v>0</v>
      </c>
      <c r="AE1106" s="5">
        <f t="shared" si="469"/>
        <v>0</v>
      </c>
      <c r="AF1106" s="5">
        <f t="shared" si="470"/>
        <v>0</v>
      </c>
      <c r="AG1106" s="5">
        <f t="shared" si="471"/>
        <v>0</v>
      </c>
      <c r="AH1106" s="5">
        <f t="shared" si="472"/>
        <v>0</v>
      </c>
      <c r="AI1106" s="5">
        <f t="shared" si="474"/>
        <v>-4.0650727477091753E-3</v>
      </c>
      <c r="AJ1106" s="5">
        <f t="shared" si="475"/>
        <v>1.9231008624335466E-2</v>
      </c>
      <c r="AK1106" s="5">
        <f t="shared" si="476"/>
        <v>1.239679478962441E-2</v>
      </c>
      <c r="AL1106" s="5">
        <f t="shared" si="477"/>
        <v>1.4716769094648363E-2</v>
      </c>
      <c r="AM1106" s="5">
        <f t="shared" si="478"/>
        <v>-7.3364135682520981E-3</v>
      </c>
      <c r="AN1106" s="5">
        <f t="shared" si="479"/>
        <v>-6.2620225536634821E-3</v>
      </c>
      <c r="AO1106" s="5">
        <f t="shared" si="480"/>
        <v>-6.2620225536634821E-3</v>
      </c>
      <c r="AP1106" s="5">
        <f t="shared" si="481"/>
        <v>9.3185419913099921E-5</v>
      </c>
      <c r="AQ1106" s="5">
        <f t="shared" si="482"/>
        <v>2.182687250279125E-2</v>
      </c>
      <c r="AR1106" s="5">
        <f t="shared" si="483"/>
        <v>1.8260388431869501E-2</v>
      </c>
      <c r="AS1106" s="5">
        <f t="shared" si="484"/>
        <v>1.9005623657707638E-2</v>
      </c>
      <c r="AT1106" s="5">
        <f t="shared" si="485"/>
        <v>1.9420097629521349E-2</v>
      </c>
      <c r="AU1106" s="5">
        <f t="shared" si="486"/>
        <v>2.1826902303418549E-2</v>
      </c>
      <c r="AV1106" s="5">
        <f t="shared" si="487"/>
        <v>1.8260375283875696E-2</v>
      </c>
      <c r="AW1106" s="5">
        <f t="shared" si="488"/>
        <v>1.9005612000793093E-2</v>
      </c>
      <c r="AX1106" s="5">
        <f t="shared" si="489"/>
        <v>1.9420109479977965E-2</v>
      </c>
      <c r="AZ1106" s="7">
        <f t="shared" si="473"/>
        <v>141.66641289619363</v>
      </c>
      <c r="BA1106" s="4">
        <f t="shared" si="490"/>
        <v>7.4807586581328404E-3</v>
      </c>
      <c r="BB1106" s="5">
        <f>AZ1106/MAX($AZ$16:AZ1106)-1</f>
        <v>-9.0300467316761779E-4</v>
      </c>
    </row>
    <row r="1107" spans="1:54" x14ac:dyDescent="0.25">
      <c r="A1107" s="3">
        <v>44161</v>
      </c>
      <c r="B1107">
        <f>IFERROR(VLOOKUP($A1107,Finnifty!$A$14:$I$486,B$15+1,FALSE),All_curves!B1106)</f>
        <v>0</v>
      </c>
      <c r="C1107">
        <f>IFERROR(VLOOKUP($A1107,Finnifty!$A$14:$I$486,C$15+1,FALSE),All_curves!C1106)</f>
        <v>0</v>
      </c>
      <c r="D1107">
        <f>IFERROR(VLOOKUP($A1107,Finnifty!$A$14:$I$486,D$15+1,FALSE),All_curves!D1106)</f>
        <v>0</v>
      </c>
      <c r="E1107">
        <f>IFERROR(VLOOKUP($A1107,Finnifty!$A$14:$I$486,E$15+1,FALSE),All_curves!E1106)</f>
        <v>0</v>
      </c>
      <c r="F1107">
        <f>IFERROR(VLOOKUP($A1107,Finnifty!$A$14:$I$486,F$15+1,FALSE),All_curves!F1106)</f>
        <v>0</v>
      </c>
      <c r="G1107">
        <f>IFERROR(VLOOKUP($A1107,Finnifty!$A$14:$I$486,G$15+1,FALSE),All_curves!G1106)</f>
        <v>0</v>
      </c>
      <c r="H1107">
        <f>IFERROR(VLOOKUP($A1107,Finnifty!$A$14:$I$486,H$15+1,FALSE),All_curves!H1106)</f>
        <v>0</v>
      </c>
      <c r="I1107">
        <f>IFERROR(VLOOKUP($A1107,Finnifty!$A$14:$I$486,I$15+1,FALSE),All_curves!I1106)</f>
        <v>0</v>
      </c>
      <c r="J1107">
        <f>IFERROR(VLOOKUP($A1107,Banknifty!$A$14:$I$4860,2,FALSE),All_curves!J1106)</f>
        <v>17715752</v>
      </c>
      <c r="K1107">
        <f>IFERROR(VLOOKUP($A1107,Banknifty!$A$14:$I$4860,3,FALSE),All_curves!K1106)</f>
        <v>31388380</v>
      </c>
      <c r="L1107">
        <f>IFERROR(VLOOKUP($A1107,Banknifty!$A$14:$I$4860,4,FALSE),All_curves!L1106)</f>
        <v>23379700</v>
      </c>
      <c r="M1107">
        <f>IFERROR(VLOOKUP($A1107,Banknifty!$A$14:$I$4860,5,FALSE),All_curves!M1106)</f>
        <v>31026134</v>
      </c>
      <c r="N1107">
        <f>IFERROR(VLOOKUP($A1107,Banknifty!$A$14:$I$4860,6,FALSE),All_curves!N1106)</f>
        <v>17098944</v>
      </c>
      <c r="O1107">
        <f>IFERROR(VLOOKUP($A1107,Banknifty!$A$14:$I$4860,7,FALSE),All_curves!O1106)</f>
        <v>28218324</v>
      </c>
      <c r="P1107">
        <f>IFERROR(VLOOKUP($A1107,Banknifty!$A$14:$I$4860,8,FALSE),All_curves!P1106)</f>
        <v>28218324</v>
      </c>
      <c r="Q1107">
        <f>IFERROR(VLOOKUP($A1107,Banknifty!$A$14:$I$4860,9,FALSE),All_curves!Q1106)</f>
        <v>22967106</v>
      </c>
      <c r="R1107">
        <f>IFERROR(VLOOKUP($A1107,Nifty!$A$14:$I$4860,2,FALSE),All_curves!R1106)</f>
        <v>9289482</v>
      </c>
      <c r="S1107">
        <f>IFERROR(VLOOKUP($A1107,Nifty!$A$14:$I$4860,3,FALSE),All_curves!S1106)</f>
        <v>11728964</v>
      </c>
      <c r="T1107">
        <f>IFERROR(VLOOKUP($A1107,Nifty!$A$14:$I$4860,4,FALSE),All_curves!T1106)</f>
        <v>10870665</v>
      </c>
      <c r="U1107">
        <f>IFERROR(VLOOKUP($A1107,Nifty!$A$14:$I$4860,5,FALSE),All_curves!U1106)</f>
        <v>12658778</v>
      </c>
      <c r="V1107">
        <f>IFERROR(VLOOKUP($A1107,Nifty!$A$14:$I$4860,6,FALSE),All_curves!V1106)</f>
        <v>10106370</v>
      </c>
      <c r="W1107">
        <f>IFERROR(VLOOKUP($A1107,Nifty!$A$14:$I$4860,7,FALSE),All_curves!W1106)</f>
        <v>12083754</v>
      </c>
      <c r="X1107">
        <f>IFERROR(VLOOKUP($A1107,Nifty!$A$14:$I$4860,8,FALSE),All_curves!X1106)</f>
        <v>11348963</v>
      </c>
      <c r="Y1107">
        <f>IFERROR(VLOOKUP($A1107,Nifty!$A$14:$I$4860,9,FALSE),All_curves!Y1106)</f>
        <v>11699014</v>
      </c>
      <c r="AA1107" s="5">
        <f t="shared" si="465"/>
        <v>0</v>
      </c>
      <c r="AB1107" s="5">
        <f t="shared" si="466"/>
        <v>0</v>
      </c>
      <c r="AC1107" s="5">
        <f t="shared" si="467"/>
        <v>0</v>
      </c>
      <c r="AD1107" s="5">
        <f t="shared" si="468"/>
        <v>0</v>
      </c>
      <c r="AE1107" s="5">
        <f t="shared" si="469"/>
        <v>0</v>
      </c>
      <c r="AF1107" s="5">
        <f t="shared" si="470"/>
        <v>0</v>
      </c>
      <c r="AG1107" s="5">
        <f t="shared" si="471"/>
        <v>0</v>
      </c>
      <c r="AH1107" s="5">
        <f t="shared" si="472"/>
        <v>0</v>
      </c>
      <c r="AI1107" s="5">
        <f t="shared" si="474"/>
        <v>-1.0891512106531276E-2</v>
      </c>
      <c r="AJ1107" s="5">
        <f t="shared" si="475"/>
        <v>-6.8272679379132173E-3</v>
      </c>
      <c r="AK1107" s="5">
        <f t="shared" si="476"/>
        <v>-1.3907540625168746E-2</v>
      </c>
      <c r="AL1107" s="5">
        <f t="shared" si="477"/>
        <v>-6.780281514117914E-3</v>
      </c>
      <c r="AM1107" s="5">
        <f t="shared" si="478"/>
        <v>2.0778870064550592E-3</v>
      </c>
      <c r="AN1107" s="5">
        <f t="shared" si="479"/>
        <v>-3.9921743443359636E-3</v>
      </c>
      <c r="AO1107" s="5">
        <f t="shared" si="480"/>
        <v>-3.9921743443359636E-3</v>
      </c>
      <c r="AP1107" s="5">
        <f t="shared" si="481"/>
        <v>0</v>
      </c>
      <c r="AQ1107" s="5">
        <f t="shared" si="482"/>
        <v>-1.3079497532773599E-2</v>
      </c>
      <c r="AR1107" s="5">
        <f t="shared" si="483"/>
        <v>-8.0472823507482527E-3</v>
      </c>
      <c r="AS1107" s="5">
        <f t="shared" si="484"/>
        <v>-8.0900048050399631E-3</v>
      </c>
      <c r="AT1107" s="5">
        <f t="shared" si="485"/>
        <v>-3.1353867314276584E-3</v>
      </c>
      <c r="AU1107" s="5">
        <f t="shared" si="486"/>
        <v>-8.912012339015396E-3</v>
      </c>
      <c r="AV1107" s="5">
        <f t="shared" si="487"/>
        <v>-3.0276926163885776E-3</v>
      </c>
      <c r="AW1107" s="5">
        <f t="shared" si="488"/>
        <v>-3.0705597141511554E-3</v>
      </c>
      <c r="AX1107" s="5">
        <f t="shared" si="489"/>
        <v>-3.1354458588332967E-3</v>
      </c>
      <c r="AZ1107" s="7">
        <f t="shared" si="473"/>
        <v>141.10676595465983</v>
      </c>
      <c r="BA1107" s="4">
        <f t="shared" si="490"/>
        <v>-3.9504560755969139E-3</v>
      </c>
      <c r="BB1107" s="5">
        <f>AZ1107/MAX($AZ$16:AZ1107)-1</f>
        <v>-4.8498934684672035E-3</v>
      </c>
    </row>
    <row r="1108" spans="1:54" x14ac:dyDescent="0.25">
      <c r="A1108" s="3">
        <v>44162</v>
      </c>
      <c r="B1108">
        <f>IFERROR(VLOOKUP($A1108,Finnifty!$A$14:$I$486,B$15+1,FALSE),All_curves!B1107)</f>
        <v>0</v>
      </c>
      <c r="C1108">
        <f>IFERROR(VLOOKUP($A1108,Finnifty!$A$14:$I$486,C$15+1,FALSE),All_curves!C1107)</f>
        <v>0</v>
      </c>
      <c r="D1108">
        <f>IFERROR(VLOOKUP($A1108,Finnifty!$A$14:$I$486,D$15+1,FALSE),All_curves!D1107)</f>
        <v>0</v>
      </c>
      <c r="E1108">
        <f>IFERROR(VLOOKUP($A1108,Finnifty!$A$14:$I$486,E$15+1,FALSE),All_curves!E1107)</f>
        <v>0</v>
      </c>
      <c r="F1108">
        <f>IFERROR(VLOOKUP($A1108,Finnifty!$A$14:$I$486,F$15+1,FALSE),All_curves!F1107)</f>
        <v>0</v>
      </c>
      <c r="G1108">
        <f>IFERROR(VLOOKUP($A1108,Finnifty!$A$14:$I$486,G$15+1,FALSE),All_curves!G1107)</f>
        <v>0</v>
      </c>
      <c r="H1108">
        <f>IFERROR(VLOOKUP($A1108,Finnifty!$A$14:$I$486,H$15+1,FALSE),All_curves!H1107)</f>
        <v>0</v>
      </c>
      <c r="I1108">
        <f>IFERROR(VLOOKUP($A1108,Finnifty!$A$14:$I$486,I$15+1,FALSE),All_curves!I1107)</f>
        <v>0</v>
      </c>
      <c r="J1108">
        <f>IFERROR(VLOOKUP($A1108,Banknifty!$A$14:$I$4860,2,FALSE),All_curves!J1107)</f>
        <v>17662098</v>
      </c>
      <c r="K1108">
        <f>IFERROR(VLOOKUP($A1108,Banknifty!$A$14:$I$4860,3,FALSE),All_curves!K1107)</f>
        <v>31388380</v>
      </c>
      <c r="L1108">
        <f>IFERROR(VLOOKUP($A1108,Banknifty!$A$14:$I$4860,4,FALSE),All_curves!L1107)</f>
        <v>23379700</v>
      </c>
      <c r="M1108">
        <f>IFERROR(VLOOKUP($A1108,Banknifty!$A$14:$I$4860,5,FALSE),All_curves!M1107)</f>
        <v>31026134</v>
      </c>
      <c r="N1108">
        <f>IFERROR(VLOOKUP($A1108,Banknifty!$A$14:$I$4860,6,FALSE),All_curves!N1107)</f>
        <v>17107884</v>
      </c>
      <c r="O1108">
        <f>IFERROR(VLOOKUP($A1108,Banknifty!$A$14:$I$4860,7,FALSE),All_curves!O1107)</f>
        <v>28205720</v>
      </c>
      <c r="P1108">
        <f>IFERROR(VLOOKUP($A1108,Banknifty!$A$14:$I$4860,8,FALSE),All_curves!P1107)</f>
        <v>28205720</v>
      </c>
      <c r="Q1108">
        <f>IFERROR(VLOOKUP($A1108,Banknifty!$A$14:$I$4860,9,FALSE),All_curves!Q1107)</f>
        <v>23000322</v>
      </c>
      <c r="R1108">
        <f>IFERROR(VLOOKUP($A1108,Nifty!$A$14:$I$4860,2,FALSE),All_curves!R1107)</f>
        <v>9285946</v>
      </c>
      <c r="S1108">
        <f>IFERROR(VLOOKUP($A1108,Nifty!$A$14:$I$4860,3,FALSE),All_curves!S1107)</f>
        <v>11728964</v>
      </c>
      <c r="T1108">
        <f>IFERROR(VLOOKUP($A1108,Nifty!$A$14:$I$4860,4,FALSE),All_curves!T1107)</f>
        <v>10870665</v>
      </c>
      <c r="U1108">
        <f>IFERROR(VLOOKUP($A1108,Nifty!$A$14:$I$4860,5,FALSE),All_curves!U1107)</f>
        <v>12658778</v>
      </c>
      <c r="V1108">
        <f>IFERROR(VLOOKUP($A1108,Nifty!$A$14:$I$4860,6,FALSE),All_curves!V1107)</f>
        <v>10104029</v>
      </c>
      <c r="W1108">
        <f>IFERROR(VLOOKUP($A1108,Nifty!$A$14:$I$4860,7,FALSE),All_curves!W1107)</f>
        <v>12083754</v>
      </c>
      <c r="X1108">
        <f>IFERROR(VLOOKUP($A1108,Nifty!$A$14:$I$4860,8,FALSE),All_curves!X1107)</f>
        <v>11348963</v>
      </c>
      <c r="Y1108">
        <f>IFERROR(VLOOKUP($A1108,Nifty!$A$14:$I$4860,9,FALSE),All_curves!Y1107)</f>
        <v>11699014</v>
      </c>
      <c r="AA1108" s="5">
        <f t="shared" si="465"/>
        <v>0</v>
      </c>
      <c r="AB1108" s="5">
        <f t="shared" si="466"/>
        <v>0</v>
      </c>
      <c r="AC1108" s="5">
        <f t="shared" si="467"/>
        <v>0</v>
      </c>
      <c r="AD1108" s="5">
        <f t="shared" si="468"/>
        <v>0</v>
      </c>
      <c r="AE1108" s="5">
        <f t="shared" si="469"/>
        <v>0</v>
      </c>
      <c r="AF1108" s="5">
        <f t="shared" si="470"/>
        <v>0</v>
      </c>
      <c r="AG1108" s="5">
        <f t="shared" si="471"/>
        <v>0</v>
      </c>
      <c r="AH1108" s="5">
        <f t="shared" si="472"/>
        <v>0</v>
      </c>
      <c r="AI1108" s="5">
        <f t="shared" si="474"/>
        <v>-3.0286041484437476E-3</v>
      </c>
      <c r="AJ1108" s="5">
        <f t="shared" si="475"/>
        <v>0</v>
      </c>
      <c r="AK1108" s="5">
        <f t="shared" si="476"/>
        <v>0</v>
      </c>
      <c r="AL1108" s="5">
        <f t="shared" si="477"/>
        <v>0</v>
      </c>
      <c r="AM1108" s="5">
        <f t="shared" si="478"/>
        <v>5.2283930516416888E-4</v>
      </c>
      <c r="AN1108" s="5">
        <f t="shared" si="479"/>
        <v>-4.4666012056560067E-4</v>
      </c>
      <c r="AO1108" s="5">
        <f t="shared" si="480"/>
        <v>-4.4666012056560067E-4</v>
      </c>
      <c r="AP1108" s="5">
        <f t="shared" si="481"/>
        <v>1.4462422910399564E-3</v>
      </c>
      <c r="AQ1108" s="5">
        <f t="shared" si="482"/>
        <v>-3.8064555160344238E-4</v>
      </c>
      <c r="AR1108" s="5">
        <f t="shared" si="483"/>
        <v>0</v>
      </c>
      <c r="AS1108" s="5">
        <f t="shared" si="484"/>
        <v>0</v>
      </c>
      <c r="AT1108" s="5">
        <f t="shared" si="485"/>
        <v>0</v>
      </c>
      <c r="AU1108" s="5">
        <f t="shared" si="486"/>
        <v>-2.3163608694320992E-4</v>
      </c>
      <c r="AV1108" s="5">
        <f t="shared" si="487"/>
        <v>0</v>
      </c>
      <c r="AW1108" s="5">
        <f t="shared" si="488"/>
        <v>0</v>
      </c>
      <c r="AX1108" s="5">
        <f t="shared" si="489"/>
        <v>0</v>
      </c>
      <c r="AZ1108" s="7">
        <f t="shared" si="473"/>
        <v>141.09168443745736</v>
      </c>
      <c r="BA1108" s="4">
        <f t="shared" si="490"/>
        <v>-1.0688018466322817E-4</v>
      </c>
      <c r="BB1108" s="5">
        <f>AZ1108/MAX($AZ$16:AZ1108)-1</f>
        <v>-4.9562552956210482E-3</v>
      </c>
    </row>
    <row r="1109" spans="1:54" x14ac:dyDescent="0.25">
      <c r="A1109" s="3">
        <v>44166</v>
      </c>
      <c r="B1109">
        <f>IFERROR(VLOOKUP($A1109,Finnifty!$A$14:$I$486,B$15+1,FALSE),All_curves!B1108)</f>
        <v>0</v>
      </c>
      <c r="C1109">
        <f>IFERROR(VLOOKUP($A1109,Finnifty!$A$14:$I$486,C$15+1,FALSE),All_curves!C1108)</f>
        <v>0</v>
      </c>
      <c r="D1109">
        <f>IFERROR(VLOOKUP($A1109,Finnifty!$A$14:$I$486,D$15+1,FALSE),All_curves!D1108)</f>
        <v>0</v>
      </c>
      <c r="E1109">
        <f>IFERROR(VLOOKUP($A1109,Finnifty!$A$14:$I$486,E$15+1,FALSE),All_curves!E1108)</f>
        <v>0</v>
      </c>
      <c r="F1109">
        <f>IFERROR(VLOOKUP($A1109,Finnifty!$A$14:$I$486,F$15+1,FALSE),All_curves!F1108)</f>
        <v>0</v>
      </c>
      <c r="G1109">
        <f>IFERROR(VLOOKUP($A1109,Finnifty!$A$14:$I$486,G$15+1,FALSE),All_curves!G1108)</f>
        <v>0</v>
      </c>
      <c r="H1109">
        <f>IFERROR(VLOOKUP($A1109,Finnifty!$A$14:$I$486,H$15+1,FALSE),All_curves!H1108)</f>
        <v>0</v>
      </c>
      <c r="I1109">
        <f>IFERROR(VLOOKUP($A1109,Finnifty!$A$14:$I$486,I$15+1,FALSE),All_curves!I1108)</f>
        <v>0</v>
      </c>
      <c r="J1109">
        <f>IFERROR(VLOOKUP($A1109,Banknifty!$A$14:$I$4860,2,FALSE),All_curves!J1108)</f>
        <v>17661432</v>
      </c>
      <c r="K1109">
        <f>IFERROR(VLOOKUP($A1109,Banknifty!$A$14:$I$4860,3,FALSE),All_curves!K1108)</f>
        <v>31363116</v>
      </c>
      <c r="L1109">
        <f>IFERROR(VLOOKUP($A1109,Banknifty!$A$14:$I$4860,4,FALSE),All_curves!L1108)</f>
        <v>23379700</v>
      </c>
      <c r="M1109">
        <f>IFERROR(VLOOKUP($A1109,Banknifty!$A$14:$I$4860,5,FALSE),All_curves!M1108)</f>
        <v>31026134</v>
      </c>
      <c r="N1109">
        <f>IFERROR(VLOOKUP($A1109,Banknifty!$A$14:$I$4860,6,FALSE),All_curves!N1108)</f>
        <v>17038340</v>
      </c>
      <c r="O1109">
        <f>IFERROR(VLOOKUP($A1109,Banknifty!$A$14:$I$4860,7,FALSE),All_curves!O1108)</f>
        <v>28748146</v>
      </c>
      <c r="P1109">
        <f>IFERROR(VLOOKUP($A1109,Banknifty!$A$14:$I$4860,8,FALSE),All_curves!P1108)</f>
        <v>28748146</v>
      </c>
      <c r="Q1109">
        <f>IFERROR(VLOOKUP($A1109,Banknifty!$A$14:$I$4860,9,FALSE),All_curves!Q1108)</f>
        <v>23338812</v>
      </c>
      <c r="R1109">
        <f>IFERROR(VLOOKUP($A1109,Nifty!$A$14:$I$4860,2,FALSE),All_curves!R1108)</f>
        <v>9303780</v>
      </c>
      <c r="S1109">
        <f>IFERROR(VLOOKUP($A1109,Nifty!$A$14:$I$4860,3,FALSE),All_curves!S1108)</f>
        <v>11740830</v>
      </c>
      <c r="T1109">
        <f>IFERROR(VLOOKUP($A1109,Nifty!$A$14:$I$4860,4,FALSE),All_curves!T1108)</f>
        <v>10870664</v>
      </c>
      <c r="U1109">
        <f>IFERROR(VLOOKUP($A1109,Nifty!$A$14:$I$4860,5,FALSE),All_curves!U1108)</f>
        <v>12662054</v>
      </c>
      <c r="V1109">
        <f>IFERROR(VLOOKUP($A1109,Nifty!$A$14:$I$4860,6,FALSE),All_curves!V1108)</f>
        <v>10123433</v>
      </c>
      <c r="W1109">
        <f>IFERROR(VLOOKUP($A1109,Nifty!$A$14:$I$4860,7,FALSE),All_curves!W1108)</f>
        <v>12095980</v>
      </c>
      <c r="X1109">
        <f>IFERROR(VLOOKUP($A1109,Nifty!$A$14:$I$4860,8,FALSE),All_curves!X1108)</f>
        <v>11348962</v>
      </c>
      <c r="Y1109">
        <f>IFERROR(VLOOKUP($A1109,Nifty!$A$14:$I$4860,9,FALSE),All_curves!Y1108)</f>
        <v>11702042</v>
      </c>
      <c r="AA1109" s="5">
        <f t="shared" si="465"/>
        <v>0</v>
      </c>
      <c r="AB1109" s="5">
        <f t="shared" si="466"/>
        <v>0</v>
      </c>
      <c r="AC1109" s="5">
        <f t="shared" si="467"/>
        <v>0</v>
      </c>
      <c r="AD1109" s="5">
        <f t="shared" si="468"/>
        <v>0</v>
      </c>
      <c r="AE1109" s="5">
        <f t="shared" si="469"/>
        <v>0</v>
      </c>
      <c r="AF1109" s="5">
        <f t="shared" si="470"/>
        <v>0</v>
      </c>
      <c r="AG1109" s="5">
        <f t="shared" si="471"/>
        <v>0</v>
      </c>
      <c r="AH1109" s="5">
        <f t="shared" si="472"/>
        <v>0</v>
      </c>
      <c r="AI1109" s="5">
        <f t="shared" si="474"/>
        <v>-3.7707864603664376E-5</v>
      </c>
      <c r="AJ1109" s="5">
        <f t="shared" si="475"/>
        <v>-8.0488384555044146E-4</v>
      </c>
      <c r="AK1109" s="5">
        <f t="shared" si="476"/>
        <v>0</v>
      </c>
      <c r="AL1109" s="5">
        <f t="shared" si="477"/>
        <v>0</v>
      </c>
      <c r="AM1109" s="5">
        <f t="shared" si="478"/>
        <v>-4.0650263936791164E-3</v>
      </c>
      <c r="AN1109" s="5">
        <f t="shared" si="479"/>
        <v>1.923106377004391E-2</v>
      </c>
      <c r="AO1109" s="5">
        <f t="shared" si="480"/>
        <v>1.923106377004391E-2</v>
      </c>
      <c r="AP1109" s="5">
        <f t="shared" si="481"/>
        <v>1.4716750487232311E-2</v>
      </c>
      <c r="AQ1109" s="5">
        <f t="shared" si="482"/>
        <v>1.9205366906074328E-3</v>
      </c>
      <c r="AR1109" s="5">
        <f t="shared" si="483"/>
        <v>1.0116835553422021E-3</v>
      </c>
      <c r="AS1109" s="5">
        <f t="shared" si="484"/>
        <v>-9.1990692396848317E-8</v>
      </c>
      <c r="AT1109" s="5">
        <f t="shared" si="485"/>
        <v>2.5879275234941268E-4</v>
      </c>
      <c r="AU1109" s="5">
        <f t="shared" si="486"/>
        <v>1.9204220415440787E-3</v>
      </c>
      <c r="AV1109" s="5">
        <f t="shared" si="487"/>
        <v>1.0117716729420856E-3</v>
      </c>
      <c r="AW1109" s="5">
        <f t="shared" si="488"/>
        <v>-8.8113777496623413E-8</v>
      </c>
      <c r="AX1109" s="5">
        <f t="shared" si="489"/>
        <v>2.5882523091258491E-4</v>
      </c>
      <c r="AZ1109" s="7">
        <f t="shared" si="473"/>
        <v>141.4129802540553</v>
      </c>
      <c r="BA1109" s="4">
        <f t="shared" si="490"/>
        <v>2.2772129901131176E-3</v>
      </c>
      <c r="BB1109" s="5">
        <f>AZ1109/MAX($AZ$16:AZ1109)-1</f>
        <v>-2.6903287544491894E-3</v>
      </c>
    </row>
    <row r="1110" spans="1:54" x14ac:dyDescent="0.25">
      <c r="A1110" s="3">
        <v>44167</v>
      </c>
      <c r="B1110">
        <f>IFERROR(VLOOKUP($A1110,Finnifty!$A$14:$I$486,B$15+1,FALSE),All_curves!B1109)</f>
        <v>0</v>
      </c>
      <c r="C1110">
        <f>IFERROR(VLOOKUP($A1110,Finnifty!$A$14:$I$486,C$15+1,FALSE),All_curves!C1109)</f>
        <v>0</v>
      </c>
      <c r="D1110">
        <f>IFERROR(VLOOKUP($A1110,Finnifty!$A$14:$I$486,D$15+1,FALSE),All_curves!D1109)</f>
        <v>0</v>
      </c>
      <c r="E1110">
        <f>IFERROR(VLOOKUP($A1110,Finnifty!$A$14:$I$486,E$15+1,FALSE),All_curves!E1109)</f>
        <v>0</v>
      </c>
      <c r="F1110">
        <f>IFERROR(VLOOKUP($A1110,Finnifty!$A$14:$I$486,F$15+1,FALSE),All_curves!F1109)</f>
        <v>0</v>
      </c>
      <c r="G1110">
        <f>IFERROR(VLOOKUP($A1110,Finnifty!$A$14:$I$486,G$15+1,FALSE),All_curves!G1109)</f>
        <v>0</v>
      </c>
      <c r="H1110">
        <f>IFERROR(VLOOKUP($A1110,Finnifty!$A$14:$I$486,H$15+1,FALSE),All_curves!H1109)</f>
        <v>0</v>
      </c>
      <c r="I1110">
        <f>IFERROR(VLOOKUP($A1110,Finnifty!$A$14:$I$486,I$15+1,FALSE),All_curves!I1109)</f>
        <v>0</v>
      </c>
      <c r="J1110">
        <f>IFERROR(VLOOKUP($A1110,Banknifty!$A$14:$I$4860,2,FALSE),All_curves!J1109)</f>
        <v>17667764</v>
      </c>
      <c r="K1110">
        <f>IFERROR(VLOOKUP($A1110,Banknifty!$A$14:$I$4860,3,FALSE),All_curves!K1109)</f>
        <v>31195712</v>
      </c>
      <c r="L1110">
        <f>IFERROR(VLOOKUP($A1110,Banknifty!$A$14:$I$4860,4,FALSE),All_curves!L1109)</f>
        <v>23273014</v>
      </c>
      <c r="M1110">
        <f>IFERROR(VLOOKUP($A1110,Banknifty!$A$14:$I$4860,5,FALSE),All_curves!M1109)</f>
        <v>30881412</v>
      </c>
      <c r="N1110">
        <f>IFERROR(VLOOKUP($A1110,Banknifty!$A$14:$I$4860,6,FALSE),All_curves!N1109)</f>
        <v>16975154</v>
      </c>
      <c r="O1110">
        <f>IFERROR(VLOOKUP($A1110,Banknifty!$A$14:$I$4860,7,FALSE),All_curves!O1109)</f>
        <v>28760242</v>
      </c>
      <c r="P1110">
        <f>IFERROR(VLOOKUP($A1110,Banknifty!$A$14:$I$4860,8,FALSE),All_curves!P1109)</f>
        <v>28760242</v>
      </c>
      <c r="Q1110">
        <f>IFERROR(VLOOKUP($A1110,Banknifty!$A$14:$I$4860,9,FALSE),All_curves!Q1109)</f>
        <v>23244936</v>
      </c>
      <c r="R1110">
        <f>IFERROR(VLOOKUP($A1110,Nifty!$A$14:$I$4860,2,FALSE),All_curves!R1109)</f>
        <v>9240192</v>
      </c>
      <c r="S1110">
        <f>IFERROR(VLOOKUP($A1110,Nifty!$A$14:$I$4860,3,FALSE),All_curves!S1109)</f>
        <v>11681161</v>
      </c>
      <c r="T1110">
        <f>IFERROR(VLOOKUP($A1110,Nifty!$A$14:$I$4860,4,FALSE),All_curves!T1109)</f>
        <v>10789770</v>
      </c>
      <c r="U1110">
        <f>IFERROR(VLOOKUP($A1110,Nifty!$A$14:$I$4860,5,FALSE),All_curves!U1109)</f>
        <v>12603771</v>
      </c>
      <c r="V1110">
        <f>IFERROR(VLOOKUP($A1110,Nifty!$A$14:$I$4860,6,FALSE),All_curves!V1109)</f>
        <v>10054244</v>
      </c>
      <c r="W1110">
        <f>IFERROR(VLOOKUP($A1110,Nifty!$A$14:$I$4860,7,FALSE),All_curves!W1109)</f>
        <v>12034506</v>
      </c>
      <c r="X1110">
        <f>IFERROR(VLOOKUP($A1110,Nifty!$A$14:$I$4860,8,FALSE),All_curves!X1109)</f>
        <v>11264509</v>
      </c>
      <c r="Y1110">
        <f>IFERROR(VLOOKUP($A1110,Nifty!$A$14:$I$4860,9,FALSE),All_curves!Y1109)</f>
        <v>11648177</v>
      </c>
      <c r="AA1110" s="5">
        <f t="shared" si="465"/>
        <v>0</v>
      </c>
      <c r="AB1110" s="5">
        <f t="shared" si="466"/>
        <v>0</v>
      </c>
      <c r="AC1110" s="5">
        <f t="shared" si="467"/>
        <v>0</v>
      </c>
      <c r="AD1110" s="5">
        <f t="shared" si="468"/>
        <v>0</v>
      </c>
      <c r="AE1110" s="5">
        <f t="shared" si="469"/>
        <v>0</v>
      </c>
      <c r="AF1110" s="5">
        <f t="shared" si="470"/>
        <v>0</v>
      </c>
      <c r="AG1110" s="5">
        <f t="shared" si="471"/>
        <v>0</v>
      </c>
      <c r="AH1110" s="5">
        <f t="shared" si="472"/>
        <v>0</v>
      </c>
      <c r="AI1110" s="5">
        <f t="shared" si="474"/>
        <v>3.5852132488467525E-4</v>
      </c>
      <c r="AJ1110" s="5">
        <f t="shared" si="475"/>
        <v>-5.3376073984485739E-3</v>
      </c>
      <c r="AK1110" s="5">
        <f t="shared" si="476"/>
        <v>-4.5631894335684819E-3</v>
      </c>
      <c r="AL1110" s="5">
        <f t="shared" si="477"/>
        <v>-4.6645192726879614E-3</v>
      </c>
      <c r="AM1110" s="5">
        <f t="shared" si="478"/>
        <v>-3.7084598617000974E-3</v>
      </c>
      <c r="AN1110" s="5">
        <f t="shared" si="479"/>
        <v>4.2075756815762588E-4</v>
      </c>
      <c r="AO1110" s="5">
        <f t="shared" si="480"/>
        <v>4.2075756815762588E-4</v>
      </c>
      <c r="AP1110" s="5">
        <f t="shared" si="481"/>
        <v>-4.022312703834241E-3</v>
      </c>
      <c r="AQ1110" s="5">
        <f t="shared" si="482"/>
        <v>-6.8346414038165104E-3</v>
      </c>
      <c r="AR1110" s="5">
        <f t="shared" si="483"/>
        <v>-5.0821790282288282E-3</v>
      </c>
      <c r="AS1110" s="5">
        <f t="shared" si="484"/>
        <v>-7.4414957540772653E-3</v>
      </c>
      <c r="AT1110" s="5">
        <f t="shared" si="485"/>
        <v>-4.6029656799757568E-3</v>
      </c>
      <c r="AU1110" s="5">
        <f t="shared" si="486"/>
        <v>-6.8345392318989173E-3</v>
      </c>
      <c r="AV1110" s="5">
        <f t="shared" si="487"/>
        <v>-5.0821843290085322E-3</v>
      </c>
      <c r="AW1110" s="5">
        <f t="shared" si="488"/>
        <v>-7.4414735021581802E-3</v>
      </c>
      <c r="AX1110" s="5">
        <f t="shared" si="489"/>
        <v>-4.6030427851823097E-3</v>
      </c>
      <c r="AZ1110" s="7">
        <f t="shared" si="473"/>
        <v>141.00630849441401</v>
      </c>
      <c r="BA1110" s="4">
        <f t="shared" si="490"/>
        <v>-2.8757739134744054E-3</v>
      </c>
      <c r="BB1110" s="5">
        <f>AZ1110/MAX($AZ$16:AZ1110)-1</f>
        <v>-5.5583658906729339E-3</v>
      </c>
    </row>
    <row r="1111" spans="1:54" x14ac:dyDescent="0.25">
      <c r="A1111" s="3">
        <v>44168</v>
      </c>
      <c r="B1111">
        <f>IFERROR(VLOOKUP($A1111,Finnifty!$A$14:$I$486,B$15+1,FALSE),All_curves!B1110)</f>
        <v>0</v>
      </c>
      <c r="C1111">
        <f>IFERROR(VLOOKUP($A1111,Finnifty!$A$14:$I$486,C$15+1,FALSE),All_curves!C1110)</f>
        <v>0</v>
      </c>
      <c r="D1111">
        <f>IFERROR(VLOOKUP($A1111,Finnifty!$A$14:$I$486,D$15+1,FALSE),All_curves!D1110)</f>
        <v>0</v>
      </c>
      <c r="E1111">
        <f>IFERROR(VLOOKUP($A1111,Finnifty!$A$14:$I$486,E$15+1,FALSE),All_curves!E1110)</f>
        <v>0</v>
      </c>
      <c r="F1111">
        <f>IFERROR(VLOOKUP($A1111,Finnifty!$A$14:$I$486,F$15+1,FALSE),All_curves!F1110)</f>
        <v>0</v>
      </c>
      <c r="G1111">
        <f>IFERROR(VLOOKUP($A1111,Finnifty!$A$14:$I$486,G$15+1,FALSE),All_curves!G1110)</f>
        <v>0</v>
      </c>
      <c r="H1111">
        <f>IFERROR(VLOOKUP($A1111,Finnifty!$A$14:$I$486,H$15+1,FALSE),All_curves!H1110)</f>
        <v>0</v>
      </c>
      <c r="I1111">
        <f>IFERROR(VLOOKUP($A1111,Finnifty!$A$14:$I$486,I$15+1,FALSE),All_curves!I1110)</f>
        <v>0</v>
      </c>
      <c r="J1111">
        <f>IFERROR(VLOOKUP($A1111,Banknifty!$A$14:$I$4860,2,FALSE),All_curves!J1110)</f>
        <v>17493128</v>
      </c>
      <c r="K1111">
        <f>IFERROR(VLOOKUP($A1111,Banknifty!$A$14:$I$4860,3,FALSE),All_curves!K1110)</f>
        <v>30802454</v>
      </c>
      <c r="L1111">
        <f>IFERROR(VLOOKUP($A1111,Banknifty!$A$14:$I$4860,4,FALSE),All_curves!L1110)</f>
        <v>23143296</v>
      </c>
      <c r="M1111">
        <f>IFERROR(VLOOKUP($A1111,Banknifty!$A$14:$I$4860,5,FALSE),All_curves!M1110)</f>
        <v>30801370</v>
      </c>
      <c r="N1111">
        <f>IFERROR(VLOOKUP($A1111,Banknifty!$A$14:$I$4860,6,FALSE),All_curves!N1110)</f>
        <v>16927870</v>
      </c>
      <c r="O1111">
        <f>IFERROR(VLOOKUP($A1111,Banknifty!$A$14:$I$4860,7,FALSE),All_curves!O1110)</f>
        <v>28752144</v>
      </c>
      <c r="P1111">
        <f>IFERROR(VLOOKUP($A1111,Banknifty!$A$14:$I$4860,8,FALSE),All_curves!P1110)</f>
        <v>28752144</v>
      </c>
      <c r="Q1111">
        <f>IFERROR(VLOOKUP($A1111,Banknifty!$A$14:$I$4860,9,FALSE),All_curves!Q1110)</f>
        <v>23244936</v>
      </c>
      <c r="R1111">
        <f>IFERROR(VLOOKUP($A1111,Nifty!$A$14:$I$4860,2,FALSE),All_curves!R1110)</f>
        <v>9143203</v>
      </c>
      <c r="S1111">
        <f>IFERROR(VLOOKUP($A1111,Nifty!$A$14:$I$4860,3,FALSE),All_curves!S1110)</f>
        <v>11616506</v>
      </c>
      <c r="T1111">
        <f>IFERROR(VLOOKUP($A1111,Nifty!$A$14:$I$4860,4,FALSE),All_curves!T1110)</f>
        <v>10711995</v>
      </c>
      <c r="U1111">
        <f>IFERROR(VLOOKUP($A1111,Nifty!$A$14:$I$4860,5,FALSE),All_curves!U1110)</f>
        <v>12593275</v>
      </c>
      <c r="V1111">
        <f>IFERROR(VLOOKUP($A1111,Nifty!$A$14:$I$4860,6,FALSE),All_curves!V1110)</f>
        <v>10014470</v>
      </c>
      <c r="W1111">
        <f>IFERROR(VLOOKUP($A1111,Nifty!$A$14:$I$4860,7,FALSE),All_curves!W1110)</f>
        <v>12022922</v>
      </c>
      <c r="X1111">
        <f>IFERROR(VLOOKUP($A1111,Nifty!$A$14:$I$4860,8,FALSE),All_curves!X1110)</f>
        <v>11239560</v>
      </c>
      <c r="Y1111">
        <f>IFERROR(VLOOKUP($A1111,Nifty!$A$14:$I$4860,9,FALSE),All_curves!Y1110)</f>
        <v>11638478</v>
      </c>
      <c r="AA1111" s="5">
        <f t="shared" si="465"/>
        <v>0</v>
      </c>
      <c r="AB1111" s="5">
        <f t="shared" si="466"/>
        <v>0</v>
      </c>
      <c r="AC1111" s="5">
        <f t="shared" si="467"/>
        <v>0</v>
      </c>
      <c r="AD1111" s="5">
        <f t="shared" si="468"/>
        <v>0</v>
      </c>
      <c r="AE1111" s="5">
        <f t="shared" si="469"/>
        <v>0</v>
      </c>
      <c r="AF1111" s="5">
        <f t="shared" si="470"/>
        <v>0</v>
      </c>
      <c r="AG1111" s="5">
        <f t="shared" si="471"/>
        <v>0</v>
      </c>
      <c r="AH1111" s="5">
        <f t="shared" si="472"/>
        <v>0</v>
      </c>
      <c r="AI1111" s="5">
        <f t="shared" si="474"/>
        <v>-9.8844426493358561E-3</v>
      </c>
      <c r="AJ1111" s="5">
        <f t="shared" si="475"/>
        <v>-1.2606155615233261E-2</v>
      </c>
      <c r="AK1111" s="5">
        <f t="shared" si="476"/>
        <v>-5.5737516421380251E-3</v>
      </c>
      <c r="AL1111" s="5">
        <f t="shared" si="477"/>
        <v>-2.5919151624284043E-3</v>
      </c>
      <c r="AM1111" s="5">
        <f t="shared" si="478"/>
        <v>-2.7854828297876333E-3</v>
      </c>
      <c r="AN1111" s="5">
        <f t="shared" si="479"/>
        <v>-2.815692580055984E-4</v>
      </c>
      <c r="AO1111" s="5">
        <f t="shared" si="480"/>
        <v>-2.815692580055984E-4</v>
      </c>
      <c r="AP1111" s="5">
        <f t="shared" si="481"/>
        <v>0</v>
      </c>
      <c r="AQ1111" s="5">
        <f t="shared" si="482"/>
        <v>-1.0496426914072821E-2</v>
      </c>
      <c r="AR1111" s="5">
        <f t="shared" si="483"/>
        <v>-5.5349806410509572E-3</v>
      </c>
      <c r="AS1111" s="5">
        <f t="shared" si="484"/>
        <v>-7.2082166719030782E-3</v>
      </c>
      <c r="AT1111" s="5">
        <f t="shared" si="485"/>
        <v>-8.3276663785780691E-4</v>
      </c>
      <c r="AU1111" s="5">
        <f t="shared" si="486"/>
        <v>-3.9559413915158936E-3</v>
      </c>
      <c r="AV1111" s="5">
        <f t="shared" si="487"/>
        <v>-9.6256547630624301E-4</v>
      </c>
      <c r="AW1111" s="5">
        <f t="shared" si="488"/>
        <v>-2.2148324440950384E-3</v>
      </c>
      <c r="AX1111" s="5">
        <f t="shared" si="489"/>
        <v>-8.3266248443858437E-4</v>
      </c>
      <c r="AZ1111" s="7">
        <f t="shared" si="473"/>
        <v>140.61828687010578</v>
      </c>
      <c r="BA1111" s="4">
        <f t="shared" si="490"/>
        <v>-2.7518032948406165E-3</v>
      </c>
      <c r="BB1111" s="5">
        <f>AZ1111/MAX($AZ$16:AZ1111)-1</f>
        <v>-8.2948736559416147E-3</v>
      </c>
    </row>
    <row r="1112" spans="1:54" x14ac:dyDescent="0.25">
      <c r="A1112" s="3">
        <v>44169</v>
      </c>
      <c r="B1112">
        <f>IFERROR(VLOOKUP($A1112,Finnifty!$A$14:$I$486,B$15+1,FALSE),All_curves!B1111)</f>
        <v>0</v>
      </c>
      <c r="C1112">
        <f>IFERROR(VLOOKUP($A1112,Finnifty!$A$14:$I$486,C$15+1,FALSE),All_curves!C1111)</f>
        <v>0</v>
      </c>
      <c r="D1112">
        <f>IFERROR(VLOOKUP($A1112,Finnifty!$A$14:$I$486,D$15+1,FALSE),All_curves!D1111)</f>
        <v>0</v>
      </c>
      <c r="E1112">
        <f>IFERROR(VLOOKUP($A1112,Finnifty!$A$14:$I$486,E$15+1,FALSE),All_curves!E1111)</f>
        <v>0</v>
      </c>
      <c r="F1112">
        <f>IFERROR(VLOOKUP($A1112,Finnifty!$A$14:$I$486,F$15+1,FALSE),All_curves!F1111)</f>
        <v>0</v>
      </c>
      <c r="G1112">
        <f>IFERROR(VLOOKUP($A1112,Finnifty!$A$14:$I$486,G$15+1,FALSE),All_curves!G1111)</f>
        <v>0</v>
      </c>
      <c r="H1112">
        <f>IFERROR(VLOOKUP($A1112,Finnifty!$A$14:$I$486,H$15+1,FALSE),All_curves!H1111)</f>
        <v>0</v>
      </c>
      <c r="I1112">
        <f>IFERROR(VLOOKUP($A1112,Finnifty!$A$14:$I$486,I$15+1,FALSE),All_curves!I1111)</f>
        <v>0</v>
      </c>
      <c r="J1112">
        <f>IFERROR(VLOOKUP($A1112,Banknifty!$A$14:$I$4860,2,FALSE),All_curves!J1111)</f>
        <v>17580402</v>
      </c>
      <c r="K1112">
        <f>IFERROR(VLOOKUP($A1112,Banknifty!$A$14:$I$4860,3,FALSE),All_curves!K1111)</f>
        <v>30860846</v>
      </c>
      <c r="L1112">
        <f>IFERROR(VLOOKUP($A1112,Banknifty!$A$14:$I$4860,4,FALSE),All_curves!L1111)</f>
        <v>23232192</v>
      </c>
      <c r="M1112">
        <f>IFERROR(VLOOKUP($A1112,Banknifty!$A$14:$I$4860,5,FALSE),All_curves!M1111)</f>
        <v>30828580</v>
      </c>
      <c r="N1112">
        <f>IFERROR(VLOOKUP($A1112,Banknifty!$A$14:$I$4860,6,FALSE),All_curves!N1111)</f>
        <v>16927232</v>
      </c>
      <c r="O1112">
        <f>IFERROR(VLOOKUP($A1112,Banknifty!$A$14:$I$4860,7,FALSE),All_curves!O1111)</f>
        <v>28729000</v>
      </c>
      <c r="P1112">
        <f>IFERROR(VLOOKUP($A1112,Banknifty!$A$14:$I$4860,8,FALSE),All_curves!P1111)</f>
        <v>28729000</v>
      </c>
      <c r="Q1112">
        <f>IFERROR(VLOOKUP($A1112,Banknifty!$A$14:$I$4860,9,FALSE),All_curves!Q1111)</f>
        <v>23244936</v>
      </c>
      <c r="R1112">
        <f>IFERROR(VLOOKUP($A1112,Nifty!$A$14:$I$4860,2,FALSE),All_curves!R1111)</f>
        <v>9148231</v>
      </c>
      <c r="S1112">
        <f>IFERROR(VLOOKUP($A1112,Nifty!$A$14:$I$4860,3,FALSE),All_curves!S1111)</f>
        <v>11616308</v>
      </c>
      <c r="T1112">
        <f>IFERROR(VLOOKUP($A1112,Nifty!$A$14:$I$4860,4,FALSE),All_curves!T1111)</f>
        <v>10711995</v>
      </c>
      <c r="U1112">
        <f>IFERROR(VLOOKUP($A1112,Nifty!$A$14:$I$4860,5,FALSE),All_curves!U1111)</f>
        <v>12593275</v>
      </c>
      <c r="V1112">
        <f>IFERROR(VLOOKUP($A1112,Nifty!$A$14:$I$4860,6,FALSE),All_curves!V1111)</f>
        <v>10019166</v>
      </c>
      <c r="W1112">
        <f>IFERROR(VLOOKUP($A1112,Nifty!$A$14:$I$4860,7,FALSE),All_curves!W1111)</f>
        <v>12022717</v>
      </c>
      <c r="X1112">
        <f>IFERROR(VLOOKUP($A1112,Nifty!$A$14:$I$4860,8,FALSE),All_curves!X1111)</f>
        <v>11239560</v>
      </c>
      <c r="Y1112">
        <f>IFERROR(VLOOKUP($A1112,Nifty!$A$14:$I$4860,9,FALSE),All_curves!Y1111)</f>
        <v>11638478</v>
      </c>
      <c r="AA1112" s="5">
        <f t="shared" si="465"/>
        <v>0</v>
      </c>
      <c r="AB1112" s="5">
        <f t="shared" si="466"/>
        <v>0</v>
      </c>
      <c r="AC1112" s="5">
        <f t="shared" si="467"/>
        <v>0</v>
      </c>
      <c r="AD1112" s="5">
        <f t="shared" si="468"/>
        <v>0</v>
      </c>
      <c r="AE1112" s="5">
        <f t="shared" si="469"/>
        <v>0</v>
      </c>
      <c r="AF1112" s="5">
        <f t="shared" si="470"/>
        <v>0</v>
      </c>
      <c r="AG1112" s="5">
        <f t="shared" si="471"/>
        <v>0</v>
      </c>
      <c r="AH1112" s="5">
        <f t="shared" si="472"/>
        <v>0</v>
      </c>
      <c r="AI1112" s="5">
        <f t="shared" si="474"/>
        <v>4.9890448409226629E-3</v>
      </c>
      <c r="AJ1112" s="5">
        <f t="shared" si="475"/>
        <v>1.8956931158795598E-3</v>
      </c>
      <c r="AK1112" s="5">
        <f t="shared" si="476"/>
        <v>3.8411123463140129E-3</v>
      </c>
      <c r="AL1112" s="5">
        <f t="shared" si="477"/>
        <v>8.8340226424987733E-4</v>
      </c>
      <c r="AM1112" s="5">
        <f t="shared" si="478"/>
        <v>-3.7689325355194647E-5</v>
      </c>
      <c r="AN1112" s="5">
        <f t="shared" si="479"/>
        <v>-8.0494866748026528E-4</v>
      </c>
      <c r="AO1112" s="5">
        <f t="shared" si="480"/>
        <v>-8.0494866748026528E-4</v>
      </c>
      <c r="AP1112" s="5">
        <f t="shared" si="481"/>
        <v>0</v>
      </c>
      <c r="AQ1112" s="5">
        <f t="shared" si="482"/>
        <v>5.4991669768233997E-4</v>
      </c>
      <c r="AR1112" s="5">
        <f t="shared" si="483"/>
        <v>-1.7044712067426637E-5</v>
      </c>
      <c r="AS1112" s="5">
        <f t="shared" si="484"/>
        <v>0</v>
      </c>
      <c r="AT1112" s="5">
        <f t="shared" si="485"/>
        <v>0</v>
      </c>
      <c r="AU1112" s="5">
        <f t="shared" si="486"/>
        <v>4.6892147063193335E-4</v>
      </c>
      <c r="AV1112" s="5">
        <f t="shared" si="487"/>
        <v>-1.7050763533199564E-5</v>
      </c>
      <c r="AW1112" s="5">
        <f t="shared" si="488"/>
        <v>0</v>
      </c>
      <c r="AX1112" s="5">
        <f t="shared" si="489"/>
        <v>0</v>
      </c>
      <c r="AZ1112" s="7">
        <f t="shared" si="473"/>
        <v>140.68242292113405</v>
      </c>
      <c r="BA1112" s="4">
        <f t="shared" si="490"/>
        <v>4.5610035832350149E-4</v>
      </c>
      <c r="BB1112" s="5">
        <f>AZ1112/MAX($AZ$16:AZ1112)-1</f>
        <v>-7.842556592465022E-3</v>
      </c>
    </row>
    <row r="1113" spans="1:54" x14ac:dyDescent="0.25">
      <c r="A1113" s="3">
        <v>44172</v>
      </c>
      <c r="B1113">
        <f>IFERROR(VLOOKUP($A1113,Finnifty!$A$14:$I$486,B$15+1,FALSE),All_curves!B1112)</f>
        <v>0</v>
      </c>
      <c r="C1113">
        <f>IFERROR(VLOOKUP($A1113,Finnifty!$A$14:$I$486,C$15+1,FALSE),All_curves!C1112)</f>
        <v>0</v>
      </c>
      <c r="D1113">
        <f>IFERROR(VLOOKUP($A1113,Finnifty!$A$14:$I$486,D$15+1,FALSE),All_curves!D1112)</f>
        <v>0</v>
      </c>
      <c r="E1113">
        <f>IFERROR(VLOOKUP($A1113,Finnifty!$A$14:$I$486,E$15+1,FALSE),All_curves!E1112)</f>
        <v>0</v>
      </c>
      <c r="F1113">
        <f>IFERROR(VLOOKUP($A1113,Finnifty!$A$14:$I$486,F$15+1,FALSE),All_curves!F1112)</f>
        <v>0</v>
      </c>
      <c r="G1113">
        <f>IFERROR(VLOOKUP($A1113,Finnifty!$A$14:$I$486,G$15+1,FALSE),All_curves!G1112)</f>
        <v>0</v>
      </c>
      <c r="H1113">
        <f>IFERROR(VLOOKUP($A1113,Finnifty!$A$14:$I$486,H$15+1,FALSE),All_curves!H1112)</f>
        <v>0</v>
      </c>
      <c r="I1113">
        <f>IFERROR(VLOOKUP($A1113,Finnifty!$A$14:$I$486,I$15+1,FALSE),All_curves!I1112)</f>
        <v>0</v>
      </c>
      <c r="J1113">
        <f>IFERROR(VLOOKUP($A1113,Banknifty!$A$14:$I$4860,2,FALSE),All_curves!J1112)</f>
        <v>17522292</v>
      </c>
      <c r="K1113">
        <f>IFERROR(VLOOKUP($A1113,Banknifty!$A$14:$I$4860,3,FALSE),All_curves!K1112)</f>
        <v>30815550</v>
      </c>
      <c r="L1113">
        <f>IFERROR(VLOOKUP($A1113,Banknifty!$A$14:$I$4860,4,FALSE),All_curves!L1112)</f>
        <v>23160998</v>
      </c>
      <c r="M1113">
        <f>IFERROR(VLOOKUP($A1113,Banknifty!$A$14:$I$4860,5,FALSE),All_curves!M1112)</f>
        <v>30766850</v>
      </c>
      <c r="N1113">
        <f>IFERROR(VLOOKUP($A1113,Banknifty!$A$14:$I$4860,6,FALSE),All_curves!N1112)</f>
        <v>16933300</v>
      </c>
      <c r="O1113">
        <f>IFERROR(VLOOKUP($A1113,Banknifty!$A$14:$I$4860,7,FALSE),All_curves!O1112)</f>
        <v>28575656</v>
      </c>
      <c r="P1113">
        <f>IFERROR(VLOOKUP($A1113,Banknifty!$A$14:$I$4860,8,FALSE),All_curves!P1112)</f>
        <v>28575656</v>
      </c>
      <c r="Q1113">
        <f>IFERROR(VLOOKUP($A1113,Banknifty!$A$14:$I$4860,9,FALSE),All_curves!Q1112)</f>
        <v>23136510</v>
      </c>
      <c r="R1113">
        <f>IFERROR(VLOOKUP($A1113,Nifty!$A$14:$I$4860,2,FALSE),All_curves!R1112)</f>
        <v>9158421</v>
      </c>
      <c r="S1113">
        <f>IFERROR(VLOOKUP($A1113,Nifty!$A$14:$I$4860,3,FALSE),All_curves!S1112)</f>
        <v>11621683</v>
      </c>
      <c r="T1113">
        <f>IFERROR(VLOOKUP($A1113,Nifty!$A$14:$I$4860,4,FALSE),All_curves!T1112)</f>
        <v>10721502</v>
      </c>
      <c r="U1113">
        <f>IFERROR(VLOOKUP($A1113,Nifty!$A$14:$I$4860,5,FALSE),All_curves!U1112)</f>
        <v>12594040</v>
      </c>
      <c r="V1113">
        <f>IFERROR(VLOOKUP($A1113,Nifty!$A$14:$I$4860,6,FALSE),All_curves!V1112)</f>
        <v>10030326</v>
      </c>
      <c r="W1113">
        <f>IFERROR(VLOOKUP($A1113,Nifty!$A$14:$I$4860,7,FALSE),All_curves!W1112)</f>
        <v>12028280</v>
      </c>
      <c r="X1113">
        <f>IFERROR(VLOOKUP($A1113,Nifty!$A$14:$I$4860,8,FALSE),All_curves!X1112)</f>
        <v>11249535</v>
      </c>
      <c r="Y1113">
        <f>IFERROR(VLOOKUP($A1113,Nifty!$A$14:$I$4860,9,FALSE),All_curves!Y1112)</f>
        <v>11639184</v>
      </c>
      <c r="AA1113" s="5">
        <f t="shared" si="465"/>
        <v>0</v>
      </c>
      <c r="AB1113" s="5">
        <f t="shared" si="466"/>
        <v>0</v>
      </c>
      <c r="AC1113" s="5">
        <f t="shared" si="467"/>
        <v>0</v>
      </c>
      <c r="AD1113" s="5">
        <f t="shared" si="468"/>
        <v>0</v>
      </c>
      <c r="AE1113" s="5">
        <f t="shared" si="469"/>
        <v>0</v>
      </c>
      <c r="AF1113" s="5">
        <f t="shared" si="470"/>
        <v>0</v>
      </c>
      <c r="AG1113" s="5">
        <f t="shared" si="471"/>
        <v>0</v>
      </c>
      <c r="AH1113" s="5">
        <f t="shared" si="472"/>
        <v>0</v>
      </c>
      <c r="AI1113" s="5">
        <f t="shared" si="474"/>
        <v>-3.3053851669603285E-3</v>
      </c>
      <c r="AJ1113" s="5">
        <f t="shared" si="475"/>
        <v>-1.4677497823617491E-3</v>
      </c>
      <c r="AK1113" s="5">
        <f t="shared" si="476"/>
        <v>-3.0644547014763157E-3</v>
      </c>
      <c r="AL1113" s="5">
        <f t="shared" si="477"/>
        <v>-2.0023627426238866E-3</v>
      </c>
      <c r="AM1113" s="5">
        <f t="shared" si="478"/>
        <v>3.5847562082214068E-4</v>
      </c>
      <c r="AN1113" s="5">
        <f t="shared" si="479"/>
        <v>-5.3376031187998274E-3</v>
      </c>
      <c r="AO1113" s="5">
        <f t="shared" si="480"/>
        <v>-5.3376031187998274E-3</v>
      </c>
      <c r="AP1113" s="5">
        <f t="shared" si="481"/>
        <v>-4.6644998291240913E-3</v>
      </c>
      <c r="AQ1113" s="5">
        <f t="shared" si="482"/>
        <v>1.1138765516525151E-3</v>
      </c>
      <c r="AR1113" s="5">
        <f t="shared" si="483"/>
        <v>4.6271156033395044E-4</v>
      </c>
      <c r="AS1113" s="5">
        <f t="shared" si="484"/>
        <v>8.875097495844031E-4</v>
      </c>
      <c r="AT1113" s="5">
        <f t="shared" si="485"/>
        <v>6.0746708064440824E-5</v>
      </c>
      <c r="AU1113" s="5">
        <f t="shared" si="486"/>
        <v>1.1138651660227428E-3</v>
      </c>
      <c r="AV1113" s="5">
        <f t="shared" si="487"/>
        <v>4.6270738968567926E-4</v>
      </c>
      <c r="AW1113" s="5">
        <f t="shared" si="488"/>
        <v>8.8749025762568934E-4</v>
      </c>
      <c r="AX1113" s="5">
        <f t="shared" si="489"/>
        <v>6.0660852733596116E-5</v>
      </c>
      <c r="AZ1113" s="7">
        <f t="shared" si="473"/>
        <v>140.56652631082153</v>
      </c>
      <c r="BA1113" s="4">
        <f t="shared" si="490"/>
        <v>-8.2381727515086966E-4</v>
      </c>
      <c r="BB1113" s="5">
        <f>AZ1113/MAX($AZ$16:AZ1113)-1</f>
        <v>-8.6599130340136998E-3</v>
      </c>
    </row>
    <row r="1114" spans="1:54" x14ac:dyDescent="0.25">
      <c r="A1114" s="3">
        <v>44173</v>
      </c>
      <c r="B1114">
        <f>IFERROR(VLOOKUP($A1114,Finnifty!$A$14:$I$486,B$15+1,FALSE),All_curves!B1113)</f>
        <v>0</v>
      </c>
      <c r="C1114">
        <f>IFERROR(VLOOKUP($A1114,Finnifty!$A$14:$I$486,C$15+1,FALSE),All_curves!C1113)</f>
        <v>0</v>
      </c>
      <c r="D1114">
        <f>IFERROR(VLOOKUP($A1114,Finnifty!$A$14:$I$486,D$15+1,FALSE),All_curves!D1113)</f>
        <v>0</v>
      </c>
      <c r="E1114">
        <f>IFERROR(VLOOKUP($A1114,Finnifty!$A$14:$I$486,E$15+1,FALSE),All_curves!E1113)</f>
        <v>0</v>
      </c>
      <c r="F1114">
        <f>IFERROR(VLOOKUP($A1114,Finnifty!$A$14:$I$486,F$15+1,FALSE),All_curves!F1113)</f>
        <v>0</v>
      </c>
      <c r="G1114">
        <f>IFERROR(VLOOKUP($A1114,Finnifty!$A$14:$I$486,G$15+1,FALSE),All_curves!G1113)</f>
        <v>0</v>
      </c>
      <c r="H1114">
        <f>IFERROR(VLOOKUP($A1114,Finnifty!$A$14:$I$486,H$15+1,FALSE),All_curves!H1113)</f>
        <v>0</v>
      </c>
      <c r="I1114">
        <f>IFERROR(VLOOKUP($A1114,Finnifty!$A$14:$I$486,I$15+1,FALSE),All_curves!I1113)</f>
        <v>0</v>
      </c>
      <c r="J1114">
        <f>IFERROR(VLOOKUP($A1114,Banknifty!$A$14:$I$4860,2,FALSE),All_curves!J1113)</f>
        <v>17475502</v>
      </c>
      <c r="K1114">
        <f>IFERROR(VLOOKUP($A1114,Banknifty!$A$14:$I$4860,3,FALSE),All_curves!K1113)</f>
        <v>30815550</v>
      </c>
      <c r="L1114">
        <f>IFERROR(VLOOKUP($A1114,Banknifty!$A$14:$I$4860,4,FALSE),All_curves!L1113)</f>
        <v>23160998</v>
      </c>
      <c r="M1114">
        <f>IFERROR(VLOOKUP($A1114,Banknifty!$A$14:$I$4860,5,FALSE),All_curves!M1113)</f>
        <v>30766850</v>
      </c>
      <c r="N1114">
        <f>IFERROR(VLOOKUP($A1114,Banknifty!$A$14:$I$4860,6,FALSE),All_curves!N1113)</f>
        <v>16842944</v>
      </c>
      <c r="O1114">
        <f>IFERROR(VLOOKUP($A1114,Banknifty!$A$14:$I$4860,7,FALSE),All_curves!O1113)</f>
        <v>28502312</v>
      </c>
      <c r="P1114">
        <f>IFERROR(VLOOKUP($A1114,Banknifty!$A$14:$I$4860,8,FALSE),All_curves!P1113)</f>
        <v>28502312</v>
      </c>
      <c r="Q1114">
        <f>IFERROR(VLOOKUP($A1114,Banknifty!$A$14:$I$4860,9,FALSE),All_curves!Q1113)</f>
        <v>23076542</v>
      </c>
      <c r="R1114">
        <f>IFERROR(VLOOKUP($A1114,Nifty!$A$14:$I$4860,2,FALSE),All_curves!R1113)</f>
        <v>9147523</v>
      </c>
      <c r="S1114">
        <f>IFERROR(VLOOKUP($A1114,Nifty!$A$14:$I$4860,3,FALSE),All_curves!S1113)</f>
        <v>11626321</v>
      </c>
      <c r="T1114">
        <f>IFERROR(VLOOKUP($A1114,Nifty!$A$14:$I$4860,4,FALSE),All_curves!T1113)</f>
        <v>10729807</v>
      </c>
      <c r="U1114">
        <f>IFERROR(VLOOKUP($A1114,Nifty!$A$14:$I$4860,5,FALSE),All_curves!U1113)</f>
        <v>12607466</v>
      </c>
      <c r="V1114">
        <f>IFERROR(VLOOKUP($A1114,Nifty!$A$14:$I$4860,6,FALSE),All_curves!V1113)</f>
        <v>10018390</v>
      </c>
      <c r="W1114">
        <f>IFERROR(VLOOKUP($A1114,Nifty!$A$14:$I$4860,7,FALSE),All_curves!W1113)</f>
        <v>12033080</v>
      </c>
      <c r="X1114">
        <f>IFERROR(VLOOKUP($A1114,Nifty!$A$14:$I$4860,8,FALSE),All_curves!X1113)</f>
        <v>11258249</v>
      </c>
      <c r="Y1114">
        <f>IFERROR(VLOOKUP($A1114,Nifty!$A$14:$I$4860,9,FALSE),All_curves!Y1113)</f>
        <v>11651592</v>
      </c>
      <c r="AA1114" s="5">
        <f t="shared" si="465"/>
        <v>0</v>
      </c>
      <c r="AB1114" s="5">
        <f t="shared" si="466"/>
        <v>0</v>
      </c>
      <c r="AC1114" s="5">
        <f t="shared" si="467"/>
        <v>0</v>
      </c>
      <c r="AD1114" s="5">
        <f t="shared" si="468"/>
        <v>0</v>
      </c>
      <c r="AE1114" s="5">
        <f t="shared" si="469"/>
        <v>0</v>
      </c>
      <c r="AF1114" s="5">
        <f t="shared" si="470"/>
        <v>0</v>
      </c>
      <c r="AG1114" s="5">
        <f t="shared" si="471"/>
        <v>0</v>
      </c>
      <c r="AH1114" s="5">
        <f t="shared" si="472"/>
        <v>0</v>
      </c>
      <c r="AI1114" s="5">
        <f t="shared" si="474"/>
        <v>-2.6703127650195002E-3</v>
      </c>
      <c r="AJ1114" s="5">
        <f t="shared" si="475"/>
        <v>0</v>
      </c>
      <c r="AK1114" s="5">
        <f t="shared" si="476"/>
        <v>0</v>
      </c>
      <c r="AL1114" s="5">
        <f t="shared" si="477"/>
        <v>0</v>
      </c>
      <c r="AM1114" s="5">
        <f t="shared" si="478"/>
        <v>-5.3359947558951903E-3</v>
      </c>
      <c r="AN1114" s="5">
        <f t="shared" si="479"/>
        <v>-2.5666602369512903E-3</v>
      </c>
      <c r="AO1114" s="5">
        <f t="shared" si="480"/>
        <v>-2.5666602369512903E-3</v>
      </c>
      <c r="AP1114" s="5">
        <f t="shared" si="481"/>
        <v>-2.5919207348039652E-3</v>
      </c>
      <c r="AQ1114" s="5">
        <f t="shared" si="482"/>
        <v>-1.1899431135563576E-3</v>
      </c>
      <c r="AR1114" s="5">
        <f t="shared" si="483"/>
        <v>3.9908161322244062E-4</v>
      </c>
      <c r="AS1114" s="5">
        <f t="shared" si="484"/>
        <v>7.7461161691716462E-4</v>
      </c>
      <c r="AT1114" s="5">
        <f t="shared" si="485"/>
        <v>1.0660598187715031E-3</v>
      </c>
      <c r="AU1114" s="5">
        <f t="shared" si="486"/>
        <v>-1.1899912325880058E-3</v>
      </c>
      <c r="AV1114" s="5">
        <f t="shared" si="487"/>
        <v>3.9905954966124035E-4</v>
      </c>
      <c r="AW1114" s="5">
        <f t="shared" si="488"/>
        <v>7.7460979498256144E-4</v>
      </c>
      <c r="AX1114" s="5">
        <f t="shared" si="489"/>
        <v>1.0660541151339409E-3</v>
      </c>
      <c r="AZ1114" s="7">
        <f t="shared" si="473"/>
        <v>140.486684485414</v>
      </c>
      <c r="BA1114" s="4">
        <f t="shared" si="490"/>
        <v>-5.6800027362819783E-4</v>
      </c>
      <c r="BB1114" s="5">
        <f>AZ1114/MAX($AZ$16:AZ1114)-1</f>
        <v>-9.2229944746691217E-3</v>
      </c>
    </row>
    <row r="1115" spans="1:54" x14ac:dyDescent="0.25">
      <c r="A1115" s="3">
        <v>44174</v>
      </c>
      <c r="B1115">
        <f>IFERROR(VLOOKUP($A1115,Finnifty!$A$14:$I$486,B$15+1,FALSE),All_curves!B1114)</f>
        <v>0</v>
      </c>
      <c r="C1115">
        <f>IFERROR(VLOOKUP($A1115,Finnifty!$A$14:$I$486,C$15+1,FALSE),All_curves!C1114)</f>
        <v>0</v>
      </c>
      <c r="D1115">
        <f>IFERROR(VLOOKUP($A1115,Finnifty!$A$14:$I$486,D$15+1,FALSE),All_curves!D1114)</f>
        <v>0</v>
      </c>
      <c r="E1115">
        <f>IFERROR(VLOOKUP($A1115,Finnifty!$A$14:$I$486,E$15+1,FALSE),All_curves!E1114)</f>
        <v>0</v>
      </c>
      <c r="F1115">
        <f>IFERROR(VLOOKUP($A1115,Finnifty!$A$14:$I$486,F$15+1,FALSE),All_curves!F1114)</f>
        <v>0</v>
      </c>
      <c r="G1115">
        <f>IFERROR(VLOOKUP($A1115,Finnifty!$A$14:$I$486,G$15+1,FALSE),All_curves!G1114)</f>
        <v>0</v>
      </c>
      <c r="H1115">
        <f>IFERROR(VLOOKUP($A1115,Finnifty!$A$14:$I$486,H$15+1,FALSE),All_curves!H1114)</f>
        <v>0</v>
      </c>
      <c r="I1115">
        <f>IFERROR(VLOOKUP($A1115,Finnifty!$A$14:$I$486,I$15+1,FALSE),All_curves!I1114)</f>
        <v>0</v>
      </c>
      <c r="J1115">
        <f>IFERROR(VLOOKUP($A1115,Banknifty!$A$14:$I$4860,2,FALSE),All_curves!J1114)</f>
        <v>17480042</v>
      </c>
      <c r="K1115">
        <f>IFERROR(VLOOKUP($A1115,Banknifty!$A$14:$I$4860,3,FALSE),All_curves!K1114)</f>
        <v>30808474</v>
      </c>
      <c r="L1115">
        <f>IFERROR(VLOOKUP($A1115,Banknifty!$A$14:$I$4860,4,FALSE),All_curves!L1114)</f>
        <v>23155680</v>
      </c>
      <c r="M1115">
        <f>IFERROR(VLOOKUP($A1115,Banknifty!$A$14:$I$4860,5,FALSE),All_curves!M1114)</f>
        <v>30686190</v>
      </c>
      <c r="N1115">
        <f>IFERROR(VLOOKUP($A1115,Banknifty!$A$14:$I$4860,6,FALSE),All_curves!N1114)</f>
        <v>16931942</v>
      </c>
      <c r="O1115">
        <f>IFERROR(VLOOKUP($A1115,Banknifty!$A$14:$I$4860,7,FALSE),All_curves!O1114)</f>
        <v>28556344</v>
      </c>
      <c r="P1115">
        <f>IFERROR(VLOOKUP($A1115,Banknifty!$A$14:$I$4860,8,FALSE),All_curves!P1114)</f>
        <v>28556344</v>
      </c>
      <c r="Q1115">
        <f>IFERROR(VLOOKUP($A1115,Banknifty!$A$14:$I$4860,9,FALSE),All_curves!Q1114)</f>
        <v>23096928</v>
      </c>
      <c r="R1115">
        <f>IFERROR(VLOOKUP($A1115,Nifty!$A$14:$I$4860,2,FALSE),All_curves!R1114)</f>
        <v>9210702</v>
      </c>
      <c r="S1115">
        <f>IFERROR(VLOOKUP($A1115,Nifty!$A$14:$I$4860,3,FALSE),All_curves!S1114)</f>
        <v>11670422</v>
      </c>
      <c r="T1115">
        <f>IFERROR(VLOOKUP($A1115,Nifty!$A$14:$I$4860,4,FALSE),All_curves!T1114)</f>
        <v>10760901</v>
      </c>
      <c r="U1115">
        <f>IFERROR(VLOOKUP($A1115,Nifty!$A$14:$I$4860,5,FALSE),All_curves!U1114)</f>
        <v>12619897</v>
      </c>
      <c r="V1115">
        <f>IFERROR(VLOOKUP($A1115,Nifty!$A$14:$I$4860,6,FALSE),All_curves!V1114)</f>
        <v>10087584</v>
      </c>
      <c r="W1115">
        <f>IFERROR(VLOOKUP($A1115,Nifty!$A$14:$I$4860,7,FALSE),All_curves!W1114)</f>
        <v>12078724</v>
      </c>
      <c r="X1115">
        <f>IFERROR(VLOOKUP($A1115,Nifty!$A$14:$I$4860,8,FALSE),All_curves!X1114)</f>
        <v>11290875</v>
      </c>
      <c r="Y1115">
        <f>IFERROR(VLOOKUP($A1115,Nifty!$A$14:$I$4860,9,FALSE),All_curves!Y1114)</f>
        <v>11663081</v>
      </c>
      <c r="AA1115" s="5">
        <f t="shared" si="465"/>
        <v>0</v>
      </c>
      <c r="AB1115" s="5">
        <f t="shared" si="466"/>
        <v>0</v>
      </c>
      <c r="AC1115" s="5">
        <f t="shared" si="467"/>
        <v>0</v>
      </c>
      <c r="AD1115" s="5">
        <f t="shared" si="468"/>
        <v>0</v>
      </c>
      <c r="AE1115" s="5">
        <f t="shared" si="469"/>
        <v>0</v>
      </c>
      <c r="AF1115" s="5">
        <f t="shared" si="470"/>
        <v>0</v>
      </c>
      <c r="AG1115" s="5">
        <f t="shared" si="471"/>
        <v>0</v>
      </c>
      <c r="AH1115" s="5">
        <f t="shared" si="472"/>
        <v>0</v>
      </c>
      <c r="AI1115" s="5">
        <f t="shared" si="474"/>
        <v>2.5979225088934577E-4</v>
      </c>
      <c r="AJ1115" s="5">
        <f t="shared" si="475"/>
        <v>-2.2962432927531307E-4</v>
      </c>
      <c r="AK1115" s="5">
        <f t="shared" si="476"/>
        <v>-2.2961014028843874E-4</v>
      </c>
      <c r="AL1115" s="5">
        <f t="shared" si="477"/>
        <v>-2.6216528503892889E-3</v>
      </c>
      <c r="AM1115" s="5">
        <f t="shared" si="478"/>
        <v>5.2839931071433366E-3</v>
      </c>
      <c r="AN1115" s="5">
        <f t="shared" si="479"/>
        <v>1.8957058641417834E-3</v>
      </c>
      <c r="AO1115" s="5">
        <f t="shared" si="480"/>
        <v>1.8957058641417834E-3</v>
      </c>
      <c r="AP1115" s="5">
        <f t="shared" si="481"/>
        <v>8.8340792134289359E-4</v>
      </c>
      <c r="AQ1115" s="5">
        <f t="shared" si="482"/>
        <v>6.9066784527351821E-3</v>
      </c>
      <c r="AR1115" s="5">
        <f t="shared" si="483"/>
        <v>3.7932033701804091E-3</v>
      </c>
      <c r="AS1115" s="5">
        <f t="shared" si="484"/>
        <v>2.89790860171113E-3</v>
      </c>
      <c r="AT1115" s="5">
        <f t="shared" si="485"/>
        <v>9.8600305564966462E-4</v>
      </c>
      <c r="AU1115" s="5">
        <f t="shared" si="486"/>
        <v>6.9066985813088788E-3</v>
      </c>
      <c r="AV1115" s="5">
        <f t="shared" si="487"/>
        <v>3.7932100509594502E-3</v>
      </c>
      <c r="AW1115" s="5">
        <f t="shared" si="488"/>
        <v>2.8979639729056483E-3</v>
      </c>
      <c r="AX1115" s="5">
        <f t="shared" si="489"/>
        <v>9.8604551206382673E-4</v>
      </c>
      <c r="AZ1115" s="7">
        <f t="shared" si="473"/>
        <v>140.69920237662652</v>
      </c>
      <c r="BA1115" s="4">
        <f t="shared" si="490"/>
        <v>1.5127262202175125E-3</v>
      </c>
      <c r="BB1115" s="5">
        <f>AZ1115/MAX($AZ$16:AZ1115)-1</f>
        <v>-7.7242201200222738E-3</v>
      </c>
    </row>
    <row r="1116" spans="1:54" x14ac:dyDescent="0.25">
      <c r="A1116" s="3">
        <v>44175</v>
      </c>
      <c r="B1116">
        <f>IFERROR(VLOOKUP($A1116,Finnifty!$A$14:$I$486,B$15+1,FALSE),All_curves!B1115)</f>
        <v>0</v>
      </c>
      <c r="C1116">
        <f>IFERROR(VLOOKUP($A1116,Finnifty!$A$14:$I$486,C$15+1,FALSE),All_curves!C1115)</f>
        <v>0</v>
      </c>
      <c r="D1116">
        <f>IFERROR(VLOOKUP($A1116,Finnifty!$A$14:$I$486,D$15+1,FALSE),All_curves!D1115)</f>
        <v>0</v>
      </c>
      <c r="E1116">
        <f>IFERROR(VLOOKUP($A1116,Finnifty!$A$14:$I$486,E$15+1,FALSE),All_curves!E1115)</f>
        <v>0</v>
      </c>
      <c r="F1116">
        <f>IFERROR(VLOOKUP($A1116,Finnifty!$A$14:$I$486,F$15+1,FALSE),All_curves!F1115)</f>
        <v>0</v>
      </c>
      <c r="G1116">
        <f>IFERROR(VLOOKUP($A1116,Finnifty!$A$14:$I$486,G$15+1,FALSE),All_curves!G1115)</f>
        <v>0</v>
      </c>
      <c r="H1116">
        <f>IFERROR(VLOOKUP($A1116,Finnifty!$A$14:$I$486,H$15+1,FALSE),All_curves!H1115)</f>
        <v>0</v>
      </c>
      <c r="I1116">
        <f>IFERROR(VLOOKUP($A1116,Finnifty!$A$14:$I$486,I$15+1,FALSE),All_curves!I1115)</f>
        <v>0</v>
      </c>
      <c r="J1116">
        <f>IFERROR(VLOOKUP($A1116,Banknifty!$A$14:$I$4860,2,FALSE),All_curves!J1115)</f>
        <v>17242766</v>
      </c>
      <c r="K1116">
        <f>IFERROR(VLOOKUP($A1116,Banknifty!$A$14:$I$4860,3,FALSE),All_curves!K1115)</f>
        <v>30359774</v>
      </c>
      <c r="L1116">
        <f>IFERROR(VLOOKUP($A1116,Banknifty!$A$14:$I$4860,4,FALSE),All_curves!L1115)</f>
        <v>22787974</v>
      </c>
      <c r="M1116">
        <f>IFERROR(VLOOKUP($A1116,Banknifty!$A$14:$I$4860,5,FALSE),All_curves!M1115)</f>
        <v>30230140</v>
      </c>
      <c r="N1116">
        <f>IFERROR(VLOOKUP($A1116,Banknifty!$A$14:$I$4860,6,FALSE),All_curves!N1115)</f>
        <v>16875976</v>
      </c>
      <c r="O1116">
        <f>IFERROR(VLOOKUP($A1116,Banknifty!$A$14:$I$4860,7,FALSE),All_curves!O1115)</f>
        <v>28514432</v>
      </c>
      <c r="P1116">
        <f>IFERROR(VLOOKUP($A1116,Banknifty!$A$14:$I$4860,8,FALSE),All_curves!P1115)</f>
        <v>28514432</v>
      </c>
      <c r="Q1116">
        <f>IFERROR(VLOOKUP($A1116,Banknifty!$A$14:$I$4860,9,FALSE),All_curves!Q1115)</f>
        <v>23050680</v>
      </c>
      <c r="R1116">
        <f>IFERROR(VLOOKUP($A1116,Nifty!$A$14:$I$4860,2,FALSE),All_curves!R1115)</f>
        <v>9050100</v>
      </c>
      <c r="S1116">
        <f>IFERROR(VLOOKUP($A1116,Nifty!$A$14:$I$4860,3,FALSE),All_curves!S1115)</f>
        <v>11473459</v>
      </c>
      <c r="T1116">
        <f>IFERROR(VLOOKUP($A1116,Nifty!$A$14:$I$4860,4,FALSE),All_curves!T1115)</f>
        <v>10584022</v>
      </c>
      <c r="U1116">
        <f>IFERROR(VLOOKUP($A1116,Nifty!$A$14:$I$4860,5,FALSE),All_curves!U1115)</f>
        <v>12413702</v>
      </c>
      <c r="V1116">
        <f>IFERROR(VLOOKUP($A1116,Nifty!$A$14:$I$4860,6,FALSE),All_curves!V1115)</f>
        <v>9973554</v>
      </c>
      <c r="W1116">
        <f>IFERROR(VLOOKUP($A1116,Nifty!$A$14:$I$4860,7,FALSE),All_curves!W1115)</f>
        <v>11970011</v>
      </c>
      <c r="X1116">
        <f>IFERROR(VLOOKUP($A1116,Nifty!$A$14:$I$4860,8,FALSE),All_curves!X1115)</f>
        <v>11218063</v>
      </c>
      <c r="Y1116">
        <f>IFERROR(VLOOKUP($A1116,Nifty!$A$14:$I$4860,9,FALSE),All_curves!Y1115)</f>
        <v>11589183</v>
      </c>
      <c r="AA1116" s="5">
        <f t="shared" si="465"/>
        <v>0</v>
      </c>
      <c r="AB1116" s="5">
        <f t="shared" si="466"/>
        <v>0</v>
      </c>
      <c r="AC1116" s="5">
        <f t="shared" si="467"/>
        <v>0</v>
      </c>
      <c r="AD1116" s="5">
        <f t="shared" si="468"/>
        <v>0</v>
      </c>
      <c r="AE1116" s="5">
        <f t="shared" si="469"/>
        <v>0</v>
      </c>
      <c r="AF1116" s="5">
        <f t="shared" si="470"/>
        <v>0</v>
      </c>
      <c r="AG1116" s="5">
        <f t="shared" si="471"/>
        <v>0</v>
      </c>
      <c r="AH1116" s="5">
        <f t="shared" si="472"/>
        <v>0</v>
      </c>
      <c r="AI1116" s="5">
        <f t="shared" si="474"/>
        <v>-1.3574109261293543E-2</v>
      </c>
      <c r="AJ1116" s="5">
        <f t="shared" si="475"/>
        <v>-1.456417477866645E-2</v>
      </c>
      <c r="AK1116" s="5">
        <f t="shared" si="476"/>
        <v>-1.5879732316217865E-2</v>
      </c>
      <c r="AL1116" s="5">
        <f t="shared" si="477"/>
        <v>-1.4861734219855927E-2</v>
      </c>
      <c r="AM1116" s="5">
        <f t="shared" si="478"/>
        <v>-3.3053503254381056E-3</v>
      </c>
      <c r="AN1116" s="5">
        <f t="shared" si="479"/>
        <v>-1.4676948841910731E-3</v>
      </c>
      <c r="AO1116" s="5">
        <f t="shared" si="480"/>
        <v>-1.4676948841910731E-3</v>
      </c>
      <c r="AP1116" s="5">
        <f t="shared" si="481"/>
        <v>-2.0023442078530573E-3</v>
      </c>
      <c r="AQ1116" s="5">
        <f t="shared" si="482"/>
        <v>-1.7436455983485311E-2</v>
      </c>
      <c r="AR1116" s="5">
        <f t="shared" si="483"/>
        <v>-1.6877110356420699E-2</v>
      </c>
      <c r="AS1116" s="5">
        <f t="shared" si="484"/>
        <v>-1.6437192387514732E-2</v>
      </c>
      <c r="AT1116" s="5">
        <f t="shared" si="485"/>
        <v>-1.633888137121875E-2</v>
      </c>
      <c r="AU1116" s="5">
        <f t="shared" si="486"/>
        <v>-1.1303995089408936E-2</v>
      </c>
      <c r="AV1116" s="5">
        <f t="shared" si="487"/>
        <v>-9.0003712312658468E-3</v>
      </c>
      <c r="AW1116" s="5">
        <f t="shared" si="488"/>
        <v>-6.4487473291485742E-3</v>
      </c>
      <c r="AX1116" s="5">
        <f t="shared" si="489"/>
        <v>-6.3360616289983573E-3</v>
      </c>
      <c r="AZ1116" s="7">
        <f t="shared" si="473"/>
        <v>139.71840201216003</v>
      </c>
      <c r="BA1116" s="4">
        <f t="shared" si="490"/>
        <v>-6.9709020939653461E-3</v>
      </c>
      <c r="BB1116" s="5">
        <f>AZ1116/MAX($AZ$16:AZ1116)-1</f>
        <v>-1.4641277431778787E-2</v>
      </c>
    </row>
    <row r="1117" spans="1:54" x14ac:dyDescent="0.25">
      <c r="A1117" s="3">
        <v>44176</v>
      </c>
      <c r="B1117">
        <f>IFERROR(VLOOKUP($A1117,Finnifty!$A$14:$I$486,B$15+1,FALSE),All_curves!B1116)</f>
        <v>0</v>
      </c>
      <c r="C1117">
        <f>IFERROR(VLOOKUP($A1117,Finnifty!$A$14:$I$486,C$15+1,FALSE),All_curves!C1116)</f>
        <v>0</v>
      </c>
      <c r="D1117">
        <f>IFERROR(VLOOKUP($A1117,Finnifty!$A$14:$I$486,D$15+1,FALSE),All_curves!D1116)</f>
        <v>0</v>
      </c>
      <c r="E1117">
        <f>IFERROR(VLOOKUP($A1117,Finnifty!$A$14:$I$486,E$15+1,FALSE),All_curves!E1116)</f>
        <v>0</v>
      </c>
      <c r="F1117">
        <f>IFERROR(VLOOKUP($A1117,Finnifty!$A$14:$I$486,F$15+1,FALSE),All_curves!F1116)</f>
        <v>0</v>
      </c>
      <c r="G1117">
        <f>IFERROR(VLOOKUP($A1117,Finnifty!$A$14:$I$486,G$15+1,FALSE),All_curves!G1116)</f>
        <v>0</v>
      </c>
      <c r="H1117">
        <f>IFERROR(VLOOKUP($A1117,Finnifty!$A$14:$I$486,H$15+1,FALSE),All_curves!H1116)</f>
        <v>0</v>
      </c>
      <c r="I1117">
        <f>IFERROR(VLOOKUP($A1117,Finnifty!$A$14:$I$486,I$15+1,FALSE),All_curves!I1116)</f>
        <v>0</v>
      </c>
      <c r="J1117">
        <f>IFERROR(VLOOKUP($A1117,Banknifty!$A$14:$I$4860,2,FALSE),All_curves!J1116)</f>
        <v>17198088</v>
      </c>
      <c r="K1117">
        <f>IFERROR(VLOOKUP($A1117,Banknifty!$A$14:$I$4860,3,FALSE),All_curves!K1116)</f>
        <v>30311370</v>
      </c>
      <c r="L1117">
        <f>IFERROR(VLOOKUP($A1117,Banknifty!$A$14:$I$4860,4,FALSE),All_curves!L1116)</f>
        <v>22755940</v>
      </c>
      <c r="M1117">
        <f>IFERROR(VLOOKUP($A1117,Banknifty!$A$14:$I$4860,5,FALSE),All_curves!M1116)</f>
        <v>30230140</v>
      </c>
      <c r="N1117">
        <f>IFERROR(VLOOKUP($A1117,Banknifty!$A$14:$I$4860,6,FALSE),All_curves!N1116)</f>
        <v>16830912</v>
      </c>
      <c r="O1117">
        <f>IFERROR(VLOOKUP($A1117,Banknifty!$A$14:$I$4860,7,FALSE),All_curves!O1116)</f>
        <v>28514432</v>
      </c>
      <c r="P1117">
        <f>IFERROR(VLOOKUP($A1117,Banknifty!$A$14:$I$4860,8,FALSE),All_curves!P1116)</f>
        <v>28514432</v>
      </c>
      <c r="Q1117">
        <f>IFERROR(VLOOKUP($A1117,Banknifty!$A$14:$I$4860,9,FALSE),All_curves!Q1116)</f>
        <v>23050680</v>
      </c>
      <c r="R1117">
        <f>IFERROR(VLOOKUP($A1117,Nifty!$A$14:$I$4860,2,FALSE),All_curves!R1116)</f>
        <v>9017407</v>
      </c>
      <c r="S1117">
        <f>IFERROR(VLOOKUP($A1117,Nifty!$A$14:$I$4860,3,FALSE),All_curves!S1116)</f>
        <v>11444304</v>
      </c>
      <c r="T1117">
        <f>IFERROR(VLOOKUP($A1117,Nifty!$A$14:$I$4860,4,FALSE),All_curves!T1116)</f>
        <v>10543507</v>
      </c>
      <c r="U1117">
        <f>IFERROR(VLOOKUP($A1117,Nifty!$A$14:$I$4860,5,FALSE),All_curves!U1116)</f>
        <v>12366182</v>
      </c>
      <c r="V1117">
        <f>IFERROR(VLOOKUP($A1117,Nifty!$A$14:$I$4860,6,FALSE),All_curves!V1116)</f>
        <v>9928737</v>
      </c>
      <c r="W1117">
        <f>IFERROR(VLOOKUP($A1117,Nifty!$A$14:$I$4860,7,FALSE),All_curves!W1116)</f>
        <v>11934590</v>
      </c>
      <c r="X1117">
        <f>IFERROR(VLOOKUP($A1117,Nifty!$A$14:$I$4860,8,FALSE),All_curves!X1116)</f>
        <v>11175121</v>
      </c>
      <c r="Y1117">
        <f>IFERROR(VLOOKUP($A1117,Nifty!$A$14:$I$4860,9,FALSE),All_curves!Y1116)</f>
        <v>11544820</v>
      </c>
      <c r="AA1117" s="5">
        <f t="shared" si="465"/>
        <v>0</v>
      </c>
      <c r="AB1117" s="5">
        <f t="shared" si="466"/>
        <v>0</v>
      </c>
      <c r="AC1117" s="5">
        <f t="shared" si="467"/>
        <v>0</v>
      </c>
      <c r="AD1117" s="5">
        <f t="shared" si="468"/>
        <v>0</v>
      </c>
      <c r="AE1117" s="5">
        <f t="shared" si="469"/>
        <v>0</v>
      </c>
      <c r="AF1117" s="5">
        <f t="shared" si="470"/>
        <v>0</v>
      </c>
      <c r="AG1117" s="5">
        <f t="shared" si="471"/>
        <v>0</v>
      </c>
      <c r="AH1117" s="5">
        <f t="shared" si="472"/>
        <v>0</v>
      </c>
      <c r="AI1117" s="5">
        <f t="shared" si="474"/>
        <v>-2.5911156017544013E-3</v>
      </c>
      <c r="AJ1117" s="5">
        <f t="shared" si="475"/>
        <v>-1.5943465191803341E-3</v>
      </c>
      <c r="AK1117" s="5">
        <f t="shared" si="476"/>
        <v>-1.4057414669684798E-3</v>
      </c>
      <c r="AL1117" s="5">
        <f t="shared" si="477"/>
        <v>0</v>
      </c>
      <c r="AM1117" s="5">
        <f t="shared" si="478"/>
        <v>-2.6703048167406873E-3</v>
      </c>
      <c r="AN1117" s="5">
        <f t="shared" si="479"/>
        <v>0</v>
      </c>
      <c r="AO1117" s="5">
        <f t="shared" si="480"/>
        <v>0</v>
      </c>
      <c r="AP1117" s="5">
        <f t="shared" si="481"/>
        <v>0</v>
      </c>
      <c r="AQ1117" s="5">
        <f t="shared" si="482"/>
        <v>-3.6124462713119643E-3</v>
      </c>
      <c r="AR1117" s="5">
        <f t="shared" si="483"/>
        <v>-2.5410819875679724E-3</v>
      </c>
      <c r="AS1117" s="5">
        <f t="shared" si="484"/>
        <v>-3.8279398890138649E-3</v>
      </c>
      <c r="AT1117" s="5">
        <f t="shared" si="485"/>
        <v>-3.8280280934728239E-3</v>
      </c>
      <c r="AU1117" s="5">
        <f t="shared" si="486"/>
        <v>-4.4935837315364102E-3</v>
      </c>
      <c r="AV1117" s="5">
        <f t="shared" si="487"/>
        <v>-2.9591451503261368E-3</v>
      </c>
      <c r="AW1117" s="5">
        <f t="shared" si="488"/>
        <v>-3.8279335746287391E-3</v>
      </c>
      <c r="AX1117" s="5">
        <f t="shared" si="489"/>
        <v>-3.8279661301404699E-3</v>
      </c>
      <c r="AZ1117" s="7">
        <f t="shared" si="473"/>
        <v>139.50195705621573</v>
      </c>
      <c r="BA1117" s="4">
        <f t="shared" si="490"/>
        <v>-1.5491513846934287E-3</v>
      </c>
      <c r="BB1117" s="5">
        <f>AZ1117/MAX($AZ$16:AZ1117)-1</f>
        <v>-1.6167747261265131E-2</v>
      </c>
    </row>
    <row r="1118" spans="1:54" x14ac:dyDescent="0.25">
      <c r="A1118" s="3">
        <v>44179</v>
      </c>
      <c r="B1118">
        <f>IFERROR(VLOOKUP($A1118,Finnifty!$A$14:$I$486,B$15+1,FALSE),All_curves!B1117)</f>
        <v>0</v>
      </c>
      <c r="C1118">
        <f>IFERROR(VLOOKUP($A1118,Finnifty!$A$14:$I$486,C$15+1,FALSE),All_curves!C1117)</f>
        <v>0</v>
      </c>
      <c r="D1118">
        <f>IFERROR(VLOOKUP($A1118,Finnifty!$A$14:$I$486,D$15+1,FALSE),All_curves!D1117)</f>
        <v>0</v>
      </c>
      <c r="E1118">
        <f>IFERROR(VLOOKUP($A1118,Finnifty!$A$14:$I$486,E$15+1,FALSE),All_curves!E1117)</f>
        <v>0</v>
      </c>
      <c r="F1118">
        <f>IFERROR(VLOOKUP($A1118,Finnifty!$A$14:$I$486,F$15+1,FALSE),All_curves!F1117)</f>
        <v>0</v>
      </c>
      <c r="G1118">
        <f>IFERROR(VLOOKUP($A1118,Finnifty!$A$14:$I$486,G$15+1,FALSE),All_curves!G1117)</f>
        <v>0</v>
      </c>
      <c r="H1118">
        <f>IFERROR(VLOOKUP($A1118,Finnifty!$A$14:$I$486,H$15+1,FALSE),All_curves!H1117)</f>
        <v>0</v>
      </c>
      <c r="I1118">
        <f>IFERROR(VLOOKUP($A1118,Finnifty!$A$14:$I$486,I$15+1,FALSE),All_curves!I1117)</f>
        <v>0</v>
      </c>
      <c r="J1118">
        <f>IFERROR(VLOOKUP($A1118,Banknifty!$A$14:$I$4860,2,FALSE),All_curves!J1117)</f>
        <v>17154292</v>
      </c>
      <c r="K1118">
        <f>IFERROR(VLOOKUP($A1118,Banknifty!$A$14:$I$4860,3,FALSE),All_curves!K1117)</f>
        <v>30273342</v>
      </c>
      <c r="L1118">
        <f>IFERROR(VLOOKUP($A1118,Banknifty!$A$14:$I$4860,4,FALSE),All_curves!L1117)</f>
        <v>22727418</v>
      </c>
      <c r="M1118">
        <f>IFERROR(VLOOKUP($A1118,Banknifty!$A$14:$I$4860,5,FALSE),All_curves!M1117)</f>
        <v>30230140</v>
      </c>
      <c r="N1118">
        <f>IFERROR(VLOOKUP($A1118,Banknifty!$A$14:$I$4860,6,FALSE),All_curves!N1117)</f>
        <v>16835284</v>
      </c>
      <c r="O1118">
        <f>IFERROR(VLOOKUP($A1118,Banknifty!$A$14:$I$4860,7,FALSE),All_curves!O1117)</f>
        <v>28507882</v>
      </c>
      <c r="P1118">
        <f>IFERROR(VLOOKUP($A1118,Banknifty!$A$14:$I$4860,8,FALSE),All_curves!P1117)</f>
        <v>28507882</v>
      </c>
      <c r="Q1118">
        <f>IFERROR(VLOOKUP($A1118,Banknifty!$A$14:$I$4860,9,FALSE),All_curves!Q1117)</f>
        <v>22990248</v>
      </c>
      <c r="R1118">
        <f>IFERROR(VLOOKUP($A1118,Nifty!$A$14:$I$4860,2,FALSE),All_curves!R1117)</f>
        <v>8993273</v>
      </c>
      <c r="S1118">
        <f>IFERROR(VLOOKUP($A1118,Nifty!$A$14:$I$4860,3,FALSE),All_curves!S1117)</f>
        <v>11380722</v>
      </c>
      <c r="T1118">
        <f>IFERROR(VLOOKUP($A1118,Nifty!$A$14:$I$4860,4,FALSE),All_curves!T1117)</f>
        <v>10516220</v>
      </c>
      <c r="U1118">
        <f>IFERROR(VLOOKUP($A1118,Nifty!$A$14:$I$4860,5,FALSE),All_curves!U1117)</f>
        <v>12310032</v>
      </c>
      <c r="V1118">
        <f>IFERROR(VLOOKUP($A1118,Nifty!$A$14:$I$4860,6,FALSE),All_curves!V1117)</f>
        <v>9902164</v>
      </c>
      <c r="W1118">
        <f>IFERROR(VLOOKUP($A1118,Nifty!$A$14:$I$4860,7,FALSE),All_curves!W1117)</f>
        <v>11868283</v>
      </c>
      <c r="X1118">
        <f>IFERROR(VLOOKUP($A1118,Nifty!$A$14:$I$4860,8,FALSE),All_curves!X1117)</f>
        <v>11146200</v>
      </c>
      <c r="Y1118">
        <f>IFERROR(VLOOKUP($A1118,Nifty!$A$14:$I$4860,9,FALSE),All_curves!Y1117)</f>
        <v>11492400</v>
      </c>
      <c r="AA1118" s="5">
        <f t="shared" si="465"/>
        <v>0</v>
      </c>
      <c r="AB1118" s="5">
        <f t="shared" si="466"/>
        <v>0</v>
      </c>
      <c r="AC1118" s="5">
        <f t="shared" si="467"/>
        <v>0</v>
      </c>
      <c r="AD1118" s="5">
        <f t="shared" si="468"/>
        <v>0</v>
      </c>
      <c r="AE1118" s="5">
        <f t="shared" si="469"/>
        <v>0</v>
      </c>
      <c r="AF1118" s="5">
        <f t="shared" si="470"/>
        <v>0</v>
      </c>
      <c r="AG1118" s="5">
        <f t="shared" si="471"/>
        <v>0</v>
      </c>
      <c r="AH1118" s="5">
        <f t="shared" si="472"/>
        <v>0</v>
      </c>
      <c r="AI1118" s="5">
        <f t="shared" si="474"/>
        <v>-2.5465621527229754E-3</v>
      </c>
      <c r="AJ1118" s="5">
        <f t="shared" si="475"/>
        <v>-1.2545787273884335E-3</v>
      </c>
      <c r="AK1118" s="5">
        <f t="shared" si="476"/>
        <v>-1.2533870277386949E-3</v>
      </c>
      <c r="AL1118" s="5">
        <f t="shared" si="477"/>
        <v>0</v>
      </c>
      <c r="AM1118" s="5">
        <f t="shared" si="478"/>
        <v>2.597601365867952E-4</v>
      </c>
      <c r="AN1118" s="5">
        <f t="shared" si="479"/>
        <v>-2.2970824037460424E-4</v>
      </c>
      <c r="AO1118" s="5">
        <f t="shared" si="480"/>
        <v>-2.2970824037460424E-4</v>
      </c>
      <c r="AP1118" s="5">
        <f t="shared" si="481"/>
        <v>-2.621701398830778E-3</v>
      </c>
      <c r="AQ1118" s="5">
        <f t="shared" si="482"/>
        <v>-2.6763791409215587E-3</v>
      </c>
      <c r="AR1118" s="5">
        <f t="shared" si="483"/>
        <v>-5.5557769174954252E-3</v>
      </c>
      <c r="AS1118" s="5">
        <f t="shared" si="484"/>
        <v>-2.5880383064192936E-3</v>
      </c>
      <c r="AT1118" s="5">
        <f t="shared" si="485"/>
        <v>-4.5406092195634518E-3</v>
      </c>
      <c r="AU1118" s="5">
        <f t="shared" si="486"/>
        <v>-2.6763726343038696E-3</v>
      </c>
      <c r="AV1118" s="5">
        <f t="shared" si="487"/>
        <v>-5.5558674407750752E-3</v>
      </c>
      <c r="AW1118" s="5">
        <f t="shared" si="488"/>
        <v>-2.5879809265599851E-3</v>
      </c>
      <c r="AX1118" s="5">
        <f t="shared" si="489"/>
        <v>-4.5405645129157346E-3</v>
      </c>
      <c r="AZ1118" s="7">
        <f t="shared" si="473"/>
        <v>139.27760608683968</v>
      </c>
      <c r="BA1118" s="4">
        <f t="shared" si="490"/>
        <v>-1.608228114574904E-3</v>
      </c>
      <c r="BB1118" s="5">
        <f>AZ1118/MAX($AZ$16:AZ1118)-1</f>
        <v>-1.7749973950145326E-2</v>
      </c>
    </row>
    <row r="1119" spans="1:54" x14ac:dyDescent="0.25">
      <c r="A1119" s="3">
        <v>44180</v>
      </c>
      <c r="B1119">
        <f>IFERROR(VLOOKUP($A1119,Finnifty!$A$14:$I$486,B$15+1,FALSE),All_curves!B1118)</f>
        <v>0</v>
      </c>
      <c r="C1119">
        <f>IFERROR(VLOOKUP($A1119,Finnifty!$A$14:$I$486,C$15+1,FALSE),All_curves!C1118)</f>
        <v>0</v>
      </c>
      <c r="D1119">
        <f>IFERROR(VLOOKUP($A1119,Finnifty!$A$14:$I$486,D$15+1,FALSE),All_curves!D1118)</f>
        <v>0</v>
      </c>
      <c r="E1119">
        <f>IFERROR(VLOOKUP($A1119,Finnifty!$A$14:$I$486,E$15+1,FALSE),All_curves!E1118)</f>
        <v>0</v>
      </c>
      <c r="F1119">
        <f>IFERROR(VLOOKUP($A1119,Finnifty!$A$14:$I$486,F$15+1,FALSE),All_curves!F1118)</f>
        <v>0</v>
      </c>
      <c r="G1119">
        <f>IFERROR(VLOOKUP($A1119,Finnifty!$A$14:$I$486,G$15+1,FALSE),All_curves!G1118)</f>
        <v>0</v>
      </c>
      <c r="H1119">
        <f>IFERROR(VLOOKUP($A1119,Finnifty!$A$14:$I$486,H$15+1,FALSE),All_curves!H1118)</f>
        <v>0</v>
      </c>
      <c r="I1119">
        <f>IFERROR(VLOOKUP($A1119,Finnifty!$A$14:$I$486,I$15+1,FALSE),All_curves!I1118)</f>
        <v>0</v>
      </c>
      <c r="J1119">
        <f>IFERROR(VLOOKUP($A1119,Banknifty!$A$14:$I$4860,2,FALSE),All_curves!J1118)</f>
        <v>17070684</v>
      </c>
      <c r="K1119">
        <f>IFERROR(VLOOKUP($A1119,Banknifty!$A$14:$I$4860,3,FALSE),All_curves!K1118)</f>
        <v>30188334</v>
      </c>
      <c r="L1119">
        <f>IFERROR(VLOOKUP($A1119,Banknifty!$A$14:$I$4860,4,FALSE),All_curves!L1118)</f>
        <v>22618554</v>
      </c>
      <c r="M1119">
        <f>IFERROR(VLOOKUP($A1119,Banknifty!$A$14:$I$4860,5,FALSE),All_curves!M1118)</f>
        <v>30230140</v>
      </c>
      <c r="N1119">
        <f>IFERROR(VLOOKUP($A1119,Banknifty!$A$14:$I$4860,6,FALSE),All_curves!N1118)</f>
        <v>16729951</v>
      </c>
      <c r="O1119">
        <f>IFERROR(VLOOKUP($A1119,Banknifty!$A$14:$I$4860,7,FALSE),All_curves!O1118)</f>
        <v>28288862</v>
      </c>
      <c r="P1119">
        <f>IFERROR(VLOOKUP($A1119,Banknifty!$A$14:$I$4860,8,FALSE),All_curves!P1118)</f>
        <v>28288862</v>
      </c>
      <c r="Q1119">
        <f>IFERROR(VLOOKUP($A1119,Banknifty!$A$14:$I$4860,9,FALSE),All_curves!Q1118)</f>
        <v>22879102</v>
      </c>
      <c r="R1119">
        <f>IFERROR(VLOOKUP($A1119,Nifty!$A$14:$I$4860,2,FALSE),All_curves!R1118)</f>
        <v>8938459</v>
      </c>
      <c r="S1119">
        <f>IFERROR(VLOOKUP($A1119,Nifty!$A$14:$I$4860,3,FALSE),All_curves!S1118)</f>
        <v>11400778</v>
      </c>
      <c r="T1119">
        <f>IFERROR(VLOOKUP($A1119,Nifty!$A$14:$I$4860,4,FALSE),All_curves!T1118)</f>
        <v>10516220</v>
      </c>
      <c r="U1119">
        <f>IFERROR(VLOOKUP($A1119,Nifty!$A$14:$I$4860,5,FALSE),All_curves!U1118)</f>
        <v>12322370</v>
      </c>
      <c r="V1119">
        <f>IFERROR(VLOOKUP($A1119,Nifty!$A$14:$I$4860,6,FALSE),All_curves!V1118)</f>
        <v>9841811</v>
      </c>
      <c r="W1119">
        <f>IFERROR(VLOOKUP($A1119,Nifty!$A$14:$I$4860,7,FALSE),All_curves!W1118)</f>
        <v>11889198</v>
      </c>
      <c r="X1119">
        <f>IFERROR(VLOOKUP($A1119,Nifty!$A$14:$I$4860,8,FALSE),All_curves!X1118)</f>
        <v>11146200</v>
      </c>
      <c r="Y1119">
        <f>IFERROR(VLOOKUP($A1119,Nifty!$A$14:$I$4860,9,FALSE),All_curves!Y1118)</f>
        <v>11503918</v>
      </c>
      <c r="AA1119" s="5">
        <f t="shared" si="465"/>
        <v>0</v>
      </c>
      <c r="AB1119" s="5">
        <f t="shared" si="466"/>
        <v>0</v>
      </c>
      <c r="AC1119" s="5">
        <f t="shared" si="467"/>
        <v>0</v>
      </c>
      <c r="AD1119" s="5">
        <f t="shared" si="468"/>
        <v>0</v>
      </c>
      <c r="AE1119" s="5">
        <f t="shared" si="469"/>
        <v>0</v>
      </c>
      <c r="AF1119" s="5">
        <f t="shared" si="470"/>
        <v>0</v>
      </c>
      <c r="AG1119" s="5">
        <f t="shared" si="471"/>
        <v>0</v>
      </c>
      <c r="AH1119" s="5">
        <f t="shared" si="472"/>
        <v>0</v>
      </c>
      <c r="AI1119" s="5">
        <f t="shared" si="474"/>
        <v>-4.8738822913821922E-3</v>
      </c>
      <c r="AJ1119" s="5">
        <f t="shared" si="475"/>
        <v>-2.8080150516582858E-3</v>
      </c>
      <c r="AK1119" s="5">
        <f t="shared" si="476"/>
        <v>-4.7899853824134864E-3</v>
      </c>
      <c r="AL1119" s="5">
        <f t="shared" si="477"/>
        <v>0</v>
      </c>
      <c r="AM1119" s="5">
        <f t="shared" si="478"/>
        <v>-6.2566809089766862E-3</v>
      </c>
      <c r="AN1119" s="5">
        <f t="shared" si="479"/>
        <v>-7.6827875182028382E-3</v>
      </c>
      <c r="AO1119" s="5">
        <f t="shared" si="480"/>
        <v>-7.6827875182028382E-3</v>
      </c>
      <c r="AP1119" s="5">
        <f t="shared" si="481"/>
        <v>-4.8344846040808687E-3</v>
      </c>
      <c r="AQ1119" s="5">
        <f t="shared" si="482"/>
        <v>-6.0950001184219005E-3</v>
      </c>
      <c r="AR1119" s="5">
        <f t="shared" si="483"/>
        <v>1.7622783510571338E-3</v>
      </c>
      <c r="AS1119" s="5">
        <f t="shared" si="484"/>
        <v>0</v>
      </c>
      <c r="AT1119" s="5">
        <f t="shared" si="485"/>
        <v>1.0022719680988779E-3</v>
      </c>
      <c r="AU1119" s="5">
        <f t="shared" si="486"/>
        <v>-6.0949303606767646E-3</v>
      </c>
      <c r="AV1119" s="5">
        <f t="shared" si="487"/>
        <v>1.7622599663320582E-3</v>
      </c>
      <c r="AW1119" s="5">
        <f t="shared" si="488"/>
        <v>0</v>
      </c>
      <c r="AX1119" s="5">
        <f t="shared" si="489"/>
        <v>1.0022275590824137E-3</v>
      </c>
      <c r="AZ1119" s="7">
        <f t="shared" si="473"/>
        <v>139.01303947690113</v>
      </c>
      <c r="BA1119" s="4">
        <f t="shared" si="490"/>
        <v>-1.8995631628935577E-3</v>
      </c>
      <c r="BB1119" s="5">
        <f>AZ1119/MAX($AZ$16:AZ1119)-1</f>
        <v>-1.9615819916380839E-2</v>
      </c>
    </row>
    <row r="1120" spans="1:54" x14ac:dyDescent="0.25">
      <c r="A1120" s="3">
        <v>44181</v>
      </c>
      <c r="B1120">
        <f>IFERROR(VLOOKUP($A1120,Finnifty!$A$14:$I$486,B$15+1,FALSE),All_curves!B1119)</f>
        <v>0</v>
      </c>
      <c r="C1120">
        <f>IFERROR(VLOOKUP($A1120,Finnifty!$A$14:$I$486,C$15+1,FALSE),All_curves!C1119)</f>
        <v>0</v>
      </c>
      <c r="D1120">
        <f>IFERROR(VLOOKUP($A1120,Finnifty!$A$14:$I$486,D$15+1,FALSE),All_curves!D1119)</f>
        <v>0</v>
      </c>
      <c r="E1120">
        <f>IFERROR(VLOOKUP($A1120,Finnifty!$A$14:$I$486,E$15+1,FALSE),All_curves!E1119)</f>
        <v>0</v>
      </c>
      <c r="F1120">
        <f>IFERROR(VLOOKUP($A1120,Finnifty!$A$14:$I$486,F$15+1,FALSE),All_curves!F1119)</f>
        <v>0</v>
      </c>
      <c r="G1120">
        <f>IFERROR(VLOOKUP($A1120,Finnifty!$A$14:$I$486,G$15+1,FALSE),All_curves!G1119)</f>
        <v>0</v>
      </c>
      <c r="H1120">
        <f>IFERROR(VLOOKUP($A1120,Finnifty!$A$14:$I$486,H$15+1,FALSE),All_curves!H1119)</f>
        <v>0</v>
      </c>
      <c r="I1120">
        <f>IFERROR(VLOOKUP($A1120,Finnifty!$A$14:$I$486,I$15+1,FALSE),All_curves!I1119)</f>
        <v>0</v>
      </c>
      <c r="J1120">
        <f>IFERROR(VLOOKUP($A1120,Banknifty!$A$14:$I$4860,2,FALSE),All_curves!J1119)</f>
        <v>16990904</v>
      </c>
      <c r="K1120">
        <f>IFERROR(VLOOKUP($A1120,Banknifty!$A$14:$I$4860,3,FALSE),All_curves!K1119)</f>
        <v>30070038</v>
      </c>
      <c r="L1120">
        <f>IFERROR(VLOOKUP($A1120,Banknifty!$A$14:$I$4860,4,FALSE),All_curves!L1119)</f>
        <v>22526352</v>
      </c>
      <c r="M1120">
        <f>IFERROR(VLOOKUP($A1120,Banknifty!$A$14:$I$4860,5,FALSE),All_curves!M1119)</f>
        <v>30230140</v>
      </c>
      <c r="N1120">
        <f>IFERROR(VLOOKUP($A1120,Banknifty!$A$14:$I$4860,6,FALSE),All_curves!N1119)</f>
        <v>16682987</v>
      </c>
      <c r="O1120">
        <f>IFERROR(VLOOKUP($A1120,Banknifty!$A$14:$I$4860,7,FALSE),All_curves!O1119)</f>
        <v>28216526</v>
      </c>
      <c r="P1120">
        <f>IFERROR(VLOOKUP($A1120,Banknifty!$A$14:$I$4860,8,FALSE),All_curves!P1119)</f>
        <v>28216526</v>
      </c>
      <c r="Q1120">
        <f>IFERROR(VLOOKUP($A1120,Banknifty!$A$14:$I$4860,9,FALSE),All_curves!Q1119)</f>
        <v>22879102</v>
      </c>
      <c r="R1120">
        <f>IFERROR(VLOOKUP($A1120,Nifty!$A$14:$I$4860,2,FALSE),All_curves!R1119)</f>
        <v>8913423</v>
      </c>
      <c r="S1120">
        <f>IFERROR(VLOOKUP($A1120,Nifty!$A$14:$I$4860,3,FALSE),All_curves!S1119)</f>
        <v>11420286</v>
      </c>
      <c r="T1120">
        <f>IFERROR(VLOOKUP($A1120,Nifty!$A$14:$I$4860,4,FALSE),All_curves!T1119)</f>
        <v>10516220</v>
      </c>
      <c r="U1120">
        <f>IFERROR(VLOOKUP($A1120,Nifty!$A$14:$I$4860,5,FALSE),All_curves!U1119)</f>
        <v>12322370</v>
      </c>
      <c r="V1120">
        <f>IFERROR(VLOOKUP($A1120,Nifty!$A$14:$I$4860,6,FALSE),All_curves!V1119)</f>
        <v>9814244</v>
      </c>
      <c r="W1120">
        <f>IFERROR(VLOOKUP($A1120,Nifty!$A$14:$I$4860,7,FALSE),All_curves!W1119)</f>
        <v>11909543</v>
      </c>
      <c r="X1120">
        <f>IFERROR(VLOOKUP($A1120,Nifty!$A$14:$I$4860,8,FALSE),All_curves!X1119)</f>
        <v>11146200</v>
      </c>
      <c r="Y1120">
        <f>IFERROR(VLOOKUP($A1120,Nifty!$A$14:$I$4860,9,FALSE),All_curves!Y1119)</f>
        <v>11503918</v>
      </c>
      <c r="AA1120" s="5">
        <f t="shared" si="465"/>
        <v>0</v>
      </c>
      <c r="AB1120" s="5">
        <f t="shared" si="466"/>
        <v>0</v>
      </c>
      <c r="AC1120" s="5">
        <f t="shared" si="467"/>
        <v>0</v>
      </c>
      <c r="AD1120" s="5">
        <f t="shared" si="468"/>
        <v>0</v>
      </c>
      <c r="AE1120" s="5">
        <f t="shared" si="469"/>
        <v>0</v>
      </c>
      <c r="AF1120" s="5">
        <f t="shared" si="470"/>
        <v>0</v>
      </c>
      <c r="AG1120" s="5">
        <f t="shared" si="471"/>
        <v>0</v>
      </c>
      <c r="AH1120" s="5">
        <f t="shared" si="472"/>
        <v>0</v>
      </c>
      <c r="AI1120" s="5">
        <f t="shared" si="474"/>
        <v>-4.6735092747308693E-3</v>
      </c>
      <c r="AJ1120" s="5">
        <f t="shared" si="475"/>
        <v>-3.9185998140871536E-3</v>
      </c>
      <c r="AK1120" s="5">
        <f t="shared" si="476"/>
        <v>-4.0763879070253584E-3</v>
      </c>
      <c r="AL1120" s="5">
        <f t="shared" si="477"/>
        <v>0</v>
      </c>
      <c r="AM1120" s="5">
        <f t="shared" si="478"/>
        <v>-2.8071809654433011E-3</v>
      </c>
      <c r="AN1120" s="5">
        <f t="shared" si="479"/>
        <v>-2.5570487777133444E-3</v>
      </c>
      <c r="AO1120" s="5">
        <f t="shared" si="480"/>
        <v>-2.5570487777133444E-3</v>
      </c>
      <c r="AP1120" s="5">
        <f t="shared" si="481"/>
        <v>0</v>
      </c>
      <c r="AQ1120" s="5">
        <f t="shared" si="482"/>
        <v>-2.8009302274586423E-3</v>
      </c>
      <c r="AR1120" s="5">
        <f t="shared" si="483"/>
        <v>1.7111112943344331E-3</v>
      </c>
      <c r="AS1120" s="5">
        <f t="shared" si="484"/>
        <v>0</v>
      </c>
      <c r="AT1120" s="5">
        <f t="shared" si="485"/>
        <v>0</v>
      </c>
      <c r="AU1120" s="5">
        <f t="shared" si="486"/>
        <v>-2.8010088793617438E-3</v>
      </c>
      <c r="AV1120" s="5">
        <f t="shared" si="487"/>
        <v>1.7112171905959705E-3</v>
      </c>
      <c r="AW1120" s="5">
        <f t="shared" si="488"/>
        <v>0</v>
      </c>
      <c r="AX1120" s="5">
        <f t="shared" si="489"/>
        <v>0</v>
      </c>
      <c r="AZ1120" s="7">
        <f t="shared" si="473"/>
        <v>138.88115441131154</v>
      </c>
      <c r="BA1120" s="4">
        <f t="shared" si="490"/>
        <v>-9.4872442244180644E-4</v>
      </c>
      <c r="BB1120" s="5">
        <f>AZ1120/MAX($AZ$16:AZ1120)-1</f>
        <v>-2.0545934331401616E-2</v>
      </c>
    </row>
    <row r="1121" spans="1:54" x14ac:dyDescent="0.25">
      <c r="A1121" s="3">
        <v>44182</v>
      </c>
      <c r="B1121">
        <f>IFERROR(VLOOKUP($A1121,Finnifty!$A$14:$I$486,B$15+1,FALSE),All_curves!B1120)</f>
        <v>0</v>
      </c>
      <c r="C1121">
        <f>IFERROR(VLOOKUP($A1121,Finnifty!$A$14:$I$486,C$15+1,FALSE),All_curves!C1120)</f>
        <v>0</v>
      </c>
      <c r="D1121">
        <f>IFERROR(VLOOKUP($A1121,Finnifty!$A$14:$I$486,D$15+1,FALSE),All_curves!D1120)</f>
        <v>0</v>
      </c>
      <c r="E1121">
        <f>IFERROR(VLOOKUP($A1121,Finnifty!$A$14:$I$486,E$15+1,FALSE),All_curves!E1120)</f>
        <v>0</v>
      </c>
      <c r="F1121">
        <f>IFERROR(VLOOKUP($A1121,Finnifty!$A$14:$I$486,F$15+1,FALSE),All_curves!F1120)</f>
        <v>0</v>
      </c>
      <c r="G1121">
        <f>IFERROR(VLOOKUP($A1121,Finnifty!$A$14:$I$486,G$15+1,FALSE),All_curves!G1120)</f>
        <v>0</v>
      </c>
      <c r="H1121">
        <f>IFERROR(VLOOKUP($A1121,Finnifty!$A$14:$I$486,H$15+1,FALSE),All_curves!H1120)</f>
        <v>0</v>
      </c>
      <c r="I1121">
        <f>IFERROR(VLOOKUP($A1121,Finnifty!$A$14:$I$486,I$15+1,FALSE),All_curves!I1120)</f>
        <v>0</v>
      </c>
      <c r="J1121">
        <f>IFERROR(VLOOKUP($A1121,Banknifty!$A$14:$I$4860,2,FALSE),All_curves!J1120)</f>
        <v>16973026</v>
      </c>
      <c r="K1121">
        <f>IFERROR(VLOOKUP($A1121,Banknifty!$A$14:$I$4860,3,FALSE),All_curves!K1120)</f>
        <v>29876994</v>
      </c>
      <c r="L1121">
        <f>IFERROR(VLOOKUP($A1121,Banknifty!$A$14:$I$4860,4,FALSE),All_curves!L1120)</f>
        <v>22512576</v>
      </c>
      <c r="M1121">
        <f>IFERROR(VLOOKUP($A1121,Banknifty!$A$14:$I$4860,5,FALSE),All_curves!M1120)</f>
        <v>30077542</v>
      </c>
      <c r="N1121">
        <f>IFERROR(VLOOKUP($A1121,Banknifty!$A$14:$I$4860,6,FALSE),All_curves!N1120)</f>
        <v>16640503</v>
      </c>
      <c r="O1121">
        <f>IFERROR(VLOOKUP($A1121,Banknifty!$A$14:$I$4860,7,FALSE),All_curves!O1120)</f>
        <v>28181124</v>
      </c>
      <c r="P1121">
        <f>IFERROR(VLOOKUP($A1121,Banknifty!$A$14:$I$4860,8,FALSE),All_curves!P1120)</f>
        <v>28181124</v>
      </c>
      <c r="Q1121">
        <f>IFERROR(VLOOKUP($A1121,Banknifty!$A$14:$I$4860,9,FALSE),All_curves!Q1120)</f>
        <v>22879102</v>
      </c>
      <c r="R1121">
        <f>IFERROR(VLOOKUP($A1121,Nifty!$A$14:$I$4860,2,FALSE),All_curves!R1120)</f>
        <v>8877357</v>
      </c>
      <c r="S1121">
        <f>IFERROR(VLOOKUP($A1121,Nifty!$A$14:$I$4860,3,FALSE),All_curves!S1120)</f>
        <v>11380297</v>
      </c>
      <c r="T1121">
        <f>IFERROR(VLOOKUP($A1121,Nifty!$A$14:$I$4860,4,FALSE),All_curves!T1120)</f>
        <v>10465665</v>
      </c>
      <c r="U1121">
        <f>IFERROR(VLOOKUP($A1121,Nifty!$A$14:$I$4860,5,FALSE),All_curves!U1120)</f>
        <v>12260262</v>
      </c>
      <c r="V1121">
        <f>IFERROR(VLOOKUP($A1121,Nifty!$A$14:$I$4860,6,FALSE),All_curves!V1120)</f>
        <v>9802249</v>
      </c>
      <c r="W1121">
        <f>IFERROR(VLOOKUP($A1121,Nifty!$A$14:$I$4860,7,FALSE),All_curves!W1120)</f>
        <v>11901108</v>
      </c>
      <c r="X1121">
        <f>IFERROR(VLOOKUP($A1121,Nifty!$A$14:$I$4860,8,FALSE),All_curves!X1120)</f>
        <v>11146200</v>
      </c>
      <c r="Y1121">
        <f>IFERROR(VLOOKUP($A1121,Nifty!$A$14:$I$4860,9,FALSE),All_curves!Y1120)</f>
        <v>11503918</v>
      </c>
      <c r="AA1121" s="5">
        <f t="shared" si="465"/>
        <v>0</v>
      </c>
      <c r="AB1121" s="5">
        <f t="shared" si="466"/>
        <v>0</v>
      </c>
      <c r="AC1121" s="5">
        <f t="shared" si="467"/>
        <v>0</v>
      </c>
      <c r="AD1121" s="5">
        <f t="shared" si="468"/>
        <v>0</v>
      </c>
      <c r="AE1121" s="5">
        <f t="shared" si="469"/>
        <v>0</v>
      </c>
      <c r="AF1121" s="5">
        <f t="shared" si="470"/>
        <v>0</v>
      </c>
      <c r="AG1121" s="5">
        <f t="shared" si="471"/>
        <v>0</v>
      </c>
      <c r="AH1121" s="5">
        <f t="shared" si="472"/>
        <v>0</v>
      </c>
      <c r="AI1121" s="5">
        <f t="shared" si="474"/>
        <v>-1.0522100530966361E-3</v>
      </c>
      <c r="AJ1121" s="5">
        <f t="shared" si="475"/>
        <v>-6.4198123061899315E-3</v>
      </c>
      <c r="AK1121" s="5">
        <f t="shared" si="476"/>
        <v>-6.1155041881610916E-4</v>
      </c>
      <c r="AL1121" s="5">
        <f t="shared" si="477"/>
        <v>-5.0478760601174733E-3</v>
      </c>
      <c r="AM1121" s="5">
        <f t="shared" si="478"/>
        <v>-2.5465463708627123E-3</v>
      </c>
      <c r="AN1121" s="5">
        <f t="shared" si="479"/>
        <v>-1.2546548076116659E-3</v>
      </c>
      <c r="AO1121" s="5">
        <f t="shared" si="480"/>
        <v>-1.2546548076116659E-3</v>
      </c>
      <c r="AP1121" s="5">
        <f t="shared" si="481"/>
        <v>0</v>
      </c>
      <c r="AQ1121" s="5">
        <f t="shared" si="482"/>
        <v>-4.0462569766968048E-3</v>
      </c>
      <c r="AR1121" s="5">
        <f t="shared" si="483"/>
        <v>-3.501576055100597E-3</v>
      </c>
      <c r="AS1121" s="5">
        <f t="shared" si="484"/>
        <v>-4.8073357156849239E-3</v>
      </c>
      <c r="AT1121" s="5">
        <f t="shared" si="485"/>
        <v>-5.0402641699608397E-3</v>
      </c>
      <c r="AU1121" s="5">
        <f t="shared" si="486"/>
        <v>-1.2222031569624203E-3</v>
      </c>
      <c r="AV1121" s="5">
        <f t="shared" si="487"/>
        <v>-7.0825555606957025E-4</v>
      </c>
      <c r="AW1121" s="5">
        <f t="shared" si="488"/>
        <v>0</v>
      </c>
      <c r="AX1121" s="5">
        <f t="shared" si="489"/>
        <v>0</v>
      </c>
      <c r="AZ1121" s="7">
        <f t="shared" si="473"/>
        <v>138.66407624342412</v>
      </c>
      <c r="BA1121" s="4">
        <f t="shared" si="490"/>
        <v>-1.5630498522825568E-3</v>
      </c>
      <c r="BB1121" s="5">
        <f>AZ1121/MAX($AZ$16:AZ1121)-1</f>
        <v>-2.2076869864062432E-2</v>
      </c>
    </row>
    <row r="1122" spans="1:54" x14ac:dyDescent="0.25">
      <c r="A1122" s="3">
        <v>44183</v>
      </c>
      <c r="B1122">
        <f>IFERROR(VLOOKUP($A1122,Finnifty!$A$14:$I$486,B$15+1,FALSE),All_curves!B1121)</f>
        <v>0</v>
      </c>
      <c r="C1122">
        <f>IFERROR(VLOOKUP($A1122,Finnifty!$A$14:$I$486,C$15+1,FALSE),All_curves!C1121)</f>
        <v>0</v>
      </c>
      <c r="D1122">
        <f>IFERROR(VLOOKUP($A1122,Finnifty!$A$14:$I$486,D$15+1,FALSE),All_curves!D1121)</f>
        <v>0</v>
      </c>
      <c r="E1122">
        <f>IFERROR(VLOOKUP($A1122,Finnifty!$A$14:$I$486,E$15+1,FALSE),All_curves!E1121)</f>
        <v>0</v>
      </c>
      <c r="F1122">
        <f>IFERROR(VLOOKUP($A1122,Finnifty!$A$14:$I$486,F$15+1,FALSE),All_curves!F1121)</f>
        <v>0</v>
      </c>
      <c r="G1122">
        <f>IFERROR(VLOOKUP($A1122,Finnifty!$A$14:$I$486,G$15+1,FALSE),All_curves!G1121)</f>
        <v>0</v>
      </c>
      <c r="H1122">
        <f>IFERROR(VLOOKUP($A1122,Finnifty!$A$14:$I$486,H$15+1,FALSE),All_curves!H1121)</f>
        <v>0</v>
      </c>
      <c r="I1122">
        <f>IFERROR(VLOOKUP($A1122,Finnifty!$A$14:$I$486,I$15+1,FALSE),All_curves!I1121)</f>
        <v>0</v>
      </c>
      <c r="J1122">
        <f>IFERROR(VLOOKUP($A1122,Banknifty!$A$14:$I$4860,2,FALSE),All_curves!J1121)</f>
        <v>16915944</v>
      </c>
      <c r="K1122">
        <f>IFERROR(VLOOKUP($A1122,Banknifty!$A$14:$I$4860,3,FALSE),All_curves!K1121)</f>
        <v>29820770</v>
      </c>
      <c r="L1122">
        <f>IFERROR(VLOOKUP($A1122,Banknifty!$A$14:$I$4860,4,FALSE),All_curves!L1121)</f>
        <v>22474428</v>
      </c>
      <c r="M1122">
        <f>IFERROR(VLOOKUP($A1122,Banknifty!$A$14:$I$4860,5,FALSE),All_curves!M1121)</f>
        <v>30077542</v>
      </c>
      <c r="N1122">
        <f>IFERROR(VLOOKUP($A1122,Banknifty!$A$14:$I$4860,6,FALSE),All_curves!N1121)</f>
        <v>16559398</v>
      </c>
      <c r="O1122">
        <f>IFERROR(VLOOKUP($A1122,Banknifty!$A$14:$I$4860,7,FALSE),All_curves!O1121)</f>
        <v>28101992</v>
      </c>
      <c r="P1122">
        <f>IFERROR(VLOOKUP($A1122,Banknifty!$A$14:$I$4860,8,FALSE),All_curves!P1121)</f>
        <v>28101992</v>
      </c>
      <c r="Q1122">
        <f>IFERROR(VLOOKUP($A1122,Banknifty!$A$14:$I$4860,9,FALSE),All_curves!Q1121)</f>
        <v>22879102</v>
      </c>
      <c r="R1122">
        <f>IFERROR(VLOOKUP($A1122,Nifty!$A$14:$I$4860,2,FALSE),All_curves!R1121)</f>
        <v>8839295</v>
      </c>
      <c r="S1122">
        <f>IFERROR(VLOOKUP($A1122,Nifty!$A$14:$I$4860,3,FALSE),All_curves!S1121)</f>
        <v>11380297</v>
      </c>
      <c r="T1122">
        <f>IFERROR(VLOOKUP($A1122,Nifty!$A$14:$I$4860,4,FALSE),All_curves!T1121)</f>
        <v>10465665</v>
      </c>
      <c r="U1122">
        <f>IFERROR(VLOOKUP($A1122,Nifty!$A$14:$I$4860,5,FALSE),All_curves!U1121)</f>
        <v>12260262</v>
      </c>
      <c r="V1122">
        <f>IFERROR(VLOOKUP($A1122,Nifty!$A$14:$I$4860,6,FALSE),All_curves!V1121)</f>
        <v>9759914</v>
      </c>
      <c r="W1122">
        <f>IFERROR(VLOOKUP($A1122,Nifty!$A$14:$I$4860,7,FALSE),All_curves!W1121)</f>
        <v>11900742</v>
      </c>
      <c r="X1122">
        <f>IFERROR(VLOOKUP($A1122,Nifty!$A$14:$I$4860,8,FALSE),All_curves!X1121)</f>
        <v>11146200</v>
      </c>
      <c r="Y1122">
        <f>IFERROR(VLOOKUP($A1122,Nifty!$A$14:$I$4860,9,FALSE),All_curves!Y1121)</f>
        <v>11503918</v>
      </c>
      <c r="AA1122" s="5">
        <f t="shared" si="465"/>
        <v>0</v>
      </c>
      <c r="AB1122" s="5">
        <f t="shared" si="466"/>
        <v>0</v>
      </c>
      <c r="AC1122" s="5">
        <f t="shared" si="467"/>
        <v>0</v>
      </c>
      <c r="AD1122" s="5">
        <f t="shared" si="468"/>
        <v>0</v>
      </c>
      <c r="AE1122" s="5">
        <f t="shared" si="469"/>
        <v>0</v>
      </c>
      <c r="AF1122" s="5">
        <f t="shared" si="470"/>
        <v>0</v>
      </c>
      <c r="AG1122" s="5">
        <f t="shared" si="471"/>
        <v>0</v>
      </c>
      <c r="AH1122" s="5">
        <f t="shared" si="472"/>
        <v>0</v>
      </c>
      <c r="AI1122" s="5">
        <f t="shared" si="474"/>
        <v>-3.3631009579553339E-3</v>
      </c>
      <c r="AJ1122" s="5">
        <f t="shared" si="475"/>
        <v>-1.8818492917995755E-3</v>
      </c>
      <c r="AK1122" s="5">
        <f t="shared" si="476"/>
        <v>-1.6945195432099824E-3</v>
      </c>
      <c r="AL1122" s="5">
        <f t="shared" si="477"/>
        <v>0</v>
      </c>
      <c r="AM1122" s="5">
        <f t="shared" si="478"/>
        <v>-4.8739512261137818E-3</v>
      </c>
      <c r="AN1122" s="5">
        <f t="shared" si="479"/>
        <v>-2.8079788442788578E-3</v>
      </c>
      <c r="AO1122" s="5">
        <f t="shared" si="480"/>
        <v>-2.8079788442788578E-3</v>
      </c>
      <c r="AP1122" s="5">
        <f t="shared" si="481"/>
        <v>0</v>
      </c>
      <c r="AQ1122" s="5">
        <f t="shared" si="482"/>
        <v>-4.2875373830296715E-3</v>
      </c>
      <c r="AR1122" s="5">
        <f t="shared" si="483"/>
        <v>0</v>
      </c>
      <c r="AS1122" s="5">
        <f t="shared" si="484"/>
        <v>0</v>
      </c>
      <c r="AT1122" s="5">
        <f t="shared" si="485"/>
        <v>0</v>
      </c>
      <c r="AU1122" s="5">
        <f t="shared" si="486"/>
        <v>-4.3189068141402664E-3</v>
      </c>
      <c r="AV1122" s="5">
        <f t="shared" si="487"/>
        <v>-3.0753439091535384E-5</v>
      </c>
      <c r="AW1122" s="5">
        <f t="shared" si="488"/>
        <v>0</v>
      </c>
      <c r="AX1122" s="5">
        <f t="shared" si="489"/>
        <v>0</v>
      </c>
      <c r="AZ1122" s="7">
        <f t="shared" si="473"/>
        <v>138.5134721713593</v>
      </c>
      <c r="BA1122" s="4">
        <f t="shared" si="490"/>
        <v>-1.0861073476624112E-3</v>
      </c>
      <c r="BB1122" s="5">
        <f>AZ1122/MAX($AZ$16:AZ1122)-1</f>
        <v>-2.3138999361152157E-2</v>
      </c>
    </row>
    <row r="1123" spans="1:54" x14ac:dyDescent="0.25">
      <c r="A1123" s="3">
        <v>44186</v>
      </c>
      <c r="B1123">
        <f>IFERROR(VLOOKUP($A1123,Finnifty!$A$14:$I$486,B$15+1,FALSE),All_curves!B1122)</f>
        <v>0</v>
      </c>
      <c r="C1123">
        <f>IFERROR(VLOOKUP($A1123,Finnifty!$A$14:$I$486,C$15+1,FALSE),All_curves!C1122)</f>
        <v>0</v>
      </c>
      <c r="D1123">
        <f>IFERROR(VLOOKUP($A1123,Finnifty!$A$14:$I$486,D$15+1,FALSE),All_curves!D1122)</f>
        <v>0</v>
      </c>
      <c r="E1123">
        <f>IFERROR(VLOOKUP($A1123,Finnifty!$A$14:$I$486,E$15+1,FALSE),All_curves!E1122)</f>
        <v>0</v>
      </c>
      <c r="F1123">
        <f>IFERROR(VLOOKUP($A1123,Finnifty!$A$14:$I$486,F$15+1,FALSE),All_curves!F1122)</f>
        <v>0</v>
      </c>
      <c r="G1123">
        <f>IFERROR(VLOOKUP($A1123,Finnifty!$A$14:$I$486,G$15+1,FALSE),All_curves!G1122)</f>
        <v>0</v>
      </c>
      <c r="H1123">
        <f>IFERROR(VLOOKUP($A1123,Finnifty!$A$14:$I$486,H$15+1,FALSE),All_curves!H1122)</f>
        <v>0</v>
      </c>
      <c r="I1123">
        <f>IFERROR(VLOOKUP($A1123,Finnifty!$A$14:$I$486,I$15+1,FALSE),All_curves!I1122)</f>
        <v>0</v>
      </c>
      <c r="J1123">
        <f>IFERROR(VLOOKUP($A1123,Banknifty!$A$14:$I$4860,2,FALSE),All_curves!J1122)</f>
        <v>17406138</v>
      </c>
      <c r="K1123">
        <f>IFERROR(VLOOKUP($A1123,Banknifty!$A$14:$I$4860,3,FALSE),All_curves!K1122)</f>
        <v>30381386</v>
      </c>
      <c r="L1123">
        <f>IFERROR(VLOOKUP($A1123,Banknifty!$A$14:$I$4860,4,FALSE),All_curves!L1122)</f>
        <v>23124524</v>
      </c>
      <c r="M1123">
        <f>IFERROR(VLOOKUP($A1123,Banknifty!$A$14:$I$4860,5,FALSE),All_curves!M1122)</f>
        <v>30575090</v>
      </c>
      <c r="N1123">
        <f>IFERROR(VLOOKUP($A1123,Banknifty!$A$14:$I$4860,6,FALSE),All_curves!N1122)</f>
        <v>16482008</v>
      </c>
      <c r="O1123">
        <f>IFERROR(VLOOKUP($A1123,Banknifty!$A$14:$I$4860,7,FALSE),All_curves!O1122)</f>
        <v>27991872</v>
      </c>
      <c r="P1123">
        <f>IFERROR(VLOOKUP($A1123,Banknifty!$A$14:$I$4860,8,FALSE),All_curves!P1122)</f>
        <v>27991872</v>
      </c>
      <c r="Q1123">
        <f>IFERROR(VLOOKUP($A1123,Banknifty!$A$14:$I$4860,9,FALSE),All_curves!Q1122)</f>
        <v>22879102</v>
      </c>
      <c r="R1123">
        <f>IFERROR(VLOOKUP($A1123,Nifty!$A$14:$I$4860,2,FALSE),All_curves!R1122)</f>
        <v>9181147</v>
      </c>
      <c r="S1123">
        <f>IFERROR(VLOOKUP($A1123,Nifty!$A$14:$I$4860,3,FALSE),All_curves!S1122)</f>
        <v>11505005</v>
      </c>
      <c r="T1123">
        <f>IFERROR(VLOOKUP($A1123,Nifty!$A$14:$I$4860,4,FALSE),All_curves!T1122)</f>
        <v>10771413</v>
      </c>
      <c r="U1123">
        <f>IFERROR(VLOOKUP($A1123,Nifty!$A$14:$I$4860,5,FALSE),All_curves!U1122)</f>
        <v>12562860</v>
      </c>
      <c r="V1123">
        <f>IFERROR(VLOOKUP($A1123,Nifty!$A$14:$I$4860,6,FALSE),All_curves!V1122)</f>
        <v>10137370</v>
      </c>
      <c r="W1123">
        <f>IFERROR(VLOOKUP($A1123,Nifty!$A$14:$I$4860,7,FALSE),All_curves!W1122)</f>
        <v>12031153</v>
      </c>
      <c r="X1123">
        <f>IFERROR(VLOOKUP($A1123,Nifty!$A$14:$I$4860,8,FALSE),All_curves!X1122)</f>
        <v>11471829</v>
      </c>
      <c r="Y1123">
        <f>IFERROR(VLOOKUP($A1123,Nifty!$A$14:$I$4860,9,FALSE),All_curves!Y1122)</f>
        <v>11787849</v>
      </c>
      <c r="AA1123" s="5">
        <f t="shared" si="465"/>
        <v>0</v>
      </c>
      <c r="AB1123" s="5">
        <f t="shared" si="466"/>
        <v>0</v>
      </c>
      <c r="AC1123" s="5">
        <f t="shared" si="467"/>
        <v>0</v>
      </c>
      <c r="AD1123" s="5">
        <f t="shared" si="468"/>
        <v>0</v>
      </c>
      <c r="AE1123" s="5">
        <f t="shared" si="469"/>
        <v>0</v>
      </c>
      <c r="AF1123" s="5">
        <f t="shared" si="470"/>
        <v>0</v>
      </c>
      <c r="AG1123" s="5">
        <f t="shared" si="471"/>
        <v>0</v>
      </c>
      <c r="AH1123" s="5">
        <f t="shared" si="472"/>
        <v>0</v>
      </c>
      <c r="AI1123" s="5">
        <f t="shared" si="474"/>
        <v>2.8978223148527826E-2</v>
      </c>
      <c r="AJ1123" s="5">
        <f t="shared" si="475"/>
        <v>1.8799514566525177E-2</v>
      </c>
      <c r="AK1123" s="5">
        <f t="shared" si="476"/>
        <v>2.8926030953935644E-2</v>
      </c>
      <c r="AL1123" s="5">
        <f t="shared" si="477"/>
        <v>1.6542176219054072E-2</v>
      </c>
      <c r="AM1123" s="5">
        <f t="shared" si="478"/>
        <v>-4.6734790721256747E-3</v>
      </c>
      <c r="AN1123" s="5">
        <f t="shared" si="479"/>
        <v>-3.9185834228406824E-3</v>
      </c>
      <c r="AO1123" s="5">
        <f t="shared" si="480"/>
        <v>-3.9185834228406824E-3</v>
      </c>
      <c r="AP1123" s="5">
        <f t="shared" si="481"/>
        <v>0</v>
      </c>
      <c r="AQ1123" s="5">
        <f t="shared" si="482"/>
        <v>3.8674125029201978E-2</v>
      </c>
      <c r="AR1123" s="5">
        <f t="shared" si="483"/>
        <v>1.0958237733162957E-2</v>
      </c>
      <c r="AS1123" s="5">
        <f t="shared" si="484"/>
        <v>2.9214388192245755E-2</v>
      </c>
      <c r="AT1123" s="5">
        <f t="shared" si="485"/>
        <v>2.4681201755720972E-2</v>
      </c>
      <c r="AU1123" s="5">
        <f t="shared" si="486"/>
        <v>3.8674111267783751E-2</v>
      </c>
      <c r="AV1123" s="5">
        <f t="shared" si="487"/>
        <v>1.0958224285510854E-2</v>
      </c>
      <c r="AW1123" s="5">
        <f t="shared" si="488"/>
        <v>2.921435107929149E-2</v>
      </c>
      <c r="AX1123" s="5">
        <f t="shared" si="489"/>
        <v>2.4681243381602602E-2</v>
      </c>
      <c r="AZ1123" s="7">
        <f t="shared" si="473"/>
        <v>140.17442866456093</v>
      </c>
      <c r="BA1123" s="4">
        <f t="shared" si="490"/>
        <v>1.1991299237281506E-2</v>
      </c>
      <c r="BB1123" s="5">
        <f>AZ1123/MAX($AZ$16:AZ1123)-1</f>
        <v>-1.1425166789261532E-2</v>
      </c>
    </row>
    <row r="1124" spans="1:54" x14ac:dyDescent="0.25">
      <c r="A1124" s="3">
        <v>44187</v>
      </c>
      <c r="B1124">
        <f>IFERROR(VLOOKUP($A1124,Finnifty!$A$14:$I$486,B$15+1,FALSE),All_curves!B1123)</f>
        <v>0</v>
      </c>
      <c r="C1124">
        <f>IFERROR(VLOOKUP($A1124,Finnifty!$A$14:$I$486,C$15+1,FALSE),All_curves!C1123)</f>
        <v>0</v>
      </c>
      <c r="D1124">
        <f>IFERROR(VLOOKUP($A1124,Finnifty!$A$14:$I$486,D$15+1,FALSE),All_curves!D1123)</f>
        <v>0</v>
      </c>
      <c r="E1124">
        <f>IFERROR(VLOOKUP($A1124,Finnifty!$A$14:$I$486,E$15+1,FALSE),All_curves!E1123)</f>
        <v>0</v>
      </c>
      <c r="F1124">
        <f>IFERROR(VLOOKUP($A1124,Finnifty!$A$14:$I$486,F$15+1,FALSE),All_curves!F1123)</f>
        <v>0</v>
      </c>
      <c r="G1124">
        <f>IFERROR(VLOOKUP($A1124,Finnifty!$A$14:$I$486,G$15+1,FALSE),All_curves!G1123)</f>
        <v>0</v>
      </c>
      <c r="H1124">
        <f>IFERROR(VLOOKUP($A1124,Finnifty!$A$14:$I$486,H$15+1,FALSE),All_curves!H1123)</f>
        <v>0</v>
      </c>
      <c r="I1124">
        <f>IFERROR(VLOOKUP($A1124,Finnifty!$A$14:$I$486,I$15+1,FALSE),All_curves!I1123)</f>
        <v>0</v>
      </c>
      <c r="J1124">
        <f>IFERROR(VLOOKUP($A1124,Banknifty!$A$14:$I$4860,2,FALSE),All_curves!J1123)</f>
        <v>17173450</v>
      </c>
      <c r="K1124">
        <f>IFERROR(VLOOKUP($A1124,Banknifty!$A$14:$I$4860,3,FALSE),All_curves!K1123)</f>
        <v>29955068</v>
      </c>
      <c r="L1124">
        <f>IFERROR(VLOOKUP($A1124,Banknifty!$A$14:$I$4860,4,FALSE),All_curves!L1123)</f>
        <v>22872250</v>
      </c>
      <c r="M1124">
        <f>IFERROR(VLOOKUP($A1124,Banknifty!$A$14:$I$4860,5,FALSE),All_curves!M1123)</f>
        <v>30335850</v>
      </c>
      <c r="N1124">
        <f>IFERROR(VLOOKUP($A1124,Banknifty!$A$14:$I$4860,6,FALSE),All_curves!N1123)</f>
        <v>16464665</v>
      </c>
      <c r="O1124">
        <f>IFERROR(VLOOKUP($A1124,Banknifty!$A$14:$I$4860,7,FALSE),All_curves!O1123)</f>
        <v>27946458</v>
      </c>
      <c r="P1124">
        <f>IFERROR(VLOOKUP($A1124,Banknifty!$A$14:$I$4860,8,FALSE),All_curves!P1123)</f>
        <v>27946458</v>
      </c>
      <c r="Q1124">
        <f>IFERROR(VLOOKUP($A1124,Banknifty!$A$14:$I$4860,9,FALSE),All_curves!Q1123)</f>
        <v>22879102</v>
      </c>
      <c r="R1124">
        <f>IFERROR(VLOOKUP($A1124,Nifty!$A$14:$I$4860,2,FALSE),All_curves!R1123)</f>
        <v>8992277</v>
      </c>
      <c r="S1124">
        <f>IFERROR(VLOOKUP($A1124,Nifty!$A$14:$I$4860,3,FALSE),All_curves!S1123)</f>
        <v>11346443</v>
      </c>
      <c r="T1124">
        <f>IFERROR(VLOOKUP($A1124,Nifty!$A$14:$I$4860,4,FALSE),All_curves!T1123)</f>
        <v>10598204</v>
      </c>
      <c r="U1124">
        <f>IFERROR(VLOOKUP($A1124,Nifty!$A$14:$I$4860,5,FALSE),All_curves!U1123)</f>
        <v>12330258</v>
      </c>
      <c r="V1124">
        <f>IFERROR(VLOOKUP($A1124,Nifty!$A$14:$I$4860,6,FALSE),All_curves!V1123)</f>
        <v>9928829</v>
      </c>
      <c r="W1124">
        <f>IFERROR(VLOOKUP($A1124,Nifty!$A$14:$I$4860,7,FALSE),All_curves!W1123)</f>
        <v>11865340</v>
      </c>
      <c r="X1124">
        <f>IFERROR(VLOOKUP($A1124,Nifty!$A$14:$I$4860,8,FALSE),All_curves!X1123)</f>
        <v>11287357</v>
      </c>
      <c r="Y1124">
        <f>IFERROR(VLOOKUP($A1124,Nifty!$A$14:$I$4860,9,FALSE),All_curves!Y1123)</f>
        <v>11569597</v>
      </c>
      <c r="AA1124" s="5">
        <f t="shared" si="465"/>
        <v>0</v>
      </c>
      <c r="AB1124" s="5">
        <f t="shared" si="466"/>
        <v>0</v>
      </c>
      <c r="AC1124" s="5">
        <f t="shared" si="467"/>
        <v>0</v>
      </c>
      <c r="AD1124" s="5">
        <f t="shared" si="468"/>
        <v>0</v>
      </c>
      <c r="AE1124" s="5">
        <f t="shared" si="469"/>
        <v>0</v>
      </c>
      <c r="AF1124" s="5">
        <f t="shared" si="470"/>
        <v>0</v>
      </c>
      <c r="AG1124" s="5">
        <f t="shared" si="471"/>
        <v>0</v>
      </c>
      <c r="AH1124" s="5">
        <f t="shared" si="472"/>
        <v>0</v>
      </c>
      <c r="AI1124" s="5">
        <f t="shared" si="474"/>
        <v>-1.3368157830300986E-2</v>
      </c>
      <c r="AJ1124" s="5">
        <f t="shared" si="475"/>
        <v>-1.4032210380395371E-2</v>
      </c>
      <c r="AK1124" s="5">
        <f t="shared" si="476"/>
        <v>-1.0909370502069526E-2</v>
      </c>
      <c r="AL1124" s="5">
        <f t="shared" si="477"/>
        <v>-7.8246703443881627E-3</v>
      </c>
      <c r="AM1124" s="5">
        <f t="shared" si="478"/>
        <v>-1.0522382952368181E-3</v>
      </c>
      <c r="AN1124" s="5">
        <f t="shared" si="479"/>
        <v>-1.6223995308352057E-3</v>
      </c>
      <c r="AO1124" s="5">
        <f t="shared" si="480"/>
        <v>-1.6223995308352057E-3</v>
      </c>
      <c r="AP1124" s="5">
        <f t="shared" si="481"/>
        <v>0</v>
      </c>
      <c r="AQ1124" s="5">
        <f t="shared" si="482"/>
        <v>-2.0571503756556808E-2</v>
      </c>
      <c r="AR1124" s="5">
        <f t="shared" si="483"/>
        <v>-1.3782001833115287E-2</v>
      </c>
      <c r="AS1124" s="5">
        <f t="shared" si="484"/>
        <v>-1.6080434386834819E-2</v>
      </c>
      <c r="AT1124" s="5">
        <f t="shared" si="485"/>
        <v>-1.8515051508971703E-2</v>
      </c>
      <c r="AU1124" s="5">
        <f t="shared" si="486"/>
        <v>-2.0571509178416103E-2</v>
      </c>
      <c r="AV1124" s="5">
        <f t="shared" si="487"/>
        <v>-1.3781970855162418E-2</v>
      </c>
      <c r="AW1124" s="5">
        <f t="shared" si="488"/>
        <v>-1.6080434950695333E-2</v>
      </c>
      <c r="AX1124" s="5">
        <f t="shared" si="489"/>
        <v>-1.85149979440693E-2</v>
      </c>
      <c r="AZ1124" s="7">
        <f t="shared" si="473"/>
        <v>139.07447203318318</v>
      </c>
      <c r="BA1124" s="4">
        <f t="shared" si="490"/>
        <v>-7.8470562844951269E-3</v>
      </c>
      <c r="BB1124" s="5">
        <f>AZ1124/MAX($AZ$16:AZ1124)-1</f>
        <v>-1.9182569146901529E-2</v>
      </c>
    </row>
    <row r="1125" spans="1:54" x14ac:dyDescent="0.25">
      <c r="A1125" s="3">
        <v>44188</v>
      </c>
      <c r="B1125">
        <f>IFERROR(VLOOKUP($A1125,Finnifty!$A$14:$I$486,B$15+1,FALSE),All_curves!B1124)</f>
        <v>0</v>
      </c>
      <c r="C1125">
        <f>IFERROR(VLOOKUP($A1125,Finnifty!$A$14:$I$486,C$15+1,FALSE),All_curves!C1124)</f>
        <v>0</v>
      </c>
      <c r="D1125">
        <f>IFERROR(VLOOKUP($A1125,Finnifty!$A$14:$I$486,D$15+1,FALSE),All_curves!D1124)</f>
        <v>0</v>
      </c>
      <c r="E1125">
        <f>IFERROR(VLOOKUP($A1125,Finnifty!$A$14:$I$486,E$15+1,FALSE),All_curves!E1124)</f>
        <v>0</v>
      </c>
      <c r="F1125">
        <f>IFERROR(VLOOKUP($A1125,Finnifty!$A$14:$I$486,F$15+1,FALSE),All_curves!F1124)</f>
        <v>0</v>
      </c>
      <c r="G1125">
        <f>IFERROR(VLOOKUP($A1125,Finnifty!$A$14:$I$486,G$15+1,FALSE),All_curves!G1124)</f>
        <v>0</v>
      </c>
      <c r="H1125">
        <f>IFERROR(VLOOKUP($A1125,Finnifty!$A$14:$I$486,H$15+1,FALSE),All_curves!H1124)</f>
        <v>0</v>
      </c>
      <c r="I1125">
        <f>IFERROR(VLOOKUP($A1125,Finnifty!$A$14:$I$486,I$15+1,FALSE),All_curves!I1124)</f>
        <v>0</v>
      </c>
      <c r="J1125">
        <f>IFERROR(VLOOKUP($A1125,Banknifty!$A$14:$I$4860,2,FALSE),All_curves!J1124)</f>
        <v>17161686</v>
      </c>
      <c r="K1125">
        <f>IFERROR(VLOOKUP($A1125,Banknifty!$A$14:$I$4860,3,FALSE),All_curves!K1124)</f>
        <v>29992934</v>
      </c>
      <c r="L1125">
        <f>IFERROR(VLOOKUP($A1125,Banknifty!$A$14:$I$4860,4,FALSE),All_curves!L1124)</f>
        <v>22865756</v>
      </c>
      <c r="M1125">
        <f>IFERROR(VLOOKUP($A1125,Banknifty!$A$14:$I$4860,5,FALSE),All_curves!M1124)</f>
        <v>30316724</v>
      </c>
      <c r="N1125">
        <f>IFERROR(VLOOKUP($A1125,Banknifty!$A$14:$I$4860,6,FALSE),All_curves!N1124)</f>
        <v>16409293</v>
      </c>
      <c r="O1125">
        <f>IFERROR(VLOOKUP($A1125,Banknifty!$A$14:$I$4860,7,FALSE),All_curves!O1124)</f>
        <v>27893868</v>
      </c>
      <c r="P1125">
        <f>IFERROR(VLOOKUP($A1125,Banknifty!$A$14:$I$4860,8,FALSE),All_curves!P1124)</f>
        <v>27893868</v>
      </c>
      <c r="Q1125">
        <f>IFERROR(VLOOKUP($A1125,Banknifty!$A$14:$I$4860,9,FALSE),All_curves!Q1124)</f>
        <v>22879102</v>
      </c>
      <c r="R1125">
        <f>IFERROR(VLOOKUP($A1125,Nifty!$A$14:$I$4860,2,FALSE),All_curves!R1124)</f>
        <v>9025652</v>
      </c>
      <c r="S1125">
        <f>IFERROR(VLOOKUP($A1125,Nifty!$A$14:$I$4860,3,FALSE),All_curves!S1124)</f>
        <v>11377047</v>
      </c>
      <c r="T1125">
        <f>IFERROR(VLOOKUP($A1125,Nifty!$A$14:$I$4860,4,FALSE),All_curves!T1124)</f>
        <v>10630587</v>
      </c>
      <c r="U1125">
        <f>IFERROR(VLOOKUP($A1125,Nifty!$A$14:$I$4860,5,FALSE),All_curves!U1124)</f>
        <v>12351883</v>
      </c>
      <c r="V1125">
        <f>IFERROR(VLOOKUP($A1125,Nifty!$A$14:$I$4860,6,FALSE),All_curves!V1124)</f>
        <v>9965680</v>
      </c>
      <c r="W1125">
        <f>IFERROR(VLOOKUP($A1125,Nifty!$A$14:$I$4860,7,FALSE),All_curves!W1124)</f>
        <v>11897343</v>
      </c>
      <c r="X1125">
        <f>IFERROR(VLOOKUP($A1125,Nifty!$A$14:$I$4860,8,FALSE),All_curves!X1124)</f>
        <v>11321846</v>
      </c>
      <c r="Y1125">
        <f>IFERROR(VLOOKUP($A1125,Nifty!$A$14:$I$4860,9,FALSE),All_curves!Y1124)</f>
        <v>11589887</v>
      </c>
      <c r="AA1125" s="5">
        <f t="shared" si="465"/>
        <v>0</v>
      </c>
      <c r="AB1125" s="5">
        <f t="shared" si="466"/>
        <v>0</v>
      </c>
      <c r="AC1125" s="5">
        <f t="shared" si="467"/>
        <v>0</v>
      </c>
      <c r="AD1125" s="5">
        <f t="shared" si="468"/>
        <v>0</v>
      </c>
      <c r="AE1125" s="5">
        <f t="shared" si="469"/>
        <v>0</v>
      </c>
      <c r="AF1125" s="5">
        <f t="shared" si="470"/>
        <v>0</v>
      </c>
      <c r="AG1125" s="5">
        <f t="shared" si="471"/>
        <v>0</v>
      </c>
      <c r="AH1125" s="5">
        <f t="shared" si="472"/>
        <v>0</v>
      </c>
      <c r="AI1125" s="5">
        <f t="shared" si="474"/>
        <v>-6.8501087434380548E-4</v>
      </c>
      <c r="AJ1125" s="5">
        <f t="shared" si="475"/>
        <v>1.2640932746339484E-3</v>
      </c>
      <c r="AK1125" s="5">
        <f t="shared" si="476"/>
        <v>-2.8392484342376623E-4</v>
      </c>
      <c r="AL1125" s="5">
        <f t="shared" si="477"/>
        <v>-6.3047516387371161E-4</v>
      </c>
      <c r="AM1125" s="5">
        <f t="shared" si="478"/>
        <v>-3.3630808765316988E-3</v>
      </c>
      <c r="AN1125" s="5">
        <f t="shared" si="479"/>
        <v>-1.8818127148706454E-3</v>
      </c>
      <c r="AO1125" s="5">
        <f t="shared" si="480"/>
        <v>-1.8818127148706454E-3</v>
      </c>
      <c r="AP1125" s="5">
        <f t="shared" si="481"/>
        <v>0</v>
      </c>
      <c r="AQ1125" s="5">
        <f t="shared" si="482"/>
        <v>3.7115182283642412E-3</v>
      </c>
      <c r="AR1125" s="5">
        <f t="shared" si="483"/>
        <v>2.6972329566190556E-3</v>
      </c>
      <c r="AS1125" s="5">
        <f t="shared" si="484"/>
        <v>3.0555177084721219E-3</v>
      </c>
      <c r="AT1125" s="5">
        <f t="shared" si="485"/>
        <v>1.753815694691907E-3</v>
      </c>
      <c r="AU1125" s="5">
        <f t="shared" si="486"/>
        <v>3.7115152250080108E-3</v>
      </c>
      <c r="AV1125" s="5">
        <f t="shared" si="487"/>
        <v>2.6971835615330342E-3</v>
      </c>
      <c r="AW1125" s="5">
        <f t="shared" si="488"/>
        <v>3.0555425862759389E-3</v>
      </c>
      <c r="AX1125" s="5">
        <f t="shared" si="489"/>
        <v>1.7537343781290904E-3</v>
      </c>
      <c r="AZ1125" s="7">
        <f t="shared" si="473"/>
        <v>139.16124312527177</v>
      </c>
      <c r="BA1125" s="4">
        <f t="shared" si="490"/>
        <v>6.2391818440887814E-4</v>
      </c>
      <c r="BB1125" s="5">
        <f>AZ1125/MAX($AZ$16:AZ1125)-1</f>
        <v>-1.857061931620696E-2</v>
      </c>
    </row>
    <row r="1126" spans="1:54" x14ac:dyDescent="0.25">
      <c r="A1126" s="3">
        <v>44189</v>
      </c>
      <c r="B1126">
        <f>IFERROR(VLOOKUP($A1126,Finnifty!$A$14:$I$486,B$15+1,FALSE),All_curves!B1125)</f>
        <v>0</v>
      </c>
      <c r="C1126">
        <f>IFERROR(VLOOKUP($A1126,Finnifty!$A$14:$I$486,C$15+1,FALSE),All_curves!C1125)</f>
        <v>0</v>
      </c>
      <c r="D1126">
        <f>IFERROR(VLOOKUP($A1126,Finnifty!$A$14:$I$486,D$15+1,FALSE),All_curves!D1125)</f>
        <v>0</v>
      </c>
      <c r="E1126">
        <f>IFERROR(VLOOKUP($A1126,Finnifty!$A$14:$I$486,E$15+1,FALSE),All_curves!E1125)</f>
        <v>0</v>
      </c>
      <c r="F1126">
        <f>IFERROR(VLOOKUP($A1126,Finnifty!$A$14:$I$486,F$15+1,FALSE),All_curves!F1125)</f>
        <v>0</v>
      </c>
      <c r="G1126">
        <f>IFERROR(VLOOKUP($A1126,Finnifty!$A$14:$I$486,G$15+1,FALSE),All_curves!G1125)</f>
        <v>0</v>
      </c>
      <c r="H1126">
        <f>IFERROR(VLOOKUP($A1126,Finnifty!$A$14:$I$486,H$15+1,FALSE),All_curves!H1125)</f>
        <v>0</v>
      </c>
      <c r="I1126">
        <f>IFERROR(VLOOKUP($A1126,Finnifty!$A$14:$I$486,I$15+1,FALSE),All_curves!I1125)</f>
        <v>0</v>
      </c>
      <c r="J1126">
        <f>IFERROR(VLOOKUP($A1126,Banknifty!$A$14:$I$4860,2,FALSE),All_curves!J1125)</f>
        <v>17504930</v>
      </c>
      <c r="K1126">
        <f>IFERROR(VLOOKUP($A1126,Banknifty!$A$14:$I$4860,3,FALSE),All_curves!K1125)</f>
        <v>30337562</v>
      </c>
      <c r="L1126">
        <f>IFERROR(VLOOKUP($A1126,Banknifty!$A$14:$I$4860,4,FALSE),All_curves!L1125)</f>
        <v>22764168</v>
      </c>
      <c r="M1126">
        <f>IFERROR(VLOOKUP($A1126,Banknifty!$A$14:$I$4860,5,FALSE),All_curves!M1125)</f>
        <v>30489526</v>
      </c>
      <c r="N1126">
        <f>IFERROR(VLOOKUP($A1126,Banknifty!$A$14:$I$4860,6,FALSE),All_curves!N1125)</f>
        <v>16884804</v>
      </c>
      <c r="O1126">
        <f>IFERROR(VLOOKUP($A1126,Banknifty!$A$14:$I$4860,7,FALSE),All_curves!O1125)</f>
        <v>28418258</v>
      </c>
      <c r="P1126">
        <f>IFERROR(VLOOKUP($A1126,Banknifty!$A$14:$I$4860,8,FALSE),All_curves!P1125)</f>
        <v>28418258</v>
      </c>
      <c r="Q1126">
        <f>IFERROR(VLOOKUP($A1126,Banknifty!$A$14:$I$4860,9,FALSE),All_curves!Q1125)</f>
        <v>23257570</v>
      </c>
      <c r="R1126">
        <f>IFERROR(VLOOKUP($A1126,Nifty!$A$14:$I$4860,2,FALSE),All_curves!R1125)</f>
        <v>9128033</v>
      </c>
      <c r="S1126">
        <f>IFERROR(VLOOKUP($A1126,Nifty!$A$14:$I$4860,3,FALSE),All_curves!S1125)</f>
        <v>11429545</v>
      </c>
      <c r="T1126">
        <f>IFERROR(VLOOKUP($A1126,Nifty!$A$14:$I$4860,4,FALSE),All_curves!T1125)</f>
        <v>10786891</v>
      </c>
      <c r="U1126">
        <f>IFERROR(VLOOKUP($A1126,Nifty!$A$14:$I$4860,5,FALSE),All_curves!U1125)</f>
        <v>12396854</v>
      </c>
      <c r="V1126">
        <f>IFERROR(VLOOKUP($A1126,Nifty!$A$14:$I$4860,6,FALSE),All_curves!V1125)</f>
        <v>10048630</v>
      </c>
      <c r="W1126">
        <f>IFERROR(VLOOKUP($A1126,Nifty!$A$14:$I$4860,7,FALSE),All_curves!W1125)</f>
        <v>11984033</v>
      </c>
      <c r="X1126">
        <f>IFERROR(VLOOKUP($A1126,Nifty!$A$14:$I$4860,8,FALSE),All_curves!X1125)</f>
        <v>11404014</v>
      </c>
      <c r="Y1126">
        <f>IFERROR(VLOOKUP($A1126,Nifty!$A$14:$I$4860,9,FALSE),All_curves!Y1125)</f>
        <v>11660262</v>
      </c>
      <c r="AA1126" s="5">
        <f t="shared" si="465"/>
        <v>0</v>
      </c>
      <c r="AB1126" s="5">
        <f t="shared" si="466"/>
        <v>0</v>
      </c>
      <c r="AC1126" s="5">
        <f t="shared" si="467"/>
        <v>0</v>
      </c>
      <c r="AD1126" s="5">
        <f t="shared" si="468"/>
        <v>0</v>
      </c>
      <c r="AE1126" s="5">
        <f t="shared" si="469"/>
        <v>0</v>
      </c>
      <c r="AF1126" s="5">
        <f t="shared" si="470"/>
        <v>0</v>
      </c>
      <c r="AG1126" s="5">
        <f t="shared" si="471"/>
        <v>0</v>
      </c>
      <c r="AH1126" s="5">
        <f t="shared" si="472"/>
        <v>0</v>
      </c>
      <c r="AI1126" s="5">
        <f t="shared" si="474"/>
        <v>2.0000599008745512E-2</v>
      </c>
      <c r="AJ1126" s="5">
        <f t="shared" si="475"/>
        <v>1.1490306350155688E-2</v>
      </c>
      <c r="AK1126" s="5">
        <f t="shared" si="476"/>
        <v>-4.4428008415728915E-3</v>
      </c>
      <c r="AL1126" s="5">
        <f t="shared" si="477"/>
        <v>5.6998902651883565E-3</v>
      </c>
      <c r="AM1126" s="5">
        <f t="shared" si="478"/>
        <v>2.8978152806461654E-2</v>
      </c>
      <c r="AN1126" s="5">
        <f t="shared" si="479"/>
        <v>1.8799472342810208E-2</v>
      </c>
      <c r="AO1126" s="5">
        <f t="shared" si="480"/>
        <v>1.8799472342810208E-2</v>
      </c>
      <c r="AP1126" s="5">
        <f t="shared" si="481"/>
        <v>1.6542082814264392E-2</v>
      </c>
      <c r="AQ1126" s="5">
        <f t="shared" si="482"/>
        <v>1.1343335639353302E-2</v>
      </c>
      <c r="AR1126" s="5">
        <f t="shared" si="483"/>
        <v>4.614378405925601E-3</v>
      </c>
      <c r="AS1126" s="5">
        <f t="shared" si="484"/>
        <v>1.4703233226913914E-2</v>
      </c>
      <c r="AT1126" s="5">
        <f t="shared" si="485"/>
        <v>3.6408214035057451E-3</v>
      </c>
      <c r="AU1126" s="5">
        <f t="shared" si="486"/>
        <v>8.3235664801599718E-3</v>
      </c>
      <c r="AV1126" s="5">
        <f t="shared" si="487"/>
        <v>7.2865008598979042E-3</v>
      </c>
      <c r="AW1126" s="5">
        <f t="shared" si="488"/>
        <v>7.2574737370567632E-3</v>
      </c>
      <c r="AX1126" s="5">
        <f t="shared" si="489"/>
        <v>6.0721040679689864E-3</v>
      </c>
      <c r="AZ1126" s="7">
        <f t="shared" si="473"/>
        <v>140.1997837039001</v>
      </c>
      <c r="BA1126" s="4">
        <f t="shared" si="490"/>
        <v>7.4628578712352235E-3</v>
      </c>
      <c r="BB1126" s="5">
        <f>AZ1126/MAX($AZ$16:AZ1126)-1</f>
        <v>-1.1246351337509286E-2</v>
      </c>
    </row>
    <row r="1127" spans="1:54" x14ac:dyDescent="0.25">
      <c r="A1127" s="3">
        <v>44193</v>
      </c>
      <c r="B1127">
        <f>IFERROR(VLOOKUP($A1127,Finnifty!$A$14:$I$486,B$15+1,FALSE),All_curves!B1126)</f>
        <v>0</v>
      </c>
      <c r="C1127">
        <f>IFERROR(VLOOKUP($A1127,Finnifty!$A$14:$I$486,C$15+1,FALSE),All_curves!C1126)</f>
        <v>0</v>
      </c>
      <c r="D1127">
        <f>IFERROR(VLOOKUP($A1127,Finnifty!$A$14:$I$486,D$15+1,FALSE),All_curves!D1126)</f>
        <v>0</v>
      </c>
      <c r="E1127">
        <f>IFERROR(VLOOKUP($A1127,Finnifty!$A$14:$I$486,E$15+1,FALSE),All_curves!E1126)</f>
        <v>0</v>
      </c>
      <c r="F1127">
        <f>IFERROR(VLOOKUP($A1127,Finnifty!$A$14:$I$486,F$15+1,FALSE),All_curves!F1126)</f>
        <v>0</v>
      </c>
      <c r="G1127">
        <f>IFERROR(VLOOKUP($A1127,Finnifty!$A$14:$I$486,G$15+1,FALSE),All_curves!G1126)</f>
        <v>0</v>
      </c>
      <c r="H1127">
        <f>IFERROR(VLOOKUP($A1127,Finnifty!$A$14:$I$486,H$15+1,FALSE),All_curves!H1126)</f>
        <v>0</v>
      </c>
      <c r="I1127">
        <f>IFERROR(VLOOKUP($A1127,Finnifty!$A$14:$I$486,I$15+1,FALSE),All_curves!I1126)</f>
        <v>0</v>
      </c>
      <c r="J1127">
        <f>IFERROR(VLOOKUP($A1127,Banknifty!$A$14:$I$4860,2,FALSE),All_curves!J1126)</f>
        <v>17525736</v>
      </c>
      <c r="K1127">
        <f>IFERROR(VLOOKUP($A1127,Banknifty!$A$14:$I$4860,3,FALSE),All_curves!K1126)</f>
        <v>30337562</v>
      </c>
      <c r="L1127">
        <f>IFERROR(VLOOKUP($A1127,Banknifty!$A$14:$I$4860,4,FALSE),All_curves!L1126)</f>
        <v>22770308</v>
      </c>
      <c r="M1127">
        <f>IFERROR(VLOOKUP($A1127,Banknifty!$A$14:$I$4860,5,FALSE),All_curves!M1126)</f>
        <v>30489526</v>
      </c>
      <c r="N1127">
        <f>IFERROR(VLOOKUP($A1127,Banknifty!$A$14:$I$4860,6,FALSE),All_curves!N1126)</f>
        <v>16659086</v>
      </c>
      <c r="O1127">
        <f>IFERROR(VLOOKUP($A1127,Banknifty!$A$14:$I$4860,7,FALSE),All_curves!O1126)</f>
        <v>28019488</v>
      </c>
      <c r="P1127">
        <f>IFERROR(VLOOKUP($A1127,Banknifty!$A$14:$I$4860,8,FALSE),All_curves!P1126)</f>
        <v>28019488</v>
      </c>
      <c r="Q1127">
        <f>IFERROR(VLOOKUP($A1127,Banknifty!$A$14:$I$4860,9,FALSE),All_curves!Q1126)</f>
        <v>23075588</v>
      </c>
      <c r="R1127">
        <f>IFERROR(VLOOKUP($A1127,Nifty!$A$14:$I$4860,2,FALSE),All_curves!R1126)</f>
        <v>9141689</v>
      </c>
      <c r="S1127">
        <f>IFERROR(VLOOKUP($A1127,Nifty!$A$14:$I$4860,3,FALSE),All_curves!S1126)</f>
        <v>11429545</v>
      </c>
      <c r="T1127">
        <f>IFERROR(VLOOKUP($A1127,Nifty!$A$14:$I$4860,4,FALSE),All_curves!T1126)</f>
        <v>10786123</v>
      </c>
      <c r="U1127">
        <f>IFERROR(VLOOKUP($A1127,Nifty!$A$14:$I$4860,5,FALSE),All_curves!U1126)</f>
        <v>12396854</v>
      </c>
      <c r="V1127">
        <f>IFERROR(VLOOKUP($A1127,Nifty!$A$14:$I$4860,6,FALSE),All_curves!V1126)</f>
        <v>10063664</v>
      </c>
      <c r="W1127">
        <f>IFERROR(VLOOKUP($A1127,Nifty!$A$14:$I$4860,7,FALSE),All_curves!W1126)</f>
        <v>11984033</v>
      </c>
      <c r="X1127">
        <f>IFERROR(VLOOKUP($A1127,Nifty!$A$14:$I$4860,8,FALSE),All_curves!X1126)</f>
        <v>11403201</v>
      </c>
      <c r="Y1127">
        <f>IFERROR(VLOOKUP($A1127,Nifty!$A$14:$I$4860,9,FALSE),All_curves!Y1126)</f>
        <v>11660262</v>
      </c>
      <c r="AA1127" s="5">
        <f t="shared" si="465"/>
        <v>0</v>
      </c>
      <c r="AB1127" s="5">
        <f t="shared" si="466"/>
        <v>0</v>
      </c>
      <c r="AC1127" s="5">
        <f t="shared" si="467"/>
        <v>0</v>
      </c>
      <c r="AD1127" s="5">
        <f t="shared" si="468"/>
        <v>0</v>
      </c>
      <c r="AE1127" s="5">
        <f t="shared" si="469"/>
        <v>0</v>
      </c>
      <c r="AF1127" s="5">
        <f t="shared" si="470"/>
        <v>0</v>
      </c>
      <c r="AG1127" s="5">
        <f t="shared" si="471"/>
        <v>0</v>
      </c>
      <c r="AH1127" s="5">
        <f t="shared" si="472"/>
        <v>0</v>
      </c>
      <c r="AI1127" s="5">
        <f t="shared" si="474"/>
        <v>1.1885794459045584E-3</v>
      </c>
      <c r="AJ1127" s="5">
        <f t="shared" si="475"/>
        <v>0</v>
      </c>
      <c r="AK1127" s="5">
        <f t="shared" si="476"/>
        <v>2.6972213524345534E-4</v>
      </c>
      <c r="AL1127" s="5">
        <f t="shared" si="477"/>
        <v>0</v>
      </c>
      <c r="AM1127" s="5">
        <f t="shared" si="478"/>
        <v>-1.3368114903791639E-2</v>
      </c>
      <c r="AN1127" s="5">
        <f t="shared" si="479"/>
        <v>-1.4032176074972647E-2</v>
      </c>
      <c r="AO1127" s="5">
        <f t="shared" si="480"/>
        <v>-1.4032176074972647E-2</v>
      </c>
      <c r="AP1127" s="5">
        <f t="shared" si="481"/>
        <v>-7.8246351617989873E-3</v>
      </c>
      <c r="AQ1127" s="5">
        <f t="shared" si="482"/>
        <v>1.4960506825512088E-3</v>
      </c>
      <c r="AR1127" s="5">
        <f t="shared" si="483"/>
        <v>0</v>
      </c>
      <c r="AS1127" s="5">
        <f t="shared" si="484"/>
        <v>-7.1197530409849996E-5</v>
      </c>
      <c r="AT1127" s="5">
        <f t="shared" si="485"/>
        <v>0</v>
      </c>
      <c r="AU1127" s="5">
        <f t="shared" si="486"/>
        <v>1.496124347299066E-3</v>
      </c>
      <c r="AV1127" s="5">
        <f t="shared" si="487"/>
        <v>0</v>
      </c>
      <c r="AW1127" s="5">
        <f t="shared" si="488"/>
        <v>-7.1290687647329598E-5</v>
      </c>
      <c r="AX1127" s="5">
        <f t="shared" si="489"/>
        <v>0</v>
      </c>
      <c r="AZ1127" s="7">
        <f t="shared" si="473"/>
        <v>139.93720636908301</v>
      </c>
      <c r="BA1127" s="4">
        <f t="shared" si="490"/>
        <v>-1.8728797426081172E-3</v>
      </c>
      <c r="BB1127" s="5">
        <f>AZ1127/MAX($AZ$16:AZ1127)-1</f>
        <v>-1.3098168016519196E-2</v>
      </c>
    </row>
    <row r="1128" spans="1:54" x14ac:dyDescent="0.25">
      <c r="A1128" s="3">
        <v>44194</v>
      </c>
      <c r="B1128">
        <f>IFERROR(VLOOKUP($A1128,Finnifty!$A$14:$I$486,B$15+1,FALSE),All_curves!B1127)</f>
        <v>0</v>
      </c>
      <c r="C1128">
        <f>IFERROR(VLOOKUP($A1128,Finnifty!$A$14:$I$486,C$15+1,FALSE),All_curves!C1127)</f>
        <v>0</v>
      </c>
      <c r="D1128">
        <f>IFERROR(VLOOKUP($A1128,Finnifty!$A$14:$I$486,D$15+1,FALSE),All_curves!D1127)</f>
        <v>0</v>
      </c>
      <c r="E1128">
        <f>IFERROR(VLOOKUP($A1128,Finnifty!$A$14:$I$486,E$15+1,FALSE),All_curves!E1127)</f>
        <v>0</v>
      </c>
      <c r="F1128">
        <f>IFERROR(VLOOKUP($A1128,Finnifty!$A$14:$I$486,F$15+1,FALSE),All_curves!F1127)</f>
        <v>0</v>
      </c>
      <c r="G1128">
        <f>IFERROR(VLOOKUP($A1128,Finnifty!$A$14:$I$486,G$15+1,FALSE),All_curves!G1127)</f>
        <v>0</v>
      </c>
      <c r="H1128">
        <f>IFERROR(VLOOKUP($A1128,Finnifty!$A$14:$I$486,H$15+1,FALSE),All_curves!H1127)</f>
        <v>0</v>
      </c>
      <c r="I1128">
        <f>IFERROR(VLOOKUP($A1128,Finnifty!$A$14:$I$486,I$15+1,FALSE),All_curves!I1127)</f>
        <v>0</v>
      </c>
      <c r="J1128">
        <f>IFERROR(VLOOKUP($A1128,Banknifty!$A$14:$I$4860,2,FALSE),All_curves!J1127)</f>
        <v>17642728</v>
      </c>
      <c r="K1128">
        <f>IFERROR(VLOOKUP($A1128,Banknifty!$A$14:$I$4860,3,FALSE),All_curves!K1127)</f>
        <v>30337562</v>
      </c>
      <c r="L1128">
        <f>IFERROR(VLOOKUP($A1128,Banknifty!$A$14:$I$4860,4,FALSE),All_curves!L1127)</f>
        <v>22845864</v>
      </c>
      <c r="M1128">
        <f>IFERROR(VLOOKUP($A1128,Banknifty!$A$14:$I$4860,5,FALSE),All_curves!M1127)</f>
        <v>30489526</v>
      </c>
      <c r="N1128">
        <f>IFERROR(VLOOKUP($A1128,Banknifty!$A$14:$I$4860,6,FALSE),All_curves!N1127)</f>
        <v>16647675</v>
      </c>
      <c r="O1128">
        <f>IFERROR(VLOOKUP($A1128,Banknifty!$A$14:$I$4860,7,FALSE),All_curves!O1127)</f>
        <v>28054906</v>
      </c>
      <c r="P1128">
        <f>IFERROR(VLOOKUP($A1128,Banknifty!$A$14:$I$4860,8,FALSE),All_curves!P1127)</f>
        <v>28054906</v>
      </c>
      <c r="Q1128">
        <f>IFERROR(VLOOKUP($A1128,Banknifty!$A$14:$I$4860,9,FALSE),All_curves!Q1127)</f>
        <v>23061040</v>
      </c>
      <c r="R1128">
        <f>IFERROR(VLOOKUP($A1128,Nifty!$A$14:$I$4860,2,FALSE),All_curves!R1127)</f>
        <v>9147233</v>
      </c>
      <c r="S1128">
        <f>IFERROR(VLOOKUP($A1128,Nifty!$A$14:$I$4860,3,FALSE),All_curves!S1127)</f>
        <v>11413231</v>
      </c>
      <c r="T1128">
        <f>IFERROR(VLOOKUP($A1128,Nifty!$A$14:$I$4860,4,FALSE),All_curves!T1127)</f>
        <v>10816110</v>
      </c>
      <c r="U1128">
        <f>IFERROR(VLOOKUP($A1128,Nifty!$A$14:$I$4860,5,FALSE),All_curves!U1127)</f>
        <v>12396854</v>
      </c>
      <c r="V1128">
        <f>IFERROR(VLOOKUP($A1128,Nifty!$A$14:$I$4860,6,FALSE),All_curves!V1127)</f>
        <v>10069767</v>
      </c>
      <c r="W1128">
        <f>IFERROR(VLOOKUP($A1128,Nifty!$A$14:$I$4860,7,FALSE),All_curves!W1127)</f>
        <v>11966928</v>
      </c>
      <c r="X1128">
        <f>IFERROR(VLOOKUP($A1128,Nifty!$A$14:$I$4860,8,FALSE),All_curves!X1127)</f>
        <v>11434905</v>
      </c>
      <c r="Y1128">
        <f>IFERROR(VLOOKUP($A1128,Nifty!$A$14:$I$4860,9,FALSE),All_curves!Y1127)</f>
        <v>11660262</v>
      </c>
      <c r="AA1128" s="5">
        <f t="shared" si="465"/>
        <v>0</v>
      </c>
      <c r="AB1128" s="5">
        <f t="shared" si="466"/>
        <v>0</v>
      </c>
      <c r="AC1128" s="5">
        <f t="shared" si="467"/>
        <v>0</v>
      </c>
      <c r="AD1128" s="5">
        <f t="shared" si="468"/>
        <v>0</v>
      </c>
      <c r="AE1128" s="5">
        <f t="shared" si="469"/>
        <v>0</v>
      </c>
      <c r="AF1128" s="5">
        <f t="shared" si="470"/>
        <v>0</v>
      </c>
      <c r="AG1128" s="5">
        <f t="shared" si="471"/>
        <v>0</v>
      </c>
      <c r="AH1128" s="5">
        <f t="shared" si="472"/>
        <v>0</v>
      </c>
      <c r="AI1128" s="5">
        <f t="shared" si="474"/>
        <v>6.6754400499928757E-3</v>
      </c>
      <c r="AJ1128" s="5">
        <f t="shared" si="475"/>
        <v>0</v>
      </c>
      <c r="AK1128" s="5">
        <f t="shared" si="476"/>
        <v>3.3181808520112988E-3</v>
      </c>
      <c r="AL1128" s="5">
        <f t="shared" si="477"/>
        <v>0</v>
      </c>
      <c r="AM1128" s="5">
        <f t="shared" si="478"/>
        <v>-6.8497155246094454E-4</v>
      </c>
      <c r="AN1128" s="5">
        <f t="shared" si="479"/>
        <v>1.2640487934683087E-3</v>
      </c>
      <c r="AO1128" s="5">
        <f t="shared" si="480"/>
        <v>1.2640487934683087E-3</v>
      </c>
      <c r="AP1128" s="5">
        <f t="shared" si="481"/>
        <v>-6.3044980695614594E-4</v>
      </c>
      <c r="AQ1128" s="5">
        <f t="shared" si="482"/>
        <v>6.0645248378055072E-4</v>
      </c>
      <c r="AR1128" s="5">
        <f t="shared" si="483"/>
        <v>-1.4273534073315775E-3</v>
      </c>
      <c r="AS1128" s="5">
        <f t="shared" si="484"/>
        <v>2.7801463046546182E-3</v>
      </c>
      <c r="AT1128" s="5">
        <f t="shared" si="485"/>
        <v>0</v>
      </c>
      <c r="AU1128" s="5">
        <f t="shared" si="486"/>
        <v>6.0643916569547152E-4</v>
      </c>
      <c r="AV1128" s="5">
        <f t="shared" si="487"/>
        <v>-1.4273158293205412E-3</v>
      </c>
      <c r="AW1128" s="5">
        <f t="shared" si="488"/>
        <v>2.7802719604783643E-3</v>
      </c>
      <c r="AX1128" s="5">
        <f t="shared" si="489"/>
        <v>0</v>
      </c>
      <c r="AZ1128" s="7">
        <f t="shared" si="473"/>
        <v>140.0253956000532</v>
      </c>
      <c r="BA1128" s="4">
        <f t="shared" si="490"/>
        <v>6.3020574197835788E-4</v>
      </c>
      <c r="BB1128" s="5">
        <f>AZ1128/MAX($AZ$16:AZ1128)-1</f>
        <v>-1.2476216815234364E-2</v>
      </c>
    </row>
    <row r="1129" spans="1:54" x14ac:dyDescent="0.25">
      <c r="A1129" s="3">
        <v>44195</v>
      </c>
      <c r="B1129">
        <f>IFERROR(VLOOKUP($A1129,Finnifty!$A$14:$I$486,B$15+1,FALSE),All_curves!B1128)</f>
        <v>0</v>
      </c>
      <c r="C1129">
        <f>IFERROR(VLOOKUP($A1129,Finnifty!$A$14:$I$486,C$15+1,FALSE),All_curves!C1128)</f>
        <v>0</v>
      </c>
      <c r="D1129">
        <f>IFERROR(VLOOKUP($A1129,Finnifty!$A$14:$I$486,D$15+1,FALSE),All_curves!D1128)</f>
        <v>0</v>
      </c>
      <c r="E1129">
        <f>IFERROR(VLOOKUP($A1129,Finnifty!$A$14:$I$486,E$15+1,FALSE),All_curves!E1128)</f>
        <v>0</v>
      </c>
      <c r="F1129">
        <f>IFERROR(VLOOKUP($A1129,Finnifty!$A$14:$I$486,F$15+1,FALSE),All_curves!F1128)</f>
        <v>0</v>
      </c>
      <c r="G1129">
        <f>IFERROR(VLOOKUP($A1129,Finnifty!$A$14:$I$486,G$15+1,FALSE),All_curves!G1128)</f>
        <v>0</v>
      </c>
      <c r="H1129">
        <f>IFERROR(VLOOKUP($A1129,Finnifty!$A$14:$I$486,H$15+1,FALSE),All_curves!H1128)</f>
        <v>0</v>
      </c>
      <c r="I1129">
        <f>IFERROR(VLOOKUP($A1129,Finnifty!$A$14:$I$486,I$15+1,FALSE),All_curves!I1128)</f>
        <v>0</v>
      </c>
      <c r="J1129">
        <f>IFERROR(VLOOKUP($A1129,Banknifty!$A$14:$I$4860,2,FALSE),All_curves!J1128)</f>
        <v>17571760</v>
      </c>
      <c r="K1129">
        <f>IFERROR(VLOOKUP($A1129,Banknifty!$A$14:$I$4860,3,FALSE),All_curves!K1128)</f>
        <v>30161478</v>
      </c>
      <c r="L1129">
        <f>IFERROR(VLOOKUP($A1129,Banknifty!$A$14:$I$4860,4,FALSE),All_curves!L1128)</f>
        <v>22728284</v>
      </c>
      <c r="M1129">
        <f>IFERROR(VLOOKUP($A1129,Banknifty!$A$14:$I$4860,5,FALSE),All_curves!M1128)</f>
        <v>30489526</v>
      </c>
      <c r="N1129">
        <f>IFERROR(VLOOKUP($A1129,Banknifty!$A$14:$I$4860,6,FALSE),All_curves!N1128)</f>
        <v>16815702</v>
      </c>
      <c r="O1129">
        <f>IFERROR(VLOOKUP($A1129,Banknifty!$A$14:$I$4860,7,FALSE),All_curves!O1128)</f>
        <v>28401494</v>
      </c>
      <c r="P1129">
        <f>IFERROR(VLOOKUP($A1129,Banknifty!$A$14:$I$4860,8,FALSE),All_curves!P1128)</f>
        <v>28401494</v>
      </c>
      <c r="Q1129">
        <f>IFERROR(VLOOKUP($A1129,Banknifty!$A$14:$I$4860,9,FALSE),All_curves!Q1128)</f>
        <v>23294378</v>
      </c>
      <c r="R1129">
        <f>IFERROR(VLOOKUP($A1129,Nifty!$A$14:$I$4860,2,FALSE),All_curves!R1128)</f>
        <v>9095452</v>
      </c>
      <c r="S1129">
        <f>IFERROR(VLOOKUP($A1129,Nifty!$A$14:$I$4860,3,FALSE),All_curves!S1128)</f>
        <v>11421207</v>
      </c>
      <c r="T1129">
        <f>IFERROR(VLOOKUP($A1129,Nifty!$A$14:$I$4860,4,FALSE),All_curves!T1128)</f>
        <v>10778150</v>
      </c>
      <c r="U1129">
        <f>IFERROR(VLOOKUP($A1129,Nifty!$A$14:$I$4860,5,FALSE),All_curves!U1128)</f>
        <v>12396854</v>
      </c>
      <c r="V1129">
        <f>IFERROR(VLOOKUP($A1129,Nifty!$A$14:$I$4860,6,FALSE),All_curves!V1128)</f>
        <v>10012764</v>
      </c>
      <c r="W1129">
        <f>IFERROR(VLOOKUP($A1129,Nifty!$A$14:$I$4860,7,FALSE),All_curves!W1128)</f>
        <v>11975290</v>
      </c>
      <c r="X1129">
        <f>IFERROR(VLOOKUP($A1129,Nifty!$A$14:$I$4860,8,FALSE),All_curves!X1128)</f>
        <v>11394773</v>
      </c>
      <c r="Y1129">
        <f>IFERROR(VLOOKUP($A1129,Nifty!$A$14:$I$4860,9,FALSE),All_curves!Y1128)</f>
        <v>11660262</v>
      </c>
      <c r="AA1129" s="5">
        <f t="shared" ref="AA1129:AA1192" si="491">IFERROR(B1129/B1128-1,0)</f>
        <v>0</v>
      </c>
      <c r="AB1129" s="5">
        <f t="shared" ref="AB1129:AB1192" si="492">IFERROR(C1129/C1128-1,0)</f>
        <v>0</v>
      </c>
      <c r="AC1129" s="5">
        <f t="shared" ref="AC1129:AC1192" si="493">IFERROR(D1129/D1128-1,0)</f>
        <v>0</v>
      </c>
      <c r="AD1129" s="5">
        <f t="shared" ref="AD1129:AD1192" si="494">IFERROR(E1129/E1128-1,0)</f>
        <v>0</v>
      </c>
      <c r="AE1129" s="5">
        <f t="shared" ref="AE1129:AE1192" si="495">IFERROR(F1129/F1128-1,0)</f>
        <v>0</v>
      </c>
      <c r="AF1129" s="5">
        <f t="shared" ref="AF1129:AF1192" si="496">IFERROR(G1129/G1128-1,0)</f>
        <v>0</v>
      </c>
      <c r="AG1129" s="5">
        <f t="shared" ref="AG1129:AG1192" si="497">IFERROR(H1129/H1128-1,0)</f>
        <v>0</v>
      </c>
      <c r="AH1129" s="5">
        <f t="shared" ref="AH1129:AH1192" si="498">IFERROR(I1129/I1128-1,0)</f>
        <v>0</v>
      </c>
      <c r="AI1129" s="5">
        <f t="shared" si="474"/>
        <v>-4.0225071768946741E-3</v>
      </c>
      <c r="AJ1129" s="5">
        <f t="shared" si="475"/>
        <v>-5.8041578950872585E-3</v>
      </c>
      <c r="AK1129" s="5">
        <f t="shared" si="476"/>
        <v>-5.1466646216575818E-3</v>
      </c>
      <c r="AL1129" s="5">
        <f t="shared" si="477"/>
        <v>0</v>
      </c>
      <c r="AM1129" s="5">
        <f t="shared" si="478"/>
        <v>1.0093121111506509E-2</v>
      </c>
      <c r="AN1129" s="5">
        <f t="shared" si="479"/>
        <v>1.2353917706942275E-2</v>
      </c>
      <c r="AO1129" s="5">
        <f t="shared" si="480"/>
        <v>1.2353917706942275E-2</v>
      </c>
      <c r="AP1129" s="5">
        <f t="shared" si="481"/>
        <v>1.0118277406396148E-2</v>
      </c>
      <c r="AQ1129" s="5">
        <f t="shared" si="482"/>
        <v>-5.6608375450806214E-3</v>
      </c>
      <c r="AR1129" s="5">
        <f t="shared" si="483"/>
        <v>6.9883804156778417E-4</v>
      </c>
      <c r="AS1129" s="5">
        <f t="shared" si="484"/>
        <v>-3.509579691774567E-3</v>
      </c>
      <c r="AT1129" s="5">
        <f t="shared" si="485"/>
        <v>0</v>
      </c>
      <c r="AU1129" s="5">
        <f t="shared" si="486"/>
        <v>-5.660806253014572E-3</v>
      </c>
      <c r="AV1129" s="5">
        <f t="shared" si="487"/>
        <v>6.9875911344996489E-4</v>
      </c>
      <c r="AW1129" s="5">
        <f t="shared" si="488"/>
        <v>-3.5096050207675811E-3</v>
      </c>
      <c r="AX1129" s="5">
        <f t="shared" si="489"/>
        <v>0</v>
      </c>
      <c r="AZ1129" s="7">
        <f t="shared" ref="AZ1129:AZ1192" si="499">AZ1128*(1+BA1129)</f>
        <v>140.10125828397963</v>
      </c>
      <c r="BA1129" s="4">
        <f t="shared" si="490"/>
        <v>5.4177803677200398E-4</v>
      </c>
      <c r="BB1129" s="5">
        <f>AZ1129/MAX($AZ$16:AZ1129)-1</f>
        <v>-1.1941198118714746E-2</v>
      </c>
    </row>
    <row r="1130" spans="1:54" x14ac:dyDescent="0.25">
      <c r="A1130" s="3">
        <v>44196</v>
      </c>
      <c r="B1130">
        <f>IFERROR(VLOOKUP($A1130,Finnifty!$A$14:$I$486,B$15+1,FALSE),All_curves!B1129)</f>
        <v>0</v>
      </c>
      <c r="C1130">
        <f>IFERROR(VLOOKUP($A1130,Finnifty!$A$14:$I$486,C$15+1,FALSE),All_curves!C1129)</f>
        <v>0</v>
      </c>
      <c r="D1130">
        <f>IFERROR(VLOOKUP($A1130,Finnifty!$A$14:$I$486,D$15+1,FALSE),All_curves!D1129)</f>
        <v>0</v>
      </c>
      <c r="E1130">
        <f>IFERROR(VLOOKUP($A1130,Finnifty!$A$14:$I$486,E$15+1,FALSE),All_curves!E1129)</f>
        <v>0</v>
      </c>
      <c r="F1130">
        <f>IFERROR(VLOOKUP($A1130,Finnifty!$A$14:$I$486,F$15+1,FALSE),All_curves!F1129)</f>
        <v>0</v>
      </c>
      <c r="G1130">
        <f>IFERROR(VLOOKUP($A1130,Finnifty!$A$14:$I$486,G$15+1,FALSE),All_curves!G1129)</f>
        <v>0</v>
      </c>
      <c r="H1130">
        <f>IFERROR(VLOOKUP($A1130,Finnifty!$A$14:$I$486,H$15+1,FALSE),All_curves!H1129)</f>
        <v>0</v>
      </c>
      <c r="I1130">
        <f>IFERROR(VLOOKUP($A1130,Finnifty!$A$14:$I$486,I$15+1,FALSE),All_curves!I1129)</f>
        <v>0</v>
      </c>
      <c r="J1130">
        <f>IFERROR(VLOOKUP($A1130,Banknifty!$A$14:$I$4860,2,FALSE),All_curves!J1129)</f>
        <v>17590994</v>
      </c>
      <c r="K1130">
        <f>IFERROR(VLOOKUP($A1130,Banknifty!$A$14:$I$4860,3,FALSE),All_curves!K1129)</f>
        <v>29839176</v>
      </c>
      <c r="L1130">
        <f>IFERROR(VLOOKUP($A1130,Banknifty!$A$14:$I$4860,4,FALSE),All_curves!L1129)</f>
        <v>22674266</v>
      </c>
      <c r="M1130">
        <f>IFERROR(VLOOKUP($A1130,Banknifty!$A$14:$I$4860,5,FALSE),All_curves!M1129)</f>
        <v>30489526</v>
      </c>
      <c r="N1130">
        <f>IFERROR(VLOOKUP($A1130,Banknifty!$A$14:$I$4860,6,FALSE),All_curves!N1129)</f>
        <v>16835690</v>
      </c>
      <c r="O1130">
        <f>IFERROR(VLOOKUP($A1130,Banknifty!$A$14:$I$4860,7,FALSE),All_curves!O1129)</f>
        <v>28401494</v>
      </c>
      <c r="P1130">
        <f>IFERROR(VLOOKUP($A1130,Banknifty!$A$14:$I$4860,8,FALSE),All_curves!P1129)</f>
        <v>28401494</v>
      </c>
      <c r="Q1130">
        <f>IFERROR(VLOOKUP($A1130,Banknifty!$A$14:$I$4860,9,FALSE),All_curves!Q1129)</f>
        <v>23294378</v>
      </c>
      <c r="R1130">
        <f>IFERROR(VLOOKUP($A1130,Nifty!$A$14:$I$4860,2,FALSE),All_curves!R1129)</f>
        <v>9095452</v>
      </c>
      <c r="S1130">
        <f>IFERROR(VLOOKUP($A1130,Nifty!$A$14:$I$4860,3,FALSE),All_curves!S1129)</f>
        <v>11421207</v>
      </c>
      <c r="T1130">
        <f>IFERROR(VLOOKUP($A1130,Nifty!$A$14:$I$4860,4,FALSE),All_curves!T1129)</f>
        <v>10778150</v>
      </c>
      <c r="U1130">
        <f>IFERROR(VLOOKUP($A1130,Nifty!$A$14:$I$4860,5,FALSE),All_curves!U1129)</f>
        <v>12396854</v>
      </c>
      <c r="V1130">
        <f>IFERROR(VLOOKUP($A1130,Nifty!$A$14:$I$4860,6,FALSE),All_curves!V1129)</f>
        <v>10012764</v>
      </c>
      <c r="W1130">
        <f>IFERROR(VLOOKUP($A1130,Nifty!$A$14:$I$4860,7,FALSE),All_curves!W1129)</f>
        <v>11975290</v>
      </c>
      <c r="X1130">
        <f>IFERROR(VLOOKUP($A1130,Nifty!$A$14:$I$4860,8,FALSE),All_curves!X1129)</f>
        <v>11394773</v>
      </c>
      <c r="Y1130">
        <f>IFERROR(VLOOKUP($A1130,Nifty!$A$14:$I$4860,9,FALSE),All_curves!Y1129)</f>
        <v>11660262</v>
      </c>
      <c r="AA1130" s="5">
        <f t="shared" si="491"/>
        <v>0</v>
      </c>
      <c r="AB1130" s="5">
        <f t="shared" si="492"/>
        <v>0</v>
      </c>
      <c r="AC1130" s="5">
        <f t="shared" si="493"/>
        <v>0</v>
      </c>
      <c r="AD1130" s="5">
        <f t="shared" si="494"/>
        <v>0</v>
      </c>
      <c r="AE1130" s="5">
        <f t="shared" si="495"/>
        <v>0</v>
      </c>
      <c r="AF1130" s="5">
        <f t="shared" si="496"/>
        <v>0</v>
      </c>
      <c r="AG1130" s="5">
        <f t="shared" si="497"/>
        <v>0</v>
      </c>
      <c r="AH1130" s="5">
        <f t="shared" si="498"/>
        <v>0</v>
      </c>
      <c r="AI1130" s="5">
        <f t="shared" si="474"/>
        <v>1.0945972401170678E-3</v>
      </c>
      <c r="AJ1130" s="5">
        <f t="shared" si="475"/>
        <v>-1.068588217062838E-2</v>
      </c>
      <c r="AK1130" s="5">
        <f t="shared" si="476"/>
        <v>-2.37668624696874E-3</v>
      </c>
      <c r="AL1130" s="5">
        <f t="shared" si="477"/>
        <v>0</v>
      </c>
      <c r="AM1130" s="5">
        <f t="shared" si="478"/>
        <v>1.1886509406506818E-3</v>
      </c>
      <c r="AN1130" s="5">
        <f t="shared" si="479"/>
        <v>0</v>
      </c>
      <c r="AO1130" s="5">
        <f t="shared" si="480"/>
        <v>0</v>
      </c>
      <c r="AP1130" s="5">
        <f t="shared" si="481"/>
        <v>0</v>
      </c>
      <c r="AQ1130" s="5">
        <f t="shared" si="482"/>
        <v>0</v>
      </c>
      <c r="AR1130" s="5">
        <f t="shared" si="483"/>
        <v>0</v>
      </c>
      <c r="AS1130" s="5">
        <f t="shared" si="484"/>
        <v>0</v>
      </c>
      <c r="AT1130" s="5">
        <f t="shared" si="485"/>
        <v>0</v>
      </c>
      <c r="AU1130" s="5">
        <f t="shared" si="486"/>
        <v>0</v>
      </c>
      <c r="AV1130" s="5">
        <f t="shared" si="487"/>
        <v>0</v>
      </c>
      <c r="AW1130" s="5">
        <f t="shared" si="488"/>
        <v>0</v>
      </c>
      <c r="AX1130" s="5">
        <f t="shared" si="489"/>
        <v>0</v>
      </c>
      <c r="AZ1130" s="7">
        <f t="shared" si="499"/>
        <v>140.03833343695356</v>
      </c>
      <c r="BA1130" s="4">
        <f t="shared" si="490"/>
        <v>-4.4913834320122386E-4</v>
      </c>
      <c r="BB1130" s="5">
        <f>AZ1130/MAX($AZ$16:AZ1130)-1</f>
        <v>-1.2384973211977068E-2</v>
      </c>
    </row>
    <row r="1131" spans="1:54" x14ac:dyDescent="0.25">
      <c r="A1131" s="3">
        <v>44197</v>
      </c>
      <c r="B1131">
        <f>IFERROR(VLOOKUP($A1131,Finnifty!$A$14:$I$486,B$15+1,FALSE),All_curves!B1130)</f>
        <v>0</v>
      </c>
      <c r="C1131">
        <f>IFERROR(VLOOKUP($A1131,Finnifty!$A$14:$I$486,C$15+1,FALSE),All_curves!C1130)</f>
        <v>0</v>
      </c>
      <c r="D1131">
        <f>IFERROR(VLOOKUP($A1131,Finnifty!$A$14:$I$486,D$15+1,FALSE),All_curves!D1130)</f>
        <v>0</v>
      </c>
      <c r="E1131">
        <f>IFERROR(VLOOKUP($A1131,Finnifty!$A$14:$I$486,E$15+1,FALSE),All_curves!E1130)</f>
        <v>0</v>
      </c>
      <c r="F1131">
        <f>IFERROR(VLOOKUP($A1131,Finnifty!$A$14:$I$486,F$15+1,FALSE),All_curves!F1130)</f>
        <v>0</v>
      </c>
      <c r="G1131">
        <f>IFERROR(VLOOKUP($A1131,Finnifty!$A$14:$I$486,G$15+1,FALSE),All_curves!G1130)</f>
        <v>0</v>
      </c>
      <c r="H1131">
        <f>IFERROR(VLOOKUP($A1131,Finnifty!$A$14:$I$486,H$15+1,FALSE),All_curves!H1130)</f>
        <v>0</v>
      </c>
      <c r="I1131">
        <f>IFERROR(VLOOKUP($A1131,Finnifty!$A$14:$I$486,I$15+1,FALSE),All_curves!I1130)</f>
        <v>0</v>
      </c>
      <c r="J1131">
        <f>IFERROR(VLOOKUP($A1131,Banknifty!$A$14:$I$4860,2,FALSE),All_curves!J1130)</f>
        <v>17590994</v>
      </c>
      <c r="K1131">
        <f>IFERROR(VLOOKUP($A1131,Banknifty!$A$14:$I$4860,3,FALSE),All_curves!K1130)</f>
        <v>29839176</v>
      </c>
      <c r="L1131">
        <f>IFERROR(VLOOKUP($A1131,Banknifty!$A$14:$I$4860,4,FALSE),All_curves!L1130)</f>
        <v>22674266</v>
      </c>
      <c r="M1131">
        <f>IFERROR(VLOOKUP($A1131,Banknifty!$A$14:$I$4860,5,FALSE),All_curves!M1130)</f>
        <v>30489526</v>
      </c>
      <c r="N1131">
        <f>IFERROR(VLOOKUP($A1131,Banknifty!$A$14:$I$4860,6,FALSE),All_curves!N1130)</f>
        <v>16948076</v>
      </c>
      <c r="O1131">
        <f>IFERROR(VLOOKUP($A1131,Banknifty!$A$14:$I$4860,7,FALSE),All_curves!O1130)</f>
        <v>28401494</v>
      </c>
      <c r="P1131">
        <f>IFERROR(VLOOKUP($A1131,Banknifty!$A$14:$I$4860,8,FALSE),All_curves!P1130)</f>
        <v>28401494</v>
      </c>
      <c r="Q1131">
        <f>IFERROR(VLOOKUP($A1131,Banknifty!$A$14:$I$4860,9,FALSE),All_curves!Q1130)</f>
        <v>23294378</v>
      </c>
      <c r="R1131">
        <f>IFERROR(VLOOKUP($A1131,Nifty!$A$14:$I$4860,2,FALSE),All_curves!R1130)</f>
        <v>9171208</v>
      </c>
      <c r="S1131">
        <f>IFERROR(VLOOKUP($A1131,Nifty!$A$14:$I$4860,3,FALSE),All_curves!S1130)</f>
        <v>11421207</v>
      </c>
      <c r="T1131">
        <f>IFERROR(VLOOKUP($A1131,Nifty!$A$14:$I$4860,4,FALSE),All_curves!T1130)</f>
        <v>10823378</v>
      </c>
      <c r="U1131">
        <f>IFERROR(VLOOKUP($A1131,Nifty!$A$14:$I$4860,5,FALSE),All_curves!U1130)</f>
        <v>12396854</v>
      </c>
      <c r="V1131">
        <f>IFERROR(VLOOKUP($A1131,Nifty!$A$14:$I$4860,6,FALSE),All_curves!V1130)</f>
        <v>10096160</v>
      </c>
      <c r="W1131">
        <f>IFERROR(VLOOKUP($A1131,Nifty!$A$14:$I$4860,7,FALSE),All_curves!W1130)</f>
        <v>11975290</v>
      </c>
      <c r="X1131">
        <f>IFERROR(VLOOKUP($A1131,Nifty!$A$14:$I$4860,8,FALSE),All_curves!X1130)</f>
        <v>11442588</v>
      </c>
      <c r="Y1131">
        <f>IFERROR(VLOOKUP($A1131,Nifty!$A$14:$I$4860,9,FALSE),All_curves!Y1130)</f>
        <v>11660262</v>
      </c>
      <c r="AA1131" s="5">
        <f t="shared" si="491"/>
        <v>0</v>
      </c>
      <c r="AB1131" s="5">
        <f t="shared" si="492"/>
        <v>0</v>
      </c>
      <c r="AC1131" s="5">
        <f t="shared" si="493"/>
        <v>0</v>
      </c>
      <c r="AD1131" s="5">
        <f t="shared" si="494"/>
        <v>0</v>
      </c>
      <c r="AE1131" s="5">
        <f t="shared" si="495"/>
        <v>0</v>
      </c>
      <c r="AF1131" s="5">
        <f t="shared" si="496"/>
        <v>0</v>
      </c>
      <c r="AG1131" s="5">
        <f t="shared" si="497"/>
        <v>0</v>
      </c>
      <c r="AH1131" s="5">
        <f t="shared" si="498"/>
        <v>0</v>
      </c>
      <c r="AI1131" s="5">
        <f t="shared" si="474"/>
        <v>0</v>
      </c>
      <c r="AJ1131" s="5">
        <f t="shared" si="475"/>
        <v>0</v>
      </c>
      <c r="AK1131" s="5">
        <f t="shared" si="476"/>
        <v>0</v>
      </c>
      <c r="AL1131" s="5">
        <f t="shared" si="477"/>
        <v>0</v>
      </c>
      <c r="AM1131" s="5">
        <f t="shared" si="478"/>
        <v>6.6754614749975349E-3</v>
      </c>
      <c r="AN1131" s="5">
        <f t="shared" si="479"/>
        <v>0</v>
      </c>
      <c r="AO1131" s="5">
        <f t="shared" si="480"/>
        <v>0</v>
      </c>
      <c r="AP1131" s="5">
        <f t="shared" si="481"/>
        <v>0</v>
      </c>
      <c r="AQ1131" s="5">
        <f t="shared" si="482"/>
        <v>8.3289978332028447E-3</v>
      </c>
      <c r="AR1131" s="5">
        <f t="shared" si="483"/>
        <v>0</v>
      </c>
      <c r="AS1131" s="5">
        <f t="shared" si="484"/>
        <v>4.1962674484954388E-3</v>
      </c>
      <c r="AT1131" s="5">
        <f t="shared" si="485"/>
        <v>0</v>
      </c>
      <c r="AU1131" s="5">
        <f t="shared" si="486"/>
        <v>8.3289689040908499E-3</v>
      </c>
      <c r="AV1131" s="5">
        <f t="shared" si="487"/>
        <v>0</v>
      </c>
      <c r="AW1131" s="5">
        <f t="shared" si="488"/>
        <v>4.1962222503246771E-3</v>
      </c>
      <c r="AX1131" s="5">
        <f t="shared" si="489"/>
        <v>0</v>
      </c>
      <c r="AZ1131" s="7">
        <f t="shared" si="499"/>
        <v>140.22345196491312</v>
      </c>
      <c r="BA1131" s="4">
        <f t="shared" si="490"/>
        <v>1.3219132462963061E-3</v>
      </c>
      <c r="BB1131" s="5">
        <f>AZ1131/MAX($AZ$16:AZ1131)-1</f>
        <v>-1.1079431825824826E-2</v>
      </c>
    </row>
    <row r="1132" spans="1:54" x14ac:dyDescent="0.25">
      <c r="A1132" s="3">
        <v>44200</v>
      </c>
      <c r="B1132">
        <f>IFERROR(VLOOKUP($A1132,Finnifty!$A$14:$I$486,B$15+1,FALSE),All_curves!B1131)</f>
        <v>0</v>
      </c>
      <c r="C1132">
        <f>IFERROR(VLOOKUP($A1132,Finnifty!$A$14:$I$486,C$15+1,FALSE),All_curves!C1131)</f>
        <v>0</v>
      </c>
      <c r="D1132">
        <f>IFERROR(VLOOKUP($A1132,Finnifty!$A$14:$I$486,D$15+1,FALSE),All_curves!D1131)</f>
        <v>0</v>
      </c>
      <c r="E1132">
        <f>IFERROR(VLOOKUP($A1132,Finnifty!$A$14:$I$486,E$15+1,FALSE),All_curves!E1131)</f>
        <v>0</v>
      </c>
      <c r="F1132">
        <f>IFERROR(VLOOKUP($A1132,Finnifty!$A$14:$I$486,F$15+1,FALSE),All_curves!F1131)</f>
        <v>0</v>
      </c>
      <c r="G1132">
        <f>IFERROR(VLOOKUP($A1132,Finnifty!$A$14:$I$486,G$15+1,FALSE),All_curves!G1131)</f>
        <v>0</v>
      </c>
      <c r="H1132">
        <f>IFERROR(VLOOKUP($A1132,Finnifty!$A$14:$I$486,H$15+1,FALSE),All_curves!H1131)</f>
        <v>0</v>
      </c>
      <c r="I1132">
        <f>IFERROR(VLOOKUP($A1132,Finnifty!$A$14:$I$486,I$15+1,FALSE),All_curves!I1131)</f>
        <v>0</v>
      </c>
      <c r="J1132">
        <f>IFERROR(VLOOKUP($A1132,Banknifty!$A$14:$I$4860,2,FALSE),All_curves!J1131)</f>
        <v>17555880</v>
      </c>
      <c r="K1132">
        <f>IFERROR(VLOOKUP($A1132,Banknifty!$A$14:$I$4860,3,FALSE),All_curves!K1131)</f>
        <v>29779614</v>
      </c>
      <c r="L1132">
        <f>IFERROR(VLOOKUP($A1132,Banknifty!$A$14:$I$4860,4,FALSE),All_curves!L1131)</f>
        <v>22616282</v>
      </c>
      <c r="M1132">
        <f>IFERROR(VLOOKUP($A1132,Banknifty!$A$14:$I$4860,5,FALSE),All_curves!M1131)</f>
        <v>30421074</v>
      </c>
      <c r="N1132">
        <f>IFERROR(VLOOKUP($A1132,Banknifty!$A$14:$I$4860,6,FALSE),All_curves!N1131)</f>
        <v>16879902</v>
      </c>
      <c r="O1132">
        <f>IFERROR(VLOOKUP($A1132,Banknifty!$A$14:$I$4860,7,FALSE),All_curves!O1131)</f>
        <v>28236648</v>
      </c>
      <c r="P1132">
        <f>IFERROR(VLOOKUP($A1132,Banknifty!$A$14:$I$4860,8,FALSE),All_curves!P1131)</f>
        <v>28236648</v>
      </c>
      <c r="Q1132">
        <f>IFERROR(VLOOKUP($A1132,Banknifty!$A$14:$I$4860,9,FALSE),All_curves!Q1131)</f>
        <v>23294378</v>
      </c>
      <c r="R1132">
        <f>IFERROR(VLOOKUP($A1132,Nifty!$A$14:$I$4860,2,FALSE),All_curves!R1131)</f>
        <v>9139127</v>
      </c>
      <c r="S1132">
        <f>IFERROR(VLOOKUP($A1132,Nifty!$A$14:$I$4860,3,FALSE),All_curves!S1131)</f>
        <v>11352411</v>
      </c>
      <c r="T1132">
        <f>IFERROR(VLOOKUP($A1132,Nifty!$A$14:$I$4860,4,FALSE),All_curves!T1131)</f>
        <v>10823378</v>
      </c>
      <c r="U1132">
        <f>IFERROR(VLOOKUP($A1132,Nifty!$A$14:$I$4860,5,FALSE),All_curves!U1131)</f>
        <v>12396854</v>
      </c>
      <c r="V1132">
        <f>IFERROR(VLOOKUP($A1132,Nifty!$A$14:$I$4860,6,FALSE),All_curves!V1131)</f>
        <v>10060844</v>
      </c>
      <c r="W1132">
        <f>IFERROR(VLOOKUP($A1132,Nifty!$A$14:$I$4860,7,FALSE),All_curves!W1131)</f>
        <v>11903157</v>
      </c>
      <c r="X1132">
        <f>IFERROR(VLOOKUP($A1132,Nifty!$A$14:$I$4860,8,FALSE),All_curves!X1131)</f>
        <v>11442588</v>
      </c>
      <c r="Y1132">
        <f>IFERROR(VLOOKUP($A1132,Nifty!$A$14:$I$4860,9,FALSE),All_curves!Y1131)</f>
        <v>11660262</v>
      </c>
      <c r="AA1132" s="5">
        <f t="shared" si="491"/>
        <v>0</v>
      </c>
      <c r="AB1132" s="5">
        <f t="shared" si="492"/>
        <v>0</v>
      </c>
      <c r="AC1132" s="5">
        <f t="shared" si="493"/>
        <v>0</v>
      </c>
      <c r="AD1132" s="5">
        <f t="shared" si="494"/>
        <v>0</v>
      </c>
      <c r="AE1132" s="5">
        <f t="shared" si="495"/>
        <v>0</v>
      </c>
      <c r="AF1132" s="5">
        <f t="shared" si="496"/>
        <v>0</v>
      </c>
      <c r="AG1132" s="5">
        <f t="shared" si="497"/>
        <v>0</v>
      </c>
      <c r="AH1132" s="5">
        <f t="shared" si="498"/>
        <v>0</v>
      </c>
      <c r="AI1132" s="5">
        <f t="shared" si="474"/>
        <v>-1.9961350677510925E-3</v>
      </c>
      <c r="AJ1132" s="5">
        <f t="shared" si="475"/>
        <v>-1.9961006966143779E-3</v>
      </c>
      <c r="AK1132" s="5">
        <f t="shared" si="476"/>
        <v>-2.5572602879405659E-3</v>
      </c>
      <c r="AL1132" s="5">
        <f t="shared" si="477"/>
        <v>-2.2450988578831543E-3</v>
      </c>
      <c r="AM1132" s="5">
        <f t="shared" si="478"/>
        <v>-4.0225214944752397E-3</v>
      </c>
      <c r="AN1132" s="5">
        <f t="shared" si="479"/>
        <v>-5.8041312897131325E-3</v>
      </c>
      <c r="AO1132" s="5">
        <f t="shared" si="480"/>
        <v>-5.8041312897131325E-3</v>
      </c>
      <c r="AP1132" s="5">
        <f t="shared" si="481"/>
        <v>0</v>
      </c>
      <c r="AQ1132" s="5">
        <f t="shared" si="482"/>
        <v>-3.4980124755648045E-3</v>
      </c>
      <c r="AR1132" s="5">
        <f t="shared" si="483"/>
        <v>-6.0235314883969604E-3</v>
      </c>
      <c r="AS1132" s="5">
        <f t="shared" si="484"/>
        <v>0</v>
      </c>
      <c r="AT1132" s="5">
        <f t="shared" si="485"/>
        <v>0</v>
      </c>
      <c r="AU1132" s="5">
        <f t="shared" si="486"/>
        <v>-3.497963582193675E-3</v>
      </c>
      <c r="AV1132" s="5">
        <f t="shared" si="487"/>
        <v>-6.0234866963555511E-3</v>
      </c>
      <c r="AW1132" s="5">
        <f t="shared" si="488"/>
        <v>0</v>
      </c>
      <c r="AX1132" s="5">
        <f t="shared" si="489"/>
        <v>0</v>
      </c>
      <c r="AZ1132" s="7">
        <f t="shared" si="499"/>
        <v>139.96948174219924</v>
      </c>
      <c r="BA1132" s="4">
        <f t="shared" si="490"/>
        <v>-1.8111822177750703E-3</v>
      </c>
      <c r="BB1132" s="5">
        <f>AZ1132/MAX($AZ$16:AZ1132)-1</f>
        <v>-1.2870547173693847E-2</v>
      </c>
    </row>
    <row r="1133" spans="1:54" x14ac:dyDescent="0.25">
      <c r="A1133" s="3">
        <v>44201</v>
      </c>
      <c r="B1133">
        <f>IFERROR(VLOOKUP($A1133,Finnifty!$A$14:$I$486,B$15+1,FALSE),All_curves!B1132)</f>
        <v>0</v>
      </c>
      <c r="C1133">
        <f>IFERROR(VLOOKUP($A1133,Finnifty!$A$14:$I$486,C$15+1,FALSE),All_curves!C1132)</f>
        <v>0</v>
      </c>
      <c r="D1133">
        <f>IFERROR(VLOOKUP($A1133,Finnifty!$A$14:$I$486,D$15+1,FALSE),All_curves!D1132)</f>
        <v>0</v>
      </c>
      <c r="E1133">
        <f>IFERROR(VLOOKUP($A1133,Finnifty!$A$14:$I$486,E$15+1,FALSE),All_curves!E1132)</f>
        <v>0</v>
      </c>
      <c r="F1133">
        <f>IFERROR(VLOOKUP($A1133,Finnifty!$A$14:$I$486,F$15+1,FALSE),All_curves!F1132)</f>
        <v>0</v>
      </c>
      <c r="G1133">
        <f>IFERROR(VLOOKUP($A1133,Finnifty!$A$14:$I$486,G$15+1,FALSE),All_curves!G1132)</f>
        <v>0</v>
      </c>
      <c r="H1133">
        <f>IFERROR(VLOOKUP($A1133,Finnifty!$A$14:$I$486,H$15+1,FALSE),All_curves!H1132)</f>
        <v>0</v>
      </c>
      <c r="I1133">
        <f>IFERROR(VLOOKUP($A1133,Finnifty!$A$14:$I$486,I$15+1,FALSE),All_curves!I1132)</f>
        <v>0</v>
      </c>
      <c r="J1133">
        <f>IFERROR(VLOOKUP($A1133,Banknifty!$A$14:$I$4860,2,FALSE),All_curves!J1132)</f>
        <v>17877828</v>
      </c>
      <c r="K1133">
        <f>IFERROR(VLOOKUP($A1133,Banknifty!$A$14:$I$4860,3,FALSE),All_curves!K1132)</f>
        <v>30248946</v>
      </c>
      <c r="L1133">
        <f>IFERROR(VLOOKUP($A1133,Banknifty!$A$14:$I$4860,4,FALSE),All_curves!L1132)</f>
        <v>22836976</v>
      </c>
      <c r="M1133">
        <f>IFERROR(VLOOKUP($A1133,Banknifty!$A$14:$I$4860,5,FALSE),All_curves!M1132)</f>
        <v>30741960</v>
      </c>
      <c r="N1133">
        <f>IFERROR(VLOOKUP($A1133,Banknifty!$A$14:$I$4860,6,FALSE),All_curves!N1132)</f>
        <v>16898378</v>
      </c>
      <c r="O1133">
        <f>IFERROR(VLOOKUP($A1133,Banknifty!$A$14:$I$4860,7,FALSE),All_curves!O1132)</f>
        <v>28203052</v>
      </c>
      <c r="P1133">
        <f>IFERROR(VLOOKUP($A1133,Banknifty!$A$14:$I$4860,8,FALSE),All_curves!P1132)</f>
        <v>28203052</v>
      </c>
      <c r="Q1133">
        <f>IFERROR(VLOOKUP($A1133,Banknifty!$A$14:$I$4860,9,FALSE),All_curves!Q1132)</f>
        <v>23294378</v>
      </c>
      <c r="R1133">
        <f>IFERROR(VLOOKUP($A1133,Nifty!$A$14:$I$4860,2,FALSE),All_curves!R1132)</f>
        <v>9177821</v>
      </c>
      <c r="S1133">
        <f>IFERROR(VLOOKUP($A1133,Nifty!$A$14:$I$4860,3,FALSE),All_curves!S1132)</f>
        <v>11396812</v>
      </c>
      <c r="T1133">
        <f>IFERROR(VLOOKUP($A1133,Nifty!$A$14:$I$4860,4,FALSE),All_curves!T1132)</f>
        <v>10846758</v>
      </c>
      <c r="U1133">
        <f>IFERROR(VLOOKUP($A1133,Nifty!$A$14:$I$4860,5,FALSE),All_curves!U1132)</f>
        <v>12407003</v>
      </c>
      <c r="V1133">
        <f>IFERROR(VLOOKUP($A1133,Nifty!$A$14:$I$4860,6,FALSE),All_curves!V1132)</f>
        <v>10103440</v>
      </c>
      <c r="W1133">
        <f>IFERROR(VLOOKUP($A1133,Nifty!$A$14:$I$4860,7,FALSE),All_curves!W1132)</f>
        <v>11949712</v>
      </c>
      <c r="X1133">
        <f>IFERROR(VLOOKUP($A1133,Nifty!$A$14:$I$4860,8,FALSE),All_curves!X1132)</f>
        <v>11467306</v>
      </c>
      <c r="Y1133">
        <f>IFERROR(VLOOKUP($A1133,Nifty!$A$14:$I$4860,9,FALSE),All_curves!Y1132)</f>
        <v>11660262</v>
      </c>
      <c r="AA1133" s="5">
        <f t="shared" si="491"/>
        <v>0</v>
      </c>
      <c r="AB1133" s="5">
        <f t="shared" si="492"/>
        <v>0</v>
      </c>
      <c r="AC1133" s="5">
        <f t="shared" si="493"/>
        <v>0</v>
      </c>
      <c r="AD1133" s="5">
        <f t="shared" si="494"/>
        <v>0</v>
      </c>
      <c r="AE1133" s="5">
        <f t="shared" si="495"/>
        <v>0</v>
      </c>
      <c r="AF1133" s="5">
        <f t="shared" si="496"/>
        <v>0</v>
      </c>
      <c r="AG1133" s="5">
        <f t="shared" si="497"/>
        <v>0</v>
      </c>
      <c r="AH1133" s="5">
        <f t="shared" si="498"/>
        <v>0</v>
      </c>
      <c r="AI1133" s="5">
        <f t="shared" si="474"/>
        <v>1.8338471213063645E-2</v>
      </c>
      <c r="AJ1133" s="5">
        <f t="shared" si="475"/>
        <v>1.5760177415328425E-2</v>
      </c>
      <c r="AK1133" s="5">
        <f t="shared" si="476"/>
        <v>9.758191023617302E-3</v>
      </c>
      <c r="AL1133" s="5">
        <f t="shared" si="477"/>
        <v>1.0548148300089544E-2</v>
      </c>
      <c r="AM1133" s="5">
        <f t="shared" si="478"/>
        <v>1.0945561176836094E-3</v>
      </c>
      <c r="AN1133" s="5">
        <f t="shared" si="479"/>
        <v>-1.1898012823617909E-3</v>
      </c>
      <c r="AO1133" s="5">
        <f t="shared" si="480"/>
        <v>-1.1898012823617909E-3</v>
      </c>
      <c r="AP1133" s="5">
        <f t="shared" si="481"/>
        <v>0</v>
      </c>
      <c r="AQ1133" s="5">
        <f t="shared" si="482"/>
        <v>4.2338836083577469E-3</v>
      </c>
      <c r="AR1133" s="5">
        <f t="shared" si="483"/>
        <v>3.9111515606684577E-3</v>
      </c>
      <c r="AS1133" s="5">
        <f t="shared" si="484"/>
        <v>2.16013891411726E-3</v>
      </c>
      <c r="AT1133" s="5">
        <f t="shared" si="485"/>
        <v>8.1867544781921708E-4</v>
      </c>
      <c r="AU1133" s="5">
        <f t="shared" si="486"/>
        <v>4.2338396261785149E-3</v>
      </c>
      <c r="AV1133" s="5">
        <f t="shared" si="487"/>
        <v>3.9111472695856353E-3</v>
      </c>
      <c r="AW1133" s="5">
        <f t="shared" si="488"/>
        <v>2.1601756525708726E-3</v>
      </c>
      <c r="AX1133" s="5">
        <f t="shared" si="489"/>
        <v>0</v>
      </c>
      <c r="AZ1133" s="7">
        <f t="shared" si="499"/>
        <v>140.4042558421003</v>
      </c>
      <c r="BA1133" s="4">
        <f t="shared" si="490"/>
        <v>3.1062063993481941E-3</v>
      </c>
      <c r="BB1133" s="5">
        <f>AZ1133/MAX($AZ$16:AZ1133)-1</f>
        <v>-9.804319350339763E-3</v>
      </c>
    </row>
    <row r="1134" spans="1:54" x14ac:dyDescent="0.25">
      <c r="A1134" s="3">
        <v>44202</v>
      </c>
      <c r="B1134">
        <f>IFERROR(VLOOKUP($A1134,Finnifty!$A$14:$I$486,B$15+1,FALSE),All_curves!B1133)</f>
        <v>0</v>
      </c>
      <c r="C1134">
        <f>IFERROR(VLOOKUP($A1134,Finnifty!$A$14:$I$486,C$15+1,FALSE),All_curves!C1133)</f>
        <v>0</v>
      </c>
      <c r="D1134">
        <f>IFERROR(VLOOKUP($A1134,Finnifty!$A$14:$I$486,D$15+1,FALSE),All_curves!D1133)</f>
        <v>0</v>
      </c>
      <c r="E1134">
        <f>IFERROR(VLOOKUP($A1134,Finnifty!$A$14:$I$486,E$15+1,FALSE),All_curves!E1133)</f>
        <v>0</v>
      </c>
      <c r="F1134">
        <f>IFERROR(VLOOKUP($A1134,Finnifty!$A$14:$I$486,F$15+1,FALSE),All_curves!F1133)</f>
        <v>0</v>
      </c>
      <c r="G1134">
        <f>IFERROR(VLOOKUP($A1134,Finnifty!$A$14:$I$486,G$15+1,FALSE),All_curves!G1133)</f>
        <v>0</v>
      </c>
      <c r="H1134">
        <f>IFERROR(VLOOKUP($A1134,Finnifty!$A$14:$I$486,H$15+1,FALSE),All_curves!H1133)</f>
        <v>0</v>
      </c>
      <c r="I1134">
        <f>IFERROR(VLOOKUP($A1134,Finnifty!$A$14:$I$486,I$15+1,FALSE),All_curves!I1133)</f>
        <v>0</v>
      </c>
      <c r="J1134">
        <f>IFERROR(VLOOKUP($A1134,Banknifty!$A$14:$I$4860,2,FALSE),All_curves!J1133)</f>
        <v>17815132</v>
      </c>
      <c r="K1134">
        <f>IFERROR(VLOOKUP($A1134,Banknifty!$A$14:$I$4860,3,FALSE),All_curves!K1133)</f>
        <v>30185846</v>
      </c>
      <c r="L1134">
        <f>IFERROR(VLOOKUP($A1134,Banknifty!$A$14:$I$4860,4,FALSE),All_curves!L1133)</f>
        <v>22752726</v>
      </c>
      <c r="M1134">
        <f>IFERROR(VLOOKUP($A1134,Banknifty!$A$14:$I$4860,5,FALSE),All_curves!M1133)</f>
        <v>30819682</v>
      </c>
      <c r="N1134">
        <f>IFERROR(VLOOKUP($A1134,Banknifty!$A$14:$I$4860,6,FALSE),All_curves!N1133)</f>
        <v>16898378</v>
      </c>
      <c r="O1134">
        <f>IFERROR(VLOOKUP($A1134,Banknifty!$A$14:$I$4860,7,FALSE),All_curves!O1133)</f>
        <v>28203052</v>
      </c>
      <c r="P1134">
        <f>IFERROR(VLOOKUP($A1134,Banknifty!$A$14:$I$4860,8,FALSE),All_curves!P1133)</f>
        <v>28203052</v>
      </c>
      <c r="Q1134">
        <f>IFERROR(VLOOKUP($A1134,Banknifty!$A$14:$I$4860,9,FALSE),All_curves!Q1133)</f>
        <v>23294378</v>
      </c>
      <c r="R1134">
        <f>IFERROR(VLOOKUP($A1134,Nifty!$A$14:$I$4860,2,FALSE),All_curves!R1133)</f>
        <v>9187617</v>
      </c>
      <c r="S1134">
        <f>IFERROR(VLOOKUP($A1134,Nifty!$A$14:$I$4860,3,FALSE),All_curves!S1133)</f>
        <v>11366197</v>
      </c>
      <c r="T1134">
        <f>IFERROR(VLOOKUP($A1134,Nifty!$A$14:$I$4860,4,FALSE),All_curves!T1133)</f>
        <v>10817620</v>
      </c>
      <c r="U1134">
        <f>IFERROR(VLOOKUP($A1134,Nifty!$A$14:$I$4860,5,FALSE),All_curves!U1133)</f>
        <v>12365758</v>
      </c>
      <c r="V1134">
        <f>IFERROR(VLOOKUP($A1134,Nifty!$A$14:$I$4860,6,FALSE),All_curves!V1133)</f>
        <v>10114224</v>
      </c>
      <c r="W1134">
        <f>IFERROR(VLOOKUP($A1134,Nifty!$A$14:$I$4860,7,FALSE),All_curves!W1133)</f>
        <v>11917612</v>
      </c>
      <c r="X1134">
        <f>IFERROR(VLOOKUP($A1134,Nifty!$A$14:$I$4860,8,FALSE),All_curves!X1133)</f>
        <v>11436501</v>
      </c>
      <c r="Y1134">
        <f>IFERROR(VLOOKUP($A1134,Nifty!$A$14:$I$4860,9,FALSE),All_curves!Y1133)</f>
        <v>11669808</v>
      </c>
      <c r="AA1134" s="5">
        <f t="shared" si="491"/>
        <v>0</v>
      </c>
      <c r="AB1134" s="5">
        <f t="shared" si="492"/>
        <v>0</v>
      </c>
      <c r="AC1134" s="5">
        <f t="shared" si="493"/>
        <v>0</v>
      </c>
      <c r="AD1134" s="5">
        <f t="shared" si="494"/>
        <v>0</v>
      </c>
      <c r="AE1134" s="5">
        <f t="shared" si="495"/>
        <v>0</v>
      </c>
      <c r="AF1134" s="5">
        <f t="shared" si="496"/>
        <v>0</v>
      </c>
      <c r="AG1134" s="5">
        <f t="shared" si="497"/>
        <v>0</v>
      </c>
      <c r="AH1134" s="5">
        <f t="shared" si="498"/>
        <v>0</v>
      </c>
      <c r="AI1134" s="5">
        <f t="shared" si="474"/>
        <v>-3.5069137033871822E-3</v>
      </c>
      <c r="AJ1134" s="5">
        <f t="shared" si="475"/>
        <v>-2.0860230964742099E-3</v>
      </c>
      <c r="AK1134" s="5">
        <f t="shared" si="476"/>
        <v>-3.6891924745202642E-3</v>
      </c>
      <c r="AL1134" s="5">
        <f t="shared" si="477"/>
        <v>2.5282057487552301E-3</v>
      </c>
      <c r="AM1134" s="5">
        <f t="shared" si="478"/>
        <v>0</v>
      </c>
      <c r="AN1134" s="5">
        <f t="shared" si="479"/>
        <v>0</v>
      </c>
      <c r="AO1134" s="5">
        <f t="shared" si="480"/>
        <v>0</v>
      </c>
      <c r="AP1134" s="5">
        <f t="shared" si="481"/>
        <v>0</v>
      </c>
      <c r="AQ1134" s="5">
        <f t="shared" si="482"/>
        <v>1.0673557481672979E-3</v>
      </c>
      <c r="AR1134" s="5">
        <f t="shared" si="483"/>
        <v>-2.6862775309446363E-3</v>
      </c>
      <c r="AS1134" s="5">
        <f t="shared" si="484"/>
        <v>-2.6863326350601291E-3</v>
      </c>
      <c r="AT1134" s="5">
        <f t="shared" si="485"/>
        <v>-3.3243322339810977E-3</v>
      </c>
      <c r="AU1134" s="5">
        <f t="shared" si="486"/>
        <v>1.0673592360621598E-3</v>
      </c>
      <c r="AV1134" s="5">
        <f t="shared" si="487"/>
        <v>-2.6862572085418757E-3</v>
      </c>
      <c r="AW1134" s="5">
        <f t="shared" si="488"/>
        <v>-2.6863327794688363E-3</v>
      </c>
      <c r="AX1134" s="5">
        <f t="shared" si="489"/>
        <v>8.186780022609863E-4</v>
      </c>
      <c r="AZ1134" s="7">
        <f t="shared" si="499"/>
        <v>140.29971280513632</v>
      </c>
      <c r="BA1134" s="4">
        <f t="shared" si="490"/>
        <v>-7.4458595529719007E-4</v>
      </c>
      <c r="BB1134" s="5">
        <f>AZ1134/MAX($AZ$16:AZ1134)-1</f>
        <v>-1.0541605147147415E-2</v>
      </c>
    </row>
    <row r="1135" spans="1:54" x14ac:dyDescent="0.25">
      <c r="A1135" s="3">
        <v>44203</v>
      </c>
      <c r="B1135">
        <f>IFERROR(VLOOKUP($A1135,Finnifty!$A$14:$I$486,B$15+1,FALSE),All_curves!B1134)</f>
        <v>0</v>
      </c>
      <c r="C1135">
        <f>IFERROR(VLOOKUP($A1135,Finnifty!$A$14:$I$486,C$15+1,FALSE),All_curves!C1134)</f>
        <v>0</v>
      </c>
      <c r="D1135">
        <f>IFERROR(VLOOKUP($A1135,Finnifty!$A$14:$I$486,D$15+1,FALSE),All_curves!D1134)</f>
        <v>0</v>
      </c>
      <c r="E1135">
        <f>IFERROR(VLOOKUP($A1135,Finnifty!$A$14:$I$486,E$15+1,FALSE),All_curves!E1134)</f>
        <v>0</v>
      </c>
      <c r="F1135">
        <f>IFERROR(VLOOKUP($A1135,Finnifty!$A$14:$I$486,F$15+1,FALSE),All_curves!F1134)</f>
        <v>0</v>
      </c>
      <c r="G1135">
        <f>IFERROR(VLOOKUP($A1135,Finnifty!$A$14:$I$486,G$15+1,FALSE),All_curves!G1134)</f>
        <v>0</v>
      </c>
      <c r="H1135">
        <f>IFERROR(VLOOKUP($A1135,Finnifty!$A$14:$I$486,H$15+1,FALSE),All_curves!H1134)</f>
        <v>0</v>
      </c>
      <c r="I1135">
        <f>IFERROR(VLOOKUP($A1135,Finnifty!$A$14:$I$486,I$15+1,FALSE),All_curves!I1134)</f>
        <v>0</v>
      </c>
      <c r="J1135">
        <f>IFERROR(VLOOKUP($A1135,Banknifty!$A$14:$I$4860,2,FALSE),All_curves!J1134)</f>
        <v>17850766</v>
      </c>
      <c r="K1135">
        <f>IFERROR(VLOOKUP($A1135,Banknifty!$A$14:$I$4860,3,FALSE),All_curves!K1134)</f>
        <v>30057618</v>
      </c>
      <c r="L1135">
        <f>IFERROR(VLOOKUP($A1135,Banknifty!$A$14:$I$4860,4,FALSE),All_curves!L1134)</f>
        <v>22878528</v>
      </c>
      <c r="M1135">
        <f>IFERROR(VLOOKUP($A1135,Banknifty!$A$14:$I$4860,5,FALSE),All_curves!M1134)</f>
        <v>30819682</v>
      </c>
      <c r="N1135">
        <f>IFERROR(VLOOKUP($A1135,Banknifty!$A$14:$I$4860,6,FALSE),All_curves!N1134)</f>
        <v>16864646</v>
      </c>
      <c r="O1135">
        <f>IFERROR(VLOOKUP($A1135,Banknifty!$A$14:$I$4860,7,FALSE),All_curves!O1134)</f>
        <v>28146756</v>
      </c>
      <c r="P1135">
        <f>IFERROR(VLOOKUP($A1135,Banknifty!$A$14:$I$4860,8,FALSE),All_curves!P1134)</f>
        <v>28146756</v>
      </c>
      <c r="Q1135">
        <f>IFERROR(VLOOKUP($A1135,Banknifty!$A$14:$I$4860,9,FALSE),All_curves!Q1134)</f>
        <v>23242078</v>
      </c>
      <c r="R1135">
        <f>IFERROR(VLOOKUP($A1135,Nifty!$A$14:$I$4860,2,FALSE),All_curves!R1134)</f>
        <v>9098284</v>
      </c>
      <c r="S1135">
        <f>IFERROR(VLOOKUP($A1135,Nifty!$A$14:$I$4860,3,FALSE),All_curves!S1134)</f>
        <v>11251563</v>
      </c>
      <c r="T1135">
        <f>IFERROR(VLOOKUP($A1135,Nifty!$A$14:$I$4860,4,FALSE),All_curves!T1134)</f>
        <v>10758684</v>
      </c>
      <c r="U1135">
        <f>IFERROR(VLOOKUP($A1135,Nifty!$A$14:$I$4860,5,FALSE),All_curves!U1134)</f>
        <v>12298387</v>
      </c>
      <c r="V1135">
        <f>IFERROR(VLOOKUP($A1135,Nifty!$A$14:$I$4860,6,FALSE),All_curves!V1134)</f>
        <v>10039691</v>
      </c>
      <c r="W1135">
        <f>IFERROR(VLOOKUP($A1135,Nifty!$A$14:$I$4860,7,FALSE),All_curves!W1134)</f>
        <v>11852682</v>
      </c>
      <c r="X1135">
        <f>IFERROR(VLOOKUP($A1135,Nifty!$A$14:$I$4860,8,FALSE),All_curves!X1134)</f>
        <v>11374192</v>
      </c>
      <c r="Y1135">
        <f>IFERROR(VLOOKUP($A1135,Nifty!$A$14:$I$4860,9,FALSE),All_curves!Y1134)</f>
        <v>11631014</v>
      </c>
      <c r="AA1135" s="5">
        <f t="shared" si="491"/>
        <v>0</v>
      </c>
      <c r="AB1135" s="5">
        <f t="shared" si="492"/>
        <v>0</v>
      </c>
      <c r="AC1135" s="5">
        <f t="shared" si="493"/>
        <v>0</v>
      </c>
      <c r="AD1135" s="5">
        <f t="shared" si="494"/>
        <v>0</v>
      </c>
      <c r="AE1135" s="5">
        <f t="shared" si="495"/>
        <v>0</v>
      </c>
      <c r="AF1135" s="5">
        <f t="shared" si="496"/>
        <v>0</v>
      </c>
      <c r="AG1135" s="5">
        <f t="shared" si="497"/>
        <v>0</v>
      </c>
      <c r="AH1135" s="5">
        <f t="shared" si="498"/>
        <v>0</v>
      </c>
      <c r="AI1135" s="5">
        <f t="shared" si="474"/>
        <v>2.000209709363876E-3</v>
      </c>
      <c r="AJ1135" s="5">
        <f t="shared" si="475"/>
        <v>-4.2479511755277866E-3</v>
      </c>
      <c r="AK1135" s="5">
        <f t="shared" si="476"/>
        <v>5.5290957224203297E-3</v>
      </c>
      <c r="AL1135" s="5">
        <f t="shared" si="477"/>
        <v>0</v>
      </c>
      <c r="AM1135" s="5">
        <f t="shared" si="478"/>
        <v>-1.9961679162343593E-3</v>
      </c>
      <c r="AN1135" s="5">
        <f t="shared" si="479"/>
        <v>-1.9960960253521121E-3</v>
      </c>
      <c r="AO1135" s="5">
        <f t="shared" si="480"/>
        <v>-1.9960960253521121E-3</v>
      </c>
      <c r="AP1135" s="5">
        <f t="shared" si="481"/>
        <v>-2.2451769263811538E-3</v>
      </c>
      <c r="AQ1135" s="5">
        <f t="shared" si="482"/>
        <v>-9.7231959059678186E-3</v>
      </c>
      <c r="AR1135" s="5">
        <f t="shared" si="483"/>
        <v>-1.0085519369407381E-2</v>
      </c>
      <c r="AS1135" s="5">
        <f t="shared" si="484"/>
        <v>-5.448148483677584E-3</v>
      </c>
      <c r="AT1135" s="5">
        <f t="shared" si="485"/>
        <v>-5.4481900745591005E-3</v>
      </c>
      <c r="AU1135" s="5">
        <f t="shared" si="486"/>
        <v>-7.369126885067967E-3</v>
      </c>
      <c r="AV1135" s="5">
        <f t="shared" si="487"/>
        <v>-5.4482391271002406E-3</v>
      </c>
      <c r="AW1135" s="5">
        <f t="shared" si="488"/>
        <v>-5.4482572947792685E-3</v>
      </c>
      <c r="AX1135" s="5">
        <f t="shared" si="489"/>
        <v>-3.3243049071587372E-3</v>
      </c>
      <c r="AZ1135" s="7">
        <f t="shared" si="499"/>
        <v>139.96505610662871</v>
      </c>
      <c r="BA1135" s="4">
        <f t="shared" si="490"/>
        <v>-2.3852985285325594E-3</v>
      </c>
      <c r="BB1135" s="5">
        <f>AZ1135/MAX($AZ$16:AZ1135)-1</f>
        <v>-1.2901758800433982E-2</v>
      </c>
    </row>
    <row r="1136" spans="1:54" x14ac:dyDescent="0.25">
      <c r="A1136" s="3">
        <v>44204</v>
      </c>
      <c r="B1136">
        <f>IFERROR(VLOOKUP($A1136,Finnifty!$A$14:$I$486,B$15+1,FALSE),All_curves!B1135)</f>
        <v>0</v>
      </c>
      <c r="C1136">
        <f>IFERROR(VLOOKUP($A1136,Finnifty!$A$14:$I$486,C$15+1,FALSE),All_curves!C1135)</f>
        <v>0</v>
      </c>
      <c r="D1136">
        <f>IFERROR(VLOOKUP($A1136,Finnifty!$A$14:$I$486,D$15+1,FALSE),All_curves!D1135)</f>
        <v>0</v>
      </c>
      <c r="E1136">
        <f>IFERROR(VLOOKUP($A1136,Finnifty!$A$14:$I$486,E$15+1,FALSE),All_curves!E1135)</f>
        <v>0</v>
      </c>
      <c r="F1136">
        <f>IFERROR(VLOOKUP($A1136,Finnifty!$A$14:$I$486,F$15+1,FALSE),All_curves!F1135)</f>
        <v>0</v>
      </c>
      <c r="G1136">
        <f>IFERROR(VLOOKUP($A1136,Finnifty!$A$14:$I$486,G$15+1,FALSE),All_curves!G1135)</f>
        <v>0</v>
      </c>
      <c r="H1136">
        <f>IFERROR(VLOOKUP($A1136,Finnifty!$A$14:$I$486,H$15+1,FALSE),All_curves!H1135)</f>
        <v>0</v>
      </c>
      <c r="I1136">
        <f>IFERROR(VLOOKUP($A1136,Finnifty!$A$14:$I$486,I$15+1,FALSE),All_curves!I1135)</f>
        <v>0</v>
      </c>
      <c r="J1136">
        <f>IFERROR(VLOOKUP($A1136,Banknifty!$A$14:$I$4860,2,FALSE),All_curves!J1135)</f>
        <v>17850766</v>
      </c>
      <c r="K1136">
        <f>IFERROR(VLOOKUP($A1136,Banknifty!$A$14:$I$4860,3,FALSE),All_curves!K1135)</f>
        <v>30057618</v>
      </c>
      <c r="L1136">
        <f>IFERROR(VLOOKUP($A1136,Banknifty!$A$14:$I$4860,4,FALSE),All_curves!L1135)</f>
        <v>22878528</v>
      </c>
      <c r="M1136">
        <f>IFERROR(VLOOKUP($A1136,Banknifty!$A$14:$I$4860,5,FALSE),All_curves!M1135)</f>
        <v>30819682</v>
      </c>
      <c r="N1136">
        <f>IFERROR(VLOOKUP($A1136,Banknifty!$A$14:$I$4860,6,FALSE),All_curves!N1135)</f>
        <v>17173918</v>
      </c>
      <c r="O1136">
        <f>IFERROR(VLOOKUP($A1136,Banknifty!$A$14:$I$4860,7,FALSE),All_curves!O1135)</f>
        <v>28590354</v>
      </c>
      <c r="P1136">
        <f>IFERROR(VLOOKUP($A1136,Banknifty!$A$14:$I$4860,8,FALSE),All_curves!P1135)</f>
        <v>28590354</v>
      </c>
      <c r="Q1136">
        <f>IFERROR(VLOOKUP($A1136,Banknifty!$A$14:$I$4860,9,FALSE),All_curves!Q1135)</f>
        <v>23487240</v>
      </c>
      <c r="R1136">
        <f>IFERROR(VLOOKUP($A1136,Nifty!$A$14:$I$4860,2,FALSE),All_curves!R1135)</f>
        <v>9116208</v>
      </c>
      <c r="S1136">
        <f>IFERROR(VLOOKUP($A1136,Nifty!$A$14:$I$4860,3,FALSE),All_curves!S1135)</f>
        <v>11272088</v>
      </c>
      <c r="T1136">
        <f>IFERROR(VLOOKUP($A1136,Nifty!$A$14:$I$4860,4,FALSE),All_curves!T1135)</f>
        <v>10767891</v>
      </c>
      <c r="U1136">
        <f>IFERROR(VLOOKUP($A1136,Nifty!$A$14:$I$4860,5,FALSE),All_curves!U1135)</f>
        <v>12303865</v>
      </c>
      <c r="V1136">
        <f>IFERROR(VLOOKUP($A1136,Nifty!$A$14:$I$4860,6,FALSE),All_curves!V1135)</f>
        <v>10044085</v>
      </c>
      <c r="W1136">
        <f>IFERROR(VLOOKUP($A1136,Nifty!$A$14:$I$4860,7,FALSE),All_curves!W1135)</f>
        <v>11874303</v>
      </c>
      <c r="X1136">
        <f>IFERROR(VLOOKUP($A1136,Nifty!$A$14:$I$4860,8,FALSE),All_curves!X1135)</f>
        <v>11383927</v>
      </c>
      <c r="Y1136">
        <f>IFERROR(VLOOKUP($A1136,Nifty!$A$14:$I$4860,9,FALSE),All_curves!Y1135)</f>
        <v>11567646</v>
      </c>
      <c r="AA1136" s="5">
        <f t="shared" si="491"/>
        <v>0</v>
      </c>
      <c r="AB1136" s="5">
        <f t="shared" si="492"/>
        <v>0</v>
      </c>
      <c r="AC1136" s="5">
        <f t="shared" si="493"/>
        <v>0</v>
      </c>
      <c r="AD1136" s="5">
        <f t="shared" si="494"/>
        <v>0</v>
      </c>
      <c r="AE1136" s="5">
        <f t="shared" si="495"/>
        <v>0</v>
      </c>
      <c r="AF1136" s="5">
        <f t="shared" si="496"/>
        <v>0</v>
      </c>
      <c r="AG1136" s="5">
        <f t="shared" si="497"/>
        <v>0</v>
      </c>
      <c r="AH1136" s="5">
        <f t="shared" si="498"/>
        <v>0</v>
      </c>
      <c r="AI1136" s="5">
        <f t="shared" si="474"/>
        <v>0</v>
      </c>
      <c r="AJ1136" s="5">
        <f t="shared" si="475"/>
        <v>0</v>
      </c>
      <c r="AK1136" s="5">
        <f t="shared" si="476"/>
        <v>0</v>
      </c>
      <c r="AL1136" s="5">
        <f t="shared" si="477"/>
        <v>0</v>
      </c>
      <c r="AM1136" s="5">
        <f t="shared" si="478"/>
        <v>1.8338481578563881E-2</v>
      </c>
      <c r="AN1136" s="5">
        <f t="shared" si="479"/>
        <v>1.5760182097006137E-2</v>
      </c>
      <c r="AO1136" s="5">
        <f t="shared" si="480"/>
        <v>1.5760182097006137E-2</v>
      </c>
      <c r="AP1136" s="5">
        <f t="shared" si="481"/>
        <v>1.0548196249922315E-2</v>
      </c>
      <c r="AQ1136" s="5">
        <f t="shared" si="482"/>
        <v>1.9700418232713179E-3</v>
      </c>
      <c r="AR1136" s="5">
        <f t="shared" si="483"/>
        <v>1.8241910035077247E-3</v>
      </c>
      <c r="AS1136" s="5">
        <f t="shared" si="484"/>
        <v>8.5577381025414567E-4</v>
      </c>
      <c r="AT1136" s="5">
        <f t="shared" si="485"/>
        <v>4.4542426580007621E-4</v>
      </c>
      <c r="AU1136" s="5">
        <f t="shared" si="486"/>
        <v>4.3766287229352052E-4</v>
      </c>
      <c r="AV1136" s="5">
        <f t="shared" si="487"/>
        <v>1.8241441051063401E-3</v>
      </c>
      <c r="AW1136" s="5">
        <f t="shared" si="488"/>
        <v>8.5588497187316648E-4</v>
      </c>
      <c r="AX1136" s="5">
        <f t="shared" si="489"/>
        <v>-5.4481922212457068E-3</v>
      </c>
      <c r="AZ1136" s="7">
        <f t="shared" si="499"/>
        <v>140.33346730232844</v>
      </c>
      <c r="BA1136" s="4">
        <f t="shared" si="490"/>
        <v>2.6321655272232942E-3</v>
      </c>
      <c r="BB1136" s="5">
        <f>AZ1136/MAX($AZ$16:AZ1136)-1</f>
        <v>-1.0303552837965801E-2</v>
      </c>
    </row>
    <row r="1137" spans="1:54" x14ac:dyDescent="0.25">
      <c r="A1137" s="3">
        <v>44207</v>
      </c>
      <c r="B1137">
        <f>IFERROR(VLOOKUP($A1137,Finnifty!$A$14:$I$486,B$15+1,FALSE),All_curves!B1136)</f>
        <v>1000000</v>
      </c>
      <c r="C1137">
        <f>IFERROR(VLOOKUP($A1137,Finnifty!$A$14:$I$486,C$15+1,FALSE),All_curves!C1136)</f>
        <v>1000000</v>
      </c>
      <c r="D1137">
        <f>IFERROR(VLOOKUP($A1137,Finnifty!$A$14:$I$486,D$15+1,FALSE),All_curves!D1136)</f>
        <v>1000000</v>
      </c>
      <c r="E1137">
        <f>IFERROR(VLOOKUP($A1137,Finnifty!$A$14:$I$486,E$15+1,FALSE),All_curves!E1136)</f>
        <v>1000000</v>
      </c>
      <c r="F1137">
        <f>IFERROR(VLOOKUP($A1137,Finnifty!$A$14:$I$486,F$15+1,FALSE),All_curves!F1136)</f>
        <v>1000000</v>
      </c>
      <c r="G1137">
        <f>IFERROR(VLOOKUP($A1137,Finnifty!$A$14:$I$486,G$15+1,FALSE),All_curves!G1136)</f>
        <v>1000000</v>
      </c>
      <c r="H1137">
        <f>IFERROR(VLOOKUP($A1137,Finnifty!$A$14:$I$486,H$15+1,FALSE),All_curves!H1136)</f>
        <v>1000000</v>
      </c>
      <c r="I1137">
        <f>IFERROR(VLOOKUP($A1137,Finnifty!$A$14:$I$486,I$15+1,FALSE),All_curves!I1136)</f>
        <v>1000000</v>
      </c>
      <c r="J1137">
        <f>IFERROR(VLOOKUP($A1137,Banknifty!$A$14:$I$4860,2,FALSE),All_curves!J1136)</f>
        <v>17811566</v>
      </c>
      <c r="K1137">
        <f>IFERROR(VLOOKUP($A1137,Banknifty!$A$14:$I$4860,3,FALSE),All_curves!K1136)</f>
        <v>30011572</v>
      </c>
      <c r="L1137">
        <f>IFERROR(VLOOKUP($A1137,Banknifty!$A$14:$I$4860,4,FALSE),All_curves!L1136)</f>
        <v>22845968</v>
      </c>
      <c r="M1137">
        <f>IFERROR(VLOOKUP($A1137,Banknifty!$A$14:$I$4860,5,FALSE),All_curves!M1136)</f>
        <v>30819682</v>
      </c>
      <c r="N1137">
        <f>IFERROR(VLOOKUP($A1137,Banknifty!$A$14:$I$4860,6,FALSE),All_curves!N1136)</f>
        <v>17113692</v>
      </c>
      <c r="O1137">
        <f>IFERROR(VLOOKUP($A1137,Banknifty!$A$14:$I$4860,7,FALSE),All_curves!O1136)</f>
        <v>28530714</v>
      </c>
      <c r="P1137">
        <f>IFERROR(VLOOKUP($A1137,Banknifty!$A$14:$I$4860,8,FALSE),All_curves!P1136)</f>
        <v>28530714</v>
      </c>
      <c r="Q1137">
        <f>IFERROR(VLOOKUP($A1137,Banknifty!$A$14:$I$4860,9,FALSE),All_curves!Q1136)</f>
        <v>23546622</v>
      </c>
      <c r="R1137">
        <f>IFERROR(VLOOKUP($A1137,Nifty!$A$14:$I$4860,2,FALSE),All_curves!R1136)</f>
        <v>9132362</v>
      </c>
      <c r="S1137">
        <f>IFERROR(VLOOKUP($A1137,Nifty!$A$14:$I$4860,3,FALSE),All_curves!S1136)</f>
        <v>11302107</v>
      </c>
      <c r="T1137">
        <f>IFERROR(VLOOKUP($A1137,Nifty!$A$14:$I$4860,4,FALSE),All_curves!T1136)</f>
        <v>10774712</v>
      </c>
      <c r="U1137">
        <f>IFERROR(VLOOKUP($A1137,Nifty!$A$14:$I$4860,5,FALSE),All_curves!U1136)</f>
        <v>12330955</v>
      </c>
      <c r="V1137">
        <f>IFERROR(VLOOKUP($A1137,Nifty!$A$14:$I$4860,6,FALSE),All_curves!V1136)</f>
        <v>10061883</v>
      </c>
      <c r="W1137">
        <f>IFERROR(VLOOKUP($A1137,Nifty!$A$14:$I$4860,7,FALSE),All_curves!W1136)</f>
        <v>11905926</v>
      </c>
      <c r="X1137">
        <f>IFERROR(VLOOKUP($A1137,Nifty!$A$14:$I$4860,8,FALSE),All_curves!X1136)</f>
        <v>11391137</v>
      </c>
      <c r="Y1137">
        <f>IFERROR(VLOOKUP($A1137,Nifty!$A$14:$I$4860,9,FALSE),All_curves!Y1136)</f>
        <v>11572798</v>
      </c>
      <c r="AA1137" s="5">
        <f t="shared" si="491"/>
        <v>0</v>
      </c>
      <c r="AB1137" s="5">
        <f t="shared" si="492"/>
        <v>0</v>
      </c>
      <c r="AC1137" s="5">
        <f t="shared" si="493"/>
        <v>0</v>
      </c>
      <c r="AD1137" s="5">
        <f t="shared" si="494"/>
        <v>0</v>
      </c>
      <c r="AE1137" s="5">
        <f t="shared" si="495"/>
        <v>0</v>
      </c>
      <c r="AF1137" s="5">
        <f t="shared" si="496"/>
        <v>0</v>
      </c>
      <c r="AG1137" s="5">
        <f t="shared" si="497"/>
        <v>0</v>
      </c>
      <c r="AH1137" s="5">
        <f t="shared" si="498"/>
        <v>0</v>
      </c>
      <c r="AI1137" s="5">
        <f t="shared" si="474"/>
        <v>-2.1959841947398751E-3</v>
      </c>
      <c r="AJ1137" s="5">
        <f t="shared" si="475"/>
        <v>-1.5319244525631159E-3</v>
      </c>
      <c r="AK1137" s="5">
        <f t="shared" si="476"/>
        <v>-1.4231684835668279E-3</v>
      </c>
      <c r="AL1137" s="5">
        <f t="shared" si="477"/>
        <v>0</v>
      </c>
      <c r="AM1137" s="5">
        <f t="shared" si="478"/>
        <v>-3.5068293676492335E-3</v>
      </c>
      <c r="AN1137" s="5">
        <f t="shared" si="479"/>
        <v>-2.0860182423764195E-3</v>
      </c>
      <c r="AO1137" s="5">
        <f t="shared" si="480"/>
        <v>-2.0860182423764195E-3</v>
      </c>
      <c r="AP1137" s="5">
        <f t="shared" si="481"/>
        <v>2.5282664118899678E-3</v>
      </c>
      <c r="AQ1137" s="5">
        <f t="shared" si="482"/>
        <v>1.7720087123944683E-3</v>
      </c>
      <c r="AR1137" s="5">
        <f t="shared" si="483"/>
        <v>2.6631268315151502E-3</v>
      </c>
      <c r="AS1137" s="5">
        <f t="shared" si="484"/>
        <v>6.3345737805109437E-4</v>
      </c>
      <c r="AT1137" s="5">
        <f t="shared" si="485"/>
        <v>2.2017471745667816E-3</v>
      </c>
      <c r="AU1137" s="5">
        <f t="shared" si="486"/>
        <v>1.7719881900641887E-3</v>
      </c>
      <c r="AV1137" s="5">
        <f t="shared" si="487"/>
        <v>2.6631457863253161E-3</v>
      </c>
      <c r="AW1137" s="5">
        <f t="shared" si="488"/>
        <v>6.3334910703494174E-4</v>
      </c>
      <c r="AX1137" s="5">
        <f t="shared" si="489"/>
        <v>4.453801577262162E-4</v>
      </c>
      <c r="AZ1137" s="7">
        <f t="shared" si="499"/>
        <v>140.34798320186115</v>
      </c>
      <c r="BA1137" s="4">
        <f t="shared" si="490"/>
        <v>1.0343861526234316E-4</v>
      </c>
      <c r="BB1137" s="5">
        <f>AZ1137/MAX($AZ$16:AZ1137)-1</f>
        <v>-1.0201180007941346E-2</v>
      </c>
    </row>
    <row r="1138" spans="1:54" x14ac:dyDescent="0.25">
      <c r="A1138" s="3">
        <v>44208</v>
      </c>
      <c r="B1138">
        <f>IFERROR(VLOOKUP($A1138,Finnifty!$A$14:$I$486,B$15+1,FALSE),All_curves!B1137)</f>
        <v>1000000</v>
      </c>
      <c r="C1138">
        <f>IFERROR(VLOOKUP($A1138,Finnifty!$A$14:$I$486,C$15+1,FALSE),All_curves!C1137)</f>
        <v>1002677.06</v>
      </c>
      <c r="D1138">
        <f>IFERROR(VLOOKUP($A1138,Finnifty!$A$14:$I$486,D$15+1,FALSE),All_curves!D1137)</f>
        <v>1000000</v>
      </c>
      <c r="E1138">
        <f>IFERROR(VLOOKUP($A1138,Finnifty!$A$14:$I$486,E$15+1,FALSE),All_curves!E1137)</f>
        <v>1000829.25</v>
      </c>
      <c r="F1138">
        <f>IFERROR(VLOOKUP($A1138,Finnifty!$A$14:$I$486,F$15+1,FALSE),All_curves!F1137)</f>
        <v>1000000</v>
      </c>
      <c r="G1138">
        <f>IFERROR(VLOOKUP($A1138,Finnifty!$A$14:$I$486,G$15+1,FALSE),All_curves!G1137)</f>
        <v>1002117.88</v>
      </c>
      <c r="H1138">
        <f>IFERROR(VLOOKUP($A1138,Finnifty!$A$14:$I$486,H$15+1,FALSE),All_curves!H1137)</f>
        <v>1000000</v>
      </c>
      <c r="I1138">
        <f>IFERROR(VLOOKUP($A1138,Finnifty!$A$14:$I$486,I$15+1,FALSE),All_curves!I1137)</f>
        <v>1000829.25</v>
      </c>
      <c r="J1138">
        <f>IFERROR(VLOOKUP($A1138,Banknifty!$A$14:$I$4860,2,FALSE),All_curves!J1137)</f>
        <v>17901988</v>
      </c>
      <c r="K1138">
        <f>IFERROR(VLOOKUP($A1138,Banknifty!$A$14:$I$4860,3,FALSE),All_curves!K1137)</f>
        <v>30139084</v>
      </c>
      <c r="L1138">
        <f>IFERROR(VLOOKUP($A1138,Banknifty!$A$14:$I$4860,4,FALSE),All_curves!L1137)</f>
        <v>22859928</v>
      </c>
      <c r="M1138">
        <f>IFERROR(VLOOKUP($A1138,Banknifty!$A$14:$I$4860,5,FALSE),All_curves!M1137)</f>
        <v>30840508</v>
      </c>
      <c r="N1138">
        <f>IFERROR(VLOOKUP($A1138,Banknifty!$A$14:$I$4860,6,FALSE),All_curves!N1137)</f>
        <v>17218996</v>
      </c>
      <c r="O1138">
        <f>IFERROR(VLOOKUP($A1138,Banknifty!$A$14:$I$4860,7,FALSE),All_curves!O1137)</f>
        <v>28537660</v>
      </c>
      <c r="P1138">
        <f>IFERROR(VLOOKUP($A1138,Banknifty!$A$14:$I$4860,8,FALSE),All_curves!P1137)</f>
        <v>28537660</v>
      </c>
      <c r="Q1138">
        <f>IFERROR(VLOOKUP($A1138,Banknifty!$A$14:$I$4860,9,FALSE),All_curves!Q1137)</f>
        <v>23546622</v>
      </c>
      <c r="R1138">
        <f>IFERROR(VLOOKUP($A1138,Nifty!$A$14:$I$4860,2,FALSE),All_curves!R1137)</f>
        <v>9152036</v>
      </c>
      <c r="S1138">
        <f>IFERROR(VLOOKUP($A1138,Nifty!$A$14:$I$4860,3,FALSE),All_curves!S1137)</f>
        <v>11321423</v>
      </c>
      <c r="T1138">
        <f>IFERROR(VLOOKUP($A1138,Nifty!$A$14:$I$4860,4,FALSE),All_curves!T1137)</f>
        <v>10762842</v>
      </c>
      <c r="U1138">
        <f>IFERROR(VLOOKUP($A1138,Nifty!$A$14:$I$4860,5,FALSE),All_curves!U1137)</f>
        <v>12335452</v>
      </c>
      <c r="V1138">
        <f>IFERROR(VLOOKUP($A1138,Nifty!$A$14:$I$4860,6,FALSE),All_curves!V1137)</f>
        <v>10083560</v>
      </c>
      <c r="W1138">
        <f>IFERROR(VLOOKUP($A1138,Nifty!$A$14:$I$4860,7,FALSE),All_curves!W1137)</f>
        <v>11926274</v>
      </c>
      <c r="X1138">
        <f>IFERROR(VLOOKUP($A1138,Nifty!$A$14:$I$4860,8,FALSE),All_curves!X1137)</f>
        <v>11378589</v>
      </c>
      <c r="Y1138">
        <f>IFERROR(VLOOKUP($A1138,Nifty!$A$14:$I$4860,9,FALSE),All_curves!Y1137)</f>
        <v>11598278</v>
      </c>
      <c r="AA1138" s="5">
        <f t="shared" si="491"/>
        <v>0</v>
      </c>
      <c r="AB1138" s="5">
        <f t="shared" si="492"/>
        <v>2.6770600000001199E-3</v>
      </c>
      <c r="AC1138" s="5">
        <f t="shared" si="493"/>
        <v>0</v>
      </c>
      <c r="AD1138" s="5">
        <f t="shared" si="494"/>
        <v>8.292500000000036E-4</v>
      </c>
      <c r="AE1138" s="5">
        <f t="shared" si="495"/>
        <v>0</v>
      </c>
      <c r="AF1138" s="5">
        <f t="shared" si="496"/>
        <v>2.1178799999999054E-3</v>
      </c>
      <c r="AG1138" s="5">
        <f t="shared" si="497"/>
        <v>0</v>
      </c>
      <c r="AH1138" s="5">
        <f t="shared" si="498"/>
        <v>8.292500000000036E-4</v>
      </c>
      <c r="AI1138" s="5">
        <f t="shared" si="474"/>
        <v>5.0765889984070167E-3</v>
      </c>
      <c r="AJ1138" s="5">
        <f t="shared" si="475"/>
        <v>4.2487611112140833E-3</v>
      </c>
      <c r="AK1138" s="5">
        <f t="shared" si="476"/>
        <v>6.1104874172990264E-4</v>
      </c>
      <c r="AL1138" s="5">
        <f t="shared" si="477"/>
        <v>6.7573701766288075E-4</v>
      </c>
      <c r="AM1138" s="5">
        <f t="shared" si="478"/>
        <v>6.1532017755139279E-3</v>
      </c>
      <c r="AN1138" s="5">
        <f t="shared" si="479"/>
        <v>2.4345692855787249E-4</v>
      </c>
      <c r="AO1138" s="5">
        <f t="shared" si="480"/>
        <v>2.4345692855787249E-4</v>
      </c>
      <c r="AP1138" s="5">
        <f t="shared" si="481"/>
        <v>0</v>
      </c>
      <c r="AQ1138" s="5">
        <f t="shared" si="482"/>
        <v>2.1543167036086608E-3</v>
      </c>
      <c r="AR1138" s="5">
        <f t="shared" si="483"/>
        <v>1.7090618589967743E-3</v>
      </c>
      <c r="AS1138" s="5">
        <f t="shared" si="484"/>
        <v>-1.1016535755201673E-3</v>
      </c>
      <c r="AT1138" s="5">
        <f t="shared" si="485"/>
        <v>3.6469194802846161E-4</v>
      </c>
      <c r="AU1138" s="5">
        <f t="shared" si="486"/>
        <v>2.1543681237399248E-3</v>
      </c>
      <c r="AV1138" s="5">
        <f t="shared" si="487"/>
        <v>1.7090648807998043E-3</v>
      </c>
      <c r="AW1138" s="5">
        <f t="shared" si="488"/>
        <v>-1.1015581675473118E-3</v>
      </c>
      <c r="AX1138" s="5">
        <f t="shared" si="489"/>
        <v>2.2017147452153552E-3</v>
      </c>
      <c r="AZ1138" s="7">
        <f t="shared" si="499"/>
        <v>140.53391912233855</v>
      </c>
      <c r="BA1138" s="4">
        <f t="shared" si="490"/>
        <v>1.3248207507902123E-3</v>
      </c>
      <c r="BB1138" s="5">
        <f>AZ1138/MAX($AZ$16:AZ1138)-1</f>
        <v>-8.889873992108166E-3</v>
      </c>
    </row>
    <row r="1139" spans="1:54" x14ac:dyDescent="0.25">
      <c r="A1139" s="3">
        <v>44209</v>
      </c>
      <c r="B1139">
        <f>IFERROR(VLOOKUP($A1139,Finnifty!$A$14:$I$486,B$15+1,FALSE),All_curves!B1138)</f>
        <v>1002772.13</v>
      </c>
      <c r="C1139">
        <f>IFERROR(VLOOKUP($A1139,Finnifty!$A$14:$I$486,C$15+1,FALSE),All_curves!C1138)</f>
        <v>1002974.88</v>
      </c>
      <c r="D1139">
        <f>IFERROR(VLOOKUP($A1139,Finnifty!$A$14:$I$486,D$15+1,FALSE),All_curves!D1138)</f>
        <v>995555.31</v>
      </c>
      <c r="E1139">
        <f>IFERROR(VLOOKUP($A1139,Finnifty!$A$14:$I$486,E$15+1,FALSE),All_curves!E1138)</f>
        <v>997687.69</v>
      </c>
      <c r="F1139">
        <f>IFERROR(VLOOKUP($A1139,Finnifty!$A$14:$I$486,F$15+1,FALSE),All_curves!F1138)</f>
        <v>1002772.13</v>
      </c>
      <c r="G1139">
        <f>IFERROR(VLOOKUP($A1139,Finnifty!$A$14:$I$486,G$15+1,FALSE),All_curves!G1138)</f>
        <v>1001382.88</v>
      </c>
      <c r="H1139">
        <f>IFERROR(VLOOKUP($A1139,Finnifty!$A$14:$I$486,H$15+1,FALSE),All_curves!H1138)</f>
        <v>995555.31</v>
      </c>
      <c r="I1139">
        <f>IFERROR(VLOOKUP($A1139,Finnifty!$A$14:$I$486,I$15+1,FALSE),All_curves!I1138)</f>
        <v>997687.69</v>
      </c>
      <c r="J1139">
        <f>IFERROR(VLOOKUP($A1139,Banknifty!$A$14:$I$4860,2,FALSE),All_curves!J1138)</f>
        <v>17830074</v>
      </c>
      <c r="K1139">
        <f>IFERROR(VLOOKUP($A1139,Banknifty!$A$14:$I$4860,3,FALSE),All_curves!K1138)</f>
        <v>29952374</v>
      </c>
      <c r="L1139">
        <f>IFERROR(VLOOKUP($A1139,Banknifty!$A$14:$I$4860,4,FALSE),All_curves!L1138)</f>
        <v>22819188</v>
      </c>
      <c r="M1139">
        <f>IFERROR(VLOOKUP($A1139,Banknifty!$A$14:$I$4860,5,FALSE),All_curves!M1138)</f>
        <v>30823902</v>
      </c>
      <c r="N1139">
        <f>IFERROR(VLOOKUP($A1139,Banknifty!$A$14:$I$4860,6,FALSE),All_curves!N1138)</f>
        <v>17218996</v>
      </c>
      <c r="O1139">
        <f>IFERROR(VLOOKUP($A1139,Banknifty!$A$14:$I$4860,7,FALSE),All_curves!O1138)</f>
        <v>28537660</v>
      </c>
      <c r="P1139">
        <f>IFERROR(VLOOKUP($A1139,Banknifty!$A$14:$I$4860,8,FALSE),All_curves!P1138)</f>
        <v>28537660</v>
      </c>
      <c r="Q1139">
        <f>IFERROR(VLOOKUP($A1139,Banknifty!$A$14:$I$4860,9,FALSE),All_curves!Q1138)</f>
        <v>23546622</v>
      </c>
      <c r="R1139">
        <f>IFERROR(VLOOKUP($A1139,Nifty!$A$14:$I$4860,2,FALSE),All_curves!R1138)</f>
        <v>9129093</v>
      </c>
      <c r="S1139">
        <f>IFERROR(VLOOKUP($A1139,Nifty!$A$14:$I$4860,3,FALSE),All_curves!S1138)</f>
        <v>11291286</v>
      </c>
      <c r="T1139">
        <f>IFERROR(VLOOKUP($A1139,Nifty!$A$14:$I$4860,4,FALSE),All_curves!T1138)</f>
        <v>10725506</v>
      </c>
      <c r="U1139">
        <f>IFERROR(VLOOKUP($A1139,Nifty!$A$14:$I$4860,5,FALSE),All_curves!U1138)</f>
        <v>12273054</v>
      </c>
      <c r="V1139">
        <f>IFERROR(VLOOKUP($A1139,Nifty!$A$14:$I$4860,6,FALSE),All_curves!V1138)</f>
        <v>10058282</v>
      </c>
      <c r="W1139">
        <f>IFERROR(VLOOKUP($A1139,Nifty!$A$14:$I$4860,7,FALSE),All_curves!W1138)</f>
        <v>11894526</v>
      </c>
      <c r="X1139">
        <f>IFERROR(VLOOKUP($A1139,Nifty!$A$14:$I$4860,8,FALSE),All_curves!X1138)</f>
        <v>11339117</v>
      </c>
      <c r="Y1139">
        <f>IFERROR(VLOOKUP($A1139,Nifty!$A$14:$I$4860,9,FALSE),All_curves!Y1138)</f>
        <v>11602508</v>
      </c>
      <c r="AA1139" s="5">
        <f t="shared" si="491"/>
        <v>2.7721300000000948E-3</v>
      </c>
      <c r="AB1139" s="5">
        <f t="shared" si="492"/>
        <v>2.9702484666382922E-4</v>
      </c>
      <c r="AC1139" s="5">
        <f t="shared" si="493"/>
        <v>-4.4446899999999179E-3</v>
      </c>
      <c r="AD1139" s="5">
        <f t="shared" si="494"/>
        <v>-3.1389570198913086E-3</v>
      </c>
      <c r="AE1139" s="5">
        <f t="shared" si="495"/>
        <v>2.7721300000000948E-3</v>
      </c>
      <c r="AF1139" s="5">
        <f t="shared" si="496"/>
        <v>-7.334466480131141E-4</v>
      </c>
      <c r="AG1139" s="5">
        <f t="shared" si="497"/>
        <v>-4.4446899999999179E-3</v>
      </c>
      <c r="AH1139" s="5">
        <f t="shared" si="498"/>
        <v>-3.1389570198913086E-3</v>
      </c>
      <c r="AI1139" s="5">
        <f t="shared" si="474"/>
        <v>-4.0170957549519049E-3</v>
      </c>
      <c r="AJ1139" s="5">
        <f t="shared" si="475"/>
        <v>-6.1949460706901549E-3</v>
      </c>
      <c r="AK1139" s="5">
        <f t="shared" si="476"/>
        <v>-1.7821578440666563E-3</v>
      </c>
      <c r="AL1139" s="5">
        <f t="shared" si="477"/>
        <v>-5.3844768056354742E-4</v>
      </c>
      <c r="AM1139" s="5">
        <f t="shared" si="478"/>
        <v>0</v>
      </c>
      <c r="AN1139" s="5">
        <f t="shared" si="479"/>
        <v>0</v>
      </c>
      <c r="AO1139" s="5">
        <f t="shared" si="480"/>
        <v>0</v>
      </c>
      <c r="AP1139" s="5">
        <f t="shared" si="481"/>
        <v>0</v>
      </c>
      <c r="AQ1139" s="5">
        <f t="shared" si="482"/>
        <v>-2.5068738803037949E-3</v>
      </c>
      <c r="AR1139" s="5">
        <f t="shared" si="483"/>
        <v>-2.6619445276446774E-3</v>
      </c>
      <c r="AS1139" s="5">
        <f t="shared" si="484"/>
        <v>-3.4689722287105651E-3</v>
      </c>
      <c r="AT1139" s="5">
        <f t="shared" si="485"/>
        <v>-5.0584283413368514E-3</v>
      </c>
      <c r="AU1139" s="5">
        <f t="shared" si="486"/>
        <v>-2.5068527385169181E-3</v>
      </c>
      <c r="AV1139" s="5">
        <f t="shared" si="487"/>
        <v>-2.6620216842242472E-3</v>
      </c>
      <c r="AW1139" s="5">
        <f t="shared" si="488"/>
        <v>-3.4689714164032326E-3</v>
      </c>
      <c r="AX1139" s="5">
        <f t="shared" si="489"/>
        <v>3.6470931288246078E-4</v>
      </c>
      <c r="AZ1139" s="7">
        <f t="shared" si="499"/>
        <v>140.27298593765897</v>
      </c>
      <c r="BA1139" s="4">
        <f t="shared" si="490"/>
        <v>-1.8567274456525685E-3</v>
      </c>
      <c r="BB1139" s="5">
        <f>AZ1139/MAX($AZ$16:AZ1139)-1</f>
        <v>-1.073009536473124E-2</v>
      </c>
    </row>
    <row r="1140" spans="1:54" x14ac:dyDescent="0.25">
      <c r="A1140" s="3">
        <v>44210</v>
      </c>
      <c r="B1140">
        <f>IFERROR(VLOOKUP($A1140,Finnifty!$A$14:$I$486,B$15+1,FALSE),All_curves!B1139)</f>
        <v>1000967.75</v>
      </c>
      <c r="C1140">
        <f>IFERROR(VLOOKUP($A1140,Finnifty!$A$14:$I$486,C$15+1,FALSE),All_curves!C1139)</f>
        <v>1001445.13</v>
      </c>
      <c r="D1140">
        <f>IFERROR(VLOOKUP($A1140,Finnifty!$A$14:$I$486,D$15+1,FALSE),All_curves!D1139)</f>
        <v>993888.88</v>
      </c>
      <c r="E1140">
        <f>IFERROR(VLOOKUP($A1140,Finnifty!$A$14:$I$486,E$15+1,FALSE),All_curves!E1139)</f>
        <v>995736.5</v>
      </c>
      <c r="F1140">
        <f>IFERROR(VLOOKUP($A1140,Finnifty!$A$14:$I$486,F$15+1,FALSE),All_curves!F1139)</f>
        <v>1000967.75</v>
      </c>
      <c r="G1140">
        <f>IFERROR(VLOOKUP($A1140,Finnifty!$A$14:$I$486,G$15+1,FALSE),All_curves!G1139)</f>
        <v>999945.25</v>
      </c>
      <c r="H1140">
        <f>IFERROR(VLOOKUP($A1140,Finnifty!$A$14:$I$486,H$15+1,FALSE),All_curves!H1139)</f>
        <v>993888.88</v>
      </c>
      <c r="I1140">
        <f>IFERROR(VLOOKUP($A1140,Finnifty!$A$14:$I$486,I$15+1,FALSE),All_curves!I1139)</f>
        <v>995736.5</v>
      </c>
      <c r="J1140">
        <f>IFERROR(VLOOKUP($A1140,Banknifty!$A$14:$I$4860,2,FALSE),All_curves!J1139)</f>
        <v>17829206</v>
      </c>
      <c r="K1140">
        <f>IFERROR(VLOOKUP($A1140,Banknifty!$A$14:$I$4860,3,FALSE),All_curves!K1139)</f>
        <v>29790326</v>
      </c>
      <c r="L1140">
        <f>IFERROR(VLOOKUP($A1140,Banknifty!$A$14:$I$4860,4,FALSE),All_curves!L1139)</f>
        <v>22797422</v>
      </c>
      <c r="M1140">
        <f>IFERROR(VLOOKUP($A1140,Banknifty!$A$14:$I$4860,5,FALSE),All_curves!M1139)</f>
        <v>30809310</v>
      </c>
      <c r="N1140">
        <f>IFERROR(VLOOKUP($A1140,Banknifty!$A$14:$I$4860,6,FALSE),All_curves!N1139)</f>
        <v>17181184</v>
      </c>
      <c r="O1140">
        <f>IFERROR(VLOOKUP($A1140,Banknifty!$A$14:$I$4860,7,FALSE),All_curves!O1139)</f>
        <v>28493942</v>
      </c>
      <c r="P1140">
        <f>IFERROR(VLOOKUP($A1140,Banknifty!$A$14:$I$4860,8,FALSE),All_curves!P1139)</f>
        <v>28493942</v>
      </c>
      <c r="Q1140">
        <f>IFERROR(VLOOKUP($A1140,Banknifty!$A$14:$I$4860,9,FALSE),All_curves!Q1139)</f>
        <v>23546622</v>
      </c>
      <c r="R1140">
        <f>IFERROR(VLOOKUP($A1140,Nifty!$A$14:$I$4860,2,FALSE),All_curves!R1139)</f>
        <v>9034246</v>
      </c>
      <c r="S1140">
        <f>IFERROR(VLOOKUP($A1140,Nifty!$A$14:$I$4860,3,FALSE),All_curves!S1139)</f>
        <v>11292154</v>
      </c>
      <c r="T1140">
        <f>IFERROR(VLOOKUP($A1140,Nifty!$A$14:$I$4860,4,FALSE),All_curves!T1139)</f>
        <v>10726292</v>
      </c>
      <c r="U1140">
        <f>IFERROR(VLOOKUP($A1140,Nifty!$A$14:$I$4860,5,FALSE),All_curves!U1139)</f>
        <v>12271751</v>
      </c>
      <c r="V1140">
        <f>IFERROR(VLOOKUP($A1140,Nifty!$A$14:$I$4860,6,FALSE),All_curves!V1139)</f>
        <v>10030521</v>
      </c>
      <c r="W1140">
        <f>IFERROR(VLOOKUP($A1140,Nifty!$A$14:$I$4860,7,FALSE),All_curves!W1139)</f>
        <v>11895441</v>
      </c>
      <c r="X1140">
        <f>IFERROR(VLOOKUP($A1140,Nifty!$A$14:$I$4860,8,FALSE),All_curves!X1139)</f>
        <v>11339948</v>
      </c>
      <c r="Y1140">
        <f>IFERROR(VLOOKUP($A1140,Nifty!$A$14:$I$4860,9,FALSE),All_curves!Y1139)</f>
        <v>11543818</v>
      </c>
      <c r="AA1140" s="5">
        <f t="shared" si="491"/>
        <v>-1.7993918518657281E-3</v>
      </c>
      <c r="AB1140" s="5">
        <f t="shared" si="492"/>
        <v>-1.5252126753164674E-3</v>
      </c>
      <c r="AC1140" s="5">
        <f t="shared" si="493"/>
        <v>-1.6738698325058365E-3</v>
      </c>
      <c r="AD1140" s="5">
        <f t="shared" si="494"/>
        <v>-1.9557122129070237E-3</v>
      </c>
      <c r="AE1140" s="5">
        <f t="shared" si="495"/>
        <v>-1.7993918518657281E-3</v>
      </c>
      <c r="AF1140" s="5">
        <f t="shared" si="496"/>
        <v>-1.4356446756909058E-3</v>
      </c>
      <c r="AG1140" s="5">
        <f t="shared" si="497"/>
        <v>-1.6738698325058365E-3</v>
      </c>
      <c r="AH1140" s="5">
        <f t="shared" si="498"/>
        <v>-1.9557122129070237E-3</v>
      </c>
      <c r="AI1140" s="5">
        <f t="shared" si="474"/>
        <v>-4.868179459038835E-5</v>
      </c>
      <c r="AJ1140" s="5">
        <f t="shared" si="475"/>
        <v>-5.4101888551472133E-3</v>
      </c>
      <c r="AK1140" s="5">
        <f t="shared" si="476"/>
        <v>-9.5384638576978542E-4</v>
      </c>
      <c r="AL1140" s="5">
        <f t="shared" si="477"/>
        <v>-4.7339885780850466E-4</v>
      </c>
      <c r="AM1140" s="5">
        <f t="shared" si="478"/>
        <v>-2.1959468484690214E-3</v>
      </c>
      <c r="AN1140" s="5">
        <f t="shared" si="479"/>
        <v>-1.5319406005958047E-3</v>
      </c>
      <c r="AO1140" s="5">
        <f t="shared" si="480"/>
        <v>-1.5319406005958047E-3</v>
      </c>
      <c r="AP1140" s="5">
        <f t="shared" si="481"/>
        <v>0</v>
      </c>
      <c r="AQ1140" s="5">
        <f t="shared" si="482"/>
        <v>-1.0389531577781108E-2</v>
      </c>
      <c r="AR1140" s="5">
        <f t="shared" si="483"/>
        <v>7.6873440279623395E-5</v>
      </c>
      <c r="AS1140" s="5">
        <f t="shared" si="484"/>
        <v>7.3283255820344451E-5</v>
      </c>
      <c r="AT1140" s="5">
        <f t="shared" si="485"/>
        <v>-1.061675439544274E-4</v>
      </c>
      <c r="AU1140" s="5">
        <f t="shared" si="486"/>
        <v>-2.7600140859045386E-3</v>
      </c>
      <c r="AV1140" s="5">
        <f t="shared" si="487"/>
        <v>7.6926142327904401E-5</v>
      </c>
      <c r="AW1140" s="5">
        <f t="shared" si="488"/>
        <v>7.3286129775418374E-5</v>
      </c>
      <c r="AX1140" s="5">
        <f t="shared" si="489"/>
        <v>-5.0583891000117731E-3</v>
      </c>
      <c r="AZ1140" s="7">
        <f t="shared" si="499"/>
        <v>140.0159445606931</v>
      </c>
      <c r="BA1140" s="4">
        <f t="shared" si="490"/>
        <v>-1.8324367678329012E-3</v>
      </c>
      <c r="BB1140" s="5">
        <f>AZ1140/MAX($AZ$16:AZ1140)-1</f>
        <v>-1.2542869911295385E-2</v>
      </c>
    </row>
    <row r="1141" spans="1:54" x14ac:dyDescent="0.25">
      <c r="A1141" s="3">
        <v>44211</v>
      </c>
      <c r="B1141">
        <f>IFERROR(VLOOKUP($A1141,Finnifty!$A$14:$I$486,B$15+1,FALSE),All_curves!B1140)</f>
        <v>1000086</v>
      </c>
      <c r="C1141">
        <f>IFERROR(VLOOKUP($A1141,Finnifty!$A$14:$I$486,C$15+1,FALSE),All_curves!C1140)</f>
        <v>999801.63</v>
      </c>
      <c r="D1141">
        <f>IFERROR(VLOOKUP($A1141,Finnifty!$A$14:$I$486,D$15+1,FALSE),All_curves!D1140)</f>
        <v>992452.5</v>
      </c>
      <c r="E1141">
        <f>IFERROR(VLOOKUP($A1141,Finnifty!$A$14:$I$486,E$15+1,FALSE),All_curves!E1140)</f>
        <v>993963.56</v>
      </c>
      <c r="F1141">
        <f>IFERROR(VLOOKUP($A1141,Finnifty!$A$14:$I$486,F$15+1,FALSE),All_curves!F1140)</f>
        <v>999040.63</v>
      </c>
      <c r="G1141">
        <f>IFERROR(VLOOKUP($A1141,Finnifty!$A$14:$I$486,G$15+1,FALSE),All_curves!G1140)</f>
        <v>998304.25</v>
      </c>
      <c r="H1141">
        <f>IFERROR(VLOOKUP($A1141,Finnifty!$A$14:$I$486,H$15+1,FALSE),All_curves!H1140)</f>
        <v>992452.5</v>
      </c>
      <c r="I1141">
        <f>IFERROR(VLOOKUP($A1141,Finnifty!$A$14:$I$486,I$15+1,FALSE),All_curves!I1140)</f>
        <v>994605.88</v>
      </c>
      <c r="J1141">
        <f>IFERROR(VLOOKUP($A1141,Banknifty!$A$14:$I$4860,2,FALSE),All_curves!J1140)</f>
        <v>17824530</v>
      </c>
      <c r="K1141">
        <f>IFERROR(VLOOKUP($A1141,Banknifty!$A$14:$I$4860,3,FALSE),All_curves!K1140)</f>
        <v>29771938</v>
      </c>
      <c r="L1141">
        <f>IFERROR(VLOOKUP($A1141,Banknifty!$A$14:$I$4860,4,FALSE),All_curves!L1140)</f>
        <v>22761532</v>
      </c>
      <c r="M1141">
        <f>IFERROR(VLOOKUP($A1141,Banknifty!$A$14:$I$4860,5,FALSE),All_curves!M1140)</f>
        <v>30747408</v>
      </c>
      <c r="N1141">
        <f>IFERROR(VLOOKUP($A1141,Banknifty!$A$14:$I$4860,6,FALSE),All_curves!N1140)</f>
        <v>17268406</v>
      </c>
      <c r="O1141">
        <f>IFERROR(VLOOKUP($A1141,Banknifty!$A$14:$I$4860,7,FALSE),All_curves!O1140)</f>
        <v>28615004</v>
      </c>
      <c r="P1141">
        <f>IFERROR(VLOOKUP($A1141,Banknifty!$A$14:$I$4860,8,FALSE),All_curves!P1140)</f>
        <v>28615004</v>
      </c>
      <c r="Q1141">
        <f>IFERROR(VLOOKUP($A1141,Banknifty!$A$14:$I$4860,9,FALSE),All_curves!Q1140)</f>
        <v>23562532</v>
      </c>
      <c r="R1141">
        <f>IFERROR(VLOOKUP($A1141,Nifty!$A$14:$I$4860,2,FALSE),All_curves!R1140)</f>
        <v>9051044</v>
      </c>
      <c r="S1141">
        <f>IFERROR(VLOOKUP($A1141,Nifty!$A$14:$I$4860,3,FALSE),All_curves!S1140)</f>
        <v>11297414</v>
      </c>
      <c r="T1141">
        <f>IFERROR(VLOOKUP($A1141,Nifty!$A$14:$I$4860,4,FALSE),All_curves!T1140)</f>
        <v>10732739</v>
      </c>
      <c r="U1141">
        <f>IFERROR(VLOOKUP($A1141,Nifty!$A$14:$I$4860,5,FALSE),All_curves!U1140)</f>
        <v>12263406</v>
      </c>
      <c r="V1141">
        <f>IFERROR(VLOOKUP($A1141,Nifty!$A$14:$I$4860,6,FALSE),All_curves!V1140)</f>
        <v>10051288</v>
      </c>
      <c r="W1141">
        <f>IFERROR(VLOOKUP($A1141,Nifty!$A$14:$I$4860,7,FALSE),All_curves!W1140)</f>
        <v>11900983</v>
      </c>
      <c r="X1141">
        <f>IFERROR(VLOOKUP($A1141,Nifty!$A$14:$I$4860,8,FALSE),All_curves!X1140)</f>
        <v>11346764</v>
      </c>
      <c r="Y1141">
        <f>IFERROR(VLOOKUP($A1141,Nifty!$A$14:$I$4860,9,FALSE),All_curves!Y1140)</f>
        <v>11542592</v>
      </c>
      <c r="AA1141" s="5">
        <f t="shared" si="491"/>
        <v>-8.8089751143327621E-4</v>
      </c>
      <c r="AB1141" s="5">
        <f t="shared" si="492"/>
        <v>-1.6411283561786894E-3</v>
      </c>
      <c r="AC1141" s="5">
        <f t="shared" si="493"/>
        <v>-1.4452118631209654E-3</v>
      </c>
      <c r="AD1141" s="5">
        <f t="shared" si="494"/>
        <v>-1.7805312951769681E-3</v>
      </c>
      <c r="AE1141" s="5">
        <f t="shared" si="495"/>
        <v>-1.9252568327001729E-3</v>
      </c>
      <c r="AF1141" s="5">
        <f t="shared" si="496"/>
        <v>-1.6410898496692639E-3</v>
      </c>
      <c r="AG1141" s="5">
        <f t="shared" si="497"/>
        <v>-1.4452118631209654E-3</v>
      </c>
      <c r="AH1141" s="5">
        <f t="shared" si="498"/>
        <v>-1.1354610381361097E-3</v>
      </c>
      <c r="AI1141" s="5">
        <f t="shared" si="474"/>
        <v>-2.6226630619441416E-4</v>
      </c>
      <c r="AJ1141" s="5">
        <f t="shared" si="475"/>
        <v>-6.1724735741397474E-4</v>
      </c>
      <c r="AK1141" s="5">
        <f t="shared" si="476"/>
        <v>-1.5743008134867509E-3</v>
      </c>
      <c r="AL1141" s="5">
        <f t="shared" si="477"/>
        <v>-2.0091978690857104E-3</v>
      </c>
      <c r="AM1141" s="5">
        <f t="shared" si="478"/>
        <v>5.0766000759900898E-3</v>
      </c>
      <c r="AN1141" s="5">
        <f t="shared" si="479"/>
        <v>4.2486925817424304E-3</v>
      </c>
      <c r="AO1141" s="5">
        <f t="shared" si="480"/>
        <v>4.2486925817424304E-3</v>
      </c>
      <c r="AP1141" s="5">
        <f t="shared" si="481"/>
        <v>6.7568078342628013E-4</v>
      </c>
      <c r="AQ1141" s="5">
        <f t="shared" si="482"/>
        <v>1.8593693375186238E-3</v>
      </c>
      <c r="AR1141" s="5">
        <f t="shared" si="483"/>
        <v>4.658101545551574E-4</v>
      </c>
      <c r="AS1141" s="5">
        <f t="shared" si="484"/>
        <v>6.0104647533365529E-4</v>
      </c>
      <c r="AT1141" s="5">
        <f t="shared" si="485"/>
        <v>-6.8001705706055571E-4</v>
      </c>
      <c r="AU1141" s="5">
        <f t="shared" si="486"/>
        <v>2.0703809901798653E-3</v>
      </c>
      <c r="AV1141" s="5">
        <f t="shared" si="487"/>
        <v>4.6589277354236458E-4</v>
      </c>
      <c r="AW1141" s="5">
        <f t="shared" si="488"/>
        <v>6.0106095724599129E-4</v>
      </c>
      <c r="AX1141" s="5">
        <f t="shared" si="489"/>
        <v>-1.0620403059025119E-4</v>
      </c>
      <c r="AZ1141" s="7">
        <f t="shared" si="499"/>
        <v>140.03443369340491</v>
      </c>
      <c r="BA1141" s="4">
        <f t="shared" si="490"/>
        <v>1.3205019449620084E-4</v>
      </c>
      <c r="BB1141" s="5">
        <f>AZ1141/MAX($AZ$16:AZ1141)-1</f>
        <v>-1.241247600521056E-2</v>
      </c>
    </row>
    <row r="1142" spans="1:54" x14ac:dyDescent="0.25">
      <c r="A1142" s="3">
        <v>44214</v>
      </c>
      <c r="B1142">
        <f>IFERROR(VLOOKUP($A1142,Finnifty!$A$14:$I$486,B$15+1,FALSE),All_curves!B1141)</f>
        <v>998688.56</v>
      </c>
      <c r="C1142">
        <f>IFERROR(VLOOKUP($A1142,Finnifty!$A$14:$I$486,C$15+1,FALSE),All_curves!C1141)</f>
        <v>1003762.44</v>
      </c>
      <c r="D1142">
        <f>IFERROR(VLOOKUP($A1142,Finnifty!$A$14:$I$486,D$15+1,FALSE),All_curves!D1141)</f>
        <v>991914.38</v>
      </c>
      <c r="E1142">
        <f>IFERROR(VLOOKUP($A1142,Finnifty!$A$14:$I$486,E$15+1,FALSE),All_curves!E1141)</f>
        <v>994686.88</v>
      </c>
      <c r="F1142">
        <f>IFERROR(VLOOKUP($A1142,Finnifty!$A$14:$I$486,F$15+1,FALSE),All_curves!F1141)</f>
        <v>998566.13</v>
      </c>
      <c r="G1142">
        <f>IFERROR(VLOOKUP($A1142,Finnifty!$A$14:$I$486,G$15+1,FALSE),All_curves!G1141)</f>
        <v>1001653.13</v>
      </c>
      <c r="H1142">
        <f>IFERROR(VLOOKUP($A1142,Finnifty!$A$14:$I$486,H$15+1,FALSE),All_curves!H1141)</f>
        <v>992754.75</v>
      </c>
      <c r="I1142">
        <f>IFERROR(VLOOKUP($A1142,Finnifty!$A$14:$I$486,I$15+1,FALSE),All_curves!I1141)</f>
        <v>997263.75</v>
      </c>
      <c r="J1142">
        <f>IFERROR(VLOOKUP($A1142,Banknifty!$A$14:$I$4860,2,FALSE),All_curves!J1141)</f>
        <v>17844288</v>
      </c>
      <c r="K1142">
        <f>IFERROR(VLOOKUP($A1142,Banknifty!$A$14:$I$4860,3,FALSE),All_curves!K1141)</f>
        <v>29861914</v>
      </c>
      <c r="L1142">
        <f>IFERROR(VLOOKUP($A1142,Banknifty!$A$14:$I$4860,4,FALSE),All_curves!L1141)</f>
        <v>22762676</v>
      </c>
      <c r="M1142">
        <f>IFERROR(VLOOKUP($A1142,Banknifty!$A$14:$I$4860,5,FALSE),All_curves!M1141)</f>
        <v>30815774</v>
      </c>
      <c r="N1142">
        <f>IFERROR(VLOOKUP($A1142,Banknifty!$A$14:$I$4860,6,FALSE),All_curves!N1141)</f>
        <v>17199038</v>
      </c>
      <c r="O1142">
        <f>IFERROR(VLOOKUP($A1142,Banknifty!$A$14:$I$4860,7,FALSE),All_curves!O1141)</f>
        <v>28437738</v>
      </c>
      <c r="P1142">
        <f>IFERROR(VLOOKUP($A1142,Banknifty!$A$14:$I$4860,8,FALSE),All_curves!P1141)</f>
        <v>28437738</v>
      </c>
      <c r="Q1142">
        <f>IFERROR(VLOOKUP($A1142,Banknifty!$A$14:$I$4860,9,FALSE),All_curves!Q1141)</f>
        <v>23549844</v>
      </c>
      <c r="R1142">
        <f>IFERROR(VLOOKUP($A1142,Nifty!$A$14:$I$4860,2,FALSE),All_curves!R1141)</f>
        <v>9066269</v>
      </c>
      <c r="S1142">
        <f>IFERROR(VLOOKUP($A1142,Nifty!$A$14:$I$4860,3,FALSE),All_curves!S1141)</f>
        <v>11319297</v>
      </c>
      <c r="T1142">
        <f>IFERROR(VLOOKUP($A1142,Nifty!$A$14:$I$4860,4,FALSE),All_curves!T1141)</f>
        <v>10744291</v>
      </c>
      <c r="U1142">
        <f>IFERROR(VLOOKUP($A1142,Nifty!$A$14:$I$4860,5,FALSE),All_curves!U1141)</f>
        <v>12273799</v>
      </c>
      <c r="V1142">
        <f>IFERROR(VLOOKUP($A1142,Nifty!$A$14:$I$4860,6,FALSE),All_curves!V1141)</f>
        <v>10068196</v>
      </c>
      <c r="W1142">
        <f>IFERROR(VLOOKUP($A1142,Nifty!$A$14:$I$4860,7,FALSE),All_curves!W1141)</f>
        <v>11924034</v>
      </c>
      <c r="X1142">
        <f>IFERROR(VLOOKUP($A1142,Nifty!$A$14:$I$4860,8,FALSE),All_curves!X1141)</f>
        <v>11358976</v>
      </c>
      <c r="Y1142">
        <f>IFERROR(VLOOKUP($A1142,Nifty!$A$14:$I$4860,9,FALSE),All_curves!Y1141)</f>
        <v>11534743</v>
      </c>
      <c r="AA1142" s="5">
        <f t="shared" si="491"/>
        <v>-1.3973198304945145E-3</v>
      </c>
      <c r="AB1142" s="5">
        <f t="shared" si="492"/>
        <v>3.9615958617711389E-3</v>
      </c>
      <c r="AC1142" s="5">
        <f t="shared" si="493"/>
        <v>-5.4221234769424864E-4</v>
      </c>
      <c r="AD1142" s="5">
        <f t="shared" si="494"/>
        <v>7.2771279462191529E-4</v>
      </c>
      <c r="AE1142" s="5">
        <f t="shared" si="495"/>
        <v>-4.749556582097636E-4</v>
      </c>
      <c r="AF1142" s="5">
        <f t="shared" si="496"/>
        <v>3.354568509550182E-3</v>
      </c>
      <c r="AG1142" s="5">
        <f t="shared" si="497"/>
        <v>3.0454858041073507E-4</v>
      </c>
      <c r="AH1142" s="5">
        <f t="shared" si="498"/>
        <v>2.6722846239357612E-3</v>
      </c>
      <c r="AI1142" s="5">
        <f t="shared" si="474"/>
        <v>1.1084724253598299E-3</v>
      </c>
      <c r="AJ1142" s="5">
        <f t="shared" si="475"/>
        <v>3.0221747741110416E-3</v>
      </c>
      <c r="AK1142" s="5">
        <f t="shared" si="476"/>
        <v>5.0260237316246403E-5</v>
      </c>
      <c r="AL1142" s="5">
        <f t="shared" si="477"/>
        <v>2.2234719752638465E-3</v>
      </c>
      <c r="AM1142" s="5">
        <f t="shared" si="478"/>
        <v>-4.017047085874581E-3</v>
      </c>
      <c r="AN1142" s="5">
        <f t="shared" si="479"/>
        <v>-6.1948619682178352E-3</v>
      </c>
      <c r="AO1142" s="5">
        <f t="shared" si="480"/>
        <v>-6.1948619682178352E-3</v>
      </c>
      <c r="AP1142" s="5">
        <f t="shared" si="481"/>
        <v>-5.3848202731354711E-4</v>
      </c>
      <c r="AQ1142" s="5">
        <f t="shared" si="482"/>
        <v>1.6821263933752828E-3</v>
      </c>
      <c r="AR1142" s="5">
        <f t="shared" si="483"/>
        <v>1.9369919523175572E-3</v>
      </c>
      <c r="AS1142" s="5">
        <f t="shared" si="484"/>
        <v>1.0763328913523385E-3</v>
      </c>
      <c r="AT1142" s="5">
        <f t="shared" si="485"/>
        <v>8.4748070805118481E-4</v>
      </c>
      <c r="AU1142" s="5">
        <f t="shared" si="486"/>
        <v>1.6821724738163013E-3</v>
      </c>
      <c r="AV1142" s="5">
        <f t="shared" si="487"/>
        <v>1.9368988259205189E-3</v>
      </c>
      <c r="AW1142" s="5">
        <f t="shared" si="488"/>
        <v>1.0762539874804578E-3</v>
      </c>
      <c r="AX1142" s="5">
        <f t="shared" si="489"/>
        <v>-6.8000324363881592E-4</v>
      </c>
      <c r="AZ1142" s="7">
        <f t="shared" si="499"/>
        <v>140.07891564810089</v>
      </c>
      <c r="BA1142" s="4">
        <f t="shared" si="490"/>
        <v>3.1765012020804984E-4</v>
      </c>
      <c r="BB1142" s="5">
        <f>AZ1142/MAX($AZ$16:AZ1142)-1</f>
        <v>-1.2098768709497554E-2</v>
      </c>
    </row>
    <row r="1143" spans="1:54" x14ac:dyDescent="0.25">
      <c r="A1143" s="3">
        <v>44215</v>
      </c>
      <c r="B1143">
        <f>IFERROR(VLOOKUP($A1143,Finnifty!$A$14:$I$486,B$15+1,FALSE),All_curves!B1142)</f>
        <v>1001753</v>
      </c>
      <c r="C1143">
        <f>IFERROR(VLOOKUP($A1143,Finnifty!$A$14:$I$486,C$15+1,FALSE),All_curves!C1142)</f>
        <v>1002567.25</v>
      </c>
      <c r="D1143">
        <f>IFERROR(VLOOKUP($A1143,Finnifty!$A$14:$I$486,D$15+1,FALSE),All_curves!D1142)</f>
        <v>994357</v>
      </c>
      <c r="E1143">
        <f>IFERROR(VLOOKUP($A1143,Finnifty!$A$14:$I$486,E$15+1,FALSE),All_curves!E1142)</f>
        <v>993632.5</v>
      </c>
      <c r="F1143">
        <f>IFERROR(VLOOKUP($A1143,Finnifty!$A$14:$I$486,F$15+1,FALSE),All_curves!F1142)</f>
        <v>1001025.13</v>
      </c>
      <c r="G1143">
        <f>IFERROR(VLOOKUP($A1143,Finnifty!$A$14:$I$486,G$15+1,FALSE),All_curves!G1142)</f>
        <v>1000333.5</v>
      </c>
      <c r="H1143">
        <f>IFERROR(VLOOKUP($A1143,Finnifty!$A$14:$I$486,H$15+1,FALSE),All_curves!H1142)</f>
        <v>992628.5</v>
      </c>
      <c r="I1143">
        <f>IFERROR(VLOOKUP($A1143,Finnifty!$A$14:$I$486,I$15+1,FALSE),All_curves!I1142)</f>
        <v>996919.44</v>
      </c>
      <c r="J1143">
        <f>IFERROR(VLOOKUP($A1143,Banknifty!$A$14:$I$4860,2,FALSE),All_curves!J1142)</f>
        <v>17848036</v>
      </c>
      <c r="K1143">
        <f>IFERROR(VLOOKUP($A1143,Banknifty!$A$14:$I$4860,3,FALSE),All_curves!K1142)</f>
        <v>29688182</v>
      </c>
      <c r="L1143">
        <f>IFERROR(VLOOKUP($A1143,Banknifty!$A$14:$I$4860,4,FALSE),All_curves!L1142)</f>
        <v>22657696</v>
      </c>
      <c r="M1143">
        <f>IFERROR(VLOOKUP($A1143,Banknifty!$A$14:$I$4860,5,FALSE),All_curves!M1142)</f>
        <v>30634328</v>
      </c>
      <c r="N1143">
        <f>IFERROR(VLOOKUP($A1143,Banknifty!$A$14:$I$4860,6,FALSE),All_curves!N1142)</f>
        <v>17198200</v>
      </c>
      <c r="O1143">
        <f>IFERROR(VLOOKUP($A1143,Banknifty!$A$14:$I$4860,7,FALSE),All_curves!O1142)</f>
        <v>28398720</v>
      </c>
      <c r="P1143">
        <f>IFERROR(VLOOKUP($A1143,Banknifty!$A$14:$I$4860,8,FALSE),All_curves!P1142)</f>
        <v>28398720</v>
      </c>
      <c r="Q1143">
        <f>IFERROR(VLOOKUP($A1143,Banknifty!$A$14:$I$4860,9,FALSE),All_curves!Q1142)</f>
        <v>23538696</v>
      </c>
      <c r="R1143">
        <f>IFERROR(VLOOKUP($A1143,Nifty!$A$14:$I$4860,2,FALSE),All_curves!R1142)</f>
        <v>9067165</v>
      </c>
      <c r="S1143">
        <f>IFERROR(VLOOKUP($A1143,Nifty!$A$14:$I$4860,3,FALSE),All_curves!S1142)</f>
        <v>11281490</v>
      </c>
      <c r="T1143">
        <f>IFERROR(VLOOKUP($A1143,Nifty!$A$14:$I$4860,4,FALSE),All_curves!T1142)</f>
        <v>10718129</v>
      </c>
      <c r="U1143">
        <f>IFERROR(VLOOKUP($A1143,Nifty!$A$14:$I$4860,5,FALSE),All_curves!U1142)</f>
        <v>12242787</v>
      </c>
      <c r="V1143">
        <f>IFERROR(VLOOKUP($A1143,Nifty!$A$14:$I$4860,6,FALSE),All_curves!V1142)</f>
        <v>10069191</v>
      </c>
      <c r="W1143">
        <f>IFERROR(VLOOKUP($A1143,Nifty!$A$14:$I$4860,7,FALSE),All_curves!W1142)</f>
        <v>11884208</v>
      </c>
      <c r="X1143">
        <f>IFERROR(VLOOKUP($A1143,Nifty!$A$14:$I$4860,8,FALSE),All_curves!X1142)</f>
        <v>11331318</v>
      </c>
      <c r="Y1143">
        <f>IFERROR(VLOOKUP($A1143,Nifty!$A$14:$I$4860,9,FALSE),All_curves!Y1142)</f>
        <v>11544519</v>
      </c>
      <c r="AA1143" s="5">
        <f t="shared" si="491"/>
        <v>3.0684641065679141E-3</v>
      </c>
      <c r="AB1143" s="5">
        <f t="shared" si="492"/>
        <v>-1.190710024973618E-3</v>
      </c>
      <c r="AC1143" s="5">
        <f t="shared" si="493"/>
        <v>2.4625310906369879E-3</v>
      </c>
      <c r="AD1143" s="5">
        <f t="shared" si="494"/>
        <v>-1.0600119708022993E-3</v>
      </c>
      <c r="AE1143" s="5">
        <f t="shared" si="495"/>
        <v>2.4625309492523062E-3</v>
      </c>
      <c r="AF1143" s="5">
        <f t="shared" si="496"/>
        <v>-1.3174520804423162E-3</v>
      </c>
      <c r="AG1143" s="5">
        <f t="shared" si="497"/>
        <v>-1.2717138850260046E-4</v>
      </c>
      <c r="AH1143" s="5">
        <f t="shared" si="498"/>
        <v>-3.4525470318158558E-4</v>
      </c>
      <c r="AI1143" s="5">
        <f t="shared" si="474"/>
        <v>2.1003920133999543E-4</v>
      </c>
      <c r="AJ1143" s="5">
        <f t="shared" si="475"/>
        <v>-5.8178454334842922E-3</v>
      </c>
      <c r="AK1143" s="5">
        <f t="shared" si="476"/>
        <v>-4.6119357847029807E-3</v>
      </c>
      <c r="AL1143" s="5">
        <f t="shared" si="477"/>
        <v>-5.8880883537113515E-3</v>
      </c>
      <c r="AM1143" s="5">
        <f t="shared" si="478"/>
        <v>-4.8723655357907347E-5</v>
      </c>
      <c r="AN1143" s="5">
        <f t="shared" si="479"/>
        <v>-1.3720500554580406E-3</v>
      </c>
      <c r="AO1143" s="5">
        <f t="shared" si="480"/>
        <v>-1.3720500554580406E-3</v>
      </c>
      <c r="AP1143" s="5">
        <f t="shared" si="481"/>
        <v>-4.7337893193688529E-4</v>
      </c>
      <c r="AQ1143" s="5">
        <f t="shared" si="482"/>
        <v>9.8827864031036938E-5</v>
      </c>
      <c r="AR1143" s="5">
        <f t="shared" si="483"/>
        <v>-3.3400484146673959E-3</v>
      </c>
      <c r="AS1143" s="5">
        <f t="shared" si="484"/>
        <v>-2.4349675562584938E-3</v>
      </c>
      <c r="AT1143" s="5">
        <f t="shared" si="485"/>
        <v>-2.5266830587660216E-3</v>
      </c>
      <c r="AU1143" s="5">
        <f t="shared" si="486"/>
        <v>9.88260458973933E-5</v>
      </c>
      <c r="AV1143" s="5">
        <f t="shared" si="487"/>
        <v>-3.3399770580996302E-3</v>
      </c>
      <c r="AW1143" s="5">
        <f t="shared" si="488"/>
        <v>-2.4349025827680171E-3</v>
      </c>
      <c r="AX1143" s="5">
        <f t="shared" si="489"/>
        <v>8.4752646851349311E-4</v>
      </c>
      <c r="AZ1143" s="7">
        <f t="shared" si="499"/>
        <v>139.91284914387469</v>
      </c>
      <c r="BA1143" s="4">
        <f t="shared" si="490"/>
        <v>-1.1855210575971811E-3</v>
      </c>
      <c r="BB1143" s="5">
        <f>AZ1143/MAX($AZ$16:AZ1143)-1</f>
        <v>-1.3269946422018619E-2</v>
      </c>
    </row>
    <row r="1144" spans="1:54" x14ac:dyDescent="0.25">
      <c r="A1144" s="3">
        <v>44216</v>
      </c>
      <c r="B1144">
        <f>IFERROR(VLOOKUP($A1144,Finnifty!$A$14:$I$486,B$15+1,FALSE),All_curves!B1143)</f>
        <v>999385.13</v>
      </c>
      <c r="C1144">
        <f>IFERROR(VLOOKUP($A1144,Finnifty!$A$14:$I$486,C$15+1,FALSE),All_curves!C1143)</f>
        <v>998022.69</v>
      </c>
      <c r="D1144">
        <f>IFERROR(VLOOKUP($A1144,Finnifty!$A$14:$I$486,D$15+1,FALSE),All_curves!D1143)</f>
        <v>992006.56</v>
      </c>
      <c r="E1144">
        <f>IFERROR(VLOOKUP($A1144,Finnifty!$A$14:$I$486,E$15+1,FALSE),All_curves!E1143)</f>
        <v>991398.69</v>
      </c>
      <c r="F1144">
        <f>IFERROR(VLOOKUP($A1144,Finnifty!$A$14:$I$486,F$15+1,FALSE),All_curves!F1143)</f>
        <v>998658.94</v>
      </c>
      <c r="G1144">
        <f>IFERROR(VLOOKUP($A1144,Finnifty!$A$14:$I$486,G$15+1,FALSE),All_curves!G1143)</f>
        <v>998026.38</v>
      </c>
      <c r="H1144">
        <f>IFERROR(VLOOKUP($A1144,Finnifty!$A$14:$I$486,H$15+1,FALSE),All_curves!H1143)</f>
        <v>990282.19</v>
      </c>
      <c r="I1144">
        <f>IFERROR(VLOOKUP($A1144,Finnifty!$A$14:$I$486,I$15+1,FALSE),All_curves!I1143)</f>
        <v>992651.63</v>
      </c>
      <c r="J1144">
        <f>IFERROR(VLOOKUP($A1144,Banknifty!$A$14:$I$4860,2,FALSE),All_curves!J1143)</f>
        <v>17809208</v>
      </c>
      <c r="K1144">
        <f>IFERROR(VLOOKUP($A1144,Banknifty!$A$14:$I$4860,3,FALSE),All_curves!K1143)</f>
        <v>29651984</v>
      </c>
      <c r="L1144">
        <f>IFERROR(VLOOKUP($A1144,Banknifty!$A$14:$I$4860,4,FALSE),All_curves!L1143)</f>
        <v>22639394</v>
      </c>
      <c r="M1144">
        <f>IFERROR(VLOOKUP($A1144,Banknifty!$A$14:$I$4860,5,FALSE),All_curves!M1143)</f>
        <v>30527158</v>
      </c>
      <c r="N1144">
        <f>IFERROR(VLOOKUP($A1144,Banknifty!$A$14:$I$4860,6,FALSE),All_curves!N1143)</f>
        <v>17193690</v>
      </c>
      <c r="O1144">
        <f>IFERROR(VLOOKUP($A1144,Banknifty!$A$14:$I$4860,7,FALSE),All_curves!O1143)</f>
        <v>28381192</v>
      </c>
      <c r="P1144">
        <f>IFERROR(VLOOKUP($A1144,Banknifty!$A$14:$I$4860,8,FALSE),All_curves!P1143)</f>
        <v>28381192</v>
      </c>
      <c r="Q1144">
        <f>IFERROR(VLOOKUP($A1144,Banknifty!$A$14:$I$4860,9,FALSE),All_curves!Q1143)</f>
        <v>23491402</v>
      </c>
      <c r="R1144">
        <f>IFERROR(VLOOKUP($A1144,Nifty!$A$14:$I$4860,2,FALSE),All_curves!R1143)</f>
        <v>9053613</v>
      </c>
      <c r="S1144">
        <f>IFERROR(VLOOKUP($A1144,Nifty!$A$14:$I$4860,3,FALSE),All_curves!S1143)</f>
        <v>11261441</v>
      </c>
      <c r="T1144">
        <f>IFERROR(VLOOKUP($A1144,Nifty!$A$14:$I$4860,4,FALSE),All_curves!T1143)</f>
        <v>10702618</v>
      </c>
      <c r="U1144">
        <f>IFERROR(VLOOKUP($A1144,Nifty!$A$14:$I$4860,5,FALSE),All_curves!U1143)</f>
        <v>12217296</v>
      </c>
      <c r="V1144">
        <f>IFERROR(VLOOKUP($A1144,Nifty!$A$14:$I$4860,6,FALSE),All_curves!V1143)</f>
        <v>10054141</v>
      </c>
      <c r="W1144">
        <f>IFERROR(VLOOKUP($A1144,Nifty!$A$14:$I$4860,7,FALSE),All_curves!W1143)</f>
        <v>11863088</v>
      </c>
      <c r="X1144">
        <f>IFERROR(VLOOKUP($A1144,Nifty!$A$14:$I$4860,8,FALSE),All_curves!X1143)</f>
        <v>11314919</v>
      </c>
      <c r="Y1144">
        <f>IFERROR(VLOOKUP($A1144,Nifty!$A$14:$I$4860,9,FALSE),All_curves!Y1143)</f>
        <v>11515349</v>
      </c>
      <c r="AA1144" s="5">
        <f t="shared" si="491"/>
        <v>-2.3637263876424841E-3</v>
      </c>
      <c r="AB1144" s="5">
        <f t="shared" si="492"/>
        <v>-4.5329228538035782E-3</v>
      </c>
      <c r="AC1144" s="5">
        <f t="shared" si="493"/>
        <v>-2.3637788037896845E-3</v>
      </c>
      <c r="AD1144" s="5">
        <f t="shared" si="494"/>
        <v>-2.2481249355270627E-3</v>
      </c>
      <c r="AE1144" s="5">
        <f t="shared" si="495"/>
        <v>-2.3637668317079141E-3</v>
      </c>
      <c r="AF1144" s="5">
        <f t="shared" si="496"/>
        <v>-2.3063508319974835E-3</v>
      </c>
      <c r="AG1144" s="5">
        <f t="shared" si="497"/>
        <v>-2.3637342671503081E-3</v>
      </c>
      <c r="AH1144" s="5">
        <f t="shared" si="498"/>
        <v>-4.2809978708008289E-3</v>
      </c>
      <c r="AI1144" s="5">
        <f t="shared" si="474"/>
        <v>-2.1754774586962844E-3</v>
      </c>
      <c r="AJ1144" s="5">
        <f t="shared" si="475"/>
        <v>-1.2192730427211806E-3</v>
      </c>
      <c r="AK1144" s="5">
        <f t="shared" si="476"/>
        <v>-8.0776085970968303E-4</v>
      </c>
      <c r="AL1144" s="5">
        <f t="shared" si="477"/>
        <v>-3.4983630128919696E-3</v>
      </c>
      <c r="AM1144" s="5">
        <f t="shared" si="478"/>
        <v>-2.6223674570591271E-4</v>
      </c>
      <c r="AN1144" s="5">
        <f t="shared" si="479"/>
        <v>-6.1721091654831639E-4</v>
      </c>
      <c r="AO1144" s="5">
        <f t="shared" si="480"/>
        <v>-6.1721091654831639E-4</v>
      </c>
      <c r="AP1144" s="5">
        <f t="shared" si="481"/>
        <v>-2.0092022089923667E-3</v>
      </c>
      <c r="AQ1144" s="5">
        <f t="shared" si="482"/>
        <v>-1.4946237329970247E-3</v>
      </c>
      <c r="AR1144" s="5">
        <f t="shared" si="483"/>
        <v>-1.7771588681991801E-3</v>
      </c>
      <c r="AS1144" s="5">
        <f t="shared" si="484"/>
        <v>-1.4471742222920136E-3</v>
      </c>
      <c r="AT1144" s="5">
        <f t="shared" si="485"/>
        <v>-2.0821239477579745E-3</v>
      </c>
      <c r="AU1144" s="5">
        <f t="shared" si="486"/>
        <v>-1.4946583096894228E-3</v>
      </c>
      <c r="AV1144" s="5">
        <f t="shared" si="487"/>
        <v>-1.777148296293718E-3</v>
      </c>
      <c r="AW1144" s="5">
        <f t="shared" si="488"/>
        <v>-1.4472279394153187E-3</v>
      </c>
      <c r="AX1144" s="5">
        <f t="shared" si="489"/>
        <v>-2.526740178607656E-3</v>
      </c>
      <c r="AZ1144" s="7">
        <f t="shared" si="499"/>
        <v>139.63257459677513</v>
      </c>
      <c r="BA1144" s="4">
        <f t="shared" si="490"/>
        <v>-2.0032080599785701E-3</v>
      </c>
      <c r="BB1144" s="5">
        <f>AZ1144/MAX($AZ$16:AZ1144)-1</f>
        <v>-1.5246572018368987E-2</v>
      </c>
    </row>
    <row r="1145" spans="1:54" x14ac:dyDescent="0.25">
      <c r="A1145" s="3">
        <v>44217</v>
      </c>
      <c r="B1145">
        <f>IFERROR(VLOOKUP($A1145,Finnifty!$A$14:$I$486,B$15+1,FALSE),All_curves!B1144)</f>
        <v>999385.13</v>
      </c>
      <c r="C1145">
        <f>IFERROR(VLOOKUP($A1145,Finnifty!$A$14:$I$486,C$15+1,FALSE),All_curves!C1144)</f>
        <v>998982.56</v>
      </c>
      <c r="D1145">
        <f>IFERROR(VLOOKUP($A1145,Finnifty!$A$14:$I$486,D$15+1,FALSE),All_curves!D1144)</f>
        <v>992006.56</v>
      </c>
      <c r="E1145">
        <f>IFERROR(VLOOKUP($A1145,Finnifty!$A$14:$I$486,E$15+1,FALSE),All_curves!E1144)</f>
        <v>991398.69</v>
      </c>
      <c r="F1145">
        <f>IFERROR(VLOOKUP($A1145,Finnifty!$A$14:$I$486,F$15+1,FALSE),All_curves!F1144)</f>
        <v>998658.94</v>
      </c>
      <c r="G1145">
        <f>IFERROR(VLOOKUP($A1145,Finnifty!$A$14:$I$486,G$15+1,FALSE),All_curves!G1144)</f>
        <v>998026.38</v>
      </c>
      <c r="H1145">
        <f>IFERROR(VLOOKUP($A1145,Finnifty!$A$14:$I$486,H$15+1,FALSE),All_curves!H1144)</f>
        <v>990282.19</v>
      </c>
      <c r="I1145">
        <f>IFERROR(VLOOKUP($A1145,Finnifty!$A$14:$I$486,I$15+1,FALSE),All_curves!I1144)</f>
        <v>993705.75</v>
      </c>
      <c r="J1145">
        <f>IFERROR(VLOOKUP($A1145,Banknifty!$A$14:$I$4860,2,FALSE),All_curves!J1144)</f>
        <v>17809208</v>
      </c>
      <c r="K1145">
        <f>IFERROR(VLOOKUP($A1145,Banknifty!$A$14:$I$4860,3,FALSE),All_curves!K1144)</f>
        <v>29616032</v>
      </c>
      <c r="L1145">
        <f>IFERROR(VLOOKUP($A1145,Banknifty!$A$14:$I$4860,4,FALSE),All_curves!L1144)</f>
        <v>22531380</v>
      </c>
      <c r="M1145">
        <f>IFERROR(VLOOKUP($A1145,Banknifty!$A$14:$I$4860,5,FALSE),All_curves!M1144)</f>
        <v>31610662</v>
      </c>
      <c r="N1145">
        <f>IFERROR(VLOOKUP($A1145,Banknifty!$A$14:$I$4860,6,FALSE),All_curves!N1144)</f>
        <v>17212748</v>
      </c>
      <c r="O1145">
        <f>IFERROR(VLOOKUP($A1145,Banknifty!$A$14:$I$4860,7,FALSE),All_curves!O1144)</f>
        <v>28466966</v>
      </c>
      <c r="P1145">
        <f>IFERROR(VLOOKUP($A1145,Banknifty!$A$14:$I$4860,8,FALSE),All_curves!P1144)</f>
        <v>28466966</v>
      </c>
      <c r="Q1145">
        <f>IFERROR(VLOOKUP($A1145,Banknifty!$A$14:$I$4860,9,FALSE),All_curves!Q1144)</f>
        <v>23543634</v>
      </c>
      <c r="R1145">
        <f>IFERROR(VLOOKUP($A1145,Nifty!$A$14:$I$4860,2,FALSE),All_curves!R1144)</f>
        <v>9093154</v>
      </c>
      <c r="S1145">
        <f>IFERROR(VLOOKUP($A1145,Nifty!$A$14:$I$4860,3,FALSE),All_curves!S1144)</f>
        <v>11429356</v>
      </c>
      <c r="T1145">
        <f>IFERROR(VLOOKUP($A1145,Nifty!$A$14:$I$4860,4,FALSE),All_curves!T1144)</f>
        <v>10704826</v>
      </c>
      <c r="U1145">
        <f>IFERROR(VLOOKUP($A1145,Nifty!$A$14:$I$4860,5,FALSE),All_curves!U1144)</f>
        <v>12317586</v>
      </c>
      <c r="V1145">
        <f>IFERROR(VLOOKUP($A1145,Nifty!$A$14:$I$4860,6,FALSE),All_curves!V1144)</f>
        <v>10152398</v>
      </c>
      <c r="W1145">
        <f>IFERROR(VLOOKUP($A1145,Nifty!$A$14:$I$4860,7,FALSE),All_curves!W1144)</f>
        <v>11977787</v>
      </c>
      <c r="X1145">
        <f>IFERROR(VLOOKUP($A1145,Nifty!$A$14:$I$4860,8,FALSE),All_curves!X1144)</f>
        <v>11351164</v>
      </c>
      <c r="Y1145">
        <f>IFERROR(VLOOKUP($A1145,Nifty!$A$14:$I$4860,9,FALSE),All_curves!Y1144)</f>
        <v>11491373</v>
      </c>
      <c r="AA1145" s="5">
        <f t="shared" si="491"/>
        <v>0</v>
      </c>
      <c r="AB1145" s="5">
        <f t="shared" si="492"/>
        <v>9.6177172084144225E-4</v>
      </c>
      <c r="AC1145" s="5">
        <f t="shared" si="493"/>
        <v>0</v>
      </c>
      <c r="AD1145" s="5">
        <f t="shared" si="494"/>
        <v>0</v>
      </c>
      <c r="AE1145" s="5">
        <f t="shared" si="495"/>
        <v>0</v>
      </c>
      <c r="AF1145" s="5">
        <f t="shared" si="496"/>
        <v>0</v>
      </c>
      <c r="AG1145" s="5">
        <f t="shared" si="497"/>
        <v>0</v>
      </c>
      <c r="AH1145" s="5">
        <f t="shared" si="498"/>
        <v>1.0619234060997851E-3</v>
      </c>
      <c r="AI1145" s="5">
        <f t="shared" si="474"/>
        <v>0</v>
      </c>
      <c r="AJ1145" s="5">
        <f t="shared" si="475"/>
        <v>-1.2124652434724048E-3</v>
      </c>
      <c r="AK1145" s="5">
        <f t="shared" si="476"/>
        <v>-4.7710641018041677E-3</v>
      </c>
      <c r="AL1145" s="5">
        <f t="shared" si="477"/>
        <v>3.5493117308856625E-2</v>
      </c>
      <c r="AM1145" s="5">
        <f t="shared" si="478"/>
        <v>1.1084298949206595E-3</v>
      </c>
      <c r="AN1145" s="5">
        <f t="shared" si="479"/>
        <v>3.0222127386334563E-3</v>
      </c>
      <c r="AO1145" s="5">
        <f t="shared" si="480"/>
        <v>3.0222127386334563E-3</v>
      </c>
      <c r="AP1145" s="5">
        <f t="shared" si="481"/>
        <v>2.2234517973853674E-3</v>
      </c>
      <c r="AQ1145" s="5">
        <f t="shared" si="482"/>
        <v>4.3674276777678767E-3</v>
      </c>
      <c r="AR1145" s="5">
        <f t="shared" si="483"/>
        <v>1.4910614014671753E-2</v>
      </c>
      <c r="AS1145" s="5">
        <f t="shared" si="484"/>
        <v>2.0630466302740125E-4</v>
      </c>
      <c r="AT1145" s="5">
        <f t="shared" si="485"/>
        <v>8.2088540704914337E-3</v>
      </c>
      <c r="AU1145" s="5">
        <f t="shared" si="486"/>
        <v>9.7727891423047275E-3</v>
      </c>
      <c r="AV1145" s="5">
        <f t="shared" si="487"/>
        <v>9.6685618449428024E-3</v>
      </c>
      <c r="AW1145" s="5">
        <f t="shared" si="488"/>
        <v>3.2032929267986621E-3</v>
      </c>
      <c r="AX1145" s="5">
        <f t="shared" si="489"/>
        <v>-2.0820906079355161E-3</v>
      </c>
      <c r="AZ1145" s="7">
        <f t="shared" si="499"/>
        <v>140.1513407028765</v>
      </c>
      <c r="BA1145" s="4">
        <f t="shared" si="490"/>
        <v>3.7152226663401404E-3</v>
      </c>
      <c r="BB1145" s="5">
        <f>AZ1145/MAX($AZ$16:AZ1145)-1</f>
        <v>-1.1587993761975501E-2</v>
      </c>
    </row>
    <row r="1146" spans="1:54" x14ac:dyDescent="0.25">
      <c r="A1146" s="3">
        <v>44218</v>
      </c>
      <c r="B1146">
        <f>IFERROR(VLOOKUP($A1146,Finnifty!$A$14:$I$486,B$15+1,FALSE),All_curves!B1145)</f>
        <v>999385.13</v>
      </c>
      <c r="C1146">
        <f>IFERROR(VLOOKUP($A1146,Finnifty!$A$14:$I$486,C$15+1,FALSE),All_curves!C1145)</f>
        <v>998982.56</v>
      </c>
      <c r="D1146">
        <f>IFERROR(VLOOKUP($A1146,Finnifty!$A$14:$I$486,D$15+1,FALSE),All_curves!D1145)</f>
        <v>992006.56</v>
      </c>
      <c r="E1146">
        <f>IFERROR(VLOOKUP($A1146,Finnifty!$A$14:$I$486,E$15+1,FALSE),All_curves!E1145)</f>
        <v>991398.69</v>
      </c>
      <c r="F1146">
        <f>IFERROR(VLOOKUP($A1146,Finnifty!$A$14:$I$486,F$15+1,FALSE),All_curves!F1145)</f>
        <v>998658.94</v>
      </c>
      <c r="G1146">
        <f>IFERROR(VLOOKUP($A1146,Finnifty!$A$14:$I$486,G$15+1,FALSE),All_curves!G1145)</f>
        <v>998026.38</v>
      </c>
      <c r="H1146">
        <f>IFERROR(VLOOKUP($A1146,Finnifty!$A$14:$I$486,H$15+1,FALSE),All_curves!H1145)</f>
        <v>990282.19</v>
      </c>
      <c r="I1146">
        <f>IFERROR(VLOOKUP($A1146,Finnifty!$A$14:$I$486,I$15+1,FALSE),All_curves!I1145)</f>
        <v>993705.75</v>
      </c>
      <c r="J1146">
        <f>IFERROR(VLOOKUP($A1146,Banknifty!$A$14:$I$4860,2,FALSE),All_curves!J1145)</f>
        <v>18004032</v>
      </c>
      <c r="K1146">
        <f>IFERROR(VLOOKUP($A1146,Banknifty!$A$14:$I$4860,3,FALSE),All_curves!K1145)</f>
        <v>29853274</v>
      </c>
      <c r="L1146">
        <f>IFERROR(VLOOKUP($A1146,Banknifty!$A$14:$I$4860,4,FALSE),All_curves!L1145)</f>
        <v>22648014</v>
      </c>
      <c r="M1146">
        <f>IFERROR(VLOOKUP($A1146,Banknifty!$A$14:$I$4860,5,FALSE),All_curves!M1145)</f>
        <v>31734610</v>
      </c>
      <c r="N1146">
        <f>IFERROR(VLOOKUP($A1146,Banknifty!$A$14:$I$4860,6,FALSE),All_curves!N1145)</f>
        <v>17216364</v>
      </c>
      <c r="O1146">
        <f>IFERROR(VLOOKUP($A1146,Banknifty!$A$14:$I$4860,7,FALSE),All_curves!O1145)</f>
        <v>28301350</v>
      </c>
      <c r="P1146">
        <f>IFERROR(VLOOKUP($A1146,Banknifty!$A$14:$I$4860,8,FALSE),All_curves!P1145)</f>
        <v>28301350</v>
      </c>
      <c r="Q1146">
        <f>IFERROR(VLOOKUP($A1146,Banknifty!$A$14:$I$4860,9,FALSE),All_curves!Q1145)</f>
        <v>23405008</v>
      </c>
      <c r="R1146">
        <f>IFERROR(VLOOKUP($A1146,Nifty!$A$14:$I$4860,2,FALSE),All_curves!R1145)</f>
        <v>9122556</v>
      </c>
      <c r="S1146">
        <f>IFERROR(VLOOKUP($A1146,Nifty!$A$14:$I$4860,3,FALSE),All_curves!S1145)</f>
        <v>11466311</v>
      </c>
      <c r="T1146">
        <f>IFERROR(VLOOKUP($A1146,Nifty!$A$14:$I$4860,4,FALSE),All_curves!T1145)</f>
        <v>10735746</v>
      </c>
      <c r="U1146">
        <f>IFERROR(VLOOKUP($A1146,Nifty!$A$14:$I$4860,5,FALSE),All_curves!U1145)</f>
        <v>12339157</v>
      </c>
      <c r="V1146">
        <f>IFERROR(VLOOKUP($A1146,Nifty!$A$14:$I$4860,6,FALSE),All_curves!V1145)</f>
        <v>10188656</v>
      </c>
      <c r="W1146">
        <f>IFERROR(VLOOKUP($A1146,Nifty!$A$14:$I$4860,7,FALSE),All_curves!W1145)</f>
        <v>12029068</v>
      </c>
      <c r="X1146">
        <f>IFERROR(VLOOKUP($A1146,Nifty!$A$14:$I$4860,8,FALSE),All_curves!X1145)</f>
        <v>11399572</v>
      </c>
      <c r="Y1146">
        <f>IFERROR(VLOOKUP($A1146,Nifty!$A$14:$I$4860,9,FALSE),All_curves!Y1145)</f>
        <v>11520269</v>
      </c>
      <c r="AA1146" s="5">
        <f t="shared" si="491"/>
        <v>0</v>
      </c>
      <c r="AB1146" s="5">
        <f t="shared" si="492"/>
        <v>0</v>
      </c>
      <c r="AC1146" s="5">
        <f t="shared" si="493"/>
        <v>0</v>
      </c>
      <c r="AD1146" s="5">
        <f t="shared" si="494"/>
        <v>0</v>
      </c>
      <c r="AE1146" s="5">
        <f t="shared" si="495"/>
        <v>0</v>
      </c>
      <c r="AF1146" s="5">
        <f t="shared" si="496"/>
        <v>0</v>
      </c>
      <c r="AG1146" s="5">
        <f t="shared" si="497"/>
        <v>0</v>
      </c>
      <c r="AH1146" s="5">
        <f t="shared" si="498"/>
        <v>0</v>
      </c>
      <c r="AI1146" s="5">
        <f t="shared" si="474"/>
        <v>1.0939509494189759E-2</v>
      </c>
      <c r="AJ1146" s="5">
        <f t="shared" si="475"/>
        <v>8.010593721670789E-3</v>
      </c>
      <c r="AK1146" s="5">
        <f t="shared" si="476"/>
        <v>5.1765138220560836E-3</v>
      </c>
      <c r="AL1146" s="5">
        <f t="shared" si="477"/>
        <v>3.9210820703470262E-3</v>
      </c>
      <c r="AM1146" s="5">
        <f t="shared" si="478"/>
        <v>2.1007685698992695E-4</v>
      </c>
      <c r="AN1146" s="5">
        <f t="shared" si="479"/>
        <v>-5.817831095874415E-3</v>
      </c>
      <c r="AO1146" s="5">
        <f t="shared" si="480"/>
        <v>-5.817831095874415E-3</v>
      </c>
      <c r="AP1146" s="5">
        <f t="shared" si="481"/>
        <v>-5.8880460000355628E-3</v>
      </c>
      <c r="AQ1146" s="5">
        <f t="shared" si="482"/>
        <v>3.2334215388851728E-3</v>
      </c>
      <c r="AR1146" s="5">
        <f t="shared" si="483"/>
        <v>3.2333405311726349E-3</v>
      </c>
      <c r="AS1146" s="5">
        <f t="shared" si="484"/>
        <v>2.8884168691765133E-3</v>
      </c>
      <c r="AT1146" s="5">
        <f t="shared" si="485"/>
        <v>1.7512359970532909E-3</v>
      </c>
      <c r="AU1146" s="5">
        <f t="shared" si="486"/>
        <v>3.5713729899082836E-3</v>
      </c>
      <c r="AV1146" s="5">
        <f t="shared" si="487"/>
        <v>4.2813417870930515E-3</v>
      </c>
      <c r="AW1146" s="5">
        <f t="shared" si="488"/>
        <v>4.2645846716689029E-3</v>
      </c>
      <c r="AX1146" s="5">
        <f t="shared" si="489"/>
        <v>2.5145820260119578E-3</v>
      </c>
      <c r="AZ1146" s="7">
        <f t="shared" si="499"/>
        <v>140.36432615033704</v>
      </c>
      <c r="BA1146" s="4">
        <f t="shared" si="490"/>
        <v>1.5196818410182918E-3</v>
      </c>
      <c r="BB1146" s="5">
        <f>AZ1146/MAX($AZ$16:AZ1146)-1</f>
        <v>-1.0085921984651081E-2</v>
      </c>
    </row>
    <row r="1147" spans="1:54" x14ac:dyDescent="0.25">
      <c r="A1147" s="3">
        <v>44221</v>
      </c>
      <c r="B1147">
        <f>IFERROR(VLOOKUP($A1147,Finnifty!$A$14:$I$486,B$15+1,FALSE),All_curves!B1146)</f>
        <v>999385.13</v>
      </c>
      <c r="C1147">
        <f>IFERROR(VLOOKUP($A1147,Finnifty!$A$14:$I$486,C$15+1,FALSE),All_curves!C1146)</f>
        <v>998982.56</v>
      </c>
      <c r="D1147">
        <f>IFERROR(VLOOKUP($A1147,Finnifty!$A$14:$I$486,D$15+1,FALSE),All_curves!D1146)</f>
        <v>992006.56</v>
      </c>
      <c r="E1147">
        <f>IFERROR(VLOOKUP($A1147,Finnifty!$A$14:$I$486,E$15+1,FALSE),All_curves!E1146)</f>
        <v>991398.69</v>
      </c>
      <c r="F1147">
        <f>IFERROR(VLOOKUP($A1147,Finnifty!$A$14:$I$486,F$15+1,FALSE),All_curves!F1146)</f>
        <v>998658.94</v>
      </c>
      <c r="G1147">
        <f>IFERROR(VLOOKUP($A1147,Finnifty!$A$14:$I$486,G$15+1,FALSE),All_curves!G1146)</f>
        <v>998026.38</v>
      </c>
      <c r="H1147">
        <f>IFERROR(VLOOKUP($A1147,Finnifty!$A$14:$I$486,H$15+1,FALSE),All_curves!H1146)</f>
        <v>990282.19</v>
      </c>
      <c r="I1147">
        <f>IFERROR(VLOOKUP($A1147,Finnifty!$A$14:$I$486,I$15+1,FALSE),All_curves!I1146)</f>
        <v>993705.75</v>
      </c>
      <c r="J1147">
        <f>IFERROR(VLOOKUP($A1147,Banknifty!$A$14:$I$4860,2,FALSE),All_curves!J1146)</f>
        <v>17804676</v>
      </c>
      <c r="K1147">
        <f>IFERROR(VLOOKUP($A1147,Banknifty!$A$14:$I$4860,3,FALSE),All_curves!K1146)</f>
        <v>29640630</v>
      </c>
      <c r="L1147">
        <f>IFERROR(VLOOKUP($A1147,Banknifty!$A$14:$I$4860,4,FALSE),All_curves!L1146)</f>
        <v>22517394</v>
      </c>
      <c r="M1147">
        <f>IFERROR(VLOOKUP($A1147,Banknifty!$A$14:$I$4860,5,FALSE),All_curves!M1146)</f>
        <v>31503272</v>
      </c>
      <c r="N1147">
        <f>IFERROR(VLOOKUP($A1147,Banknifty!$A$14:$I$4860,6,FALSE),All_curves!N1146)</f>
        <v>17178910</v>
      </c>
      <c r="O1147">
        <f>IFERROR(VLOOKUP($A1147,Banknifty!$A$14:$I$4860,7,FALSE),All_curves!O1146)</f>
        <v>28266842</v>
      </c>
      <c r="P1147">
        <f>IFERROR(VLOOKUP($A1147,Banknifty!$A$14:$I$4860,8,FALSE),All_curves!P1146)</f>
        <v>28266842</v>
      </c>
      <c r="Q1147">
        <f>IFERROR(VLOOKUP($A1147,Banknifty!$A$14:$I$4860,9,FALSE),All_curves!Q1146)</f>
        <v>23323128</v>
      </c>
      <c r="R1147">
        <f>IFERROR(VLOOKUP($A1147,Nifty!$A$14:$I$4860,2,FALSE),All_curves!R1146)</f>
        <v>9106397</v>
      </c>
      <c r="S1147">
        <f>IFERROR(VLOOKUP($A1147,Nifty!$A$14:$I$4860,3,FALSE),All_curves!S1146)</f>
        <v>11439989</v>
      </c>
      <c r="T1147">
        <f>IFERROR(VLOOKUP($A1147,Nifty!$A$14:$I$4860,4,FALSE),All_curves!T1146)</f>
        <v>10729555</v>
      </c>
      <c r="U1147">
        <f>IFERROR(VLOOKUP($A1147,Nifty!$A$14:$I$4860,5,FALSE),All_curves!U1146)</f>
        <v>12286574</v>
      </c>
      <c r="V1147">
        <f>IFERROR(VLOOKUP($A1147,Nifty!$A$14:$I$4860,6,FALSE),All_curves!V1146)</f>
        <v>10170609</v>
      </c>
      <c r="W1147">
        <f>IFERROR(VLOOKUP($A1147,Nifty!$A$14:$I$4860,7,FALSE),All_curves!W1146)</f>
        <v>12001454</v>
      </c>
      <c r="X1147">
        <f>IFERROR(VLOOKUP($A1147,Nifty!$A$14:$I$4860,8,FALSE),All_curves!X1146)</f>
        <v>11392998</v>
      </c>
      <c r="Y1147">
        <f>IFERROR(VLOOKUP($A1147,Nifty!$A$14:$I$4860,9,FALSE),All_curves!Y1146)</f>
        <v>11556279</v>
      </c>
      <c r="AA1147" s="5">
        <f t="shared" si="491"/>
        <v>0</v>
      </c>
      <c r="AB1147" s="5">
        <f t="shared" si="492"/>
        <v>0</v>
      </c>
      <c r="AC1147" s="5">
        <f t="shared" si="493"/>
        <v>0</v>
      </c>
      <c r="AD1147" s="5">
        <f t="shared" si="494"/>
        <v>0</v>
      </c>
      <c r="AE1147" s="5">
        <f t="shared" si="495"/>
        <v>0</v>
      </c>
      <c r="AF1147" s="5">
        <f t="shared" si="496"/>
        <v>0</v>
      </c>
      <c r="AG1147" s="5">
        <f t="shared" si="497"/>
        <v>0</v>
      </c>
      <c r="AH1147" s="5">
        <f t="shared" si="498"/>
        <v>0</v>
      </c>
      <c r="AI1147" s="5">
        <f t="shared" si="474"/>
        <v>-1.1072853014258088E-2</v>
      </c>
      <c r="AJ1147" s="5">
        <f t="shared" si="475"/>
        <v>-7.1229708339527464E-3</v>
      </c>
      <c r="AK1147" s="5">
        <f t="shared" si="476"/>
        <v>-5.7673931144690549E-3</v>
      </c>
      <c r="AL1147" s="5">
        <f t="shared" si="477"/>
        <v>-7.2897697498094383E-3</v>
      </c>
      <c r="AM1147" s="5">
        <f t="shared" si="478"/>
        <v>-2.1754883899991473E-3</v>
      </c>
      <c r="AN1147" s="5">
        <f t="shared" si="479"/>
        <v>-1.2193057928332474E-3</v>
      </c>
      <c r="AO1147" s="5">
        <f t="shared" si="480"/>
        <v>-1.2193057928332474E-3</v>
      </c>
      <c r="AP1147" s="5">
        <f t="shared" si="481"/>
        <v>-3.4983965824749719E-3</v>
      </c>
      <c r="AQ1147" s="5">
        <f t="shared" si="482"/>
        <v>-1.7713237386539626E-3</v>
      </c>
      <c r="AR1147" s="5">
        <f t="shared" si="483"/>
        <v>-2.2955944592816246E-3</v>
      </c>
      <c r="AS1147" s="5">
        <f t="shared" si="484"/>
        <v>-5.7667161648566889E-4</v>
      </c>
      <c r="AT1147" s="5">
        <f t="shared" si="485"/>
        <v>-4.2614742644088155E-3</v>
      </c>
      <c r="AU1147" s="5">
        <f t="shared" si="486"/>
        <v>-1.7712836707804991E-3</v>
      </c>
      <c r="AV1147" s="5">
        <f t="shared" si="487"/>
        <v>-2.2956059438686838E-3</v>
      </c>
      <c r="AW1147" s="5">
        <f t="shared" si="488"/>
        <v>-5.7668831777191176E-4</v>
      </c>
      <c r="AX1147" s="5">
        <f t="shared" si="489"/>
        <v>3.1257950660701361E-3</v>
      </c>
      <c r="AZ1147" s="7">
        <f t="shared" si="499"/>
        <v>140.07313842446649</v>
      </c>
      <c r="BA1147" s="4">
        <f t="shared" si="490"/>
        <v>-2.0745137589921235E-3</v>
      </c>
      <c r="BB1147" s="5">
        <f>AZ1147/MAX($AZ$16:AZ1147)-1</f>
        <v>-1.2139512359714E-2</v>
      </c>
    </row>
    <row r="1148" spans="1:54" x14ac:dyDescent="0.25">
      <c r="A1148" s="3">
        <v>44223</v>
      </c>
      <c r="B1148">
        <f>IFERROR(VLOOKUP($A1148,Finnifty!$A$14:$I$486,B$15+1,FALSE),All_curves!B1147)</f>
        <v>999385.13</v>
      </c>
      <c r="C1148">
        <f>IFERROR(VLOOKUP($A1148,Finnifty!$A$14:$I$486,C$15+1,FALSE),All_curves!C1147)</f>
        <v>998982.56</v>
      </c>
      <c r="D1148">
        <f>IFERROR(VLOOKUP($A1148,Finnifty!$A$14:$I$486,D$15+1,FALSE),All_curves!D1147)</f>
        <v>992006.56</v>
      </c>
      <c r="E1148">
        <f>IFERROR(VLOOKUP($A1148,Finnifty!$A$14:$I$486,E$15+1,FALSE),All_curves!E1147)</f>
        <v>991398.69</v>
      </c>
      <c r="F1148">
        <f>IFERROR(VLOOKUP($A1148,Finnifty!$A$14:$I$486,F$15+1,FALSE),All_curves!F1147)</f>
        <v>998658.94</v>
      </c>
      <c r="G1148">
        <f>IFERROR(VLOOKUP($A1148,Finnifty!$A$14:$I$486,G$15+1,FALSE),All_curves!G1147)</f>
        <v>998026.38</v>
      </c>
      <c r="H1148">
        <f>IFERROR(VLOOKUP($A1148,Finnifty!$A$14:$I$486,H$15+1,FALSE),All_curves!H1147)</f>
        <v>990282.19</v>
      </c>
      <c r="I1148">
        <f>IFERROR(VLOOKUP($A1148,Finnifty!$A$14:$I$486,I$15+1,FALSE),All_curves!I1147)</f>
        <v>993705.75</v>
      </c>
      <c r="J1148">
        <f>IFERROR(VLOOKUP($A1148,Banknifty!$A$14:$I$4860,2,FALSE),All_curves!J1147)</f>
        <v>18068114</v>
      </c>
      <c r="K1148">
        <f>IFERROR(VLOOKUP($A1148,Banknifty!$A$14:$I$4860,3,FALSE),All_curves!K1147)</f>
        <v>30071238</v>
      </c>
      <c r="L1148">
        <f>IFERROR(VLOOKUP($A1148,Banknifty!$A$14:$I$4860,4,FALSE),All_curves!L1147)</f>
        <v>22792706</v>
      </c>
      <c r="M1148">
        <f>IFERROR(VLOOKUP($A1148,Banknifty!$A$14:$I$4860,5,FALSE),All_curves!M1147)</f>
        <v>31899726</v>
      </c>
      <c r="N1148">
        <f>IFERROR(VLOOKUP($A1148,Banknifty!$A$14:$I$4860,6,FALSE),All_curves!N1147)</f>
        <v>17132900</v>
      </c>
      <c r="O1148">
        <f>IFERROR(VLOOKUP($A1148,Banknifty!$A$14:$I$4860,7,FALSE),All_curves!O1147)</f>
        <v>28312048</v>
      </c>
      <c r="P1148">
        <f>IFERROR(VLOOKUP($A1148,Banknifty!$A$14:$I$4860,8,FALSE),All_curves!P1147)</f>
        <v>28312048</v>
      </c>
      <c r="Q1148">
        <f>IFERROR(VLOOKUP($A1148,Banknifty!$A$14:$I$4860,9,FALSE),All_curves!Q1147)</f>
        <v>23328908</v>
      </c>
      <c r="R1148">
        <f>IFERROR(VLOOKUP($A1148,Nifty!$A$14:$I$4860,2,FALSE),All_curves!R1147)</f>
        <v>9239402</v>
      </c>
      <c r="S1148">
        <f>IFERROR(VLOOKUP($A1148,Nifty!$A$14:$I$4860,3,FALSE),All_curves!S1147)</f>
        <v>11528313</v>
      </c>
      <c r="T1148">
        <f>IFERROR(VLOOKUP($A1148,Nifty!$A$14:$I$4860,4,FALSE),All_curves!T1147)</f>
        <v>10892832</v>
      </c>
      <c r="U1148">
        <f>IFERROR(VLOOKUP($A1148,Nifty!$A$14:$I$4860,5,FALSE),All_curves!U1147)</f>
        <v>12377318</v>
      </c>
      <c r="V1148">
        <f>IFERROR(VLOOKUP($A1148,Nifty!$A$14:$I$4860,6,FALSE),All_curves!V1147)</f>
        <v>10319158</v>
      </c>
      <c r="W1148">
        <f>IFERROR(VLOOKUP($A1148,Nifty!$A$14:$I$4860,7,FALSE),All_curves!W1147)</f>
        <v>12094113</v>
      </c>
      <c r="X1148">
        <f>IFERROR(VLOOKUP($A1148,Nifty!$A$14:$I$4860,8,FALSE),All_curves!X1147)</f>
        <v>11566371</v>
      </c>
      <c r="Y1148">
        <f>IFERROR(VLOOKUP($A1148,Nifty!$A$14:$I$4860,9,FALSE),All_curves!Y1147)</f>
        <v>11507033</v>
      </c>
      <c r="AA1148" s="5">
        <f t="shared" si="491"/>
        <v>0</v>
      </c>
      <c r="AB1148" s="5">
        <f t="shared" si="492"/>
        <v>0</v>
      </c>
      <c r="AC1148" s="5">
        <f t="shared" si="493"/>
        <v>0</v>
      </c>
      <c r="AD1148" s="5">
        <f t="shared" si="494"/>
        <v>0</v>
      </c>
      <c r="AE1148" s="5">
        <f t="shared" si="495"/>
        <v>0</v>
      </c>
      <c r="AF1148" s="5">
        <f t="shared" si="496"/>
        <v>0</v>
      </c>
      <c r="AG1148" s="5">
        <f t="shared" si="497"/>
        <v>0</v>
      </c>
      <c r="AH1148" s="5">
        <f t="shared" si="498"/>
        <v>0</v>
      </c>
      <c r="AI1148" s="5">
        <f t="shared" si="474"/>
        <v>1.4796000780918472E-2</v>
      </c>
      <c r="AJ1148" s="5">
        <f t="shared" si="475"/>
        <v>1.4527626437089936E-2</v>
      </c>
      <c r="AK1148" s="5">
        <f t="shared" si="476"/>
        <v>1.2226636883468922E-2</v>
      </c>
      <c r="AL1148" s="5">
        <f t="shared" si="477"/>
        <v>1.2584534076333309E-2</v>
      </c>
      <c r="AM1148" s="5">
        <f t="shared" si="478"/>
        <v>-2.6782840121987173E-3</v>
      </c>
      <c r="AN1148" s="5">
        <f t="shared" si="479"/>
        <v>1.5992589479929542E-3</v>
      </c>
      <c r="AO1148" s="5">
        <f t="shared" si="480"/>
        <v>1.5992589479929542E-3</v>
      </c>
      <c r="AP1148" s="5">
        <f t="shared" si="481"/>
        <v>2.4782267627232457E-4</v>
      </c>
      <c r="AQ1148" s="5">
        <f t="shared" si="482"/>
        <v>1.4605666763704672E-2</v>
      </c>
      <c r="AR1148" s="5">
        <f t="shared" si="483"/>
        <v>7.7206367943185583E-3</v>
      </c>
      <c r="AS1148" s="5">
        <f t="shared" si="484"/>
        <v>1.5217499700593384E-2</v>
      </c>
      <c r="AT1148" s="5">
        <f t="shared" si="485"/>
        <v>7.385622713052431E-3</v>
      </c>
      <c r="AU1148" s="5">
        <f t="shared" si="486"/>
        <v>1.4605713384518104E-2</v>
      </c>
      <c r="AV1148" s="5">
        <f t="shared" si="487"/>
        <v>7.7206478481690599E-3</v>
      </c>
      <c r="AW1148" s="5">
        <f t="shared" si="488"/>
        <v>1.5217504646274804E-2</v>
      </c>
      <c r="AX1148" s="5">
        <f t="shared" si="489"/>
        <v>-4.2614062883044035E-3</v>
      </c>
      <c r="AZ1148" s="7">
        <f t="shared" si="499"/>
        <v>140.85004673465011</v>
      </c>
      <c r="BA1148" s="4">
        <f t="shared" si="490"/>
        <v>5.5464475125081994E-3</v>
      </c>
      <c r="BB1148" s="5">
        <f>AZ1148/MAX($AZ$16:AZ1148)-1</f>
        <v>-6.6603960153363007E-3</v>
      </c>
    </row>
    <row r="1149" spans="1:54" x14ac:dyDescent="0.25">
      <c r="A1149" s="3">
        <v>44224</v>
      </c>
      <c r="B1149">
        <f>IFERROR(VLOOKUP($A1149,Finnifty!$A$14:$I$486,B$15+1,FALSE),All_curves!B1148)</f>
        <v>999385.13</v>
      </c>
      <c r="C1149">
        <f>IFERROR(VLOOKUP($A1149,Finnifty!$A$14:$I$486,C$15+1,FALSE),All_curves!C1148)</f>
        <v>998982.56</v>
      </c>
      <c r="D1149">
        <f>IFERROR(VLOOKUP($A1149,Finnifty!$A$14:$I$486,D$15+1,FALSE),All_curves!D1148)</f>
        <v>992006.56</v>
      </c>
      <c r="E1149">
        <f>IFERROR(VLOOKUP($A1149,Finnifty!$A$14:$I$486,E$15+1,FALSE),All_curves!E1148)</f>
        <v>991398.69</v>
      </c>
      <c r="F1149">
        <f>IFERROR(VLOOKUP($A1149,Finnifty!$A$14:$I$486,F$15+1,FALSE),All_curves!F1148)</f>
        <v>998658.94</v>
      </c>
      <c r="G1149">
        <f>IFERROR(VLOOKUP($A1149,Finnifty!$A$14:$I$486,G$15+1,FALSE),All_curves!G1148)</f>
        <v>998026.38</v>
      </c>
      <c r="H1149">
        <f>IFERROR(VLOOKUP($A1149,Finnifty!$A$14:$I$486,H$15+1,FALSE),All_curves!H1148)</f>
        <v>990282.19</v>
      </c>
      <c r="I1149">
        <f>IFERROR(VLOOKUP($A1149,Finnifty!$A$14:$I$486,I$15+1,FALSE),All_curves!I1148)</f>
        <v>993705.75</v>
      </c>
      <c r="J1149">
        <f>IFERROR(VLOOKUP($A1149,Banknifty!$A$14:$I$4860,2,FALSE),All_curves!J1148)</f>
        <v>18216346</v>
      </c>
      <c r="K1149">
        <f>IFERROR(VLOOKUP($A1149,Banknifty!$A$14:$I$4860,3,FALSE),All_curves!K1148)</f>
        <v>30767188</v>
      </c>
      <c r="L1149">
        <f>IFERROR(VLOOKUP($A1149,Banknifty!$A$14:$I$4860,4,FALSE),All_curves!L1148)</f>
        <v>23214066</v>
      </c>
      <c r="M1149">
        <f>IFERROR(VLOOKUP($A1149,Banknifty!$A$14:$I$4860,5,FALSE),All_curves!M1148)</f>
        <v>32478710</v>
      </c>
      <c r="N1149">
        <f>IFERROR(VLOOKUP($A1149,Banknifty!$A$14:$I$4860,6,FALSE),All_curves!N1148)</f>
        <v>17307194</v>
      </c>
      <c r="O1149">
        <f>IFERROR(VLOOKUP($A1149,Banknifty!$A$14:$I$4860,7,FALSE),All_curves!O1148)</f>
        <v>28650692</v>
      </c>
      <c r="P1149">
        <f>IFERROR(VLOOKUP($A1149,Banknifty!$A$14:$I$4860,8,FALSE),All_curves!P1148)</f>
        <v>28650692</v>
      </c>
      <c r="Q1149">
        <f>IFERROR(VLOOKUP($A1149,Banknifty!$A$14:$I$4860,9,FALSE),All_curves!Q1148)</f>
        <v>23594038</v>
      </c>
      <c r="R1149">
        <f>IFERROR(VLOOKUP($A1149,Nifty!$A$14:$I$4860,2,FALSE),All_curves!R1148)</f>
        <v>9419104</v>
      </c>
      <c r="S1149">
        <f>IFERROR(VLOOKUP($A1149,Nifty!$A$14:$I$4860,3,FALSE),All_curves!S1148)</f>
        <v>11640575</v>
      </c>
      <c r="T1149">
        <f>IFERROR(VLOOKUP($A1149,Nifty!$A$14:$I$4860,4,FALSE),All_curves!T1148)</f>
        <v>11100596</v>
      </c>
      <c r="U1149">
        <f>IFERROR(VLOOKUP($A1149,Nifty!$A$14:$I$4860,5,FALSE),All_curves!U1148)</f>
        <v>12496501</v>
      </c>
      <c r="V1149">
        <f>IFERROR(VLOOKUP($A1149,Nifty!$A$14:$I$4860,6,FALSE),All_curves!V1148)</f>
        <v>10479571</v>
      </c>
      <c r="W1149">
        <f>IFERROR(VLOOKUP($A1149,Nifty!$A$14:$I$4860,7,FALSE),All_curves!W1148)</f>
        <v>12272390</v>
      </c>
      <c r="X1149">
        <f>IFERROR(VLOOKUP($A1149,Nifty!$A$14:$I$4860,8,FALSE),All_curves!X1148)</f>
        <v>11786982</v>
      </c>
      <c r="Y1149">
        <f>IFERROR(VLOOKUP($A1149,Nifty!$A$14:$I$4860,9,FALSE),All_curves!Y1148)</f>
        <v>11592019</v>
      </c>
      <c r="AA1149" s="5">
        <f t="shared" si="491"/>
        <v>0</v>
      </c>
      <c r="AB1149" s="5">
        <f t="shared" si="492"/>
        <v>0</v>
      </c>
      <c r="AC1149" s="5">
        <f t="shared" si="493"/>
        <v>0</v>
      </c>
      <c r="AD1149" s="5">
        <f t="shared" si="494"/>
        <v>0</v>
      </c>
      <c r="AE1149" s="5">
        <f t="shared" si="495"/>
        <v>0</v>
      </c>
      <c r="AF1149" s="5">
        <f t="shared" si="496"/>
        <v>0</v>
      </c>
      <c r="AG1149" s="5">
        <f t="shared" si="497"/>
        <v>0</v>
      </c>
      <c r="AH1149" s="5">
        <f t="shared" si="498"/>
        <v>0</v>
      </c>
      <c r="AI1149" s="5">
        <f t="shared" si="474"/>
        <v>8.2040660137521204E-3</v>
      </c>
      <c r="AJ1149" s="5">
        <f t="shared" si="475"/>
        <v>2.3143377070142579E-2</v>
      </c>
      <c r="AK1149" s="5">
        <f t="shared" si="476"/>
        <v>1.8486615849824917E-2</v>
      </c>
      <c r="AL1149" s="5">
        <f t="shared" si="477"/>
        <v>1.8150124549659141E-2</v>
      </c>
      <c r="AM1149" s="5">
        <f t="shared" si="478"/>
        <v>1.017305885168307E-2</v>
      </c>
      <c r="AN1149" s="5">
        <f t="shared" si="479"/>
        <v>1.1961126937902966E-2</v>
      </c>
      <c r="AO1149" s="5">
        <f t="shared" si="480"/>
        <v>1.1961126937902966E-2</v>
      </c>
      <c r="AP1149" s="5">
        <f t="shared" si="481"/>
        <v>1.136486971443329E-2</v>
      </c>
      <c r="AQ1149" s="5">
        <f t="shared" si="482"/>
        <v>1.9449527144722145E-2</v>
      </c>
      <c r="AR1149" s="5">
        <f t="shared" si="483"/>
        <v>9.7379382395326175E-3</v>
      </c>
      <c r="AS1149" s="5">
        <f t="shared" si="484"/>
        <v>1.9073460418741472E-2</v>
      </c>
      <c r="AT1149" s="5">
        <f t="shared" si="485"/>
        <v>9.6291458294923693E-3</v>
      </c>
      <c r="AU1149" s="5">
        <f t="shared" si="486"/>
        <v>1.5545163665485084E-2</v>
      </c>
      <c r="AV1149" s="5">
        <f t="shared" si="487"/>
        <v>1.4740808193209443E-2</v>
      </c>
      <c r="AW1149" s="5">
        <f t="shared" si="488"/>
        <v>1.9073484673801211E-2</v>
      </c>
      <c r="AX1149" s="5">
        <f t="shared" si="489"/>
        <v>7.3855701986775824E-3</v>
      </c>
      <c r="AZ1149" s="7">
        <f t="shared" si="499"/>
        <v>142.18858853482988</v>
      </c>
      <c r="BA1149" s="4">
        <f t="shared" si="490"/>
        <v>9.5033110120401245E-3</v>
      </c>
      <c r="BB1149" s="5">
        <f>AZ1149/MAX($AZ$16:AZ1149)-1</f>
        <v>0</v>
      </c>
    </row>
    <row r="1150" spans="1:54" x14ac:dyDescent="0.25">
      <c r="A1150" s="3">
        <v>44225</v>
      </c>
      <c r="B1150">
        <f>IFERROR(VLOOKUP($A1150,Finnifty!$A$14:$I$486,B$15+1,FALSE),All_curves!B1149)</f>
        <v>996915.63</v>
      </c>
      <c r="C1150">
        <f>IFERROR(VLOOKUP($A1150,Finnifty!$A$14:$I$486,C$15+1,FALSE),All_curves!C1149)</f>
        <v>997071.5</v>
      </c>
      <c r="D1150">
        <f>IFERROR(VLOOKUP($A1150,Finnifty!$A$14:$I$486,D$15+1,FALSE),All_curves!D1149)</f>
        <v>990108.88</v>
      </c>
      <c r="E1150">
        <f>IFERROR(VLOOKUP($A1150,Finnifty!$A$14:$I$486,E$15+1,FALSE),All_curves!E1149)</f>
        <v>991398.69</v>
      </c>
      <c r="F1150">
        <f>IFERROR(VLOOKUP($A1150,Finnifty!$A$14:$I$486,F$15+1,FALSE),All_curves!F1149)</f>
        <v>998658.94</v>
      </c>
      <c r="G1150">
        <f>IFERROR(VLOOKUP($A1150,Finnifty!$A$14:$I$486,G$15+1,FALSE),All_curves!G1149)</f>
        <v>996117.19</v>
      </c>
      <c r="H1150">
        <f>IFERROR(VLOOKUP($A1150,Finnifty!$A$14:$I$486,H$15+1,FALSE),All_curves!H1149)</f>
        <v>988387.81</v>
      </c>
      <c r="I1150">
        <f>IFERROR(VLOOKUP($A1150,Finnifty!$A$14:$I$486,I$15+1,FALSE),All_curves!I1149)</f>
        <v>993099.44</v>
      </c>
      <c r="J1150">
        <f>IFERROR(VLOOKUP($A1150,Banknifty!$A$14:$I$4860,2,FALSE),All_curves!J1149)</f>
        <v>18168632</v>
      </c>
      <c r="K1150">
        <f>IFERROR(VLOOKUP($A1150,Banknifty!$A$14:$I$4860,3,FALSE),All_curves!K1149)</f>
        <v>30666526</v>
      </c>
      <c r="L1150">
        <f>IFERROR(VLOOKUP($A1150,Banknifty!$A$14:$I$4860,4,FALSE),All_curves!L1149)</f>
        <v>23148408</v>
      </c>
      <c r="M1150">
        <f>IFERROR(VLOOKUP($A1150,Banknifty!$A$14:$I$4860,5,FALSE),All_curves!M1149)</f>
        <v>32417994</v>
      </c>
      <c r="N1150">
        <f>IFERROR(VLOOKUP($A1150,Banknifty!$A$14:$I$4860,6,FALSE),All_curves!N1149)</f>
        <v>17115554</v>
      </c>
      <c r="O1150">
        <f>IFERROR(VLOOKUP($A1150,Banknifty!$A$14:$I$4860,7,FALSE),All_curves!O1149)</f>
        <v>28446614</v>
      </c>
      <c r="P1150">
        <f>IFERROR(VLOOKUP($A1150,Banknifty!$A$14:$I$4860,8,FALSE),All_curves!P1149)</f>
        <v>28446614</v>
      </c>
      <c r="Q1150">
        <f>IFERROR(VLOOKUP($A1150,Banknifty!$A$14:$I$4860,9,FALSE),All_curves!Q1149)</f>
        <v>23422044</v>
      </c>
      <c r="R1150">
        <f>IFERROR(VLOOKUP($A1150,Nifty!$A$14:$I$4860,2,FALSE),All_curves!R1149)</f>
        <v>9432898</v>
      </c>
      <c r="S1150">
        <f>IFERROR(VLOOKUP($A1150,Nifty!$A$14:$I$4860,3,FALSE),All_curves!S1149)</f>
        <v>11667081</v>
      </c>
      <c r="T1150">
        <f>IFERROR(VLOOKUP($A1150,Nifty!$A$14:$I$4860,4,FALSE),All_curves!T1149)</f>
        <v>11109552</v>
      </c>
      <c r="U1150">
        <f>IFERROR(VLOOKUP($A1150,Nifty!$A$14:$I$4860,5,FALSE),All_curves!U1149)</f>
        <v>12512801</v>
      </c>
      <c r="V1150">
        <f>IFERROR(VLOOKUP($A1150,Nifty!$A$14:$I$4860,6,FALSE),All_curves!V1149)</f>
        <v>10494918</v>
      </c>
      <c r="W1150">
        <f>IFERROR(VLOOKUP($A1150,Nifty!$A$14:$I$4860,7,FALSE),All_curves!W1149)</f>
        <v>12300335</v>
      </c>
      <c r="X1150">
        <f>IFERROR(VLOOKUP($A1150,Nifty!$A$14:$I$4860,8,FALSE),All_curves!X1149)</f>
        <v>11796491</v>
      </c>
      <c r="Y1150">
        <f>IFERROR(VLOOKUP($A1150,Nifty!$A$14:$I$4860,9,FALSE),All_curves!Y1149)</f>
        <v>11762895</v>
      </c>
      <c r="AA1150" s="5">
        <f t="shared" si="491"/>
        <v>-2.4710193556711779E-3</v>
      </c>
      <c r="AB1150" s="5">
        <f t="shared" si="492"/>
        <v>-1.9130063692003318E-3</v>
      </c>
      <c r="AC1150" s="5">
        <f t="shared" si="493"/>
        <v>-1.9129712206742422E-3</v>
      </c>
      <c r="AD1150" s="5">
        <f t="shared" si="494"/>
        <v>0</v>
      </c>
      <c r="AE1150" s="5">
        <f t="shared" si="495"/>
        <v>0</v>
      </c>
      <c r="AF1150" s="5">
        <f t="shared" si="496"/>
        <v>-1.9129654669048923E-3</v>
      </c>
      <c r="AG1150" s="5">
        <f t="shared" si="497"/>
        <v>-1.9129698778082016E-3</v>
      </c>
      <c r="AH1150" s="5">
        <f t="shared" si="498"/>
        <v>-6.1015043940326752E-4</v>
      </c>
      <c r="AI1150" s="5">
        <f t="shared" si="474"/>
        <v>-2.6192958785478115E-3</v>
      </c>
      <c r="AJ1150" s="5">
        <f t="shared" si="475"/>
        <v>-3.2717322103014146E-3</v>
      </c>
      <c r="AK1150" s="5">
        <f t="shared" si="476"/>
        <v>-2.8283713848319403E-3</v>
      </c>
      <c r="AL1150" s="5">
        <f t="shared" si="477"/>
        <v>-1.8694092222258929E-3</v>
      </c>
      <c r="AM1150" s="5">
        <f t="shared" si="478"/>
        <v>-1.1072852133049427E-2</v>
      </c>
      <c r="AN1150" s="5">
        <f t="shared" si="479"/>
        <v>-7.1229693160640428E-3</v>
      </c>
      <c r="AO1150" s="5">
        <f t="shared" si="480"/>
        <v>-7.1229693160640428E-3</v>
      </c>
      <c r="AP1150" s="5">
        <f t="shared" si="481"/>
        <v>-7.2897229376336359E-3</v>
      </c>
      <c r="AQ1150" s="5">
        <f t="shared" si="482"/>
        <v>1.4644705058994845E-3</v>
      </c>
      <c r="AR1150" s="5">
        <f t="shared" si="483"/>
        <v>2.2770352839098784E-3</v>
      </c>
      <c r="AS1150" s="5">
        <f t="shared" si="484"/>
        <v>8.0680352658535348E-4</v>
      </c>
      <c r="AT1150" s="5">
        <f t="shared" si="485"/>
        <v>1.3043651178838989E-3</v>
      </c>
      <c r="AU1150" s="5">
        <f t="shared" si="486"/>
        <v>1.4644683451259244E-3</v>
      </c>
      <c r="AV1150" s="5">
        <f t="shared" si="487"/>
        <v>2.2770625770529573E-3</v>
      </c>
      <c r="AW1150" s="5">
        <f t="shared" si="488"/>
        <v>8.0673746680881564E-4</v>
      </c>
      <c r="AX1150" s="5">
        <f t="shared" si="489"/>
        <v>1.4740831601466553E-2</v>
      </c>
      <c r="AZ1150" s="7">
        <f t="shared" si="499"/>
        <v>142.01802958626311</v>
      </c>
      <c r="BA1150" s="4">
        <f t="shared" si="490"/>
        <v>-1.199526279318644E-3</v>
      </c>
      <c r="BB1150" s="5">
        <f>AZ1150/MAX($AZ$16:AZ1150)-1</f>
        <v>-1.1995262793187411E-3</v>
      </c>
    </row>
    <row r="1151" spans="1:54" x14ac:dyDescent="0.25">
      <c r="A1151" s="3">
        <v>44228</v>
      </c>
      <c r="B1151">
        <f>IFERROR(VLOOKUP($A1151,Finnifty!$A$14:$I$486,B$15+1,FALSE),All_curves!B1150)</f>
        <v>1017978.25</v>
      </c>
      <c r="C1151">
        <f>IFERROR(VLOOKUP($A1151,Finnifty!$A$14:$I$486,C$15+1,FALSE),All_curves!C1150)</f>
        <v>1018635.19</v>
      </c>
      <c r="D1151">
        <f>IFERROR(VLOOKUP($A1151,Finnifty!$A$14:$I$486,D$15+1,FALSE),All_curves!D1150)</f>
        <v>1010914.75</v>
      </c>
      <c r="E1151">
        <f>IFERROR(VLOOKUP($A1151,Finnifty!$A$14:$I$486,E$15+1,FALSE),All_curves!E1150)</f>
        <v>1011579</v>
      </c>
      <c r="F1151">
        <f>IFERROR(VLOOKUP($A1151,Finnifty!$A$14:$I$486,F$15+1,FALSE),All_curves!F1150)</f>
        <v>1020123.25</v>
      </c>
      <c r="G1151">
        <f>IFERROR(VLOOKUP($A1151,Finnifty!$A$14:$I$486,G$15+1,FALSE),All_curves!G1150)</f>
        <v>1018036.38</v>
      </c>
      <c r="H1151">
        <f>IFERROR(VLOOKUP($A1151,Finnifty!$A$14:$I$486,H$15+1,FALSE),All_curves!H1150)</f>
        <v>1009157.5</v>
      </c>
      <c r="I1151">
        <f>IFERROR(VLOOKUP($A1151,Finnifty!$A$14:$I$486,I$15+1,FALSE),All_curves!I1150)</f>
        <v>1011858</v>
      </c>
      <c r="J1151">
        <f>IFERROR(VLOOKUP($A1151,Banknifty!$A$14:$I$4860,2,FALSE),All_curves!J1150)</f>
        <v>18694294</v>
      </c>
      <c r="K1151">
        <f>IFERROR(VLOOKUP($A1151,Banknifty!$A$14:$I$4860,3,FALSE),All_curves!K1150)</f>
        <v>31415766</v>
      </c>
      <c r="L1151">
        <f>IFERROR(VLOOKUP($A1151,Banknifty!$A$14:$I$4860,4,FALSE),All_curves!L1150)</f>
        <v>23746134</v>
      </c>
      <c r="M1151">
        <f>IFERROR(VLOOKUP($A1151,Banknifty!$A$14:$I$4860,5,FALSE),All_curves!M1150)</f>
        <v>33188782</v>
      </c>
      <c r="N1151">
        <f>IFERROR(VLOOKUP($A1151,Banknifty!$A$14:$I$4860,6,FALSE),All_curves!N1150)</f>
        <v>17368796</v>
      </c>
      <c r="O1151">
        <f>IFERROR(VLOOKUP($A1151,Banknifty!$A$14:$I$4860,7,FALSE),All_curves!O1150)</f>
        <v>28859876</v>
      </c>
      <c r="P1151">
        <f>IFERROR(VLOOKUP($A1151,Banknifty!$A$14:$I$4860,8,FALSE),All_curves!P1150)</f>
        <v>28859876</v>
      </c>
      <c r="Q1151">
        <f>IFERROR(VLOOKUP($A1151,Banknifty!$A$14:$I$4860,9,FALSE),All_curves!Q1150)</f>
        <v>23716800</v>
      </c>
      <c r="R1151">
        <f>IFERROR(VLOOKUP($A1151,Nifty!$A$14:$I$4860,2,FALSE),All_curves!R1150)</f>
        <v>9568750</v>
      </c>
      <c r="S1151">
        <f>IFERROR(VLOOKUP($A1151,Nifty!$A$14:$I$4860,3,FALSE),All_curves!S1150)</f>
        <v>11821470</v>
      </c>
      <c r="T1151">
        <f>IFERROR(VLOOKUP($A1151,Nifty!$A$14:$I$4860,4,FALSE),All_curves!T1150)</f>
        <v>11225489</v>
      </c>
      <c r="U1151">
        <f>IFERROR(VLOOKUP($A1151,Nifty!$A$14:$I$4860,5,FALSE),All_curves!U1150)</f>
        <v>12640297</v>
      </c>
      <c r="V1151">
        <f>IFERROR(VLOOKUP($A1151,Nifty!$A$14:$I$4860,6,FALSE),All_curves!V1150)</f>
        <v>10646064</v>
      </c>
      <c r="W1151">
        <f>IFERROR(VLOOKUP($A1151,Nifty!$A$14:$I$4860,7,FALSE),All_curves!W1150)</f>
        <v>12463104</v>
      </c>
      <c r="X1151">
        <f>IFERROR(VLOOKUP($A1151,Nifty!$A$14:$I$4860,8,FALSE),All_curves!X1150)</f>
        <v>11919597</v>
      </c>
      <c r="Y1151">
        <f>IFERROR(VLOOKUP($A1151,Nifty!$A$14:$I$4860,9,FALSE),All_curves!Y1150)</f>
        <v>11778238</v>
      </c>
      <c r="AA1151" s="5">
        <f t="shared" si="491"/>
        <v>2.1127785909024199E-2</v>
      </c>
      <c r="AB1151" s="5">
        <f t="shared" si="492"/>
        <v>2.1627024741956768E-2</v>
      </c>
      <c r="AC1151" s="5">
        <f t="shared" si="493"/>
        <v>2.1013719218435867E-2</v>
      </c>
      <c r="AD1151" s="5">
        <f t="shared" si="494"/>
        <v>2.0355393045758507E-2</v>
      </c>
      <c r="AE1151" s="5">
        <f t="shared" si="495"/>
        <v>2.1493133581721224E-2</v>
      </c>
      <c r="AF1151" s="5">
        <f t="shared" si="496"/>
        <v>2.2004629796620767E-2</v>
      </c>
      <c r="AG1151" s="5">
        <f t="shared" si="497"/>
        <v>2.1013705136650795E-2</v>
      </c>
      <c r="AH1151" s="5">
        <f t="shared" si="498"/>
        <v>1.8888904015493146E-2</v>
      </c>
      <c r="AI1151" s="5">
        <f t="shared" si="474"/>
        <v>2.8932392928647577E-2</v>
      </c>
      <c r="AJ1151" s="5">
        <f t="shared" si="475"/>
        <v>2.4431851198273957E-2</v>
      </c>
      <c r="AK1151" s="5">
        <f t="shared" si="476"/>
        <v>2.5821473338468959E-2</v>
      </c>
      <c r="AL1151" s="5">
        <f t="shared" si="477"/>
        <v>2.3776548295986411E-2</v>
      </c>
      <c r="AM1151" s="5">
        <f t="shared" si="478"/>
        <v>1.4796015367074977E-2</v>
      </c>
      <c r="AN1151" s="5">
        <f t="shared" si="479"/>
        <v>1.4527634114907206E-2</v>
      </c>
      <c r="AO1151" s="5">
        <f t="shared" si="480"/>
        <v>1.4527634114907206E-2</v>
      </c>
      <c r="AP1151" s="5">
        <f t="shared" si="481"/>
        <v>1.2584554960275884E-2</v>
      </c>
      <c r="AQ1151" s="5">
        <f t="shared" si="482"/>
        <v>1.4401936711284202E-2</v>
      </c>
      <c r="AR1151" s="5">
        <f t="shared" si="483"/>
        <v>1.3232872901113746E-2</v>
      </c>
      <c r="AS1151" s="5">
        <f t="shared" si="484"/>
        <v>1.0435794350663219E-2</v>
      </c>
      <c r="AT1151" s="5">
        <f t="shared" si="485"/>
        <v>1.0189245397573155E-2</v>
      </c>
      <c r="AU1151" s="5">
        <f t="shared" si="486"/>
        <v>1.440182762742892E-2</v>
      </c>
      <c r="AV1151" s="5">
        <f t="shared" si="487"/>
        <v>1.3232891624496368E-2</v>
      </c>
      <c r="AW1151" s="5">
        <f t="shared" si="488"/>
        <v>1.043581519283987E-2</v>
      </c>
      <c r="AX1151" s="5">
        <f t="shared" si="489"/>
        <v>1.3043557729623956E-3</v>
      </c>
      <c r="AZ1151" s="7">
        <f t="shared" si="499"/>
        <v>144.47113742294431</v>
      </c>
      <c r="BA1151" s="4">
        <f t="shared" si="490"/>
        <v>1.727321413927356E-2</v>
      </c>
      <c r="BB1151" s="5">
        <f>AZ1151/MAX($AZ$16:AZ1151)-1</f>
        <v>0</v>
      </c>
    </row>
    <row r="1152" spans="1:54" x14ac:dyDescent="0.25">
      <c r="A1152" s="3">
        <v>44229</v>
      </c>
      <c r="B1152">
        <f>IFERROR(VLOOKUP($A1152,Finnifty!$A$14:$I$486,B$15+1,FALSE),All_curves!B1151)</f>
        <v>1026590.56</v>
      </c>
      <c r="C1152">
        <f>IFERROR(VLOOKUP($A1152,Finnifty!$A$14:$I$486,C$15+1,FALSE),All_curves!C1151)</f>
        <v>1035291.88</v>
      </c>
      <c r="D1152">
        <f>IFERROR(VLOOKUP($A1152,Finnifty!$A$14:$I$486,D$15+1,FALSE),All_curves!D1151)</f>
        <v>1019269.5</v>
      </c>
      <c r="E1152">
        <f>IFERROR(VLOOKUP($A1152,Finnifty!$A$14:$I$486,E$15+1,FALSE),All_curves!E1151)</f>
        <v>1010553.44</v>
      </c>
      <c r="F1152">
        <f>IFERROR(VLOOKUP($A1152,Finnifty!$A$14:$I$486,F$15+1,FALSE),All_curves!F1151)</f>
        <v>1028753.69</v>
      </c>
      <c r="G1152">
        <f>IFERROR(VLOOKUP($A1152,Finnifty!$A$14:$I$486,G$15+1,FALSE),All_curves!G1151)</f>
        <v>1027668.06</v>
      </c>
      <c r="H1152">
        <f>IFERROR(VLOOKUP($A1152,Finnifty!$A$14:$I$486,H$15+1,FALSE),All_curves!H1151)</f>
        <v>1017497.69</v>
      </c>
      <c r="I1152">
        <f>IFERROR(VLOOKUP($A1152,Finnifty!$A$14:$I$486,I$15+1,FALSE),All_curves!I1151)</f>
        <v>1010918.88</v>
      </c>
      <c r="J1152">
        <f>IFERROR(VLOOKUP($A1152,Banknifty!$A$14:$I$4860,2,FALSE),All_curves!J1151)</f>
        <v>18768356</v>
      </c>
      <c r="K1152">
        <f>IFERROR(VLOOKUP($A1152,Banknifty!$A$14:$I$4860,3,FALSE),All_curves!K1151)</f>
        <v>31743546</v>
      </c>
      <c r="L1152">
        <f>IFERROR(VLOOKUP($A1152,Banknifty!$A$14:$I$4860,4,FALSE),All_curves!L1151)</f>
        <v>24166870</v>
      </c>
      <c r="M1152">
        <f>IFERROR(VLOOKUP($A1152,Banknifty!$A$14:$I$4860,5,FALSE),All_curves!M1151)</f>
        <v>33947764</v>
      </c>
      <c r="N1152">
        <f>IFERROR(VLOOKUP($A1152,Banknifty!$A$14:$I$4860,6,FALSE),All_curves!N1151)</f>
        <v>17663996</v>
      </c>
      <c r="O1152">
        <f>IFERROR(VLOOKUP($A1152,Banknifty!$A$14:$I$4860,7,FALSE),All_curves!O1151)</f>
        <v>29482338</v>
      </c>
      <c r="P1152">
        <f>IFERROR(VLOOKUP($A1152,Banknifty!$A$14:$I$4860,8,FALSE),All_curves!P1151)</f>
        <v>29482338</v>
      </c>
      <c r="Q1152">
        <f>IFERROR(VLOOKUP($A1152,Banknifty!$A$14:$I$4860,9,FALSE),All_curves!Q1151)</f>
        <v>24147262</v>
      </c>
      <c r="R1152">
        <f>IFERROR(VLOOKUP($A1152,Nifty!$A$14:$I$4860,2,FALSE),All_curves!R1151)</f>
        <v>9637390</v>
      </c>
      <c r="S1152">
        <f>IFERROR(VLOOKUP($A1152,Nifty!$A$14:$I$4860,3,FALSE),All_curves!S1151)</f>
        <v>11942483</v>
      </c>
      <c r="T1152">
        <f>IFERROR(VLOOKUP($A1152,Nifty!$A$14:$I$4860,4,FALSE),All_curves!T1151)</f>
        <v>11357809</v>
      </c>
      <c r="U1152">
        <f>IFERROR(VLOOKUP($A1152,Nifty!$A$14:$I$4860,5,FALSE),All_curves!U1151)</f>
        <v>12772543</v>
      </c>
      <c r="V1152">
        <f>IFERROR(VLOOKUP($A1152,Nifty!$A$14:$I$4860,6,FALSE),All_curves!V1151)</f>
        <v>10722432</v>
      </c>
      <c r="W1152">
        <f>IFERROR(VLOOKUP($A1152,Nifty!$A$14:$I$4860,7,FALSE),All_curves!W1151)</f>
        <v>12590685</v>
      </c>
      <c r="X1152">
        <f>IFERROR(VLOOKUP($A1152,Nifty!$A$14:$I$4860,8,FALSE),All_curves!X1151)</f>
        <v>12060099</v>
      </c>
      <c r="Y1152">
        <f>IFERROR(VLOOKUP($A1152,Nifty!$A$14:$I$4860,9,FALSE),All_curves!Y1151)</f>
        <v>11898249</v>
      </c>
      <c r="AA1152" s="5">
        <f t="shared" si="491"/>
        <v>8.4602102255131317E-3</v>
      </c>
      <c r="AB1152" s="5">
        <f t="shared" si="492"/>
        <v>1.6351967970005044E-2</v>
      </c>
      <c r="AC1152" s="5">
        <f t="shared" si="493"/>
        <v>8.264544562239351E-3</v>
      </c>
      <c r="AD1152" s="5">
        <f t="shared" si="494"/>
        <v>-1.0138209670228493E-3</v>
      </c>
      <c r="AE1152" s="5">
        <f t="shared" si="495"/>
        <v>8.460193412903827E-3</v>
      </c>
      <c r="AF1152" s="5">
        <f t="shared" si="496"/>
        <v>9.4610371389676207E-3</v>
      </c>
      <c r="AG1152" s="5">
        <f t="shared" si="497"/>
        <v>8.2645077700953529E-3</v>
      </c>
      <c r="AH1152" s="5">
        <f t="shared" si="498"/>
        <v>-9.2811441921691884E-4</v>
      </c>
      <c r="AI1152" s="5">
        <f t="shared" si="474"/>
        <v>3.9617436208074785E-3</v>
      </c>
      <c r="AJ1152" s="5">
        <f t="shared" si="475"/>
        <v>1.0433614765274157E-2</v>
      </c>
      <c r="AK1152" s="5">
        <f t="shared" si="476"/>
        <v>1.7718084131084222E-2</v>
      </c>
      <c r="AL1152" s="5">
        <f t="shared" si="477"/>
        <v>2.2868630731914141E-2</v>
      </c>
      <c r="AM1152" s="5">
        <f t="shared" si="478"/>
        <v>1.6995996728846441E-2</v>
      </c>
      <c r="AN1152" s="5">
        <f t="shared" si="479"/>
        <v>2.1568422539306908E-2</v>
      </c>
      <c r="AO1152" s="5">
        <f t="shared" si="480"/>
        <v>2.1568422539306908E-2</v>
      </c>
      <c r="AP1152" s="5">
        <f t="shared" si="481"/>
        <v>1.8150087701544804E-2</v>
      </c>
      <c r="AQ1152" s="5">
        <f t="shared" si="482"/>
        <v>7.1733507511431149E-3</v>
      </c>
      <c r="AR1152" s="5">
        <f t="shared" si="483"/>
        <v>1.0236713369826234E-2</v>
      </c>
      <c r="AS1152" s="5">
        <f t="shared" si="484"/>
        <v>1.1787459771240183E-2</v>
      </c>
      <c r="AT1152" s="5">
        <f t="shared" si="485"/>
        <v>1.0462254170135354E-2</v>
      </c>
      <c r="AU1152" s="5">
        <f t="shared" si="486"/>
        <v>7.1733553358310775E-3</v>
      </c>
      <c r="AV1152" s="5">
        <f t="shared" si="487"/>
        <v>1.0236695449223454E-2</v>
      </c>
      <c r="AW1152" s="5">
        <f t="shared" si="488"/>
        <v>1.1787479056548644E-2</v>
      </c>
      <c r="AX1152" s="5">
        <f t="shared" si="489"/>
        <v>1.0189215059162482E-2</v>
      </c>
      <c r="AZ1152" s="7">
        <f t="shared" si="499"/>
        <v>146.09422280434268</v>
      </c>
      <c r="BA1152" s="4">
        <f t="shared" si="490"/>
        <v>1.1234668808945006E-2</v>
      </c>
      <c r="BB1152" s="5">
        <f>AZ1152/MAX($AZ$16:AZ1152)-1</f>
        <v>0</v>
      </c>
    </row>
    <row r="1153" spans="1:54" x14ac:dyDescent="0.25">
      <c r="A1153" s="3">
        <v>44230</v>
      </c>
      <c r="B1153">
        <f>IFERROR(VLOOKUP($A1153,Finnifty!$A$14:$I$486,B$15+1,FALSE),All_curves!B1152)</f>
        <v>1024115.25</v>
      </c>
      <c r="C1153">
        <f>IFERROR(VLOOKUP($A1153,Finnifty!$A$14:$I$486,C$15+1,FALSE),All_curves!C1152)</f>
        <v>1035909.06</v>
      </c>
      <c r="D1153">
        <f>IFERROR(VLOOKUP($A1153,Finnifty!$A$14:$I$486,D$15+1,FALSE),All_curves!D1152)</f>
        <v>1020570.19</v>
      </c>
      <c r="E1153">
        <f>IFERROR(VLOOKUP($A1153,Finnifty!$A$14:$I$486,E$15+1,FALSE),All_curves!E1152)</f>
        <v>1010512.5</v>
      </c>
      <c r="F1153">
        <f>IFERROR(VLOOKUP($A1153,Finnifty!$A$14:$I$486,F$15+1,FALSE),All_curves!F1152)</f>
        <v>1026273.13</v>
      </c>
      <c r="G1153">
        <f>IFERROR(VLOOKUP($A1153,Finnifty!$A$14:$I$486,G$15+1,FALSE),All_curves!G1152)</f>
        <v>1027939</v>
      </c>
      <c r="H1153">
        <f>IFERROR(VLOOKUP($A1153,Finnifty!$A$14:$I$486,H$15+1,FALSE),All_curves!H1152)</f>
        <v>1018796.13</v>
      </c>
      <c r="I1153">
        <f>IFERROR(VLOOKUP($A1153,Finnifty!$A$14:$I$486,I$15+1,FALSE),All_curves!I1152)</f>
        <v>1011958.63</v>
      </c>
      <c r="J1153">
        <f>IFERROR(VLOOKUP($A1153,Banknifty!$A$14:$I$4860,2,FALSE),All_curves!J1152)</f>
        <v>18669150</v>
      </c>
      <c r="K1153">
        <f>IFERROR(VLOOKUP($A1153,Banknifty!$A$14:$I$4860,3,FALSE),All_curves!K1152)</f>
        <v>31625392</v>
      </c>
      <c r="L1153">
        <f>IFERROR(VLOOKUP($A1153,Banknifty!$A$14:$I$4860,4,FALSE),All_curves!L1152)</f>
        <v>24155826</v>
      </c>
      <c r="M1153">
        <f>IFERROR(VLOOKUP($A1153,Banknifty!$A$14:$I$4860,5,FALSE),All_curves!M1152)</f>
        <v>33891304</v>
      </c>
      <c r="N1153">
        <f>IFERROR(VLOOKUP($A1153,Banknifty!$A$14:$I$4860,6,FALSE),All_curves!N1152)</f>
        <v>17677458</v>
      </c>
      <c r="O1153">
        <f>IFERROR(VLOOKUP($A1153,Banknifty!$A$14:$I$4860,7,FALSE),All_curves!O1152)</f>
        <v>29418240</v>
      </c>
      <c r="P1153">
        <f>IFERROR(VLOOKUP($A1153,Banknifty!$A$14:$I$4860,8,FALSE),All_curves!P1152)</f>
        <v>29418240</v>
      </c>
      <c r="Q1153">
        <f>IFERROR(VLOOKUP($A1153,Banknifty!$A$14:$I$4860,9,FALSE),All_curves!Q1152)</f>
        <v>24102120</v>
      </c>
      <c r="R1153">
        <f>IFERROR(VLOOKUP($A1153,Nifty!$A$14:$I$4860,2,FALSE),All_curves!R1152)</f>
        <v>9573871</v>
      </c>
      <c r="S1153">
        <f>IFERROR(VLOOKUP($A1153,Nifty!$A$14:$I$4860,3,FALSE),All_curves!S1152)</f>
        <v>11862746</v>
      </c>
      <c r="T1153">
        <f>IFERROR(VLOOKUP($A1153,Nifty!$A$14:$I$4860,4,FALSE),All_curves!T1152)</f>
        <v>11295177</v>
      </c>
      <c r="U1153">
        <f>IFERROR(VLOOKUP($A1153,Nifty!$A$14:$I$4860,5,FALSE),All_curves!U1152)</f>
        <v>12713419</v>
      </c>
      <c r="V1153">
        <f>IFERROR(VLOOKUP($A1153,Nifty!$A$14:$I$4860,6,FALSE),All_curves!V1152)</f>
        <v>10651763</v>
      </c>
      <c r="W1153">
        <f>IFERROR(VLOOKUP($A1153,Nifty!$A$14:$I$4860,7,FALSE),All_curves!W1152)</f>
        <v>12506620</v>
      </c>
      <c r="X1153">
        <f>IFERROR(VLOOKUP($A1153,Nifty!$A$14:$I$4860,8,FALSE),All_curves!X1152)</f>
        <v>11993594</v>
      </c>
      <c r="Y1153">
        <f>IFERROR(VLOOKUP($A1153,Nifty!$A$14:$I$4860,9,FALSE),All_curves!Y1152)</f>
        <v>12022732</v>
      </c>
      <c r="AA1153" s="5">
        <f t="shared" si="491"/>
        <v>-2.4111949753367057E-3</v>
      </c>
      <c r="AB1153" s="5">
        <f t="shared" si="492"/>
        <v>5.9614106120498001E-4</v>
      </c>
      <c r="AC1153" s="5">
        <f t="shared" si="493"/>
        <v>1.2761001874381783E-3</v>
      </c>
      <c r="AD1153" s="5">
        <f t="shared" si="494"/>
        <v>-4.0512454244856499E-5</v>
      </c>
      <c r="AE1153" s="5">
        <f t="shared" si="495"/>
        <v>-2.4112282892515546E-3</v>
      </c>
      <c r="AF1153" s="5">
        <f t="shared" si="496"/>
        <v>2.6364544208945517E-4</v>
      </c>
      <c r="AG1153" s="5">
        <f t="shared" si="497"/>
        <v>1.2761110052250668E-3</v>
      </c>
      <c r="AH1153" s="5">
        <f t="shared" si="498"/>
        <v>1.0285197166364224E-3</v>
      </c>
      <c r="AI1153" s="5">
        <f t="shared" si="474"/>
        <v>-5.2858119272674031E-3</v>
      </c>
      <c r="AJ1153" s="5">
        <f t="shared" si="475"/>
        <v>-3.722142447475818E-3</v>
      </c>
      <c r="AK1153" s="5">
        <f t="shared" si="476"/>
        <v>-4.569892584351809E-4</v>
      </c>
      <c r="AL1153" s="5">
        <f t="shared" si="477"/>
        <v>-1.6631434105645049E-3</v>
      </c>
      <c r="AM1153" s="5">
        <f t="shared" si="478"/>
        <v>7.6211520881241945E-4</v>
      </c>
      <c r="AN1153" s="5">
        <f t="shared" si="479"/>
        <v>-2.1741152279035614E-3</v>
      </c>
      <c r="AO1153" s="5">
        <f t="shared" si="480"/>
        <v>-2.1741152279035614E-3</v>
      </c>
      <c r="AP1153" s="5">
        <f t="shared" si="481"/>
        <v>-1.8694459023966825E-3</v>
      </c>
      <c r="AQ1153" s="5">
        <f t="shared" si="482"/>
        <v>-6.5908923474093939E-3</v>
      </c>
      <c r="AR1153" s="5">
        <f t="shared" si="483"/>
        <v>-6.6767522298336601E-3</v>
      </c>
      <c r="AS1153" s="5">
        <f t="shared" si="484"/>
        <v>-5.5144438509222571E-3</v>
      </c>
      <c r="AT1153" s="5">
        <f t="shared" si="485"/>
        <v>-4.6289920495863335E-3</v>
      </c>
      <c r="AU1153" s="5">
        <f t="shared" si="486"/>
        <v>-6.5907622449832282E-3</v>
      </c>
      <c r="AV1153" s="5">
        <f t="shared" si="487"/>
        <v>-6.6767614311691315E-3</v>
      </c>
      <c r="AW1153" s="5">
        <f t="shared" si="488"/>
        <v>-5.51446551143564E-3</v>
      </c>
      <c r="AX1153" s="5">
        <f t="shared" si="489"/>
        <v>1.0462295754610551E-2</v>
      </c>
      <c r="AZ1153" s="7">
        <f t="shared" si="499"/>
        <v>145.79754902010711</v>
      </c>
      <c r="BA1153" s="4">
        <f t="shared" si="490"/>
        <v>-2.0307016837542661E-3</v>
      </c>
      <c r="BB1153" s="5">
        <f>AZ1153/MAX($AZ$16:AZ1153)-1</f>
        <v>-2.0307016837544101E-3</v>
      </c>
    </row>
    <row r="1154" spans="1:54" x14ac:dyDescent="0.25">
      <c r="A1154" s="3">
        <v>44231</v>
      </c>
      <c r="B1154">
        <f>IFERROR(VLOOKUP($A1154,Finnifty!$A$14:$I$486,B$15+1,FALSE),All_curves!B1153)</f>
        <v>1019579.38</v>
      </c>
      <c r="C1154">
        <f>IFERROR(VLOOKUP($A1154,Finnifty!$A$14:$I$486,C$15+1,FALSE),All_curves!C1153)</f>
        <v>1032797.06</v>
      </c>
      <c r="D1154">
        <f>IFERROR(VLOOKUP($A1154,Finnifty!$A$14:$I$486,D$15+1,FALSE),All_curves!D1153)</f>
        <v>1020570.19</v>
      </c>
      <c r="E1154">
        <f>IFERROR(VLOOKUP($A1154,Finnifty!$A$14:$I$486,E$15+1,FALSE),All_curves!E1153)</f>
        <v>1016645.38</v>
      </c>
      <c r="F1154">
        <f>IFERROR(VLOOKUP($A1154,Finnifty!$A$14:$I$486,F$15+1,FALSE),All_curves!F1153)</f>
        <v>1026273.13</v>
      </c>
      <c r="G1154">
        <f>IFERROR(VLOOKUP($A1154,Finnifty!$A$14:$I$486,G$15+1,FALSE),All_curves!G1153)</f>
        <v>1027023.69</v>
      </c>
      <c r="H1154">
        <f>IFERROR(VLOOKUP($A1154,Finnifty!$A$14:$I$486,H$15+1,FALSE),All_curves!H1153)</f>
        <v>1018796.13</v>
      </c>
      <c r="I1154">
        <f>IFERROR(VLOOKUP($A1154,Finnifty!$A$14:$I$486,I$15+1,FALSE),All_curves!I1153)</f>
        <v>1010517.5</v>
      </c>
      <c r="J1154">
        <f>IFERROR(VLOOKUP($A1154,Banknifty!$A$14:$I$4860,2,FALSE),All_curves!J1153)</f>
        <v>19114350</v>
      </c>
      <c r="K1154">
        <f>IFERROR(VLOOKUP($A1154,Banknifty!$A$14:$I$4860,3,FALSE),All_curves!K1153)</f>
        <v>32596314</v>
      </c>
      <c r="L1154">
        <f>IFERROR(VLOOKUP($A1154,Banknifty!$A$14:$I$4860,4,FALSE),All_curves!L1153)</f>
        <v>24559834</v>
      </c>
      <c r="M1154">
        <f>IFERROR(VLOOKUP($A1154,Banknifty!$A$14:$I$4860,5,FALSE),All_curves!M1153)</f>
        <v>34157408</v>
      </c>
      <c r="N1154">
        <f>IFERROR(VLOOKUP($A1154,Banknifty!$A$14:$I$4860,6,FALSE),All_curves!N1153)</f>
        <v>18188908</v>
      </c>
      <c r="O1154">
        <f>IFERROR(VLOOKUP($A1154,Banknifty!$A$14:$I$4860,7,FALSE),All_curves!O1153)</f>
        <v>30136980</v>
      </c>
      <c r="P1154">
        <f>IFERROR(VLOOKUP($A1154,Banknifty!$A$14:$I$4860,8,FALSE),All_curves!P1153)</f>
        <v>30136980</v>
      </c>
      <c r="Q1154">
        <f>IFERROR(VLOOKUP($A1154,Banknifty!$A$14:$I$4860,9,FALSE),All_curves!Q1153)</f>
        <v>24675188</v>
      </c>
      <c r="R1154">
        <f>IFERROR(VLOOKUP($A1154,Nifty!$A$14:$I$4860,2,FALSE),All_curves!R1153)</f>
        <v>9554382</v>
      </c>
      <c r="S1154">
        <f>IFERROR(VLOOKUP($A1154,Nifty!$A$14:$I$4860,3,FALSE),All_curves!S1153)</f>
        <v>11877384</v>
      </c>
      <c r="T1154">
        <f>IFERROR(VLOOKUP($A1154,Nifty!$A$14:$I$4860,4,FALSE),All_curves!T1153)</f>
        <v>11252189</v>
      </c>
      <c r="U1154">
        <f>IFERROR(VLOOKUP($A1154,Nifty!$A$14:$I$4860,5,FALSE),All_curves!U1153)</f>
        <v>12639011</v>
      </c>
      <c r="V1154">
        <f>IFERROR(VLOOKUP($A1154,Nifty!$A$14:$I$4860,6,FALSE),All_curves!V1153)</f>
        <v>10628617</v>
      </c>
      <c r="W1154">
        <f>IFERROR(VLOOKUP($A1154,Nifty!$A$14:$I$4860,7,FALSE),All_curves!W1153)</f>
        <v>12477258</v>
      </c>
      <c r="X1154">
        <f>IFERROR(VLOOKUP($A1154,Nifty!$A$14:$I$4860,8,FALSE),All_curves!X1153)</f>
        <v>11980675</v>
      </c>
      <c r="Y1154">
        <f>IFERROR(VLOOKUP($A1154,Nifty!$A$14:$I$4860,9,FALSE),All_curves!Y1153)</f>
        <v>11967079</v>
      </c>
      <c r="AA1154" s="5">
        <f t="shared" si="491"/>
        <v>-4.4290620611303622E-3</v>
      </c>
      <c r="AB1154" s="5">
        <f t="shared" si="492"/>
        <v>-3.0041247056956655E-3</v>
      </c>
      <c r="AC1154" s="5">
        <f t="shared" si="493"/>
        <v>0</v>
      </c>
      <c r="AD1154" s="5">
        <f t="shared" si="494"/>
        <v>6.0690788090200787E-3</v>
      </c>
      <c r="AE1154" s="5">
        <f t="shared" si="495"/>
        <v>0</v>
      </c>
      <c r="AF1154" s="5">
        <f t="shared" si="496"/>
        <v>-8.9043221436302389E-4</v>
      </c>
      <c r="AG1154" s="5">
        <f t="shared" si="497"/>
        <v>0</v>
      </c>
      <c r="AH1154" s="5">
        <f t="shared" si="498"/>
        <v>-1.4240997183847526E-3</v>
      </c>
      <c r="AI1154" s="5">
        <f t="shared" si="474"/>
        <v>2.3846827520267455E-2</v>
      </c>
      <c r="AJ1154" s="5">
        <f t="shared" si="475"/>
        <v>3.0700710365898498E-2</v>
      </c>
      <c r="AK1154" s="5">
        <f t="shared" si="476"/>
        <v>1.672507493637343E-2</v>
      </c>
      <c r="AL1154" s="5">
        <f t="shared" si="477"/>
        <v>7.8516896251616952E-3</v>
      </c>
      <c r="AM1154" s="5">
        <f t="shared" si="478"/>
        <v>2.8932327261080193E-2</v>
      </c>
      <c r="AN1154" s="5">
        <f t="shared" si="479"/>
        <v>2.4431781099073291E-2</v>
      </c>
      <c r="AO1154" s="5">
        <f t="shared" si="480"/>
        <v>2.4431781099073291E-2</v>
      </c>
      <c r="AP1154" s="5">
        <f t="shared" si="481"/>
        <v>2.3776663629589523E-2</v>
      </c>
      <c r="AQ1154" s="5">
        <f t="shared" si="482"/>
        <v>-2.0356447251065335E-3</v>
      </c>
      <c r="AR1154" s="5">
        <f t="shared" si="483"/>
        <v>1.2339470136173425E-3</v>
      </c>
      <c r="AS1154" s="5">
        <f t="shared" si="484"/>
        <v>-3.8058721877488599E-3</v>
      </c>
      <c r="AT1154" s="5">
        <f t="shared" si="485"/>
        <v>-5.8527135776772488E-3</v>
      </c>
      <c r="AU1154" s="5">
        <f t="shared" si="486"/>
        <v>-2.1729736194844307E-3</v>
      </c>
      <c r="AV1154" s="5">
        <f t="shared" si="487"/>
        <v>-2.3477166492625878E-3</v>
      </c>
      <c r="AW1154" s="5">
        <f t="shared" si="488"/>
        <v>-1.0771583563692344E-3</v>
      </c>
      <c r="AX1154" s="5">
        <f t="shared" si="489"/>
        <v>-4.6289811666765379E-3</v>
      </c>
      <c r="AZ1154" s="7">
        <f t="shared" si="499"/>
        <v>146.74724450186608</v>
      </c>
      <c r="BA1154" s="4">
        <f t="shared" si="490"/>
        <v>6.5137959323856489E-3</v>
      </c>
      <c r="BB1154" s="5">
        <f>AZ1154/MAX($AZ$16:AZ1154)-1</f>
        <v>0</v>
      </c>
    </row>
    <row r="1155" spans="1:54" x14ac:dyDescent="0.25">
      <c r="A1155" s="3">
        <v>44232</v>
      </c>
      <c r="B1155">
        <f>IFERROR(VLOOKUP($A1155,Finnifty!$A$14:$I$486,B$15+1,FALSE),All_curves!B1154)</f>
        <v>1016343.19</v>
      </c>
      <c r="C1155">
        <f>IFERROR(VLOOKUP($A1155,Finnifty!$A$14:$I$486,C$15+1,FALSE),All_curves!C1154)</f>
        <v>1030546.13</v>
      </c>
      <c r="D1155">
        <f>IFERROR(VLOOKUP($A1155,Finnifty!$A$14:$I$486,D$15+1,FALSE),All_curves!D1154)</f>
        <v>1019431.75</v>
      </c>
      <c r="E1155">
        <f>IFERROR(VLOOKUP($A1155,Finnifty!$A$14:$I$486,E$15+1,FALSE),All_curves!E1154)</f>
        <v>1016645.38</v>
      </c>
      <c r="F1155">
        <f>IFERROR(VLOOKUP($A1155,Finnifty!$A$14:$I$486,F$15+1,FALSE),All_curves!F1154)</f>
        <v>1021909.44</v>
      </c>
      <c r="G1155">
        <f>IFERROR(VLOOKUP($A1155,Finnifty!$A$14:$I$486,G$15+1,FALSE),All_curves!G1154)</f>
        <v>1024404.44</v>
      </c>
      <c r="H1155">
        <f>IFERROR(VLOOKUP($A1155,Finnifty!$A$14:$I$486,H$15+1,FALSE),All_curves!H1154)</f>
        <v>1017300.06</v>
      </c>
      <c r="I1155">
        <f>IFERROR(VLOOKUP($A1155,Finnifty!$A$14:$I$486,I$15+1,FALSE),All_curves!I1154)</f>
        <v>1009438.88</v>
      </c>
      <c r="J1155">
        <f>IFERROR(VLOOKUP($A1155,Banknifty!$A$14:$I$4860,2,FALSE),All_curves!J1154)</f>
        <v>19016736</v>
      </c>
      <c r="K1155">
        <f>IFERROR(VLOOKUP($A1155,Banknifty!$A$14:$I$4860,3,FALSE),All_curves!K1154)</f>
        <v>32436870</v>
      </c>
      <c r="L1155">
        <f>IFERROR(VLOOKUP($A1155,Banknifty!$A$14:$I$4860,4,FALSE),All_curves!L1154)</f>
        <v>24465998</v>
      </c>
      <c r="M1155">
        <f>IFERROR(VLOOKUP($A1155,Banknifty!$A$14:$I$4860,5,FALSE),All_curves!M1154)</f>
        <v>34157408</v>
      </c>
      <c r="N1155">
        <f>IFERROR(VLOOKUP($A1155,Banknifty!$A$14:$I$4860,6,FALSE),All_curves!N1154)</f>
        <v>18260968</v>
      </c>
      <c r="O1155">
        <f>IFERROR(VLOOKUP($A1155,Banknifty!$A$14:$I$4860,7,FALSE),All_curves!O1154)</f>
        <v>30451418</v>
      </c>
      <c r="P1155">
        <f>IFERROR(VLOOKUP($A1155,Banknifty!$A$14:$I$4860,8,FALSE),All_curves!P1154)</f>
        <v>30451418</v>
      </c>
      <c r="Q1155">
        <f>IFERROR(VLOOKUP($A1155,Banknifty!$A$14:$I$4860,9,FALSE),All_curves!Q1154)</f>
        <v>25239472</v>
      </c>
      <c r="R1155">
        <f>IFERROR(VLOOKUP($A1155,Nifty!$A$14:$I$4860,2,FALSE),All_curves!R1154)</f>
        <v>9533890</v>
      </c>
      <c r="S1155">
        <f>IFERROR(VLOOKUP($A1155,Nifty!$A$14:$I$4860,3,FALSE),All_curves!S1154)</f>
        <v>11861482</v>
      </c>
      <c r="T1155">
        <f>IFERROR(VLOOKUP($A1155,Nifty!$A$14:$I$4860,4,FALSE),All_curves!T1154)</f>
        <v>11252189</v>
      </c>
      <c r="U1155">
        <f>IFERROR(VLOOKUP($A1155,Nifty!$A$14:$I$4860,5,FALSE),All_curves!U1154)</f>
        <v>12639011</v>
      </c>
      <c r="V1155">
        <f>IFERROR(VLOOKUP($A1155,Nifty!$A$14:$I$4860,6,FALSE),All_curves!V1154)</f>
        <v>10605821</v>
      </c>
      <c r="W1155">
        <f>IFERROR(VLOOKUP($A1155,Nifty!$A$14:$I$4860,7,FALSE),All_curves!W1154)</f>
        <v>12460553</v>
      </c>
      <c r="X1155">
        <f>IFERROR(VLOOKUP($A1155,Nifty!$A$14:$I$4860,8,FALSE),All_curves!X1154)</f>
        <v>11980675</v>
      </c>
      <c r="Y1155">
        <f>IFERROR(VLOOKUP($A1155,Nifty!$A$14:$I$4860,9,FALSE),All_curves!Y1154)</f>
        <v>11942268</v>
      </c>
      <c r="AA1155" s="5">
        <f t="shared" si="491"/>
        <v>-3.174044182808089E-3</v>
      </c>
      <c r="AB1155" s="5">
        <f t="shared" si="492"/>
        <v>-2.1794504333697562E-3</v>
      </c>
      <c r="AC1155" s="5">
        <f t="shared" si="493"/>
        <v>-1.1154940749346087E-3</v>
      </c>
      <c r="AD1155" s="5">
        <f t="shared" si="494"/>
        <v>0</v>
      </c>
      <c r="AE1155" s="5">
        <f t="shared" si="495"/>
        <v>-4.2519772489805208E-3</v>
      </c>
      <c r="AF1155" s="5">
        <f t="shared" si="496"/>
        <v>-2.5503306549822247E-3</v>
      </c>
      <c r="AG1155" s="5">
        <f t="shared" si="497"/>
        <v>-1.4684684756310906E-3</v>
      </c>
      <c r="AH1155" s="5">
        <f t="shared" si="498"/>
        <v>-1.0673936868980105E-3</v>
      </c>
      <c r="AI1155" s="5">
        <f t="shared" si="474"/>
        <v>-5.1068438110634107E-3</v>
      </c>
      <c r="AJ1155" s="5">
        <f t="shared" si="475"/>
        <v>-4.8914733119824749E-3</v>
      </c>
      <c r="AK1155" s="5">
        <f t="shared" si="476"/>
        <v>-3.8207098631041214E-3</v>
      </c>
      <c r="AL1155" s="5">
        <f t="shared" si="477"/>
        <v>0</v>
      </c>
      <c r="AM1155" s="5">
        <f t="shared" si="478"/>
        <v>3.9617551531956341E-3</v>
      </c>
      <c r="AN1155" s="5">
        <f t="shared" si="479"/>
        <v>1.0433626727031076E-2</v>
      </c>
      <c r="AO1155" s="5">
        <f t="shared" si="480"/>
        <v>1.0433626727031076E-2</v>
      </c>
      <c r="AP1155" s="5">
        <f t="shared" si="481"/>
        <v>2.2868478246244717E-2</v>
      </c>
      <c r="AQ1155" s="5">
        <f t="shared" si="482"/>
        <v>-2.1447750362084683E-3</v>
      </c>
      <c r="AR1155" s="5">
        <f t="shared" si="483"/>
        <v>-1.3388470053674606E-3</v>
      </c>
      <c r="AS1155" s="5">
        <f t="shared" si="484"/>
        <v>0</v>
      </c>
      <c r="AT1155" s="5">
        <f t="shared" si="485"/>
        <v>0</v>
      </c>
      <c r="AU1155" s="5">
        <f t="shared" si="486"/>
        <v>-2.1447757502222053E-3</v>
      </c>
      <c r="AV1155" s="5">
        <f t="shared" si="487"/>
        <v>-1.3388358243453524E-3</v>
      </c>
      <c r="AW1155" s="5">
        <f t="shared" si="488"/>
        <v>0</v>
      </c>
      <c r="AX1155" s="5">
        <f t="shared" si="489"/>
        <v>-2.0732711800431902E-3</v>
      </c>
      <c r="AZ1155" s="7">
        <f t="shared" si="499"/>
        <v>146.80246302164412</v>
      </c>
      <c r="BA1155" s="4">
        <f t="shared" si="490"/>
        <v>3.7628317973172998E-4</v>
      </c>
      <c r="BB1155" s="5">
        <f>AZ1155/MAX($AZ$16:AZ1155)-1</f>
        <v>0</v>
      </c>
    </row>
    <row r="1156" spans="1:54" x14ac:dyDescent="0.25">
      <c r="A1156" s="3">
        <v>44235</v>
      </c>
      <c r="B1156">
        <f>IFERROR(VLOOKUP($A1156,Finnifty!$A$14:$I$486,B$15+1,FALSE),All_curves!B1155)</f>
        <v>1013455.06</v>
      </c>
      <c r="C1156">
        <f>IFERROR(VLOOKUP($A1156,Finnifty!$A$14:$I$486,C$15+1,FALSE),All_curves!C1155)</f>
        <v>1028459.69</v>
      </c>
      <c r="D1156">
        <f>IFERROR(VLOOKUP($A1156,Finnifty!$A$14:$I$486,D$15+1,FALSE),All_curves!D1155)</f>
        <v>1020780.19</v>
      </c>
      <c r="E1156">
        <f>IFERROR(VLOOKUP($A1156,Finnifty!$A$14:$I$486,E$15+1,FALSE),All_curves!E1155)</f>
        <v>1015989.5</v>
      </c>
      <c r="F1156">
        <f>IFERROR(VLOOKUP($A1156,Finnifty!$A$14:$I$486,F$15+1,FALSE),All_curves!F1155)</f>
        <v>1023865.38</v>
      </c>
      <c r="G1156">
        <f>IFERROR(VLOOKUP($A1156,Finnifty!$A$14:$I$486,G$15+1,FALSE),All_curves!G1155)</f>
        <v>1022063</v>
      </c>
      <c r="H1156">
        <f>IFERROR(VLOOKUP($A1156,Finnifty!$A$14:$I$486,H$15+1,FALSE),All_curves!H1155)</f>
        <v>1016594.75</v>
      </c>
      <c r="I1156">
        <f>IFERROR(VLOOKUP($A1156,Finnifty!$A$14:$I$486,I$15+1,FALSE),All_curves!I1155)</f>
        <v>1008578.94</v>
      </c>
      <c r="J1156">
        <f>IFERROR(VLOOKUP($A1156,Banknifty!$A$14:$I$4860,2,FALSE),All_curves!J1155)</f>
        <v>19011124</v>
      </c>
      <c r="K1156">
        <f>IFERROR(VLOOKUP($A1156,Banknifty!$A$14:$I$4860,3,FALSE),All_curves!K1155)</f>
        <v>32549782</v>
      </c>
      <c r="L1156">
        <f>IFERROR(VLOOKUP($A1156,Banknifty!$A$14:$I$4860,4,FALSE),All_curves!L1155)</f>
        <v>24562760</v>
      </c>
      <c r="M1156">
        <f>IFERROR(VLOOKUP($A1156,Banknifty!$A$14:$I$4860,5,FALSE),All_curves!M1155)</f>
        <v>34157408</v>
      </c>
      <c r="N1156">
        <f>IFERROR(VLOOKUP($A1156,Banknifty!$A$14:$I$4860,6,FALSE),All_curves!N1155)</f>
        <v>18164444</v>
      </c>
      <c r="O1156">
        <f>IFERROR(VLOOKUP($A1156,Banknifty!$A$14:$I$4860,7,FALSE),All_curves!O1155)</f>
        <v>30338074</v>
      </c>
      <c r="P1156">
        <f>IFERROR(VLOOKUP($A1156,Banknifty!$A$14:$I$4860,8,FALSE),All_curves!P1155)</f>
        <v>30338074</v>
      </c>
      <c r="Q1156">
        <f>IFERROR(VLOOKUP($A1156,Banknifty!$A$14:$I$4860,9,FALSE),All_curves!Q1155)</f>
        <v>25197498</v>
      </c>
      <c r="R1156">
        <f>IFERROR(VLOOKUP($A1156,Nifty!$A$14:$I$4860,2,FALSE),All_curves!R1155)</f>
        <v>9539002</v>
      </c>
      <c r="S1156">
        <f>IFERROR(VLOOKUP($A1156,Nifty!$A$14:$I$4860,3,FALSE),All_curves!S1155)</f>
        <v>11843373</v>
      </c>
      <c r="T1156">
        <f>IFERROR(VLOOKUP($A1156,Nifty!$A$14:$I$4860,4,FALSE),All_curves!T1155)</f>
        <v>11252189</v>
      </c>
      <c r="U1156">
        <f>IFERROR(VLOOKUP($A1156,Nifty!$A$14:$I$4860,5,FALSE),All_curves!U1155)</f>
        <v>12639011</v>
      </c>
      <c r="V1156">
        <f>IFERROR(VLOOKUP($A1156,Nifty!$A$14:$I$4860,6,FALSE),All_curves!V1155)</f>
        <v>10611508</v>
      </c>
      <c r="W1156">
        <f>IFERROR(VLOOKUP($A1156,Nifty!$A$14:$I$4860,7,FALSE),All_curves!W1155)</f>
        <v>12441530</v>
      </c>
      <c r="X1156">
        <f>IFERROR(VLOOKUP($A1156,Nifty!$A$14:$I$4860,8,FALSE),All_curves!X1155)</f>
        <v>11980675</v>
      </c>
      <c r="Y1156">
        <f>IFERROR(VLOOKUP($A1156,Nifty!$A$14:$I$4860,9,FALSE),All_curves!Y1155)</f>
        <v>11942268</v>
      </c>
      <c r="AA1156" s="5">
        <f t="shared" si="491"/>
        <v>-2.841687757065503E-3</v>
      </c>
      <c r="AB1156" s="5">
        <f t="shared" si="492"/>
        <v>-2.0245964147185269E-3</v>
      </c>
      <c r="AC1156" s="5">
        <f t="shared" si="493"/>
        <v>1.3227369071053818E-3</v>
      </c>
      <c r="AD1156" s="5">
        <f t="shared" si="494"/>
        <v>-6.4514137663218563E-4</v>
      </c>
      <c r="AE1156" s="5">
        <f t="shared" si="495"/>
        <v>1.9140052175270483E-3</v>
      </c>
      <c r="AF1156" s="5">
        <f t="shared" si="496"/>
        <v>-2.2856597536807799E-3</v>
      </c>
      <c r="AG1156" s="5">
        <f t="shared" si="497"/>
        <v>-6.9331559854624025E-4</v>
      </c>
      <c r="AH1156" s="5">
        <f t="shared" si="498"/>
        <v>-8.5189902730919975E-4</v>
      </c>
      <c r="AI1156" s="5">
        <f t="shared" si="474"/>
        <v>-2.9510847708036358E-4</v>
      </c>
      <c r="AJ1156" s="5">
        <f t="shared" si="475"/>
        <v>3.4809770486485814E-3</v>
      </c>
      <c r="AK1156" s="5">
        <f t="shared" si="476"/>
        <v>3.9549582240625547E-3</v>
      </c>
      <c r="AL1156" s="5">
        <f t="shared" si="477"/>
        <v>0</v>
      </c>
      <c r="AM1156" s="5">
        <f t="shared" si="478"/>
        <v>-5.2858096022072587E-3</v>
      </c>
      <c r="AN1156" s="5">
        <f t="shared" si="479"/>
        <v>-3.722125518095698E-3</v>
      </c>
      <c r="AO1156" s="5">
        <f t="shared" si="480"/>
        <v>-3.722125518095698E-3</v>
      </c>
      <c r="AP1156" s="5">
        <f t="shared" si="481"/>
        <v>-1.6630300348596805E-3</v>
      </c>
      <c r="AQ1156" s="5">
        <f t="shared" si="482"/>
        <v>5.3619246708325186E-4</v>
      </c>
      <c r="AR1156" s="5">
        <f t="shared" si="483"/>
        <v>-1.5267063592896424E-3</v>
      </c>
      <c r="AS1156" s="5">
        <f t="shared" si="484"/>
        <v>0</v>
      </c>
      <c r="AT1156" s="5">
        <f t="shared" si="485"/>
        <v>0</v>
      </c>
      <c r="AU1156" s="5">
        <f t="shared" si="486"/>
        <v>5.3621497100508897E-4</v>
      </c>
      <c r="AV1156" s="5">
        <f t="shared" si="487"/>
        <v>-1.5266577655100866E-3</v>
      </c>
      <c r="AW1156" s="5">
        <f t="shared" si="488"/>
        <v>0</v>
      </c>
      <c r="AX1156" s="5">
        <f t="shared" si="489"/>
        <v>0</v>
      </c>
      <c r="AZ1156" s="7">
        <f t="shared" si="499"/>
        <v>146.7086392531393</v>
      </c>
      <c r="BA1156" s="4">
        <f t="shared" si="490"/>
        <v>-6.3911576531912317E-4</v>
      </c>
      <c r="BB1156" s="5">
        <f>AZ1156/MAX($AZ$16:AZ1156)-1</f>
        <v>-6.3911576531916481E-4</v>
      </c>
    </row>
    <row r="1157" spans="1:54" x14ac:dyDescent="0.25">
      <c r="A1157" s="3">
        <v>44236</v>
      </c>
      <c r="B1157">
        <f>IFERROR(VLOOKUP($A1157,Finnifty!$A$14:$I$486,B$15+1,FALSE),All_curves!B1156)</f>
        <v>1009904.25</v>
      </c>
      <c r="C1157">
        <f>IFERROR(VLOOKUP($A1157,Finnifty!$A$14:$I$486,C$15+1,FALSE),All_curves!C1156)</f>
        <v>1023972.5</v>
      </c>
      <c r="D1157">
        <f>IFERROR(VLOOKUP($A1157,Finnifty!$A$14:$I$486,D$15+1,FALSE),All_curves!D1156)</f>
        <v>1018284.5</v>
      </c>
      <c r="E1157">
        <f>IFERROR(VLOOKUP($A1157,Finnifty!$A$14:$I$486,E$15+1,FALSE),All_curves!E1156)</f>
        <v>1013504.94</v>
      </c>
      <c r="F1157">
        <f>IFERROR(VLOOKUP($A1157,Finnifty!$A$14:$I$486,F$15+1,FALSE),All_curves!F1156)</f>
        <v>1023872.94</v>
      </c>
      <c r="G1157">
        <f>IFERROR(VLOOKUP($A1157,Finnifty!$A$14:$I$486,G$15+1,FALSE),All_curves!G1156)</f>
        <v>1017375.56</v>
      </c>
      <c r="H1157">
        <f>IFERROR(VLOOKUP($A1157,Finnifty!$A$14:$I$486,H$15+1,FALSE),All_curves!H1156)</f>
        <v>1011950.75</v>
      </c>
      <c r="I1157">
        <f>IFERROR(VLOOKUP($A1157,Finnifty!$A$14:$I$486,I$15+1,FALSE),All_curves!I1156)</f>
        <v>1004208.56</v>
      </c>
      <c r="J1157">
        <f>IFERROR(VLOOKUP($A1157,Banknifty!$A$14:$I$4860,2,FALSE),All_curves!J1156)</f>
        <v>18900016</v>
      </c>
      <c r="K1157">
        <f>IFERROR(VLOOKUP($A1157,Banknifty!$A$14:$I$4860,3,FALSE),All_curves!K1156)</f>
        <v>32413644</v>
      </c>
      <c r="L1157">
        <f>IFERROR(VLOOKUP($A1157,Banknifty!$A$14:$I$4860,4,FALSE),All_curves!L1156)</f>
        <v>24494552</v>
      </c>
      <c r="M1157">
        <f>IFERROR(VLOOKUP($A1157,Banknifty!$A$14:$I$4860,5,FALSE),All_curves!M1156)</f>
        <v>33999768</v>
      </c>
      <c r="N1157">
        <f>IFERROR(VLOOKUP($A1157,Banknifty!$A$14:$I$4860,6,FALSE),All_curves!N1156)</f>
        <v>18278228</v>
      </c>
      <c r="O1157">
        <f>IFERROR(VLOOKUP($A1157,Banknifty!$A$14:$I$4860,7,FALSE),All_curves!O1156)</f>
        <v>30314864</v>
      </c>
      <c r="P1157">
        <f>IFERROR(VLOOKUP($A1157,Banknifty!$A$14:$I$4860,8,FALSE),All_curves!P1156)</f>
        <v>30314864</v>
      </c>
      <c r="Q1157">
        <f>IFERROR(VLOOKUP($A1157,Banknifty!$A$14:$I$4860,9,FALSE),All_curves!Q1156)</f>
        <v>25099730</v>
      </c>
      <c r="R1157">
        <f>IFERROR(VLOOKUP($A1157,Nifty!$A$14:$I$4860,2,FALSE),All_curves!R1156)</f>
        <v>9512291</v>
      </c>
      <c r="S1157">
        <f>IFERROR(VLOOKUP($A1157,Nifty!$A$14:$I$4860,3,FALSE),All_curves!S1156)</f>
        <v>11772305</v>
      </c>
      <c r="T1157">
        <f>IFERROR(VLOOKUP($A1157,Nifty!$A$14:$I$4860,4,FALSE),All_curves!T1156)</f>
        <v>11252189</v>
      </c>
      <c r="U1157">
        <f>IFERROR(VLOOKUP($A1157,Nifty!$A$14:$I$4860,5,FALSE),All_curves!U1156)</f>
        <v>12639011</v>
      </c>
      <c r="V1157">
        <f>IFERROR(VLOOKUP($A1157,Nifty!$A$14:$I$4860,6,FALSE),All_curves!V1156)</f>
        <v>10581794</v>
      </c>
      <c r="W1157">
        <f>IFERROR(VLOOKUP($A1157,Nifty!$A$14:$I$4860,7,FALSE),All_curves!W1156)</f>
        <v>12366872</v>
      </c>
      <c r="X1157">
        <f>IFERROR(VLOOKUP($A1157,Nifty!$A$14:$I$4860,8,FALSE),All_curves!X1156)</f>
        <v>11980675</v>
      </c>
      <c r="Y1157">
        <f>IFERROR(VLOOKUP($A1157,Nifty!$A$14:$I$4860,9,FALSE),All_curves!Y1156)</f>
        <v>11942268</v>
      </c>
      <c r="AA1157" s="5">
        <f t="shared" si="491"/>
        <v>-3.503667937678534E-3</v>
      </c>
      <c r="AB1157" s="5">
        <f t="shared" si="492"/>
        <v>-4.3630198087782901E-3</v>
      </c>
      <c r="AC1157" s="5">
        <f t="shared" si="493"/>
        <v>-2.4448848287308422E-3</v>
      </c>
      <c r="AD1157" s="5">
        <f t="shared" si="494"/>
        <v>-2.4454583438117128E-3</v>
      </c>
      <c r="AE1157" s="5">
        <f t="shared" si="495"/>
        <v>7.3837832077483512E-6</v>
      </c>
      <c r="AF1157" s="5">
        <f t="shared" si="496"/>
        <v>-4.5862534892662232E-3</v>
      </c>
      <c r="AG1157" s="5">
        <f t="shared" si="497"/>
        <v>-4.5681919958764361E-3</v>
      </c>
      <c r="AH1157" s="5">
        <f t="shared" si="498"/>
        <v>-4.3332056883915726E-3</v>
      </c>
      <c r="AI1157" s="5">
        <f t="shared" si="474"/>
        <v>-5.8443677501656133E-3</v>
      </c>
      <c r="AJ1157" s="5">
        <f t="shared" si="475"/>
        <v>-4.1824550468571031E-3</v>
      </c>
      <c r="AK1157" s="5">
        <f t="shared" si="476"/>
        <v>-2.7768866365180944E-3</v>
      </c>
      <c r="AL1157" s="5">
        <f t="shared" si="477"/>
        <v>-4.6151042842594858E-3</v>
      </c>
      <c r="AM1157" s="5">
        <f t="shared" si="478"/>
        <v>6.2641058542722838E-3</v>
      </c>
      <c r="AN1157" s="5">
        <f t="shared" si="479"/>
        <v>-7.6504526951848284E-4</v>
      </c>
      <c r="AO1157" s="5">
        <f t="shared" si="480"/>
        <v>-7.6504526951848284E-4</v>
      </c>
      <c r="AP1157" s="5">
        <f t="shared" si="481"/>
        <v>-3.8800677749830648E-3</v>
      </c>
      <c r="AQ1157" s="5">
        <f t="shared" si="482"/>
        <v>-2.8001881119219529E-3</v>
      </c>
      <c r="AR1157" s="5">
        <f t="shared" si="483"/>
        <v>-6.0006553876162938E-3</v>
      </c>
      <c r="AS1157" s="5">
        <f t="shared" si="484"/>
        <v>0</v>
      </c>
      <c r="AT1157" s="5">
        <f t="shared" si="485"/>
        <v>0</v>
      </c>
      <c r="AU1157" s="5">
        <f t="shared" si="486"/>
        <v>-2.8001675162474537E-3</v>
      </c>
      <c r="AV1157" s="5">
        <f t="shared" si="487"/>
        <v>-6.0007089160255545E-3</v>
      </c>
      <c r="AW1157" s="5">
        <f t="shared" si="488"/>
        <v>0</v>
      </c>
      <c r="AX1157" s="5">
        <f t="shared" si="489"/>
        <v>0</v>
      </c>
      <c r="AZ1157" s="7">
        <f t="shared" si="499"/>
        <v>146.33939876611143</v>
      </c>
      <c r="BA1157" s="4">
        <f t="shared" si="490"/>
        <v>-2.5168285174452152E-3</v>
      </c>
      <c r="BB1157" s="5">
        <f>AZ1157/MAX($AZ$16:AZ1157)-1</f>
        <v>-3.1543357379801851E-3</v>
      </c>
    </row>
    <row r="1158" spans="1:54" x14ac:dyDescent="0.25">
      <c r="A1158" s="3">
        <v>44237</v>
      </c>
      <c r="B1158">
        <f>IFERROR(VLOOKUP($A1158,Finnifty!$A$14:$I$486,B$15+1,FALSE),All_curves!B1157)</f>
        <v>1005366.06</v>
      </c>
      <c r="C1158">
        <f>IFERROR(VLOOKUP($A1158,Finnifty!$A$14:$I$486,C$15+1,FALSE),All_curves!C1157)</f>
        <v>1021742.19</v>
      </c>
      <c r="D1158">
        <f>IFERROR(VLOOKUP($A1158,Finnifty!$A$14:$I$486,D$15+1,FALSE),All_curves!D1157)</f>
        <v>1017244.44</v>
      </c>
      <c r="E1158">
        <f>IFERROR(VLOOKUP($A1158,Finnifty!$A$14:$I$486,E$15+1,FALSE),All_curves!E1157)</f>
        <v>1010726.13</v>
      </c>
      <c r="F1158">
        <f>IFERROR(VLOOKUP($A1158,Finnifty!$A$14:$I$486,F$15+1,FALSE),All_curves!F1157)</f>
        <v>1022635.56</v>
      </c>
      <c r="G1158">
        <f>IFERROR(VLOOKUP($A1158,Finnifty!$A$14:$I$486,G$15+1,FALSE),All_curves!G1157)</f>
        <v>1014901.38</v>
      </c>
      <c r="H1158">
        <f>IFERROR(VLOOKUP($A1158,Finnifty!$A$14:$I$486,H$15+1,FALSE),All_curves!H1157)</f>
        <v>1008378.5</v>
      </c>
      <c r="I1158">
        <f>IFERROR(VLOOKUP($A1158,Finnifty!$A$14:$I$486,I$15+1,FALSE),All_curves!I1157)</f>
        <v>1002384.25</v>
      </c>
      <c r="J1158">
        <f>IFERROR(VLOOKUP($A1158,Banknifty!$A$14:$I$4860,2,FALSE),All_curves!J1157)</f>
        <v>18917676</v>
      </c>
      <c r="K1158">
        <f>IFERROR(VLOOKUP($A1158,Banknifty!$A$14:$I$4860,3,FALSE),All_curves!K1157)</f>
        <v>32202056</v>
      </c>
      <c r="L1158">
        <f>IFERROR(VLOOKUP($A1158,Banknifty!$A$14:$I$4860,4,FALSE),All_curves!L1157)</f>
        <v>24479136</v>
      </c>
      <c r="M1158">
        <f>IFERROR(VLOOKUP($A1158,Banknifty!$A$14:$I$4860,5,FALSE),All_curves!M1157)</f>
        <v>33781704</v>
      </c>
      <c r="N1158">
        <f>IFERROR(VLOOKUP($A1158,Banknifty!$A$14:$I$4860,6,FALSE),All_curves!N1157)</f>
        <v>18339996</v>
      </c>
      <c r="O1158">
        <f>IFERROR(VLOOKUP($A1158,Banknifty!$A$14:$I$4860,7,FALSE),All_curves!O1157)</f>
        <v>30467834</v>
      </c>
      <c r="P1158">
        <f>IFERROR(VLOOKUP($A1158,Banknifty!$A$14:$I$4860,8,FALSE),All_curves!P1157)</f>
        <v>30467834</v>
      </c>
      <c r="Q1158">
        <f>IFERROR(VLOOKUP($A1158,Banknifty!$A$14:$I$4860,9,FALSE),All_curves!Q1157)</f>
        <v>25483158</v>
      </c>
      <c r="R1158">
        <f>IFERROR(VLOOKUP($A1158,Nifty!$A$14:$I$4860,2,FALSE),All_curves!R1157)</f>
        <v>9445589</v>
      </c>
      <c r="S1158">
        <f>IFERROR(VLOOKUP($A1158,Nifty!$A$14:$I$4860,3,FALSE),All_curves!S1157)</f>
        <v>11694289</v>
      </c>
      <c r="T1158">
        <f>IFERROR(VLOOKUP($A1158,Nifty!$A$14:$I$4860,4,FALSE),All_curves!T1157)</f>
        <v>11213962</v>
      </c>
      <c r="U1158">
        <f>IFERROR(VLOOKUP($A1158,Nifty!$A$14:$I$4860,5,FALSE),All_curves!U1157)</f>
        <v>12552234</v>
      </c>
      <c r="V1158">
        <f>IFERROR(VLOOKUP($A1158,Nifty!$A$14:$I$4860,6,FALSE),All_curves!V1157)</f>
        <v>10507593</v>
      </c>
      <c r="W1158">
        <f>IFERROR(VLOOKUP($A1158,Nifty!$A$14:$I$4860,7,FALSE),All_curves!W1157)</f>
        <v>12284916</v>
      </c>
      <c r="X1158">
        <f>IFERROR(VLOOKUP($A1158,Nifty!$A$14:$I$4860,8,FALSE),All_curves!X1157)</f>
        <v>11939974</v>
      </c>
      <c r="Y1158">
        <f>IFERROR(VLOOKUP($A1158,Nifty!$A$14:$I$4860,9,FALSE),All_curves!Y1157)</f>
        <v>11942268</v>
      </c>
      <c r="AA1158" s="5">
        <f t="shared" si="491"/>
        <v>-4.4936834358305644E-3</v>
      </c>
      <c r="AB1158" s="5">
        <f t="shared" si="492"/>
        <v>-2.1780956031534071E-3</v>
      </c>
      <c r="AC1158" s="5">
        <f t="shared" si="493"/>
        <v>-1.0213844951976192E-3</v>
      </c>
      <c r="AD1158" s="5">
        <f t="shared" si="494"/>
        <v>-2.7417823932855967E-3</v>
      </c>
      <c r="AE1158" s="5">
        <f t="shared" si="495"/>
        <v>-1.208528862966074E-3</v>
      </c>
      <c r="AF1158" s="5">
        <f t="shared" si="496"/>
        <v>-2.4319239593293407E-3</v>
      </c>
      <c r="AG1158" s="5">
        <f t="shared" si="497"/>
        <v>-3.5300630984265169E-3</v>
      </c>
      <c r="AH1158" s="5">
        <f t="shared" si="498"/>
        <v>-1.8166644586260494E-3</v>
      </c>
      <c r="AI1158" s="5">
        <f t="shared" si="474"/>
        <v>9.3439074337298145E-4</v>
      </c>
      <c r="AJ1158" s="5">
        <f t="shared" si="475"/>
        <v>-6.5277449212436389E-3</v>
      </c>
      <c r="AK1158" s="5">
        <f t="shared" si="476"/>
        <v>-6.2936443989669577E-4</v>
      </c>
      <c r="AL1158" s="5">
        <f t="shared" si="477"/>
        <v>-6.4136908228314971E-3</v>
      </c>
      <c r="AM1158" s="5">
        <f t="shared" si="478"/>
        <v>3.3793210151442654E-3</v>
      </c>
      <c r="AN1158" s="5">
        <f t="shared" si="479"/>
        <v>5.0460394610380988E-3</v>
      </c>
      <c r="AO1158" s="5">
        <f t="shared" si="480"/>
        <v>5.0460394610380988E-3</v>
      </c>
      <c r="AP1158" s="5">
        <f t="shared" si="481"/>
        <v>1.5276180261700079E-2</v>
      </c>
      <c r="AQ1158" s="5">
        <f t="shared" si="482"/>
        <v>-7.0121908591737059E-3</v>
      </c>
      <c r="AR1158" s="5">
        <f t="shared" si="483"/>
        <v>-6.6270794037361913E-3</v>
      </c>
      <c r="AS1158" s="5">
        <f t="shared" si="484"/>
        <v>-3.3972945175378966E-3</v>
      </c>
      <c r="AT1158" s="5">
        <f t="shared" si="485"/>
        <v>-6.8658061932219683E-3</v>
      </c>
      <c r="AU1158" s="5">
        <f t="shared" si="486"/>
        <v>-7.0121380174288372E-3</v>
      </c>
      <c r="AV1158" s="5">
        <f t="shared" si="487"/>
        <v>-6.6270597771206363E-3</v>
      </c>
      <c r="AW1158" s="5">
        <f t="shared" si="488"/>
        <v>-3.3972209412240773E-3</v>
      </c>
      <c r="AX1158" s="5">
        <f t="shared" si="489"/>
        <v>0</v>
      </c>
      <c r="AZ1158" s="7">
        <f t="shared" si="499"/>
        <v>146.06958705291976</v>
      </c>
      <c r="BA1158" s="4">
        <f t="shared" si="490"/>
        <v>-1.8437393857473666E-3</v>
      </c>
      <c r="BB1158" s="5">
        <f>AZ1158/MAX($AZ$16:AZ1158)-1</f>
        <v>-4.9922593506915858E-3</v>
      </c>
    </row>
    <row r="1159" spans="1:54" x14ac:dyDescent="0.25">
      <c r="A1159" s="3">
        <v>44238</v>
      </c>
      <c r="B1159">
        <f>IFERROR(VLOOKUP($A1159,Finnifty!$A$14:$I$486,B$15+1,FALSE),All_curves!B1158)</f>
        <v>999792.13</v>
      </c>
      <c r="C1159">
        <f>IFERROR(VLOOKUP($A1159,Finnifty!$A$14:$I$486,C$15+1,FALSE),All_curves!C1158)</f>
        <v>1022101.44</v>
      </c>
      <c r="D1159">
        <f>IFERROR(VLOOKUP($A1159,Finnifty!$A$14:$I$486,D$15+1,FALSE),All_curves!D1158)</f>
        <v>1014679</v>
      </c>
      <c r="E1159">
        <f>IFERROR(VLOOKUP($A1159,Finnifty!$A$14:$I$486,E$15+1,FALSE),All_curves!E1158)</f>
        <v>1011048.31</v>
      </c>
      <c r="F1159">
        <f>IFERROR(VLOOKUP($A1159,Finnifty!$A$14:$I$486,F$15+1,FALSE),All_curves!F1158)</f>
        <v>1015139.19</v>
      </c>
      <c r="G1159">
        <f>IFERROR(VLOOKUP($A1159,Finnifty!$A$14:$I$486,G$15+1,FALSE),All_curves!G1158)</f>
        <v>1015224.88</v>
      </c>
      <c r="H1159">
        <f>IFERROR(VLOOKUP($A1159,Finnifty!$A$14:$I$486,H$15+1,FALSE),All_curves!H1158)</f>
        <v>1006149.13</v>
      </c>
      <c r="I1159">
        <f>IFERROR(VLOOKUP($A1159,Finnifty!$A$14:$I$486,I$15+1,FALSE),All_curves!I1158)</f>
        <v>1002788.25</v>
      </c>
      <c r="J1159">
        <f>IFERROR(VLOOKUP($A1159,Banknifty!$A$14:$I$4860,2,FALSE),All_curves!J1158)</f>
        <v>18745610</v>
      </c>
      <c r="K1159">
        <f>IFERROR(VLOOKUP($A1159,Banknifty!$A$14:$I$4860,3,FALSE),All_curves!K1158)</f>
        <v>32212312</v>
      </c>
      <c r="L1159">
        <f>IFERROR(VLOOKUP($A1159,Banknifty!$A$14:$I$4860,4,FALSE),All_curves!L1158)</f>
        <v>24479136</v>
      </c>
      <c r="M1159">
        <f>IFERROR(VLOOKUP($A1159,Banknifty!$A$14:$I$4860,5,FALSE),All_curves!M1158)</f>
        <v>33784392</v>
      </c>
      <c r="N1159">
        <f>IFERROR(VLOOKUP($A1159,Banknifty!$A$14:$I$4860,6,FALSE),All_curves!N1158)</f>
        <v>18334584</v>
      </c>
      <c r="O1159">
        <f>IFERROR(VLOOKUP($A1159,Banknifty!$A$14:$I$4860,7,FALSE),All_curves!O1158)</f>
        <v>30573890</v>
      </c>
      <c r="P1159">
        <f>IFERROR(VLOOKUP($A1159,Banknifty!$A$14:$I$4860,8,FALSE),All_curves!P1158)</f>
        <v>30573890</v>
      </c>
      <c r="Q1159">
        <f>IFERROR(VLOOKUP($A1159,Banknifty!$A$14:$I$4860,9,FALSE),All_curves!Q1158)</f>
        <v>25483158</v>
      </c>
      <c r="R1159">
        <f>IFERROR(VLOOKUP($A1159,Nifty!$A$14:$I$4860,2,FALSE),All_curves!R1158)</f>
        <v>9435164</v>
      </c>
      <c r="S1159">
        <f>IFERROR(VLOOKUP($A1159,Nifty!$A$14:$I$4860,3,FALSE),All_curves!S1158)</f>
        <v>11669002</v>
      </c>
      <c r="T1159">
        <f>IFERROR(VLOOKUP($A1159,Nifty!$A$14:$I$4860,4,FALSE),All_curves!T1158)</f>
        <v>11221866</v>
      </c>
      <c r="U1159">
        <f>IFERROR(VLOOKUP($A1159,Nifty!$A$14:$I$4860,5,FALSE),All_curves!U1158)</f>
        <v>12568340</v>
      </c>
      <c r="V1159">
        <f>IFERROR(VLOOKUP($A1159,Nifty!$A$14:$I$4860,6,FALSE),All_curves!V1158)</f>
        <v>10520186</v>
      </c>
      <c r="W1159">
        <f>IFERROR(VLOOKUP($A1159,Nifty!$A$14:$I$4860,7,FALSE),All_curves!W1158)</f>
        <v>12297261</v>
      </c>
      <c r="X1159">
        <f>IFERROR(VLOOKUP($A1159,Nifty!$A$14:$I$4860,8,FALSE),All_curves!X1158)</f>
        <v>11948389</v>
      </c>
      <c r="Y1159">
        <f>IFERROR(VLOOKUP($A1159,Nifty!$A$14:$I$4860,9,FALSE),All_curves!Y1158)</f>
        <v>11860275</v>
      </c>
      <c r="AA1159" s="5">
        <f t="shared" si="491"/>
        <v>-5.5441795996177268E-3</v>
      </c>
      <c r="AB1159" s="5">
        <f t="shared" si="492"/>
        <v>3.5160533010780703E-4</v>
      </c>
      <c r="AC1159" s="5">
        <f t="shared" si="493"/>
        <v>-2.5219503780231634E-3</v>
      </c>
      <c r="AD1159" s="5">
        <f t="shared" si="494"/>
        <v>3.1876092883842411E-4</v>
      </c>
      <c r="AE1159" s="5">
        <f t="shared" si="495"/>
        <v>-7.3304413548851421E-3</v>
      </c>
      <c r="AF1159" s="5">
        <f t="shared" si="496"/>
        <v>3.1875018240690167E-4</v>
      </c>
      <c r="AG1159" s="5">
        <f t="shared" si="497"/>
        <v>-2.2108464232428737E-3</v>
      </c>
      <c r="AH1159" s="5">
        <f t="shared" si="498"/>
        <v>4.0303905413519026E-4</v>
      </c>
      <c r="AI1159" s="5">
        <f t="shared" si="474"/>
        <v>-9.0955146921852803E-3</v>
      </c>
      <c r="AJ1159" s="5">
        <f t="shared" si="475"/>
        <v>3.1848898095199196E-4</v>
      </c>
      <c r="AK1159" s="5">
        <f t="shared" si="476"/>
        <v>0</v>
      </c>
      <c r="AL1159" s="5">
        <f t="shared" si="477"/>
        <v>7.9569698437920167E-5</v>
      </c>
      <c r="AM1159" s="5">
        <f t="shared" si="478"/>
        <v>-2.9509275792649614E-4</v>
      </c>
      <c r="AN1159" s="5">
        <f t="shared" si="479"/>
        <v>3.4809169565517273E-3</v>
      </c>
      <c r="AO1159" s="5">
        <f t="shared" si="480"/>
        <v>3.4809169565517273E-3</v>
      </c>
      <c r="AP1159" s="5">
        <f t="shared" si="481"/>
        <v>0</v>
      </c>
      <c r="AQ1159" s="5">
        <f t="shared" si="482"/>
        <v>-1.1036897751955932E-3</v>
      </c>
      <c r="AR1159" s="5">
        <f t="shared" si="483"/>
        <v>-2.1623375307382453E-3</v>
      </c>
      <c r="AS1159" s="5">
        <f t="shared" si="484"/>
        <v>7.048356325802807E-4</v>
      </c>
      <c r="AT1159" s="5">
        <f t="shared" si="485"/>
        <v>1.2831182082806425E-3</v>
      </c>
      <c r="AU1159" s="5">
        <f t="shared" si="486"/>
        <v>1.1984666707209879E-3</v>
      </c>
      <c r="AV1159" s="5">
        <f t="shared" si="487"/>
        <v>1.0048908759328068E-3</v>
      </c>
      <c r="AW1159" s="5">
        <f t="shared" si="488"/>
        <v>7.0477540403346417E-4</v>
      </c>
      <c r="AX1159" s="5">
        <f t="shared" si="489"/>
        <v>-6.8657812737078494E-3</v>
      </c>
      <c r="AZ1159" s="7">
        <f t="shared" si="499"/>
        <v>145.92667196698227</v>
      </c>
      <c r="BA1159" s="4">
        <f t="shared" si="490"/>
        <v>-9.7840412108302121E-4</v>
      </c>
      <c r="BB1159" s="5">
        <f>AZ1159/MAX($AZ$16:AZ1159)-1</f>
        <v>-5.9657790246524511E-3</v>
      </c>
    </row>
    <row r="1160" spans="1:54" x14ac:dyDescent="0.25">
      <c r="A1160" s="3">
        <v>44239</v>
      </c>
      <c r="B1160">
        <f>IFERROR(VLOOKUP($A1160,Finnifty!$A$14:$I$486,B$15+1,FALSE),All_curves!B1159)</f>
        <v>997751.88</v>
      </c>
      <c r="C1160">
        <f>IFERROR(VLOOKUP($A1160,Finnifty!$A$14:$I$486,C$15+1,FALSE),All_curves!C1159)</f>
        <v>1020702.44</v>
      </c>
      <c r="D1160">
        <f>IFERROR(VLOOKUP($A1160,Finnifty!$A$14:$I$486,D$15+1,FALSE),All_curves!D1159)</f>
        <v>1014679</v>
      </c>
      <c r="E1160">
        <f>IFERROR(VLOOKUP($A1160,Finnifty!$A$14:$I$486,E$15+1,FALSE),All_curves!E1159)</f>
        <v>1011048.31</v>
      </c>
      <c r="F1160">
        <f>IFERROR(VLOOKUP($A1160,Finnifty!$A$14:$I$486,F$15+1,FALSE),All_curves!F1159)</f>
        <v>1015139.19</v>
      </c>
      <c r="G1160">
        <f>IFERROR(VLOOKUP($A1160,Finnifty!$A$14:$I$486,G$15+1,FALSE),All_curves!G1159)</f>
        <v>1015224.88</v>
      </c>
      <c r="H1160">
        <f>IFERROR(VLOOKUP($A1160,Finnifty!$A$14:$I$486,H$15+1,FALSE),All_curves!H1159)</f>
        <v>1004350.25</v>
      </c>
      <c r="I1160">
        <f>IFERROR(VLOOKUP($A1160,Finnifty!$A$14:$I$486,I$15+1,FALSE),All_curves!I1159)</f>
        <v>1001122.44</v>
      </c>
      <c r="J1160">
        <f>IFERROR(VLOOKUP($A1160,Banknifty!$A$14:$I$4860,2,FALSE),All_curves!J1159)</f>
        <v>18735530</v>
      </c>
      <c r="K1160">
        <f>IFERROR(VLOOKUP($A1160,Banknifty!$A$14:$I$4860,3,FALSE),All_curves!K1159)</f>
        <v>32134790</v>
      </c>
      <c r="L1160">
        <f>IFERROR(VLOOKUP($A1160,Banknifty!$A$14:$I$4860,4,FALSE),All_curves!L1159)</f>
        <v>24420226</v>
      </c>
      <c r="M1160">
        <f>IFERROR(VLOOKUP($A1160,Banknifty!$A$14:$I$4860,5,FALSE),All_curves!M1159)</f>
        <v>33784392</v>
      </c>
      <c r="N1160">
        <f>IFERROR(VLOOKUP($A1160,Banknifty!$A$14:$I$4860,6,FALSE),All_curves!N1159)</f>
        <v>18227430</v>
      </c>
      <c r="O1160">
        <f>IFERROR(VLOOKUP($A1160,Banknifty!$A$14:$I$4860,7,FALSE),All_curves!O1159)</f>
        <v>30446018</v>
      </c>
      <c r="P1160">
        <f>IFERROR(VLOOKUP($A1160,Banknifty!$A$14:$I$4860,8,FALSE),All_curves!P1159)</f>
        <v>30446018</v>
      </c>
      <c r="Q1160">
        <f>IFERROR(VLOOKUP($A1160,Banknifty!$A$14:$I$4860,9,FALSE),All_curves!Q1159)</f>
        <v>25365550</v>
      </c>
      <c r="R1160">
        <f>IFERROR(VLOOKUP($A1160,Nifty!$A$14:$I$4860,2,FALSE),All_curves!R1159)</f>
        <v>9408228</v>
      </c>
      <c r="S1160">
        <f>IFERROR(VLOOKUP($A1160,Nifty!$A$14:$I$4860,3,FALSE),All_curves!S1159)</f>
        <v>11633088</v>
      </c>
      <c r="T1160">
        <f>IFERROR(VLOOKUP($A1160,Nifty!$A$14:$I$4860,4,FALSE),All_curves!T1159)</f>
        <v>11188152</v>
      </c>
      <c r="U1160">
        <f>IFERROR(VLOOKUP($A1160,Nifty!$A$14:$I$4860,5,FALSE),All_curves!U1159)</f>
        <v>12545504</v>
      </c>
      <c r="V1160">
        <f>IFERROR(VLOOKUP($A1160,Nifty!$A$14:$I$4860,6,FALSE),All_curves!V1159)</f>
        <v>10492458</v>
      </c>
      <c r="W1160">
        <f>IFERROR(VLOOKUP($A1160,Nifty!$A$14:$I$4860,7,FALSE),All_curves!W1159)</f>
        <v>12259413</v>
      </c>
      <c r="X1160">
        <f>IFERROR(VLOOKUP($A1160,Nifty!$A$14:$I$4860,8,FALSE),All_curves!X1159)</f>
        <v>11912493</v>
      </c>
      <c r="Y1160">
        <f>IFERROR(VLOOKUP($A1160,Nifty!$A$14:$I$4860,9,FALSE),All_curves!Y1159)</f>
        <v>11875493</v>
      </c>
      <c r="AA1160" s="5">
        <f t="shared" si="491"/>
        <v>-2.0406741949449136E-3</v>
      </c>
      <c r="AB1160" s="5">
        <f t="shared" si="492"/>
        <v>-1.3687486831053253E-3</v>
      </c>
      <c r="AC1160" s="5">
        <f t="shared" si="493"/>
        <v>0</v>
      </c>
      <c r="AD1160" s="5">
        <f t="shared" si="494"/>
        <v>0</v>
      </c>
      <c r="AE1160" s="5">
        <f t="shared" si="495"/>
        <v>0</v>
      </c>
      <c r="AF1160" s="5">
        <f t="shared" si="496"/>
        <v>0</v>
      </c>
      <c r="AG1160" s="5">
        <f t="shared" si="497"/>
        <v>-1.7878860562151599E-3</v>
      </c>
      <c r="AH1160" s="5">
        <f t="shared" si="498"/>
        <v>-1.6611782198285852E-3</v>
      </c>
      <c r="AI1160" s="5">
        <f t="shared" si="474"/>
        <v>-5.3772589955725092E-4</v>
      </c>
      <c r="AJ1160" s="5">
        <f t="shared" si="475"/>
        <v>-2.4065953415576269E-3</v>
      </c>
      <c r="AK1160" s="5">
        <f t="shared" si="476"/>
        <v>-2.4065391850430773E-3</v>
      </c>
      <c r="AL1160" s="5">
        <f t="shared" si="477"/>
        <v>0</v>
      </c>
      <c r="AM1160" s="5">
        <f t="shared" si="478"/>
        <v>-5.8443649444132051E-3</v>
      </c>
      <c r="AN1160" s="5">
        <f t="shared" si="479"/>
        <v>-4.1823922307563377E-3</v>
      </c>
      <c r="AO1160" s="5">
        <f t="shared" si="480"/>
        <v>-4.1823922307563377E-3</v>
      </c>
      <c r="AP1160" s="5">
        <f t="shared" si="481"/>
        <v>-4.6151265867441227E-3</v>
      </c>
      <c r="AQ1160" s="5">
        <f t="shared" si="482"/>
        <v>-2.8548523374898327E-3</v>
      </c>
      <c r="AR1160" s="5">
        <f t="shared" si="483"/>
        <v>-3.0777267841757272E-3</v>
      </c>
      <c r="AS1160" s="5">
        <f t="shared" si="484"/>
        <v>-3.0043131864165851E-3</v>
      </c>
      <c r="AT1160" s="5">
        <f t="shared" si="485"/>
        <v>-1.8169463906928529E-3</v>
      </c>
      <c r="AU1160" s="5">
        <f t="shared" si="486"/>
        <v>-2.6356948441785821E-3</v>
      </c>
      <c r="AV1160" s="5">
        <f t="shared" si="487"/>
        <v>-3.0777585350103553E-3</v>
      </c>
      <c r="AW1160" s="5">
        <f t="shared" si="488"/>
        <v>-3.0042543810717692E-3</v>
      </c>
      <c r="AX1160" s="5">
        <f t="shared" si="489"/>
        <v>1.2831068419576486E-3</v>
      </c>
      <c r="AZ1160" s="7">
        <f t="shared" si="499"/>
        <v>145.62738813912122</v>
      </c>
      <c r="BA1160" s="4">
        <f t="shared" si="490"/>
        <v>-2.0509192995833334E-3</v>
      </c>
      <c r="BB1160" s="5">
        <f>AZ1160/MAX($AZ$16:AZ1160)-1</f>
        <v>-8.0044629928970323E-3</v>
      </c>
    </row>
    <row r="1161" spans="1:54" x14ac:dyDescent="0.25">
      <c r="A1161" s="3">
        <v>44242</v>
      </c>
      <c r="B1161">
        <f>IFERROR(VLOOKUP($A1161,Finnifty!$A$14:$I$486,B$15+1,FALSE),All_curves!B1160)</f>
        <v>1009047.25</v>
      </c>
      <c r="C1161">
        <f>IFERROR(VLOOKUP($A1161,Finnifty!$A$14:$I$486,C$15+1,FALSE),All_curves!C1160)</f>
        <v>1032403.44</v>
      </c>
      <c r="D1161">
        <f>IFERROR(VLOOKUP($A1161,Finnifty!$A$14:$I$486,D$15+1,FALSE),All_curves!D1160)</f>
        <v>1023152.75</v>
      </c>
      <c r="E1161">
        <f>IFERROR(VLOOKUP($A1161,Finnifty!$A$14:$I$486,E$15+1,FALSE),All_curves!E1160)</f>
        <v>1017170.38</v>
      </c>
      <c r="F1161">
        <f>IFERROR(VLOOKUP($A1161,Finnifty!$A$14:$I$486,F$15+1,FALSE),All_curves!F1160)</f>
        <v>1025707.06</v>
      </c>
      <c r="G1161">
        <f>IFERROR(VLOOKUP($A1161,Finnifty!$A$14:$I$486,G$15+1,FALSE),All_curves!G1160)</f>
        <v>1024704.56</v>
      </c>
      <c r="H1161">
        <f>IFERROR(VLOOKUP($A1161,Finnifty!$A$14:$I$486,H$15+1,FALSE),All_curves!H1160)</f>
        <v>1016919.63</v>
      </c>
      <c r="I1161">
        <f>IFERROR(VLOOKUP($A1161,Finnifty!$A$14:$I$486,I$15+1,FALSE),All_curves!I1160)</f>
        <v>1011415.38</v>
      </c>
      <c r="J1161">
        <f>IFERROR(VLOOKUP($A1161,Banknifty!$A$14:$I$4860,2,FALSE),All_curves!J1160)</f>
        <v>19071228</v>
      </c>
      <c r="K1161">
        <f>IFERROR(VLOOKUP($A1161,Banknifty!$A$14:$I$4860,3,FALSE),All_curves!K1160)</f>
        <v>32769136</v>
      </c>
      <c r="L1161">
        <f>IFERROR(VLOOKUP($A1161,Banknifty!$A$14:$I$4860,4,FALSE),All_curves!L1160)</f>
        <v>24902882</v>
      </c>
      <c r="M1161">
        <f>IFERROR(VLOOKUP($A1161,Banknifty!$A$14:$I$4860,5,FALSE),All_curves!M1160)</f>
        <v>34109592</v>
      </c>
      <c r="N1161">
        <f>IFERROR(VLOOKUP($A1161,Banknifty!$A$14:$I$4860,6,FALSE),All_curves!N1160)</f>
        <v>18244460</v>
      </c>
      <c r="O1161">
        <f>IFERROR(VLOOKUP($A1161,Banknifty!$A$14:$I$4860,7,FALSE),All_curves!O1160)</f>
        <v>30247274</v>
      </c>
      <c r="P1161">
        <f>IFERROR(VLOOKUP($A1161,Banknifty!$A$14:$I$4860,8,FALSE),All_curves!P1160)</f>
        <v>30247274</v>
      </c>
      <c r="Q1161">
        <f>IFERROR(VLOOKUP($A1161,Banknifty!$A$14:$I$4860,9,FALSE),All_curves!Q1160)</f>
        <v>25202864</v>
      </c>
      <c r="R1161">
        <f>IFERROR(VLOOKUP($A1161,Nifty!$A$14:$I$4860,2,FALSE),All_curves!R1160)</f>
        <v>9426306</v>
      </c>
      <c r="S1161">
        <f>IFERROR(VLOOKUP($A1161,Nifty!$A$14:$I$4860,3,FALSE),All_curves!S1160)</f>
        <v>11590319</v>
      </c>
      <c r="T1161">
        <f>IFERROR(VLOOKUP($A1161,Nifty!$A$14:$I$4860,4,FALSE),All_curves!T1160)</f>
        <v>11200545</v>
      </c>
      <c r="U1161">
        <f>IFERROR(VLOOKUP($A1161,Nifty!$A$14:$I$4860,5,FALSE),All_curves!U1160)</f>
        <v>12523523</v>
      </c>
      <c r="V1161">
        <f>IFERROR(VLOOKUP($A1161,Nifty!$A$14:$I$4860,6,FALSE),All_curves!V1160)</f>
        <v>10512619</v>
      </c>
      <c r="W1161">
        <f>IFERROR(VLOOKUP($A1161,Nifty!$A$14:$I$4860,7,FALSE),All_curves!W1160)</f>
        <v>12214341</v>
      </c>
      <c r="X1161">
        <f>IFERROR(VLOOKUP($A1161,Nifty!$A$14:$I$4860,8,FALSE),All_curves!X1160)</f>
        <v>11925688</v>
      </c>
      <c r="Y1161">
        <f>IFERROR(VLOOKUP($A1161,Nifty!$A$14:$I$4860,9,FALSE),All_curves!Y1160)</f>
        <v>11853916</v>
      </c>
      <c r="AA1161" s="5">
        <f t="shared" si="491"/>
        <v>1.1320820563124334E-2</v>
      </c>
      <c r="AB1161" s="5">
        <f t="shared" si="492"/>
        <v>1.14636739773053E-2</v>
      </c>
      <c r="AC1161" s="5">
        <f t="shared" si="493"/>
        <v>8.3511632742965247E-3</v>
      </c>
      <c r="AD1161" s="5">
        <f t="shared" si="494"/>
        <v>6.0551705981288784E-3</v>
      </c>
      <c r="AE1161" s="5">
        <f t="shared" si="495"/>
        <v>1.0410266990086514E-2</v>
      </c>
      <c r="AF1161" s="5">
        <f t="shared" si="496"/>
        <v>9.3375174178158549E-3</v>
      </c>
      <c r="AG1161" s="5">
        <f t="shared" si="497"/>
        <v>1.2514936895769102E-2</v>
      </c>
      <c r="AH1161" s="5">
        <f t="shared" si="498"/>
        <v>1.0281399745669439E-2</v>
      </c>
      <c r="AI1161" s="5">
        <f t="shared" si="474"/>
        <v>1.7917721035914047E-2</v>
      </c>
      <c r="AJ1161" s="5">
        <f t="shared" si="475"/>
        <v>1.9740163231189545E-2</v>
      </c>
      <c r="AK1161" s="5">
        <f t="shared" si="476"/>
        <v>1.9764600049156034E-2</v>
      </c>
      <c r="AL1161" s="5">
        <f t="shared" si="477"/>
        <v>9.625746705756999E-3</v>
      </c>
      <c r="AM1161" s="5">
        <f t="shared" si="478"/>
        <v>9.3430615286971275E-4</v>
      </c>
      <c r="AN1161" s="5">
        <f t="shared" si="479"/>
        <v>-6.5277501970865126E-3</v>
      </c>
      <c r="AO1161" s="5">
        <f t="shared" si="480"/>
        <v>-6.5277501970865126E-3</v>
      </c>
      <c r="AP1161" s="5">
        <f t="shared" si="481"/>
        <v>-6.4136594712119743E-3</v>
      </c>
      <c r="AQ1161" s="5">
        <f t="shared" si="482"/>
        <v>1.9215095552531647E-3</v>
      </c>
      <c r="AR1161" s="5">
        <f t="shared" si="483"/>
        <v>-3.6764958710877593E-3</v>
      </c>
      <c r="AS1161" s="5">
        <f t="shared" si="484"/>
        <v>1.1076896345347809E-3</v>
      </c>
      <c r="AT1161" s="5">
        <f t="shared" si="485"/>
        <v>-1.7521017888161294E-3</v>
      </c>
      <c r="AU1161" s="5">
        <f t="shared" si="486"/>
        <v>1.9214754064300621E-3</v>
      </c>
      <c r="AV1161" s="5">
        <f t="shared" si="487"/>
        <v>-3.6765218693586288E-3</v>
      </c>
      <c r="AW1161" s="5">
        <f t="shared" si="488"/>
        <v>1.1076606718678494E-3</v>
      </c>
      <c r="AX1161" s="5">
        <f t="shared" si="489"/>
        <v>-1.8169350948209484E-3</v>
      </c>
      <c r="AZ1161" s="7">
        <f t="shared" si="499"/>
        <v>146.37606222722619</v>
      </c>
      <c r="BA1161" s="4">
        <f t="shared" si="490"/>
        <v>5.1410253089874862E-3</v>
      </c>
      <c r="BB1161" s="5">
        <f>AZ1161/MAX($AZ$16:AZ1161)-1</f>
        <v>-2.9045888307409617E-3</v>
      </c>
    </row>
    <row r="1162" spans="1:54" x14ac:dyDescent="0.25">
      <c r="A1162" s="3">
        <v>44243</v>
      </c>
      <c r="B1162">
        <f>IFERROR(VLOOKUP($A1162,Finnifty!$A$14:$I$486,B$15+1,FALSE),All_curves!B1161)</f>
        <v>1009619.56</v>
      </c>
      <c r="C1162">
        <f>IFERROR(VLOOKUP($A1162,Finnifty!$A$14:$I$486,C$15+1,FALSE),All_curves!C1161)</f>
        <v>1033044.38</v>
      </c>
      <c r="D1162">
        <f>IFERROR(VLOOKUP($A1162,Finnifty!$A$14:$I$486,D$15+1,FALSE),All_curves!D1161)</f>
        <v>1021881.25</v>
      </c>
      <c r="E1162">
        <f>IFERROR(VLOOKUP($A1162,Finnifty!$A$14:$I$486,E$15+1,FALSE),All_curves!E1161)</f>
        <v>1015386.5</v>
      </c>
      <c r="F1162">
        <f>IFERROR(VLOOKUP($A1162,Finnifty!$A$14:$I$486,F$15+1,FALSE),All_curves!F1161)</f>
        <v>1024676</v>
      </c>
      <c r="G1162">
        <f>IFERROR(VLOOKUP($A1162,Finnifty!$A$14:$I$486,G$15+1,FALSE),All_curves!G1161)</f>
        <v>1024830.81</v>
      </c>
      <c r="H1162">
        <f>IFERROR(VLOOKUP($A1162,Finnifty!$A$14:$I$486,H$15+1,FALSE),All_curves!H1161)</f>
        <v>1016922.56</v>
      </c>
      <c r="I1162">
        <f>IFERROR(VLOOKUP($A1162,Finnifty!$A$14:$I$486,I$15+1,FALSE),All_curves!I1161)</f>
        <v>1009820.06</v>
      </c>
      <c r="J1162">
        <f>IFERROR(VLOOKUP($A1162,Banknifty!$A$14:$I$4860,2,FALSE),All_curves!J1161)</f>
        <v>19076370</v>
      </c>
      <c r="K1162">
        <f>IFERROR(VLOOKUP($A1162,Banknifty!$A$14:$I$4860,3,FALSE),All_curves!K1161)</f>
        <v>32764912</v>
      </c>
      <c r="L1162">
        <f>IFERROR(VLOOKUP($A1162,Banknifty!$A$14:$I$4860,4,FALSE),All_curves!L1161)</f>
        <v>24904964</v>
      </c>
      <c r="M1162">
        <f>IFERROR(VLOOKUP($A1162,Banknifty!$A$14:$I$4860,5,FALSE),All_curves!M1161)</f>
        <v>34025632</v>
      </c>
      <c r="N1162">
        <f>IFERROR(VLOOKUP($A1162,Banknifty!$A$14:$I$4860,6,FALSE),All_curves!N1161)</f>
        <v>18244460</v>
      </c>
      <c r="O1162">
        <f>IFERROR(VLOOKUP($A1162,Banknifty!$A$14:$I$4860,7,FALSE),All_curves!O1161)</f>
        <v>30256908</v>
      </c>
      <c r="P1162">
        <f>IFERROR(VLOOKUP($A1162,Banknifty!$A$14:$I$4860,8,FALSE),All_curves!P1161)</f>
        <v>30256908</v>
      </c>
      <c r="Q1162">
        <f>IFERROR(VLOOKUP($A1162,Banknifty!$A$14:$I$4860,9,FALSE),All_curves!Q1161)</f>
        <v>25204870</v>
      </c>
      <c r="R1162">
        <f>IFERROR(VLOOKUP($A1162,Nifty!$A$14:$I$4860,2,FALSE),All_curves!R1161)</f>
        <v>9404672</v>
      </c>
      <c r="S1162">
        <f>IFERROR(VLOOKUP($A1162,Nifty!$A$14:$I$4860,3,FALSE),All_curves!S1161)</f>
        <v>11588096</v>
      </c>
      <c r="T1162">
        <f>IFERROR(VLOOKUP($A1162,Nifty!$A$14:$I$4860,4,FALSE),All_curves!T1161)</f>
        <v>11203293</v>
      </c>
      <c r="U1162">
        <f>IFERROR(VLOOKUP($A1162,Nifty!$A$14:$I$4860,5,FALSE),All_curves!U1161)</f>
        <v>12483230</v>
      </c>
      <c r="V1162">
        <f>IFERROR(VLOOKUP($A1162,Nifty!$A$14:$I$4860,6,FALSE),All_curves!V1161)</f>
        <v>10488492</v>
      </c>
      <c r="W1162">
        <f>IFERROR(VLOOKUP($A1162,Nifty!$A$14:$I$4860,7,FALSE),All_curves!W1161)</f>
        <v>12211999</v>
      </c>
      <c r="X1162">
        <f>IFERROR(VLOOKUP($A1162,Nifty!$A$14:$I$4860,8,FALSE),All_curves!X1161)</f>
        <v>11928614</v>
      </c>
      <c r="Y1162">
        <f>IFERROR(VLOOKUP($A1162,Nifty!$A$14:$I$4860,9,FALSE),All_curves!Y1161)</f>
        <v>11833147</v>
      </c>
      <c r="AA1162" s="5">
        <f t="shared" si="491"/>
        <v>5.6717859347021893E-4</v>
      </c>
      <c r="AB1162" s="5">
        <f t="shared" si="492"/>
        <v>6.208231929176744E-4</v>
      </c>
      <c r="AC1162" s="5">
        <f t="shared" si="493"/>
        <v>-1.2427274422123213E-3</v>
      </c>
      <c r="AD1162" s="5">
        <f t="shared" si="494"/>
        <v>-1.7537671515759357E-3</v>
      </c>
      <c r="AE1162" s="5">
        <f t="shared" si="495"/>
        <v>-1.0052187804967527E-3</v>
      </c>
      <c r="AF1162" s="5">
        <f t="shared" si="496"/>
        <v>1.2320624395378843E-4</v>
      </c>
      <c r="AG1162" s="5">
        <f t="shared" si="497"/>
        <v>2.8812503107822351E-6</v>
      </c>
      <c r="AH1162" s="5">
        <f t="shared" si="498"/>
        <v>-1.5773143572326287E-3</v>
      </c>
      <c r="AI1162" s="5">
        <f t="shared" si="474"/>
        <v>2.6962081309078734E-4</v>
      </c>
      <c r="AJ1162" s="5">
        <f t="shared" si="475"/>
        <v>-1.2890178123703411E-4</v>
      </c>
      <c r="AK1162" s="5">
        <f t="shared" si="476"/>
        <v>8.3604781165425024E-5</v>
      </c>
      <c r="AL1162" s="5">
        <f t="shared" si="477"/>
        <v>-2.4614776981207731E-3</v>
      </c>
      <c r="AM1162" s="5">
        <f t="shared" si="478"/>
        <v>0</v>
      </c>
      <c r="AN1162" s="5">
        <f t="shared" si="479"/>
        <v>3.1850804141897449E-4</v>
      </c>
      <c r="AO1162" s="5">
        <f t="shared" si="480"/>
        <v>3.1850804141897449E-4</v>
      </c>
      <c r="AP1162" s="5">
        <f t="shared" si="481"/>
        <v>7.9594128667315189E-5</v>
      </c>
      <c r="AQ1162" s="5">
        <f t="shared" si="482"/>
        <v>-2.2950665934248216E-3</v>
      </c>
      <c r="AR1162" s="5">
        <f t="shared" si="483"/>
        <v>-1.9179799969271105E-4</v>
      </c>
      <c r="AS1162" s="5">
        <f t="shared" si="484"/>
        <v>2.4534520418417749E-4</v>
      </c>
      <c r="AT1162" s="5">
        <f t="shared" si="485"/>
        <v>-3.2173853954673426E-3</v>
      </c>
      <c r="AU1162" s="5">
        <f t="shared" si="486"/>
        <v>-2.2950513092884206E-3</v>
      </c>
      <c r="AV1162" s="5">
        <f t="shared" si="487"/>
        <v>-1.9174182217440716E-4</v>
      </c>
      <c r="AW1162" s="5">
        <f t="shared" si="488"/>
        <v>2.4535272094983185E-4</v>
      </c>
      <c r="AX1162" s="5">
        <f t="shared" si="489"/>
        <v>-1.752079228501402E-3</v>
      </c>
      <c r="AZ1162" s="7">
        <f t="shared" si="499"/>
        <v>146.28312619568183</v>
      </c>
      <c r="BA1162" s="4">
        <f t="shared" si="490"/>
        <v>-6.349127728281917E-4</v>
      </c>
      <c r="BB1162" s="5">
        <f>AZ1162/MAX($AZ$16:AZ1162)-1</f>
        <v>-3.5376574430207031E-3</v>
      </c>
    </row>
    <row r="1163" spans="1:54" x14ac:dyDescent="0.25">
      <c r="A1163" s="3">
        <v>44244</v>
      </c>
      <c r="B1163">
        <f>IFERROR(VLOOKUP($A1163,Finnifty!$A$14:$I$486,B$15+1,FALSE),All_curves!B1162)</f>
        <v>1012751.88</v>
      </c>
      <c r="C1163">
        <f>IFERROR(VLOOKUP($A1163,Finnifty!$A$14:$I$486,C$15+1,FALSE),All_curves!C1162)</f>
        <v>1032276.94</v>
      </c>
      <c r="D1163">
        <f>IFERROR(VLOOKUP($A1163,Finnifty!$A$14:$I$486,D$15+1,FALSE),All_curves!D1162)</f>
        <v>1023373</v>
      </c>
      <c r="E1163">
        <f>IFERROR(VLOOKUP($A1163,Finnifty!$A$14:$I$486,E$15+1,FALSE),All_curves!E1162)</f>
        <v>1016730.5</v>
      </c>
      <c r="F1163">
        <f>IFERROR(VLOOKUP($A1163,Finnifty!$A$14:$I$486,F$15+1,FALSE),All_curves!F1162)</f>
        <v>1026171.81</v>
      </c>
      <c r="G1163">
        <f>IFERROR(VLOOKUP($A1163,Finnifty!$A$14:$I$486,G$15+1,FALSE),All_curves!G1162)</f>
        <v>1027819.5</v>
      </c>
      <c r="H1163">
        <f>IFERROR(VLOOKUP($A1163,Finnifty!$A$14:$I$486,H$15+1,FALSE),All_curves!H1162)</f>
        <v>1019888.19</v>
      </c>
      <c r="I1163">
        <f>IFERROR(VLOOKUP($A1163,Finnifty!$A$14:$I$486,I$15+1,FALSE),All_curves!I1162)</f>
        <v>1007313.44</v>
      </c>
      <c r="J1163">
        <f>IFERROR(VLOOKUP($A1163,Banknifty!$A$14:$I$4860,2,FALSE),All_curves!J1162)</f>
        <v>19060926</v>
      </c>
      <c r="K1163">
        <f>IFERROR(VLOOKUP($A1163,Banknifty!$A$14:$I$4860,3,FALSE),All_curves!K1162)</f>
        <v>32627066</v>
      </c>
      <c r="L1163">
        <f>IFERROR(VLOOKUP($A1163,Banknifty!$A$14:$I$4860,4,FALSE),All_curves!L1162)</f>
        <v>24946420</v>
      </c>
      <c r="M1163">
        <f>IFERROR(VLOOKUP($A1163,Banknifty!$A$14:$I$4860,5,FALSE),All_curves!M1162)</f>
        <v>34023168</v>
      </c>
      <c r="N1163">
        <f>IFERROR(VLOOKUP($A1163,Banknifty!$A$14:$I$4860,6,FALSE),All_curves!N1162)</f>
        <v>18234650</v>
      </c>
      <c r="O1163">
        <f>IFERROR(VLOOKUP($A1163,Banknifty!$A$14:$I$4860,7,FALSE),All_curves!O1162)</f>
        <v>30184092</v>
      </c>
      <c r="P1163">
        <f>IFERROR(VLOOKUP($A1163,Banknifty!$A$14:$I$4860,8,FALSE),All_curves!P1162)</f>
        <v>30184092</v>
      </c>
      <c r="Q1163">
        <f>IFERROR(VLOOKUP($A1163,Banknifty!$A$14:$I$4860,9,FALSE),All_curves!Q1162)</f>
        <v>25204870</v>
      </c>
      <c r="R1163">
        <f>IFERROR(VLOOKUP($A1163,Nifty!$A$14:$I$4860,2,FALSE),All_curves!R1162)</f>
        <v>9403671</v>
      </c>
      <c r="S1163">
        <f>IFERROR(VLOOKUP($A1163,Nifty!$A$14:$I$4860,3,FALSE),All_curves!S1162)</f>
        <v>11626272</v>
      </c>
      <c r="T1163">
        <f>IFERROR(VLOOKUP($A1163,Nifty!$A$14:$I$4860,4,FALSE),All_curves!T1162)</f>
        <v>11221934</v>
      </c>
      <c r="U1163">
        <f>IFERROR(VLOOKUP($A1163,Nifty!$A$14:$I$4860,5,FALSE),All_curves!U1162)</f>
        <v>12504041</v>
      </c>
      <c r="V1163">
        <f>IFERROR(VLOOKUP($A1163,Nifty!$A$14:$I$4860,6,FALSE),All_curves!V1162)</f>
        <v>10487375</v>
      </c>
      <c r="W1163">
        <f>IFERROR(VLOOKUP($A1163,Nifty!$A$14:$I$4860,7,FALSE),All_curves!W1162)</f>
        <v>12252231</v>
      </c>
      <c r="X1163">
        <f>IFERROR(VLOOKUP($A1163,Nifty!$A$14:$I$4860,8,FALSE),All_curves!X1162)</f>
        <v>11948462</v>
      </c>
      <c r="Y1163">
        <f>IFERROR(VLOOKUP($A1163,Nifty!$A$14:$I$4860,9,FALSE),All_curves!Y1162)</f>
        <v>11795075</v>
      </c>
      <c r="AA1163" s="5">
        <f t="shared" si="491"/>
        <v>3.1024755502953028E-3</v>
      </c>
      <c r="AB1163" s="5">
        <f t="shared" si="492"/>
        <v>-7.4289160742546656E-4</v>
      </c>
      <c r="AC1163" s="5">
        <f t="shared" si="493"/>
        <v>1.4598075852747527E-3</v>
      </c>
      <c r="AD1163" s="5">
        <f t="shared" si="494"/>
        <v>1.3236339068916081E-3</v>
      </c>
      <c r="AE1163" s="5">
        <f t="shared" si="495"/>
        <v>1.4597882647784388E-3</v>
      </c>
      <c r="AF1163" s="5">
        <f t="shared" si="496"/>
        <v>2.9162764925070306E-3</v>
      </c>
      <c r="AG1163" s="5">
        <f t="shared" si="497"/>
        <v>2.9162790920873594E-3</v>
      </c>
      <c r="AH1163" s="5">
        <f t="shared" si="498"/>
        <v>-2.4822442128947797E-3</v>
      </c>
      <c r="AI1163" s="5">
        <f t="shared" si="474"/>
        <v>-8.0958798765173867E-4</v>
      </c>
      <c r="AJ1163" s="5">
        <f t="shared" si="475"/>
        <v>-4.2071225462164685E-3</v>
      </c>
      <c r="AK1163" s="5">
        <f t="shared" si="476"/>
        <v>1.664567754444457E-3</v>
      </c>
      <c r="AL1163" s="5">
        <f t="shared" si="477"/>
        <v>-7.2415995094554653E-5</v>
      </c>
      <c r="AM1163" s="5">
        <f t="shared" si="478"/>
        <v>-5.3769747090348652E-4</v>
      </c>
      <c r="AN1163" s="5">
        <f t="shared" si="479"/>
        <v>-2.4065909180145395E-3</v>
      </c>
      <c r="AO1163" s="5">
        <f t="shared" si="480"/>
        <v>-2.4065909180145395E-3</v>
      </c>
      <c r="AP1163" s="5">
        <f t="shared" si="481"/>
        <v>0</v>
      </c>
      <c r="AQ1163" s="5">
        <f t="shared" si="482"/>
        <v>-1.0643646051666789E-4</v>
      </c>
      <c r="AR1163" s="5">
        <f t="shared" si="483"/>
        <v>3.2944152343923339E-3</v>
      </c>
      <c r="AS1163" s="5">
        <f t="shared" si="484"/>
        <v>1.6638857878661373E-3</v>
      </c>
      <c r="AT1163" s="5">
        <f t="shared" si="485"/>
        <v>1.667116603635499E-3</v>
      </c>
      <c r="AU1163" s="5">
        <f t="shared" si="486"/>
        <v>-1.0649767383141828E-4</v>
      </c>
      <c r="AV1163" s="5">
        <f t="shared" si="487"/>
        <v>3.2944647309585129E-3</v>
      </c>
      <c r="AW1163" s="5">
        <f t="shared" si="488"/>
        <v>1.6638982533929703E-3</v>
      </c>
      <c r="AX1163" s="5">
        <f t="shared" si="489"/>
        <v>-3.217402775440914E-3</v>
      </c>
      <c r="AZ1163" s="7">
        <f t="shared" si="499"/>
        <v>146.3400006526964</v>
      </c>
      <c r="BA1163" s="4">
        <f t="shared" si="490"/>
        <v>3.8879711210499296E-4</v>
      </c>
      <c r="BB1163" s="5">
        <f>AZ1163/MAX($AZ$16:AZ1163)-1</f>
        <v>-3.1502357619130894E-3</v>
      </c>
    </row>
    <row r="1164" spans="1:54" x14ac:dyDescent="0.25">
      <c r="A1164" s="3">
        <v>44245</v>
      </c>
      <c r="B1164">
        <f>IFERROR(VLOOKUP($A1164,Finnifty!$A$14:$I$486,B$15+1,FALSE),All_curves!B1163)</f>
        <v>1028909.94</v>
      </c>
      <c r="C1164">
        <f>IFERROR(VLOOKUP($A1164,Finnifty!$A$14:$I$486,C$15+1,FALSE),All_curves!C1163)</f>
        <v>1047270.69</v>
      </c>
      <c r="D1164">
        <f>IFERROR(VLOOKUP($A1164,Finnifty!$A$14:$I$486,D$15+1,FALSE),All_curves!D1163)</f>
        <v>1032203.88</v>
      </c>
      <c r="E1164">
        <f>IFERROR(VLOOKUP($A1164,Finnifty!$A$14:$I$486,E$15+1,FALSE),All_curves!E1163)</f>
        <v>1006683.69</v>
      </c>
      <c r="F1164">
        <f>IFERROR(VLOOKUP($A1164,Finnifty!$A$14:$I$486,F$15+1,FALSE),All_curves!F1163)</f>
        <v>1034008.56</v>
      </c>
      <c r="G1164">
        <f>IFERROR(VLOOKUP($A1164,Finnifty!$A$14:$I$486,G$15+1,FALSE),All_curves!G1163)</f>
        <v>1028681.25</v>
      </c>
      <c r="H1164">
        <f>IFERROR(VLOOKUP($A1164,Finnifty!$A$14:$I$486,H$15+1,FALSE),All_curves!H1163)</f>
        <v>1028689</v>
      </c>
      <c r="I1164">
        <f>IFERROR(VLOOKUP($A1164,Finnifty!$A$14:$I$486,I$15+1,FALSE),All_curves!I1163)</f>
        <v>1006740.38</v>
      </c>
      <c r="J1164">
        <f>IFERROR(VLOOKUP($A1164,Banknifty!$A$14:$I$4860,2,FALSE),All_curves!J1163)</f>
        <v>19028786</v>
      </c>
      <c r="K1164">
        <f>IFERROR(VLOOKUP($A1164,Banknifty!$A$14:$I$4860,3,FALSE),All_curves!K1163)</f>
        <v>32542912</v>
      </c>
      <c r="L1164">
        <f>IFERROR(VLOOKUP($A1164,Banknifty!$A$14:$I$4860,4,FALSE),All_curves!L1163)</f>
        <v>24927172</v>
      </c>
      <c r="M1164">
        <f>IFERROR(VLOOKUP($A1164,Banknifty!$A$14:$I$4860,5,FALSE),All_curves!M1163)</f>
        <v>33673944</v>
      </c>
      <c r="N1164">
        <f>IFERROR(VLOOKUP($A1164,Banknifty!$A$14:$I$4860,6,FALSE),All_curves!N1163)</f>
        <v>18561372</v>
      </c>
      <c r="O1164">
        <f>IFERROR(VLOOKUP($A1164,Banknifty!$A$14:$I$4860,7,FALSE),All_curves!O1163)</f>
        <v>30779930</v>
      </c>
      <c r="P1164">
        <f>IFERROR(VLOOKUP($A1164,Banknifty!$A$14:$I$4860,8,FALSE),All_curves!P1163)</f>
        <v>30779930</v>
      </c>
      <c r="Q1164">
        <f>IFERROR(VLOOKUP($A1164,Banknifty!$A$14:$I$4860,9,FALSE),All_curves!Q1163)</f>
        <v>25447484</v>
      </c>
      <c r="R1164">
        <f>IFERROR(VLOOKUP($A1164,Nifty!$A$14:$I$4860,2,FALSE),All_curves!R1163)</f>
        <v>9317207</v>
      </c>
      <c r="S1164">
        <f>IFERROR(VLOOKUP($A1164,Nifty!$A$14:$I$4860,3,FALSE),All_curves!S1163)</f>
        <v>11529150</v>
      </c>
      <c r="T1164">
        <f>IFERROR(VLOOKUP($A1164,Nifty!$A$14:$I$4860,4,FALSE),All_curves!T1163)</f>
        <v>11129970</v>
      </c>
      <c r="U1164">
        <f>IFERROR(VLOOKUP($A1164,Nifty!$A$14:$I$4860,5,FALSE),All_curves!U1163)</f>
        <v>12408397</v>
      </c>
      <c r="V1164">
        <f>IFERROR(VLOOKUP($A1164,Nifty!$A$14:$I$4860,6,FALSE),All_curves!V1163)</f>
        <v>10475884</v>
      </c>
      <c r="W1164">
        <f>IFERROR(VLOOKUP($A1164,Nifty!$A$14:$I$4860,7,FALSE),All_curves!W1163)</f>
        <v>12230676</v>
      </c>
      <c r="X1164">
        <f>IFERROR(VLOOKUP($A1164,Nifty!$A$14:$I$4860,8,FALSE),All_curves!X1163)</f>
        <v>11922141</v>
      </c>
      <c r="Y1164">
        <f>IFERROR(VLOOKUP($A1164,Nifty!$A$14:$I$4860,9,FALSE),All_curves!Y1163)</f>
        <v>11814739</v>
      </c>
      <c r="AA1164" s="5">
        <f t="shared" si="491"/>
        <v>1.5954608743851351E-2</v>
      </c>
      <c r="AB1164" s="5">
        <f t="shared" si="492"/>
        <v>1.4524929715082013E-2</v>
      </c>
      <c r="AC1164" s="5">
        <f t="shared" si="493"/>
        <v>8.6291899434516317E-3</v>
      </c>
      <c r="AD1164" s="5">
        <f t="shared" si="494"/>
        <v>-9.8814877688827574E-3</v>
      </c>
      <c r="AE1164" s="5">
        <f t="shared" si="495"/>
        <v>7.6368790524463659E-3</v>
      </c>
      <c r="AF1164" s="5">
        <f t="shared" si="496"/>
        <v>8.3842542391932007E-4</v>
      </c>
      <c r="AG1164" s="5">
        <f t="shared" si="497"/>
        <v>8.6291910096538693E-3</v>
      </c>
      <c r="AH1164" s="5">
        <f t="shared" si="498"/>
        <v>-5.6889938845638977E-4</v>
      </c>
      <c r="AI1164" s="5">
        <f t="shared" si="474"/>
        <v>-1.6861720149378145E-3</v>
      </c>
      <c r="AJ1164" s="5">
        <f t="shared" si="475"/>
        <v>-2.5792696162136863E-3</v>
      </c>
      <c r="AK1164" s="5">
        <f t="shared" si="476"/>
        <v>-7.7157363661795042E-4</v>
      </c>
      <c r="AL1164" s="5">
        <f t="shared" si="477"/>
        <v>-1.0264299902936758E-2</v>
      </c>
      <c r="AM1164" s="5">
        <f t="shared" si="478"/>
        <v>1.7917645800714643E-2</v>
      </c>
      <c r="AN1164" s="5">
        <f t="shared" si="479"/>
        <v>1.9740133312607266E-2</v>
      </c>
      <c r="AO1164" s="5">
        <f t="shared" si="480"/>
        <v>1.9740133312607266E-2</v>
      </c>
      <c r="AP1164" s="5">
        <f t="shared" si="481"/>
        <v>9.6256794817826119E-3</v>
      </c>
      <c r="AQ1164" s="5">
        <f t="shared" si="482"/>
        <v>-9.1947070457909508E-3</v>
      </c>
      <c r="AR1164" s="5">
        <f t="shared" si="483"/>
        <v>-8.3536665923522602E-3</v>
      </c>
      <c r="AS1164" s="5">
        <f t="shared" si="484"/>
        <v>-8.1950223553266532E-3</v>
      </c>
      <c r="AT1164" s="5">
        <f t="shared" si="485"/>
        <v>-7.6490472160160028E-3</v>
      </c>
      <c r="AU1164" s="5">
        <f t="shared" si="486"/>
        <v>-1.0956983992658209E-3</v>
      </c>
      <c r="AV1164" s="5">
        <f t="shared" si="487"/>
        <v>-1.7592714339127458E-3</v>
      </c>
      <c r="AW1164" s="5">
        <f t="shared" si="488"/>
        <v>-2.202877659066127E-3</v>
      </c>
      <c r="AX1164" s="5">
        <f t="shared" si="489"/>
        <v>1.6671364955289647E-3</v>
      </c>
      <c r="AZ1164" s="7">
        <f t="shared" si="499"/>
        <v>146.71013085094648</v>
      </c>
      <c r="BA1164" s="4">
        <f t="shared" si="490"/>
        <v>2.5292483025778916E-3</v>
      </c>
      <c r="BB1164" s="5">
        <f>AZ1164/MAX($AZ$16:AZ1164)-1</f>
        <v>-6.2895518778871562E-4</v>
      </c>
    </row>
    <row r="1165" spans="1:54" x14ac:dyDescent="0.25">
      <c r="A1165" s="3">
        <v>44246</v>
      </c>
      <c r="B1165">
        <f>IFERROR(VLOOKUP($A1165,Finnifty!$A$14:$I$486,B$15+1,FALSE),All_curves!B1164)</f>
        <v>1024278.81</v>
      </c>
      <c r="C1165">
        <f>IFERROR(VLOOKUP($A1165,Finnifty!$A$14:$I$486,C$15+1,FALSE),All_curves!C1164)</f>
        <v>1042519.38</v>
      </c>
      <c r="D1165">
        <f>IFERROR(VLOOKUP($A1165,Finnifty!$A$14:$I$486,D$15+1,FALSE),All_curves!D1164)</f>
        <v>1030383.5</v>
      </c>
      <c r="E1165">
        <f>IFERROR(VLOOKUP($A1165,Finnifty!$A$14:$I$486,E$15+1,FALSE),All_curves!E1164)</f>
        <v>1006683.69</v>
      </c>
      <c r="F1165">
        <f>IFERROR(VLOOKUP($A1165,Finnifty!$A$14:$I$486,F$15+1,FALSE),All_curves!F1164)</f>
        <v>1032184.94</v>
      </c>
      <c r="G1165">
        <f>IFERROR(VLOOKUP($A1165,Finnifty!$A$14:$I$486,G$15+1,FALSE),All_curves!G1164)</f>
        <v>1024936.88</v>
      </c>
      <c r="H1165">
        <f>IFERROR(VLOOKUP($A1165,Finnifty!$A$14:$I$486,H$15+1,FALSE),All_curves!H1164)</f>
        <v>1025558.06</v>
      </c>
      <c r="I1165">
        <f>IFERROR(VLOOKUP($A1165,Finnifty!$A$14:$I$486,I$15+1,FALSE),All_curves!I1164)</f>
        <v>1004142</v>
      </c>
      <c r="J1165">
        <f>IFERROR(VLOOKUP($A1165,Banknifty!$A$14:$I$4860,2,FALSE),All_curves!J1164)</f>
        <v>18992338</v>
      </c>
      <c r="K1165">
        <f>IFERROR(VLOOKUP($A1165,Banknifty!$A$14:$I$4860,3,FALSE),All_curves!K1164)</f>
        <v>32382330</v>
      </c>
      <c r="L1165">
        <f>IFERROR(VLOOKUP($A1165,Banknifty!$A$14:$I$4860,4,FALSE),All_curves!L1164)</f>
        <v>24867670</v>
      </c>
      <c r="M1165">
        <f>IFERROR(VLOOKUP($A1165,Banknifty!$A$14:$I$4860,5,FALSE),All_curves!M1164)</f>
        <v>33540586</v>
      </c>
      <c r="N1165">
        <f>IFERROR(VLOOKUP($A1165,Banknifty!$A$14:$I$4860,6,FALSE),All_curves!N1164)</f>
        <v>18566378</v>
      </c>
      <c r="O1165">
        <f>IFERROR(VLOOKUP($A1165,Banknifty!$A$14:$I$4860,7,FALSE),All_curves!O1164)</f>
        <v>30775962</v>
      </c>
      <c r="P1165">
        <f>IFERROR(VLOOKUP($A1165,Banknifty!$A$14:$I$4860,8,FALSE),All_curves!P1164)</f>
        <v>30775962</v>
      </c>
      <c r="Q1165">
        <f>IFERROR(VLOOKUP($A1165,Banknifty!$A$14:$I$4860,9,FALSE),All_curves!Q1164)</f>
        <v>25384844</v>
      </c>
      <c r="R1165">
        <f>IFERROR(VLOOKUP($A1165,Nifty!$A$14:$I$4860,2,FALSE),All_curves!R1164)</f>
        <v>9274046</v>
      </c>
      <c r="S1165">
        <f>IFERROR(VLOOKUP($A1165,Nifty!$A$14:$I$4860,3,FALSE),All_curves!S1164)</f>
        <v>11475596</v>
      </c>
      <c r="T1165">
        <f>IFERROR(VLOOKUP($A1165,Nifty!$A$14:$I$4860,4,FALSE),All_curves!T1164)</f>
        <v>11098158</v>
      </c>
      <c r="U1165">
        <f>IFERROR(VLOOKUP($A1165,Nifty!$A$14:$I$4860,5,FALSE),All_curves!U1164)</f>
        <v>12382820</v>
      </c>
      <c r="V1165">
        <f>IFERROR(VLOOKUP($A1165,Nifty!$A$14:$I$4860,6,FALSE),All_curves!V1164)</f>
        <v>10440782</v>
      </c>
      <c r="W1165">
        <f>IFERROR(VLOOKUP($A1165,Nifty!$A$14:$I$4860,7,FALSE),All_curves!W1164)</f>
        <v>12187427</v>
      </c>
      <c r="X1165">
        <f>IFERROR(VLOOKUP($A1165,Nifty!$A$14:$I$4860,8,FALSE),All_curves!X1164)</f>
        <v>11901008</v>
      </c>
      <c r="Y1165">
        <f>IFERROR(VLOOKUP($A1165,Nifty!$A$14:$I$4860,9,FALSE),All_curves!Y1164)</f>
        <v>11799941</v>
      </c>
      <c r="AA1165" s="5">
        <f t="shared" si="491"/>
        <v>-4.5010061813571811E-3</v>
      </c>
      <c r="AB1165" s="5">
        <f t="shared" si="492"/>
        <v>-4.5368499714242283E-3</v>
      </c>
      <c r="AC1165" s="5">
        <f t="shared" si="493"/>
        <v>-1.76358569781776E-3</v>
      </c>
      <c r="AD1165" s="5">
        <f t="shared" si="494"/>
        <v>0</v>
      </c>
      <c r="AE1165" s="5">
        <f t="shared" si="495"/>
        <v>-1.7636411056404233E-3</v>
      </c>
      <c r="AF1165" s="5">
        <f t="shared" si="496"/>
        <v>-3.6399710794767781E-3</v>
      </c>
      <c r="AG1165" s="5">
        <f t="shared" si="497"/>
        <v>-3.0436215415932111E-3</v>
      </c>
      <c r="AH1165" s="5">
        <f t="shared" si="498"/>
        <v>-2.5809831925088789E-3</v>
      </c>
      <c r="AI1165" s="5">
        <f t="shared" si="474"/>
        <v>-1.9154138366997975E-3</v>
      </c>
      <c r="AJ1165" s="5">
        <f t="shared" si="475"/>
        <v>-4.9344692939586876E-3</v>
      </c>
      <c r="AK1165" s="5">
        <f t="shared" si="476"/>
        <v>-2.3870337156577381E-3</v>
      </c>
      <c r="AL1165" s="5">
        <f t="shared" si="477"/>
        <v>-3.9602726666053689E-3</v>
      </c>
      <c r="AM1165" s="5">
        <f t="shared" si="478"/>
        <v>2.6969989071923273E-4</v>
      </c>
      <c r="AN1165" s="5">
        <f t="shared" si="479"/>
        <v>-1.2891517297153321E-4</v>
      </c>
      <c r="AO1165" s="5">
        <f t="shared" si="480"/>
        <v>-1.2891517297153321E-4</v>
      </c>
      <c r="AP1165" s="5">
        <f t="shared" si="481"/>
        <v>-2.4615400092206086E-3</v>
      </c>
      <c r="AQ1165" s="5">
        <f t="shared" si="482"/>
        <v>-4.6323968116196435E-3</v>
      </c>
      <c r="AR1165" s="5">
        <f t="shared" si="483"/>
        <v>-4.6450952585402883E-3</v>
      </c>
      <c r="AS1165" s="5">
        <f t="shared" si="484"/>
        <v>-2.858228728379375E-3</v>
      </c>
      <c r="AT1165" s="5">
        <f t="shared" si="485"/>
        <v>-2.0612654479059689E-3</v>
      </c>
      <c r="AU1165" s="5">
        <f t="shared" si="486"/>
        <v>-3.3507434790228663E-3</v>
      </c>
      <c r="AV1165" s="5">
        <f t="shared" si="487"/>
        <v>-3.5361087154953674E-3</v>
      </c>
      <c r="AW1165" s="5">
        <f t="shared" si="488"/>
        <v>-1.7725843034401834E-3</v>
      </c>
      <c r="AX1165" s="5">
        <f t="shared" si="489"/>
        <v>-1.2525033350292425E-3</v>
      </c>
      <c r="AZ1165" s="7">
        <f t="shared" si="499"/>
        <v>146.33366382307037</v>
      </c>
      <c r="BA1165" s="4">
        <f t="shared" si="490"/>
        <v>-2.5660602011090602E-3</v>
      </c>
      <c r="BB1165" s="5">
        <f>AZ1165/MAX($AZ$16:AZ1165)-1</f>
        <v>-3.1934014520221821E-3</v>
      </c>
    </row>
    <row r="1166" spans="1:54" x14ac:dyDescent="0.25">
      <c r="A1166" s="3">
        <v>44249</v>
      </c>
      <c r="B1166">
        <f>IFERROR(VLOOKUP($A1166,Finnifty!$A$14:$I$486,B$15+1,FALSE),All_curves!B1165)</f>
        <v>1027407.25</v>
      </c>
      <c r="C1166">
        <f>IFERROR(VLOOKUP($A1166,Finnifty!$A$14:$I$486,C$15+1,FALSE),All_curves!C1165)</f>
        <v>1043139.25</v>
      </c>
      <c r="D1166">
        <f>IFERROR(VLOOKUP($A1166,Finnifty!$A$14:$I$486,D$15+1,FALSE),All_curves!D1165)</f>
        <v>1032421.13</v>
      </c>
      <c r="E1166">
        <f>IFERROR(VLOOKUP($A1166,Finnifty!$A$14:$I$486,E$15+1,FALSE),All_curves!E1165)</f>
        <v>1006141.25</v>
      </c>
      <c r="F1166">
        <f>IFERROR(VLOOKUP($A1166,Finnifty!$A$14:$I$486,F$15+1,FALSE),All_curves!F1165)</f>
        <v>1032419.69</v>
      </c>
      <c r="G1166">
        <f>IFERROR(VLOOKUP($A1166,Finnifty!$A$14:$I$486,G$15+1,FALSE),All_curves!G1165)</f>
        <v>1025981.94</v>
      </c>
      <c r="H1166">
        <f>IFERROR(VLOOKUP($A1166,Finnifty!$A$14:$I$486,H$15+1,FALSE),All_curves!H1165)</f>
        <v>1028302.25</v>
      </c>
      <c r="I1166">
        <f>IFERROR(VLOOKUP($A1166,Finnifty!$A$14:$I$486,I$15+1,FALSE),All_curves!I1165)</f>
        <v>1006696.5</v>
      </c>
      <c r="J1166">
        <f>IFERROR(VLOOKUP($A1166,Banknifty!$A$14:$I$4860,2,FALSE),All_curves!J1165)</f>
        <v>18935444</v>
      </c>
      <c r="K1166">
        <f>IFERROR(VLOOKUP($A1166,Banknifty!$A$14:$I$4860,3,FALSE),All_curves!K1165)</f>
        <v>32465696</v>
      </c>
      <c r="L1166">
        <f>IFERROR(VLOOKUP($A1166,Banknifty!$A$14:$I$4860,4,FALSE),All_curves!L1165)</f>
        <v>24858160</v>
      </c>
      <c r="M1166">
        <f>IFERROR(VLOOKUP($A1166,Banknifty!$A$14:$I$4860,5,FALSE),All_curves!M1165)</f>
        <v>33553110</v>
      </c>
      <c r="N1166">
        <f>IFERROR(VLOOKUP($A1166,Banknifty!$A$14:$I$4860,6,FALSE),All_curves!N1165)</f>
        <v>18551346</v>
      </c>
      <c r="O1166">
        <f>IFERROR(VLOOKUP($A1166,Banknifty!$A$14:$I$4860,7,FALSE),All_curves!O1165)</f>
        <v>30646484</v>
      </c>
      <c r="P1166">
        <f>IFERROR(VLOOKUP($A1166,Banknifty!$A$14:$I$4860,8,FALSE),All_curves!P1165)</f>
        <v>30646484</v>
      </c>
      <c r="Q1166">
        <f>IFERROR(VLOOKUP($A1166,Banknifty!$A$14:$I$4860,9,FALSE),All_curves!Q1165)</f>
        <v>25383008</v>
      </c>
      <c r="R1166">
        <f>IFERROR(VLOOKUP($A1166,Nifty!$A$14:$I$4860,2,FALSE),All_curves!R1165)</f>
        <v>9363795</v>
      </c>
      <c r="S1166">
        <f>IFERROR(VLOOKUP($A1166,Nifty!$A$14:$I$4860,3,FALSE),All_curves!S1165)</f>
        <v>11579878</v>
      </c>
      <c r="T1166">
        <f>IFERROR(VLOOKUP($A1166,Nifty!$A$14:$I$4860,4,FALSE),All_curves!T1165)</f>
        <v>11193072</v>
      </c>
      <c r="U1166">
        <f>IFERROR(VLOOKUP($A1166,Nifty!$A$14:$I$4860,5,FALSE),All_curves!U1165)</f>
        <v>12460508</v>
      </c>
      <c r="V1166">
        <f>IFERROR(VLOOKUP($A1166,Nifty!$A$14:$I$4860,6,FALSE),All_curves!V1165)</f>
        <v>10541822</v>
      </c>
      <c r="W1166">
        <f>IFERROR(VLOOKUP($A1166,Nifty!$A$14:$I$4860,7,FALSE),All_curves!W1165)</f>
        <v>12298177</v>
      </c>
      <c r="X1166">
        <f>IFERROR(VLOOKUP($A1166,Nifty!$A$14:$I$4860,8,FALSE),All_curves!X1165)</f>
        <v>12002788</v>
      </c>
      <c r="Y1166">
        <f>IFERROR(VLOOKUP($A1166,Nifty!$A$14:$I$4860,9,FALSE),All_curves!Y1165)</f>
        <v>11775618</v>
      </c>
      <c r="AA1166" s="5">
        <f t="shared" si="491"/>
        <v>3.0542855807003111E-3</v>
      </c>
      <c r="AB1166" s="5">
        <f t="shared" si="492"/>
        <v>5.9458846702686863E-4</v>
      </c>
      <c r="AC1166" s="5">
        <f t="shared" si="493"/>
        <v>1.9775452537817984E-3</v>
      </c>
      <c r="AD1166" s="5">
        <f t="shared" si="494"/>
        <v>-5.3883857003778068E-4</v>
      </c>
      <c r="AE1166" s="5">
        <f t="shared" si="495"/>
        <v>2.2743017351145589E-4</v>
      </c>
      <c r="AF1166" s="5">
        <f t="shared" si="496"/>
        <v>1.0196335212369068E-3</v>
      </c>
      <c r="AG1166" s="5">
        <f t="shared" si="497"/>
        <v>2.6758016996131229E-3</v>
      </c>
      <c r="AH1166" s="5">
        <f t="shared" si="498"/>
        <v>2.5439629056447366E-3</v>
      </c>
      <c r="AI1166" s="5">
        <f t="shared" si="474"/>
        <v>-2.9956290794740381E-3</v>
      </c>
      <c r="AJ1166" s="5">
        <f t="shared" si="475"/>
        <v>2.5744287084963347E-3</v>
      </c>
      <c r="AK1166" s="5">
        <f t="shared" si="476"/>
        <v>-3.8242424802970021E-4</v>
      </c>
      <c r="AL1166" s="5">
        <f t="shared" si="477"/>
        <v>3.733983657887574E-4</v>
      </c>
      <c r="AM1166" s="5">
        <f t="shared" si="478"/>
        <v>-8.0963556812208015E-4</v>
      </c>
      <c r="AN1166" s="5">
        <f t="shared" si="479"/>
        <v>-4.2071146305678875E-3</v>
      </c>
      <c r="AO1166" s="5">
        <f t="shared" si="480"/>
        <v>-4.2071146305678875E-3</v>
      </c>
      <c r="AP1166" s="5">
        <f t="shared" si="481"/>
        <v>-7.2326621349372289E-5</v>
      </c>
      <c r="AQ1166" s="5">
        <f t="shared" si="482"/>
        <v>9.6774374420829368E-3</v>
      </c>
      <c r="AR1166" s="5">
        <f t="shared" si="483"/>
        <v>9.0872840068612071E-3</v>
      </c>
      <c r="AS1166" s="5">
        <f t="shared" si="484"/>
        <v>8.5522300187113043E-3</v>
      </c>
      <c r="AT1166" s="5">
        <f t="shared" si="485"/>
        <v>6.2738536133126743E-3</v>
      </c>
      <c r="AU1166" s="5">
        <f t="shared" si="486"/>
        <v>9.6774360387947844E-3</v>
      </c>
      <c r="AV1166" s="5">
        <f t="shared" si="487"/>
        <v>9.0872339173806438E-3</v>
      </c>
      <c r="AW1166" s="5">
        <f t="shared" si="488"/>
        <v>8.5522167534044513E-3</v>
      </c>
      <c r="AX1166" s="5">
        <f t="shared" si="489"/>
        <v>-2.0612814928481216E-3</v>
      </c>
      <c r="AZ1166" s="7">
        <f t="shared" si="499"/>
        <v>146.70360996849163</v>
      </c>
      <c r="BA1166" s="4">
        <f t="shared" si="490"/>
        <v>2.5281000677229758E-3</v>
      </c>
      <c r="BB1166" s="5">
        <f>AZ1166/MAX($AZ$16:AZ1166)-1</f>
        <v>-6.7337462272620829E-4</v>
      </c>
    </row>
    <row r="1167" spans="1:54" x14ac:dyDescent="0.25">
      <c r="A1167" s="3">
        <v>44250</v>
      </c>
      <c r="B1167">
        <f>IFERROR(VLOOKUP($A1167,Finnifty!$A$14:$I$486,B$15+1,FALSE),All_curves!B1166)</f>
        <v>1020807.13</v>
      </c>
      <c r="C1167">
        <f>IFERROR(VLOOKUP($A1167,Finnifty!$A$14:$I$486,C$15+1,FALSE),All_curves!C1166)</f>
        <v>1036731.63</v>
      </c>
      <c r="D1167">
        <f>IFERROR(VLOOKUP($A1167,Finnifty!$A$14:$I$486,D$15+1,FALSE),All_curves!D1166)</f>
        <v>1031148.63</v>
      </c>
      <c r="E1167">
        <f>IFERROR(VLOOKUP($A1167,Finnifty!$A$14:$I$486,E$15+1,FALSE),All_curves!E1166)</f>
        <v>1005323.94</v>
      </c>
      <c r="F1167">
        <f>IFERROR(VLOOKUP($A1167,Finnifty!$A$14:$I$486,F$15+1,FALSE),All_curves!F1166)</f>
        <v>1031581.06</v>
      </c>
      <c r="G1167">
        <f>IFERROR(VLOOKUP($A1167,Finnifty!$A$14:$I$486,G$15+1,FALSE),All_curves!G1166)</f>
        <v>1020944.63</v>
      </c>
      <c r="H1167">
        <f>IFERROR(VLOOKUP($A1167,Finnifty!$A$14:$I$486,H$15+1,FALSE),All_curves!H1166)</f>
        <v>1025774.25</v>
      </c>
      <c r="I1167">
        <f>IFERROR(VLOOKUP($A1167,Finnifty!$A$14:$I$486,I$15+1,FALSE),All_curves!I1166)</f>
        <v>1004147.44</v>
      </c>
      <c r="J1167">
        <f>IFERROR(VLOOKUP($A1167,Banknifty!$A$14:$I$4860,2,FALSE),All_curves!J1166)</f>
        <v>18910164</v>
      </c>
      <c r="K1167">
        <f>IFERROR(VLOOKUP($A1167,Banknifty!$A$14:$I$4860,3,FALSE),All_curves!K1166)</f>
        <v>32164870</v>
      </c>
      <c r="L1167">
        <f>IFERROR(VLOOKUP($A1167,Banknifty!$A$14:$I$4860,4,FALSE),All_curves!L1166)</f>
        <v>24748278</v>
      </c>
      <c r="M1167">
        <f>IFERROR(VLOOKUP($A1167,Banknifty!$A$14:$I$4860,5,FALSE),All_curves!M1166)</f>
        <v>33492008</v>
      </c>
      <c r="N1167">
        <f>IFERROR(VLOOKUP($A1167,Banknifty!$A$14:$I$4860,6,FALSE),All_curves!N1166)</f>
        <v>18551216</v>
      </c>
      <c r="O1167">
        <f>IFERROR(VLOOKUP($A1167,Banknifty!$A$14:$I$4860,7,FALSE),All_curves!O1166)</f>
        <v>30623342</v>
      </c>
      <c r="P1167">
        <f>IFERROR(VLOOKUP($A1167,Banknifty!$A$14:$I$4860,8,FALSE),All_curves!P1166)</f>
        <v>30623342</v>
      </c>
      <c r="Q1167">
        <f>IFERROR(VLOOKUP($A1167,Banknifty!$A$14:$I$4860,9,FALSE),All_curves!Q1166)</f>
        <v>25343892</v>
      </c>
      <c r="R1167">
        <f>IFERROR(VLOOKUP($A1167,Nifty!$A$14:$I$4860,2,FALSE),All_curves!R1166)</f>
        <v>9280480</v>
      </c>
      <c r="S1167">
        <f>IFERROR(VLOOKUP($A1167,Nifty!$A$14:$I$4860,3,FALSE),All_curves!S1166)</f>
        <v>11454651</v>
      </c>
      <c r="T1167">
        <f>IFERROR(VLOOKUP($A1167,Nifty!$A$14:$I$4860,4,FALSE),All_curves!T1166)</f>
        <v>11145417</v>
      </c>
      <c r="U1167">
        <f>IFERROR(VLOOKUP($A1167,Nifty!$A$14:$I$4860,5,FALSE),All_curves!U1166)</f>
        <v>12409418</v>
      </c>
      <c r="V1167">
        <f>IFERROR(VLOOKUP($A1167,Nifty!$A$14:$I$4860,6,FALSE),All_curves!V1166)</f>
        <v>10448025</v>
      </c>
      <c r="W1167">
        <f>IFERROR(VLOOKUP($A1167,Nifty!$A$14:$I$4860,7,FALSE),All_curves!W1166)</f>
        <v>12165183</v>
      </c>
      <c r="X1167">
        <f>IFERROR(VLOOKUP($A1167,Nifty!$A$14:$I$4860,8,FALSE),All_curves!X1166)</f>
        <v>11951686</v>
      </c>
      <c r="Y1167">
        <f>IFERROR(VLOOKUP($A1167,Nifty!$A$14:$I$4860,9,FALSE),All_curves!Y1166)</f>
        <v>11849496</v>
      </c>
      <c r="AA1167" s="5">
        <f t="shared" si="491"/>
        <v>-6.4240543367782843E-3</v>
      </c>
      <c r="AB1167" s="5">
        <f t="shared" si="492"/>
        <v>-6.1426314847227159E-3</v>
      </c>
      <c r="AC1167" s="5">
        <f t="shared" si="493"/>
        <v>-1.23253967109338E-3</v>
      </c>
      <c r="AD1167" s="5">
        <f t="shared" si="494"/>
        <v>-8.1232133162223441E-4</v>
      </c>
      <c r="AE1167" s="5">
        <f t="shared" si="495"/>
        <v>-8.1229562756579554E-4</v>
      </c>
      <c r="AF1167" s="5">
        <f t="shared" si="496"/>
        <v>-4.909745292397627E-3</v>
      </c>
      <c r="AG1167" s="5">
        <f t="shared" si="497"/>
        <v>-2.4584211500071618E-3</v>
      </c>
      <c r="AH1167" s="5">
        <f t="shared" si="498"/>
        <v>-2.5321037671235391E-3</v>
      </c>
      <c r="AI1167" s="5">
        <f t="shared" si="474"/>
        <v>-1.3350624363495101E-3</v>
      </c>
      <c r="AJ1167" s="5">
        <f t="shared" si="475"/>
        <v>-9.2659649126265453E-3</v>
      </c>
      <c r="AK1167" s="5">
        <f t="shared" si="476"/>
        <v>-4.4203593508127526E-3</v>
      </c>
      <c r="AL1167" s="5">
        <f t="shared" si="477"/>
        <v>-1.8210532496093501E-3</v>
      </c>
      <c r="AM1167" s="5">
        <f t="shared" si="478"/>
        <v>-7.0075777789391225E-6</v>
      </c>
      <c r="AN1167" s="5">
        <f t="shared" si="479"/>
        <v>-7.5512740711136672E-4</v>
      </c>
      <c r="AO1167" s="5">
        <f t="shared" si="480"/>
        <v>-7.5512740711136672E-4</v>
      </c>
      <c r="AP1167" s="5">
        <f t="shared" si="481"/>
        <v>-1.5410309132787292E-3</v>
      </c>
      <c r="AQ1167" s="5">
        <f t="shared" si="482"/>
        <v>-8.8975677062558267E-3</v>
      </c>
      <c r="AR1167" s="5">
        <f t="shared" si="483"/>
        <v>-1.0814189924971629E-2</v>
      </c>
      <c r="AS1167" s="5">
        <f t="shared" si="484"/>
        <v>-4.2575443095514975E-3</v>
      </c>
      <c r="AT1167" s="5">
        <f t="shared" si="485"/>
        <v>-4.1001538621058264E-3</v>
      </c>
      <c r="AU1167" s="5">
        <f t="shared" si="486"/>
        <v>-8.8976080225979803E-3</v>
      </c>
      <c r="AV1167" s="5">
        <f t="shared" si="487"/>
        <v>-1.081412310133445E-2</v>
      </c>
      <c r="AW1167" s="5">
        <f t="shared" si="488"/>
        <v>-4.2575108383152704E-3</v>
      </c>
      <c r="AX1167" s="5">
        <f t="shared" si="489"/>
        <v>6.2738108522202296E-3</v>
      </c>
      <c r="AZ1167" s="7">
        <f t="shared" si="499"/>
        <v>146.14742154032211</v>
      </c>
      <c r="BA1167" s="4">
        <f t="shared" si="490"/>
        <v>-3.7912388678708981E-3</v>
      </c>
      <c r="BB1167" s="5">
        <f>AZ1167/MAX($AZ$16:AZ1167)-1</f>
        <v>-4.4620605665548485E-3</v>
      </c>
    </row>
    <row r="1168" spans="1:54" x14ac:dyDescent="0.25">
      <c r="A1168" s="3">
        <v>44251</v>
      </c>
      <c r="B1168">
        <f>IFERROR(VLOOKUP($A1168,Finnifty!$A$14:$I$486,B$15+1,FALSE),All_curves!B1167)</f>
        <v>1033723.56</v>
      </c>
      <c r="C1168">
        <f>IFERROR(VLOOKUP($A1168,Finnifty!$A$14:$I$486,C$15+1,FALSE),All_curves!C1167)</f>
        <v>1055808</v>
      </c>
      <c r="D1168">
        <f>IFERROR(VLOOKUP($A1168,Finnifty!$A$14:$I$486,D$15+1,FALSE),All_curves!D1167)</f>
        <v>1049366.6299999999</v>
      </c>
      <c r="E1168">
        <f>IFERROR(VLOOKUP($A1168,Finnifty!$A$14:$I$486,E$15+1,FALSE),All_curves!E1167)</f>
        <v>1005323.94</v>
      </c>
      <c r="F1168">
        <f>IFERROR(VLOOKUP($A1168,Finnifty!$A$14:$I$486,F$15+1,FALSE),All_curves!F1167)</f>
        <v>1044660.38</v>
      </c>
      <c r="G1168">
        <f>IFERROR(VLOOKUP($A1168,Finnifty!$A$14:$I$486,G$15+1,FALSE),All_curves!G1167)</f>
        <v>1039942.56</v>
      </c>
      <c r="H1168">
        <f>IFERROR(VLOOKUP($A1168,Finnifty!$A$14:$I$486,H$15+1,FALSE),All_curves!H1167)</f>
        <v>1043684.5</v>
      </c>
      <c r="I1168">
        <f>IFERROR(VLOOKUP($A1168,Finnifty!$A$14:$I$486,I$15+1,FALSE),All_curves!I1167)</f>
        <v>1003948.19</v>
      </c>
      <c r="J1168">
        <f>IFERROR(VLOOKUP($A1168,Banknifty!$A$14:$I$4860,2,FALSE),All_curves!J1167)</f>
        <v>18951858</v>
      </c>
      <c r="K1168">
        <f>IFERROR(VLOOKUP($A1168,Banknifty!$A$14:$I$4860,3,FALSE),All_curves!K1167)</f>
        <v>32216780</v>
      </c>
      <c r="L1168">
        <f>IFERROR(VLOOKUP($A1168,Banknifty!$A$14:$I$4860,4,FALSE),All_curves!L1167)</f>
        <v>24692454</v>
      </c>
      <c r="M1168">
        <f>IFERROR(VLOOKUP($A1168,Banknifty!$A$14:$I$4860,5,FALSE),All_curves!M1167)</f>
        <v>33492008</v>
      </c>
      <c r="N1168">
        <f>IFERROR(VLOOKUP($A1168,Banknifty!$A$14:$I$4860,6,FALSE),All_curves!N1167)</f>
        <v>18590552</v>
      </c>
      <c r="O1168">
        <f>IFERROR(VLOOKUP($A1168,Banknifty!$A$14:$I$4860,7,FALSE),All_curves!O1167)</f>
        <v>30603808</v>
      </c>
      <c r="P1168">
        <f>IFERROR(VLOOKUP($A1168,Banknifty!$A$14:$I$4860,8,FALSE),All_curves!P1167)</f>
        <v>30603808</v>
      </c>
      <c r="Q1168">
        <f>IFERROR(VLOOKUP($A1168,Banknifty!$A$14:$I$4860,9,FALSE),All_curves!Q1167)</f>
        <v>25345530</v>
      </c>
      <c r="R1168">
        <f>IFERROR(VLOOKUP($A1168,Nifty!$A$14:$I$4860,2,FALSE),All_curves!R1167)</f>
        <v>9346422</v>
      </c>
      <c r="S1168">
        <f>IFERROR(VLOOKUP($A1168,Nifty!$A$14:$I$4860,3,FALSE),All_curves!S1167)</f>
        <v>11534514</v>
      </c>
      <c r="T1168">
        <f>IFERROR(VLOOKUP($A1168,Nifty!$A$14:$I$4860,4,FALSE),All_curves!T1167)</f>
        <v>11145417</v>
      </c>
      <c r="U1168">
        <f>IFERROR(VLOOKUP($A1168,Nifty!$A$14:$I$4860,5,FALSE),All_curves!U1167)</f>
        <v>12409418</v>
      </c>
      <c r="V1168">
        <f>IFERROR(VLOOKUP($A1168,Nifty!$A$14:$I$4860,6,FALSE),All_curves!V1167)</f>
        <v>10522264</v>
      </c>
      <c r="W1168">
        <f>IFERROR(VLOOKUP($A1168,Nifty!$A$14:$I$4860,7,FALSE),All_curves!W1167)</f>
        <v>12249999</v>
      </c>
      <c r="X1168">
        <f>IFERROR(VLOOKUP($A1168,Nifty!$A$14:$I$4860,8,FALSE),All_curves!X1167)</f>
        <v>11951686</v>
      </c>
      <c r="Y1168">
        <f>IFERROR(VLOOKUP($A1168,Nifty!$A$14:$I$4860,9,FALSE),All_curves!Y1167)</f>
        <v>11800911</v>
      </c>
      <c r="AA1168" s="5">
        <f t="shared" si="491"/>
        <v>1.2653154176146986E-2</v>
      </c>
      <c r="AB1168" s="5">
        <f t="shared" si="492"/>
        <v>1.8400490009164772E-2</v>
      </c>
      <c r="AC1168" s="5">
        <f t="shared" si="493"/>
        <v>1.7667676094376361E-2</v>
      </c>
      <c r="AD1168" s="5">
        <f t="shared" si="494"/>
        <v>0</v>
      </c>
      <c r="AE1168" s="5">
        <f t="shared" si="495"/>
        <v>1.2678906687177749E-2</v>
      </c>
      <c r="AF1168" s="5">
        <f t="shared" si="496"/>
        <v>1.8608188379422685E-2</v>
      </c>
      <c r="AG1168" s="5">
        <f t="shared" si="497"/>
        <v>1.7460225775798088E-2</v>
      </c>
      <c r="AH1168" s="5">
        <f t="shared" si="498"/>
        <v>-1.9842703577477305E-4</v>
      </c>
      <c r="AI1168" s="5">
        <f t="shared" si="474"/>
        <v>2.2048460288339733E-3</v>
      </c>
      <c r="AJ1168" s="5">
        <f t="shared" si="475"/>
        <v>1.613872526144311E-3</v>
      </c>
      <c r="AK1168" s="5">
        <f t="shared" si="476"/>
        <v>-2.2556720916098172E-3</v>
      </c>
      <c r="AL1168" s="5">
        <f t="shared" si="477"/>
        <v>0</v>
      </c>
      <c r="AM1168" s="5">
        <f t="shared" si="478"/>
        <v>2.1204000859027516E-3</v>
      </c>
      <c r="AN1168" s="5">
        <f t="shared" si="479"/>
        <v>-6.3787943197057828E-4</v>
      </c>
      <c r="AO1168" s="5">
        <f t="shared" si="480"/>
        <v>-6.3787943197057828E-4</v>
      </c>
      <c r="AP1168" s="5">
        <f t="shared" si="481"/>
        <v>6.4630957234301789E-5</v>
      </c>
      <c r="AQ1168" s="5">
        <f t="shared" si="482"/>
        <v>7.105451442166677E-3</v>
      </c>
      <c r="AR1168" s="5">
        <f t="shared" si="483"/>
        <v>6.9721024237228146E-3</v>
      </c>
      <c r="AS1168" s="5">
        <f t="shared" si="484"/>
        <v>0</v>
      </c>
      <c r="AT1168" s="5">
        <f t="shared" si="485"/>
        <v>0</v>
      </c>
      <c r="AU1168" s="5">
        <f t="shared" si="486"/>
        <v>7.105553441918433E-3</v>
      </c>
      <c r="AV1168" s="5">
        <f t="shared" si="487"/>
        <v>6.9720282876140072E-3</v>
      </c>
      <c r="AW1168" s="5">
        <f t="shared" si="488"/>
        <v>0</v>
      </c>
      <c r="AX1168" s="5">
        <f t="shared" si="489"/>
        <v>-4.100174387163813E-3</v>
      </c>
      <c r="AZ1168" s="7">
        <f t="shared" si="499"/>
        <v>146.90128339582486</v>
      </c>
      <c r="BA1168" s="4">
        <f t="shared" si="490"/>
        <v>5.158228914047264E-3</v>
      </c>
      <c r="BB1168" s="5">
        <f>AZ1168/MAX($AZ$16:AZ1168)-1</f>
        <v>0</v>
      </c>
    </row>
    <row r="1169" spans="1:54" x14ac:dyDescent="0.25">
      <c r="A1169" s="3">
        <v>44252</v>
      </c>
      <c r="B1169">
        <f>IFERROR(VLOOKUP($A1169,Finnifty!$A$14:$I$486,B$15+1,FALSE),All_curves!B1168)</f>
        <v>1034938.63</v>
      </c>
      <c r="C1169">
        <f>IFERROR(VLOOKUP($A1169,Finnifty!$A$14:$I$486,C$15+1,FALSE),All_curves!C1168)</f>
        <v>1063773.3799999999</v>
      </c>
      <c r="D1169">
        <f>IFERROR(VLOOKUP($A1169,Finnifty!$A$14:$I$486,D$15+1,FALSE),All_curves!D1168)</f>
        <v>1057029.5</v>
      </c>
      <c r="E1169">
        <f>IFERROR(VLOOKUP($A1169,Finnifty!$A$14:$I$486,E$15+1,FALSE),All_curves!E1168)</f>
        <v>1005323.94</v>
      </c>
      <c r="F1169">
        <f>IFERROR(VLOOKUP($A1169,Finnifty!$A$14:$I$486,F$15+1,FALSE),All_curves!F1168)</f>
        <v>1045358.25</v>
      </c>
      <c r="G1169">
        <f>IFERROR(VLOOKUP($A1169,Finnifty!$A$14:$I$486,G$15+1,FALSE),All_curves!G1168)</f>
        <v>1047788.19</v>
      </c>
      <c r="H1169">
        <f>IFERROR(VLOOKUP($A1169,Finnifty!$A$14:$I$486,H$15+1,FALSE),All_curves!H1168)</f>
        <v>1051305.8799999999</v>
      </c>
      <c r="I1169">
        <f>IFERROR(VLOOKUP($A1169,Finnifty!$A$14:$I$486,I$15+1,FALSE),All_curves!I1168)</f>
        <v>1003948.19</v>
      </c>
      <c r="J1169">
        <f>IFERROR(VLOOKUP($A1169,Banknifty!$A$14:$I$4860,2,FALSE),All_curves!J1168)</f>
        <v>19553194</v>
      </c>
      <c r="K1169">
        <f>IFERROR(VLOOKUP($A1169,Banknifty!$A$14:$I$4860,3,FALSE),All_curves!K1168)</f>
        <v>33109300</v>
      </c>
      <c r="L1169">
        <f>IFERROR(VLOOKUP($A1169,Banknifty!$A$14:$I$4860,4,FALSE),All_curves!L1168)</f>
        <v>25198874</v>
      </c>
      <c r="M1169">
        <f>IFERROR(VLOOKUP($A1169,Banknifty!$A$14:$I$4860,5,FALSE),All_curves!M1168)</f>
        <v>33492008</v>
      </c>
      <c r="N1169">
        <f>IFERROR(VLOOKUP($A1169,Banknifty!$A$14:$I$4860,6,FALSE),All_curves!N1168)</f>
        <v>18534862</v>
      </c>
      <c r="O1169">
        <f>IFERROR(VLOOKUP($A1169,Banknifty!$A$14:$I$4860,7,FALSE),All_curves!O1168)</f>
        <v>30682594</v>
      </c>
      <c r="P1169">
        <f>IFERROR(VLOOKUP($A1169,Banknifty!$A$14:$I$4860,8,FALSE),All_curves!P1168)</f>
        <v>30682594</v>
      </c>
      <c r="Q1169">
        <f>IFERROR(VLOOKUP($A1169,Banknifty!$A$14:$I$4860,9,FALSE),All_curves!Q1168)</f>
        <v>25354994</v>
      </c>
      <c r="R1169">
        <f>IFERROR(VLOOKUP($A1169,Nifty!$A$14:$I$4860,2,FALSE),All_curves!R1168)</f>
        <v>9375390</v>
      </c>
      <c r="S1169">
        <f>IFERROR(VLOOKUP($A1169,Nifty!$A$14:$I$4860,3,FALSE),All_curves!S1168)</f>
        <v>11568300</v>
      </c>
      <c r="T1169">
        <f>IFERROR(VLOOKUP($A1169,Nifty!$A$14:$I$4860,4,FALSE),All_curves!T1168)</f>
        <v>11145417</v>
      </c>
      <c r="U1169">
        <f>IFERROR(VLOOKUP($A1169,Nifty!$A$14:$I$4860,5,FALSE),All_curves!U1168)</f>
        <v>12409418</v>
      </c>
      <c r="V1169">
        <f>IFERROR(VLOOKUP($A1169,Nifty!$A$14:$I$4860,6,FALSE),All_curves!V1168)</f>
        <v>10595828</v>
      </c>
      <c r="W1169">
        <f>IFERROR(VLOOKUP($A1169,Nifty!$A$14:$I$4860,7,FALSE),All_curves!W1168)</f>
        <v>12337522</v>
      </c>
      <c r="X1169">
        <f>IFERROR(VLOOKUP($A1169,Nifty!$A$14:$I$4860,8,FALSE),All_curves!X1168)</f>
        <v>11951686</v>
      </c>
      <c r="Y1169">
        <f>IFERROR(VLOOKUP($A1169,Nifty!$A$14:$I$4860,9,FALSE),All_curves!Y1168)</f>
        <v>11800911</v>
      </c>
      <c r="AA1169" s="5">
        <f t="shared" si="491"/>
        <v>1.1754303055644399E-3</v>
      </c>
      <c r="AB1169" s="5">
        <f t="shared" si="492"/>
        <v>7.5443451839727338E-3</v>
      </c>
      <c r="AC1169" s="5">
        <f t="shared" si="493"/>
        <v>7.3023762914969925E-3</v>
      </c>
      <c r="AD1169" s="5">
        <f t="shared" si="494"/>
        <v>0</v>
      </c>
      <c r="AE1169" s="5">
        <f t="shared" si="495"/>
        <v>6.6803529009118456E-4</v>
      </c>
      <c r="AF1169" s="5">
        <f t="shared" si="496"/>
        <v>7.5442916770325219E-3</v>
      </c>
      <c r="AG1169" s="5">
        <f t="shared" si="497"/>
        <v>7.3023792151745148E-3</v>
      </c>
      <c r="AH1169" s="5">
        <f t="shared" si="498"/>
        <v>0</v>
      </c>
      <c r="AI1169" s="5">
        <f t="shared" ref="AI1169:AI1232" si="500">IFERROR(J1169/J1168-1,0)</f>
        <v>3.1729659434974744E-2</v>
      </c>
      <c r="AJ1169" s="5">
        <f t="shared" ref="AJ1169:AJ1232" si="501">IFERROR(K1169/K1168-1,0)</f>
        <v>2.7703575590111829E-2</v>
      </c>
      <c r="AK1169" s="5">
        <f t="shared" ref="AK1169:AK1232" si="502">IFERROR(L1169/L1168-1,0)</f>
        <v>2.0509099662593178E-2</v>
      </c>
      <c r="AL1169" s="5">
        <f t="shared" ref="AL1169:AL1232" si="503">IFERROR(M1169/M1168-1,0)</f>
        <v>0</v>
      </c>
      <c r="AM1169" s="5">
        <f t="shared" ref="AM1169:AM1232" si="504">IFERROR(N1169/N1168-1,0)</f>
        <v>-2.9956076613539828E-3</v>
      </c>
      <c r="AN1169" s="5">
        <f t="shared" ref="AN1169:AN1232" si="505">IFERROR(O1169/O1168-1,0)</f>
        <v>2.5743855143778305E-3</v>
      </c>
      <c r="AO1169" s="5">
        <f t="shared" ref="AO1169:AO1232" si="506">IFERROR(P1169/P1168-1,0)</f>
        <v>2.5743855143778305E-3</v>
      </c>
      <c r="AP1169" s="5">
        <f t="shared" ref="AP1169:AP1232" si="507">IFERROR(Q1169/Q1168-1,0)</f>
        <v>3.7339917531808986E-4</v>
      </c>
      <c r="AQ1169" s="5">
        <f t="shared" ref="AQ1169:AQ1232" si="508">IFERROR(R1169/R1168-1,0)</f>
        <v>3.0993678650503842E-3</v>
      </c>
      <c r="AR1169" s="5">
        <f t="shared" ref="AR1169:AR1232" si="509">IFERROR(S1169/S1168-1,0)</f>
        <v>2.9291221112566213E-3</v>
      </c>
      <c r="AS1169" s="5">
        <f t="shared" ref="AS1169:AS1232" si="510">IFERROR(T1169/T1168-1,0)</f>
        <v>0</v>
      </c>
      <c r="AT1169" s="5">
        <f t="shared" ref="AT1169:AT1232" si="511">IFERROR(U1169/U1168-1,0)</f>
        <v>0</v>
      </c>
      <c r="AU1169" s="5">
        <f t="shared" ref="AU1169:AU1232" si="512">IFERROR(V1169/V1168-1,0)</f>
        <v>6.9912710800641431E-3</v>
      </c>
      <c r="AV1169" s="5">
        <f t="shared" ref="AV1169:AV1232" si="513">IFERROR(W1169/W1168-1,0)</f>
        <v>7.144735277121228E-3</v>
      </c>
      <c r="AW1169" s="5">
        <f t="shared" ref="AW1169:AW1232" si="514">IFERROR(X1169/X1168-1,0)</f>
        <v>0</v>
      </c>
      <c r="AX1169" s="5">
        <f t="shared" ref="AX1169:AX1232" si="515">IFERROR(Y1169/Y1168-1,0)</f>
        <v>0</v>
      </c>
      <c r="AZ1169" s="7">
        <f t="shared" si="499"/>
        <v>147.72252431844529</v>
      </c>
      <c r="BA1169" s="4">
        <f t="shared" ref="BA1169:BA1232" si="516">(AA1169*$AA$14%)+(AB1169*$AB$14%)+(AC1169*$AC$14%)+(AD1169*$AD$14%)+(AE1169*$AE$14%)+(AF1169*$AF$14%)+(AG1169*$AG$14%)+(AH1169*$AH$14%)+(AI1169*$AI$14%)+(AJ1169*$AJ$14%)+(AK1169*$AK$14%)+(AL1169*$AL$14%)+(AM1169*$AM$14%)+(AN1169*$AN$14%)+(AO1169*$AO$14%)+(AP1169*$AP$14%)+(AQ1169*$AQ$14%)+(AR1169*$AR$14%)+(AS1169*$AS$14%)+(AT1169*$AT$14%)+(AU1169*$AU$14%)+(AV1169*$AV$14%)+(AW1169*$AW$14%)+(AX1169*$AX$14%)</f>
        <v>5.5904271469676779E-3</v>
      </c>
      <c r="BB1169" s="5">
        <f>AZ1169/MAX($AZ$16:AZ1169)-1</f>
        <v>0</v>
      </c>
    </row>
    <row r="1170" spans="1:54" x14ac:dyDescent="0.25">
      <c r="A1170" s="3">
        <v>44253</v>
      </c>
      <c r="B1170">
        <f>IFERROR(VLOOKUP($A1170,Finnifty!$A$14:$I$486,B$15+1,FALSE),All_curves!B1169)</f>
        <v>1037233.63</v>
      </c>
      <c r="C1170">
        <f>IFERROR(VLOOKUP($A1170,Finnifty!$A$14:$I$486,C$15+1,FALSE),All_curves!C1169)</f>
        <v>1064158.8799999999</v>
      </c>
      <c r="D1170">
        <f>IFERROR(VLOOKUP($A1170,Finnifty!$A$14:$I$486,D$15+1,FALSE),All_curves!D1169)</f>
        <v>1056342.5</v>
      </c>
      <c r="E1170">
        <f>IFERROR(VLOOKUP($A1170,Finnifty!$A$14:$I$486,E$15+1,FALSE),All_curves!E1169)</f>
        <v>1003842.38</v>
      </c>
      <c r="F1170">
        <f>IFERROR(VLOOKUP($A1170,Finnifty!$A$14:$I$486,F$15+1,FALSE),All_curves!F1169)</f>
        <v>1044945</v>
      </c>
      <c r="G1170">
        <f>IFERROR(VLOOKUP($A1170,Finnifty!$A$14:$I$486,G$15+1,FALSE),All_curves!G1169)</f>
        <v>1047374</v>
      </c>
      <c r="H1170">
        <f>IFERROR(VLOOKUP($A1170,Finnifty!$A$14:$I$486,H$15+1,FALSE),All_curves!H1169)</f>
        <v>1050622.5</v>
      </c>
      <c r="I1170">
        <f>IFERROR(VLOOKUP($A1170,Finnifty!$A$14:$I$486,I$15+1,FALSE),All_curves!I1169)</f>
        <v>1003322.06</v>
      </c>
      <c r="J1170">
        <f>IFERROR(VLOOKUP($A1170,Banknifty!$A$14:$I$4860,2,FALSE),All_curves!J1169)</f>
        <v>19652032</v>
      </c>
      <c r="K1170">
        <f>IFERROR(VLOOKUP($A1170,Banknifty!$A$14:$I$4860,3,FALSE),All_curves!K1169)</f>
        <v>33141734</v>
      </c>
      <c r="L1170">
        <f>IFERROR(VLOOKUP($A1170,Banknifty!$A$14:$I$4860,4,FALSE),All_curves!L1169)</f>
        <v>25169478</v>
      </c>
      <c r="M1170">
        <f>IFERROR(VLOOKUP($A1170,Banknifty!$A$14:$I$4860,5,FALSE),All_curves!M1169)</f>
        <v>33408318</v>
      </c>
      <c r="N1170">
        <f>IFERROR(VLOOKUP($A1170,Banknifty!$A$14:$I$4860,6,FALSE),All_curves!N1169)</f>
        <v>18510118</v>
      </c>
      <c r="O1170">
        <f>IFERROR(VLOOKUP($A1170,Banknifty!$A$14:$I$4860,7,FALSE),All_curves!O1169)</f>
        <v>30398290</v>
      </c>
      <c r="P1170">
        <f>IFERROR(VLOOKUP($A1170,Banknifty!$A$14:$I$4860,8,FALSE),All_curves!P1169)</f>
        <v>30398290</v>
      </c>
      <c r="Q1170">
        <f>IFERROR(VLOOKUP($A1170,Banknifty!$A$14:$I$4860,9,FALSE),All_curves!Q1169)</f>
        <v>25308820</v>
      </c>
      <c r="R1170">
        <f>IFERROR(VLOOKUP($A1170,Nifty!$A$14:$I$4860,2,FALSE),All_curves!R1169)</f>
        <v>9490856</v>
      </c>
      <c r="S1170">
        <f>IFERROR(VLOOKUP($A1170,Nifty!$A$14:$I$4860,3,FALSE),All_curves!S1169)</f>
        <v>11620178</v>
      </c>
      <c r="T1170">
        <f>IFERROR(VLOOKUP($A1170,Nifty!$A$14:$I$4860,4,FALSE),All_curves!T1169)</f>
        <v>11175299</v>
      </c>
      <c r="U1170">
        <f>IFERROR(VLOOKUP($A1170,Nifty!$A$14:$I$4860,5,FALSE),All_curves!U1169)</f>
        <v>12397847</v>
      </c>
      <c r="V1170">
        <f>IFERROR(VLOOKUP($A1170,Nifty!$A$14:$I$4860,6,FALSE),All_curves!V1169)</f>
        <v>10699819</v>
      </c>
      <c r="W1170">
        <f>IFERROR(VLOOKUP($A1170,Nifty!$A$14:$I$4860,7,FALSE),All_curves!W1169)</f>
        <v>12392849</v>
      </c>
      <c r="X1170">
        <f>IFERROR(VLOOKUP($A1170,Nifty!$A$14:$I$4860,8,FALSE),All_curves!X1169)</f>
        <v>11983729</v>
      </c>
      <c r="Y1170">
        <f>IFERROR(VLOOKUP($A1170,Nifty!$A$14:$I$4860,9,FALSE),All_curves!Y1169)</f>
        <v>11800911</v>
      </c>
      <c r="AA1170" s="5">
        <f t="shared" si="491"/>
        <v>2.2175227916654272E-3</v>
      </c>
      <c r="AB1170" s="5">
        <f t="shared" si="492"/>
        <v>3.6238921489095688E-4</v>
      </c>
      <c r="AC1170" s="5">
        <f t="shared" si="493"/>
        <v>-6.4993455717177184E-4</v>
      </c>
      <c r="AD1170" s="5">
        <f t="shared" si="494"/>
        <v>-1.4737140349009303E-3</v>
      </c>
      <c r="AE1170" s="5">
        <f t="shared" si="495"/>
        <v>-3.9531902101508365E-4</v>
      </c>
      <c r="AF1170" s="5">
        <f t="shared" si="496"/>
        <v>-3.9529935911941649E-4</v>
      </c>
      <c r="AG1170" s="5">
        <f t="shared" si="497"/>
        <v>-6.5002965644966881E-4</v>
      </c>
      <c r="AH1170" s="5">
        <f t="shared" si="498"/>
        <v>-6.2366764165378008E-4</v>
      </c>
      <c r="AI1170" s="5">
        <f t="shared" si="500"/>
        <v>5.0548263368122015E-3</v>
      </c>
      <c r="AJ1170" s="5">
        <f t="shared" si="501"/>
        <v>9.7960391793239232E-4</v>
      </c>
      <c r="AK1170" s="5">
        <f t="shared" si="502"/>
        <v>-1.1665600613741667E-3</v>
      </c>
      <c r="AL1170" s="5">
        <f t="shared" si="503"/>
        <v>-2.4988050880675461E-3</v>
      </c>
      <c r="AM1170" s="5">
        <f t="shared" si="504"/>
        <v>-1.3349978003612817E-3</v>
      </c>
      <c r="AN1170" s="5">
        <f t="shared" si="505"/>
        <v>-9.2659701458096544E-3</v>
      </c>
      <c r="AO1170" s="5">
        <f t="shared" si="506"/>
        <v>-9.2659701458096544E-3</v>
      </c>
      <c r="AP1170" s="5">
        <f t="shared" si="507"/>
        <v>-1.8211008056243649E-3</v>
      </c>
      <c r="AQ1170" s="5">
        <f t="shared" si="508"/>
        <v>1.2315860993515892E-2</v>
      </c>
      <c r="AR1170" s="5">
        <f t="shared" si="509"/>
        <v>4.4844964255768005E-3</v>
      </c>
      <c r="AS1170" s="5">
        <f t="shared" si="510"/>
        <v>2.6811020170891542E-3</v>
      </c>
      <c r="AT1170" s="5">
        <f t="shared" si="511"/>
        <v>-9.3243696037959012E-4</v>
      </c>
      <c r="AU1170" s="5">
        <f t="shared" si="512"/>
        <v>9.8143344720205139E-3</v>
      </c>
      <c r="AV1170" s="5">
        <f t="shared" si="513"/>
        <v>4.4844499568066354E-3</v>
      </c>
      <c r="AW1170" s="5">
        <f t="shared" si="514"/>
        <v>2.6810443313185495E-3</v>
      </c>
      <c r="AX1170" s="5">
        <f t="shared" si="515"/>
        <v>0</v>
      </c>
      <c r="AZ1170" s="7">
        <f t="shared" si="499"/>
        <v>147.81240008824653</v>
      </c>
      <c r="BA1170" s="4">
        <f t="shared" si="516"/>
        <v>6.0840938249548415E-4</v>
      </c>
      <c r="BB1170" s="5">
        <f>AZ1170/MAX($AZ$16:AZ1170)-1</f>
        <v>0</v>
      </c>
    </row>
    <row r="1171" spans="1:54" x14ac:dyDescent="0.25">
      <c r="A1171" s="3">
        <v>44256</v>
      </c>
      <c r="B1171">
        <f>IFERROR(VLOOKUP($A1171,Finnifty!$A$14:$I$486,B$15+1,FALSE),All_curves!B1170)</f>
        <v>1035367.06</v>
      </c>
      <c r="C1171">
        <f>IFERROR(VLOOKUP($A1171,Finnifty!$A$14:$I$486,C$15+1,FALSE),All_curves!C1170)</f>
        <v>1058768.8799999999</v>
      </c>
      <c r="D1171">
        <f>IFERROR(VLOOKUP($A1171,Finnifty!$A$14:$I$486,D$15+1,FALSE),All_curves!D1170)</f>
        <v>1052368.8799999999</v>
      </c>
      <c r="E1171">
        <f>IFERROR(VLOOKUP($A1171,Finnifty!$A$14:$I$486,E$15+1,FALSE),All_curves!E1170)</f>
        <v>1000426.56</v>
      </c>
      <c r="F1171">
        <f>IFERROR(VLOOKUP($A1171,Finnifty!$A$14:$I$486,F$15+1,FALSE),All_curves!F1170)</f>
        <v>1040945.06</v>
      </c>
      <c r="G1171">
        <f>IFERROR(VLOOKUP($A1171,Finnifty!$A$14:$I$486,G$15+1,FALSE),All_curves!G1170)</f>
        <v>1043364.75</v>
      </c>
      <c r="H1171">
        <f>IFERROR(VLOOKUP($A1171,Finnifty!$A$14:$I$486,H$15+1,FALSE),All_curves!H1170)</f>
        <v>1046670.44</v>
      </c>
      <c r="I1171">
        <f>IFERROR(VLOOKUP($A1171,Finnifty!$A$14:$I$486,I$15+1,FALSE),All_curves!I1170)</f>
        <v>999894.75</v>
      </c>
      <c r="J1171">
        <f>IFERROR(VLOOKUP($A1171,Banknifty!$A$14:$I$4860,2,FALSE),All_curves!J1170)</f>
        <v>19507622</v>
      </c>
      <c r="K1171">
        <f>IFERROR(VLOOKUP($A1171,Banknifty!$A$14:$I$4860,3,FALSE),All_curves!K1170)</f>
        <v>33020268</v>
      </c>
      <c r="L1171">
        <f>IFERROR(VLOOKUP($A1171,Banknifty!$A$14:$I$4860,4,FALSE),All_curves!L1170)</f>
        <v>25102004</v>
      </c>
      <c r="M1171">
        <f>IFERROR(VLOOKUP($A1171,Banknifty!$A$14:$I$4860,5,FALSE),All_curves!M1170)</f>
        <v>33357886</v>
      </c>
      <c r="N1171">
        <f>IFERROR(VLOOKUP($A1171,Banknifty!$A$14:$I$4860,6,FALSE),All_curves!N1170)</f>
        <v>18550928</v>
      </c>
      <c r="O1171">
        <f>IFERROR(VLOOKUP($A1171,Banknifty!$A$14:$I$4860,7,FALSE),All_curves!O1170)</f>
        <v>30447350</v>
      </c>
      <c r="P1171">
        <f>IFERROR(VLOOKUP($A1171,Banknifty!$A$14:$I$4860,8,FALSE),All_curves!P1170)</f>
        <v>30447350</v>
      </c>
      <c r="Q1171">
        <f>IFERROR(VLOOKUP($A1171,Banknifty!$A$14:$I$4860,9,FALSE),All_curves!Q1170)</f>
        <v>25308820</v>
      </c>
      <c r="R1171">
        <f>IFERROR(VLOOKUP($A1171,Nifty!$A$14:$I$4860,2,FALSE),All_curves!R1170)</f>
        <v>9422430</v>
      </c>
      <c r="S1171">
        <f>IFERROR(VLOOKUP($A1171,Nifty!$A$14:$I$4860,3,FALSE),All_curves!S1170)</f>
        <v>11554149</v>
      </c>
      <c r="T1171">
        <f>IFERROR(VLOOKUP($A1171,Nifty!$A$14:$I$4860,4,FALSE),All_curves!T1170)</f>
        <v>11115058</v>
      </c>
      <c r="U1171">
        <f>IFERROR(VLOOKUP($A1171,Nifty!$A$14:$I$4860,5,FALSE),All_curves!U1170)</f>
        <v>12346447</v>
      </c>
      <c r="V1171">
        <f>IFERROR(VLOOKUP($A1171,Nifty!$A$14:$I$4860,6,FALSE),All_curves!V1170)</f>
        <v>10622677</v>
      </c>
      <c r="W1171">
        <f>IFERROR(VLOOKUP($A1171,Nifty!$A$14:$I$4860,7,FALSE),All_curves!W1170)</f>
        <v>12322430</v>
      </c>
      <c r="X1171">
        <f>IFERROR(VLOOKUP($A1171,Nifty!$A$14:$I$4860,8,FALSE),All_curves!X1170)</f>
        <v>11919130</v>
      </c>
      <c r="Y1171">
        <f>IFERROR(VLOOKUP($A1171,Nifty!$A$14:$I$4860,9,FALSE),All_curves!Y1170)</f>
        <v>11789908</v>
      </c>
      <c r="AA1171" s="5">
        <f t="shared" si="491"/>
        <v>-1.7995656388425374E-3</v>
      </c>
      <c r="AB1171" s="5">
        <f t="shared" si="492"/>
        <v>-5.0650331461783438E-3</v>
      </c>
      <c r="AC1171" s="5">
        <f t="shared" si="493"/>
        <v>-3.7616776755645676E-3</v>
      </c>
      <c r="AD1171" s="5">
        <f t="shared" si="494"/>
        <v>-3.4027453592863077E-3</v>
      </c>
      <c r="AE1171" s="5">
        <f t="shared" si="495"/>
        <v>-3.8278952480752526E-3</v>
      </c>
      <c r="AF1171" s="5">
        <f t="shared" si="496"/>
        <v>-3.8279067458233396E-3</v>
      </c>
      <c r="AG1171" s="5">
        <f t="shared" si="497"/>
        <v>-3.7616365535670937E-3</v>
      </c>
      <c r="AH1171" s="5">
        <f t="shared" si="498"/>
        <v>-3.4159619693800991E-3</v>
      </c>
      <c r="AI1171" s="5">
        <f t="shared" si="500"/>
        <v>-7.3483495243646946E-3</v>
      </c>
      <c r="AJ1171" s="5">
        <f t="shared" si="501"/>
        <v>-3.6650466146400662E-3</v>
      </c>
      <c r="AK1171" s="5">
        <f t="shared" si="502"/>
        <v>-2.6807866257695379E-3</v>
      </c>
      <c r="AL1171" s="5">
        <f t="shared" si="503"/>
        <v>-1.5095641750058064E-3</v>
      </c>
      <c r="AM1171" s="5">
        <f t="shared" si="504"/>
        <v>2.204740131856564E-3</v>
      </c>
      <c r="AN1171" s="5">
        <f t="shared" si="505"/>
        <v>1.6139065717184486E-3</v>
      </c>
      <c r="AO1171" s="5">
        <f t="shared" si="506"/>
        <v>1.6139065717184486E-3</v>
      </c>
      <c r="AP1171" s="5">
        <f t="shared" si="507"/>
        <v>0</v>
      </c>
      <c r="AQ1171" s="5">
        <f t="shared" si="508"/>
        <v>-7.2096763453159962E-3</v>
      </c>
      <c r="AR1171" s="5">
        <f t="shared" si="509"/>
        <v>-5.6822709600490295E-3</v>
      </c>
      <c r="AS1171" s="5">
        <f t="shared" si="510"/>
        <v>-5.3905492819475986E-3</v>
      </c>
      <c r="AT1171" s="5">
        <f t="shared" si="511"/>
        <v>-4.1458811356520631E-3</v>
      </c>
      <c r="AU1171" s="5">
        <f t="shared" si="512"/>
        <v>-7.209654667990173E-3</v>
      </c>
      <c r="AV1171" s="5">
        <f t="shared" si="513"/>
        <v>-5.6822285174297216E-3</v>
      </c>
      <c r="AW1171" s="5">
        <f t="shared" si="514"/>
        <v>-5.3905591489927795E-3</v>
      </c>
      <c r="AX1171" s="5">
        <f t="shared" si="515"/>
        <v>-9.3238564378628208E-4</v>
      </c>
      <c r="AZ1171" s="7">
        <f t="shared" si="499"/>
        <v>147.31798718460973</v>
      </c>
      <c r="BA1171" s="4">
        <f t="shared" si="516"/>
        <v>-3.3448675709319932E-3</v>
      </c>
      <c r="BB1171" s="5">
        <f>AZ1171/MAX($AZ$16:AZ1171)-1</f>
        <v>-3.3448675709319975E-3</v>
      </c>
    </row>
    <row r="1172" spans="1:54" x14ac:dyDescent="0.25">
      <c r="A1172" s="3">
        <v>44257</v>
      </c>
      <c r="B1172">
        <f>IFERROR(VLOOKUP($A1172,Finnifty!$A$14:$I$486,B$15+1,FALSE),All_curves!B1171)</f>
        <v>1030325.31</v>
      </c>
      <c r="C1172">
        <f>IFERROR(VLOOKUP($A1172,Finnifty!$A$14:$I$486,C$15+1,FALSE),All_curves!C1171)</f>
        <v>1052639.6299999999</v>
      </c>
      <c r="D1172">
        <f>IFERROR(VLOOKUP($A1172,Finnifty!$A$14:$I$486,D$15+1,FALSE),All_curves!D1171)</f>
        <v>1046176.19</v>
      </c>
      <c r="E1172">
        <f>IFERROR(VLOOKUP($A1172,Finnifty!$A$14:$I$486,E$15+1,FALSE),All_curves!E1171)</f>
        <v>994476.06</v>
      </c>
      <c r="F1172">
        <f>IFERROR(VLOOKUP($A1172,Finnifty!$A$14:$I$486,F$15+1,FALSE),All_curves!F1171)</f>
        <v>1034732.13</v>
      </c>
      <c r="G1172">
        <f>IFERROR(VLOOKUP($A1172,Finnifty!$A$14:$I$486,G$15+1,FALSE),All_curves!G1171)</f>
        <v>1037137.38</v>
      </c>
      <c r="H1172">
        <f>IFERROR(VLOOKUP($A1172,Finnifty!$A$14:$I$486,H$15+1,FALSE),All_curves!H1171)</f>
        <v>1040511.31</v>
      </c>
      <c r="I1172">
        <f>IFERROR(VLOOKUP($A1172,Finnifty!$A$14:$I$486,I$15+1,FALSE),All_curves!I1171)</f>
        <v>994488.88</v>
      </c>
      <c r="J1172">
        <f>IFERROR(VLOOKUP($A1172,Banknifty!$A$14:$I$4860,2,FALSE),All_curves!J1171)</f>
        <v>19439160</v>
      </c>
      <c r="K1172">
        <f>IFERROR(VLOOKUP($A1172,Banknifty!$A$14:$I$4860,3,FALSE),All_curves!K1171)</f>
        <v>32831752</v>
      </c>
      <c r="L1172">
        <f>IFERROR(VLOOKUP($A1172,Banknifty!$A$14:$I$4860,4,FALSE),All_curves!L1171)</f>
        <v>25102004</v>
      </c>
      <c r="M1172">
        <f>IFERROR(VLOOKUP($A1172,Banknifty!$A$14:$I$4860,5,FALSE),All_curves!M1171)</f>
        <v>33258266</v>
      </c>
      <c r="N1172">
        <f>IFERROR(VLOOKUP($A1172,Banknifty!$A$14:$I$4860,6,FALSE),All_curves!N1171)</f>
        <v>19248478</v>
      </c>
      <c r="O1172">
        <f>IFERROR(VLOOKUP($A1172,Banknifty!$A$14:$I$4860,7,FALSE),All_curves!O1171)</f>
        <v>31279410</v>
      </c>
      <c r="P1172">
        <f>IFERROR(VLOOKUP($A1172,Banknifty!$A$14:$I$4860,8,FALSE),All_curves!P1171)</f>
        <v>31279410</v>
      </c>
      <c r="Q1172">
        <f>IFERROR(VLOOKUP($A1172,Banknifty!$A$14:$I$4860,9,FALSE),All_curves!Q1171)</f>
        <v>25308820</v>
      </c>
      <c r="R1172">
        <f>IFERROR(VLOOKUP($A1172,Nifty!$A$14:$I$4860,2,FALSE),All_curves!R1171)</f>
        <v>9420799</v>
      </c>
      <c r="S1172">
        <f>IFERROR(VLOOKUP($A1172,Nifty!$A$14:$I$4860,3,FALSE),All_curves!S1171)</f>
        <v>11510755</v>
      </c>
      <c r="T1172">
        <f>IFERROR(VLOOKUP($A1172,Nifty!$A$14:$I$4860,4,FALSE),All_curves!T1171)</f>
        <v>11115058</v>
      </c>
      <c r="U1172">
        <f>IFERROR(VLOOKUP($A1172,Nifty!$A$14:$I$4860,5,FALSE),All_curves!U1171)</f>
        <v>12346447</v>
      </c>
      <c r="V1172">
        <f>IFERROR(VLOOKUP($A1172,Nifty!$A$14:$I$4860,6,FALSE),All_curves!V1171)</f>
        <v>10620838</v>
      </c>
      <c r="W1172">
        <f>IFERROR(VLOOKUP($A1172,Nifty!$A$14:$I$4860,7,FALSE),All_curves!W1171)</f>
        <v>12276151</v>
      </c>
      <c r="X1172">
        <f>IFERROR(VLOOKUP($A1172,Nifty!$A$14:$I$4860,8,FALSE),All_curves!X1171)</f>
        <v>11919130</v>
      </c>
      <c r="Y1172">
        <f>IFERROR(VLOOKUP($A1172,Nifty!$A$14:$I$4860,9,FALSE),All_curves!Y1171)</f>
        <v>11741029</v>
      </c>
      <c r="AA1172" s="5">
        <f t="shared" si="491"/>
        <v>-4.8695290730998986E-3</v>
      </c>
      <c r="AB1172" s="5">
        <f t="shared" si="492"/>
        <v>-5.7890349024991572E-3</v>
      </c>
      <c r="AC1172" s="5">
        <f t="shared" si="493"/>
        <v>-5.884524065363772E-3</v>
      </c>
      <c r="AD1172" s="5">
        <f t="shared" si="494"/>
        <v>-5.9479628369722981E-3</v>
      </c>
      <c r="AE1172" s="5">
        <f t="shared" si="495"/>
        <v>-5.9685474658960347E-3</v>
      </c>
      <c r="AF1172" s="5">
        <f t="shared" si="496"/>
        <v>-5.9685455158419165E-3</v>
      </c>
      <c r="AG1172" s="5">
        <f t="shared" si="497"/>
        <v>-5.8844978941030579E-3</v>
      </c>
      <c r="AH1172" s="5">
        <f t="shared" si="498"/>
        <v>-5.4064390277076546E-3</v>
      </c>
      <c r="AI1172" s="5">
        <f t="shared" si="500"/>
        <v>-3.5095000302958201E-3</v>
      </c>
      <c r="AJ1172" s="5">
        <f t="shared" si="501"/>
        <v>-5.709099635411774E-3</v>
      </c>
      <c r="AK1172" s="5">
        <f t="shared" si="502"/>
        <v>0</v>
      </c>
      <c r="AL1172" s="5">
        <f t="shared" si="503"/>
        <v>-2.9864002772838072E-3</v>
      </c>
      <c r="AM1172" s="5">
        <f t="shared" si="504"/>
        <v>3.7601892476753829E-2</v>
      </c>
      <c r="AN1172" s="5">
        <f t="shared" si="505"/>
        <v>2.7327829843976525E-2</v>
      </c>
      <c r="AO1172" s="5">
        <f t="shared" si="506"/>
        <v>2.7327829843976525E-2</v>
      </c>
      <c r="AP1172" s="5">
        <f t="shared" si="507"/>
        <v>0</v>
      </c>
      <c r="AQ1172" s="5">
        <f t="shared" si="508"/>
        <v>-1.7309759796568791E-4</v>
      </c>
      <c r="AR1172" s="5">
        <f t="shared" si="509"/>
        <v>-3.7557071490076366E-3</v>
      </c>
      <c r="AS1172" s="5">
        <f t="shared" si="510"/>
        <v>0</v>
      </c>
      <c r="AT1172" s="5">
        <f t="shared" si="511"/>
        <v>0</v>
      </c>
      <c r="AU1172" s="5">
        <f t="shared" si="512"/>
        <v>-1.7312020312765242E-4</v>
      </c>
      <c r="AV1172" s="5">
        <f t="shared" si="513"/>
        <v>-3.7556715680268082E-3</v>
      </c>
      <c r="AW1172" s="5">
        <f t="shared" si="514"/>
        <v>0</v>
      </c>
      <c r="AX1172" s="5">
        <f t="shared" si="515"/>
        <v>-4.1458338775841597E-3</v>
      </c>
      <c r="AZ1172" s="7">
        <f t="shared" si="499"/>
        <v>147.45505454712759</v>
      </c>
      <c r="BA1172" s="4">
        <f t="shared" si="516"/>
        <v>9.3041837685498919E-4</v>
      </c>
      <c r="BB1172" s="5">
        <f>AZ1172/MAX($AZ$16:AZ1172)-1</f>
        <v>-2.4175613203331059E-3</v>
      </c>
    </row>
    <row r="1173" spans="1:54" x14ac:dyDescent="0.25">
      <c r="A1173" s="3">
        <v>44258</v>
      </c>
      <c r="B1173">
        <f>IFERROR(VLOOKUP($A1173,Finnifty!$A$14:$I$486,B$15+1,FALSE),All_curves!B1172)</f>
        <v>1036440.5</v>
      </c>
      <c r="C1173">
        <f>IFERROR(VLOOKUP($A1173,Finnifty!$A$14:$I$486,C$15+1,FALSE),All_curves!C1172)</f>
        <v>1058789.3799999999</v>
      </c>
      <c r="D1173">
        <f>IFERROR(VLOOKUP($A1173,Finnifty!$A$14:$I$486,D$15+1,FALSE),All_curves!D1172)</f>
        <v>1049135.8799999999</v>
      </c>
      <c r="E1173">
        <f>IFERROR(VLOOKUP($A1173,Finnifty!$A$14:$I$486,E$15+1,FALSE),All_curves!E1172)</f>
        <v>998291.19</v>
      </c>
      <c r="F1173">
        <f>IFERROR(VLOOKUP($A1173,Finnifty!$A$14:$I$486,F$15+1,FALSE),All_curves!F1172)</f>
        <v>1036876.31</v>
      </c>
      <c r="G1173">
        <f>IFERROR(VLOOKUP($A1173,Finnifty!$A$14:$I$486,G$15+1,FALSE),All_curves!G1172)</f>
        <v>1043196.5</v>
      </c>
      <c r="H1173">
        <f>IFERROR(VLOOKUP($A1173,Finnifty!$A$14:$I$486,H$15+1,FALSE),All_curves!H1172)</f>
        <v>1044068.5</v>
      </c>
      <c r="I1173">
        <f>IFERROR(VLOOKUP($A1173,Finnifty!$A$14:$I$486,I$15+1,FALSE),All_curves!I1172)</f>
        <v>998304.06</v>
      </c>
      <c r="J1173">
        <f>IFERROR(VLOOKUP($A1173,Banknifty!$A$14:$I$4860,2,FALSE),All_curves!J1172)</f>
        <v>19585422</v>
      </c>
      <c r="K1173">
        <f>IFERROR(VLOOKUP($A1173,Banknifty!$A$14:$I$4860,3,FALSE),All_curves!K1172)</f>
        <v>32985514</v>
      </c>
      <c r="L1173">
        <f>IFERROR(VLOOKUP($A1173,Banknifty!$A$14:$I$4860,4,FALSE),All_curves!L1172)</f>
        <v>25245450</v>
      </c>
      <c r="M1173">
        <f>IFERROR(VLOOKUP($A1173,Banknifty!$A$14:$I$4860,5,FALSE),All_curves!M1172)</f>
        <v>33355026</v>
      </c>
      <c r="N1173">
        <f>IFERROR(VLOOKUP($A1173,Banknifty!$A$14:$I$4860,6,FALSE),All_curves!N1172)</f>
        <v>19277170</v>
      </c>
      <c r="O1173">
        <f>IFERROR(VLOOKUP($A1173,Banknifty!$A$14:$I$4860,7,FALSE),All_curves!O1172)</f>
        <v>31498104</v>
      </c>
      <c r="P1173">
        <f>IFERROR(VLOOKUP($A1173,Banknifty!$A$14:$I$4860,8,FALSE),All_curves!P1172)</f>
        <v>31498104</v>
      </c>
      <c r="Q1173">
        <f>IFERROR(VLOOKUP($A1173,Banknifty!$A$14:$I$4860,9,FALSE),All_curves!Q1172)</f>
        <v>25245578</v>
      </c>
      <c r="R1173">
        <f>IFERROR(VLOOKUP($A1173,Nifty!$A$14:$I$4860,2,FALSE),All_curves!R1172)</f>
        <v>9553659</v>
      </c>
      <c r="S1173">
        <f>IFERROR(VLOOKUP($A1173,Nifty!$A$14:$I$4860,3,FALSE),All_curves!S1172)</f>
        <v>11645209</v>
      </c>
      <c r="T1173">
        <f>IFERROR(VLOOKUP($A1173,Nifty!$A$14:$I$4860,4,FALSE),All_curves!T1172)</f>
        <v>11264048</v>
      </c>
      <c r="U1173">
        <f>IFERROR(VLOOKUP($A1173,Nifty!$A$14:$I$4860,5,FALSE),All_curves!U1172)</f>
        <v>12482524</v>
      </c>
      <c r="V1173">
        <f>IFERROR(VLOOKUP($A1173,Nifty!$A$14:$I$4860,6,FALSE),All_curves!V1172)</f>
        <v>10770621</v>
      </c>
      <c r="W1173">
        <f>IFERROR(VLOOKUP($A1173,Nifty!$A$14:$I$4860,7,FALSE),All_curves!W1172)</f>
        <v>12419546</v>
      </c>
      <c r="X1173">
        <f>IFERROR(VLOOKUP($A1173,Nifty!$A$14:$I$4860,8,FALSE),All_curves!X1172)</f>
        <v>12078898</v>
      </c>
      <c r="Y1173">
        <f>IFERROR(VLOOKUP($A1173,Nifty!$A$14:$I$4860,9,FALSE),All_curves!Y1172)</f>
        <v>11741029</v>
      </c>
      <c r="AA1173" s="5">
        <f t="shared" si="491"/>
        <v>5.9352031253119275E-3</v>
      </c>
      <c r="AB1173" s="5">
        <f t="shared" si="492"/>
        <v>5.8422178157970794E-3</v>
      </c>
      <c r="AC1173" s="5">
        <f t="shared" si="493"/>
        <v>2.829055017969706E-3</v>
      </c>
      <c r="AD1173" s="5">
        <f t="shared" si="494"/>
        <v>3.836321610396487E-3</v>
      </c>
      <c r="AE1173" s="5">
        <f t="shared" si="495"/>
        <v>2.0722078089911999E-3</v>
      </c>
      <c r="AF1173" s="5">
        <f t="shared" si="496"/>
        <v>5.8421575741489651E-3</v>
      </c>
      <c r="AG1173" s="5">
        <f t="shared" si="497"/>
        <v>3.4186942187106606E-3</v>
      </c>
      <c r="AH1173" s="5">
        <f t="shared" si="498"/>
        <v>3.8363224332886858E-3</v>
      </c>
      <c r="AI1173" s="5">
        <f t="shared" si="500"/>
        <v>7.5240905471223307E-3</v>
      </c>
      <c r="AJ1173" s="5">
        <f t="shared" si="501"/>
        <v>4.6833321596726485E-3</v>
      </c>
      <c r="AK1173" s="5">
        <f t="shared" si="502"/>
        <v>5.7145238284561639E-3</v>
      </c>
      <c r="AL1173" s="5">
        <f t="shared" si="503"/>
        <v>2.909351918708003E-3</v>
      </c>
      <c r="AM1173" s="5">
        <f t="shared" si="504"/>
        <v>1.4906113615840155E-3</v>
      </c>
      <c r="AN1173" s="5">
        <f t="shared" si="505"/>
        <v>6.9916280390198704E-3</v>
      </c>
      <c r="AO1173" s="5">
        <f t="shared" si="506"/>
        <v>6.9916280390198704E-3</v>
      </c>
      <c r="AP1173" s="5">
        <f t="shared" si="507"/>
        <v>-2.4988126668884503E-3</v>
      </c>
      <c r="AQ1173" s="5">
        <f t="shared" si="508"/>
        <v>1.4102837774163213E-2</v>
      </c>
      <c r="AR1173" s="5">
        <f t="shared" si="509"/>
        <v>1.1680728153800501E-2</v>
      </c>
      <c r="AS1173" s="5">
        <f t="shared" si="510"/>
        <v>1.3404338510874192E-2</v>
      </c>
      <c r="AT1173" s="5">
        <f t="shared" si="511"/>
        <v>1.1021551382353056E-2</v>
      </c>
      <c r="AU1173" s="5">
        <f t="shared" si="512"/>
        <v>1.4102747824606743E-2</v>
      </c>
      <c r="AV1173" s="5">
        <f t="shared" si="513"/>
        <v>1.1680778445947837E-2</v>
      </c>
      <c r="AW1173" s="5">
        <f t="shared" si="514"/>
        <v>1.3404334041159149E-2</v>
      </c>
      <c r="AX1173" s="5">
        <f t="shared" si="515"/>
        <v>0</v>
      </c>
      <c r="AZ1173" s="7">
        <f t="shared" si="499"/>
        <v>148.4185249455806</v>
      </c>
      <c r="BA1173" s="4">
        <f t="shared" si="516"/>
        <v>6.5339937068422446E-3</v>
      </c>
      <c r="BB1173" s="5">
        <f>AZ1173/MAX($AZ$16:AZ1173)-1</f>
        <v>0</v>
      </c>
    </row>
    <row r="1174" spans="1:54" x14ac:dyDescent="0.25">
      <c r="A1174" s="3">
        <v>44259</v>
      </c>
      <c r="B1174">
        <f>IFERROR(VLOOKUP($A1174,Finnifty!$A$14:$I$486,B$15+1,FALSE),All_curves!B1173)</f>
        <v>1017265.5</v>
      </c>
      <c r="C1174">
        <f>IFERROR(VLOOKUP($A1174,Finnifty!$A$14:$I$486,C$15+1,FALSE),All_curves!C1173)</f>
        <v>1043956.19</v>
      </c>
      <c r="D1174">
        <f>IFERROR(VLOOKUP($A1174,Finnifty!$A$14:$I$486,D$15+1,FALSE),All_curves!D1173)</f>
        <v>1032712.44</v>
      </c>
      <c r="E1174">
        <f>IFERROR(VLOOKUP($A1174,Finnifty!$A$14:$I$486,E$15+1,FALSE),All_curves!E1173)</f>
        <v>980731.88</v>
      </c>
      <c r="F1174">
        <f>IFERROR(VLOOKUP($A1174,Finnifty!$A$14:$I$486,F$15+1,FALSE),All_curves!F1173)</f>
        <v>1020038.5</v>
      </c>
      <c r="G1174">
        <f>IFERROR(VLOOKUP($A1174,Finnifty!$A$14:$I$486,G$15+1,FALSE),All_curves!G1173)</f>
        <v>1022814.38</v>
      </c>
      <c r="H1174">
        <f>IFERROR(VLOOKUP($A1174,Finnifty!$A$14:$I$486,H$15+1,FALSE),All_curves!H1173)</f>
        <v>1027414</v>
      </c>
      <c r="I1174">
        <f>IFERROR(VLOOKUP($A1174,Finnifty!$A$14:$I$486,I$15+1,FALSE),All_curves!I1173)</f>
        <v>985548.06</v>
      </c>
      <c r="J1174">
        <f>IFERROR(VLOOKUP($A1174,Banknifty!$A$14:$I$4860,2,FALSE),All_curves!J1173)</f>
        <v>19133192</v>
      </c>
      <c r="K1174">
        <f>IFERROR(VLOOKUP($A1174,Banknifty!$A$14:$I$4860,3,FALSE),All_curves!K1173)</f>
        <v>32241610</v>
      </c>
      <c r="L1174">
        <f>IFERROR(VLOOKUP($A1174,Banknifty!$A$14:$I$4860,4,FALSE),All_curves!L1173)</f>
        <v>24674768</v>
      </c>
      <c r="M1174">
        <f>IFERROR(VLOOKUP($A1174,Banknifty!$A$14:$I$4860,5,FALSE),All_curves!M1173)</f>
        <v>32627456</v>
      </c>
      <c r="N1174">
        <f>IFERROR(VLOOKUP($A1174,Banknifty!$A$14:$I$4860,6,FALSE),All_curves!N1173)</f>
        <v>19135514</v>
      </c>
      <c r="O1174">
        <f>IFERROR(VLOOKUP($A1174,Banknifty!$A$14:$I$4860,7,FALSE),All_curves!O1173)</f>
        <v>31382664</v>
      </c>
      <c r="P1174">
        <f>IFERROR(VLOOKUP($A1174,Banknifty!$A$14:$I$4860,8,FALSE),All_curves!P1173)</f>
        <v>31382664</v>
      </c>
      <c r="Q1174">
        <f>IFERROR(VLOOKUP($A1174,Banknifty!$A$14:$I$4860,9,FALSE),All_curves!Q1173)</f>
        <v>25207468</v>
      </c>
      <c r="R1174">
        <f>IFERROR(VLOOKUP($A1174,Nifty!$A$14:$I$4860,2,FALSE),All_curves!R1173)</f>
        <v>9357915</v>
      </c>
      <c r="S1174">
        <f>IFERROR(VLOOKUP($A1174,Nifty!$A$14:$I$4860,3,FALSE),All_curves!S1173)</f>
        <v>11330914</v>
      </c>
      <c r="T1174">
        <f>IFERROR(VLOOKUP($A1174,Nifty!$A$14:$I$4860,4,FALSE),All_curves!T1173)</f>
        <v>11005590</v>
      </c>
      <c r="U1174">
        <f>IFERROR(VLOOKUP($A1174,Nifty!$A$14:$I$4860,5,FALSE),All_curves!U1173)</f>
        <v>12155096</v>
      </c>
      <c r="V1174">
        <f>IFERROR(VLOOKUP($A1174,Nifty!$A$14:$I$4860,6,FALSE),All_curves!V1173)</f>
        <v>10578698</v>
      </c>
      <c r="W1174">
        <f>IFERROR(VLOOKUP($A1174,Nifty!$A$14:$I$4860,7,FALSE),All_curves!W1173)</f>
        <v>12185638</v>
      </c>
      <c r="X1174">
        <f>IFERROR(VLOOKUP($A1174,Nifty!$A$14:$I$4860,8,FALSE),All_curves!X1173)</f>
        <v>11842197</v>
      </c>
      <c r="Y1174">
        <f>IFERROR(VLOOKUP($A1174,Nifty!$A$14:$I$4860,9,FALSE),All_curves!Y1173)</f>
        <v>11870433</v>
      </c>
      <c r="AA1174" s="5">
        <f t="shared" si="491"/>
        <v>-1.8500820838244003E-2</v>
      </c>
      <c r="AB1174" s="5">
        <f t="shared" si="492"/>
        <v>-1.400957572883843E-2</v>
      </c>
      <c r="AC1174" s="5">
        <f t="shared" si="493"/>
        <v>-1.5654254432705073E-2</v>
      </c>
      <c r="AD1174" s="5">
        <f t="shared" si="494"/>
        <v>-1.7589366886028412E-2</v>
      </c>
      <c r="AE1174" s="5">
        <f t="shared" si="495"/>
        <v>-1.6238976469623467E-2</v>
      </c>
      <c r="AF1174" s="5">
        <f t="shared" si="496"/>
        <v>-1.9538140705034901E-2</v>
      </c>
      <c r="AG1174" s="5">
        <f t="shared" si="497"/>
        <v>-1.5951539578102358E-2</v>
      </c>
      <c r="AH1174" s="5">
        <f t="shared" si="498"/>
        <v>-1.2777670161934429E-2</v>
      </c>
      <c r="AI1174" s="5">
        <f t="shared" si="500"/>
        <v>-2.3090133059170181E-2</v>
      </c>
      <c r="AJ1174" s="5">
        <f t="shared" si="501"/>
        <v>-2.2552445294622414E-2</v>
      </c>
      <c r="AK1174" s="5">
        <f t="shared" si="502"/>
        <v>-2.260534076437537E-2</v>
      </c>
      <c r="AL1174" s="5">
        <f t="shared" si="503"/>
        <v>-2.1812904597945715E-2</v>
      </c>
      <c r="AM1174" s="5">
        <f t="shared" si="504"/>
        <v>-7.348381531106507E-3</v>
      </c>
      <c r="AN1174" s="5">
        <f t="shared" si="505"/>
        <v>-3.664982501803915E-3</v>
      </c>
      <c r="AO1174" s="5">
        <f t="shared" si="506"/>
        <v>-3.664982501803915E-3</v>
      </c>
      <c r="AP1174" s="5">
        <f t="shared" si="507"/>
        <v>-1.509571299971868E-3</v>
      </c>
      <c r="AQ1174" s="5">
        <f t="shared" si="508"/>
        <v>-2.0488903780216616E-2</v>
      </c>
      <c r="AR1174" s="5">
        <f t="shared" si="509"/>
        <v>-2.6989210756114379E-2</v>
      </c>
      <c r="AS1174" s="5">
        <f t="shared" si="510"/>
        <v>-2.294539227815795E-2</v>
      </c>
      <c r="AT1174" s="5">
        <f t="shared" si="511"/>
        <v>-2.6230912914727789E-2</v>
      </c>
      <c r="AU1174" s="5">
        <f t="shared" si="512"/>
        <v>-1.7819121107315872E-2</v>
      </c>
      <c r="AV1174" s="5">
        <f t="shared" si="513"/>
        <v>-1.8833860754652432E-2</v>
      </c>
      <c r="AW1174" s="5">
        <f t="shared" si="514"/>
        <v>-1.9596241312742291E-2</v>
      </c>
      <c r="AX1174" s="5">
        <f t="shared" si="515"/>
        <v>1.1021521197162487E-2</v>
      </c>
      <c r="AZ1174" s="7">
        <f t="shared" si="499"/>
        <v>146.07851390589911</v>
      </c>
      <c r="BA1174" s="4">
        <f t="shared" si="516"/>
        <v>-1.5766300335753158E-2</v>
      </c>
      <c r="BB1174" s="5">
        <f>AZ1174/MAX($AZ$16:AZ1174)-1</f>
        <v>-1.5766300335753103E-2</v>
      </c>
    </row>
    <row r="1175" spans="1:54" x14ac:dyDescent="0.25">
      <c r="A1175" s="3">
        <v>44260</v>
      </c>
      <c r="B1175">
        <f>IFERROR(VLOOKUP($A1175,Finnifty!$A$14:$I$486,B$15+1,FALSE),All_curves!B1174)</f>
        <v>1014171.44</v>
      </c>
      <c r="C1175">
        <f>IFERROR(VLOOKUP($A1175,Finnifty!$A$14:$I$486,C$15+1,FALSE),All_curves!C1174)</f>
        <v>1042201.94</v>
      </c>
      <c r="D1175">
        <f>IFERROR(VLOOKUP($A1175,Finnifty!$A$14:$I$486,D$15+1,FALSE),All_curves!D1174)</f>
        <v>1032712.44</v>
      </c>
      <c r="E1175">
        <f>IFERROR(VLOOKUP($A1175,Finnifty!$A$14:$I$486,E$15+1,FALSE),All_curves!E1174)</f>
        <v>980731.88</v>
      </c>
      <c r="F1175">
        <f>IFERROR(VLOOKUP($A1175,Finnifty!$A$14:$I$486,F$15+1,FALSE),All_curves!F1174)</f>
        <v>1020038.5</v>
      </c>
      <c r="G1175">
        <f>IFERROR(VLOOKUP($A1175,Finnifty!$A$14:$I$486,G$15+1,FALSE),All_curves!G1174)</f>
        <v>1022814.38</v>
      </c>
      <c r="H1175">
        <f>IFERROR(VLOOKUP($A1175,Finnifty!$A$14:$I$486,H$15+1,FALSE),All_curves!H1174)</f>
        <v>1025687.56</v>
      </c>
      <c r="I1175">
        <f>IFERROR(VLOOKUP($A1175,Finnifty!$A$14:$I$486,I$15+1,FALSE),All_curves!I1174)</f>
        <v>984066.19</v>
      </c>
      <c r="J1175">
        <f>IFERROR(VLOOKUP($A1175,Banknifty!$A$14:$I$4860,2,FALSE),All_curves!J1174)</f>
        <v>19103210</v>
      </c>
      <c r="K1175">
        <f>IFERROR(VLOOKUP($A1175,Banknifty!$A$14:$I$4860,3,FALSE),All_curves!K1174)</f>
        <v>32241610</v>
      </c>
      <c r="L1175">
        <f>IFERROR(VLOOKUP($A1175,Banknifty!$A$14:$I$4860,4,FALSE),All_curves!L1174)</f>
        <v>24633990</v>
      </c>
      <c r="M1175">
        <f>IFERROR(VLOOKUP($A1175,Banknifty!$A$14:$I$4860,5,FALSE),All_curves!M1174)</f>
        <v>32627456</v>
      </c>
      <c r="N1175">
        <f>IFERROR(VLOOKUP($A1175,Banknifty!$A$14:$I$4860,6,FALSE),All_curves!N1174)</f>
        <v>19068358</v>
      </c>
      <c r="O1175">
        <f>IFERROR(VLOOKUP($A1175,Banknifty!$A$14:$I$4860,7,FALSE),All_curves!O1174)</f>
        <v>31203498</v>
      </c>
      <c r="P1175">
        <f>IFERROR(VLOOKUP($A1175,Banknifty!$A$14:$I$4860,8,FALSE),All_curves!P1174)</f>
        <v>31203498</v>
      </c>
      <c r="Q1175">
        <f>IFERROR(VLOOKUP($A1175,Banknifty!$A$14:$I$4860,9,FALSE),All_curves!Q1174)</f>
        <v>25132188</v>
      </c>
      <c r="R1175">
        <f>IFERROR(VLOOKUP($A1175,Nifty!$A$14:$I$4860,2,FALSE),All_curves!R1174)</f>
        <v>9323395</v>
      </c>
      <c r="S1175">
        <f>IFERROR(VLOOKUP($A1175,Nifty!$A$14:$I$4860,3,FALSE),All_curves!S1174)</f>
        <v>11330914</v>
      </c>
      <c r="T1175">
        <f>IFERROR(VLOOKUP($A1175,Nifty!$A$14:$I$4860,4,FALSE),All_curves!T1174)</f>
        <v>11005590</v>
      </c>
      <c r="U1175">
        <f>IFERROR(VLOOKUP($A1175,Nifty!$A$14:$I$4860,5,FALSE),All_curves!U1174)</f>
        <v>12155096</v>
      </c>
      <c r="V1175">
        <f>IFERROR(VLOOKUP($A1175,Nifty!$A$14:$I$4860,6,FALSE),All_curves!V1174)</f>
        <v>10542016</v>
      </c>
      <c r="W1175">
        <f>IFERROR(VLOOKUP($A1175,Nifty!$A$14:$I$4860,7,FALSE),All_curves!W1174)</f>
        <v>12160705</v>
      </c>
      <c r="X1175">
        <f>IFERROR(VLOOKUP($A1175,Nifty!$A$14:$I$4860,8,FALSE),All_curves!X1174)</f>
        <v>11817967</v>
      </c>
      <c r="Y1175">
        <f>IFERROR(VLOOKUP($A1175,Nifty!$A$14:$I$4860,9,FALSE),All_curves!Y1174)</f>
        <v>11663440</v>
      </c>
      <c r="AA1175" s="5">
        <f t="shared" si="491"/>
        <v>-3.0415461843540381E-3</v>
      </c>
      <c r="AB1175" s="5">
        <f t="shared" si="492"/>
        <v>-1.6803866070280726E-3</v>
      </c>
      <c r="AC1175" s="5">
        <f t="shared" si="493"/>
        <v>0</v>
      </c>
      <c r="AD1175" s="5">
        <f t="shared" si="494"/>
        <v>0</v>
      </c>
      <c r="AE1175" s="5">
        <f t="shared" si="495"/>
        <v>0</v>
      </c>
      <c r="AF1175" s="5">
        <f t="shared" si="496"/>
        <v>0</v>
      </c>
      <c r="AG1175" s="5">
        <f t="shared" si="497"/>
        <v>-1.6803742211026762E-3</v>
      </c>
      <c r="AH1175" s="5">
        <f t="shared" si="498"/>
        <v>-1.5035999360600849E-3</v>
      </c>
      <c r="AI1175" s="5">
        <f t="shared" si="500"/>
        <v>-1.5670150594840893E-3</v>
      </c>
      <c r="AJ1175" s="5">
        <f t="shared" si="501"/>
        <v>0</v>
      </c>
      <c r="AK1175" s="5">
        <f t="shared" si="502"/>
        <v>-1.6526193883565909E-3</v>
      </c>
      <c r="AL1175" s="5">
        <f t="shared" si="503"/>
        <v>0</v>
      </c>
      <c r="AM1175" s="5">
        <f t="shared" si="504"/>
        <v>-3.5094954857235461E-3</v>
      </c>
      <c r="AN1175" s="5">
        <f t="shared" si="505"/>
        <v>-5.7090755584038311E-3</v>
      </c>
      <c r="AO1175" s="5">
        <f t="shared" si="506"/>
        <v>-5.7090755584038311E-3</v>
      </c>
      <c r="AP1175" s="5">
        <f t="shared" si="507"/>
        <v>-2.9864165651226626E-3</v>
      </c>
      <c r="AQ1175" s="5">
        <f t="shared" si="508"/>
        <v>-3.6888559043334324E-3</v>
      </c>
      <c r="AR1175" s="5">
        <f t="shared" si="509"/>
        <v>0</v>
      </c>
      <c r="AS1175" s="5">
        <f t="shared" si="510"/>
        <v>0</v>
      </c>
      <c r="AT1175" s="5">
        <f t="shared" si="511"/>
        <v>0</v>
      </c>
      <c r="AU1175" s="5">
        <f t="shared" si="512"/>
        <v>-3.4675344735241032E-3</v>
      </c>
      <c r="AV1175" s="5">
        <f t="shared" si="513"/>
        <v>-2.0460972170681657E-3</v>
      </c>
      <c r="AW1175" s="5">
        <f t="shared" si="514"/>
        <v>-2.0460730386431258E-3</v>
      </c>
      <c r="AX1175" s="5">
        <f t="shared" si="515"/>
        <v>-1.7437695827944966E-2</v>
      </c>
      <c r="AZ1175" s="7">
        <f t="shared" si="499"/>
        <v>145.72715940620949</v>
      </c>
      <c r="BA1175" s="4">
        <f t="shared" si="516"/>
        <v>-2.4052442093980509E-3</v>
      </c>
      <c r="BB1175" s="5">
        <f>AZ1175/MAX($AZ$16:AZ1175)-1</f>
        <v>-1.8133622742564803E-2</v>
      </c>
    </row>
    <row r="1176" spans="1:54" x14ac:dyDescent="0.25">
      <c r="A1176" s="3">
        <v>44263</v>
      </c>
      <c r="B1176">
        <f>IFERROR(VLOOKUP($A1176,Finnifty!$A$14:$I$486,B$15+1,FALSE),All_curves!B1175)</f>
        <v>1010146.88</v>
      </c>
      <c r="C1176">
        <f>IFERROR(VLOOKUP($A1176,Finnifty!$A$14:$I$486,C$15+1,FALSE),All_curves!C1175)</f>
        <v>1040174</v>
      </c>
      <c r="D1176">
        <f>IFERROR(VLOOKUP($A1176,Finnifty!$A$14:$I$486,D$15+1,FALSE),All_curves!D1175)</f>
        <v>1031810.88</v>
      </c>
      <c r="E1176">
        <f>IFERROR(VLOOKUP($A1176,Finnifty!$A$14:$I$486,E$15+1,FALSE),All_curves!E1175)</f>
        <v>977986.31</v>
      </c>
      <c r="F1176">
        <f>IFERROR(VLOOKUP($A1176,Finnifty!$A$14:$I$486,F$15+1,FALSE),All_curves!F1175)</f>
        <v>1016270.63</v>
      </c>
      <c r="G1176">
        <f>IFERROR(VLOOKUP($A1176,Finnifty!$A$14:$I$486,G$15+1,FALSE),All_curves!G1175)</f>
        <v>1020384.31</v>
      </c>
      <c r="H1176">
        <f>IFERROR(VLOOKUP($A1176,Finnifty!$A$14:$I$486,H$15+1,FALSE),All_curves!H1175)</f>
        <v>1024074.69</v>
      </c>
      <c r="I1176">
        <f>IFERROR(VLOOKUP($A1176,Finnifty!$A$14:$I$486,I$15+1,FALSE),All_curves!I1175)</f>
        <v>980923.13</v>
      </c>
      <c r="J1176">
        <f>IFERROR(VLOOKUP($A1176,Banknifty!$A$14:$I$4860,2,FALSE),All_curves!J1175)</f>
        <v>19005976</v>
      </c>
      <c r="K1176">
        <f>IFERROR(VLOOKUP($A1176,Banknifty!$A$14:$I$4860,3,FALSE),All_curves!K1175)</f>
        <v>32145790</v>
      </c>
      <c r="L1176">
        <f>IFERROR(VLOOKUP($A1176,Banknifty!$A$14:$I$4860,4,FALSE),All_curves!L1175)</f>
        <v>24600848</v>
      </c>
      <c r="M1176">
        <f>IFERROR(VLOOKUP($A1176,Banknifty!$A$14:$I$4860,5,FALSE),All_curves!M1175)</f>
        <v>32627456</v>
      </c>
      <c r="N1176">
        <f>IFERROR(VLOOKUP($A1176,Banknifty!$A$14:$I$4860,6,FALSE),All_curves!N1175)</f>
        <v>19211830</v>
      </c>
      <c r="O1176">
        <f>IFERROR(VLOOKUP($A1176,Banknifty!$A$14:$I$4860,7,FALSE),All_curves!O1175)</f>
        <v>31349632</v>
      </c>
      <c r="P1176">
        <f>IFERROR(VLOOKUP($A1176,Banknifty!$A$14:$I$4860,8,FALSE),All_curves!P1175)</f>
        <v>31349632</v>
      </c>
      <c r="Q1176">
        <f>IFERROR(VLOOKUP($A1176,Banknifty!$A$14:$I$4860,9,FALSE),All_curves!Q1175)</f>
        <v>25205308</v>
      </c>
      <c r="R1176">
        <f>IFERROR(VLOOKUP($A1176,Nifty!$A$14:$I$4860,2,FALSE),All_curves!R1175)</f>
        <v>9328365</v>
      </c>
      <c r="S1176">
        <f>IFERROR(VLOOKUP($A1176,Nifty!$A$14:$I$4860,3,FALSE),All_curves!S1175)</f>
        <v>11330914</v>
      </c>
      <c r="T1176">
        <f>IFERROR(VLOOKUP($A1176,Nifty!$A$14:$I$4860,4,FALSE),All_curves!T1175)</f>
        <v>11005590</v>
      </c>
      <c r="U1176">
        <f>IFERROR(VLOOKUP($A1176,Nifty!$A$14:$I$4860,5,FALSE),All_curves!U1175)</f>
        <v>12155096</v>
      </c>
      <c r="V1176">
        <f>IFERROR(VLOOKUP($A1176,Nifty!$A$14:$I$4860,6,FALSE),All_curves!V1175)</f>
        <v>10547637</v>
      </c>
      <c r="W1176">
        <f>IFERROR(VLOOKUP($A1176,Nifty!$A$14:$I$4860,7,FALSE),All_curves!W1175)</f>
        <v>12160705</v>
      </c>
      <c r="X1176">
        <f>IFERROR(VLOOKUP($A1176,Nifty!$A$14:$I$4860,8,FALSE),All_curves!X1175)</f>
        <v>11817967</v>
      </c>
      <c r="Y1176">
        <f>IFERROR(VLOOKUP($A1176,Nifty!$A$14:$I$4860,9,FALSE),All_curves!Y1175)</f>
        <v>11652355</v>
      </c>
      <c r="AA1176" s="5">
        <f t="shared" si="491"/>
        <v>-3.9683231466268731E-3</v>
      </c>
      <c r="AB1176" s="5">
        <f t="shared" si="492"/>
        <v>-1.9458225149724395E-3</v>
      </c>
      <c r="AC1176" s="5">
        <f t="shared" si="493"/>
        <v>-8.730019752641871E-4</v>
      </c>
      <c r="AD1176" s="5">
        <f t="shared" si="494"/>
        <v>-2.7995113200561805E-3</v>
      </c>
      <c r="AE1176" s="5">
        <f t="shared" si="495"/>
        <v>-3.6938507713188962E-3</v>
      </c>
      <c r="AF1176" s="5">
        <f t="shared" si="496"/>
        <v>-2.3758660882338134E-3</v>
      </c>
      <c r="AG1176" s="5">
        <f t="shared" si="497"/>
        <v>-1.5724769051504994E-3</v>
      </c>
      <c r="AH1176" s="5">
        <f t="shared" si="498"/>
        <v>-3.1939518214724183E-3</v>
      </c>
      <c r="AI1176" s="5">
        <f t="shared" si="500"/>
        <v>-5.0899299123027264E-3</v>
      </c>
      <c r="AJ1176" s="5">
        <f t="shared" si="501"/>
        <v>-2.9719359548111557E-3</v>
      </c>
      <c r="AK1176" s="5">
        <f t="shared" si="502"/>
        <v>-1.3453768553125522E-3</v>
      </c>
      <c r="AL1176" s="5">
        <f t="shared" si="503"/>
        <v>0</v>
      </c>
      <c r="AM1176" s="5">
        <f t="shared" si="504"/>
        <v>7.5240878108120413E-3</v>
      </c>
      <c r="AN1176" s="5">
        <f t="shared" si="505"/>
        <v>4.6832569861237072E-3</v>
      </c>
      <c r="AO1176" s="5">
        <f t="shared" si="506"/>
        <v>4.6832569861237072E-3</v>
      </c>
      <c r="AP1176" s="5">
        <f t="shared" si="507"/>
        <v>2.9094164025829095E-3</v>
      </c>
      <c r="AQ1176" s="5">
        <f t="shared" si="508"/>
        <v>5.3306762182669942E-4</v>
      </c>
      <c r="AR1176" s="5">
        <f t="shared" si="509"/>
        <v>0</v>
      </c>
      <c r="AS1176" s="5">
        <f t="shared" si="510"/>
        <v>0</v>
      </c>
      <c r="AT1176" s="5">
        <f t="shared" si="511"/>
        <v>0</v>
      </c>
      <c r="AU1176" s="5">
        <f t="shared" si="512"/>
        <v>5.3319972195065013E-4</v>
      </c>
      <c r="AV1176" s="5">
        <f t="shared" si="513"/>
        <v>0</v>
      </c>
      <c r="AW1176" s="5">
        <f t="shared" si="514"/>
        <v>0</v>
      </c>
      <c r="AX1176" s="5">
        <f t="shared" si="515"/>
        <v>-9.5040571220839087E-4</v>
      </c>
      <c r="AZ1176" s="7">
        <f t="shared" si="499"/>
        <v>145.6669609287045</v>
      </c>
      <c r="BA1176" s="4">
        <f t="shared" si="516"/>
        <v>-4.1309031034626742E-4</v>
      </c>
      <c r="BB1176" s="5">
        <f>AZ1176/MAX($AZ$16:AZ1176)-1</f>
        <v>-1.8539222229064678E-2</v>
      </c>
    </row>
    <row r="1177" spans="1:54" x14ac:dyDescent="0.25">
      <c r="A1177" s="3">
        <v>44264</v>
      </c>
      <c r="B1177">
        <f>IFERROR(VLOOKUP($A1177,Finnifty!$A$14:$I$486,B$15+1,FALSE),All_curves!B1176)</f>
        <v>1009866.13</v>
      </c>
      <c r="C1177">
        <f>IFERROR(VLOOKUP($A1177,Finnifty!$A$14:$I$486,C$15+1,FALSE),All_curves!C1176)</f>
        <v>1032476.06</v>
      </c>
      <c r="D1177">
        <f>IFERROR(VLOOKUP($A1177,Finnifty!$A$14:$I$486,D$15+1,FALSE),All_curves!D1176)</f>
        <v>1027726</v>
      </c>
      <c r="E1177">
        <f>IFERROR(VLOOKUP($A1177,Finnifty!$A$14:$I$486,E$15+1,FALSE),All_curves!E1176)</f>
        <v>974885.56</v>
      </c>
      <c r="F1177">
        <f>IFERROR(VLOOKUP($A1177,Finnifty!$A$14:$I$486,F$15+1,FALSE),All_curves!F1176)</f>
        <v>1013247.5</v>
      </c>
      <c r="G1177">
        <f>IFERROR(VLOOKUP($A1177,Finnifty!$A$14:$I$486,G$15+1,FALSE),All_curves!G1176)</f>
        <v>1014943.56</v>
      </c>
      <c r="H1177">
        <f>IFERROR(VLOOKUP($A1177,Finnifty!$A$14:$I$486,H$15+1,FALSE),All_curves!H1176)</f>
        <v>1019586.63</v>
      </c>
      <c r="I1177">
        <f>IFERROR(VLOOKUP($A1177,Finnifty!$A$14:$I$486,I$15+1,FALSE),All_curves!I1176)</f>
        <v>977420.06</v>
      </c>
      <c r="J1177">
        <f>IFERROR(VLOOKUP($A1177,Banknifty!$A$14:$I$4860,2,FALSE),All_curves!J1176)</f>
        <v>18945084</v>
      </c>
      <c r="K1177">
        <f>IFERROR(VLOOKUP($A1177,Banknifty!$A$14:$I$4860,3,FALSE),All_curves!K1176)</f>
        <v>31917432</v>
      </c>
      <c r="L1177">
        <f>IFERROR(VLOOKUP($A1177,Banknifty!$A$14:$I$4860,4,FALSE),All_curves!L1176)</f>
        <v>24553710</v>
      </c>
      <c r="M1177">
        <f>IFERROR(VLOOKUP($A1177,Banknifty!$A$14:$I$4860,5,FALSE),All_curves!M1176)</f>
        <v>32627456</v>
      </c>
      <c r="N1177">
        <f>IFERROR(VLOOKUP($A1177,Banknifty!$A$14:$I$4860,6,FALSE),All_curves!N1176)</f>
        <v>18894594</v>
      </c>
      <c r="O1177">
        <f>IFERROR(VLOOKUP($A1177,Banknifty!$A$14:$I$4860,7,FALSE),All_curves!O1176)</f>
        <v>30911164</v>
      </c>
      <c r="P1177">
        <f>IFERROR(VLOOKUP($A1177,Banknifty!$A$14:$I$4860,8,FALSE),All_curves!P1176)</f>
        <v>30911164</v>
      </c>
      <c r="Q1177">
        <f>IFERROR(VLOOKUP($A1177,Banknifty!$A$14:$I$4860,9,FALSE),All_curves!Q1176)</f>
        <v>24858994</v>
      </c>
      <c r="R1177">
        <f>IFERROR(VLOOKUP($A1177,Nifty!$A$14:$I$4860,2,FALSE),All_curves!R1176)</f>
        <v>9328365</v>
      </c>
      <c r="S1177">
        <f>IFERROR(VLOOKUP($A1177,Nifty!$A$14:$I$4860,3,FALSE),All_curves!S1176)</f>
        <v>11253249</v>
      </c>
      <c r="T1177">
        <f>IFERROR(VLOOKUP($A1177,Nifty!$A$14:$I$4860,4,FALSE),All_curves!T1176)</f>
        <v>11005590</v>
      </c>
      <c r="U1177">
        <f>IFERROR(VLOOKUP($A1177,Nifty!$A$14:$I$4860,5,FALSE),All_curves!U1176)</f>
        <v>12111083</v>
      </c>
      <c r="V1177">
        <f>IFERROR(VLOOKUP($A1177,Nifty!$A$14:$I$4860,6,FALSE),All_curves!V1176)</f>
        <v>10547637</v>
      </c>
      <c r="W1177">
        <f>IFERROR(VLOOKUP($A1177,Nifty!$A$14:$I$4860,7,FALSE),All_curves!W1176)</f>
        <v>12077352</v>
      </c>
      <c r="X1177">
        <f>IFERROR(VLOOKUP($A1177,Nifty!$A$14:$I$4860,8,FALSE),All_curves!X1176)</f>
        <v>11817967</v>
      </c>
      <c r="Y1177">
        <f>IFERROR(VLOOKUP($A1177,Nifty!$A$14:$I$4860,9,FALSE),All_curves!Y1176)</f>
        <v>11652355</v>
      </c>
      <c r="AA1177" s="5">
        <f t="shared" si="491"/>
        <v>-2.7792987887065301E-4</v>
      </c>
      <c r="AB1177" s="5">
        <f t="shared" si="492"/>
        <v>-7.4006272027563602E-3</v>
      </c>
      <c r="AC1177" s="5">
        <f t="shared" si="493"/>
        <v>-3.9589425535035971E-3</v>
      </c>
      <c r="AD1177" s="5">
        <f t="shared" si="494"/>
        <v>-3.1705454036468073E-3</v>
      </c>
      <c r="AE1177" s="5">
        <f t="shared" si="495"/>
        <v>-2.9747292805264447E-3</v>
      </c>
      <c r="AF1177" s="5">
        <f t="shared" si="496"/>
        <v>-5.3320596432926415E-3</v>
      </c>
      <c r="AG1177" s="5">
        <f t="shared" si="497"/>
        <v>-4.3825514328451609E-3</v>
      </c>
      <c r="AH1177" s="5">
        <f t="shared" si="498"/>
        <v>-3.5711972659875357E-3</v>
      </c>
      <c r="AI1177" s="5">
        <f t="shared" si="500"/>
        <v>-3.2038344150282505E-3</v>
      </c>
      <c r="AJ1177" s="5">
        <f t="shared" si="501"/>
        <v>-7.1038229267347264E-3</v>
      </c>
      <c r="AK1177" s="5">
        <f t="shared" si="502"/>
        <v>-1.9161128104201453E-3</v>
      </c>
      <c r="AL1177" s="5">
        <f t="shared" si="503"/>
        <v>0</v>
      </c>
      <c r="AM1177" s="5">
        <f t="shared" si="504"/>
        <v>-1.6512534204185636E-2</v>
      </c>
      <c r="AN1177" s="5">
        <f t="shared" si="505"/>
        <v>-1.3986384273984465E-2</v>
      </c>
      <c r="AO1177" s="5">
        <f t="shared" si="506"/>
        <v>-1.3986384273984465E-2</v>
      </c>
      <c r="AP1177" s="5">
        <f t="shared" si="507"/>
        <v>-1.3739724981737922E-2</v>
      </c>
      <c r="AQ1177" s="5">
        <f t="shared" si="508"/>
        <v>0</v>
      </c>
      <c r="AR1177" s="5">
        <f t="shared" si="509"/>
        <v>-6.8542572999847895E-3</v>
      </c>
      <c r="AS1177" s="5">
        <f t="shared" si="510"/>
        <v>0</v>
      </c>
      <c r="AT1177" s="5">
        <f t="shared" si="511"/>
        <v>-3.6209504227692202E-3</v>
      </c>
      <c r="AU1177" s="5">
        <f t="shared" si="512"/>
        <v>0</v>
      </c>
      <c r="AV1177" s="5">
        <f t="shared" si="513"/>
        <v>-6.8542901090027364E-3</v>
      </c>
      <c r="AW1177" s="5">
        <f t="shared" si="514"/>
        <v>0</v>
      </c>
      <c r="AX1177" s="5">
        <f t="shared" si="515"/>
        <v>0</v>
      </c>
      <c r="AZ1177" s="7">
        <f t="shared" si="499"/>
        <v>144.94562494581407</v>
      </c>
      <c r="BA1177" s="4">
        <f t="shared" si="516"/>
        <v>-4.9519532658025642E-3</v>
      </c>
      <c r="BB1177" s="5">
        <f>AZ1177/MAX($AZ$16:AZ1177)-1</f>
        <v>-2.3399370132804576E-2</v>
      </c>
    </row>
    <row r="1178" spans="1:54" x14ac:dyDescent="0.25">
      <c r="A1178" s="3">
        <v>44265</v>
      </c>
      <c r="B1178">
        <f>IFERROR(VLOOKUP($A1178,Finnifty!$A$14:$I$486,B$15+1,FALSE),All_curves!B1177)</f>
        <v>1009365.25</v>
      </c>
      <c r="C1178">
        <f>IFERROR(VLOOKUP($A1178,Finnifty!$A$14:$I$486,C$15+1,FALSE),All_curves!C1177)</f>
        <v>1030047</v>
      </c>
      <c r="D1178">
        <f>IFERROR(VLOOKUP($A1178,Finnifty!$A$14:$I$486,D$15+1,FALSE),All_curves!D1177)</f>
        <v>1022671.44</v>
      </c>
      <c r="E1178">
        <f>IFERROR(VLOOKUP($A1178,Finnifty!$A$14:$I$486,E$15+1,FALSE),All_curves!E1177)</f>
        <v>974885.56</v>
      </c>
      <c r="F1178">
        <f>IFERROR(VLOOKUP($A1178,Finnifty!$A$14:$I$486,F$15+1,FALSE),All_curves!F1177)</f>
        <v>1008902.5</v>
      </c>
      <c r="G1178">
        <f>IFERROR(VLOOKUP($A1178,Finnifty!$A$14:$I$486,G$15+1,FALSE),All_curves!G1177)</f>
        <v>1012163</v>
      </c>
      <c r="H1178">
        <f>IFERROR(VLOOKUP($A1178,Finnifty!$A$14:$I$486,H$15+1,FALSE),All_curves!H1177)</f>
        <v>1016355.06</v>
      </c>
      <c r="I1178">
        <f>IFERROR(VLOOKUP($A1178,Finnifty!$A$14:$I$486,I$15+1,FALSE),All_curves!I1177)</f>
        <v>977610.13</v>
      </c>
      <c r="J1178">
        <f>IFERROR(VLOOKUP($A1178,Banknifty!$A$14:$I$4860,2,FALSE),All_curves!J1177)</f>
        <v>18906006</v>
      </c>
      <c r="K1178">
        <f>IFERROR(VLOOKUP($A1178,Banknifty!$A$14:$I$4860,3,FALSE),All_curves!K1177)</f>
        <v>31723352</v>
      </c>
      <c r="L1178">
        <f>IFERROR(VLOOKUP($A1178,Banknifty!$A$14:$I$4860,4,FALSE),All_curves!L1177)</f>
        <v>24567336</v>
      </c>
      <c r="M1178">
        <f>IFERROR(VLOOKUP($A1178,Banknifty!$A$14:$I$4860,5,FALSE),All_curves!M1177)</f>
        <v>32298306</v>
      </c>
      <c r="N1178">
        <f>IFERROR(VLOOKUP($A1178,Banknifty!$A$14:$I$4860,6,FALSE),All_curves!N1177)</f>
        <v>18948146</v>
      </c>
      <c r="O1178">
        <f>IFERROR(VLOOKUP($A1178,Banknifty!$A$14:$I$4860,7,FALSE),All_curves!O1177)</f>
        <v>30811792</v>
      </c>
      <c r="P1178">
        <f>IFERROR(VLOOKUP($A1178,Banknifty!$A$14:$I$4860,8,FALSE),All_curves!P1177)</f>
        <v>30811792</v>
      </c>
      <c r="Q1178">
        <f>IFERROR(VLOOKUP($A1178,Banknifty!$A$14:$I$4860,9,FALSE),All_curves!Q1177)</f>
        <v>24774588</v>
      </c>
      <c r="R1178">
        <f>IFERROR(VLOOKUP($A1178,Nifty!$A$14:$I$4860,2,FALSE),All_curves!R1177)</f>
        <v>9246866</v>
      </c>
      <c r="S1178">
        <f>IFERROR(VLOOKUP($A1178,Nifty!$A$14:$I$4860,3,FALSE),All_curves!S1177)</f>
        <v>11117843</v>
      </c>
      <c r="T1178">
        <f>IFERROR(VLOOKUP($A1178,Nifty!$A$14:$I$4860,4,FALSE),All_curves!T1177)</f>
        <v>11005590</v>
      </c>
      <c r="U1178">
        <f>IFERROR(VLOOKUP($A1178,Nifty!$A$14:$I$4860,5,FALSE),All_curves!U1177)</f>
        <v>12097014</v>
      </c>
      <c r="V1178">
        <f>IFERROR(VLOOKUP($A1178,Nifty!$A$14:$I$4860,6,FALSE),All_curves!V1177)</f>
        <v>10534205</v>
      </c>
      <c r="W1178">
        <f>IFERROR(VLOOKUP($A1178,Nifty!$A$14:$I$4860,7,FALSE),All_curves!W1177)</f>
        <v>12028545</v>
      </c>
      <c r="X1178">
        <f>IFERROR(VLOOKUP($A1178,Nifty!$A$14:$I$4860,8,FALSE),All_curves!X1177)</f>
        <v>11801499</v>
      </c>
      <c r="Y1178">
        <f>IFERROR(VLOOKUP($A1178,Nifty!$A$14:$I$4860,9,FALSE),All_curves!Y1177)</f>
        <v>11610162</v>
      </c>
      <c r="AA1178" s="5">
        <f t="shared" si="491"/>
        <v>-4.9598653239313339E-4</v>
      </c>
      <c r="AB1178" s="5">
        <f t="shared" si="492"/>
        <v>-2.3526550339579844E-3</v>
      </c>
      <c r="AC1178" s="5">
        <f t="shared" si="493"/>
        <v>-4.918198041112154E-3</v>
      </c>
      <c r="AD1178" s="5">
        <f t="shared" si="494"/>
        <v>0</v>
      </c>
      <c r="AE1178" s="5">
        <f t="shared" si="495"/>
        <v>-4.2881921741726448E-3</v>
      </c>
      <c r="AF1178" s="5">
        <f t="shared" si="496"/>
        <v>-2.7396203193801316E-3</v>
      </c>
      <c r="AG1178" s="5">
        <f t="shared" si="497"/>
        <v>-3.1694903649334139E-3</v>
      </c>
      <c r="AH1178" s="5">
        <f t="shared" si="498"/>
        <v>1.9446091581132308E-4</v>
      </c>
      <c r="AI1178" s="5">
        <f t="shared" si="500"/>
        <v>-2.0626986927057001E-3</v>
      </c>
      <c r="AJ1178" s="5">
        <f t="shared" si="501"/>
        <v>-6.080689699597408E-3</v>
      </c>
      <c r="AK1178" s="5">
        <f t="shared" si="502"/>
        <v>5.5494668626443477E-4</v>
      </c>
      <c r="AL1178" s="5">
        <f t="shared" si="503"/>
        <v>-1.0088129457595518E-2</v>
      </c>
      <c r="AM1178" s="5">
        <f t="shared" si="504"/>
        <v>2.8342498388691517E-3</v>
      </c>
      <c r="AN1178" s="5">
        <f t="shared" si="505"/>
        <v>-3.214760854686638E-3</v>
      </c>
      <c r="AO1178" s="5">
        <f t="shared" si="506"/>
        <v>-3.214760854686638E-3</v>
      </c>
      <c r="AP1178" s="5">
        <f t="shared" si="507"/>
        <v>-3.3953908191135529E-3</v>
      </c>
      <c r="AQ1178" s="5">
        <f t="shared" si="508"/>
        <v>-8.7366864396922761E-3</v>
      </c>
      <c r="AR1178" s="5">
        <f t="shared" si="509"/>
        <v>-1.2032613870003206E-2</v>
      </c>
      <c r="AS1178" s="5">
        <f t="shared" si="510"/>
        <v>0</v>
      </c>
      <c r="AT1178" s="5">
        <f t="shared" si="511"/>
        <v>-1.1616632467963406E-3</v>
      </c>
      <c r="AU1178" s="5">
        <f t="shared" si="512"/>
        <v>-1.2734605864801463E-3</v>
      </c>
      <c r="AV1178" s="5">
        <f t="shared" si="513"/>
        <v>-4.0412004220792275E-3</v>
      </c>
      <c r="AW1178" s="5">
        <f t="shared" si="514"/>
        <v>-1.3934714828700567E-3</v>
      </c>
      <c r="AX1178" s="5">
        <f t="shared" si="515"/>
        <v>-3.6209847708896792E-3</v>
      </c>
      <c r="AZ1178" s="7">
        <f t="shared" si="499"/>
        <v>144.49449982918898</v>
      </c>
      <c r="BA1178" s="4">
        <f t="shared" si="516"/>
        <v>-3.1123748425917067E-3</v>
      </c>
      <c r="BB1178" s="5">
        <f>AZ1178/MAX($AZ$16:AZ1178)-1</f>
        <v>-2.6438917364462466E-2</v>
      </c>
    </row>
    <row r="1179" spans="1:54" x14ac:dyDescent="0.25">
      <c r="A1179" s="3">
        <v>44267</v>
      </c>
      <c r="B1179">
        <f>IFERROR(VLOOKUP($A1179,Finnifty!$A$14:$I$486,B$15+1,FALSE),All_curves!B1178)</f>
        <v>1016228.69</v>
      </c>
      <c r="C1179">
        <f>IFERROR(VLOOKUP($A1179,Finnifty!$A$14:$I$486,C$15+1,FALSE),All_curves!C1178)</f>
        <v>1034223.94</v>
      </c>
      <c r="D1179">
        <f>IFERROR(VLOOKUP($A1179,Finnifty!$A$14:$I$486,D$15+1,FALSE),All_curves!D1178)</f>
        <v>1026818.44</v>
      </c>
      <c r="E1179">
        <f>IFERROR(VLOOKUP($A1179,Finnifty!$A$14:$I$486,E$15+1,FALSE),All_curves!E1178)</f>
        <v>978838.81</v>
      </c>
      <c r="F1179">
        <f>IFERROR(VLOOKUP($A1179,Finnifty!$A$14:$I$486,F$15+1,FALSE),All_curves!F1178)</f>
        <v>1012993.69</v>
      </c>
      <c r="G1179">
        <f>IFERROR(VLOOKUP($A1179,Finnifty!$A$14:$I$486,G$15+1,FALSE),All_curves!G1178)</f>
        <v>1016267.38</v>
      </c>
      <c r="H1179">
        <f>IFERROR(VLOOKUP($A1179,Finnifty!$A$14:$I$486,H$15+1,FALSE),All_curves!H1178)</f>
        <v>1020476.5</v>
      </c>
      <c r="I1179">
        <f>IFERROR(VLOOKUP($A1179,Finnifty!$A$14:$I$486,I$15+1,FALSE),All_curves!I1178)</f>
        <v>984948.88</v>
      </c>
      <c r="J1179">
        <f>IFERROR(VLOOKUP($A1179,Banknifty!$A$14:$I$4860,2,FALSE),All_curves!J1178)</f>
        <v>19041472</v>
      </c>
      <c r="K1179">
        <f>IFERROR(VLOOKUP($A1179,Banknifty!$A$14:$I$4860,3,FALSE),All_curves!K1178)</f>
        <v>31935620</v>
      </c>
      <c r="L1179">
        <f>IFERROR(VLOOKUP($A1179,Banknifty!$A$14:$I$4860,4,FALSE),All_curves!L1178)</f>
        <v>24685212</v>
      </c>
      <c r="M1179">
        <f>IFERROR(VLOOKUP($A1179,Banknifty!$A$14:$I$4860,5,FALSE),All_curves!M1178)</f>
        <v>32334916</v>
      </c>
      <c r="N1179">
        <f>IFERROR(VLOOKUP($A1179,Banknifty!$A$14:$I$4860,6,FALSE),All_curves!N1178)</f>
        <v>18851702</v>
      </c>
      <c r="O1179">
        <f>IFERROR(VLOOKUP($A1179,Banknifty!$A$14:$I$4860,7,FALSE),All_curves!O1178)</f>
        <v>30720220</v>
      </c>
      <c r="P1179">
        <f>IFERROR(VLOOKUP($A1179,Banknifty!$A$14:$I$4860,8,FALSE),All_curves!P1178)</f>
        <v>30720220</v>
      </c>
      <c r="Q1179">
        <f>IFERROR(VLOOKUP($A1179,Banknifty!$A$14:$I$4860,9,FALSE),All_curves!Q1178)</f>
        <v>24774588</v>
      </c>
      <c r="R1179">
        <f>IFERROR(VLOOKUP($A1179,Nifty!$A$14:$I$4860,2,FALSE),All_curves!R1178)</f>
        <v>9327652</v>
      </c>
      <c r="S1179">
        <f>IFERROR(VLOOKUP($A1179,Nifty!$A$14:$I$4860,3,FALSE),All_curves!S1178)</f>
        <v>11183463</v>
      </c>
      <c r="T1179">
        <f>IFERROR(VLOOKUP($A1179,Nifty!$A$14:$I$4860,4,FALSE),All_curves!T1178)</f>
        <v>11061807</v>
      </c>
      <c r="U1179">
        <f>IFERROR(VLOOKUP($A1179,Nifty!$A$14:$I$4860,5,FALSE),All_curves!U1178)</f>
        <v>12158805</v>
      </c>
      <c r="V1179">
        <f>IFERROR(VLOOKUP($A1179,Nifty!$A$14:$I$4860,6,FALSE),All_curves!V1178)</f>
        <v>10608805</v>
      </c>
      <c r="W1179">
        <f>IFERROR(VLOOKUP($A1179,Nifty!$A$14:$I$4860,7,FALSE),All_curves!W1178)</f>
        <v>12080317</v>
      </c>
      <c r="X1179">
        <f>IFERROR(VLOOKUP($A1179,Nifty!$A$14:$I$4860,8,FALSE),All_curves!X1178)</f>
        <v>11842937</v>
      </c>
      <c r="Y1179">
        <f>IFERROR(VLOOKUP($A1179,Nifty!$A$14:$I$4860,9,FALSE),All_curves!Y1178)</f>
        <v>11596675</v>
      </c>
      <c r="AA1179" s="5">
        <f t="shared" si="491"/>
        <v>6.7997585611352385E-3</v>
      </c>
      <c r="AB1179" s="5">
        <f t="shared" si="492"/>
        <v>4.0550965150132345E-3</v>
      </c>
      <c r="AC1179" s="5">
        <f t="shared" si="493"/>
        <v>4.055065818597603E-3</v>
      </c>
      <c r="AD1179" s="5">
        <f t="shared" si="494"/>
        <v>4.0550913483630158E-3</v>
      </c>
      <c r="AE1179" s="5">
        <f t="shared" si="495"/>
        <v>4.0550895651463303E-3</v>
      </c>
      <c r="AF1179" s="5">
        <f t="shared" si="496"/>
        <v>4.0550583255858363E-3</v>
      </c>
      <c r="AG1179" s="5">
        <f t="shared" si="497"/>
        <v>4.0551182969463806E-3</v>
      </c>
      <c r="AH1179" s="5">
        <f t="shared" si="498"/>
        <v>7.5068268779088232E-3</v>
      </c>
      <c r="AI1179" s="5">
        <f t="shared" si="500"/>
        <v>7.1652362746525977E-3</v>
      </c>
      <c r="AJ1179" s="5">
        <f t="shared" si="501"/>
        <v>6.6912222894983664E-3</v>
      </c>
      <c r="AK1179" s="5">
        <f t="shared" si="502"/>
        <v>4.7980782287506685E-3</v>
      </c>
      <c r="AL1179" s="5">
        <f t="shared" si="503"/>
        <v>1.1334959796343025E-3</v>
      </c>
      <c r="AM1179" s="5">
        <f t="shared" si="504"/>
        <v>-5.0898911165240257E-3</v>
      </c>
      <c r="AN1179" s="5">
        <f t="shared" si="505"/>
        <v>-2.9719790397131352E-3</v>
      </c>
      <c r="AO1179" s="5">
        <f t="shared" si="506"/>
        <v>-2.9719790397131352E-3</v>
      </c>
      <c r="AP1179" s="5">
        <f t="shared" si="507"/>
        <v>0</v>
      </c>
      <c r="AQ1179" s="5">
        <f t="shared" si="508"/>
        <v>8.7365816699409571E-3</v>
      </c>
      <c r="AR1179" s="5">
        <f t="shared" si="509"/>
        <v>5.9022240195332198E-3</v>
      </c>
      <c r="AS1179" s="5">
        <f t="shared" si="510"/>
        <v>5.1080405503021176E-3</v>
      </c>
      <c r="AT1179" s="5">
        <f t="shared" si="511"/>
        <v>5.1079547399053293E-3</v>
      </c>
      <c r="AU1179" s="5">
        <f t="shared" si="512"/>
        <v>7.0816924485521682E-3</v>
      </c>
      <c r="AV1179" s="5">
        <f t="shared" si="513"/>
        <v>4.3040949674295614E-3</v>
      </c>
      <c r="AW1179" s="5">
        <f t="shared" si="514"/>
        <v>3.5112488676227738E-3</v>
      </c>
      <c r="AX1179" s="5">
        <f t="shared" si="515"/>
        <v>-1.161654764162634E-3</v>
      </c>
      <c r="AZ1179" s="7">
        <f t="shared" si="499"/>
        <v>145.01216023345015</v>
      </c>
      <c r="BA1179" s="4">
        <f t="shared" si="516"/>
        <v>3.5825613076835676E-3</v>
      </c>
      <c r="BB1179" s="5">
        <f>AZ1179/MAX($AZ$16:AZ1179)-1</f>
        <v>-2.2951075099145735E-2</v>
      </c>
    </row>
    <row r="1180" spans="1:54" x14ac:dyDescent="0.25">
      <c r="A1180" s="3">
        <v>44270</v>
      </c>
      <c r="B1180">
        <f>IFERROR(VLOOKUP($A1180,Finnifty!$A$14:$I$486,B$15+1,FALSE),All_curves!B1179)</f>
        <v>1017337.94</v>
      </c>
      <c r="C1180">
        <f>IFERROR(VLOOKUP($A1180,Finnifty!$A$14:$I$486,C$15+1,FALSE),All_curves!C1179)</f>
        <v>1032877.31</v>
      </c>
      <c r="D1180">
        <f>IFERROR(VLOOKUP($A1180,Finnifty!$A$14:$I$486,D$15+1,FALSE),All_curves!D1179)</f>
        <v>1025464.13</v>
      </c>
      <c r="E1180">
        <f>IFERROR(VLOOKUP($A1180,Finnifty!$A$14:$I$486,E$15+1,FALSE),All_curves!E1179)</f>
        <v>979740.5</v>
      </c>
      <c r="F1180">
        <f>IFERROR(VLOOKUP($A1180,Finnifty!$A$14:$I$486,F$15+1,FALSE),All_curves!F1179)</f>
        <v>1011522.06</v>
      </c>
      <c r="G1180">
        <f>IFERROR(VLOOKUP($A1180,Finnifty!$A$14:$I$486,G$15+1,FALSE),All_curves!G1179)</f>
        <v>1014944.19</v>
      </c>
      <c r="H1180">
        <f>IFERROR(VLOOKUP($A1180,Finnifty!$A$14:$I$486,H$15+1,FALSE),All_curves!H1179)</f>
        <v>1019130.5</v>
      </c>
      <c r="I1180">
        <f>IFERROR(VLOOKUP($A1180,Finnifty!$A$14:$I$486,I$15+1,FALSE),All_curves!I1179)</f>
        <v>985235</v>
      </c>
      <c r="J1180">
        <f>IFERROR(VLOOKUP($A1180,Banknifty!$A$14:$I$4860,2,FALSE),All_curves!J1179)</f>
        <v>18967186</v>
      </c>
      <c r="K1180">
        <f>IFERROR(VLOOKUP($A1180,Banknifty!$A$14:$I$4860,3,FALSE),All_curves!K1179)</f>
        <v>31851954</v>
      </c>
      <c r="L1180">
        <f>IFERROR(VLOOKUP($A1180,Banknifty!$A$14:$I$4860,4,FALSE),All_curves!L1179)</f>
        <v>24615616</v>
      </c>
      <c r="M1180">
        <f>IFERROR(VLOOKUP($A1180,Banknifty!$A$14:$I$4860,5,FALSE),All_curves!M1179)</f>
        <v>32283886</v>
      </c>
      <c r="N1180">
        <f>IFERROR(VLOOKUP($A1180,Banknifty!$A$14:$I$4860,6,FALSE),All_curves!N1179)</f>
        <v>18791304</v>
      </c>
      <c r="O1180">
        <f>IFERROR(VLOOKUP($A1180,Banknifty!$A$14:$I$4860,7,FALSE),All_curves!O1179)</f>
        <v>30501988</v>
      </c>
      <c r="P1180">
        <f>IFERROR(VLOOKUP($A1180,Banknifty!$A$14:$I$4860,8,FALSE),All_curves!P1179)</f>
        <v>30501988</v>
      </c>
      <c r="Q1180">
        <f>IFERROR(VLOOKUP($A1180,Banknifty!$A$14:$I$4860,9,FALSE),All_curves!Q1179)</f>
        <v>24774588</v>
      </c>
      <c r="R1180">
        <f>IFERROR(VLOOKUP($A1180,Nifty!$A$14:$I$4860,2,FALSE),All_curves!R1179)</f>
        <v>9303368</v>
      </c>
      <c r="S1180">
        <f>IFERROR(VLOOKUP($A1180,Nifty!$A$14:$I$4860,3,FALSE),All_curves!S1179)</f>
        <v>11166468</v>
      </c>
      <c r="T1180">
        <f>IFERROR(VLOOKUP($A1180,Nifty!$A$14:$I$4860,4,FALSE),All_curves!T1179)</f>
        <v>11031282</v>
      </c>
      <c r="U1180">
        <f>IFERROR(VLOOKUP($A1180,Nifty!$A$14:$I$4860,5,FALSE),All_curves!U1179)</f>
        <v>12114760</v>
      </c>
      <c r="V1180">
        <f>IFERROR(VLOOKUP($A1180,Nifty!$A$14:$I$4860,6,FALSE),All_curves!V1179)</f>
        <v>10581185</v>
      </c>
      <c r="W1180">
        <f>IFERROR(VLOOKUP($A1180,Nifty!$A$14:$I$4860,7,FALSE),All_curves!W1179)</f>
        <v>12061959</v>
      </c>
      <c r="X1180">
        <f>IFERROR(VLOOKUP($A1180,Nifty!$A$14:$I$4860,8,FALSE),All_curves!X1179)</f>
        <v>11810257</v>
      </c>
      <c r="Y1180">
        <f>IFERROR(VLOOKUP($A1180,Nifty!$A$14:$I$4860,9,FALSE),All_curves!Y1179)</f>
        <v>11655911</v>
      </c>
      <c r="AA1180" s="5">
        <f t="shared" si="491"/>
        <v>1.0915358038159351E-3</v>
      </c>
      <c r="AB1180" s="5">
        <f t="shared" si="492"/>
        <v>-1.3020680994870748E-3</v>
      </c>
      <c r="AC1180" s="5">
        <f t="shared" si="493"/>
        <v>-1.3189381367166852E-3</v>
      </c>
      <c r="AD1180" s="5">
        <f t="shared" si="494"/>
        <v>9.2118333558910415E-4</v>
      </c>
      <c r="AE1180" s="5">
        <f t="shared" si="495"/>
        <v>-1.452753373024307E-3</v>
      </c>
      <c r="AF1180" s="5">
        <f t="shared" si="496"/>
        <v>-1.3020097132312447E-3</v>
      </c>
      <c r="AG1180" s="5">
        <f t="shared" si="497"/>
        <v>-1.3189916671280111E-3</v>
      </c>
      <c r="AH1180" s="5">
        <f t="shared" si="498"/>
        <v>2.9049223346500064E-4</v>
      </c>
      <c r="AI1180" s="5">
        <f t="shared" si="500"/>
        <v>-3.9012740191514128E-3</v>
      </c>
      <c r="AJ1180" s="5">
        <f t="shared" si="501"/>
        <v>-2.6198332770742683E-3</v>
      </c>
      <c r="AK1180" s="5">
        <f t="shared" si="502"/>
        <v>-2.8193397731403058E-3</v>
      </c>
      <c r="AL1180" s="5">
        <f t="shared" si="503"/>
        <v>-1.5781701736908849E-3</v>
      </c>
      <c r="AM1180" s="5">
        <f t="shared" si="504"/>
        <v>-3.2038486498460195E-3</v>
      </c>
      <c r="AN1180" s="5">
        <f t="shared" si="505"/>
        <v>-7.1038553760357503E-3</v>
      </c>
      <c r="AO1180" s="5">
        <f t="shared" si="506"/>
        <v>-7.1038553760357503E-3</v>
      </c>
      <c r="AP1180" s="5">
        <f t="shared" si="507"/>
        <v>0</v>
      </c>
      <c r="AQ1180" s="5">
        <f t="shared" si="508"/>
        <v>-2.6034418951307314E-3</v>
      </c>
      <c r="AR1180" s="5">
        <f t="shared" si="509"/>
        <v>-1.5196545113083104E-3</v>
      </c>
      <c r="AS1180" s="5">
        <f t="shared" si="510"/>
        <v>-2.7594948998839186E-3</v>
      </c>
      <c r="AT1180" s="5">
        <f t="shared" si="511"/>
        <v>-3.6224777023728949E-3</v>
      </c>
      <c r="AU1180" s="5">
        <f t="shared" si="512"/>
        <v>-2.6034977549309612E-3</v>
      </c>
      <c r="AV1180" s="5">
        <f t="shared" si="513"/>
        <v>-1.5196621082046446E-3</v>
      </c>
      <c r="AW1180" s="5">
        <f t="shared" si="514"/>
        <v>-2.7594506328961765E-3</v>
      </c>
      <c r="AX1180" s="5">
        <f t="shared" si="515"/>
        <v>5.1080158752401239E-3</v>
      </c>
      <c r="AZ1180" s="7">
        <f t="shared" si="499"/>
        <v>144.74025403504899</v>
      </c>
      <c r="BA1180" s="4">
        <f t="shared" si="516"/>
        <v>-1.8750579121324662E-3</v>
      </c>
      <c r="BB1180" s="5">
        <f>AZ1180/MAX($AZ$16:AZ1180)-1</f>
        <v>-2.4783098416321647E-2</v>
      </c>
    </row>
    <row r="1181" spans="1:54" x14ac:dyDescent="0.25">
      <c r="A1181" s="3">
        <v>44271</v>
      </c>
      <c r="B1181">
        <f>IFERROR(VLOOKUP($A1181,Finnifty!$A$14:$I$486,B$15+1,FALSE),All_curves!B1180)</f>
        <v>1014824.69</v>
      </c>
      <c r="C1181">
        <f>IFERROR(VLOOKUP($A1181,Finnifty!$A$14:$I$486,C$15+1,FALSE),All_curves!C1180)</f>
        <v>1030239.06</v>
      </c>
      <c r="D1181">
        <f>IFERROR(VLOOKUP($A1181,Finnifty!$A$14:$I$486,D$15+1,FALSE),All_curves!D1180)</f>
        <v>1025262.13</v>
      </c>
      <c r="E1181">
        <f>IFERROR(VLOOKUP($A1181,Finnifty!$A$14:$I$486,E$15+1,FALSE),All_curves!E1180)</f>
        <v>979140.38</v>
      </c>
      <c r="F1181">
        <f>IFERROR(VLOOKUP($A1181,Finnifty!$A$14:$I$486,F$15+1,FALSE),All_curves!F1180)</f>
        <v>1010711.06</v>
      </c>
      <c r="G1181">
        <f>IFERROR(VLOOKUP($A1181,Finnifty!$A$14:$I$486,G$15+1,FALSE),All_curves!G1180)</f>
        <v>1014760.94</v>
      </c>
      <c r="H1181">
        <f>IFERROR(VLOOKUP($A1181,Finnifty!$A$14:$I$486,H$15+1,FALSE),All_curves!H1180)</f>
        <v>1019171.5</v>
      </c>
      <c r="I1181">
        <f>IFERROR(VLOOKUP($A1181,Finnifty!$A$14:$I$486,I$15+1,FALSE),All_curves!I1180)</f>
        <v>985252.81</v>
      </c>
      <c r="J1181">
        <f>IFERROR(VLOOKUP($A1181,Banknifty!$A$14:$I$4860,2,FALSE),All_curves!J1180)</f>
        <v>19023972</v>
      </c>
      <c r="K1181">
        <f>IFERROR(VLOOKUP($A1181,Banknifty!$A$14:$I$4860,3,FALSE),All_curves!K1180)</f>
        <v>31871960</v>
      </c>
      <c r="L1181">
        <f>IFERROR(VLOOKUP($A1181,Banknifty!$A$14:$I$4860,4,FALSE),All_curves!L1180)</f>
        <v>24653178</v>
      </c>
      <c r="M1181">
        <f>IFERROR(VLOOKUP($A1181,Banknifty!$A$14:$I$4860,5,FALSE),All_curves!M1180)</f>
        <v>32295946</v>
      </c>
      <c r="N1181">
        <f>IFERROR(VLOOKUP($A1181,Banknifty!$A$14:$I$4860,6,FALSE),All_curves!N1180)</f>
        <v>18817702</v>
      </c>
      <c r="O1181">
        <f>IFERROR(VLOOKUP($A1181,Banknifty!$A$14:$I$4860,7,FALSE),All_curves!O1180)</f>
        <v>30520024</v>
      </c>
      <c r="P1181">
        <f>IFERROR(VLOOKUP($A1181,Banknifty!$A$14:$I$4860,8,FALSE),All_curves!P1180)</f>
        <v>30520024</v>
      </c>
      <c r="Q1181">
        <f>IFERROR(VLOOKUP($A1181,Banknifty!$A$14:$I$4860,9,FALSE),All_curves!Q1180)</f>
        <v>24774588</v>
      </c>
      <c r="R1181">
        <f>IFERROR(VLOOKUP($A1181,Nifty!$A$14:$I$4860,2,FALSE),All_curves!R1180)</f>
        <v>9286894</v>
      </c>
      <c r="S1181">
        <f>IFERROR(VLOOKUP($A1181,Nifty!$A$14:$I$4860,3,FALSE),All_curves!S1180)</f>
        <v>11116235</v>
      </c>
      <c r="T1181">
        <f>IFERROR(VLOOKUP($A1181,Nifty!$A$14:$I$4860,4,FALSE),All_curves!T1180)</f>
        <v>11011042</v>
      </c>
      <c r="U1181">
        <f>IFERROR(VLOOKUP($A1181,Nifty!$A$14:$I$4860,5,FALSE),All_curves!U1180)</f>
        <v>12094489</v>
      </c>
      <c r="V1181">
        <f>IFERROR(VLOOKUP($A1181,Nifty!$A$14:$I$4860,6,FALSE),All_curves!V1180)</f>
        <v>10562449</v>
      </c>
      <c r="W1181">
        <f>IFERROR(VLOOKUP($A1181,Nifty!$A$14:$I$4860,7,FALSE),All_curves!W1180)</f>
        <v>12007697</v>
      </c>
      <c r="X1181">
        <f>IFERROR(VLOOKUP($A1181,Nifty!$A$14:$I$4860,8,FALSE),All_curves!X1180)</f>
        <v>11788587</v>
      </c>
      <c r="Y1181">
        <f>IFERROR(VLOOKUP($A1181,Nifty!$A$14:$I$4860,9,FALSE),All_curves!Y1180)</f>
        <v>11613687</v>
      </c>
      <c r="AA1181" s="5">
        <f t="shared" si="491"/>
        <v>-2.470418040243394E-3</v>
      </c>
      <c r="AB1181" s="5">
        <f t="shared" si="492"/>
        <v>-2.5542723946564427E-3</v>
      </c>
      <c r="AC1181" s="5">
        <f t="shared" si="493"/>
        <v>-1.9698397446632487E-4</v>
      </c>
      <c r="AD1181" s="5">
        <f t="shared" si="494"/>
        <v>-6.1252954226143075E-4</v>
      </c>
      <c r="AE1181" s="5">
        <f t="shared" si="495"/>
        <v>-8.0176204955928476E-4</v>
      </c>
      <c r="AF1181" s="5">
        <f t="shared" si="496"/>
        <v>-1.8055179960185797E-4</v>
      </c>
      <c r="AG1181" s="5">
        <f t="shared" si="497"/>
        <v>4.0230372852168017E-5</v>
      </c>
      <c r="AH1181" s="5">
        <f t="shared" si="498"/>
        <v>1.807690550981178E-5</v>
      </c>
      <c r="AI1181" s="5">
        <f t="shared" si="500"/>
        <v>2.9939074778937425E-3</v>
      </c>
      <c r="AJ1181" s="5">
        <f t="shared" si="501"/>
        <v>6.2809333455660088E-4</v>
      </c>
      <c r="AK1181" s="5">
        <f t="shared" si="502"/>
        <v>1.5259419061461887E-3</v>
      </c>
      <c r="AL1181" s="5">
        <f t="shared" si="503"/>
        <v>3.7356097713892034E-4</v>
      </c>
      <c r="AM1181" s="5">
        <f t="shared" si="504"/>
        <v>1.4047987303063003E-3</v>
      </c>
      <c r="AN1181" s="5">
        <f t="shared" si="505"/>
        <v>5.9130572079424404E-4</v>
      </c>
      <c r="AO1181" s="5">
        <f t="shared" si="506"/>
        <v>5.9130572079424404E-4</v>
      </c>
      <c r="AP1181" s="5">
        <f t="shared" si="507"/>
        <v>0</v>
      </c>
      <c r="AQ1181" s="5">
        <f t="shared" si="508"/>
        <v>-1.7707565690189275E-3</v>
      </c>
      <c r="AR1181" s="5">
        <f t="shared" si="509"/>
        <v>-4.4985576459808385E-3</v>
      </c>
      <c r="AS1181" s="5">
        <f t="shared" si="510"/>
        <v>-1.8347822129830549E-3</v>
      </c>
      <c r="AT1181" s="5">
        <f t="shared" si="511"/>
        <v>-1.6732481700009183E-3</v>
      </c>
      <c r="AU1181" s="5">
        <f t="shared" si="512"/>
        <v>-1.7706901448183432E-3</v>
      </c>
      <c r="AV1181" s="5">
        <f t="shared" si="513"/>
        <v>-4.4986059063871764E-3</v>
      </c>
      <c r="AW1181" s="5">
        <f t="shared" si="514"/>
        <v>-1.8348457616120806E-3</v>
      </c>
      <c r="AX1181" s="5">
        <f t="shared" si="515"/>
        <v>-3.6225396710732882E-3</v>
      </c>
      <c r="AZ1181" s="7">
        <f t="shared" si="499"/>
        <v>144.6187124911925</v>
      </c>
      <c r="BA1181" s="4">
        <f t="shared" si="516"/>
        <v>-8.3972178069463121E-4</v>
      </c>
      <c r="BB1181" s="5">
        <f>AZ1181/MAX($AZ$16:AZ1181)-1</f>
        <v>-2.5602009289482863E-2</v>
      </c>
    </row>
    <row r="1182" spans="1:54" x14ac:dyDescent="0.25">
      <c r="A1182" s="3">
        <v>44272</v>
      </c>
      <c r="B1182">
        <f>IFERROR(VLOOKUP($A1182,Finnifty!$A$14:$I$486,B$15+1,FALSE),All_curves!B1181)</f>
        <v>1017209.19</v>
      </c>
      <c r="C1182">
        <f>IFERROR(VLOOKUP($A1182,Finnifty!$A$14:$I$486,C$15+1,FALSE),All_curves!C1181)</f>
        <v>1029957.81</v>
      </c>
      <c r="D1182">
        <f>IFERROR(VLOOKUP($A1182,Finnifty!$A$14:$I$486,D$15+1,FALSE),All_curves!D1181)</f>
        <v>1025229.75</v>
      </c>
      <c r="E1182">
        <f>IFERROR(VLOOKUP($A1182,Finnifty!$A$14:$I$486,E$15+1,FALSE),All_curves!E1181)</f>
        <v>979113.56</v>
      </c>
      <c r="F1182">
        <f>IFERROR(VLOOKUP($A1182,Finnifty!$A$14:$I$486,F$15+1,FALSE),All_curves!F1181)</f>
        <v>1010683.38</v>
      </c>
      <c r="G1182">
        <f>IFERROR(VLOOKUP($A1182,Finnifty!$A$14:$I$486,G$15+1,FALSE),All_curves!G1181)</f>
        <v>1014728.94</v>
      </c>
      <c r="H1182">
        <f>IFERROR(VLOOKUP($A1182,Finnifty!$A$14:$I$486,H$15+1,FALSE),All_curves!H1181)</f>
        <v>1019137.75</v>
      </c>
      <c r="I1182">
        <f>IFERROR(VLOOKUP($A1182,Finnifty!$A$14:$I$486,I$15+1,FALSE),All_curves!I1181)</f>
        <v>987663.75</v>
      </c>
      <c r="J1182">
        <f>IFERROR(VLOOKUP($A1182,Banknifty!$A$14:$I$4860,2,FALSE),All_curves!J1181)</f>
        <v>19227644</v>
      </c>
      <c r="K1182">
        <f>IFERROR(VLOOKUP($A1182,Banknifty!$A$14:$I$4860,3,FALSE),All_curves!K1181)</f>
        <v>31766974</v>
      </c>
      <c r="L1182">
        <f>IFERROR(VLOOKUP($A1182,Banknifty!$A$14:$I$4860,4,FALSE),All_curves!L1181)</f>
        <v>24899684</v>
      </c>
      <c r="M1182">
        <f>IFERROR(VLOOKUP($A1182,Banknifty!$A$14:$I$4860,5,FALSE),All_curves!M1181)</f>
        <v>32296400</v>
      </c>
      <c r="N1182">
        <f>IFERROR(VLOOKUP($A1182,Banknifty!$A$14:$I$4860,6,FALSE),All_curves!N1181)</f>
        <v>18882090</v>
      </c>
      <c r="O1182">
        <f>IFERROR(VLOOKUP($A1182,Banknifty!$A$14:$I$4860,7,FALSE),All_curves!O1181)</f>
        <v>30724238</v>
      </c>
      <c r="P1182">
        <f>IFERROR(VLOOKUP($A1182,Banknifty!$A$14:$I$4860,8,FALSE),All_curves!P1181)</f>
        <v>30724238</v>
      </c>
      <c r="Q1182">
        <f>IFERROR(VLOOKUP($A1182,Banknifty!$A$14:$I$4860,9,FALSE),All_curves!Q1181)</f>
        <v>24802670</v>
      </c>
      <c r="R1182">
        <f>IFERROR(VLOOKUP($A1182,Nifty!$A$14:$I$4860,2,FALSE),All_curves!R1181)</f>
        <v>9371339</v>
      </c>
      <c r="S1182">
        <f>IFERROR(VLOOKUP($A1182,Nifty!$A$14:$I$4860,3,FALSE),All_curves!S1181)</f>
        <v>11119585</v>
      </c>
      <c r="T1182">
        <f>IFERROR(VLOOKUP($A1182,Nifty!$A$14:$I$4860,4,FALSE),All_curves!T1181)</f>
        <v>11089538</v>
      </c>
      <c r="U1182">
        <f>IFERROR(VLOOKUP($A1182,Nifty!$A$14:$I$4860,5,FALSE),All_curves!U1181)</f>
        <v>12092291</v>
      </c>
      <c r="V1182">
        <f>IFERROR(VLOOKUP($A1182,Nifty!$A$14:$I$4860,6,FALSE),All_curves!V1181)</f>
        <v>10658492</v>
      </c>
      <c r="W1182">
        <f>IFERROR(VLOOKUP($A1182,Nifty!$A$14:$I$4860,7,FALSE),All_curves!W1181)</f>
        <v>12011316</v>
      </c>
      <c r="X1182">
        <f>IFERROR(VLOOKUP($A1182,Nifty!$A$14:$I$4860,8,FALSE),All_curves!X1181)</f>
        <v>11872626</v>
      </c>
      <c r="Y1182">
        <f>IFERROR(VLOOKUP($A1182,Nifty!$A$14:$I$4860,9,FALSE),All_curves!Y1181)</f>
        <v>11594254</v>
      </c>
      <c r="AA1182" s="5">
        <f t="shared" si="491"/>
        <v>2.3496669163616257E-3</v>
      </c>
      <c r="AB1182" s="5">
        <f t="shared" si="492"/>
        <v>-2.729948911081026E-4</v>
      </c>
      <c r="AC1182" s="5">
        <f t="shared" si="493"/>
        <v>-3.1582167186794408E-5</v>
      </c>
      <c r="AD1182" s="5">
        <f t="shared" si="494"/>
        <v>-2.7391373645491157E-5</v>
      </c>
      <c r="AE1182" s="5">
        <f t="shared" si="495"/>
        <v>-2.7386659843253724E-5</v>
      </c>
      <c r="AF1182" s="5">
        <f t="shared" si="496"/>
        <v>-3.1534520830045487E-5</v>
      </c>
      <c r="AG1182" s="5">
        <f t="shared" si="497"/>
        <v>-3.3115133223460269E-5</v>
      </c>
      <c r="AH1182" s="5">
        <f t="shared" si="498"/>
        <v>2.4470267686929059E-3</v>
      </c>
      <c r="AI1182" s="5">
        <f t="shared" si="500"/>
        <v>1.070607126629497E-2</v>
      </c>
      <c r="AJ1182" s="5">
        <f t="shared" si="501"/>
        <v>-3.2939925878421317E-3</v>
      </c>
      <c r="AK1182" s="5">
        <f t="shared" si="502"/>
        <v>9.9989542930327691E-3</v>
      </c>
      <c r="AL1182" s="5">
        <f t="shared" si="503"/>
        <v>1.4057491921848353E-5</v>
      </c>
      <c r="AM1182" s="5">
        <f t="shared" si="504"/>
        <v>3.421671785428515E-3</v>
      </c>
      <c r="AN1182" s="5">
        <f t="shared" si="505"/>
        <v>6.6911480803553136E-3</v>
      </c>
      <c r="AO1182" s="5">
        <f t="shared" si="506"/>
        <v>6.6911480803553136E-3</v>
      </c>
      <c r="AP1182" s="5">
        <f t="shared" si="507"/>
        <v>1.1335001817185386E-3</v>
      </c>
      <c r="AQ1182" s="5">
        <f t="shared" si="508"/>
        <v>9.092921702347434E-3</v>
      </c>
      <c r="AR1182" s="5">
        <f t="shared" si="509"/>
        <v>3.0136102736233461E-4</v>
      </c>
      <c r="AS1182" s="5">
        <f t="shared" si="510"/>
        <v>7.1288439368408785E-3</v>
      </c>
      <c r="AT1182" s="5">
        <f t="shared" si="511"/>
        <v>-1.8173566489665394E-4</v>
      </c>
      <c r="AU1182" s="5">
        <f t="shared" si="512"/>
        <v>9.0928723064129802E-3</v>
      </c>
      <c r="AV1182" s="5">
        <f t="shared" si="513"/>
        <v>3.0139001675344446E-4</v>
      </c>
      <c r="AW1182" s="5">
        <f t="shared" si="514"/>
        <v>7.1288441948131887E-3</v>
      </c>
      <c r="AX1182" s="5">
        <f t="shared" si="515"/>
        <v>-1.673284289476773E-3</v>
      </c>
      <c r="AZ1182" s="7">
        <f t="shared" si="499"/>
        <v>145.04609971772419</v>
      </c>
      <c r="BA1182" s="4">
        <f t="shared" si="516"/>
        <v>2.9552691983599729E-3</v>
      </c>
      <c r="BB1182" s="5">
        <f>AZ1182/MAX($AZ$16:AZ1182)-1</f>
        <v>-2.2722400920592301E-2</v>
      </c>
    </row>
    <row r="1183" spans="1:54" x14ac:dyDescent="0.25">
      <c r="A1183" s="3">
        <v>44273</v>
      </c>
      <c r="B1183">
        <f>IFERROR(VLOOKUP($A1183,Finnifty!$A$14:$I$486,B$15+1,FALSE),All_curves!B1182)</f>
        <v>1011580.81</v>
      </c>
      <c r="C1183">
        <f>IFERROR(VLOOKUP($A1183,Finnifty!$A$14:$I$486,C$15+1,FALSE),All_curves!C1182)</f>
        <v>1046301.13</v>
      </c>
      <c r="D1183">
        <f>IFERROR(VLOOKUP($A1183,Finnifty!$A$14:$I$486,D$15+1,FALSE),All_curves!D1182)</f>
        <v>1049510.5</v>
      </c>
      <c r="E1183">
        <f>IFERROR(VLOOKUP($A1183,Finnifty!$A$14:$I$486,E$15+1,FALSE),All_curves!E1182)</f>
        <v>993399.44</v>
      </c>
      <c r="F1183">
        <f>IFERROR(VLOOKUP($A1183,Finnifty!$A$14:$I$486,F$15+1,FALSE),All_curves!F1182)</f>
        <v>1035550.06</v>
      </c>
      <c r="G1183">
        <f>IFERROR(VLOOKUP($A1183,Finnifty!$A$14:$I$486,G$15+1,FALSE),All_curves!G1182)</f>
        <v>1036877.13</v>
      </c>
      <c r="H1183">
        <f>IFERROR(VLOOKUP($A1183,Finnifty!$A$14:$I$486,H$15+1,FALSE),All_curves!H1182)</f>
        <v>1047142</v>
      </c>
      <c r="I1183">
        <f>IFERROR(VLOOKUP($A1183,Finnifty!$A$14:$I$486,I$15+1,FALSE),All_curves!I1182)</f>
        <v>982468.19</v>
      </c>
      <c r="J1183">
        <f>IFERROR(VLOOKUP($A1183,Banknifty!$A$14:$I$4860,2,FALSE),All_curves!J1182)</f>
        <v>19413126</v>
      </c>
      <c r="K1183">
        <f>IFERROR(VLOOKUP($A1183,Banknifty!$A$14:$I$4860,3,FALSE),All_curves!K1182)</f>
        <v>32490232</v>
      </c>
      <c r="L1183">
        <f>IFERROR(VLOOKUP($A1183,Banknifty!$A$14:$I$4860,4,FALSE),All_curves!L1182)</f>
        <v>24494020</v>
      </c>
      <c r="M1183">
        <f>IFERROR(VLOOKUP($A1183,Banknifty!$A$14:$I$4860,5,FALSE),All_curves!M1182)</f>
        <v>32238056</v>
      </c>
      <c r="N1183">
        <f>IFERROR(VLOOKUP($A1183,Banknifty!$A$14:$I$4860,6,FALSE),All_curves!N1182)</f>
        <v>18808426</v>
      </c>
      <c r="O1183">
        <f>IFERROR(VLOOKUP($A1183,Banknifty!$A$14:$I$4860,7,FALSE),All_curves!O1182)</f>
        <v>30643746</v>
      </c>
      <c r="P1183">
        <f>IFERROR(VLOOKUP($A1183,Banknifty!$A$14:$I$4860,8,FALSE),All_curves!P1182)</f>
        <v>30643746</v>
      </c>
      <c r="Q1183">
        <f>IFERROR(VLOOKUP($A1183,Banknifty!$A$14:$I$4860,9,FALSE),All_curves!Q1182)</f>
        <v>24763528</v>
      </c>
      <c r="R1183">
        <f>IFERROR(VLOOKUP($A1183,Nifty!$A$14:$I$4860,2,FALSE),All_curves!R1182)</f>
        <v>9778833</v>
      </c>
      <c r="S1183">
        <f>IFERROR(VLOOKUP($A1183,Nifty!$A$14:$I$4860,3,FALSE),All_curves!S1182)</f>
        <v>11591767</v>
      </c>
      <c r="T1183">
        <f>IFERROR(VLOOKUP($A1183,Nifty!$A$14:$I$4860,4,FALSE),All_curves!T1182)</f>
        <v>11446647</v>
      </c>
      <c r="U1183">
        <f>IFERROR(VLOOKUP($A1183,Nifty!$A$14:$I$4860,5,FALSE),All_curves!U1182)</f>
        <v>12517877</v>
      </c>
      <c r="V1183">
        <f>IFERROR(VLOOKUP($A1183,Nifty!$A$14:$I$4860,6,FALSE),All_curves!V1182)</f>
        <v>10546795</v>
      </c>
      <c r="W1183">
        <f>IFERROR(VLOOKUP($A1183,Nifty!$A$14:$I$4860,7,FALSE),All_curves!W1182)</f>
        <v>11908598</v>
      </c>
      <c r="X1183">
        <f>IFERROR(VLOOKUP($A1183,Nifty!$A$14:$I$4860,8,FALSE),All_curves!X1182)</f>
        <v>11744773</v>
      </c>
      <c r="Y1183">
        <f>IFERROR(VLOOKUP($A1183,Nifty!$A$14:$I$4860,9,FALSE),All_curves!Y1182)</f>
        <v>11592148</v>
      </c>
      <c r="AA1183" s="5">
        <f t="shared" si="491"/>
        <v>-5.5331588185906222E-3</v>
      </c>
      <c r="AB1183" s="5">
        <f t="shared" si="492"/>
        <v>1.5867950940631204E-2</v>
      </c>
      <c r="AC1183" s="5">
        <f t="shared" si="493"/>
        <v>2.3683228076438523E-2</v>
      </c>
      <c r="AD1183" s="5">
        <f t="shared" si="494"/>
        <v>1.4590626239513904E-2</v>
      </c>
      <c r="AE1183" s="5">
        <f t="shared" si="495"/>
        <v>2.4603827956486191E-2</v>
      </c>
      <c r="AF1183" s="5">
        <f t="shared" si="496"/>
        <v>2.1826705760456644E-2</v>
      </c>
      <c r="AG1183" s="5">
        <f t="shared" si="497"/>
        <v>2.7478375715157322E-2</v>
      </c>
      <c r="AH1183" s="5">
        <f t="shared" si="498"/>
        <v>-5.2604542791006015E-3</v>
      </c>
      <c r="AI1183" s="5">
        <f t="shared" si="500"/>
        <v>9.6466316934098462E-3</v>
      </c>
      <c r="AJ1183" s="5">
        <f t="shared" si="501"/>
        <v>2.2767607641823284E-2</v>
      </c>
      <c r="AK1183" s="5">
        <f t="shared" si="502"/>
        <v>-1.6291933664700275E-2</v>
      </c>
      <c r="AL1183" s="5">
        <f t="shared" si="503"/>
        <v>-1.806517135036767E-3</v>
      </c>
      <c r="AM1183" s="5">
        <f t="shared" si="504"/>
        <v>-3.9012630487409439E-3</v>
      </c>
      <c r="AN1183" s="5">
        <f t="shared" si="505"/>
        <v>-2.6198208723678951E-3</v>
      </c>
      <c r="AO1183" s="5">
        <f t="shared" si="506"/>
        <v>-2.6198208723678951E-3</v>
      </c>
      <c r="AP1183" s="5">
        <f t="shared" si="507"/>
        <v>-1.5781365473959141E-3</v>
      </c>
      <c r="AQ1183" s="5">
        <f t="shared" si="508"/>
        <v>4.3483007070814539E-2</v>
      </c>
      <c r="AR1183" s="5">
        <f t="shared" si="509"/>
        <v>4.2463994834339491E-2</v>
      </c>
      <c r="AS1183" s="5">
        <f t="shared" si="510"/>
        <v>3.2202333406495365E-2</v>
      </c>
      <c r="AT1183" s="5">
        <f t="shared" si="511"/>
        <v>3.5194819575546044E-2</v>
      </c>
      <c r="AU1183" s="5">
        <f t="shared" si="512"/>
        <v>-1.0479625072665089E-2</v>
      </c>
      <c r="AV1183" s="5">
        <f t="shared" si="513"/>
        <v>-8.5517690151520886E-3</v>
      </c>
      <c r="AW1183" s="5">
        <f t="shared" si="514"/>
        <v>-1.076872125846462E-2</v>
      </c>
      <c r="AX1183" s="5">
        <f t="shared" si="515"/>
        <v>-1.8164169941425889E-4</v>
      </c>
      <c r="AZ1183" s="7">
        <f t="shared" si="499"/>
        <v>146.52204197026441</v>
      </c>
      <c r="BA1183" s="4">
        <f t="shared" si="516"/>
        <v>1.0175676942796478E-2</v>
      </c>
      <c r="BB1183" s="5">
        <f>AZ1183/MAX($AZ$16:AZ1183)-1</f>
        <v>-1.2777939788928383E-2</v>
      </c>
    </row>
    <row r="1184" spans="1:54" x14ac:dyDescent="0.25">
      <c r="A1184" s="3">
        <v>44274</v>
      </c>
      <c r="B1184">
        <f>IFERROR(VLOOKUP($A1184,Finnifty!$A$14:$I$486,B$15+1,FALSE),All_curves!B1183)</f>
        <v>1011252.94</v>
      </c>
      <c r="C1184">
        <f>IFERROR(VLOOKUP($A1184,Finnifty!$A$14:$I$486,C$15+1,FALSE),All_curves!C1183)</f>
        <v>1045445.44</v>
      </c>
      <c r="D1184">
        <f>IFERROR(VLOOKUP($A1184,Finnifty!$A$14:$I$486,D$15+1,FALSE),All_curves!D1183)</f>
        <v>1048618.6299999999</v>
      </c>
      <c r="E1184">
        <f>IFERROR(VLOOKUP($A1184,Finnifty!$A$14:$I$486,E$15+1,FALSE),All_curves!E1183)</f>
        <v>992555.25</v>
      </c>
      <c r="F1184">
        <f>IFERROR(VLOOKUP($A1184,Finnifty!$A$14:$I$486,F$15+1,FALSE),All_curves!F1183)</f>
        <v>1034670.13</v>
      </c>
      <c r="G1184">
        <f>IFERROR(VLOOKUP($A1184,Finnifty!$A$14:$I$486,G$15+1,FALSE),All_curves!G1183)</f>
        <v>1035996.06</v>
      </c>
      <c r="H1184">
        <f>IFERROR(VLOOKUP($A1184,Finnifty!$A$14:$I$486,H$15+1,FALSE),All_curves!H1183)</f>
        <v>1046285.63</v>
      </c>
      <c r="I1184">
        <f>IFERROR(VLOOKUP($A1184,Finnifty!$A$14:$I$486,I$15+1,FALSE),All_curves!I1183)</f>
        <v>982082.88</v>
      </c>
      <c r="J1184">
        <f>IFERROR(VLOOKUP($A1184,Banknifty!$A$14:$I$4860,2,FALSE),All_curves!J1183)</f>
        <v>19371358</v>
      </c>
      <c r="K1184">
        <f>IFERROR(VLOOKUP($A1184,Banknifty!$A$14:$I$4860,3,FALSE),All_curves!K1183)</f>
        <v>32444576</v>
      </c>
      <c r="L1184">
        <f>IFERROR(VLOOKUP($A1184,Banknifty!$A$14:$I$4860,4,FALSE),All_curves!L1183)</f>
        <v>24466908</v>
      </c>
      <c r="M1184">
        <f>IFERROR(VLOOKUP($A1184,Banknifty!$A$14:$I$4860,5,FALSE),All_curves!M1183)</f>
        <v>32163392</v>
      </c>
      <c r="N1184">
        <f>IFERROR(VLOOKUP($A1184,Banknifty!$A$14:$I$4860,6,FALSE),All_curves!N1183)</f>
        <v>18864734</v>
      </c>
      <c r="O1184">
        <f>IFERROR(VLOOKUP($A1184,Banknifty!$A$14:$I$4860,7,FALSE),All_curves!O1183)</f>
        <v>30662994</v>
      </c>
      <c r="P1184">
        <f>IFERROR(VLOOKUP($A1184,Banknifty!$A$14:$I$4860,8,FALSE),All_curves!P1183)</f>
        <v>30662994</v>
      </c>
      <c r="Q1184">
        <f>IFERROR(VLOOKUP($A1184,Banknifty!$A$14:$I$4860,9,FALSE),All_curves!Q1183)</f>
        <v>24772778</v>
      </c>
      <c r="R1184">
        <f>IFERROR(VLOOKUP($A1184,Nifty!$A$14:$I$4860,2,FALSE),All_curves!R1183)</f>
        <v>9756505</v>
      </c>
      <c r="S1184">
        <f>IFERROR(VLOOKUP($A1184,Nifty!$A$14:$I$4860,3,FALSE),All_curves!S1183)</f>
        <v>11628299</v>
      </c>
      <c r="T1184">
        <f>IFERROR(VLOOKUP($A1184,Nifty!$A$14:$I$4860,4,FALSE),All_curves!T1183)</f>
        <v>11459798</v>
      </c>
      <c r="U1184">
        <f>IFERROR(VLOOKUP($A1184,Nifty!$A$14:$I$4860,5,FALSE),All_curves!U1183)</f>
        <v>12532259</v>
      </c>
      <c r="V1184">
        <f>IFERROR(VLOOKUP($A1184,Nifty!$A$14:$I$4860,6,FALSE),All_curves!V1183)</f>
        <v>10584826</v>
      </c>
      <c r="W1184">
        <f>IFERROR(VLOOKUP($A1184,Nifty!$A$14:$I$4860,7,FALSE),All_curves!W1183)</f>
        <v>12016644</v>
      </c>
      <c r="X1184">
        <f>IFERROR(VLOOKUP($A1184,Nifty!$A$14:$I$4860,8,FALSE),All_curves!X1183)</f>
        <v>11827672</v>
      </c>
      <c r="Y1184">
        <f>IFERROR(VLOOKUP($A1184,Nifty!$A$14:$I$4860,9,FALSE),All_curves!Y1183)</f>
        <v>11550961</v>
      </c>
      <c r="AA1184" s="5">
        <f t="shared" si="491"/>
        <v>-3.2411646875751821E-4</v>
      </c>
      <c r="AB1184" s="5">
        <f t="shared" si="492"/>
        <v>-8.1782383241812973E-4</v>
      </c>
      <c r="AC1184" s="5">
        <f t="shared" si="493"/>
        <v>-8.4979616687985704E-4</v>
      </c>
      <c r="AD1184" s="5">
        <f t="shared" si="494"/>
        <v>-8.4979915027927344E-4</v>
      </c>
      <c r="AE1184" s="5">
        <f t="shared" si="495"/>
        <v>-8.4972232052216157E-4</v>
      </c>
      <c r="AF1184" s="5">
        <f t="shared" si="496"/>
        <v>-8.4973423996725916E-4</v>
      </c>
      <c r="AG1184" s="5">
        <f t="shared" si="497"/>
        <v>-8.1781649480205942E-4</v>
      </c>
      <c r="AH1184" s="5">
        <f t="shared" si="498"/>
        <v>-3.9218572562638165E-4</v>
      </c>
      <c r="AI1184" s="5">
        <f t="shared" si="500"/>
        <v>-2.1515339672755207E-3</v>
      </c>
      <c r="AJ1184" s="5">
        <f t="shared" si="501"/>
        <v>-1.4052223449805279E-3</v>
      </c>
      <c r="AK1184" s="5">
        <f t="shared" si="502"/>
        <v>-1.1068824145649137E-3</v>
      </c>
      <c r="AL1184" s="5">
        <f t="shared" si="503"/>
        <v>-2.3160205441667969E-3</v>
      </c>
      <c r="AM1184" s="5">
        <f t="shared" si="504"/>
        <v>2.9937646031623633E-3</v>
      </c>
      <c r="AN1184" s="5">
        <f t="shared" si="505"/>
        <v>6.2812164021974759E-4</v>
      </c>
      <c r="AO1184" s="5">
        <f t="shared" si="506"/>
        <v>6.2812164021974759E-4</v>
      </c>
      <c r="AP1184" s="5">
        <f t="shared" si="507"/>
        <v>3.73533205769494E-4</v>
      </c>
      <c r="AQ1184" s="5">
        <f t="shared" si="508"/>
        <v>-2.2832990398752306E-3</v>
      </c>
      <c r="AR1184" s="5">
        <f t="shared" si="509"/>
        <v>3.1515471282332896E-3</v>
      </c>
      <c r="AS1184" s="5">
        <f t="shared" si="510"/>
        <v>1.1488953926857004E-3</v>
      </c>
      <c r="AT1184" s="5">
        <f t="shared" si="511"/>
        <v>1.1489168650562487E-3</v>
      </c>
      <c r="AU1184" s="5">
        <f t="shared" si="512"/>
        <v>3.6059295738657404E-3</v>
      </c>
      <c r="AV1184" s="5">
        <f t="shared" si="513"/>
        <v>9.072940408266339E-3</v>
      </c>
      <c r="AW1184" s="5">
        <f t="shared" si="514"/>
        <v>7.0583739677216872E-3</v>
      </c>
      <c r="AX1184" s="5">
        <f t="shared" si="515"/>
        <v>-3.5530084674557649E-3</v>
      </c>
      <c r="AZ1184" s="7">
        <f t="shared" si="499"/>
        <v>146.59068256058475</v>
      </c>
      <c r="BA1184" s="4">
        <f t="shared" si="516"/>
        <v>4.6846596865120693E-4</v>
      </c>
      <c r="BB1184" s="5">
        <f>AZ1184/MAX($AZ$16:AZ1184)-1</f>
        <v>-1.2315459850217758E-2</v>
      </c>
    </row>
    <row r="1185" spans="1:54" x14ac:dyDescent="0.25">
      <c r="A1185" s="3">
        <v>44277</v>
      </c>
      <c r="B1185">
        <f>IFERROR(VLOOKUP($A1185,Finnifty!$A$14:$I$486,B$15+1,FALSE),All_curves!B1184)</f>
        <v>1007081.06</v>
      </c>
      <c r="C1185">
        <f>IFERROR(VLOOKUP($A1185,Finnifty!$A$14:$I$486,C$15+1,FALSE),All_curves!C1184)</f>
        <v>1040878.81</v>
      </c>
      <c r="D1185">
        <f>IFERROR(VLOOKUP($A1185,Finnifty!$A$14:$I$486,D$15+1,FALSE),All_curves!D1184)</f>
        <v>1044202.63</v>
      </c>
      <c r="E1185">
        <f>IFERROR(VLOOKUP($A1185,Finnifty!$A$14:$I$486,E$15+1,FALSE),All_curves!E1184)</f>
        <v>991894.31</v>
      </c>
      <c r="F1185">
        <f>IFERROR(VLOOKUP($A1185,Finnifty!$A$14:$I$486,F$15+1,FALSE),All_curves!F1184)</f>
        <v>1033981.13</v>
      </c>
      <c r="G1185">
        <f>IFERROR(VLOOKUP($A1185,Finnifty!$A$14:$I$486,G$15+1,FALSE),All_curves!G1184)</f>
        <v>1031633.19</v>
      </c>
      <c r="H1185">
        <f>IFERROR(VLOOKUP($A1185,Finnifty!$A$14:$I$486,H$15+1,FALSE),All_curves!H1184)</f>
        <v>1041715.31</v>
      </c>
      <c r="I1185">
        <f>IFERROR(VLOOKUP($A1185,Finnifty!$A$14:$I$486,I$15+1,FALSE),All_curves!I1184)</f>
        <v>977642.06</v>
      </c>
      <c r="J1185">
        <f>IFERROR(VLOOKUP($A1185,Banknifty!$A$14:$I$4860,2,FALSE),All_curves!J1184)</f>
        <v>19306202</v>
      </c>
      <c r="K1185">
        <f>IFERROR(VLOOKUP($A1185,Banknifty!$A$14:$I$4860,3,FALSE),All_curves!K1184)</f>
        <v>32320006</v>
      </c>
      <c r="L1185">
        <f>IFERROR(VLOOKUP($A1185,Banknifty!$A$14:$I$4860,4,FALSE),All_curves!L1184)</f>
        <v>24388590</v>
      </c>
      <c r="M1185">
        <f>IFERROR(VLOOKUP($A1185,Banknifty!$A$14:$I$4860,5,FALSE),All_curves!M1184)</f>
        <v>32116984</v>
      </c>
      <c r="N1185">
        <f>IFERROR(VLOOKUP($A1185,Banknifty!$A$14:$I$4860,6,FALSE),All_curves!N1184)</f>
        <v>19066702</v>
      </c>
      <c r="O1185">
        <f>IFERROR(VLOOKUP($A1185,Banknifty!$A$14:$I$4860,7,FALSE),All_curves!O1184)</f>
        <v>30561990</v>
      </c>
      <c r="P1185">
        <f>IFERROR(VLOOKUP($A1185,Banknifty!$A$14:$I$4860,8,FALSE),All_curves!P1184)</f>
        <v>30561990</v>
      </c>
      <c r="Q1185">
        <f>IFERROR(VLOOKUP($A1185,Banknifty!$A$14:$I$4860,9,FALSE),All_curves!Q1184)</f>
        <v>24773126</v>
      </c>
      <c r="R1185">
        <f>IFERROR(VLOOKUP($A1185,Nifty!$A$14:$I$4860,2,FALSE),All_curves!R1184)</f>
        <v>9705254</v>
      </c>
      <c r="S1185">
        <f>IFERROR(VLOOKUP($A1185,Nifty!$A$14:$I$4860,3,FALSE),All_curves!S1184)</f>
        <v>11606032</v>
      </c>
      <c r="T1185">
        <f>IFERROR(VLOOKUP($A1185,Nifty!$A$14:$I$4860,4,FALSE),All_curves!T1184)</f>
        <v>11413450</v>
      </c>
      <c r="U1185">
        <f>IFERROR(VLOOKUP($A1185,Nifty!$A$14:$I$4860,5,FALSE),All_curves!U1184)</f>
        <v>12510435</v>
      </c>
      <c r="V1185">
        <f>IFERROR(VLOOKUP($A1185,Nifty!$A$14:$I$4860,6,FALSE),All_curves!V1184)</f>
        <v>10529224</v>
      </c>
      <c r="W1185">
        <f>IFERROR(VLOOKUP($A1185,Nifty!$A$14:$I$4860,7,FALSE),All_curves!W1184)</f>
        <v>11993633</v>
      </c>
      <c r="X1185">
        <f>IFERROR(VLOOKUP($A1185,Nifty!$A$14:$I$4860,8,FALSE),All_curves!X1184)</f>
        <v>11779836</v>
      </c>
      <c r="Y1185">
        <f>IFERROR(VLOOKUP($A1185,Nifty!$A$14:$I$4860,9,FALSE),All_curves!Y1184)</f>
        <v>11632492</v>
      </c>
      <c r="AA1185" s="5">
        <f t="shared" si="491"/>
        <v>-4.1254564856937348E-3</v>
      </c>
      <c r="AB1185" s="5">
        <f t="shared" si="492"/>
        <v>-4.3681189139817E-3</v>
      </c>
      <c r="AC1185" s="5">
        <f t="shared" si="493"/>
        <v>-4.2112545721221251E-3</v>
      </c>
      <c r="AD1185" s="5">
        <f t="shared" si="494"/>
        <v>-6.6589743996614548E-4</v>
      </c>
      <c r="AE1185" s="5">
        <f t="shared" si="495"/>
        <v>-6.6591271944804742E-4</v>
      </c>
      <c r="AF1185" s="5">
        <f t="shared" si="496"/>
        <v>-4.2112804946382587E-3</v>
      </c>
      <c r="AG1185" s="5">
        <f t="shared" si="497"/>
        <v>-4.3681379815948551E-3</v>
      </c>
      <c r="AH1185" s="5">
        <f t="shared" si="498"/>
        <v>-4.5218383197963563E-3</v>
      </c>
      <c r="AI1185" s="5">
        <f t="shared" si="500"/>
        <v>-3.3635225780247469E-3</v>
      </c>
      <c r="AJ1185" s="5">
        <f t="shared" si="501"/>
        <v>-3.8394707331049771E-3</v>
      </c>
      <c r="AK1185" s="5">
        <f t="shared" si="502"/>
        <v>-3.2009766007212725E-3</v>
      </c>
      <c r="AL1185" s="5">
        <f t="shared" si="503"/>
        <v>-1.4428826412338225E-3</v>
      </c>
      <c r="AM1185" s="5">
        <f t="shared" si="504"/>
        <v>1.0706114382529774E-2</v>
      </c>
      <c r="AN1185" s="5">
        <f t="shared" si="505"/>
        <v>-3.2940031883383902E-3</v>
      </c>
      <c r="AO1185" s="5">
        <f t="shared" si="506"/>
        <v>-3.2940031883383902E-3</v>
      </c>
      <c r="AP1185" s="5">
        <f t="shared" si="507"/>
        <v>1.4047677656447988E-5</v>
      </c>
      <c r="AQ1185" s="5">
        <f t="shared" si="508"/>
        <v>-5.2530081212482926E-3</v>
      </c>
      <c r="AR1185" s="5">
        <f t="shared" si="509"/>
        <v>-1.9148974411477004E-3</v>
      </c>
      <c r="AS1185" s="5">
        <f t="shared" si="510"/>
        <v>-4.0443993864464067E-3</v>
      </c>
      <c r="AT1185" s="5">
        <f t="shared" si="511"/>
        <v>-1.7414258674354199E-3</v>
      </c>
      <c r="AU1185" s="5">
        <f t="shared" si="512"/>
        <v>-5.2529914048657922E-3</v>
      </c>
      <c r="AV1185" s="5">
        <f t="shared" si="513"/>
        <v>-1.9149273291277913E-3</v>
      </c>
      <c r="AW1185" s="5">
        <f t="shared" si="514"/>
        <v>-4.0444138119487549E-3</v>
      </c>
      <c r="AX1185" s="5">
        <f t="shared" si="515"/>
        <v>7.0583737578198136E-3</v>
      </c>
      <c r="AZ1185" s="7">
        <f t="shared" si="499"/>
        <v>146.27331200184202</v>
      </c>
      <c r="BA1185" s="4">
        <f t="shared" si="516"/>
        <v>-2.1650118083840386E-3</v>
      </c>
      <c r="BB1185" s="5">
        <f>AZ1185/MAX($AZ$16:AZ1185)-1</f>
        <v>-1.4453808542600366E-2</v>
      </c>
    </row>
    <row r="1186" spans="1:54" x14ac:dyDescent="0.25">
      <c r="A1186" s="3">
        <v>44278</v>
      </c>
      <c r="B1186">
        <f>IFERROR(VLOOKUP($A1186,Finnifty!$A$14:$I$486,B$15+1,FALSE),All_curves!B1185)</f>
        <v>1005675</v>
      </c>
      <c r="C1186">
        <f>IFERROR(VLOOKUP($A1186,Finnifty!$A$14:$I$486,C$15+1,FALSE),All_curves!C1185)</f>
        <v>1039539.75</v>
      </c>
      <c r="D1186">
        <f>IFERROR(VLOOKUP($A1186,Finnifty!$A$14:$I$486,D$15+1,FALSE),All_curves!D1185)</f>
        <v>1043921.25</v>
      </c>
      <c r="E1186">
        <f>IFERROR(VLOOKUP($A1186,Finnifty!$A$14:$I$486,E$15+1,FALSE),All_curves!E1185)</f>
        <v>991894.31</v>
      </c>
      <c r="F1186">
        <f>IFERROR(VLOOKUP($A1186,Finnifty!$A$14:$I$486,F$15+1,FALSE),All_curves!F1185)</f>
        <v>1033981.13</v>
      </c>
      <c r="G1186">
        <f>IFERROR(VLOOKUP($A1186,Finnifty!$A$14:$I$486,G$15+1,FALSE),All_curves!G1185)</f>
        <v>1030251.63</v>
      </c>
      <c r="H1186">
        <f>IFERROR(VLOOKUP($A1186,Finnifty!$A$14:$I$486,H$15+1,FALSE),All_curves!H1185)</f>
        <v>1041415.94</v>
      </c>
      <c r="I1186">
        <f>IFERROR(VLOOKUP($A1186,Finnifty!$A$14:$I$486,I$15+1,FALSE),All_curves!I1185)</f>
        <v>976933.94</v>
      </c>
      <c r="J1186">
        <f>IFERROR(VLOOKUP($A1186,Banknifty!$A$14:$I$4860,2,FALSE),All_curves!J1185)</f>
        <v>19309910</v>
      </c>
      <c r="K1186">
        <f>IFERROR(VLOOKUP($A1186,Banknifty!$A$14:$I$4860,3,FALSE),All_curves!K1185)</f>
        <v>32276306</v>
      </c>
      <c r="L1186">
        <f>IFERROR(VLOOKUP($A1186,Banknifty!$A$14:$I$4860,4,FALSE),All_curves!L1185)</f>
        <v>24353658</v>
      </c>
      <c r="M1186">
        <f>IFERROR(VLOOKUP($A1186,Banknifty!$A$14:$I$4860,5,FALSE),All_curves!M1185)</f>
        <v>32088682</v>
      </c>
      <c r="N1186">
        <f>IFERROR(VLOOKUP($A1186,Banknifty!$A$14:$I$4860,6,FALSE),All_curves!N1185)</f>
        <v>19205346</v>
      </c>
      <c r="O1186">
        <f>IFERROR(VLOOKUP($A1186,Banknifty!$A$14:$I$4860,7,FALSE),All_curves!O1185)</f>
        <v>30483304</v>
      </c>
      <c r="P1186">
        <f>IFERROR(VLOOKUP($A1186,Banknifty!$A$14:$I$4860,8,FALSE),All_curves!P1185)</f>
        <v>30483304</v>
      </c>
      <c r="Q1186">
        <f>IFERROR(VLOOKUP($A1186,Banknifty!$A$14:$I$4860,9,FALSE),All_curves!Q1185)</f>
        <v>24573228</v>
      </c>
      <c r="R1186">
        <f>IFERROR(VLOOKUP($A1186,Nifty!$A$14:$I$4860,2,FALSE),All_curves!R1185)</f>
        <v>9672455</v>
      </c>
      <c r="S1186">
        <f>IFERROR(VLOOKUP($A1186,Nifty!$A$14:$I$4860,3,FALSE),All_curves!S1185)</f>
        <v>11583181</v>
      </c>
      <c r="T1186">
        <f>IFERROR(VLOOKUP($A1186,Nifty!$A$14:$I$4860,4,FALSE),All_curves!T1185)</f>
        <v>11393874</v>
      </c>
      <c r="U1186">
        <f>IFERROR(VLOOKUP($A1186,Nifty!$A$14:$I$4860,5,FALSE),All_curves!U1185)</f>
        <v>12510435</v>
      </c>
      <c r="V1186">
        <f>IFERROR(VLOOKUP($A1186,Nifty!$A$14:$I$4860,6,FALSE),All_curves!V1185)</f>
        <v>10493640</v>
      </c>
      <c r="W1186">
        <f>IFERROR(VLOOKUP($A1186,Nifty!$A$14:$I$4860,7,FALSE),All_curves!W1185)</f>
        <v>11970019</v>
      </c>
      <c r="X1186">
        <f>IFERROR(VLOOKUP($A1186,Nifty!$A$14:$I$4860,8,FALSE),All_curves!X1185)</f>
        <v>11759631</v>
      </c>
      <c r="Y1186">
        <f>IFERROR(VLOOKUP($A1186,Nifty!$A$14:$I$4860,9,FALSE),All_curves!Y1185)</f>
        <v>11612235</v>
      </c>
      <c r="AA1186" s="5">
        <f t="shared" si="491"/>
        <v>-1.3961736108909495E-3</v>
      </c>
      <c r="AB1186" s="5">
        <f t="shared" si="492"/>
        <v>-1.2864706122704961E-3</v>
      </c>
      <c r="AC1186" s="5">
        <f t="shared" si="493"/>
        <v>-2.6946877159272908E-4</v>
      </c>
      <c r="AD1186" s="5">
        <f t="shared" si="494"/>
        <v>0</v>
      </c>
      <c r="AE1186" s="5">
        <f t="shared" si="495"/>
        <v>0</v>
      </c>
      <c r="AF1186" s="5">
        <f t="shared" si="496"/>
        <v>-1.339196929094455E-3</v>
      </c>
      <c r="AG1186" s="5">
        <f t="shared" si="497"/>
        <v>-2.8738177996068259E-4</v>
      </c>
      <c r="AH1186" s="5">
        <f t="shared" si="498"/>
        <v>-7.2431417281715316E-4</v>
      </c>
      <c r="AI1186" s="5">
        <f t="shared" si="500"/>
        <v>1.9206263355164843E-4</v>
      </c>
      <c r="AJ1186" s="5">
        <f t="shared" si="501"/>
        <v>-1.3521037093866539E-3</v>
      </c>
      <c r="AK1186" s="5">
        <f t="shared" si="502"/>
        <v>-1.4323091248817921E-3</v>
      </c>
      <c r="AL1186" s="5">
        <f t="shared" si="503"/>
        <v>-8.8121599462764877E-4</v>
      </c>
      <c r="AM1186" s="5">
        <f t="shared" si="504"/>
        <v>7.2715249863348763E-3</v>
      </c>
      <c r="AN1186" s="5">
        <f t="shared" si="505"/>
        <v>-2.5746360102859578E-3</v>
      </c>
      <c r="AO1186" s="5">
        <f t="shared" si="506"/>
        <v>-2.5746360102859578E-3</v>
      </c>
      <c r="AP1186" s="5">
        <f t="shared" si="507"/>
        <v>-8.0691471879649201E-3</v>
      </c>
      <c r="AQ1186" s="5">
        <f t="shared" si="508"/>
        <v>-3.3795096965004712E-3</v>
      </c>
      <c r="AR1186" s="5">
        <f t="shared" si="509"/>
        <v>-1.9688899703188545E-3</v>
      </c>
      <c r="AS1186" s="5">
        <f t="shared" si="510"/>
        <v>-1.715169383490478E-3</v>
      </c>
      <c r="AT1186" s="5">
        <f t="shared" si="511"/>
        <v>0</v>
      </c>
      <c r="AU1186" s="5">
        <f t="shared" si="512"/>
        <v>-3.3795462989485436E-3</v>
      </c>
      <c r="AV1186" s="5">
        <f t="shared" si="513"/>
        <v>-1.9688779871787077E-3</v>
      </c>
      <c r="AW1186" s="5">
        <f t="shared" si="514"/>
        <v>-1.7152191252917115E-3</v>
      </c>
      <c r="AX1186" s="5">
        <f t="shared" si="515"/>
        <v>-1.7414153390348242E-3</v>
      </c>
      <c r="AZ1186" s="7">
        <f t="shared" si="499"/>
        <v>146.08686171332792</v>
      </c>
      <c r="BA1186" s="4">
        <f t="shared" si="516"/>
        <v>-1.2746705872890194E-3</v>
      </c>
      <c r="BB1186" s="5">
        <f>AZ1186/MAX($AZ$16:AZ1186)-1</f>
        <v>-1.5710055285265812E-2</v>
      </c>
    </row>
    <row r="1187" spans="1:54" x14ac:dyDescent="0.25">
      <c r="A1187" s="3">
        <v>44279</v>
      </c>
      <c r="B1187">
        <f>IFERROR(VLOOKUP($A1187,Finnifty!$A$14:$I$486,B$15+1,FALSE),All_curves!B1186)</f>
        <v>1006892.25</v>
      </c>
      <c r="C1187">
        <f>IFERROR(VLOOKUP($A1187,Finnifty!$A$14:$I$486,C$15+1,FALSE),All_curves!C1186)</f>
        <v>1036981.56</v>
      </c>
      <c r="D1187">
        <f>IFERROR(VLOOKUP($A1187,Finnifty!$A$14:$I$486,D$15+1,FALSE),All_curves!D1186)</f>
        <v>1041560.5</v>
      </c>
      <c r="E1187">
        <f>IFERROR(VLOOKUP($A1187,Finnifty!$A$14:$I$486,E$15+1,FALSE),All_curves!E1186)</f>
        <v>991110.63</v>
      </c>
      <c r="F1187">
        <f>IFERROR(VLOOKUP($A1187,Finnifty!$A$14:$I$486,F$15+1,FALSE),All_curves!F1186)</f>
        <v>1033798.06</v>
      </c>
      <c r="G1187">
        <f>IFERROR(VLOOKUP($A1187,Finnifty!$A$14:$I$486,G$15+1,FALSE),All_curves!G1186)</f>
        <v>1027748.5</v>
      </c>
      <c r="H1187">
        <f>IFERROR(VLOOKUP($A1187,Finnifty!$A$14:$I$486,H$15+1,FALSE),All_curves!H1186)</f>
        <v>1039060.88</v>
      </c>
      <c r="I1187">
        <f>IFERROR(VLOOKUP($A1187,Finnifty!$A$14:$I$486,I$15+1,FALSE),All_curves!I1186)</f>
        <v>975011.19</v>
      </c>
      <c r="J1187">
        <f>IFERROR(VLOOKUP($A1187,Banknifty!$A$14:$I$4860,2,FALSE),All_curves!J1186)</f>
        <v>19298010</v>
      </c>
      <c r="K1187">
        <f>IFERROR(VLOOKUP($A1187,Banknifty!$A$14:$I$4860,3,FALSE),All_curves!K1186)</f>
        <v>32140718</v>
      </c>
      <c r="L1187">
        <f>IFERROR(VLOOKUP($A1187,Banknifty!$A$14:$I$4860,4,FALSE),All_curves!L1186)</f>
        <v>24193440</v>
      </c>
      <c r="M1187">
        <f>IFERROR(VLOOKUP($A1187,Banknifty!$A$14:$I$4860,5,FALSE),All_curves!M1186)</f>
        <v>31991494</v>
      </c>
      <c r="N1187">
        <f>IFERROR(VLOOKUP($A1187,Banknifty!$A$14:$I$4860,6,FALSE),All_curves!N1186)</f>
        <v>19516910</v>
      </c>
      <c r="O1187">
        <f>IFERROR(VLOOKUP($A1187,Banknifty!$A$14:$I$4860,7,FALSE),All_curves!O1186)</f>
        <v>30560206</v>
      </c>
      <c r="P1187">
        <f>IFERROR(VLOOKUP($A1187,Banknifty!$A$14:$I$4860,8,FALSE),All_curves!P1186)</f>
        <v>30560206</v>
      </c>
      <c r="Q1187">
        <f>IFERROR(VLOOKUP($A1187,Banknifty!$A$14:$I$4860,9,FALSE),All_curves!Q1186)</f>
        <v>24652054</v>
      </c>
      <c r="R1187">
        <f>IFERROR(VLOOKUP($A1187,Nifty!$A$14:$I$4860,2,FALSE),All_curves!R1186)</f>
        <v>9688958</v>
      </c>
      <c r="S1187">
        <f>IFERROR(VLOOKUP($A1187,Nifty!$A$14:$I$4860,3,FALSE),All_curves!S1186)</f>
        <v>11564603</v>
      </c>
      <c r="T1187">
        <f>IFERROR(VLOOKUP($A1187,Nifty!$A$14:$I$4860,4,FALSE),All_curves!T1186)</f>
        <v>11372816</v>
      </c>
      <c r="U1187">
        <f>IFERROR(VLOOKUP($A1187,Nifty!$A$14:$I$4860,5,FALSE),All_curves!U1186)</f>
        <v>12528617</v>
      </c>
      <c r="V1187">
        <f>IFERROR(VLOOKUP($A1187,Nifty!$A$14:$I$4860,6,FALSE),All_curves!V1186)</f>
        <v>10511544</v>
      </c>
      <c r="W1187">
        <f>IFERROR(VLOOKUP($A1187,Nifty!$A$14:$I$4860,7,FALSE),All_curves!W1186)</f>
        <v>11950821</v>
      </c>
      <c r="X1187">
        <f>IFERROR(VLOOKUP($A1187,Nifty!$A$14:$I$4860,8,FALSE),All_curves!X1186)</f>
        <v>11737898</v>
      </c>
      <c r="Y1187">
        <f>IFERROR(VLOOKUP($A1187,Nifty!$A$14:$I$4860,9,FALSE),All_curves!Y1186)</f>
        <v>11612235</v>
      </c>
      <c r="AA1187" s="5">
        <f t="shared" si="491"/>
        <v>1.2103810873294041E-3</v>
      </c>
      <c r="AB1187" s="5">
        <f t="shared" si="492"/>
        <v>-2.460887137793355E-3</v>
      </c>
      <c r="AC1187" s="5">
        <f t="shared" si="493"/>
        <v>-2.261425370927217E-3</v>
      </c>
      <c r="AD1187" s="5">
        <f t="shared" si="494"/>
        <v>-7.9008417741610604E-4</v>
      </c>
      <c r="AE1187" s="5">
        <f t="shared" si="495"/>
        <v>-1.7705352127650453E-4</v>
      </c>
      <c r="AF1187" s="5">
        <f t="shared" si="496"/>
        <v>-2.4296297400665523E-3</v>
      </c>
      <c r="AG1187" s="5">
        <f t="shared" si="497"/>
        <v>-2.2614019140132502E-3</v>
      </c>
      <c r="AH1187" s="5">
        <f t="shared" si="498"/>
        <v>-1.9681474061593596E-3</v>
      </c>
      <c r="AI1187" s="5">
        <f t="shared" si="500"/>
        <v>-6.1626387694191376E-4</v>
      </c>
      <c r="AJ1187" s="5">
        <f t="shared" si="501"/>
        <v>-4.2008524767362942E-3</v>
      </c>
      <c r="AK1187" s="5">
        <f t="shared" si="502"/>
        <v>-6.5788063542651098E-3</v>
      </c>
      <c r="AL1187" s="5">
        <f t="shared" si="503"/>
        <v>-3.0287314387047459E-3</v>
      </c>
      <c r="AM1187" s="5">
        <f t="shared" si="504"/>
        <v>1.6222774637853377E-2</v>
      </c>
      <c r="AN1187" s="5">
        <f t="shared" si="505"/>
        <v>2.522758031740846E-3</v>
      </c>
      <c r="AO1187" s="5">
        <f t="shared" si="506"/>
        <v>2.522758031740846E-3</v>
      </c>
      <c r="AP1187" s="5">
        <f t="shared" si="507"/>
        <v>3.2077999683233216E-3</v>
      </c>
      <c r="AQ1187" s="5">
        <f t="shared" si="508"/>
        <v>1.7061852445940939E-3</v>
      </c>
      <c r="AR1187" s="5">
        <f t="shared" si="509"/>
        <v>-1.603877207823956E-3</v>
      </c>
      <c r="AS1187" s="5">
        <f t="shared" si="510"/>
        <v>-1.8481861393236931E-3</v>
      </c>
      <c r="AT1187" s="5">
        <f t="shared" si="511"/>
        <v>1.4533467461363969E-3</v>
      </c>
      <c r="AU1187" s="5">
        <f t="shared" si="512"/>
        <v>1.7061763125092444E-3</v>
      </c>
      <c r="AV1187" s="5">
        <f t="shared" si="513"/>
        <v>-1.603840394906686E-3</v>
      </c>
      <c r="AW1187" s="5">
        <f t="shared" si="514"/>
        <v>-1.8481022066083597E-3</v>
      </c>
      <c r="AX1187" s="5">
        <f t="shared" si="515"/>
        <v>0</v>
      </c>
      <c r="AZ1187" s="7">
        <f t="shared" si="499"/>
        <v>146.06783932122178</v>
      </c>
      <c r="BA1187" s="4">
        <f t="shared" si="516"/>
        <v>-1.3021288761398239E-4</v>
      </c>
      <c r="BB1187" s="5">
        <f>AZ1187/MAX($AZ$16:AZ1187)-1</f>
        <v>-1.5838222521216472E-2</v>
      </c>
    </row>
    <row r="1188" spans="1:54" x14ac:dyDescent="0.25">
      <c r="A1188" s="3">
        <v>44280</v>
      </c>
      <c r="B1188">
        <f>IFERROR(VLOOKUP($A1188,Finnifty!$A$14:$I$486,B$15+1,FALSE),All_curves!B1187)</f>
        <v>1020131.13</v>
      </c>
      <c r="C1188">
        <f>IFERROR(VLOOKUP($A1188,Finnifty!$A$14:$I$486,C$15+1,FALSE),All_curves!C1187)</f>
        <v>1039543.75</v>
      </c>
      <c r="D1188">
        <f>IFERROR(VLOOKUP($A1188,Finnifty!$A$14:$I$486,D$15+1,FALSE),All_curves!D1187)</f>
        <v>1036679.19</v>
      </c>
      <c r="E1188">
        <f>IFERROR(VLOOKUP($A1188,Finnifty!$A$14:$I$486,E$15+1,FALSE),All_curves!E1187)</f>
        <v>986044.81</v>
      </c>
      <c r="F1188">
        <f>IFERROR(VLOOKUP($A1188,Finnifty!$A$14:$I$486,F$15+1,FALSE),All_curves!F1187)</f>
        <v>1029807.19</v>
      </c>
      <c r="G1188">
        <f>IFERROR(VLOOKUP($A1188,Finnifty!$A$14:$I$486,G$15+1,FALSE),All_curves!G1187)</f>
        <v>1023658.44</v>
      </c>
      <c r="H1188">
        <f>IFERROR(VLOOKUP($A1188,Finnifty!$A$14:$I$486,H$15+1,FALSE),All_curves!H1187)</f>
        <v>1034191.25</v>
      </c>
      <c r="I1188">
        <f>IFERROR(VLOOKUP($A1188,Finnifty!$A$14:$I$486,I$15+1,FALSE),All_curves!I1187)</f>
        <v>982344.25</v>
      </c>
      <c r="J1188">
        <f>IFERROR(VLOOKUP($A1188,Banknifty!$A$14:$I$4860,2,FALSE),All_curves!J1187)</f>
        <v>19244804</v>
      </c>
      <c r="K1188">
        <f>IFERROR(VLOOKUP($A1188,Banknifty!$A$14:$I$4860,3,FALSE),All_curves!K1187)</f>
        <v>32056982</v>
      </c>
      <c r="L1188">
        <f>IFERROR(VLOOKUP($A1188,Banknifty!$A$14:$I$4860,4,FALSE),All_curves!L1187)</f>
        <v>24166768</v>
      </c>
      <c r="M1188">
        <f>IFERROR(VLOOKUP($A1188,Banknifty!$A$14:$I$4860,5,FALSE),All_curves!M1187)</f>
        <v>31973440</v>
      </c>
      <c r="N1188">
        <f>IFERROR(VLOOKUP($A1188,Banknifty!$A$14:$I$4860,6,FALSE),All_curves!N1187)</f>
        <v>19451266</v>
      </c>
      <c r="O1188">
        <f>IFERROR(VLOOKUP($A1188,Banknifty!$A$14:$I$4860,7,FALSE),All_curves!O1187)</f>
        <v>30442870</v>
      </c>
      <c r="P1188">
        <f>IFERROR(VLOOKUP($A1188,Banknifty!$A$14:$I$4860,8,FALSE),All_curves!P1187)</f>
        <v>30442870</v>
      </c>
      <c r="Q1188">
        <f>IFERROR(VLOOKUP($A1188,Banknifty!$A$14:$I$4860,9,FALSE),All_curves!Q1187)</f>
        <v>24616486</v>
      </c>
      <c r="R1188">
        <f>IFERROR(VLOOKUP($A1188,Nifty!$A$14:$I$4860,2,FALSE),All_curves!R1187)</f>
        <v>9664778</v>
      </c>
      <c r="S1188">
        <f>IFERROR(VLOOKUP($A1188,Nifty!$A$14:$I$4860,3,FALSE),All_curves!S1187)</f>
        <v>11604671</v>
      </c>
      <c r="T1188">
        <f>IFERROR(VLOOKUP($A1188,Nifty!$A$14:$I$4860,4,FALSE),All_curves!T1187)</f>
        <v>11447994</v>
      </c>
      <c r="U1188">
        <f>IFERROR(VLOOKUP($A1188,Nifty!$A$14:$I$4860,5,FALSE),All_curves!U1187)</f>
        <v>12469382</v>
      </c>
      <c r="V1188">
        <f>IFERROR(VLOOKUP($A1188,Nifty!$A$14:$I$4860,6,FALSE),All_curves!V1187)</f>
        <v>10587293</v>
      </c>
      <c r="W1188">
        <f>IFERROR(VLOOKUP($A1188,Nifty!$A$14:$I$4860,7,FALSE),All_curves!W1187)</f>
        <v>11989073</v>
      </c>
      <c r="X1188">
        <f>IFERROR(VLOOKUP($A1188,Nifty!$A$14:$I$4860,8,FALSE),All_curves!X1187)</f>
        <v>11780482</v>
      </c>
      <c r="Y1188">
        <f>IFERROR(VLOOKUP($A1188,Nifty!$A$14:$I$4860,9,FALSE),All_curves!Y1187)</f>
        <v>11629112</v>
      </c>
      <c r="AA1188" s="5">
        <f t="shared" si="491"/>
        <v>1.3148258912510258E-2</v>
      </c>
      <c r="AB1188" s="5">
        <f t="shared" si="492"/>
        <v>2.4708153923198584E-3</v>
      </c>
      <c r="AC1188" s="5">
        <f t="shared" si="493"/>
        <v>-4.6865352516729519E-3</v>
      </c>
      <c r="AD1188" s="5">
        <f t="shared" si="494"/>
        <v>-5.1112558443652256E-3</v>
      </c>
      <c r="AE1188" s="5">
        <f t="shared" si="495"/>
        <v>-3.8603961009562315E-3</v>
      </c>
      <c r="AF1188" s="5">
        <f t="shared" si="496"/>
        <v>-3.9796312035483838E-3</v>
      </c>
      <c r="AG1188" s="5">
        <f t="shared" si="497"/>
        <v>-4.6865685098259613E-3</v>
      </c>
      <c r="AH1188" s="5">
        <f t="shared" si="498"/>
        <v>7.5210008615389512E-3</v>
      </c>
      <c r="AI1188" s="5">
        <f t="shared" si="500"/>
        <v>-2.7570718431589869E-3</v>
      </c>
      <c r="AJ1188" s="5">
        <f t="shared" si="501"/>
        <v>-2.6052933851695714E-3</v>
      </c>
      <c r="AK1188" s="5">
        <f t="shared" si="502"/>
        <v>-1.1024476056319399E-3</v>
      </c>
      <c r="AL1188" s="5">
        <f t="shared" si="503"/>
        <v>-5.6433750796380799E-4</v>
      </c>
      <c r="AM1188" s="5">
        <f t="shared" si="504"/>
        <v>-3.3634422662194297E-3</v>
      </c>
      <c r="AN1188" s="5">
        <f t="shared" si="505"/>
        <v>-3.8395029143455384E-3</v>
      </c>
      <c r="AO1188" s="5">
        <f t="shared" si="506"/>
        <v>-3.8395029143455384E-3</v>
      </c>
      <c r="AP1188" s="5">
        <f t="shared" si="507"/>
        <v>-1.442800668861155E-3</v>
      </c>
      <c r="AQ1188" s="5">
        <f t="shared" si="508"/>
        <v>-2.4956244004773476E-3</v>
      </c>
      <c r="AR1188" s="5">
        <f t="shared" si="509"/>
        <v>3.4647103752718511E-3</v>
      </c>
      <c r="AS1188" s="5">
        <f t="shared" si="510"/>
        <v>6.6103241272874591E-3</v>
      </c>
      <c r="AT1188" s="5">
        <f t="shared" si="511"/>
        <v>-4.7279759609539784E-3</v>
      </c>
      <c r="AU1188" s="5">
        <f t="shared" si="512"/>
        <v>7.2062676995880981E-3</v>
      </c>
      <c r="AV1188" s="5">
        <f t="shared" si="513"/>
        <v>3.2007842808456921E-3</v>
      </c>
      <c r="AW1188" s="5">
        <f t="shared" si="514"/>
        <v>3.6279068023934435E-3</v>
      </c>
      <c r="AX1188" s="5">
        <f t="shared" si="515"/>
        <v>1.4533808521788316E-3</v>
      </c>
      <c r="AZ1188" s="7">
        <f t="shared" si="499"/>
        <v>146.06565477277229</v>
      </c>
      <c r="BA1188" s="4">
        <f t="shared" si="516"/>
        <v>-1.4955711398400185E-5</v>
      </c>
      <c r="BB1188" s="5">
        <f>AZ1188/MAX($AZ$16:AZ1188)-1</f>
        <v>-1.58529413607299E-2</v>
      </c>
    </row>
    <row r="1189" spans="1:54" x14ac:dyDescent="0.25">
      <c r="A1189" s="3">
        <v>44281</v>
      </c>
      <c r="B1189">
        <f>IFERROR(VLOOKUP($A1189,Finnifty!$A$14:$I$486,B$15+1,FALSE),All_curves!B1188)</f>
        <v>1020131.13</v>
      </c>
      <c r="C1189">
        <f>IFERROR(VLOOKUP($A1189,Finnifty!$A$14:$I$486,C$15+1,FALSE),All_curves!C1188)</f>
        <v>1039543.75</v>
      </c>
      <c r="D1189">
        <f>IFERROR(VLOOKUP($A1189,Finnifty!$A$14:$I$486,D$15+1,FALSE),All_curves!D1188)</f>
        <v>1036679.19</v>
      </c>
      <c r="E1189">
        <f>IFERROR(VLOOKUP($A1189,Finnifty!$A$14:$I$486,E$15+1,FALSE),All_curves!E1188)</f>
        <v>986044.81</v>
      </c>
      <c r="F1189">
        <f>IFERROR(VLOOKUP($A1189,Finnifty!$A$14:$I$486,F$15+1,FALSE),All_curves!F1188)</f>
        <v>1029807.19</v>
      </c>
      <c r="G1189">
        <f>IFERROR(VLOOKUP($A1189,Finnifty!$A$14:$I$486,G$15+1,FALSE),All_curves!G1188)</f>
        <v>1023658.44</v>
      </c>
      <c r="H1189">
        <f>IFERROR(VLOOKUP($A1189,Finnifty!$A$14:$I$486,H$15+1,FALSE),All_curves!H1188)</f>
        <v>1034191.25</v>
      </c>
      <c r="I1189">
        <f>IFERROR(VLOOKUP($A1189,Finnifty!$A$14:$I$486,I$15+1,FALSE),All_curves!I1188)</f>
        <v>982344.25</v>
      </c>
      <c r="J1189">
        <f>IFERROR(VLOOKUP($A1189,Banknifty!$A$14:$I$4860,2,FALSE),All_curves!J1188)</f>
        <v>19164486</v>
      </c>
      <c r="K1189">
        <f>IFERROR(VLOOKUP($A1189,Banknifty!$A$14:$I$4860,3,FALSE),All_curves!K1188)</f>
        <v>32056982</v>
      </c>
      <c r="L1189">
        <f>IFERROR(VLOOKUP($A1189,Banknifty!$A$14:$I$4860,4,FALSE),All_curves!L1188)</f>
        <v>24166768</v>
      </c>
      <c r="M1189">
        <f>IFERROR(VLOOKUP($A1189,Banknifty!$A$14:$I$4860,5,FALSE),All_curves!M1188)</f>
        <v>31973440</v>
      </c>
      <c r="N1189">
        <f>IFERROR(VLOOKUP($A1189,Banknifty!$A$14:$I$4860,6,FALSE),All_curves!N1188)</f>
        <v>19455000</v>
      </c>
      <c r="O1189">
        <f>IFERROR(VLOOKUP($A1189,Banknifty!$A$14:$I$4860,7,FALSE),All_curves!O1188)</f>
        <v>30401710</v>
      </c>
      <c r="P1189">
        <f>IFERROR(VLOOKUP($A1189,Banknifty!$A$14:$I$4860,8,FALSE),All_curves!P1188)</f>
        <v>30401710</v>
      </c>
      <c r="Q1189">
        <f>IFERROR(VLOOKUP($A1189,Banknifty!$A$14:$I$4860,9,FALSE),All_curves!Q1188)</f>
        <v>24594792</v>
      </c>
      <c r="R1189">
        <f>IFERROR(VLOOKUP($A1189,Nifty!$A$14:$I$4860,2,FALSE),All_curves!R1188)</f>
        <v>9656392</v>
      </c>
      <c r="S1189">
        <f>IFERROR(VLOOKUP($A1189,Nifty!$A$14:$I$4860,3,FALSE),All_curves!S1188)</f>
        <v>11604671</v>
      </c>
      <c r="T1189">
        <f>IFERROR(VLOOKUP($A1189,Nifty!$A$14:$I$4860,4,FALSE),All_curves!T1188)</f>
        <v>11447994</v>
      </c>
      <c r="U1189">
        <f>IFERROR(VLOOKUP($A1189,Nifty!$A$14:$I$4860,5,FALSE),All_curves!U1188)</f>
        <v>12469382</v>
      </c>
      <c r="V1189">
        <f>IFERROR(VLOOKUP($A1189,Nifty!$A$14:$I$4860,6,FALSE),All_curves!V1188)</f>
        <v>10553663</v>
      </c>
      <c r="W1189">
        <f>IFERROR(VLOOKUP($A1189,Nifty!$A$14:$I$4860,7,FALSE),All_curves!W1188)</f>
        <v>11966566</v>
      </c>
      <c r="X1189">
        <f>IFERROR(VLOOKUP($A1189,Nifty!$A$14:$I$4860,8,FALSE),All_curves!X1188)</f>
        <v>11756997</v>
      </c>
      <c r="Y1189">
        <f>IFERROR(VLOOKUP($A1189,Nifty!$A$14:$I$4860,9,FALSE),All_curves!Y1188)</f>
        <v>11660113</v>
      </c>
      <c r="AA1189" s="5">
        <f t="shared" si="491"/>
        <v>0</v>
      </c>
      <c r="AB1189" s="5">
        <f t="shared" si="492"/>
        <v>0</v>
      </c>
      <c r="AC1189" s="5">
        <f t="shared" si="493"/>
        <v>0</v>
      </c>
      <c r="AD1189" s="5">
        <f t="shared" si="494"/>
        <v>0</v>
      </c>
      <c r="AE1189" s="5">
        <f t="shared" si="495"/>
        <v>0</v>
      </c>
      <c r="AF1189" s="5">
        <f t="shared" si="496"/>
        <v>0</v>
      </c>
      <c r="AG1189" s="5">
        <f t="shared" si="497"/>
        <v>0</v>
      </c>
      <c r="AH1189" s="5">
        <f t="shared" si="498"/>
        <v>0</v>
      </c>
      <c r="AI1189" s="5">
        <f t="shared" si="500"/>
        <v>-4.173490153498105E-3</v>
      </c>
      <c r="AJ1189" s="5">
        <f t="shared" si="501"/>
        <v>0</v>
      </c>
      <c r="AK1189" s="5">
        <f t="shared" si="502"/>
        <v>0</v>
      </c>
      <c r="AL1189" s="5">
        <f t="shared" si="503"/>
        <v>0</v>
      </c>
      <c r="AM1189" s="5">
        <f t="shared" si="504"/>
        <v>1.9196693932421738E-4</v>
      </c>
      <c r="AN1189" s="5">
        <f t="shared" si="505"/>
        <v>-1.35204072414985E-3</v>
      </c>
      <c r="AO1189" s="5">
        <f t="shared" si="506"/>
        <v>-1.35204072414985E-3</v>
      </c>
      <c r="AP1189" s="5">
        <f t="shared" si="507"/>
        <v>-8.8127931825854322E-4</v>
      </c>
      <c r="AQ1189" s="5">
        <f t="shared" si="508"/>
        <v>-8.6768676942194922E-4</v>
      </c>
      <c r="AR1189" s="5">
        <f t="shared" si="509"/>
        <v>0</v>
      </c>
      <c r="AS1189" s="5">
        <f t="shared" si="510"/>
        <v>0</v>
      </c>
      <c r="AT1189" s="5">
        <f t="shared" si="511"/>
        <v>0</v>
      </c>
      <c r="AU1189" s="5">
        <f t="shared" si="512"/>
        <v>-3.1764493530120896E-3</v>
      </c>
      <c r="AV1189" s="5">
        <f t="shared" si="513"/>
        <v>-1.8772927648368354E-3</v>
      </c>
      <c r="AW1189" s="5">
        <f t="shared" si="514"/>
        <v>-1.9935517069674669E-3</v>
      </c>
      <c r="AX1189" s="5">
        <f t="shared" si="515"/>
        <v>2.6658097368053024E-3</v>
      </c>
      <c r="AZ1189" s="7">
        <f t="shared" si="499"/>
        <v>145.98765537937479</v>
      </c>
      <c r="BA1189" s="4">
        <f t="shared" si="516"/>
        <v>-5.3400228492354873E-4</v>
      </c>
      <c r="BB1189" s="5">
        <f>AZ1189/MAX($AZ$16:AZ1189)-1</f>
        <v>-1.6378478138743935E-2</v>
      </c>
    </row>
    <row r="1190" spans="1:54" x14ac:dyDescent="0.25">
      <c r="A1190" s="3">
        <v>44285</v>
      </c>
      <c r="B1190">
        <f>IFERROR(VLOOKUP($A1190,Finnifty!$A$14:$I$486,B$15+1,FALSE),All_curves!B1189)</f>
        <v>1022049.06</v>
      </c>
      <c r="C1190">
        <f>IFERROR(VLOOKUP($A1190,Finnifty!$A$14:$I$486,C$15+1,FALSE),All_curves!C1189)</f>
        <v>1041831.5</v>
      </c>
      <c r="D1190">
        <f>IFERROR(VLOOKUP($A1190,Finnifty!$A$14:$I$486,D$15+1,FALSE),All_curves!D1189)</f>
        <v>1037112.44</v>
      </c>
      <c r="E1190">
        <f>IFERROR(VLOOKUP($A1190,Finnifty!$A$14:$I$486,E$15+1,FALSE),All_curves!E1189)</f>
        <v>986044.81</v>
      </c>
      <c r="F1190">
        <f>IFERROR(VLOOKUP($A1190,Finnifty!$A$14:$I$486,F$15+1,FALSE),All_curves!F1189)</f>
        <v>1029193.25</v>
      </c>
      <c r="G1190">
        <f>IFERROR(VLOOKUP($A1190,Finnifty!$A$14:$I$486,G$15+1,FALSE),All_curves!G1189)</f>
        <v>1023658.44</v>
      </c>
      <c r="H1190">
        <f>IFERROR(VLOOKUP($A1190,Finnifty!$A$14:$I$486,H$15+1,FALSE),All_curves!H1189)</f>
        <v>1034951.13</v>
      </c>
      <c r="I1190">
        <f>IFERROR(VLOOKUP($A1190,Finnifty!$A$14:$I$486,I$15+1,FALSE),All_curves!I1189)</f>
        <v>984370.19</v>
      </c>
      <c r="J1190">
        <f>IFERROR(VLOOKUP($A1190,Banknifty!$A$14:$I$4860,2,FALSE),All_curves!J1189)</f>
        <v>19146450</v>
      </c>
      <c r="K1190">
        <f>IFERROR(VLOOKUP($A1190,Banknifty!$A$14:$I$4860,3,FALSE),All_curves!K1189)</f>
        <v>32056982</v>
      </c>
      <c r="L1190">
        <f>IFERROR(VLOOKUP($A1190,Banknifty!$A$14:$I$4860,4,FALSE),All_curves!L1189)</f>
        <v>24166768</v>
      </c>
      <c r="M1190">
        <f>IFERROR(VLOOKUP($A1190,Banknifty!$A$14:$I$4860,5,FALSE),All_curves!M1189)</f>
        <v>31973440</v>
      </c>
      <c r="N1190">
        <f>IFERROR(VLOOKUP($A1190,Banknifty!$A$14:$I$4860,6,FALSE),All_curves!N1189)</f>
        <v>19443012</v>
      </c>
      <c r="O1190">
        <f>IFERROR(VLOOKUP($A1190,Banknifty!$A$14:$I$4860,7,FALSE),All_curves!O1189)</f>
        <v>30273996</v>
      </c>
      <c r="P1190">
        <f>IFERROR(VLOOKUP($A1190,Banknifty!$A$14:$I$4860,8,FALSE),All_curves!P1189)</f>
        <v>30273996</v>
      </c>
      <c r="Q1190">
        <f>IFERROR(VLOOKUP($A1190,Banknifty!$A$14:$I$4860,9,FALSE),All_curves!Q1189)</f>
        <v>24520300</v>
      </c>
      <c r="R1190">
        <f>IFERROR(VLOOKUP($A1190,Nifty!$A$14:$I$4860,2,FALSE),All_curves!R1189)</f>
        <v>9735303</v>
      </c>
      <c r="S1190">
        <f>IFERROR(VLOOKUP($A1190,Nifty!$A$14:$I$4860,3,FALSE),All_curves!S1189)</f>
        <v>11656997</v>
      </c>
      <c r="T1190">
        <f>IFERROR(VLOOKUP($A1190,Nifty!$A$14:$I$4860,4,FALSE),All_curves!T1189)</f>
        <v>11495988</v>
      </c>
      <c r="U1190">
        <f>IFERROR(VLOOKUP($A1190,Nifty!$A$14:$I$4860,5,FALSE),All_curves!U1189)</f>
        <v>12523648</v>
      </c>
      <c r="V1190">
        <f>IFERROR(VLOOKUP($A1190,Nifty!$A$14:$I$4860,6,FALSE),All_curves!V1189)</f>
        <v>10639906</v>
      </c>
      <c r="W1190">
        <f>IFERROR(VLOOKUP($A1190,Nifty!$A$14:$I$4860,7,FALSE),All_curves!W1189)</f>
        <v>12020524</v>
      </c>
      <c r="X1190">
        <f>IFERROR(VLOOKUP($A1190,Nifty!$A$14:$I$4860,8,FALSE),All_curves!X1189)</f>
        <v>11806287</v>
      </c>
      <c r="Y1190">
        <f>IFERROR(VLOOKUP($A1190,Nifty!$A$14:$I$4860,9,FALSE),All_curves!Y1189)</f>
        <v>11638437</v>
      </c>
      <c r="AA1190" s="5">
        <f t="shared" si="491"/>
        <v>1.8800818283037923E-3</v>
      </c>
      <c r="AB1190" s="5">
        <f t="shared" si="492"/>
        <v>2.2007250777082987E-3</v>
      </c>
      <c r="AC1190" s="5">
        <f t="shared" si="493"/>
        <v>4.1792099636928093E-4</v>
      </c>
      <c r="AD1190" s="5">
        <f t="shared" si="494"/>
        <v>0</v>
      </c>
      <c r="AE1190" s="5">
        <f t="shared" si="495"/>
        <v>-5.9616985195054539E-4</v>
      </c>
      <c r="AF1190" s="5">
        <f t="shared" si="496"/>
        <v>0</v>
      </c>
      <c r="AG1190" s="5">
        <f t="shared" si="497"/>
        <v>7.3475771526787526E-4</v>
      </c>
      <c r="AH1190" s="5">
        <f t="shared" si="498"/>
        <v>2.0623523779976782E-3</v>
      </c>
      <c r="AI1190" s="5">
        <f t="shared" si="500"/>
        <v>-9.4111577007593983E-4</v>
      </c>
      <c r="AJ1190" s="5">
        <f t="shared" si="501"/>
        <v>0</v>
      </c>
      <c r="AK1190" s="5">
        <f t="shared" si="502"/>
        <v>0</v>
      </c>
      <c r="AL1190" s="5">
        <f t="shared" si="503"/>
        <v>0</v>
      </c>
      <c r="AM1190" s="5">
        <f t="shared" si="504"/>
        <v>-6.1619121048572811E-4</v>
      </c>
      <c r="AN1190" s="5">
        <f t="shared" si="505"/>
        <v>-4.2008821214333247E-3</v>
      </c>
      <c r="AO1190" s="5">
        <f t="shared" si="506"/>
        <v>-4.2008821214333247E-3</v>
      </c>
      <c r="AP1190" s="5">
        <f t="shared" si="507"/>
        <v>-3.0287712943455336E-3</v>
      </c>
      <c r="AQ1190" s="5">
        <f t="shared" si="508"/>
        <v>8.1718927732015167E-3</v>
      </c>
      <c r="AR1190" s="5">
        <f t="shared" si="509"/>
        <v>4.5090464003676445E-3</v>
      </c>
      <c r="AS1190" s="5">
        <f t="shared" si="510"/>
        <v>4.1923502056342432E-3</v>
      </c>
      <c r="AT1190" s="5">
        <f t="shared" si="511"/>
        <v>4.3519398154616695E-3</v>
      </c>
      <c r="AU1190" s="5">
        <f t="shared" si="512"/>
        <v>8.1718546442122175E-3</v>
      </c>
      <c r="AV1190" s="5">
        <f t="shared" si="513"/>
        <v>4.509063001031377E-3</v>
      </c>
      <c r="AW1190" s="5">
        <f t="shared" si="514"/>
        <v>4.1923970891546425E-3</v>
      </c>
      <c r="AX1190" s="5">
        <f t="shared" si="515"/>
        <v>-1.8589871298846372E-3</v>
      </c>
      <c r="AZ1190" s="7">
        <f t="shared" si="499"/>
        <v>146.16984421669193</v>
      </c>
      <c r="BA1190" s="4">
        <f t="shared" si="516"/>
        <v>1.24797426771255E-3</v>
      </c>
      <c r="BB1190" s="5">
        <f>AZ1190/MAX($AZ$16:AZ1190)-1</f>
        <v>-1.5150943790292914E-2</v>
      </c>
    </row>
    <row r="1191" spans="1:54" x14ac:dyDescent="0.25">
      <c r="A1191" s="3">
        <v>44286</v>
      </c>
      <c r="B1191">
        <f>IFERROR(VLOOKUP($A1191,Finnifty!$A$14:$I$486,B$15+1,FALSE),All_curves!B1190)</f>
        <v>1012780.69</v>
      </c>
      <c r="C1191">
        <f>IFERROR(VLOOKUP($A1191,Finnifty!$A$14:$I$486,C$15+1,FALSE),All_curves!C1190)</f>
        <v>1030830.75</v>
      </c>
      <c r="D1191">
        <f>IFERROR(VLOOKUP($A1191,Finnifty!$A$14:$I$486,D$15+1,FALSE),All_curves!D1190)</f>
        <v>1031791.88</v>
      </c>
      <c r="E1191">
        <f>IFERROR(VLOOKUP($A1191,Finnifty!$A$14:$I$486,E$15+1,FALSE),All_curves!E1190)</f>
        <v>986044.81</v>
      </c>
      <c r="F1191">
        <f>IFERROR(VLOOKUP($A1191,Finnifty!$A$14:$I$486,F$15+1,FALSE),All_curves!F1190)</f>
        <v>1025588.5</v>
      </c>
      <c r="G1191">
        <f>IFERROR(VLOOKUP($A1191,Finnifty!$A$14:$I$486,G$15+1,FALSE),All_curves!G1190)</f>
        <v>1021679.88</v>
      </c>
      <c r="H1191">
        <f>IFERROR(VLOOKUP($A1191,Finnifty!$A$14:$I$486,H$15+1,FALSE),All_curves!H1190)</f>
        <v>1024872.69</v>
      </c>
      <c r="I1191">
        <f>IFERROR(VLOOKUP($A1191,Finnifty!$A$14:$I$486,I$15+1,FALSE),All_curves!I1190)</f>
        <v>974275.5</v>
      </c>
      <c r="J1191">
        <f>IFERROR(VLOOKUP($A1191,Banknifty!$A$14:$I$4860,2,FALSE),All_curves!J1190)</f>
        <v>19053752</v>
      </c>
      <c r="K1191">
        <f>IFERROR(VLOOKUP($A1191,Banknifty!$A$14:$I$4860,3,FALSE),All_curves!K1190)</f>
        <v>31946156</v>
      </c>
      <c r="L1191">
        <f>IFERROR(VLOOKUP($A1191,Banknifty!$A$14:$I$4860,4,FALSE),All_curves!L1190)</f>
        <v>24074030</v>
      </c>
      <c r="M1191">
        <f>IFERROR(VLOOKUP($A1191,Banknifty!$A$14:$I$4860,5,FALSE),All_curves!M1190)</f>
        <v>31973440</v>
      </c>
      <c r="N1191">
        <f>IFERROR(VLOOKUP($A1191,Banknifty!$A$14:$I$4860,6,FALSE),All_curves!N1190)</f>
        <v>19537054</v>
      </c>
      <c r="O1191">
        <f>IFERROR(VLOOKUP($A1191,Banknifty!$A$14:$I$4860,7,FALSE),All_curves!O1190)</f>
        <v>30360218</v>
      </c>
      <c r="P1191">
        <f>IFERROR(VLOOKUP($A1191,Banknifty!$A$14:$I$4860,8,FALSE),All_curves!P1190)</f>
        <v>30360218</v>
      </c>
      <c r="Q1191">
        <f>IFERROR(VLOOKUP($A1191,Banknifty!$A$14:$I$4860,9,FALSE),All_curves!Q1190)</f>
        <v>24756066</v>
      </c>
      <c r="R1191">
        <f>IFERROR(VLOOKUP($A1191,Nifty!$A$14:$I$4860,2,FALSE),All_curves!R1190)</f>
        <v>9677111</v>
      </c>
      <c r="S1191">
        <f>IFERROR(VLOOKUP($A1191,Nifty!$A$14:$I$4860,3,FALSE),All_curves!S1190)</f>
        <v>11603254</v>
      </c>
      <c r="T1191">
        <f>IFERROR(VLOOKUP($A1191,Nifty!$A$14:$I$4860,4,FALSE),All_curves!T1190)</f>
        <v>11428889</v>
      </c>
      <c r="U1191">
        <f>IFERROR(VLOOKUP($A1191,Nifty!$A$14:$I$4860,5,FALSE),All_curves!U1190)</f>
        <v>12458424</v>
      </c>
      <c r="V1191">
        <f>IFERROR(VLOOKUP($A1191,Nifty!$A$14:$I$4860,6,FALSE),All_curves!V1190)</f>
        <v>10576307</v>
      </c>
      <c r="W1191">
        <f>IFERROR(VLOOKUP($A1191,Nifty!$A$14:$I$4860,7,FALSE),All_curves!W1190)</f>
        <v>11965104</v>
      </c>
      <c r="X1191">
        <f>IFERROR(VLOOKUP($A1191,Nifty!$A$14:$I$4860,8,FALSE),All_curves!X1190)</f>
        <v>11737377</v>
      </c>
      <c r="Y1191">
        <f>IFERROR(VLOOKUP($A1191,Nifty!$A$14:$I$4860,9,FALSE),All_curves!Y1190)</f>
        <v>11689088</v>
      </c>
      <c r="AA1191" s="5">
        <f t="shared" si="491"/>
        <v>-9.0684198662637217E-3</v>
      </c>
      <c r="AB1191" s="5">
        <f t="shared" si="492"/>
        <v>-1.0559049136064758E-2</v>
      </c>
      <c r="AC1191" s="5">
        <f t="shared" si="493"/>
        <v>-5.1301669855584597E-3</v>
      </c>
      <c r="AD1191" s="5">
        <f t="shared" si="494"/>
        <v>0</v>
      </c>
      <c r="AE1191" s="5">
        <f t="shared" si="495"/>
        <v>-3.5025006236680811E-3</v>
      </c>
      <c r="AF1191" s="5">
        <f t="shared" si="496"/>
        <v>-1.9328322052420965E-3</v>
      </c>
      <c r="AG1191" s="5">
        <f t="shared" si="497"/>
        <v>-9.7380829952812276E-3</v>
      </c>
      <c r="AH1191" s="5">
        <f t="shared" si="498"/>
        <v>-1.0254973283983726E-2</v>
      </c>
      <c r="AI1191" s="5">
        <f t="shared" si="500"/>
        <v>-4.8415241467739678E-3</v>
      </c>
      <c r="AJ1191" s="5">
        <f t="shared" si="501"/>
        <v>-3.45715638484001E-3</v>
      </c>
      <c r="AK1191" s="5">
        <f t="shared" si="502"/>
        <v>-3.8374183920663052E-3</v>
      </c>
      <c r="AL1191" s="5">
        <f t="shared" si="503"/>
        <v>0</v>
      </c>
      <c r="AM1191" s="5">
        <f t="shared" si="504"/>
        <v>4.8368020345819218E-3</v>
      </c>
      <c r="AN1191" s="5">
        <f t="shared" si="505"/>
        <v>2.8480548124536487E-3</v>
      </c>
      <c r="AO1191" s="5">
        <f t="shared" si="506"/>
        <v>2.8480548124536487E-3</v>
      </c>
      <c r="AP1191" s="5">
        <f t="shared" si="507"/>
        <v>9.6151352144957514E-3</v>
      </c>
      <c r="AQ1191" s="5">
        <f t="shared" si="508"/>
        <v>-5.9774205281540871E-3</v>
      </c>
      <c r="AR1191" s="5">
        <f t="shared" si="509"/>
        <v>-4.61036405859927E-3</v>
      </c>
      <c r="AS1191" s="5">
        <f t="shared" si="510"/>
        <v>-5.8367319102977655E-3</v>
      </c>
      <c r="AT1191" s="5">
        <f t="shared" si="511"/>
        <v>-5.2080671702047221E-3</v>
      </c>
      <c r="AU1191" s="5">
        <f t="shared" si="512"/>
        <v>-5.9774024319387831E-3</v>
      </c>
      <c r="AV1191" s="5">
        <f t="shared" si="513"/>
        <v>-4.6104479305560941E-3</v>
      </c>
      <c r="AW1191" s="5">
        <f t="shared" si="514"/>
        <v>-5.8367207234586438E-3</v>
      </c>
      <c r="AX1191" s="5">
        <f t="shared" si="515"/>
        <v>4.3520448665057554E-3</v>
      </c>
      <c r="AZ1191" s="7">
        <f t="shared" si="499"/>
        <v>145.70770884386593</v>
      </c>
      <c r="BA1191" s="4">
        <f t="shared" si="516"/>
        <v>-3.1616327930192078E-3</v>
      </c>
      <c r="BB1191" s="5">
        <f>AZ1191/MAX($AZ$16:AZ1191)-1</f>
        <v>-1.8264674862579433E-2</v>
      </c>
    </row>
    <row r="1192" spans="1:54" x14ac:dyDescent="0.25">
      <c r="A1192" s="3">
        <v>44287</v>
      </c>
      <c r="B1192">
        <f>IFERROR(VLOOKUP($A1192,Finnifty!$A$14:$I$486,B$15+1,FALSE),All_curves!B1191)</f>
        <v>1009001.69</v>
      </c>
      <c r="C1192">
        <f>IFERROR(VLOOKUP($A1192,Finnifty!$A$14:$I$486,C$15+1,FALSE),All_curves!C1191)</f>
        <v>1021709.63</v>
      </c>
      <c r="D1192">
        <f>IFERROR(VLOOKUP($A1192,Finnifty!$A$14:$I$486,D$15+1,FALSE),All_curves!D1191)</f>
        <v>1023620.56</v>
      </c>
      <c r="E1192">
        <f>IFERROR(VLOOKUP($A1192,Finnifty!$A$14:$I$486,E$15+1,FALSE),All_curves!E1191)</f>
        <v>976339.25</v>
      </c>
      <c r="F1192">
        <f>IFERROR(VLOOKUP($A1192,Finnifty!$A$14:$I$486,F$15+1,FALSE),All_curves!F1191)</f>
        <v>1014013.94</v>
      </c>
      <c r="G1192">
        <f>IFERROR(VLOOKUP($A1192,Finnifty!$A$14:$I$486,G$15+1,FALSE),All_curves!G1191)</f>
        <v>1010340.19</v>
      </c>
      <c r="H1192">
        <f>IFERROR(VLOOKUP($A1192,Finnifty!$A$14:$I$486,H$15+1,FALSE),All_curves!H1191)</f>
        <v>1017214.5</v>
      </c>
      <c r="I1192">
        <f>IFERROR(VLOOKUP($A1192,Finnifty!$A$14:$I$486,I$15+1,FALSE),All_curves!I1191)</f>
        <v>971383.88</v>
      </c>
      <c r="J1192">
        <f>IFERROR(VLOOKUP($A1192,Banknifty!$A$14:$I$4860,2,FALSE),All_curves!J1191)</f>
        <v>18891118</v>
      </c>
      <c r="K1192">
        <f>IFERROR(VLOOKUP($A1192,Banknifty!$A$14:$I$4860,3,FALSE),All_curves!K1191)</f>
        <v>31533094</v>
      </c>
      <c r="L1192">
        <f>IFERROR(VLOOKUP($A1192,Banknifty!$A$14:$I$4860,4,FALSE),All_curves!L1191)</f>
        <v>24021804</v>
      </c>
      <c r="M1192">
        <f>IFERROR(VLOOKUP($A1192,Banknifty!$A$14:$I$4860,5,FALSE),All_curves!M1191)</f>
        <v>31973440</v>
      </c>
      <c r="N1192">
        <f>IFERROR(VLOOKUP($A1192,Banknifty!$A$14:$I$4860,6,FALSE),All_curves!N1191)</f>
        <v>19430036</v>
      </c>
      <c r="O1192">
        <f>IFERROR(VLOOKUP($A1192,Banknifty!$A$14:$I$4860,7,FALSE),All_curves!O1191)</f>
        <v>30337128</v>
      </c>
      <c r="P1192">
        <f>IFERROR(VLOOKUP($A1192,Banknifty!$A$14:$I$4860,8,FALSE),All_curves!P1191)</f>
        <v>30337128</v>
      </c>
      <c r="Q1192">
        <f>IFERROR(VLOOKUP($A1192,Banknifty!$A$14:$I$4860,9,FALSE),All_curves!Q1191)</f>
        <v>24756066</v>
      </c>
      <c r="R1192">
        <f>IFERROR(VLOOKUP($A1192,Nifty!$A$14:$I$4860,2,FALSE),All_curves!R1191)</f>
        <v>9517981</v>
      </c>
      <c r="S1192">
        <f>IFERROR(VLOOKUP($A1192,Nifty!$A$14:$I$4860,3,FALSE),All_curves!S1191)</f>
        <v>11487257</v>
      </c>
      <c r="T1192">
        <f>IFERROR(VLOOKUP($A1192,Nifty!$A$14:$I$4860,4,FALSE),All_curves!T1191)</f>
        <v>11357609</v>
      </c>
      <c r="U1192">
        <f>IFERROR(VLOOKUP($A1192,Nifty!$A$14:$I$4860,5,FALSE),All_curves!U1191)</f>
        <v>12458424</v>
      </c>
      <c r="V1192">
        <f>IFERROR(VLOOKUP($A1192,Nifty!$A$14:$I$4860,6,FALSE),All_curves!V1191)</f>
        <v>10479318</v>
      </c>
      <c r="W1192">
        <f>IFERROR(VLOOKUP($A1192,Nifty!$A$14:$I$4860,7,FALSE),All_curves!W1191)</f>
        <v>11931610</v>
      </c>
      <c r="X1192">
        <f>IFERROR(VLOOKUP($A1192,Nifty!$A$14:$I$4860,8,FALSE),All_curves!X1191)</f>
        <v>11664174</v>
      </c>
      <c r="Y1192">
        <f>IFERROR(VLOOKUP($A1192,Nifty!$A$14:$I$4860,9,FALSE),All_curves!Y1191)</f>
        <v>11628210</v>
      </c>
      <c r="AA1192" s="5">
        <f t="shared" si="491"/>
        <v>-3.7313112673978965E-3</v>
      </c>
      <c r="AB1192" s="5">
        <f t="shared" si="492"/>
        <v>-8.8483196683839527E-3</v>
      </c>
      <c r="AC1192" s="5">
        <f t="shared" si="493"/>
        <v>-7.9195428442410121E-3</v>
      </c>
      <c r="AD1192" s="5">
        <f t="shared" si="494"/>
        <v>-9.842919816189788E-3</v>
      </c>
      <c r="AE1192" s="5">
        <f t="shared" si="495"/>
        <v>-1.1285773972699586E-2</v>
      </c>
      <c r="AF1192" s="5">
        <f t="shared" si="496"/>
        <v>-1.1099063632338591E-2</v>
      </c>
      <c r="AG1192" s="5">
        <f t="shared" si="497"/>
        <v>-7.472332978255003E-3</v>
      </c>
      <c r="AH1192" s="5">
        <f t="shared" si="498"/>
        <v>-2.9679695322318844E-3</v>
      </c>
      <c r="AI1192" s="5">
        <f t="shared" si="500"/>
        <v>-8.5355367278843186E-3</v>
      </c>
      <c r="AJ1192" s="5">
        <f t="shared" si="501"/>
        <v>-1.2929943746596617E-2</v>
      </c>
      <c r="AK1192" s="5">
        <f t="shared" si="502"/>
        <v>-2.1693916639632382E-3</v>
      </c>
      <c r="AL1192" s="5">
        <f t="shared" si="503"/>
        <v>0</v>
      </c>
      <c r="AM1192" s="5">
        <f t="shared" si="504"/>
        <v>-5.4776938222108607E-3</v>
      </c>
      <c r="AN1192" s="5">
        <f t="shared" si="505"/>
        <v>-7.6053472343318163E-4</v>
      </c>
      <c r="AO1192" s="5">
        <f t="shared" si="506"/>
        <v>-7.6053472343318163E-4</v>
      </c>
      <c r="AP1192" s="5">
        <f t="shared" si="507"/>
        <v>0</v>
      </c>
      <c r="AQ1192" s="5">
        <f t="shared" si="508"/>
        <v>-1.6443957292625822E-2</v>
      </c>
      <c r="AR1192" s="5">
        <f t="shared" si="509"/>
        <v>-9.9969370661022738E-3</v>
      </c>
      <c r="AS1192" s="5">
        <f t="shared" si="510"/>
        <v>-6.2368266941782435E-3</v>
      </c>
      <c r="AT1192" s="5">
        <f t="shared" si="511"/>
        <v>0</v>
      </c>
      <c r="AU1192" s="5">
        <f t="shared" si="512"/>
        <v>-9.1704032418877812E-3</v>
      </c>
      <c r="AV1192" s="5">
        <f t="shared" si="513"/>
        <v>-2.7993070515726082E-3</v>
      </c>
      <c r="AW1192" s="5">
        <f t="shared" si="514"/>
        <v>-6.236742672575013E-3</v>
      </c>
      <c r="AX1192" s="5">
        <f t="shared" si="515"/>
        <v>-5.2081052003373207E-3</v>
      </c>
      <c r="AZ1192" s="7">
        <f t="shared" si="499"/>
        <v>144.79768437654084</v>
      </c>
      <c r="BA1192" s="4">
        <f t="shared" si="516"/>
        <v>-6.2455478474390909E-3</v>
      </c>
      <c r="BB1192" s="5">
        <f>AZ1192/MAX($AZ$16:AZ1192)-1</f>
        <v>-2.4396149809246426E-2</v>
      </c>
    </row>
    <row r="1193" spans="1:54" x14ac:dyDescent="0.25">
      <c r="A1193" s="3">
        <v>44291</v>
      </c>
      <c r="B1193">
        <f>IFERROR(VLOOKUP($A1193,Finnifty!$A$14:$I$486,B$15+1,FALSE),All_curves!B1192)</f>
        <v>1009069.06</v>
      </c>
      <c r="C1193">
        <f>IFERROR(VLOOKUP($A1193,Finnifty!$A$14:$I$486,C$15+1,FALSE),All_curves!C1192)</f>
        <v>1018944.81</v>
      </c>
      <c r="D1193">
        <f>IFERROR(VLOOKUP($A1193,Finnifty!$A$14:$I$486,D$15+1,FALSE),All_curves!D1192)</f>
        <v>1020813.81</v>
      </c>
      <c r="E1193">
        <f>IFERROR(VLOOKUP($A1193,Finnifty!$A$14:$I$486,E$15+1,FALSE),All_curves!E1192)</f>
        <v>974085.81</v>
      </c>
      <c r="F1193">
        <f>IFERROR(VLOOKUP($A1193,Finnifty!$A$14:$I$486,F$15+1,FALSE),All_curves!F1192)</f>
        <v>1011044.38</v>
      </c>
      <c r="G1193">
        <f>IFERROR(VLOOKUP($A1193,Finnifty!$A$14:$I$486,G$15+1,FALSE),All_curves!G1192)</f>
        <v>1007606.13</v>
      </c>
      <c r="H1193">
        <f>IFERROR(VLOOKUP($A1193,Finnifty!$A$14:$I$486,H$15+1,FALSE),All_curves!H1192)</f>
        <v>1014425.31</v>
      </c>
      <c r="I1193">
        <f>IFERROR(VLOOKUP($A1193,Finnifty!$A$14:$I$486,I$15+1,FALSE),All_curves!I1192)</f>
        <v>969311.19</v>
      </c>
      <c r="J1193">
        <f>IFERROR(VLOOKUP($A1193,Banknifty!$A$14:$I$4860,2,FALSE),All_curves!J1192)</f>
        <v>18964424</v>
      </c>
      <c r="K1193">
        <f>IFERROR(VLOOKUP($A1193,Banknifty!$A$14:$I$4860,3,FALSE),All_curves!K1192)</f>
        <v>31431360</v>
      </c>
      <c r="L1193">
        <f>IFERROR(VLOOKUP($A1193,Banknifty!$A$14:$I$4860,4,FALSE),All_curves!L1192)</f>
        <v>23950754</v>
      </c>
      <c r="M1193">
        <f>IFERROR(VLOOKUP($A1193,Banknifty!$A$14:$I$4860,5,FALSE),All_curves!M1192)</f>
        <v>31902122</v>
      </c>
      <c r="N1193">
        <f>IFERROR(VLOOKUP($A1193,Banknifty!$A$14:$I$4860,6,FALSE),All_curves!N1192)</f>
        <v>19411748</v>
      </c>
      <c r="O1193">
        <f>IFERROR(VLOOKUP($A1193,Banknifty!$A$14:$I$4860,7,FALSE),All_curves!O1192)</f>
        <v>30337128</v>
      </c>
      <c r="P1193">
        <f>IFERROR(VLOOKUP($A1193,Banknifty!$A$14:$I$4860,8,FALSE),All_curves!P1192)</f>
        <v>30337128</v>
      </c>
      <c r="Q1193">
        <f>IFERROR(VLOOKUP($A1193,Banknifty!$A$14:$I$4860,9,FALSE),All_curves!Q1192)</f>
        <v>24756066</v>
      </c>
      <c r="R1193">
        <f>IFERROR(VLOOKUP($A1193,Nifty!$A$14:$I$4860,2,FALSE),All_curves!R1192)</f>
        <v>9542064</v>
      </c>
      <c r="S1193">
        <f>IFERROR(VLOOKUP($A1193,Nifty!$A$14:$I$4860,3,FALSE),All_curves!S1192)</f>
        <v>11422598</v>
      </c>
      <c r="T1193">
        <f>IFERROR(VLOOKUP($A1193,Nifty!$A$14:$I$4860,4,FALSE),All_curves!T1192)</f>
        <v>11296827</v>
      </c>
      <c r="U1193">
        <f>IFERROR(VLOOKUP($A1193,Nifty!$A$14:$I$4860,5,FALSE),All_curves!U1192)</f>
        <v>12406012</v>
      </c>
      <c r="V1193">
        <f>IFERROR(VLOOKUP($A1193,Nifty!$A$14:$I$4860,6,FALSE),All_curves!V1192)</f>
        <v>10505833</v>
      </c>
      <c r="W1193">
        <f>IFERROR(VLOOKUP($A1193,Nifty!$A$14:$I$4860,7,FALSE),All_curves!W1192)</f>
        <v>11864449</v>
      </c>
      <c r="X1193">
        <f>IFERROR(VLOOKUP($A1193,Nifty!$A$14:$I$4860,8,FALSE),All_curves!X1192)</f>
        <v>11601750</v>
      </c>
      <c r="Y1193">
        <f>IFERROR(VLOOKUP($A1193,Nifty!$A$14:$I$4860,9,FALSE),All_curves!Y1192)</f>
        <v>11628210</v>
      </c>
      <c r="AA1193" s="5">
        <f t="shared" ref="AA1193:AA1256" si="517">IFERROR(B1193/B1192-1,0)</f>
        <v>6.6768966462404933E-5</v>
      </c>
      <c r="AB1193" s="5">
        <f t="shared" ref="AB1193:AB1256" si="518">IFERROR(C1193/C1192-1,0)</f>
        <v>-2.7060721743417115E-3</v>
      </c>
      <c r="AC1193" s="5">
        <f t="shared" ref="AC1193:AC1256" si="519">IFERROR(D1193/D1192-1,0)</f>
        <v>-2.7419828300440097E-3</v>
      </c>
      <c r="AD1193" s="5">
        <f t="shared" ref="AD1193:AD1256" si="520">IFERROR(E1193/E1192-1,0)</f>
        <v>-2.3080501987398083E-3</v>
      </c>
      <c r="AE1193" s="5">
        <f t="shared" ref="AE1193:AE1256" si="521">IFERROR(F1193/F1192-1,0)</f>
        <v>-2.9285198978624694E-3</v>
      </c>
      <c r="AF1193" s="5">
        <f t="shared" ref="AF1193:AF1256" si="522">IFERROR(G1193/G1192-1,0)</f>
        <v>-2.7060786327820496E-3</v>
      </c>
      <c r="AG1193" s="5">
        <f t="shared" ref="AG1193:AG1256" si="523">IFERROR(H1193/H1192-1,0)</f>
        <v>-2.7419880467688396E-3</v>
      </c>
      <c r="AH1193" s="5">
        <f t="shared" ref="AH1193:AH1256" si="524">IFERROR(I1193/I1192-1,0)</f>
        <v>-2.1337496356229613E-3</v>
      </c>
      <c r="AI1193" s="5">
        <f t="shared" si="500"/>
        <v>3.8804479438432349E-3</v>
      </c>
      <c r="AJ1193" s="5">
        <f t="shared" si="501"/>
        <v>-3.2262612733149343E-3</v>
      </c>
      <c r="AK1193" s="5">
        <f t="shared" si="502"/>
        <v>-2.9577295693529182E-3</v>
      </c>
      <c r="AL1193" s="5">
        <f t="shared" si="503"/>
        <v>-2.2305388472432242E-3</v>
      </c>
      <c r="AM1193" s="5">
        <f t="shared" si="504"/>
        <v>-9.4122316603018064E-4</v>
      </c>
      <c r="AN1193" s="5">
        <f t="shared" si="505"/>
        <v>0</v>
      </c>
      <c r="AO1193" s="5">
        <f t="shared" si="506"/>
        <v>0</v>
      </c>
      <c r="AP1193" s="5">
        <f t="shared" si="507"/>
        <v>0</v>
      </c>
      <c r="AQ1193" s="5">
        <f t="shared" si="508"/>
        <v>2.5302635086159597E-3</v>
      </c>
      <c r="AR1193" s="5">
        <f t="shared" si="509"/>
        <v>-5.62875889344161E-3</v>
      </c>
      <c r="AS1193" s="5">
        <f t="shared" si="510"/>
        <v>-5.3516545603921051E-3</v>
      </c>
      <c r="AT1193" s="5">
        <f t="shared" si="511"/>
        <v>-4.206952661107044E-3</v>
      </c>
      <c r="AU1193" s="5">
        <f t="shared" si="512"/>
        <v>2.5302219094791578E-3</v>
      </c>
      <c r="AV1193" s="5">
        <f t="shared" si="513"/>
        <v>-5.6288296382466241E-3</v>
      </c>
      <c r="AW1193" s="5">
        <f t="shared" si="514"/>
        <v>-5.3517720157466586E-3</v>
      </c>
      <c r="AX1193" s="5">
        <f t="shared" si="515"/>
        <v>0</v>
      </c>
      <c r="AZ1193" s="7">
        <f t="shared" ref="AZ1193:AZ1256" si="525">AZ1192*(1+BA1193)</f>
        <v>144.52750119041269</v>
      </c>
      <c r="BA1193" s="4">
        <f t="shared" si="516"/>
        <v>-1.8659358213598499E-3</v>
      </c>
      <c r="BB1193" s="5">
        <f>AZ1193/MAX($AZ$16:AZ1193)-1</f>
        <v>-2.6216563980773988E-2</v>
      </c>
    </row>
    <row r="1194" spans="1:54" x14ac:dyDescent="0.25">
      <c r="A1194" s="3">
        <v>44292</v>
      </c>
      <c r="B1194">
        <f>IFERROR(VLOOKUP($A1194,Finnifty!$A$14:$I$486,B$15+1,FALSE),All_curves!B1193)</f>
        <v>1007436.38</v>
      </c>
      <c r="C1194">
        <f>IFERROR(VLOOKUP($A1194,Finnifty!$A$14:$I$486,C$15+1,FALSE),All_curves!C1193)</f>
        <v>1017975.25</v>
      </c>
      <c r="D1194">
        <f>IFERROR(VLOOKUP($A1194,Finnifty!$A$14:$I$486,D$15+1,FALSE),All_curves!D1193)</f>
        <v>1020477.13</v>
      </c>
      <c r="E1194">
        <f>IFERROR(VLOOKUP($A1194,Finnifty!$A$14:$I$486,E$15+1,FALSE),All_curves!E1193)</f>
        <v>973680.5</v>
      </c>
      <c r="F1194">
        <f>IFERROR(VLOOKUP($A1194,Finnifty!$A$14:$I$486,F$15+1,FALSE),All_curves!F1193)</f>
        <v>1010696.5</v>
      </c>
      <c r="G1194">
        <f>IFERROR(VLOOKUP($A1194,Finnifty!$A$14:$I$486,G$15+1,FALSE),All_curves!G1193)</f>
        <v>1006647.38</v>
      </c>
      <c r="H1194">
        <f>IFERROR(VLOOKUP($A1194,Finnifty!$A$14:$I$486,H$15+1,FALSE),All_curves!H1193)</f>
        <v>1014090.69</v>
      </c>
      <c r="I1194">
        <f>IFERROR(VLOOKUP($A1194,Finnifty!$A$14:$I$486,I$15+1,FALSE),All_curves!I1193)</f>
        <v>968894.63</v>
      </c>
      <c r="J1194">
        <f>IFERROR(VLOOKUP($A1194,Banknifty!$A$14:$I$4860,2,FALSE),All_curves!J1193)</f>
        <v>18997796</v>
      </c>
      <c r="K1194">
        <f>IFERROR(VLOOKUP($A1194,Banknifty!$A$14:$I$4860,3,FALSE),All_curves!K1193)</f>
        <v>31413522</v>
      </c>
      <c r="L1194">
        <f>IFERROR(VLOOKUP($A1194,Banknifty!$A$14:$I$4860,4,FALSE),All_curves!L1193)</f>
        <v>23932624</v>
      </c>
      <c r="M1194">
        <f>IFERROR(VLOOKUP($A1194,Banknifty!$A$14:$I$4860,5,FALSE),All_curves!M1193)</f>
        <v>31862866</v>
      </c>
      <c r="N1194">
        <f>IFERROR(VLOOKUP($A1194,Banknifty!$A$14:$I$4860,6,FALSE),All_curves!N1193)</f>
        <v>19317766</v>
      </c>
      <c r="O1194">
        <f>IFERROR(VLOOKUP($A1194,Banknifty!$A$14:$I$4860,7,FALSE),All_curves!O1193)</f>
        <v>30232248</v>
      </c>
      <c r="P1194">
        <f>IFERROR(VLOOKUP($A1194,Banknifty!$A$14:$I$4860,8,FALSE),All_curves!P1193)</f>
        <v>30232248</v>
      </c>
      <c r="Q1194">
        <f>IFERROR(VLOOKUP($A1194,Banknifty!$A$14:$I$4860,9,FALSE),All_curves!Q1193)</f>
        <v>24756066</v>
      </c>
      <c r="R1194">
        <f>IFERROR(VLOOKUP($A1194,Nifty!$A$14:$I$4860,2,FALSE),All_curves!R1193)</f>
        <v>9560578</v>
      </c>
      <c r="S1194">
        <f>IFERROR(VLOOKUP($A1194,Nifty!$A$14:$I$4860,3,FALSE),All_curves!S1193)</f>
        <v>11422195</v>
      </c>
      <c r="T1194">
        <f>IFERROR(VLOOKUP($A1194,Nifty!$A$14:$I$4860,4,FALSE),All_curves!T1193)</f>
        <v>11304086</v>
      </c>
      <c r="U1194">
        <f>IFERROR(VLOOKUP($A1194,Nifty!$A$14:$I$4860,5,FALSE),All_curves!U1193)</f>
        <v>12438242</v>
      </c>
      <c r="V1194">
        <f>IFERROR(VLOOKUP($A1194,Nifty!$A$14:$I$4860,6,FALSE),All_curves!V1193)</f>
        <v>10526217</v>
      </c>
      <c r="W1194">
        <f>IFERROR(VLOOKUP($A1194,Nifty!$A$14:$I$4860,7,FALSE),All_curves!W1193)</f>
        <v>11864031</v>
      </c>
      <c r="X1194">
        <f>IFERROR(VLOOKUP($A1194,Nifty!$A$14:$I$4860,8,FALSE),All_curves!X1193)</f>
        <v>11609205</v>
      </c>
      <c r="Y1194">
        <f>IFERROR(VLOOKUP($A1194,Nifty!$A$14:$I$4860,9,FALSE),All_curves!Y1193)</f>
        <v>11579291</v>
      </c>
      <c r="AA1194" s="5">
        <f t="shared" si="517"/>
        <v>-1.6180062046496912E-3</v>
      </c>
      <c r="AB1194" s="5">
        <f t="shared" si="518"/>
        <v>-9.515333808903792E-4</v>
      </c>
      <c r="AC1194" s="5">
        <f t="shared" si="519"/>
        <v>-3.2981528727560327E-4</v>
      </c>
      <c r="AD1194" s="5">
        <f t="shared" si="520"/>
        <v>-4.1609270542608545E-4</v>
      </c>
      <c r="AE1194" s="5">
        <f t="shared" si="521"/>
        <v>-3.4407985137108188E-4</v>
      </c>
      <c r="AF1194" s="5">
        <f t="shared" si="522"/>
        <v>-9.5151267092830061E-4</v>
      </c>
      <c r="AG1194" s="5">
        <f t="shared" si="523"/>
        <v>-3.2986164353498992E-4</v>
      </c>
      <c r="AH1194" s="5">
        <f t="shared" si="524"/>
        <v>-4.2974846911647546E-4</v>
      </c>
      <c r="AI1194" s="5">
        <f t="shared" si="500"/>
        <v>1.7597159818827368E-3</v>
      </c>
      <c r="AJ1194" s="5">
        <f t="shared" si="501"/>
        <v>-5.6752237256041393E-4</v>
      </c>
      <c r="AK1194" s="5">
        <f t="shared" si="502"/>
        <v>-7.5696990583262735E-4</v>
      </c>
      <c r="AL1194" s="5">
        <f t="shared" si="503"/>
        <v>-1.2305137570473024E-3</v>
      </c>
      <c r="AM1194" s="5">
        <f t="shared" si="504"/>
        <v>-4.8415011363222016E-3</v>
      </c>
      <c r="AN1194" s="5">
        <f t="shared" si="505"/>
        <v>-3.4571499319250298E-3</v>
      </c>
      <c r="AO1194" s="5">
        <f t="shared" si="506"/>
        <v>-3.4571499319250298E-3</v>
      </c>
      <c r="AP1194" s="5">
        <f t="shared" si="507"/>
        <v>0</v>
      </c>
      <c r="AQ1194" s="5">
        <f t="shared" si="508"/>
        <v>1.940251081946176E-3</v>
      </c>
      <c r="AR1194" s="5">
        <f t="shared" si="509"/>
        <v>-3.528094046556518E-5</v>
      </c>
      <c r="AS1194" s="5">
        <f t="shared" si="510"/>
        <v>6.4256981185950579E-4</v>
      </c>
      <c r="AT1194" s="5">
        <f t="shared" si="511"/>
        <v>2.5979339694335302E-3</v>
      </c>
      <c r="AU1194" s="5">
        <f t="shared" si="512"/>
        <v>1.9402554752203649E-3</v>
      </c>
      <c r="AV1194" s="5">
        <f t="shared" si="513"/>
        <v>-3.5231303198268726E-5</v>
      </c>
      <c r="AW1194" s="5">
        <f t="shared" si="514"/>
        <v>6.4257547352775113E-4</v>
      </c>
      <c r="AX1194" s="5">
        <f t="shared" si="515"/>
        <v>-4.2069243675509904E-3</v>
      </c>
      <c r="AZ1194" s="7">
        <f t="shared" si="525"/>
        <v>144.44057035501584</v>
      </c>
      <c r="BA1194" s="4">
        <f t="shared" si="516"/>
        <v>-6.0148300275624888E-4</v>
      </c>
      <c r="BB1194" s="5">
        <f>AZ1194/MAX($AZ$16:AZ1194)-1</f>
        <v>-2.6802278165904969E-2</v>
      </c>
    </row>
    <row r="1195" spans="1:54" x14ac:dyDescent="0.25">
      <c r="A1195" s="3">
        <v>44293</v>
      </c>
      <c r="B1195">
        <f>IFERROR(VLOOKUP($A1195,Finnifty!$A$14:$I$486,B$15+1,FALSE),All_curves!B1194)</f>
        <v>1003382.5</v>
      </c>
      <c r="C1195">
        <f>IFERROR(VLOOKUP($A1195,Finnifty!$A$14:$I$486,C$15+1,FALSE),All_curves!C1194)</f>
        <v>1015613.63</v>
      </c>
      <c r="D1195">
        <f>IFERROR(VLOOKUP($A1195,Finnifty!$A$14:$I$486,D$15+1,FALSE),All_curves!D1194)</f>
        <v>1017649.44</v>
      </c>
      <c r="E1195">
        <f>IFERROR(VLOOKUP($A1195,Finnifty!$A$14:$I$486,E$15+1,FALSE),All_curves!E1194)</f>
        <v>968335.19</v>
      </c>
      <c r="F1195">
        <f>IFERROR(VLOOKUP($A1195,Finnifty!$A$14:$I$486,F$15+1,FALSE),All_curves!F1194)</f>
        <v>1009933.38</v>
      </c>
      <c r="G1195">
        <f>IFERROR(VLOOKUP($A1195,Finnifty!$A$14:$I$486,G$15+1,FALSE),All_curves!G1194)</f>
        <v>1004312</v>
      </c>
      <c r="H1195">
        <f>IFERROR(VLOOKUP($A1195,Finnifty!$A$14:$I$486,H$15+1,FALSE),All_curves!H1194)</f>
        <v>1011280.69</v>
      </c>
      <c r="I1195">
        <f>IFERROR(VLOOKUP($A1195,Finnifty!$A$14:$I$486,I$15+1,FALSE),All_curves!I1194)</f>
        <v>963575.63</v>
      </c>
      <c r="J1195">
        <f>IFERROR(VLOOKUP($A1195,Banknifty!$A$14:$I$4860,2,FALSE),All_curves!J1194)</f>
        <v>18997386</v>
      </c>
      <c r="K1195">
        <f>IFERROR(VLOOKUP($A1195,Banknifty!$A$14:$I$4860,3,FALSE),All_curves!K1194)</f>
        <v>31347558</v>
      </c>
      <c r="L1195">
        <f>IFERROR(VLOOKUP($A1195,Banknifty!$A$14:$I$4860,4,FALSE),All_curves!L1194)</f>
        <v>23880134</v>
      </c>
      <c r="M1195">
        <f>IFERROR(VLOOKUP($A1195,Banknifty!$A$14:$I$4860,5,FALSE),All_curves!M1194)</f>
        <v>31737902</v>
      </c>
      <c r="N1195">
        <f>IFERROR(VLOOKUP($A1195,Banknifty!$A$14:$I$4860,6,FALSE),All_curves!N1194)</f>
        <v>19154346</v>
      </c>
      <c r="O1195">
        <f>IFERROR(VLOOKUP($A1195,Banknifty!$A$14:$I$4860,7,FALSE),All_curves!O1194)</f>
        <v>30100474</v>
      </c>
      <c r="P1195">
        <f>IFERROR(VLOOKUP($A1195,Banknifty!$A$14:$I$4860,8,FALSE),All_curves!P1194)</f>
        <v>30100474</v>
      </c>
      <c r="Q1195">
        <f>IFERROR(VLOOKUP($A1195,Banknifty!$A$14:$I$4860,9,FALSE),All_curves!Q1194)</f>
        <v>24756066</v>
      </c>
      <c r="R1195">
        <f>IFERROR(VLOOKUP($A1195,Nifty!$A$14:$I$4860,2,FALSE),All_curves!R1194)</f>
        <v>9571529</v>
      </c>
      <c r="S1195">
        <f>IFERROR(VLOOKUP($A1195,Nifty!$A$14:$I$4860,3,FALSE),All_curves!S1194)</f>
        <v>11405471</v>
      </c>
      <c r="T1195">
        <f>IFERROR(VLOOKUP($A1195,Nifty!$A$14:$I$4860,4,FALSE),All_curves!T1194)</f>
        <v>11275447</v>
      </c>
      <c r="U1195">
        <f>IFERROR(VLOOKUP($A1195,Nifty!$A$14:$I$4860,5,FALSE),All_curves!U1194)</f>
        <v>12413905</v>
      </c>
      <c r="V1195">
        <f>IFERROR(VLOOKUP($A1195,Nifty!$A$14:$I$4860,6,FALSE),All_curves!V1194)</f>
        <v>10538275</v>
      </c>
      <c r="W1195">
        <f>IFERROR(VLOOKUP($A1195,Nifty!$A$14:$I$4860,7,FALSE),All_curves!W1194)</f>
        <v>11846660</v>
      </c>
      <c r="X1195">
        <f>IFERROR(VLOOKUP($A1195,Nifty!$A$14:$I$4860,8,FALSE),All_curves!X1194)</f>
        <v>11579794</v>
      </c>
      <c r="Y1195">
        <f>IFERROR(VLOOKUP($A1195,Nifty!$A$14:$I$4860,9,FALSE),All_curves!Y1194)</f>
        <v>11609373</v>
      </c>
      <c r="AA1195" s="5">
        <f t="shared" si="517"/>
        <v>-4.0239563316146754E-3</v>
      </c>
      <c r="AB1195" s="5">
        <f t="shared" si="518"/>
        <v>-2.3199188781849456E-3</v>
      </c>
      <c r="AC1195" s="5">
        <f t="shared" si="519"/>
        <v>-2.7709489187670577E-3</v>
      </c>
      <c r="AD1195" s="5">
        <f t="shared" si="520"/>
        <v>-5.4897987584223706E-3</v>
      </c>
      <c r="AE1195" s="5">
        <f t="shared" si="521"/>
        <v>-7.5504367532686079E-4</v>
      </c>
      <c r="AF1195" s="5">
        <f t="shared" si="522"/>
        <v>-2.3199583552285796E-3</v>
      </c>
      <c r="AG1195" s="5">
        <f t="shared" si="523"/>
        <v>-2.7709553274767318E-3</v>
      </c>
      <c r="AH1195" s="5">
        <f t="shared" si="524"/>
        <v>-5.4897610486291937E-3</v>
      </c>
      <c r="AI1195" s="5">
        <f t="shared" si="500"/>
        <v>-2.1581450816765546E-5</v>
      </c>
      <c r="AJ1195" s="5">
        <f t="shared" si="501"/>
        <v>-2.0998600538965073E-3</v>
      </c>
      <c r="AK1195" s="5">
        <f t="shared" si="502"/>
        <v>-2.1932404904702052E-3</v>
      </c>
      <c r="AL1195" s="5">
        <f t="shared" si="503"/>
        <v>-3.9219321953022357E-3</v>
      </c>
      <c r="AM1195" s="5">
        <f t="shared" si="504"/>
        <v>-8.4595703250572862E-3</v>
      </c>
      <c r="AN1195" s="5">
        <f t="shared" si="505"/>
        <v>-4.3587231753324795E-3</v>
      </c>
      <c r="AO1195" s="5">
        <f t="shared" si="506"/>
        <v>-4.3587231753324795E-3</v>
      </c>
      <c r="AP1195" s="5">
        <f t="shared" si="507"/>
        <v>0</v>
      </c>
      <c r="AQ1195" s="5">
        <f t="shared" si="508"/>
        <v>1.1454328388931234E-3</v>
      </c>
      <c r="AR1195" s="5">
        <f t="shared" si="509"/>
        <v>-1.4641669136273849E-3</v>
      </c>
      <c r="AS1195" s="5">
        <f t="shared" si="510"/>
        <v>-2.5335086799587181E-3</v>
      </c>
      <c r="AT1195" s="5">
        <f t="shared" si="511"/>
        <v>-1.9566269895697763E-3</v>
      </c>
      <c r="AU1195" s="5">
        <f t="shared" si="512"/>
        <v>1.1455207507122811E-3</v>
      </c>
      <c r="AV1195" s="5">
        <f t="shared" si="513"/>
        <v>-1.4641735174157899E-3</v>
      </c>
      <c r="AW1195" s="5">
        <f t="shared" si="514"/>
        <v>-2.5334206778155899E-3</v>
      </c>
      <c r="AX1195" s="5">
        <f t="shared" si="515"/>
        <v>2.5979138100942212E-3</v>
      </c>
      <c r="AZ1195" s="7">
        <f t="shared" si="525"/>
        <v>144.10103269335136</v>
      </c>
      <c r="BA1195" s="4">
        <f t="shared" si="516"/>
        <v>-2.3507083974394168E-3</v>
      </c>
      <c r="BB1195" s="5">
        <f>AZ1195/MAX($AZ$16:AZ1195)-1</f>
        <v>-2.9089982222989419E-2</v>
      </c>
    </row>
    <row r="1196" spans="1:54" x14ac:dyDescent="0.25">
      <c r="A1196" s="3">
        <v>44294</v>
      </c>
      <c r="B1196">
        <f>IFERROR(VLOOKUP($A1196,Finnifty!$A$14:$I$486,B$15+1,FALSE),All_curves!B1195)</f>
        <v>1004982.63</v>
      </c>
      <c r="C1196">
        <f>IFERROR(VLOOKUP($A1196,Finnifty!$A$14:$I$486,C$15+1,FALSE),All_curves!C1195)</f>
        <v>1012932.81</v>
      </c>
      <c r="D1196">
        <f>IFERROR(VLOOKUP($A1196,Finnifty!$A$14:$I$486,D$15+1,FALSE),All_curves!D1195)</f>
        <v>1018552.69</v>
      </c>
      <c r="E1196">
        <f>IFERROR(VLOOKUP($A1196,Finnifty!$A$14:$I$486,E$15+1,FALSE),All_curves!E1195)</f>
        <v>970786.81</v>
      </c>
      <c r="F1196">
        <f>IFERROR(VLOOKUP($A1196,Finnifty!$A$14:$I$486,F$15+1,FALSE),All_curves!F1195)</f>
        <v>1009911.81</v>
      </c>
      <c r="G1196">
        <f>IFERROR(VLOOKUP($A1196,Finnifty!$A$14:$I$486,G$15+1,FALSE),All_curves!G1195)</f>
        <v>1007705.94</v>
      </c>
      <c r="H1196">
        <f>IFERROR(VLOOKUP($A1196,Finnifty!$A$14:$I$486,H$15+1,FALSE),All_curves!H1195)</f>
        <v>1012178.31</v>
      </c>
      <c r="I1196">
        <f>IFERROR(VLOOKUP($A1196,Finnifty!$A$14:$I$486,I$15+1,FALSE),All_curves!I1195)</f>
        <v>966015.13</v>
      </c>
      <c r="J1196">
        <f>IFERROR(VLOOKUP($A1196,Banknifty!$A$14:$I$4860,2,FALSE),All_curves!J1195)</f>
        <v>19075506</v>
      </c>
      <c r="K1196">
        <f>IFERROR(VLOOKUP($A1196,Banknifty!$A$14:$I$4860,3,FALSE),All_curves!K1195)</f>
        <v>31635226</v>
      </c>
      <c r="L1196">
        <f>IFERROR(VLOOKUP($A1196,Banknifty!$A$14:$I$4860,4,FALSE),All_curves!L1195)</f>
        <v>23967630</v>
      </c>
      <c r="M1196">
        <f>IFERROR(VLOOKUP($A1196,Banknifty!$A$14:$I$4860,5,FALSE),All_curves!M1195)</f>
        <v>31890372</v>
      </c>
      <c r="N1196">
        <f>IFERROR(VLOOKUP($A1196,Banknifty!$A$14:$I$4860,6,FALSE),All_curves!N1195)</f>
        <v>19228672</v>
      </c>
      <c r="O1196">
        <f>IFERROR(VLOOKUP($A1196,Banknifty!$A$14:$I$4860,7,FALSE),All_curves!O1195)</f>
        <v>30003360</v>
      </c>
      <c r="P1196">
        <f>IFERROR(VLOOKUP($A1196,Banknifty!$A$14:$I$4860,8,FALSE),All_curves!P1195)</f>
        <v>30003360</v>
      </c>
      <c r="Q1196">
        <f>IFERROR(VLOOKUP($A1196,Banknifty!$A$14:$I$4860,9,FALSE),All_curves!Q1195)</f>
        <v>24700846</v>
      </c>
      <c r="R1196">
        <f>IFERROR(VLOOKUP($A1196,Nifty!$A$14:$I$4860,2,FALSE),All_curves!R1195)</f>
        <v>9557047</v>
      </c>
      <c r="S1196">
        <f>IFERROR(VLOOKUP($A1196,Nifty!$A$14:$I$4860,3,FALSE),All_curves!S1195)</f>
        <v>11480317</v>
      </c>
      <c r="T1196">
        <f>IFERROR(VLOOKUP($A1196,Nifty!$A$14:$I$4860,4,FALSE),All_curves!T1195)</f>
        <v>11344605</v>
      </c>
      <c r="U1196">
        <f>IFERROR(VLOOKUP($A1196,Nifty!$A$14:$I$4860,5,FALSE),All_curves!U1195)</f>
        <v>12450084</v>
      </c>
      <c r="V1196">
        <f>IFERROR(VLOOKUP($A1196,Nifty!$A$14:$I$4860,6,FALSE),All_curves!V1195)</f>
        <v>10594170</v>
      </c>
      <c r="W1196">
        <f>IFERROR(VLOOKUP($A1196,Nifty!$A$14:$I$4860,7,FALSE),All_curves!W1195)</f>
        <v>11916770</v>
      </c>
      <c r="X1196">
        <f>IFERROR(VLOOKUP($A1196,Nifty!$A$14:$I$4860,8,FALSE),All_curves!X1195)</f>
        <v>11650819</v>
      </c>
      <c r="Y1196">
        <f>IFERROR(VLOOKUP($A1196,Nifty!$A$14:$I$4860,9,FALSE),All_curves!Y1195)</f>
        <v>11586658</v>
      </c>
      <c r="AA1196" s="5">
        <f t="shared" si="517"/>
        <v>1.594735806135672E-3</v>
      </c>
      <c r="AB1196" s="5">
        <f t="shared" si="518"/>
        <v>-2.6396061659786918E-3</v>
      </c>
      <c r="AC1196" s="5">
        <f t="shared" si="519"/>
        <v>8.8758462835691887E-4</v>
      </c>
      <c r="AD1196" s="5">
        <f t="shared" si="520"/>
        <v>2.5317886051421379E-3</v>
      </c>
      <c r="AE1196" s="5">
        <f t="shared" si="521"/>
        <v>-2.1357844415370586E-5</v>
      </c>
      <c r="AF1196" s="5">
        <f t="shared" si="522"/>
        <v>3.3793681644747053E-3</v>
      </c>
      <c r="AG1196" s="5">
        <f t="shared" si="523"/>
        <v>8.8760717857683247E-4</v>
      </c>
      <c r="AH1196" s="5">
        <f t="shared" si="524"/>
        <v>2.5317161663791499E-3</v>
      </c>
      <c r="AI1196" s="5">
        <f t="shared" si="500"/>
        <v>4.1121446919065718E-3</v>
      </c>
      <c r="AJ1196" s="5">
        <f t="shared" si="501"/>
        <v>9.1767275779504054E-3</v>
      </c>
      <c r="AK1196" s="5">
        <f t="shared" si="502"/>
        <v>3.6639660397215223E-3</v>
      </c>
      <c r="AL1196" s="5">
        <f t="shared" si="503"/>
        <v>4.8040352509752804E-3</v>
      </c>
      <c r="AM1196" s="5">
        <f t="shared" si="504"/>
        <v>3.880372631882123E-3</v>
      </c>
      <c r="AN1196" s="5">
        <f t="shared" si="505"/>
        <v>-3.2263279309155957E-3</v>
      </c>
      <c r="AO1196" s="5">
        <f t="shared" si="506"/>
        <v>-3.2263279309155957E-3</v>
      </c>
      <c r="AP1196" s="5">
        <f t="shared" si="507"/>
        <v>-2.2305644200496522E-3</v>
      </c>
      <c r="AQ1196" s="5">
        <f t="shared" si="508"/>
        <v>-1.5130289006072273E-3</v>
      </c>
      <c r="AR1196" s="5">
        <f t="shared" si="509"/>
        <v>6.5622892732795091E-3</v>
      </c>
      <c r="AS1196" s="5">
        <f t="shared" si="510"/>
        <v>6.1335040641847804E-3</v>
      </c>
      <c r="AT1196" s="5">
        <f t="shared" si="511"/>
        <v>2.9143931744282092E-3</v>
      </c>
      <c r="AU1196" s="5">
        <f t="shared" si="512"/>
        <v>5.3039989941428001E-3</v>
      </c>
      <c r="AV1196" s="5">
        <f t="shared" si="513"/>
        <v>5.9181237580887558E-3</v>
      </c>
      <c r="AW1196" s="5">
        <f t="shared" si="514"/>
        <v>6.1335288002533073E-3</v>
      </c>
      <c r="AX1196" s="5">
        <f t="shared" si="515"/>
        <v>-1.9566086816230621E-3</v>
      </c>
      <c r="AZ1196" s="7">
        <f t="shared" si="525"/>
        <v>144.43487913869686</v>
      </c>
      <c r="BA1196" s="4">
        <f t="shared" si="516"/>
        <v>2.3167526221405626E-3</v>
      </c>
      <c r="BB1196" s="5">
        <f>AZ1196/MAX($AZ$16:AZ1196)-1</f>
        <v>-2.6840623893441884E-2</v>
      </c>
    </row>
    <row r="1197" spans="1:54" x14ac:dyDescent="0.25">
      <c r="A1197" s="3">
        <v>44295</v>
      </c>
      <c r="B1197">
        <f>IFERROR(VLOOKUP($A1197,Finnifty!$A$14:$I$486,B$15+1,FALSE),All_curves!B1196)</f>
        <v>1001159.63</v>
      </c>
      <c r="C1197">
        <f>IFERROR(VLOOKUP($A1197,Finnifty!$A$14:$I$486,C$15+1,FALSE),All_curves!C1196)</f>
        <v>1011149.94</v>
      </c>
      <c r="D1197">
        <f>IFERROR(VLOOKUP($A1197,Finnifty!$A$14:$I$486,D$15+1,FALSE),All_curves!D1196)</f>
        <v>1018552.69</v>
      </c>
      <c r="E1197">
        <f>IFERROR(VLOOKUP($A1197,Finnifty!$A$14:$I$486,E$15+1,FALSE),All_curves!E1196)</f>
        <v>970786.81</v>
      </c>
      <c r="F1197">
        <f>IFERROR(VLOOKUP($A1197,Finnifty!$A$14:$I$486,F$15+1,FALSE),All_curves!F1196)</f>
        <v>1009911.81</v>
      </c>
      <c r="G1197">
        <f>IFERROR(VLOOKUP($A1197,Finnifty!$A$14:$I$486,G$15+1,FALSE),All_curves!G1196)</f>
        <v>1007705.94</v>
      </c>
      <c r="H1197">
        <f>IFERROR(VLOOKUP($A1197,Finnifty!$A$14:$I$486,H$15+1,FALSE),All_curves!H1196)</f>
        <v>1012178.31</v>
      </c>
      <c r="I1197">
        <f>IFERROR(VLOOKUP($A1197,Finnifty!$A$14:$I$486,I$15+1,FALSE),All_curves!I1196)</f>
        <v>966015.13</v>
      </c>
      <c r="J1197">
        <f>IFERROR(VLOOKUP($A1197,Banknifty!$A$14:$I$4860,2,FALSE),All_curves!J1196)</f>
        <v>19075506</v>
      </c>
      <c r="K1197">
        <f>IFERROR(VLOOKUP($A1197,Banknifty!$A$14:$I$4860,3,FALSE),All_curves!K1196)</f>
        <v>31485630</v>
      </c>
      <c r="L1197">
        <f>IFERROR(VLOOKUP($A1197,Banknifty!$A$14:$I$4860,4,FALSE),All_curves!L1196)</f>
        <v>23967630</v>
      </c>
      <c r="M1197">
        <f>IFERROR(VLOOKUP($A1197,Banknifty!$A$14:$I$4860,5,FALSE),All_curves!M1196)</f>
        <v>31890372</v>
      </c>
      <c r="N1197">
        <f>IFERROR(VLOOKUP($A1197,Banknifty!$A$14:$I$4860,6,FALSE),All_curves!N1196)</f>
        <v>19262510</v>
      </c>
      <c r="O1197">
        <f>IFERROR(VLOOKUP($A1197,Banknifty!$A$14:$I$4860,7,FALSE),All_curves!O1196)</f>
        <v>29986332</v>
      </c>
      <c r="P1197">
        <f>IFERROR(VLOOKUP($A1197,Banknifty!$A$14:$I$4860,8,FALSE),All_curves!P1196)</f>
        <v>29986332</v>
      </c>
      <c r="Q1197">
        <f>IFERROR(VLOOKUP($A1197,Banknifty!$A$14:$I$4860,9,FALSE),All_curves!Q1196)</f>
        <v>24670452</v>
      </c>
      <c r="R1197">
        <f>IFERROR(VLOOKUP($A1197,Nifty!$A$14:$I$4860,2,FALSE),All_curves!R1196)</f>
        <v>9557047</v>
      </c>
      <c r="S1197">
        <f>IFERROR(VLOOKUP($A1197,Nifty!$A$14:$I$4860,3,FALSE),All_curves!S1196)</f>
        <v>11480317</v>
      </c>
      <c r="T1197">
        <f>IFERROR(VLOOKUP($A1197,Nifty!$A$14:$I$4860,4,FALSE),All_curves!T1196)</f>
        <v>11344605</v>
      </c>
      <c r="U1197">
        <f>IFERROR(VLOOKUP($A1197,Nifty!$A$14:$I$4860,5,FALSE),All_curves!U1196)</f>
        <v>12450084</v>
      </c>
      <c r="V1197">
        <f>IFERROR(VLOOKUP($A1197,Nifty!$A$14:$I$4860,6,FALSE),All_curves!V1196)</f>
        <v>10578506</v>
      </c>
      <c r="W1197">
        <f>IFERROR(VLOOKUP($A1197,Nifty!$A$14:$I$4860,7,FALSE),All_curves!W1196)</f>
        <v>11927732</v>
      </c>
      <c r="X1197">
        <f>IFERROR(VLOOKUP($A1197,Nifty!$A$14:$I$4860,8,FALSE),All_curves!X1196)</f>
        <v>11650819</v>
      </c>
      <c r="Y1197">
        <f>IFERROR(VLOOKUP($A1197,Nifty!$A$14:$I$4860,9,FALSE),All_curves!Y1196)</f>
        <v>11620425</v>
      </c>
      <c r="AA1197" s="5">
        <f t="shared" si="517"/>
        <v>-3.8040458470411931E-3</v>
      </c>
      <c r="AB1197" s="5">
        <f t="shared" si="518"/>
        <v>-1.7601068722417068E-3</v>
      </c>
      <c r="AC1197" s="5">
        <f t="shared" si="519"/>
        <v>0</v>
      </c>
      <c r="AD1197" s="5">
        <f t="shared" si="520"/>
        <v>0</v>
      </c>
      <c r="AE1197" s="5">
        <f t="shared" si="521"/>
        <v>0</v>
      </c>
      <c r="AF1197" s="5">
        <f t="shared" si="522"/>
        <v>0</v>
      </c>
      <c r="AG1197" s="5">
        <f t="shared" si="523"/>
        <v>0</v>
      </c>
      <c r="AH1197" s="5">
        <f t="shared" si="524"/>
        <v>0</v>
      </c>
      <c r="AI1197" s="5">
        <f t="shared" si="500"/>
        <v>0</v>
      </c>
      <c r="AJ1197" s="5">
        <f t="shared" si="501"/>
        <v>-4.7287792412167295E-3</v>
      </c>
      <c r="AK1197" s="5">
        <f t="shared" si="502"/>
        <v>0</v>
      </c>
      <c r="AL1197" s="5">
        <f t="shared" si="503"/>
        <v>0</v>
      </c>
      <c r="AM1197" s="5">
        <f t="shared" si="504"/>
        <v>1.7597679132494992E-3</v>
      </c>
      <c r="AN1197" s="5">
        <f t="shared" si="505"/>
        <v>-5.6753643591922476E-4</v>
      </c>
      <c r="AO1197" s="5">
        <f t="shared" si="506"/>
        <v>-5.6753643591922476E-4</v>
      </c>
      <c r="AP1197" s="5">
        <f t="shared" si="507"/>
        <v>-1.2304841704612324E-3</v>
      </c>
      <c r="AQ1197" s="5">
        <f t="shared" si="508"/>
        <v>0</v>
      </c>
      <c r="AR1197" s="5">
        <f t="shared" si="509"/>
        <v>0</v>
      </c>
      <c r="AS1197" s="5">
        <f t="shared" si="510"/>
        <v>0</v>
      </c>
      <c r="AT1197" s="5">
        <f t="shared" si="511"/>
        <v>0</v>
      </c>
      <c r="AU1197" s="5">
        <f t="shared" si="512"/>
        <v>-1.4785490510347277E-3</v>
      </c>
      <c r="AV1197" s="5">
        <f t="shared" si="513"/>
        <v>9.1988013530519552E-4</v>
      </c>
      <c r="AW1197" s="5">
        <f t="shared" si="514"/>
        <v>0</v>
      </c>
      <c r="AX1197" s="5">
        <f t="shared" si="515"/>
        <v>2.9143002235847426E-3</v>
      </c>
      <c r="AZ1197" s="7">
        <f t="shared" si="525"/>
        <v>144.38346579952645</v>
      </c>
      <c r="BA1197" s="4">
        <f t="shared" si="516"/>
        <v>-3.559620742372751E-4</v>
      </c>
      <c r="BB1197" s="5">
        <f>AZ1197/MAX($AZ$16:AZ1197)-1</f>
        <v>-2.7187031723524102E-2</v>
      </c>
    </row>
    <row r="1198" spans="1:54" x14ac:dyDescent="0.25">
      <c r="A1198" s="3">
        <v>44298</v>
      </c>
      <c r="B1198">
        <f>IFERROR(VLOOKUP($A1198,Finnifty!$A$14:$I$486,B$15+1,FALSE),All_curves!B1197)</f>
        <v>998951.19</v>
      </c>
      <c r="C1198">
        <f>IFERROR(VLOOKUP($A1198,Finnifty!$A$14:$I$486,C$15+1,FALSE),All_curves!C1197)</f>
        <v>1009659.88</v>
      </c>
      <c r="D1198">
        <f>IFERROR(VLOOKUP($A1198,Finnifty!$A$14:$I$486,D$15+1,FALSE),All_curves!D1197)</f>
        <v>1018601.56</v>
      </c>
      <c r="E1198">
        <f>IFERROR(VLOOKUP($A1198,Finnifty!$A$14:$I$486,E$15+1,FALSE),All_curves!E1197)</f>
        <v>968634.69</v>
      </c>
      <c r="F1198">
        <f>IFERROR(VLOOKUP($A1198,Finnifty!$A$14:$I$486,F$15+1,FALSE),All_curves!F1197)</f>
        <v>1012281.31</v>
      </c>
      <c r="G1198">
        <f>IFERROR(VLOOKUP($A1198,Finnifty!$A$14:$I$486,G$15+1,FALSE),All_curves!G1197)</f>
        <v>1008874.44</v>
      </c>
      <c r="H1198">
        <f>IFERROR(VLOOKUP($A1198,Finnifty!$A$14:$I$486,H$15+1,FALSE),All_curves!H1197)</f>
        <v>1012226.88</v>
      </c>
      <c r="I1198">
        <f>IFERROR(VLOOKUP($A1198,Finnifty!$A$14:$I$486,I$15+1,FALSE),All_curves!I1197)</f>
        <v>963873.63</v>
      </c>
      <c r="J1198">
        <f>IFERROR(VLOOKUP($A1198,Banknifty!$A$14:$I$4860,2,FALSE),All_curves!J1197)</f>
        <v>19069662</v>
      </c>
      <c r="K1198">
        <f>IFERROR(VLOOKUP($A1198,Banknifty!$A$14:$I$4860,3,FALSE),All_curves!K1197)</f>
        <v>31284320</v>
      </c>
      <c r="L1198">
        <f>IFERROR(VLOOKUP($A1198,Banknifty!$A$14:$I$4860,4,FALSE),All_curves!L1197)</f>
        <v>23949516</v>
      </c>
      <c r="M1198">
        <f>IFERROR(VLOOKUP($A1198,Banknifty!$A$14:$I$4860,5,FALSE),All_curves!M1197)</f>
        <v>31797068</v>
      </c>
      <c r="N1198">
        <f>IFERROR(VLOOKUP($A1198,Banknifty!$A$14:$I$4860,6,FALSE),All_curves!N1197)</f>
        <v>19262094</v>
      </c>
      <c r="O1198">
        <f>IFERROR(VLOOKUP($A1198,Banknifty!$A$14:$I$4860,7,FALSE),All_curves!O1197)</f>
        <v>29923366</v>
      </c>
      <c r="P1198">
        <f>IFERROR(VLOOKUP($A1198,Banknifty!$A$14:$I$4860,8,FALSE),All_curves!P1197)</f>
        <v>29923366</v>
      </c>
      <c r="Q1198">
        <f>IFERROR(VLOOKUP($A1198,Banknifty!$A$14:$I$4860,9,FALSE),All_curves!Q1197)</f>
        <v>24573696</v>
      </c>
      <c r="R1198">
        <f>IFERROR(VLOOKUP($A1198,Nifty!$A$14:$I$4860,2,FALSE),All_curves!R1197)</f>
        <v>9593327</v>
      </c>
      <c r="S1198">
        <f>IFERROR(VLOOKUP($A1198,Nifty!$A$14:$I$4860,3,FALSE),All_curves!S1197)</f>
        <v>11494951</v>
      </c>
      <c r="T1198">
        <f>IFERROR(VLOOKUP($A1198,Nifty!$A$14:$I$4860,4,FALSE),All_curves!T1197)</f>
        <v>11359140</v>
      </c>
      <c r="U1198">
        <f>IFERROR(VLOOKUP($A1198,Nifty!$A$14:$I$4860,5,FALSE),All_curves!U1197)</f>
        <v>12440056</v>
      </c>
      <c r="V1198">
        <f>IFERROR(VLOOKUP($A1198,Nifty!$A$14:$I$4860,6,FALSE),All_curves!V1197)</f>
        <v>10618663</v>
      </c>
      <c r="W1198">
        <f>IFERROR(VLOOKUP($A1198,Nifty!$A$14:$I$4860,7,FALSE),All_curves!W1197)</f>
        <v>11942935</v>
      </c>
      <c r="X1198">
        <f>IFERROR(VLOOKUP($A1198,Nifty!$A$14:$I$4860,8,FALSE),All_curves!X1197)</f>
        <v>11665745</v>
      </c>
      <c r="Y1198">
        <f>IFERROR(VLOOKUP($A1198,Nifty!$A$14:$I$4860,9,FALSE),All_curves!Y1197)</f>
        <v>11620425</v>
      </c>
      <c r="AA1198" s="5">
        <f t="shared" si="517"/>
        <v>-2.2058819930644846E-3</v>
      </c>
      <c r="AB1198" s="5">
        <f t="shared" si="518"/>
        <v>-1.4736291236885357E-3</v>
      </c>
      <c r="AC1198" s="5">
        <f t="shared" si="519"/>
        <v>4.7979844812973127E-5</v>
      </c>
      <c r="AD1198" s="5">
        <f t="shared" si="520"/>
        <v>-2.2168822009439593E-3</v>
      </c>
      <c r="AE1198" s="5">
        <f t="shared" si="521"/>
        <v>2.34624447059395E-3</v>
      </c>
      <c r="AF1198" s="5">
        <f t="shared" si="522"/>
        <v>1.1595644658004556E-3</v>
      </c>
      <c r="AG1198" s="5">
        <f t="shared" si="523"/>
        <v>4.7985616289158983E-5</v>
      </c>
      <c r="AH1198" s="5">
        <f t="shared" si="524"/>
        <v>-2.2168389847061487E-3</v>
      </c>
      <c r="AI1198" s="5">
        <f t="shared" si="500"/>
        <v>-3.0636146689899668E-4</v>
      </c>
      <c r="AJ1198" s="5">
        <f t="shared" si="501"/>
        <v>-6.3937104005858947E-3</v>
      </c>
      <c r="AK1198" s="5">
        <f t="shared" si="502"/>
        <v>-7.5576934390253481E-4</v>
      </c>
      <c r="AL1198" s="5">
        <f t="shared" si="503"/>
        <v>-2.9257733337196834E-3</v>
      </c>
      <c r="AM1198" s="5">
        <f t="shared" si="504"/>
        <v>-2.1596354784492178E-5</v>
      </c>
      <c r="AN1198" s="5">
        <f t="shared" si="505"/>
        <v>-2.0998233461831939E-3</v>
      </c>
      <c r="AO1198" s="5">
        <f t="shared" si="506"/>
        <v>-2.0998233461831939E-3</v>
      </c>
      <c r="AP1198" s="5">
        <f t="shared" si="507"/>
        <v>-3.9219386819503432E-3</v>
      </c>
      <c r="AQ1198" s="5">
        <f t="shared" si="508"/>
        <v>3.7961516773956649E-3</v>
      </c>
      <c r="AR1198" s="5">
        <f t="shared" si="509"/>
        <v>1.2747034772646604E-3</v>
      </c>
      <c r="AS1198" s="5">
        <f t="shared" si="510"/>
        <v>1.2812257456298326E-3</v>
      </c>
      <c r="AT1198" s="5">
        <f t="shared" si="511"/>
        <v>-8.054564129847952E-4</v>
      </c>
      <c r="AU1198" s="5">
        <f t="shared" si="512"/>
        <v>3.7960937017003094E-3</v>
      </c>
      <c r="AV1198" s="5">
        <f t="shared" si="513"/>
        <v>1.2745926887023362E-3</v>
      </c>
      <c r="AW1198" s="5">
        <f t="shared" si="514"/>
        <v>1.2811116540389911E-3</v>
      </c>
      <c r="AX1198" s="5">
        <f t="shared" si="515"/>
        <v>0</v>
      </c>
      <c r="AZ1198" s="7">
        <f t="shared" si="525"/>
        <v>144.31646085224568</v>
      </c>
      <c r="BA1198" s="4">
        <f t="shared" si="516"/>
        <v>-4.6407631864033027E-4</v>
      </c>
      <c r="BB1198" s="5">
        <f>AZ1198/MAX($AZ$16:AZ1198)-1</f>
        <v>-2.7638491184567293E-2</v>
      </c>
    </row>
    <row r="1199" spans="1:54" x14ac:dyDescent="0.25">
      <c r="A1199" s="3">
        <v>44299</v>
      </c>
      <c r="B1199">
        <f>IFERROR(VLOOKUP($A1199,Finnifty!$A$14:$I$486,B$15+1,FALSE),All_curves!B1198)</f>
        <v>1008033.25</v>
      </c>
      <c r="C1199">
        <f>IFERROR(VLOOKUP($A1199,Finnifty!$A$14:$I$486,C$15+1,FALSE),All_curves!C1198)</f>
        <v>1019313.06</v>
      </c>
      <c r="D1199">
        <f>IFERROR(VLOOKUP($A1199,Finnifty!$A$14:$I$486,D$15+1,FALSE),All_curves!D1198)</f>
        <v>1027979.88</v>
      </c>
      <c r="E1199">
        <f>IFERROR(VLOOKUP($A1199,Finnifty!$A$14:$I$486,E$15+1,FALSE),All_curves!E1198)</f>
        <v>975550.06</v>
      </c>
      <c r="F1199">
        <f>IFERROR(VLOOKUP($A1199,Finnifty!$A$14:$I$486,F$15+1,FALSE),All_curves!F1198)</f>
        <v>1020891.69</v>
      </c>
      <c r="G1199">
        <f>IFERROR(VLOOKUP($A1199,Finnifty!$A$14:$I$486,G$15+1,FALSE),All_curves!G1198)</f>
        <v>1018520.06</v>
      </c>
      <c r="H1199">
        <f>IFERROR(VLOOKUP($A1199,Finnifty!$A$14:$I$486,H$15+1,FALSE),All_curves!H1198)</f>
        <v>1024209.81</v>
      </c>
      <c r="I1199">
        <f>IFERROR(VLOOKUP($A1199,Finnifty!$A$14:$I$486,I$15+1,FALSE),All_curves!I1198)</f>
        <v>972478.94</v>
      </c>
      <c r="J1199">
        <f>IFERROR(VLOOKUP($A1199,Banknifty!$A$14:$I$4860,2,FALSE),All_curves!J1198)</f>
        <v>19188448</v>
      </c>
      <c r="K1199">
        <f>IFERROR(VLOOKUP($A1199,Banknifty!$A$14:$I$4860,3,FALSE),All_curves!K1198)</f>
        <v>31322738</v>
      </c>
      <c r="L1199">
        <f>IFERROR(VLOOKUP($A1199,Banknifty!$A$14:$I$4860,4,FALSE),All_curves!L1198)</f>
        <v>23970516</v>
      </c>
      <c r="M1199">
        <f>IFERROR(VLOOKUP($A1199,Banknifty!$A$14:$I$4860,5,FALSE),All_curves!M1198)</f>
        <v>31838218</v>
      </c>
      <c r="N1199">
        <f>IFERROR(VLOOKUP($A1199,Banknifty!$A$14:$I$4860,6,FALSE),All_curves!N1198)</f>
        <v>19341302</v>
      </c>
      <c r="O1199">
        <f>IFERROR(VLOOKUP($A1199,Banknifty!$A$14:$I$4860,7,FALSE),All_curves!O1198)</f>
        <v>30070814</v>
      </c>
      <c r="P1199">
        <f>IFERROR(VLOOKUP($A1199,Banknifty!$A$14:$I$4860,8,FALSE),All_curves!P1198)</f>
        <v>30070814</v>
      </c>
      <c r="Q1199">
        <f>IFERROR(VLOOKUP($A1199,Banknifty!$A$14:$I$4860,9,FALSE),All_curves!Q1198)</f>
        <v>24648794</v>
      </c>
      <c r="R1199">
        <f>IFERROR(VLOOKUP($A1199,Nifty!$A$14:$I$4860,2,FALSE),All_curves!R1198)</f>
        <v>9589835</v>
      </c>
      <c r="S1199">
        <f>IFERROR(VLOOKUP($A1199,Nifty!$A$14:$I$4860,3,FALSE),All_curves!S1198)</f>
        <v>11510589</v>
      </c>
      <c r="T1199">
        <f>IFERROR(VLOOKUP($A1199,Nifty!$A$14:$I$4860,4,FALSE),All_curves!T1198)</f>
        <v>11351303</v>
      </c>
      <c r="U1199">
        <f>IFERROR(VLOOKUP($A1199,Nifty!$A$14:$I$4860,5,FALSE),All_curves!U1198)</f>
        <v>12442046</v>
      </c>
      <c r="V1199">
        <f>IFERROR(VLOOKUP($A1199,Nifty!$A$14:$I$4860,6,FALSE),All_curves!V1198)</f>
        <v>10614797</v>
      </c>
      <c r="W1199">
        <f>IFERROR(VLOOKUP($A1199,Nifty!$A$14:$I$4860,7,FALSE),All_curves!W1198)</f>
        <v>11959183</v>
      </c>
      <c r="X1199">
        <f>IFERROR(VLOOKUP($A1199,Nifty!$A$14:$I$4860,8,FALSE),All_curves!X1198)</f>
        <v>11657697</v>
      </c>
      <c r="Y1199">
        <f>IFERROR(VLOOKUP($A1199,Nifty!$A$14:$I$4860,9,FALSE),All_curves!Y1198)</f>
        <v>11611066</v>
      </c>
      <c r="AA1199" s="5">
        <f t="shared" si="517"/>
        <v>9.0915953561254703E-3</v>
      </c>
      <c r="AB1199" s="5">
        <f t="shared" si="518"/>
        <v>9.5608235914059758E-3</v>
      </c>
      <c r="AC1199" s="5">
        <f t="shared" si="519"/>
        <v>9.2070544246956043E-3</v>
      </c>
      <c r="AD1199" s="5">
        <f t="shared" si="520"/>
        <v>7.1392962397414106E-3</v>
      </c>
      <c r="AE1199" s="5">
        <f t="shared" si="521"/>
        <v>8.5059162062370852E-3</v>
      </c>
      <c r="AF1199" s="5">
        <f t="shared" si="522"/>
        <v>9.5607734893154994E-3</v>
      </c>
      <c r="AG1199" s="5">
        <f t="shared" si="523"/>
        <v>1.1838185921322353E-2</v>
      </c>
      <c r="AH1199" s="5">
        <f t="shared" si="524"/>
        <v>8.9278404680497303E-3</v>
      </c>
      <c r="AI1199" s="5">
        <f t="shared" si="500"/>
        <v>6.2290563933435905E-3</v>
      </c>
      <c r="AJ1199" s="5">
        <f t="shared" si="501"/>
        <v>1.2280273312637036E-3</v>
      </c>
      <c r="AK1199" s="5">
        <f t="shared" si="502"/>
        <v>8.7684444228441905E-4</v>
      </c>
      <c r="AL1199" s="5">
        <f t="shared" si="503"/>
        <v>1.2941444789815737E-3</v>
      </c>
      <c r="AM1199" s="5">
        <f t="shared" si="504"/>
        <v>4.1121178206273701E-3</v>
      </c>
      <c r="AN1199" s="5">
        <f t="shared" si="505"/>
        <v>4.9275205202516936E-3</v>
      </c>
      <c r="AO1199" s="5">
        <f t="shared" si="506"/>
        <v>4.9275205202516936E-3</v>
      </c>
      <c r="AP1199" s="5">
        <f t="shared" si="507"/>
        <v>3.0560319457031415E-3</v>
      </c>
      <c r="AQ1199" s="5">
        <f t="shared" si="508"/>
        <v>-3.6400302001593499E-4</v>
      </c>
      <c r="AR1199" s="5">
        <f t="shared" si="509"/>
        <v>1.3604233719657355E-3</v>
      </c>
      <c r="AS1199" s="5">
        <f t="shared" si="510"/>
        <v>-6.8992899110320582E-4</v>
      </c>
      <c r="AT1199" s="5">
        <f t="shared" si="511"/>
        <v>1.599671255498869E-4</v>
      </c>
      <c r="AU1199" s="5">
        <f t="shared" si="512"/>
        <v>-3.6407596700260836E-4</v>
      </c>
      <c r="AV1199" s="5">
        <f t="shared" si="513"/>
        <v>1.3604695998095107E-3</v>
      </c>
      <c r="AW1199" s="5">
        <f t="shared" si="514"/>
        <v>-6.8988307219131073E-4</v>
      </c>
      <c r="AX1199" s="5">
        <f t="shared" si="515"/>
        <v>-8.053922296301641E-4</v>
      </c>
      <c r="AZ1199" s="7">
        <f t="shared" si="525"/>
        <v>144.92048733287106</v>
      </c>
      <c r="BA1199" s="4">
        <f t="shared" si="516"/>
        <v>4.1854302486242605E-3</v>
      </c>
      <c r="BB1199" s="5">
        <f>AZ1199/MAX($AZ$16:AZ1199)-1</f>
        <v>-2.3568739912973369E-2</v>
      </c>
    </row>
    <row r="1200" spans="1:54" x14ac:dyDescent="0.25">
      <c r="A1200" s="3">
        <v>44301</v>
      </c>
      <c r="B1200">
        <f>IFERROR(VLOOKUP($A1200,Finnifty!$A$14:$I$486,B$15+1,FALSE),All_curves!B1199)</f>
        <v>1008621.13</v>
      </c>
      <c r="C1200">
        <f>IFERROR(VLOOKUP($A1200,Finnifty!$A$14:$I$486,C$15+1,FALSE),All_curves!C1199)</f>
        <v>1017362.69</v>
      </c>
      <c r="D1200">
        <f>IFERROR(VLOOKUP($A1200,Finnifty!$A$14:$I$486,D$15+1,FALSE),All_curves!D1199)</f>
        <v>1026530</v>
      </c>
      <c r="E1200">
        <f>IFERROR(VLOOKUP($A1200,Finnifty!$A$14:$I$486,E$15+1,FALSE),All_curves!E1199)</f>
        <v>973527.5</v>
      </c>
      <c r="F1200">
        <f>IFERROR(VLOOKUP($A1200,Finnifty!$A$14:$I$486,F$15+1,FALSE),All_curves!F1199)</f>
        <v>1018779.63</v>
      </c>
      <c r="G1200">
        <f>IFERROR(VLOOKUP($A1200,Finnifty!$A$14:$I$486,G$15+1,FALSE),All_curves!G1199)</f>
        <v>1011605.75</v>
      </c>
      <c r="H1200">
        <f>IFERROR(VLOOKUP($A1200,Finnifty!$A$14:$I$486,H$15+1,FALSE),All_curves!H1199)</f>
        <v>1023028.94</v>
      </c>
      <c r="I1200">
        <f>IFERROR(VLOOKUP($A1200,Finnifty!$A$14:$I$486,I$15+1,FALSE),All_curves!I1199)</f>
        <v>974772.06</v>
      </c>
      <c r="J1200">
        <f>IFERROR(VLOOKUP($A1200,Banknifty!$A$14:$I$4860,2,FALSE),All_curves!J1199)</f>
        <v>19123210</v>
      </c>
      <c r="K1200">
        <f>IFERROR(VLOOKUP($A1200,Banknifty!$A$14:$I$4860,3,FALSE),All_curves!K1199)</f>
        <v>31192088</v>
      </c>
      <c r="L1200">
        <f>IFERROR(VLOOKUP($A1200,Banknifty!$A$14:$I$4860,4,FALSE),All_curves!L1199)</f>
        <v>23981790</v>
      </c>
      <c r="M1200">
        <f>IFERROR(VLOOKUP($A1200,Banknifty!$A$14:$I$4860,5,FALSE),All_curves!M1199)</f>
        <v>31504272</v>
      </c>
      <c r="N1200">
        <f>IFERROR(VLOOKUP($A1200,Banknifty!$A$14:$I$4860,6,FALSE),All_curves!N1199)</f>
        <v>19341302</v>
      </c>
      <c r="O1200">
        <f>IFERROR(VLOOKUP($A1200,Banknifty!$A$14:$I$4860,7,FALSE),All_curves!O1199)</f>
        <v>30018288</v>
      </c>
      <c r="P1200">
        <f>IFERROR(VLOOKUP($A1200,Banknifty!$A$14:$I$4860,8,FALSE),All_curves!P1199)</f>
        <v>30018288</v>
      </c>
      <c r="Q1200">
        <f>IFERROR(VLOOKUP($A1200,Banknifty!$A$14:$I$4860,9,FALSE),All_curves!Q1199)</f>
        <v>24690770</v>
      </c>
      <c r="R1200">
        <f>IFERROR(VLOOKUP($A1200,Nifty!$A$14:$I$4860,2,FALSE),All_curves!R1199)</f>
        <v>9515922</v>
      </c>
      <c r="S1200">
        <f>IFERROR(VLOOKUP($A1200,Nifty!$A$14:$I$4860,3,FALSE),All_curves!S1199)</f>
        <v>11412952</v>
      </c>
      <c r="T1200">
        <f>IFERROR(VLOOKUP($A1200,Nifty!$A$14:$I$4860,4,FALSE),All_curves!T1199)</f>
        <v>11294120</v>
      </c>
      <c r="U1200">
        <f>IFERROR(VLOOKUP($A1200,Nifty!$A$14:$I$4860,5,FALSE),All_curves!U1199)</f>
        <v>12333969</v>
      </c>
      <c r="V1200">
        <f>IFERROR(VLOOKUP($A1200,Nifty!$A$14:$I$4860,6,FALSE),All_curves!V1199)</f>
        <v>10588385</v>
      </c>
      <c r="W1200">
        <f>IFERROR(VLOOKUP($A1200,Nifty!$A$14:$I$4860,7,FALSE),All_curves!W1199)</f>
        <v>11926974</v>
      </c>
      <c r="X1200">
        <f>IFERROR(VLOOKUP($A1200,Nifty!$A$14:$I$4860,8,FALSE),All_curves!X1199)</f>
        <v>11610952</v>
      </c>
      <c r="Y1200">
        <f>IFERROR(VLOOKUP($A1200,Nifty!$A$14:$I$4860,9,FALSE),All_curves!Y1199)</f>
        <v>11612923</v>
      </c>
      <c r="AA1200" s="5">
        <f t="shared" si="517"/>
        <v>5.8319504837767155E-4</v>
      </c>
      <c r="AB1200" s="5">
        <f t="shared" si="518"/>
        <v>-1.9134160804337164E-3</v>
      </c>
      <c r="AC1200" s="5">
        <f t="shared" si="519"/>
        <v>-1.4104167097123144E-3</v>
      </c>
      <c r="AD1200" s="5">
        <f t="shared" si="520"/>
        <v>-2.0732508591102539E-3</v>
      </c>
      <c r="AE1200" s="5">
        <f t="shared" si="521"/>
        <v>-2.0688384680650485E-3</v>
      </c>
      <c r="AF1200" s="5">
        <f t="shared" si="522"/>
        <v>-6.7885849985125368E-3</v>
      </c>
      <c r="AG1200" s="5">
        <f t="shared" si="523"/>
        <v>-1.152957127016907E-3</v>
      </c>
      <c r="AH1200" s="5">
        <f t="shared" si="524"/>
        <v>2.3580150743420791E-3</v>
      </c>
      <c r="AI1200" s="5">
        <f t="shared" si="500"/>
        <v>-3.3998580812788504E-3</v>
      </c>
      <c r="AJ1200" s="5">
        <f t="shared" si="501"/>
        <v>-4.1710913011500095E-3</v>
      </c>
      <c r="AK1200" s="5">
        <f t="shared" si="502"/>
        <v>4.7032779769939914E-4</v>
      </c>
      <c r="AL1200" s="5">
        <f t="shared" si="503"/>
        <v>-1.0488840801328725E-2</v>
      </c>
      <c r="AM1200" s="5">
        <f t="shared" si="504"/>
        <v>0</v>
      </c>
      <c r="AN1200" s="5">
        <f t="shared" si="505"/>
        <v>-1.7467435367728434E-3</v>
      </c>
      <c r="AO1200" s="5">
        <f t="shared" si="506"/>
        <v>-1.7467435367728434E-3</v>
      </c>
      <c r="AP1200" s="5">
        <f t="shared" si="507"/>
        <v>1.7029636419534366E-3</v>
      </c>
      <c r="AQ1200" s="5">
        <f t="shared" si="508"/>
        <v>-7.7074318796934715E-3</v>
      </c>
      <c r="AR1200" s="5">
        <f t="shared" si="509"/>
        <v>-8.4823635002517772E-3</v>
      </c>
      <c r="AS1200" s="5">
        <f t="shared" si="510"/>
        <v>-5.0375714576555986E-3</v>
      </c>
      <c r="AT1200" s="5">
        <f t="shared" si="511"/>
        <v>-8.6864330834334202E-3</v>
      </c>
      <c r="AU1200" s="5">
        <f t="shared" si="512"/>
        <v>-2.488224692379859E-3</v>
      </c>
      <c r="AV1200" s="5">
        <f t="shared" si="513"/>
        <v>-2.6932441789710992E-3</v>
      </c>
      <c r="AW1200" s="5">
        <f t="shared" si="514"/>
        <v>-4.009797132315196E-3</v>
      </c>
      <c r="AX1200" s="5">
        <f t="shared" si="515"/>
        <v>1.5993363572297525E-4</v>
      </c>
      <c r="AZ1200" s="7">
        <f t="shared" si="525"/>
        <v>144.49302399278506</v>
      </c>
      <c r="BA1200" s="4">
        <f t="shared" si="516"/>
        <v>-2.9496405094482881E-3</v>
      </c>
      <c r="BB1200" s="5">
        <f>AZ1200/MAX($AZ$16:AZ1200)-1</f>
        <v>-2.6448861112417621E-2</v>
      </c>
    </row>
    <row r="1201" spans="1:54" x14ac:dyDescent="0.25">
      <c r="A1201" s="3">
        <v>44302</v>
      </c>
      <c r="B1201">
        <f>IFERROR(VLOOKUP($A1201,Finnifty!$A$14:$I$486,B$15+1,FALSE),All_curves!B1200)</f>
        <v>1008621.13</v>
      </c>
      <c r="C1201">
        <f>IFERROR(VLOOKUP($A1201,Finnifty!$A$14:$I$486,C$15+1,FALSE),All_curves!C1200)</f>
        <v>1017362.69</v>
      </c>
      <c r="D1201">
        <f>IFERROR(VLOOKUP($A1201,Finnifty!$A$14:$I$486,D$15+1,FALSE),All_curves!D1200)</f>
        <v>1026530</v>
      </c>
      <c r="E1201">
        <f>IFERROR(VLOOKUP($A1201,Finnifty!$A$14:$I$486,E$15+1,FALSE),All_curves!E1200)</f>
        <v>973527.5</v>
      </c>
      <c r="F1201">
        <f>IFERROR(VLOOKUP($A1201,Finnifty!$A$14:$I$486,F$15+1,FALSE),All_curves!F1200)</f>
        <v>1018779.63</v>
      </c>
      <c r="G1201">
        <f>IFERROR(VLOOKUP($A1201,Finnifty!$A$14:$I$486,G$15+1,FALSE),All_curves!G1200)</f>
        <v>1011605.75</v>
      </c>
      <c r="H1201">
        <f>IFERROR(VLOOKUP($A1201,Finnifty!$A$14:$I$486,H$15+1,FALSE),All_curves!H1200)</f>
        <v>1023028.94</v>
      </c>
      <c r="I1201">
        <f>IFERROR(VLOOKUP($A1201,Finnifty!$A$14:$I$486,I$15+1,FALSE),All_curves!I1200)</f>
        <v>974772.06</v>
      </c>
      <c r="J1201">
        <f>IFERROR(VLOOKUP($A1201,Banknifty!$A$14:$I$4860,2,FALSE),All_curves!J1200)</f>
        <v>19123210</v>
      </c>
      <c r="K1201">
        <f>IFERROR(VLOOKUP($A1201,Banknifty!$A$14:$I$4860,3,FALSE),All_curves!K1200)</f>
        <v>31192088</v>
      </c>
      <c r="L1201">
        <f>IFERROR(VLOOKUP($A1201,Banknifty!$A$14:$I$4860,4,FALSE),All_curves!L1200)</f>
        <v>23981790</v>
      </c>
      <c r="M1201">
        <f>IFERROR(VLOOKUP($A1201,Banknifty!$A$14:$I$4860,5,FALSE),All_curves!M1200)</f>
        <v>31504272</v>
      </c>
      <c r="N1201">
        <f>IFERROR(VLOOKUP($A1201,Banknifty!$A$14:$I$4860,6,FALSE),All_curves!N1200)</f>
        <v>19335376</v>
      </c>
      <c r="O1201">
        <f>IFERROR(VLOOKUP($A1201,Banknifty!$A$14:$I$4860,7,FALSE),All_curves!O1200)</f>
        <v>29826360</v>
      </c>
      <c r="P1201">
        <f>IFERROR(VLOOKUP($A1201,Banknifty!$A$14:$I$4860,8,FALSE),All_curves!P1200)</f>
        <v>29826360</v>
      </c>
      <c r="Q1201">
        <f>IFERROR(VLOOKUP($A1201,Banknifty!$A$14:$I$4860,9,FALSE),All_curves!Q1200)</f>
        <v>24618532</v>
      </c>
      <c r="R1201">
        <f>IFERROR(VLOOKUP($A1201,Nifty!$A$14:$I$4860,2,FALSE),All_curves!R1200)</f>
        <v>9484257</v>
      </c>
      <c r="S1201">
        <f>IFERROR(VLOOKUP($A1201,Nifty!$A$14:$I$4860,3,FALSE),All_curves!S1200)</f>
        <v>11412952</v>
      </c>
      <c r="T1201">
        <f>IFERROR(VLOOKUP($A1201,Nifty!$A$14:$I$4860,4,FALSE),All_curves!T1200)</f>
        <v>11294120</v>
      </c>
      <c r="U1201">
        <f>IFERROR(VLOOKUP($A1201,Nifty!$A$14:$I$4860,5,FALSE),All_curves!U1200)</f>
        <v>12333969</v>
      </c>
      <c r="V1201">
        <f>IFERROR(VLOOKUP($A1201,Nifty!$A$14:$I$4860,6,FALSE),All_curves!V1200)</f>
        <v>10538407</v>
      </c>
      <c r="W1201">
        <f>IFERROR(VLOOKUP($A1201,Nifty!$A$14:$I$4860,7,FALSE),All_curves!W1200)</f>
        <v>11912186</v>
      </c>
      <c r="X1201">
        <f>IFERROR(VLOOKUP($A1201,Nifty!$A$14:$I$4860,8,FALSE),All_curves!X1200)</f>
        <v>11597399</v>
      </c>
      <c r="Y1201">
        <f>IFERROR(VLOOKUP($A1201,Nifty!$A$14:$I$4860,9,FALSE),All_curves!Y1200)</f>
        <v>11629284</v>
      </c>
      <c r="AA1201" s="5">
        <f t="shared" si="517"/>
        <v>0</v>
      </c>
      <c r="AB1201" s="5">
        <f t="shared" si="518"/>
        <v>0</v>
      </c>
      <c r="AC1201" s="5">
        <f t="shared" si="519"/>
        <v>0</v>
      </c>
      <c r="AD1201" s="5">
        <f t="shared" si="520"/>
        <v>0</v>
      </c>
      <c r="AE1201" s="5">
        <f t="shared" si="521"/>
        <v>0</v>
      </c>
      <c r="AF1201" s="5">
        <f t="shared" si="522"/>
        <v>0</v>
      </c>
      <c r="AG1201" s="5">
        <f t="shared" si="523"/>
        <v>0</v>
      </c>
      <c r="AH1201" s="5">
        <f t="shared" si="524"/>
        <v>0</v>
      </c>
      <c r="AI1201" s="5">
        <f t="shared" si="500"/>
        <v>0</v>
      </c>
      <c r="AJ1201" s="5">
        <f t="shared" si="501"/>
        <v>0</v>
      </c>
      <c r="AK1201" s="5">
        <f t="shared" si="502"/>
        <v>0</v>
      </c>
      <c r="AL1201" s="5">
        <f t="shared" si="503"/>
        <v>0</v>
      </c>
      <c r="AM1201" s="5">
        <f t="shared" si="504"/>
        <v>-3.0639095547957407E-4</v>
      </c>
      <c r="AN1201" s="5">
        <f t="shared" si="505"/>
        <v>-6.3937023990175978E-3</v>
      </c>
      <c r="AO1201" s="5">
        <f t="shared" si="506"/>
        <v>-6.3937023990175978E-3</v>
      </c>
      <c r="AP1201" s="5">
        <f t="shared" si="507"/>
        <v>-2.9257086757521478E-3</v>
      </c>
      <c r="AQ1201" s="5">
        <f t="shared" si="508"/>
        <v>-3.3275808692000419E-3</v>
      </c>
      <c r="AR1201" s="5">
        <f t="shared" si="509"/>
        <v>0</v>
      </c>
      <c r="AS1201" s="5">
        <f t="shared" si="510"/>
        <v>0</v>
      </c>
      <c r="AT1201" s="5">
        <f t="shared" si="511"/>
        <v>0</v>
      </c>
      <c r="AU1201" s="5">
        <f t="shared" si="512"/>
        <v>-4.720077707790149E-3</v>
      </c>
      <c r="AV1201" s="5">
        <f t="shared" si="513"/>
        <v>-1.2398786146426977E-3</v>
      </c>
      <c r="AW1201" s="5">
        <f t="shared" si="514"/>
        <v>-1.1672600145103962E-3</v>
      </c>
      <c r="AX1201" s="5">
        <f t="shared" si="515"/>
        <v>1.4088614899108176E-3</v>
      </c>
      <c r="AZ1201" s="7">
        <f t="shared" si="525"/>
        <v>144.34211644093784</v>
      </c>
      <c r="BA1201" s="4">
        <f t="shared" si="516"/>
        <v>-1.0443933393958081E-3</v>
      </c>
      <c r="BB1201" s="5">
        <f>AZ1201/MAX($AZ$16:AZ1201)-1</f>
        <v>-2.7465631437432858E-2</v>
      </c>
    </row>
    <row r="1202" spans="1:54" x14ac:dyDescent="0.25">
      <c r="A1202" s="3">
        <v>44305</v>
      </c>
      <c r="B1202">
        <f>IFERROR(VLOOKUP($A1202,Finnifty!$A$14:$I$486,B$15+1,FALSE),All_curves!B1201)</f>
        <v>1007281.75</v>
      </c>
      <c r="C1202">
        <f>IFERROR(VLOOKUP($A1202,Finnifty!$A$14:$I$486,C$15+1,FALSE),All_curves!C1201)</f>
        <v>1020946.69</v>
      </c>
      <c r="D1202">
        <f>IFERROR(VLOOKUP($A1202,Finnifty!$A$14:$I$486,D$15+1,FALSE),All_curves!D1201)</f>
        <v>1027560.94</v>
      </c>
      <c r="E1202">
        <f>IFERROR(VLOOKUP($A1202,Finnifty!$A$14:$I$486,E$15+1,FALSE),All_curves!E1201)</f>
        <v>974505.19</v>
      </c>
      <c r="F1202">
        <f>IFERROR(VLOOKUP($A1202,Finnifty!$A$14:$I$486,F$15+1,FALSE),All_curves!F1201)</f>
        <v>1018779.63</v>
      </c>
      <c r="G1202">
        <f>IFERROR(VLOOKUP($A1202,Finnifty!$A$14:$I$486,G$15+1,FALSE),All_curves!G1201)</f>
        <v>1012621.69</v>
      </c>
      <c r="H1202">
        <f>IFERROR(VLOOKUP($A1202,Finnifty!$A$14:$I$486,H$15+1,FALSE),All_curves!H1201)</f>
        <v>1024056.31</v>
      </c>
      <c r="I1202">
        <f>IFERROR(VLOOKUP($A1202,Finnifty!$A$14:$I$486,I$15+1,FALSE),All_curves!I1201)</f>
        <v>975001.25</v>
      </c>
      <c r="J1202">
        <f>IFERROR(VLOOKUP($A1202,Banknifty!$A$14:$I$4860,2,FALSE),All_curves!J1201)</f>
        <v>19013296</v>
      </c>
      <c r="K1202">
        <f>IFERROR(VLOOKUP($A1202,Banknifty!$A$14:$I$4860,3,FALSE),All_curves!K1201)</f>
        <v>31170858</v>
      </c>
      <c r="L1202">
        <f>IFERROR(VLOOKUP($A1202,Banknifty!$A$14:$I$4860,4,FALSE),All_curves!L1201)</f>
        <v>23863884</v>
      </c>
      <c r="M1202">
        <f>IFERROR(VLOOKUP($A1202,Banknifty!$A$14:$I$4860,5,FALSE),All_curves!M1201)</f>
        <v>31483250</v>
      </c>
      <c r="N1202">
        <f>IFERROR(VLOOKUP($A1202,Banknifty!$A$14:$I$4860,6,FALSE),All_curves!N1201)</f>
        <v>19455818</v>
      </c>
      <c r="O1202">
        <f>IFERROR(VLOOKUP($A1202,Banknifty!$A$14:$I$4860,7,FALSE),All_curves!O1201)</f>
        <v>29862986</v>
      </c>
      <c r="P1202">
        <f>IFERROR(VLOOKUP($A1202,Banknifty!$A$14:$I$4860,8,FALSE),All_curves!P1201)</f>
        <v>29862986</v>
      </c>
      <c r="Q1202">
        <f>IFERROR(VLOOKUP($A1202,Banknifty!$A$14:$I$4860,9,FALSE),All_curves!Q1201)</f>
        <v>24650392</v>
      </c>
      <c r="R1202">
        <f>IFERROR(VLOOKUP($A1202,Nifty!$A$14:$I$4860,2,FALSE),All_curves!R1201)</f>
        <v>9384147</v>
      </c>
      <c r="S1202">
        <f>IFERROR(VLOOKUP($A1202,Nifty!$A$14:$I$4860,3,FALSE),All_curves!S1201)</f>
        <v>11412952</v>
      </c>
      <c r="T1202">
        <f>IFERROR(VLOOKUP($A1202,Nifty!$A$14:$I$4860,4,FALSE),All_curves!T1201)</f>
        <v>11294120</v>
      </c>
      <c r="U1202">
        <f>IFERROR(VLOOKUP($A1202,Nifty!$A$14:$I$4860,5,FALSE),All_curves!U1201)</f>
        <v>12333969</v>
      </c>
      <c r="V1202">
        <f>IFERROR(VLOOKUP($A1202,Nifty!$A$14:$I$4860,6,FALSE),All_curves!V1201)</f>
        <v>10427170</v>
      </c>
      <c r="W1202">
        <f>IFERROR(VLOOKUP($A1202,Nifty!$A$14:$I$4860,7,FALSE),All_curves!W1201)</f>
        <v>11912186</v>
      </c>
      <c r="X1202">
        <f>IFERROR(VLOOKUP($A1202,Nifty!$A$14:$I$4860,8,FALSE),All_curves!X1201)</f>
        <v>11597399</v>
      </c>
      <c r="Y1202">
        <f>IFERROR(VLOOKUP($A1202,Nifty!$A$14:$I$4860,9,FALSE),All_curves!Y1201)</f>
        <v>11629284</v>
      </c>
      <c r="AA1202" s="5">
        <f t="shared" si="517"/>
        <v>-1.3279317279423219E-3</v>
      </c>
      <c r="AB1202" s="5">
        <f t="shared" si="518"/>
        <v>3.5228341231974269E-3</v>
      </c>
      <c r="AC1202" s="5">
        <f t="shared" si="519"/>
        <v>1.0042960264189382E-3</v>
      </c>
      <c r="AD1202" s="5">
        <f t="shared" si="520"/>
        <v>1.0042756881545323E-3</v>
      </c>
      <c r="AE1202" s="5">
        <f t="shared" si="521"/>
        <v>0</v>
      </c>
      <c r="AF1202" s="5">
        <f t="shared" si="522"/>
        <v>1.0042845248754428E-3</v>
      </c>
      <c r="AG1202" s="5">
        <f t="shared" si="523"/>
        <v>1.0042433403694151E-3</v>
      </c>
      <c r="AH1202" s="5">
        <f t="shared" si="524"/>
        <v>2.3512163448757839E-4</v>
      </c>
      <c r="AI1202" s="5">
        <f t="shared" si="500"/>
        <v>-5.7476752072481707E-3</v>
      </c>
      <c r="AJ1202" s="5">
        <f t="shared" si="501"/>
        <v>-6.8062131653390257E-4</v>
      </c>
      <c r="AK1202" s="5">
        <f t="shared" si="502"/>
        <v>-4.9164803794878864E-3</v>
      </c>
      <c r="AL1202" s="5">
        <f t="shared" si="503"/>
        <v>-6.6727458422144448E-4</v>
      </c>
      <c r="AM1202" s="5">
        <f t="shared" si="504"/>
        <v>6.2291004840040465E-3</v>
      </c>
      <c r="AN1202" s="5">
        <f t="shared" si="505"/>
        <v>1.2279741812275535E-3</v>
      </c>
      <c r="AO1202" s="5">
        <f t="shared" si="506"/>
        <v>1.2279741812275535E-3</v>
      </c>
      <c r="AP1202" s="5">
        <f t="shared" si="507"/>
        <v>1.2941470271257138E-3</v>
      </c>
      <c r="AQ1202" s="5">
        <f t="shared" si="508"/>
        <v>-1.0555386679209522E-2</v>
      </c>
      <c r="AR1202" s="5">
        <f t="shared" si="509"/>
        <v>0</v>
      </c>
      <c r="AS1202" s="5">
        <f t="shared" si="510"/>
        <v>0</v>
      </c>
      <c r="AT1202" s="5">
        <f t="shared" si="511"/>
        <v>0</v>
      </c>
      <c r="AU1202" s="5">
        <f t="shared" si="512"/>
        <v>-1.0555390392494757E-2</v>
      </c>
      <c r="AV1202" s="5">
        <f t="shared" si="513"/>
        <v>0</v>
      </c>
      <c r="AW1202" s="5">
        <f t="shared" si="514"/>
        <v>0</v>
      </c>
      <c r="AX1202" s="5">
        <f t="shared" si="515"/>
        <v>0</v>
      </c>
      <c r="AZ1202" s="7">
        <f t="shared" si="525"/>
        <v>144.24169938022067</v>
      </c>
      <c r="BA1202" s="4">
        <f t="shared" si="516"/>
        <v>-6.9568787816874189E-4</v>
      </c>
      <c r="BB1202" s="5">
        <f>AZ1202/MAX($AZ$16:AZ1202)-1</f>
        <v>-2.8142211808744322E-2</v>
      </c>
    </row>
    <row r="1203" spans="1:54" x14ac:dyDescent="0.25">
      <c r="A1203" s="3">
        <v>44306</v>
      </c>
      <c r="B1203">
        <f>IFERROR(VLOOKUP($A1203,Finnifty!$A$14:$I$486,B$15+1,FALSE),All_curves!B1202)</f>
        <v>1010891.63</v>
      </c>
      <c r="C1203">
        <f>IFERROR(VLOOKUP($A1203,Finnifty!$A$14:$I$486,C$15+1,FALSE),All_curves!C1202)</f>
        <v>1027895.5</v>
      </c>
      <c r="D1203">
        <f>IFERROR(VLOOKUP($A1203,Finnifty!$A$14:$I$486,D$15+1,FALSE),All_curves!D1202)</f>
        <v>1031733.06</v>
      </c>
      <c r="E1203">
        <f>IFERROR(VLOOKUP($A1203,Finnifty!$A$14:$I$486,E$15+1,FALSE),All_curves!E1202)</f>
        <v>976888.56</v>
      </c>
      <c r="F1203">
        <f>IFERROR(VLOOKUP($A1203,Finnifty!$A$14:$I$486,F$15+1,FALSE),All_curves!F1202)</f>
        <v>1020097.13</v>
      </c>
      <c r="G1203">
        <f>IFERROR(VLOOKUP($A1203,Finnifty!$A$14:$I$486,G$15+1,FALSE),All_curves!G1202)</f>
        <v>1016248.25</v>
      </c>
      <c r="H1203">
        <f>IFERROR(VLOOKUP($A1203,Finnifty!$A$14:$I$486,H$15+1,FALSE),All_curves!H1202)</f>
        <v>1028214.25</v>
      </c>
      <c r="I1203">
        <f>IFERROR(VLOOKUP($A1203,Finnifty!$A$14:$I$486,I$15+1,FALSE),All_curves!I1202)</f>
        <v>977733.25</v>
      </c>
      <c r="J1203">
        <f>IFERROR(VLOOKUP($A1203,Banknifty!$A$14:$I$4860,2,FALSE),All_curves!J1202)</f>
        <v>18968304</v>
      </c>
      <c r="K1203">
        <f>IFERROR(VLOOKUP($A1203,Banknifty!$A$14:$I$4860,3,FALSE),All_curves!K1202)</f>
        <v>31345724</v>
      </c>
      <c r="L1203">
        <f>IFERROR(VLOOKUP($A1203,Banknifty!$A$14:$I$4860,4,FALSE),All_curves!L1202)</f>
        <v>23787344</v>
      </c>
      <c r="M1203">
        <f>IFERROR(VLOOKUP($A1203,Banknifty!$A$14:$I$4860,5,FALSE),All_curves!M1202)</f>
        <v>31532936</v>
      </c>
      <c r="N1203">
        <f>IFERROR(VLOOKUP($A1203,Banknifty!$A$14:$I$4860,6,FALSE),All_curves!N1202)</f>
        <v>19494788</v>
      </c>
      <c r="O1203">
        <f>IFERROR(VLOOKUP($A1203,Banknifty!$A$14:$I$4860,7,FALSE),All_curves!O1202)</f>
        <v>29920732</v>
      </c>
      <c r="P1203">
        <f>IFERROR(VLOOKUP($A1203,Banknifty!$A$14:$I$4860,8,FALSE),All_curves!P1202)</f>
        <v>29920732</v>
      </c>
      <c r="Q1203">
        <f>IFERROR(VLOOKUP($A1203,Banknifty!$A$14:$I$4860,9,FALSE),All_curves!Q1202)</f>
        <v>24640470</v>
      </c>
      <c r="R1203">
        <f>IFERROR(VLOOKUP($A1203,Nifty!$A$14:$I$4860,2,FALSE),All_curves!R1202)</f>
        <v>9392226</v>
      </c>
      <c r="S1203">
        <f>IFERROR(VLOOKUP($A1203,Nifty!$A$14:$I$4860,3,FALSE),All_curves!S1202)</f>
        <v>11460953</v>
      </c>
      <c r="T1203">
        <f>IFERROR(VLOOKUP($A1203,Nifty!$A$14:$I$4860,4,FALSE),All_curves!T1202)</f>
        <v>11310723</v>
      </c>
      <c r="U1203">
        <f>IFERROR(VLOOKUP($A1203,Nifty!$A$14:$I$4860,5,FALSE),All_curves!U1202)</f>
        <v>12387940</v>
      </c>
      <c r="V1203">
        <f>IFERROR(VLOOKUP($A1203,Nifty!$A$14:$I$4860,6,FALSE),All_curves!V1202)</f>
        <v>10436148</v>
      </c>
      <c r="W1203">
        <f>IFERROR(VLOOKUP($A1203,Nifty!$A$14:$I$4860,7,FALSE),All_curves!W1202)</f>
        <v>11962286</v>
      </c>
      <c r="X1203">
        <f>IFERROR(VLOOKUP($A1203,Nifty!$A$14:$I$4860,8,FALSE),All_curves!X1202)</f>
        <v>11614448</v>
      </c>
      <c r="Y1203">
        <f>IFERROR(VLOOKUP($A1203,Nifty!$A$14:$I$4860,9,FALSE),All_curves!Y1202)</f>
        <v>11629284</v>
      </c>
      <c r="AA1203" s="5">
        <f t="shared" si="517"/>
        <v>3.5837837824421737E-3</v>
      </c>
      <c r="AB1203" s="5">
        <f t="shared" si="518"/>
        <v>6.8062417637104744E-3</v>
      </c>
      <c r="AC1203" s="5">
        <f t="shared" si="519"/>
        <v>4.060216613527734E-3</v>
      </c>
      <c r="AD1203" s="5">
        <f t="shared" si="520"/>
        <v>2.4457232495602721E-3</v>
      </c>
      <c r="AE1203" s="5">
        <f t="shared" si="521"/>
        <v>1.2932139210517501E-3</v>
      </c>
      <c r="AF1203" s="5">
        <f t="shared" si="522"/>
        <v>3.5813572193974519E-3</v>
      </c>
      <c r="AG1203" s="5">
        <f t="shared" si="523"/>
        <v>4.0602650063257251E-3</v>
      </c>
      <c r="AH1203" s="5">
        <f t="shared" si="524"/>
        <v>2.8020476896823965E-3</v>
      </c>
      <c r="AI1203" s="5">
        <f t="shared" si="500"/>
        <v>-2.3663440573375993E-3</v>
      </c>
      <c r="AJ1203" s="5">
        <f t="shared" si="501"/>
        <v>5.6099193676348857E-3</v>
      </c>
      <c r="AK1203" s="5">
        <f t="shared" si="502"/>
        <v>-3.207357192986704E-3</v>
      </c>
      <c r="AL1203" s="5">
        <f t="shared" si="503"/>
        <v>1.5781725203083408E-3</v>
      </c>
      <c r="AM1203" s="5">
        <f t="shared" si="504"/>
        <v>2.0029998224695422E-3</v>
      </c>
      <c r="AN1203" s="5">
        <f t="shared" si="505"/>
        <v>1.9336981238244899E-3</v>
      </c>
      <c r="AO1203" s="5">
        <f t="shared" si="506"/>
        <v>1.9336981238244899E-3</v>
      </c>
      <c r="AP1203" s="5">
        <f t="shared" si="507"/>
        <v>-4.0250881203029998E-4</v>
      </c>
      <c r="AQ1203" s="5">
        <f t="shared" si="508"/>
        <v>8.6092001755733172E-4</v>
      </c>
      <c r="AR1203" s="5">
        <f t="shared" si="509"/>
        <v>4.2058356155356691E-3</v>
      </c>
      <c r="AS1203" s="5">
        <f t="shared" si="510"/>
        <v>1.4700569854046996E-3</v>
      </c>
      <c r="AT1203" s="5">
        <f t="shared" si="511"/>
        <v>4.3758014958525937E-3</v>
      </c>
      <c r="AU1203" s="5">
        <f t="shared" si="512"/>
        <v>8.6101981649866488E-4</v>
      </c>
      <c r="AV1203" s="5">
        <f t="shared" si="513"/>
        <v>4.2057771764141272E-3</v>
      </c>
      <c r="AW1203" s="5">
        <f t="shared" si="514"/>
        <v>1.4700710047139687E-3</v>
      </c>
      <c r="AX1203" s="5">
        <f t="shared" si="515"/>
        <v>0</v>
      </c>
      <c r="AZ1203" s="7">
        <f t="shared" si="525"/>
        <v>144.56122244628705</v>
      </c>
      <c r="BA1203" s="4">
        <f t="shared" si="516"/>
        <v>2.2151920522242578E-3</v>
      </c>
      <c r="BB1203" s="5">
        <f>AZ1203/MAX($AZ$16:AZ1203)-1</f>
        <v>-2.5989360160450836E-2</v>
      </c>
    </row>
    <row r="1204" spans="1:54" x14ac:dyDescent="0.25">
      <c r="A1204" s="3">
        <v>44308</v>
      </c>
      <c r="B1204">
        <f>IFERROR(VLOOKUP($A1204,Finnifty!$A$14:$I$486,B$15+1,FALSE),All_curves!B1203)</f>
        <v>1035291.5</v>
      </c>
      <c r="C1204">
        <f>IFERROR(VLOOKUP($A1204,Finnifty!$A$14:$I$486,C$15+1,FALSE),All_curves!C1203)</f>
        <v>1036142.88</v>
      </c>
      <c r="D1204">
        <f>IFERROR(VLOOKUP($A1204,Finnifty!$A$14:$I$486,D$15+1,FALSE),All_curves!D1203)</f>
        <v>1046497.81</v>
      </c>
      <c r="E1204">
        <f>IFERROR(VLOOKUP($A1204,Finnifty!$A$14:$I$486,E$15+1,FALSE),All_curves!E1203)</f>
        <v>989788.88</v>
      </c>
      <c r="F1204">
        <f>IFERROR(VLOOKUP($A1204,Finnifty!$A$14:$I$486,F$15+1,FALSE),All_curves!F1203)</f>
        <v>1053754.1299999999</v>
      </c>
      <c r="G1204">
        <f>IFERROR(VLOOKUP($A1204,Finnifty!$A$14:$I$486,G$15+1,FALSE),All_curves!G1203)</f>
        <v>1035683.81</v>
      </c>
      <c r="H1204">
        <f>IFERROR(VLOOKUP($A1204,Finnifty!$A$14:$I$486,H$15+1,FALSE),All_curves!H1203)</f>
        <v>1042928.63</v>
      </c>
      <c r="I1204">
        <f>IFERROR(VLOOKUP($A1204,Finnifty!$A$14:$I$486,I$15+1,FALSE),All_curves!I1203)</f>
        <v>983127.5</v>
      </c>
      <c r="J1204">
        <f>IFERROR(VLOOKUP($A1204,Banknifty!$A$14:$I$4860,2,FALSE),All_curves!J1203)</f>
        <v>19353998</v>
      </c>
      <c r="K1204">
        <f>IFERROR(VLOOKUP($A1204,Banknifty!$A$14:$I$4860,3,FALSE),All_curves!K1203)</f>
        <v>32133778</v>
      </c>
      <c r="L1204">
        <f>IFERROR(VLOOKUP($A1204,Banknifty!$A$14:$I$4860,4,FALSE),All_curves!L1203)</f>
        <v>24269528</v>
      </c>
      <c r="M1204">
        <f>IFERROR(VLOOKUP($A1204,Banknifty!$A$14:$I$4860,5,FALSE),All_curves!M1203)</f>
        <v>31992610</v>
      </c>
      <c r="N1204">
        <f>IFERROR(VLOOKUP($A1204,Banknifty!$A$14:$I$4860,6,FALSE),All_curves!N1203)</f>
        <v>19476486</v>
      </c>
      <c r="O1204">
        <f>IFERROR(VLOOKUP($A1204,Banknifty!$A$14:$I$4860,7,FALSE),All_curves!O1203)</f>
        <v>29927012</v>
      </c>
      <c r="P1204">
        <f>IFERROR(VLOOKUP($A1204,Banknifty!$A$14:$I$4860,8,FALSE),All_curves!P1203)</f>
        <v>29927012</v>
      </c>
      <c r="Q1204">
        <f>IFERROR(VLOOKUP($A1204,Banknifty!$A$14:$I$4860,9,FALSE),All_curves!Q1203)</f>
        <v>24640470</v>
      </c>
      <c r="R1204">
        <f>IFERROR(VLOOKUP($A1204,Nifty!$A$14:$I$4860,2,FALSE),All_curves!R1203)</f>
        <v>9621716</v>
      </c>
      <c r="S1204">
        <f>IFERROR(VLOOKUP($A1204,Nifty!$A$14:$I$4860,3,FALSE),All_curves!S1203)</f>
        <v>11714348</v>
      </c>
      <c r="T1204">
        <f>IFERROR(VLOOKUP($A1204,Nifty!$A$14:$I$4860,4,FALSE),All_curves!T1203)</f>
        <v>11460281</v>
      </c>
      <c r="U1204">
        <f>IFERROR(VLOOKUP($A1204,Nifty!$A$14:$I$4860,5,FALSE),All_curves!U1203)</f>
        <v>12589437</v>
      </c>
      <c r="V1204">
        <f>IFERROR(VLOOKUP($A1204,Nifty!$A$14:$I$4860,6,FALSE),All_curves!V1203)</f>
        <v>10543628</v>
      </c>
      <c r="W1204">
        <f>IFERROR(VLOOKUP($A1204,Nifty!$A$14:$I$4860,7,FALSE),All_curves!W1203)</f>
        <v>12096831</v>
      </c>
      <c r="X1204">
        <f>IFERROR(VLOOKUP($A1204,Nifty!$A$14:$I$4860,8,FALSE),All_curves!X1203)</f>
        <v>11704606</v>
      </c>
      <c r="Y1204">
        <f>IFERROR(VLOOKUP($A1204,Nifty!$A$14:$I$4860,9,FALSE),All_curves!Y1203)</f>
        <v>11680170</v>
      </c>
      <c r="AA1204" s="5">
        <f t="shared" si="517"/>
        <v>2.4136978955894506E-2</v>
      </c>
      <c r="AB1204" s="5">
        <f t="shared" si="518"/>
        <v>8.0235588150741055E-3</v>
      </c>
      <c r="AC1204" s="5">
        <f t="shared" si="519"/>
        <v>1.4310629922045903E-2</v>
      </c>
      <c r="AD1204" s="5">
        <f t="shared" si="520"/>
        <v>1.3205518549628481E-2</v>
      </c>
      <c r="AE1204" s="5">
        <f t="shared" si="521"/>
        <v>3.2993916961613134E-2</v>
      </c>
      <c r="AF1204" s="5">
        <f t="shared" si="522"/>
        <v>1.9124815221084113E-2</v>
      </c>
      <c r="AG1204" s="5">
        <f t="shared" si="523"/>
        <v>1.4310616683244737E-2</v>
      </c>
      <c r="AH1204" s="5">
        <f t="shared" si="524"/>
        <v>5.5170978382907965E-3</v>
      </c>
      <c r="AI1204" s="5">
        <f t="shared" si="500"/>
        <v>2.033360494433234E-2</v>
      </c>
      <c r="AJ1204" s="5">
        <f t="shared" si="501"/>
        <v>2.5140717757867082E-2</v>
      </c>
      <c r="AK1204" s="5">
        <f t="shared" si="502"/>
        <v>2.0270611128337723E-2</v>
      </c>
      <c r="AL1204" s="5">
        <f t="shared" si="503"/>
        <v>1.4577583260879878E-2</v>
      </c>
      <c r="AM1204" s="5">
        <f t="shared" si="504"/>
        <v>-9.3881503097137387E-4</v>
      </c>
      <c r="AN1204" s="5">
        <f t="shared" si="505"/>
        <v>2.0988791317000377E-4</v>
      </c>
      <c r="AO1204" s="5">
        <f t="shared" si="506"/>
        <v>2.0988791317000377E-4</v>
      </c>
      <c r="AP1204" s="5">
        <f t="shared" si="507"/>
        <v>0</v>
      </c>
      <c r="AQ1204" s="5">
        <f t="shared" si="508"/>
        <v>2.4434037255917751E-2</v>
      </c>
      <c r="AR1204" s="5">
        <f t="shared" si="509"/>
        <v>2.2109417951543753E-2</v>
      </c>
      <c r="AS1204" s="5">
        <f t="shared" si="510"/>
        <v>1.3222673740661772E-2</v>
      </c>
      <c r="AT1204" s="5">
        <f t="shared" si="511"/>
        <v>1.626557765052139E-2</v>
      </c>
      <c r="AU1204" s="5">
        <f t="shared" si="512"/>
        <v>1.02988190661919E-2</v>
      </c>
      <c r="AV1204" s="5">
        <f t="shared" si="513"/>
        <v>1.124743213797097E-2</v>
      </c>
      <c r="AW1204" s="5">
        <f t="shared" si="514"/>
        <v>7.7625729608501448E-3</v>
      </c>
      <c r="AX1204" s="5">
        <f t="shared" si="515"/>
        <v>4.375677814730361E-3</v>
      </c>
      <c r="AZ1204" s="7">
        <f t="shared" si="525"/>
        <v>146.49558905270592</v>
      </c>
      <c r="BA1204" s="4">
        <f t="shared" si="516"/>
        <v>1.3380950808835394E-2</v>
      </c>
      <c r="BB1204" s="5">
        <f>AZ1204/MAX($AZ$16:AZ1204)-1</f>
        <v>-1.2956171701475561E-2</v>
      </c>
    </row>
    <row r="1205" spans="1:54" x14ac:dyDescent="0.25">
      <c r="A1205" s="3">
        <v>44309</v>
      </c>
      <c r="B1205">
        <f>IFERROR(VLOOKUP($A1205,Finnifty!$A$14:$I$486,B$15+1,FALSE),All_curves!B1204)</f>
        <v>1032697</v>
      </c>
      <c r="C1205">
        <f>IFERROR(VLOOKUP($A1205,Finnifty!$A$14:$I$486,C$15+1,FALSE),All_curves!C1204)</f>
        <v>1033334.31</v>
      </c>
      <c r="D1205">
        <f>IFERROR(VLOOKUP($A1205,Finnifty!$A$14:$I$486,D$15+1,FALSE),All_curves!D1204)</f>
        <v>1043058.81</v>
      </c>
      <c r="E1205">
        <f>IFERROR(VLOOKUP($A1205,Finnifty!$A$14:$I$486,E$15+1,FALSE),All_curves!E1204)</f>
        <v>989788.88</v>
      </c>
      <c r="F1205">
        <f>IFERROR(VLOOKUP($A1205,Finnifty!$A$14:$I$486,F$15+1,FALSE),All_curves!F1204)</f>
        <v>1050294.6299999999</v>
      </c>
      <c r="G1205">
        <f>IFERROR(VLOOKUP($A1205,Finnifty!$A$14:$I$486,G$15+1,FALSE),All_curves!G1204)</f>
        <v>1032385</v>
      </c>
      <c r="H1205">
        <f>IFERROR(VLOOKUP($A1205,Finnifty!$A$14:$I$486,H$15+1,FALSE),All_curves!H1204)</f>
        <v>1039501.31</v>
      </c>
      <c r="I1205">
        <f>IFERROR(VLOOKUP($A1205,Finnifty!$A$14:$I$486,I$15+1,FALSE),All_curves!I1204)</f>
        <v>981829.13</v>
      </c>
      <c r="J1205">
        <f>IFERROR(VLOOKUP($A1205,Banknifty!$A$14:$I$4860,2,FALSE),All_curves!J1204)</f>
        <v>19292580</v>
      </c>
      <c r="K1205">
        <f>IFERROR(VLOOKUP($A1205,Banknifty!$A$14:$I$4860,3,FALSE),All_curves!K1204)</f>
        <v>32006536</v>
      </c>
      <c r="L1205">
        <f>IFERROR(VLOOKUP($A1205,Banknifty!$A$14:$I$4860,4,FALSE),All_curves!L1204)</f>
        <v>24167250</v>
      </c>
      <c r="M1205">
        <f>IFERROR(VLOOKUP($A1205,Banknifty!$A$14:$I$4860,5,FALSE),All_curves!M1204)</f>
        <v>31992610</v>
      </c>
      <c r="N1205">
        <f>IFERROR(VLOOKUP($A1205,Banknifty!$A$14:$I$4860,6,FALSE),All_curves!N1204)</f>
        <v>19364542</v>
      </c>
      <c r="O1205">
        <f>IFERROR(VLOOKUP($A1205,Banknifty!$A$14:$I$4860,7,FALSE),All_curves!O1204)</f>
        <v>29906642</v>
      </c>
      <c r="P1205">
        <f>IFERROR(VLOOKUP($A1205,Banknifty!$A$14:$I$4860,8,FALSE),All_curves!P1204)</f>
        <v>29906642</v>
      </c>
      <c r="Q1205">
        <f>IFERROR(VLOOKUP($A1205,Banknifty!$A$14:$I$4860,9,FALSE),All_curves!Q1204)</f>
        <v>24624028</v>
      </c>
      <c r="R1205">
        <f>IFERROR(VLOOKUP($A1205,Nifty!$A$14:$I$4860,2,FALSE),All_curves!R1204)</f>
        <v>9590468</v>
      </c>
      <c r="S1205">
        <f>IFERROR(VLOOKUP($A1205,Nifty!$A$14:$I$4860,3,FALSE),All_curves!S1204)</f>
        <v>11714348</v>
      </c>
      <c r="T1205">
        <f>IFERROR(VLOOKUP($A1205,Nifty!$A$14:$I$4860,4,FALSE),All_curves!T1204)</f>
        <v>11460281</v>
      </c>
      <c r="U1205">
        <f>IFERROR(VLOOKUP($A1205,Nifty!$A$14:$I$4860,5,FALSE),All_curves!U1204)</f>
        <v>12589437</v>
      </c>
      <c r="V1205">
        <f>IFERROR(VLOOKUP($A1205,Nifty!$A$14:$I$4860,6,FALSE),All_curves!V1204)</f>
        <v>10492645</v>
      </c>
      <c r="W1205">
        <f>IFERROR(VLOOKUP($A1205,Nifty!$A$14:$I$4860,7,FALSE),All_curves!W1204)</f>
        <v>12078435</v>
      </c>
      <c r="X1205">
        <f>IFERROR(VLOOKUP($A1205,Nifty!$A$14:$I$4860,8,FALSE),All_curves!X1204)</f>
        <v>11687004</v>
      </c>
      <c r="Y1205">
        <f>IFERROR(VLOOKUP($A1205,Nifty!$A$14:$I$4860,9,FALSE),All_curves!Y1204)</f>
        <v>11791358</v>
      </c>
      <c r="AA1205" s="5">
        <f t="shared" si="517"/>
        <v>-2.5060574727021612E-3</v>
      </c>
      <c r="AB1205" s="5">
        <f t="shared" si="518"/>
        <v>-2.7106010707711459E-3</v>
      </c>
      <c r="AC1205" s="5">
        <f t="shared" si="519"/>
        <v>-3.2861989457961815E-3</v>
      </c>
      <c r="AD1205" s="5">
        <f t="shared" si="520"/>
        <v>0</v>
      </c>
      <c r="AE1205" s="5">
        <f t="shared" si="521"/>
        <v>-3.2830239061554245E-3</v>
      </c>
      <c r="AF1205" s="5">
        <f t="shared" si="522"/>
        <v>-3.1851516535728042E-3</v>
      </c>
      <c r="AG1205" s="5">
        <f t="shared" si="523"/>
        <v>-3.2862459629667828E-3</v>
      </c>
      <c r="AH1205" s="5">
        <f t="shared" si="524"/>
        <v>-1.3206527128983847E-3</v>
      </c>
      <c r="AI1205" s="5">
        <f t="shared" si="500"/>
        <v>-3.1734011753024038E-3</v>
      </c>
      <c r="AJ1205" s="5">
        <f t="shared" si="501"/>
        <v>-3.9597584821803311E-3</v>
      </c>
      <c r="AK1205" s="5">
        <f t="shared" si="502"/>
        <v>-4.2142558355481308E-3</v>
      </c>
      <c r="AL1205" s="5">
        <f t="shared" si="503"/>
        <v>0</v>
      </c>
      <c r="AM1205" s="5">
        <f t="shared" si="504"/>
        <v>-5.7476487288312672E-3</v>
      </c>
      <c r="AN1205" s="5">
        <f t="shared" si="505"/>
        <v>-6.8065599064814908E-4</v>
      </c>
      <c r="AO1205" s="5">
        <f t="shared" si="506"/>
        <v>-6.8065599064814908E-4</v>
      </c>
      <c r="AP1205" s="5">
        <f t="shared" si="507"/>
        <v>-6.6727623296147787E-4</v>
      </c>
      <c r="AQ1205" s="5">
        <f t="shared" si="508"/>
        <v>-3.2476535370613568E-3</v>
      </c>
      <c r="AR1205" s="5">
        <f t="shared" si="509"/>
        <v>0</v>
      </c>
      <c r="AS1205" s="5">
        <f t="shared" si="510"/>
        <v>0</v>
      </c>
      <c r="AT1205" s="5">
        <f t="shared" si="511"/>
        <v>0</v>
      </c>
      <c r="AU1205" s="5">
        <f t="shared" si="512"/>
        <v>-4.8354323578183589E-3</v>
      </c>
      <c r="AV1205" s="5">
        <f t="shared" si="513"/>
        <v>-1.5207288586572831E-3</v>
      </c>
      <c r="AW1205" s="5">
        <f t="shared" si="514"/>
        <v>-1.5038524150235988E-3</v>
      </c>
      <c r="AX1205" s="5">
        <f t="shared" si="515"/>
        <v>9.5193819952963388E-3</v>
      </c>
      <c r="AZ1205" s="7">
        <f t="shared" si="525"/>
        <v>146.24966038016521</v>
      </c>
      <c r="BA1205" s="4">
        <f t="shared" si="516"/>
        <v>-1.6787445555936273E-3</v>
      </c>
      <c r="BB1205" s="5">
        <f>AZ1205/MAX($AZ$16:AZ1205)-1</f>
        <v>-1.4613166154364032E-2</v>
      </c>
    </row>
    <row r="1206" spans="1:54" x14ac:dyDescent="0.25">
      <c r="A1206" s="3">
        <v>44312</v>
      </c>
      <c r="B1206">
        <f>IFERROR(VLOOKUP($A1206,Finnifty!$A$14:$I$486,B$15+1,FALSE),All_curves!B1205)</f>
        <v>1033029.19</v>
      </c>
      <c r="C1206">
        <f>IFERROR(VLOOKUP($A1206,Finnifty!$A$14:$I$486,C$15+1,FALSE),All_curves!C1205)</f>
        <v>1036514.31</v>
      </c>
      <c r="D1206">
        <f>IFERROR(VLOOKUP($A1206,Finnifty!$A$14:$I$486,D$15+1,FALSE),All_curves!D1205)</f>
        <v>1045852.63</v>
      </c>
      <c r="E1206">
        <f>IFERROR(VLOOKUP($A1206,Finnifty!$A$14:$I$486,E$15+1,FALSE),All_curves!E1205)</f>
        <v>989788.88</v>
      </c>
      <c r="F1206">
        <f>IFERROR(VLOOKUP($A1206,Finnifty!$A$14:$I$486,F$15+1,FALSE),All_curves!F1205)</f>
        <v>1051654.75</v>
      </c>
      <c r="G1206">
        <f>IFERROR(VLOOKUP($A1206,Finnifty!$A$14:$I$486,G$15+1,FALSE),All_curves!G1205)</f>
        <v>1035161.06</v>
      </c>
      <c r="H1206">
        <f>IFERROR(VLOOKUP($A1206,Finnifty!$A$14:$I$486,H$15+1,FALSE),All_curves!H1205)</f>
        <v>1042285.63</v>
      </c>
      <c r="I1206">
        <f>IFERROR(VLOOKUP($A1206,Finnifty!$A$14:$I$486,I$15+1,FALSE),All_curves!I1205)</f>
        <v>987489.63</v>
      </c>
      <c r="J1206">
        <f>IFERROR(VLOOKUP($A1206,Banknifty!$A$14:$I$4860,2,FALSE),All_curves!J1205)</f>
        <v>19315432</v>
      </c>
      <c r="K1206">
        <f>IFERROR(VLOOKUP($A1206,Banknifty!$A$14:$I$4860,3,FALSE),All_curves!K1205)</f>
        <v>32047432</v>
      </c>
      <c r="L1206">
        <f>IFERROR(VLOOKUP($A1206,Banknifty!$A$14:$I$4860,4,FALSE),All_curves!L1205)</f>
        <v>24242832</v>
      </c>
      <c r="M1206">
        <f>IFERROR(VLOOKUP($A1206,Banknifty!$A$14:$I$4860,5,FALSE),All_curves!M1205)</f>
        <v>31992610</v>
      </c>
      <c r="N1206">
        <f>IFERROR(VLOOKUP($A1206,Banknifty!$A$14:$I$4860,6,FALSE),All_curves!N1205)</f>
        <v>19318720</v>
      </c>
      <c r="O1206">
        <f>IFERROR(VLOOKUP($A1206,Banknifty!$A$14:$I$4860,7,FALSE),All_curves!O1205)</f>
        <v>30074416</v>
      </c>
      <c r="P1206">
        <f>IFERROR(VLOOKUP($A1206,Banknifty!$A$14:$I$4860,8,FALSE),All_curves!P1205)</f>
        <v>30074416</v>
      </c>
      <c r="Q1206">
        <f>IFERROR(VLOOKUP($A1206,Banknifty!$A$14:$I$4860,9,FALSE),All_curves!Q1205)</f>
        <v>24662888</v>
      </c>
      <c r="R1206">
        <f>IFERROR(VLOOKUP($A1206,Nifty!$A$14:$I$4860,2,FALSE),All_curves!R1205)</f>
        <v>9591802</v>
      </c>
      <c r="S1206">
        <f>IFERROR(VLOOKUP($A1206,Nifty!$A$14:$I$4860,3,FALSE),All_curves!S1205)</f>
        <v>11696966</v>
      </c>
      <c r="T1206">
        <f>IFERROR(VLOOKUP($A1206,Nifty!$A$14:$I$4860,4,FALSE),All_curves!T1205)</f>
        <v>11460328</v>
      </c>
      <c r="U1206">
        <f>IFERROR(VLOOKUP($A1206,Nifty!$A$14:$I$4860,5,FALSE),All_curves!U1205)</f>
        <v>12589437</v>
      </c>
      <c r="V1206">
        <f>IFERROR(VLOOKUP($A1206,Nifty!$A$14:$I$4860,6,FALSE),All_curves!V1205)</f>
        <v>10494104</v>
      </c>
      <c r="W1206">
        <f>IFERROR(VLOOKUP($A1206,Nifty!$A$14:$I$4860,7,FALSE),All_curves!W1205)</f>
        <v>12060514</v>
      </c>
      <c r="X1206">
        <f>IFERROR(VLOOKUP($A1206,Nifty!$A$14:$I$4860,8,FALSE),All_curves!X1205)</f>
        <v>11687051</v>
      </c>
      <c r="Y1206">
        <f>IFERROR(VLOOKUP($A1206,Nifty!$A$14:$I$4860,9,FALSE),All_curves!Y1205)</f>
        <v>11773938</v>
      </c>
      <c r="AA1206" s="5">
        <f t="shared" si="517"/>
        <v>3.216722814145534E-4</v>
      </c>
      <c r="AB1206" s="5">
        <f t="shared" si="518"/>
        <v>3.0774164461837561E-3</v>
      </c>
      <c r="AC1206" s="5">
        <f t="shared" si="519"/>
        <v>2.6784875150041021E-3</v>
      </c>
      <c r="AD1206" s="5">
        <f t="shared" si="520"/>
        <v>0</v>
      </c>
      <c r="AE1206" s="5">
        <f t="shared" si="521"/>
        <v>1.2949890070370618E-3</v>
      </c>
      <c r="AF1206" s="5">
        <f t="shared" si="522"/>
        <v>2.6889774648024556E-3</v>
      </c>
      <c r="AG1206" s="5">
        <f t="shared" si="523"/>
        <v>2.6785151429966625E-3</v>
      </c>
      <c r="AH1206" s="5">
        <f t="shared" si="524"/>
        <v>5.7652597860893273E-3</v>
      </c>
      <c r="AI1206" s="5">
        <f t="shared" si="500"/>
        <v>1.1844968376442111E-3</v>
      </c>
      <c r="AJ1206" s="5">
        <f t="shared" si="501"/>
        <v>1.2777390218048357E-3</v>
      </c>
      <c r="AK1206" s="5">
        <f t="shared" si="502"/>
        <v>3.1274555441764829E-3</v>
      </c>
      <c r="AL1206" s="5">
        <f t="shared" si="503"/>
        <v>0</v>
      </c>
      <c r="AM1206" s="5">
        <f t="shared" si="504"/>
        <v>-2.3662836952198507E-3</v>
      </c>
      <c r="AN1206" s="5">
        <f t="shared" si="505"/>
        <v>5.6099243773339857E-3</v>
      </c>
      <c r="AO1206" s="5">
        <f t="shared" si="506"/>
        <v>5.6099243773339857E-3</v>
      </c>
      <c r="AP1206" s="5">
        <f t="shared" si="507"/>
        <v>1.5781333581978974E-3</v>
      </c>
      <c r="AQ1206" s="5">
        <f t="shared" si="508"/>
        <v>1.3909644451137737E-4</v>
      </c>
      <c r="AR1206" s="5">
        <f t="shared" si="509"/>
        <v>-1.4838213787058407E-3</v>
      </c>
      <c r="AS1206" s="5">
        <f t="shared" si="510"/>
        <v>4.1011210807351262E-6</v>
      </c>
      <c r="AT1206" s="5">
        <f t="shared" si="511"/>
        <v>0</v>
      </c>
      <c r="AU1206" s="5">
        <f t="shared" si="512"/>
        <v>1.3904978201395579E-4</v>
      </c>
      <c r="AV1206" s="5">
        <f t="shared" si="513"/>
        <v>-1.483718710246773E-3</v>
      </c>
      <c r="AW1206" s="5">
        <f t="shared" si="514"/>
        <v>4.0215610432881022E-6</v>
      </c>
      <c r="AX1206" s="5">
        <f t="shared" si="515"/>
        <v>-1.4773531598311074E-3</v>
      </c>
      <c r="AZ1206" s="7">
        <f t="shared" si="525"/>
        <v>146.43471545697267</v>
      </c>
      <c r="BA1206" s="4">
        <f t="shared" si="516"/>
        <v>1.2653367968610463E-3</v>
      </c>
      <c r="BB1206" s="5">
        <f>AZ1206/MAX($AZ$16:AZ1206)-1</f>
        <v>-1.3366319934356663E-2</v>
      </c>
    </row>
    <row r="1207" spans="1:54" x14ac:dyDescent="0.25">
      <c r="A1207" s="3">
        <v>44313</v>
      </c>
      <c r="B1207">
        <f>IFERROR(VLOOKUP($A1207,Finnifty!$A$14:$I$486,B$15+1,FALSE),All_curves!B1206)</f>
        <v>1031048.13</v>
      </c>
      <c r="C1207">
        <f>IFERROR(VLOOKUP($A1207,Finnifty!$A$14:$I$486,C$15+1,FALSE),All_curves!C1206)</f>
        <v>1035955.5</v>
      </c>
      <c r="D1207">
        <f>IFERROR(VLOOKUP($A1207,Finnifty!$A$14:$I$486,D$15+1,FALSE),All_curves!D1206)</f>
        <v>1045447.94</v>
      </c>
      <c r="E1207">
        <f>IFERROR(VLOOKUP($A1207,Finnifty!$A$14:$I$486,E$15+1,FALSE),All_curves!E1206)</f>
        <v>989519.69</v>
      </c>
      <c r="F1207">
        <f>IFERROR(VLOOKUP($A1207,Finnifty!$A$14:$I$486,F$15+1,FALSE),All_curves!F1206)</f>
        <v>1049973.1299999999</v>
      </c>
      <c r="G1207">
        <f>IFERROR(VLOOKUP($A1207,Finnifty!$A$14:$I$486,G$15+1,FALSE),All_curves!G1206)</f>
        <v>1034603</v>
      </c>
      <c r="H1207">
        <f>IFERROR(VLOOKUP($A1207,Finnifty!$A$14:$I$486,H$15+1,FALSE),All_curves!H1206)</f>
        <v>1041882.31</v>
      </c>
      <c r="I1207">
        <f>IFERROR(VLOOKUP($A1207,Finnifty!$A$14:$I$486,I$15+1,FALSE),All_curves!I1206)</f>
        <v>986817.44</v>
      </c>
      <c r="J1207">
        <f>IFERROR(VLOOKUP($A1207,Banknifty!$A$14:$I$4860,2,FALSE),All_curves!J1206)</f>
        <v>19325476</v>
      </c>
      <c r="K1207">
        <f>IFERROR(VLOOKUP($A1207,Banknifty!$A$14:$I$4860,3,FALSE),All_curves!K1206)</f>
        <v>32052092</v>
      </c>
      <c r="L1207">
        <f>IFERROR(VLOOKUP($A1207,Banknifty!$A$14:$I$4860,4,FALSE),All_curves!L1206)</f>
        <v>24233618</v>
      </c>
      <c r="M1207">
        <f>IFERROR(VLOOKUP($A1207,Banknifty!$A$14:$I$4860,5,FALSE),All_curves!M1206)</f>
        <v>31984200</v>
      </c>
      <c r="N1207">
        <f>IFERROR(VLOOKUP($A1207,Banknifty!$A$14:$I$4860,6,FALSE),All_curves!N1206)</f>
        <v>19463148</v>
      </c>
      <c r="O1207">
        <f>IFERROR(VLOOKUP($A1207,Banknifty!$A$14:$I$4860,7,FALSE),All_curves!O1206)</f>
        <v>30322944</v>
      </c>
      <c r="P1207">
        <f>IFERROR(VLOOKUP($A1207,Banknifty!$A$14:$I$4860,8,FALSE),All_curves!P1206)</f>
        <v>30322944</v>
      </c>
      <c r="Q1207">
        <f>IFERROR(VLOOKUP($A1207,Banknifty!$A$14:$I$4860,9,FALSE),All_curves!Q1206)</f>
        <v>24765732</v>
      </c>
      <c r="R1207">
        <f>IFERROR(VLOOKUP($A1207,Nifty!$A$14:$I$4860,2,FALSE),All_curves!R1206)</f>
        <v>9623670</v>
      </c>
      <c r="S1207">
        <f>IFERROR(VLOOKUP($A1207,Nifty!$A$14:$I$4860,3,FALSE),All_curves!S1206)</f>
        <v>11713725</v>
      </c>
      <c r="T1207">
        <f>IFERROR(VLOOKUP($A1207,Nifty!$A$14:$I$4860,4,FALSE),All_curves!T1206)</f>
        <v>11472638</v>
      </c>
      <c r="U1207">
        <f>IFERROR(VLOOKUP($A1207,Nifty!$A$14:$I$4860,5,FALSE),All_curves!U1206)</f>
        <v>12590443</v>
      </c>
      <c r="V1207">
        <f>IFERROR(VLOOKUP($A1207,Nifty!$A$14:$I$4860,6,FALSE),All_curves!V1206)</f>
        <v>10528970</v>
      </c>
      <c r="W1207">
        <f>IFERROR(VLOOKUP($A1207,Nifty!$A$14:$I$4860,7,FALSE),All_curves!W1206)</f>
        <v>12077793</v>
      </c>
      <c r="X1207">
        <f>IFERROR(VLOOKUP($A1207,Nifty!$A$14:$I$4860,8,FALSE),All_curves!X1206)</f>
        <v>11699606</v>
      </c>
      <c r="Y1207">
        <f>IFERROR(VLOOKUP($A1207,Nifty!$A$14:$I$4860,9,FALSE),All_curves!Y1206)</f>
        <v>11773938</v>
      </c>
      <c r="AA1207" s="5">
        <f t="shared" si="517"/>
        <v>-1.9177192853572222E-3</v>
      </c>
      <c r="AB1207" s="5">
        <f t="shared" si="518"/>
        <v>-5.3912425000679498E-4</v>
      </c>
      <c r="AC1207" s="5">
        <f t="shared" si="519"/>
        <v>-3.8694744210765464E-4</v>
      </c>
      <c r="AD1207" s="5">
        <f t="shared" si="520"/>
        <v>-2.7196708857757379E-4</v>
      </c>
      <c r="AE1207" s="5">
        <f t="shared" si="521"/>
        <v>-1.5990228732386536E-3</v>
      </c>
      <c r="AF1207" s="5">
        <f t="shared" si="522"/>
        <v>-5.3910451384253655E-4</v>
      </c>
      <c r="AG1207" s="5">
        <f t="shared" si="523"/>
        <v>-3.8695726813386955E-4</v>
      </c>
      <c r="AH1207" s="5">
        <f t="shared" si="524"/>
        <v>-6.8070588245072727E-4</v>
      </c>
      <c r="AI1207" s="5">
        <f t="shared" si="500"/>
        <v>5.1999872433605709E-4</v>
      </c>
      <c r="AJ1207" s="5">
        <f t="shared" si="501"/>
        <v>1.4540946681784739E-4</v>
      </c>
      <c r="AK1207" s="5">
        <f t="shared" si="502"/>
        <v>-3.8007110720394977E-4</v>
      </c>
      <c r="AL1207" s="5">
        <f t="shared" si="503"/>
        <v>-2.6287320728135555E-4</v>
      </c>
      <c r="AM1207" s="5">
        <f t="shared" si="504"/>
        <v>7.4760646668101671E-3</v>
      </c>
      <c r="AN1207" s="5">
        <f t="shared" si="505"/>
        <v>8.2637681143999941E-3</v>
      </c>
      <c r="AO1207" s="5">
        <f t="shared" si="506"/>
        <v>8.2637681143999941E-3</v>
      </c>
      <c r="AP1207" s="5">
        <f t="shared" si="507"/>
        <v>4.1699901487610713E-3</v>
      </c>
      <c r="AQ1207" s="5">
        <f t="shared" si="508"/>
        <v>3.322420542042126E-3</v>
      </c>
      <c r="AR1207" s="5">
        <f t="shared" si="509"/>
        <v>1.4327647015472955E-3</v>
      </c>
      <c r="AS1207" s="5">
        <f t="shared" si="510"/>
        <v>1.0741402863863048E-3</v>
      </c>
      <c r="AT1207" s="5">
        <f t="shared" si="511"/>
        <v>7.9908259598804321E-5</v>
      </c>
      <c r="AU1207" s="5">
        <f t="shared" si="512"/>
        <v>3.3224370560840377E-3</v>
      </c>
      <c r="AV1207" s="5">
        <f t="shared" si="513"/>
        <v>1.4326918404969913E-3</v>
      </c>
      <c r="AW1207" s="5">
        <f t="shared" si="514"/>
        <v>1.074265869122959E-3</v>
      </c>
      <c r="AX1207" s="5">
        <f t="shared" si="515"/>
        <v>0</v>
      </c>
      <c r="AZ1207" s="7">
        <f t="shared" si="525"/>
        <v>146.63980420033462</v>
      </c>
      <c r="BA1207" s="4">
        <f t="shared" si="516"/>
        <v>1.4005472863584717E-3</v>
      </c>
      <c r="BB1207" s="5">
        <f>AZ1207/MAX($AZ$16:AZ1207)-1</f>
        <v>-1.1984492811110803E-2</v>
      </c>
    </row>
    <row r="1208" spans="1:54" x14ac:dyDescent="0.25">
      <c r="A1208" s="3">
        <v>44314</v>
      </c>
      <c r="B1208">
        <f>IFERROR(VLOOKUP($A1208,Finnifty!$A$14:$I$486,B$15+1,FALSE),All_curves!B1207)</f>
        <v>1043031.19</v>
      </c>
      <c r="C1208">
        <f>IFERROR(VLOOKUP($A1208,Finnifty!$A$14:$I$486,C$15+1,FALSE),All_curves!C1207)</f>
        <v>1050027.1299999999</v>
      </c>
      <c r="D1208">
        <f>IFERROR(VLOOKUP($A1208,Finnifty!$A$14:$I$486,D$15+1,FALSE),All_curves!D1207)</f>
        <v>1057185.3799999999</v>
      </c>
      <c r="E1208">
        <f>IFERROR(VLOOKUP($A1208,Finnifty!$A$14:$I$486,E$15+1,FALSE),All_curves!E1207)</f>
        <v>994965.38</v>
      </c>
      <c r="F1208">
        <f>IFERROR(VLOOKUP($A1208,Finnifty!$A$14:$I$486,F$15+1,FALSE),All_curves!F1207)</f>
        <v>1062176.1299999999</v>
      </c>
      <c r="G1208">
        <f>IFERROR(VLOOKUP($A1208,Finnifty!$A$14:$I$486,G$15+1,FALSE),All_curves!G1207)</f>
        <v>1048147.38</v>
      </c>
      <c r="H1208">
        <f>IFERROR(VLOOKUP($A1208,Finnifty!$A$14:$I$486,H$15+1,FALSE),All_curves!H1207)</f>
        <v>1053579.75</v>
      </c>
      <c r="I1208">
        <f>IFERROR(VLOOKUP($A1208,Finnifty!$A$14:$I$486,I$15+1,FALSE),All_curves!I1207)</f>
        <v>992248.25</v>
      </c>
      <c r="J1208">
        <f>IFERROR(VLOOKUP($A1208,Banknifty!$A$14:$I$4860,2,FALSE),All_curves!J1207)</f>
        <v>19603346</v>
      </c>
      <c r="K1208">
        <f>IFERROR(VLOOKUP($A1208,Banknifty!$A$14:$I$4860,3,FALSE),All_curves!K1207)</f>
        <v>32529114</v>
      </c>
      <c r="L1208">
        <f>IFERROR(VLOOKUP($A1208,Banknifty!$A$14:$I$4860,4,FALSE),All_curves!L1207)</f>
        <v>24629094</v>
      </c>
      <c r="M1208">
        <f>IFERROR(VLOOKUP($A1208,Banknifty!$A$14:$I$4860,5,FALSE),All_curves!M1207)</f>
        <v>32333178</v>
      </c>
      <c r="N1208">
        <f>IFERROR(VLOOKUP($A1208,Banknifty!$A$14:$I$4860,6,FALSE),All_curves!N1207)</f>
        <v>19386374</v>
      </c>
      <c r="O1208">
        <f>IFERROR(VLOOKUP($A1208,Banknifty!$A$14:$I$4860,7,FALSE),All_curves!O1207)</f>
        <v>30169870</v>
      </c>
      <c r="P1208">
        <f>IFERROR(VLOOKUP($A1208,Banknifty!$A$14:$I$4860,8,FALSE),All_curves!P1207)</f>
        <v>30169870</v>
      </c>
      <c r="Q1208">
        <f>IFERROR(VLOOKUP($A1208,Banknifty!$A$14:$I$4860,9,FALSE),All_curves!Q1207)</f>
        <v>24685498</v>
      </c>
      <c r="R1208">
        <f>IFERROR(VLOOKUP($A1208,Nifty!$A$14:$I$4860,2,FALSE),All_curves!R1207)</f>
        <v>9734145</v>
      </c>
      <c r="S1208">
        <f>IFERROR(VLOOKUP($A1208,Nifty!$A$14:$I$4860,3,FALSE),All_curves!S1207)</f>
        <v>11791145</v>
      </c>
      <c r="T1208">
        <f>IFERROR(VLOOKUP($A1208,Nifty!$A$14:$I$4860,4,FALSE),All_curves!T1207)</f>
        <v>11587596</v>
      </c>
      <c r="U1208">
        <f>IFERROR(VLOOKUP($A1208,Nifty!$A$14:$I$4860,5,FALSE),All_curves!U1207)</f>
        <v>12621529</v>
      </c>
      <c r="V1208">
        <f>IFERROR(VLOOKUP($A1208,Nifty!$A$14:$I$4860,6,FALSE),All_curves!V1207)</f>
        <v>10649838</v>
      </c>
      <c r="W1208">
        <f>IFERROR(VLOOKUP($A1208,Nifty!$A$14:$I$4860,7,FALSE),All_curves!W1207)</f>
        <v>12157619</v>
      </c>
      <c r="X1208">
        <f>IFERROR(VLOOKUP($A1208,Nifty!$A$14:$I$4860,8,FALSE),All_curves!X1207)</f>
        <v>11816838</v>
      </c>
      <c r="Y1208">
        <f>IFERROR(VLOOKUP($A1208,Nifty!$A$14:$I$4860,9,FALSE),All_curves!Y1207)</f>
        <v>11774879</v>
      </c>
      <c r="AA1208" s="5">
        <f t="shared" si="517"/>
        <v>1.1622212049402503E-2</v>
      </c>
      <c r="AB1208" s="5">
        <f t="shared" si="518"/>
        <v>1.3583237890044453E-2</v>
      </c>
      <c r="AC1208" s="5">
        <f t="shared" si="519"/>
        <v>1.1227187458038301E-2</v>
      </c>
      <c r="AD1208" s="5">
        <f t="shared" si="520"/>
        <v>5.5033669921211725E-3</v>
      </c>
      <c r="AE1208" s="5">
        <f t="shared" si="521"/>
        <v>1.1622202179592867E-2</v>
      </c>
      <c r="AF1208" s="5">
        <f t="shared" si="522"/>
        <v>1.3091379012046156E-2</v>
      </c>
      <c r="AG1208" s="5">
        <f t="shared" si="523"/>
        <v>1.1227218168240016E-2</v>
      </c>
      <c r="AH1208" s="5">
        <f t="shared" si="524"/>
        <v>5.5033583516723716E-3</v>
      </c>
      <c r="AI1208" s="5">
        <f t="shared" si="500"/>
        <v>1.4378429799090098E-2</v>
      </c>
      <c r="AJ1208" s="5">
        <f t="shared" si="501"/>
        <v>1.4882710307957403E-2</v>
      </c>
      <c r="AK1208" s="5">
        <f t="shared" si="502"/>
        <v>1.6319313112883149E-2</v>
      </c>
      <c r="AL1208" s="5">
        <f t="shared" si="503"/>
        <v>1.0910949781454571E-2</v>
      </c>
      <c r="AM1208" s="5">
        <f t="shared" si="504"/>
        <v>-3.9445828598744237E-3</v>
      </c>
      <c r="AN1208" s="5">
        <f t="shared" si="505"/>
        <v>-5.0481246148130765E-3</v>
      </c>
      <c r="AO1208" s="5">
        <f t="shared" si="506"/>
        <v>-5.0481246148130765E-3</v>
      </c>
      <c r="AP1208" s="5">
        <f t="shared" si="507"/>
        <v>-3.2397184948944613E-3</v>
      </c>
      <c r="AQ1208" s="5">
        <f t="shared" si="508"/>
        <v>1.1479508337255862E-2</v>
      </c>
      <c r="AR1208" s="5">
        <f t="shared" si="509"/>
        <v>6.6093407519811631E-3</v>
      </c>
      <c r="AS1208" s="5">
        <f t="shared" si="510"/>
        <v>1.0020188905115024E-2</v>
      </c>
      <c r="AT1208" s="5">
        <f t="shared" si="511"/>
        <v>2.4690155858693164E-3</v>
      </c>
      <c r="AU1208" s="5">
        <f t="shared" si="512"/>
        <v>1.1479565427577443E-2</v>
      </c>
      <c r="AV1208" s="5">
        <f t="shared" si="513"/>
        <v>6.6093200968091459E-3</v>
      </c>
      <c r="AW1208" s="5">
        <f t="shared" si="514"/>
        <v>1.0020166491076621E-2</v>
      </c>
      <c r="AX1208" s="5">
        <f t="shared" si="515"/>
        <v>7.9922282587130411E-5</v>
      </c>
      <c r="AZ1208" s="7">
        <f t="shared" si="525"/>
        <v>147.74790035979993</v>
      </c>
      <c r="BA1208" s="4">
        <f t="shared" si="516"/>
        <v>7.5565850998508231E-3</v>
      </c>
      <c r="BB1208" s="5">
        <f>AZ1208/MAX($AZ$16:AZ1208)-1</f>
        <v>-4.518469551065607E-3</v>
      </c>
    </row>
    <row r="1209" spans="1:54" x14ac:dyDescent="0.25">
      <c r="A1209" s="3">
        <v>44315</v>
      </c>
      <c r="B1209">
        <f>IFERROR(VLOOKUP($A1209,Finnifty!$A$14:$I$486,B$15+1,FALSE),All_curves!B1208)</f>
        <v>1055406.6299999999</v>
      </c>
      <c r="C1209">
        <f>IFERROR(VLOOKUP($A1209,Finnifty!$A$14:$I$486,C$15+1,FALSE),All_curves!C1208)</f>
        <v>1061023.6299999999</v>
      </c>
      <c r="D1209">
        <f>IFERROR(VLOOKUP($A1209,Finnifty!$A$14:$I$486,D$15+1,FALSE),All_curves!D1208)</f>
        <v>1075483.1299999999</v>
      </c>
      <c r="E1209">
        <f>IFERROR(VLOOKUP($A1209,Finnifty!$A$14:$I$486,E$15+1,FALSE),All_curves!E1208)</f>
        <v>999218.13</v>
      </c>
      <c r="F1209">
        <f>IFERROR(VLOOKUP($A1209,Finnifty!$A$14:$I$486,F$15+1,FALSE),All_curves!F1208)</f>
        <v>1071514</v>
      </c>
      <c r="G1209">
        <f>IFERROR(VLOOKUP($A1209,Finnifty!$A$14:$I$486,G$15+1,FALSE),All_curves!G1208)</f>
        <v>1057915.8799999999</v>
      </c>
      <c r="H1209">
        <f>IFERROR(VLOOKUP($A1209,Finnifty!$A$14:$I$486,H$15+1,FALSE),All_curves!H1208)</f>
        <v>1071815.1299999999</v>
      </c>
      <c r="I1209">
        <f>IFERROR(VLOOKUP($A1209,Finnifty!$A$14:$I$486,I$15+1,FALSE),All_curves!I1208)</f>
        <v>1002302.13</v>
      </c>
      <c r="J1209">
        <f>IFERROR(VLOOKUP($A1209,Banknifty!$A$14:$I$4860,2,FALSE),All_curves!J1208)</f>
        <v>19693144</v>
      </c>
      <c r="K1209">
        <f>IFERROR(VLOOKUP($A1209,Banknifty!$A$14:$I$4860,3,FALSE),All_curves!K1208)</f>
        <v>32860708</v>
      </c>
      <c r="L1209">
        <f>IFERROR(VLOOKUP($A1209,Banknifty!$A$14:$I$4860,4,FALSE),All_curves!L1208)</f>
        <v>24799344</v>
      </c>
      <c r="M1209">
        <f>IFERROR(VLOOKUP($A1209,Banknifty!$A$14:$I$4860,5,FALSE),All_curves!M1208)</f>
        <v>32709484</v>
      </c>
      <c r="N1209">
        <f>IFERROR(VLOOKUP($A1209,Banknifty!$A$14:$I$4860,6,FALSE),All_curves!N1208)</f>
        <v>19409338</v>
      </c>
      <c r="O1209">
        <f>IFERROR(VLOOKUP($A1209,Banknifty!$A$14:$I$4860,7,FALSE),All_curves!O1208)</f>
        <v>30208418</v>
      </c>
      <c r="P1209">
        <f>IFERROR(VLOOKUP($A1209,Banknifty!$A$14:$I$4860,8,FALSE),All_curves!P1208)</f>
        <v>30208418</v>
      </c>
      <c r="Q1209">
        <f>IFERROR(VLOOKUP($A1209,Banknifty!$A$14:$I$4860,9,FALSE),All_curves!Q1208)</f>
        <v>24685498</v>
      </c>
      <c r="R1209">
        <f>IFERROR(VLOOKUP($A1209,Nifty!$A$14:$I$4860,2,FALSE),All_curves!R1208)</f>
        <v>9850649</v>
      </c>
      <c r="S1209">
        <f>IFERROR(VLOOKUP($A1209,Nifty!$A$14:$I$4860,3,FALSE),All_curves!S1208)</f>
        <v>11899804</v>
      </c>
      <c r="T1209">
        <f>IFERROR(VLOOKUP($A1209,Nifty!$A$14:$I$4860,4,FALSE),All_curves!T1208)</f>
        <v>11826368</v>
      </c>
      <c r="U1209">
        <f>IFERROR(VLOOKUP($A1209,Nifty!$A$14:$I$4860,5,FALSE),All_curves!U1208)</f>
        <v>12788887</v>
      </c>
      <c r="V1209">
        <f>IFERROR(VLOOKUP($A1209,Nifty!$A$14:$I$4860,6,FALSE),All_curves!V1208)</f>
        <v>10870357</v>
      </c>
      <c r="W1209">
        <f>IFERROR(VLOOKUP($A1209,Nifty!$A$14:$I$4860,7,FALSE),All_curves!W1208)</f>
        <v>12378372</v>
      </c>
      <c r="X1209">
        <f>IFERROR(VLOOKUP($A1209,Nifty!$A$14:$I$4860,8,FALSE),All_curves!X1208)</f>
        <v>12057251</v>
      </c>
      <c r="Y1209">
        <f>IFERROR(VLOOKUP($A1209,Nifty!$A$14:$I$4860,9,FALSE),All_curves!Y1208)</f>
        <v>11803952</v>
      </c>
      <c r="AA1209" s="5">
        <f t="shared" si="517"/>
        <v>1.1864880090498575E-2</v>
      </c>
      <c r="AB1209" s="5">
        <f t="shared" si="518"/>
        <v>1.0472586551168339E-2</v>
      </c>
      <c r="AC1209" s="5">
        <f t="shared" si="519"/>
        <v>1.7307986230380878E-2</v>
      </c>
      <c r="AD1209" s="5">
        <f t="shared" si="520"/>
        <v>4.2742693218129624E-3</v>
      </c>
      <c r="AE1209" s="5">
        <f t="shared" si="521"/>
        <v>8.7912632719397976E-3</v>
      </c>
      <c r="AF1209" s="5">
        <f t="shared" si="522"/>
        <v>9.319777148133479E-3</v>
      </c>
      <c r="AG1209" s="5">
        <f t="shared" si="523"/>
        <v>1.7308020584108519E-2</v>
      </c>
      <c r="AH1209" s="5">
        <f t="shared" si="524"/>
        <v>1.0132424017880615E-2</v>
      </c>
      <c r="AI1209" s="5">
        <f t="shared" si="500"/>
        <v>4.5807486130173825E-3</v>
      </c>
      <c r="AJ1209" s="5">
        <f t="shared" si="501"/>
        <v>1.0193760580137434E-2</v>
      </c>
      <c r="AK1209" s="5">
        <f t="shared" si="502"/>
        <v>6.9125563449472516E-3</v>
      </c>
      <c r="AL1209" s="5">
        <f t="shared" si="503"/>
        <v>1.1638385809152441E-2</v>
      </c>
      <c r="AM1209" s="5">
        <f t="shared" si="504"/>
        <v>1.184543329247667E-3</v>
      </c>
      <c r="AN1209" s="5">
        <f t="shared" si="505"/>
        <v>1.277698578084685E-3</v>
      </c>
      <c r="AO1209" s="5">
        <f t="shared" si="506"/>
        <v>1.277698578084685E-3</v>
      </c>
      <c r="AP1209" s="5">
        <f t="shared" si="507"/>
        <v>0</v>
      </c>
      <c r="AQ1209" s="5">
        <f t="shared" si="508"/>
        <v>1.1968590975375948E-2</v>
      </c>
      <c r="AR1209" s="5">
        <f t="shared" si="509"/>
        <v>9.2153052142094349E-3</v>
      </c>
      <c r="AS1209" s="5">
        <f t="shared" si="510"/>
        <v>2.0605827127559539E-2</v>
      </c>
      <c r="AT1209" s="5">
        <f t="shared" si="511"/>
        <v>1.3259724713226007E-2</v>
      </c>
      <c r="AU1209" s="5">
        <f t="shared" si="512"/>
        <v>2.0706324359112349E-2</v>
      </c>
      <c r="AV1209" s="5">
        <f t="shared" si="513"/>
        <v>1.8157584967911866E-2</v>
      </c>
      <c r="AW1209" s="5">
        <f t="shared" si="514"/>
        <v>2.0344951839062153E-2</v>
      </c>
      <c r="AX1209" s="5">
        <f t="shared" si="515"/>
        <v>2.4690699581710884E-3</v>
      </c>
      <c r="AZ1209" s="7">
        <f t="shared" si="525"/>
        <v>149.24547294366235</v>
      </c>
      <c r="BA1209" s="4">
        <f t="shared" si="516"/>
        <v>1.0135999091800962E-2</v>
      </c>
      <c r="BB1209" s="5">
        <f>AZ1209/MAX($AZ$16:AZ1209)-1</f>
        <v>0</v>
      </c>
    </row>
    <row r="1210" spans="1:54" x14ac:dyDescent="0.25">
      <c r="A1210" s="3">
        <v>44316</v>
      </c>
      <c r="B1210">
        <f>IFERROR(VLOOKUP($A1210,Finnifty!$A$14:$I$486,B$15+1,FALSE),All_curves!B1209)</f>
        <v>1054222</v>
      </c>
      <c r="C1210">
        <f>IFERROR(VLOOKUP($A1210,Finnifty!$A$14:$I$486,C$15+1,FALSE),All_curves!C1209)</f>
        <v>1061362</v>
      </c>
      <c r="D1210">
        <f>IFERROR(VLOOKUP($A1210,Finnifty!$A$14:$I$486,D$15+1,FALSE),All_curves!D1209)</f>
        <v>1075483.1299999999</v>
      </c>
      <c r="E1210">
        <f>IFERROR(VLOOKUP($A1210,Finnifty!$A$14:$I$486,E$15+1,FALSE),All_curves!E1209)</f>
        <v>999218.13</v>
      </c>
      <c r="F1210">
        <f>IFERROR(VLOOKUP($A1210,Finnifty!$A$14:$I$486,F$15+1,FALSE),All_curves!F1209)</f>
        <v>1068780</v>
      </c>
      <c r="G1210">
        <f>IFERROR(VLOOKUP($A1210,Finnifty!$A$14:$I$486,G$15+1,FALSE),All_curves!G1209)</f>
        <v>1057915.8799999999</v>
      </c>
      <c r="H1210">
        <f>IFERROR(VLOOKUP($A1210,Finnifty!$A$14:$I$486,H$15+1,FALSE),All_curves!H1209)</f>
        <v>1072156.8799999999</v>
      </c>
      <c r="I1210">
        <f>IFERROR(VLOOKUP($A1210,Finnifty!$A$14:$I$486,I$15+1,FALSE),All_curves!I1209)</f>
        <v>1003647.94</v>
      </c>
      <c r="J1210">
        <f>IFERROR(VLOOKUP($A1210,Banknifty!$A$14:$I$4860,2,FALSE),All_curves!J1209)</f>
        <v>19597604</v>
      </c>
      <c r="K1210">
        <f>IFERROR(VLOOKUP($A1210,Banknifty!$A$14:$I$4860,3,FALSE),All_curves!K1209)</f>
        <v>32860708</v>
      </c>
      <c r="L1210">
        <f>IFERROR(VLOOKUP($A1210,Banknifty!$A$14:$I$4860,4,FALSE),All_curves!L1209)</f>
        <v>24799344</v>
      </c>
      <c r="M1210">
        <f>IFERROR(VLOOKUP($A1210,Banknifty!$A$14:$I$4860,5,FALSE),All_curves!M1209)</f>
        <v>32709484</v>
      </c>
      <c r="N1210">
        <f>IFERROR(VLOOKUP($A1210,Banknifty!$A$14:$I$4860,6,FALSE),All_curves!N1209)</f>
        <v>19419430</v>
      </c>
      <c r="O1210">
        <f>IFERROR(VLOOKUP($A1210,Banknifty!$A$14:$I$4860,7,FALSE),All_curves!O1209)</f>
        <v>30212812</v>
      </c>
      <c r="P1210">
        <f>IFERROR(VLOOKUP($A1210,Banknifty!$A$14:$I$4860,8,FALSE),All_curves!P1209)</f>
        <v>30212812</v>
      </c>
      <c r="Q1210">
        <f>IFERROR(VLOOKUP($A1210,Banknifty!$A$14:$I$4860,9,FALSE),All_curves!Q1209)</f>
        <v>24679010</v>
      </c>
      <c r="R1210">
        <f>IFERROR(VLOOKUP($A1210,Nifty!$A$14:$I$4860,2,FALSE),All_curves!R1209)</f>
        <v>9822129</v>
      </c>
      <c r="S1210">
        <f>IFERROR(VLOOKUP($A1210,Nifty!$A$14:$I$4860,3,FALSE),All_curves!S1209)</f>
        <v>11899626</v>
      </c>
      <c r="T1210">
        <f>IFERROR(VLOOKUP($A1210,Nifty!$A$14:$I$4860,4,FALSE),All_curves!T1209)</f>
        <v>11826368</v>
      </c>
      <c r="U1210">
        <f>IFERROR(VLOOKUP($A1210,Nifty!$A$14:$I$4860,5,FALSE),All_curves!U1209)</f>
        <v>12788887</v>
      </c>
      <c r="V1210">
        <f>IFERROR(VLOOKUP($A1210,Nifty!$A$14:$I$4860,6,FALSE),All_curves!V1209)</f>
        <v>10840460</v>
      </c>
      <c r="W1210">
        <f>IFERROR(VLOOKUP($A1210,Nifty!$A$14:$I$4860,7,FALSE),All_curves!W1209)</f>
        <v>12412568</v>
      </c>
      <c r="X1210">
        <f>IFERROR(VLOOKUP($A1210,Nifty!$A$14:$I$4860,8,FALSE),All_curves!X1209)</f>
        <v>12075534</v>
      </c>
      <c r="Y1210">
        <f>IFERROR(VLOOKUP($A1210,Nifty!$A$14:$I$4860,9,FALSE),All_curves!Y1209)</f>
        <v>11999857</v>
      </c>
      <c r="AA1210" s="5">
        <f t="shared" si="517"/>
        <v>-1.1224394146547301E-3</v>
      </c>
      <c r="AB1210" s="5">
        <f t="shared" si="518"/>
        <v>3.1890901430742247E-4</v>
      </c>
      <c r="AC1210" s="5">
        <f t="shared" si="519"/>
        <v>0</v>
      </c>
      <c r="AD1210" s="5">
        <f t="shared" si="520"/>
        <v>0</v>
      </c>
      <c r="AE1210" s="5">
        <f t="shared" si="521"/>
        <v>-2.5515298913499906E-3</v>
      </c>
      <c r="AF1210" s="5">
        <f t="shared" si="522"/>
        <v>0</v>
      </c>
      <c r="AG1210" s="5">
        <f t="shared" si="523"/>
        <v>3.1885162882527851E-4</v>
      </c>
      <c r="AH1210" s="5">
        <f t="shared" si="524"/>
        <v>1.3427188865695605E-3</v>
      </c>
      <c r="AI1210" s="5">
        <f t="shared" si="500"/>
        <v>-4.8514345906371936E-3</v>
      </c>
      <c r="AJ1210" s="5">
        <f t="shared" si="501"/>
        <v>0</v>
      </c>
      <c r="AK1210" s="5">
        <f t="shared" si="502"/>
        <v>0</v>
      </c>
      <c r="AL1210" s="5">
        <f t="shared" si="503"/>
        <v>0</v>
      </c>
      <c r="AM1210" s="5">
        <f t="shared" si="504"/>
        <v>5.1995590988207496E-4</v>
      </c>
      <c r="AN1210" s="5">
        <f t="shared" si="505"/>
        <v>1.4545614404570806E-4</v>
      </c>
      <c r="AO1210" s="5">
        <f t="shared" si="506"/>
        <v>1.4545614404570806E-4</v>
      </c>
      <c r="AP1210" s="5">
        <f t="shared" si="507"/>
        <v>-2.628263768468253E-4</v>
      </c>
      <c r="AQ1210" s="5">
        <f t="shared" si="508"/>
        <v>-2.8952407095207411E-3</v>
      </c>
      <c r="AR1210" s="5">
        <f t="shared" si="509"/>
        <v>-1.4958229564099312E-5</v>
      </c>
      <c r="AS1210" s="5">
        <f t="shared" si="510"/>
        <v>0</v>
      </c>
      <c r="AT1210" s="5">
        <f t="shared" si="511"/>
        <v>0</v>
      </c>
      <c r="AU1210" s="5">
        <f t="shared" si="512"/>
        <v>-2.7503236554236032E-3</v>
      </c>
      <c r="AV1210" s="5">
        <f t="shared" si="513"/>
        <v>2.7625603754677375E-3</v>
      </c>
      <c r="AW1210" s="5">
        <f t="shared" si="514"/>
        <v>1.5163489588132517E-3</v>
      </c>
      <c r="AX1210" s="5">
        <f t="shared" si="515"/>
        <v>1.6596560202887911E-2</v>
      </c>
      <c r="AZ1210" s="7">
        <f t="shared" si="525"/>
        <v>149.30279604285121</v>
      </c>
      <c r="BA1210" s="4">
        <f t="shared" si="516"/>
        <v>3.8408601653531138E-4</v>
      </c>
      <c r="BB1210" s="5">
        <f>AZ1210/MAX($AZ$16:AZ1210)-1</f>
        <v>0</v>
      </c>
    </row>
    <row r="1211" spans="1:54" x14ac:dyDescent="0.25">
      <c r="A1211" s="3">
        <v>44319</v>
      </c>
      <c r="B1211">
        <f>IFERROR(VLOOKUP($A1211,Finnifty!$A$14:$I$486,B$15+1,FALSE),All_curves!B1210)</f>
        <v>1056791.25</v>
      </c>
      <c r="C1211">
        <f>IFERROR(VLOOKUP($A1211,Finnifty!$A$14:$I$486,C$15+1,FALSE),All_curves!C1210)</f>
        <v>1064040.5</v>
      </c>
      <c r="D1211">
        <f>IFERROR(VLOOKUP($A1211,Finnifty!$A$14:$I$486,D$15+1,FALSE),All_curves!D1210)</f>
        <v>1075668.75</v>
      </c>
      <c r="E1211">
        <f>IFERROR(VLOOKUP($A1211,Finnifty!$A$14:$I$486,E$15+1,FALSE),All_curves!E1210)</f>
        <v>999390.5</v>
      </c>
      <c r="F1211">
        <f>IFERROR(VLOOKUP($A1211,Finnifty!$A$14:$I$486,F$15+1,FALSE),All_curves!F1210)</f>
        <v>1068395.25</v>
      </c>
      <c r="G1211">
        <f>IFERROR(VLOOKUP($A1211,Finnifty!$A$14:$I$486,G$15+1,FALSE),All_curves!G1210)</f>
        <v>1058098.3799999999</v>
      </c>
      <c r="H1211">
        <f>IFERROR(VLOOKUP($A1211,Finnifty!$A$14:$I$486,H$15+1,FALSE),All_curves!H1210)</f>
        <v>1074212.3799999999</v>
      </c>
      <c r="I1211">
        <f>IFERROR(VLOOKUP($A1211,Finnifty!$A$14:$I$486,I$15+1,FALSE),All_curves!I1210)</f>
        <v>1008567.5</v>
      </c>
      <c r="J1211">
        <f>IFERROR(VLOOKUP($A1211,Banknifty!$A$14:$I$4860,2,FALSE),All_curves!J1210)</f>
        <v>19536324</v>
      </c>
      <c r="K1211">
        <f>IFERROR(VLOOKUP($A1211,Banknifty!$A$14:$I$4860,3,FALSE),All_curves!K1210)</f>
        <v>32857422</v>
      </c>
      <c r="L1211">
        <f>IFERROR(VLOOKUP($A1211,Banknifty!$A$14:$I$4860,4,FALSE),All_curves!L1210)</f>
        <v>24799344</v>
      </c>
      <c r="M1211">
        <f>IFERROR(VLOOKUP($A1211,Banknifty!$A$14:$I$4860,5,FALSE),All_curves!M1210)</f>
        <v>32709484</v>
      </c>
      <c r="N1211">
        <f>IFERROR(VLOOKUP($A1211,Banknifty!$A$14:$I$4860,6,FALSE),All_curves!N1210)</f>
        <v>19698650</v>
      </c>
      <c r="O1211">
        <f>IFERROR(VLOOKUP($A1211,Banknifty!$A$14:$I$4860,7,FALSE),All_curves!O1210)</f>
        <v>30662460</v>
      </c>
      <c r="P1211">
        <f>IFERROR(VLOOKUP($A1211,Banknifty!$A$14:$I$4860,8,FALSE),All_curves!P1210)</f>
        <v>30662460</v>
      </c>
      <c r="Q1211">
        <f>IFERROR(VLOOKUP($A1211,Banknifty!$A$14:$I$4860,9,FALSE),All_curves!Q1210)</f>
        <v>24948280</v>
      </c>
      <c r="R1211">
        <f>IFERROR(VLOOKUP($A1211,Nifty!$A$14:$I$4860,2,FALSE),All_curves!R1210)</f>
        <v>9829596</v>
      </c>
      <c r="S1211">
        <f>IFERROR(VLOOKUP($A1211,Nifty!$A$14:$I$4860,3,FALSE),All_curves!S1210)</f>
        <v>11950790</v>
      </c>
      <c r="T1211">
        <f>IFERROR(VLOOKUP($A1211,Nifty!$A$14:$I$4860,4,FALSE),All_curves!T1210)</f>
        <v>11819496</v>
      </c>
      <c r="U1211">
        <f>IFERROR(VLOOKUP($A1211,Nifty!$A$14:$I$4860,5,FALSE),All_curves!U1210)</f>
        <v>12788908</v>
      </c>
      <c r="V1211">
        <f>IFERROR(VLOOKUP($A1211,Nifty!$A$14:$I$4860,6,FALSE),All_curves!V1210)</f>
        <v>10848701</v>
      </c>
      <c r="W1211">
        <f>IFERROR(VLOOKUP($A1211,Nifty!$A$14:$I$4860,7,FALSE),All_curves!W1210)</f>
        <v>12465938</v>
      </c>
      <c r="X1211">
        <f>IFERROR(VLOOKUP($A1211,Nifty!$A$14:$I$4860,8,FALSE),All_curves!X1210)</f>
        <v>12068517</v>
      </c>
      <c r="Y1211">
        <f>IFERROR(VLOOKUP($A1211,Nifty!$A$14:$I$4860,9,FALSE),All_curves!Y1210)</f>
        <v>12017692</v>
      </c>
      <c r="AA1211" s="5">
        <f t="shared" si="517"/>
        <v>2.4371052776359647E-3</v>
      </c>
      <c r="AB1211" s="5">
        <f t="shared" si="518"/>
        <v>2.523644147802484E-3</v>
      </c>
      <c r="AC1211" s="5">
        <f t="shared" si="519"/>
        <v>1.725922004933711E-4</v>
      </c>
      <c r="AD1211" s="5">
        <f t="shared" si="520"/>
        <v>1.7250487638764689E-4</v>
      </c>
      <c r="AE1211" s="5">
        <f t="shared" si="521"/>
        <v>-3.5998989502050716E-4</v>
      </c>
      <c r="AF1211" s="5">
        <f t="shared" si="522"/>
        <v>1.7250899003418141E-4</v>
      </c>
      <c r="AG1211" s="5">
        <f t="shared" si="523"/>
        <v>1.9171634658539105E-3</v>
      </c>
      <c r="AH1211" s="5">
        <f t="shared" si="524"/>
        <v>4.9016789692211127E-3</v>
      </c>
      <c r="AI1211" s="5">
        <f t="shared" si="500"/>
        <v>-3.1269128613885533E-3</v>
      </c>
      <c r="AJ1211" s="5">
        <f t="shared" si="501"/>
        <v>-9.9997845451116341E-5</v>
      </c>
      <c r="AK1211" s="5">
        <f t="shared" si="502"/>
        <v>0</v>
      </c>
      <c r="AL1211" s="5">
        <f t="shared" si="503"/>
        <v>0</v>
      </c>
      <c r="AM1211" s="5">
        <f t="shared" si="504"/>
        <v>1.4378382887654251E-2</v>
      </c>
      <c r="AN1211" s="5">
        <f t="shared" si="505"/>
        <v>1.4882692812572262E-2</v>
      </c>
      <c r="AO1211" s="5">
        <f t="shared" si="506"/>
        <v>1.4882692812572262E-2</v>
      </c>
      <c r="AP1211" s="5">
        <f t="shared" si="507"/>
        <v>1.0910891482275753E-2</v>
      </c>
      <c r="AQ1211" s="5">
        <f t="shared" si="508"/>
        <v>7.6022214735727012E-4</v>
      </c>
      <c r="AR1211" s="5">
        <f t="shared" si="509"/>
        <v>4.2996309295770807E-3</v>
      </c>
      <c r="AS1211" s="5">
        <f t="shared" si="510"/>
        <v>-5.8107442623123173E-4</v>
      </c>
      <c r="AT1211" s="5">
        <f t="shared" si="511"/>
        <v>1.6420506334657858E-6</v>
      </c>
      <c r="AU1211" s="5">
        <f t="shared" si="512"/>
        <v>7.6020759266670623E-4</v>
      </c>
      <c r="AV1211" s="5">
        <f t="shared" si="513"/>
        <v>4.2996743300822704E-3</v>
      </c>
      <c r="AW1211" s="5">
        <f t="shared" si="514"/>
        <v>-5.8109231442682319E-4</v>
      </c>
      <c r="AX1211" s="5">
        <f t="shared" si="515"/>
        <v>1.4862677113569589E-3</v>
      </c>
      <c r="AZ1211" s="7">
        <f t="shared" si="525"/>
        <v>149.76445543835399</v>
      </c>
      <c r="BA1211" s="4">
        <f t="shared" si="516"/>
        <v>3.0921014725691135E-3</v>
      </c>
      <c r="BB1211" s="5">
        <f>AZ1211/MAX($AZ$16:AZ1211)-1</f>
        <v>0</v>
      </c>
    </row>
    <row r="1212" spans="1:54" x14ac:dyDescent="0.25">
      <c r="A1212" s="3">
        <v>44320</v>
      </c>
      <c r="B1212">
        <f>IFERROR(VLOOKUP($A1212,Finnifty!$A$14:$I$486,B$15+1,FALSE),All_curves!B1211)</f>
        <v>1057753.6299999999</v>
      </c>
      <c r="C1212">
        <f>IFERROR(VLOOKUP($A1212,Finnifty!$A$14:$I$486,C$15+1,FALSE),All_curves!C1211)</f>
        <v>1063923.8799999999</v>
      </c>
      <c r="D1212">
        <f>IFERROR(VLOOKUP($A1212,Finnifty!$A$14:$I$486,D$15+1,FALSE),All_curves!D1211)</f>
        <v>1075497.75</v>
      </c>
      <c r="E1212">
        <f>IFERROR(VLOOKUP($A1212,Finnifty!$A$14:$I$486,E$15+1,FALSE),All_curves!E1211)</f>
        <v>999231.63</v>
      </c>
      <c r="F1212">
        <f>IFERROR(VLOOKUP($A1212,Finnifty!$A$14:$I$486,F$15+1,FALSE),All_curves!F1211)</f>
        <v>1068225.5</v>
      </c>
      <c r="G1212">
        <f>IFERROR(VLOOKUP($A1212,Finnifty!$A$14:$I$486,G$15+1,FALSE),All_curves!G1211)</f>
        <v>1057930.25</v>
      </c>
      <c r="H1212">
        <f>IFERROR(VLOOKUP($A1212,Finnifty!$A$14:$I$486,H$15+1,FALSE),All_curves!H1211)</f>
        <v>1074079.75</v>
      </c>
      <c r="I1212">
        <f>IFERROR(VLOOKUP($A1212,Finnifty!$A$14:$I$486,I$15+1,FALSE),All_curves!I1211)</f>
        <v>1008471.88</v>
      </c>
      <c r="J1212">
        <f>IFERROR(VLOOKUP($A1212,Banknifty!$A$14:$I$4860,2,FALSE),All_curves!J1211)</f>
        <v>19400072</v>
      </c>
      <c r="K1212">
        <f>IFERROR(VLOOKUP($A1212,Banknifty!$A$14:$I$4860,3,FALSE),All_curves!K1211)</f>
        <v>32774304</v>
      </c>
      <c r="L1212">
        <f>IFERROR(VLOOKUP($A1212,Banknifty!$A$14:$I$4860,4,FALSE),All_curves!L1211)</f>
        <v>24700156</v>
      </c>
      <c r="M1212">
        <f>IFERROR(VLOOKUP($A1212,Banknifty!$A$14:$I$4860,5,FALSE),All_curves!M1211)</f>
        <v>32698426</v>
      </c>
      <c r="N1212">
        <f>IFERROR(VLOOKUP($A1212,Banknifty!$A$14:$I$4860,6,FALSE),All_curves!N1211)</f>
        <v>19965618</v>
      </c>
      <c r="O1212">
        <f>IFERROR(VLOOKUP($A1212,Banknifty!$A$14:$I$4860,7,FALSE),All_curves!O1211)</f>
        <v>31284712</v>
      </c>
      <c r="P1212">
        <f>IFERROR(VLOOKUP($A1212,Banknifty!$A$14:$I$4860,8,FALSE),All_curves!P1211)</f>
        <v>31284712</v>
      </c>
      <c r="Q1212">
        <f>IFERROR(VLOOKUP($A1212,Banknifty!$A$14:$I$4860,9,FALSE),All_curves!Q1211)</f>
        <v>25355962</v>
      </c>
      <c r="R1212">
        <f>IFERROR(VLOOKUP($A1212,Nifty!$A$14:$I$4860,2,FALSE),All_curves!R1211)</f>
        <v>9856753</v>
      </c>
      <c r="S1212">
        <f>IFERROR(VLOOKUP($A1212,Nifty!$A$14:$I$4860,3,FALSE),All_curves!S1211)</f>
        <v>12020860</v>
      </c>
      <c r="T1212">
        <f>IFERROR(VLOOKUP($A1212,Nifty!$A$14:$I$4860,4,FALSE),All_curves!T1211)</f>
        <v>11834657</v>
      </c>
      <c r="U1212">
        <f>IFERROR(VLOOKUP($A1212,Nifty!$A$14:$I$4860,5,FALSE),All_curves!U1211)</f>
        <v>12823681</v>
      </c>
      <c r="V1212">
        <f>IFERROR(VLOOKUP($A1212,Nifty!$A$14:$I$4860,6,FALSE),All_curves!V1211)</f>
        <v>10878674</v>
      </c>
      <c r="W1212">
        <f>IFERROR(VLOOKUP($A1212,Nifty!$A$14:$I$4860,7,FALSE),All_curves!W1211)</f>
        <v>12539028</v>
      </c>
      <c r="X1212">
        <f>IFERROR(VLOOKUP($A1212,Nifty!$A$14:$I$4860,8,FALSE),All_curves!X1211)</f>
        <v>12083997</v>
      </c>
      <c r="Y1212">
        <f>IFERROR(VLOOKUP($A1212,Nifty!$A$14:$I$4860,9,FALSE),All_curves!Y1211)</f>
        <v>12017711</v>
      </c>
      <c r="AA1212" s="5">
        <f t="shared" si="517"/>
        <v>9.1066234698655713E-4</v>
      </c>
      <c r="AB1212" s="5">
        <f t="shared" si="518"/>
        <v>-1.0960109131197271E-4</v>
      </c>
      <c r="AC1212" s="5">
        <f t="shared" si="519"/>
        <v>-1.5897087277105815E-4</v>
      </c>
      <c r="AD1212" s="5">
        <f t="shared" si="520"/>
        <v>-1.5896689031968947E-4</v>
      </c>
      <c r="AE1212" s="5">
        <f t="shared" si="521"/>
        <v>-1.5888314741197007E-4</v>
      </c>
      <c r="AF1212" s="5">
        <f t="shared" si="522"/>
        <v>-1.5889826804182938E-4</v>
      </c>
      <c r="AG1212" s="5">
        <f t="shared" si="523"/>
        <v>-1.2346720487421692E-4</v>
      </c>
      <c r="AH1212" s="5">
        <f t="shared" si="524"/>
        <v>-9.480773473269366E-5</v>
      </c>
      <c r="AI1212" s="5">
        <f t="shared" si="500"/>
        <v>-6.9742905574252667E-3</v>
      </c>
      <c r="AJ1212" s="5">
        <f t="shared" si="501"/>
        <v>-2.5296567697855599E-3</v>
      </c>
      <c r="AK1212" s="5">
        <f t="shared" si="502"/>
        <v>-3.9996219254831988E-3</v>
      </c>
      <c r="AL1212" s="5">
        <f t="shared" si="503"/>
        <v>-3.3806708782080364E-4</v>
      </c>
      <c r="AM1212" s="5">
        <f t="shared" si="504"/>
        <v>1.3552603858639989E-2</v>
      </c>
      <c r="AN1212" s="5">
        <f t="shared" si="505"/>
        <v>2.0293609840828175E-2</v>
      </c>
      <c r="AO1212" s="5">
        <f t="shared" si="506"/>
        <v>2.0293609840828175E-2</v>
      </c>
      <c r="AP1212" s="5">
        <f t="shared" si="507"/>
        <v>1.6341086439626284E-2</v>
      </c>
      <c r="AQ1212" s="5">
        <f t="shared" si="508"/>
        <v>2.762778856831849E-3</v>
      </c>
      <c r="AR1212" s="5">
        <f t="shared" si="509"/>
        <v>5.8632107166136649E-3</v>
      </c>
      <c r="AS1212" s="5">
        <f t="shared" si="510"/>
        <v>1.2827112086675196E-3</v>
      </c>
      <c r="AT1212" s="5">
        <f t="shared" si="511"/>
        <v>2.7189968056693381E-3</v>
      </c>
      <c r="AU1212" s="5">
        <f t="shared" si="512"/>
        <v>2.7628192536599538E-3</v>
      </c>
      <c r="AV1212" s="5">
        <f t="shared" si="513"/>
        <v>5.8631769225869768E-3</v>
      </c>
      <c r="AW1212" s="5">
        <f t="shared" si="514"/>
        <v>1.2826762393423063E-3</v>
      </c>
      <c r="AX1212" s="5">
        <f t="shared" si="515"/>
        <v>1.5810024087681285E-6</v>
      </c>
      <c r="AZ1212" s="7">
        <f t="shared" si="525"/>
        <v>150.25820570796995</v>
      </c>
      <c r="BA1212" s="4">
        <f t="shared" si="516"/>
        <v>3.2968454909463049E-3</v>
      </c>
      <c r="BB1212" s="5">
        <f>AZ1212/MAX($AZ$16:AZ1212)-1</f>
        <v>0</v>
      </c>
    </row>
    <row r="1213" spans="1:54" x14ac:dyDescent="0.25">
      <c r="A1213" s="3">
        <v>44321</v>
      </c>
      <c r="B1213">
        <f>IFERROR(VLOOKUP($A1213,Finnifty!$A$14:$I$486,B$15+1,FALSE),All_curves!B1212)</f>
        <v>1048583</v>
      </c>
      <c r="C1213">
        <f>IFERROR(VLOOKUP($A1213,Finnifty!$A$14:$I$486,C$15+1,FALSE),All_curves!C1212)</f>
        <v>1062154.1299999999</v>
      </c>
      <c r="D1213">
        <f>IFERROR(VLOOKUP($A1213,Finnifty!$A$14:$I$486,D$15+1,FALSE),All_curves!D1212)</f>
        <v>1074375.6299999999</v>
      </c>
      <c r="E1213">
        <f>IFERROR(VLOOKUP($A1213,Finnifty!$A$14:$I$486,E$15+1,FALSE),All_curves!E1212)</f>
        <v>998189.13</v>
      </c>
      <c r="F1213">
        <f>IFERROR(VLOOKUP($A1213,Finnifty!$A$14:$I$486,F$15+1,FALSE),All_curves!F1212)</f>
        <v>1062831.75</v>
      </c>
      <c r="G1213">
        <f>IFERROR(VLOOKUP($A1213,Finnifty!$A$14:$I$486,G$15+1,FALSE),All_curves!G1212)</f>
        <v>1056826.5</v>
      </c>
      <c r="H1213">
        <f>IFERROR(VLOOKUP($A1213,Finnifty!$A$14:$I$486,H$15+1,FALSE),All_curves!H1212)</f>
        <v>1072293.1299999999</v>
      </c>
      <c r="I1213">
        <f>IFERROR(VLOOKUP($A1213,Finnifty!$A$14:$I$486,I$15+1,FALSE),All_curves!I1212)</f>
        <v>1006794.38</v>
      </c>
      <c r="J1213">
        <f>IFERROR(VLOOKUP($A1213,Banknifty!$A$14:$I$4860,2,FALSE),All_curves!J1212)</f>
        <v>19458102</v>
      </c>
      <c r="K1213">
        <f>IFERROR(VLOOKUP($A1213,Banknifty!$A$14:$I$4860,3,FALSE),All_curves!K1212)</f>
        <v>32776646</v>
      </c>
      <c r="L1213">
        <f>IFERROR(VLOOKUP($A1213,Banknifty!$A$14:$I$4860,4,FALSE),All_curves!L1212)</f>
        <v>24713948</v>
      </c>
      <c r="M1213">
        <f>IFERROR(VLOOKUP($A1213,Banknifty!$A$14:$I$4860,5,FALSE),All_curves!M1212)</f>
        <v>32639880</v>
      </c>
      <c r="N1213">
        <f>IFERROR(VLOOKUP($A1213,Banknifty!$A$14:$I$4860,6,FALSE),All_curves!N1212)</f>
        <v>19868756</v>
      </c>
      <c r="O1213">
        <f>IFERROR(VLOOKUP($A1213,Banknifty!$A$14:$I$4860,7,FALSE),All_curves!O1212)</f>
        <v>31284712</v>
      </c>
      <c r="P1213">
        <f>IFERROR(VLOOKUP($A1213,Banknifty!$A$14:$I$4860,8,FALSE),All_curves!P1212)</f>
        <v>31284712</v>
      </c>
      <c r="Q1213">
        <f>IFERROR(VLOOKUP($A1213,Banknifty!$A$14:$I$4860,9,FALSE),All_curves!Q1212)</f>
        <v>25355962</v>
      </c>
      <c r="R1213">
        <f>IFERROR(VLOOKUP($A1213,Nifty!$A$14:$I$4860,2,FALSE),All_curves!R1212)</f>
        <v>9788289</v>
      </c>
      <c r="S1213">
        <f>IFERROR(VLOOKUP($A1213,Nifty!$A$14:$I$4860,3,FALSE),All_curves!S1212)</f>
        <v>11976730</v>
      </c>
      <c r="T1213">
        <f>IFERROR(VLOOKUP($A1213,Nifty!$A$14:$I$4860,4,FALSE),All_curves!T1212)</f>
        <v>11795107</v>
      </c>
      <c r="U1213">
        <f>IFERROR(VLOOKUP($A1213,Nifty!$A$14:$I$4860,5,FALSE),All_curves!U1212)</f>
        <v>12781073</v>
      </c>
      <c r="V1213">
        <f>IFERROR(VLOOKUP($A1213,Nifty!$A$14:$I$4860,6,FALSE),All_curves!V1212)</f>
        <v>10803111</v>
      </c>
      <c r="W1213">
        <f>IFERROR(VLOOKUP($A1213,Nifty!$A$14:$I$4860,7,FALSE),All_curves!W1212)</f>
        <v>12492997</v>
      </c>
      <c r="X1213">
        <f>IFERROR(VLOOKUP($A1213,Nifty!$A$14:$I$4860,8,FALSE),All_curves!X1212)</f>
        <v>12043614</v>
      </c>
      <c r="Y1213">
        <f>IFERROR(VLOOKUP($A1213,Nifty!$A$14:$I$4860,9,FALSE),All_curves!Y1212)</f>
        <v>12050387</v>
      </c>
      <c r="AA1213" s="5">
        <f t="shared" si="517"/>
        <v>-8.6699111588015576E-3</v>
      </c>
      <c r="AB1213" s="5">
        <f t="shared" si="518"/>
        <v>-1.6634178753465179E-3</v>
      </c>
      <c r="AC1213" s="5">
        <f t="shared" si="519"/>
        <v>-1.0433494630742723E-3</v>
      </c>
      <c r="AD1213" s="5">
        <f t="shared" si="520"/>
        <v>-1.0433016416824259E-3</v>
      </c>
      <c r="AE1213" s="5">
        <f t="shared" si="521"/>
        <v>-5.0492616025361592E-3</v>
      </c>
      <c r="AF1213" s="5">
        <f t="shared" si="522"/>
        <v>-1.0433107475658066E-3</v>
      </c>
      <c r="AG1213" s="5">
        <f t="shared" si="523"/>
        <v>-1.6633960373986234E-3</v>
      </c>
      <c r="AH1213" s="5">
        <f t="shared" si="524"/>
        <v>-1.6634078086540383E-3</v>
      </c>
      <c r="AI1213" s="5">
        <f t="shared" si="500"/>
        <v>2.991226011944681E-3</v>
      </c>
      <c r="AJ1213" s="5">
        <f t="shared" si="501"/>
        <v>7.145842059674834E-5</v>
      </c>
      <c r="AK1213" s="5">
        <f t="shared" si="502"/>
        <v>5.5837704020977874E-4</v>
      </c>
      <c r="AL1213" s="5">
        <f t="shared" si="503"/>
        <v>-1.7904837376575555E-3</v>
      </c>
      <c r="AM1213" s="5">
        <f t="shared" si="504"/>
        <v>-4.8514401106942717E-3</v>
      </c>
      <c r="AN1213" s="5">
        <f t="shared" si="505"/>
        <v>0</v>
      </c>
      <c r="AO1213" s="5">
        <f t="shared" si="506"/>
        <v>0</v>
      </c>
      <c r="AP1213" s="5">
        <f t="shared" si="507"/>
        <v>0</v>
      </c>
      <c r="AQ1213" s="5">
        <f t="shared" si="508"/>
        <v>-6.9458979037011481E-3</v>
      </c>
      <c r="AR1213" s="5">
        <f t="shared" si="509"/>
        <v>-3.6711183725623986E-3</v>
      </c>
      <c r="AS1213" s="5">
        <f t="shared" si="510"/>
        <v>-3.3418797012875201E-3</v>
      </c>
      <c r="AT1213" s="5">
        <f t="shared" si="511"/>
        <v>-3.3226029250104094E-3</v>
      </c>
      <c r="AU1213" s="5">
        <f t="shared" si="512"/>
        <v>-6.9459752172001954E-3</v>
      </c>
      <c r="AV1213" s="5">
        <f t="shared" si="513"/>
        <v>-3.6710182001348235E-3</v>
      </c>
      <c r="AW1213" s="5">
        <f t="shared" si="514"/>
        <v>-3.3418578306498858E-3</v>
      </c>
      <c r="AX1213" s="5">
        <f t="shared" si="515"/>
        <v>2.7189870017676476E-3</v>
      </c>
      <c r="AZ1213" s="7">
        <f t="shared" si="525"/>
        <v>149.92399651180111</v>
      </c>
      <c r="BA1213" s="4">
        <f t="shared" si="516"/>
        <v>-2.2242325774766143E-3</v>
      </c>
      <c r="BB1213" s="5">
        <f>AZ1213/MAX($AZ$16:AZ1213)-1</f>
        <v>-2.2242325774766147E-3</v>
      </c>
    </row>
    <row r="1214" spans="1:54" x14ac:dyDescent="0.25">
      <c r="A1214" s="3">
        <v>44322</v>
      </c>
      <c r="B1214">
        <f>IFERROR(VLOOKUP($A1214,Finnifty!$A$14:$I$486,B$15+1,FALSE),All_curves!B1213)</f>
        <v>1042530.88</v>
      </c>
      <c r="C1214">
        <f>IFERROR(VLOOKUP($A1214,Finnifty!$A$14:$I$486,C$15+1,FALSE),All_curves!C1213)</f>
        <v>1059250.1299999999</v>
      </c>
      <c r="D1214">
        <f>IFERROR(VLOOKUP($A1214,Finnifty!$A$14:$I$486,D$15+1,FALSE),All_curves!D1213)</f>
        <v>1069981.75</v>
      </c>
      <c r="E1214">
        <f>IFERROR(VLOOKUP($A1214,Finnifty!$A$14:$I$486,E$15+1,FALSE),All_curves!E1213)</f>
        <v>998189.13</v>
      </c>
      <c r="F1214">
        <f>IFERROR(VLOOKUP($A1214,Finnifty!$A$14:$I$486,F$15+1,FALSE),All_curves!F1213)</f>
        <v>1051782.3799999999</v>
      </c>
      <c r="G1214">
        <f>IFERROR(VLOOKUP($A1214,Finnifty!$A$14:$I$486,G$15+1,FALSE),All_curves!G1213)</f>
        <v>1056826.5</v>
      </c>
      <c r="H1214">
        <f>IFERROR(VLOOKUP($A1214,Finnifty!$A$14:$I$486,H$15+1,FALSE),All_curves!H1213)</f>
        <v>1067907.75</v>
      </c>
      <c r="I1214">
        <f>IFERROR(VLOOKUP($A1214,Finnifty!$A$14:$I$486,I$15+1,FALSE),All_curves!I1213)</f>
        <v>1006794.38</v>
      </c>
      <c r="J1214">
        <f>IFERROR(VLOOKUP($A1214,Banknifty!$A$14:$I$4860,2,FALSE),All_curves!J1213)</f>
        <v>19211664</v>
      </c>
      <c r="K1214">
        <f>IFERROR(VLOOKUP($A1214,Banknifty!$A$14:$I$4860,3,FALSE),All_curves!K1213)</f>
        <v>32776646</v>
      </c>
      <c r="L1214">
        <f>IFERROR(VLOOKUP($A1214,Banknifty!$A$14:$I$4860,4,FALSE),All_curves!L1213)</f>
        <v>24481654</v>
      </c>
      <c r="M1214">
        <f>IFERROR(VLOOKUP($A1214,Banknifty!$A$14:$I$4860,5,FALSE),All_curves!M1213)</f>
        <v>32639880</v>
      </c>
      <c r="N1214">
        <f>IFERROR(VLOOKUP($A1214,Banknifty!$A$14:$I$4860,6,FALSE),All_curves!N1213)</f>
        <v>19806628</v>
      </c>
      <c r="O1214">
        <f>IFERROR(VLOOKUP($A1214,Banknifty!$A$14:$I$4860,7,FALSE),All_curves!O1213)</f>
        <v>31281584</v>
      </c>
      <c r="P1214">
        <f>IFERROR(VLOOKUP($A1214,Banknifty!$A$14:$I$4860,8,FALSE),All_curves!P1213)</f>
        <v>31281584</v>
      </c>
      <c r="Q1214">
        <f>IFERROR(VLOOKUP($A1214,Banknifty!$A$14:$I$4860,9,FALSE),All_curves!Q1213)</f>
        <v>25355962</v>
      </c>
      <c r="R1214">
        <f>IFERROR(VLOOKUP($A1214,Nifty!$A$14:$I$4860,2,FALSE),All_curves!R1213)</f>
        <v>9722004</v>
      </c>
      <c r="S1214">
        <f>IFERROR(VLOOKUP($A1214,Nifty!$A$14:$I$4860,3,FALSE),All_curves!S1213)</f>
        <v>11931104</v>
      </c>
      <c r="T1214">
        <f>IFERROR(VLOOKUP($A1214,Nifty!$A$14:$I$4860,4,FALSE),All_curves!T1213)</f>
        <v>11795107</v>
      </c>
      <c r="U1214">
        <f>IFERROR(VLOOKUP($A1214,Nifty!$A$14:$I$4860,5,FALSE),All_curves!U1213)</f>
        <v>12754310</v>
      </c>
      <c r="V1214">
        <f>IFERROR(VLOOKUP($A1214,Nifty!$A$14:$I$4860,6,FALSE),All_curves!V1213)</f>
        <v>10783015</v>
      </c>
      <c r="W1214">
        <f>IFERROR(VLOOKUP($A1214,Nifty!$A$14:$I$4860,7,FALSE),All_curves!W1213)</f>
        <v>12492997</v>
      </c>
      <c r="X1214">
        <f>IFERROR(VLOOKUP($A1214,Nifty!$A$14:$I$4860,8,FALSE),All_curves!X1213)</f>
        <v>12043614</v>
      </c>
      <c r="Y1214">
        <f>IFERROR(VLOOKUP($A1214,Nifty!$A$14:$I$4860,9,FALSE),All_curves!Y1213)</f>
        <v>12010349</v>
      </c>
      <c r="AA1214" s="5">
        <f t="shared" si="517"/>
        <v>-5.7717128734683376E-3</v>
      </c>
      <c r="AB1214" s="5">
        <f t="shared" si="518"/>
        <v>-2.7340664767739886E-3</v>
      </c>
      <c r="AC1214" s="5">
        <f t="shared" si="519"/>
        <v>-4.0897055715978237E-3</v>
      </c>
      <c r="AD1214" s="5">
        <f t="shared" si="520"/>
        <v>0</v>
      </c>
      <c r="AE1214" s="5">
        <f t="shared" si="521"/>
        <v>-1.0396161010432836E-2</v>
      </c>
      <c r="AF1214" s="5">
        <f t="shared" si="522"/>
        <v>0</v>
      </c>
      <c r="AG1214" s="5">
        <f t="shared" si="523"/>
        <v>-4.0897212500091706E-3</v>
      </c>
      <c r="AH1214" s="5">
        <f t="shared" si="524"/>
        <v>0</v>
      </c>
      <c r="AI1214" s="5">
        <f t="shared" si="500"/>
        <v>-1.2665058493372072E-2</v>
      </c>
      <c r="AJ1214" s="5">
        <f t="shared" si="501"/>
        <v>0</v>
      </c>
      <c r="AK1214" s="5">
        <f t="shared" si="502"/>
        <v>-9.3993076298453104E-3</v>
      </c>
      <c r="AL1214" s="5">
        <f t="shared" si="503"/>
        <v>0</v>
      </c>
      <c r="AM1214" s="5">
        <f t="shared" si="504"/>
        <v>-3.1269194709523385E-3</v>
      </c>
      <c r="AN1214" s="5">
        <f t="shared" si="505"/>
        <v>-9.9984938330299755E-5</v>
      </c>
      <c r="AO1214" s="5">
        <f t="shared" si="506"/>
        <v>-9.9984938330299755E-5</v>
      </c>
      <c r="AP1214" s="5">
        <f t="shared" si="507"/>
        <v>0</v>
      </c>
      <c r="AQ1214" s="5">
        <f t="shared" si="508"/>
        <v>-6.7718678923354148E-3</v>
      </c>
      <c r="AR1214" s="5">
        <f t="shared" si="509"/>
        <v>-3.8095540268503481E-3</v>
      </c>
      <c r="AS1214" s="5">
        <f t="shared" si="510"/>
        <v>0</v>
      </c>
      <c r="AT1214" s="5">
        <f t="shared" si="511"/>
        <v>-2.0939556483247079E-3</v>
      </c>
      <c r="AU1214" s="5">
        <f t="shared" si="512"/>
        <v>-1.8602048983853425E-3</v>
      </c>
      <c r="AV1214" s="5">
        <f t="shared" si="513"/>
        <v>0</v>
      </c>
      <c r="AW1214" s="5">
        <f t="shared" si="514"/>
        <v>0</v>
      </c>
      <c r="AX1214" s="5">
        <f t="shared" si="515"/>
        <v>-3.3225488940729075E-3</v>
      </c>
      <c r="AZ1214" s="7">
        <f t="shared" si="525"/>
        <v>149.4846520234957</v>
      </c>
      <c r="BA1214" s="4">
        <f t="shared" si="516"/>
        <v>-2.930448083878383E-3</v>
      </c>
      <c r="BB1214" s="5">
        <f>AZ1214/MAX($AZ$16:AZ1214)-1</f>
        <v>-5.1481626632602362E-3</v>
      </c>
    </row>
    <row r="1215" spans="1:54" x14ac:dyDescent="0.25">
      <c r="A1215" s="3">
        <v>44323</v>
      </c>
      <c r="B1215">
        <f>IFERROR(VLOOKUP($A1215,Finnifty!$A$14:$I$486,B$15+1,FALSE),All_curves!B1214)</f>
        <v>1041771.56</v>
      </c>
      <c r="C1215">
        <f>IFERROR(VLOOKUP($A1215,Finnifty!$A$14:$I$486,C$15+1,FALSE),All_curves!C1214)</f>
        <v>1057926.3799999999</v>
      </c>
      <c r="D1215">
        <f>IFERROR(VLOOKUP($A1215,Finnifty!$A$14:$I$486,D$15+1,FALSE),All_curves!D1214)</f>
        <v>1068471.75</v>
      </c>
      <c r="E1215">
        <f>IFERROR(VLOOKUP($A1215,Finnifty!$A$14:$I$486,E$15+1,FALSE),All_curves!E1214)</f>
        <v>998189.13</v>
      </c>
      <c r="F1215">
        <f>IFERROR(VLOOKUP($A1215,Finnifty!$A$14:$I$486,F$15+1,FALSE),All_curves!F1214)</f>
        <v>1051782.3799999999</v>
      </c>
      <c r="G1215">
        <f>IFERROR(VLOOKUP($A1215,Finnifty!$A$14:$I$486,G$15+1,FALSE),All_curves!G1214)</f>
        <v>1056826.5</v>
      </c>
      <c r="H1215">
        <f>IFERROR(VLOOKUP($A1215,Finnifty!$A$14:$I$486,H$15+1,FALSE),All_curves!H1214)</f>
        <v>1066758.75</v>
      </c>
      <c r="I1215">
        <f>IFERROR(VLOOKUP($A1215,Finnifty!$A$14:$I$486,I$15+1,FALSE),All_curves!I1214)</f>
        <v>1005649.63</v>
      </c>
      <c r="J1215">
        <f>IFERROR(VLOOKUP($A1215,Banknifty!$A$14:$I$4860,2,FALSE),All_curves!J1214)</f>
        <v>19192644</v>
      </c>
      <c r="K1215">
        <f>IFERROR(VLOOKUP($A1215,Banknifty!$A$14:$I$4860,3,FALSE),All_curves!K1214)</f>
        <v>32726000</v>
      </c>
      <c r="L1215">
        <f>IFERROR(VLOOKUP($A1215,Banknifty!$A$14:$I$4860,4,FALSE),All_curves!L1214)</f>
        <v>24481654</v>
      </c>
      <c r="M1215">
        <f>IFERROR(VLOOKUP($A1215,Banknifty!$A$14:$I$4860,5,FALSE),All_curves!M1214)</f>
        <v>32639880</v>
      </c>
      <c r="N1215">
        <f>IFERROR(VLOOKUP($A1215,Banknifty!$A$14:$I$4860,6,FALSE),All_curves!N1214)</f>
        <v>19668490</v>
      </c>
      <c r="O1215">
        <f>IFERROR(VLOOKUP($A1215,Banknifty!$A$14:$I$4860,7,FALSE),All_curves!O1214)</f>
        <v>31202452</v>
      </c>
      <c r="P1215">
        <f>IFERROR(VLOOKUP($A1215,Banknifty!$A$14:$I$4860,8,FALSE),All_curves!P1214)</f>
        <v>31202452</v>
      </c>
      <c r="Q1215">
        <f>IFERROR(VLOOKUP($A1215,Banknifty!$A$14:$I$4860,9,FALSE),All_curves!Q1214)</f>
        <v>25347388</v>
      </c>
      <c r="R1215">
        <f>IFERROR(VLOOKUP($A1215,Nifty!$A$14:$I$4860,2,FALSE),All_curves!R1214)</f>
        <v>9722004</v>
      </c>
      <c r="S1215">
        <f>IFERROR(VLOOKUP($A1215,Nifty!$A$14:$I$4860,3,FALSE),All_curves!S1214)</f>
        <v>11931104</v>
      </c>
      <c r="T1215">
        <f>IFERROR(VLOOKUP($A1215,Nifty!$A$14:$I$4860,4,FALSE),All_curves!T1214)</f>
        <v>11795107</v>
      </c>
      <c r="U1215">
        <f>IFERROR(VLOOKUP($A1215,Nifty!$A$14:$I$4860,5,FALSE),All_curves!U1214)</f>
        <v>12754310</v>
      </c>
      <c r="V1215">
        <f>IFERROR(VLOOKUP($A1215,Nifty!$A$14:$I$4860,6,FALSE),All_curves!V1214)</f>
        <v>10783015</v>
      </c>
      <c r="W1215">
        <f>IFERROR(VLOOKUP($A1215,Nifty!$A$14:$I$4860,7,FALSE),All_curves!W1214)</f>
        <v>12492997</v>
      </c>
      <c r="X1215">
        <f>IFERROR(VLOOKUP($A1215,Nifty!$A$14:$I$4860,8,FALSE),All_curves!X1214)</f>
        <v>12043614</v>
      </c>
      <c r="Y1215">
        <f>IFERROR(VLOOKUP($A1215,Nifty!$A$14:$I$4860,9,FALSE),All_curves!Y1214)</f>
        <v>12010349</v>
      </c>
      <c r="AA1215" s="5">
        <f t="shared" si="517"/>
        <v>-7.2834293407209039E-4</v>
      </c>
      <c r="AB1215" s="5">
        <f t="shared" si="518"/>
        <v>-1.2497048265643906E-3</v>
      </c>
      <c r="AC1215" s="5">
        <f t="shared" si="519"/>
        <v>-1.4112390234692906E-3</v>
      </c>
      <c r="AD1215" s="5">
        <f t="shared" si="520"/>
        <v>0</v>
      </c>
      <c r="AE1215" s="5">
        <f t="shared" si="521"/>
        <v>0</v>
      </c>
      <c r="AF1215" s="5">
        <f t="shared" si="522"/>
        <v>0</v>
      </c>
      <c r="AG1215" s="5">
        <f t="shared" si="523"/>
        <v>-1.0759356320805269E-3</v>
      </c>
      <c r="AH1215" s="5">
        <f t="shared" si="524"/>
        <v>-1.1370246226444225E-3</v>
      </c>
      <c r="AI1215" s="5">
        <f t="shared" si="500"/>
        <v>-9.9002356068689235E-4</v>
      </c>
      <c r="AJ1215" s="5">
        <f t="shared" si="501"/>
        <v>-1.5451855568138217E-3</v>
      </c>
      <c r="AK1215" s="5">
        <f t="shared" si="502"/>
        <v>0</v>
      </c>
      <c r="AL1215" s="5">
        <f t="shared" si="503"/>
        <v>0</v>
      </c>
      <c r="AM1215" s="5">
        <f t="shared" si="504"/>
        <v>-6.974332026632668E-3</v>
      </c>
      <c r="AN1215" s="5">
        <f t="shared" si="505"/>
        <v>-2.5296672956203192E-3</v>
      </c>
      <c r="AO1215" s="5">
        <f t="shared" si="506"/>
        <v>-2.5296672956203192E-3</v>
      </c>
      <c r="AP1215" s="5">
        <f t="shared" si="507"/>
        <v>-3.3814532455922475E-4</v>
      </c>
      <c r="AQ1215" s="5">
        <f t="shared" si="508"/>
        <v>0</v>
      </c>
      <c r="AR1215" s="5">
        <f t="shared" si="509"/>
        <v>0</v>
      </c>
      <c r="AS1215" s="5">
        <f t="shared" si="510"/>
        <v>0</v>
      </c>
      <c r="AT1215" s="5">
        <f t="shared" si="511"/>
        <v>0</v>
      </c>
      <c r="AU1215" s="5">
        <f t="shared" si="512"/>
        <v>0</v>
      </c>
      <c r="AV1215" s="5">
        <f t="shared" si="513"/>
        <v>0</v>
      </c>
      <c r="AW1215" s="5">
        <f t="shared" si="514"/>
        <v>0</v>
      </c>
      <c r="AX1215" s="5">
        <f t="shared" si="515"/>
        <v>0</v>
      </c>
      <c r="AZ1215" s="7">
        <f t="shared" si="525"/>
        <v>149.35690948995401</v>
      </c>
      <c r="BA1215" s="4">
        <f t="shared" si="516"/>
        <v>-8.5455283744849864E-4</v>
      </c>
      <c r="BB1215" s="5">
        <f>AZ1215/MAX($AZ$16:AZ1215)-1</f>
        <v>-5.9983161236972782E-3</v>
      </c>
    </row>
    <row r="1216" spans="1:54" x14ac:dyDescent="0.25">
      <c r="A1216" s="3">
        <v>44326</v>
      </c>
      <c r="B1216">
        <f>IFERROR(VLOOKUP($A1216,Finnifty!$A$14:$I$486,B$15+1,FALSE),All_curves!B1215)</f>
        <v>1039741.88</v>
      </c>
      <c r="C1216">
        <f>IFERROR(VLOOKUP($A1216,Finnifty!$A$14:$I$486,C$15+1,FALSE),All_curves!C1215)</f>
        <v>1056113</v>
      </c>
      <c r="D1216">
        <f>IFERROR(VLOOKUP($A1216,Finnifty!$A$14:$I$486,D$15+1,FALSE),All_curves!D1215)</f>
        <v>1066717.75</v>
      </c>
      <c r="E1216">
        <f>IFERROR(VLOOKUP($A1216,Finnifty!$A$14:$I$486,E$15+1,FALSE),All_curves!E1215)</f>
        <v>998189.13</v>
      </c>
      <c r="F1216">
        <f>IFERROR(VLOOKUP($A1216,Finnifty!$A$14:$I$486,F$15+1,FALSE),All_curves!F1215)</f>
        <v>1051782.3799999999</v>
      </c>
      <c r="G1216">
        <f>IFERROR(VLOOKUP($A1216,Finnifty!$A$14:$I$486,G$15+1,FALSE),All_curves!G1215)</f>
        <v>1056826.5</v>
      </c>
      <c r="H1216">
        <f>IFERROR(VLOOKUP($A1216,Finnifty!$A$14:$I$486,H$15+1,FALSE),All_curves!H1215)</f>
        <v>1064847</v>
      </c>
      <c r="I1216">
        <f>IFERROR(VLOOKUP($A1216,Finnifty!$A$14:$I$486,I$15+1,FALSE),All_curves!I1215)</f>
        <v>1003874.94</v>
      </c>
      <c r="J1216">
        <f>IFERROR(VLOOKUP($A1216,Banknifty!$A$14:$I$4860,2,FALSE),All_curves!J1215)</f>
        <v>19132862</v>
      </c>
      <c r="K1216">
        <f>IFERROR(VLOOKUP($A1216,Banknifty!$A$14:$I$4860,3,FALSE),All_curves!K1215)</f>
        <v>32607878</v>
      </c>
      <c r="L1216">
        <f>IFERROR(VLOOKUP($A1216,Banknifty!$A$14:$I$4860,4,FALSE),All_curves!L1215)</f>
        <v>24481654</v>
      </c>
      <c r="M1216">
        <f>IFERROR(VLOOKUP($A1216,Banknifty!$A$14:$I$4860,5,FALSE),All_curves!M1215)</f>
        <v>32639880</v>
      </c>
      <c r="N1216">
        <f>IFERROR(VLOOKUP($A1216,Banknifty!$A$14:$I$4860,6,FALSE),All_curves!N1215)</f>
        <v>19727324</v>
      </c>
      <c r="O1216">
        <f>IFERROR(VLOOKUP($A1216,Banknifty!$A$14:$I$4860,7,FALSE),All_curves!O1215)</f>
        <v>31204682</v>
      </c>
      <c r="P1216">
        <f>IFERROR(VLOOKUP($A1216,Banknifty!$A$14:$I$4860,8,FALSE),All_curves!P1215)</f>
        <v>31204682</v>
      </c>
      <c r="Q1216">
        <f>IFERROR(VLOOKUP($A1216,Banknifty!$A$14:$I$4860,9,FALSE),All_curves!Q1215)</f>
        <v>25302006</v>
      </c>
      <c r="R1216">
        <f>IFERROR(VLOOKUP($A1216,Nifty!$A$14:$I$4860,2,FALSE),All_curves!R1215)</f>
        <v>9722004</v>
      </c>
      <c r="S1216">
        <f>IFERROR(VLOOKUP($A1216,Nifty!$A$14:$I$4860,3,FALSE),All_curves!S1215)</f>
        <v>11931104</v>
      </c>
      <c r="T1216">
        <f>IFERROR(VLOOKUP($A1216,Nifty!$A$14:$I$4860,4,FALSE),All_curves!T1215)</f>
        <v>11795107</v>
      </c>
      <c r="U1216">
        <f>IFERROR(VLOOKUP($A1216,Nifty!$A$14:$I$4860,5,FALSE),All_curves!U1215)</f>
        <v>12754310</v>
      </c>
      <c r="V1216">
        <f>IFERROR(VLOOKUP($A1216,Nifty!$A$14:$I$4860,6,FALSE),All_curves!V1215)</f>
        <v>10783015</v>
      </c>
      <c r="W1216">
        <f>IFERROR(VLOOKUP($A1216,Nifty!$A$14:$I$4860,7,FALSE),All_curves!W1215)</f>
        <v>12492997</v>
      </c>
      <c r="X1216">
        <f>IFERROR(VLOOKUP($A1216,Nifty!$A$14:$I$4860,8,FALSE),All_curves!X1215)</f>
        <v>12043614</v>
      </c>
      <c r="Y1216">
        <f>IFERROR(VLOOKUP($A1216,Nifty!$A$14:$I$4860,9,FALSE),All_curves!Y1215)</f>
        <v>12010349</v>
      </c>
      <c r="AA1216" s="5">
        <f t="shared" si="517"/>
        <v>-1.948296611207212E-3</v>
      </c>
      <c r="AB1216" s="5">
        <f t="shared" si="518"/>
        <v>-1.7140890276314824E-3</v>
      </c>
      <c r="AC1216" s="5">
        <f t="shared" si="519"/>
        <v>-1.6415969818575071E-3</v>
      </c>
      <c r="AD1216" s="5">
        <f t="shared" si="520"/>
        <v>0</v>
      </c>
      <c r="AE1216" s="5">
        <f t="shared" si="521"/>
        <v>0</v>
      </c>
      <c r="AF1216" s="5">
        <f t="shared" si="522"/>
        <v>0</v>
      </c>
      <c r="AG1216" s="5">
        <f t="shared" si="523"/>
        <v>-1.7921109154248605E-3</v>
      </c>
      <c r="AH1216" s="5">
        <f t="shared" si="524"/>
        <v>-1.7647199850310269E-3</v>
      </c>
      <c r="AI1216" s="5">
        <f t="shared" si="500"/>
        <v>-3.1148392061042252E-3</v>
      </c>
      <c r="AJ1216" s="5">
        <f t="shared" si="501"/>
        <v>-3.6094236998105433E-3</v>
      </c>
      <c r="AK1216" s="5">
        <f t="shared" si="502"/>
        <v>0</v>
      </c>
      <c r="AL1216" s="5">
        <f t="shared" si="503"/>
        <v>0</v>
      </c>
      <c r="AM1216" s="5">
        <f t="shared" si="504"/>
        <v>2.99128199470311E-3</v>
      </c>
      <c r="AN1216" s="5">
        <f t="shared" si="505"/>
        <v>7.1468742264269025E-5</v>
      </c>
      <c r="AO1216" s="5">
        <f t="shared" si="506"/>
        <v>7.1468742264269025E-5</v>
      </c>
      <c r="AP1216" s="5">
        <f t="shared" si="507"/>
        <v>-1.7904014409689806E-3</v>
      </c>
      <c r="AQ1216" s="5">
        <f t="shared" si="508"/>
        <v>0</v>
      </c>
      <c r="AR1216" s="5">
        <f t="shared" si="509"/>
        <v>0</v>
      </c>
      <c r="AS1216" s="5">
        <f t="shared" si="510"/>
        <v>0</v>
      </c>
      <c r="AT1216" s="5">
        <f t="shared" si="511"/>
        <v>0</v>
      </c>
      <c r="AU1216" s="5">
        <f t="shared" si="512"/>
        <v>0</v>
      </c>
      <c r="AV1216" s="5">
        <f t="shared" si="513"/>
        <v>0</v>
      </c>
      <c r="AW1216" s="5">
        <f t="shared" si="514"/>
        <v>0</v>
      </c>
      <c r="AX1216" s="5">
        <f t="shared" si="515"/>
        <v>0</v>
      </c>
      <c r="AZ1216" s="7">
        <f t="shared" si="525"/>
        <v>149.26828322577902</v>
      </c>
      <c r="BA1216" s="4">
        <f t="shared" si="516"/>
        <v>-5.9338576620017469E-4</v>
      </c>
      <c r="BB1216" s="5">
        <f>AZ1216/MAX($AZ$16:AZ1216)-1</f>
        <v>-6.5881425744885869E-3</v>
      </c>
    </row>
    <row r="1217" spans="1:54" x14ac:dyDescent="0.25">
      <c r="A1217" s="3">
        <v>44327</v>
      </c>
      <c r="B1217">
        <f>IFERROR(VLOOKUP($A1217,Finnifty!$A$14:$I$486,B$15+1,FALSE),All_curves!B1216)</f>
        <v>1036176.25</v>
      </c>
      <c r="C1217">
        <f>IFERROR(VLOOKUP($A1217,Finnifty!$A$14:$I$486,C$15+1,FALSE),All_curves!C1216)</f>
        <v>1052491.25</v>
      </c>
      <c r="D1217">
        <f>IFERROR(VLOOKUP($A1217,Finnifty!$A$14:$I$486,D$15+1,FALSE),All_curves!D1216)</f>
        <v>1063086.25</v>
      </c>
      <c r="E1217">
        <f>IFERROR(VLOOKUP($A1217,Finnifty!$A$14:$I$486,E$15+1,FALSE),All_curves!E1216)</f>
        <v>998189.13</v>
      </c>
      <c r="F1217">
        <f>IFERROR(VLOOKUP($A1217,Finnifty!$A$14:$I$486,F$15+1,FALSE),All_curves!F1216)</f>
        <v>1048175.44</v>
      </c>
      <c r="G1217">
        <f>IFERROR(VLOOKUP($A1217,Finnifty!$A$14:$I$486,G$15+1,FALSE),All_curves!G1216)</f>
        <v>1053202.25</v>
      </c>
      <c r="H1217">
        <f>IFERROR(VLOOKUP($A1217,Finnifty!$A$14:$I$486,H$15+1,FALSE),All_curves!H1216)</f>
        <v>1061221.75</v>
      </c>
      <c r="I1217">
        <f>IFERROR(VLOOKUP($A1217,Finnifty!$A$14:$I$486,I$15+1,FALSE),All_curves!I1216)</f>
        <v>1001121.44</v>
      </c>
      <c r="J1217">
        <f>IFERROR(VLOOKUP($A1217,Banknifty!$A$14:$I$4860,2,FALSE),All_curves!J1216)</f>
        <v>19094940</v>
      </c>
      <c r="K1217">
        <f>IFERROR(VLOOKUP($A1217,Banknifty!$A$14:$I$4860,3,FALSE),All_curves!K1216)</f>
        <v>32494464</v>
      </c>
      <c r="L1217">
        <f>IFERROR(VLOOKUP($A1217,Banknifty!$A$14:$I$4860,4,FALSE),All_curves!L1216)</f>
        <v>24335876</v>
      </c>
      <c r="M1217">
        <f>IFERROR(VLOOKUP($A1217,Banknifty!$A$14:$I$4860,5,FALSE),All_curves!M1216)</f>
        <v>32558570</v>
      </c>
      <c r="N1217">
        <f>IFERROR(VLOOKUP($A1217,Banknifty!$A$14:$I$4860,6,FALSE),All_curves!N1216)</f>
        <v>19665586</v>
      </c>
      <c r="O1217">
        <f>IFERROR(VLOOKUP($A1217,Banknifty!$A$14:$I$4860,7,FALSE),All_curves!O1216)</f>
        <v>31204682</v>
      </c>
      <c r="P1217">
        <f>IFERROR(VLOOKUP($A1217,Banknifty!$A$14:$I$4860,8,FALSE),All_curves!P1216)</f>
        <v>31204682</v>
      </c>
      <c r="Q1217">
        <f>IFERROR(VLOOKUP($A1217,Banknifty!$A$14:$I$4860,9,FALSE),All_curves!Q1216)</f>
        <v>25302006</v>
      </c>
      <c r="R1217">
        <f>IFERROR(VLOOKUP($A1217,Nifty!$A$14:$I$4860,2,FALSE),All_curves!R1216)</f>
        <v>9688864</v>
      </c>
      <c r="S1217">
        <f>IFERROR(VLOOKUP($A1217,Nifty!$A$14:$I$4860,3,FALSE),All_curves!S1216)</f>
        <v>11898549</v>
      </c>
      <c r="T1217">
        <f>IFERROR(VLOOKUP($A1217,Nifty!$A$14:$I$4860,4,FALSE),All_curves!T1216)</f>
        <v>11795107</v>
      </c>
      <c r="U1217">
        <f>IFERROR(VLOOKUP($A1217,Nifty!$A$14:$I$4860,5,FALSE),All_curves!U1216)</f>
        <v>12718750</v>
      </c>
      <c r="V1217">
        <f>IFERROR(VLOOKUP($A1217,Nifty!$A$14:$I$4860,6,FALSE),All_curves!V1216)</f>
        <v>10746259</v>
      </c>
      <c r="W1217">
        <f>IFERROR(VLOOKUP($A1217,Nifty!$A$14:$I$4860,7,FALSE),All_curves!W1216)</f>
        <v>12458909</v>
      </c>
      <c r="X1217">
        <f>IFERROR(VLOOKUP($A1217,Nifty!$A$14:$I$4860,8,FALSE),All_curves!X1216)</f>
        <v>12043614</v>
      </c>
      <c r="Y1217">
        <f>IFERROR(VLOOKUP($A1217,Nifty!$A$14:$I$4860,9,FALSE),All_curves!Y1216)</f>
        <v>12010349</v>
      </c>
      <c r="AA1217" s="5">
        <f t="shared" si="517"/>
        <v>-3.4293415208013212E-3</v>
      </c>
      <c r="AB1217" s="5">
        <f t="shared" si="518"/>
        <v>-3.4293205367228463E-3</v>
      </c>
      <c r="AC1217" s="5">
        <f t="shared" si="519"/>
        <v>-3.4043682126785324E-3</v>
      </c>
      <c r="AD1217" s="5">
        <f t="shared" si="520"/>
        <v>0</v>
      </c>
      <c r="AE1217" s="5">
        <f t="shared" si="521"/>
        <v>-3.4293595981327307E-3</v>
      </c>
      <c r="AF1217" s="5">
        <f t="shared" si="522"/>
        <v>-3.4293708569950176E-3</v>
      </c>
      <c r="AG1217" s="5">
        <f t="shared" si="523"/>
        <v>-3.4044797045960085E-3</v>
      </c>
      <c r="AH1217" s="5">
        <f t="shared" si="524"/>
        <v>-2.7428715373649659E-3</v>
      </c>
      <c r="AI1217" s="5">
        <f t="shared" si="500"/>
        <v>-1.9820348884552752E-3</v>
      </c>
      <c r="AJ1217" s="5">
        <f t="shared" si="501"/>
        <v>-3.4781165459463192E-3</v>
      </c>
      <c r="AK1217" s="5">
        <f t="shared" si="502"/>
        <v>-5.954581336702125E-3</v>
      </c>
      <c r="AL1217" s="5">
        <f t="shared" si="503"/>
        <v>-2.4911243546238415E-3</v>
      </c>
      <c r="AM1217" s="5">
        <f t="shared" si="504"/>
        <v>-3.1295679028742196E-3</v>
      </c>
      <c r="AN1217" s="5">
        <f t="shared" si="505"/>
        <v>0</v>
      </c>
      <c r="AO1217" s="5">
        <f t="shared" si="506"/>
        <v>0</v>
      </c>
      <c r="AP1217" s="5">
        <f t="shared" si="507"/>
        <v>0</v>
      </c>
      <c r="AQ1217" s="5">
        <f t="shared" si="508"/>
        <v>-3.4087622263887507E-3</v>
      </c>
      <c r="AR1217" s="5">
        <f t="shared" si="509"/>
        <v>-2.7285823675663456E-3</v>
      </c>
      <c r="AS1217" s="5">
        <f t="shared" si="510"/>
        <v>0</v>
      </c>
      <c r="AT1217" s="5">
        <f t="shared" si="511"/>
        <v>-2.7880771284373163E-3</v>
      </c>
      <c r="AU1217" s="5">
        <f t="shared" si="512"/>
        <v>-3.4086941361020084E-3</v>
      </c>
      <c r="AV1217" s="5">
        <f t="shared" si="513"/>
        <v>-2.7285686533022879E-3</v>
      </c>
      <c r="AW1217" s="5">
        <f t="shared" si="514"/>
        <v>0</v>
      </c>
      <c r="AX1217" s="5">
        <f t="shared" si="515"/>
        <v>0</v>
      </c>
      <c r="AZ1217" s="7">
        <f t="shared" si="525"/>
        <v>148.92392613821926</v>
      </c>
      <c r="BA1217" s="4">
        <f t="shared" si="516"/>
        <v>-2.3069675628204136E-3</v>
      </c>
      <c r="BB1217" s="5">
        <f>AZ1217/MAX($AZ$16:AZ1217)-1</f>
        <v>-8.8799115060903544E-3</v>
      </c>
    </row>
    <row r="1218" spans="1:54" x14ac:dyDescent="0.25">
      <c r="A1218" s="3">
        <v>44328</v>
      </c>
      <c r="B1218">
        <f>IFERROR(VLOOKUP($A1218,Finnifty!$A$14:$I$486,B$15+1,FALSE),All_curves!B1217)</f>
        <v>1030240.75</v>
      </c>
      <c r="C1218">
        <f>IFERROR(VLOOKUP($A1218,Finnifty!$A$14:$I$486,C$15+1,FALSE),All_curves!C1217)</f>
        <v>1048072.94</v>
      </c>
      <c r="D1218">
        <f>IFERROR(VLOOKUP($A1218,Finnifty!$A$14:$I$486,D$15+1,FALSE),All_curves!D1217)</f>
        <v>1062127.5</v>
      </c>
      <c r="E1218">
        <f>IFERROR(VLOOKUP($A1218,Finnifty!$A$14:$I$486,E$15+1,FALSE),All_curves!E1217)</f>
        <v>998189.13</v>
      </c>
      <c r="F1218">
        <f>IFERROR(VLOOKUP($A1218,Finnifty!$A$14:$I$486,F$15+1,FALSE),All_curves!F1217)</f>
        <v>1042592.81</v>
      </c>
      <c r="G1218">
        <f>IFERROR(VLOOKUP($A1218,Finnifty!$A$14:$I$486,G$15+1,FALSE),All_curves!G1217)</f>
        <v>1047974.13</v>
      </c>
      <c r="H1218">
        <f>IFERROR(VLOOKUP($A1218,Finnifty!$A$14:$I$486,H$15+1,FALSE),All_curves!H1217)</f>
        <v>1060264.6299999999</v>
      </c>
      <c r="I1218">
        <f>IFERROR(VLOOKUP($A1218,Finnifty!$A$14:$I$486,I$15+1,FALSE),All_curves!I1217)</f>
        <v>999856.44</v>
      </c>
      <c r="J1218">
        <f>IFERROR(VLOOKUP($A1218,Banknifty!$A$14:$I$4860,2,FALSE),All_curves!J1217)</f>
        <v>18867488</v>
      </c>
      <c r="K1218">
        <f>IFERROR(VLOOKUP($A1218,Banknifty!$A$14:$I$4860,3,FALSE),All_curves!K1217)</f>
        <v>32191066</v>
      </c>
      <c r="L1218">
        <f>IFERROR(VLOOKUP($A1218,Banknifty!$A$14:$I$4860,4,FALSE),All_curves!L1217)</f>
        <v>24272180</v>
      </c>
      <c r="M1218">
        <f>IFERROR(VLOOKUP($A1218,Banknifty!$A$14:$I$4860,5,FALSE),All_curves!M1217)</f>
        <v>32502330</v>
      </c>
      <c r="N1218">
        <f>IFERROR(VLOOKUP($A1218,Banknifty!$A$14:$I$4860,6,FALSE),All_curves!N1217)</f>
        <v>19646116</v>
      </c>
      <c r="O1218">
        <f>IFERROR(VLOOKUP($A1218,Banknifty!$A$14:$I$4860,7,FALSE),All_curves!O1217)</f>
        <v>31156466</v>
      </c>
      <c r="P1218">
        <f>IFERROR(VLOOKUP($A1218,Banknifty!$A$14:$I$4860,8,FALSE),All_curves!P1217)</f>
        <v>31156466</v>
      </c>
      <c r="Q1218">
        <f>IFERROR(VLOOKUP($A1218,Banknifty!$A$14:$I$4860,9,FALSE),All_curves!Q1217)</f>
        <v>25302006</v>
      </c>
      <c r="R1218">
        <f>IFERROR(VLOOKUP($A1218,Nifty!$A$14:$I$4860,2,FALSE),All_curves!R1217)</f>
        <v>9591224</v>
      </c>
      <c r="S1218">
        <f>IFERROR(VLOOKUP($A1218,Nifty!$A$14:$I$4860,3,FALSE),All_curves!S1217)</f>
        <v>11785616</v>
      </c>
      <c r="T1218">
        <f>IFERROR(VLOOKUP($A1218,Nifty!$A$14:$I$4860,4,FALSE),All_curves!T1217)</f>
        <v>11791372</v>
      </c>
      <c r="U1218">
        <f>IFERROR(VLOOKUP($A1218,Nifty!$A$14:$I$4860,5,FALSE),All_curves!U1217)</f>
        <v>12591719</v>
      </c>
      <c r="V1218">
        <f>IFERROR(VLOOKUP($A1218,Nifty!$A$14:$I$4860,6,FALSE),All_curves!V1217)</f>
        <v>10696578</v>
      </c>
      <c r="W1218">
        <f>IFERROR(VLOOKUP($A1218,Nifty!$A$14:$I$4860,7,FALSE),All_curves!W1217)</f>
        <v>12392493</v>
      </c>
      <c r="X1218">
        <f>IFERROR(VLOOKUP($A1218,Nifty!$A$14:$I$4860,8,FALSE),All_curves!X1217)</f>
        <v>12043614</v>
      </c>
      <c r="Y1218">
        <f>IFERROR(VLOOKUP($A1218,Nifty!$A$14:$I$4860,9,FALSE),All_curves!Y1217)</f>
        <v>11976862</v>
      </c>
      <c r="AA1218" s="5">
        <f t="shared" si="517"/>
        <v>-5.7282725791100164E-3</v>
      </c>
      <c r="AB1218" s="5">
        <f t="shared" si="518"/>
        <v>-4.1979541397613174E-3</v>
      </c>
      <c r="AC1218" s="5">
        <f t="shared" si="519"/>
        <v>-9.0185532923603429E-4</v>
      </c>
      <c r="AD1218" s="5">
        <f t="shared" si="520"/>
        <v>0</v>
      </c>
      <c r="AE1218" s="5">
        <f t="shared" si="521"/>
        <v>-5.3260454185034556E-3</v>
      </c>
      <c r="AF1218" s="5">
        <f t="shared" si="522"/>
        <v>-4.9640228170799716E-3</v>
      </c>
      <c r="AG1218" s="5">
        <f t="shared" si="523"/>
        <v>-9.0190386693456137E-4</v>
      </c>
      <c r="AH1218" s="5">
        <f t="shared" si="524"/>
        <v>-1.2635829675169408E-3</v>
      </c>
      <c r="AI1218" s="5">
        <f t="shared" si="500"/>
        <v>-1.1911637323814617E-2</v>
      </c>
      <c r="AJ1218" s="5">
        <f t="shared" si="501"/>
        <v>-9.3369135124062863E-3</v>
      </c>
      <c r="AK1218" s="5">
        <f t="shared" si="502"/>
        <v>-2.6173703383433056E-3</v>
      </c>
      <c r="AL1218" s="5">
        <f t="shared" si="503"/>
        <v>-1.7273485905554553E-3</v>
      </c>
      <c r="AM1218" s="5">
        <f t="shared" si="504"/>
        <v>-9.9005440265043099E-4</v>
      </c>
      <c r="AN1218" s="5">
        <f t="shared" si="505"/>
        <v>-1.5451527434248158E-3</v>
      </c>
      <c r="AO1218" s="5">
        <f t="shared" si="506"/>
        <v>-1.5451527434248158E-3</v>
      </c>
      <c r="AP1218" s="5">
        <f t="shared" si="507"/>
        <v>0</v>
      </c>
      <c r="AQ1218" s="5">
        <f t="shared" si="508"/>
        <v>-1.0077548823061222E-2</v>
      </c>
      <c r="AR1218" s="5">
        <f t="shared" si="509"/>
        <v>-9.4913253708498457E-3</v>
      </c>
      <c r="AS1218" s="5">
        <f t="shared" si="510"/>
        <v>-3.1665672893010921E-4</v>
      </c>
      <c r="AT1218" s="5">
        <f t="shared" si="511"/>
        <v>-9.987695331695301E-3</v>
      </c>
      <c r="AU1218" s="5">
        <f t="shared" si="512"/>
        <v>-4.6230972099220446E-3</v>
      </c>
      <c r="AV1218" s="5">
        <f t="shared" si="513"/>
        <v>-5.3308038448631745E-3</v>
      </c>
      <c r="AW1218" s="5">
        <f t="shared" si="514"/>
        <v>0</v>
      </c>
      <c r="AX1218" s="5">
        <f t="shared" si="515"/>
        <v>-2.7881787614997267E-3</v>
      </c>
      <c r="AZ1218" s="7">
        <f t="shared" si="525"/>
        <v>148.33088268909435</v>
      </c>
      <c r="BA1218" s="4">
        <f t="shared" si="516"/>
        <v>-3.9821905351493103E-3</v>
      </c>
      <c r="BB1218" s="5">
        <f>AZ1218/MAX($AZ$16:AZ1218)-1</f>
        <v>-1.2826740541687198E-2</v>
      </c>
    </row>
    <row r="1219" spans="1:54" x14ac:dyDescent="0.25">
      <c r="A1219" s="3">
        <v>44330</v>
      </c>
      <c r="B1219">
        <f>IFERROR(VLOOKUP($A1219,Finnifty!$A$14:$I$486,B$15+1,FALSE),All_curves!B1218)</f>
        <v>1030240.75</v>
      </c>
      <c r="C1219">
        <f>IFERROR(VLOOKUP($A1219,Finnifty!$A$14:$I$486,C$15+1,FALSE),All_curves!C1218)</f>
        <v>1046925.31</v>
      </c>
      <c r="D1219">
        <f>IFERROR(VLOOKUP($A1219,Finnifty!$A$14:$I$486,D$15+1,FALSE),All_curves!D1218)</f>
        <v>1062127.5</v>
      </c>
      <c r="E1219">
        <f>IFERROR(VLOOKUP($A1219,Finnifty!$A$14:$I$486,E$15+1,FALSE),All_curves!E1218)</f>
        <v>998189.13</v>
      </c>
      <c r="F1219">
        <f>IFERROR(VLOOKUP($A1219,Finnifty!$A$14:$I$486,F$15+1,FALSE),All_curves!F1218)</f>
        <v>1042592.81</v>
      </c>
      <c r="G1219">
        <f>IFERROR(VLOOKUP($A1219,Finnifty!$A$14:$I$486,G$15+1,FALSE),All_curves!G1218)</f>
        <v>1047974.13</v>
      </c>
      <c r="H1219">
        <f>IFERROR(VLOOKUP($A1219,Finnifty!$A$14:$I$486,H$15+1,FALSE),All_curves!H1218)</f>
        <v>1060264.6299999999</v>
      </c>
      <c r="I1219">
        <f>IFERROR(VLOOKUP($A1219,Finnifty!$A$14:$I$486,I$15+1,FALSE),All_curves!I1218)</f>
        <v>999024.38</v>
      </c>
      <c r="J1219">
        <f>IFERROR(VLOOKUP($A1219,Banknifty!$A$14:$I$4860,2,FALSE),All_curves!J1218)</f>
        <v>18860066</v>
      </c>
      <c r="K1219">
        <f>IFERROR(VLOOKUP($A1219,Banknifty!$A$14:$I$4860,3,FALSE),All_curves!K1218)</f>
        <v>32178406</v>
      </c>
      <c r="L1219">
        <f>IFERROR(VLOOKUP($A1219,Banknifty!$A$14:$I$4860,4,FALSE),All_curves!L1218)</f>
        <v>24273866</v>
      </c>
      <c r="M1219">
        <f>IFERROR(VLOOKUP($A1219,Banknifty!$A$14:$I$4860,5,FALSE),All_curves!M1218)</f>
        <v>32502330</v>
      </c>
      <c r="N1219">
        <f>IFERROR(VLOOKUP($A1219,Banknifty!$A$14:$I$4860,6,FALSE),All_curves!N1218)</f>
        <v>19584922</v>
      </c>
      <c r="O1219">
        <f>IFERROR(VLOOKUP($A1219,Banknifty!$A$14:$I$4860,7,FALSE),All_curves!O1218)</f>
        <v>31044010</v>
      </c>
      <c r="P1219">
        <f>IFERROR(VLOOKUP($A1219,Banknifty!$A$14:$I$4860,8,FALSE),All_curves!P1218)</f>
        <v>31044010</v>
      </c>
      <c r="Q1219">
        <f>IFERROR(VLOOKUP($A1219,Banknifty!$A$14:$I$4860,9,FALSE),All_curves!Q1218)</f>
        <v>25302006</v>
      </c>
      <c r="R1219">
        <f>IFERROR(VLOOKUP($A1219,Nifty!$A$14:$I$4860,2,FALSE),All_curves!R1218)</f>
        <v>9566649</v>
      </c>
      <c r="S1219">
        <f>IFERROR(VLOOKUP($A1219,Nifty!$A$14:$I$4860,3,FALSE),All_curves!S1218)</f>
        <v>11751200</v>
      </c>
      <c r="T1219">
        <f>IFERROR(VLOOKUP($A1219,Nifty!$A$14:$I$4860,4,FALSE),All_curves!T1218)</f>
        <v>11791372</v>
      </c>
      <c r="U1219">
        <f>IFERROR(VLOOKUP($A1219,Nifty!$A$14:$I$4860,5,FALSE),All_curves!U1218)</f>
        <v>12591719</v>
      </c>
      <c r="V1219">
        <f>IFERROR(VLOOKUP($A1219,Nifty!$A$14:$I$4860,6,FALSE),All_curves!V1218)</f>
        <v>10652358</v>
      </c>
      <c r="W1219">
        <f>IFERROR(VLOOKUP($A1219,Nifty!$A$14:$I$4860,7,FALSE),All_curves!W1218)</f>
        <v>12337340</v>
      </c>
      <c r="X1219">
        <f>IFERROR(VLOOKUP($A1219,Nifty!$A$14:$I$4860,8,FALSE),All_curves!X1218)</f>
        <v>12043614</v>
      </c>
      <c r="Y1219">
        <f>IFERROR(VLOOKUP($A1219,Nifty!$A$14:$I$4860,9,FALSE),All_curves!Y1218)</f>
        <v>11907126</v>
      </c>
      <c r="AA1219" s="5">
        <f t="shared" si="517"/>
        <v>0</v>
      </c>
      <c r="AB1219" s="5">
        <f t="shared" si="518"/>
        <v>-1.0949905833842477E-3</v>
      </c>
      <c r="AC1219" s="5">
        <f t="shared" si="519"/>
        <v>0</v>
      </c>
      <c r="AD1219" s="5">
        <f t="shared" si="520"/>
        <v>0</v>
      </c>
      <c r="AE1219" s="5">
        <f t="shared" si="521"/>
        <v>0</v>
      </c>
      <c r="AF1219" s="5">
        <f t="shared" si="522"/>
        <v>0</v>
      </c>
      <c r="AG1219" s="5">
        <f t="shared" si="523"/>
        <v>0</v>
      </c>
      <c r="AH1219" s="5">
        <f t="shared" si="524"/>
        <v>-8.3217946768432416E-4</v>
      </c>
      <c r="AI1219" s="5">
        <f t="shared" si="500"/>
        <v>-3.9337510112635865E-4</v>
      </c>
      <c r="AJ1219" s="5">
        <f t="shared" si="501"/>
        <v>-3.9327681785994439E-4</v>
      </c>
      <c r="AK1219" s="5">
        <f t="shared" si="502"/>
        <v>6.9462240309681178E-5</v>
      </c>
      <c r="AL1219" s="5">
        <f t="shared" si="503"/>
        <v>0</v>
      </c>
      <c r="AM1219" s="5">
        <f t="shared" si="504"/>
        <v>-3.1148141444344857E-3</v>
      </c>
      <c r="AN1219" s="5">
        <f t="shared" si="505"/>
        <v>-3.6093952375728655E-3</v>
      </c>
      <c r="AO1219" s="5">
        <f t="shared" si="506"/>
        <v>-3.6093952375728655E-3</v>
      </c>
      <c r="AP1219" s="5">
        <f t="shared" si="507"/>
        <v>0</v>
      </c>
      <c r="AQ1219" s="5">
        <f t="shared" si="508"/>
        <v>-2.5622381460385091E-3</v>
      </c>
      <c r="AR1219" s="5">
        <f t="shared" si="509"/>
        <v>-2.9201698069918347E-3</v>
      </c>
      <c r="AS1219" s="5">
        <f t="shared" si="510"/>
        <v>0</v>
      </c>
      <c r="AT1219" s="5">
        <f t="shared" si="511"/>
        <v>0</v>
      </c>
      <c r="AU1219" s="5">
        <f t="shared" si="512"/>
        <v>-4.1340323980249005E-3</v>
      </c>
      <c r="AV1219" s="5">
        <f t="shared" si="513"/>
        <v>-4.4505169379559506E-3</v>
      </c>
      <c r="AW1219" s="5">
        <f t="shared" si="514"/>
        <v>0</v>
      </c>
      <c r="AX1219" s="5">
        <f t="shared" si="515"/>
        <v>-5.8225601998252996E-3</v>
      </c>
      <c r="AZ1219" s="7">
        <f t="shared" si="525"/>
        <v>148.12774674772675</v>
      </c>
      <c r="BA1219" s="4">
        <f t="shared" si="516"/>
        <v>-1.3694784099234129E-3</v>
      </c>
      <c r="BB1219" s="5">
        <f>AZ1219/MAX($AZ$16:AZ1219)-1</f>
        <v>-1.4178653007369202E-2</v>
      </c>
    </row>
    <row r="1220" spans="1:54" x14ac:dyDescent="0.25">
      <c r="A1220" s="3">
        <v>44333</v>
      </c>
      <c r="B1220">
        <f>IFERROR(VLOOKUP($A1220,Finnifty!$A$14:$I$486,B$15+1,FALSE),All_curves!B1219)</f>
        <v>1040673.13</v>
      </c>
      <c r="C1220">
        <f>IFERROR(VLOOKUP($A1220,Finnifty!$A$14:$I$486,C$15+1,FALSE),All_curves!C1219)</f>
        <v>1052008</v>
      </c>
      <c r="D1220">
        <f>IFERROR(VLOOKUP($A1220,Finnifty!$A$14:$I$486,D$15+1,FALSE),All_curves!D1219)</f>
        <v>1068808.1299999999</v>
      </c>
      <c r="E1220">
        <f>IFERROR(VLOOKUP($A1220,Finnifty!$A$14:$I$486,E$15+1,FALSE),All_curves!E1219)</f>
        <v>1003479.75</v>
      </c>
      <c r="F1220">
        <f>IFERROR(VLOOKUP($A1220,Finnifty!$A$14:$I$486,F$15+1,FALSE),All_curves!F1219)</f>
        <v>1049196</v>
      </c>
      <c r="G1220">
        <f>IFERROR(VLOOKUP($A1220,Finnifty!$A$14:$I$486,G$15+1,FALSE),All_curves!G1219)</f>
        <v>1054611.3799999999</v>
      </c>
      <c r="H1220">
        <f>IFERROR(VLOOKUP($A1220,Finnifty!$A$14:$I$486,H$15+1,FALSE),All_curves!H1219)</f>
        <v>1066933.6299999999</v>
      </c>
      <c r="I1220">
        <f>IFERROR(VLOOKUP($A1220,Finnifty!$A$14:$I$486,I$15+1,FALSE),All_curves!I1219)</f>
        <v>1002746.31</v>
      </c>
      <c r="J1220">
        <f>IFERROR(VLOOKUP($A1220,Banknifty!$A$14:$I$4860,2,FALSE),All_curves!J1219)</f>
        <v>19054228</v>
      </c>
      <c r="K1220">
        <f>IFERROR(VLOOKUP($A1220,Banknifty!$A$14:$I$4860,3,FALSE),All_curves!K1219)</f>
        <v>32380538</v>
      </c>
      <c r="L1220">
        <f>IFERROR(VLOOKUP($A1220,Banknifty!$A$14:$I$4860,4,FALSE),All_curves!L1219)</f>
        <v>24378222</v>
      </c>
      <c r="M1220">
        <f>IFERROR(VLOOKUP($A1220,Banknifty!$A$14:$I$4860,5,FALSE),All_curves!M1219)</f>
        <v>32674824</v>
      </c>
      <c r="N1220">
        <f>IFERROR(VLOOKUP($A1220,Banknifty!$A$14:$I$4860,6,FALSE),All_curves!N1219)</f>
        <v>19546104</v>
      </c>
      <c r="O1220">
        <f>IFERROR(VLOOKUP($A1220,Banknifty!$A$14:$I$4860,7,FALSE),All_curves!O1219)</f>
        <v>30936034</v>
      </c>
      <c r="P1220">
        <f>IFERROR(VLOOKUP($A1220,Banknifty!$A$14:$I$4860,8,FALSE),All_curves!P1219)</f>
        <v>30936034</v>
      </c>
      <c r="Q1220">
        <f>IFERROR(VLOOKUP($A1220,Banknifty!$A$14:$I$4860,9,FALSE),All_curves!Q1219)</f>
        <v>25238974</v>
      </c>
      <c r="R1220">
        <f>IFERROR(VLOOKUP($A1220,Nifty!$A$14:$I$4860,2,FALSE),All_curves!R1219)</f>
        <v>9595726</v>
      </c>
      <c r="S1220">
        <f>IFERROR(VLOOKUP($A1220,Nifty!$A$14:$I$4860,3,FALSE),All_curves!S1219)</f>
        <v>11784575</v>
      </c>
      <c r="T1220">
        <f>IFERROR(VLOOKUP($A1220,Nifty!$A$14:$I$4860,4,FALSE),All_curves!T1219)</f>
        <v>11825147</v>
      </c>
      <c r="U1220">
        <f>IFERROR(VLOOKUP($A1220,Nifty!$A$14:$I$4860,5,FALSE),All_curves!U1219)</f>
        <v>12629162</v>
      </c>
      <c r="V1220">
        <f>IFERROR(VLOOKUP($A1220,Nifty!$A$14:$I$4860,6,FALSE),All_curves!V1219)</f>
        <v>10684735</v>
      </c>
      <c r="W1220">
        <f>IFERROR(VLOOKUP($A1220,Nifty!$A$14:$I$4860,7,FALSE),All_curves!W1219)</f>
        <v>12372379</v>
      </c>
      <c r="X1220">
        <f>IFERROR(VLOOKUP($A1220,Nifty!$A$14:$I$4860,8,FALSE),All_curves!X1219)</f>
        <v>12078112</v>
      </c>
      <c r="Y1220">
        <f>IFERROR(VLOOKUP($A1220,Nifty!$A$14:$I$4860,9,FALSE),All_curves!Y1219)</f>
        <v>11898056</v>
      </c>
      <c r="AA1220" s="5">
        <f t="shared" si="517"/>
        <v>1.0126157405441427E-2</v>
      </c>
      <c r="AB1220" s="5">
        <f t="shared" si="518"/>
        <v>4.8548735534914567E-3</v>
      </c>
      <c r="AC1220" s="5">
        <f t="shared" si="519"/>
        <v>6.2898569145417582E-3</v>
      </c>
      <c r="AD1220" s="5">
        <f t="shared" si="520"/>
        <v>5.3002180057801773E-3</v>
      </c>
      <c r="AE1220" s="5">
        <f t="shared" si="521"/>
        <v>6.3334313613767623E-3</v>
      </c>
      <c r="AF1220" s="5">
        <f t="shared" si="522"/>
        <v>6.3334101577487978E-3</v>
      </c>
      <c r="AG1220" s="5">
        <f t="shared" si="523"/>
        <v>6.2899391447208686E-3</v>
      </c>
      <c r="AH1220" s="5">
        <f t="shared" si="524"/>
        <v>3.7255647354672572E-3</v>
      </c>
      <c r="AI1220" s="5">
        <f t="shared" si="500"/>
        <v>1.0294873835542173E-2</v>
      </c>
      <c r="AJ1220" s="5">
        <f t="shared" si="501"/>
        <v>6.2816038805650898E-3</v>
      </c>
      <c r="AK1220" s="5">
        <f t="shared" si="502"/>
        <v>4.2991091736273024E-3</v>
      </c>
      <c r="AL1220" s="5">
        <f t="shared" si="503"/>
        <v>5.3071272121105739E-3</v>
      </c>
      <c r="AM1220" s="5">
        <f t="shared" si="504"/>
        <v>-1.9820349552579497E-3</v>
      </c>
      <c r="AN1220" s="5">
        <f t="shared" si="505"/>
        <v>-3.4781589105273847E-3</v>
      </c>
      <c r="AO1220" s="5">
        <f t="shared" si="506"/>
        <v>-3.4781589105273847E-3</v>
      </c>
      <c r="AP1220" s="5">
        <f t="shared" si="507"/>
        <v>-2.4911858767245887E-3</v>
      </c>
      <c r="AQ1220" s="5">
        <f t="shared" si="508"/>
        <v>3.0394132783591044E-3</v>
      </c>
      <c r="AR1220" s="5">
        <f t="shared" si="509"/>
        <v>2.8401354755258623E-3</v>
      </c>
      <c r="AS1220" s="5">
        <f t="shared" si="510"/>
        <v>2.8643825332623774E-3</v>
      </c>
      <c r="AT1220" s="5">
        <f t="shared" si="511"/>
        <v>2.9736209964659199E-3</v>
      </c>
      <c r="AU1220" s="5">
        <f t="shared" si="512"/>
        <v>3.0394209432316188E-3</v>
      </c>
      <c r="AV1220" s="5">
        <f t="shared" si="513"/>
        <v>2.8400773586527706E-3</v>
      </c>
      <c r="AW1220" s="5">
        <f t="shared" si="514"/>
        <v>2.8644225894320918E-3</v>
      </c>
      <c r="AX1220" s="5">
        <f t="shared" si="515"/>
        <v>-7.6172873286128873E-4</v>
      </c>
      <c r="AZ1220" s="7">
        <f t="shared" si="525"/>
        <v>148.64438158730002</v>
      </c>
      <c r="BA1220" s="4">
        <f t="shared" si="516"/>
        <v>3.487765465393533E-3</v>
      </c>
      <c r="BB1220" s="5">
        <f>AZ1220/MAX($AZ$16:AZ1220)-1</f>
        <v>-1.074033935828056E-2</v>
      </c>
    </row>
    <row r="1221" spans="1:54" x14ac:dyDescent="0.25">
      <c r="A1221" s="3">
        <v>44334</v>
      </c>
      <c r="B1221">
        <f>IFERROR(VLOOKUP($A1221,Finnifty!$A$14:$I$486,B$15+1,FALSE),All_curves!B1220)</f>
        <v>1048920.25</v>
      </c>
      <c r="C1221">
        <f>IFERROR(VLOOKUP($A1221,Finnifty!$A$14:$I$486,C$15+1,FALSE),All_curves!C1220)</f>
        <v>1062985.5</v>
      </c>
      <c r="D1221">
        <f>IFERROR(VLOOKUP($A1221,Finnifty!$A$14:$I$486,D$15+1,FALSE),All_curves!D1220)</f>
        <v>1079935.8799999999</v>
      </c>
      <c r="E1221">
        <f>IFERROR(VLOOKUP($A1221,Finnifty!$A$14:$I$486,E$15+1,FALSE),All_curves!E1220)</f>
        <v>1011765.19</v>
      </c>
      <c r="F1221">
        <f>IFERROR(VLOOKUP($A1221,Finnifty!$A$14:$I$486,F$15+1,FALSE),All_curves!F1220)</f>
        <v>1060144.1299999999</v>
      </c>
      <c r="G1221">
        <f>IFERROR(VLOOKUP($A1221,Finnifty!$A$14:$I$486,G$15+1,FALSE),All_curves!G1220)</f>
        <v>1065616</v>
      </c>
      <c r="H1221">
        <f>IFERROR(VLOOKUP($A1221,Finnifty!$A$14:$I$486,H$15+1,FALSE),All_curves!H1220)</f>
        <v>1077969.5</v>
      </c>
      <c r="I1221">
        <f>IFERROR(VLOOKUP($A1221,Finnifty!$A$14:$I$486,I$15+1,FALSE),All_curves!I1220)</f>
        <v>1010713.19</v>
      </c>
      <c r="J1221">
        <f>IFERROR(VLOOKUP($A1221,Banknifty!$A$14:$I$4860,2,FALSE),All_curves!J1220)</f>
        <v>19274458</v>
      </c>
      <c r="K1221">
        <f>IFERROR(VLOOKUP($A1221,Banknifty!$A$14:$I$4860,3,FALSE),All_curves!K1220)</f>
        <v>32752666</v>
      </c>
      <c r="L1221">
        <f>IFERROR(VLOOKUP($A1221,Banknifty!$A$14:$I$4860,4,FALSE),All_curves!L1220)</f>
        <v>24682628</v>
      </c>
      <c r="M1221">
        <f>IFERROR(VLOOKUP($A1221,Banknifty!$A$14:$I$4860,5,FALSE),All_curves!M1220)</f>
        <v>32943992</v>
      </c>
      <c r="N1221">
        <f>IFERROR(VLOOKUP($A1221,Banknifty!$A$14:$I$4860,6,FALSE),All_curves!N1220)</f>
        <v>19447718</v>
      </c>
      <c r="O1221">
        <f>IFERROR(VLOOKUP($A1221,Banknifty!$A$14:$I$4860,7,FALSE),All_curves!O1220)</f>
        <v>30788866</v>
      </c>
      <c r="P1221">
        <f>IFERROR(VLOOKUP($A1221,Banknifty!$A$14:$I$4860,8,FALSE),All_curves!P1220)</f>
        <v>30788866</v>
      </c>
      <c r="Q1221">
        <f>IFERROR(VLOOKUP($A1221,Banknifty!$A$14:$I$4860,9,FALSE),All_curves!Q1220)</f>
        <v>25195378</v>
      </c>
      <c r="R1221">
        <f>IFERROR(VLOOKUP($A1221,Nifty!$A$14:$I$4860,2,FALSE),All_curves!R1220)</f>
        <v>9722558</v>
      </c>
      <c r="S1221">
        <f>IFERROR(VLOOKUP($A1221,Nifty!$A$14:$I$4860,3,FALSE),All_curves!S1220)</f>
        <v>11927247</v>
      </c>
      <c r="T1221">
        <f>IFERROR(VLOOKUP($A1221,Nifty!$A$14:$I$4860,4,FALSE),All_curves!T1220)</f>
        <v>11959191</v>
      </c>
      <c r="U1221">
        <f>IFERROR(VLOOKUP($A1221,Nifty!$A$14:$I$4860,5,FALSE),All_curves!U1220)</f>
        <v>12773449</v>
      </c>
      <c r="V1221">
        <f>IFERROR(VLOOKUP($A1221,Nifty!$A$14:$I$4860,6,FALSE),All_curves!V1220)</f>
        <v>10825961</v>
      </c>
      <c r="W1221">
        <f>IFERROR(VLOOKUP($A1221,Nifty!$A$14:$I$4860,7,FALSE),All_curves!W1220)</f>
        <v>12522168</v>
      </c>
      <c r="X1221">
        <f>IFERROR(VLOOKUP($A1221,Nifty!$A$14:$I$4860,8,FALSE),All_curves!X1220)</f>
        <v>12215024</v>
      </c>
      <c r="Y1221">
        <f>IFERROR(VLOOKUP($A1221,Nifty!$A$14:$I$4860,9,FALSE),All_curves!Y1220)</f>
        <v>11933436</v>
      </c>
      <c r="AA1221" s="5">
        <f t="shared" si="517"/>
        <v>7.9247938303164123E-3</v>
      </c>
      <c r="AB1221" s="5">
        <f t="shared" si="518"/>
        <v>1.0434806579417755E-2</v>
      </c>
      <c r="AC1221" s="5">
        <f t="shared" si="519"/>
        <v>1.0411363543800789E-2</v>
      </c>
      <c r="AD1221" s="5">
        <f t="shared" si="520"/>
        <v>8.256708717839123E-3</v>
      </c>
      <c r="AE1221" s="5">
        <f t="shared" si="521"/>
        <v>1.0434780536715538E-2</v>
      </c>
      <c r="AF1221" s="5">
        <f t="shared" si="522"/>
        <v>1.0434763182623819E-2</v>
      </c>
      <c r="AG1221" s="5">
        <f t="shared" si="523"/>
        <v>1.0343539363362408E-2</v>
      </c>
      <c r="AH1221" s="5">
        <f t="shared" si="524"/>
        <v>7.9450604011694903E-3</v>
      </c>
      <c r="AI1221" s="5">
        <f t="shared" si="500"/>
        <v>1.155806469829157E-2</v>
      </c>
      <c r="AJ1221" s="5">
        <f t="shared" si="501"/>
        <v>1.1492335303385115E-2</v>
      </c>
      <c r="AK1221" s="5">
        <f t="shared" si="502"/>
        <v>1.2486800719100799E-2</v>
      </c>
      <c r="AL1221" s="5">
        <f t="shared" si="503"/>
        <v>8.2377796434343065E-3</v>
      </c>
      <c r="AM1221" s="5">
        <f t="shared" si="504"/>
        <v>-5.033535071746309E-3</v>
      </c>
      <c r="AN1221" s="5">
        <f t="shared" si="505"/>
        <v>-4.7571708771718679E-3</v>
      </c>
      <c r="AO1221" s="5">
        <f t="shared" si="506"/>
        <v>-4.7571708771718679E-3</v>
      </c>
      <c r="AP1221" s="5">
        <f t="shared" si="507"/>
        <v>-1.7273285356211865E-3</v>
      </c>
      <c r="AQ1221" s="5">
        <f t="shared" si="508"/>
        <v>1.3217551230620739E-2</v>
      </c>
      <c r="AR1221" s="5">
        <f t="shared" si="509"/>
        <v>1.2106673342059393E-2</v>
      </c>
      <c r="AS1221" s="5">
        <f t="shared" si="510"/>
        <v>1.1335503905363753E-2</v>
      </c>
      <c r="AT1221" s="5">
        <f t="shared" si="511"/>
        <v>1.142490689405995E-2</v>
      </c>
      <c r="AU1221" s="5">
        <f t="shared" si="512"/>
        <v>1.3217548212473229E-2</v>
      </c>
      <c r="AV1221" s="5">
        <f t="shared" si="513"/>
        <v>1.2106725796227291E-2</v>
      </c>
      <c r="AW1221" s="5">
        <f t="shared" si="514"/>
        <v>1.1335546482761583E-2</v>
      </c>
      <c r="AX1221" s="5">
        <f t="shared" si="515"/>
        <v>2.973595014177155E-3</v>
      </c>
      <c r="AZ1221" s="7">
        <f t="shared" si="525"/>
        <v>149.82984308746344</v>
      </c>
      <c r="BA1221" s="4">
        <f t="shared" si="516"/>
        <v>7.9751517514787072E-3</v>
      </c>
      <c r="BB1221" s="5">
        <f>AZ1221/MAX($AZ$16:AZ1221)-1</f>
        <v>-2.8508434430465357E-3</v>
      </c>
    </row>
    <row r="1222" spans="1:54" x14ac:dyDescent="0.25">
      <c r="A1222" s="3">
        <v>44335</v>
      </c>
      <c r="B1222">
        <f>IFERROR(VLOOKUP($A1222,Finnifty!$A$14:$I$486,B$15+1,FALSE),All_curves!B1221)</f>
        <v>1045782</v>
      </c>
      <c r="C1222">
        <f>IFERROR(VLOOKUP($A1222,Finnifty!$A$14:$I$486,C$15+1,FALSE),All_curves!C1221)</f>
        <v>1061783.3799999999</v>
      </c>
      <c r="D1222">
        <f>IFERROR(VLOOKUP($A1222,Finnifty!$A$14:$I$486,D$15+1,FALSE),All_curves!D1221)</f>
        <v>1078799.6299999999</v>
      </c>
      <c r="E1222">
        <f>IFERROR(VLOOKUP($A1222,Finnifty!$A$14:$I$486,E$15+1,FALSE),All_curves!E1221)</f>
        <v>1011765.19</v>
      </c>
      <c r="F1222">
        <f>IFERROR(VLOOKUP($A1222,Finnifty!$A$14:$I$486,F$15+1,FALSE),All_curves!F1221)</f>
        <v>1060144.1299999999</v>
      </c>
      <c r="G1222">
        <f>IFERROR(VLOOKUP($A1222,Finnifty!$A$14:$I$486,G$15+1,FALSE),All_curves!G1221)</f>
        <v>1065616</v>
      </c>
      <c r="H1222">
        <f>IFERROR(VLOOKUP($A1222,Finnifty!$A$14:$I$486,H$15+1,FALSE),All_curves!H1221)</f>
        <v>1075839.1299999999</v>
      </c>
      <c r="I1222">
        <f>IFERROR(VLOOKUP($A1222,Finnifty!$A$14:$I$486,I$15+1,FALSE),All_curves!I1221)</f>
        <v>1007568.25</v>
      </c>
      <c r="J1222">
        <f>IFERROR(VLOOKUP($A1222,Banknifty!$A$14:$I$4860,2,FALSE),All_curves!J1221)</f>
        <v>19140474</v>
      </c>
      <c r="K1222">
        <f>IFERROR(VLOOKUP($A1222,Banknifty!$A$14:$I$4860,3,FALSE),All_curves!K1221)</f>
        <v>32752666</v>
      </c>
      <c r="L1222">
        <f>IFERROR(VLOOKUP($A1222,Banknifty!$A$14:$I$4860,4,FALSE),All_curves!L1221)</f>
        <v>24682628</v>
      </c>
      <c r="M1222">
        <f>IFERROR(VLOOKUP($A1222,Banknifty!$A$14:$I$4860,5,FALSE),All_curves!M1221)</f>
        <v>32943992</v>
      </c>
      <c r="N1222">
        <f>IFERROR(VLOOKUP($A1222,Banknifty!$A$14:$I$4860,6,FALSE),All_curves!N1221)</f>
        <v>19423984</v>
      </c>
      <c r="O1222">
        <f>IFERROR(VLOOKUP($A1222,Banknifty!$A$14:$I$4860,7,FALSE),All_curves!O1221)</f>
        <v>30772160</v>
      </c>
      <c r="P1222">
        <f>IFERROR(VLOOKUP($A1222,Banknifty!$A$14:$I$4860,8,FALSE),All_curves!P1221)</f>
        <v>30772160</v>
      </c>
      <c r="Q1222">
        <f>IFERROR(VLOOKUP($A1222,Banknifty!$A$14:$I$4860,9,FALSE),All_curves!Q1221)</f>
        <v>25195378</v>
      </c>
      <c r="R1222">
        <f>IFERROR(VLOOKUP($A1222,Nifty!$A$14:$I$4860,2,FALSE),All_curves!R1221)</f>
        <v>9633346</v>
      </c>
      <c r="S1222">
        <f>IFERROR(VLOOKUP($A1222,Nifty!$A$14:$I$4860,3,FALSE),All_curves!S1221)</f>
        <v>11927247</v>
      </c>
      <c r="T1222">
        <f>IFERROR(VLOOKUP($A1222,Nifty!$A$14:$I$4860,4,FALSE),All_curves!T1221)</f>
        <v>11959191</v>
      </c>
      <c r="U1222">
        <f>IFERROR(VLOOKUP($A1222,Nifty!$A$14:$I$4860,5,FALSE),All_curves!U1221)</f>
        <v>12773449</v>
      </c>
      <c r="V1222">
        <f>IFERROR(VLOOKUP($A1222,Nifty!$A$14:$I$4860,6,FALSE),All_curves!V1221)</f>
        <v>10726625</v>
      </c>
      <c r="W1222">
        <f>IFERROR(VLOOKUP($A1222,Nifty!$A$14:$I$4860,7,FALSE),All_curves!W1221)</f>
        <v>12522168</v>
      </c>
      <c r="X1222">
        <f>IFERROR(VLOOKUP($A1222,Nifty!$A$14:$I$4860,8,FALSE),All_curves!X1221)</f>
        <v>12215024</v>
      </c>
      <c r="Y1222">
        <f>IFERROR(VLOOKUP($A1222,Nifty!$A$14:$I$4860,9,FALSE),All_curves!Y1221)</f>
        <v>12069774</v>
      </c>
      <c r="AA1222" s="5">
        <f t="shared" si="517"/>
        <v>-2.9918861800980467E-3</v>
      </c>
      <c r="AB1222" s="5">
        <f t="shared" si="518"/>
        <v>-1.1308903084755739E-3</v>
      </c>
      <c r="AC1222" s="5">
        <f t="shared" si="519"/>
        <v>-1.0521457996190975E-3</v>
      </c>
      <c r="AD1222" s="5">
        <f t="shared" si="520"/>
        <v>0</v>
      </c>
      <c r="AE1222" s="5">
        <f t="shared" si="521"/>
        <v>0</v>
      </c>
      <c r="AF1222" s="5">
        <f t="shared" si="522"/>
        <v>0</v>
      </c>
      <c r="AG1222" s="5">
        <f t="shared" si="523"/>
        <v>-1.9762804049652249E-3</v>
      </c>
      <c r="AH1222" s="5">
        <f t="shared" si="524"/>
        <v>-3.1116047867149055E-3</v>
      </c>
      <c r="AI1222" s="5">
        <f t="shared" si="500"/>
        <v>-6.9513757533415932E-3</v>
      </c>
      <c r="AJ1222" s="5">
        <f t="shared" si="501"/>
        <v>0</v>
      </c>
      <c r="AK1222" s="5">
        <f t="shared" si="502"/>
        <v>0</v>
      </c>
      <c r="AL1222" s="5">
        <f t="shared" si="503"/>
        <v>0</v>
      </c>
      <c r="AM1222" s="5">
        <f t="shared" si="504"/>
        <v>-1.2204002546725157E-3</v>
      </c>
      <c r="AN1222" s="5">
        <f t="shared" si="505"/>
        <v>-5.4259874332496238E-4</v>
      </c>
      <c r="AO1222" s="5">
        <f t="shared" si="506"/>
        <v>-5.4259874332496238E-4</v>
      </c>
      <c r="AP1222" s="5">
        <f t="shared" si="507"/>
        <v>0</v>
      </c>
      <c r="AQ1222" s="5">
        <f t="shared" si="508"/>
        <v>-9.1757745235359067E-3</v>
      </c>
      <c r="AR1222" s="5">
        <f t="shared" si="509"/>
        <v>0</v>
      </c>
      <c r="AS1222" s="5">
        <f t="shared" si="510"/>
        <v>0</v>
      </c>
      <c r="AT1222" s="5">
        <f t="shared" si="511"/>
        <v>0</v>
      </c>
      <c r="AU1222" s="5">
        <f t="shared" si="512"/>
        <v>-9.1757212131098331E-3</v>
      </c>
      <c r="AV1222" s="5">
        <f t="shared" si="513"/>
        <v>0</v>
      </c>
      <c r="AW1222" s="5">
        <f t="shared" si="514"/>
        <v>0</v>
      </c>
      <c r="AX1222" s="5">
        <f t="shared" si="515"/>
        <v>1.1424873774829036E-2</v>
      </c>
      <c r="AZ1222" s="7">
        <f t="shared" si="525"/>
        <v>149.66474057070587</v>
      </c>
      <c r="BA1222" s="4">
        <f t="shared" si="516"/>
        <v>-1.1019334556813996E-3</v>
      </c>
      <c r="BB1222" s="5">
        <f>AZ1222/MAX($AZ$16:AZ1222)-1</f>
        <v>-3.9496354589610982E-3</v>
      </c>
    </row>
    <row r="1223" spans="1:54" x14ac:dyDescent="0.25">
      <c r="A1223" s="3">
        <v>44336</v>
      </c>
      <c r="B1223">
        <f>IFERROR(VLOOKUP($A1223,Finnifty!$A$14:$I$486,B$15+1,FALSE),All_curves!B1222)</f>
        <v>1041997.25</v>
      </c>
      <c r="C1223">
        <f>IFERROR(VLOOKUP($A1223,Finnifty!$A$14:$I$486,C$15+1,FALSE),All_curves!C1222)</f>
        <v>1059736.6299999999</v>
      </c>
      <c r="D1223">
        <f>IFERROR(VLOOKUP($A1223,Finnifty!$A$14:$I$486,D$15+1,FALSE),All_curves!D1222)</f>
        <v>1077203.5</v>
      </c>
      <c r="E1223">
        <f>IFERROR(VLOOKUP($A1223,Finnifty!$A$14:$I$486,E$15+1,FALSE),All_curves!E1222)</f>
        <v>1011775.69</v>
      </c>
      <c r="F1223">
        <f>IFERROR(VLOOKUP($A1223,Finnifty!$A$14:$I$486,F$15+1,FALSE),All_curves!F1222)</f>
        <v>1066099.3799999999</v>
      </c>
      <c r="G1223">
        <f>IFERROR(VLOOKUP($A1223,Finnifty!$A$14:$I$486,G$15+1,FALSE),All_curves!G1222)</f>
        <v>1065616</v>
      </c>
      <c r="H1223">
        <f>IFERROR(VLOOKUP($A1223,Finnifty!$A$14:$I$486,H$15+1,FALSE),All_curves!H1222)</f>
        <v>1074146.75</v>
      </c>
      <c r="I1223">
        <f>IFERROR(VLOOKUP($A1223,Finnifty!$A$14:$I$486,I$15+1,FALSE),All_curves!I1222)</f>
        <v>1005983.25</v>
      </c>
      <c r="J1223">
        <f>IFERROR(VLOOKUP($A1223,Banknifty!$A$14:$I$4860,2,FALSE),All_curves!J1222)</f>
        <v>19117438</v>
      </c>
      <c r="K1223">
        <f>IFERROR(VLOOKUP($A1223,Banknifty!$A$14:$I$4860,3,FALSE),All_curves!K1222)</f>
        <v>32832026</v>
      </c>
      <c r="L1223">
        <f>IFERROR(VLOOKUP($A1223,Banknifty!$A$14:$I$4860,4,FALSE),All_curves!L1222)</f>
        <v>24682628</v>
      </c>
      <c r="M1223">
        <f>IFERROR(VLOOKUP($A1223,Banknifty!$A$14:$I$4860,5,FALSE),All_curves!M1222)</f>
        <v>32929258</v>
      </c>
      <c r="N1223">
        <f>IFERROR(VLOOKUP($A1223,Banknifty!$A$14:$I$4860,6,FALSE),All_curves!N1222)</f>
        <v>19623950</v>
      </c>
      <c r="O1223">
        <f>IFERROR(VLOOKUP($A1223,Banknifty!$A$14:$I$4860,7,FALSE),All_curves!O1222)</f>
        <v>30965460</v>
      </c>
      <c r="P1223">
        <f>IFERROR(VLOOKUP($A1223,Banknifty!$A$14:$I$4860,8,FALSE),All_curves!P1222)</f>
        <v>30965460</v>
      </c>
      <c r="Q1223">
        <f>IFERROR(VLOOKUP($A1223,Banknifty!$A$14:$I$4860,9,FALSE),All_curves!Q1222)</f>
        <v>25329094</v>
      </c>
      <c r="R1223">
        <f>IFERROR(VLOOKUP($A1223,Nifty!$A$14:$I$4860,2,FALSE),All_curves!R1222)</f>
        <v>9625656</v>
      </c>
      <c r="S1223">
        <f>IFERROR(VLOOKUP($A1223,Nifty!$A$14:$I$4860,3,FALSE),All_curves!S1222)</f>
        <v>12122689</v>
      </c>
      <c r="T1223">
        <f>IFERROR(VLOOKUP($A1223,Nifty!$A$14:$I$4860,4,FALSE),All_curves!T1222)</f>
        <v>11959191</v>
      </c>
      <c r="U1223">
        <f>IFERROR(VLOOKUP($A1223,Nifty!$A$14:$I$4860,5,FALSE),All_curves!U1222)</f>
        <v>12957766</v>
      </c>
      <c r="V1223">
        <f>IFERROR(VLOOKUP($A1223,Nifty!$A$14:$I$4860,6,FALSE),All_curves!V1222)</f>
        <v>10724652</v>
      </c>
      <c r="W1223">
        <f>IFERROR(VLOOKUP($A1223,Nifty!$A$14:$I$4860,7,FALSE),All_curves!W1222)</f>
        <v>12524308</v>
      </c>
      <c r="X1223">
        <f>IFERROR(VLOOKUP($A1223,Nifty!$A$14:$I$4860,8,FALSE),All_curves!X1222)</f>
        <v>12209469</v>
      </c>
      <c r="Y1223">
        <f>IFERROR(VLOOKUP($A1223,Nifty!$A$14:$I$4860,9,FALSE),All_curves!Y1222)</f>
        <v>12069774</v>
      </c>
      <c r="AA1223" s="5">
        <f t="shared" si="517"/>
        <v>-3.619062098984327E-3</v>
      </c>
      <c r="AB1223" s="5">
        <f t="shared" si="518"/>
        <v>-1.927653077410163E-3</v>
      </c>
      <c r="AC1223" s="5">
        <f t="shared" si="519"/>
        <v>-1.4795425912408344E-3</v>
      </c>
      <c r="AD1223" s="5">
        <f t="shared" si="520"/>
        <v>1.0377902011082796E-5</v>
      </c>
      <c r="AE1223" s="5">
        <f t="shared" si="521"/>
        <v>5.6173965704078288E-3</v>
      </c>
      <c r="AF1223" s="5">
        <f t="shared" si="522"/>
        <v>0</v>
      </c>
      <c r="AG1223" s="5">
        <f t="shared" si="523"/>
        <v>-1.5730790531851557E-3</v>
      </c>
      <c r="AH1223" s="5">
        <f t="shared" si="524"/>
        <v>-1.5730944280946124E-3</v>
      </c>
      <c r="AI1223" s="5">
        <f t="shared" si="500"/>
        <v>-1.203522963955872E-3</v>
      </c>
      <c r="AJ1223" s="5">
        <f t="shared" si="501"/>
        <v>2.4230088628509616E-3</v>
      </c>
      <c r="AK1223" s="5">
        <f t="shared" si="502"/>
        <v>0</v>
      </c>
      <c r="AL1223" s="5">
        <f t="shared" si="503"/>
        <v>-4.4724391628070403E-4</v>
      </c>
      <c r="AM1223" s="5">
        <f t="shared" si="504"/>
        <v>1.0294798430641183E-2</v>
      </c>
      <c r="AN1223" s="5">
        <f t="shared" si="505"/>
        <v>6.2816519867308074E-3</v>
      </c>
      <c r="AO1223" s="5">
        <f t="shared" si="506"/>
        <v>6.2816519867308074E-3</v>
      </c>
      <c r="AP1223" s="5">
        <f t="shared" si="507"/>
        <v>5.3071638774382368E-3</v>
      </c>
      <c r="AQ1223" s="5">
        <f t="shared" si="508"/>
        <v>-7.9826884656686303E-4</v>
      </c>
      <c r="AR1223" s="5">
        <f t="shared" si="509"/>
        <v>1.6386178637870064E-2</v>
      </c>
      <c r="AS1223" s="5">
        <f t="shared" si="510"/>
        <v>0</v>
      </c>
      <c r="AT1223" s="5">
        <f t="shared" si="511"/>
        <v>1.4429697100603045E-2</v>
      </c>
      <c r="AU1223" s="5">
        <f t="shared" si="512"/>
        <v>-1.8393483504830499E-4</v>
      </c>
      <c r="AV1223" s="5">
        <f t="shared" si="513"/>
        <v>1.7089692455818373E-4</v>
      </c>
      <c r="AW1223" s="5">
        <f t="shared" si="514"/>
        <v>-4.5476783344833294E-4</v>
      </c>
      <c r="AX1223" s="5">
        <f t="shared" si="515"/>
        <v>0</v>
      </c>
      <c r="AZ1223" s="7">
        <f t="shared" si="525"/>
        <v>150.00112861705614</v>
      </c>
      <c r="BA1223" s="4">
        <f t="shared" si="516"/>
        <v>2.2476105264844599E-3</v>
      </c>
      <c r="BB1223" s="5">
        <f>AZ1223/MAX($AZ$16:AZ1223)-1</f>
        <v>-1.7109021747101494E-3</v>
      </c>
    </row>
    <row r="1224" spans="1:54" x14ac:dyDescent="0.25">
      <c r="A1224" s="3">
        <v>44337</v>
      </c>
      <c r="B1224">
        <f>IFERROR(VLOOKUP($A1224,Finnifty!$A$14:$I$486,B$15+1,FALSE),All_curves!B1223)</f>
        <v>1048333.88</v>
      </c>
      <c r="C1224">
        <f>IFERROR(VLOOKUP($A1224,Finnifty!$A$14:$I$486,C$15+1,FALSE),All_curves!C1223)</f>
        <v>1064367.5</v>
      </c>
      <c r="D1224">
        <f>IFERROR(VLOOKUP($A1224,Finnifty!$A$14:$I$486,D$15+1,FALSE),All_curves!D1223)</f>
        <v>1081298.25</v>
      </c>
      <c r="E1224">
        <f>IFERROR(VLOOKUP($A1224,Finnifty!$A$14:$I$486,E$15+1,FALSE),All_curves!E1223)</f>
        <v>1015021.13</v>
      </c>
      <c r="F1224">
        <f>IFERROR(VLOOKUP($A1224,Finnifty!$A$14:$I$486,F$15+1,FALSE),All_curves!F1223)</f>
        <v>1069519.1299999999</v>
      </c>
      <c r="G1224">
        <f>IFERROR(VLOOKUP($A1224,Finnifty!$A$14:$I$486,G$15+1,FALSE),All_curves!G1223)</f>
        <v>1069629.25</v>
      </c>
      <c r="H1224">
        <f>IFERROR(VLOOKUP($A1224,Finnifty!$A$14:$I$486,H$15+1,FALSE),All_curves!H1223)</f>
        <v>1078230</v>
      </c>
      <c r="I1224">
        <f>IFERROR(VLOOKUP($A1224,Finnifty!$A$14:$I$486,I$15+1,FALSE),All_curves!I1223)</f>
        <v>1012177</v>
      </c>
      <c r="J1224">
        <f>IFERROR(VLOOKUP($A1224,Banknifty!$A$14:$I$4860,2,FALSE),All_curves!J1223)</f>
        <v>19355380</v>
      </c>
      <c r="K1224">
        <f>IFERROR(VLOOKUP($A1224,Banknifty!$A$14:$I$4860,3,FALSE),All_curves!K1223)</f>
        <v>33101392</v>
      </c>
      <c r="L1224">
        <f>IFERROR(VLOOKUP($A1224,Banknifty!$A$14:$I$4860,4,FALSE),All_curves!L1223)</f>
        <v>24881428</v>
      </c>
      <c r="M1224">
        <f>IFERROR(VLOOKUP($A1224,Banknifty!$A$14:$I$4860,5,FALSE),All_curves!M1223)</f>
        <v>33203382</v>
      </c>
      <c r="N1224">
        <f>IFERROR(VLOOKUP($A1224,Banknifty!$A$14:$I$4860,6,FALSE),All_curves!N1223)</f>
        <v>19850766</v>
      </c>
      <c r="O1224">
        <f>IFERROR(VLOOKUP($A1224,Banknifty!$A$14:$I$4860,7,FALSE),All_curves!O1223)</f>
        <v>31321324</v>
      </c>
      <c r="P1224">
        <f>IFERROR(VLOOKUP($A1224,Banknifty!$A$14:$I$4860,8,FALSE),All_curves!P1223)</f>
        <v>31321324</v>
      </c>
      <c r="Q1224">
        <f>IFERROR(VLOOKUP($A1224,Banknifty!$A$14:$I$4860,9,FALSE),All_curves!Q1223)</f>
        <v>25537748</v>
      </c>
      <c r="R1224">
        <f>IFERROR(VLOOKUP($A1224,Nifty!$A$14:$I$4860,2,FALSE),All_curves!R1223)</f>
        <v>9679569</v>
      </c>
      <c r="S1224">
        <f>IFERROR(VLOOKUP($A1224,Nifty!$A$14:$I$4860,3,FALSE),All_curves!S1223)</f>
        <v>12159014</v>
      </c>
      <c r="T1224">
        <f>IFERROR(VLOOKUP($A1224,Nifty!$A$14:$I$4860,4,FALSE),All_curves!T1223)</f>
        <v>11989430</v>
      </c>
      <c r="U1224">
        <f>IFERROR(VLOOKUP($A1224,Nifty!$A$14:$I$4860,5,FALSE),All_curves!U1223)</f>
        <v>12996365</v>
      </c>
      <c r="V1224">
        <f>IFERROR(VLOOKUP($A1224,Nifty!$A$14:$I$4860,6,FALSE),All_curves!V1223)</f>
        <v>10762748</v>
      </c>
      <c r="W1224">
        <f>IFERROR(VLOOKUP($A1224,Nifty!$A$14:$I$4860,7,FALSE),All_curves!W1223)</f>
        <v>12513956</v>
      </c>
      <c r="X1224">
        <f>IFERROR(VLOOKUP($A1224,Nifty!$A$14:$I$4860,8,FALSE),All_curves!X1223)</f>
        <v>12218754</v>
      </c>
      <c r="Y1224">
        <f>IFERROR(VLOOKUP($A1224,Nifty!$A$14:$I$4860,9,FALSE),All_curves!Y1223)</f>
        <v>12064286</v>
      </c>
      <c r="AA1224" s="5">
        <f t="shared" si="517"/>
        <v>6.081234859305118E-3</v>
      </c>
      <c r="AB1224" s="5">
        <f t="shared" si="518"/>
        <v>4.369831021128423E-3</v>
      </c>
      <c r="AC1224" s="5">
        <f t="shared" si="519"/>
        <v>3.8012780314955474E-3</v>
      </c>
      <c r="AD1224" s="5">
        <f t="shared" si="520"/>
        <v>3.2076675018748446E-3</v>
      </c>
      <c r="AE1224" s="5">
        <f t="shared" si="521"/>
        <v>3.2077215915837787E-3</v>
      </c>
      <c r="AF1224" s="5">
        <f t="shared" si="522"/>
        <v>3.7661315145418595E-3</v>
      </c>
      <c r="AG1224" s="5">
        <f t="shared" si="523"/>
        <v>3.8013893353026074E-3</v>
      </c>
      <c r="AH1224" s="5">
        <f t="shared" si="524"/>
        <v>6.1569116583204408E-3</v>
      </c>
      <c r="AI1224" s="5">
        <f t="shared" si="500"/>
        <v>1.244633302851561E-2</v>
      </c>
      <c r="AJ1224" s="5">
        <f t="shared" si="501"/>
        <v>8.2043672845530935E-3</v>
      </c>
      <c r="AK1224" s="5">
        <f t="shared" si="502"/>
        <v>8.0542477081451125E-3</v>
      </c>
      <c r="AL1224" s="5">
        <f t="shared" si="503"/>
        <v>8.3246333701172404E-3</v>
      </c>
      <c r="AM1224" s="5">
        <f t="shared" si="504"/>
        <v>1.1558121581027203E-2</v>
      </c>
      <c r="AN1224" s="5">
        <f t="shared" si="505"/>
        <v>1.1492288504675763E-2</v>
      </c>
      <c r="AO1224" s="5">
        <f t="shared" si="506"/>
        <v>1.1492288504675763E-2</v>
      </c>
      <c r="AP1224" s="5">
        <f t="shared" si="507"/>
        <v>8.2377206227748356E-3</v>
      </c>
      <c r="AQ1224" s="5">
        <f t="shared" si="508"/>
        <v>5.6009689105864791E-3</v>
      </c>
      <c r="AR1224" s="5">
        <f t="shared" si="509"/>
        <v>2.9964474053569834E-3</v>
      </c>
      <c r="AS1224" s="5">
        <f t="shared" si="510"/>
        <v>2.5285155158070172E-3</v>
      </c>
      <c r="AT1224" s="5">
        <f t="shared" si="511"/>
        <v>2.9788313818910339E-3</v>
      </c>
      <c r="AU1224" s="5">
        <f t="shared" si="512"/>
        <v>3.5521898519410566E-3</v>
      </c>
      <c r="AV1224" s="5">
        <f t="shared" si="513"/>
        <v>-8.2655265264952593E-4</v>
      </c>
      <c r="AW1224" s="5">
        <f t="shared" si="514"/>
        <v>7.604753327110636E-4</v>
      </c>
      <c r="AX1224" s="5">
        <f t="shared" si="515"/>
        <v>-4.5468954099725511E-4</v>
      </c>
      <c r="AZ1224" s="7">
        <f t="shared" si="525"/>
        <v>150.82199949535226</v>
      </c>
      <c r="BA1224" s="4">
        <f t="shared" si="516"/>
        <v>5.4724313467785042E-3</v>
      </c>
      <c r="BB1224" s="5">
        <f>AZ1224/MAX($AZ$16:AZ1224)-1</f>
        <v>0</v>
      </c>
    </row>
    <row r="1225" spans="1:54" x14ac:dyDescent="0.25">
      <c r="A1225" s="3">
        <v>44340</v>
      </c>
      <c r="B1225">
        <f>IFERROR(VLOOKUP($A1225,Finnifty!$A$14:$I$486,B$15+1,FALSE),All_curves!B1224)</f>
        <v>1047725.19</v>
      </c>
      <c r="C1225">
        <f>IFERROR(VLOOKUP($A1225,Finnifty!$A$14:$I$486,C$15+1,FALSE),All_curves!C1224)</f>
        <v>1066343.6299999999</v>
      </c>
      <c r="D1225">
        <f>IFERROR(VLOOKUP($A1225,Finnifty!$A$14:$I$486,D$15+1,FALSE),All_curves!D1224)</f>
        <v>1083237.5</v>
      </c>
      <c r="E1225">
        <f>IFERROR(VLOOKUP($A1225,Finnifty!$A$14:$I$486,E$15+1,FALSE),All_curves!E1224)</f>
        <v>1016774.38</v>
      </c>
      <c r="F1225">
        <f>IFERROR(VLOOKUP($A1225,Finnifty!$A$14:$I$486,F$15+1,FALSE),All_curves!F1224)</f>
        <v>1071366.5</v>
      </c>
      <c r="G1225">
        <f>IFERROR(VLOOKUP($A1225,Finnifty!$A$14:$I$486,G$15+1,FALSE),All_curves!G1224)</f>
        <v>1071543.25</v>
      </c>
      <c r="H1225">
        <f>IFERROR(VLOOKUP($A1225,Finnifty!$A$14:$I$486,H$15+1,FALSE),All_curves!H1224)</f>
        <v>1080163.6299999999</v>
      </c>
      <c r="I1225">
        <f>IFERROR(VLOOKUP($A1225,Finnifty!$A$14:$I$486,I$15+1,FALSE),All_curves!I1224)</f>
        <v>1011940.75</v>
      </c>
      <c r="J1225">
        <f>IFERROR(VLOOKUP($A1225,Banknifty!$A$14:$I$4860,2,FALSE),All_curves!J1224)</f>
        <v>19345424</v>
      </c>
      <c r="K1225">
        <f>IFERROR(VLOOKUP($A1225,Banknifty!$A$14:$I$4860,3,FALSE),All_curves!K1224)</f>
        <v>33133018</v>
      </c>
      <c r="L1225">
        <f>IFERROR(VLOOKUP($A1225,Banknifty!$A$14:$I$4860,4,FALSE),All_curves!L1224)</f>
        <v>24830716</v>
      </c>
      <c r="M1225">
        <f>IFERROR(VLOOKUP($A1225,Banknifty!$A$14:$I$4860,5,FALSE),All_curves!M1224)</f>
        <v>33233948</v>
      </c>
      <c r="N1225">
        <f>IFERROR(VLOOKUP($A1225,Banknifty!$A$14:$I$4860,6,FALSE),All_curves!N1224)</f>
        <v>19712776</v>
      </c>
      <c r="O1225">
        <f>IFERROR(VLOOKUP($A1225,Banknifty!$A$14:$I$4860,7,FALSE),All_curves!O1224)</f>
        <v>31321324</v>
      </c>
      <c r="P1225">
        <f>IFERROR(VLOOKUP($A1225,Banknifty!$A$14:$I$4860,8,FALSE),All_curves!P1224)</f>
        <v>31321324</v>
      </c>
      <c r="Q1225">
        <f>IFERROR(VLOOKUP($A1225,Banknifty!$A$14:$I$4860,9,FALSE),All_curves!Q1224)</f>
        <v>25537748</v>
      </c>
      <c r="R1225">
        <f>IFERROR(VLOOKUP($A1225,Nifty!$A$14:$I$4860,2,FALSE),All_curves!R1224)</f>
        <v>9670102</v>
      </c>
      <c r="S1225">
        <f>IFERROR(VLOOKUP($A1225,Nifty!$A$14:$I$4860,3,FALSE),All_curves!S1224)</f>
        <v>12163520</v>
      </c>
      <c r="T1225">
        <f>IFERROR(VLOOKUP($A1225,Nifty!$A$14:$I$4860,4,FALSE),All_curves!T1224)</f>
        <v>11993755</v>
      </c>
      <c r="U1225">
        <f>IFERROR(VLOOKUP($A1225,Nifty!$A$14:$I$4860,5,FALSE),All_curves!U1224)</f>
        <v>13001176</v>
      </c>
      <c r="V1225">
        <f>IFERROR(VLOOKUP($A1225,Nifty!$A$14:$I$4860,6,FALSE),All_curves!V1224)</f>
        <v>10752222</v>
      </c>
      <c r="W1225">
        <f>IFERROR(VLOOKUP($A1225,Nifty!$A$14:$I$4860,7,FALSE),All_curves!W1224)</f>
        <v>12518593</v>
      </c>
      <c r="X1225">
        <f>IFERROR(VLOOKUP($A1225,Nifty!$A$14:$I$4860,8,FALSE),All_curves!X1224)</f>
        <v>12223162</v>
      </c>
      <c r="Y1225">
        <f>IFERROR(VLOOKUP($A1225,Nifty!$A$14:$I$4860,9,FALSE),All_curves!Y1224)</f>
        <v>12078884</v>
      </c>
      <c r="AA1225" s="5">
        <f t="shared" si="517"/>
        <v>-5.8062608832221141E-4</v>
      </c>
      <c r="AB1225" s="5">
        <f t="shared" si="518"/>
        <v>1.8566237695156751E-3</v>
      </c>
      <c r="AC1225" s="5">
        <f t="shared" si="519"/>
        <v>1.7934459803297109E-3</v>
      </c>
      <c r="AD1225" s="5">
        <f t="shared" si="520"/>
        <v>1.7273039429237524E-3</v>
      </c>
      <c r="AE1225" s="5">
        <f t="shared" si="521"/>
        <v>1.7272902823159964E-3</v>
      </c>
      <c r="AF1225" s="5">
        <f t="shared" si="522"/>
        <v>1.7894050672231376E-3</v>
      </c>
      <c r="AG1225" s="5">
        <f t="shared" si="523"/>
        <v>1.7933372286060845E-3</v>
      </c>
      <c r="AH1225" s="5">
        <f t="shared" si="524"/>
        <v>-2.3340779330094374E-4</v>
      </c>
      <c r="AI1225" s="5">
        <f t="shared" si="500"/>
        <v>-5.1437894786876548E-4</v>
      </c>
      <c r="AJ1225" s="5">
        <f t="shared" si="501"/>
        <v>9.5542809800863715E-4</v>
      </c>
      <c r="AK1225" s="5">
        <f t="shared" si="502"/>
        <v>-2.0381466851500107E-3</v>
      </c>
      <c r="AL1225" s="5">
        <f t="shared" si="503"/>
        <v>9.2056887458036307E-4</v>
      </c>
      <c r="AM1225" s="5">
        <f t="shared" si="504"/>
        <v>-6.9513690302933639E-3</v>
      </c>
      <c r="AN1225" s="5">
        <f t="shared" si="505"/>
        <v>0</v>
      </c>
      <c r="AO1225" s="5">
        <f t="shared" si="506"/>
        <v>0</v>
      </c>
      <c r="AP1225" s="5">
        <f t="shared" si="507"/>
        <v>0</v>
      </c>
      <c r="AQ1225" s="5">
        <f t="shared" si="508"/>
        <v>-9.7803941477148104E-4</v>
      </c>
      <c r="AR1225" s="5">
        <f t="shared" si="509"/>
        <v>3.7058925995148151E-4</v>
      </c>
      <c r="AS1225" s="5">
        <f t="shared" si="510"/>
        <v>3.6073441356254676E-4</v>
      </c>
      <c r="AT1225" s="5">
        <f t="shared" si="511"/>
        <v>3.701804312206125E-4</v>
      </c>
      <c r="AU1225" s="5">
        <f t="shared" si="512"/>
        <v>-9.7800301558670366E-4</v>
      </c>
      <c r="AV1225" s="5">
        <f t="shared" si="513"/>
        <v>3.7054629247545989E-4</v>
      </c>
      <c r="AW1225" s="5">
        <f t="shared" si="514"/>
        <v>3.6075691514869668E-4</v>
      </c>
      <c r="AX1225" s="5">
        <f t="shared" si="515"/>
        <v>1.2100177333329576E-3</v>
      </c>
      <c r="AZ1225" s="7">
        <f t="shared" si="525"/>
        <v>150.84294023330708</v>
      </c>
      <c r="BA1225" s="4">
        <f t="shared" si="516"/>
        <v>1.3884405474590134E-4</v>
      </c>
      <c r="BB1225" s="5">
        <f>AZ1225/MAX($AZ$16:AZ1225)-1</f>
        <v>0</v>
      </c>
    </row>
    <row r="1226" spans="1:54" x14ac:dyDescent="0.25">
      <c r="A1226" s="3">
        <v>44341</v>
      </c>
      <c r="B1226">
        <f>IFERROR(VLOOKUP($A1226,Finnifty!$A$14:$I$486,B$15+1,FALSE),All_curves!B1225)</f>
        <v>1046839</v>
      </c>
      <c r="C1226">
        <f>IFERROR(VLOOKUP($A1226,Finnifty!$A$14:$I$486,C$15+1,FALSE),All_curves!C1225)</f>
        <v>1065031.8799999999</v>
      </c>
      <c r="D1226">
        <f>IFERROR(VLOOKUP($A1226,Finnifty!$A$14:$I$486,D$15+1,FALSE),All_curves!D1225)</f>
        <v>1081061</v>
      </c>
      <c r="E1226">
        <f>IFERROR(VLOOKUP($A1226,Finnifty!$A$14:$I$486,E$15+1,FALSE),All_curves!E1225)</f>
        <v>1014731.44</v>
      </c>
      <c r="F1226">
        <f>IFERROR(VLOOKUP($A1226,Finnifty!$A$14:$I$486,F$15+1,FALSE),All_curves!F1225)</f>
        <v>1069213.8799999999</v>
      </c>
      <c r="G1226">
        <f>IFERROR(VLOOKUP($A1226,Finnifty!$A$14:$I$486,G$15+1,FALSE),All_curves!G1225)</f>
        <v>1070225.1299999999</v>
      </c>
      <c r="H1226">
        <f>IFERROR(VLOOKUP($A1226,Finnifty!$A$14:$I$486,H$15+1,FALSE),All_curves!H1225)</f>
        <v>1079153.5</v>
      </c>
      <c r="I1226">
        <f>IFERROR(VLOOKUP($A1226,Finnifty!$A$14:$I$486,I$15+1,FALSE),All_curves!I1225)</f>
        <v>1011085.56</v>
      </c>
      <c r="J1226">
        <f>IFERROR(VLOOKUP($A1226,Banknifty!$A$14:$I$4860,2,FALSE),All_curves!J1225)</f>
        <v>19283430</v>
      </c>
      <c r="K1226">
        <f>IFERROR(VLOOKUP($A1226,Banknifty!$A$14:$I$4860,3,FALSE),All_curves!K1225)</f>
        <v>32963374</v>
      </c>
      <c r="L1226">
        <f>IFERROR(VLOOKUP($A1226,Banknifty!$A$14:$I$4860,4,FALSE),All_curves!L1225)</f>
        <v>24730424</v>
      </c>
      <c r="M1226">
        <f>IFERROR(VLOOKUP($A1226,Banknifty!$A$14:$I$4860,5,FALSE),All_curves!M1225)</f>
        <v>33062184</v>
      </c>
      <c r="N1226">
        <f>IFERROR(VLOOKUP($A1226,Banknifty!$A$14:$I$4860,6,FALSE),All_curves!N1225)</f>
        <v>19689050</v>
      </c>
      <c r="O1226">
        <f>IFERROR(VLOOKUP($A1226,Banknifty!$A$14:$I$4860,7,FALSE),All_curves!O1225)</f>
        <v>31321324</v>
      </c>
      <c r="P1226">
        <f>IFERROR(VLOOKUP($A1226,Banknifty!$A$14:$I$4860,8,FALSE),All_curves!P1225)</f>
        <v>31321324</v>
      </c>
      <c r="Q1226">
        <f>IFERROR(VLOOKUP($A1226,Banknifty!$A$14:$I$4860,9,FALSE),All_curves!Q1225)</f>
        <v>25537748</v>
      </c>
      <c r="R1226">
        <f>IFERROR(VLOOKUP($A1226,Nifty!$A$14:$I$4860,2,FALSE),All_curves!R1225)</f>
        <v>9616854</v>
      </c>
      <c r="S1226">
        <f>IFERROR(VLOOKUP($A1226,Nifty!$A$14:$I$4860,3,FALSE),All_curves!S1225)</f>
        <v>12119635</v>
      </c>
      <c r="T1226">
        <f>IFERROR(VLOOKUP($A1226,Nifty!$A$14:$I$4860,4,FALSE),All_curves!T1225)</f>
        <v>11950483</v>
      </c>
      <c r="U1226">
        <f>IFERROR(VLOOKUP($A1226,Nifty!$A$14:$I$4860,5,FALSE),All_curves!U1225)</f>
        <v>12954270</v>
      </c>
      <c r="V1226">
        <f>IFERROR(VLOOKUP($A1226,Nifty!$A$14:$I$4860,6,FALSE),All_curves!V1225)</f>
        <v>10693015</v>
      </c>
      <c r="W1226">
        <f>IFERROR(VLOOKUP($A1226,Nifty!$A$14:$I$4860,7,FALSE),All_curves!W1225)</f>
        <v>12473428</v>
      </c>
      <c r="X1226">
        <f>IFERROR(VLOOKUP($A1226,Nifty!$A$14:$I$4860,8,FALSE),All_curves!X1225)</f>
        <v>12179062</v>
      </c>
      <c r="Y1226">
        <f>IFERROR(VLOOKUP($A1226,Nifty!$A$14:$I$4860,9,FALSE),All_curves!Y1225)</f>
        <v>12083356</v>
      </c>
      <c r="AA1226" s="5">
        <f t="shared" si="517"/>
        <v>-8.4582293950563603E-4</v>
      </c>
      <c r="AB1226" s="5">
        <f t="shared" si="518"/>
        <v>-1.23013816850015E-3</v>
      </c>
      <c r="AC1226" s="5">
        <f t="shared" si="519"/>
        <v>-2.0092546648357024E-3</v>
      </c>
      <c r="AD1226" s="5">
        <f t="shared" si="520"/>
        <v>-2.0092363066819274E-3</v>
      </c>
      <c r="AE1226" s="5">
        <f t="shared" si="521"/>
        <v>-2.0092284012988015E-3</v>
      </c>
      <c r="AF1226" s="5">
        <f t="shared" si="522"/>
        <v>-1.2301136701668991E-3</v>
      </c>
      <c r="AG1226" s="5">
        <f t="shared" si="523"/>
        <v>-9.3516386957026576E-4</v>
      </c>
      <c r="AH1226" s="5">
        <f t="shared" si="524"/>
        <v>-8.4509888548311984E-4</v>
      </c>
      <c r="AI1226" s="5">
        <f t="shared" si="500"/>
        <v>-3.2045821275357156E-3</v>
      </c>
      <c r="AJ1226" s="5">
        <f t="shared" si="501"/>
        <v>-5.1200889698608254E-3</v>
      </c>
      <c r="AK1226" s="5">
        <f t="shared" si="502"/>
        <v>-4.039029724314025E-3</v>
      </c>
      <c r="AL1226" s="5">
        <f t="shared" si="503"/>
        <v>-5.1683296850557614E-3</v>
      </c>
      <c r="AM1226" s="5">
        <f t="shared" si="504"/>
        <v>-1.2035849238077878E-3</v>
      </c>
      <c r="AN1226" s="5">
        <f t="shared" si="505"/>
        <v>0</v>
      </c>
      <c r="AO1226" s="5">
        <f t="shared" si="506"/>
        <v>0</v>
      </c>
      <c r="AP1226" s="5">
        <f t="shared" si="507"/>
        <v>0</v>
      </c>
      <c r="AQ1226" s="5">
        <f t="shared" si="508"/>
        <v>-5.5064569122434959E-3</v>
      </c>
      <c r="AR1226" s="5">
        <f t="shared" si="509"/>
        <v>-3.6079194180631546E-3</v>
      </c>
      <c r="AS1226" s="5">
        <f t="shared" si="510"/>
        <v>-3.6078775996341017E-3</v>
      </c>
      <c r="AT1226" s="5">
        <f t="shared" si="511"/>
        <v>-3.607827476529768E-3</v>
      </c>
      <c r="AU1226" s="5">
        <f t="shared" si="512"/>
        <v>-5.5064897283556569E-3</v>
      </c>
      <c r="AV1226" s="5">
        <f t="shared" si="513"/>
        <v>-3.6078335640434833E-3</v>
      </c>
      <c r="AW1226" s="5">
        <f t="shared" si="514"/>
        <v>-3.6079044031323004E-3</v>
      </c>
      <c r="AX1226" s="5">
        <f t="shared" si="515"/>
        <v>3.7023287913018343E-4</v>
      </c>
      <c r="AZ1226" s="7">
        <f t="shared" si="525"/>
        <v>150.47506102290251</v>
      </c>
      <c r="BA1226" s="4">
        <f t="shared" si="516"/>
        <v>-2.4388228566453504E-3</v>
      </c>
      <c r="BB1226" s="5">
        <f>AZ1226/MAX($AZ$16:AZ1226)-1</f>
        <v>-2.4388228566453174E-3</v>
      </c>
    </row>
    <row r="1227" spans="1:54" x14ac:dyDescent="0.25">
      <c r="A1227" s="3">
        <v>44342</v>
      </c>
      <c r="B1227">
        <f>IFERROR(VLOOKUP($A1227,Finnifty!$A$14:$I$486,B$15+1,FALSE),All_curves!B1226)</f>
        <v>1043991.75</v>
      </c>
      <c r="C1227">
        <f>IFERROR(VLOOKUP($A1227,Finnifty!$A$14:$I$486,C$15+1,FALSE),All_curves!C1226)</f>
        <v>1063865</v>
      </c>
      <c r="D1227">
        <f>IFERROR(VLOOKUP($A1227,Finnifty!$A$14:$I$486,D$15+1,FALSE),All_curves!D1226)</f>
        <v>1080349.8799999999</v>
      </c>
      <c r="E1227">
        <f>IFERROR(VLOOKUP($A1227,Finnifty!$A$14:$I$486,E$15+1,FALSE),All_curves!E1226)</f>
        <v>1013257.06</v>
      </c>
      <c r="F1227">
        <f>IFERROR(VLOOKUP($A1227,Finnifty!$A$14:$I$486,F$15+1,FALSE),All_curves!F1226)</f>
        <v>1068025.3799999999</v>
      </c>
      <c r="G1227">
        <f>IFERROR(VLOOKUP($A1227,Finnifty!$A$14:$I$486,G$15+1,FALSE),All_curves!G1226)</f>
        <v>1069052.6299999999</v>
      </c>
      <c r="H1227">
        <f>IFERROR(VLOOKUP($A1227,Finnifty!$A$14:$I$486,H$15+1,FALSE),All_curves!H1226)</f>
        <v>1078467.5</v>
      </c>
      <c r="I1227">
        <f>IFERROR(VLOOKUP($A1227,Finnifty!$A$14:$I$486,I$15+1,FALSE),All_curves!I1226)</f>
        <v>1009638.81</v>
      </c>
      <c r="J1227">
        <f>IFERROR(VLOOKUP($A1227,Banknifty!$A$14:$I$4860,2,FALSE),All_curves!J1226)</f>
        <v>19258470</v>
      </c>
      <c r="K1227">
        <f>IFERROR(VLOOKUP($A1227,Banknifty!$A$14:$I$4860,3,FALSE),All_curves!K1226)</f>
        <v>32885146</v>
      </c>
      <c r="L1227">
        <f>IFERROR(VLOOKUP($A1227,Banknifty!$A$14:$I$4860,4,FALSE),All_curves!L1226)</f>
        <v>24782180</v>
      </c>
      <c r="M1227">
        <f>IFERROR(VLOOKUP($A1227,Banknifty!$A$14:$I$4860,5,FALSE),All_curves!M1226)</f>
        <v>32958814</v>
      </c>
      <c r="N1227">
        <f>IFERROR(VLOOKUP($A1227,Banknifty!$A$14:$I$4860,6,FALSE),All_curves!N1226)</f>
        <v>19934106</v>
      </c>
      <c r="O1227">
        <f>IFERROR(VLOOKUP($A1227,Banknifty!$A$14:$I$4860,7,FALSE),All_curves!O1226)</f>
        <v>31578294</v>
      </c>
      <c r="P1227">
        <f>IFERROR(VLOOKUP($A1227,Banknifty!$A$14:$I$4860,8,FALSE),All_curves!P1226)</f>
        <v>31578294</v>
      </c>
      <c r="Q1227">
        <f>IFERROR(VLOOKUP($A1227,Banknifty!$A$14:$I$4860,9,FALSE),All_curves!Q1226)</f>
        <v>25750340</v>
      </c>
      <c r="R1227">
        <f>IFERROR(VLOOKUP($A1227,Nifty!$A$14:$I$4860,2,FALSE),All_curves!R1226)</f>
        <v>9592289</v>
      </c>
      <c r="S1227">
        <f>IFERROR(VLOOKUP($A1227,Nifty!$A$14:$I$4860,3,FALSE),All_curves!S1226)</f>
        <v>12122209</v>
      </c>
      <c r="T1227">
        <f>IFERROR(VLOOKUP($A1227,Nifty!$A$14:$I$4860,4,FALSE),All_curves!T1226)</f>
        <v>11944008</v>
      </c>
      <c r="U1227">
        <f>IFERROR(VLOOKUP($A1227,Nifty!$A$14:$I$4860,5,FALSE),All_curves!U1226)</f>
        <v>12947427</v>
      </c>
      <c r="V1227">
        <f>IFERROR(VLOOKUP($A1227,Nifty!$A$14:$I$4860,6,FALSE),All_curves!V1226)</f>
        <v>10665701</v>
      </c>
      <c r="W1227">
        <f>IFERROR(VLOOKUP($A1227,Nifty!$A$14:$I$4860,7,FALSE),All_curves!W1226)</f>
        <v>12476077</v>
      </c>
      <c r="X1227">
        <f>IFERROR(VLOOKUP($A1227,Nifty!$A$14:$I$4860,8,FALSE),All_curves!X1226)</f>
        <v>12172463</v>
      </c>
      <c r="Y1227">
        <f>IFERROR(VLOOKUP($A1227,Nifty!$A$14:$I$4860,9,FALSE),All_curves!Y1226)</f>
        <v>12039761</v>
      </c>
      <c r="AA1227" s="5">
        <f t="shared" si="517"/>
        <v>-2.7198547245564919E-3</v>
      </c>
      <c r="AB1227" s="5">
        <f t="shared" si="518"/>
        <v>-1.0956291749688596E-3</v>
      </c>
      <c r="AC1227" s="5">
        <f t="shared" si="519"/>
        <v>-6.577982186020126E-4</v>
      </c>
      <c r="AD1227" s="5">
        <f t="shared" si="520"/>
        <v>-1.452975577459048E-3</v>
      </c>
      <c r="AE1227" s="5">
        <f t="shared" si="521"/>
        <v>-1.1115643205080739E-3</v>
      </c>
      <c r="AF1227" s="5">
        <f t="shared" si="522"/>
        <v>-1.0955638838344717E-3</v>
      </c>
      <c r="AG1227" s="5">
        <f t="shared" si="523"/>
        <v>-6.3568343150444129E-4</v>
      </c>
      <c r="AH1227" s="5">
        <f t="shared" si="524"/>
        <v>-1.4308878073582276E-3</v>
      </c>
      <c r="AI1227" s="5">
        <f t="shared" si="500"/>
        <v>-1.2943755338131746E-3</v>
      </c>
      <c r="AJ1227" s="5">
        <f t="shared" si="501"/>
        <v>-2.373179396016889E-3</v>
      </c>
      <c r="AK1227" s="5">
        <f t="shared" si="502"/>
        <v>2.0928068196486294E-3</v>
      </c>
      <c r="AL1227" s="5">
        <f t="shared" si="503"/>
        <v>-3.1265327178627844E-3</v>
      </c>
      <c r="AM1227" s="5">
        <f t="shared" si="504"/>
        <v>1.244630898900656E-2</v>
      </c>
      <c r="AN1227" s="5">
        <f t="shared" si="505"/>
        <v>8.2043147345878253E-3</v>
      </c>
      <c r="AO1227" s="5">
        <f t="shared" si="506"/>
        <v>8.2043147345878253E-3</v>
      </c>
      <c r="AP1227" s="5">
        <f t="shared" si="507"/>
        <v>8.3246181299931887E-3</v>
      </c>
      <c r="AQ1227" s="5">
        <f t="shared" si="508"/>
        <v>-2.5543696514473968E-3</v>
      </c>
      <c r="AR1227" s="5">
        <f t="shared" si="509"/>
        <v>2.1238263363532184E-4</v>
      </c>
      <c r="AS1227" s="5">
        <f t="shared" si="510"/>
        <v>-5.4181910471740036E-4</v>
      </c>
      <c r="AT1227" s="5">
        <f t="shared" si="511"/>
        <v>-5.2824281105767756E-4</v>
      </c>
      <c r="AU1227" s="5">
        <f t="shared" si="512"/>
        <v>-2.554377787742701E-3</v>
      </c>
      <c r="AV1227" s="5">
        <f t="shared" si="513"/>
        <v>2.1237145073516039E-4</v>
      </c>
      <c r="AW1227" s="5">
        <f t="shared" si="514"/>
        <v>-5.4183154663312028E-4</v>
      </c>
      <c r="AX1227" s="5">
        <f t="shared" si="515"/>
        <v>-3.6078553011266168E-3</v>
      </c>
      <c r="AZ1227" s="7">
        <f t="shared" si="525"/>
        <v>150.55264707100332</v>
      </c>
      <c r="BA1227" s="4">
        <f t="shared" si="516"/>
        <v>5.1560735429104676E-4</v>
      </c>
      <c r="BB1227" s="5">
        <f>AZ1227/MAX($AZ$16:AZ1227)-1</f>
        <v>-1.9244729773548741E-3</v>
      </c>
    </row>
    <row r="1228" spans="1:54" x14ac:dyDescent="0.25">
      <c r="A1228" s="3">
        <v>44343</v>
      </c>
      <c r="B1228">
        <f>IFERROR(VLOOKUP($A1228,Finnifty!$A$14:$I$486,B$15+1,FALSE),All_curves!B1227)</f>
        <v>1039143.63</v>
      </c>
      <c r="C1228">
        <f>IFERROR(VLOOKUP($A1228,Finnifty!$A$14:$I$486,C$15+1,FALSE),All_curves!C1227)</f>
        <v>1062438.1299999999</v>
      </c>
      <c r="D1228">
        <f>IFERROR(VLOOKUP($A1228,Finnifty!$A$14:$I$486,D$15+1,FALSE),All_curves!D1227)</f>
        <v>1078732</v>
      </c>
      <c r="E1228">
        <f>IFERROR(VLOOKUP($A1228,Finnifty!$A$14:$I$486,E$15+1,FALSE),All_curves!E1227)</f>
        <v>1012017.38</v>
      </c>
      <c r="F1228">
        <f>IFERROR(VLOOKUP($A1228,Finnifty!$A$14:$I$486,F$15+1,FALSE),All_curves!F1227)</f>
        <v>1066592.8799999999</v>
      </c>
      <c r="G1228">
        <f>IFERROR(VLOOKUP($A1228,Finnifty!$A$14:$I$486,G$15+1,FALSE),All_curves!G1227)</f>
        <v>1067618.75</v>
      </c>
      <c r="H1228">
        <f>IFERROR(VLOOKUP($A1228,Finnifty!$A$14:$I$486,H$15+1,FALSE),All_curves!H1227)</f>
        <v>1076852.3799999999</v>
      </c>
      <c r="I1228">
        <f>IFERROR(VLOOKUP($A1228,Finnifty!$A$14:$I$486,I$15+1,FALSE),All_curves!I1227)</f>
        <v>1008403.56</v>
      </c>
      <c r="J1228">
        <f>IFERROR(VLOOKUP($A1228,Banknifty!$A$14:$I$4860,2,FALSE),All_curves!J1227)</f>
        <v>19125132</v>
      </c>
      <c r="K1228">
        <f>IFERROR(VLOOKUP($A1228,Banknifty!$A$14:$I$4860,3,FALSE),All_curves!K1227)</f>
        <v>32859144</v>
      </c>
      <c r="L1228">
        <f>IFERROR(VLOOKUP($A1228,Banknifty!$A$14:$I$4860,4,FALSE),All_curves!L1227)</f>
        <v>24826500</v>
      </c>
      <c r="M1228">
        <f>IFERROR(VLOOKUP($A1228,Banknifty!$A$14:$I$4860,5,FALSE),All_curves!M1227)</f>
        <v>32971412</v>
      </c>
      <c r="N1228">
        <f>IFERROR(VLOOKUP($A1228,Banknifty!$A$14:$I$4860,6,FALSE),All_curves!N1227)</f>
        <v>19923854</v>
      </c>
      <c r="O1228">
        <f>IFERROR(VLOOKUP($A1228,Banknifty!$A$14:$I$4860,7,FALSE),All_curves!O1227)</f>
        <v>31608466</v>
      </c>
      <c r="P1228">
        <f>IFERROR(VLOOKUP($A1228,Banknifty!$A$14:$I$4860,8,FALSE),All_curves!P1227)</f>
        <v>31608466</v>
      </c>
      <c r="Q1228">
        <f>IFERROR(VLOOKUP($A1228,Banknifty!$A$14:$I$4860,9,FALSE),All_curves!Q1227)</f>
        <v>25774046</v>
      </c>
      <c r="R1228">
        <f>IFERROR(VLOOKUP($A1228,Nifty!$A$14:$I$4860,2,FALSE),All_curves!R1227)</f>
        <v>9546567</v>
      </c>
      <c r="S1228">
        <f>IFERROR(VLOOKUP($A1228,Nifty!$A$14:$I$4860,3,FALSE),All_curves!S1227)</f>
        <v>12046690</v>
      </c>
      <c r="T1228">
        <f>IFERROR(VLOOKUP($A1228,Nifty!$A$14:$I$4860,4,FALSE),All_curves!T1227)</f>
        <v>11935041</v>
      </c>
      <c r="U1228">
        <f>IFERROR(VLOOKUP($A1228,Nifty!$A$14:$I$4860,5,FALSE),All_curves!U1227)</f>
        <v>12937675</v>
      </c>
      <c r="V1228">
        <f>IFERROR(VLOOKUP($A1228,Nifty!$A$14:$I$4860,6,FALSE),All_curves!V1227)</f>
        <v>10656923</v>
      </c>
      <c r="W1228">
        <f>IFERROR(VLOOKUP($A1228,Nifty!$A$14:$I$4860,7,FALSE),All_curves!W1227)</f>
        <v>12459023</v>
      </c>
      <c r="X1228">
        <f>IFERROR(VLOOKUP($A1228,Nifty!$A$14:$I$4860,8,FALSE),All_curves!X1227)</f>
        <v>12163325</v>
      </c>
      <c r="Y1228">
        <f>IFERROR(VLOOKUP($A1228,Nifty!$A$14:$I$4860,9,FALSE),All_curves!Y1227)</f>
        <v>12033401</v>
      </c>
      <c r="AA1228" s="5">
        <f t="shared" si="517"/>
        <v>-4.6438298003791401E-3</v>
      </c>
      <c r="AB1228" s="5">
        <f t="shared" si="518"/>
        <v>-1.3412134058363723E-3</v>
      </c>
      <c r="AC1228" s="5">
        <f t="shared" si="519"/>
        <v>-1.4975518856908954E-3</v>
      </c>
      <c r="AD1228" s="5">
        <f t="shared" si="520"/>
        <v>-1.2234605106034024E-3</v>
      </c>
      <c r="AE1228" s="5">
        <f t="shared" si="521"/>
        <v>-1.3412602610622937E-3</v>
      </c>
      <c r="AF1228" s="5">
        <f t="shared" si="522"/>
        <v>-1.3412623099761101E-3</v>
      </c>
      <c r="AG1228" s="5">
        <f t="shared" si="523"/>
        <v>-1.4976065574531239E-3</v>
      </c>
      <c r="AH1228" s="5">
        <f t="shared" si="524"/>
        <v>-1.2234573272792426E-3</v>
      </c>
      <c r="AI1228" s="5">
        <f t="shared" si="500"/>
        <v>-6.9236029653445552E-3</v>
      </c>
      <c r="AJ1228" s="5">
        <f t="shared" si="501"/>
        <v>-7.906913352307976E-4</v>
      </c>
      <c r="AK1228" s="5">
        <f t="shared" si="502"/>
        <v>1.7883818130608464E-3</v>
      </c>
      <c r="AL1228" s="5">
        <f t="shared" si="503"/>
        <v>3.8223462773867567E-4</v>
      </c>
      <c r="AM1228" s="5">
        <f t="shared" si="504"/>
        <v>-5.1429444591089002E-4</v>
      </c>
      <c r="AN1228" s="5">
        <f t="shared" si="505"/>
        <v>9.5546643526711605E-4</v>
      </c>
      <c r="AO1228" s="5">
        <f t="shared" si="506"/>
        <v>9.5546643526711605E-4</v>
      </c>
      <c r="AP1228" s="5">
        <f t="shared" si="507"/>
        <v>9.2060920360670373E-4</v>
      </c>
      <c r="AQ1228" s="5">
        <f t="shared" si="508"/>
        <v>-4.7665369548394176E-3</v>
      </c>
      <c r="AR1228" s="5">
        <f t="shared" si="509"/>
        <v>-6.2298051452502889E-3</v>
      </c>
      <c r="AS1228" s="5">
        <f t="shared" si="510"/>
        <v>-7.5075301356131163E-4</v>
      </c>
      <c r="AT1228" s="5">
        <f t="shared" si="511"/>
        <v>-7.5319984426247544E-4</v>
      </c>
      <c r="AU1228" s="5">
        <f t="shared" si="512"/>
        <v>-8.2301200830592336E-4</v>
      </c>
      <c r="AV1228" s="5">
        <f t="shared" si="513"/>
        <v>-1.3669360969797983E-3</v>
      </c>
      <c r="AW1228" s="5">
        <f t="shared" si="514"/>
        <v>-7.5071084627653661E-4</v>
      </c>
      <c r="AX1228" s="5">
        <f t="shared" si="515"/>
        <v>-5.2824968867737354E-4</v>
      </c>
      <c r="AZ1228" s="7">
        <f t="shared" si="525"/>
        <v>150.34372217740477</v>
      </c>
      <c r="BA1228" s="4">
        <f t="shared" si="516"/>
        <v>-1.3877198286658119E-3</v>
      </c>
      <c r="BB1228" s="5">
        <f>AZ1228/MAX($AZ$16:AZ1228)-1</f>
        <v>-3.3095221767102112E-3</v>
      </c>
    </row>
    <row r="1229" spans="1:54" x14ac:dyDescent="0.25">
      <c r="A1229" s="3">
        <v>44344</v>
      </c>
      <c r="B1229">
        <f>IFERROR(VLOOKUP($A1229,Finnifty!$A$14:$I$486,B$15+1,FALSE),All_curves!B1228)</f>
        <v>1039143.63</v>
      </c>
      <c r="C1229">
        <f>IFERROR(VLOOKUP($A1229,Finnifty!$A$14:$I$486,C$15+1,FALSE),All_curves!C1228)</f>
        <v>1062438.1299999999</v>
      </c>
      <c r="D1229">
        <f>IFERROR(VLOOKUP($A1229,Finnifty!$A$14:$I$486,D$15+1,FALSE),All_curves!D1228)</f>
        <v>1078732</v>
      </c>
      <c r="E1229">
        <f>IFERROR(VLOOKUP($A1229,Finnifty!$A$14:$I$486,E$15+1,FALSE),All_curves!E1228)</f>
        <v>1012017.38</v>
      </c>
      <c r="F1229">
        <f>IFERROR(VLOOKUP($A1229,Finnifty!$A$14:$I$486,F$15+1,FALSE),All_curves!F1228)</f>
        <v>1066592.8799999999</v>
      </c>
      <c r="G1229">
        <f>IFERROR(VLOOKUP($A1229,Finnifty!$A$14:$I$486,G$15+1,FALSE),All_curves!G1228)</f>
        <v>1067618.75</v>
      </c>
      <c r="H1229">
        <f>IFERROR(VLOOKUP($A1229,Finnifty!$A$14:$I$486,H$15+1,FALSE),All_curves!H1228)</f>
        <v>1076852.3799999999</v>
      </c>
      <c r="I1229">
        <f>IFERROR(VLOOKUP($A1229,Finnifty!$A$14:$I$486,I$15+1,FALSE),All_curves!I1228)</f>
        <v>1008403.56</v>
      </c>
      <c r="J1229">
        <f>IFERROR(VLOOKUP($A1229,Banknifty!$A$14:$I$4860,2,FALSE),All_curves!J1228)</f>
        <v>19104054</v>
      </c>
      <c r="K1229">
        <f>IFERROR(VLOOKUP($A1229,Banknifty!$A$14:$I$4860,3,FALSE),All_curves!K1228)</f>
        <v>32859144</v>
      </c>
      <c r="L1229">
        <f>IFERROR(VLOOKUP($A1229,Banknifty!$A$14:$I$4860,4,FALSE),All_curves!L1228)</f>
        <v>24826500</v>
      </c>
      <c r="M1229">
        <f>IFERROR(VLOOKUP($A1229,Banknifty!$A$14:$I$4860,5,FALSE),All_curves!M1228)</f>
        <v>32971412</v>
      </c>
      <c r="N1229">
        <f>IFERROR(VLOOKUP($A1229,Banknifty!$A$14:$I$4860,6,FALSE),All_curves!N1228)</f>
        <v>19860006</v>
      </c>
      <c r="O1229">
        <f>IFERROR(VLOOKUP($A1229,Banknifty!$A$14:$I$4860,7,FALSE),All_curves!O1228)</f>
        <v>31446630</v>
      </c>
      <c r="P1229">
        <f>IFERROR(VLOOKUP($A1229,Banknifty!$A$14:$I$4860,8,FALSE),All_curves!P1228)</f>
        <v>31446630</v>
      </c>
      <c r="Q1229">
        <f>IFERROR(VLOOKUP($A1229,Banknifty!$A$14:$I$4860,9,FALSE),All_curves!Q1228)</f>
        <v>25640836</v>
      </c>
      <c r="R1229">
        <f>IFERROR(VLOOKUP($A1229,Nifty!$A$14:$I$4860,2,FALSE),All_curves!R1228)</f>
        <v>9545814</v>
      </c>
      <c r="S1229">
        <f>IFERROR(VLOOKUP($A1229,Nifty!$A$14:$I$4860,3,FALSE),All_curves!S1228)</f>
        <v>12046690</v>
      </c>
      <c r="T1229">
        <f>IFERROR(VLOOKUP($A1229,Nifty!$A$14:$I$4860,4,FALSE),All_curves!T1228)</f>
        <v>11935041</v>
      </c>
      <c r="U1229">
        <f>IFERROR(VLOOKUP($A1229,Nifty!$A$14:$I$4860,5,FALSE),All_curves!U1228)</f>
        <v>12937675</v>
      </c>
      <c r="V1229">
        <f>IFERROR(VLOOKUP($A1229,Nifty!$A$14:$I$4860,6,FALSE),All_curves!V1228)</f>
        <v>10656083</v>
      </c>
      <c r="W1229">
        <f>IFERROR(VLOOKUP($A1229,Nifty!$A$14:$I$4860,7,FALSE),All_curves!W1228)</f>
        <v>12459023</v>
      </c>
      <c r="X1229">
        <f>IFERROR(VLOOKUP($A1229,Nifty!$A$14:$I$4860,8,FALSE),All_curves!X1228)</f>
        <v>12163325</v>
      </c>
      <c r="Y1229">
        <f>IFERROR(VLOOKUP($A1229,Nifty!$A$14:$I$4860,9,FALSE),All_curves!Y1228)</f>
        <v>12024337</v>
      </c>
      <c r="AA1229" s="5">
        <f t="shared" si="517"/>
        <v>0</v>
      </c>
      <c r="AB1229" s="5">
        <f t="shared" si="518"/>
        <v>0</v>
      </c>
      <c r="AC1229" s="5">
        <f t="shared" si="519"/>
        <v>0</v>
      </c>
      <c r="AD1229" s="5">
        <f t="shared" si="520"/>
        <v>0</v>
      </c>
      <c r="AE1229" s="5">
        <f t="shared" si="521"/>
        <v>0</v>
      </c>
      <c r="AF1229" s="5">
        <f t="shared" si="522"/>
        <v>0</v>
      </c>
      <c r="AG1229" s="5">
        <f t="shared" si="523"/>
        <v>0</v>
      </c>
      <c r="AH1229" s="5">
        <f t="shared" si="524"/>
        <v>0</v>
      </c>
      <c r="AI1229" s="5">
        <f t="shared" si="500"/>
        <v>-1.1021100403385553E-3</v>
      </c>
      <c r="AJ1229" s="5">
        <f t="shared" si="501"/>
        <v>0</v>
      </c>
      <c r="AK1229" s="5">
        <f t="shared" si="502"/>
        <v>0</v>
      </c>
      <c r="AL1229" s="5">
        <f t="shared" si="503"/>
        <v>0</v>
      </c>
      <c r="AM1229" s="5">
        <f t="shared" si="504"/>
        <v>-3.2046008769186507E-3</v>
      </c>
      <c r="AN1229" s="5">
        <f t="shared" si="505"/>
        <v>-5.1200206931902859E-3</v>
      </c>
      <c r="AO1229" s="5">
        <f t="shared" si="506"/>
        <v>-5.1200206931902859E-3</v>
      </c>
      <c r="AP1229" s="5">
        <f t="shared" si="507"/>
        <v>-5.1683775221010864E-3</v>
      </c>
      <c r="AQ1229" s="5">
        <f t="shared" si="508"/>
        <v>-7.8876521790505194E-5</v>
      </c>
      <c r="AR1229" s="5">
        <f t="shared" si="509"/>
        <v>0</v>
      </c>
      <c r="AS1229" s="5">
        <f t="shared" si="510"/>
        <v>0</v>
      </c>
      <c r="AT1229" s="5">
        <f t="shared" si="511"/>
        <v>0</v>
      </c>
      <c r="AU1229" s="5">
        <f t="shared" si="512"/>
        <v>-7.8822001435163713E-5</v>
      </c>
      <c r="AV1229" s="5">
        <f t="shared" si="513"/>
        <v>0</v>
      </c>
      <c r="AW1229" s="5">
        <f t="shared" si="514"/>
        <v>0</v>
      </c>
      <c r="AX1229" s="5">
        <f t="shared" si="515"/>
        <v>-7.5323676157723618E-4</v>
      </c>
      <c r="AZ1229" s="7">
        <f t="shared" si="525"/>
        <v>150.21451386896342</v>
      </c>
      <c r="BA1229" s="4">
        <f t="shared" si="516"/>
        <v>-8.5941937960590719E-4</v>
      </c>
      <c r="BB1229" s="5">
        <f>AZ1229/MAX($AZ$16:AZ1229)-1</f>
        <v>-4.1660972888202252E-3</v>
      </c>
    </row>
    <row r="1230" spans="1:54" x14ac:dyDescent="0.25">
      <c r="A1230" s="3">
        <v>44347</v>
      </c>
      <c r="B1230">
        <f>IFERROR(VLOOKUP($A1230,Finnifty!$A$14:$I$486,B$15+1,FALSE),All_curves!B1229)</f>
        <v>1039642.44</v>
      </c>
      <c r="C1230">
        <f>IFERROR(VLOOKUP($A1230,Finnifty!$A$14:$I$486,C$15+1,FALSE),All_curves!C1229)</f>
        <v>1062826.5</v>
      </c>
      <c r="D1230">
        <f>IFERROR(VLOOKUP($A1230,Finnifty!$A$14:$I$486,D$15+1,FALSE),All_curves!D1229)</f>
        <v>1080088.25</v>
      </c>
      <c r="E1230">
        <f>IFERROR(VLOOKUP($A1230,Finnifty!$A$14:$I$486,E$15+1,FALSE),All_curves!E1229)</f>
        <v>1012643.94</v>
      </c>
      <c r="F1230">
        <f>IFERROR(VLOOKUP($A1230,Finnifty!$A$14:$I$486,F$15+1,FALSE),All_curves!F1229)</f>
        <v>1067104.8799999999</v>
      </c>
      <c r="G1230">
        <f>IFERROR(VLOOKUP($A1230,Finnifty!$A$14:$I$486,G$15+1,FALSE),All_curves!G1229)</f>
        <v>1068009</v>
      </c>
      <c r="H1230">
        <f>IFERROR(VLOOKUP($A1230,Finnifty!$A$14:$I$486,H$15+1,FALSE),All_curves!H1229)</f>
        <v>1078206.25</v>
      </c>
      <c r="I1230">
        <f>IFERROR(VLOOKUP($A1230,Finnifty!$A$14:$I$486,I$15+1,FALSE),All_curves!I1229)</f>
        <v>1009027.88</v>
      </c>
      <c r="J1230">
        <f>IFERROR(VLOOKUP($A1230,Banknifty!$A$14:$I$4860,2,FALSE),All_curves!J1229)</f>
        <v>19098354</v>
      </c>
      <c r="K1230">
        <f>IFERROR(VLOOKUP($A1230,Banknifty!$A$14:$I$4860,3,FALSE),All_curves!K1229)</f>
        <v>32841814</v>
      </c>
      <c r="L1230">
        <f>IFERROR(VLOOKUP($A1230,Banknifty!$A$14:$I$4860,4,FALSE),All_curves!L1229)</f>
        <v>24826500</v>
      </c>
      <c r="M1230">
        <f>IFERROR(VLOOKUP($A1230,Banknifty!$A$14:$I$4860,5,FALSE),All_curves!M1229)</f>
        <v>32971412</v>
      </c>
      <c r="N1230">
        <f>IFERROR(VLOOKUP($A1230,Banknifty!$A$14:$I$4860,6,FALSE),All_curves!N1229)</f>
        <v>19834300</v>
      </c>
      <c r="O1230">
        <f>IFERROR(VLOOKUP($A1230,Banknifty!$A$14:$I$4860,7,FALSE),All_curves!O1229)</f>
        <v>31372000</v>
      </c>
      <c r="P1230">
        <f>IFERROR(VLOOKUP($A1230,Banknifty!$A$14:$I$4860,8,FALSE),All_curves!P1229)</f>
        <v>31372000</v>
      </c>
      <c r="Q1230">
        <f>IFERROR(VLOOKUP($A1230,Banknifty!$A$14:$I$4860,9,FALSE),All_curves!Q1229)</f>
        <v>25560670</v>
      </c>
      <c r="R1230">
        <f>IFERROR(VLOOKUP($A1230,Nifty!$A$14:$I$4860,2,FALSE),All_curves!R1229)</f>
        <v>9564283</v>
      </c>
      <c r="S1230">
        <f>IFERROR(VLOOKUP($A1230,Nifty!$A$14:$I$4860,3,FALSE),All_curves!S1229)</f>
        <v>12077795</v>
      </c>
      <c r="T1230">
        <f>IFERROR(VLOOKUP($A1230,Nifty!$A$14:$I$4860,4,FALSE),All_curves!T1229)</f>
        <v>11940673</v>
      </c>
      <c r="U1230">
        <f>IFERROR(VLOOKUP($A1230,Nifty!$A$14:$I$4860,5,FALSE),All_curves!U1229)</f>
        <v>12928006</v>
      </c>
      <c r="V1230">
        <f>IFERROR(VLOOKUP($A1230,Nifty!$A$14:$I$4860,6,FALSE),All_curves!V1229)</f>
        <v>10676700</v>
      </c>
      <c r="W1230">
        <f>IFERROR(VLOOKUP($A1230,Nifty!$A$14:$I$4860,7,FALSE),All_curves!W1229)</f>
        <v>12491193</v>
      </c>
      <c r="X1230">
        <f>IFERROR(VLOOKUP($A1230,Nifty!$A$14:$I$4860,8,FALSE),All_curves!X1229)</f>
        <v>12169064</v>
      </c>
      <c r="Y1230">
        <f>IFERROR(VLOOKUP($A1230,Nifty!$A$14:$I$4860,9,FALSE),All_curves!Y1229)</f>
        <v>12024337</v>
      </c>
      <c r="AA1230" s="5">
        <f t="shared" si="517"/>
        <v>4.8002026437865553E-4</v>
      </c>
      <c r="AB1230" s="5">
        <f t="shared" si="518"/>
        <v>3.6554599184057679E-4</v>
      </c>
      <c r="AC1230" s="5">
        <f t="shared" si="519"/>
        <v>1.2572631571141635E-3</v>
      </c>
      <c r="AD1230" s="5">
        <f t="shared" si="520"/>
        <v>6.1911980207285389E-4</v>
      </c>
      <c r="AE1230" s="5">
        <f t="shared" si="521"/>
        <v>4.8003320629708135E-4</v>
      </c>
      <c r="AF1230" s="5">
        <f t="shared" si="522"/>
        <v>3.6553310814380069E-4</v>
      </c>
      <c r="AG1230" s="5">
        <f t="shared" si="523"/>
        <v>1.2572475347085721E-3</v>
      </c>
      <c r="AH1230" s="5">
        <f t="shared" si="524"/>
        <v>6.1911721136720388E-4</v>
      </c>
      <c r="AI1230" s="5">
        <f t="shared" si="500"/>
        <v>-2.9836599079968718E-4</v>
      </c>
      <c r="AJ1230" s="5">
        <f t="shared" si="501"/>
        <v>-5.2740266149353676E-4</v>
      </c>
      <c r="AK1230" s="5">
        <f t="shared" si="502"/>
        <v>0</v>
      </c>
      <c r="AL1230" s="5">
        <f t="shared" si="503"/>
        <v>0</v>
      </c>
      <c r="AM1230" s="5">
        <f t="shared" si="504"/>
        <v>-1.294360132620298E-3</v>
      </c>
      <c r="AN1230" s="5">
        <f t="shared" si="505"/>
        <v>-2.3732272742739147E-3</v>
      </c>
      <c r="AO1230" s="5">
        <f t="shared" si="506"/>
        <v>-2.3732272742739147E-3</v>
      </c>
      <c r="AP1230" s="5">
        <f t="shared" si="507"/>
        <v>-3.1264971235727135E-3</v>
      </c>
      <c r="AQ1230" s="5">
        <f t="shared" si="508"/>
        <v>1.9347747609581578E-3</v>
      </c>
      <c r="AR1230" s="5">
        <f t="shared" si="509"/>
        <v>2.5820370574822782E-3</v>
      </c>
      <c r="AS1230" s="5">
        <f t="shared" si="510"/>
        <v>4.7188777985773811E-4</v>
      </c>
      <c r="AT1230" s="5">
        <f t="shared" si="511"/>
        <v>-7.4735220972854677E-4</v>
      </c>
      <c r="AU1230" s="5">
        <f t="shared" si="512"/>
        <v>1.9347634585804574E-3</v>
      </c>
      <c r="AV1230" s="5">
        <f t="shared" si="513"/>
        <v>2.5820644203000676E-3</v>
      </c>
      <c r="AW1230" s="5">
        <f t="shared" si="514"/>
        <v>4.7182822131275337E-4</v>
      </c>
      <c r="AX1230" s="5">
        <f t="shared" si="515"/>
        <v>0</v>
      </c>
      <c r="AZ1230" s="7">
        <f t="shared" si="525"/>
        <v>150.24381072702073</v>
      </c>
      <c r="BA1230" s="4">
        <f t="shared" si="516"/>
        <v>1.9503347115215624E-4</v>
      </c>
      <c r="BB1230" s="5">
        <f>AZ1230/MAX($AZ$16:AZ1230)-1</f>
        <v>-3.971876346083425E-3</v>
      </c>
    </row>
    <row r="1231" spans="1:54" x14ac:dyDescent="0.25">
      <c r="A1231" s="3">
        <v>44348</v>
      </c>
      <c r="B1231">
        <f>IFERROR(VLOOKUP($A1231,Finnifty!$A$14:$I$486,B$15+1,FALSE),All_curves!B1230)</f>
        <v>1037451.44</v>
      </c>
      <c r="C1231">
        <f>IFERROR(VLOOKUP($A1231,Finnifty!$A$14:$I$486,C$15+1,FALSE),All_curves!C1230)</f>
        <v>1061918.8799999999</v>
      </c>
      <c r="D1231">
        <f>IFERROR(VLOOKUP($A1231,Finnifty!$A$14:$I$486,D$15+1,FALSE),All_curves!D1230)</f>
        <v>1081512.8799999999</v>
      </c>
      <c r="E1231">
        <f>IFERROR(VLOOKUP($A1231,Finnifty!$A$14:$I$486,E$15+1,FALSE),All_curves!E1230)</f>
        <v>1013764.06</v>
      </c>
      <c r="F1231">
        <f>IFERROR(VLOOKUP($A1231,Finnifty!$A$14:$I$486,F$15+1,FALSE),All_curves!F1230)</f>
        <v>1068235.6299999999</v>
      </c>
      <c r="G1231">
        <f>IFERROR(VLOOKUP($A1231,Finnifty!$A$14:$I$486,G$15+1,FALSE),All_curves!G1230)</f>
        <v>1067800.6299999999</v>
      </c>
      <c r="H1231">
        <f>IFERROR(VLOOKUP($A1231,Finnifty!$A$14:$I$486,H$15+1,FALSE),All_curves!H1230)</f>
        <v>1079628.3799999999</v>
      </c>
      <c r="I1231">
        <f>IFERROR(VLOOKUP($A1231,Finnifty!$A$14:$I$486,I$15+1,FALSE),All_curves!I1230)</f>
        <v>1008667.81</v>
      </c>
      <c r="J1231">
        <f>IFERROR(VLOOKUP($A1231,Banknifty!$A$14:$I$4860,2,FALSE),All_curves!J1230)</f>
        <v>19073356</v>
      </c>
      <c r="K1231">
        <f>IFERROR(VLOOKUP($A1231,Banknifty!$A$14:$I$4860,3,FALSE),All_curves!K1230)</f>
        <v>32860162</v>
      </c>
      <c r="L1231">
        <f>IFERROR(VLOOKUP($A1231,Banknifty!$A$14:$I$4860,4,FALSE),All_curves!L1230)</f>
        <v>24796544</v>
      </c>
      <c r="M1231">
        <f>IFERROR(VLOOKUP($A1231,Banknifty!$A$14:$I$4860,5,FALSE),All_curves!M1230)</f>
        <v>32971412</v>
      </c>
      <c r="N1231">
        <f>IFERROR(VLOOKUP($A1231,Banknifty!$A$14:$I$4860,6,FALSE),All_curves!N1230)</f>
        <v>19875016</v>
      </c>
      <c r="O1231">
        <f>IFERROR(VLOOKUP($A1231,Banknifty!$A$14:$I$4860,7,FALSE),All_curves!O1230)</f>
        <v>31345480</v>
      </c>
      <c r="P1231">
        <f>IFERROR(VLOOKUP($A1231,Banknifty!$A$14:$I$4860,8,FALSE),All_curves!P1230)</f>
        <v>31345480</v>
      </c>
      <c r="Q1231">
        <f>IFERROR(VLOOKUP($A1231,Banknifty!$A$14:$I$4860,9,FALSE),All_curves!Q1230)</f>
        <v>25492362</v>
      </c>
      <c r="R1231">
        <f>IFERROR(VLOOKUP($A1231,Nifty!$A$14:$I$4860,2,FALSE),All_curves!R1230)</f>
        <v>9550330</v>
      </c>
      <c r="S1231">
        <f>IFERROR(VLOOKUP($A1231,Nifty!$A$14:$I$4860,3,FALSE),All_curves!S1230)</f>
        <v>12078569</v>
      </c>
      <c r="T1231">
        <f>IFERROR(VLOOKUP($A1231,Nifty!$A$14:$I$4860,4,FALSE),All_curves!T1230)</f>
        <v>11965287</v>
      </c>
      <c r="U1231">
        <f>IFERROR(VLOOKUP($A1231,Nifty!$A$14:$I$4860,5,FALSE),All_curves!U1230)</f>
        <v>12951903</v>
      </c>
      <c r="V1231">
        <f>IFERROR(VLOOKUP($A1231,Nifty!$A$14:$I$4860,6,FALSE),All_curves!V1230)</f>
        <v>10661124</v>
      </c>
      <c r="W1231">
        <f>IFERROR(VLOOKUP($A1231,Nifty!$A$14:$I$4860,7,FALSE),All_curves!W1230)</f>
        <v>12491993</v>
      </c>
      <c r="X1231">
        <f>IFERROR(VLOOKUP($A1231,Nifty!$A$14:$I$4860,8,FALSE),All_curves!X1230)</f>
        <v>12194149</v>
      </c>
      <c r="Y1231">
        <f>IFERROR(VLOOKUP($A1231,Nifty!$A$14:$I$4860,9,FALSE),All_curves!Y1230)</f>
        <v>12015352</v>
      </c>
      <c r="AA1231" s="5">
        <f t="shared" si="517"/>
        <v>-2.1074553285839182E-3</v>
      </c>
      <c r="AB1231" s="5">
        <f t="shared" si="518"/>
        <v>-8.5396816884042437E-4</v>
      </c>
      <c r="AC1231" s="5">
        <f t="shared" si="519"/>
        <v>1.3189940729378957E-3</v>
      </c>
      <c r="AD1231" s="5">
        <f t="shared" si="520"/>
        <v>1.1061341067226671E-3</v>
      </c>
      <c r="AE1231" s="5">
        <f t="shared" si="521"/>
        <v>1.0596427972477951E-3</v>
      </c>
      <c r="AF1231" s="5">
        <f t="shared" si="522"/>
        <v>-1.9510135214229063E-4</v>
      </c>
      <c r="AG1231" s="5">
        <f t="shared" si="523"/>
        <v>1.3189777002311498E-3</v>
      </c>
      <c r="AH1231" s="5">
        <f t="shared" si="524"/>
        <v>-3.5684841532812595E-4</v>
      </c>
      <c r="AI1231" s="5">
        <f t="shared" si="500"/>
        <v>-1.3089086106582437E-3</v>
      </c>
      <c r="AJ1231" s="5">
        <f t="shared" si="501"/>
        <v>5.5867803160936091E-4</v>
      </c>
      <c r="AK1231" s="5">
        <f t="shared" si="502"/>
        <v>-1.2066139004692777E-3</v>
      </c>
      <c r="AL1231" s="5">
        <f t="shared" si="503"/>
        <v>0</v>
      </c>
      <c r="AM1231" s="5">
        <f t="shared" si="504"/>
        <v>2.0528075102221877E-3</v>
      </c>
      <c r="AN1231" s="5">
        <f t="shared" si="505"/>
        <v>-8.4533979344636467E-4</v>
      </c>
      <c r="AO1231" s="5">
        <f t="shared" si="506"/>
        <v>-8.4533979344636467E-4</v>
      </c>
      <c r="AP1231" s="5">
        <f t="shared" si="507"/>
        <v>-2.6723869131756173E-3</v>
      </c>
      <c r="AQ1231" s="5">
        <f t="shared" si="508"/>
        <v>-1.4588652385129075E-3</v>
      </c>
      <c r="AR1231" s="5">
        <f t="shared" si="509"/>
        <v>6.4084545233544787E-5</v>
      </c>
      <c r="AS1231" s="5">
        <f t="shared" si="510"/>
        <v>2.0613578480876971E-3</v>
      </c>
      <c r="AT1231" s="5">
        <f t="shared" si="511"/>
        <v>1.8484675827037389E-3</v>
      </c>
      <c r="AU1231" s="5">
        <f t="shared" si="512"/>
        <v>-1.4588777431229216E-3</v>
      </c>
      <c r="AV1231" s="5">
        <f t="shared" si="513"/>
        <v>6.404512363222814E-5</v>
      </c>
      <c r="AW1231" s="5">
        <f t="shared" si="514"/>
        <v>2.0613746463984395E-3</v>
      </c>
      <c r="AX1231" s="5">
        <f t="shared" si="515"/>
        <v>-7.4723454607106277E-4</v>
      </c>
      <c r="AZ1231" s="7">
        <f t="shared" si="525"/>
        <v>150.24041536815142</v>
      </c>
      <c r="BA1231" s="4">
        <f t="shared" si="516"/>
        <v>-2.2598993282117292E-5</v>
      </c>
      <c r="BB1231" s="5">
        <f>AZ1231/MAX($AZ$16:AZ1231)-1</f>
        <v>-3.9943855789587035E-3</v>
      </c>
    </row>
    <row r="1232" spans="1:54" x14ac:dyDescent="0.25">
      <c r="A1232" s="3">
        <v>44349</v>
      </c>
      <c r="B1232">
        <f>IFERROR(VLOOKUP($A1232,Finnifty!$A$14:$I$486,B$15+1,FALSE),All_curves!B1231)</f>
        <v>1033606.75</v>
      </c>
      <c r="C1232">
        <f>IFERROR(VLOOKUP($A1232,Finnifty!$A$14:$I$486,C$15+1,FALSE),All_curves!C1231)</f>
        <v>1064519.6299999999</v>
      </c>
      <c r="D1232">
        <f>IFERROR(VLOOKUP($A1232,Finnifty!$A$14:$I$486,D$15+1,FALSE),All_curves!D1231)</f>
        <v>1081512.8799999999</v>
      </c>
      <c r="E1232">
        <f>IFERROR(VLOOKUP($A1232,Finnifty!$A$14:$I$486,E$15+1,FALSE),All_curves!E1231)</f>
        <v>1013764.06</v>
      </c>
      <c r="F1232">
        <f>IFERROR(VLOOKUP($A1232,Finnifty!$A$14:$I$486,F$15+1,FALSE),All_curves!F1231)</f>
        <v>1068235.6299999999</v>
      </c>
      <c r="G1232">
        <f>IFERROR(VLOOKUP($A1232,Finnifty!$A$14:$I$486,G$15+1,FALSE),All_curves!G1231)</f>
        <v>1069974.8799999999</v>
      </c>
      <c r="H1232">
        <f>IFERROR(VLOOKUP($A1232,Finnifty!$A$14:$I$486,H$15+1,FALSE),All_curves!H1231)</f>
        <v>1079628.3799999999</v>
      </c>
      <c r="I1232">
        <f>IFERROR(VLOOKUP($A1232,Finnifty!$A$14:$I$486,I$15+1,FALSE),All_curves!I1231)</f>
        <v>1007848.25</v>
      </c>
      <c r="J1232">
        <f>IFERROR(VLOOKUP($A1232,Banknifty!$A$14:$I$4860,2,FALSE),All_curves!J1231)</f>
        <v>18965342</v>
      </c>
      <c r="K1232">
        <f>IFERROR(VLOOKUP($A1232,Banknifty!$A$14:$I$4860,3,FALSE),All_curves!K1231)</f>
        <v>32908112</v>
      </c>
      <c r="L1232">
        <f>IFERROR(VLOOKUP($A1232,Banknifty!$A$14:$I$4860,4,FALSE),All_curves!L1231)</f>
        <v>24841056</v>
      </c>
      <c r="M1232">
        <f>IFERROR(VLOOKUP($A1232,Banknifty!$A$14:$I$4860,5,FALSE),All_curves!M1231)</f>
        <v>32971412</v>
      </c>
      <c r="N1232">
        <f>IFERROR(VLOOKUP($A1232,Banknifty!$A$14:$I$4860,6,FALSE),All_curves!N1231)</f>
        <v>19866762</v>
      </c>
      <c r="O1232">
        <f>IFERROR(VLOOKUP($A1232,Banknifty!$A$14:$I$4860,7,FALSE),All_curves!O1231)</f>
        <v>31377664</v>
      </c>
      <c r="P1232">
        <f>IFERROR(VLOOKUP($A1232,Banknifty!$A$14:$I$4860,8,FALSE),All_curves!P1231)</f>
        <v>31377664</v>
      </c>
      <c r="Q1232">
        <f>IFERROR(VLOOKUP($A1232,Banknifty!$A$14:$I$4860,9,FALSE),All_curves!Q1231)</f>
        <v>25522896</v>
      </c>
      <c r="R1232">
        <f>IFERROR(VLOOKUP($A1232,Nifty!$A$14:$I$4860,2,FALSE),All_curves!R1231)</f>
        <v>9454649</v>
      </c>
      <c r="S1232">
        <f>IFERROR(VLOOKUP($A1232,Nifty!$A$14:$I$4860,3,FALSE),All_curves!S1231)</f>
        <v>11990598</v>
      </c>
      <c r="T1232">
        <f>IFERROR(VLOOKUP($A1232,Nifty!$A$14:$I$4860,4,FALSE),All_curves!T1231)</f>
        <v>11869718</v>
      </c>
      <c r="U1232">
        <f>IFERROR(VLOOKUP($A1232,Nifty!$A$14:$I$4860,5,FALSE),All_curves!U1231)</f>
        <v>12951903</v>
      </c>
      <c r="V1232">
        <f>IFERROR(VLOOKUP($A1232,Nifty!$A$14:$I$4860,6,FALSE),All_curves!V1231)</f>
        <v>10554314</v>
      </c>
      <c r="W1232">
        <f>IFERROR(VLOOKUP($A1232,Nifty!$A$14:$I$4860,7,FALSE),All_curves!W1231)</f>
        <v>12401011</v>
      </c>
      <c r="X1232">
        <f>IFERROR(VLOOKUP($A1232,Nifty!$A$14:$I$4860,8,FALSE),All_curves!X1231)</f>
        <v>12096752</v>
      </c>
      <c r="Y1232">
        <f>IFERROR(VLOOKUP($A1232,Nifty!$A$14:$I$4860,9,FALSE),All_curves!Y1231)</f>
        <v>12037561</v>
      </c>
      <c r="AA1232" s="5">
        <f t="shared" si="517"/>
        <v>-3.7058987551262801E-3</v>
      </c>
      <c r="AB1232" s="5">
        <f t="shared" si="518"/>
        <v>2.4491042102952054E-3</v>
      </c>
      <c r="AC1232" s="5">
        <f t="shared" si="519"/>
        <v>0</v>
      </c>
      <c r="AD1232" s="5">
        <f t="shared" si="520"/>
        <v>0</v>
      </c>
      <c r="AE1232" s="5">
        <f t="shared" si="521"/>
        <v>0</v>
      </c>
      <c r="AF1232" s="5">
        <f t="shared" si="522"/>
        <v>2.0361947154872162E-3</v>
      </c>
      <c r="AG1232" s="5">
        <f t="shared" si="523"/>
        <v>0</v>
      </c>
      <c r="AH1232" s="5">
        <f t="shared" si="524"/>
        <v>-8.1251725481357173E-4</v>
      </c>
      <c r="AI1232" s="5">
        <f t="shared" si="500"/>
        <v>-5.6630830987478564E-3</v>
      </c>
      <c r="AJ1232" s="5">
        <f t="shared" si="501"/>
        <v>1.4592137433770969E-3</v>
      </c>
      <c r="AK1232" s="5">
        <f t="shared" si="502"/>
        <v>1.7950888639965967E-3</v>
      </c>
      <c r="AL1232" s="5">
        <f t="shared" si="503"/>
        <v>0</v>
      </c>
      <c r="AM1232" s="5">
        <f t="shared" si="504"/>
        <v>-4.1529526315853271E-4</v>
      </c>
      <c r="AN1232" s="5">
        <f t="shared" si="505"/>
        <v>1.0267509063508484E-3</v>
      </c>
      <c r="AO1232" s="5">
        <f t="shared" si="506"/>
        <v>1.0267509063508484E-3</v>
      </c>
      <c r="AP1232" s="5">
        <f t="shared" si="507"/>
        <v>1.1977705322088195E-3</v>
      </c>
      <c r="AQ1232" s="5">
        <f t="shared" si="508"/>
        <v>-1.0018606686889364E-2</v>
      </c>
      <c r="AR1232" s="5">
        <f t="shared" si="509"/>
        <v>-7.2832303230623285E-3</v>
      </c>
      <c r="AS1232" s="5">
        <f t="shared" si="510"/>
        <v>-7.9871882722077903E-3</v>
      </c>
      <c r="AT1232" s="5">
        <f t="shared" si="511"/>
        <v>0</v>
      </c>
      <c r="AU1232" s="5">
        <f t="shared" si="512"/>
        <v>-1.0018643437596286E-2</v>
      </c>
      <c r="AV1232" s="5">
        <f t="shared" si="513"/>
        <v>-7.28322534282555E-3</v>
      </c>
      <c r="AW1232" s="5">
        <f t="shared" si="514"/>
        <v>-7.9871912340910844E-3</v>
      </c>
      <c r="AX1232" s="5">
        <f t="shared" si="515"/>
        <v>1.8483852990740512E-3</v>
      </c>
      <c r="AZ1232" s="7">
        <f t="shared" si="525"/>
        <v>149.93783354733051</v>
      </c>
      <c r="BA1232" s="4">
        <f t="shared" si="516"/>
        <v>-2.0139841871407486E-3</v>
      </c>
      <c r="BB1232" s="5">
        <f>AZ1232/MAX($AZ$16:AZ1232)-1</f>
        <v>-6.0003251367060084E-3</v>
      </c>
    </row>
    <row r="1233" spans="1:54" x14ac:dyDescent="0.25">
      <c r="A1233" s="3">
        <v>44350</v>
      </c>
      <c r="B1233">
        <f>IFERROR(VLOOKUP($A1233,Finnifty!$A$14:$I$486,B$15+1,FALSE),All_curves!B1232)</f>
        <v>1032648.5</v>
      </c>
      <c r="C1233">
        <f>IFERROR(VLOOKUP($A1233,Finnifty!$A$14:$I$486,C$15+1,FALSE),All_curves!C1232)</f>
        <v>1064519.6299999999</v>
      </c>
      <c r="D1233">
        <f>IFERROR(VLOOKUP($A1233,Finnifty!$A$14:$I$486,D$15+1,FALSE),All_curves!D1232)</f>
        <v>1081512.8799999999</v>
      </c>
      <c r="E1233">
        <f>IFERROR(VLOOKUP($A1233,Finnifty!$A$14:$I$486,E$15+1,FALSE),All_curves!E1232)</f>
        <v>1013764.06</v>
      </c>
      <c r="F1233">
        <f>IFERROR(VLOOKUP($A1233,Finnifty!$A$14:$I$486,F$15+1,FALSE),All_curves!F1232)</f>
        <v>1068235.6299999999</v>
      </c>
      <c r="G1233">
        <f>IFERROR(VLOOKUP($A1233,Finnifty!$A$14:$I$486,G$15+1,FALSE),All_curves!G1232)</f>
        <v>1069974.8799999999</v>
      </c>
      <c r="H1233">
        <f>IFERROR(VLOOKUP($A1233,Finnifty!$A$14:$I$486,H$15+1,FALSE),All_curves!H1232)</f>
        <v>1079628.3799999999</v>
      </c>
      <c r="I1233">
        <f>IFERROR(VLOOKUP($A1233,Finnifty!$A$14:$I$486,I$15+1,FALSE),All_curves!I1232)</f>
        <v>1006843.94</v>
      </c>
      <c r="J1233">
        <f>IFERROR(VLOOKUP($A1233,Banknifty!$A$14:$I$4860,2,FALSE),All_curves!J1232)</f>
        <v>18928128</v>
      </c>
      <c r="K1233">
        <f>IFERROR(VLOOKUP($A1233,Banknifty!$A$14:$I$4860,3,FALSE),All_curves!K1232)</f>
        <v>32790896</v>
      </c>
      <c r="L1233">
        <f>IFERROR(VLOOKUP($A1233,Banknifty!$A$14:$I$4860,4,FALSE),All_curves!L1232)</f>
        <v>24841056</v>
      </c>
      <c r="M1233">
        <f>IFERROR(VLOOKUP($A1233,Banknifty!$A$14:$I$4860,5,FALSE),All_curves!M1232)</f>
        <v>32971412</v>
      </c>
      <c r="N1233">
        <f>IFERROR(VLOOKUP($A1233,Banknifty!$A$14:$I$4860,6,FALSE),All_curves!N1232)</f>
        <v>19860834</v>
      </c>
      <c r="O1233">
        <f>IFERROR(VLOOKUP($A1233,Banknifty!$A$14:$I$4860,7,FALSE),All_curves!O1232)</f>
        <v>31361114</v>
      </c>
      <c r="P1233">
        <f>IFERROR(VLOOKUP($A1233,Banknifty!$A$14:$I$4860,8,FALSE),All_curves!P1232)</f>
        <v>31361114</v>
      </c>
      <c r="Q1233">
        <f>IFERROR(VLOOKUP($A1233,Banknifty!$A$14:$I$4860,9,FALSE),All_curves!Q1232)</f>
        <v>25522896</v>
      </c>
      <c r="R1233">
        <f>IFERROR(VLOOKUP($A1233,Nifty!$A$14:$I$4860,2,FALSE),All_curves!R1232)</f>
        <v>9441462</v>
      </c>
      <c r="S1233">
        <f>IFERROR(VLOOKUP($A1233,Nifty!$A$14:$I$4860,3,FALSE),All_curves!S1232)</f>
        <v>11973922</v>
      </c>
      <c r="T1233">
        <f>IFERROR(VLOOKUP($A1233,Nifty!$A$14:$I$4860,4,FALSE),All_curves!T1232)</f>
        <v>11854303</v>
      </c>
      <c r="U1233">
        <f>IFERROR(VLOOKUP($A1233,Nifty!$A$14:$I$4860,5,FALSE),All_curves!U1232)</f>
        <v>12951903</v>
      </c>
      <c r="V1233">
        <f>IFERROR(VLOOKUP($A1233,Nifty!$A$14:$I$4860,6,FALSE),All_curves!V1232)</f>
        <v>10539593</v>
      </c>
      <c r="W1233">
        <f>IFERROR(VLOOKUP($A1233,Nifty!$A$14:$I$4860,7,FALSE),All_curves!W1232)</f>
        <v>12383764</v>
      </c>
      <c r="X1233">
        <f>IFERROR(VLOOKUP($A1233,Nifty!$A$14:$I$4860,8,FALSE),All_curves!X1232)</f>
        <v>12081042</v>
      </c>
      <c r="Y1233">
        <f>IFERROR(VLOOKUP($A1233,Nifty!$A$14:$I$4860,9,FALSE),All_curves!Y1232)</f>
        <v>12037561</v>
      </c>
      <c r="AA1233" s="5">
        <f t="shared" si="517"/>
        <v>-9.2709340375340954E-4</v>
      </c>
      <c r="AB1233" s="5">
        <f t="shared" si="518"/>
        <v>0</v>
      </c>
      <c r="AC1233" s="5">
        <f t="shared" si="519"/>
        <v>0</v>
      </c>
      <c r="AD1233" s="5">
        <f t="shared" si="520"/>
        <v>0</v>
      </c>
      <c r="AE1233" s="5">
        <f t="shared" si="521"/>
        <v>0</v>
      </c>
      <c r="AF1233" s="5">
        <f t="shared" si="522"/>
        <v>0</v>
      </c>
      <c r="AG1233" s="5">
        <f t="shared" si="523"/>
        <v>0</v>
      </c>
      <c r="AH1233" s="5">
        <f t="shared" si="524"/>
        <v>-9.9648930282913994E-4</v>
      </c>
      <c r="AI1233" s="5">
        <f t="shared" ref="AI1233:AI1296" si="526">IFERROR(J1233/J1232-1,0)</f>
        <v>-1.96221085810111E-3</v>
      </c>
      <c r="AJ1233" s="5">
        <f t="shared" ref="AJ1233:AJ1296" si="527">IFERROR(K1233/K1232-1,0)</f>
        <v>-3.5619181070004613E-3</v>
      </c>
      <c r="AK1233" s="5">
        <f t="shared" ref="AK1233:AK1296" si="528">IFERROR(L1233/L1232-1,0)</f>
        <v>0</v>
      </c>
      <c r="AL1233" s="5">
        <f t="shared" ref="AL1233:AL1296" si="529">IFERROR(M1233/M1232-1,0)</f>
        <v>0</v>
      </c>
      <c r="AM1233" s="5">
        <f t="shared" ref="AM1233:AM1296" si="530">IFERROR(N1233/N1232-1,0)</f>
        <v>-2.983878298838949E-4</v>
      </c>
      <c r="AN1233" s="5">
        <f t="shared" ref="AN1233:AN1296" si="531">IFERROR(O1233/O1232-1,0)</f>
        <v>-5.2744525532555375E-4</v>
      </c>
      <c r="AO1233" s="5">
        <f t="shared" ref="AO1233:AO1296" si="532">IFERROR(P1233/P1232-1,0)</f>
        <v>-5.2744525532555375E-4</v>
      </c>
      <c r="AP1233" s="5">
        <f t="shared" ref="AP1233:AP1296" si="533">IFERROR(Q1233/Q1232-1,0)</f>
        <v>0</v>
      </c>
      <c r="AQ1233" s="5">
        <f t="shared" ref="AQ1233:AQ1296" si="534">IFERROR(R1233/R1232-1,0)</f>
        <v>-1.3947635708104755E-3</v>
      </c>
      <c r="AR1233" s="5">
        <f t="shared" ref="AR1233:AR1296" si="535">IFERROR(S1233/S1232-1,0)</f>
        <v>-1.3907563242466781E-3</v>
      </c>
      <c r="AS1233" s="5">
        <f t="shared" ref="AS1233:AS1296" si="536">IFERROR(T1233/T1232-1,0)</f>
        <v>-1.2986829173194936E-3</v>
      </c>
      <c r="AT1233" s="5">
        <f t="shared" ref="AT1233:AT1296" si="537">IFERROR(U1233/U1232-1,0)</f>
        <v>0</v>
      </c>
      <c r="AU1233" s="5">
        <f t="shared" ref="AU1233:AU1296" si="538">IFERROR(V1233/V1232-1,0)</f>
        <v>-1.3947851087242613E-3</v>
      </c>
      <c r="AV1233" s="5">
        <f t="shared" ref="AV1233:AV1296" si="539">IFERROR(W1233/W1232-1,0)</f>
        <v>-1.3907737038536538E-3</v>
      </c>
      <c r="AW1233" s="5">
        <f t="shared" ref="AW1233:AW1296" si="540">IFERROR(X1233/X1232-1,0)</f>
        <v>-1.2986957160070478E-3</v>
      </c>
      <c r="AX1233" s="5">
        <f t="shared" ref="AX1233:AX1296" si="541">IFERROR(Y1233/Y1232-1,0)</f>
        <v>0</v>
      </c>
      <c r="AZ1233" s="7">
        <f t="shared" si="525"/>
        <v>149.8318184568042</v>
      </c>
      <c r="BA1233" s="4">
        <f t="shared" ref="BA1233:BA1296" si="542">(AA1233*$AA$14%)+(AB1233*$AB$14%)+(AC1233*$AC$14%)+(AD1233*$AD$14%)+(AE1233*$AE$14%)+(AF1233*$AF$14%)+(AG1233*$AG$14%)+(AH1233*$AH$14%)+(AI1233*$AI$14%)+(AJ1233*$AJ$14%)+(AK1233*$AK$14%)+(AL1233*$AL$14%)+(AM1233*$AM$14%)+(AN1233*$AN$14%)+(AO1233*$AO$14%)+(AP1233*$AP$14%)+(AQ1233*$AQ$14%)+(AR1233*$AR$14%)+(AS1233*$AS$14%)+(AT1233*$AT$14%)+(AU1233*$AU$14%)+(AV1233*$AV$14%)+(AW1233*$AW$14%)+(AX1233*$AX$14%)</f>
        <v>-7.0706030638253059E-4</v>
      </c>
      <c r="BB1233" s="5">
        <f>AZ1233/MAX($AZ$16:AZ1233)-1</f>
        <v>-6.7031428513590896E-3</v>
      </c>
    </row>
    <row r="1234" spans="1:54" x14ac:dyDescent="0.25">
      <c r="A1234" s="3">
        <v>44351</v>
      </c>
      <c r="B1234">
        <f>IFERROR(VLOOKUP($A1234,Finnifty!$A$14:$I$486,B$15+1,FALSE),All_curves!B1233)</f>
        <v>1031293.56</v>
      </c>
      <c r="C1234">
        <f>IFERROR(VLOOKUP($A1234,Finnifty!$A$14:$I$486,C$15+1,FALSE),All_curves!C1233)</f>
        <v>1062704.25</v>
      </c>
      <c r="D1234">
        <f>IFERROR(VLOOKUP($A1234,Finnifty!$A$14:$I$486,D$15+1,FALSE),All_curves!D1233)</f>
        <v>1079501.6299999999</v>
      </c>
      <c r="E1234">
        <f>IFERROR(VLOOKUP($A1234,Finnifty!$A$14:$I$486,E$15+1,FALSE),All_curves!E1233)</f>
        <v>1013764.06</v>
      </c>
      <c r="F1234">
        <f>IFERROR(VLOOKUP($A1234,Finnifty!$A$14:$I$486,F$15+1,FALSE),All_curves!F1233)</f>
        <v>1068235.6299999999</v>
      </c>
      <c r="G1234">
        <f>IFERROR(VLOOKUP($A1234,Finnifty!$A$14:$I$486,G$15+1,FALSE),All_curves!G1233)</f>
        <v>1069974.8799999999</v>
      </c>
      <c r="H1234">
        <f>IFERROR(VLOOKUP($A1234,Finnifty!$A$14:$I$486,H$15+1,FALSE),All_curves!H1233)</f>
        <v>1077787.25</v>
      </c>
      <c r="I1234">
        <f>IFERROR(VLOOKUP($A1234,Finnifty!$A$14:$I$486,I$15+1,FALSE),All_curves!I1233)</f>
        <v>1005463.06</v>
      </c>
      <c r="J1234">
        <f>IFERROR(VLOOKUP($A1234,Banknifty!$A$14:$I$4860,2,FALSE),All_curves!J1233)</f>
        <v>18930444</v>
      </c>
      <c r="K1234">
        <f>IFERROR(VLOOKUP($A1234,Banknifty!$A$14:$I$4860,3,FALSE),All_curves!K1233)</f>
        <v>32790896</v>
      </c>
      <c r="L1234">
        <f>IFERROR(VLOOKUP($A1234,Banknifty!$A$14:$I$4860,4,FALSE),All_curves!L1233)</f>
        <v>24776430</v>
      </c>
      <c r="M1234">
        <f>IFERROR(VLOOKUP($A1234,Banknifty!$A$14:$I$4860,5,FALSE),All_curves!M1233)</f>
        <v>32971412</v>
      </c>
      <c r="N1234">
        <f>IFERROR(VLOOKUP($A1234,Banknifty!$A$14:$I$4860,6,FALSE),All_curves!N1233)</f>
        <v>19834836</v>
      </c>
      <c r="O1234">
        <f>IFERROR(VLOOKUP($A1234,Banknifty!$A$14:$I$4860,7,FALSE),All_curves!O1233)</f>
        <v>31378634</v>
      </c>
      <c r="P1234">
        <f>IFERROR(VLOOKUP($A1234,Banknifty!$A$14:$I$4860,8,FALSE),All_curves!P1233)</f>
        <v>31378634</v>
      </c>
      <c r="Q1234">
        <f>IFERROR(VLOOKUP($A1234,Banknifty!$A$14:$I$4860,9,FALSE),All_curves!Q1233)</f>
        <v>25522896</v>
      </c>
      <c r="R1234">
        <f>IFERROR(VLOOKUP($A1234,Nifty!$A$14:$I$4860,2,FALSE),All_curves!R1233)</f>
        <v>9441462</v>
      </c>
      <c r="S1234">
        <f>IFERROR(VLOOKUP($A1234,Nifty!$A$14:$I$4860,3,FALSE),All_curves!S1233)</f>
        <v>11973922</v>
      </c>
      <c r="T1234">
        <f>IFERROR(VLOOKUP($A1234,Nifty!$A$14:$I$4860,4,FALSE),All_curves!T1233)</f>
        <v>11854303</v>
      </c>
      <c r="U1234">
        <f>IFERROR(VLOOKUP($A1234,Nifty!$A$14:$I$4860,5,FALSE),All_curves!U1233)</f>
        <v>12951903</v>
      </c>
      <c r="V1234">
        <f>IFERROR(VLOOKUP($A1234,Nifty!$A$14:$I$4860,6,FALSE),All_curves!V1233)</f>
        <v>10539593</v>
      </c>
      <c r="W1234">
        <f>IFERROR(VLOOKUP($A1234,Nifty!$A$14:$I$4860,7,FALSE),All_curves!W1233)</f>
        <v>12383764</v>
      </c>
      <c r="X1234">
        <f>IFERROR(VLOOKUP($A1234,Nifty!$A$14:$I$4860,8,FALSE),All_curves!X1233)</f>
        <v>12081042</v>
      </c>
      <c r="Y1234">
        <f>IFERROR(VLOOKUP($A1234,Nifty!$A$14:$I$4860,9,FALSE),All_curves!Y1233)</f>
        <v>12037561</v>
      </c>
      <c r="AA1234" s="5">
        <f t="shared" si="517"/>
        <v>-1.312101842979474E-3</v>
      </c>
      <c r="AB1234" s="5">
        <f t="shared" si="518"/>
        <v>-1.705351361158014E-3</v>
      </c>
      <c r="AC1234" s="5">
        <f t="shared" si="519"/>
        <v>-1.8596634743730522E-3</v>
      </c>
      <c r="AD1234" s="5">
        <f t="shared" si="520"/>
        <v>0</v>
      </c>
      <c r="AE1234" s="5">
        <f t="shared" si="521"/>
        <v>0</v>
      </c>
      <c r="AF1234" s="5">
        <f t="shared" si="522"/>
        <v>0</v>
      </c>
      <c r="AG1234" s="5">
        <f t="shared" si="523"/>
        <v>-1.7053367937585051E-3</v>
      </c>
      <c r="AH1234" s="5">
        <f t="shared" si="524"/>
        <v>-1.3714935802264794E-3</v>
      </c>
      <c r="AI1234" s="5">
        <f t="shared" si="526"/>
        <v>1.2235758338063896E-4</v>
      </c>
      <c r="AJ1234" s="5">
        <f t="shared" si="527"/>
        <v>0</v>
      </c>
      <c r="AK1234" s="5">
        <f t="shared" si="528"/>
        <v>-2.6015802226765361E-3</v>
      </c>
      <c r="AL1234" s="5">
        <f t="shared" si="529"/>
        <v>0</v>
      </c>
      <c r="AM1234" s="5">
        <f t="shared" si="530"/>
        <v>-1.309008473662332E-3</v>
      </c>
      <c r="AN1234" s="5">
        <f t="shared" si="531"/>
        <v>5.5865362435780774E-4</v>
      </c>
      <c r="AO1234" s="5">
        <f t="shared" si="532"/>
        <v>5.5865362435780774E-4</v>
      </c>
      <c r="AP1234" s="5">
        <f t="shared" si="533"/>
        <v>0</v>
      </c>
      <c r="AQ1234" s="5">
        <f t="shared" si="534"/>
        <v>0</v>
      </c>
      <c r="AR1234" s="5">
        <f t="shared" si="535"/>
        <v>0</v>
      </c>
      <c r="AS1234" s="5">
        <f t="shared" si="536"/>
        <v>0</v>
      </c>
      <c r="AT1234" s="5">
        <f t="shared" si="537"/>
        <v>0</v>
      </c>
      <c r="AU1234" s="5">
        <f t="shared" si="538"/>
        <v>0</v>
      </c>
      <c r="AV1234" s="5">
        <f t="shared" si="539"/>
        <v>0</v>
      </c>
      <c r="AW1234" s="5">
        <f t="shared" si="540"/>
        <v>0</v>
      </c>
      <c r="AX1234" s="5">
        <f t="shared" si="541"/>
        <v>0</v>
      </c>
      <c r="AZ1234" s="7">
        <f t="shared" si="525"/>
        <v>149.76548746804073</v>
      </c>
      <c r="BA1234" s="4">
        <f t="shared" si="542"/>
        <v>-4.4270295486408928E-4</v>
      </c>
      <c r="BB1234" s="5">
        <f>AZ1234/MAX($AZ$16:AZ1234)-1</f>
        <v>-7.1428783050758726E-3</v>
      </c>
    </row>
    <row r="1235" spans="1:54" x14ac:dyDescent="0.25">
      <c r="A1235" s="3">
        <v>44354</v>
      </c>
      <c r="B1235">
        <f>IFERROR(VLOOKUP($A1235,Finnifty!$A$14:$I$486,B$15+1,FALSE),All_curves!B1234)</f>
        <v>1031794.94</v>
      </c>
      <c r="C1235">
        <f>IFERROR(VLOOKUP($A1235,Finnifty!$A$14:$I$486,C$15+1,FALSE),All_curves!C1234)</f>
        <v>1063166.75</v>
      </c>
      <c r="D1235">
        <f>IFERROR(VLOOKUP($A1235,Finnifty!$A$14:$I$486,D$15+1,FALSE),All_curves!D1234)</f>
        <v>1079949.75</v>
      </c>
      <c r="E1235">
        <f>IFERROR(VLOOKUP($A1235,Finnifty!$A$14:$I$486,E$15+1,FALSE),All_curves!E1234)</f>
        <v>1013764.06</v>
      </c>
      <c r="F1235">
        <f>IFERROR(VLOOKUP($A1235,Finnifty!$A$14:$I$486,F$15+1,FALSE),All_curves!F1234)</f>
        <v>1068235.6299999999</v>
      </c>
      <c r="G1235">
        <f>IFERROR(VLOOKUP($A1235,Finnifty!$A$14:$I$486,G$15+1,FALSE),All_curves!G1234)</f>
        <v>1069974.8799999999</v>
      </c>
      <c r="H1235">
        <f>IFERROR(VLOOKUP($A1235,Finnifty!$A$14:$I$486,H$15+1,FALSE),All_curves!H1234)</f>
        <v>1078256.25</v>
      </c>
      <c r="I1235">
        <f>IFERROR(VLOOKUP($A1235,Finnifty!$A$14:$I$486,I$15+1,FALSE),All_curves!I1234)</f>
        <v>1005944.19</v>
      </c>
      <c r="J1235">
        <f>IFERROR(VLOOKUP($A1235,Banknifty!$A$14:$I$4860,2,FALSE),All_curves!J1234)</f>
        <v>18913990</v>
      </c>
      <c r="K1235">
        <f>IFERROR(VLOOKUP($A1235,Banknifty!$A$14:$I$4860,3,FALSE),All_curves!K1234)</f>
        <v>32790896</v>
      </c>
      <c r="L1235">
        <f>IFERROR(VLOOKUP($A1235,Banknifty!$A$14:$I$4860,4,FALSE),All_curves!L1234)</f>
        <v>24732284</v>
      </c>
      <c r="M1235">
        <f>IFERROR(VLOOKUP($A1235,Banknifty!$A$14:$I$4860,5,FALSE),All_curves!M1234)</f>
        <v>32971412</v>
      </c>
      <c r="N1235">
        <f>IFERROR(VLOOKUP($A1235,Banknifty!$A$14:$I$4860,6,FALSE),All_curves!N1234)</f>
        <v>19722510</v>
      </c>
      <c r="O1235">
        <f>IFERROR(VLOOKUP($A1235,Banknifty!$A$14:$I$4860,7,FALSE),All_curves!O1234)</f>
        <v>31424422</v>
      </c>
      <c r="P1235">
        <f>IFERROR(VLOOKUP($A1235,Banknifty!$A$14:$I$4860,8,FALSE),All_curves!P1234)</f>
        <v>31424422</v>
      </c>
      <c r="Q1235">
        <f>IFERROR(VLOOKUP($A1235,Banknifty!$A$14:$I$4860,9,FALSE),All_curves!Q1234)</f>
        <v>25522896</v>
      </c>
      <c r="R1235">
        <f>IFERROR(VLOOKUP($A1235,Nifty!$A$14:$I$4860,2,FALSE),All_curves!R1234)</f>
        <v>9441462</v>
      </c>
      <c r="S1235">
        <f>IFERROR(VLOOKUP($A1235,Nifty!$A$14:$I$4860,3,FALSE),All_curves!S1234)</f>
        <v>11966856</v>
      </c>
      <c r="T1235">
        <f>IFERROR(VLOOKUP($A1235,Nifty!$A$14:$I$4860,4,FALSE),All_curves!T1234)</f>
        <v>11854303</v>
      </c>
      <c r="U1235">
        <f>IFERROR(VLOOKUP($A1235,Nifty!$A$14:$I$4860,5,FALSE),All_curves!U1234)</f>
        <v>12951903</v>
      </c>
      <c r="V1235">
        <f>IFERROR(VLOOKUP($A1235,Nifty!$A$14:$I$4860,6,FALSE),All_curves!V1234)</f>
        <v>10539593</v>
      </c>
      <c r="W1235">
        <f>IFERROR(VLOOKUP($A1235,Nifty!$A$14:$I$4860,7,FALSE),All_curves!W1234)</f>
        <v>12376457</v>
      </c>
      <c r="X1235">
        <f>IFERROR(VLOOKUP($A1235,Nifty!$A$14:$I$4860,8,FALSE),All_curves!X1234)</f>
        <v>12081042</v>
      </c>
      <c r="Y1235">
        <f>IFERROR(VLOOKUP($A1235,Nifty!$A$14:$I$4860,9,FALSE),All_curves!Y1234)</f>
        <v>12037561</v>
      </c>
      <c r="AA1235" s="5">
        <f t="shared" si="517"/>
        <v>4.8616613100915806E-4</v>
      </c>
      <c r="AB1235" s="5">
        <f t="shared" si="518"/>
        <v>4.3521045483729814E-4</v>
      </c>
      <c r="AC1235" s="5">
        <f t="shared" si="519"/>
        <v>4.1511748342615284E-4</v>
      </c>
      <c r="AD1235" s="5">
        <f t="shared" si="520"/>
        <v>0</v>
      </c>
      <c r="AE1235" s="5">
        <f t="shared" si="521"/>
        <v>0</v>
      </c>
      <c r="AF1235" s="5">
        <f t="shared" si="522"/>
        <v>0</v>
      </c>
      <c r="AG1235" s="5">
        <f t="shared" si="523"/>
        <v>4.3515081478284756E-4</v>
      </c>
      <c r="AH1235" s="5">
        <f t="shared" si="524"/>
        <v>4.7851583925906382E-4</v>
      </c>
      <c r="AI1235" s="5">
        <f t="shared" si="526"/>
        <v>-8.6918193783513953E-4</v>
      </c>
      <c r="AJ1235" s="5">
        <f t="shared" si="527"/>
        <v>0</v>
      </c>
      <c r="AK1235" s="5">
        <f t="shared" si="528"/>
        <v>-1.781774048965068E-3</v>
      </c>
      <c r="AL1235" s="5">
        <f t="shared" si="529"/>
        <v>0</v>
      </c>
      <c r="AM1235" s="5">
        <f t="shared" si="530"/>
        <v>-5.6630667377335353E-3</v>
      </c>
      <c r="AN1235" s="5">
        <f t="shared" si="531"/>
        <v>1.4592094735546013E-3</v>
      </c>
      <c r="AO1235" s="5">
        <f t="shared" si="532"/>
        <v>1.4592094735546013E-3</v>
      </c>
      <c r="AP1235" s="5">
        <f t="shared" si="533"/>
        <v>0</v>
      </c>
      <c r="AQ1235" s="5">
        <f t="shared" si="534"/>
        <v>0</v>
      </c>
      <c r="AR1235" s="5">
        <f t="shared" si="535"/>
        <v>-5.9011575321765708E-4</v>
      </c>
      <c r="AS1235" s="5">
        <f t="shared" si="536"/>
        <v>0</v>
      </c>
      <c r="AT1235" s="5">
        <f t="shared" si="537"/>
        <v>0</v>
      </c>
      <c r="AU1235" s="5">
        <f t="shared" si="538"/>
        <v>0</v>
      </c>
      <c r="AV1235" s="5">
        <f t="shared" si="539"/>
        <v>-5.9004677414720152E-4</v>
      </c>
      <c r="AW1235" s="5">
        <f t="shared" si="540"/>
        <v>0</v>
      </c>
      <c r="AX1235" s="5">
        <f t="shared" si="541"/>
        <v>0</v>
      </c>
      <c r="AZ1235" s="7">
        <f t="shared" si="525"/>
        <v>149.73849470018638</v>
      </c>
      <c r="BA1235" s="4">
        <f t="shared" si="542"/>
        <v>-1.8023356589478667E-4</v>
      </c>
      <c r="BB1235" s="5">
        <f>AZ1235/MAX($AZ$16:AZ1235)-1</f>
        <v>-7.3218244845431046E-3</v>
      </c>
    </row>
    <row r="1236" spans="1:54" x14ac:dyDescent="0.25">
      <c r="A1236" s="3">
        <v>44355</v>
      </c>
      <c r="B1236">
        <f>IFERROR(VLOOKUP($A1236,Finnifty!$A$14:$I$486,B$15+1,FALSE),All_curves!B1235)</f>
        <v>1029625.06</v>
      </c>
      <c r="C1236">
        <f>IFERROR(VLOOKUP($A1236,Finnifty!$A$14:$I$486,C$15+1,FALSE),All_curves!C1235)</f>
        <v>1060065</v>
      </c>
      <c r="D1236">
        <f>IFERROR(VLOOKUP($A1236,Finnifty!$A$14:$I$486,D$15+1,FALSE),All_curves!D1235)</f>
        <v>1077065</v>
      </c>
      <c r="E1236">
        <f>IFERROR(VLOOKUP($A1236,Finnifty!$A$14:$I$486,E$15+1,FALSE),All_curves!E1235)</f>
        <v>1012896.06</v>
      </c>
      <c r="F1236">
        <f>IFERROR(VLOOKUP($A1236,Finnifty!$A$14:$I$486,F$15+1,FALSE),All_curves!F1235)</f>
        <v>1064911.5</v>
      </c>
      <c r="G1236">
        <f>IFERROR(VLOOKUP($A1236,Finnifty!$A$14:$I$486,G$15+1,FALSE),All_curves!G1235)</f>
        <v>1066853.25</v>
      </c>
      <c r="H1236">
        <f>IFERROR(VLOOKUP($A1236,Finnifty!$A$14:$I$486,H$15+1,FALSE),All_curves!H1235)</f>
        <v>1075376.1299999999</v>
      </c>
      <c r="I1236">
        <f>IFERROR(VLOOKUP($A1236,Finnifty!$A$14:$I$486,I$15+1,FALSE),All_curves!I1235)</f>
        <v>1005082.81</v>
      </c>
      <c r="J1236">
        <f>IFERROR(VLOOKUP($A1236,Banknifty!$A$14:$I$4860,2,FALSE),All_curves!J1235)</f>
        <v>18911038</v>
      </c>
      <c r="K1236">
        <f>IFERROR(VLOOKUP($A1236,Banknifty!$A$14:$I$4860,3,FALSE),All_curves!K1235)</f>
        <v>32692232</v>
      </c>
      <c r="L1236">
        <f>IFERROR(VLOOKUP($A1236,Banknifty!$A$14:$I$4860,4,FALSE),All_curves!L1235)</f>
        <v>24678172</v>
      </c>
      <c r="M1236">
        <f>IFERROR(VLOOKUP($A1236,Banknifty!$A$14:$I$4860,5,FALSE),All_curves!M1235)</f>
        <v>32895274</v>
      </c>
      <c r="N1236">
        <f>IFERROR(VLOOKUP($A1236,Banknifty!$A$14:$I$4860,6,FALSE),All_curves!N1235)</f>
        <v>19659400</v>
      </c>
      <c r="O1236">
        <f>IFERROR(VLOOKUP($A1236,Banknifty!$A$14:$I$4860,7,FALSE),All_curves!O1235)</f>
        <v>31424422</v>
      </c>
      <c r="P1236">
        <f>IFERROR(VLOOKUP($A1236,Banknifty!$A$14:$I$4860,8,FALSE),All_curves!P1235)</f>
        <v>31424422</v>
      </c>
      <c r="Q1236">
        <f>IFERROR(VLOOKUP($A1236,Banknifty!$A$14:$I$4860,9,FALSE),All_curves!Q1235)</f>
        <v>25522896</v>
      </c>
      <c r="R1236">
        <f>IFERROR(VLOOKUP($A1236,Nifty!$A$14:$I$4860,2,FALSE),All_curves!R1235)</f>
        <v>9422443</v>
      </c>
      <c r="S1236">
        <f>IFERROR(VLOOKUP($A1236,Nifty!$A$14:$I$4860,3,FALSE),All_curves!S1235)</f>
        <v>11936158</v>
      </c>
      <c r="T1236">
        <f>IFERROR(VLOOKUP($A1236,Nifty!$A$14:$I$4860,4,FALSE),All_curves!T1235)</f>
        <v>11854303</v>
      </c>
      <c r="U1236">
        <f>IFERROR(VLOOKUP($A1236,Nifty!$A$14:$I$4860,5,FALSE),All_curves!U1235)</f>
        <v>12951903</v>
      </c>
      <c r="V1236">
        <f>IFERROR(VLOOKUP($A1236,Nifty!$A$14:$I$4860,6,FALSE),All_curves!V1235)</f>
        <v>10518362</v>
      </c>
      <c r="W1236">
        <f>IFERROR(VLOOKUP($A1236,Nifty!$A$14:$I$4860,7,FALSE),All_curves!W1235)</f>
        <v>12344708</v>
      </c>
      <c r="X1236">
        <f>IFERROR(VLOOKUP($A1236,Nifty!$A$14:$I$4860,8,FALSE),All_curves!X1235)</f>
        <v>12081042</v>
      </c>
      <c r="Y1236">
        <f>IFERROR(VLOOKUP($A1236,Nifty!$A$14:$I$4860,9,FALSE),All_curves!Y1235)</f>
        <v>12037561</v>
      </c>
      <c r="AA1236" s="5">
        <f t="shared" si="517"/>
        <v>-2.1030147715203062E-3</v>
      </c>
      <c r="AB1236" s="5">
        <f t="shared" si="518"/>
        <v>-2.9174633236037639E-3</v>
      </c>
      <c r="AC1236" s="5">
        <f t="shared" si="519"/>
        <v>-2.6711890993076359E-3</v>
      </c>
      <c r="AD1236" s="5">
        <f t="shared" si="520"/>
        <v>-8.5621500529420302E-4</v>
      </c>
      <c r="AE1236" s="5">
        <f t="shared" si="521"/>
        <v>-3.1117947264124313E-3</v>
      </c>
      <c r="AF1236" s="5">
        <f t="shared" si="522"/>
        <v>-2.9174797075608438E-3</v>
      </c>
      <c r="AG1236" s="5">
        <f t="shared" si="523"/>
        <v>-2.6710904759421616E-3</v>
      </c>
      <c r="AH1236" s="5">
        <f t="shared" si="524"/>
        <v>-8.5629004925202867E-4</v>
      </c>
      <c r="AI1236" s="5">
        <f t="shared" si="526"/>
        <v>-1.5607494769742658E-4</v>
      </c>
      <c r="AJ1236" s="5">
        <f t="shared" si="527"/>
        <v>-3.0088839292466973E-3</v>
      </c>
      <c r="AK1236" s="5">
        <f t="shared" si="528"/>
        <v>-2.1879095355690215E-3</v>
      </c>
      <c r="AL1236" s="5">
        <f t="shared" si="529"/>
        <v>-2.3092125990843426E-3</v>
      </c>
      <c r="AM1236" s="5">
        <f t="shared" si="530"/>
        <v>-3.1998969705174796E-3</v>
      </c>
      <c r="AN1236" s="5">
        <f t="shared" si="531"/>
        <v>0</v>
      </c>
      <c r="AO1236" s="5">
        <f t="shared" si="532"/>
        <v>0</v>
      </c>
      <c r="AP1236" s="5">
        <f t="shared" si="533"/>
        <v>0</v>
      </c>
      <c r="AQ1236" s="5">
        <f t="shared" si="534"/>
        <v>-2.0144125983878602E-3</v>
      </c>
      <c r="AR1236" s="5">
        <f t="shared" si="535"/>
        <v>-2.5652518923934275E-3</v>
      </c>
      <c r="AS1236" s="5">
        <f t="shared" si="536"/>
        <v>0</v>
      </c>
      <c r="AT1236" s="5">
        <f t="shared" si="537"/>
        <v>0</v>
      </c>
      <c r="AU1236" s="5">
        <f t="shared" si="538"/>
        <v>-2.0144041615268726E-3</v>
      </c>
      <c r="AV1236" s="5">
        <f t="shared" si="539"/>
        <v>-2.5652737289839633E-3</v>
      </c>
      <c r="AW1236" s="5">
        <f t="shared" si="540"/>
        <v>0</v>
      </c>
      <c r="AX1236" s="5">
        <f t="shared" si="541"/>
        <v>0</v>
      </c>
      <c r="AZ1236" s="7">
        <f t="shared" si="525"/>
        <v>149.50062351208041</v>
      </c>
      <c r="BA1236" s="4">
        <f t="shared" si="542"/>
        <v>-1.5885773967625196E-3</v>
      </c>
      <c r="BB1236" s="5">
        <f>AZ1236/MAX($AZ$16:AZ1236)-1</f>
        <v>-8.8987705964264086E-3</v>
      </c>
    </row>
    <row r="1237" spans="1:54" x14ac:dyDescent="0.25">
      <c r="A1237" s="3">
        <v>44356</v>
      </c>
      <c r="B1237">
        <f>IFERROR(VLOOKUP($A1237,Finnifty!$A$14:$I$486,B$15+1,FALSE),All_curves!B1236)</f>
        <v>1021728.81</v>
      </c>
      <c r="C1237">
        <f>IFERROR(VLOOKUP($A1237,Finnifty!$A$14:$I$486,C$15+1,FALSE),All_curves!C1236)</f>
        <v>1051774.5</v>
      </c>
      <c r="D1237">
        <f>IFERROR(VLOOKUP($A1237,Finnifty!$A$14:$I$486,D$15+1,FALSE),All_curves!D1236)</f>
        <v>1073234.6299999999</v>
      </c>
      <c r="E1237">
        <f>IFERROR(VLOOKUP($A1237,Finnifty!$A$14:$I$486,E$15+1,FALSE),All_curves!E1236)</f>
        <v>1010219</v>
      </c>
      <c r="F1237">
        <f>IFERROR(VLOOKUP($A1237,Finnifty!$A$14:$I$486,F$15+1,FALSE),All_curves!F1236)</f>
        <v>1061080.5</v>
      </c>
      <c r="G1237">
        <f>IFERROR(VLOOKUP($A1237,Finnifty!$A$14:$I$486,G$15+1,FALSE),All_curves!G1236)</f>
        <v>1058509.75</v>
      </c>
      <c r="H1237">
        <f>IFERROR(VLOOKUP($A1237,Finnifty!$A$14:$I$486,H$15+1,FALSE),All_curves!H1236)</f>
        <v>1066876.75</v>
      </c>
      <c r="I1237">
        <f>IFERROR(VLOOKUP($A1237,Finnifty!$A$14:$I$486,I$15+1,FALSE),All_curves!I1236)</f>
        <v>1002426.44</v>
      </c>
      <c r="J1237">
        <f>IFERROR(VLOOKUP($A1237,Banknifty!$A$14:$I$4860,2,FALSE),All_curves!J1236)</f>
        <v>18800198</v>
      </c>
      <c r="K1237">
        <f>IFERROR(VLOOKUP($A1237,Banknifty!$A$14:$I$4860,3,FALSE),All_curves!K1236)</f>
        <v>32516232</v>
      </c>
      <c r="L1237">
        <f>IFERROR(VLOOKUP($A1237,Banknifty!$A$14:$I$4860,4,FALSE),All_curves!L1236)</f>
        <v>24552828</v>
      </c>
      <c r="M1237">
        <f>IFERROR(VLOOKUP($A1237,Banknifty!$A$14:$I$4860,5,FALSE),All_curves!M1236)</f>
        <v>32522980</v>
      </c>
      <c r="N1237">
        <f>IFERROR(VLOOKUP($A1237,Banknifty!$A$14:$I$4860,6,FALSE),All_curves!N1236)</f>
        <v>19672500</v>
      </c>
      <c r="O1237">
        <f>IFERROR(VLOOKUP($A1237,Banknifty!$A$14:$I$4860,7,FALSE),All_curves!O1236)</f>
        <v>31424422</v>
      </c>
      <c r="P1237">
        <f>IFERROR(VLOOKUP($A1237,Banknifty!$A$14:$I$4860,8,FALSE),All_curves!P1236)</f>
        <v>31424422</v>
      </c>
      <c r="Q1237">
        <f>IFERROR(VLOOKUP($A1237,Banknifty!$A$14:$I$4860,9,FALSE),All_curves!Q1236)</f>
        <v>25522896</v>
      </c>
      <c r="R1237">
        <f>IFERROR(VLOOKUP($A1237,Nifty!$A$14:$I$4860,2,FALSE),All_curves!R1236)</f>
        <v>9435730</v>
      </c>
      <c r="S1237">
        <f>IFERROR(VLOOKUP($A1237,Nifty!$A$14:$I$4860,3,FALSE),All_curves!S1236)</f>
        <v>11881603</v>
      </c>
      <c r="T1237">
        <f>IFERROR(VLOOKUP($A1237,Nifty!$A$14:$I$4860,4,FALSE),All_curves!T1236)</f>
        <v>11829662</v>
      </c>
      <c r="U1237">
        <f>IFERROR(VLOOKUP($A1237,Nifty!$A$14:$I$4860,5,FALSE),All_curves!U1236)</f>
        <v>12968752</v>
      </c>
      <c r="V1237">
        <f>IFERROR(VLOOKUP($A1237,Nifty!$A$14:$I$4860,6,FALSE),All_curves!V1236)</f>
        <v>10533195</v>
      </c>
      <c r="W1237">
        <f>IFERROR(VLOOKUP($A1237,Nifty!$A$14:$I$4860,7,FALSE),All_curves!W1236)</f>
        <v>12288286</v>
      </c>
      <c r="X1237">
        <f>IFERROR(VLOOKUP($A1237,Nifty!$A$14:$I$4860,8,FALSE),All_curves!X1236)</f>
        <v>12055931</v>
      </c>
      <c r="Y1237">
        <f>IFERROR(VLOOKUP($A1237,Nifty!$A$14:$I$4860,9,FALSE),All_curves!Y1236)</f>
        <v>12037561</v>
      </c>
      <c r="AA1237" s="5">
        <f t="shared" si="517"/>
        <v>-7.6690538204265968E-3</v>
      </c>
      <c r="AB1237" s="5">
        <f t="shared" si="518"/>
        <v>-7.8207468409956515E-3</v>
      </c>
      <c r="AC1237" s="5">
        <f t="shared" si="519"/>
        <v>-3.5563034728638421E-3</v>
      </c>
      <c r="AD1237" s="5">
        <f t="shared" si="520"/>
        <v>-2.6429760226336363E-3</v>
      </c>
      <c r="AE1237" s="5">
        <f t="shared" si="521"/>
        <v>-3.5974820442825628E-3</v>
      </c>
      <c r="AF1237" s="5">
        <f t="shared" si="522"/>
        <v>-7.8206632449214775E-3</v>
      </c>
      <c r="AG1237" s="5">
        <f t="shared" si="523"/>
        <v>-7.9036346101525323E-3</v>
      </c>
      <c r="AH1237" s="5">
        <f t="shared" si="524"/>
        <v>-2.6429364561514346E-3</v>
      </c>
      <c r="AI1237" s="5">
        <f t="shared" si="526"/>
        <v>-5.861127242195785E-3</v>
      </c>
      <c r="AJ1237" s="5">
        <f t="shared" si="527"/>
        <v>-5.3835418762475662E-3</v>
      </c>
      <c r="AK1237" s="5">
        <f t="shared" si="528"/>
        <v>-5.0791444358196935E-3</v>
      </c>
      <c r="AL1237" s="5">
        <f t="shared" si="529"/>
        <v>-1.1317552788890017E-2</v>
      </c>
      <c r="AM1237" s="5">
        <f t="shared" si="530"/>
        <v>6.6634790481900907E-4</v>
      </c>
      <c r="AN1237" s="5">
        <f t="shared" si="531"/>
        <v>0</v>
      </c>
      <c r="AO1237" s="5">
        <f t="shared" si="532"/>
        <v>0</v>
      </c>
      <c r="AP1237" s="5">
        <f t="shared" si="533"/>
        <v>0</v>
      </c>
      <c r="AQ1237" s="5">
        <f t="shared" si="534"/>
        <v>1.4101438448606007E-3</v>
      </c>
      <c r="AR1237" s="5">
        <f t="shared" si="535"/>
        <v>-4.5705661738056902E-3</v>
      </c>
      <c r="AS1237" s="5">
        <f t="shared" si="536"/>
        <v>-2.0786544767752435E-3</v>
      </c>
      <c r="AT1237" s="5">
        <f t="shared" si="537"/>
        <v>1.3008899155591003E-3</v>
      </c>
      <c r="AU1237" s="5">
        <f t="shared" si="538"/>
        <v>1.4102005616463131E-3</v>
      </c>
      <c r="AV1237" s="5">
        <f t="shared" si="539"/>
        <v>-4.5705414822286849E-3</v>
      </c>
      <c r="AW1237" s="5">
        <f t="shared" si="540"/>
        <v>-2.078545873774762E-3</v>
      </c>
      <c r="AX1237" s="5">
        <f t="shared" si="541"/>
        <v>0</v>
      </c>
      <c r="AZ1237" s="7">
        <f t="shared" si="525"/>
        <v>149.00349725745914</v>
      </c>
      <c r="BA1237" s="4">
        <f t="shared" si="542"/>
        <v>-3.3252453598033396E-3</v>
      </c>
      <c r="BB1237" s="5">
        <f>AZ1237/MAX($AZ$16:AZ1237)-1</f>
        <v>-1.2194425360596117E-2</v>
      </c>
    </row>
    <row r="1238" spans="1:54" x14ac:dyDescent="0.25">
      <c r="A1238" s="3">
        <v>44357</v>
      </c>
      <c r="B1238">
        <f>IFERROR(VLOOKUP($A1238,Finnifty!$A$14:$I$486,B$15+1,FALSE),All_curves!B1237)</f>
        <v>1021349.81</v>
      </c>
      <c r="C1238">
        <f>IFERROR(VLOOKUP($A1238,Finnifty!$A$14:$I$486,C$15+1,FALSE),All_curves!C1237)</f>
        <v>1055441.5</v>
      </c>
      <c r="D1238">
        <f>IFERROR(VLOOKUP($A1238,Finnifty!$A$14:$I$486,D$15+1,FALSE),All_curves!D1237)</f>
        <v>1071409.3799999999</v>
      </c>
      <c r="E1238">
        <f>IFERROR(VLOOKUP($A1238,Finnifty!$A$14:$I$486,E$15+1,FALSE),All_curves!E1237)</f>
        <v>1011143.69</v>
      </c>
      <c r="F1238">
        <f>IFERROR(VLOOKUP($A1238,Finnifty!$A$14:$I$486,F$15+1,FALSE),All_curves!F1237)</f>
        <v>1056887.75</v>
      </c>
      <c r="G1238">
        <f>IFERROR(VLOOKUP($A1238,Finnifty!$A$14:$I$486,G$15+1,FALSE),All_curves!G1237)</f>
        <v>1061060</v>
      </c>
      <c r="H1238">
        <f>IFERROR(VLOOKUP($A1238,Finnifty!$A$14:$I$486,H$15+1,FALSE),All_curves!H1237)</f>
        <v>1067571</v>
      </c>
      <c r="I1238">
        <f>IFERROR(VLOOKUP($A1238,Finnifty!$A$14:$I$486,I$15+1,FALSE),All_curves!I1237)</f>
        <v>1000535.13</v>
      </c>
      <c r="J1238">
        <f>IFERROR(VLOOKUP($A1238,Banknifty!$A$14:$I$4860,2,FALSE),All_curves!J1237)</f>
        <v>18748078</v>
      </c>
      <c r="K1238">
        <f>IFERROR(VLOOKUP($A1238,Banknifty!$A$14:$I$4860,3,FALSE),All_curves!K1237)</f>
        <v>32384784</v>
      </c>
      <c r="L1238">
        <f>IFERROR(VLOOKUP($A1238,Banknifty!$A$14:$I$4860,4,FALSE),All_curves!L1237)</f>
        <v>24530980</v>
      </c>
      <c r="M1238">
        <f>IFERROR(VLOOKUP($A1238,Banknifty!$A$14:$I$4860,5,FALSE),All_curves!M1237)</f>
        <v>32415170</v>
      </c>
      <c r="N1238">
        <f>IFERROR(VLOOKUP($A1238,Banknifty!$A$14:$I$4860,6,FALSE),All_curves!N1237)</f>
        <v>19655400</v>
      </c>
      <c r="O1238">
        <f>IFERROR(VLOOKUP($A1238,Banknifty!$A$14:$I$4860,7,FALSE),All_curves!O1237)</f>
        <v>31424422</v>
      </c>
      <c r="P1238">
        <f>IFERROR(VLOOKUP($A1238,Banknifty!$A$14:$I$4860,8,FALSE),All_curves!P1237)</f>
        <v>31424422</v>
      </c>
      <c r="Q1238">
        <f>IFERROR(VLOOKUP($A1238,Banknifty!$A$14:$I$4860,9,FALSE),All_curves!Q1237)</f>
        <v>25522896</v>
      </c>
      <c r="R1238">
        <f>IFERROR(VLOOKUP($A1238,Nifty!$A$14:$I$4860,2,FALSE),All_curves!R1237)</f>
        <v>9399622</v>
      </c>
      <c r="S1238">
        <f>IFERROR(VLOOKUP($A1238,Nifty!$A$14:$I$4860,3,FALSE),All_curves!S1237)</f>
        <v>11803449</v>
      </c>
      <c r="T1238">
        <f>IFERROR(VLOOKUP($A1238,Nifty!$A$14:$I$4860,4,FALSE),All_curves!T1237)</f>
        <v>11778339</v>
      </c>
      <c r="U1238">
        <f>IFERROR(VLOOKUP($A1238,Nifty!$A$14:$I$4860,5,FALSE),All_curves!U1237)</f>
        <v>12909503</v>
      </c>
      <c r="V1238">
        <f>IFERROR(VLOOKUP($A1238,Nifty!$A$14:$I$4860,6,FALSE),All_curves!V1237)</f>
        <v>10481473</v>
      </c>
      <c r="W1238">
        <f>IFERROR(VLOOKUP($A1238,Nifty!$A$14:$I$4860,7,FALSE),All_curves!W1237)</f>
        <v>12257453</v>
      </c>
      <c r="X1238">
        <f>IFERROR(VLOOKUP($A1238,Nifty!$A$14:$I$4860,8,FALSE),All_curves!X1237)</f>
        <v>12010621</v>
      </c>
      <c r="Y1238">
        <f>IFERROR(VLOOKUP($A1238,Nifty!$A$14:$I$4860,9,FALSE),All_curves!Y1237)</f>
        <v>12053220</v>
      </c>
      <c r="AA1238" s="5">
        <f t="shared" si="517"/>
        <v>-3.7093991702163986E-4</v>
      </c>
      <c r="AB1238" s="5">
        <f t="shared" si="518"/>
        <v>3.4864887863319538E-3</v>
      </c>
      <c r="AC1238" s="5">
        <f t="shared" si="519"/>
        <v>-1.7006998739874657E-3</v>
      </c>
      <c r="AD1238" s="5">
        <f t="shared" si="520"/>
        <v>9.1533617958083902E-4</v>
      </c>
      <c r="AE1238" s="5">
        <f t="shared" si="521"/>
        <v>-3.9513967130674343E-3</v>
      </c>
      <c r="AF1238" s="5">
        <f t="shared" si="522"/>
        <v>2.4092834288962361E-3</v>
      </c>
      <c r="AG1238" s="5">
        <f t="shared" si="523"/>
        <v>6.5073121145431401E-4</v>
      </c>
      <c r="AH1238" s="5">
        <f t="shared" si="524"/>
        <v>-1.8867319581075126E-3</v>
      </c>
      <c r="AI1238" s="5">
        <f t="shared" si="526"/>
        <v>-2.772311227785984E-3</v>
      </c>
      <c r="AJ1238" s="5">
        <f t="shared" si="527"/>
        <v>-4.0425348176873488E-3</v>
      </c>
      <c r="AK1238" s="5">
        <f t="shared" si="528"/>
        <v>-8.8983639685014104E-4</v>
      </c>
      <c r="AL1238" s="5">
        <f t="shared" si="529"/>
        <v>-3.3148868892087791E-3</v>
      </c>
      <c r="AM1238" s="5">
        <f t="shared" si="530"/>
        <v>-8.6923370186808846E-4</v>
      </c>
      <c r="AN1238" s="5">
        <f t="shared" si="531"/>
        <v>0</v>
      </c>
      <c r="AO1238" s="5">
        <f t="shared" si="532"/>
        <v>0</v>
      </c>
      <c r="AP1238" s="5">
        <f t="shared" si="533"/>
        <v>0</v>
      </c>
      <c r="AQ1238" s="5">
        <f t="shared" si="534"/>
        <v>-3.8267309471551325E-3</v>
      </c>
      <c r="AR1238" s="5">
        <f t="shared" si="535"/>
        <v>-6.5777319777474696E-3</v>
      </c>
      <c r="AS1238" s="5">
        <f t="shared" si="536"/>
        <v>-4.3385009647781692E-3</v>
      </c>
      <c r="AT1238" s="5">
        <f t="shared" si="537"/>
        <v>-4.5685968858067971E-3</v>
      </c>
      <c r="AU1238" s="5">
        <f t="shared" si="538"/>
        <v>-4.9103809432939904E-3</v>
      </c>
      <c r="AV1238" s="5">
        <f t="shared" si="539"/>
        <v>-2.5091375640182711E-3</v>
      </c>
      <c r="AW1238" s="5">
        <f t="shared" si="540"/>
        <v>-3.7583161350209782E-3</v>
      </c>
      <c r="AX1238" s="5">
        <f t="shared" si="541"/>
        <v>1.3008449136830968E-3</v>
      </c>
      <c r="AZ1238" s="7">
        <f t="shared" si="525"/>
        <v>148.7456884115746</v>
      </c>
      <c r="BA1238" s="4">
        <f t="shared" si="542"/>
        <v>-1.7302200997274485E-3</v>
      </c>
      <c r="BB1238" s="5">
        <f>AZ1238/MAX($AZ$16:AZ1238)-1</f>
        <v>-1.39035464204601E-2</v>
      </c>
    </row>
    <row r="1239" spans="1:54" x14ac:dyDescent="0.25">
      <c r="A1239" s="3">
        <v>44358</v>
      </c>
      <c r="B1239">
        <f>IFERROR(VLOOKUP($A1239,Finnifty!$A$14:$I$486,B$15+1,FALSE),All_curves!B1238)</f>
        <v>1021349.81</v>
      </c>
      <c r="C1239">
        <f>IFERROR(VLOOKUP($A1239,Finnifty!$A$14:$I$486,C$15+1,FALSE),All_curves!C1238)</f>
        <v>1055441.5</v>
      </c>
      <c r="D1239">
        <f>IFERROR(VLOOKUP($A1239,Finnifty!$A$14:$I$486,D$15+1,FALSE),All_curves!D1238)</f>
        <v>1071409.3799999999</v>
      </c>
      <c r="E1239">
        <f>IFERROR(VLOOKUP($A1239,Finnifty!$A$14:$I$486,E$15+1,FALSE),All_curves!E1238)</f>
        <v>1011143.69</v>
      </c>
      <c r="F1239">
        <f>IFERROR(VLOOKUP($A1239,Finnifty!$A$14:$I$486,F$15+1,FALSE),All_curves!F1238)</f>
        <v>1056887.75</v>
      </c>
      <c r="G1239">
        <f>IFERROR(VLOOKUP($A1239,Finnifty!$A$14:$I$486,G$15+1,FALSE),All_curves!G1238)</f>
        <v>1061060</v>
      </c>
      <c r="H1239">
        <f>IFERROR(VLOOKUP($A1239,Finnifty!$A$14:$I$486,H$15+1,FALSE),All_curves!H1238)</f>
        <v>1067571</v>
      </c>
      <c r="I1239">
        <f>IFERROR(VLOOKUP($A1239,Finnifty!$A$14:$I$486,I$15+1,FALSE),All_curves!I1238)</f>
        <v>1000535.13</v>
      </c>
      <c r="J1239">
        <f>IFERROR(VLOOKUP($A1239,Banknifty!$A$14:$I$4860,2,FALSE),All_curves!J1238)</f>
        <v>18699184</v>
      </c>
      <c r="K1239">
        <f>IFERROR(VLOOKUP($A1239,Banknifty!$A$14:$I$4860,3,FALSE),All_curves!K1238)</f>
        <v>32335660</v>
      </c>
      <c r="L1239">
        <f>IFERROR(VLOOKUP($A1239,Banknifty!$A$14:$I$4860,4,FALSE),All_curves!L1238)</f>
        <v>24530980</v>
      </c>
      <c r="M1239">
        <f>IFERROR(VLOOKUP($A1239,Banknifty!$A$14:$I$4860,5,FALSE),All_curves!M1238)</f>
        <v>32328388</v>
      </c>
      <c r="N1239">
        <f>IFERROR(VLOOKUP($A1239,Banknifty!$A$14:$I$4860,6,FALSE),All_curves!N1238)</f>
        <v>19652334</v>
      </c>
      <c r="O1239">
        <f>IFERROR(VLOOKUP($A1239,Banknifty!$A$14:$I$4860,7,FALSE),All_curves!O1238)</f>
        <v>31329870</v>
      </c>
      <c r="P1239">
        <f>IFERROR(VLOOKUP($A1239,Banknifty!$A$14:$I$4860,8,FALSE),All_curves!P1238)</f>
        <v>31329870</v>
      </c>
      <c r="Q1239">
        <f>IFERROR(VLOOKUP($A1239,Banknifty!$A$14:$I$4860,9,FALSE),All_curves!Q1238)</f>
        <v>25463958</v>
      </c>
      <c r="R1239">
        <f>IFERROR(VLOOKUP($A1239,Nifty!$A$14:$I$4860,2,FALSE),All_curves!R1238)</f>
        <v>9378747</v>
      </c>
      <c r="S1239">
        <f>IFERROR(VLOOKUP($A1239,Nifty!$A$14:$I$4860,3,FALSE),All_curves!S1238)</f>
        <v>11803449</v>
      </c>
      <c r="T1239">
        <f>IFERROR(VLOOKUP($A1239,Nifty!$A$14:$I$4860,4,FALSE),All_curves!T1238)</f>
        <v>11778339</v>
      </c>
      <c r="U1239">
        <f>IFERROR(VLOOKUP($A1239,Nifty!$A$14:$I$4860,5,FALSE),All_curves!U1238)</f>
        <v>12909503</v>
      </c>
      <c r="V1239">
        <f>IFERROR(VLOOKUP($A1239,Nifty!$A$14:$I$4860,6,FALSE),All_curves!V1238)</f>
        <v>10483439</v>
      </c>
      <c r="W1239">
        <f>IFERROR(VLOOKUP($A1239,Nifty!$A$14:$I$4860,7,FALSE),All_curves!W1238)</f>
        <v>12257453</v>
      </c>
      <c r="X1239">
        <f>IFERROR(VLOOKUP($A1239,Nifty!$A$14:$I$4860,8,FALSE),All_curves!X1238)</f>
        <v>12010621</v>
      </c>
      <c r="Y1239">
        <f>IFERROR(VLOOKUP($A1239,Nifty!$A$14:$I$4860,9,FALSE),All_curves!Y1238)</f>
        <v>11998154</v>
      </c>
      <c r="AA1239" s="5">
        <f t="shared" si="517"/>
        <v>0</v>
      </c>
      <c r="AB1239" s="5">
        <f t="shared" si="518"/>
        <v>0</v>
      </c>
      <c r="AC1239" s="5">
        <f t="shared" si="519"/>
        <v>0</v>
      </c>
      <c r="AD1239" s="5">
        <f t="shared" si="520"/>
        <v>0</v>
      </c>
      <c r="AE1239" s="5">
        <f t="shared" si="521"/>
        <v>0</v>
      </c>
      <c r="AF1239" s="5">
        <f t="shared" si="522"/>
        <v>0</v>
      </c>
      <c r="AG1239" s="5">
        <f t="shared" si="523"/>
        <v>0</v>
      </c>
      <c r="AH1239" s="5">
        <f t="shared" si="524"/>
        <v>0</v>
      </c>
      <c r="AI1239" s="5">
        <f t="shared" si="526"/>
        <v>-2.607947331987881E-3</v>
      </c>
      <c r="AJ1239" s="5">
        <f t="shared" si="527"/>
        <v>-1.5168852137472655E-3</v>
      </c>
      <c r="AK1239" s="5">
        <f t="shared" si="528"/>
        <v>0</v>
      </c>
      <c r="AL1239" s="5">
        <f t="shared" si="529"/>
        <v>-2.6772032970981963E-3</v>
      </c>
      <c r="AM1239" s="5">
        <f t="shared" si="530"/>
        <v>-1.5598766751123705E-4</v>
      </c>
      <c r="AN1239" s="5">
        <f t="shared" si="531"/>
        <v>-3.0088699801702479E-3</v>
      </c>
      <c r="AO1239" s="5">
        <f t="shared" si="532"/>
        <v>-3.0088699801702479E-3</v>
      </c>
      <c r="AP1239" s="5">
        <f t="shared" si="533"/>
        <v>-2.3092207091233163E-3</v>
      </c>
      <c r="AQ1239" s="5">
        <f t="shared" si="534"/>
        <v>-2.2208339867284543E-3</v>
      </c>
      <c r="AR1239" s="5">
        <f t="shared" si="535"/>
        <v>0</v>
      </c>
      <c r="AS1239" s="5">
        <f t="shared" si="536"/>
        <v>0</v>
      </c>
      <c r="AT1239" s="5">
        <f t="shared" si="537"/>
        <v>0</v>
      </c>
      <c r="AU1239" s="5">
        <f t="shared" si="538"/>
        <v>1.8756905637218324E-4</v>
      </c>
      <c r="AV1239" s="5">
        <f t="shared" si="539"/>
        <v>0</v>
      </c>
      <c r="AW1239" s="5">
        <f t="shared" si="540"/>
        <v>0</v>
      </c>
      <c r="AX1239" s="5">
        <f t="shared" si="541"/>
        <v>-4.5685717177650353E-3</v>
      </c>
      <c r="AZ1239" s="7">
        <f t="shared" si="525"/>
        <v>148.61003965194163</v>
      </c>
      <c r="BA1239" s="4">
        <f t="shared" si="542"/>
        <v>-9.1195086783040402E-4</v>
      </c>
      <c r="BB1239" s="5">
        <f>AZ1239/MAX($AZ$16:AZ1239)-1</f>
        <v>-1.4802817937066504E-2</v>
      </c>
    </row>
    <row r="1240" spans="1:54" x14ac:dyDescent="0.25">
      <c r="A1240" s="3">
        <v>44361</v>
      </c>
      <c r="B1240">
        <f>IFERROR(VLOOKUP($A1240,Finnifty!$A$14:$I$486,B$15+1,FALSE),All_curves!B1239)</f>
        <v>1021349.81</v>
      </c>
      <c r="C1240">
        <f>IFERROR(VLOOKUP($A1240,Finnifty!$A$14:$I$486,C$15+1,FALSE),All_curves!C1239)</f>
        <v>1055441.5</v>
      </c>
      <c r="D1240">
        <f>IFERROR(VLOOKUP($A1240,Finnifty!$A$14:$I$486,D$15+1,FALSE),All_curves!D1239)</f>
        <v>1071409.3799999999</v>
      </c>
      <c r="E1240">
        <f>IFERROR(VLOOKUP($A1240,Finnifty!$A$14:$I$486,E$15+1,FALSE),All_curves!E1239)</f>
        <v>1011143.69</v>
      </c>
      <c r="F1240">
        <f>IFERROR(VLOOKUP($A1240,Finnifty!$A$14:$I$486,F$15+1,FALSE),All_curves!F1239)</f>
        <v>1056887.75</v>
      </c>
      <c r="G1240">
        <f>IFERROR(VLOOKUP($A1240,Finnifty!$A$14:$I$486,G$15+1,FALSE),All_curves!G1239)</f>
        <v>1061060</v>
      </c>
      <c r="H1240">
        <f>IFERROR(VLOOKUP($A1240,Finnifty!$A$14:$I$486,H$15+1,FALSE),All_curves!H1239)</f>
        <v>1067571</v>
      </c>
      <c r="I1240">
        <f>IFERROR(VLOOKUP($A1240,Finnifty!$A$14:$I$486,I$15+1,FALSE),All_curves!I1239)</f>
        <v>1000535.13</v>
      </c>
      <c r="J1240">
        <f>IFERROR(VLOOKUP($A1240,Banknifty!$A$14:$I$4860,2,FALSE),All_curves!J1239)</f>
        <v>18620148</v>
      </c>
      <c r="K1240">
        <f>IFERROR(VLOOKUP($A1240,Banknifty!$A$14:$I$4860,3,FALSE),All_curves!K1239)</f>
        <v>32392066</v>
      </c>
      <c r="L1240">
        <f>IFERROR(VLOOKUP($A1240,Banknifty!$A$14:$I$4860,4,FALSE),All_curves!L1239)</f>
        <v>24473670</v>
      </c>
      <c r="M1240">
        <f>IFERROR(VLOOKUP($A1240,Banknifty!$A$14:$I$4860,5,FALSE),All_curves!M1239)</f>
        <v>32669130</v>
      </c>
      <c r="N1240">
        <f>IFERROR(VLOOKUP($A1240,Banknifty!$A$14:$I$4860,6,FALSE),All_curves!N1239)</f>
        <v>19537148</v>
      </c>
      <c r="O1240">
        <f>IFERROR(VLOOKUP($A1240,Banknifty!$A$14:$I$4860,7,FALSE),All_curves!O1239)</f>
        <v>31161204</v>
      </c>
      <c r="P1240">
        <f>IFERROR(VLOOKUP($A1240,Banknifty!$A$14:$I$4860,8,FALSE),All_curves!P1239)</f>
        <v>31161204</v>
      </c>
      <c r="Q1240">
        <f>IFERROR(VLOOKUP($A1240,Banknifty!$A$14:$I$4860,9,FALSE),All_curves!Q1239)</f>
        <v>25175768</v>
      </c>
      <c r="R1240">
        <f>IFERROR(VLOOKUP($A1240,Nifty!$A$14:$I$4860,2,FALSE),All_curves!R1239)</f>
        <v>9290333</v>
      </c>
      <c r="S1240">
        <f>IFERROR(VLOOKUP($A1240,Nifty!$A$14:$I$4860,3,FALSE),All_curves!S1239)</f>
        <v>11767075</v>
      </c>
      <c r="T1240">
        <f>IFERROR(VLOOKUP($A1240,Nifty!$A$14:$I$4860,4,FALSE),All_curves!T1239)</f>
        <v>11778339</v>
      </c>
      <c r="U1240">
        <f>IFERROR(VLOOKUP($A1240,Nifty!$A$14:$I$4860,5,FALSE),All_curves!U1239)</f>
        <v>12909503</v>
      </c>
      <c r="V1240">
        <f>IFERROR(VLOOKUP($A1240,Nifty!$A$14:$I$4860,6,FALSE),All_curves!V1239)</f>
        <v>10384611</v>
      </c>
      <c r="W1240">
        <f>IFERROR(VLOOKUP($A1240,Nifty!$A$14:$I$4860,7,FALSE),All_curves!W1239)</f>
        <v>12219680</v>
      </c>
      <c r="X1240">
        <f>IFERROR(VLOOKUP($A1240,Nifty!$A$14:$I$4860,8,FALSE),All_curves!X1239)</f>
        <v>12010621</v>
      </c>
      <c r="Y1240">
        <f>IFERROR(VLOOKUP($A1240,Nifty!$A$14:$I$4860,9,FALSE),All_curves!Y1239)</f>
        <v>11998154</v>
      </c>
      <c r="AA1240" s="5">
        <f t="shared" si="517"/>
        <v>0</v>
      </c>
      <c r="AB1240" s="5">
        <f t="shared" si="518"/>
        <v>0</v>
      </c>
      <c r="AC1240" s="5">
        <f t="shared" si="519"/>
        <v>0</v>
      </c>
      <c r="AD1240" s="5">
        <f t="shared" si="520"/>
        <v>0</v>
      </c>
      <c r="AE1240" s="5">
        <f t="shared" si="521"/>
        <v>0</v>
      </c>
      <c r="AF1240" s="5">
        <f t="shared" si="522"/>
        <v>0</v>
      </c>
      <c r="AG1240" s="5">
        <f t="shared" si="523"/>
        <v>0</v>
      </c>
      <c r="AH1240" s="5">
        <f t="shared" si="524"/>
        <v>0</v>
      </c>
      <c r="AI1240" s="5">
        <f t="shared" si="526"/>
        <v>-4.2267085023602879E-3</v>
      </c>
      <c r="AJ1240" s="5">
        <f t="shared" si="527"/>
        <v>1.744389939775548E-3</v>
      </c>
      <c r="AK1240" s="5">
        <f t="shared" si="528"/>
        <v>-2.3362295350614071E-3</v>
      </c>
      <c r="AL1240" s="5">
        <f t="shared" si="529"/>
        <v>1.0540024451574981E-2</v>
      </c>
      <c r="AM1240" s="5">
        <f t="shared" si="530"/>
        <v>-5.8611867679432272E-3</v>
      </c>
      <c r="AN1240" s="5">
        <f t="shared" si="531"/>
        <v>-5.3835525011753926E-3</v>
      </c>
      <c r="AO1240" s="5">
        <f t="shared" si="532"/>
        <v>-5.3835525011753926E-3</v>
      </c>
      <c r="AP1240" s="5">
        <f t="shared" si="533"/>
        <v>-1.1317565006979668E-2</v>
      </c>
      <c r="AQ1240" s="5">
        <f t="shared" si="534"/>
        <v>-9.4270588597815674E-3</v>
      </c>
      <c r="AR1240" s="5">
        <f t="shared" si="535"/>
        <v>-3.0816416455902162E-3</v>
      </c>
      <c r="AS1240" s="5">
        <f t="shared" si="536"/>
        <v>0</v>
      </c>
      <c r="AT1240" s="5">
        <f t="shared" si="537"/>
        <v>0</v>
      </c>
      <c r="AU1240" s="5">
        <f t="shared" si="538"/>
        <v>-9.4270591930758485E-3</v>
      </c>
      <c r="AV1240" s="5">
        <f t="shared" si="539"/>
        <v>-3.0816353120015627E-3</v>
      </c>
      <c r="AW1240" s="5">
        <f t="shared" si="540"/>
        <v>0</v>
      </c>
      <c r="AX1240" s="5">
        <f t="shared" si="541"/>
        <v>0</v>
      </c>
      <c r="AZ1240" s="7">
        <f t="shared" si="525"/>
        <v>148.31751456358978</v>
      </c>
      <c r="BA1240" s="4">
        <f t="shared" si="542"/>
        <v>-1.9684073097414189E-3</v>
      </c>
      <c r="BB1240" s="5">
        <f>AZ1240/MAX($AZ$16:AZ1240)-1</f>
        <v>-1.6742087271775841E-2</v>
      </c>
    </row>
    <row r="1241" spans="1:54" x14ac:dyDescent="0.25">
      <c r="A1241" s="3">
        <v>44362</v>
      </c>
      <c r="B1241">
        <f>IFERROR(VLOOKUP($A1241,Finnifty!$A$14:$I$486,B$15+1,FALSE),All_curves!B1240)</f>
        <v>1020742.13</v>
      </c>
      <c r="C1241">
        <f>IFERROR(VLOOKUP($A1241,Finnifty!$A$14:$I$486,C$15+1,FALSE),All_curves!C1240)</f>
        <v>1055441.5</v>
      </c>
      <c r="D1241">
        <f>IFERROR(VLOOKUP($A1241,Finnifty!$A$14:$I$486,D$15+1,FALSE),All_curves!D1240)</f>
        <v>1071409.3799999999</v>
      </c>
      <c r="E1241">
        <f>IFERROR(VLOOKUP($A1241,Finnifty!$A$14:$I$486,E$15+1,FALSE),All_curves!E1240)</f>
        <v>1011143.69</v>
      </c>
      <c r="F1241">
        <f>IFERROR(VLOOKUP($A1241,Finnifty!$A$14:$I$486,F$15+1,FALSE),All_curves!F1240)</f>
        <v>1056887.75</v>
      </c>
      <c r="G1241">
        <f>IFERROR(VLOOKUP($A1241,Finnifty!$A$14:$I$486,G$15+1,FALSE),All_curves!G1240)</f>
        <v>1061060</v>
      </c>
      <c r="H1241">
        <f>IFERROR(VLOOKUP($A1241,Finnifty!$A$14:$I$486,H$15+1,FALSE),All_curves!H1240)</f>
        <v>1067571</v>
      </c>
      <c r="I1241">
        <f>IFERROR(VLOOKUP($A1241,Finnifty!$A$14:$I$486,I$15+1,FALSE),All_curves!I1240)</f>
        <v>1000535.13</v>
      </c>
      <c r="J1241">
        <f>IFERROR(VLOOKUP($A1241,Banknifty!$A$14:$I$4860,2,FALSE),All_curves!J1240)</f>
        <v>18555668</v>
      </c>
      <c r="K1241">
        <f>IFERROR(VLOOKUP($A1241,Banknifty!$A$14:$I$4860,3,FALSE),All_curves!K1240)</f>
        <v>32318874</v>
      </c>
      <c r="L1241">
        <f>IFERROR(VLOOKUP($A1241,Banknifty!$A$14:$I$4860,4,FALSE),All_curves!L1240)</f>
        <v>24400748</v>
      </c>
      <c r="M1241">
        <f>IFERROR(VLOOKUP($A1241,Banknifty!$A$14:$I$4860,5,FALSE),All_curves!M1240)</f>
        <v>32669130</v>
      </c>
      <c r="N1241">
        <f>IFERROR(VLOOKUP($A1241,Banknifty!$A$14:$I$4860,6,FALSE),All_curves!N1240)</f>
        <v>19537388</v>
      </c>
      <c r="O1241">
        <f>IFERROR(VLOOKUP($A1241,Banknifty!$A$14:$I$4860,7,FALSE),All_curves!O1240)</f>
        <v>31150648</v>
      </c>
      <c r="P1241">
        <f>IFERROR(VLOOKUP($A1241,Banknifty!$A$14:$I$4860,8,FALSE),All_curves!P1240)</f>
        <v>31150648</v>
      </c>
      <c r="Q1241">
        <f>IFERROR(VLOOKUP($A1241,Banknifty!$A$14:$I$4860,9,FALSE),All_curves!Q1240)</f>
        <v>25178476</v>
      </c>
      <c r="R1241">
        <f>IFERROR(VLOOKUP($A1241,Nifty!$A$14:$I$4860,2,FALSE),All_curves!R1240)</f>
        <v>9280691</v>
      </c>
      <c r="S1241">
        <f>IFERROR(VLOOKUP($A1241,Nifty!$A$14:$I$4860,3,FALSE),All_curves!S1240)</f>
        <v>11772777</v>
      </c>
      <c r="T1241">
        <f>IFERROR(VLOOKUP($A1241,Nifty!$A$14:$I$4860,4,FALSE),All_curves!T1240)</f>
        <v>11778339</v>
      </c>
      <c r="U1241">
        <f>IFERROR(VLOOKUP($A1241,Nifty!$A$14:$I$4860,5,FALSE),All_curves!U1240)</f>
        <v>12909503</v>
      </c>
      <c r="V1241">
        <f>IFERROR(VLOOKUP($A1241,Nifty!$A$14:$I$4860,6,FALSE),All_curves!V1240)</f>
        <v>10373833</v>
      </c>
      <c r="W1241">
        <f>IFERROR(VLOOKUP($A1241,Nifty!$A$14:$I$4860,7,FALSE),All_curves!W1240)</f>
        <v>12225601</v>
      </c>
      <c r="X1241">
        <f>IFERROR(VLOOKUP($A1241,Nifty!$A$14:$I$4860,8,FALSE),All_curves!X1240)</f>
        <v>12010621</v>
      </c>
      <c r="Y1241">
        <f>IFERROR(VLOOKUP($A1241,Nifty!$A$14:$I$4860,9,FALSE),All_curves!Y1240)</f>
        <v>11998154</v>
      </c>
      <c r="AA1241" s="5">
        <f t="shared" si="517"/>
        <v>-5.9497734669378133E-4</v>
      </c>
      <c r="AB1241" s="5">
        <f t="shared" si="518"/>
        <v>0</v>
      </c>
      <c r="AC1241" s="5">
        <f t="shared" si="519"/>
        <v>0</v>
      </c>
      <c r="AD1241" s="5">
        <f t="shared" si="520"/>
        <v>0</v>
      </c>
      <c r="AE1241" s="5">
        <f t="shared" si="521"/>
        <v>0</v>
      </c>
      <c r="AF1241" s="5">
        <f t="shared" si="522"/>
        <v>0</v>
      </c>
      <c r="AG1241" s="5">
        <f t="shared" si="523"/>
        <v>0</v>
      </c>
      <c r="AH1241" s="5">
        <f t="shared" si="524"/>
        <v>0</v>
      </c>
      <c r="AI1241" s="5">
        <f t="shared" si="526"/>
        <v>-3.4629155471803674E-3</v>
      </c>
      <c r="AJ1241" s="5">
        <f t="shared" si="527"/>
        <v>-2.2595656603070502E-3</v>
      </c>
      <c r="AK1241" s="5">
        <f t="shared" si="528"/>
        <v>-2.979610332246807E-3</v>
      </c>
      <c r="AL1241" s="5">
        <f t="shared" si="529"/>
        <v>0</v>
      </c>
      <c r="AM1241" s="5">
        <f t="shared" si="530"/>
        <v>1.2284290419550814E-5</v>
      </c>
      <c r="AN1241" s="5">
        <f t="shared" si="531"/>
        <v>-3.3875456160170625E-4</v>
      </c>
      <c r="AO1241" s="5">
        <f t="shared" si="532"/>
        <v>-3.3875456160170625E-4</v>
      </c>
      <c r="AP1241" s="5">
        <f t="shared" si="533"/>
        <v>1.075637493959114E-4</v>
      </c>
      <c r="AQ1241" s="5">
        <f t="shared" si="534"/>
        <v>-1.0378530026856625E-3</v>
      </c>
      <c r="AR1241" s="5">
        <f t="shared" si="535"/>
        <v>4.8457241922905681E-4</v>
      </c>
      <c r="AS1241" s="5">
        <f t="shared" si="536"/>
        <v>0</v>
      </c>
      <c r="AT1241" s="5">
        <f t="shared" si="537"/>
        <v>0</v>
      </c>
      <c r="AU1241" s="5">
        <f t="shared" si="538"/>
        <v>-1.0378819196983358E-3</v>
      </c>
      <c r="AV1241" s="5">
        <f t="shared" si="539"/>
        <v>4.8454624016347481E-4</v>
      </c>
      <c r="AW1241" s="5">
        <f t="shared" si="540"/>
        <v>0</v>
      </c>
      <c r="AX1241" s="5">
        <f t="shared" si="541"/>
        <v>0</v>
      </c>
      <c r="AZ1241" s="7">
        <f t="shared" si="525"/>
        <v>148.24977457902639</v>
      </c>
      <c r="BA1241" s="4">
        <f t="shared" si="542"/>
        <v>-4.567227597003094E-4</v>
      </c>
      <c r="BB1241" s="5">
        <f>AZ1241/MAX($AZ$16:AZ1241)-1</f>
        <v>-1.7191163539174381E-2</v>
      </c>
    </row>
    <row r="1242" spans="1:54" x14ac:dyDescent="0.25">
      <c r="A1242" s="3">
        <v>44363</v>
      </c>
      <c r="B1242">
        <f>IFERROR(VLOOKUP($A1242,Finnifty!$A$14:$I$486,B$15+1,FALSE),All_curves!B1241)</f>
        <v>1014645.69</v>
      </c>
      <c r="C1242">
        <f>IFERROR(VLOOKUP($A1242,Finnifty!$A$14:$I$486,C$15+1,FALSE),All_curves!C1241)</f>
        <v>1055441.5</v>
      </c>
      <c r="D1242">
        <f>IFERROR(VLOOKUP($A1242,Finnifty!$A$14:$I$486,D$15+1,FALSE),All_curves!D1241)</f>
        <v>1071409.3799999999</v>
      </c>
      <c r="E1242">
        <f>IFERROR(VLOOKUP($A1242,Finnifty!$A$14:$I$486,E$15+1,FALSE),All_curves!E1241)</f>
        <v>1011143.69</v>
      </c>
      <c r="F1242">
        <f>IFERROR(VLOOKUP($A1242,Finnifty!$A$14:$I$486,F$15+1,FALSE),All_curves!F1241)</f>
        <v>1056887.75</v>
      </c>
      <c r="G1242">
        <f>IFERROR(VLOOKUP($A1242,Finnifty!$A$14:$I$486,G$15+1,FALSE),All_curves!G1241)</f>
        <v>1061060</v>
      </c>
      <c r="H1242">
        <f>IFERROR(VLOOKUP($A1242,Finnifty!$A$14:$I$486,H$15+1,FALSE),All_curves!H1241)</f>
        <v>1067571</v>
      </c>
      <c r="I1242">
        <f>IFERROR(VLOOKUP($A1242,Finnifty!$A$14:$I$486,I$15+1,FALSE),All_curves!I1241)</f>
        <v>999330.31</v>
      </c>
      <c r="J1242">
        <f>IFERROR(VLOOKUP($A1242,Banknifty!$A$14:$I$4860,2,FALSE),All_curves!J1241)</f>
        <v>18394638</v>
      </c>
      <c r="K1242">
        <f>IFERROR(VLOOKUP($A1242,Banknifty!$A$14:$I$4860,3,FALSE),All_curves!K1241)</f>
        <v>32349388</v>
      </c>
      <c r="L1242">
        <f>IFERROR(VLOOKUP($A1242,Banknifty!$A$14:$I$4860,4,FALSE),All_curves!L1241)</f>
        <v>24449108</v>
      </c>
      <c r="M1242">
        <f>IFERROR(VLOOKUP($A1242,Banknifty!$A$14:$I$4860,5,FALSE),All_curves!M1241)</f>
        <v>32669130</v>
      </c>
      <c r="N1242">
        <f>IFERROR(VLOOKUP($A1242,Banknifty!$A$14:$I$4860,6,FALSE),All_curves!N1241)</f>
        <v>19498682</v>
      </c>
      <c r="O1242">
        <f>IFERROR(VLOOKUP($A1242,Banknifty!$A$14:$I$4860,7,FALSE),All_curves!O1241)</f>
        <v>31117442</v>
      </c>
      <c r="P1242">
        <f>IFERROR(VLOOKUP($A1242,Banknifty!$A$14:$I$4860,8,FALSE),All_curves!P1241)</f>
        <v>31117442</v>
      </c>
      <c r="Q1242">
        <f>IFERROR(VLOOKUP($A1242,Banknifty!$A$14:$I$4860,9,FALSE),All_curves!Q1241)</f>
        <v>25111068</v>
      </c>
      <c r="R1242">
        <f>IFERROR(VLOOKUP($A1242,Nifty!$A$14:$I$4860,2,FALSE),All_curves!R1241)</f>
        <v>9296566</v>
      </c>
      <c r="S1242">
        <f>IFERROR(VLOOKUP($A1242,Nifty!$A$14:$I$4860,3,FALSE),All_curves!S1241)</f>
        <v>11792915</v>
      </c>
      <c r="T1242">
        <f>IFERROR(VLOOKUP($A1242,Nifty!$A$14:$I$4860,4,FALSE),All_curves!T1241)</f>
        <v>11789608</v>
      </c>
      <c r="U1242">
        <f>IFERROR(VLOOKUP($A1242,Nifty!$A$14:$I$4860,5,FALSE),All_curves!U1241)</f>
        <v>12903096</v>
      </c>
      <c r="V1242">
        <f>IFERROR(VLOOKUP($A1242,Nifty!$A$14:$I$4860,6,FALSE),All_curves!V1241)</f>
        <v>10391578</v>
      </c>
      <c r="W1242">
        <f>IFERROR(VLOOKUP($A1242,Nifty!$A$14:$I$4860,7,FALSE),All_curves!W1241)</f>
        <v>12246513</v>
      </c>
      <c r="X1242">
        <f>IFERROR(VLOOKUP($A1242,Nifty!$A$14:$I$4860,8,FALSE),All_curves!X1241)</f>
        <v>12022112</v>
      </c>
      <c r="Y1242">
        <f>IFERROR(VLOOKUP($A1242,Nifty!$A$14:$I$4860,9,FALSE),All_curves!Y1241)</f>
        <v>11998154</v>
      </c>
      <c r="AA1242" s="5">
        <f t="shared" si="517"/>
        <v>-5.9725564575257017E-3</v>
      </c>
      <c r="AB1242" s="5">
        <f t="shared" si="518"/>
        <v>0</v>
      </c>
      <c r="AC1242" s="5">
        <f t="shared" si="519"/>
        <v>0</v>
      </c>
      <c r="AD1242" s="5">
        <f t="shared" si="520"/>
        <v>0</v>
      </c>
      <c r="AE1242" s="5">
        <f t="shared" si="521"/>
        <v>0</v>
      </c>
      <c r="AF1242" s="5">
        <f t="shared" si="522"/>
        <v>0</v>
      </c>
      <c r="AG1242" s="5">
        <f t="shared" si="523"/>
        <v>0</v>
      </c>
      <c r="AH1242" s="5">
        <f t="shared" si="524"/>
        <v>-1.2041756095060308E-3</v>
      </c>
      <c r="AI1242" s="5">
        <f t="shared" si="526"/>
        <v>-8.678210884135229E-3</v>
      </c>
      <c r="AJ1242" s="5">
        <f t="shared" si="527"/>
        <v>9.4415418061899459E-4</v>
      </c>
      <c r="AK1242" s="5">
        <f t="shared" si="528"/>
        <v>1.9819064563102451E-3</v>
      </c>
      <c r="AL1242" s="5">
        <f t="shared" si="529"/>
        <v>0</v>
      </c>
      <c r="AM1242" s="5">
        <f t="shared" si="530"/>
        <v>-1.9811246006886662E-3</v>
      </c>
      <c r="AN1242" s="5">
        <f t="shared" si="531"/>
        <v>-1.0659810351296706E-3</v>
      </c>
      <c r="AO1242" s="5">
        <f t="shared" si="532"/>
        <v>-1.0659810351296706E-3</v>
      </c>
      <c r="AP1242" s="5">
        <f t="shared" si="533"/>
        <v>-2.6772073099261551E-3</v>
      </c>
      <c r="AQ1242" s="5">
        <f t="shared" si="534"/>
        <v>1.7105407345208157E-3</v>
      </c>
      <c r="AR1242" s="5">
        <f t="shared" si="535"/>
        <v>1.7105564812787133E-3</v>
      </c>
      <c r="AS1242" s="5">
        <f t="shared" si="536"/>
        <v>9.567562964523102E-4</v>
      </c>
      <c r="AT1242" s="5">
        <f t="shared" si="537"/>
        <v>-4.9630105822040527E-4</v>
      </c>
      <c r="AU1242" s="5">
        <f t="shared" si="538"/>
        <v>1.7105538521777763E-3</v>
      </c>
      <c r="AV1242" s="5">
        <f t="shared" si="539"/>
        <v>1.7105089557560849E-3</v>
      </c>
      <c r="AW1242" s="5">
        <f t="shared" si="540"/>
        <v>9.5673654176575695E-4</v>
      </c>
      <c r="AX1242" s="5">
        <f t="shared" si="541"/>
        <v>0</v>
      </c>
      <c r="AZ1242" s="7">
        <f t="shared" si="525"/>
        <v>148.17898639579462</v>
      </c>
      <c r="BA1242" s="4">
        <f t="shared" si="542"/>
        <v>-4.7749268714086785E-4</v>
      </c>
      <c r="BB1242" s="5">
        <f>AZ1242/MAX($AZ$16:AZ1242)-1</f>
        <v>-1.7660447571441806E-2</v>
      </c>
    </row>
    <row r="1243" spans="1:54" x14ac:dyDescent="0.25">
      <c r="A1243" s="3">
        <v>44364</v>
      </c>
      <c r="B1243">
        <f>IFERROR(VLOOKUP($A1243,Finnifty!$A$14:$I$486,B$15+1,FALSE),All_curves!B1242)</f>
        <v>1011107.81</v>
      </c>
      <c r="C1243">
        <f>IFERROR(VLOOKUP($A1243,Finnifty!$A$14:$I$486,C$15+1,FALSE),All_curves!C1242)</f>
        <v>1055441.5</v>
      </c>
      <c r="D1243">
        <f>IFERROR(VLOOKUP($A1243,Finnifty!$A$14:$I$486,D$15+1,FALSE),All_curves!D1242)</f>
        <v>1071409.3799999999</v>
      </c>
      <c r="E1243">
        <f>IFERROR(VLOOKUP($A1243,Finnifty!$A$14:$I$486,E$15+1,FALSE),All_curves!E1242)</f>
        <v>1011143.69</v>
      </c>
      <c r="F1243">
        <f>IFERROR(VLOOKUP($A1243,Finnifty!$A$14:$I$486,F$15+1,FALSE),All_curves!F1242)</f>
        <v>1056887.75</v>
      </c>
      <c r="G1243">
        <f>IFERROR(VLOOKUP($A1243,Finnifty!$A$14:$I$486,G$15+1,FALSE),All_curves!G1242)</f>
        <v>1061060</v>
      </c>
      <c r="H1243">
        <f>IFERROR(VLOOKUP($A1243,Finnifty!$A$14:$I$486,H$15+1,FALSE),All_curves!H1242)</f>
        <v>1067571</v>
      </c>
      <c r="I1243">
        <f>IFERROR(VLOOKUP($A1243,Finnifty!$A$14:$I$486,I$15+1,FALSE),All_curves!I1242)</f>
        <v>1003026.06</v>
      </c>
      <c r="J1243">
        <f>IFERROR(VLOOKUP($A1243,Banknifty!$A$14:$I$4860,2,FALSE),All_curves!J1242)</f>
        <v>18236866</v>
      </c>
      <c r="K1243">
        <f>IFERROR(VLOOKUP($A1243,Banknifty!$A$14:$I$4860,3,FALSE),All_curves!K1242)</f>
        <v>32349388</v>
      </c>
      <c r="L1243">
        <f>IFERROR(VLOOKUP($A1243,Banknifty!$A$14:$I$4860,4,FALSE),All_curves!L1242)</f>
        <v>24449108</v>
      </c>
      <c r="M1243">
        <f>IFERROR(VLOOKUP($A1243,Banknifty!$A$14:$I$4860,5,FALSE),All_curves!M1242)</f>
        <v>32669130</v>
      </c>
      <c r="N1243">
        <f>IFERROR(VLOOKUP($A1243,Banknifty!$A$14:$I$4860,6,FALSE),All_curves!N1242)</f>
        <v>19416266</v>
      </c>
      <c r="O1243">
        <f>IFERROR(VLOOKUP($A1243,Banknifty!$A$14:$I$4860,7,FALSE),All_curves!O1242)</f>
        <v>31171722</v>
      </c>
      <c r="P1243">
        <f>IFERROR(VLOOKUP($A1243,Banknifty!$A$14:$I$4860,8,FALSE),All_curves!P1242)</f>
        <v>31171722</v>
      </c>
      <c r="Q1243">
        <f>IFERROR(VLOOKUP($A1243,Banknifty!$A$14:$I$4860,9,FALSE),All_curves!Q1242)</f>
        <v>25375738</v>
      </c>
      <c r="R1243">
        <f>IFERROR(VLOOKUP($A1243,Nifty!$A$14:$I$4860,2,FALSE),All_curves!R1242)</f>
        <v>9366886</v>
      </c>
      <c r="S1243">
        <f>IFERROR(VLOOKUP($A1243,Nifty!$A$14:$I$4860,3,FALSE),All_curves!S1242)</f>
        <v>11823338</v>
      </c>
      <c r="T1243">
        <f>IFERROR(VLOOKUP($A1243,Nifty!$A$14:$I$4860,4,FALSE),All_curves!T1242)</f>
        <v>11833171</v>
      </c>
      <c r="U1243">
        <f>IFERROR(VLOOKUP($A1243,Nifty!$A$14:$I$4860,5,FALSE),All_curves!U1242)</f>
        <v>12939292</v>
      </c>
      <c r="V1243">
        <f>IFERROR(VLOOKUP($A1243,Nifty!$A$14:$I$4860,6,FALSE),All_curves!V1242)</f>
        <v>10446469</v>
      </c>
      <c r="W1243">
        <f>IFERROR(VLOOKUP($A1243,Nifty!$A$14:$I$4860,7,FALSE),All_curves!W1242)</f>
        <v>12316805</v>
      </c>
      <c r="X1243">
        <f>IFERROR(VLOOKUP($A1243,Nifty!$A$14:$I$4860,8,FALSE),All_curves!X1242)</f>
        <v>12066534</v>
      </c>
      <c r="Y1243">
        <f>IFERROR(VLOOKUP($A1243,Nifty!$A$14:$I$4860,9,FALSE),All_curves!Y1242)</f>
        <v>11992199</v>
      </c>
      <c r="AA1243" s="5">
        <f t="shared" si="517"/>
        <v>-3.4868132145713382E-3</v>
      </c>
      <c r="AB1243" s="5">
        <f t="shared" si="518"/>
        <v>0</v>
      </c>
      <c r="AC1243" s="5">
        <f t="shared" si="519"/>
        <v>0</v>
      </c>
      <c r="AD1243" s="5">
        <f t="shared" si="520"/>
        <v>0</v>
      </c>
      <c r="AE1243" s="5">
        <f t="shared" si="521"/>
        <v>0</v>
      </c>
      <c r="AF1243" s="5">
        <f t="shared" si="522"/>
        <v>0</v>
      </c>
      <c r="AG1243" s="5">
        <f t="shared" si="523"/>
        <v>0</v>
      </c>
      <c r="AH1243" s="5">
        <f t="shared" si="524"/>
        <v>3.6982266654155271E-3</v>
      </c>
      <c r="AI1243" s="5">
        <f t="shared" si="526"/>
        <v>-8.5770646859155697E-3</v>
      </c>
      <c r="AJ1243" s="5">
        <f t="shared" si="527"/>
        <v>0</v>
      </c>
      <c r="AK1243" s="5">
        <f t="shared" si="528"/>
        <v>0</v>
      </c>
      <c r="AL1243" s="5">
        <f t="shared" si="529"/>
        <v>0</v>
      </c>
      <c r="AM1243" s="5">
        <f t="shared" si="530"/>
        <v>-4.2267472232225822E-3</v>
      </c>
      <c r="AN1243" s="5">
        <f t="shared" si="531"/>
        <v>1.7443593210522135E-3</v>
      </c>
      <c r="AO1243" s="5">
        <f t="shared" si="532"/>
        <v>1.7443593210522135E-3</v>
      </c>
      <c r="AP1243" s="5">
        <f t="shared" si="533"/>
        <v>1.0539973847388806E-2</v>
      </c>
      <c r="AQ1243" s="5">
        <f t="shared" si="534"/>
        <v>7.5640833400203444E-3</v>
      </c>
      <c r="AR1243" s="5">
        <f t="shared" si="535"/>
        <v>2.5797692936817551E-3</v>
      </c>
      <c r="AS1243" s="5">
        <f t="shared" si="536"/>
        <v>3.6950337958649992E-3</v>
      </c>
      <c r="AT1243" s="5">
        <f t="shared" si="537"/>
        <v>2.8052182204953979E-3</v>
      </c>
      <c r="AU1243" s="5">
        <f t="shared" si="538"/>
        <v>5.2822583827019098E-3</v>
      </c>
      <c r="AV1243" s="5">
        <f t="shared" si="539"/>
        <v>5.7397562881777997E-3</v>
      </c>
      <c r="AW1243" s="5">
        <f t="shared" si="540"/>
        <v>3.6950246346065807E-3</v>
      </c>
      <c r="AX1243" s="5">
        <f t="shared" si="541"/>
        <v>-4.9632635153706861E-4</v>
      </c>
      <c r="AZ1243" s="7">
        <f t="shared" si="525"/>
        <v>148.37841747835975</v>
      </c>
      <c r="BA1243" s="4">
        <f t="shared" si="542"/>
        <v>1.3458796514671245E-3</v>
      </c>
      <c r="BB1243" s="5">
        <f>AZ1243/MAX($AZ$16:AZ1243)-1</f>
        <v>-1.6338336756996918E-2</v>
      </c>
    </row>
    <row r="1244" spans="1:54" x14ac:dyDescent="0.25">
      <c r="A1244" s="3">
        <v>44365</v>
      </c>
      <c r="B1244">
        <f>IFERROR(VLOOKUP($A1244,Finnifty!$A$14:$I$486,B$15+1,FALSE),All_curves!B1243)</f>
        <v>1011107.81</v>
      </c>
      <c r="C1244">
        <f>IFERROR(VLOOKUP($A1244,Finnifty!$A$14:$I$486,C$15+1,FALSE),All_curves!C1243)</f>
        <v>1055441.5</v>
      </c>
      <c r="D1244">
        <f>IFERROR(VLOOKUP($A1244,Finnifty!$A$14:$I$486,D$15+1,FALSE),All_curves!D1243)</f>
        <v>1071409.3799999999</v>
      </c>
      <c r="E1244">
        <f>IFERROR(VLOOKUP($A1244,Finnifty!$A$14:$I$486,E$15+1,FALSE),All_curves!E1243)</f>
        <v>1011143.69</v>
      </c>
      <c r="F1244">
        <f>IFERROR(VLOOKUP($A1244,Finnifty!$A$14:$I$486,F$15+1,FALSE),All_curves!F1243)</f>
        <v>1056887.75</v>
      </c>
      <c r="G1244">
        <f>IFERROR(VLOOKUP($A1244,Finnifty!$A$14:$I$486,G$15+1,FALSE),All_curves!G1243)</f>
        <v>1061060</v>
      </c>
      <c r="H1244">
        <f>IFERROR(VLOOKUP($A1244,Finnifty!$A$14:$I$486,H$15+1,FALSE),All_curves!H1243)</f>
        <v>1067571</v>
      </c>
      <c r="I1244">
        <f>IFERROR(VLOOKUP($A1244,Finnifty!$A$14:$I$486,I$15+1,FALSE),All_curves!I1243)</f>
        <v>1003026.06</v>
      </c>
      <c r="J1244">
        <f>IFERROR(VLOOKUP($A1244,Banknifty!$A$14:$I$4860,2,FALSE),All_curves!J1243)</f>
        <v>18148762</v>
      </c>
      <c r="K1244">
        <f>IFERROR(VLOOKUP($A1244,Banknifty!$A$14:$I$4860,3,FALSE),All_curves!K1243)</f>
        <v>32107296</v>
      </c>
      <c r="L1244">
        <f>IFERROR(VLOOKUP($A1244,Banknifty!$A$14:$I$4860,4,FALSE),All_curves!L1243)</f>
        <v>24273560</v>
      </c>
      <c r="M1244">
        <f>IFERROR(VLOOKUP($A1244,Banknifty!$A$14:$I$4860,5,FALSE),All_curves!M1243)</f>
        <v>32454962</v>
      </c>
      <c r="N1244">
        <f>IFERROR(VLOOKUP($A1244,Banknifty!$A$14:$I$4860,6,FALSE),All_curves!N1243)</f>
        <v>19349030</v>
      </c>
      <c r="O1244">
        <f>IFERROR(VLOOKUP($A1244,Banknifty!$A$14:$I$4860,7,FALSE),All_curves!O1243)</f>
        <v>31101290</v>
      </c>
      <c r="P1244">
        <f>IFERROR(VLOOKUP($A1244,Banknifty!$A$14:$I$4860,8,FALSE),All_curves!P1243)</f>
        <v>31101290</v>
      </c>
      <c r="Q1244">
        <f>IFERROR(VLOOKUP($A1244,Banknifty!$A$14:$I$4860,9,FALSE),All_curves!Q1243)</f>
        <v>25375738</v>
      </c>
      <c r="R1244">
        <f>IFERROR(VLOOKUP($A1244,Nifty!$A$14:$I$4860,2,FALSE),All_curves!R1243)</f>
        <v>9304078</v>
      </c>
      <c r="S1244">
        <f>IFERROR(VLOOKUP($A1244,Nifty!$A$14:$I$4860,3,FALSE),All_curves!S1243)</f>
        <v>11736255</v>
      </c>
      <c r="T1244">
        <f>IFERROR(VLOOKUP($A1244,Nifty!$A$14:$I$4860,4,FALSE),All_curves!T1243)</f>
        <v>11751689</v>
      </c>
      <c r="U1244">
        <f>IFERROR(VLOOKUP($A1244,Nifty!$A$14:$I$4860,5,FALSE),All_curves!U1243)</f>
        <v>12856442</v>
      </c>
      <c r="V1244">
        <f>IFERROR(VLOOKUP($A1244,Nifty!$A$14:$I$4860,6,FALSE),All_curves!V1243)</f>
        <v>10383476</v>
      </c>
      <c r="W1244">
        <f>IFERROR(VLOOKUP($A1244,Nifty!$A$14:$I$4860,7,FALSE),All_curves!W1243)</f>
        <v>12229253</v>
      </c>
      <c r="X1244">
        <f>IFERROR(VLOOKUP($A1244,Nifty!$A$14:$I$4860,8,FALSE),All_curves!X1243)</f>
        <v>11983446</v>
      </c>
      <c r="Y1244">
        <f>IFERROR(VLOOKUP($A1244,Nifty!$A$14:$I$4860,9,FALSE),All_curves!Y1243)</f>
        <v>12025841</v>
      </c>
      <c r="AA1244" s="5">
        <f t="shared" si="517"/>
        <v>0</v>
      </c>
      <c r="AB1244" s="5">
        <f t="shared" si="518"/>
        <v>0</v>
      </c>
      <c r="AC1244" s="5">
        <f t="shared" si="519"/>
        <v>0</v>
      </c>
      <c r="AD1244" s="5">
        <f t="shared" si="520"/>
        <v>0</v>
      </c>
      <c r="AE1244" s="5">
        <f t="shared" si="521"/>
        <v>0</v>
      </c>
      <c r="AF1244" s="5">
        <f t="shared" si="522"/>
        <v>0</v>
      </c>
      <c r="AG1244" s="5">
        <f t="shared" si="523"/>
        <v>0</v>
      </c>
      <c r="AH1244" s="5">
        <f t="shared" si="524"/>
        <v>0</v>
      </c>
      <c r="AI1244" s="5">
        <f t="shared" si="526"/>
        <v>-4.8310932371823379E-3</v>
      </c>
      <c r="AJ1244" s="5">
        <f t="shared" si="527"/>
        <v>-7.483665533332462E-3</v>
      </c>
      <c r="AK1244" s="5">
        <f t="shared" si="528"/>
        <v>-7.1801392508880069E-3</v>
      </c>
      <c r="AL1244" s="5">
        <f t="shared" si="529"/>
        <v>-6.555668914354329E-3</v>
      </c>
      <c r="AM1244" s="5">
        <f t="shared" si="530"/>
        <v>-3.462869740247676E-3</v>
      </c>
      <c r="AN1244" s="5">
        <f t="shared" si="531"/>
        <v>-2.2594837718622474E-3</v>
      </c>
      <c r="AO1244" s="5">
        <f t="shared" si="532"/>
        <v>-2.2594837718622474E-3</v>
      </c>
      <c r="AP1244" s="5">
        <f t="shared" si="533"/>
        <v>0</v>
      </c>
      <c r="AQ1244" s="5">
        <f t="shared" si="534"/>
        <v>-6.7053234127115724E-3</v>
      </c>
      <c r="AR1244" s="5">
        <f t="shared" si="535"/>
        <v>-7.3653480937447835E-3</v>
      </c>
      <c r="AS1244" s="5">
        <f t="shared" si="536"/>
        <v>-6.8858972797739559E-3</v>
      </c>
      <c r="AT1244" s="5">
        <f t="shared" si="537"/>
        <v>-6.4029778445373609E-3</v>
      </c>
      <c r="AU1244" s="5">
        <f t="shared" si="538"/>
        <v>-6.0300758083903228E-3</v>
      </c>
      <c r="AV1244" s="5">
        <f t="shared" si="539"/>
        <v>-7.1083369429003618E-3</v>
      </c>
      <c r="AW1244" s="5">
        <f t="shared" si="540"/>
        <v>-6.8858215623475161E-3</v>
      </c>
      <c r="AX1244" s="5">
        <f t="shared" si="541"/>
        <v>2.8053236941782966E-3</v>
      </c>
      <c r="AZ1244" s="7">
        <f t="shared" si="525"/>
        <v>147.89241101079631</v>
      </c>
      <c r="BA1244" s="4">
        <f t="shared" si="542"/>
        <v>-3.2754525612482036E-3</v>
      </c>
      <c r="BB1244" s="5">
        <f>AZ1244/MAX($AZ$16:AZ1244)-1</f>
        <v>-1.9560273871267797E-2</v>
      </c>
    </row>
    <row r="1245" spans="1:54" x14ac:dyDescent="0.25">
      <c r="A1245" s="3">
        <v>44368</v>
      </c>
      <c r="B1245">
        <f>IFERROR(VLOOKUP($A1245,Finnifty!$A$14:$I$486,B$15+1,FALSE),All_curves!B1244)</f>
        <v>1020015.81</v>
      </c>
      <c r="C1245">
        <f>IFERROR(VLOOKUP($A1245,Finnifty!$A$14:$I$486,C$15+1,FALSE),All_curves!C1244)</f>
        <v>1063036.6299999999</v>
      </c>
      <c r="D1245">
        <f>IFERROR(VLOOKUP($A1245,Finnifty!$A$14:$I$486,D$15+1,FALSE),All_curves!D1244)</f>
        <v>1078770</v>
      </c>
      <c r="E1245">
        <f>IFERROR(VLOOKUP($A1245,Finnifty!$A$14:$I$486,E$15+1,FALSE),All_curves!E1244)</f>
        <v>1011143.69</v>
      </c>
      <c r="F1245">
        <f>IFERROR(VLOOKUP($A1245,Finnifty!$A$14:$I$486,F$15+1,FALSE),All_curves!F1244)</f>
        <v>1064078.8799999999</v>
      </c>
      <c r="G1245">
        <f>IFERROR(VLOOKUP($A1245,Finnifty!$A$14:$I$486,G$15+1,FALSE),All_curves!G1244)</f>
        <v>1068695.5</v>
      </c>
      <c r="H1245">
        <f>IFERROR(VLOOKUP($A1245,Finnifty!$A$14:$I$486,H$15+1,FALSE),All_curves!H1244)</f>
        <v>1074905.1299999999</v>
      </c>
      <c r="I1245">
        <f>IFERROR(VLOOKUP($A1245,Finnifty!$A$14:$I$486,I$15+1,FALSE),All_curves!I1244)</f>
        <v>1005177.75</v>
      </c>
      <c r="J1245">
        <f>IFERROR(VLOOKUP($A1245,Banknifty!$A$14:$I$4860,2,FALSE),All_curves!J1244)</f>
        <v>18355770</v>
      </c>
      <c r="K1245">
        <f>IFERROR(VLOOKUP($A1245,Banknifty!$A$14:$I$4860,3,FALSE),All_curves!K1244)</f>
        <v>32619352</v>
      </c>
      <c r="L1245">
        <f>IFERROR(VLOOKUP($A1245,Banknifty!$A$14:$I$4860,4,FALSE),All_curves!L1244)</f>
        <v>24684936</v>
      </c>
      <c r="M1245">
        <f>IFERROR(VLOOKUP($A1245,Banknifty!$A$14:$I$4860,5,FALSE),All_curves!M1244)</f>
        <v>32909990</v>
      </c>
      <c r="N1245">
        <f>IFERROR(VLOOKUP($A1245,Banknifty!$A$14:$I$4860,6,FALSE),All_curves!N1244)</f>
        <v>19181116</v>
      </c>
      <c r="O1245">
        <f>IFERROR(VLOOKUP($A1245,Banknifty!$A$14:$I$4860,7,FALSE),All_curves!O1244)</f>
        <v>31130654</v>
      </c>
      <c r="P1245">
        <f>IFERROR(VLOOKUP($A1245,Banknifty!$A$14:$I$4860,8,FALSE),All_curves!P1244)</f>
        <v>31130654</v>
      </c>
      <c r="Q1245">
        <f>IFERROR(VLOOKUP($A1245,Banknifty!$A$14:$I$4860,9,FALSE),All_curves!Q1244)</f>
        <v>25375738</v>
      </c>
      <c r="R1245">
        <f>IFERROR(VLOOKUP($A1245,Nifty!$A$14:$I$4860,2,FALSE),All_curves!R1244)</f>
        <v>9371965</v>
      </c>
      <c r="S1245">
        <f>IFERROR(VLOOKUP($A1245,Nifty!$A$14:$I$4860,3,FALSE),All_curves!S1244)</f>
        <v>11899916</v>
      </c>
      <c r="T1245">
        <f>IFERROR(VLOOKUP($A1245,Nifty!$A$14:$I$4860,4,FALSE),All_curves!T1244)</f>
        <v>11887108</v>
      </c>
      <c r="U1245">
        <f>IFERROR(VLOOKUP($A1245,Nifty!$A$14:$I$4860,5,FALSE),All_curves!U1244)</f>
        <v>13007183</v>
      </c>
      <c r="V1245">
        <f>IFERROR(VLOOKUP($A1245,Nifty!$A$14:$I$4860,6,FALSE),All_curves!V1244)</f>
        <v>10459239</v>
      </c>
      <c r="W1245">
        <f>IFERROR(VLOOKUP($A1245,Nifty!$A$14:$I$4860,7,FALSE),All_curves!W1244)</f>
        <v>12399789</v>
      </c>
      <c r="X1245">
        <f>IFERROR(VLOOKUP($A1245,Nifty!$A$14:$I$4860,8,FALSE),All_curves!X1244)</f>
        <v>12121535</v>
      </c>
      <c r="Y1245">
        <f>IFERROR(VLOOKUP($A1245,Nifty!$A$14:$I$4860,9,FALSE),All_curves!Y1244)</f>
        <v>11948839</v>
      </c>
      <c r="AA1245" s="5">
        <f t="shared" si="517"/>
        <v>8.8101386537604576E-3</v>
      </c>
      <c r="AB1245" s="5">
        <f t="shared" si="518"/>
        <v>7.1961638802338079E-3</v>
      </c>
      <c r="AC1245" s="5">
        <f t="shared" si="519"/>
        <v>6.8700350560679802E-3</v>
      </c>
      <c r="AD1245" s="5">
        <f t="shared" si="520"/>
        <v>0</v>
      </c>
      <c r="AE1245" s="5">
        <f t="shared" si="521"/>
        <v>6.804062210012285E-3</v>
      </c>
      <c r="AF1245" s="5">
        <f t="shared" si="522"/>
        <v>7.1961057810114859E-3</v>
      </c>
      <c r="AG1245" s="5">
        <f t="shared" si="523"/>
        <v>6.8699224688568705E-3</v>
      </c>
      <c r="AH1245" s="5">
        <f t="shared" si="524"/>
        <v>2.1451985006251117E-3</v>
      </c>
      <c r="AI1245" s="5">
        <f t="shared" si="526"/>
        <v>1.1406177457173206E-2</v>
      </c>
      <c r="AJ1245" s="5">
        <f t="shared" si="527"/>
        <v>1.5948275432474901E-2</v>
      </c>
      <c r="AK1245" s="5">
        <f t="shared" si="528"/>
        <v>1.6947493486740406E-2</v>
      </c>
      <c r="AL1245" s="5">
        <f t="shared" si="529"/>
        <v>1.4020290641535871E-2</v>
      </c>
      <c r="AM1245" s="5">
        <f t="shared" si="530"/>
        <v>-8.678161127457007E-3</v>
      </c>
      <c r="AN1245" s="5">
        <f t="shared" si="531"/>
        <v>9.4414090219419045E-4</v>
      </c>
      <c r="AO1245" s="5">
        <f t="shared" si="532"/>
        <v>9.4414090219419045E-4</v>
      </c>
      <c r="AP1245" s="5">
        <f t="shared" si="533"/>
        <v>0</v>
      </c>
      <c r="AQ1245" s="5">
        <f t="shared" si="534"/>
        <v>7.2964779530009238E-3</v>
      </c>
      <c r="AR1245" s="5">
        <f t="shared" si="535"/>
        <v>1.3944908320413951E-2</v>
      </c>
      <c r="AS1245" s="5">
        <f t="shared" si="536"/>
        <v>1.1523364854192364E-2</v>
      </c>
      <c r="AT1245" s="5">
        <f t="shared" si="537"/>
        <v>1.1724939139460266E-2</v>
      </c>
      <c r="AU1245" s="5">
        <f t="shared" si="538"/>
        <v>7.2964968571218591E-3</v>
      </c>
      <c r="AV1245" s="5">
        <f t="shared" si="539"/>
        <v>1.3944923700572653E-2</v>
      </c>
      <c r="AW1245" s="5">
        <f t="shared" si="540"/>
        <v>1.1523313077056452E-2</v>
      </c>
      <c r="AX1245" s="5">
        <f t="shared" si="541"/>
        <v>-6.4030449097073339E-3</v>
      </c>
      <c r="AZ1245" s="7">
        <f t="shared" si="525"/>
        <v>148.92935472675117</v>
      </c>
      <c r="BA1245" s="4">
        <f t="shared" si="542"/>
        <v>7.0114734682306208E-3</v>
      </c>
      <c r="BB1245" s="5">
        <f>AZ1245/MAX($AZ$16:AZ1245)-1</f>
        <v>-1.2685946744316889E-2</v>
      </c>
    </row>
    <row r="1246" spans="1:54" x14ac:dyDescent="0.25">
      <c r="A1246" s="3">
        <v>44369</v>
      </c>
      <c r="B1246">
        <f>IFERROR(VLOOKUP($A1246,Finnifty!$A$14:$I$486,B$15+1,FALSE),All_curves!B1245)</f>
        <v>1028050.19</v>
      </c>
      <c r="C1246">
        <f>IFERROR(VLOOKUP($A1246,Finnifty!$A$14:$I$486,C$15+1,FALSE),All_curves!C1245)</f>
        <v>1070879.5</v>
      </c>
      <c r="D1246">
        <f>IFERROR(VLOOKUP($A1246,Finnifty!$A$14:$I$486,D$15+1,FALSE),All_curves!D1245)</f>
        <v>1085425.5</v>
      </c>
      <c r="E1246">
        <f>IFERROR(VLOOKUP($A1246,Finnifty!$A$14:$I$486,E$15+1,FALSE),All_curves!E1245)</f>
        <v>1011455.88</v>
      </c>
      <c r="F1246">
        <f>IFERROR(VLOOKUP($A1246,Finnifty!$A$14:$I$486,F$15+1,FALSE),All_curves!F1245)</f>
        <v>1069841.1299999999</v>
      </c>
      <c r="G1246">
        <f>IFERROR(VLOOKUP($A1246,Finnifty!$A$14:$I$486,G$15+1,FALSE),All_curves!G1245)</f>
        <v>1075389.3799999999</v>
      </c>
      <c r="H1246">
        <f>IFERROR(VLOOKUP($A1246,Finnifty!$A$14:$I$486,H$15+1,FALSE),All_curves!H1245)</f>
        <v>1082734.6299999999</v>
      </c>
      <c r="I1246">
        <f>IFERROR(VLOOKUP($A1246,Finnifty!$A$14:$I$486,I$15+1,FALSE),All_curves!I1245)</f>
        <v>1011036.19</v>
      </c>
      <c r="J1246">
        <f>IFERROR(VLOOKUP($A1246,Banknifty!$A$14:$I$4860,2,FALSE),All_curves!J1245)</f>
        <v>18266040</v>
      </c>
      <c r="K1246">
        <f>IFERROR(VLOOKUP($A1246,Banknifty!$A$14:$I$4860,3,FALSE),All_curves!K1245)</f>
        <v>32871602</v>
      </c>
      <c r="L1246">
        <f>IFERROR(VLOOKUP($A1246,Banknifty!$A$14:$I$4860,4,FALSE),All_curves!L1245)</f>
        <v>24817610</v>
      </c>
      <c r="M1246">
        <f>IFERROR(VLOOKUP($A1246,Banknifty!$A$14:$I$4860,5,FALSE),All_curves!M1245)</f>
        <v>33097470</v>
      </c>
      <c r="N1246">
        <f>IFERROR(VLOOKUP($A1246,Banknifty!$A$14:$I$4860,6,FALSE),All_curves!N1245)</f>
        <v>19118970</v>
      </c>
      <c r="O1246">
        <f>IFERROR(VLOOKUP($A1246,Banknifty!$A$14:$I$4860,7,FALSE),All_curves!O1245)</f>
        <v>31104736</v>
      </c>
      <c r="P1246">
        <f>IFERROR(VLOOKUP($A1246,Banknifty!$A$14:$I$4860,8,FALSE),All_curves!P1245)</f>
        <v>31104736</v>
      </c>
      <c r="Q1246">
        <f>IFERROR(VLOOKUP($A1246,Banknifty!$A$14:$I$4860,9,FALSE),All_curves!Q1245)</f>
        <v>25375738</v>
      </c>
      <c r="R1246">
        <f>IFERROR(VLOOKUP($A1246,Nifty!$A$14:$I$4860,2,FALSE),All_curves!R1245)</f>
        <v>9367800</v>
      </c>
      <c r="S1246">
        <f>IFERROR(VLOOKUP($A1246,Nifty!$A$14:$I$4860,3,FALSE),All_curves!S1245)</f>
        <v>11882476</v>
      </c>
      <c r="T1246">
        <f>IFERROR(VLOOKUP($A1246,Nifty!$A$14:$I$4860,4,FALSE),All_curves!T1245)</f>
        <v>11953434</v>
      </c>
      <c r="U1246">
        <f>IFERROR(VLOOKUP($A1246,Nifty!$A$14:$I$4860,5,FALSE),All_curves!U1245)</f>
        <v>13061878</v>
      </c>
      <c r="V1246">
        <f>IFERROR(VLOOKUP($A1246,Nifty!$A$14:$I$4860,6,FALSE),All_curves!V1245)</f>
        <v>10454590</v>
      </c>
      <c r="W1246">
        <f>IFERROR(VLOOKUP($A1246,Nifty!$A$14:$I$4860,7,FALSE),All_curves!W1245)</f>
        <v>12381616</v>
      </c>
      <c r="X1246">
        <f>IFERROR(VLOOKUP($A1246,Nifty!$A$14:$I$4860,8,FALSE),All_curves!X1245)</f>
        <v>12189169</v>
      </c>
      <c r="Y1246">
        <f>IFERROR(VLOOKUP($A1246,Nifty!$A$14:$I$4860,9,FALSE),All_curves!Y1245)</f>
        <v>12088939</v>
      </c>
      <c r="AA1246" s="5">
        <f t="shared" si="517"/>
        <v>7.8767210480785721E-3</v>
      </c>
      <c r="AB1246" s="5">
        <f t="shared" si="518"/>
        <v>7.3777984489584725E-3</v>
      </c>
      <c r="AC1246" s="5">
        <f t="shared" si="519"/>
        <v>6.1695264050725118E-3</v>
      </c>
      <c r="AD1246" s="5">
        <f t="shared" si="520"/>
        <v>3.0874939248248801E-4</v>
      </c>
      <c r="AE1246" s="5">
        <f t="shared" si="521"/>
        <v>5.4152470350694593E-3</v>
      </c>
      <c r="AF1246" s="5">
        <f t="shared" si="522"/>
        <v>6.2635989390802393E-3</v>
      </c>
      <c r="AG1246" s="5">
        <f t="shared" si="523"/>
        <v>7.2838986264769368E-3</v>
      </c>
      <c r="AH1246" s="5">
        <f t="shared" si="524"/>
        <v>5.8282627127390629E-3</v>
      </c>
      <c r="AI1246" s="5">
        <f t="shared" si="526"/>
        <v>-4.8883811466367E-3</v>
      </c>
      <c r="AJ1246" s="5">
        <f t="shared" si="527"/>
        <v>7.7331395179156548E-3</v>
      </c>
      <c r="AK1246" s="5">
        <f t="shared" si="528"/>
        <v>5.374694915149858E-3</v>
      </c>
      <c r="AL1246" s="5">
        <f t="shared" si="529"/>
        <v>5.6967504396081559E-3</v>
      </c>
      <c r="AM1246" s="5">
        <f t="shared" si="530"/>
        <v>-3.2399574664998543E-3</v>
      </c>
      <c r="AN1246" s="5">
        <f t="shared" si="531"/>
        <v>-8.3255558974126842E-4</v>
      </c>
      <c r="AO1246" s="5">
        <f t="shared" si="532"/>
        <v>-8.3255558974126842E-4</v>
      </c>
      <c r="AP1246" s="5">
        <f t="shared" si="533"/>
        <v>0</v>
      </c>
      <c r="AQ1246" s="5">
        <f t="shared" si="534"/>
        <v>-4.4441053717125811E-4</v>
      </c>
      <c r="AR1246" s="5">
        <f t="shared" si="535"/>
        <v>-1.465556563592596E-3</v>
      </c>
      <c r="AS1246" s="5">
        <f t="shared" si="536"/>
        <v>5.5796582314218135E-3</v>
      </c>
      <c r="AT1246" s="5">
        <f t="shared" si="537"/>
        <v>4.2049842767646339E-3</v>
      </c>
      <c r="AU1246" s="5">
        <f t="shared" si="538"/>
        <v>-4.4448740486757732E-4</v>
      </c>
      <c r="AV1246" s="5">
        <f t="shared" si="539"/>
        <v>-1.465589454788252E-3</v>
      </c>
      <c r="AW1246" s="5">
        <f t="shared" si="540"/>
        <v>5.5796563719034964E-3</v>
      </c>
      <c r="AX1246" s="5">
        <f t="shared" si="541"/>
        <v>1.1724988511436107E-2</v>
      </c>
      <c r="AZ1246" s="7">
        <f t="shared" si="525"/>
        <v>149.4183653869112</v>
      </c>
      <c r="BA1246" s="4">
        <f t="shared" si="542"/>
        <v>3.2835075466299455E-3</v>
      </c>
      <c r="BB1246" s="5">
        <f>AZ1246/MAX($AZ$16:AZ1246)-1</f>
        <v>-9.4440935995578901E-3</v>
      </c>
    </row>
    <row r="1247" spans="1:54" x14ac:dyDescent="0.25">
      <c r="A1247" s="3">
        <v>44370</v>
      </c>
      <c r="B1247">
        <f>IFERROR(VLOOKUP($A1247,Finnifty!$A$14:$I$486,B$15+1,FALSE),All_curves!B1246)</f>
        <v>1025251.56</v>
      </c>
      <c r="C1247">
        <f>IFERROR(VLOOKUP($A1247,Finnifty!$A$14:$I$486,C$15+1,FALSE),All_curves!C1246)</f>
        <v>1068321.8799999999</v>
      </c>
      <c r="D1247">
        <f>IFERROR(VLOOKUP($A1247,Finnifty!$A$14:$I$486,D$15+1,FALSE),All_curves!D1246)</f>
        <v>1083533</v>
      </c>
      <c r="E1247">
        <f>IFERROR(VLOOKUP($A1247,Finnifty!$A$14:$I$486,E$15+1,FALSE),All_curves!E1246)</f>
        <v>1010764.81</v>
      </c>
      <c r="F1247">
        <f>IFERROR(VLOOKUP($A1247,Finnifty!$A$14:$I$486,F$15+1,FALSE),All_curves!F1246)</f>
        <v>1068074.8799999999</v>
      </c>
      <c r="G1247">
        <f>IFERROR(VLOOKUP($A1247,Finnifty!$A$14:$I$486,G$15+1,FALSE),All_curves!G1246)</f>
        <v>1074554.8799999999</v>
      </c>
      <c r="H1247">
        <f>IFERROR(VLOOKUP($A1247,Finnifty!$A$14:$I$486,H$15+1,FALSE),All_curves!H1246)</f>
        <v>1080148.6299999999</v>
      </c>
      <c r="I1247">
        <f>IFERROR(VLOOKUP($A1247,Finnifty!$A$14:$I$486,I$15+1,FALSE),All_curves!I1246)</f>
        <v>1008444.44</v>
      </c>
      <c r="J1247">
        <f>IFERROR(VLOOKUP($A1247,Banknifty!$A$14:$I$4860,2,FALSE),All_curves!J1246)</f>
        <v>18318084</v>
      </c>
      <c r="K1247">
        <f>IFERROR(VLOOKUP($A1247,Banknifty!$A$14:$I$4860,3,FALSE),All_curves!K1246)</f>
        <v>32807074</v>
      </c>
      <c r="L1247">
        <f>IFERROR(VLOOKUP($A1247,Banknifty!$A$14:$I$4860,4,FALSE),All_curves!L1246)</f>
        <v>24872264</v>
      </c>
      <c r="M1247">
        <f>IFERROR(VLOOKUP($A1247,Banknifty!$A$14:$I$4860,5,FALSE),All_curves!M1246)</f>
        <v>33043196</v>
      </c>
      <c r="N1247">
        <f>IFERROR(VLOOKUP($A1247,Banknifty!$A$14:$I$4860,6,FALSE),All_curves!N1246)</f>
        <v>19000096</v>
      </c>
      <c r="O1247">
        <f>IFERROR(VLOOKUP($A1247,Banknifty!$A$14:$I$4860,7,FALSE),All_curves!O1246)</f>
        <v>30848178</v>
      </c>
      <c r="P1247">
        <f>IFERROR(VLOOKUP($A1247,Banknifty!$A$14:$I$4860,8,FALSE),All_curves!P1246)</f>
        <v>30848178</v>
      </c>
      <c r="Q1247">
        <f>IFERROR(VLOOKUP($A1247,Banknifty!$A$14:$I$4860,9,FALSE),All_curves!Q1246)</f>
        <v>25209384</v>
      </c>
      <c r="R1247">
        <f>IFERROR(VLOOKUP($A1247,Nifty!$A$14:$I$4860,2,FALSE),All_curves!R1246)</f>
        <v>9396918</v>
      </c>
      <c r="S1247">
        <f>IFERROR(VLOOKUP($A1247,Nifty!$A$14:$I$4860,3,FALSE),All_curves!S1246)</f>
        <v>11980681</v>
      </c>
      <c r="T1247">
        <f>IFERROR(VLOOKUP($A1247,Nifty!$A$14:$I$4860,4,FALSE),All_curves!T1246)</f>
        <v>11960716</v>
      </c>
      <c r="U1247">
        <f>IFERROR(VLOOKUP($A1247,Nifty!$A$14:$I$4860,5,FALSE),All_curves!U1246)</f>
        <v>13063044</v>
      </c>
      <c r="V1247">
        <f>IFERROR(VLOOKUP($A1247,Nifty!$A$14:$I$4860,6,FALSE),All_curves!V1246)</f>
        <v>10487087</v>
      </c>
      <c r="W1247">
        <f>IFERROR(VLOOKUP($A1247,Nifty!$A$14:$I$4860,7,FALSE),All_curves!W1246)</f>
        <v>12483946</v>
      </c>
      <c r="X1247">
        <f>IFERROR(VLOOKUP($A1247,Nifty!$A$14:$I$4860,8,FALSE),All_curves!X1246)</f>
        <v>12196595</v>
      </c>
      <c r="Y1247">
        <f>IFERROR(VLOOKUP($A1247,Nifty!$A$14:$I$4860,9,FALSE),All_curves!Y1246)</f>
        <v>12139772</v>
      </c>
      <c r="AA1247" s="5">
        <f t="shared" si="517"/>
        <v>-2.7222698144726554E-3</v>
      </c>
      <c r="AB1247" s="5">
        <f t="shared" si="518"/>
        <v>-2.3883359425594941E-3</v>
      </c>
      <c r="AC1247" s="5">
        <f t="shared" si="519"/>
        <v>-1.7435558681825336E-3</v>
      </c>
      <c r="AD1247" s="5">
        <f t="shared" si="520"/>
        <v>-6.8324285187792988E-4</v>
      </c>
      <c r="AE1247" s="5">
        <f t="shared" si="521"/>
        <v>-1.6509460614960725E-3</v>
      </c>
      <c r="AF1247" s="5">
        <f t="shared" si="522"/>
        <v>-7.7599799246663714E-4</v>
      </c>
      <c r="AG1247" s="5">
        <f t="shared" si="523"/>
        <v>-2.3883968687692381E-3</v>
      </c>
      <c r="AH1247" s="5">
        <f t="shared" si="524"/>
        <v>-2.5634591774602589E-3</v>
      </c>
      <c r="AI1247" s="5">
        <f t="shared" si="526"/>
        <v>2.8492218346176656E-3</v>
      </c>
      <c r="AJ1247" s="5">
        <f t="shared" si="527"/>
        <v>-1.9630317986936152E-3</v>
      </c>
      <c r="AK1247" s="5">
        <f t="shared" si="528"/>
        <v>2.202226564121279E-3</v>
      </c>
      <c r="AL1247" s="5">
        <f t="shared" si="529"/>
        <v>-1.6398232251588762E-3</v>
      </c>
      <c r="AM1247" s="5">
        <f t="shared" si="530"/>
        <v>-6.2175943578550719E-3</v>
      </c>
      <c r="AN1247" s="5">
        <f t="shared" si="531"/>
        <v>-8.2481973163186506E-3</v>
      </c>
      <c r="AO1247" s="5">
        <f t="shared" si="532"/>
        <v>-8.2481973163186506E-3</v>
      </c>
      <c r="AP1247" s="5">
        <f t="shared" si="533"/>
        <v>-6.5556319977767563E-3</v>
      </c>
      <c r="AQ1247" s="5">
        <f t="shared" si="534"/>
        <v>3.1083071799142825E-3</v>
      </c>
      <c r="AR1247" s="5">
        <f t="shared" si="535"/>
        <v>8.2646916349757849E-3</v>
      </c>
      <c r="AS1247" s="5">
        <f t="shared" si="536"/>
        <v>6.0919732354736134E-4</v>
      </c>
      <c r="AT1247" s="5">
        <f t="shared" si="537"/>
        <v>8.9267408561077843E-5</v>
      </c>
      <c r="AU1247" s="5">
        <f t="shared" si="538"/>
        <v>3.1083954511845757E-3</v>
      </c>
      <c r="AV1247" s="5">
        <f t="shared" si="539"/>
        <v>8.2646723981747439E-3</v>
      </c>
      <c r="AW1247" s="5">
        <f t="shared" si="540"/>
        <v>6.0922939045315871E-4</v>
      </c>
      <c r="AX1247" s="5">
        <f t="shared" si="541"/>
        <v>4.2049182314509714E-3</v>
      </c>
      <c r="AZ1247" s="7">
        <f t="shared" si="525"/>
        <v>149.32822531407004</v>
      </c>
      <c r="BA1247" s="4">
        <f t="shared" si="542"/>
        <v>-6.0327304885023103E-4</v>
      </c>
      <c r="BB1247" s="5">
        <f>AZ1247/MAX($AZ$16:AZ1247)-1</f>
        <v>-1.0041669281268595E-2</v>
      </c>
    </row>
    <row r="1248" spans="1:54" x14ac:dyDescent="0.25">
      <c r="A1248" s="3">
        <v>44371</v>
      </c>
      <c r="B1248">
        <f>IFERROR(VLOOKUP($A1248,Finnifty!$A$14:$I$486,B$15+1,FALSE),All_curves!B1247)</f>
        <v>1021187.31</v>
      </c>
      <c r="C1248">
        <f>IFERROR(VLOOKUP($A1248,Finnifty!$A$14:$I$486,C$15+1,FALSE),All_curves!C1247)</f>
        <v>1066179.75</v>
      </c>
      <c r="D1248">
        <f>IFERROR(VLOOKUP($A1248,Finnifty!$A$14:$I$486,D$15+1,FALSE),All_curves!D1247)</f>
        <v>1082200</v>
      </c>
      <c r="E1248">
        <f>IFERROR(VLOOKUP($A1248,Finnifty!$A$14:$I$486,E$15+1,FALSE),All_curves!E1247)</f>
        <v>1001958.94</v>
      </c>
      <c r="F1248">
        <f>IFERROR(VLOOKUP($A1248,Finnifty!$A$14:$I$486,F$15+1,FALSE),All_curves!F1247)</f>
        <v>1062634.1299999999</v>
      </c>
      <c r="G1248">
        <f>IFERROR(VLOOKUP($A1248,Finnifty!$A$14:$I$486,G$15+1,FALSE),All_curves!G1247)</f>
        <v>1070735.6299999999</v>
      </c>
      <c r="H1248">
        <f>IFERROR(VLOOKUP($A1248,Finnifty!$A$14:$I$486,H$15+1,FALSE),All_curves!H1247)</f>
        <v>1079309.5</v>
      </c>
      <c r="I1248">
        <f>IFERROR(VLOOKUP($A1248,Finnifty!$A$14:$I$486,I$15+1,FALSE),All_curves!I1247)</f>
        <v>1007203.69</v>
      </c>
      <c r="J1248">
        <f>IFERROR(VLOOKUP($A1248,Banknifty!$A$14:$I$4860,2,FALSE),All_curves!J1247)</f>
        <v>18158628</v>
      </c>
      <c r="K1248">
        <f>IFERROR(VLOOKUP($A1248,Banknifty!$A$14:$I$4860,3,FALSE),All_curves!K1247)</f>
        <v>32414048</v>
      </c>
      <c r="L1248">
        <f>IFERROR(VLOOKUP($A1248,Banknifty!$A$14:$I$4860,4,FALSE),All_curves!L1247)</f>
        <v>24667908</v>
      </c>
      <c r="M1248">
        <f>IFERROR(VLOOKUP($A1248,Banknifty!$A$14:$I$4860,5,FALSE),All_curves!M1247)</f>
        <v>32876490</v>
      </c>
      <c r="N1248">
        <f>IFERROR(VLOOKUP($A1248,Banknifty!$A$14:$I$4860,6,FALSE),All_curves!N1247)</f>
        <v>19216814</v>
      </c>
      <c r="O1248">
        <f>IFERROR(VLOOKUP($A1248,Banknifty!$A$14:$I$4860,7,FALSE),All_curves!O1247)</f>
        <v>31340152</v>
      </c>
      <c r="P1248">
        <f>IFERROR(VLOOKUP($A1248,Banknifty!$A$14:$I$4860,8,FALSE),All_curves!P1247)</f>
        <v>31340152</v>
      </c>
      <c r="Q1248">
        <f>IFERROR(VLOOKUP($A1248,Banknifty!$A$14:$I$4860,9,FALSE),All_curves!Q1247)</f>
        <v>25562826</v>
      </c>
      <c r="R1248">
        <f>IFERROR(VLOOKUP($A1248,Nifty!$A$14:$I$4860,2,FALSE),All_curves!R1247)</f>
        <v>9352021</v>
      </c>
      <c r="S1248">
        <f>IFERROR(VLOOKUP($A1248,Nifty!$A$14:$I$4860,3,FALSE),All_curves!S1247)</f>
        <v>11881943</v>
      </c>
      <c r="T1248">
        <f>IFERROR(VLOOKUP($A1248,Nifty!$A$14:$I$4860,4,FALSE),All_curves!T1247)</f>
        <v>11850378</v>
      </c>
      <c r="U1248">
        <f>IFERROR(VLOOKUP($A1248,Nifty!$A$14:$I$4860,5,FALSE),All_curves!U1247)</f>
        <v>12941716</v>
      </c>
      <c r="V1248">
        <f>IFERROR(VLOOKUP($A1248,Nifty!$A$14:$I$4860,6,FALSE),All_curves!V1247)</f>
        <v>10452375</v>
      </c>
      <c r="W1248">
        <f>IFERROR(VLOOKUP($A1248,Nifty!$A$14:$I$4860,7,FALSE),All_curves!W1247)</f>
        <v>12438197</v>
      </c>
      <c r="X1248">
        <f>IFERROR(VLOOKUP($A1248,Nifty!$A$14:$I$4860,8,FALSE),All_curves!X1247)</f>
        <v>12151803</v>
      </c>
      <c r="Y1248">
        <f>IFERROR(VLOOKUP($A1248,Nifty!$A$14:$I$4860,9,FALSE),All_curves!Y1247)</f>
        <v>12140857</v>
      </c>
      <c r="AA1248" s="5">
        <f t="shared" si="517"/>
        <v>-3.9641490523555367E-3</v>
      </c>
      <c r="AB1248" s="5">
        <f t="shared" si="518"/>
        <v>-2.0051353811080252E-3</v>
      </c>
      <c r="AC1248" s="5">
        <f t="shared" si="519"/>
        <v>-1.230234796725127E-3</v>
      </c>
      <c r="AD1248" s="5">
        <f t="shared" si="520"/>
        <v>-8.7120860489792173E-3</v>
      </c>
      <c r="AE1248" s="5">
        <f t="shared" si="521"/>
        <v>-5.093978055171533E-3</v>
      </c>
      <c r="AF1248" s="5">
        <f t="shared" si="522"/>
        <v>-3.5542623937457885E-3</v>
      </c>
      <c r="AG1248" s="5">
        <f t="shared" si="523"/>
        <v>-7.7686530973042345E-4</v>
      </c>
      <c r="AH1248" s="5">
        <f t="shared" si="524"/>
        <v>-1.2303602962995264E-3</v>
      </c>
      <c r="AI1248" s="5">
        <f t="shared" si="526"/>
        <v>-8.7048405280814034E-3</v>
      </c>
      <c r="AJ1248" s="5">
        <f t="shared" si="527"/>
        <v>-1.1979916282689573E-2</v>
      </c>
      <c r="AK1248" s="5">
        <f t="shared" si="528"/>
        <v>-8.2162202845708077E-3</v>
      </c>
      <c r="AL1248" s="5">
        <f t="shared" si="529"/>
        <v>-5.0450930957163242E-3</v>
      </c>
      <c r="AM1248" s="5">
        <f t="shared" si="530"/>
        <v>1.1406152895227395E-2</v>
      </c>
      <c r="AN1248" s="5">
        <f t="shared" si="531"/>
        <v>1.5948235257200682E-2</v>
      </c>
      <c r="AO1248" s="5">
        <f t="shared" si="532"/>
        <v>1.5948235257200682E-2</v>
      </c>
      <c r="AP1248" s="5">
        <f t="shared" si="533"/>
        <v>1.4020255314449503E-2</v>
      </c>
      <c r="AQ1248" s="5">
        <f t="shared" si="534"/>
        <v>-4.7778431183500558E-3</v>
      </c>
      <c r="AR1248" s="5">
        <f t="shared" si="535"/>
        <v>-8.241434689730931E-3</v>
      </c>
      <c r="AS1248" s="5">
        <f t="shared" si="536"/>
        <v>-9.2250330164180827E-3</v>
      </c>
      <c r="AT1248" s="5">
        <f t="shared" si="537"/>
        <v>-9.2878811401079231E-3</v>
      </c>
      <c r="AU1248" s="5">
        <f t="shared" si="538"/>
        <v>-3.3099754011767235E-3</v>
      </c>
      <c r="AV1248" s="5">
        <f t="shared" si="539"/>
        <v>-3.6646265531747879E-3</v>
      </c>
      <c r="AW1248" s="5">
        <f t="shared" si="540"/>
        <v>-3.6725003986768368E-3</v>
      </c>
      <c r="AX1248" s="5">
        <f t="shared" si="541"/>
        <v>8.9375648900213989E-5</v>
      </c>
      <c r="AZ1248" s="7">
        <f t="shared" si="525"/>
        <v>149.04649159987051</v>
      </c>
      <c r="BA1248" s="4">
        <f t="shared" si="542"/>
        <v>-1.8866742279095899E-3</v>
      </c>
      <c r="BB1248" s="5">
        <f>AZ1248/MAX($AZ$16:AZ1248)-1</f>
        <v>-1.190939815054004E-2</v>
      </c>
    </row>
    <row r="1249" spans="1:54" x14ac:dyDescent="0.25">
      <c r="A1249" s="3">
        <v>44372</v>
      </c>
      <c r="B1249">
        <f>IFERROR(VLOOKUP($A1249,Finnifty!$A$14:$I$486,B$15+1,FALSE),All_curves!B1248)</f>
        <v>1021187.31</v>
      </c>
      <c r="C1249">
        <f>IFERROR(VLOOKUP($A1249,Finnifty!$A$14:$I$486,C$15+1,FALSE),All_curves!C1248)</f>
        <v>1066179.75</v>
      </c>
      <c r="D1249">
        <f>IFERROR(VLOOKUP($A1249,Finnifty!$A$14:$I$486,D$15+1,FALSE),All_curves!D1248)</f>
        <v>1082200</v>
      </c>
      <c r="E1249">
        <f>IFERROR(VLOOKUP($A1249,Finnifty!$A$14:$I$486,E$15+1,FALSE),All_curves!E1248)</f>
        <v>1001958.94</v>
      </c>
      <c r="F1249">
        <f>IFERROR(VLOOKUP($A1249,Finnifty!$A$14:$I$486,F$15+1,FALSE),All_curves!F1248)</f>
        <v>1062634.1299999999</v>
      </c>
      <c r="G1249">
        <f>IFERROR(VLOOKUP($A1249,Finnifty!$A$14:$I$486,G$15+1,FALSE),All_curves!G1248)</f>
        <v>1070735.6299999999</v>
      </c>
      <c r="H1249">
        <f>IFERROR(VLOOKUP($A1249,Finnifty!$A$14:$I$486,H$15+1,FALSE),All_curves!H1248)</f>
        <v>1079309.5</v>
      </c>
      <c r="I1249">
        <f>IFERROR(VLOOKUP($A1249,Finnifty!$A$14:$I$486,I$15+1,FALSE),All_curves!I1248)</f>
        <v>1007203.69</v>
      </c>
      <c r="J1249">
        <f>IFERROR(VLOOKUP($A1249,Banknifty!$A$14:$I$4860,2,FALSE),All_curves!J1248)</f>
        <v>18172138</v>
      </c>
      <c r="K1249">
        <f>IFERROR(VLOOKUP($A1249,Banknifty!$A$14:$I$4860,3,FALSE),All_curves!K1248)</f>
        <v>32373014</v>
      </c>
      <c r="L1249">
        <f>IFERROR(VLOOKUP($A1249,Banknifty!$A$14:$I$4860,4,FALSE),All_curves!L1248)</f>
        <v>24646014</v>
      </c>
      <c r="M1249">
        <f>IFERROR(VLOOKUP($A1249,Banknifty!$A$14:$I$4860,5,FALSE),All_curves!M1248)</f>
        <v>32781804</v>
      </c>
      <c r="N1249">
        <f>IFERROR(VLOOKUP($A1249,Banknifty!$A$14:$I$4860,6,FALSE),All_curves!N1248)</f>
        <v>19122876</v>
      </c>
      <c r="O1249">
        <f>IFERROR(VLOOKUP($A1249,Banknifty!$A$14:$I$4860,7,FALSE),All_curves!O1248)</f>
        <v>31582510</v>
      </c>
      <c r="P1249">
        <f>IFERROR(VLOOKUP($A1249,Banknifty!$A$14:$I$4860,8,FALSE),All_curves!P1248)</f>
        <v>31582510</v>
      </c>
      <c r="Q1249">
        <f>IFERROR(VLOOKUP($A1249,Banknifty!$A$14:$I$4860,9,FALSE),All_curves!Q1248)</f>
        <v>25708452</v>
      </c>
      <c r="R1249">
        <f>IFERROR(VLOOKUP($A1249,Nifty!$A$14:$I$4860,2,FALSE),All_curves!R1248)</f>
        <v>9352021</v>
      </c>
      <c r="S1249">
        <f>IFERROR(VLOOKUP($A1249,Nifty!$A$14:$I$4860,3,FALSE),All_curves!S1248)</f>
        <v>11881943</v>
      </c>
      <c r="T1249">
        <f>IFERROR(VLOOKUP($A1249,Nifty!$A$14:$I$4860,4,FALSE),All_curves!T1248)</f>
        <v>11850378</v>
      </c>
      <c r="U1249">
        <f>IFERROR(VLOOKUP($A1249,Nifty!$A$14:$I$4860,5,FALSE),All_curves!U1248)</f>
        <v>12941716</v>
      </c>
      <c r="V1249">
        <f>IFERROR(VLOOKUP($A1249,Nifty!$A$14:$I$4860,6,FALSE),All_curves!V1248)</f>
        <v>10452375</v>
      </c>
      <c r="W1249">
        <f>IFERROR(VLOOKUP($A1249,Nifty!$A$14:$I$4860,7,FALSE),All_curves!W1248)</f>
        <v>12438197</v>
      </c>
      <c r="X1249">
        <f>IFERROR(VLOOKUP($A1249,Nifty!$A$14:$I$4860,8,FALSE),All_curves!X1248)</f>
        <v>12151803</v>
      </c>
      <c r="Y1249">
        <f>IFERROR(VLOOKUP($A1249,Nifty!$A$14:$I$4860,9,FALSE),All_curves!Y1248)</f>
        <v>12099519</v>
      </c>
      <c r="AA1249" s="5">
        <f t="shared" si="517"/>
        <v>0</v>
      </c>
      <c r="AB1249" s="5">
        <f t="shared" si="518"/>
        <v>0</v>
      </c>
      <c r="AC1249" s="5">
        <f t="shared" si="519"/>
        <v>0</v>
      </c>
      <c r="AD1249" s="5">
        <f t="shared" si="520"/>
        <v>0</v>
      </c>
      <c r="AE1249" s="5">
        <f t="shared" si="521"/>
        <v>0</v>
      </c>
      <c r="AF1249" s="5">
        <f t="shared" si="522"/>
        <v>0</v>
      </c>
      <c r="AG1249" s="5">
        <f t="shared" si="523"/>
        <v>0</v>
      </c>
      <c r="AH1249" s="5">
        <f t="shared" si="524"/>
        <v>0</v>
      </c>
      <c r="AI1249" s="5">
        <f t="shared" si="526"/>
        <v>7.4399894088905683E-4</v>
      </c>
      <c r="AJ1249" s="5">
        <f t="shared" si="527"/>
        <v>-1.2659325981130287E-3</v>
      </c>
      <c r="AK1249" s="5">
        <f t="shared" si="528"/>
        <v>-8.8754992924411358E-4</v>
      </c>
      <c r="AL1249" s="5">
        <f t="shared" si="529"/>
        <v>-2.8800519763514387E-3</v>
      </c>
      <c r="AM1249" s="5">
        <f t="shared" si="530"/>
        <v>-4.8883233193598441E-3</v>
      </c>
      <c r="AN1249" s="5">
        <f t="shared" si="531"/>
        <v>7.7331469228356653E-3</v>
      </c>
      <c r="AO1249" s="5">
        <f t="shared" si="532"/>
        <v>7.7331469228356653E-3</v>
      </c>
      <c r="AP1249" s="5">
        <f t="shared" si="533"/>
        <v>5.6967879842393376E-3</v>
      </c>
      <c r="AQ1249" s="5">
        <f t="shared" si="534"/>
        <v>0</v>
      </c>
      <c r="AR1249" s="5">
        <f t="shared" si="535"/>
        <v>0</v>
      </c>
      <c r="AS1249" s="5">
        <f t="shared" si="536"/>
        <v>0</v>
      </c>
      <c r="AT1249" s="5">
        <f t="shared" si="537"/>
        <v>0</v>
      </c>
      <c r="AU1249" s="5">
        <f t="shared" si="538"/>
        <v>0</v>
      </c>
      <c r="AV1249" s="5">
        <f t="shared" si="539"/>
        <v>0</v>
      </c>
      <c r="AW1249" s="5">
        <f t="shared" si="540"/>
        <v>0</v>
      </c>
      <c r="AX1249" s="5">
        <f t="shared" si="541"/>
        <v>-3.4048667239883201E-3</v>
      </c>
      <c r="AZ1249" s="7">
        <f t="shared" si="525"/>
        <v>149.09977793286328</v>
      </c>
      <c r="BA1249" s="4">
        <f t="shared" si="542"/>
        <v>3.5751484265595751E-4</v>
      </c>
      <c r="BB1249" s="5">
        <f>AZ1249/MAX($AZ$16:AZ1249)-1</f>
        <v>-1.155614109448988E-2</v>
      </c>
    </row>
    <row r="1250" spans="1:54" x14ac:dyDescent="0.25">
      <c r="A1250" s="3">
        <v>44375</v>
      </c>
      <c r="B1250">
        <f>IFERROR(VLOOKUP($A1250,Finnifty!$A$14:$I$486,B$15+1,FALSE),All_curves!B1249)</f>
        <v>1021187.31</v>
      </c>
      <c r="C1250">
        <f>IFERROR(VLOOKUP($A1250,Finnifty!$A$14:$I$486,C$15+1,FALSE),All_curves!C1249)</f>
        <v>1066179.75</v>
      </c>
      <c r="D1250">
        <f>IFERROR(VLOOKUP($A1250,Finnifty!$A$14:$I$486,D$15+1,FALSE),All_curves!D1249)</f>
        <v>1082200</v>
      </c>
      <c r="E1250">
        <f>IFERROR(VLOOKUP($A1250,Finnifty!$A$14:$I$486,E$15+1,FALSE),All_curves!E1249)</f>
        <v>1001958.94</v>
      </c>
      <c r="F1250">
        <f>IFERROR(VLOOKUP($A1250,Finnifty!$A$14:$I$486,F$15+1,FALSE),All_curves!F1249)</f>
        <v>1062634.1299999999</v>
      </c>
      <c r="G1250">
        <f>IFERROR(VLOOKUP($A1250,Finnifty!$A$14:$I$486,G$15+1,FALSE),All_curves!G1249)</f>
        <v>1070735.6299999999</v>
      </c>
      <c r="H1250">
        <f>IFERROR(VLOOKUP($A1250,Finnifty!$A$14:$I$486,H$15+1,FALSE),All_curves!H1249)</f>
        <v>1079309.5</v>
      </c>
      <c r="I1250">
        <f>IFERROR(VLOOKUP($A1250,Finnifty!$A$14:$I$486,I$15+1,FALSE),All_curves!I1249)</f>
        <v>1007203.69</v>
      </c>
      <c r="J1250">
        <f>IFERROR(VLOOKUP($A1250,Banknifty!$A$14:$I$4860,2,FALSE),All_curves!J1249)</f>
        <v>18215666</v>
      </c>
      <c r="K1250">
        <f>IFERROR(VLOOKUP($A1250,Banknifty!$A$14:$I$4860,3,FALSE),All_curves!K1249)</f>
        <v>32397922</v>
      </c>
      <c r="L1250">
        <f>IFERROR(VLOOKUP($A1250,Banknifty!$A$14:$I$4860,4,FALSE),All_curves!L1249)</f>
        <v>24707284</v>
      </c>
      <c r="M1250">
        <f>IFERROR(VLOOKUP($A1250,Banknifty!$A$14:$I$4860,5,FALSE),All_curves!M1249)</f>
        <v>32846586</v>
      </c>
      <c r="N1250">
        <f>IFERROR(VLOOKUP($A1250,Banknifty!$A$14:$I$4860,6,FALSE),All_curves!N1249)</f>
        <v>19177360</v>
      </c>
      <c r="O1250">
        <f>IFERROR(VLOOKUP($A1250,Banknifty!$A$14:$I$4860,7,FALSE),All_curves!O1249)</f>
        <v>31520512</v>
      </c>
      <c r="P1250">
        <f>IFERROR(VLOOKUP($A1250,Banknifty!$A$14:$I$4860,8,FALSE),All_curves!P1249)</f>
        <v>31520512</v>
      </c>
      <c r="Q1250">
        <f>IFERROR(VLOOKUP($A1250,Banknifty!$A$14:$I$4860,9,FALSE),All_curves!Q1249)</f>
        <v>25666294</v>
      </c>
      <c r="R1250">
        <f>IFERROR(VLOOKUP($A1250,Nifty!$A$14:$I$4860,2,FALSE),All_curves!R1249)</f>
        <v>9350389</v>
      </c>
      <c r="S1250">
        <f>IFERROR(VLOOKUP($A1250,Nifty!$A$14:$I$4860,3,FALSE),All_curves!S1249)</f>
        <v>11874121</v>
      </c>
      <c r="T1250">
        <f>IFERROR(VLOOKUP($A1250,Nifty!$A$14:$I$4860,4,FALSE),All_curves!T1249)</f>
        <v>11851555</v>
      </c>
      <c r="U1250">
        <f>IFERROR(VLOOKUP($A1250,Nifty!$A$14:$I$4860,5,FALSE),All_curves!U1249)</f>
        <v>12931668</v>
      </c>
      <c r="V1250">
        <f>IFERROR(VLOOKUP($A1250,Nifty!$A$14:$I$4860,6,FALSE),All_curves!V1249)</f>
        <v>10450550</v>
      </c>
      <c r="W1250">
        <f>IFERROR(VLOOKUP($A1250,Nifty!$A$14:$I$4860,7,FALSE),All_curves!W1249)</f>
        <v>12430009</v>
      </c>
      <c r="X1250">
        <f>IFERROR(VLOOKUP($A1250,Nifty!$A$14:$I$4860,8,FALSE),All_curves!X1249)</f>
        <v>12153010</v>
      </c>
      <c r="Y1250">
        <f>IFERROR(VLOOKUP($A1250,Nifty!$A$14:$I$4860,9,FALSE),All_curves!Y1249)</f>
        <v>12099519</v>
      </c>
      <c r="AA1250" s="5">
        <f t="shared" si="517"/>
        <v>0</v>
      </c>
      <c r="AB1250" s="5">
        <f t="shared" si="518"/>
        <v>0</v>
      </c>
      <c r="AC1250" s="5">
        <f t="shared" si="519"/>
        <v>0</v>
      </c>
      <c r="AD1250" s="5">
        <f t="shared" si="520"/>
        <v>0</v>
      </c>
      <c r="AE1250" s="5">
        <f t="shared" si="521"/>
        <v>0</v>
      </c>
      <c r="AF1250" s="5">
        <f t="shared" si="522"/>
        <v>0</v>
      </c>
      <c r="AG1250" s="5">
        <f t="shared" si="523"/>
        <v>0</v>
      </c>
      <c r="AH1250" s="5">
        <f t="shared" si="524"/>
        <v>0</v>
      </c>
      <c r="AI1250" s="5">
        <f t="shared" si="526"/>
        <v>2.3953152898135155E-3</v>
      </c>
      <c r="AJ1250" s="5">
        <f t="shared" si="527"/>
        <v>7.6940627153221364E-4</v>
      </c>
      <c r="AK1250" s="5">
        <f t="shared" si="528"/>
        <v>2.4860003731232982E-3</v>
      </c>
      <c r="AL1250" s="5">
        <f t="shared" si="529"/>
        <v>1.9761572609000577E-3</v>
      </c>
      <c r="AM1250" s="5">
        <f t="shared" si="530"/>
        <v>2.8491530248901942E-3</v>
      </c>
      <c r="AN1250" s="5">
        <f t="shared" si="531"/>
        <v>-1.9630485354077409E-3</v>
      </c>
      <c r="AO1250" s="5">
        <f t="shared" si="532"/>
        <v>-1.9630485354077409E-3</v>
      </c>
      <c r="AP1250" s="5">
        <f t="shared" si="533"/>
        <v>-1.6398498050368415E-3</v>
      </c>
      <c r="AQ1250" s="5">
        <f t="shared" si="534"/>
        <v>-1.7450773474525505E-4</v>
      </c>
      <c r="AR1250" s="5">
        <f t="shared" si="535"/>
        <v>-6.5830984040238238E-4</v>
      </c>
      <c r="AS1250" s="5">
        <f t="shared" si="536"/>
        <v>9.9321726277468159E-5</v>
      </c>
      <c r="AT1250" s="5">
        <f t="shared" si="537"/>
        <v>-7.7640399464795617E-4</v>
      </c>
      <c r="AU1250" s="5">
        <f t="shared" si="538"/>
        <v>-1.7460146617398475E-4</v>
      </c>
      <c r="AV1250" s="5">
        <f t="shared" si="539"/>
        <v>-6.5829476732037762E-4</v>
      </c>
      <c r="AW1250" s="5">
        <f t="shared" si="540"/>
        <v>9.932682417579386E-5</v>
      </c>
      <c r="AX1250" s="5">
        <f t="shared" si="541"/>
        <v>0</v>
      </c>
      <c r="AZ1250" s="7">
        <f t="shared" si="525"/>
        <v>149.11634426065851</v>
      </c>
      <c r="BA1250" s="4">
        <f t="shared" si="542"/>
        <v>1.1110900381542758E-4</v>
      </c>
      <c r="BB1250" s="5">
        <f>AZ1250/MAX($AZ$16:AZ1250)-1</f>
        <v>-1.1446316081999308E-2</v>
      </c>
    </row>
    <row r="1251" spans="1:54" x14ac:dyDescent="0.25">
      <c r="A1251" s="3">
        <v>44376</v>
      </c>
      <c r="B1251">
        <f>IFERROR(VLOOKUP($A1251,Finnifty!$A$14:$I$486,B$15+1,FALSE),All_curves!B1250)</f>
        <v>1019741.75</v>
      </c>
      <c r="C1251">
        <f>IFERROR(VLOOKUP($A1251,Finnifty!$A$14:$I$486,C$15+1,FALSE),All_curves!C1250)</f>
        <v>1066179.75</v>
      </c>
      <c r="D1251">
        <f>IFERROR(VLOOKUP($A1251,Finnifty!$A$14:$I$486,D$15+1,FALSE),All_curves!D1250)</f>
        <v>1082200</v>
      </c>
      <c r="E1251">
        <f>IFERROR(VLOOKUP($A1251,Finnifty!$A$14:$I$486,E$15+1,FALSE),All_curves!E1250)</f>
        <v>1001958.94</v>
      </c>
      <c r="F1251">
        <f>IFERROR(VLOOKUP($A1251,Finnifty!$A$14:$I$486,F$15+1,FALSE),All_curves!F1250)</f>
        <v>1062634.1299999999</v>
      </c>
      <c r="G1251">
        <f>IFERROR(VLOOKUP($A1251,Finnifty!$A$14:$I$486,G$15+1,FALSE),All_curves!G1250)</f>
        <v>1070735.6299999999</v>
      </c>
      <c r="H1251">
        <f>IFERROR(VLOOKUP($A1251,Finnifty!$A$14:$I$486,H$15+1,FALSE),All_curves!H1250)</f>
        <v>1079309.5</v>
      </c>
      <c r="I1251">
        <f>IFERROR(VLOOKUP($A1251,Finnifty!$A$14:$I$486,I$15+1,FALSE),All_curves!I1250)</f>
        <v>1005777.94</v>
      </c>
      <c r="J1251">
        <f>IFERROR(VLOOKUP($A1251,Banknifty!$A$14:$I$4860,2,FALSE),All_curves!J1250)</f>
        <v>18221474</v>
      </c>
      <c r="K1251">
        <f>IFERROR(VLOOKUP($A1251,Banknifty!$A$14:$I$4860,3,FALSE),All_curves!K1250)</f>
        <v>32355962</v>
      </c>
      <c r="L1251">
        <f>IFERROR(VLOOKUP($A1251,Banknifty!$A$14:$I$4860,4,FALSE),All_curves!L1250)</f>
        <v>24647380</v>
      </c>
      <c r="M1251">
        <f>IFERROR(VLOOKUP($A1251,Banknifty!$A$14:$I$4860,5,FALSE),All_curves!M1250)</f>
        <v>32846586</v>
      </c>
      <c r="N1251">
        <f>IFERROR(VLOOKUP($A1251,Banknifty!$A$14:$I$4860,6,FALSE),All_curves!N1250)</f>
        <v>19084388</v>
      </c>
      <c r="O1251">
        <f>IFERROR(VLOOKUP($A1251,Banknifty!$A$14:$I$4860,7,FALSE),All_curves!O1250)</f>
        <v>31394902</v>
      </c>
      <c r="P1251">
        <f>IFERROR(VLOOKUP($A1251,Banknifty!$A$14:$I$4860,8,FALSE),All_curves!P1250)</f>
        <v>31394902</v>
      </c>
      <c r="Q1251">
        <f>IFERROR(VLOOKUP($A1251,Banknifty!$A$14:$I$4860,9,FALSE),All_curves!Q1250)</f>
        <v>25666294</v>
      </c>
      <c r="R1251">
        <f>IFERROR(VLOOKUP($A1251,Nifty!$A$14:$I$4860,2,FALSE),All_curves!R1250)</f>
        <v>9341844</v>
      </c>
      <c r="S1251">
        <f>IFERROR(VLOOKUP($A1251,Nifty!$A$14:$I$4860,3,FALSE),All_curves!S1250)</f>
        <v>11863585</v>
      </c>
      <c r="T1251">
        <f>IFERROR(VLOOKUP($A1251,Nifty!$A$14:$I$4860,4,FALSE),All_curves!T1250)</f>
        <v>11854540</v>
      </c>
      <c r="U1251">
        <f>IFERROR(VLOOKUP($A1251,Nifty!$A$14:$I$4860,5,FALSE),All_curves!U1250)</f>
        <v>12933896</v>
      </c>
      <c r="V1251">
        <f>IFERROR(VLOOKUP($A1251,Nifty!$A$14:$I$4860,6,FALSE),All_curves!V1250)</f>
        <v>10441001</v>
      </c>
      <c r="W1251">
        <f>IFERROR(VLOOKUP($A1251,Nifty!$A$14:$I$4860,7,FALSE),All_curves!W1250)</f>
        <v>12418980</v>
      </c>
      <c r="X1251">
        <f>IFERROR(VLOOKUP($A1251,Nifty!$A$14:$I$4860,8,FALSE),All_curves!X1250)</f>
        <v>12156072</v>
      </c>
      <c r="Y1251">
        <f>IFERROR(VLOOKUP($A1251,Nifty!$A$14:$I$4860,9,FALSE),All_curves!Y1250)</f>
        <v>12090125</v>
      </c>
      <c r="AA1251" s="5">
        <f t="shared" si="517"/>
        <v>-1.4155679235772212E-3</v>
      </c>
      <c r="AB1251" s="5">
        <f t="shared" si="518"/>
        <v>0</v>
      </c>
      <c r="AC1251" s="5">
        <f t="shared" si="519"/>
        <v>0</v>
      </c>
      <c r="AD1251" s="5">
        <f t="shared" si="520"/>
        <v>0</v>
      </c>
      <c r="AE1251" s="5">
        <f t="shared" si="521"/>
        <v>0</v>
      </c>
      <c r="AF1251" s="5">
        <f t="shared" si="522"/>
        <v>0</v>
      </c>
      <c r="AG1251" s="5">
        <f t="shared" si="523"/>
        <v>0</v>
      </c>
      <c r="AH1251" s="5">
        <f t="shared" si="524"/>
        <v>-1.4155527964755388E-3</v>
      </c>
      <c r="AI1251" s="5">
        <f t="shared" si="526"/>
        <v>3.1884642592805434E-4</v>
      </c>
      <c r="AJ1251" s="5">
        <f t="shared" si="527"/>
        <v>-1.295144793545755E-3</v>
      </c>
      <c r="AK1251" s="5">
        <f t="shared" si="528"/>
        <v>-2.4245481615866593E-3</v>
      </c>
      <c r="AL1251" s="5">
        <f t="shared" si="529"/>
        <v>0</v>
      </c>
      <c r="AM1251" s="5">
        <f t="shared" si="530"/>
        <v>-4.8480082764259524E-3</v>
      </c>
      <c r="AN1251" s="5">
        <f t="shared" si="531"/>
        <v>-3.9850241011313292E-3</v>
      </c>
      <c r="AO1251" s="5">
        <f t="shared" si="532"/>
        <v>-3.9850241011313292E-3</v>
      </c>
      <c r="AP1251" s="5">
        <f t="shared" si="533"/>
        <v>0</v>
      </c>
      <c r="AQ1251" s="5">
        <f t="shared" si="534"/>
        <v>-9.1386572259188892E-4</v>
      </c>
      <c r="AR1251" s="5">
        <f t="shared" si="535"/>
        <v>-8.873077847193489E-4</v>
      </c>
      <c r="AS1251" s="5">
        <f t="shared" si="536"/>
        <v>2.5186568344826021E-4</v>
      </c>
      <c r="AT1251" s="5">
        <f t="shared" si="537"/>
        <v>1.7229022582387898E-4</v>
      </c>
      <c r="AU1251" s="5">
        <f t="shared" si="538"/>
        <v>-9.1373181315812513E-4</v>
      </c>
      <c r="AV1251" s="5">
        <f t="shared" si="539"/>
        <v>-8.8728817493211043E-4</v>
      </c>
      <c r="AW1251" s="5">
        <f t="shared" si="540"/>
        <v>2.5195404266109556E-4</v>
      </c>
      <c r="AX1251" s="5">
        <f t="shared" si="541"/>
        <v>-7.7639449964916896E-4</v>
      </c>
      <c r="AZ1251" s="7">
        <f t="shared" si="525"/>
        <v>148.97497884870495</v>
      </c>
      <c r="BA1251" s="4">
        <f t="shared" si="542"/>
        <v>-9.4802090712763076E-4</v>
      </c>
      <c r="BB1251" s="5">
        <f>AZ1251/MAX($AZ$16:AZ1251)-1</f>
        <v>-1.2383485642171732E-2</v>
      </c>
    </row>
    <row r="1252" spans="1:54" x14ac:dyDescent="0.25">
      <c r="A1252" s="3">
        <v>44377</v>
      </c>
      <c r="B1252">
        <f>IFERROR(VLOOKUP($A1252,Finnifty!$A$14:$I$486,B$15+1,FALSE),All_curves!B1251)</f>
        <v>1015855.75</v>
      </c>
      <c r="C1252">
        <f>IFERROR(VLOOKUP($A1252,Finnifty!$A$14:$I$486,C$15+1,FALSE),All_curves!C1251)</f>
        <v>1067771.75</v>
      </c>
      <c r="D1252">
        <f>IFERROR(VLOOKUP($A1252,Finnifty!$A$14:$I$486,D$15+1,FALSE),All_curves!D1251)</f>
        <v>1082200</v>
      </c>
      <c r="E1252">
        <f>IFERROR(VLOOKUP($A1252,Finnifty!$A$14:$I$486,E$15+1,FALSE),All_curves!E1251)</f>
        <v>1002602</v>
      </c>
      <c r="F1252">
        <f>IFERROR(VLOOKUP($A1252,Finnifty!$A$14:$I$486,F$15+1,FALSE),All_curves!F1251)</f>
        <v>1062634.1299999999</v>
      </c>
      <c r="G1252">
        <f>IFERROR(VLOOKUP($A1252,Finnifty!$A$14:$I$486,G$15+1,FALSE),All_curves!G1251)</f>
        <v>1072334.3799999999</v>
      </c>
      <c r="H1252">
        <f>IFERROR(VLOOKUP($A1252,Finnifty!$A$14:$I$486,H$15+1,FALSE),All_curves!H1251)</f>
        <v>1080002.25</v>
      </c>
      <c r="I1252">
        <f>IFERROR(VLOOKUP($A1252,Finnifty!$A$14:$I$486,I$15+1,FALSE),All_curves!I1251)</f>
        <v>1008030.19</v>
      </c>
      <c r="J1252">
        <f>IFERROR(VLOOKUP($A1252,Banknifty!$A$14:$I$4860,2,FALSE),All_curves!J1251)</f>
        <v>18198586</v>
      </c>
      <c r="K1252">
        <f>IFERROR(VLOOKUP($A1252,Banknifty!$A$14:$I$4860,3,FALSE),All_curves!K1251)</f>
        <v>32369056</v>
      </c>
      <c r="L1252">
        <f>IFERROR(VLOOKUP($A1252,Banknifty!$A$14:$I$4860,4,FALSE),All_curves!L1251)</f>
        <v>24657050</v>
      </c>
      <c r="M1252">
        <f>IFERROR(VLOOKUP($A1252,Banknifty!$A$14:$I$4860,5,FALSE),All_curves!M1251)</f>
        <v>32846398</v>
      </c>
      <c r="N1252">
        <f>IFERROR(VLOOKUP($A1252,Banknifty!$A$14:$I$4860,6,FALSE),All_curves!N1251)</f>
        <v>19131394</v>
      </c>
      <c r="O1252">
        <f>IFERROR(VLOOKUP($A1252,Banknifty!$A$14:$I$4860,7,FALSE),All_curves!O1251)</f>
        <v>31374186</v>
      </c>
      <c r="P1252">
        <f>IFERROR(VLOOKUP($A1252,Banknifty!$A$14:$I$4860,8,FALSE),All_curves!P1251)</f>
        <v>31374186</v>
      </c>
      <c r="Q1252">
        <f>IFERROR(VLOOKUP($A1252,Banknifty!$A$14:$I$4860,9,FALSE),All_curves!Q1251)</f>
        <v>25592374</v>
      </c>
      <c r="R1252">
        <f>IFERROR(VLOOKUP($A1252,Nifty!$A$14:$I$4860,2,FALSE),All_curves!R1251)</f>
        <v>9256657</v>
      </c>
      <c r="S1252">
        <f>IFERROR(VLOOKUP($A1252,Nifty!$A$14:$I$4860,3,FALSE),All_curves!S1251)</f>
        <v>11804960</v>
      </c>
      <c r="T1252">
        <f>IFERROR(VLOOKUP($A1252,Nifty!$A$14:$I$4860,4,FALSE),All_curves!T1251)</f>
        <v>11808870</v>
      </c>
      <c r="U1252">
        <f>IFERROR(VLOOKUP($A1252,Nifty!$A$14:$I$4860,5,FALSE),All_curves!U1251)</f>
        <v>12927040</v>
      </c>
      <c r="V1252">
        <f>IFERROR(VLOOKUP($A1252,Nifty!$A$14:$I$4860,6,FALSE),All_curves!V1251)</f>
        <v>10345790</v>
      </c>
      <c r="W1252">
        <f>IFERROR(VLOOKUP($A1252,Nifty!$A$14:$I$4860,7,FALSE),All_curves!W1251)</f>
        <v>12357611</v>
      </c>
      <c r="X1252">
        <f>IFERROR(VLOOKUP($A1252,Nifty!$A$14:$I$4860,8,FALSE),All_curves!X1251)</f>
        <v>12109240</v>
      </c>
      <c r="Y1252">
        <f>IFERROR(VLOOKUP($A1252,Nifty!$A$14:$I$4860,9,FALSE),All_curves!Y1251)</f>
        <v>12092208</v>
      </c>
      <c r="AA1252" s="5">
        <f t="shared" si="517"/>
        <v>-3.8107687559129078E-3</v>
      </c>
      <c r="AB1252" s="5">
        <f t="shared" si="518"/>
        <v>1.4931816140759668E-3</v>
      </c>
      <c r="AC1252" s="5">
        <f t="shared" si="519"/>
        <v>0</v>
      </c>
      <c r="AD1252" s="5">
        <f t="shared" si="520"/>
        <v>6.4180274692704486E-4</v>
      </c>
      <c r="AE1252" s="5">
        <f t="shared" si="521"/>
        <v>0</v>
      </c>
      <c r="AF1252" s="5">
        <f t="shared" si="522"/>
        <v>1.4931323430416032E-3</v>
      </c>
      <c r="AG1252" s="5">
        <f t="shared" si="523"/>
        <v>6.418455503263143E-4</v>
      </c>
      <c r="AH1252" s="5">
        <f t="shared" si="524"/>
        <v>2.2393113931291619E-3</v>
      </c>
      <c r="AI1252" s="5">
        <f t="shared" si="526"/>
        <v>-1.2561003571939233E-3</v>
      </c>
      <c r="AJ1252" s="5">
        <f t="shared" si="527"/>
        <v>4.0468585047781502E-4</v>
      </c>
      <c r="AK1252" s="5">
        <f t="shared" si="528"/>
        <v>3.9233378963610122E-4</v>
      </c>
      <c r="AL1252" s="5">
        <f t="shared" si="529"/>
        <v>-5.7235780911435441E-6</v>
      </c>
      <c r="AM1252" s="5">
        <f t="shared" si="530"/>
        <v>2.4630603821300667E-3</v>
      </c>
      <c r="AN1252" s="5">
        <f t="shared" si="531"/>
        <v>-6.5985235437271417E-4</v>
      </c>
      <c r="AO1252" s="5">
        <f t="shared" si="532"/>
        <v>-6.5985235437271417E-4</v>
      </c>
      <c r="AP1252" s="5">
        <f t="shared" si="533"/>
        <v>-2.8800418167110875E-3</v>
      </c>
      <c r="AQ1252" s="5">
        <f t="shared" si="534"/>
        <v>-9.1188634706381722E-3</v>
      </c>
      <c r="AR1252" s="5">
        <f t="shared" si="535"/>
        <v>-4.94159227585933E-3</v>
      </c>
      <c r="AS1252" s="5">
        <f t="shared" si="536"/>
        <v>-3.8525324474842915E-3</v>
      </c>
      <c r="AT1252" s="5">
        <f t="shared" si="537"/>
        <v>-5.3008003156973516E-4</v>
      </c>
      <c r="AU1252" s="5">
        <f t="shared" si="538"/>
        <v>-9.1189532497889525E-3</v>
      </c>
      <c r="AV1252" s="5">
        <f t="shared" si="539"/>
        <v>-4.941549144937829E-3</v>
      </c>
      <c r="AW1252" s="5">
        <f t="shared" si="540"/>
        <v>-3.8525602678233239E-3</v>
      </c>
      <c r="AX1252" s="5">
        <f t="shared" si="541"/>
        <v>1.7228936838953324E-4</v>
      </c>
      <c r="AZ1252" s="7">
        <f t="shared" si="525"/>
        <v>148.75346033589545</v>
      </c>
      <c r="BA1252" s="4">
        <f t="shared" si="542"/>
        <v>-1.4869511277759383E-3</v>
      </c>
      <c r="BB1252" s="5">
        <f>AZ1252/MAX($AZ$16:AZ1252)-1</f>
        <v>-1.3852023132006397E-2</v>
      </c>
    </row>
    <row r="1253" spans="1:54" x14ac:dyDescent="0.25">
      <c r="A1253" s="3">
        <v>44378</v>
      </c>
      <c r="B1253">
        <f>IFERROR(VLOOKUP($A1253,Finnifty!$A$14:$I$486,B$15+1,FALSE),All_curves!B1252)</f>
        <v>1014756.13</v>
      </c>
      <c r="C1253">
        <f>IFERROR(VLOOKUP($A1253,Finnifty!$A$14:$I$486,C$15+1,FALSE),All_curves!C1252)</f>
        <v>1063754.6299999999</v>
      </c>
      <c r="D1253">
        <f>IFERROR(VLOOKUP($A1253,Finnifty!$A$14:$I$486,D$15+1,FALSE),All_curves!D1252)</f>
        <v>1080178.6299999999</v>
      </c>
      <c r="E1253">
        <f>IFERROR(VLOOKUP($A1253,Finnifty!$A$14:$I$486,E$15+1,FALSE),All_curves!E1252)</f>
        <v>1002344.56</v>
      </c>
      <c r="F1253">
        <f>IFERROR(VLOOKUP($A1253,Finnifty!$A$14:$I$486,F$15+1,FALSE),All_curves!F1252)</f>
        <v>1062209.3799999999</v>
      </c>
      <c r="G1253">
        <f>IFERROR(VLOOKUP($A1253,Finnifty!$A$14:$I$486,G$15+1,FALSE),All_curves!G1252)</f>
        <v>1072018.1299999999</v>
      </c>
      <c r="H1253">
        <f>IFERROR(VLOOKUP($A1253,Finnifty!$A$14:$I$486,H$15+1,FALSE),All_curves!H1252)</f>
        <v>1077708.1299999999</v>
      </c>
      <c r="I1253">
        <f>IFERROR(VLOOKUP($A1253,Finnifty!$A$14:$I$486,I$15+1,FALSE),All_curves!I1252)</f>
        <v>1007695.13</v>
      </c>
      <c r="J1253">
        <f>IFERROR(VLOOKUP($A1253,Banknifty!$A$14:$I$4860,2,FALSE),All_curves!J1252)</f>
        <v>18164880</v>
      </c>
      <c r="K1253">
        <f>IFERROR(VLOOKUP($A1253,Banknifty!$A$14:$I$4860,3,FALSE),All_curves!K1252)</f>
        <v>32232878</v>
      </c>
      <c r="L1253">
        <f>IFERROR(VLOOKUP($A1253,Banknifty!$A$14:$I$4860,4,FALSE),All_curves!L1252)</f>
        <v>24658944</v>
      </c>
      <c r="M1253">
        <f>IFERROR(VLOOKUP($A1253,Banknifty!$A$14:$I$4860,5,FALSE),All_curves!M1252)</f>
        <v>32837522</v>
      </c>
      <c r="N1253">
        <f>IFERROR(VLOOKUP($A1253,Banknifty!$A$14:$I$4860,6,FALSE),All_curves!N1252)</f>
        <v>19177220</v>
      </c>
      <c r="O1253">
        <f>IFERROR(VLOOKUP($A1253,Banknifty!$A$14:$I$4860,7,FALSE),All_curves!O1252)</f>
        <v>31398326</v>
      </c>
      <c r="P1253">
        <f>IFERROR(VLOOKUP($A1253,Banknifty!$A$14:$I$4860,8,FALSE),All_curves!P1252)</f>
        <v>31398326</v>
      </c>
      <c r="Q1253">
        <f>IFERROR(VLOOKUP($A1253,Banknifty!$A$14:$I$4860,9,FALSE),All_curves!Q1252)</f>
        <v>25642948</v>
      </c>
      <c r="R1253">
        <f>IFERROR(VLOOKUP($A1253,Nifty!$A$14:$I$4860,2,FALSE),All_curves!R1252)</f>
        <v>9236514</v>
      </c>
      <c r="S1253">
        <f>IFERROR(VLOOKUP($A1253,Nifty!$A$14:$I$4860,3,FALSE),All_curves!S1252)</f>
        <v>11783582</v>
      </c>
      <c r="T1253">
        <f>IFERROR(VLOOKUP($A1253,Nifty!$A$14:$I$4860,4,FALSE),All_curves!T1252)</f>
        <v>11788610</v>
      </c>
      <c r="U1253">
        <f>IFERROR(VLOOKUP($A1253,Nifty!$A$14:$I$4860,5,FALSE),All_curves!U1252)</f>
        <v>12915328</v>
      </c>
      <c r="V1253">
        <f>IFERROR(VLOOKUP($A1253,Nifty!$A$14:$I$4860,6,FALSE),All_curves!V1252)</f>
        <v>10338726</v>
      </c>
      <c r="W1253">
        <f>IFERROR(VLOOKUP($A1253,Nifty!$A$14:$I$4860,7,FALSE),All_curves!W1252)</f>
        <v>12347346</v>
      </c>
      <c r="X1253">
        <f>IFERROR(VLOOKUP($A1253,Nifty!$A$14:$I$4860,8,FALSE),All_curves!X1252)</f>
        <v>12105102</v>
      </c>
      <c r="Y1253">
        <f>IFERROR(VLOOKUP($A1253,Nifty!$A$14:$I$4860,9,FALSE),All_curves!Y1252)</f>
        <v>12085798</v>
      </c>
      <c r="AA1253" s="5">
        <f t="shared" si="517"/>
        <v>-1.0824568350378261E-3</v>
      </c>
      <c r="AB1253" s="5">
        <f t="shared" si="518"/>
        <v>-3.7621523513804433E-3</v>
      </c>
      <c r="AC1253" s="5">
        <f t="shared" si="519"/>
        <v>-1.8678340417668249E-3</v>
      </c>
      <c r="AD1253" s="5">
        <f t="shared" si="520"/>
        <v>-2.5677187956929526E-4</v>
      </c>
      <c r="AE1253" s="5">
        <f t="shared" si="521"/>
        <v>-3.9971424595597327E-4</v>
      </c>
      <c r="AF1253" s="5">
        <f t="shared" si="522"/>
        <v>-2.9491733725817149E-4</v>
      </c>
      <c r="AG1253" s="5">
        <f t="shared" si="523"/>
        <v>-2.1241807598086915E-3</v>
      </c>
      <c r="AH1253" s="5">
        <f t="shared" si="524"/>
        <v>-3.3239083841318795E-4</v>
      </c>
      <c r="AI1253" s="5">
        <f t="shared" si="526"/>
        <v>-1.8521219176039772E-3</v>
      </c>
      <c r="AJ1253" s="5">
        <f t="shared" si="527"/>
        <v>-4.2070426768083813E-3</v>
      </c>
      <c r="AK1253" s="5">
        <f t="shared" si="528"/>
        <v>7.6813730758518162E-5</v>
      </c>
      <c r="AL1253" s="5">
        <f t="shared" si="529"/>
        <v>-2.7022749952676506E-4</v>
      </c>
      <c r="AM1253" s="5">
        <f t="shared" si="530"/>
        <v>2.3953298959813463E-3</v>
      </c>
      <c r="AN1253" s="5">
        <f t="shared" si="531"/>
        <v>7.6942235250343494E-4</v>
      </c>
      <c r="AO1253" s="5">
        <f t="shared" si="532"/>
        <v>7.6942235250343494E-4</v>
      </c>
      <c r="AP1253" s="5">
        <f t="shared" si="533"/>
        <v>1.9761355472531772E-3</v>
      </c>
      <c r="AQ1253" s="5">
        <f t="shared" si="534"/>
        <v>-2.1760555673608906E-3</v>
      </c>
      <c r="AR1253" s="5">
        <f t="shared" si="535"/>
        <v>-1.8109337092205857E-3</v>
      </c>
      <c r="AS1253" s="5">
        <f t="shared" si="536"/>
        <v>-1.7156595000199504E-3</v>
      </c>
      <c r="AT1253" s="5">
        <f t="shared" si="537"/>
        <v>-9.0600787187167242E-4</v>
      </c>
      <c r="AU1253" s="5">
        <f t="shared" si="538"/>
        <v>-6.8278981112124271E-4</v>
      </c>
      <c r="AV1253" s="5">
        <f t="shared" si="539"/>
        <v>-8.3066217248628504E-4</v>
      </c>
      <c r="AW1253" s="5">
        <f t="shared" si="540"/>
        <v>-3.4172251933239917E-4</v>
      </c>
      <c r="AX1253" s="5">
        <f t="shared" si="541"/>
        <v>-5.3009342876009224E-4</v>
      </c>
      <c r="AZ1253" s="7">
        <f t="shared" si="525"/>
        <v>148.63286707651213</v>
      </c>
      <c r="BA1253" s="4">
        <f t="shared" si="542"/>
        <v>-8.1069212851261462E-4</v>
      </c>
      <c r="BB1253" s="5">
        <f>AZ1253/MAX($AZ$16:AZ1253)-1</f>
        <v>-1.4651485534401876E-2</v>
      </c>
    </row>
    <row r="1254" spans="1:54" x14ac:dyDescent="0.25">
      <c r="A1254" s="3">
        <v>44379</v>
      </c>
      <c r="B1254">
        <f>IFERROR(VLOOKUP($A1254,Finnifty!$A$14:$I$486,B$15+1,FALSE),All_curves!B1253)</f>
        <v>1014756.13</v>
      </c>
      <c r="C1254">
        <f>IFERROR(VLOOKUP($A1254,Finnifty!$A$14:$I$486,C$15+1,FALSE),All_curves!C1253)</f>
        <v>1063754.6299999999</v>
      </c>
      <c r="D1254">
        <f>IFERROR(VLOOKUP($A1254,Finnifty!$A$14:$I$486,D$15+1,FALSE),All_curves!D1253)</f>
        <v>1080178.6299999999</v>
      </c>
      <c r="E1254">
        <f>IFERROR(VLOOKUP($A1254,Finnifty!$A$14:$I$486,E$15+1,FALSE),All_curves!E1253)</f>
        <v>1002344.56</v>
      </c>
      <c r="F1254">
        <f>IFERROR(VLOOKUP($A1254,Finnifty!$A$14:$I$486,F$15+1,FALSE),All_curves!F1253)</f>
        <v>1062209.3799999999</v>
      </c>
      <c r="G1254">
        <f>IFERROR(VLOOKUP($A1254,Finnifty!$A$14:$I$486,G$15+1,FALSE),All_curves!G1253)</f>
        <v>1072018.1299999999</v>
      </c>
      <c r="H1254">
        <f>IFERROR(VLOOKUP($A1254,Finnifty!$A$14:$I$486,H$15+1,FALSE),All_curves!H1253)</f>
        <v>1077708.1299999999</v>
      </c>
      <c r="I1254">
        <f>IFERROR(VLOOKUP($A1254,Finnifty!$A$14:$I$486,I$15+1,FALSE),All_curves!I1253)</f>
        <v>1007695.13</v>
      </c>
      <c r="J1254">
        <f>IFERROR(VLOOKUP($A1254,Banknifty!$A$14:$I$4860,2,FALSE),All_curves!J1253)</f>
        <v>18164880</v>
      </c>
      <c r="K1254">
        <f>IFERROR(VLOOKUP($A1254,Banknifty!$A$14:$I$4860,3,FALSE),All_curves!K1253)</f>
        <v>32232878</v>
      </c>
      <c r="L1254">
        <f>IFERROR(VLOOKUP($A1254,Banknifty!$A$14:$I$4860,4,FALSE),All_curves!L1253)</f>
        <v>24658944</v>
      </c>
      <c r="M1254">
        <f>IFERROR(VLOOKUP($A1254,Banknifty!$A$14:$I$4860,5,FALSE),All_curves!M1253)</f>
        <v>32837522</v>
      </c>
      <c r="N1254">
        <f>IFERROR(VLOOKUP($A1254,Banknifty!$A$14:$I$4860,6,FALSE),All_curves!N1253)</f>
        <v>19183336</v>
      </c>
      <c r="O1254">
        <f>IFERROR(VLOOKUP($A1254,Banknifty!$A$14:$I$4860,7,FALSE),All_curves!O1253)</f>
        <v>31357662</v>
      </c>
      <c r="P1254">
        <f>IFERROR(VLOOKUP($A1254,Banknifty!$A$14:$I$4860,8,FALSE),All_curves!P1253)</f>
        <v>31357662</v>
      </c>
      <c r="Q1254">
        <f>IFERROR(VLOOKUP($A1254,Banknifty!$A$14:$I$4860,9,FALSE),All_curves!Q1253)</f>
        <v>25642948</v>
      </c>
      <c r="R1254">
        <f>IFERROR(VLOOKUP($A1254,Nifty!$A$14:$I$4860,2,FALSE),All_curves!R1253)</f>
        <v>9212037</v>
      </c>
      <c r="S1254">
        <f>IFERROR(VLOOKUP($A1254,Nifty!$A$14:$I$4860,3,FALSE),All_curves!S1253)</f>
        <v>11783582</v>
      </c>
      <c r="T1254">
        <f>IFERROR(VLOOKUP($A1254,Nifty!$A$14:$I$4860,4,FALSE),All_curves!T1253)</f>
        <v>11788610</v>
      </c>
      <c r="U1254">
        <f>IFERROR(VLOOKUP($A1254,Nifty!$A$14:$I$4860,5,FALSE),All_curves!U1253)</f>
        <v>12915328</v>
      </c>
      <c r="V1254">
        <f>IFERROR(VLOOKUP($A1254,Nifty!$A$14:$I$4860,6,FALSE),All_curves!V1253)</f>
        <v>10311327</v>
      </c>
      <c r="W1254">
        <f>IFERROR(VLOOKUP($A1254,Nifty!$A$14:$I$4860,7,FALSE),All_curves!W1253)</f>
        <v>12347346</v>
      </c>
      <c r="X1254">
        <f>IFERROR(VLOOKUP($A1254,Nifty!$A$14:$I$4860,8,FALSE),All_curves!X1253)</f>
        <v>12105102</v>
      </c>
      <c r="Y1254">
        <f>IFERROR(VLOOKUP($A1254,Nifty!$A$14:$I$4860,9,FALSE),All_curves!Y1253)</f>
        <v>12074848</v>
      </c>
      <c r="AA1254" s="5">
        <f t="shared" si="517"/>
        <v>0</v>
      </c>
      <c r="AB1254" s="5">
        <f t="shared" si="518"/>
        <v>0</v>
      </c>
      <c r="AC1254" s="5">
        <f t="shared" si="519"/>
        <v>0</v>
      </c>
      <c r="AD1254" s="5">
        <f t="shared" si="520"/>
        <v>0</v>
      </c>
      <c r="AE1254" s="5">
        <f t="shared" si="521"/>
        <v>0</v>
      </c>
      <c r="AF1254" s="5">
        <f t="shared" si="522"/>
        <v>0</v>
      </c>
      <c r="AG1254" s="5">
        <f t="shared" si="523"/>
        <v>0</v>
      </c>
      <c r="AH1254" s="5">
        <f t="shared" si="524"/>
        <v>0</v>
      </c>
      <c r="AI1254" s="5">
        <f t="shared" si="526"/>
        <v>0</v>
      </c>
      <c r="AJ1254" s="5">
        <f t="shared" si="527"/>
        <v>0</v>
      </c>
      <c r="AK1254" s="5">
        <f t="shared" si="528"/>
        <v>0</v>
      </c>
      <c r="AL1254" s="5">
        <f t="shared" si="529"/>
        <v>0</v>
      </c>
      <c r="AM1254" s="5">
        <f t="shared" si="530"/>
        <v>3.1892005201994422E-4</v>
      </c>
      <c r="AN1254" s="5">
        <f t="shared" si="531"/>
        <v>-1.2951008916844975E-3</v>
      </c>
      <c r="AO1254" s="5">
        <f t="shared" si="532"/>
        <v>-1.2951008916844975E-3</v>
      </c>
      <c r="AP1254" s="5">
        <f t="shared" si="533"/>
        <v>0</v>
      </c>
      <c r="AQ1254" s="5">
        <f t="shared" si="534"/>
        <v>-2.6500257564704421E-3</v>
      </c>
      <c r="AR1254" s="5">
        <f t="shared" si="535"/>
        <v>0</v>
      </c>
      <c r="AS1254" s="5">
        <f t="shared" si="536"/>
        <v>0</v>
      </c>
      <c r="AT1254" s="5">
        <f t="shared" si="537"/>
        <v>0</v>
      </c>
      <c r="AU1254" s="5">
        <f t="shared" si="538"/>
        <v>-2.6501331015059693E-3</v>
      </c>
      <c r="AV1254" s="5">
        <f t="shared" si="539"/>
        <v>0</v>
      </c>
      <c r="AW1254" s="5">
        <f t="shared" si="540"/>
        <v>0</v>
      </c>
      <c r="AX1254" s="5">
        <f t="shared" si="541"/>
        <v>-9.0602209303847214E-4</v>
      </c>
      <c r="AZ1254" s="7">
        <f t="shared" si="525"/>
        <v>148.58036584384487</v>
      </c>
      <c r="BA1254" s="4">
        <f t="shared" si="542"/>
        <v>-3.5322761176516393E-4</v>
      </c>
      <c r="BB1254" s="5">
        <f>AZ1254/MAX($AZ$16:AZ1254)-1</f>
        <v>-1.4999537836922983E-2</v>
      </c>
    </row>
    <row r="1255" spans="1:54" x14ac:dyDescent="0.25">
      <c r="A1255" s="3">
        <v>44382</v>
      </c>
      <c r="B1255">
        <f>IFERROR(VLOOKUP($A1255,Finnifty!$A$14:$I$486,B$15+1,FALSE),All_curves!B1254)</f>
        <v>1014756.13</v>
      </c>
      <c r="C1255">
        <f>IFERROR(VLOOKUP($A1255,Finnifty!$A$14:$I$486,C$15+1,FALSE),All_curves!C1254)</f>
        <v>1063754.6299999999</v>
      </c>
      <c r="D1255">
        <f>IFERROR(VLOOKUP($A1255,Finnifty!$A$14:$I$486,D$15+1,FALSE),All_curves!D1254)</f>
        <v>1080178.6299999999</v>
      </c>
      <c r="E1255">
        <f>IFERROR(VLOOKUP($A1255,Finnifty!$A$14:$I$486,E$15+1,FALSE),All_curves!E1254)</f>
        <v>1002344.56</v>
      </c>
      <c r="F1255">
        <f>IFERROR(VLOOKUP($A1255,Finnifty!$A$14:$I$486,F$15+1,FALSE),All_curves!F1254)</f>
        <v>1062209.3799999999</v>
      </c>
      <c r="G1255">
        <f>IFERROR(VLOOKUP($A1255,Finnifty!$A$14:$I$486,G$15+1,FALSE),All_curves!G1254)</f>
        <v>1072018.1299999999</v>
      </c>
      <c r="H1255">
        <f>IFERROR(VLOOKUP($A1255,Finnifty!$A$14:$I$486,H$15+1,FALSE),All_curves!H1254)</f>
        <v>1077708.1299999999</v>
      </c>
      <c r="I1255">
        <f>IFERROR(VLOOKUP($A1255,Finnifty!$A$14:$I$486,I$15+1,FALSE),All_curves!I1254)</f>
        <v>1007695.13</v>
      </c>
      <c r="J1255">
        <f>IFERROR(VLOOKUP($A1255,Banknifty!$A$14:$I$4860,2,FALSE),All_curves!J1254)</f>
        <v>18164880</v>
      </c>
      <c r="K1255">
        <f>IFERROR(VLOOKUP($A1255,Banknifty!$A$14:$I$4860,3,FALSE),All_curves!K1254)</f>
        <v>32237840</v>
      </c>
      <c r="L1255">
        <f>IFERROR(VLOOKUP($A1255,Banknifty!$A$14:$I$4860,4,FALSE),All_curves!L1254)</f>
        <v>24658944</v>
      </c>
      <c r="M1255">
        <f>IFERROR(VLOOKUP($A1255,Banknifty!$A$14:$I$4860,5,FALSE),All_curves!M1254)</f>
        <v>32837522</v>
      </c>
      <c r="N1255">
        <f>IFERROR(VLOOKUP($A1255,Banknifty!$A$14:$I$4860,6,FALSE),All_curves!N1254)</f>
        <v>19159238</v>
      </c>
      <c r="O1255">
        <f>IFERROR(VLOOKUP($A1255,Banknifty!$A$14:$I$4860,7,FALSE),All_curves!O1254)</f>
        <v>31370352</v>
      </c>
      <c r="P1255">
        <f>IFERROR(VLOOKUP($A1255,Banknifty!$A$14:$I$4860,8,FALSE),All_curves!P1254)</f>
        <v>31370352</v>
      </c>
      <c r="Q1255">
        <f>IFERROR(VLOOKUP($A1255,Banknifty!$A$14:$I$4860,9,FALSE),All_curves!Q1254)</f>
        <v>25642802</v>
      </c>
      <c r="R1255">
        <f>IFERROR(VLOOKUP($A1255,Nifty!$A$14:$I$4860,2,FALSE),All_curves!R1254)</f>
        <v>9205114</v>
      </c>
      <c r="S1255">
        <f>IFERROR(VLOOKUP($A1255,Nifty!$A$14:$I$4860,3,FALSE),All_curves!S1254)</f>
        <v>11787217</v>
      </c>
      <c r="T1255">
        <f>IFERROR(VLOOKUP($A1255,Nifty!$A$14:$I$4860,4,FALSE),All_curves!T1254)</f>
        <v>11788610</v>
      </c>
      <c r="U1255">
        <f>IFERROR(VLOOKUP($A1255,Nifty!$A$14:$I$4860,5,FALSE),All_curves!U1254)</f>
        <v>12915328</v>
      </c>
      <c r="V1255">
        <f>IFERROR(VLOOKUP($A1255,Nifty!$A$14:$I$4860,6,FALSE),All_curves!V1254)</f>
        <v>10303578</v>
      </c>
      <c r="W1255">
        <f>IFERROR(VLOOKUP($A1255,Nifty!$A$14:$I$4860,7,FALSE),All_curves!W1254)</f>
        <v>12351156</v>
      </c>
      <c r="X1255">
        <f>IFERROR(VLOOKUP($A1255,Nifty!$A$14:$I$4860,8,FALSE),All_curves!X1254)</f>
        <v>12105102</v>
      </c>
      <c r="Y1255">
        <f>IFERROR(VLOOKUP($A1255,Nifty!$A$14:$I$4860,9,FALSE),All_curves!Y1254)</f>
        <v>12074848</v>
      </c>
      <c r="AA1255" s="5">
        <f t="shared" si="517"/>
        <v>0</v>
      </c>
      <c r="AB1255" s="5">
        <f t="shared" si="518"/>
        <v>0</v>
      </c>
      <c r="AC1255" s="5">
        <f t="shared" si="519"/>
        <v>0</v>
      </c>
      <c r="AD1255" s="5">
        <f t="shared" si="520"/>
        <v>0</v>
      </c>
      <c r="AE1255" s="5">
        <f t="shared" si="521"/>
        <v>0</v>
      </c>
      <c r="AF1255" s="5">
        <f t="shared" si="522"/>
        <v>0</v>
      </c>
      <c r="AG1255" s="5">
        <f t="shared" si="523"/>
        <v>0</v>
      </c>
      <c r="AH1255" s="5">
        <f t="shared" si="524"/>
        <v>0</v>
      </c>
      <c r="AI1255" s="5">
        <f t="shared" si="526"/>
        <v>0</v>
      </c>
      <c r="AJ1255" s="5">
        <f t="shared" si="527"/>
        <v>1.5394219529518693E-4</v>
      </c>
      <c r="AK1255" s="5">
        <f t="shared" si="528"/>
        <v>0</v>
      </c>
      <c r="AL1255" s="5">
        <f t="shared" si="529"/>
        <v>0</v>
      </c>
      <c r="AM1255" s="5">
        <f t="shared" si="530"/>
        <v>-1.2561944387566859E-3</v>
      </c>
      <c r="AN1255" s="5">
        <f t="shared" si="531"/>
        <v>4.0468578301533498E-4</v>
      </c>
      <c r="AO1255" s="5">
        <f t="shared" si="532"/>
        <v>4.0468578301533498E-4</v>
      </c>
      <c r="AP1255" s="5">
        <f t="shared" si="533"/>
        <v>-5.6935731413965129E-6</v>
      </c>
      <c r="AQ1255" s="5">
        <f t="shared" si="534"/>
        <v>-7.5151673837181576E-4</v>
      </c>
      <c r="AR1255" s="5">
        <f t="shared" si="535"/>
        <v>3.0848005300931902E-4</v>
      </c>
      <c r="AS1255" s="5">
        <f t="shared" si="536"/>
        <v>0</v>
      </c>
      <c r="AT1255" s="5">
        <f t="shared" si="537"/>
        <v>0</v>
      </c>
      <c r="AU1255" s="5">
        <f t="shared" si="538"/>
        <v>-7.5150366194376428E-4</v>
      </c>
      <c r="AV1255" s="5">
        <f t="shared" si="539"/>
        <v>3.0856833525194638E-4</v>
      </c>
      <c r="AW1255" s="5">
        <f t="shared" si="540"/>
        <v>0</v>
      </c>
      <c r="AX1255" s="5">
        <f t="shared" si="541"/>
        <v>0</v>
      </c>
      <c r="AZ1255" s="7">
        <f t="shared" si="525"/>
        <v>148.57303249730069</v>
      </c>
      <c r="BA1255" s="4">
        <f t="shared" si="542"/>
        <v>-4.9356094276105849E-5</v>
      </c>
      <c r="BB1255" s="5">
        <f>AZ1255/MAX($AZ$16:AZ1255)-1</f>
        <v>-1.5048153612595594E-2</v>
      </c>
    </row>
    <row r="1256" spans="1:54" x14ac:dyDescent="0.25">
      <c r="A1256" s="3">
        <v>44383</v>
      </c>
      <c r="B1256">
        <f>IFERROR(VLOOKUP($A1256,Finnifty!$A$14:$I$486,B$15+1,FALSE),All_curves!B1255)</f>
        <v>1009373</v>
      </c>
      <c r="C1256">
        <f>IFERROR(VLOOKUP($A1256,Finnifty!$A$14:$I$486,C$15+1,FALSE),All_curves!C1255)</f>
        <v>1058111.6299999999</v>
      </c>
      <c r="D1256">
        <f>IFERROR(VLOOKUP($A1256,Finnifty!$A$14:$I$486,D$15+1,FALSE),All_curves!D1255)</f>
        <v>1073935.3799999999</v>
      </c>
      <c r="E1256">
        <f>IFERROR(VLOOKUP($A1256,Finnifty!$A$14:$I$486,E$15+1,FALSE),All_curves!E1255)</f>
        <v>996760.94</v>
      </c>
      <c r="F1256">
        <f>IFERROR(VLOOKUP($A1256,Finnifty!$A$14:$I$486,F$15+1,FALSE),All_curves!F1255)</f>
        <v>1056574.6299999999</v>
      </c>
      <c r="G1256">
        <f>IFERROR(VLOOKUP($A1256,Finnifty!$A$14:$I$486,G$15+1,FALSE),All_curves!G1255)</f>
        <v>1066331.3799999999</v>
      </c>
      <c r="H1256">
        <f>IFERROR(VLOOKUP($A1256,Finnifty!$A$14:$I$486,H$15+1,FALSE),All_curves!H1255)</f>
        <v>1071479.25</v>
      </c>
      <c r="I1256">
        <f>IFERROR(VLOOKUP($A1256,Finnifty!$A$14:$I$486,I$15+1,FALSE),All_curves!I1255)</f>
        <v>1002081.69</v>
      </c>
      <c r="J1256">
        <f>IFERROR(VLOOKUP($A1256,Banknifty!$A$14:$I$4860,2,FALSE),All_curves!J1255)</f>
        <v>18208758</v>
      </c>
      <c r="K1256">
        <f>IFERROR(VLOOKUP($A1256,Banknifty!$A$14:$I$4860,3,FALSE),All_curves!K1255)</f>
        <v>32222258</v>
      </c>
      <c r="L1256">
        <f>IFERROR(VLOOKUP($A1256,Banknifty!$A$14:$I$4860,4,FALSE),All_curves!L1255)</f>
        <v>24548572</v>
      </c>
      <c r="M1256">
        <f>IFERROR(VLOOKUP($A1256,Banknifty!$A$14:$I$4860,5,FALSE),All_curves!M1255)</f>
        <v>32676302</v>
      </c>
      <c r="N1256">
        <f>IFERROR(VLOOKUP($A1256,Banknifty!$A$14:$I$4860,6,FALSE),All_curves!N1255)</f>
        <v>19123754</v>
      </c>
      <c r="O1256">
        <f>IFERROR(VLOOKUP($A1256,Banknifty!$A$14:$I$4860,7,FALSE),All_curves!O1255)</f>
        <v>31354122</v>
      </c>
      <c r="P1256">
        <f>IFERROR(VLOOKUP($A1256,Banknifty!$A$14:$I$4860,8,FALSE),All_curves!P1255)</f>
        <v>31354122</v>
      </c>
      <c r="Q1256">
        <f>IFERROR(VLOOKUP($A1256,Banknifty!$A$14:$I$4860,9,FALSE),All_curves!Q1255)</f>
        <v>25635874</v>
      </c>
      <c r="R1256">
        <f>IFERROR(VLOOKUP($A1256,Nifty!$A$14:$I$4860,2,FALSE),All_curves!R1255)</f>
        <v>9160164</v>
      </c>
      <c r="S1256">
        <f>IFERROR(VLOOKUP($A1256,Nifty!$A$14:$I$4860,3,FALSE),All_curves!S1255)</f>
        <v>11741715</v>
      </c>
      <c r="T1256">
        <f>IFERROR(VLOOKUP($A1256,Nifty!$A$14:$I$4860,4,FALSE),All_curves!T1255)</f>
        <v>11717414</v>
      </c>
      <c r="U1256">
        <f>IFERROR(VLOOKUP($A1256,Nifty!$A$14:$I$4860,5,FALSE),All_curves!U1255)</f>
        <v>12869594</v>
      </c>
      <c r="V1256">
        <f>IFERROR(VLOOKUP($A1256,Nifty!$A$14:$I$4860,6,FALSE),All_curves!V1255)</f>
        <v>10253264</v>
      </c>
      <c r="W1256">
        <f>IFERROR(VLOOKUP($A1256,Nifty!$A$14:$I$4860,7,FALSE),All_curves!W1255)</f>
        <v>12303477</v>
      </c>
      <c r="X1256">
        <f>IFERROR(VLOOKUP($A1256,Nifty!$A$14:$I$4860,8,FALSE),All_curves!X1255)</f>
        <v>12031994</v>
      </c>
      <c r="Y1256">
        <f>IFERROR(VLOOKUP($A1256,Nifty!$A$14:$I$4860,9,FALSE),All_curves!Y1255)</f>
        <v>12074848</v>
      </c>
      <c r="AA1256" s="5">
        <f t="shared" si="517"/>
        <v>-5.3048509300456237E-3</v>
      </c>
      <c r="AB1256" s="5">
        <f t="shared" si="518"/>
        <v>-5.3047947720801236E-3</v>
      </c>
      <c r="AC1256" s="5">
        <f t="shared" si="519"/>
        <v>-5.7798310636825168E-3</v>
      </c>
      <c r="AD1256" s="5">
        <f t="shared" si="520"/>
        <v>-5.570559489044502E-3</v>
      </c>
      <c r="AE1256" s="5">
        <f t="shared" si="521"/>
        <v>-5.3047450964893716E-3</v>
      </c>
      <c r="AF1256" s="5">
        <f t="shared" si="522"/>
        <v>-5.30471438948521E-3</v>
      </c>
      <c r="AG1256" s="5">
        <f t="shared" si="523"/>
        <v>-5.7797466926410301E-3</v>
      </c>
      <c r="AH1256" s="5">
        <f t="shared" si="524"/>
        <v>-5.570573711118465E-3</v>
      </c>
      <c r="AI1256" s="5">
        <f t="shared" si="526"/>
        <v>2.4155403173595769E-3</v>
      </c>
      <c r="AJ1256" s="5">
        <f t="shared" si="527"/>
        <v>-4.8334503800506745E-4</v>
      </c>
      <c r="AK1256" s="5">
        <f t="shared" si="528"/>
        <v>-4.4759418732610579E-3</v>
      </c>
      <c r="AL1256" s="5">
        <f t="shared" si="529"/>
        <v>-4.9096274682358665E-3</v>
      </c>
      <c r="AM1256" s="5">
        <f t="shared" si="530"/>
        <v>-1.852056955501058E-3</v>
      </c>
      <c r="AN1256" s="5">
        <f t="shared" si="531"/>
        <v>-5.1736748124475707E-4</v>
      </c>
      <c r="AO1256" s="5">
        <f t="shared" si="532"/>
        <v>-5.1736748124475707E-4</v>
      </c>
      <c r="AP1256" s="5">
        <f t="shared" si="533"/>
        <v>-2.701732829353265E-4</v>
      </c>
      <c r="AQ1256" s="5">
        <f t="shared" si="534"/>
        <v>-4.8831551678772955E-3</v>
      </c>
      <c r="AR1256" s="5">
        <f t="shared" si="535"/>
        <v>-3.8602835597240093E-3</v>
      </c>
      <c r="AS1256" s="5">
        <f t="shared" si="536"/>
        <v>-6.0393888677291452E-3</v>
      </c>
      <c r="AT1256" s="5">
        <f t="shared" si="537"/>
        <v>-3.5410637654731403E-3</v>
      </c>
      <c r="AU1256" s="5">
        <f t="shared" si="538"/>
        <v>-4.8831580641209849E-3</v>
      </c>
      <c r="AV1256" s="5">
        <f t="shared" si="539"/>
        <v>-3.8602864379657653E-3</v>
      </c>
      <c r="AW1256" s="5">
        <f t="shared" si="540"/>
        <v>-6.0394369250255098E-3</v>
      </c>
      <c r="AX1256" s="5">
        <f t="shared" si="541"/>
        <v>0</v>
      </c>
      <c r="AZ1256" s="7">
        <f t="shared" si="525"/>
        <v>148.03051232310219</v>
      </c>
      <c r="BA1256" s="4">
        <f t="shared" si="542"/>
        <v>-3.6515386748154589E-3</v>
      </c>
      <c r="BB1256" s="5">
        <f>AZ1256/MAX($AZ$16:AZ1256)-1</f>
        <v>-1.8644743372510098E-2</v>
      </c>
    </row>
    <row r="1257" spans="1:54" x14ac:dyDescent="0.25">
      <c r="A1257" s="3">
        <v>44384</v>
      </c>
      <c r="B1257">
        <f>IFERROR(VLOOKUP($A1257,Finnifty!$A$14:$I$486,B$15+1,FALSE),All_curves!B1256)</f>
        <v>1013292.94</v>
      </c>
      <c r="C1257">
        <f>IFERROR(VLOOKUP($A1257,Finnifty!$A$14:$I$486,C$15+1,FALSE),All_curves!C1256)</f>
        <v>1063781</v>
      </c>
      <c r="D1257">
        <f>IFERROR(VLOOKUP($A1257,Finnifty!$A$14:$I$486,D$15+1,FALSE),All_curves!D1256)</f>
        <v>1079502.1299999999</v>
      </c>
      <c r="E1257">
        <f>IFERROR(VLOOKUP($A1257,Finnifty!$A$14:$I$486,E$15+1,FALSE),All_curves!E1256)</f>
        <v>1001755.5</v>
      </c>
      <c r="F1257">
        <f>IFERROR(VLOOKUP($A1257,Finnifty!$A$14:$I$486,F$15+1,FALSE),All_curves!F1256)</f>
        <v>1060677.75</v>
      </c>
      <c r="G1257">
        <f>IFERROR(VLOOKUP($A1257,Finnifty!$A$14:$I$486,G$15+1,FALSE),All_curves!G1256)</f>
        <v>1072044.75</v>
      </c>
      <c r="H1257">
        <f>IFERROR(VLOOKUP($A1257,Finnifty!$A$14:$I$486,H$15+1,FALSE),All_curves!H1256)</f>
        <v>1077033.3799999999</v>
      </c>
      <c r="I1257">
        <f>IFERROR(VLOOKUP($A1257,Finnifty!$A$14:$I$486,I$15+1,FALSE),All_curves!I1256)</f>
        <v>1008045.63</v>
      </c>
      <c r="J1257">
        <f>IFERROR(VLOOKUP($A1257,Banknifty!$A$14:$I$4860,2,FALSE),All_curves!J1256)</f>
        <v>18257808</v>
      </c>
      <c r="K1257">
        <f>IFERROR(VLOOKUP($A1257,Banknifty!$A$14:$I$4860,3,FALSE),All_curves!K1256)</f>
        <v>32543606</v>
      </c>
      <c r="L1257">
        <f>IFERROR(VLOOKUP($A1257,Banknifty!$A$14:$I$4860,4,FALSE),All_curves!L1256)</f>
        <v>24657112</v>
      </c>
      <c r="M1257">
        <f>IFERROR(VLOOKUP($A1257,Banknifty!$A$14:$I$4860,5,FALSE),All_curves!M1256)</f>
        <v>32835436</v>
      </c>
      <c r="N1257">
        <f>IFERROR(VLOOKUP($A1257,Banknifty!$A$14:$I$4860,6,FALSE),All_curves!N1256)</f>
        <v>19123754</v>
      </c>
      <c r="O1257">
        <f>IFERROR(VLOOKUP($A1257,Banknifty!$A$14:$I$4860,7,FALSE),All_curves!O1256)</f>
        <v>31354122</v>
      </c>
      <c r="P1257">
        <f>IFERROR(VLOOKUP($A1257,Banknifty!$A$14:$I$4860,8,FALSE),All_curves!P1256)</f>
        <v>31354122</v>
      </c>
      <c r="Q1257">
        <f>IFERROR(VLOOKUP($A1257,Banknifty!$A$14:$I$4860,9,FALSE),All_curves!Q1256)</f>
        <v>25635874</v>
      </c>
      <c r="R1257">
        <f>IFERROR(VLOOKUP($A1257,Nifty!$A$14:$I$4860,2,FALSE),All_curves!R1256)</f>
        <v>9183856</v>
      </c>
      <c r="S1257">
        <f>IFERROR(VLOOKUP($A1257,Nifty!$A$14:$I$4860,3,FALSE),All_curves!S1256)</f>
        <v>11817893</v>
      </c>
      <c r="T1257">
        <f>IFERROR(VLOOKUP($A1257,Nifty!$A$14:$I$4860,4,FALSE),All_curves!T1256)</f>
        <v>11738692</v>
      </c>
      <c r="U1257">
        <f>IFERROR(VLOOKUP($A1257,Nifty!$A$14:$I$4860,5,FALSE),All_curves!U1256)</f>
        <v>12920204</v>
      </c>
      <c r="V1257">
        <f>IFERROR(VLOOKUP($A1257,Nifty!$A$14:$I$4860,6,FALSE),All_curves!V1256)</f>
        <v>10279784</v>
      </c>
      <c r="W1257">
        <f>IFERROR(VLOOKUP($A1257,Nifty!$A$14:$I$4860,7,FALSE),All_curves!W1256)</f>
        <v>12383299</v>
      </c>
      <c r="X1257">
        <f>IFERROR(VLOOKUP($A1257,Nifty!$A$14:$I$4860,8,FALSE),All_curves!X1256)</f>
        <v>12053843</v>
      </c>
      <c r="Y1257">
        <f>IFERROR(VLOOKUP($A1257,Nifty!$A$14:$I$4860,9,FALSE),All_curves!Y1256)</f>
        <v>12032090</v>
      </c>
      <c r="AA1257" s="5">
        <f t="shared" ref="AA1257:AA1320" si="543">IFERROR(B1257/B1256-1,0)</f>
        <v>3.8835395834839748E-3</v>
      </c>
      <c r="AB1257" s="5">
        <f t="shared" ref="AB1257:AB1320" si="544">IFERROR(C1257/C1256-1,0)</f>
        <v>5.3580074533345901E-3</v>
      </c>
      <c r="AC1257" s="5">
        <f t="shared" ref="AC1257:AC1320" si="545">IFERROR(D1257/D1256-1,0)</f>
        <v>5.1835055476057157E-3</v>
      </c>
      <c r="AD1257" s="5">
        <f t="shared" ref="AD1257:AD1320" si="546">IFERROR(E1257/E1256-1,0)</f>
        <v>5.0107902502680712E-3</v>
      </c>
      <c r="AE1257" s="5">
        <f t="shared" ref="AE1257:AE1320" si="547">IFERROR(F1257/F1256-1,0)</f>
        <v>3.8834171136592488E-3</v>
      </c>
      <c r="AF1257" s="5">
        <f t="shared" ref="AF1257:AF1320" si="548">IFERROR(G1257/G1256-1,0)</f>
        <v>5.3579685519524745E-3</v>
      </c>
      <c r="AG1257" s="5">
        <f t="shared" ref="AG1257:AG1320" si="549">IFERROR(H1257/H1256-1,0)</f>
        <v>5.1836094819379674E-3</v>
      </c>
      <c r="AH1257" s="5">
        <f t="shared" ref="AH1257:AH1320" si="550">IFERROR(I1257/I1256-1,0)</f>
        <v>5.9515507163891979E-3</v>
      </c>
      <c r="AI1257" s="5">
        <f t="shared" si="526"/>
        <v>2.6937586846944583E-3</v>
      </c>
      <c r="AJ1257" s="5">
        <f t="shared" si="527"/>
        <v>9.9728578922060329E-3</v>
      </c>
      <c r="AK1257" s="5">
        <f t="shared" si="528"/>
        <v>4.4214384445662169E-3</v>
      </c>
      <c r="AL1257" s="5">
        <f t="shared" si="529"/>
        <v>4.8700125246730064E-3</v>
      </c>
      <c r="AM1257" s="5">
        <f t="shared" si="530"/>
        <v>0</v>
      </c>
      <c r="AN1257" s="5">
        <f t="shared" si="531"/>
        <v>0</v>
      </c>
      <c r="AO1257" s="5">
        <f t="shared" si="532"/>
        <v>0</v>
      </c>
      <c r="AP1257" s="5">
        <f t="shared" si="533"/>
        <v>0</v>
      </c>
      <c r="AQ1257" s="5">
        <f t="shared" si="534"/>
        <v>2.5864165750744128E-3</v>
      </c>
      <c r="AR1257" s="5">
        <f t="shared" si="535"/>
        <v>6.4878086378352684E-3</v>
      </c>
      <c r="AS1257" s="5">
        <f t="shared" si="536"/>
        <v>1.8159296923365709E-3</v>
      </c>
      <c r="AT1257" s="5">
        <f t="shared" si="537"/>
        <v>3.9325249887447455E-3</v>
      </c>
      <c r="AU1257" s="5">
        <f t="shared" si="538"/>
        <v>2.5864934327253231E-3</v>
      </c>
      <c r="AV1257" s="5">
        <f t="shared" si="539"/>
        <v>6.4877595170860225E-3</v>
      </c>
      <c r="AW1257" s="5">
        <f t="shared" si="540"/>
        <v>1.8159084853266449E-3</v>
      </c>
      <c r="AX1257" s="5">
        <f t="shared" si="541"/>
        <v>-3.5410797717702058E-3</v>
      </c>
      <c r="AZ1257" s="7">
        <f t="shared" ref="AZ1257:AZ1320" si="551">AZ1256*(1+BA1257)</f>
        <v>148.54826271921831</v>
      </c>
      <c r="BA1257" s="4">
        <f t="shared" si="542"/>
        <v>3.4975924084220725E-3</v>
      </c>
      <c r="BB1257" s="5">
        <f>AZ1257/MAX($AZ$16:AZ1257)-1</f>
        <v>-1.5212362676964575E-2</v>
      </c>
    </row>
    <row r="1258" spans="1:54" x14ac:dyDescent="0.25">
      <c r="A1258" s="3">
        <v>44385</v>
      </c>
      <c r="B1258">
        <f>IFERROR(VLOOKUP($A1258,Finnifty!$A$14:$I$486,B$15+1,FALSE),All_curves!B1257)</f>
        <v>1013360.81</v>
      </c>
      <c r="C1258">
        <f>IFERROR(VLOOKUP($A1258,Finnifty!$A$14:$I$486,C$15+1,FALSE),All_curves!C1257)</f>
        <v>1062133.8799999999</v>
      </c>
      <c r="D1258">
        <f>IFERROR(VLOOKUP($A1258,Finnifty!$A$14:$I$486,D$15+1,FALSE),All_curves!D1257)</f>
        <v>1087117.3799999999</v>
      </c>
      <c r="E1258">
        <f>IFERROR(VLOOKUP($A1258,Finnifty!$A$14:$I$486,E$15+1,FALSE),All_curves!E1257)</f>
        <v>1016686.13</v>
      </c>
      <c r="F1258">
        <f>IFERROR(VLOOKUP($A1258,Finnifty!$A$14:$I$486,F$15+1,FALSE),All_curves!F1257)</f>
        <v>1066554</v>
      </c>
      <c r="G1258">
        <f>IFERROR(VLOOKUP($A1258,Finnifty!$A$14:$I$486,G$15+1,FALSE),All_curves!G1257)</f>
        <v>1092110.3799999999</v>
      </c>
      <c r="H1258">
        <f>IFERROR(VLOOKUP($A1258,Finnifty!$A$14:$I$486,H$15+1,FALSE),All_curves!H1257)</f>
        <v>1084631.1299999999</v>
      </c>
      <c r="I1258">
        <f>IFERROR(VLOOKUP($A1258,Finnifty!$A$14:$I$486,I$15+1,FALSE),All_curves!I1257)</f>
        <v>1008796.56</v>
      </c>
      <c r="J1258">
        <f>IFERROR(VLOOKUP($A1258,Banknifty!$A$14:$I$4860,2,FALSE),All_curves!J1257)</f>
        <v>18390222</v>
      </c>
      <c r="K1258">
        <f>IFERROR(VLOOKUP($A1258,Banknifty!$A$14:$I$4860,3,FALSE),All_curves!K1257)</f>
        <v>33052634</v>
      </c>
      <c r="L1258">
        <f>IFERROR(VLOOKUP($A1258,Banknifty!$A$14:$I$4860,4,FALSE),All_curves!L1257)</f>
        <v>24814642</v>
      </c>
      <c r="M1258">
        <f>IFERROR(VLOOKUP($A1258,Banknifty!$A$14:$I$4860,5,FALSE),All_curves!M1257)</f>
        <v>33151316</v>
      </c>
      <c r="N1258">
        <f>IFERROR(VLOOKUP($A1258,Banknifty!$A$14:$I$4860,6,FALSE),All_curves!N1257)</f>
        <v>19123754</v>
      </c>
      <c r="O1258">
        <f>IFERROR(VLOOKUP($A1258,Banknifty!$A$14:$I$4860,7,FALSE),All_curves!O1257)</f>
        <v>31358948</v>
      </c>
      <c r="P1258">
        <f>IFERROR(VLOOKUP($A1258,Banknifty!$A$14:$I$4860,8,FALSE),All_curves!P1257)</f>
        <v>31358948</v>
      </c>
      <c r="Q1258">
        <f>IFERROR(VLOOKUP($A1258,Banknifty!$A$14:$I$4860,9,FALSE),All_curves!Q1257)</f>
        <v>25635874</v>
      </c>
      <c r="R1258">
        <f>IFERROR(VLOOKUP($A1258,Nifty!$A$14:$I$4860,2,FALSE),All_curves!R1257)</f>
        <v>9180794</v>
      </c>
      <c r="S1258">
        <f>IFERROR(VLOOKUP($A1258,Nifty!$A$14:$I$4860,3,FALSE),All_curves!S1257)</f>
        <v>12078337</v>
      </c>
      <c r="T1258">
        <f>IFERROR(VLOOKUP($A1258,Nifty!$A$14:$I$4860,4,FALSE),All_curves!T1257)</f>
        <v>11747923</v>
      </c>
      <c r="U1258">
        <f>IFERROR(VLOOKUP($A1258,Nifty!$A$14:$I$4860,5,FALSE),All_curves!U1257)</f>
        <v>12913827</v>
      </c>
      <c r="V1258">
        <f>IFERROR(VLOOKUP($A1258,Nifty!$A$14:$I$4860,6,FALSE),All_curves!V1257)</f>
        <v>10225440</v>
      </c>
      <c r="W1258">
        <f>IFERROR(VLOOKUP($A1258,Nifty!$A$14:$I$4860,7,FALSE),All_curves!W1257)</f>
        <v>12309907</v>
      </c>
      <c r="X1258">
        <f>IFERROR(VLOOKUP($A1258,Nifty!$A$14:$I$4860,8,FALSE),All_curves!X1257)</f>
        <v>11994168</v>
      </c>
      <c r="Y1258">
        <f>IFERROR(VLOOKUP($A1258,Nifty!$A$14:$I$4860,9,FALSE),All_curves!Y1257)</f>
        <v>12079406</v>
      </c>
      <c r="AA1258" s="5">
        <f t="shared" si="543"/>
        <v>6.6979643616349449E-5</v>
      </c>
      <c r="AB1258" s="5">
        <f t="shared" si="544"/>
        <v>-1.5483638079643036E-3</v>
      </c>
      <c r="AC1258" s="5">
        <f t="shared" si="545"/>
        <v>7.0544094248337075E-3</v>
      </c>
      <c r="AD1258" s="5">
        <f t="shared" si="546"/>
        <v>1.4904465211321494E-2</v>
      </c>
      <c r="AE1258" s="5">
        <f t="shared" si="547"/>
        <v>5.5400898152149214E-3</v>
      </c>
      <c r="AF1258" s="5">
        <f t="shared" si="548"/>
        <v>1.8717157096287185E-2</v>
      </c>
      <c r="AG1258" s="5">
        <f t="shared" si="549"/>
        <v>7.0543310366109058E-3</v>
      </c>
      <c r="AH1258" s="5">
        <f t="shared" si="550"/>
        <v>7.4493651641538428E-4</v>
      </c>
      <c r="AI1258" s="5">
        <f t="shared" si="526"/>
        <v>7.2524587836613197E-3</v>
      </c>
      <c r="AJ1258" s="5">
        <f t="shared" si="527"/>
        <v>1.5641413554478234E-2</v>
      </c>
      <c r="AK1258" s="5">
        <f t="shared" si="528"/>
        <v>6.3888260717637202E-3</v>
      </c>
      <c r="AL1258" s="5">
        <f t="shared" si="529"/>
        <v>9.620094583181471E-3</v>
      </c>
      <c r="AM1258" s="5">
        <f t="shared" si="530"/>
        <v>0</v>
      </c>
      <c r="AN1258" s="5">
        <f t="shared" si="531"/>
        <v>1.5391915614793028E-4</v>
      </c>
      <c r="AO1258" s="5">
        <f t="shared" si="532"/>
        <v>1.5391915614793028E-4</v>
      </c>
      <c r="AP1258" s="5">
        <f t="shared" si="533"/>
        <v>0</v>
      </c>
      <c r="AQ1258" s="5">
        <f t="shared" si="534"/>
        <v>-3.3341115104590369E-4</v>
      </c>
      <c r="AR1258" s="5">
        <f t="shared" si="535"/>
        <v>2.2038107808219243E-2</v>
      </c>
      <c r="AS1258" s="5">
        <f t="shared" si="536"/>
        <v>7.8637381405011197E-4</v>
      </c>
      <c r="AT1258" s="5">
        <f t="shared" si="537"/>
        <v>-4.9356805821332284E-4</v>
      </c>
      <c r="AU1258" s="5">
        <f t="shared" si="538"/>
        <v>-5.2864924010076475E-3</v>
      </c>
      <c r="AV1258" s="5">
        <f t="shared" si="539"/>
        <v>-5.9266920713131332E-3</v>
      </c>
      <c r="AW1258" s="5">
        <f t="shared" si="540"/>
        <v>-4.9507032736364476E-3</v>
      </c>
      <c r="AX1258" s="5">
        <f t="shared" si="541"/>
        <v>3.932483882683746E-3</v>
      </c>
      <c r="AZ1258" s="7">
        <f t="shared" si="551"/>
        <v>149.17656452341089</v>
      </c>
      <c r="BA1258" s="4">
        <f t="shared" si="542"/>
        <v>4.2296139496438697E-3</v>
      </c>
      <c r="BB1258" s="5">
        <f>AZ1258/MAX($AZ$16:AZ1258)-1</f>
        <v>-1.1047091148706167E-2</v>
      </c>
    </row>
    <row r="1259" spans="1:54" x14ac:dyDescent="0.25">
      <c r="A1259" s="3">
        <v>44386</v>
      </c>
      <c r="B1259">
        <f>IFERROR(VLOOKUP($A1259,Finnifty!$A$14:$I$486,B$15+1,FALSE),All_curves!B1258)</f>
        <v>1013360.81</v>
      </c>
      <c r="C1259">
        <f>IFERROR(VLOOKUP($A1259,Finnifty!$A$14:$I$486,C$15+1,FALSE),All_curves!C1258)</f>
        <v>1062133.8799999999</v>
      </c>
      <c r="D1259">
        <f>IFERROR(VLOOKUP($A1259,Finnifty!$A$14:$I$486,D$15+1,FALSE),All_curves!D1258)</f>
        <v>1087117.3799999999</v>
      </c>
      <c r="E1259">
        <f>IFERROR(VLOOKUP($A1259,Finnifty!$A$14:$I$486,E$15+1,FALSE),All_curves!E1258)</f>
        <v>1016686.13</v>
      </c>
      <c r="F1259">
        <f>IFERROR(VLOOKUP($A1259,Finnifty!$A$14:$I$486,F$15+1,FALSE),All_curves!F1258)</f>
        <v>1066554</v>
      </c>
      <c r="G1259">
        <f>IFERROR(VLOOKUP($A1259,Finnifty!$A$14:$I$486,G$15+1,FALSE),All_curves!G1258)</f>
        <v>1092110.3799999999</v>
      </c>
      <c r="H1259">
        <f>IFERROR(VLOOKUP($A1259,Finnifty!$A$14:$I$486,H$15+1,FALSE),All_curves!H1258)</f>
        <v>1084631.1299999999</v>
      </c>
      <c r="I1259">
        <f>IFERROR(VLOOKUP($A1259,Finnifty!$A$14:$I$486,I$15+1,FALSE),All_curves!I1258)</f>
        <v>1008796.56</v>
      </c>
      <c r="J1259">
        <f>IFERROR(VLOOKUP($A1259,Banknifty!$A$14:$I$4860,2,FALSE),All_curves!J1258)</f>
        <v>18308244</v>
      </c>
      <c r="K1259">
        <f>IFERROR(VLOOKUP($A1259,Banknifty!$A$14:$I$4860,3,FALSE),All_curves!K1258)</f>
        <v>33052634</v>
      </c>
      <c r="L1259">
        <f>IFERROR(VLOOKUP($A1259,Banknifty!$A$14:$I$4860,4,FALSE),All_curves!L1258)</f>
        <v>24814642</v>
      </c>
      <c r="M1259">
        <f>IFERROR(VLOOKUP($A1259,Banknifty!$A$14:$I$4860,5,FALSE),All_curves!M1258)</f>
        <v>33151316</v>
      </c>
      <c r="N1259">
        <f>IFERROR(VLOOKUP($A1259,Banknifty!$A$14:$I$4860,6,FALSE),All_curves!N1258)</f>
        <v>19169948</v>
      </c>
      <c r="O1259">
        <f>IFERROR(VLOOKUP($A1259,Banknifty!$A$14:$I$4860,7,FALSE),All_curves!O1258)</f>
        <v>31343792</v>
      </c>
      <c r="P1259">
        <f>IFERROR(VLOOKUP($A1259,Banknifty!$A$14:$I$4860,8,FALSE),All_curves!P1258)</f>
        <v>31343792</v>
      </c>
      <c r="Q1259">
        <f>IFERROR(VLOOKUP($A1259,Banknifty!$A$14:$I$4860,9,FALSE),All_curves!Q1258)</f>
        <v>25510010</v>
      </c>
      <c r="R1259">
        <f>IFERROR(VLOOKUP($A1259,Nifty!$A$14:$I$4860,2,FALSE),All_curves!R1258)</f>
        <v>9161158</v>
      </c>
      <c r="S1259">
        <f>IFERROR(VLOOKUP($A1259,Nifty!$A$14:$I$4860,3,FALSE),All_curves!S1258)</f>
        <v>12078337</v>
      </c>
      <c r="T1259">
        <f>IFERROR(VLOOKUP($A1259,Nifty!$A$14:$I$4860,4,FALSE),All_curves!T1258)</f>
        <v>11747923</v>
      </c>
      <c r="U1259">
        <f>IFERROR(VLOOKUP($A1259,Nifty!$A$14:$I$4860,5,FALSE),All_curves!U1258)</f>
        <v>12913827</v>
      </c>
      <c r="V1259">
        <f>IFERROR(VLOOKUP($A1259,Nifty!$A$14:$I$4860,6,FALSE),All_curves!V1258)</f>
        <v>10203570</v>
      </c>
      <c r="W1259">
        <f>IFERROR(VLOOKUP($A1259,Nifty!$A$14:$I$4860,7,FALSE),All_curves!W1258)</f>
        <v>12309907</v>
      </c>
      <c r="X1259">
        <f>IFERROR(VLOOKUP($A1259,Nifty!$A$14:$I$4860,8,FALSE),All_curves!X1258)</f>
        <v>11994168</v>
      </c>
      <c r="Y1259">
        <f>IFERROR(VLOOKUP($A1259,Nifty!$A$14:$I$4860,9,FALSE),All_curves!Y1258)</f>
        <v>12014004</v>
      </c>
      <c r="AA1259" s="5">
        <f t="shared" si="543"/>
        <v>0</v>
      </c>
      <c r="AB1259" s="5">
        <f t="shared" si="544"/>
        <v>0</v>
      </c>
      <c r="AC1259" s="5">
        <f t="shared" si="545"/>
        <v>0</v>
      </c>
      <c r="AD1259" s="5">
        <f t="shared" si="546"/>
        <v>0</v>
      </c>
      <c r="AE1259" s="5">
        <f t="shared" si="547"/>
        <v>0</v>
      </c>
      <c r="AF1259" s="5">
        <f t="shared" si="548"/>
        <v>0</v>
      </c>
      <c r="AG1259" s="5">
        <f t="shared" si="549"/>
        <v>0</v>
      </c>
      <c r="AH1259" s="5">
        <f t="shared" si="550"/>
        <v>0</v>
      </c>
      <c r="AI1259" s="5">
        <f t="shared" si="526"/>
        <v>-4.4576949642043395E-3</v>
      </c>
      <c r="AJ1259" s="5">
        <f t="shared" si="527"/>
        <v>0</v>
      </c>
      <c r="AK1259" s="5">
        <f t="shared" si="528"/>
        <v>0</v>
      </c>
      <c r="AL1259" s="5">
        <f t="shared" si="529"/>
        <v>0</v>
      </c>
      <c r="AM1259" s="5">
        <f t="shared" si="530"/>
        <v>2.415529921583337E-3</v>
      </c>
      <c r="AN1259" s="5">
        <f t="shared" si="531"/>
        <v>-4.8330702930465819E-4</v>
      </c>
      <c r="AO1259" s="5">
        <f t="shared" si="532"/>
        <v>-4.8330702930465819E-4</v>
      </c>
      <c r="AP1259" s="5">
        <f t="shared" si="533"/>
        <v>-4.9096824239345249E-3</v>
      </c>
      <c r="AQ1259" s="5">
        <f t="shared" si="534"/>
        <v>-2.1388128303500009E-3</v>
      </c>
      <c r="AR1259" s="5">
        <f t="shared" si="535"/>
        <v>0</v>
      </c>
      <c r="AS1259" s="5">
        <f t="shared" si="536"/>
        <v>0</v>
      </c>
      <c r="AT1259" s="5">
        <f t="shared" si="537"/>
        <v>0</v>
      </c>
      <c r="AU1259" s="5">
        <f t="shared" si="538"/>
        <v>-2.1387832699619747E-3</v>
      </c>
      <c r="AV1259" s="5">
        <f t="shared" si="539"/>
        <v>0</v>
      </c>
      <c r="AW1259" s="5">
        <f t="shared" si="540"/>
        <v>0</v>
      </c>
      <c r="AX1259" s="5">
        <f t="shared" si="541"/>
        <v>-5.4143390825674986E-3</v>
      </c>
      <c r="AZ1259" s="7">
        <f t="shared" si="551"/>
        <v>149.06710375337752</v>
      </c>
      <c r="BA1259" s="4">
        <f t="shared" si="542"/>
        <v>-7.3376652950184673E-4</v>
      </c>
      <c r="BB1259" s="5">
        <f>AZ1259/MAX($AZ$16:AZ1259)-1</f>
        <v>-1.1772751692474825E-2</v>
      </c>
    </row>
    <row r="1260" spans="1:54" x14ac:dyDescent="0.25">
      <c r="A1260" s="3">
        <v>44389</v>
      </c>
      <c r="B1260">
        <f>IFERROR(VLOOKUP($A1260,Finnifty!$A$14:$I$486,B$15+1,FALSE),All_curves!B1259)</f>
        <v>1013360.81</v>
      </c>
      <c r="C1260">
        <f>IFERROR(VLOOKUP($A1260,Finnifty!$A$14:$I$486,C$15+1,FALSE),All_curves!C1259)</f>
        <v>1062133.8799999999</v>
      </c>
      <c r="D1260">
        <f>IFERROR(VLOOKUP($A1260,Finnifty!$A$14:$I$486,D$15+1,FALSE),All_curves!D1259)</f>
        <v>1087117.3799999999</v>
      </c>
      <c r="E1260">
        <f>IFERROR(VLOOKUP($A1260,Finnifty!$A$14:$I$486,E$15+1,FALSE),All_curves!E1259)</f>
        <v>1016686.13</v>
      </c>
      <c r="F1260">
        <f>IFERROR(VLOOKUP($A1260,Finnifty!$A$14:$I$486,F$15+1,FALSE),All_curves!F1259)</f>
        <v>1066554</v>
      </c>
      <c r="G1260">
        <f>IFERROR(VLOOKUP($A1260,Finnifty!$A$14:$I$486,G$15+1,FALSE),All_curves!G1259)</f>
        <v>1092110.3799999999</v>
      </c>
      <c r="H1260">
        <f>IFERROR(VLOOKUP($A1260,Finnifty!$A$14:$I$486,H$15+1,FALSE),All_curves!H1259)</f>
        <v>1084631.1299999999</v>
      </c>
      <c r="I1260">
        <f>IFERROR(VLOOKUP($A1260,Finnifty!$A$14:$I$486,I$15+1,FALSE),All_curves!I1259)</f>
        <v>1008796.56</v>
      </c>
      <c r="J1260">
        <f>IFERROR(VLOOKUP($A1260,Banknifty!$A$14:$I$4860,2,FALSE),All_curves!J1259)</f>
        <v>18241812</v>
      </c>
      <c r="K1260">
        <f>IFERROR(VLOOKUP($A1260,Banknifty!$A$14:$I$4860,3,FALSE),All_curves!K1259)</f>
        <v>32996290</v>
      </c>
      <c r="L1260">
        <f>IFERROR(VLOOKUP($A1260,Banknifty!$A$14:$I$4860,4,FALSE),All_curves!L1259)</f>
        <v>24772342</v>
      </c>
      <c r="M1260">
        <f>IFERROR(VLOOKUP($A1260,Banknifty!$A$14:$I$4860,5,FALSE),All_curves!M1259)</f>
        <v>33151316</v>
      </c>
      <c r="N1260">
        <f>IFERROR(VLOOKUP($A1260,Banknifty!$A$14:$I$4860,6,FALSE),All_curves!N1259)</f>
        <v>19221586</v>
      </c>
      <c r="O1260">
        <f>IFERROR(VLOOKUP($A1260,Banknifty!$A$14:$I$4860,7,FALSE),All_curves!O1259)</f>
        <v>31656378</v>
      </c>
      <c r="P1260">
        <f>IFERROR(VLOOKUP($A1260,Banknifty!$A$14:$I$4860,8,FALSE),All_curves!P1259)</f>
        <v>31656378</v>
      </c>
      <c r="Q1260">
        <f>IFERROR(VLOOKUP($A1260,Banknifty!$A$14:$I$4860,9,FALSE),All_curves!Q1259)</f>
        <v>25634244</v>
      </c>
      <c r="R1260">
        <f>IFERROR(VLOOKUP($A1260,Nifty!$A$14:$I$4860,2,FALSE),All_curves!R1259)</f>
        <v>9134317</v>
      </c>
      <c r="S1260">
        <f>IFERROR(VLOOKUP($A1260,Nifty!$A$14:$I$4860,3,FALSE),All_curves!S1259)</f>
        <v>12057073</v>
      </c>
      <c r="T1260">
        <f>IFERROR(VLOOKUP($A1260,Nifty!$A$14:$I$4860,4,FALSE),All_curves!T1259)</f>
        <v>11724578</v>
      </c>
      <c r="U1260">
        <f>IFERROR(VLOOKUP($A1260,Nifty!$A$14:$I$4860,5,FALSE),All_curves!U1259)</f>
        <v>12891092</v>
      </c>
      <c r="V1260">
        <f>IFERROR(VLOOKUP($A1260,Nifty!$A$14:$I$4860,6,FALSE),All_curves!V1259)</f>
        <v>10173674</v>
      </c>
      <c r="W1260">
        <f>IFERROR(VLOOKUP($A1260,Nifty!$A$14:$I$4860,7,FALSE),All_curves!W1259)</f>
        <v>12288235</v>
      </c>
      <c r="X1260">
        <f>IFERROR(VLOOKUP($A1260,Nifty!$A$14:$I$4860,8,FALSE),All_curves!X1259)</f>
        <v>11970334</v>
      </c>
      <c r="Y1260">
        <f>IFERROR(VLOOKUP($A1260,Nifty!$A$14:$I$4860,9,FALSE),All_curves!Y1259)</f>
        <v>12014004</v>
      </c>
      <c r="AA1260" s="5">
        <f t="shared" si="543"/>
        <v>0</v>
      </c>
      <c r="AB1260" s="5">
        <f t="shared" si="544"/>
        <v>0</v>
      </c>
      <c r="AC1260" s="5">
        <f t="shared" si="545"/>
        <v>0</v>
      </c>
      <c r="AD1260" s="5">
        <f t="shared" si="546"/>
        <v>0</v>
      </c>
      <c r="AE1260" s="5">
        <f t="shared" si="547"/>
        <v>0</v>
      </c>
      <c r="AF1260" s="5">
        <f t="shared" si="548"/>
        <v>0</v>
      </c>
      <c r="AG1260" s="5">
        <f t="shared" si="549"/>
        <v>0</v>
      </c>
      <c r="AH1260" s="5">
        <f t="shared" si="550"/>
        <v>0</v>
      </c>
      <c r="AI1260" s="5">
        <f t="shared" si="526"/>
        <v>-3.6285293117133133E-3</v>
      </c>
      <c r="AJ1260" s="5">
        <f t="shared" si="527"/>
        <v>-1.7046750343708839E-3</v>
      </c>
      <c r="AK1260" s="5">
        <f t="shared" si="528"/>
        <v>-1.7046387370811544E-3</v>
      </c>
      <c r="AL1260" s="5">
        <f t="shared" si="529"/>
        <v>0</v>
      </c>
      <c r="AM1260" s="5">
        <f t="shared" si="530"/>
        <v>2.6936953610932068E-3</v>
      </c>
      <c r="AN1260" s="5">
        <f t="shared" si="531"/>
        <v>9.9728201361213298E-3</v>
      </c>
      <c r="AO1260" s="5">
        <f t="shared" si="532"/>
        <v>9.9728201361213298E-3</v>
      </c>
      <c r="AP1260" s="5">
        <f t="shared" si="533"/>
        <v>4.8700098510350287E-3</v>
      </c>
      <c r="AQ1260" s="5">
        <f t="shared" si="534"/>
        <v>-2.9298697828374909E-3</v>
      </c>
      <c r="AR1260" s="5">
        <f t="shared" si="535"/>
        <v>-1.76050726188548E-3</v>
      </c>
      <c r="AS1260" s="5">
        <f t="shared" si="536"/>
        <v>-1.9871597728381429E-3</v>
      </c>
      <c r="AT1260" s="5">
        <f t="shared" si="537"/>
        <v>-1.7605160731981595E-3</v>
      </c>
      <c r="AU1260" s="5">
        <f t="shared" si="538"/>
        <v>-2.9299549079391252E-3</v>
      </c>
      <c r="AV1260" s="5">
        <f t="shared" si="539"/>
        <v>-1.7605332030534715E-3</v>
      </c>
      <c r="AW1260" s="5">
        <f t="shared" si="540"/>
        <v>-1.987132413019399E-3</v>
      </c>
      <c r="AX1260" s="5">
        <f t="shared" si="541"/>
        <v>0</v>
      </c>
      <c r="AZ1260" s="7">
        <f t="shared" si="551"/>
        <v>149.10036949984445</v>
      </c>
      <c r="BA1260" s="4">
        <f t="shared" si="542"/>
        <v>2.231595411014281E-4</v>
      </c>
      <c r="BB1260" s="5">
        <f>AZ1260/MAX($AZ$16:AZ1260)-1</f>
        <v>-1.155221935323858E-2</v>
      </c>
    </row>
    <row r="1261" spans="1:54" x14ac:dyDescent="0.25">
      <c r="A1261" s="3">
        <v>44390</v>
      </c>
      <c r="B1261">
        <f>IFERROR(VLOOKUP($A1261,Finnifty!$A$14:$I$486,B$15+1,FALSE),All_curves!B1260)</f>
        <v>1013360.81</v>
      </c>
      <c r="C1261">
        <f>IFERROR(VLOOKUP($A1261,Finnifty!$A$14:$I$486,C$15+1,FALSE),All_curves!C1260)</f>
        <v>1061704</v>
      </c>
      <c r="D1261">
        <f>IFERROR(VLOOKUP($A1261,Finnifty!$A$14:$I$486,D$15+1,FALSE),All_curves!D1260)</f>
        <v>1087117.3799999999</v>
      </c>
      <c r="E1261">
        <f>IFERROR(VLOOKUP($A1261,Finnifty!$A$14:$I$486,E$15+1,FALSE),All_curves!E1260)</f>
        <v>1016274.63</v>
      </c>
      <c r="F1261">
        <f>IFERROR(VLOOKUP($A1261,Finnifty!$A$14:$I$486,F$15+1,FALSE),All_curves!F1260)</f>
        <v>1066554</v>
      </c>
      <c r="G1261">
        <f>IFERROR(VLOOKUP($A1261,Finnifty!$A$14:$I$486,G$15+1,FALSE),All_curves!G1260)</f>
        <v>1091668.3799999999</v>
      </c>
      <c r="H1261">
        <f>IFERROR(VLOOKUP($A1261,Finnifty!$A$14:$I$486,H$15+1,FALSE),All_curves!H1260)</f>
        <v>1084631.1299999999</v>
      </c>
      <c r="I1261">
        <f>IFERROR(VLOOKUP($A1261,Finnifty!$A$14:$I$486,I$15+1,FALSE),All_curves!I1260)</f>
        <v>1008388.25</v>
      </c>
      <c r="J1261">
        <f>IFERROR(VLOOKUP($A1261,Banknifty!$A$14:$I$4860,2,FALSE),All_curves!J1260)</f>
        <v>18254846</v>
      </c>
      <c r="K1261">
        <f>IFERROR(VLOOKUP($A1261,Banknifty!$A$14:$I$4860,3,FALSE),All_curves!K1260)</f>
        <v>33011266</v>
      </c>
      <c r="L1261">
        <f>IFERROR(VLOOKUP($A1261,Banknifty!$A$14:$I$4860,4,FALSE),All_curves!L1260)</f>
        <v>24719326</v>
      </c>
      <c r="M1261">
        <f>IFERROR(VLOOKUP($A1261,Banknifty!$A$14:$I$4860,5,FALSE),All_curves!M1260)</f>
        <v>33141274</v>
      </c>
      <c r="N1261">
        <f>IFERROR(VLOOKUP($A1261,Banknifty!$A$14:$I$4860,6,FALSE),All_curves!N1260)</f>
        <v>19076808</v>
      </c>
      <c r="O1261">
        <f>IFERROR(VLOOKUP($A1261,Banknifty!$A$14:$I$4860,7,FALSE),All_curves!O1260)</f>
        <v>31670950</v>
      </c>
      <c r="P1261">
        <f>IFERROR(VLOOKUP($A1261,Banknifty!$A$14:$I$4860,8,FALSE),All_curves!P1260)</f>
        <v>31670950</v>
      </c>
      <c r="Q1261">
        <f>IFERROR(VLOOKUP($A1261,Banknifty!$A$14:$I$4860,9,FALSE),All_curves!Q1260)</f>
        <v>25594588</v>
      </c>
      <c r="R1261">
        <f>IFERROR(VLOOKUP($A1261,Nifty!$A$14:$I$4860,2,FALSE),All_curves!R1260)</f>
        <v>9089598</v>
      </c>
      <c r="S1261">
        <f>IFERROR(VLOOKUP($A1261,Nifty!$A$14:$I$4860,3,FALSE),All_curves!S1260)</f>
        <v>11998046</v>
      </c>
      <c r="T1261">
        <f>IFERROR(VLOOKUP($A1261,Nifty!$A$14:$I$4860,4,FALSE),All_curves!T1260)</f>
        <v>11671872</v>
      </c>
      <c r="U1261">
        <f>IFERROR(VLOOKUP($A1261,Nifty!$A$14:$I$4860,5,FALSE),All_curves!U1260)</f>
        <v>12831561</v>
      </c>
      <c r="V1261">
        <f>IFERROR(VLOOKUP($A1261,Nifty!$A$14:$I$4860,6,FALSE),All_curves!V1260)</f>
        <v>10123868</v>
      </c>
      <c r="W1261">
        <f>IFERROR(VLOOKUP($A1261,Nifty!$A$14:$I$4860,7,FALSE),All_curves!W1260)</f>
        <v>12228077</v>
      </c>
      <c r="X1261">
        <f>IFERROR(VLOOKUP($A1261,Nifty!$A$14:$I$4860,8,FALSE),All_curves!X1260)</f>
        <v>11916523</v>
      </c>
      <c r="Y1261">
        <f>IFERROR(VLOOKUP($A1261,Nifty!$A$14:$I$4860,9,FALSE),All_curves!Y1260)</f>
        <v>11992854</v>
      </c>
      <c r="AA1261" s="5">
        <f t="shared" si="543"/>
        <v>0</v>
      </c>
      <c r="AB1261" s="5">
        <f t="shared" si="544"/>
        <v>-4.0473240529703691E-4</v>
      </c>
      <c r="AC1261" s="5">
        <f t="shared" si="545"/>
        <v>0</v>
      </c>
      <c r="AD1261" s="5">
        <f t="shared" si="546"/>
        <v>-4.0474634979037472E-4</v>
      </c>
      <c r="AE1261" s="5">
        <f t="shared" si="547"/>
        <v>0</v>
      </c>
      <c r="AF1261" s="5">
        <f t="shared" si="548"/>
        <v>-4.0472099532651296E-4</v>
      </c>
      <c r="AG1261" s="5">
        <f t="shared" si="549"/>
        <v>0</v>
      </c>
      <c r="AH1261" s="5">
        <f t="shared" si="550"/>
        <v>-4.0474959589476001E-4</v>
      </c>
      <c r="AI1261" s="5">
        <f t="shared" si="526"/>
        <v>7.1451235217212528E-4</v>
      </c>
      <c r="AJ1261" s="5">
        <f t="shared" si="527"/>
        <v>4.5386920772005901E-4</v>
      </c>
      <c r="AK1261" s="5">
        <f t="shared" si="528"/>
        <v>-2.1401286967538402E-3</v>
      </c>
      <c r="AL1261" s="5">
        <f t="shared" si="529"/>
        <v>-3.0291406832838597E-4</v>
      </c>
      <c r="AM1261" s="5">
        <f t="shared" si="530"/>
        <v>-7.5320527660932557E-3</v>
      </c>
      <c r="AN1261" s="5">
        <f t="shared" si="531"/>
        <v>4.6031798078738362E-4</v>
      </c>
      <c r="AO1261" s="5">
        <f t="shared" si="532"/>
        <v>4.6031798078738362E-4</v>
      </c>
      <c r="AP1261" s="5">
        <f t="shared" si="533"/>
        <v>-1.5469931549375593E-3</v>
      </c>
      <c r="AQ1261" s="5">
        <f t="shared" si="534"/>
        <v>-4.8957136039837756E-3</v>
      </c>
      <c r="AR1261" s="5">
        <f t="shared" si="535"/>
        <v>-4.895632629909441E-3</v>
      </c>
      <c r="AS1261" s="5">
        <f t="shared" si="536"/>
        <v>-4.4953430306831077E-3</v>
      </c>
      <c r="AT1261" s="5">
        <f t="shared" si="537"/>
        <v>-4.6179951240747918E-3</v>
      </c>
      <c r="AU1261" s="5">
        <f t="shared" si="538"/>
        <v>-4.895576563589521E-3</v>
      </c>
      <c r="AV1261" s="5">
        <f t="shared" si="539"/>
        <v>-4.8955769481947575E-3</v>
      </c>
      <c r="AW1261" s="5">
        <f t="shared" si="540"/>
        <v>-4.4953632872734017E-3</v>
      </c>
      <c r="AX1261" s="5">
        <f t="shared" si="541"/>
        <v>-1.7604455600314095E-3</v>
      </c>
      <c r="AZ1261" s="7">
        <f t="shared" si="551"/>
        <v>148.8145710087353</v>
      </c>
      <c r="BA1261" s="4">
        <f t="shared" si="542"/>
        <v>-1.9168194691122908E-3</v>
      </c>
      <c r="BB1261" s="5">
        <f>AZ1261/MAX($AZ$16:AZ1261)-1</f>
        <v>-1.3446895303383277E-2</v>
      </c>
    </row>
    <row r="1262" spans="1:54" x14ac:dyDescent="0.25">
      <c r="A1262" s="3">
        <v>44391</v>
      </c>
      <c r="B1262">
        <f>IFERROR(VLOOKUP($A1262,Finnifty!$A$14:$I$486,B$15+1,FALSE),All_curves!B1261)</f>
        <v>1011662.25</v>
      </c>
      <c r="C1262">
        <f>IFERROR(VLOOKUP($A1262,Finnifty!$A$14:$I$486,C$15+1,FALSE),All_curves!C1261)</f>
        <v>1060678.5</v>
      </c>
      <c r="D1262">
        <f>IFERROR(VLOOKUP($A1262,Finnifty!$A$14:$I$486,D$15+1,FALSE),All_curves!D1261)</f>
        <v>1084976.6299999999</v>
      </c>
      <c r="E1262">
        <f>IFERROR(VLOOKUP($A1262,Finnifty!$A$14:$I$486,E$15+1,FALSE),All_curves!E1261)</f>
        <v>1016997.56</v>
      </c>
      <c r="F1262">
        <f>IFERROR(VLOOKUP($A1262,Finnifty!$A$14:$I$486,F$15+1,FALSE),All_curves!F1261)</f>
        <v>1066554</v>
      </c>
      <c r="G1262">
        <f>IFERROR(VLOOKUP($A1262,Finnifty!$A$14:$I$486,G$15+1,FALSE),All_curves!G1261)</f>
        <v>1090358.6299999999</v>
      </c>
      <c r="H1262">
        <f>IFERROR(VLOOKUP($A1262,Finnifty!$A$14:$I$486,H$15+1,FALSE),All_curves!H1261)</f>
        <v>1082559.6299999999</v>
      </c>
      <c r="I1262">
        <f>IFERROR(VLOOKUP($A1262,Finnifty!$A$14:$I$486,I$15+1,FALSE),All_curves!I1261)</f>
        <v>1007836.06</v>
      </c>
      <c r="J1262">
        <f>IFERROR(VLOOKUP($A1262,Banknifty!$A$14:$I$4860,2,FALSE),All_curves!J1261)</f>
        <v>18085524</v>
      </c>
      <c r="K1262">
        <f>IFERROR(VLOOKUP($A1262,Banknifty!$A$14:$I$4860,3,FALSE),All_curves!K1261)</f>
        <v>32731256</v>
      </c>
      <c r="L1262">
        <f>IFERROR(VLOOKUP($A1262,Banknifty!$A$14:$I$4860,4,FALSE),All_curves!L1261)</f>
        <v>24615256</v>
      </c>
      <c r="M1262">
        <f>IFERROR(VLOOKUP($A1262,Banknifty!$A$14:$I$4860,5,FALSE),All_curves!M1261)</f>
        <v>32816220</v>
      </c>
      <c r="N1262">
        <f>IFERROR(VLOOKUP($A1262,Banknifty!$A$14:$I$4860,6,FALSE),All_curves!N1261)</f>
        <v>19034456</v>
      </c>
      <c r="O1262">
        <f>IFERROR(VLOOKUP($A1262,Banknifty!$A$14:$I$4860,7,FALSE),All_curves!O1261)</f>
        <v>31882828</v>
      </c>
      <c r="P1262">
        <f>IFERROR(VLOOKUP($A1262,Banknifty!$A$14:$I$4860,8,FALSE),All_curves!P1261)</f>
        <v>31882828</v>
      </c>
      <c r="Q1262">
        <f>IFERROR(VLOOKUP($A1262,Banknifty!$A$14:$I$4860,9,FALSE),All_curves!Q1261)</f>
        <v>25745130</v>
      </c>
      <c r="R1262">
        <f>IFERROR(VLOOKUP($A1262,Nifty!$A$14:$I$4860,2,FALSE),All_curves!R1261)</f>
        <v>9043523</v>
      </c>
      <c r="S1262">
        <f>IFERROR(VLOOKUP($A1262,Nifty!$A$14:$I$4860,3,FALSE),All_curves!S1261)</f>
        <v>11977662</v>
      </c>
      <c r="T1262">
        <f>IFERROR(VLOOKUP($A1262,Nifty!$A$14:$I$4860,4,FALSE),All_curves!T1261)</f>
        <v>11620468</v>
      </c>
      <c r="U1262">
        <f>IFERROR(VLOOKUP($A1262,Nifty!$A$14:$I$4860,5,FALSE),All_curves!U1261)</f>
        <v>12775050</v>
      </c>
      <c r="V1262">
        <f>IFERROR(VLOOKUP($A1262,Nifty!$A$14:$I$4860,6,FALSE),All_curves!V1261)</f>
        <v>10072550</v>
      </c>
      <c r="W1262">
        <f>IFERROR(VLOOKUP($A1262,Nifty!$A$14:$I$4860,7,FALSE),All_curves!W1261)</f>
        <v>12207301</v>
      </c>
      <c r="X1262">
        <f>IFERROR(VLOOKUP($A1262,Nifty!$A$14:$I$4860,8,FALSE),All_curves!X1261)</f>
        <v>11864042</v>
      </c>
      <c r="Y1262">
        <f>IFERROR(VLOOKUP($A1262,Nifty!$A$14:$I$4860,9,FALSE),All_curves!Y1261)</f>
        <v>11937471</v>
      </c>
      <c r="AA1262" s="5">
        <f t="shared" si="543"/>
        <v>-1.676165076879288E-3</v>
      </c>
      <c r="AB1262" s="5">
        <f t="shared" si="544"/>
        <v>-9.6590010021624373E-4</v>
      </c>
      <c r="AC1262" s="5">
        <f t="shared" si="545"/>
        <v>-1.969198579089948E-3</v>
      </c>
      <c r="AD1262" s="5">
        <f t="shared" si="546"/>
        <v>7.1135299323565881E-4</v>
      </c>
      <c r="AE1262" s="5">
        <f t="shared" si="547"/>
        <v>0</v>
      </c>
      <c r="AF1262" s="5">
        <f t="shared" si="548"/>
        <v>-1.1997691093700302E-3</v>
      </c>
      <c r="AG1262" s="5">
        <f t="shared" si="549"/>
        <v>-1.909865891457474E-3</v>
      </c>
      <c r="AH1262" s="5">
        <f t="shared" si="550"/>
        <v>-5.4759662263015318E-4</v>
      </c>
      <c r="AI1262" s="5">
        <f t="shared" si="526"/>
        <v>-9.2754548573019679E-3</v>
      </c>
      <c r="AJ1262" s="5">
        <f t="shared" si="527"/>
        <v>-8.4822557244548236E-3</v>
      </c>
      <c r="AK1262" s="5">
        <f t="shared" si="528"/>
        <v>-4.2100662453337101E-3</v>
      </c>
      <c r="AL1262" s="5">
        <f t="shared" si="529"/>
        <v>-9.808132300526573E-3</v>
      </c>
      <c r="AM1262" s="5">
        <f t="shared" si="530"/>
        <v>-2.2200779082118816E-3</v>
      </c>
      <c r="AN1262" s="5">
        <f t="shared" si="531"/>
        <v>6.6899793027994647E-3</v>
      </c>
      <c r="AO1262" s="5">
        <f t="shared" si="532"/>
        <v>6.6899793027994647E-3</v>
      </c>
      <c r="AP1262" s="5">
        <f t="shared" si="533"/>
        <v>5.8817903222352363E-3</v>
      </c>
      <c r="AQ1262" s="5">
        <f t="shared" si="534"/>
        <v>-5.0689810484467746E-3</v>
      </c>
      <c r="AR1262" s="5">
        <f t="shared" si="535"/>
        <v>-1.6989433112691854E-3</v>
      </c>
      <c r="AS1262" s="5">
        <f t="shared" si="536"/>
        <v>-4.4040921627652718E-3</v>
      </c>
      <c r="AT1262" s="5">
        <f t="shared" si="537"/>
        <v>-4.4040627636808827E-3</v>
      </c>
      <c r="AU1262" s="5">
        <f t="shared" si="538"/>
        <v>-5.0690111724095432E-3</v>
      </c>
      <c r="AV1262" s="5">
        <f t="shared" si="539"/>
        <v>-1.6990406586415707E-3</v>
      </c>
      <c r="AW1262" s="5">
        <f t="shared" si="540"/>
        <v>-4.4040530950176793E-3</v>
      </c>
      <c r="AX1262" s="5">
        <f t="shared" si="541"/>
        <v>-4.618000019011359E-3</v>
      </c>
      <c r="AZ1262" s="7">
        <f t="shared" si="551"/>
        <v>148.48186153056778</v>
      </c>
      <c r="BA1262" s="4">
        <f t="shared" si="542"/>
        <v>-2.2357318635685222E-3</v>
      </c>
      <c r="BB1262" s="5">
        <f>AZ1262/MAX($AZ$16:AZ1262)-1</f>
        <v>-1.5652563514655937E-2</v>
      </c>
    </row>
    <row r="1263" spans="1:54" x14ac:dyDescent="0.25">
      <c r="A1263" s="3">
        <v>44392</v>
      </c>
      <c r="B1263">
        <f>IFERROR(VLOOKUP($A1263,Finnifty!$A$14:$I$486,B$15+1,FALSE),All_curves!B1262)</f>
        <v>1012650.06</v>
      </c>
      <c r="C1263">
        <f>IFERROR(VLOOKUP($A1263,Finnifty!$A$14:$I$486,C$15+1,FALSE),All_curves!C1262)</f>
        <v>1056583.6299999999</v>
      </c>
      <c r="D1263">
        <f>IFERROR(VLOOKUP($A1263,Finnifty!$A$14:$I$486,D$15+1,FALSE),All_curves!D1262)</f>
        <v>1080180.1299999999</v>
      </c>
      <c r="E1263">
        <f>IFERROR(VLOOKUP($A1263,Finnifty!$A$14:$I$486,E$15+1,FALSE),All_curves!E1262)</f>
        <v>1008439.13</v>
      </c>
      <c r="F1263">
        <f>IFERROR(VLOOKUP($A1263,Finnifty!$A$14:$I$486,F$15+1,FALSE),All_curves!F1262)</f>
        <v>1057177</v>
      </c>
      <c r="G1263">
        <f>IFERROR(VLOOKUP($A1263,Finnifty!$A$14:$I$486,G$15+1,FALSE),All_curves!G1262)</f>
        <v>1088387.25</v>
      </c>
      <c r="H1263">
        <f>IFERROR(VLOOKUP($A1263,Finnifty!$A$14:$I$486,H$15+1,FALSE),All_curves!H1262)</f>
        <v>1077779</v>
      </c>
      <c r="I1263">
        <f>IFERROR(VLOOKUP($A1263,Finnifty!$A$14:$I$486,I$15+1,FALSE),All_curves!I1262)</f>
        <v>1007586.31</v>
      </c>
      <c r="J1263">
        <f>IFERROR(VLOOKUP($A1263,Banknifty!$A$14:$I$4860,2,FALSE),All_curves!J1262)</f>
        <v>17946498</v>
      </c>
      <c r="K1263">
        <f>IFERROR(VLOOKUP($A1263,Banknifty!$A$14:$I$4860,3,FALSE),All_curves!K1262)</f>
        <v>32615518</v>
      </c>
      <c r="L1263">
        <f>IFERROR(VLOOKUP($A1263,Banknifty!$A$14:$I$4860,4,FALSE),All_curves!L1262)</f>
        <v>24371042</v>
      </c>
      <c r="M1263">
        <f>IFERROR(VLOOKUP($A1263,Banknifty!$A$14:$I$4860,5,FALSE),All_curves!M1262)</f>
        <v>32554122</v>
      </c>
      <c r="N1263">
        <f>IFERROR(VLOOKUP($A1263,Banknifty!$A$14:$I$4860,6,FALSE),All_curves!N1262)</f>
        <v>18965388</v>
      </c>
      <c r="O1263">
        <f>IFERROR(VLOOKUP($A1263,Banknifty!$A$14:$I$4860,7,FALSE),All_curves!O1262)</f>
        <v>31828478</v>
      </c>
      <c r="P1263">
        <f>IFERROR(VLOOKUP($A1263,Banknifty!$A$14:$I$4860,8,FALSE),All_curves!P1262)</f>
        <v>31828478</v>
      </c>
      <c r="Q1263">
        <f>IFERROR(VLOOKUP($A1263,Banknifty!$A$14:$I$4860,9,FALSE),All_curves!Q1262)</f>
        <v>25745130</v>
      </c>
      <c r="R1263">
        <f>IFERROR(VLOOKUP($A1263,Nifty!$A$14:$I$4860,2,FALSE),All_curves!R1262)</f>
        <v>9009859</v>
      </c>
      <c r="S1263">
        <f>IFERROR(VLOOKUP($A1263,Nifty!$A$14:$I$4860,3,FALSE),All_curves!S1262)</f>
        <v>11960764</v>
      </c>
      <c r="T1263">
        <f>IFERROR(VLOOKUP($A1263,Nifty!$A$14:$I$4860,4,FALSE),All_curves!T1262)</f>
        <v>11564324</v>
      </c>
      <c r="U1263">
        <f>IFERROR(VLOOKUP($A1263,Nifty!$A$14:$I$4860,5,FALSE),All_curves!U1262)</f>
        <v>12715241</v>
      </c>
      <c r="V1263">
        <f>IFERROR(VLOOKUP($A1263,Nifty!$A$14:$I$4860,6,FALSE),All_curves!V1262)</f>
        <v>10076370</v>
      </c>
      <c r="W1263">
        <f>IFERROR(VLOOKUP($A1263,Nifty!$A$14:$I$4860,7,FALSE),All_curves!W1262)</f>
        <v>12240650</v>
      </c>
      <c r="X1263">
        <f>IFERROR(VLOOKUP($A1263,Nifty!$A$14:$I$4860,8,FALSE),All_curves!X1262)</f>
        <v>11886954</v>
      </c>
      <c r="Y1263">
        <f>IFERROR(VLOOKUP($A1263,Nifty!$A$14:$I$4860,9,FALSE),All_curves!Y1262)</f>
        <v>11884897</v>
      </c>
      <c r="AA1263" s="5">
        <f t="shared" si="543"/>
        <v>9.7642271420128601E-4</v>
      </c>
      <c r="AB1263" s="5">
        <f t="shared" si="544"/>
        <v>-3.8606137486525416E-3</v>
      </c>
      <c r="AC1263" s="5">
        <f t="shared" si="545"/>
        <v>-4.4208325482549826E-3</v>
      </c>
      <c r="AD1263" s="5">
        <f t="shared" si="546"/>
        <v>-8.4153889218770983E-3</v>
      </c>
      <c r="AE1263" s="5">
        <f t="shared" si="547"/>
        <v>-8.7918661408611376E-3</v>
      </c>
      <c r="AF1263" s="5">
        <f t="shared" si="548"/>
        <v>-1.808010635913293E-3</v>
      </c>
      <c r="AG1263" s="5">
        <f t="shared" si="549"/>
        <v>-4.4160431144101286E-3</v>
      </c>
      <c r="AH1263" s="5">
        <f t="shared" si="550"/>
        <v>-2.4780816038671993E-4</v>
      </c>
      <c r="AI1263" s="5">
        <f t="shared" si="526"/>
        <v>-7.6871424903143248E-3</v>
      </c>
      <c r="AJ1263" s="5">
        <f t="shared" si="527"/>
        <v>-3.5360085173633538E-3</v>
      </c>
      <c r="AK1263" s="5">
        <f t="shared" si="528"/>
        <v>-9.9212455885081541E-3</v>
      </c>
      <c r="AL1263" s="5">
        <f t="shared" si="529"/>
        <v>-7.9868430916174571E-3</v>
      </c>
      <c r="AM1263" s="5">
        <f t="shared" si="530"/>
        <v>-3.6285775648119412E-3</v>
      </c>
      <c r="AN1263" s="5">
        <f t="shared" si="531"/>
        <v>-1.7046793966959406E-3</v>
      </c>
      <c r="AO1263" s="5">
        <f t="shared" si="532"/>
        <v>-1.7046793966959406E-3</v>
      </c>
      <c r="AP1263" s="5">
        <f t="shared" si="533"/>
        <v>0</v>
      </c>
      <c r="AQ1263" s="5">
        <f t="shared" si="534"/>
        <v>-3.7224431231058785E-3</v>
      </c>
      <c r="AR1263" s="5">
        <f t="shared" si="535"/>
        <v>-1.4107928575710638E-3</v>
      </c>
      <c r="AS1263" s="5">
        <f t="shared" si="536"/>
        <v>-4.8314749457595285E-3</v>
      </c>
      <c r="AT1263" s="5">
        <f t="shared" si="537"/>
        <v>-4.681703789809033E-3</v>
      </c>
      <c r="AU1263" s="5">
        <f t="shared" si="538"/>
        <v>3.7924855175708316E-4</v>
      </c>
      <c r="AV1263" s="5">
        <f t="shared" si="539"/>
        <v>2.7318897109196438E-3</v>
      </c>
      <c r="AW1263" s="5">
        <f t="shared" si="540"/>
        <v>1.9312136622577913E-3</v>
      </c>
      <c r="AX1263" s="5">
        <f t="shared" si="541"/>
        <v>-4.4041154110447955E-3</v>
      </c>
      <c r="AZ1263" s="7">
        <f t="shared" si="551"/>
        <v>147.97973612085204</v>
      </c>
      <c r="BA1263" s="4">
        <f t="shared" si="542"/>
        <v>-3.3817289501882303E-3</v>
      </c>
      <c r="BB1263" s="5">
        <f>AZ1263/MAX($AZ$16:AZ1263)-1</f>
        <v>-1.8981359737661907E-2</v>
      </c>
    </row>
    <row r="1264" spans="1:54" x14ac:dyDescent="0.25">
      <c r="A1264" s="3">
        <v>44393</v>
      </c>
      <c r="B1264">
        <f>IFERROR(VLOOKUP($A1264,Finnifty!$A$14:$I$486,B$15+1,FALSE),All_curves!B1263)</f>
        <v>1012650.06</v>
      </c>
      <c r="C1264">
        <f>IFERROR(VLOOKUP($A1264,Finnifty!$A$14:$I$486,C$15+1,FALSE),All_curves!C1263)</f>
        <v>1056583.6299999999</v>
      </c>
      <c r="D1264">
        <f>IFERROR(VLOOKUP($A1264,Finnifty!$A$14:$I$486,D$15+1,FALSE),All_curves!D1263)</f>
        <v>1080180.1299999999</v>
      </c>
      <c r="E1264">
        <f>IFERROR(VLOOKUP($A1264,Finnifty!$A$14:$I$486,E$15+1,FALSE),All_curves!E1263)</f>
        <v>1008439.13</v>
      </c>
      <c r="F1264">
        <f>IFERROR(VLOOKUP($A1264,Finnifty!$A$14:$I$486,F$15+1,FALSE),All_curves!F1263)</f>
        <v>1057177</v>
      </c>
      <c r="G1264">
        <f>IFERROR(VLOOKUP($A1264,Finnifty!$A$14:$I$486,G$15+1,FALSE),All_curves!G1263)</f>
        <v>1088387.25</v>
      </c>
      <c r="H1264">
        <f>IFERROR(VLOOKUP($A1264,Finnifty!$A$14:$I$486,H$15+1,FALSE),All_curves!H1263)</f>
        <v>1077779</v>
      </c>
      <c r="I1264">
        <f>IFERROR(VLOOKUP($A1264,Finnifty!$A$14:$I$486,I$15+1,FALSE),All_curves!I1263)</f>
        <v>1007586.31</v>
      </c>
      <c r="J1264">
        <f>IFERROR(VLOOKUP($A1264,Banknifty!$A$14:$I$4860,2,FALSE),All_curves!J1263)</f>
        <v>17931214</v>
      </c>
      <c r="K1264">
        <f>IFERROR(VLOOKUP($A1264,Banknifty!$A$14:$I$4860,3,FALSE),All_curves!K1263)</f>
        <v>32615518</v>
      </c>
      <c r="L1264">
        <f>IFERROR(VLOOKUP($A1264,Banknifty!$A$14:$I$4860,4,FALSE),All_curves!L1263)</f>
        <v>24371042</v>
      </c>
      <c r="M1264">
        <f>IFERROR(VLOOKUP($A1264,Banknifty!$A$14:$I$4860,5,FALSE),All_curves!M1263)</f>
        <v>32554122</v>
      </c>
      <c r="N1264">
        <f>IFERROR(VLOOKUP($A1264,Banknifty!$A$14:$I$4860,6,FALSE),All_curves!N1263)</f>
        <v>18978938</v>
      </c>
      <c r="O1264">
        <f>IFERROR(VLOOKUP($A1264,Banknifty!$A$14:$I$4860,7,FALSE),All_curves!O1263)</f>
        <v>31842924</v>
      </c>
      <c r="P1264">
        <f>IFERROR(VLOOKUP($A1264,Banknifty!$A$14:$I$4860,8,FALSE),All_curves!P1263)</f>
        <v>31842924</v>
      </c>
      <c r="Q1264">
        <f>IFERROR(VLOOKUP($A1264,Banknifty!$A$14:$I$4860,9,FALSE),All_curves!Q1263)</f>
        <v>25737330</v>
      </c>
      <c r="R1264">
        <f>IFERROR(VLOOKUP($A1264,Nifty!$A$14:$I$4860,2,FALSE),All_curves!R1263)</f>
        <v>9009859</v>
      </c>
      <c r="S1264">
        <f>IFERROR(VLOOKUP($A1264,Nifty!$A$14:$I$4860,3,FALSE),All_curves!S1263)</f>
        <v>11943549</v>
      </c>
      <c r="T1264">
        <f>IFERROR(VLOOKUP($A1264,Nifty!$A$14:$I$4860,4,FALSE),All_curves!T1263)</f>
        <v>11564324</v>
      </c>
      <c r="U1264">
        <f>IFERROR(VLOOKUP($A1264,Nifty!$A$14:$I$4860,5,FALSE),All_curves!U1263)</f>
        <v>12715241</v>
      </c>
      <c r="V1264">
        <f>IFERROR(VLOOKUP($A1264,Nifty!$A$14:$I$4860,6,FALSE),All_curves!V1263)</f>
        <v>10076370</v>
      </c>
      <c r="W1264">
        <f>IFERROR(VLOOKUP($A1264,Nifty!$A$14:$I$4860,7,FALSE),All_curves!W1263)</f>
        <v>12223031</v>
      </c>
      <c r="X1264">
        <f>IFERROR(VLOOKUP($A1264,Nifty!$A$14:$I$4860,8,FALSE),All_curves!X1263)</f>
        <v>11886954</v>
      </c>
      <c r="Y1264">
        <f>IFERROR(VLOOKUP($A1264,Nifty!$A$14:$I$4860,9,FALSE),All_curves!Y1263)</f>
        <v>11907850</v>
      </c>
      <c r="AA1264" s="5">
        <f t="shared" si="543"/>
        <v>0</v>
      </c>
      <c r="AB1264" s="5">
        <f t="shared" si="544"/>
        <v>0</v>
      </c>
      <c r="AC1264" s="5">
        <f t="shared" si="545"/>
        <v>0</v>
      </c>
      <c r="AD1264" s="5">
        <f t="shared" si="546"/>
        <v>0</v>
      </c>
      <c r="AE1264" s="5">
        <f t="shared" si="547"/>
        <v>0</v>
      </c>
      <c r="AF1264" s="5">
        <f t="shared" si="548"/>
        <v>0</v>
      </c>
      <c r="AG1264" s="5">
        <f t="shared" si="549"/>
        <v>0</v>
      </c>
      <c r="AH1264" s="5">
        <f t="shared" si="550"/>
        <v>0</v>
      </c>
      <c r="AI1264" s="5">
        <f t="shared" si="526"/>
        <v>-8.5164247643187974E-4</v>
      </c>
      <c r="AJ1264" s="5">
        <f t="shared" si="527"/>
        <v>0</v>
      </c>
      <c r="AK1264" s="5">
        <f t="shared" si="528"/>
        <v>0</v>
      </c>
      <c r="AL1264" s="5">
        <f t="shared" si="529"/>
        <v>0</v>
      </c>
      <c r="AM1264" s="5">
        <f t="shared" si="530"/>
        <v>7.1445941417080938E-4</v>
      </c>
      <c r="AN1264" s="5">
        <f t="shared" si="531"/>
        <v>4.5387027303034344E-4</v>
      </c>
      <c r="AO1264" s="5">
        <f t="shared" si="532"/>
        <v>4.5387027303034344E-4</v>
      </c>
      <c r="AP1264" s="5">
        <f t="shared" si="533"/>
        <v>-3.0296992091316532E-4</v>
      </c>
      <c r="AQ1264" s="5">
        <f t="shared" si="534"/>
        <v>0</v>
      </c>
      <c r="AR1264" s="5">
        <f t="shared" si="535"/>
        <v>-1.4392893296782949E-3</v>
      </c>
      <c r="AS1264" s="5">
        <f t="shared" si="536"/>
        <v>0</v>
      </c>
      <c r="AT1264" s="5">
        <f t="shared" si="537"/>
        <v>0</v>
      </c>
      <c r="AU1264" s="5">
        <f t="shared" si="538"/>
        <v>0</v>
      </c>
      <c r="AV1264" s="5">
        <f t="shared" si="539"/>
        <v>-1.4393843464195477E-3</v>
      </c>
      <c r="AW1264" s="5">
        <f t="shared" si="540"/>
        <v>0</v>
      </c>
      <c r="AX1264" s="5">
        <f t="shared" si="541"/>
        <v>1.9312746252659885E-3</v>
      </c>
      <c r="AZ1264" s="7">
        <f t="shared" si="551"/>
        <v>147.97677768846145</v>
      </c>
      <c r="BA1264" s="4">
        <f t="shared" si="542"/>
        <v>-1.9992145331058448E-5</v>
      </c>
      <c r="BB1264" s="5">
        <f>AZ1264/MAX($AZ$16:AZ1264)-1</f>
        <v>-1.9000972404890515E-2</v>
      </c>
    </row>
    <row r="1265" spans="1:54" x14ac:dyDescent="0.25">
      <c r="A1265" s="3">
        <v>44396</v>
      </c>
      <c r="B1265">
        <f>IFERROR(VLOOKUP($A1265,Finnifty!$A$14:$I$486,B$15+1,FALSE),All_curves!B1264)</f>
        <v>1012650.06</v>
      </c>
      <c r="C1265">
        <f>IFERROR(VLOOKUP($A1265,Finnifty!$A$14:$I$486,C$15+1,FALSE),All_curves!C1264)</f>
        <v>1056583.6299999999</v>
      </c>
      <c r="D1265">
        <f>IFERROR(VLOOKUP($A1265,Finnifty!$A$14:$I$486,D$15+1,FALSE),All_curves!D1264)</f>
        <v>1080180.1299999999</v>
      </c>
      <c r="E1265">
        <f>IFERROR(VLOOKUP($A1265,Finnifty!$A$14:$I$486,E$15+1,FALSE),All_curves!E1264)</f>
        <v>1008439.13</v>
      </c>
      <c r="F1265">
        <f>IFERROR(VLOOKUP($A1265,Finnifty!$A$14:$I$486,F$15+1,FALSE),All_curves!F1264)</f>
        <v>1057177</v>
      </c>
      <c r="G1265">
        <f>IFERROR(VLOOKUP($A1265,Finnifty!$A$14:$I$486,G$15+1,FALSE),All_curves!G1264)</f>
        <v>1088387.25</v>
      </c>
      <c r="H1265">
        <f>IFERROR(VLOOKUP($A1265,Finnifty!$A$14:$I$486,H$15+1,FALSE),All_curves!H1264)</f>
        <v>1077779</v>
      </c>
      <c r="I1265">
        <f>IFERROR(VLOOKUP($A1265,Finnifty!$A$14:$I$486,I$15+1,FALSE),All_curves!I1264)</f>
        <v>1007586.31</v>
      </c>
      <c r="J1265">
        <f>IFERROR(VLOOKUP($A1265,Banknifty!$A$14:$I$4860,2,FALSE),All_curves!J1264)</f>
        <v>17966800</v>
      </c>
      <c r="K1265">
        <f>IFERROR(VLOOKUP($A1265,Banknifty!$A$14:$I$4860,3,FALSE),All_curves!K1264)</f>
        <v>32526654</v>
      </c>
      <c r="L1265">
        <f>IFERROR(VLOOKUP($A1265,Banknifty!$A$14:$I$4860,4,FALSE),All_curves!L1264)</f>
        <v>24371042</v>
      </c>
      <c r="M1265">
        <f>IFERROR(VLOOKUP($A1265,Banknifty!$A$14:$I$4860,5,FALSE),All_curves!M1264)</f>
        <v>32431760</v>
      </c>
      <c r="N1265">
        <f>IFERROR(VLOOKUP($A1265,Banknifty!$A$14:$I$4860,6,FALSE),All_curves!N1264)</f>
        <v>18802902</v>
      </c>
      <c r="O1265">
        <f>IFERROR(VLOOKUP($A1265,Banknifty!$A$14:$I$4860,7,FALSE),All_curves!O1264)</f>
        <v>31572826</v>
      </c>
      <c r="P1265">
        <f>IFERROR(VLOOKUP($A1265,Banknifty!$A$14:$I$4860,8,FALSE),All_curves!P1264)</f>
        <v>31572826</v>
      </c>
      <c r="Q1265">
        <f>IFERROR(VLOOKUP($A1265,Banknifty!$A$14:$I$4860,9,FALSE),All_curves!Q1264)</f>
        <v>25484894</v>
      </c>
      <c r="R1265">
        <f>IFERROR(VLOOKUP($A1265,Nifty!$A$14:$I$4860,2,FALSE),All_curves!R1264)</f>
        <v>8977569</v>
      </c>
      <c r="S1265">
        <f>IFERROR(VLOOKUP($A1265,Nifty!$A$14:$I$4860,3,FALSE),All_curves!S1264)</f>
        <v>11957430</v>
      </c>
      <c r="T1265">
        <f>IFERROR(VLOOKUP($A1265,Nifty!$A$14:$I$4860,4,FALSE),All_curves!T1264)</f>
        <v>11542707</v>
      </c>
      <c r="U1265">
        <f>IFERROR(VLOOKUP($A1265,Nifty!$A$14:$I$4860,5,FALSE),All_curves!U1264)</f>
        <v>12669672</v>
      </c>
      <c r="V1265">
        <f>IFERROR(VLOOKUP($A1265,Nifty!$A$14:$I$4860,6,FALSE),All_curves!V1264)</f>
        <v>10040258</v>
      </c>
      <c r="W1265">
        <f>IFERROR(VLOOKUP($A1265,Nifty!$A$14:$I$4860,7,FALSE),All_curves!W1264)</f>
        <v>12237237</v>
      </c>
      <c r="X1265">
        <f>IFERROR(VLOOKUP($A1265,Nifty!$A$14:$I$4860,8,FALSE),All_curves!X1264)</f>
        <v>11864734</v>
      </c>
      <c r="Y1265">
        <f>IFERROR(VLOOKUP($A1265,Nifty!$A$14:$I$4860,9,FALSE),All_curves!Y1264)</f>
        <v>11907850</v>
      </c>
      <c r="AA1265" s="5">
        <f t="shared" si="543"/>
        <v>0</v>
      </c>
      <c r="AB1265" s="5">
        <f t="shared" si="544"/>
        <v>0</v>
      </c>
      <c r="AC1265" s="5">
        <f t="shared" si="545"/>
        <v>0</v>
      </c>
      <c r="AD1265" s="5">
        <f t="shared" si="546"/>
        <v>0</v>
      </c>
      <c r="AE1265" s="5">
        <f t="shared" si="547"/>
        <v>0</v>
      </c>
      <c r="AF1265" s="5">
        <f t="shared" si="548"/>
        <v>0</v>
      </c>
      <c r="AG1265" s="5">
        <f t="shared" si="549"/>
        <v>0</v>
      </c>
      <c r="AH1265" s="5">
        <f t="shared" si="550"/>
        <v>0</v>
      </c>
      <c r="AI1265" s="5">
        <f t="shared" si="526"/>
        <v>1.9845839774150775E-3</v>
      </c>
      <c r="AJ1265" s="5">
        <f t="shared" si="527"/>
        <v>-2.724592631029199E-3</v>
      </c>
      <c r="AK1265" s="5">
        <f t="shared" si="528"/>
        <v>0</v>
      </c>
      <c r="AL1265" s="5">
        <f t="shared" si="529"/>
        <v>-3.7587252391571013E-3</v>
      </c>
      <c r="AM1265" s="5">
        <f t="shared" si="530"/>
        <v>-9.2753345840531631E-3</v>
      </c>
      <c r="AN1265" s="5">
        <f t="shared" si="531"/>
        <v>-8.4821984312747345E-3</v>
      </c>
      <c r="AO1265" s="5">
        <f t="shared" si="532"/>
        <v>-8.4821984312747345E-3</v>
      </c>
      <c r="AP1265" s="5">
        <f t="shared" si="533"/>
        <v>-9.8081658043005504E-3</v>
      </c>
      <c r="AQ1265" s="5">
        <f t="shared" si="534"/>
        <v>-3.5838518671601483E-3</v>
      </c>
      <c r="AR1265" s="5">
        <f t="shared" si="535"/>
        <v>1.1622173610206232E-3</v>
      </c>
      <c r="AS1265" s="5">
        <f t="shared" si="536"/>
        <v>-1.8692834963807137E-3</v>
      </c>
      <c r="AT1265" s="5">
        <f t="shared" si="537"/>
        <v>-3.5838093827714745E-3</v>
      </c>
      <c r="AU1265" s="5">
        <f t="shared" si="538"/>
        <v>-3.5838302880898398E-3</v>
      </c>
      <c r="AV1265" s="5">
        <f t="shared" si="539"/>
        <v>1.1622321828357318E-3</v>
      </c>
      <c r="AW1265" s="5">
        <f t="shared" si="540"/>
        <v>-1.8692761829480764E-3</v>
      </c>
      <c r="AX1265" s="5">
        <f t="shared" si="541"/>
        <v>0</v>
      </c>
      <c r="AZ1265" s="7">
        <f t="shared" si="551"/>
        <v>147.65176992358442</v>
      </c>
      <c r="BA1265" s="4">
        <f t="shared" si="542"/>
        <v>-2.1963430340486796E-3</v>
      </c>
      <c r="BB1265" s="5">
        <f>AZ1265/MAX($AZ$16:AZ1265)-1</f>
        <v>-2.1155582785557625E-2</v>
      </c>
    </row>
    <row r="1266" spans="1:54" x14ac:dyDescent="0.25">
      <c r="A1266" s="3">
        <v>44397</v>
      </c>
      <c r="B1266">
        <f>IFERROR(VLOOKUP($A1266,Finnifty!$A$14:$I$486,B$15+1,FALSE),All_curves!B1265)</f>
        <v>1012650.06</v>
      </c>
      <c r="C1266">
        <f>IFERROR(VLOOKUP($A1266,Finnifty!$A$14:$I$486,C$15+1,FALSE),All_curves!C1265)</f>
        <v>1056583.6299999999</v>
      </c>
      <c r="D1266">
        <f>IFERROR(VLOOKUP($A1266,Finnifty!$A$14:$I$486,D$15+1,FALSE),All_curves!D1265)</f>
        <v>1080180.1299999999</v>
      </c>
      <c r="E1266">
        <f>IFERROR(VLOOKUP($A1266,Finnifty!$A$14:$I$486,E$15+1,FALSE),All_curves!E1265)</f>
        <v>1008439.13</v>
      </c>
      <c r="F1266">
        <f>IFERROR(VLOOKUP($A1266,Finnifty!$A$14:$I$486,F$15+1,FALSE),All_curves!F1265)</f>
        <v>1057177</v>
      </c>
      <c r="G1266">
        <f>IFERROR(VLOOKUP($A1266,Finnifty!$A$14:$I$486,G$15+1,FALSE),All_curves!G1265)</f>
        <v>1088387.25</v>
      </c>
      <c r="H1266">
        <f>IFERROR(VLOOKUP($A1266,Finnifty!$A$14:$I$486,H$15+1,FALSE),All_curves!H1265)</f>
        <v>1077779</v>
      </c>
      <c r="I1266">
        <f>IFERROR(VLOOKUP($A1266,Finnifty!$A$14:$I$486,I$15+1,FALSE),All_curves!I1265)</f>
        <v>1007586.31</v>
      </c>
      <c r="J1266">
        <f>IFERROR(VLOOKUP($A1266,Banknifty!$A$14:$I$4860,2,FALSE),All_curves!J1265)</f>
        <v>18031670</v>
      </c>
      <c r="K1266">
        <f>IFERROR(VLOOKUP($A1266,Banknifty!$A$14:$I$4860,3,FALSE),All_curves!K1265)</f>
        <v>32778130</v>
      </c>
      <c r="L1266">
        <f>IFERROR(VLOOKUP($A1266,Banknifty!$A$14:$I$4860,4,FALSE),All_curves!L1265)</f>
        <v>24352006</v>
      </c>
      <c r="M1266">
        <f>IFERROR(VLOOKUP($A1266,Banknifty!$A$14:$I$4860,5,FALSE),All_curves!M1265)</f>
        <v>32739532</v>
      </c>
      <c r="N1266">
        <f>IFERROR(VLOOKUP($A1266,Banknifty!$A$14:$I$4860,6,FALSE),All_curves!N1265)</f>
        <v>18792608</v>
      </c>
      <c r="O1266">
        <f>IFERROR(VLOOKUP($A1266,Banknifty!$A$14:$I$4860,7,FALSE),All_curves!O1265)</f>
        <v>31576888</v>
      </c>
      <c r="P1266">
        <f>IFERROR(VLOOKUP($A1266,Banknifty!$A$14:$I$4860,8,FALSE),All_curves!P1265)</f>
        <v>31576888</v>
      </c>
      <c r="Q1266">
        <f>IFERROR(VLOOKUP($A1266,Banknifty!$A$14:$I$4860,9,FALSE),All_curves!Q1265)</f>
        <v>25519264</v>
      </c>
      <c r="R1266">
        <f>IFERROR(VLOOKUP($A1266,Nifty!$A$14:$I$4860,2,FALSE),All_curves!R1265)</f>
        <v>9016474</v>
      </c>
      <c r="S1266">
        <f>IFERROR(VLOOKUP($A1266,Nifty!$A$14:$I$4860,3,FALSE),All_curves!S1265)</f>
        <v>11979077</v>
      </c>
      <c r="T1266">
        <f>IFERROR(VLOOKUP($A1266,Nifty!$A$14:$I$4860,4,FALSE),All_curves!T1265)</f>
        <v>11532186</v>
      </c>
      <c r="U1266">
        <f>IFERROR(VLOOKUP($A1266,Nifty!$A$14:$I$4860,5,FALSE),All_curves!U1265)</f>
        <v>12709187</v>
      </c>
      <c r="V1266">
        <f>IFERROR(VLOOKUP($A1266,Nifty!$A$14:$I$4860,6,FALSE),All_curves!V1265)</f>
        <v>10083768</v>
      </c>
      <c r="W1266">
        <f>IFERROR(VLOOKUP($A1266,Nifty!$A$14:$I$4860,7,FALSE),All_curves!W1265)</f>
        <v>12259391</v>
      </c>
      <c r="X1266">
        <f>IFERROR(VLOOKUP($A1266,Nifty!$A$14:$I$4860,8,FALSE),All_curves!X1265)</f>
        <v>11853920</v>
      </c>
      <c r="Y1266">
        <f>IFERROR(VLOOKUP($A1266,Nifty!$A$14:$I$4860,9,FALSE),All_curves!Y1265)</f>
        <v>11865174</v>
      </c>
      <c r="AA1266" s="5">
        <f t="shared" si="543"/>
        <v>0</v>
      </c>
      <c r="AB1266" s="5">
        <f t="shared" si="544"/>
        <v>0</v>
      </c>
      <c r="AC1266" s="5">
        <f t="shared" si="545"/>
        <v>0</v>
      </c>
      <c r="AD1266" s="5">
        <f t="shared" si="546"/>
        <v>0</v>
      </c>
      <c r="AE1266" s="5">
        <f t="shared" si="547"/>
        <v>0</v>
      </c>
      <c r="AF1266" s="5">
        <f t="shared" si="548"/>
        <v>0</v>
      </c>
      <c r="AG1266" s="5">
        <f t="shared" si="549"/>
        <v>0</v>
      </c>
      <c r="AH1266" s="5">
        <f t="shared" si="550"/>
        <v>0</v>
      </c>
      <c r="AI1266" s="5">
        <f t="shared" si="526"/>
        <v>3.6105483447246289E-3</v>
      </c>
      <c r="AJ1266" s="5">
        <f t="shared" si="527"/>
        <v>7.7313823918070401E-3</v>
      </c>
      <c r="AK1266" s="5">
        <f t="shared" si="528"/>
        <v>-7.8109093570966071E-4</v>
      </c>
      <c r="AL1266" s="5">
        <f t="shared" si="529"/>
        <v>9.4898334225463898E-3</v>
      </c>
      <c r="AM1266" s="5">
        <f t="shared" si="530"/>
        <v>-5.4746868329158538E-4</v>
      </c>
      <c r="AN1266" s="5">
        <f t="shared" si="531"/>
        <v>1.2865493890212854E-4</v>
      </c>
      <c r="AO1266" s="5">
        <f t="shared" si="532"/>
        <v>1.2865493890212854E-4</v>
      </c>
      <c r="AP1266" s="5">
        <f t="shared" si="533"/>
        <v>1.3486420622350614E-3</v>
      </c>
      <c r="AQ1266" s="5">
        <f t="shared" si="534"/>
        <v>4.333578499925661E-3</v>
      </c>
      <c r="AR1266" s="5">
        <f t="shared" si="535"/>
        <v>1.8103388437147316E-3</v>
      </c>
      <c r="AS1266" s="5">
        <f t="shared" si="536"/>
        <v>-9.1148462834589328E-4</v>
      </c>
      <c r="AT1266" s="5">
        <f t="shared" si="537"/>
        <v>3.1188652713345366E-3</v>
      </c>
      <c r="AU1266" s="5">
        <f t="shared" si="538"/>
        <v>4.3335539783937449E-3</v>
      </c>
      <c r="AV1266" s="5">
        <f t="shared" si="539"/>
        <v>1.8103759860170765E-3</v>
      </c>
      <c r="AW1266" s="5">
        <f t="shared" si="540"/>
        <v>-9.1144057675462964E-4</v>
      </c>
      <c r="AX1266" s="5">
        <f t="shared" si="541"/>
        <v>-3.5838543481820917E-3</v>
      </c>
      <c r="AZ1266" s="7">
        <f t="shared" si="551"/>
        <v>147.84315792884709</v>
      </c>
      <c r="BA1266" s="4">
        <f t="shared" si="542"/>
        <v>1.2962120627591364E-3</v>
      </c>
      <c r="BB1266" s="5">
        <f>AZ1266/MAX($AZ$16:AZ1266)-1</f>
        <v>-1.9886792844399981E-2</v>
      </c>
    </row>
    <row r="1267" spans="1:54" x14ac:dyDescent="0.25">
      <c r="A1267" s="3">
        <v>44399</v>
      </c>
      <c r="B1267">
        <f>IFERROR(VLOOKUP($A1267,Finnifty!$A$14:$I$486,B$15+1,FALSE),All_curves!B1266)</f>
        <v>1007483.5</v>
      </c>
      <c r="C1267">
        <f>IFERROR(VLOOKUP($A1267,Finnifty!$A$14:$I$486,C$15+1,FALSE),All_curves!C1266)</f>
        <v>1050594.25</v>
      </c>
      <c r="D1267">
        <f>IFERROR(VLOOKUP($A1267,Finnifty!$A$14:$I$486,D$15+1,FALSE),All_curves!D1266)</f>
        <v>1074006.6299999999</v>
      </c>
      <c r="E1267">
        <f>IFERROR(VLOOKUP($A1267,Finnifty!$A$14:$I$486,E$15+1,FALSE),All_curves!E1266)</f>
        <v>1004298.75</v>
      </c>
      <c r="F1267">
        <f>IFERROR(VLOOKUP($A1267,Finnifty!$A$14:$I$486,F$15+1,FALSE),All_curves!F1266)</f>
        <v>1047848.06</v>
      </c>
      <c r="G1267">
        <f>IFERROR(VLOOKUP($A1267,Finnifty!$A$14:$I$486,G$15+1,FALSE),All_curves!G1266)</f>
        <v>1080459.8799999999</v>
      </c>
      <c r="H1267">
        <f>IFERROR(VLOOKUP($A1267,Finnifty!$A$14:$I$486,H$15+1,FALSE),All_curves!H1266)</f>
        <v>1071619.1299999999</v>
      </c>
      <c r="I1267">
        <f>IFERROR(VLOOKUP($A1267,Finnifty!$A$14:$I$486,I$15+1,FALSE),All_curves!I1266)</f>
        <v>1004953.38</v>
      </c>
      <c r="J1267">
        <f>IFERROR(VLOOKUP($A1267,Banknifty!$A$14:$I$4860,2,FALSE),All_curves!J1266)</f>
        <v>17665448</v>
      </c>
      <c r="K1267">
        <f>IFERROR(VLOOKUP($A1267,Banknifty!$A$14:$I$4860,3,FALSE),All_curves!K1266)</f>
        <v>32121826</v>
      </c>
      <c r="L1267">
        <f>IFERROR(VLOOKUP($A1267,Banknifty!$A$14:$I$4860,4,FALSE),All_curves!L1266)</f>
        <v>24146222</v>
      </c>
      <c r="M1267">
        <f>IFERROR(VLOOKUP($A1267,Banknifty!$A$14:$I$4860,5,FALSE),All_curves!M1266)</f>
        <v>32424980</v>
      </c>
      <c r="N1267">
        <f>IFERROR(VLOOKUP($A1267,Banknifty!$A$14:$I$4860,6,FALSE),All_curves!N1266)</f>
        <v>18751122</v>
      </c>
      <c r="O1267">
        <f>IFERROR(VLOOKUP($A1267,Banknifty!$A$14:$I$4860,7,FALSE),All_curves!O1266)</f>
        <v>31546600</v>
      </c>
      <c r="P1267">
        <f>IFERROR(VLOOKUP($A1267,Banknifty!$A$14:$I$4860,8,FALSE),All_curves!P1266)</f>
        <v>31546600</v>
      </c>
      <c r="Q1267">
        <f>IFERROR(VLOOKUP($A1267,Banknifty!$A$14:$I$4860,9,FALSE),All_curves!Q1266)</f>
        <v>25494366</v>
      </c>
      <c r="R1267">
        <f>IFERROR(VLOOKUP($A1267,Nifty!$A$14:$I$4860,2,FALSE),All_curves!R1266)</f>
        <v>8891751</v>
      </c>
      <c r="S1267">
        <f>IFERROR(VLOOKUP($A1267,Nifty!$A$14:$I$4860,3,FALSE),All_curves!S1266)</f>
        <v>11871662</v>
      </c>
      <c r="T1267">
        <f>IFERROR(VLOOKUP($A1267,Nifty!$A$14:$I$4860,4,FALSE),All_curves!T1266)</f>
        <v>11440599</v>
      </c>
      <c r="U1267">
        <f>IFERROR(VLOOKUP($A1267,Nifty!$A$14:$I$4860,5,FALSE),All_curves!U1266)</f>
        <v>12651231</v>
      </c>
      <c r="V1267">
        <f>IFERROR(VLOOKUP($A1267,Nifty!$A$14:$I$4860,6,FALSE),All_curves!V1266)</f>
        <v>9991280</v>
      </c>
      <c r="W1267">
        <f>IFERROR(VLOOKUP($A1267,Nifty!$A$14:$I$4860,7,FALSE),All_curves!W1266)</f>
        <v>12173947</v>
      </c>
      <c r="X1267">
        <f>IFERROR(VLOOKUP($A1267,Nifty!$A$14:$I$4860,8,FALSE),All_curves!X1266)</f>
        <v>11775984</v>
      </c>
      <c r="Y1267">
        <f>IFERROR(VLOOKUP($A1267,Nifty!$A$14:$I$4860,9,FALSE),All_curves!Y1266)</f>
        <v>11902180</v>
      </c>
      <c r="AA1267" s="5">
        <f t="shared" si="543"/>
        <v>-5.1020191516110147E-3</v>
      </c>
      <c r="AB1267" s="5">
        <f t="shared" si="544"/>
        <v>-5.6686284265069498E-3</v>
      </c>
      <c r="AC1267" s="5">
        <f t="shared" si="545"/>
        <v>-5.7152504740112242E-3</v>
      </c>
      <c r="AD1267" s="5">
        <f t="shared" si="546"/>
        <v>-4.105731200652607E-3</v>
      </c>
      <c r="AE1267" s="5">
        <f t="shared" si="547"/>
        <v>-8.8243879690912408E-3</v>
      </c>
      <c r="AF1267" s="5">
        <f t="shared" si="548"/>
        <v>-7.2835932247461432E-3</v>
      </c>
      <c r="AG1267" s="5">
        <f t="shared" si="549"/>
        <v>-5.7153368176593444E-3</v>
      </c>
      <c r="AH1267" s="5">
        <f t="shared" si="550"/>
        <v>-2.6131061665576327E-3</v>
      </c>
      <c r="AI1267" s="5">
        <f t="shared" si="526"/>
        <v>-2.0309932468817404E-2</v>
      </c>
      <c r="AJ1267" s="5">
        <f t="shared" si="527"/>
        <v>-2.0022618739995224E-2</v>
      </c>
      <c r="AK1267" s="5">
        <f t="shared" si="528"/>
        <v>-8.450392136072904E-3</v>
      </c>
      <c r="AL1267" s="5">
        <f t="shared" si="529"/>
        <v>-9.6077121688850076E-3</v>
      </c>
      <c r="AM1267" s="5">
        <f t="shared" si="530"/>
        <v>-2.2075701254450353E-3</v>
      </c>
      <c r="AN1267" s="5">
        <f t="shared" si="531"/>
        <v>-9.5918255149141096E-4</v>
      </c>
      <c r="AO1267" s="5">
        <f t="shared" si="532"/>
        <v>-9.5918255149141096E-4</v>
      </c>
      <c r="AP1267" s="5">
        <f t="shared" si="533"/>
        <v>-9.7565509726293964E-4</v>
      </c>
      <c r="AQ1267" s="5">
        <f t="shared" si="534"/>
        <v>-1.3832790955754959E-2</v>
      </c>
      <c r="AR1267" s="5">
        <f t="shared" si="535"/>
        <v>-8.9668845103841877E-3</v>
      </c>
      <c r="AS1267" s="5">
        <f t="shared" si="536"/>
        <v>-7.9418594185005631E-3</v>
      </c>
      <c r="AT1267" s="5">
        <f t="shared" si="537"/>
        <v>-4.5601658076162011E-3</v>
      </c>
      <c r="AU1267" s="5">
        <f t="shared" si="538"/>
        <v>-9.1719682563105032E-3</v>
      </c>
      <c r="AV1267" s="5">
        <f t="shared" si="539"/>
        <v>-6.9696773681499069E-3</v>
      </c>
      <c r="AW1267" s="5">
        <f t="shared" si="540"/>
        <v>-6.5747027143763237E-3</v>
      </c>
      <c r="AX1267" s="5">
        <f t="shared" si="541"/>
        <v>3.1188754585478318E-3</v>
      </c>
      <c r="AZ1267" s="7">
        <f t="shared" si="551"/>
        <v>146.83647247334071</v>
      </c>
      <c r="BA1267" s="4">
        <f t="shared" si="542"/>
        <v>-6.8091447017850958E-3</v>
      </c>
      <c r="BB1267" s="5">
        <f>AZ1267/MAX($AZ$16:AZ1267)-1</f>
        <v>-2.6560525496053145E-2</v>
      </c>
    </row>
    <row r="1268" spans="1:54" x14ac:dyDescent="0.25">
      <c r="A1268" s="3">
        <v>44400</v>
      </c>
      <c r="B1268">
        <f>IFERROR(VLOOKUP($A1268,Finnifty!$A$14:$I$486,B$15+1,FALSE),All_curves!B1267)</f>
        <v>1007483.5</v>
      </c>
      <c r="C1268">
        <f>IFERROR(VLOOKUP($A1268,Finnifty!$A$14:$I$486,C$15+1,FALSE),All_curves!C1267)</f>
        <v>1050594.25</v>
      </c>
      <c r="D1268">
        <f>IFERROR(VLOOKUP($A1268,Finnifty!$A$14:$I$486,D$15+1,FALSE),All_curves!D1267)</f>
        <v>1074006.6299999999</v>
      </c>
      <c r="E1268">
        <f>IFERROR(VLOOKUP($A1268,Finnifty!$A$14:$I$486,E$15+1,FALSE),All_curves!E1267)</f>
        <v>1004298.75</v>
      </c>
      <c r="F1268">
        <f>IFERROR(VLOOKUP($A1268,Finnifty!$A$14:$I$486,F$15+1,FALSE),All_curves!F1267)</f>
        <v>1047848.06</v>
      </c>
      <c r="G1268">
        <f>IFERROR(VLOOKUP($A1268,Finnifty!$A$14:$I$486,G$15+1,FALSE),All_curves!G1267)</f>
        <v>1080459.8799999999</v>
      </c>
      <c r="H1268">
        <f>IFERROR(VLOOKUP($A1268,Finnifty!$A$14:$I$486,H$15+1,FALSE),All_curves!H1267)</f>
        <v>1071619.1299999999</v>
      </c>
      <c r="I1268">
        <f>IFERROR(VLOOKUP($A1268,Finnifty!$A$14:$I$486,I$15+1,FALSE),All_curves!I1267)</f>
        <v>1004953.38</v>
      </c>
      <c r="J1268">
        <f>IFERROR(VLOOKUP($A1268,Banknifty!$A$14:$I$4860,2,FALSE),All_curves!J1267)</f>
        <v>17555510</v>
      </c>
      <c r="K1268">
        <f>IFERROR(VLOOKUP($A1268,Banknifty!$A$14:$I$4860,3,FALSE),All_curves!K1267)</f>
        <v>32085482</v>
      </c>
      <c r="L1268">
        <f>IFERROR(VLOOKUP($A1268,Banknifty!$A$14:$I$4860,4,FALSE),All_curves!L1267)</f>
        <v>24118902</v>
      </c>
      <c r="M1268">
        <f>IFERROR(VLOOKUP($A1268,Banknifty!$A$14:$I$4860,5,FALSE),All_curves!M1267)</f>
        <v>32424980</v>
      </c>
      <c r="N1268">
        <f>IFERROR(VLOOKUP($A1268,Banknifty!$A$14:$I$4860,6,FALSE),All_curves!N1267)</f>
        <v>18788336</v>
      </c>
      <c r="O1268">
        <f>IFERROR(VLOOKUP($A1268,Banknifty!$A$14:$I$4860,7,FALSE),All_curves!O1267)</f>
        <v>31460646</v>
      </c>
      <c r="P1268">
        <f>IFERROR(VLOOKUP($A1268,Banknifty!$A$14:$I$4860,8,FALSE),All_curves!P1267)</f>
        <v>31460646</v>
      </c>
      <c r="Q1268">
        <f>IFERROR(VLOOKUP($A1268,Banknifty!$A$14:$I$4860,9,FALSE),All_curves!Q1267)</f>
        <v>25398540</v>
      </c>
      <c r="R1268">
        <f>IFERROR(VLOOKUP($A1268,Nifty!$A$14:$I$4860,2,FALSE),All_curves!R1267)</f>
        <v>8859168</v>
      </c>
      <c r="S1268">
        <f>IFERROR(VLOOKUP($A1268,Nifty!$A$14:$I$4860,3,FALSE),All_curves!S1267)</f>
        <v>11856001</v>
      </c>
      <c r="T1268">
        <f>IFERROR(VLOOKUP($A1268,Nifty!$A$14:$I$4860,4,FALSE),All_curves!T1267)</f>
        <v>11440599</v>
      </c>
      <c r="U1268">
        <f>IFERROR(VLOOKUP($A1268,Nifty!$A$14:$I$4860,5,FALSE),All_curves!U1267)</f>
        <v>12651231</v>
      </c>
      <c r="V1268">
        <f>IFERROR(VLOOKUP($A1268,Nifty!$A$14:$I$4860,6,FALSE),All_curves!V1267)</f>
        <v>9954669</v>
      </c>
      <c r="W1268">
        <f>IFERROR(VLOOKUP($A1268,Nifty!$A$14:$I$4860,7,FALSE),All_curves!W1267)</f>
        <v>12157888</v>
      </c>
      <c r="X1268">
        <f>IFERROR(VLOOKUP($A1268,Nifty!$A$14:$I$4860,8,FALSE),All_curves!X1267)</f>
        <v>11775984</v>
      </c>
      <c r="Y1268">
        <f>IFERROR(VLOOKUP($A1268,Nifty!$A$14:$I$4860,9,FALSE),All_curves!Y1267)</f>
        <v>11856741</v>
      </c>
      <c r="AA1268" s="5">
        <f t="shared" si="543"/>
        <v>0</v>
      </c>
      <c r="AB1268" s="5">
        <f t="shared" si="544"/>
        <v>0</v>
      </c>
      <c r="AC1268" s="5">
        <f t="shared" si="545"/>
        <v>0</v>
      </c>
      <c r="AD1268" s="5">
        <f t="shared" si="546"/>
        <v>0</v>
      </c>
      <c r="AE1268" s="5">
        <f t="shared" si="547"/>
        <v>0</v>
      </c>
      <c r="AF1268" s="5">
        <f t="shared" si="548"/>
        <v>0</v>
      </c>
      <c r="AG1268" s="5">
        <f t="shared" si="549"/>
        <v>0</v>
      </c>
      <c r="AH1268" s="5">
        <f t="shared" si="550"/>
        <v>0</v>
      </c>
      <c r="AI1268" s="5">
        <f t="shared" si="526"/>
        <v>-6.2233349530677051E-3</v>
      </c>
      <c r="AJ1268" s="5">
        <f t="shared" si="527"/>
        <v>-1.1314425275823492E-3</v>
      </c>
      <c r="AK1268" s="5">
        <f t="shared" si="528"/>
        <v>-1.1314399412049037E-3</v>
      </c>
      <c r="AL1268" s="5">
        <f t="shared" si="529"/>
        <v>0</v>
      </c>
      <c r="AM1268" s="5">
        <f t="shared" si="530"/>
        <v>1.9846279065327543E-3</v>
      </c>
      <c r="AN1268" s="5">
        <f t="shared" si="531"/>
        <v>-2.72466763454704E-3</v>
      </c>
      <c r="AO1268" s="5">
        <f t="shared" si="532"/>
        <v>-2.72466763454704E-3</v>
      </c>
      <c r="AP1268" s="5">
        <f t="shared" si="533"/>
        <v>-3.7587128073708342E-3</v>
      </c>
      <c r="AQ1268" s="5">
        <f t="shared" si="534"/>
        <v>-3.6644076065557307E-3</v>
      </c>
      <c r="AR1268" s="5">
        <f t="shared" si="535"/>
        <v>-1.3191918705233174E-3</v>
      </c>
      <c r="AS1268" s="5">
        <f t="shared" si="536"/>
        <v>0</v>
      </c>
      <c r="AT1268" s="5">
        <f t="shared" si="537"/>
        <v>0</v>
      </c>
      <c r="AU1268" s="5">
        <f t="shared" si="538"/>
        <v>-3.6642952654715177E-3</v>
      </c>
      <c r="AV1268" s="5">
        <f t="shared" si="539"/>
        <v>-1.319128463430963E-3</v>
      </c>
      <c r="AW1268" s="5">
        <f t="shared" si="540"/>
        <v>0</v>
      </c>
      <c r="AX1268" s="5">
        <f t="shared" si="541"/>
        <v>-3.8177039836400084E-3</v>
      </c>
      <c r="AZ1268" s="7">
        <f t="shared" si="551"/>
        <v>146.65602045324303</v>
      </c>
      <c r="BA1268" s="4">
        <f t="shared" si="542"/>
        <v>-1.2289318658920275E-3</v>
      </c>
      <c r="BB1268" s="5">
        <f>AZ1268/MAX($AZ$16:AZ1268)-1</f>
        <v>-2.7756816285788299E-2</v>
      </c>
    </row>
    <row r="1269" spans="1:54" x14ac:dyDescent="0.25">
      <c r="A1269" s="3">
        <v>44403</v>
      </c>
      <c r="B1269">
        <f>IFERROR(VLOOKUP($A1269,Finnifty!$A$14:$I$486,B$15+1,FALSE),All_curves!B1268)</f>
        <v>1007483.5</v>
      </c>
      <c r="C1269">
        <f>IFERROR(VLOOKUP($A1269,Finnifty!$A$14:$I$486,C$15+1,FALSE),All_curves!C1268)</f>
        <v>1050594.25</v>
      </c>
      <c r="D1269">
        <f>IFERROR(VLOOKUP($A1269,Finnifty!$A$14:$I$486,D$15+1,FALSE),All_curves!D1268)</f>
        <v>1074006.6299999999</v>
      </c>
      <c r="E1269">
        <f>IFERROR(VLOOKUP($A1269,Finnifty!$A$14:$I$486,E$15+1,FALSE),All_curves!E1268)</f>
        <v>1004298.75</v>
      </c>
      <c r="F1269">
        <f>IFERROR(VLOOKUP($A1269,Finnifty!$A$14:$I$486,F$15+1,FALSE),All_curves!F1268)</f>
        <v>1047848.06</v>
      </c>
      <c r="G1269">
        <f>IFERROR(VLOOKUP($A1269,Finnifty!$A$14:$I$486,G$15+1,FALSE),All_curves!G1268)</f>
        <v>1080459.8799999999</v>
      </c>
      <c r="H1269">
        <f>IFERROR(VLOOKUP($A1269,Finnifty!$A$14:$I$486,H$15+1,FALSE),All_curves!H1268)</f>
        <v>1071619.1299999999</v>
      </c>
      <c r="I1269">
        <f>IFERROR(VLOOKUP($A1269,Finnifty!$A$14:$I$486,I$15+1,FALSE),All_curves!I1268)</f>
        <v>1004953.38</v>
      </c>
      <c r="J1269">
        <f>IFERROR(VLOOKUP($A1269,Banknifty!$A$14:$I$4860,2,FALSE),All_curves!J1268)</f>
        <v>17578928</v>
      </c>
      <c r="K1269">
        <f>IFERROR(VLOOKUP($A1269,Banknifty!$A$14:$I$4860,3,FALSE),All_curves!K1268)</f>
        <v>31917880</v>
      </c>
      <c r="L1269">
        <f>IFERROR(VLOOKUP($A1269,Banknifty!$A$14:$I$4860,4,FALSE),All_curves!L1268)</f>
        <v>24095410</v>
      </c>
      <c r="M1269">
        <f>IFERROR(VLOOKUP($A1269,Banknifty!$A$14:$I$4860,5,FALSE),All_curves!M1268)</f>
        <v>32424980</v>
      </c>
      <c r="N1269">
        <f>IFERROR(VLOOKUP($A1269,Banknifty!$A$14:$I$4860,6,FALSE),All_curves!N1268)</f>
        <v>18856172</v>
      </c>
      <c r="O1269">
        <f>IFERROR(VLOOKUP($A1269,Banknifty!$A$14:$I$4860,7,FALSE),All_curves!O1268)</f>
        <v>31703882</v>
      </c>
      <c r="P1269">
        <f>IFERROR(VLOOKUP($A1269,Banknifty!$A$14:$I$4860,8,FALSE),All_curves!P1268)</f>
        <v>31703882</v>
      </c>
      <c r="Q1269">
        <f>IFERROR(VLOOKUP($A1269,Banknifty!$A$14:$I$4860,9,FALSE),All_curves!Q1268)</f>
        <v>25639568</v>
      </c>
      <c r="R1269">
        <f>IFERROR(VLOOKUP($A1269,Nifty!$A$14:$I$4860,2,FALSE),All_curves!R1268)</f>
        <v>8837649</v>
      </c>
      <c r="S1269">
        <f>IFERROR(VLOOKUP($A1269,Nifty!$A$14:$I$4860,3,FALSE),All_curves!S1268)</f>
        <v>11816261</v>
      </c>
      <c r="T1269">
        <f>IFERROR(VLOOKUP($A1269,Nifty!$A$14:$I$4860,4,FALSE),All_curves!T1268)</f>
        <v>11440599</v>
      </c>
      <c r="U1269">
        <f>IFERROR(VLOOKUP($A1269,Nifty!$A$14:$I$4860,5,FALSE),All_curves!U1268)</f>
        <v>12651231</v>
      </c>
      <c r="V1269">
        <f>IFERROR(VLOOKUP($A1269,Nifty!$A$14:$I$4860,6,FALSE),All_curves!V1268)</f>
        <v>9930488</v>
      </c>
      <c r="W1269">
        <f>IFERROR(VLOOKUP($A1269,Nifty!$A$14:$I$4860,7,FALSE),All_curves!W1268)</f>
        <v>12117136</v>
      </c>
      <c r="X1269">
        <f>IFERROR(VLOOKUP($A1269,Nifty!$A$14:$I$4860,8,FALSE),All_curves!X1268)</f>
        <v>11775984</v>
      </c>
      <c r="Y1269">
        <f>IFERROR(VLOOKUP($A1269,Nifty!$A$14:$I$4860,9,FALSE),All_curves!Y1268)</f>
        <v>11856741</v>
      </c>
      <c r="AA1269" s="5">
        <f t="shared" si="543"/>
        <v>0</v>
      </c>
      <c r="AB1269" s="5">
        <f t="shared" si="544"/>
        <v>0</v>
      </c>
      <c r="AC1269" s="5">
        <f t="shared" si="545"/>
        <v>0</v>
      </c>
      <c r="AD1269" s="5">
        <f t="shared" si="546"/>
        <v>0</v>
      </c>
      <c r="AE1269" s="5">
        <f t="shared" si="547"/>
        <v>0</v>
      </c>
      <c r="AF1269" s="5">
        <f t="shared" si="548"/>
        <v>0</v>
      </c>
      <c r="AG1269" s="5">
        <f t="shared" si="549"/>
        <v>0</v>
      </c>
      <c r="AH1269" s="5">
        <f t="shared" si="550"/>
        <v>0</v>
      </c>
      <c r="AI1269" s="5">
        <f t="shared" si="526"/>
        <v>1.3339401703511555E-3</v>
      </c>
      <c r="AJ1269" s="5">
        <f t="shared" si="527"/>
        <v>-5.2236086090275968E-3</v>
      </c>
      <c r="AK1269" s="5">
        <f t="shared" si="528"/>
        <v>-9.7400785491807973E-4</v>
      </c>
      <c r="AL1269" s="5">
        <f t="shared" si="529"/>
        <v>0</v>
      </c>
      <c r="AM1269" s="5">
        <f t="shared" si="530"/>
        <v>3.6105379422637363E-3</v>
      </c>
      <c r="AN1269" s="5">
        <f t="shared" si="531"/>
        <v>7.7314369196359589E-3</v>
      </c>
      <c r="AO1269" s="5">
        <f t="shared" si="532"/>
        <v>7.7314369196359589E-3</v>
      </c>
      <c r="AP1269" s="5">
        <f t="shared" si="533"/>
        <v>9.4898368173919057E-3</v>
      </c>
      <c r="AQ1269" s="5">
        <f t="shared" si="534"/>
        <v>-2.4290091349435938E-3</v>
      </c>
      <c r="AR1269" s="5">
        <f t="shared" si="535"/>
        <v>-3.3518890560148007E-3</v>
      </c>
      <c r="AS1269" s="5">
        <f t="shared" si="536"/>
        <v>0</v>
      </c>
      <c r="AT1269" s="5">
        <f t="shared" si="537"/>
        <v>0</v>
      </c>
      <c r="AU1269" s="5">
        <f t="shared" si="538"/>
        <v>-2.4291114049096452E-3</v>
      </c>
      <c r="AV1269" s="5">
        <f t="shared" si="539"/>
        <v>-3.3518979612248145E-3</v>
      </c>
      <c r="AW1269" s="5">
        <f t="shared" si="540"/>
        <v>0</v>
      </c>
      <c r="AX1269" s="5">
        <f t="shared" si="541"/>
        <v>0</v>
      </c>
      <c r="AZ1269" s="7">
        <f t="shared" si="551"/>
        <v>146.73018968697522</v>
      </c>
      <c r="BA1269" s="4">
        <f t="shared" si="542"/>
        <v>5.0573603117667432E-4</v>
      </c>
      <c r="BB1269" s="5">
        <f>AZ1269/MAX($AZ$16:AZ1269)-1</f>
        <v>-2.7265117876718037E-2</v>
      </c>
    </row>
    <row r="1270" spans="1:54" x14ac:dyDescent="0.25">
      <c r="A1270" s="3">
        <v>44404</v>
      </c>
      <c r="B1270">
        <f>IFERROR(VLOOKUP($A1270,Finnifty!$A$14:$I$486,B$15+1,FALSE),All_curves!B1269)</f>
        <v>1007483.5</v>
      </c>
      <c r="C1270">
        <f>IFERROR(VLOOKUP($A1270,Finnifty!$A$14:$I$486,C$15+1,FALSE),All_curves!C1269)</f>
        <v>1050594.25</v>
      </c>
      <c r="D1270">
        <f>IFERROR(VLOOKUP($A1270,Finnifty!$A$14:$I$486,D$15+1,FALSE),All_curves!D1269)</f>
        <v>1074006.6299999999</v>
      </c>
      <c r="E1270">
        <f>IFERROR(VLOOKUP($A1270,Finnifty!$A$14:$I$486,E$15+1,FALSE),All_curves!E1269)</f>
        <v>1004298.75</v>
      </c>
      <c r="F1270">
        <f>IFERROR(VLOOKUP($A1270,Finnifty!$A$14:$I$486,F$15+1,FALSE),All_curves!F1269)</f>
        <v>1047848.06</v>
      </c>
      <c r="G1270">
        <f>IFERROR(VLOOKUP($A1270,Finnifty!$A$14:$I$486,G$15+1,FALSE),All_curves!G1269)</f>
        <v>1080459.8799999999</v>
      </c>
      <c r="H1270">
        <f>IFERROR(VLOOKUP($A1270,Finnifty!$A$14:$I$486,H$15+1,FALSE),All_curves!H1269)</f>
        <v>1071619.1299999999</v>
      </c>
      <c r="I1270">
        <f>IFERROR(VLOOKUP($A1270,Finnifty!$A$14:$I$486,I$15+1,FALSE),All_curves!I1269)</f>
        <v>1004953.38</v>
      </c>
      <c r="J1270">
        <f>IFERROR(VLOOKUP($A1270,Banknifty!$A$14:$I$4860,2,FALSE),All_curves!J1269)</f>
        <v>17522666</v>
      </c>
      <c r="K1270">
        <f>IFERROR(VLOOKUP($A1270,Banknifty!$A$14:$I$4860,3,FALSE),All_curves!K1269)</f>
        <v>32040972</v>
      </c>
      <c r="L1270">
        <f>IFERROR(VLOOKUP($A1270,Banknifty!$A$14:$I$4860,4,FALSE),All_curves!L1269)</f>
        <v>24062594</v>
      </c>
      <c r="M1270">
        <f>IFERROR(VLOOKUP($A1270,Banknifty!$A$14:$I$4860,5,FALSE),All_curves!M1269)</f>
        <v>32414356</v>
      </c>
      <c r="N1270">
        <f>IFERROR(VLOOKUP($A1270,Banknifty!$A$14:$I$4860,6,FALSE),All_curves!N1269)</f>
        <v>18626840</v>
      </c>
      <c r="O1270">
        <f>IFERROR(VLOOKUP($A1270,Banknifty!$A$14:$I$4860,7,FALSE),All_curves!O1269)</f>
        <v>31383366</v>
      </c>
      <c r="P1270">
        <f>IFERROR(VLOOKUP($A1270,Banknifty!$A$14:$I$4860,8,FALSE),All_curves!P1269)</f>
        <v>31383366</v>
      </c>
      <c r="Q1270">
        <f>IFERROR(VLOOKUP($A1270,Banknifty!$A$14:$I$4860,9,FALSE),All_curves!Q1269)</f>
        <v>25393230</v>
      </c>
      <c r="R1270">
        <f>IFERROR(VLOOKUP($A1270,Nifty!$A$14:$I$4860,2,FALSE),All_curves!R1269)</f>
        <v>8873217</v>
      </c>
      <c r="S1270">
        <f>IFERROR(VLOOKUP($A1270,Nifty!$A$14:$I$4860,3,FALSE),All_curves!S1269)</f>
        <v>11911350</v>
      </c>
      <c r="T1270">
        <f>IFERROR(VLOOKUP($A1270,Nifty!$A$14:$I$4860,4,FALSE),All_curves!T1269)</f>
        <v>11464339</v>
      </c>
      <c r="U1270">
        <f>IFERROR(VLOOKUP($A1270,Nifty!$A$14:$I$4860,5,FALSE),All_curves!U1269)</f>
        <v>12667606</v>
      </c>
      <c r="V1270">
        <f>IFERROR(VLOOKUP($A1270,Nifty!$A$14:$I$4860,6,FALSE),All_curves!V1269)</f>
        <v>9970455</v>
      </c>
      <c r="W1270">
        <f>IFERROR(VLOOKUP($A1270,Nifty!$A$14:$I$4860,7,FALSE),All_curves!W1269)</f>
        <v>12214646</v>
      </c>
      <c r="X1270">
        <f>IFERROR(VLOOKUP($A1270,Nifty!$A$14:$I$4860,8,FALSE),All_curves!X1269)</f>
        <v>11800421</v>
      </c>
      <c r="Y1270">
        <f>IFERROR(VLOOKUP($A1270,Nifty!$A$14:$I$4860,9,FALSE),All_curves!Y1269)</f>
        <v>11856741</v>
      </c>
      <c r="AA1270" s="5">
        <f t="shared" si="543"/>
        <v>0</v>
      </c>
      <c r="AB1270" s="5">
        <f t="shared" si="544"/>
        <v>0</v>
      </c>
      <c r="AC1270" s="5">
        <f t="shared" si="545"/>
        <v>0</v>
      </c>
      <c r="AD1270" s="5">
        <f t="shared" si="546"/>
        <v>0</v>
      </c>
      <c r="AE1270" s="5">
        <f t="shared" si="547"/>
        <v>0</v>
      </c>
      <c r="AF1270" s="5">
        <f t="shared" si="548"/>
        <v>0</v>
      </c>
      <c r="AG1270" s="5">
        <f t="shared" si="549"/>
        <v>0</v>
      </c>
      <c r="AH1270" s="5">
        <f t="shared" si="550"/>
        <v>0</v>
      </c>
      <c r="AI1270" s="5">
        <f t="shared" si="526"/>
        <v>-3.2005364604713593E-3</v>
      </c>
      <c r="AJ1270" s="5">
        <f t="shared" si="527"/>
        <v>3.8565217990669254E-3</v>
      </c>
      <c r="AK1270" s="5">
        <f t="shared" si="528"/>
        <v>-1.3619191372962192E-3</v>
      </c>
      <c r="AL1270" s="5">
        <f t="shared" si="529"/>
        <v>-3.27648621525789E-4</v>
      </c>
      <c r="AM1270" s="5">
        <f t="shared" si="530"/>
        <v>-1.2162171622108642E-2</v>
      </c>
      <c r="AN1270" s="5">
        <f t="shared" si="531"/>
        <v>-1.0109676789738287E-2</v>
      </c>
      <c r="AO1270" s="5">
        <f t="shared" si="532"/>
        <v>-1.0109676789738287E-2</v>
      </c>
      <c r="AP1270" s="5">
        <f t="shared" si="533"/>
        <v>-9.6077281801315584E-3</v>
      </c>
      <c r="AQ1270" s="5">
        <f t="shared" si="534"/>
        <v>4.0245997549801515E-3</v>
      </c>
      <c r="AR1270" s="5">
        <f t="shared" si="535"/>
        <v>8.0473002415908379E-3</v>
      </c>
      <c r="AS1270" s="5">
        <f t="shared" si="536"/>
        <v>2.0750661744197707E-3</v>
      </c>
      <c r="AT1270" s="5">
        <f t="shared" si="537"/>
        <v>1.2943404479770493E-3</v>
      </c>
      <c r="AU1270" s="5">
        <f t="shared" si="538"/>
        <v>4.0246763301057253E-3</v>
      </c>
      <c r="AV1270" s="5">
        <f t="shared" si="539"/>
        <v>8.0472811397016564E-3</v>
      </c>
      <c r="AW1270" s="5">
        <f t="shared" si="540"/>
        <v>2.0751556727658382E-3</v>
      </c>
      <c r="AX1270" s="5">
        <f t="shared" si="541"/>
        <v>0</v>
      </c>
      <c r="AZ1270" s="7">
        <f t="shared" si="551"/>
        <v>146.64805491972766</v>
      </c>
      <c r="BA1270" s="4">
        <f t="shared" si="542"/>
        <v>-5.5976733501675769E-4</v>
      </c>
      <c r="BB1270" s="5">
        <f>AZ1270/MAX($AZ$16:AZ1270)-1</f>
        <v>-2.7809623089361968E-2</v>
      </c>
    </row>
    <row r="1271" spans="1:54" x14ac:dyDescent="0.25">
      <c r="A1271" s="3">
        <v>44405</v>
      </c>
      <c r="B1271">
        <f>IFERROR(VLOOKUP($A1271,Finnifty!$A$14:$I$486,B$15+1,FALSE),All_curves!B1270)</f>
        <v>1007483.5</v>
      </c>
      <c r="C1271">
        <f>IFERROR(VLOOKUP($A1271,Finnifty!$A$14:$I$486,C$15+1,FALSE),All_curves!C1270)</f>
        <v>1050594.25</v>
      </c>
      <c r="D1271">
        <f>IFERROR(VLOOKUP($A1271,Finnifty!$A$14:$I$486,D$15+1,FALSE),All_curves!D1270)</f>
        <v>1074006.6299999999</v>
      </c>
      <c r="E1271">
        <f>IFERROR(VLOOKUP($A1271,Finnifty!$A$14:$I$486,E$15+1,FALSE),All_curves!E1270)</f>
        <v>1004298.75</v>
      </c>
      <c r="F1271">
        <f>IFERROR(VLOOKUP($A1271,Finnifty!$A$14:$I$486,F$15+1,FALSE),All_curves!F1270)</f>
        <v>1047848.06</v>
      </c>
      <c r="G1271">
        <f>IFERROR(VLOOKUP($A1271,Finnifty!$A$14:$I$486,G$15+1,FALSE),All_curves!G1270)</f>
        <v>1080459.8799999999</v>
      </c>
      <c r="H1271">
        <f>IFERROR(VLOOKUP($A1271,Finnifty!$A$14:$I$486,H$15+1,FALSE),All_curves!H1270)</f>
        <v>1071619.1299999999</v>
      </c>
      <c r="I1271">
        <f>IFERROR(VLOOKUP($A1271,Finnifty!$A$14:$I$486,I$15+1,FALSE),All_curves!I1270)</f>
        <v>1004953.38</v>
      </c>
      <c r="J1271">
        <f>IFERROR(VLOOKUP($A1271,Banknifty!$A$14:$I$4860,2,FALSE),All_curves!J1270)</f>
        <v>17498252</v>
      </c>
      <c r="K1271">
        <f>IFERROR(VLOOKUP($A1271,Banknifty!$A$14:$I$4860,3,FALSE),All_curves!K1270)</f>
        <v>31976748</v>
      </c>
      <c r="L1271">
        <f>IFERROR(VLOOKUP($A1271,Banknifty!$A$14:$I$4860,4,FALSE),All_curves!L1270)</f>
        <v>23913734</v>
      </c>
      <c r="M1271">
        <f>IFERROR(VLOOKUP($A1271,Banknifty!$A$14:$I$4860,5,FALSE),All_curves!M1270)</f>
        <v>32370984</v>
      </c>
      <c r="N1271">
        <f>IFERROR(VLOOKUP($A1271,Banknifty!$A$14:$I$4860,6,FALSE),All_curves!N1270)</f>
        <v>18514798</v>
      </c>
      <c r="O1271">
        <f>IFERROR(VLOOKUP($A1271,Banknifty!$A$14:$I$4860,7,FALSE),All_curves!O1270)</f>
        <v>31347858</v>
      </c>
      <c r="P1271">
        <f>IFERROR(VLOOKUP($A1271,Banknifty!$A$14:$I$4860,8,FALSE),All_curves!P1270)</f>
        <v>31347858</v>
      </c>
      <c r="Q1271">
        <f>IFERROR(VLOOKUP($A1271,Banknifty!$A$14:$I$4860,9,FALSE),All_curves!Q1270)</f>
        <v>25393230</v>
      </c>
      <c r="R1271">
        <f>IFERROR(VLOOKUP($A1271,Nifty!$A$14:$I$4860,2,FALSE),All_curves!R1270)</f>
        <v>8866950</v>
      </c>
      <c r="S1271">
        <f>IFERROR(VLOOKUP($A1271,Nifty!$A$14:$I$4860,3,FALSE),All_curves!S1270)</f>
        <v>11884843</v>
      </c>
      <c r="T1271">
        <f>IFERROR(VLOOKUP($A1271,Nifty!$A$14:$I$4860,4,FALSE),All_curves!T1270)</f>
        <v>11440932</v>
      </c>
      <c r="U1271">
        <f>IFERROR(VLOOKUP($A1271,Nifty!$A$14:$I$4860,5,FALSE),All_curves!U1270)</f>
        <v>12734750</v>
      </c>
      <c r="V1271">
        <f>IFERROR(VLOOKUP($A1271,Nifty!$A$14:$I$4860,6,FALSE),All_curves!V1270)</f>
        <v>9963413</v>
      </c>
      <c r="W1271">
        <f>IFERROR(VLOOKUP($A1271,Nifty!$A$14:$I$4860,7,FALSE),All_curves!W1270)</f>
        <v>12187464</v>
      </c>
      <c r="X1271">
        <f>IFERROR(VLOOKUP($A1271,Nifty!$A$14:$I$4860,8,FALSE),All_curves!X1270)</f>
        <v>11776327</v>
      </c>
      <c r="Y1271">
        <f>IFERROR(VLOOKUP($A1271,Nifty!$A$14:$I$4860,9,FALSE),All_curves!Y1270)</f>
        <v>11872087</v>
      </c>
      <c r="AA1271" s="5">
        <f t="shared" si="543"/>
        <v>0</v>
      </c>
      <c r="AB1271" s="5">
        <f t="shared" si="544"/>
        <v>0</v>
      </c>
      <c r="AC1271" s="5">
        <f t="shared" si="545"/>
        <v>0</v>
      </c>
      <c r="AD1271" s="5">
        <f t="shared" si="546"/>
        <v>0</v>
      </c>
      <c r="AE1271" s="5">
        <f t="shared" si="547"/>
        <v>0</v>
      </c>
      <c r="AF1271" s="5">
        <f t="shared" si="548"/>
        <v>0</v>
      </c>
      <c r="AG1271" s="5">
        <f t="shared" si="549"/>
        <v>0</v>
      </c>
      <c r="AH1271" s="5">
        <f t="shared" si="550"/>
        <v>0</v>
      </c>
      <c r="AI1271" s="5">
        <f t="shared" si="526"/>
        <v>-1.393281136557678E-3</v>
      </c>
      <c r="AJ1271" s="5">
        <f t="shared" si="527"/>
        <v>-2.004433573363551E-3</v>
      </c>
      <c r="AK1271" s="5">
        <f t="shared" si="528"/>
        <v>-6.186365443393127E-3</v>
      </c>
      <c r="AL1271" s="5">
        <f t="shared" si="529"/>
        <v>-1.3380491039217679E-3</v>
      </c>
      <c r="AM1271" s="5">
        <f t="shared" si="530"/>
        <v>-6.015083610531935E-3</v>
      </c>
      <c r="AN1271" s="5">
        <f t="shared" si="531"/>
        <v>-1.1314273937346186E-3</v>
      </c>
      <c r="AO1271" s="5">
        <f t="shared" si="532"/>
        <v>-1.1314273937346186E-3</v>
      </c>
      <c r="AP1271" s="5">
        <f t="shared" si="533"/>
        <v>0</v>
      </c>
      <c r="AQ1271" s="5">
        <f t="shared" si="534"/>
        <v>-7.0628273826733867E-4</v>
      </c>
      <c r="AR1271" s="5">
        <f t="shared" si="535"/>
        <v>-2.2253564877197096E-3</v>
      </c>
      <c r="AS1271" s="5">
        <f t="shared" si="536"/>
        <v>-2.0417225973516917E-3</v>
      </c>
      <c r="AT1271" s="5">
        <f t="shared" si="537"/>
        <v>5.3004490351216127E-3</v>
      </c>
      <c r="AU1271" s="5">
        <f t="shared" si="538"/>
        <v>-7.062867241264259E-4</v>
      </c>
      <c r="AV1271" s="5">
        <f t="shared" si="539"/>
        <v>-2.2253612589345773E-3</v>
      </c>
      <c r="AW1271" s="5">
        <f t="shared" si="540"/>
        <v>-2.0417915598096581E-3</v>
      </c>
      <c r="AX1271" s="5">
        <f t="shared" si="541"/>
        <v>1.2942848291954689E-3</v>
      </c>
      <c r="AZ1271" s="7">
        <f t="shared" si="551"/>
        <v>146.51025380493266</v>
      </c>
      <c r="BA1271" s="4">
        <f t="shared" si="542"/>
        <v>-9.396722982137341E-4</v>
      </c>
      <c r="BB1271" s="5">
        <f>AZ1271/MAX($AZ$16:AZ1271)-1</f>
        <v>-2.8723163455134815E-2</v>
      </c>
    </row>
    <row r="1272" spans="1:54" x14ac:dyDescent="0.25">
      <c r="A1272" s="3">
        <v>44406</v>
      </c>
      <c r="B1272">
        <f>IFERROR(VLOOKUP($A1272,Finnifty!$A$14:$I$486,B$15+1,FALSE),All_curves!B1271)</f>
        <v>1007483.5</v>
      </c>
      <c r="C1272">
        <f>IFERROR(VLOOKUP($A1272,Finnifty!$A$14:$I$486,C$15+1,FALSE),All_curves!C1271)</f>
        <v>1050594.25</v>
      </c>
      <c r="D1272">
        <f>IFERROR(VLOOKUP($A1272,Finnifty!$A$14:$I$486,D$15+1,FALSE),All_curves!D1271)</f>
        <v>1074006.6299999999</v>
      </c>
      <c r="E1272">
        <f>IFERROR(VLOOKUP($A1272,Finnifty!$A$14:$I$486,E$15+1,FALSE),All_curves!E1271)</f>
        <v>1004298.75</v>
      </c>
      <c r="F1272">
        <f>IFERROR(VLOOKUP($A1272,Finnifty!$A$14:$I$486,F$15+1,FALSE),All_curves!F1271)</f>
        <v>1047848.06</v>
      </c>
      <c r="G1272">
        <f>IFERROR(VLOOKUP($A1272,Finnifty!$A$14:$I$486,G$15+1,FALSE),All_curves!G1271)</f>
        <v>1080459.8799999999</v>
      </c>
      <c r="H1272">
        <f>IFERROR(VLOOKUP($A1272,Finnifty!$A$14:$I$486,H$15+1,FALSE),All_curves!H1271)</f>
        <v>1071619.1299999999</v>
      </c>
      <c r="I1272">
        <f>IFERROR(VLOOKUP($A1272,Finnifty!$A$14:$I$486,I$15+1,FALSE),All_curves!I1271)</f>
        <v>1004953.38</v>
      </c>
      <c r="J1272">
        <f>IFERROR(VLOOKUP($A1272,Banknifty!$A$14:$I$4860,2,FALSE),All_curves!J1271)</f>
        <v>17251674</v>
      </c>
      <c r="K1272">
        <f>IFERROR(VLOOKUP($A1272,Banknifty!$A$14:$I$4860,3,FALSE),All_curves!K1271)</f>
        <v>31603450</v>
      </c>
      <c r="L1272">
        <f>IFERROR(VLOOKUP($A1272,Banknifty!$A$14:$I$4860,4,FALSE),All_curves!L1271)</f>
        <v>23767356</v>
      </c>
      <c r="M1272">
        <f>IFERROR(VLOOKUP($A1272,Banknifty!$A$14:$I$4860,5,FALSE),All_curves!M1271)</f>
        <v>32334064</v>
      </c>
      <c r="N1272">
        <f>IFERROR(VLOOKUP($A1272,Banknifty!$A$14:$I$4860,6,FALSE),All_curves!N1271)</f>
        <v>18539496</v>
      </c>
      <c r="O1272">
        <f>IFERROR(VLOOKUP($A1272,Banknifty!$A$14:$I$4860,7,FALSE),All_curves!O1271)</f>
        <v>31184108</v>
      </c>
      <c r="P1272">
        <f>IFERROR(VLOOKUP($A1272,Banknifty!$A$14:$I$4860,8,FALSE),All_curves!P1271)</f>
        <v>31184108</v>
      </c>
      <c r="Q1272">
        <f>IFERROR(VLOOKUP($A1272,Banknifty!$A$14:$I$4860,9,FALSE),All_curves!Q1271)</f>
        <v>25393230</v>
      </c>
      <c r="R1272">
        <f>IFERROR(VLOOKUP($A1272,Nifty!$A$14:$I$4860,2,FALSE),All_curves!R1271)</f>
        <v>8823267</v>
      </c>
      <c r="S1272">
        <f>IFERROR(VLOOKUP($A1272,Nifty!$A$14:$I$4860,3,FALSE),All_curves!S1271)</f>
        <v>11872773</v>
      </c>
      <c r="T1272">
        <f>IFERROR(VLOOKUP($A1272,Nifty!$A$14:$I$4860,4,FALSE),All_curves!T1271)</f>
        <v>11349543</v>
      </c>
      <c r="U1272">
        <f>IFERROR(VLOOKUP($A1272,Nifty!$A$14:$I$4860,5,FALSE),All_curves!U1271)</f>
        <v>12734750</v>
      </c>
      <c r="V1272">
        <f>IFERROR(VLOOKUP($A1272,Nifty!$A$14:$I$4860,6,FALSE),All_curves!V1271)</f>
        <v>9937910</v>
      </c>
      <c r="W1272">
        <f>IFERROR(VLOOKUP($A1272,Nifty!$A$14:$I$4860,7,FALSE),All_curves!W1271)</f>
        <v>12175087</v>
      </c>
      <c r="X1272">
        <f>IFERROR(VLOOKUP($A1272,Nifty!$A$14:$I$4860,8,FALSE),All_curves!X1271)</f>
        <v>11754163</v>
      </c>
      <c r="Y1272">
        <f>IFERROR(VLOOKUP($A1272,Nifty!$A$14:$I$4860,9,FALSE),All_curves!Y1271)</f>
        <v>11935015</v>
      </c>
      <c r="AA1272" s="5">
        <f t="shared" si="543"/>
        <v>0</v>
      </c>
      <c r="AB1272" s="5">
        <f t="shared" si="544"/>
        <v>0</v>
      </c>
      <c r="AC1272" s="5">
        <f t="shared" si="545"/>
        <v>0</v>
      </c>
      <c r="AD1272" s="5">
        <f t="shared" si="546"/>
        <v>0</v>
      </c>
      <c r="AE1272" s="5">
        <f t="shared" si="547"/>
        <v>0</v>
      </c>
      <c r="AF1272" s="5">
        <f t="shared" si="548"/>
        <v>0</v>
      </c>
      <c r="AG1272" s="5">
        <f t="shared" si="549"/>
        <v>0</v>
      </c>
      <c r="AH1272" s="5">
        <f t="shared" si="550"/>
        <v>0</v>
      </c>
      <c r="AI1272" s="5">
        <f t="shared" si="526"/>
        <v>-1.4091578976002883E-2</v>
      </c>
      <c r="AJ1272" s="5">
        <f t="shared" si="527"/>
        <v>-1.1674045153059365E-2</v>
      </c>
      <c r="AK1272" s="5">
        <f t="shared" si="528"/>
        <v>-6.1210850635037284E-3</v>
      </c>
      <c r="AL1272" s="5">
        <f t="shared" si="529"/>
        <v>-1.1405275786487978E-3</v>
      </c>
      <c r="AM1272" s="5">
        <f t="shared" si="530"/>
        <v>1.3339600032362675E-3</v>
      </c>
      <c r="AN1272" s="5">
        <f t="shared" si="531"/>
        <v>-5.2236423936844467E-3</v>
      </c>
      <c r="AO1272" s="5">
        <f t="shared" si="532"/>
        <v>-5.2236423936844467E-3</v>
      </c>
      <c r="AP1272" s="5">
        <f t="shared" si="533"/>
        <v>0</v>
      </c>
      <c r="AQ1272" s="5">
        <f t="shared" si="534"/>
        <v>-4.9264967096915857E-3</v>
      </c>
      <c r="AR1272" s="5">
        <f t="shared" si="535"/>
        <v>-1.0155792550226028E-3</v>
      </c>
      <c r="AS1272" s="5">
        <f t="shared" si="536"/>
        <v>-7.9878981887140377E-3</v>
      </c>
      <c r="AT1272" s="5">
        <f t="shared" si="537"/>
        <v>0</v>
      </c>
      <c r="AU1272" s="5">
        <f t="shared" si="538"/>
        <v>-2.5596650465056214E-3</v>
      </c>
      <c r="AV1272" s="5">
        <f t="shared" si="539"/>
        <v>-1.0155517177322659E-3</v>
      </c>
      <c r="AW1272" s="5">
        <f t="shared" si="540"/>
        <v>-1.8820808899073782E-3</v>
      </c>
      <c r="AX1272" s="5">
        <f t="shared" si="541"/>
        <v>5.3005002406063539E-3</v>
      </c>
      <c r="AZ1272" s="7">
        <f t="shared" si="551"/>
        <v>146.16700876966078</v>
      </c>
      <c r="BA1272" s="4">
        <f t="shared" si="542"/>
        <v>-2.3428055467631065E-3</v>
      </c>
      <c r="BB1272" s="5">
        <f>AZ1272/MAX($AZ$16:AZ1272)-1</f>
        <v>-3.0998676215234777E-2</v>
      </c>
    </row>
    <row r="1273" spans="1:54" x14ac:dyDescent="0.25">
      <c r="A1273" s="3">
        <v>44407</v>
      </c>
      <c r="B1273">
        <f>IFERROR(VLOOKUP($A1273,Finnifty!$A$14:$I$486,B$15+1,FALSE),All_curves!B1272)</f>
        <v>1007483.5</v>
      </c>
      <c r="C1273">
        <f>IFERROR(VLOOKUP($A1273,Finnifty!$A$14:$I$486,C$15+1,FALSE),All_curves!C1272)</f>
        <v>1050594.25</v>
      </c>
      <c r="D1273">
        <f>IFERROR(VLOOKUP($A1273,Finnifty!$A$14:$I$486,D$15+1,FALSE),All_curves!D1272)</f>
        <v>1074006.6299999999</v>
      </c>
      <c r="E1273">
        <f>IFERROR(VLOOKUP($A1273,Finnifty!$A$14:$I$486,E$15+1,FALSE),All_curves!E1272)</f>
        <v>1004298.75</v>
      </c>
      <c r="F1273">
        <f>IFERROR(VLOOKUP($A1273,Finnifty!$A$14:$I$486,F$15+1,FALSE),All_curves!F1272)</f>
        <v>1047848.06</v>
      </c>
      <c r="G1273">
        <f>IFERROR(VLOOKUP($A1273,Finnifty!$A$14:$I$486,G$15+1,FALSE),All_curves!G1272)</f>
        <v>1080459.8799999999</v>
      </c>
      <c r="H1273">
        <f>IFERROR(VLOOKUP($A1273,Finnifty!$A$14:$I$486,H$15+1,FALSE),All_curves!H1272)</f>
        <v>1071619.1299999999</v>
      </c>
      <c r="I1273">
        <f>IFERROR(VLOOKUP($A1273,Finnifty!$A$14:$I$486,I$15+1,FALSE),All_curves!I1272)</f>
        <v>1004953.38</v>
      </c>
      <c r="J1273">
        <f>IFERROR(VLOOKUP($A1273,Banknifty!$A$14:$I$4860,2,FALSE),All_curves!J1272)</f>
        <v>17233686</v>
      </c>
      <c r="K1273">
        <f>IFERROR(VLOOKUP($A1273,Banknifty!$A$14:$I$4860,3,FALSE),All_curves!K1272)</f>
        <v>31603450</v>
      </c>
      <c r="L1273">
        <f>IFERROR(VLOOKUP($A1273,Banknifty!$A$14:$I$4860,4,FALSE),All_curves!L1272)</f>
        <v>23767356</v>
      </c>
      <c r="M1273">
        <f>IFERROR(VLOOKUP($A1273,Banknifty!$A$14:$I$4860,5,FALSE),All_curves!M1272)</f>
        <v>32334064</v>
      </c>
      <c r="N1273">
        <f>IFERROR(VLOOKUP($A1273,Banknifty!$A$14:$I$4860,6,FALSE),All_curves!N1272)</f>
        <v>18480160</v>
      </c>
      <c r="O1273">
        <f>IFERROR(VLOOKUP($A1273,Banknifty!$A$14:$I$4860,7,FALSE),All_curves!O1272)</f>
        <v>31304370</v>
      </c>
      <c r="P1273">
        <f>IFERROR(VLOOKUP($A1273,Banknifty!$A$14:$I$4860,8,FALSE),All_curves!P1272)</f>
        <v>31304370</v>
      </c>
      <c r="Q1273">
        <f>IFERROR(VLOOKUP($A1273,Banknifty!$A$14:$I$4860,9,FALSE),All_curves!Q1272)</f>
        <v>25384910</v>
      </c>
      <c r="R1273">
        <f>IFERROR(VLOOKUP($A1273,Nifty!$A$14:$I$4860,2,FALSE),All_curves!R1272)</f>
        <v>8800427</v>
      </c>
      <c r="S1273">
        <f>IFERROR(VLOOKUP($A1273,Nifty!$A$14:$I$4860,3,FALSE),All_curves!S1272)</f>
        <v>11842038</v>
      </c>
      <c r="T1273">
        <f>IFERROR(VLOOKUP($A1273,Nifty!$A$14:$I$4860,4,FALSE),All_curves!T1272)</f>
        <v>11349543</v>
      </c>
      <c r="U1273">
        <f>IFERROR(VLOOKUP($A1273,Nifty!$A$14:$I$4860,5,FALSE),All_curves!U1272)</f>
        <v>12734750</v>
      </c>
      <c r="V1273">
        <f>IFERROR(VLOOKUP($A1273,Nifty!$A$14:$I$4860,6,FALSE),All_curves!V1272)</f>
        <v>9912184</v>
      </c>
      <c r="W1273">
        <f>IFERROR(VLOOKUP($A1273,Nifty!$A$14:$I$4860,7,FALSE),All_curves!W1272)</f>
        <v>12143570</v>
      </c>
      <c r="X1273">
        <f>IFERROR(VLOOKUP($A1273,Nifty!$A$14:$I$4860,8,FALSE),All_curves!X1272)</f>
        <v>11754163</v>
      </c>
      <c r="Y1273">
        <f>IFERROR(VLOOKUP($A1273,Nifty!$A$14:$I$4860,9,FALSE),All_curves!Y1272)</f>
        <v>11935015</v>
      </c>
      <c r="AA1273" s="5">
        <f t="shared" si="543"/>
        <v>0</v>
      </c>
      <c r="AB1273" s="5">
        <f t="shared" si="544"/>
        <v>0</v>
      </c>
      <c r="AC1273" s="5">
        <f t="shared" si="545"/>
        <v>0</v>
      </c>
      <c r="AD1273" s="5">
        <f t="shared" si="546"/>
        <v>0</v>
      </c>
      <c r="AE1273" s="5">
        <f t="shared" si="547"/>
        <v>0</v>
      </c>
      <c r="AF1273" s="5">
        <f t="shared" si="548"/>
        <v>0</v>
      </c>
      <c r="AG1273" s="5">
        <f t="shared" si="549"/>
        <v>0</v>
      </c>
      <c r="AH1273" s="5">
        <f t="shared" si="550"/>
        <v>0</v>
      </c>
      <c r="AI1273" s="5">
        <f t="shared" si="526"/>
        <v>-1.0426814232635806E-3</v>
      </c>
      <c r="AJ1273" s="5">
        <f t="shared" si="527"/>
        <v>0</v>
      </c>
      <c r="AK1273" s="5">
        <f t="shared" si="528"/>
        <v>0</v>
      </c>
      <c r="AL1273" s="5">
        <f t="shared" si="529"/>
        <v>0</v>
      </c>
      <c r="AM1273" s="5">
        <f t="shared" si="530"/>
        <v>-3.2005185038471717E-3</v>
      </c>
      <c r="AN1273" s="5">
        <f t="shared" si="531"/>
        <v>3.8565156328986827E-3</v>
      </c>
      <c r="AO1273" s="5">
        <f t="shared" si="532"/>
        <v>3.8565156328986827E-3</v>
      </c>
      <c r="AP1273" s="5">
        <f t="shared" si="533"/>
        <v>-3.2764638448912198E-4</v>
      </c>
      <c r="AQ1273" s="5">
        <f t="shared" si="534"/>
        <v>-2.5886103186042453E-3</v>
      </c>
      <c r="AR1273" s="5">
        <f t="shared" si="535"/>
        <v>-2.5886960021892502E-3</v>
      </c>
      <c r="AS1273" s="5">
        <f t="shared" si="536"/>
        <v>0</v>
      </c>
      <c r="AT1273" s="5">
        <f t="shared" si="537"/>
        <v>0</v>
      </c>
      <c r="AU1273" s="5">
        <f t="shared" si="538"/>
        <v>-2.5886730710984462E-3</v>
      </c>
      <c r="AV1273" s="5">
        <f t="shared" si="539"/>
        <v>-2.5886467998134099E-3</v>
      </c>
      <c r="AW1273" s="5">
        <f t="shared" si="540"/>
        <v>0</v>
      </c>
      <c r="AX1273" s="5">
        <f t="shared" si="541"/>
        <v>0</v>
      </c>
      <c r="AZ1273" s="7">
        <f t="shared" si="551"/>
        <v>146.12308289626023</v>
      </c>
      <c r="BA1273" s="4">
        <f t="shared" si="542"/>
        <v>-3.0051838489616089E-4</v>
      </c>
      <c r="BB1273" s="5">
        <f>AZ1273/MAX($AZ$16:AZ1273)-1</f>
        <v>-3.1289878928020709E-2</v>
      </c>
    </row>
    <row r="1274" spans="1:54" x14ac:dyDescent="0.25">
      <c r="A1274" s="3">
        <v>44410</v>
      </c>
      <c r="B1274">
        <f>IFERROR(VLOOKUP($A1274,Finnifty!$A$14:$I$486,B$15+1,FALSE),All_curves!B1273)</f>
        <v>1007483.5</v>
      </c>
      <c r="C1274">
        <f>IFERROR(VLOOKUP($A1274,Finnifty!$A$14:$I$486,C$15+1,FALSE),All_curves!C1273)</f>
        <v>1050594.25</v>
      </c>
      <c r="D1274">
        <f>IFERROR(VLOOKUP($A1274,Finnifty!$A$14:$I$486,D$15+1,FALSE),All_curves!D1273)</f>
        <v>1074006.6299999999</v>
      </c>
      <c r="E1274">
        <f>IFERROR(VLOOKUP($A1274,Finnifty!$A$14:$I$486,E$15+1,FALSE),All_curves!E1273)</f>
        <v>1004298.75</v>
      </c>
      <c r="F1274">
        <f>IFERROR(VLOOKUP($A1274,Finnifty!$A$14:$I$486,F$15+1,FALSE),All_curves!F1273)</f>
        <v>1047848.06</v>
      </c>
      <c r="G1274">
        <f>IFERROR(VLOOKUP($A1274,Finnifty!$A$14:$I$486,G$15+1,FALSE),All_curves!G1273)</f>
        <v>1080459.8799999999</v>
      </c>
      <c r="H1274">
        <f>IFERROR(VLOOKUP($A1274,Finnifty!$A$14:$I$486,H$15+1,FALSE),All_curves!H1273)</f>
        <v>1071619.1299999999</v>
      </c>
      <c r="I1274">
        <f>IFERROR(VLOOKUP($A1274,Finnifty!$A$14:$I$486,I$15+1,FALSE),All_curves!I1273)</f>
        <v>1004953.38</v>
      </c>
      <c r="J1274">
        <f>IFERROR(VLOOKUP($A1274,Banknifty!$A$14:$I$4860,2,FALSE),All_curves!J1273)</f>
        <v>17157730</v>
      </c>
      <c r="K1274">
        <f>IFERROR(VLOOKUP($A1274,Banknifty!$A$14:$I$4860,3,FALSE),All_curves!K1273)</f>
        <v>31603450</v>
      </c>
      <c r="L1274">
        <f>IFERROR(VLOOKUP($A1274,Banknifty!$A$14:$I$4860,4,FALSE),All_curves!L1273)</f>
        <v>23767356</v>
      </c>
      <c r="M1274">
        <f>IFERROR(VLOOKUP($A1274,Banknifty!$A$14:$I$4860,5,FALSE),All_curves!M1273)</f>
        <v>32334064</v>
      </c>
      <c r="N1274">
        <f>IFERROR(VLOOKUP($A1274,Banknifty!$A$14:$I$4860,6,FALSE),All_curves!N1273)</f>
        <v>18454412</v>
      </c>
      <c r="O1274">
        <f>IFERROR(VLOOKUP($A1274,Banknifty!$A$14:$I$4860,7,FALSE),All_curves!O1273)</f>
        <v>31241624</v>
      </c>
      <c r="P1274">
        <f>IFERROR(VLOOKUP($A1274,Banknifty!$A$14:$I$4860,8,FALSE),All_curves!P1273)</f>
        <v>31241624</v>
      </c>
      <c r="Q1274">
        <f>IFERROR(VLOOKUP($A1274,Banknifty!$A$14:$I$4860,9,FALSE),All_curves!Q1273)</f>
        <v>25350944</v>
      </c>
      <c r="R1274">
        <f>IFERROR(VLOOKUP($A1274,Nifty!$A$14:$I$4860,2,FALSE),All_curves!R1273)</f>
        <v>8818462</v>
      </c>
      <c r="S1274">
        <f>IFERROR(VLOOKUP($A1274,Nifty!$A$14:$I$4860,3,FALSE),All_curves!S1273)</f>
        <v>11860789</v>
      </c>
      <c r="T1274">
        <f>IFERROR(VLOOKUP($A1274,Nifty!$A$14:$I$4860,4,FALSE),All_curves!T1273)</f>
        <v>11354047</v>
      </c>
      <c r="U1274">
        <f>IFERROR(VLOOKUP($A1274,Nifty!$A$14:$I$4860,5,FALSE),All_curves!U1273)</f>
        <v>12734750</v>
      </c>
      <c r="V1274">
        <f>IFERROR(VLOOKUP($A1274,Nifty!$A$14:$I$4860,6,FALSE),All_curves!V1273)</f>
        <v>9932498</v>
      </c>
      <c r="W1274">
        <f>IFERROR(VLOOKUP($A1274,Nifty!$A$14:$I$4860,7,FALSE),All_curves!W1273)</f>
        <v>12162797</v>
      </c>
      <c r="X1274">
        <f>IFERROR(VLOOKUP($A1274,Nifty!$A$14:$I$4860,8,FALSE),All_curves!X1273)</f>
        <v>11758828</v>
      </c>
      <c r="Y1274">
        <f>IFERROR(VLOOKUP($A1274,Nifty!$A$14:$I$4860,9,FALSE),All_curves!Y1273)</f>
        <v>11935015</v>
      </c>
      <c r="AA1274" s="5">
        <f t="shared" si="543"/>
        <v>0</v>
      </c>
      <c r="AB1274" s="5">
        <f t="shared" si="544"/>
        <v>0</v>
      </c>
      <c r="AC1274" s="5">
        <f t="shared" si="545"/>
        <v>0</v>
      </c>
      <c r="AD1274" s="5">
        <f t="shared" si="546"/>
        <v>0</v>
      </c>
      <c r="AE1274" s="5">
        <f t="shared" si="547"/>
        <v>0</v>
      </c>
      <c r="AF1274" s="5">
        <f t="shared" si="548"/>
        <v>0</v>
      </c>
      <c r="AG1274" s="5">
        <f t="shared" si="549"/>
        <v>0</v>
      </c>
      <c r="AH1274" s="5">
        <f t="shared" si="550"/>
        <v>0</v>
      </c>
      <c r="AI1274" s="5">
        <f t="shared" si="526"/>
        <v>-4.4074146413018989E-3</v>
      </c>
      <c r="AJ1274" s="5">
        <f t="shared" si="527"/>
        <v>0</v>
      </c>
      <c r="AK1274" s="5">
        <f t="shared" si="528"/>
        <v>0</v>
      </c>
      <c r="AL1274" s="5">
        <f t="shared" si="529"/>
        <v>0</v>
      </c>
      <c r="AM1274" s="5">
        <f t="shared" si="530"/>
        <v>-1.3932779802772188E-3</v>
      </c>
      <c r="AN1274" s="5">
        <f t="shared" si="531"/>
        <v>-2.0043846913385677E-3</v>
      </c>
      <c r="AO1274" s="5">
        <f t="shared" si="532"/>
        <v>-2.0043846913385677E-3</v>
      </c>
      <c r="AP1274" s="5">
        <f t="shared" si="533"/>
        <v>-1.3380390160926403E-3</v>
      </c>
      <c r="AQ1274" s="5">
        <f t="shared" si="534"/>
        <v>2.0493323789856355E-3</v>
      </c>
      <c r="AR1274" s="5">
        <f t="shared" si="535"/>
        <v>1.5834267716419159E-3</v>
      </c>
      <c r="AS1274" s="5">
        <f t="shared" si="536"/>
        <v>3.968441724921945E-4</v>
      </c>
      <c r="AT1274" s="5">
        <f t="shared" si="537"/>
        <v>0</v>
      </c>
      <c r="AU1274" s="5">
        <f t="shared" si="538"/>
        <v>2.0493969845596371E-3</v>
      </c>
      <c r="AV1274" s="5">
        <f t="shared" si="539"/>
        <v>1.5833070505626434E-3</v>
      </c>
      <c r="AW1274" s="5">
        <f t="shared" si="540"/>
        <v>3.9688066262133503E-4</v>
      </c>
      <c r="AX1274" s="5">
        <f t="shared" si="541"/>
        <v>0</v>
      </c>
      <c r="AZ1274" s="7">
        <f t="shared" si="551"/>
        <v>146.1042798205755</v>
      </c>
      <c r="BA1274" s="4">
        <f t="shared" si="542"/>
        <v>-1.2867970831189721E-4</v>
      </c>
      <c r="BB1274" s="5">
        <f>AZ1274/MAX($AZ$16:AZ1274)-1</f>
        <v>-3.1414532263839057E-2</v>
      </c>
    </row>
    <row r="1275" spans="1:54" x14ac:dyDescent="0.25">
      <c r="A1275" s="3">
        <v>44411</v>
      </c>
      <c r="B1275">
        <f>IFERROR(VLOOKUP($A1275,Finnifty!$A$14:$I$486,B$15+1,FALSE),All_curves!B1274)</f>
        <v>1007483.5</v>
      </c>
      <c r="C1275">
        <f>IFERROR(VLOOKUP($A1275,Finnifty!$A$14:$I$486,C$15+1,FALSE),All_curves!C1274)</f>
        <v>1050594.25</v>
      </c>
      <c r="D1275">
        <f>IFERROR(VLOOKUP($A1275,Finnifty!$A$14:$I$486,D$15+1,FALSE),All_curves!D1274)</f>
        <v>1074006.6299999999</v>
      </c>
      <c r="E1275">
        <f>IFERROR(VLOOKUP($A1275,Finnifty!$A$14:$I$486,E$15+1,FALSE),All_curves!E1274)</f>
        <v>1004298.75</v>
      </c>
      <c r="F1275">
        <f>IFERROR(VLOOKUP($A1275,Finnifty!$A$14:$I$486,F$15+1,FALSE),All_curves!F1274)</f>
        <v>1047848.06</v>
      </c>
      <c r="G1275">
        <f>IFERROR(VLOOKUP($A1275,Finnifty!$A$14:$I$486,G$15+1,FALSE),All_curves!G1274)</f>
        <v>1080459.8799999999</v>
      </c>
      <c r="H1275">
        <f>IFERROR(VLOOKUP($A1275,Finnifty!$A$14:$I$486,H$15+1,FALSE),All_curves!H1274)</f>
        <v>1071619.1299999999</v>
      </c>
      <c r="I1275">
        <f>IFERROR(VLOOKUP($A1275,Finnifty!$A$14:$I$486,I$15+1,FALSE),All_curves!I1274)</f>
        <v>1004953.38</v>
      </c>
      <c r="J1275">
        <f>IFERROR(VLOOKUP($A1275,Banknifty!$A$14:$I$4860,2,FALSE),All_curves!J1274)</f>
        <v>17255810</v>
      </c>
      <c r="K1275">
        <f>IFERROR(VLOOKUP($A1275,Banknifty!$A$14:$I$4860,3,FALSE),All_curves!K1274)</f>
        <v>31829886</v>
      </c>
      <c r="L1275">
        <f>IFERROR(VLOOKUP($A1275,Banknifty!$A$14:$I$4860,4,FALSE),All_curves!L1274)</f>
        <v>23861802</v>
      </c>
      <c r="M1275">
        <f>IFERROR(VLOOKUP($A1275,Banknifty!$A$14:$I$4860,5,FALSE),All_curves!M1274)</f>
        <v>32526318</v>
      </c>
      <c r="N1275">
        <f>IFERROR(VLOOKUP($A1275,Banknifty!$A$14:$I$4860,6,FALSE),All_curves!N1274)</f>
        <v>18329796</v>
      </c>
      <c r="O1275">
        <f>IFERROR(VLOOKUP($A1275,Banknifty!$A$14:$I$4860,7,FALSE),All_curves!O1274)</f>
        <v>31123680</v>
      </c>
      <c r="P1275">
        <f>IFERROR(VLOOKUP($A1275,Banknifty!$A$14:$I$4860,8,FALSE),All_curves!P1274)</f>
        <v>31123680</v>
      </c>
      <c r="Q1275">
        <f>IFERROR(VLOOKUP($A1275,Banknifty!$A$14:$I$4860,9,FALSE),All_curves!Q1274)</f>
        <v>25322030</v>
      </c>
      <c r="R1275">
        <f>IFERROR(VLOOKUP($A1275,Nifty!$A$14:$I$4860,2,FALSE),All_curves!R1274)</f>
        <v>9048075</v>
      </c>
      <c r="S1275">
        <f>IFERROR(VLOOKUP($A1275,Nifty!$A$14:$I$4860,3,FALSE),All_curves!S1274)</f>
        <v>12117751</v>
      </c>
      <c r="T1275">
        <f>IFERROR(VLOOKUP($A1275,Nifty!$A$14:$I$4860,4,FALSE),All_curves!T1274)</f>
        <v>11564554</v>
      </c>
      <c r="U1275">
        <f>IFERROR(VLOOKUP($A1275,Nifty!$A$14:$I$4860,5,FALSE),All_curves!U1274)</f>
        <v>12902823</v>
      </c>
      <c r="V1275">
        <f>IFERROR(VLOOKUP($A1275,Nifty!$A$14:$I$4860,6,FALSE),All_curves!V1274)</f>
        <v>10191118</v>
      </c>
      <c r="W1275">
        <f>IFERROR(VLOOKUP($A1275,Nifty!$A$14:$I$4860,7,FALSE),All_curves!W1274)</f>
        <v>12426303</v>
      </c>
      <c r="X1275">
        <f>IFERROR(VLOOKUP($A1275,Nifty!$A$14:$I$4860,8,FALSE),All_curves!X1274)</f>
        <v>11976839</v>
      </c>
      <c r="Y1275">
        <f>IFERROR(VLOOKUP($A1275,Nifty!$A$14:$I$4860,9,FALSE),All_curves!Y1274)</f>
        <v>11935015</v>
      </c>
      <c r="AA1275" s="5">
        <f t="shared" si="543"/>
        <v>0</v>
      </c>
      <c r="AB1275" s="5">
        <f t="shared" si="544"/>
        <v>0</v>
      </c>
      <c r="AC1275" s="5">
        <f t="shared" si="545"/>
        <v>0</v>
      </c>
      <c r="AD1275" s="5">
        <f t="shared" si="546"/>
        <v>0</v>
      </c>
      <c r="AE1275" s="5">
        <f t="shared" si="547"/>
        <v>0</v>
      </c>
      <c r="AF1275" s="5">
        <f t="shared" si="548"/>
        <v>0</v>
      </c>
      <c r="AG1275" s="5">
        <f t="shared" si="549"/>
        <v>0</v>
      </c>
      <c r="AH1275" s="5">
        <f t="shared" si="550"/>
        <v>0</v>
      </c>
      <c r="AI1275" s="5">
        <f t="shared" si="526"/>
        <v>5.7163739026082627E-3</v>
      </c>
      <c r="AJ1275" s="5">
        <f t="shared" si="527"/>
        <v>7.1649139571787757E-3</v>
      </c>
      <c r="AK1275" s="5">
        <f t="shared" si="528"/>
        <v>3.9737697369450764E-3</v>
      </c>
      <c r="AL1275" s="5">
        <f t="shared" si="529"/>
        <v>5.9458656356961015E-3</v>
      </c>
      <c r="AM1275" s="5">
        <f t="shared" si="530"/>
        <v>-6.7526399649038282E-3</v>
      </c>
      <c r="AN1275" s="5">
        <f t="shared" si="531"/>
        <v>-3.7752198797348369E-3</v>
      </c>
      <c r="AO1275" s="5">
        <f t="shared" si="532"/>
        <v>-3.7752198797348369E-3</v>
      </c>
      <c r="AP1275" s="5">
        <f t="shared" si="533"/>
        <v>-1.1405492434521936E-3</v>
      </c>
      <c r="AQ1275" s="5">
        <f t="shared" si="534"/>
        <v>2.6037760326006909E-2</v>
      </c>
      <c r="AR1275" s="5">
        <f t="shared" si="535"/>
        <v>2.1664831909580462E-2</v>
      </c>
      <c r="AS1275" s="5">
        <f t="shared" si="536"/>
        <v>1.8540261459196072E-2</v>
      </c>
      <c r="AT1275" s="5">
        <f t="shared" si="537"/>
        <v>1.3197981899919498E-2</v>
      </c>
      <c r="AU1275" s="5">
        <f t="shared" si="538"/>
        <v>2.6037760088146955E-2</v>
      </c>
      <c r="AV1275" s="5">
        <f t="shared" si="539"/>
        <v>2.1664918028312163E-2</v>
      </c>
      <c r="AW1275" s="5">
        <f t="shared" si="540"/>
        <v>1.8540198053751622E-2</v>
      </c>
      <c r="AX1275" s="5">
        <f t="shared" si="541"/>
        <v>0</v>
      </c>
      <c r="AZ1275" s="7">
        <f t="shared" si="551"/>
        <v>147.03594423594879</v>
      </c>
      <c r="BA1275" s="4">
        <f t="shared" si="542"/>
        <v>6.3767085845631765E-3</v>
      </c>
      <c r="BB1275" s="5">
        <f>AZ1275/MAX($AZ$16:AZ1275)-1</f>
        <v>-2.5238144996842737E-2</v>
      </c>
    </row>
    <row r="1276" spans="1:54" x14ac:dyDescent="0.25">
      <c r="A1276" s="3">
        <v>44412</v>
      </c>
      <c r="B1276">
        <f>IFERROR(VLOOKUP($A1276,Finnifty!$A$14:$I$486,B$15+1,FALSE),All_curves!B1275)</f>
        <v>1007483.5</v>
      </c>
      <c r="C1276">
        <f>IFERROR(VLOOKUP($A1276,Finnifty!$A$14:$I$486,C$15+1,FALSE),All_curves!C1275)</f>
        <v>1050594.25</v>
      </c>
      <c r="D1276">
        <f>IFERROR(VLOOKUP($A1276,Finnifty!$A$14:$I$486,D$15+1,FALSE),All_curves!D1275)</f>
        <v>1074006.6299999999</v>
      </c>
      <c r="E1276">
        <f>IFERROR(VLOOKUP($A1276,Finnifty!$A$14:$I$486,E$15+1,FALSE),All_curves!E1275)</f>
        <v>1004298.75</v>
      </c>
      <c r="F1276">
        <f>IFERROR(VLOOKUP($A1276,Finnifty!$A$14:$I$486,F$15+1,FALSE),All_curves!F1275)</f>
        <v>1047848.06</v>
      </c>
      <c r="G1276">
        <f>IFERROR(VLOOKUP($A1276,Finnifty!$A$14:$I$486,G$15+1,FALSE),All_curves!G1275)</f>
        <v>1080459.8799999999</v>
      </c>
      <c r="H1276">
        <f>IFERROR(VLOOKUP($A1276,Finnifty!$A$14:$I$486,H$15+1,FALSE),All_curves!H1275)</f>
        <v>1071619.1299999999</v>
      </c>
      <c r="I1276">
        <f>IFERROR(VLOOKUP($A1276,Finnifty!$A$14:$I$486,I$15+1,FALSE),All_curves!I1275)</f>
        <v>1004953.38</v>
      </c>
      <c r="J1276">
        <f>IFERROR(VLOOKUP($A1276,Banknifty!$A$14:$I$4860,2,FALSE),All_curves!J1275)</f>
        <v>17670426</v>
      </c>
      <c r="K1276">
        <f>IFERROR(VLOOKUP($A1276,Banknifty!$A$14:$I$4860,3,FALSE),All_curves!K1275)</f>
        <v>32155232</v>
      </c>
      <c r="L1276">
        <f>IFERROR(VLOOKUP($A1276,Banknifty!$A$14:$I$4860,4,FALSE),All_curves!L1275)</f>
        <v>24115002</v>
      </c>
      <c r="M1276">
        <f>IFERROR(VLOOKUP($A1276,Banknifty!$A$14:$I$4860,5,FALSE),All_curves!M1275)</f>
        <v>32924132</v>
      </c>
      <c r="N1276">
        <f>IFERROR(VLOOKUP($A1276,Banknifty!$A$14:$I$4860,6,FALSE),All_curves!N1275)</f>
        <v>18321468</v>
      </c>
      <c r="O1276">
        <f>IFERROR(VLOOKUP($A1276,Banknifty!$A$14:$I$4860,7,FALSE),All_curves!O1275)</f>
        <v>31154322</v>
      </c>
      <c r="P1276">
        <f>IFERROR(VLOOKUP($A1276,Banknifty!$A$14:$I$4860,8,FALSE),All_curves!P1275)</f>
        <v>31154322</v>
      </c>
      <c r="Q1276">
        <f>IFERROR(VLOOKUP($A1276,Banknifty!$A$14:$I$4860,9,FALSE),All_curves!Q1275)</f>
        <v>25322030</v>
      </c>
      <c r="R1276">
        <f>IFERROR(VLOOKUP($A1276,Nifty!$A$14:$I$4860,2,FALSE),All_curves!R1275)</f>
        <v>9127656</v>
      </c>
      <c r="S1276">
        <f>IFERROR(VLOOKUP($A1276,Nifty!$A$14:$I$4860,3,FALSE),All_curves!S1275)</f>
        <v>12201321</v>
      </c>
      <c r="T1276">
        <f>IFERROR(VLOOKUP($A1276,Nifty!$A$14:$I$4860,4,FALSE),All_curves!T1275)</f>
        <v>11707474</v>
      </c>
      <c r="U1276">
        <f>IFERROR(VLOOKUP($A1276,Nifty!$A$14:$I$4860,5,FALSE),All_curves!U1275)</f>
        <v>13043434</v>
      </c>
      <c r="V1276">
        <f>IFERROR(VLOOKUP($A1276,Nifty!$A$14:$I$4860,6,FALSE),All_curves!V1275)</f>
        <v>10280752</v>
      </c>
      <c r="W1276">
        <f>IFERROR(VLOOKUP($A1276,Nifty!$A$14:$I$4860,7,FALSE),All_curves!W1275)</f>
        <v>12512001</v>
      </c>
      <c r="X1276">
        <f>IFERROR(VLOOKUP($A1276,Nifty!$A$14:$I$4860,8,FALSE),All_curves!X1275)</f>
        <v>12124855</v>
      </c>
      <c r="Y1276">
        <f>IFERROR(VLOOKUP($A1276,Nifty!$A$14:$I$4860,9,FALSE),All_curves!Y1275)</f>
        <v>12092533</v>
      </c>
      <c r="AA1276" s="5">
        <f t="shared" si="543"/>
        <v>0</v>
      </c>
      <c r="AB1276" s="5">
        <f t="shared" si="544"/>
        <v>0</v>
      </c>
      <c r="AC1276" s="5">
        <f t="shared" si="545"/>
        <v>0</v>
      </c>
      <c r="AD1276" s="5">
        <f t="shared" si="546"/>
        <v>0</v>
      </c>
      <c r="AE1276" s="5">
        <f t="shared" si="547"/>
        <v>0</v>
      </c>
      <c r="AF1276" s="5">
        <f t="shared" si="548"/>
        <v>0</v>
      </c>
      <c r="AG1276" s="5">
        <f t="shared" si="549"/>
        <v>0</v>
      </c>
      <c r="AH1276" s="5">
        <f t="shared" si="550"/>
        <v>0</v>
      </c>
      <c r="AI1276" s="5">
        <f t="shared" si="526"/>
        <v>2.4027617364817955E-2</v>
      </c>
      <c r="AJ1276" s="5">
        <f t="shared" si="527"/>
        <v>1.0221400101778633E-2</v>
      </c>
      <c r="AK1276" s="5">
        <f t="shared" si="528"/>
        <v>1.0611101374489618E-2</v>
      </c>
      <c r="AL1276" s="5">
        <f t="shared" si="529"/>
        <v>1.2230526676889841E-2</v>
      </c>
      <c r="AM1276" s="5">
        <f t="shared" si="530"/>
        <v>-4.5434220871853892E-4</v>
      </c>
      <c r="AN1276" s="5">
        <f t="shared" si="531"/>
        <v>9.8452368100421239E-4</v>
      </c>
      <c r="AO1276" s="5">
        <f t="shared" si="532"/>
        <v>9.8452368100421239E-4</v>
      </c>
      <c r="AP1276" s="5">
        <f t="shared" si="533"/>
        <v>0</v>
      </c>
      <c r="AQ1276" s="5">
        <f t="shared" si="534"/>
        <v>8.795351497417947E-3</v>
      </c>
      <c r="AR1276" s="5">
        <f t="shared" si="535"/>
        <v>6.896494242207174E-3</v>
      </c>
      <c r="AS1276" s="5">
        <f t="shared" si="536"/>
        <v>1.2358453252931278E-2</v>
      </c>
      <c r="AT1276" s="5">
        <f t="shared" si="537"/>
        <v>1.0897692698721873E-2</v>
      </c>
      <c r="AU1276" s="5">
        <f t="shared" si="538"/>
        <v>8.7953058732124223E-3</v>
      </c>
      <c r="AV1276" s="5">
        <f t="shared" si="539"/>
        <v>6.8965001094853928E-3</v>
      </c>
      <c r="AW1276" s="5">
        <f t="shared" si="540"/>
        <v>1.2358519639447341E-2</v>
      </c>
      <c r="AX1276" s="5">
        <f t="shared" si="541"/>
        <v>1.3197972520352819E-2</v>
      </c>
      <c r="AZ1276" s="7">
        <f t="shared" si="551"/>
        <v>147.88631216399702</v>
      </c>
      <c r="BA1276" s="4">
        <f t="shared" si="542"/>
        <v>5.7834016877100908E-3</v>
      </c>
      <c r="BB1276" s="5">
        <f>AZ1276/MAX($AZ$16:AZ1276)-1</f>
        <v>-1.9600705639502114E-2</v>
      </c>
    </row>
    <row r="1277" spans="1:54" x14ac:dyDescent="0.25">
      <c r="A1277" s="3">
        <v>44413</v>
      </c>
      <c r="B1277">
        <f>IFERROR(VLOOKUP($A1277,Finnifty!$A$14:$I$486,B$15+1,FALSE),All_curves!B1276)</f>
        <v>1007483.5</v>
      </c>
      <c r="C1277">
        <f>IFERROR(VLOOKUP($A1277,Finnifty!$A$14:$I$486,C$15+1,FALSE),All_curves!C1276)</f>
        <v>1050594.25</v>
      </c>
      <c r="D1277">
        <f>IFERROR(VLOOKUP($A1277,Finnifty!$A$14:$I$486,D$15+1,FALSE),All_curves!D1276)</f>
        <v>1074006.6299999999</v>
      </c>
      <c r="E1277">
        <f>IFERROR(VLOOKUP($A1277,Finnifty!$A$14:$I$486,E$15+1,FALSE),All_curves!E1276)</f>
        <v>1004298.75</v>
      </c>
      <c r="F1277">
        <f>IFERROR(VLOOKUP($A1277,Finnifty!$A$14:$I$486,F$15+1,FALSE),All_curves!F1276)</f>
        <v>1047848.06</v>
      </c>
      <c r="G1277">
        <f>IFERROR(VLOOKUP($A1277,Finnifty!$A$14:$I$486,G$15+1,FALSE),All_curves!G1276)</f>
        <v>1080459.8799999999</v>
      </c>
      <c r="H1277">
        <f>IFERROR(VLOOKUP($A1277,Finnifty!$A$14:$I$486,H$15+1,FALSE),All_curves!H1276)</f>
        <v>1071619.1299999999</v>
      </c>
      <c r="I1277">
        <f>IFERROR(VLOOKUP($A1277,Finnifty!$A$14:$I$486,I$15+1,FALSE),All_curves!I1276)</f>
        <v>1004953.38</v>
      </c>
      <c r="J1277">
        <f>IFERROR(VLOOKUP($A1277,Banknifty!$A$14:$I$4860,2,FALSE),All_curves!J1276)</f>
        <v>17402730</v>
      </c>
      <c r="K1277">
        <f>IFERROR(VLOOKUP($A1277,Banknifty!$A$14:$I$4860,3,FALSE),All_curves!K1276)</f>
        <v>31855200</v>
      </c>
      <c r="L1277">
        <f>IFERROR(VLOOKUP($A1277,Banknifty!$A$14:$I$4860,4,FALSE),All_curves!L1276)</f>
        <v>23819304</v>
      </c>
      <c r="M1277">
        <f>IFERROR(VLOOKUP($A1277,Banknifty!$A$14:$I$4860,5,FALSE),All_curves!M1276)</f>
        <v>32670706</v>
      </c>
      <c r="N1277">
        <f>IFERROR(VLOOKUP($A1277,Banknifty!$A$14:$I$4860,6,FALSE),All_curves!N1276)</f>
        <v>18240716</v>
      </c>
      <c r="O1277">
        <f>IFERROR(VLOOKUP($A1277,Banknifty!$A$14:$I$4860,7,FALSE),All_curves!O1276)</f>
        <v>31154322</v>
      </c>
      <c r="P1277">
        <f>IFERROR(VLOOKUP($A1277,Banknifty!$A$14:$I$4860,8,FALSE),All_curves!P1276)</f>
        <v>31154322</v>
      </c>
      <c r="Q1277">
        <f>IFERROR(VLOOKUP($A1277,Banknifty!$A$14:$I$4860,9,FALSE),All_curves!Q1276)</f>
        <v>25322030</v>
      </c>
      <c r="R1277">
        <f>IFERROR(VLOOKUP($A1277,Nifty!$A$14:$I$4860,2,FALSE),All_curves!R1276)</f>
        <v>9064299</v>
      </c>
      <c r="S1277">
        <f>IFERROR(VLOOKUP($A1277,Nifty!$A$14:$I$4860,3,FALSE),All_curves!S1276)</f>
        <v>12117278</v>
      </c>
      <c r="T1277">
        <f>IFERROR(VLOOKUP($A1277,Nifty!$A$14:$I$4860,4,FALSE),All_curves!T1276)</f>
        <v>11712572</v>
      </c>
      <c r="U1277">
        <f>IFERROR(VLOOKUP($A1277,Nifty!$A$14:$I$4860,5,FALSE),All_curves!U1276)</f>
        <v>12912324</v>
      </c>
      <c r="V1277">
        <f>IFERROR(VLOOKUP($A1277,Nifty!$A$14:$I$4860,6,FALSE),All_curves!V1276)</f>
        <v>10264603</v>
      </c>
      <c r="W1277">
        <f>IFERROR(VLOOKUP($A1277,Nifty!$A$14:$I$4860,7,FALSE),All_curves!W1276)</f>
        <v>12475464</v>
      </c>
      <c r="X1277">
        <f>IFERROR(VLOOKUP($A1277,Nifty!$A$14:$I$4860,8,FALSE),All_curves!X1276)</f>
        <v>12130134</v>
      </c>
      <c r="Y1277">
        <f>IFERROR(VLOOKUP($A1277,Nifty!$A$14:$I$4860,9,FALSE),All_curves!Y1276)</f>
        <v>12224313</v>
      </c>
      <c r="AA1277" s="5">
        <f t="shared" si="543"/>
        <v>0</v>
      </c>
      <c r="AB1277" s="5">
        <f t="shared" si="544"/>
        <v>0</v>
      </c>
      <c r="AC1277" s="5">
        <f t="shared" si="545"/>
        <v>0</v>
      </c>
      <c r="AD1277" s="5">
        <f t="shared" si="546"/>
        <v>0</v>
      </c>
      <c r="AE1277" s="5">
        <f t="shared" si="547"/>
        <v>0</v>
      </c>
      <c r="AF1277" s="5">
        <f t="shared" si="548"/>
        <v>0</v>
      </c>
      <c r="AG1277" s="5">
        <f t="shared" si="549"/>
        <v>0</v>
      </c>
      <c r="AH1277" s="5">
        <f t="shared" si="550"/>
        <v>0</v>
      </c>
      <c r="AI1277" s="5">
        <f t="shared" si="526"/>
        <v>-1.5149380099834575E-2</v>
      </c>
      <c r="AJ1277" s="5">
        <f t="shared" si="527"/>
        <v>-9.3307365967690847E-3</v>
      </c>
      <c r="AK1277" s="5">
        <f t="shared" si="528"/>
        <v>-1.226199359220459E-2</v>
      </c>
      <c r="AL1277" s="5">
        <f t="shared" si="529"/>
        <v>-7.6972720191985644E-3</v>
      </c>
      <c r="AM1277" s="5">
        <f t="shared" si="530"/>
        <v>-4.4075070840393638E-3</v>
      </c>
      <c r="AN1277" s="5">
        <f t="shared" si="531"/>
        <v>0</v>
      </c>
      <c r="AO1277" s="5">
        <f t="shared" si="532"/>
        <v>0</v>
      </c>
      <c r="AP1277" s="5">
        <f t="shared" si="533"/>
        <v>0</v>
      </c>
      <c r="AQ1277" s="5">
        <f t="shared" si="534"/>
        <v>-6.9412125084468146E-3</v>
      </c>
      <c r="AR1277" s="5">
        <f t="shared" si="535"/>
        <v>-6.8880246655259603E-3</v>
      </c>
      <c r="AS1277" s="5">
        <f t="shared" si="536"/>
        <v>4.3544832984476756E-4</v>
      </c>
      <c r="AT1277" s="5">
        <f t="shared" si="537"/>
        <v>-1.0051800775777275E-2</v>
      </c>
      <c r="AU1277" s="5">
        <f t="shared" si="538"/>
        <v>-1.5707994901540401E-3</v>
      </c>
      <c r="AV1277" s="5">
        <f t="shared" si="539"/>
        <v>-2.9201564162278926E-3</v>
      </c>
      <c r="AW1277" s="5">
        <f t="shared" si="540"/>
        <v>4.3538664998465926E-4</v>
      </c>
      <c r="AX1277" s="5">
        <f t="shared" si="541"/>
        <v>1.0897634101970199E-2</v>
      </c>
      <c r="AZ1277" s="7">
        <f t="shared" si="551"/>
        <v>147.48301131480235</v>
      </c>
      <c r="BA1277" s="4">
        <f t="shared" si="542"/>
        <v>-2.7271005902657726E-3</v>
      </c>
      <c r="BB1277" s="5">
        <f>AZ1277/MAX($AZ$16:AZ1277)-1</f>
        <v>-2.2274353133848734E-2</v>
      </c>
    </row>
    <row r="1278" spans="1:54" x14ac:dyDescent="0.25">
      <c r="A1278" s="3">
        <v>44414</v>
      </c>
      <c r="B1278">
        <f>IFERROR(VLOOKUP($A1278,Finnifty!$A$14:$I$486,B$15+1,FALSE),All_curves!B1277)</f>
        <v>1007483.5</v>
      </c>
      <c r="C1278">
        <f>IFERROR(VLOOKUP($A1278,Finnifty!$A$14:$I$486,C$15+1,FALSE),All_curves!C1277)</f>
        <v>1050594.25</v>
      </c>
      <c r="D1278">
        <f>IFERROR(VLOOKUP($A1278,Finnifty!$A$14:$I$486,D$15+1,FALSE),All_curves!D1277)</f>
        <v>1074006.6299999999</v>
      </c>
      <c r="E1278">
        <f>IFERROR(VLOOKUP($A1278,Finnifty!$A$14:$I$486,E$15+1,FALSE),All_curves!E1277)</f>
        <v>1004298.75</v>
      </c>
      <c r="F1278">
        <f>IFERROR(VLOOKUP($A1278,Finnifty!$A$14:$I$486,F$15+1,FALSE),All_curves!F1277)</f>
        <v>1047848.06</v>
      </c>
      <c r="G1278">
        <f>IFERROR(VLOOKUP($A1278,Finnifty!$A$14:$I$486,G$15+1,FALSE),All_curves!G1277)</f>
        <v>1080459.8799999999</v>
      </c>
      <c r="H1278">
        <f>IFERROR(VLOOKUP($A1278,Finnifty!$A$14:$I$486,H$15+1,FALSE),All_curves!H1277)</f>
        <v>1071619.1299999999</v>
      </c>
      <c r="I1278">
        <f>IFERROR(VLOOKUP($A1278,Finnifty!$A$14:$I$486,I$15+1,FALSE),All_curves!I1277)</f>
        <v>1004953.38</v>
      </c>
      <c r="J1278">
        <f>IFERROR(VLOOKUP($A1278,Banknifty!$A$14:$I$4860,2,FALSE),All_curves!J1277)</f>
        <v>17342614</v>
      </c>
      <c r="K1278">
        <f>IFERROR(VLOOKUP($A1278,Banknifty!$A$14:$I$4860,3,FALSE),All_curves!K1277)</f>
        <v>31855200</v>
      </c>
      <c r="L1278">
        <f>IFERROR(VLOOKUP($A1278,Banknifty!$A$14:$I$4860,4,FALSE),All_curves!L1277)</f>
        <v>23819304</v>
      </c>
      <c r="M1278">
        <f>IFERROR(VLOOKUP($A1278,Banknifty!$A$14:$I$4860,5,FALSE),All_curves!M1277)</f>
        <v>32670706</v>
      </c>
      <c r="N1278">
        <f>IFERROR(VLOOKUP($A1278,Banknifty!$A$14:$I$4860,6,FALSE),All_curves!N1277)</f>
        <v>18344986</v>
      </c>
      <c r="O1278">
        <f>IFERROR(VLOOKUP($A1278,Banknifty!$A$14:$I$4860,7,FALSE),All_curves!O1277)</f>
        <v>31377540</v>
      </c>
      <c r="P1278">
        <f>IFERROR(VLOOKUP($A1278,Banknifty!$A$14:$I$4860,8,FALSE),All_curves!P1277)</f>
        <v>31377540</v>
      </c>
      <c r="Q1278">
        <f>IFERROR(VLOOKUP($A1278,Banknifty!$A$14:$I$4860,9,FALSE),All_curves!Q1277)</f>
        <v>25472592</v>
      </c>
      <c r="R1278">
        <f>IFERROR(VLOOKUP($A1278,Nifty!$A$14:$I$4860,2,FALSE),All_curves!R1277)</f>
        <v>9064299</v>
      </c>
      <c r="S1278">
        <f>IFERROR(VLOOKUP($A1278,Nifty!$A$14:$I$4860,3,FALSE),All_curves!S1277)</f>
        <v>12117278</v>
      </c>
      <c r="T1278">
        <f>IFERROR(VLOOKUP($A1278,Nifty!$A$14:$I$4860,4,FALSE),All_curves!T1277)</f>
        <v>11712572</v>
      </c>
      <c r="U1278">
        <f>IFERROR(VLOOKUP($A1278,Nifty!$A$14:$I$4860,5,FALSE),All_curves!U1277)</f>
        <v>12912324</v>
      </c>
      <c r="V1278">
        <f>IFERROR(VLOOKUP($A1278,Nifty!$A$14:$I$4860,6,FALSE),All_curves!V1277)</f>
        <v>10293095</v>
      </c>
      <c r="W1278">
        <f>IFERROR(VLOOKUP($A1278,Nifty!$A$14:$I$4860,7,FALSE),All_curves!W1277)</f>
        <v>12518124</v>
      </c>
      <c r="X1278">
        <f>IFERROR(VLOOKUP($A1278,Nifty!$A$14:$I$4860,8,FALSE),All_curves!X1277)</f>
        <v>12130134</v>
      </c>
      <c r="Y1278">
        <f>IFERROR(VLOOKUP($A1278,Nifty!$A$14:$I$4860,9,FALSE),All_curves!Y1277)</f>
        <v>12224313</v>
      </c>
      <c r="AA1278" s="5">
        <f t="shared" si="543"/>
        <v>0</v>
      </c>
      <c r="AB1278" s="5">
        <f t="shared" si="544"/>
        <v>0</v>
      </c>
      <c r="AC1278" s="5">
        <f t="shared" si="545"/>
        <v>0</v>
      </c>
      <c r="AD1278" s="5">
        <f t="shared" si="546"/>
        <v>0</v>
      </c>
      <c r="AE1278" s="5">
        <f t="shared" si="547"/>
        <v>0</v>
      </c>
      <c r="AF1278" s="5">
        <f t="shared" si="548"/>
        <v>0</v>
      </c>
      <c r="AG1278" s="5">
        <f t="shared" si="549"/>
        <v>0</v>
      </c>
      <c r="AH1278" s="5">
        <f t="shared" si="550"/>
        <v>0</v>
      </c>
      <c r="AI1278" s="5">
        <f t="shared" si="526"/>
        <v>-3.4544005452018522E-3</v>
      </c>
      <c r="AJ1278" s="5">
        <f t="shared" si="527"/>
        <v>0</v>
      </c>
      <c r="AK1278" s="5">
        <f t="shared" si="528"/>
        <v>0</v>
      </c>
      <c r="AL1278" s="5">
        <f t="shared" si="529"/>
        <v>0</v>
      </c>
      <c r="AM1278" s="5">
        <f t="shared" si="530"/>
        <v>5.7163326264166869E-3</v>
      </c>
      <c r="AN1278" s="5">
        <f t="shared" si="531"/>
        <v>7.1649127848136818E-3</v>
      </c>
      <c r="AO1278" s="5">
        <f t="shared" si="532"/>
        <v>7.1649127848136818E-3</v>
      </c>
      <c r="AP1278" s="5">
        <f t="shared" si="533"/>
        <v>5.9458898042534791E-3</v>
      </c>
      <c r="AQ1278" s="5">
        <f t="shared" si="534"/>
        <v>0</v>
      </c>
      <c r="AR1278" s="5">
        <f t="shared" si="535"/>
        <v>0</v>
      </c>
      <c r="AS1278" s="5">
        <f t="shared" si="536"/>
        <v>0</v>
      </c>
      <c r="AT1278" s="5">
        <f t="shared" si="537"/>
        <v>0</v>
      </c>
      <c r="AU1278" s="5">
        <f t="shared" si="538"/>
        <v>2.7757527495217982E-3</v>
      </c>
      <c r="AV1278" s="5">
        <f t="shared" si="539"/>
        <v>3.4195120918949495E-3</v>
      </c>
      <c r="AW1278" s="5">
        <f t="shared" si="540"/>
        <v>0</v>
      </c>
      <c r="AX1278" s="5">
        <f t="shared" si="541"/>
        <v>0</v>
      </c>
      <c r="AZ1278" s="7">
        <f t="shared" si="551"/>
        <v>147.6595786660246</v>
      </c>
      <c r="BA1278" s="4">
        <f t="shared" si="542"/>
        <v>1.1972046790213512E-3</v>
      </c>
      <c r="BB1278" s="5">
        <f>AZ1278/MAX($AZ$16:AZ1278)-1</f>
        <v>-2.1103815414621363E-2</v>
      </c>
    </row>
    <row r="1279" spans="1:54" x14ac:dyDescent="0.25">
      <c r="A1279" s="3">
        <v>44417</v>
      </c>
      <c r="B1279">
        <f>IFERROR(VLOOKUP($A1279,Finnifty!$A$14:$I$486,B$15+1,FALSE),All_curves!B1278)</f>
        <v>1007483.5</v>
      </c>
      <c r="C1279">
        <f>IFERROR(VLOOKUP($A1279,Finnifty!$A$14:$I$486,C$15+1,FALSE),All_curves!C1278)</f>
        <v>1050594.25</v>
      </c>
      <c r="D1279">
        <f>IFERROR(VLOOKUP($A1279,Finnifty!$A$14:$I$486,D$15+1,FALSE),All_curves!D1278)</f>
        <v>1074006.6299999999</v>
      </c>
      <c r="E1279">
        <f>IFERROR(VLOOKUP($A1279,Finnifty!$A$14:$I$486,E$15+1,FALSE),All_curves!E1278)</f>
        <v>1004298.75</v>
      </c>
      <c r="F1279">
        <f>IFERROR(VLOOKUP($A1279,Finnifty!$A$14:$I$486,F$15+1,FALSE),All_curves!F1278)</f>
        <v>1047848.06</v>
      </c>
      <c r="G1279">
        <f>IFERROR(VLOOKUP($A1279,Finnifty!$A$14:$I$486,G$15+1,FALSE),All_curves!G1278)</f>
        <v>1080459.8799999999</v>
      </c>
      <c r="H1279">
        <f>IFERROR(VLOOKUP($A1279,Finnifty!$A$14:$I$486,H$15+1,FALSE),All_curves!H1278)</f>
        <v>1071619.1299999999</v>
      </c>
      <c r="I1279">
        <f>IFERROR(VLOOKUP($A1279,Finnifty!$A$14:$I$486,I$15+1,FALSE),All_curves!I1278)</f>
        <v>1004953.38</v>
      </c>
      <c r="J1279">
        <f>IFERROR(VLOOKUP($A1279,Banknifty!$A$14:$I$4860,2,FALSE),All_curves!J1278)</f>
        <v>17315418</v>
      </c>
      <c r="K1279">
        <f>IFERROR(VLOOKUP($A1279,Banknifty!$A$14:$I$4860,3,FALSE),All_curves!K1278)</f>
        <v>31855200</v>
      </c>
      <c r="L1279">
        <f>IFERROR(VLOOKUP($A1279,Banknifty!$A$14:$I$4860,4,FALSE),All_curves!L1278)</f>
        <v>23819304</v>
      </c>
      <c r="M1279">
        <f>IFERROR(VLOOKUP($A1279,Banknifty!$A$14:$I$4860,5,FALSE),All_curves!M1278)</f>
        <v>32670706</v>
      </c>
      <c r="N1279">
        <f>IFERROR(VLOOKUP($A1279,Banknifty!$A$14:$I$4860,6,FALSE),All_curves!N1278)</f>
        <v>18785772</v>
      </c>
      <c r="O1279">
        <f>IFERROR(VLOOKUP($A1279,Banknifty!$A$14:$I$4860,7,FALSE),All_curves!O1278)</f>
        <v>31698264</v>
      </c>
      <c r="P1279">
        <f>IFERROR(VLOOKUP($A1279,Banknifty!$A$14:$I$4860,8,FALSE),All_curves!P1278)</f>
        <v>31698264</v>
      </c>
      <c r="Q1279">
        <f>IFERROR(VLOOKUP($A1279,Banknifty!$A$14:$I$4860,9,FALSE),All_curves!Q1278)</f>
        <v>25784136</v>
      </c>
      <c r="R1279">
        <f>IFERROR(VLOOKUP($A1279,Nifty!$A$14:$I$4860,2,FALSE),All_curves!R1278)</f>
        <v>9029441</v>
      </c>
      <c r="S1279">
        <f>IFERROR(VLOOKUP($A1279,Nifty!$A$14:$I$4860,3,FALSE),All_curves!S1278)</f>
        <v>12081020</v>
      </c>
      <c r="T1279">
        <f>IFERROR(VLOOKUP($A1279,Nifty!$A$14:$I$4860,4,FALSE),All_curves!T1278)</f>
        <v>11689634</v>
      </c>
      <c r="U1279">
        <f>IFERROR(VLOOKUP($A1279,Nifty!$A$14:$I$4860,5,FALSE),All_curves!U1278)</f>
        <v>12887037</v>
      </c>
      <c r="V1279">
        <f>IFERROR(VLOOKUP($A1279,Nifty!$A$14:$I$4860,6,FALSE),All_curves!V1278)</f>
        <v>10253512</v>
      </c>
      <c r="W1279">
        <f>IFERROR(VLOOKUP($A1279,Nifty!$A$14:$I$4860,7,FALSE),All_curves!W1278)</f>
        <v>12480666</v>
      </c>
      <c r="X1279">
        <f>IFERROR(VLOOKUP($A1279,Nifty!$A$14:$I$4860,8,FALSE),All_curves!X1278)</f>
        <v>12106379</v>
      </c>
      <c r="Y1279">
        <f>IFERROR(VLOOKUP($A1279,Nifty!$A$14:$I$4860,9,FALSE),All_curves!Y1278)</f>
        <v>12224313</v>
      </c>
      <c r="AA1279" s="5">
        <f t="shared" si="543"/>
        <v>0</v>
      </c>
      <c r="AB1279" s="5">
        <f t="shared" si="544"/>
        <v>0</v>
      </c>
      <c r="AC1279" s="5">
        <f t="shared" si="545"/>
        <v>0</v>
      </c>
      <c r="AD1279" s="5">
        <f t="shared" si="546"/>
        <v>0</v>
      </c>
      <c r="AE1279" s="5">
        <f t="shared" si="547"/>
        <v>0</v>
      </c>
      <c r="AF1279" s="5">
        <f t="shared" si="548"/>
        <v>0</v>
      </c>
      <c r="AG1279" s="5">
        <f t="shared" si="549"/>
        <v>0</v>
      </c>
      <c r="AH1279" s="5">
        <f t="shared" si="550"/>
        <v>0</v>
      </c>
      <c r="AI1279" s="5">
        <f t="shared" si="526"/>
        <v>-1.5681603707491387E-3</v>
      </c>
      <c r="AJ1279" s="5">
        <f t="shared" si="527"/>
        <v>0</v>
      </c>
      <c r="AK1279" s="5">
        <f t="shared" si="528"/>
        <v>0</v>
      </c>
      <c r="AL1279" s="5">
        <f t="shared" si="529"/>
        <v>0</v>
      </c>
      <c r="AM1279" s="5">
        <f t="shared" si="530"/>
        <v>2.4027600784214176E-2</v>
      </c>
      <c r="AN1279" s="5">
        <f t="shared" si="531"/>
        <v>1.0221451394851311E-2</v>
      </c>
      <c r="AO1279" s="5">
        <f t="shared" si="532"/>
        <v>1.0221451394851311E-2</v>
      </c>
      <c r="AP1279" s="5">
        <f t="shared" si="533"/>
        <v>1.2230557455636948E-2</v>
      </c>
      <c r="AQ1279" s="5">
        <f t="shared" si="534"/>
        <v>-3.8456366013521759E-3</v>
      </c>
      <c r="AR1279" s="5">
        <f t="shared" si="535"/>
        <v>-2.9922561816275728E-3</v>
      </c>
      <c r="AS1279" s="5">
        <f t="shared" si="536"/>
        <v>-1.9584084520462008E-3</v>
      </c>
      <c r="AT1279" s="5">
        <f t="shared" si="537"/>
        <v>-1.958361639624262E-3</v>
      </c>
      <c r="AU1279" s="5">
        <f t="shared" si="538"/>
        <v>-3.8455877459597776E-3</v>
      </c>
      <c r="AV1279" s="5">
        <f t="shared" si="539"/>
        <v>-2.9923014023507388E-3</v>
      </c>
      <c r="AW1279" s="5">
        <f t="shared" si="540"/>
        <v>-1.9583460495984362E-3</v>
      </c>
      <c r="AX1279" s="5">
        <f t="shared" si="541"/>
        <v>0</v>
      </c>
      <c r="AZ1279" s="7">
        <f t="shared" si="551"/>
        <v>147.87849631227371</v>
      </c>
      <c r="BA1279" s="4">
        <f t="shared" si="542"/>
        <v>1.4825834410935605E-3</v>
      </c>
      <c r="BB1279" s="5">
        <f>AZ1279/MAX($AZ$16:AZ1279)-1</f>
        <v>-1.9652520140805319E-2</v>
      </c>
    </row>
    <row r="1280" spans="1:54" x14ac:dyDescent="0.25">
      <c r="A1280" s="3">
        <v>44418</v>
      </c>
      <c r="B1280">
        <f>IFERROR(VLOOKUP($A1280,Finnifty!$A$14:$I$486,B$15+1,FALSE),All_curves!B1279)</f>
        <v>1007483.5</v>
      </c>
      <c r="C1280">
        <f>IFERROR(VLOOKUP($A1280,Finnifty!$A$14:$I$486,C$15+1,FALSE),All_curves!C1279)</f>
        <v>1050594.25</v>
      </c>
      <c r="D1280">
        <f>IFERROR(VLOOKUP($A1280,Finnifty!$A$14:$I$486,D$15+1,FALSE),All_curves!D1279)</f>
        <v>1074006.6299999999</v>
      </c>
      <c r="E1280">
        <f>IFERROR(VLOOKUP($A1280,Finnifty!$A$14:$I$486,E$15+1,FALSE),All_curves!E1279)</f>
        <v>1004298.75</v>
      </c>
      <c r="F1280">
        <f>IFERROR(VLOOKUP($A1280,Finnifty!$A$14:$I$486,F$15+1,FALSE),All_curves!F1279)</f>
        <v>1047848.06</v>
      </c>
      <c r="G1280">
        <f>IFERROR(VLOOKUP($A1280,Finnifty!$A$14:$I$486,G$15+1,FALSE),All_curves!G1279)</f>
        <v>1080459.8799999999</v>
      </c>
      <c r="H1280">
        <f>IFERROR(VLOOKUP($A1280,Finnifty!$A$14:$I$486,H$15+1,FALSE),All_curves!H1279)</f>
        <v>1071619.1299999999</v>
      </c>
      <c r="I1280">
        <f>IFERROR(VLOOKUP($A1280,Finnifty!$A$14:$I$486,I$15+1,FALSE),All_curves!I1279)</f>
        <v>1004953.38</v>
      </c>
      <c r="J1280">
        <f>IFERROR(VLOOKUP($A1280,Banknifty!$A$14:$I$4860,2,FALSE),All_curves!J1279)</f>
        <v>17241272</v>
      </c>
      <c r="K1280">
        <f>IFERROR(VLOOKUP($A1280,Banknifty!$A$14:$I$4860,3,FALSE),All_curves!K1279)</f>
        <v>31774250</v>
      </c>
      <c r="L1280">
        <f>IFERROR(VLOOKUP($A1280,Banknifty!$A$14:$I$4860,4,FALSE),All_curves!L1279)</f>
        <v>23759174</v>
      </c>
      <c r="M1280">
        <f>IFERROR(VLOOKUP($A1280,Banknifty!$A$14:$I$4860,5,FALSE),All_curves!M1279)</f>
        <v>32670706</v>
      </c>
      <c r="N1280">
        <f>IFERROR(VLOOKUP($A1280,Banknifty!$A$14:$I$4860,6,FALSE),All_curves!N1279)</f>
        <v>18647652</v>
      </c>
      <c r="O1280">
        <f>IFERROR(VLOOKUP($A1280,Banknifty!$A$14:$I$4860,7,FALSE),All_curves!O1279)</f>
        <v>31560986</v>
      </c>
      <c r="P1280">
        <f>IFERROR(VLOOKUP($A1280,Banknifty!$A$14:$I$4860,8,FALSE),All_curves!P1279)</f>
        <v>31560986</v>
      </c>
      <c r="Q1280">
        <f>IFERROR(VLOOKUP($A1280,Banknifty!$A$14:$I$4860,9,FALSE),All_curves!Q1279)</f>
        <v>25585668</v>
      </c>
      <c r="R1280">
        <f>IFERROR(VLOOKUP($A1280,Nifty!$A$14:$I$4860,2,FALSE),All_curves!R1279)</f>
        <v>8984670</v>
      </c>
      <c r="S1280">
        <f>IFERROR(VLOOKUP($A1280,Nifty!$A$14:$I$4860,3,FALSE),All_curves!S1279)</f>
        <v>12005536</v>
      </c>
      <c r="T1280">
        <f>IFERROR(VLOOKUP($A1280,Nifty!$A$14:$I$4860,4,FALSE),All_curves!T1279)</f>
        <v>11621491</v>
      </c>
      <c r="U1280">
        <f>IFERROR(VLOOKUP($A1280,Nifty!$A$14:$I$4860,5,FALSE),All_curves!U1279)</f>
        <v>12807425</v>
      </c>
      <c r="V1280">
        <f>IFERROR(VLOOKUP($A1280,Nifty!$A$14:$I$4860,6,FALSE),All_curves!V1279)</f>
        <v>10202671</v>
      </c>
      <c r="W1280">
        <f>IFERROR(VLOOKUP($A1280,Nifty!$A$14:$I$4860,7,FALSE),All_curves!W1279)</f>
        <v>12402685</v>
      </c>
      <c r="X1280">
        <f>IFERROR(VLOOKUP($A1280,Nifty!$A$14:$I$4860,8,FALSE),All_curves!X1279)</f>
        <v>12035806</v>
      </c>
      <c r="Y1280">
        <f>IFERROR(VLOOKUP($A1280,Nifty!$A$14:$I$4860,9,FALSE),All_curves!Y1279)</f>
        <v>12200373</v>
      </c>
      <c r="AA1280" s="5">
        <f t="shared" si="543"/>
        <v>0</v>
      </c>
      <c r="AB1280" s="5">
        <f t="shared" si="544"/>
        <v>0</v>
      </c>
      <c r="AC1280" s="5">
        <f t="shared" si="545"/>
        <v>0</v>
      </c>
      <c r="AD1280" s="5">
        <f t="shared" si="546"/>
        <v>0</v>
      </c>
      <c r="AE1280" s="5">
        <f t="shared" si="547"/>
        <v>0</v>
      </c>
      <c r="AF1280" s="5">
        <f t="shared" si="548"/>
        <v>0</v>
      </c>
      <c r="AG1280" s="5">
        <f t="shared" si="549"/>
        <v>0</v>
      </c>
      <c r="AH1280" s="5">
        <f t="shared" si="550"/>
        <v>0</v>
      </c>
      <c r="AI1280" s="5">
        <f t="shared" si="526"/>
        <v>-4.2820797049196724E-3</v>
      </c>
      <c r="AJ1280" s="5">
        <f t="shared" si="527"/>
        <v>-2.5411863683166835E-3</v>
      </c>
      <c r="AK1280" s="5">
        <f t="shared" si="528"/>
        <v>-2.5244230477935448E-3</v>
      </c>
      <c r="AL1280" s="5">
        <f t="shared" si="529"/>
        <v>0</v>
      </c>
      <c r="AM1280" s="5">
        <f t="shared" si="530"/>
        <v>-7.3523728489838236E-3</v>
      </c>
      <c r="AN1280" s="5">
        <f t="shared" si="531"/>
        <v>-4.330773445511138E-3</v>
      </c>
      <c r="AO1280" s="5">
        <f t="shared" si="532"/>
        <v>-4.330773445511138E-3</v>
      </c>
      <c r="AP1280" s="5">
        <f t="shared" si="533"/>
        <v>-7.6972910785143567E-3</v>
      </c>
      <c r="AQ1280" s="5">
        <f t="shared" si="534"/>
        <v>-4.9583357375058146E-3</v>
      </c>
      <c r="AR1280" s="5">
        <f t="shared" si="535"/>
        <v>-6.2481479212848079E-3</v>
      </c>
      <c r="AS1280" s="5">
        <f t="shared" si="536"/>
        <v>-5.8293527410695489E-3</v>
      </c>
      <c r="AT1280" s="5">
        <f t="shared" si="537"/>
        <v>-6.1776807190047078E-3</v>
      </c>
      <c r="AU1280" s="5">
        <f t="shared" si="538"/>
        <v>-4.9583986442889305E-3</v>
      </c>
      <c r="AV1280" s="5">
        <f t="shared" si="539"/>
        <v>-6.2481441294879314E-3</v>
      </c>
      <c r="AW1280" s="5">
        <f t="shared" si="540"/>
        <v>-5.8294061337416103E-3</v>
      </c>
      <c r="AX1280" s="5">
        <f t="shared" si="541"/>
        <v>-1.9583922630252992E-3</v>
      </c>
      <c r="AZ1280" s="7">
        <f t="shared" si="551"/>
        <v>147.4147323527238</v>
      </c>
      <c r="BA1280" s="4">
        <f t="shared" si="542"/>
        <v>-3.1361149262066255E-3</v>
      </c>
      <c r="BB1280" s="5">
        <f>AZ1280/MAX($AZ$16:AZ1280)-1</f>
        <v>-2.2727002505260829E-2</v>
      </c>
    </row>
    <row r="1281" spans="1:54" x14ac:dyDescent="0.25">
      <c r="A1281" s="3">
        <v>44419</v>
      </c>
      <c r="B1281">
        <f>IFERROR(VLOOKUP($A1281,Finnifty!$A$14:$I$486,B$15+1,FALSE),All_curves!B1280)</f>
        <v>1007483.5</v>
      </c>
      <c r="C1281">
        <f>IFERROR(VLOOKUP($A1281,Finnifty!$A$14:$I$486,C$15+1,FALSE),All_curves!C1280)</f>
        <v>1050594.25</v>
      </c>
      <c r="D1281">
        <f>IFERROR(VLOOKUP($A1281,Finnifty!$A$14:$I$486,D$15+1,FALSE),All_curves!D1280)</f>
        <v>1074006.6299999999</v>
      </c>
      <c r="E1281">
        <f>IFERROR(VLOOKUP($A1281,Finnifty!$A$14:$I$486,E$15+1,FALSE),All_curves!E1280)</f>
        <v>1004298.75</v>
      </c>
      <c r="F1281">
        <f>IFERROR(VLOOKUP($A1281,Finnifty!$A$14:$I$486,F$15+1,FALSE),All_curves!F1280)</f>
        <v>1047848.06</v>
      </c>
      <c r="G1281">
        <f>IFERROR(VLOOKUP($A1281,Finnifty!$A$14:$I$486,G$15+1,FALSE),All_curves!G1280)</f>
        <v>1080459.8799999999</v>
      </c>
      <c r="H1281">
        <f>IFERROR(VLOOKUP($A1281,Finnifty!$A$14:$I$486,H$15+1,FALSE),All_curves!H1280)</f>
        <v>1071619.1299999999</v>
      </c>
      <c r="I1281">
        <f>IFERROR(VLOOKUP($A1281,Finnifty!$A$14:$I$486,I$15+1,FALSE),All_curves!I1280)</f>
        <v>1004953.38</v>
      </c>
      <c r="J1281">
        <f>IFERROR(VLOOKUP($A1281,Banknifty!$A$14:$I$4860,2,FALSE),All_curves!J1280)</f>
        <v>17301912</v>
      </c>
      <c r="K1281">
        <f>IFERROR(VLOOKUP($A1281,Banknifty!$A$14:$I$4860,3,FALSE),All_curves!K1280)</f>
        <v>31592856</v>
      </c>
      <c r="L1281">
        <f>IFERROR(VLOOKUP($A1281,Banknifty!$A$14:$I$4860,4,FALSE),All_curves!L1280)</f>
        <v>23641812</v>
      </c>
      <c r="M1281">
        <f>IFERROR(VLOOKUP($A1281,Banknifty!$A$14:$I$4860,5,FALSE),All_curves!M1280)</f>
        <v>32552602</v>
      </c>
      <c r="N1281">
        <f>IFERROR(VLOOKUP($A1281,Banknifty!$A$14:$I$4860,6,FALSE),All_curves!N1280)</f>
        <v>18569428</v>
      </c>
      <c r="O1281">
        <f>IFERROR(VLOOKUP($A1281,Banknifty!$A$14:$I$4860,7,FALSE),All_curves!O1280)</f>
        <v>31560986</v>
      </c>
      <c r="P1281">
        <f>IFERROR(VLOOKUP($A1281,Banknifty!$A$14:$I$4860,8,FALSE),All_curves!P1280)</f>
        <v>31560986</v>
      </c>
      <c r="Q1281">
        <f>IFERROR(VLOOKUP($A1281,Banknifty!$A$14:$I$4860,9,FALSE),All_curves!Q1280)</f>
        <v>25585668</v>
      </c>
      <c r="R1281">
        <f>IFERROR(VLOOKUP($A1281,Nifty!$A$14:$I$4860,2,FALSE),All_curves!R1280)</f>
        <v>8952063</v>
      </c>
      <c r="S1281">
        <f>IFERROR(VLOOKUP($A1281,Nifty!$A$14:$I$4860,3,FALSE),All_curves!S1280)</f>
        <v>11935894</v>
      </c>
      <c r="T1281">
        <f>IFERROR(VLOOKUP($A1281,Nifty!$A$14:$I$4860,4,FALSE),All_curves!T1280)</f>
        <v>11569502</v>
      </c>
      <c r="U1281">
        <f>IFERROR(VLOOKUP($A1281,Nifty!$A$14:$I$4860,5,FALSE),All_curves!U1280)</f>
        <v>12731050</v>
      </c>
      <c r="V1281">
        <f>IFERROR(VLOOKUP($A1281,Nifty!$A$14:$I$4860,6,FALSE),All_curves!V1280)</f>
        <v>10165644</v>
      </c>
      <c r="W1281">
        <f>IFERROR(VLOOKUP($A1281,Nifty!$A$14:$I$4860,7,FALSE),All_curves!W1280)</f>
        <v>12330739</v>
      </c>
      <c r="X1281">
        <f>IFERROR(VLOOKUP($A1281,Nifty!$A$14:$I$4860,8,FALSE),All_curves!X1280)</f>
        <v>11981964</v>
      </c>
      <c r="Y1281">
        <f>IFERROR(VLOOKUP($A1281,Nifty!$A$14:$I$4860,9,FALSE),All_curves!Y1280)</f>
        <v>12125003</v>
      </c>
      <c r="AA1281" s="5">
        <f t="shared" si="543"/>
        <v>0</v>
      </c>
      <c r="AB1281" s="5">
        <f t="shared" si="544"/>
        <v>0</v>
      </c>
      <c r="AC1281" s="5">
        <f t="shared" si="545"/>
        <v>0</v>
      </c>
      <c r="AD1281" s="5">
        <f t="shared" si="546"/>
        <v>0</v>
      </c>
      <c r="AE1281" s="5">
        <f t="shared" si="547"/>
        <v>0</v>
      </c>
      <c r="AF1281" s="5">
        <f t="shared" si="548"/>
        <v>0</v>
      </c>
      <c r="AG1281" s="5">
        <f t="shared" si="549"/>
        <v>0</v>
      </c>
      <c r="AH1281" s="5">
        <f t="shared" si="550"/>
        <v>0</v>
      </c>
      <c r="AI1281" s="5">
        <f t="shared" si="526"/>
        <v>3.5171418906911889E-3</v>
      </c>
      <c r="AJ1281" s="5">
        <f t="shared" si="527"/>
        <v>-5.7088365579045508E-3</v>
      </c>
      <c r="AK1281" s="5">
        <f t="shared" si="528"/>
        <v>-4.9396498379952192E-3</v>
      </c>
      <c r="AL1281" s="5">
        <f t="shared" si="529"/>
        <v>-3.6149815678914177E-3</v>
      </c>
      <c r="AM1281" s="5">
        <f t="shared" si="530"/>
        <v>-4.1948444769346338E-3</v>
      </c>
      <c r="AN1281" s="5">
        <f t="shared" si="531"/>
        <v>0</v>
      </c>
      <c r="AO1281" s="5">
        <f t="shared" si="532"/>
        <v>0</v>
      </c>
      <c r="AP1281" s="5">
        <f t="shared" si="533"/>
        <v>0</v>
      </c>
      <c r="AQ1281" s="5">
        <f t="shared" si="534"/>
        <v>-3.6291817061728793E-3</v>
      </c>
      <c r="AR1281" s="5">
        <f t="shared" si="535"/>
        <v>-5.8008238865803197E-3</v>
      </c>
      <c r="AS1281" s="5">
        <f t="shared" si="536"/>
        <v>-4.4735223733339824E-3</v>
      </c>
      <c r="AT1281" s="5">
        <f t="shared" si="537"/>
        <v>-5.9633376732637355E-3</v>
      </c>
      <c r="AU1281" s="5">
        <f t="shared" si="538"/>
        <v>-3.6291477006363815E-3</v>
      </c>
      <c r="AV1281" s="5">
        <f t="shared" si="539"/>
        <v>-5.8008407050570421E-3</v>
      </c>
      <c r="AW1281" s="5">
        <f t="shared" si="540"/>
        <v>-4.473485199080196E-3</v>
      </c>
      <c r="AX1281" s="5">
        <f t="shared" si="541"/>
        <v>-6.1776799774891922E-3</v>
      </c>
      <c r="AZ1281" s="7">
        <f t="shared" si="551"/>
        <v>147.07758755192191</v>
      </c>
      <c r="BA1281" s="4">
        <f t="shared" si="542"/>
        <v>-2.287049573818682E-3</v>
      </c>
      <c r="BB1281" s="5">
        <f>AZ1281/MAX($AZ$16:AZ1281)-1</f>
        <v>-2.4962074297685599E-2</v>
      </c>
    </row>
    <row r="1282" spans="1:54" x14ac:dyDescent="0.25">
      <c r="A1282" s="3">
        <v>44420</v>
      </c>
      <c r="B1282">
        <f>IFERROR(VLOOKUP($A1282,Finnifty!$A$14:$I$486,B$15+1,FALSE),All_curves!B1281)</f>
        <v>1007483.5</v>
      </c>
      <c r="C1282">
        <f>IFERROR(VLOOKUP($A1282,Finnifty!$A$14:$I$486,C$15+1,FALSE),All_curves!C1281)</f>
        <v>1050594.25</v>
      </c>
      <c r="D1282">
        <f>IFERROR(VLOOKUP($A1282,Finnifty!$A$14:$I$486,D$15+1,FALSE),All_curves!D1281)</f>
        <v>1074006.6299999999</v>
      </c>
      <c r="E1282">
        <f>IFERROR(VLOOKUP($A1282,Finnifty!$A$14:$I$486,E$15+1,FALSE),All_curves!E1281)</f>
        <v>1004298.75</v>
      </c>
      <c r="F1282">
        <f>IFERROR(VLOOKUP($A1282,Finnifty!$A$14:$I$486,F$15+1,FALSE),All_curves!F1281)</f>
        <v>1047848.06</v>
      </c>
      <c r="G1282">
        <f>IFERROR(VLOOKUP($A1282,Finnifty!$A$14:$I$486,G$15+1,FALSE),All_curves!G1281)</f>
        <v>1080459.8799999999</v>
      </c>
      <c r="H1282">
        <f>IFERROR(VLOOKUP($A1282,Finnifty!$A$14:$I$486,H$15+1,FALSE),All_curves!H1281)</f>
        <v>1071619.1299999999</v>
      </c>
      <c r="I1282">
        <f>IFERROR(VLOOKUP($A1282,Finnifty!$A$14:$I$486,I$15+1,FALSE),All_curves!I1281)</f>
        <v>1004953.38</v>
      </c>
      <c r="J1282">
        <f>IFERROR(VLOOKUP($A1282,Banknifty!$A$14:$I$4860,2,FALSE),All_curves!J1281)</f>
        <v>17209900</v>
      </c>
      <c r="K1282">
        <f>IFERROR(VLOOKUP($A1282,Banknifty!$A$14:$I$4860,3,FALSE),All_curves!K1281)</f>
        <v>31433394</v>
      </c>
      <c r="L1282">
        <f>IFERROR(VLOOKUP($A1282,Banknifty!$A$14:$I$4860,4,FALSE),All_curves!L1281)</f>
        <v>23640436</v>
      </c>
      <c r="M1282">
        <f>IFERROR(VLOOKUP($A1282,Banknifty!$A$14:$I$4860,5,FALSE),All_curves!M1281)</f>
        <v>32564122</v>
      </c>
      <c r="N1282">
        <f>IFERROR(VLOOKUP($A1282,Banknifty!$A$14:$I$4860,6,FALSE),All_curves!N1281)</f>
        <v>18540310</v>
      </c>
      <c r="O1282">
        <f>IFERROR(VLOOKUP($A1282,Banknifty!$A$14:$I$4860,7,FALSE),All_curves!O1281)</f>
        <v>31560986</v>
      </c>
      <c r="P1282">
        <f>IFERROR(VLOOKUP($A1282,Banknifty!$A$14:$I$4860,8,FALSE),All_curves!P1281)</f>
        <v>31560986</v>
      </c>
      <c r="Q1282">
        <f>IFERROR(VLOOKUP($A1282,Banknifty!$A$14:$I$4860,9,FALSE),All_curves!Q1281)</f>
        <v>25585668</v>
      </c>
      <c r="R1282">
        <f>IFERROR(VLOOKUP($A1282,Nifty!$A$14:$I$4860,2,FALSE),All_curves!R1281)</f>
        <v>8917163</v>
      </c>
      <c r="S1282">
        <f>IFERROR(VLOOKUP($A1282,Nifty!$A$14:$I$4860,3,FALSE),All_curves!S1281)</f>
        <v>11901957</v>
      </c>
      <c r="T1282">
        <f>IFERROR(VLOOKUP($A1282,Nifty!$A$14:$I$4860,4,FALSE),All_curves!T1281)</f>
        <v>11507843</v>
      </c>
      <c r="U1282">
        <f>IFERROR(VLOOKUP($A1282,Nifty!$A$14:$I$4860,5,FALSE),All_curves!U1281)</f>
        <v>12671243</v>
      </c>
      <c r="V1282">
        <f>IFERROR(VLOOKUP($A1282,Nifty!$A$14:$I$4860,6,FALSE),All_curves!V1281)</f>
        <v>10134886</v>
      </c>
      <c r="W1282">
        <f>IFERROR(VLOOKUP($A1282,Nifty!$A$14:$I$4860,7,FALSE),All_curves!W1281)</f>
        <v>12317342</v>
      </c>
      <c r="X1282">
        <f>IFERROR(VLOOKUP($A1282,Nifty!$A$14:$I$4860,8,FALSE),All_curves!X1281)</f>
        <v>11957933</v>
      </c>
      <c r="Y1282">
        <f>IFERROR(VLOOKUP($A1282,Nifty!$A$14:$I$4860,9,FALSE),All_curves!Y1281)</f>
        <v>12052698</v>
      </c>
      <c r="AA1282" s="5">
        <f t="shared" si="543"/>
        <v>0</v>
      </c>
      <c r="AB1282" s="5">
        <f t="shared" si="544"/>
        <v>0</v>
      </c>
      <c r="AC1282" s="5">
        <f t="shared" si="545"/>
        <v>0</v>
      </c>
      <c r="AD1282" s="5">
        <f t="shared" si="546"/>
        <v>0</v>
      </c>
      <c r="AE1282" s="5">
        <f t="shared" si="547"/>
        <v>0</v>
      </c>
      <c r="AF1282" s="5">
        <f t="shared" si="548"/>
        <v>0</v>
      </c>
      <c r="AG1282" s="5">
        <f t="shared" si="549"/>
        <v>0</v>
      </c>
      <c r="AH1282" s="5">
        <f t="shared" si="550"/>
        <v>0</v>
      </c>
      <c r="AI1282" s="5">
        <f t="shared" si="526"/>
        <v>-5.318024967413959E-3</v>
      </c>
      <c r="AJ1282" s="5">
        <f t="shared" si="527"/>
        <v>-5.0474069200960869E-3</v>
      </c>
      <c r="AK1282" s="5">
        <f t="shared" si="528"/>
        <v>-5.8201968613946775E-5</v>
      </c>
      <c r="AL1282" s="5">
        <f t="shared" si="529"/>
        <v>3.5388876133457536E-4</v>
      </c>
      <c r="AM1282" s="5">
        <f t="shared" si="530"/>
        <v>-1.5680612240721592E-3</v>
      </c>
      <c r="AN1282" s="5">
        <f t="shared" si="531"/>
        <v>0</v>
      </c>
      <c r="AO1282" s="5">
        <f t="shared" si="532"/>
        <v>0</v>
      </c>
      <c r="AP1282" s="5">
        <f t="shared" si="533"/>
        <v>0</v>
      </c>
      <c r="AQ1282" s="5">
        <f t="shared" si="534"/>
        <v>-3.8985427157963715E-3</v>
      </c>
      <c r="AR1282" s="5">
        <f t="shared" si="535"/>
        <v>-2.8432725692771887E-3</v>
      </c>
      <c r="AS1282" s="5">
        <f t="shared" si="536"/>
        <v>-5.3294428748964506E-3</v>
      </c>
      <c r="AT1282" s="5">
        <f t="shared" si="537"/>
        <v>-4.6977272102458612E-3</v>
      </c>
      <c r="AU1282" s="5">
        <f t="shared" si="538"/>
        <v>-3.0256814029686607E-3</v>
      </c>
      <c r="AV1282" s="5">
        <f t="shared" si="539"/>
        <v>-1.0864717840511906E-3</v>
      </c>
      <c r="AW1282" s="5">
        <f t="shared" si="540"/>
        <v>-2.0055977467466901E-3</v>
      </c>
      <c r="AX1282" s="5">
        <f t="shared" si="541"/>
        <v>-5.9632974936171257E-3</v>
      </c>
      <c r="AZ1282" s="7">
        <f t="shared" si="551"/>
        <v>146.82946864152535</v>
      </c>
      <c r="BA1282" s="4">
        <f t="shared" si="542"/>
        <v>-1.6869933381858796E-3</v>
      </c>
      <c r="BB1282" s="5">
        <f>AZ1282/MAX($AZ$16:AZ1282)-1</f>
        <v>-2.6606956782824098E-2</v>
      </c>
    </row>
    <row r="1283" spans="1:54" x14ac:dyDescent="0.25">
      <c r="A1283" s="3">
        <v>44421</v>
      </c>
      <c r="B1283">
        <f>IFERROR(VLOOKUP($A1283,Finnifty!$A$14:$I$486,B$15+1,FALSE),All_curves!B1282)</f>
        <v>1007483.5</v>
      </c>
      <c r="C1283">
        <f>IFERROR(VLOOKUP($A1283,Finnifty!$A$14:$I$486,C$15+1,FALSE),All_curves!C1282)</f>
        <v>1050594.25</v>
      </c>
      <c r="D1283">
        <f>IFERROR(VLOOKUP($A1283,Finnifty!$A$14:$I$486,D$15+1,FALSE),All_curves!D1282)</f>
        <v>1074006.6299999999</v>
      </c>
      <c r="E1283">
        <f>IFERROR(VLOOKUP($A1283,Finnifty!$A$14:$I$486,E$15+1,FALSE),All_curves!E1282)</f>
        <v>1004298.75</v>
      </c>
      <c r="F1283">
        <f>IFERROR(VLOOKUP($A1283,Finnifty!$A$14:$I$486,F$15+1,FALSE),All_curves!F1282)</f>
        <v>1047848.06</v>
      </c>
      <c r="G1283">
        <f>IFERROR(VLOOKUP($A1283,Finnifty!$A$14:$I$486,G$15+1,FALSE),All_curves!G1282)</f>
        <v>1080459.8799999999</v>
      </c>
      <c r="H1283">
        <f>IFERROR(VLOOKUP($A1283,Finnifty!$A$14:$I$486,H$15+1,FALSE),All_curves!H1282)</f>
        <v>1071619.1299999999</v>
      </c>
      <c r="I1283">
        <f>IFERROR(VLOOKUP($A1283,Finnifty!$A$14:$I$486,I$15+1,FALSE),All_curves!I1282)</f>
        <v>1004953.38</v>
      </c>
      <c r="J1283">
        <f>IFERROR(VLOOKUP($A1283,Banknifty!$A$14:$I$4860,2,FALSE),All_curves!J1282)</f>
        <v>17209900</v>
      </c>
      <c r="K1283">
        <f>IFERROR(VLOOKUP($A1283,Banknifty!$A$14:$I$4860,3,FALSE),All_curves!K1282)</f>
        <v>31433394</v>
      </c>
      <c r="L1283">
        <f>IFERROR(VLOOKUP($A1283,Banknifty!$A$14:$I$4860,4,FALSE),All_curves!L1282)</f>
        <v>23640436</v>
      </c>
      <c r="M1283">
        <f>IFERROR(VLOOKUP($A1283,Banknifty!$A$14:$I$4860,5,FALSE),All_curves!M1282)</f>
        <v>32564122</v>
      </c>
      <c r="N1283">
        <f>IFERROR(VLOOKUP($A1283,Banknifty!$A$14:$I$4860,6,FALSE),All_curves!N1282)</f>
        <v>18460918</v>
      </c>
      <c r="O1283">
        <f>IFERROR(VLOOKUP($A1283,Banknifty!$A$14:$I$4860,7,FALSE),All_curves!O1282)</f>
        <v>31480784</v>
      </c>
      <c r="P1283">
        <f>IFERROR(VLOOKUP($A1283,Banknifty!$A$14:$I$4860,8,FALSE),All_curves!P1282)</f>
        <v>31480784</v>
      </c>
      <c r="Q1283">
        <f>IFERROR(VLOOKUP($A1283,Banknifty!$A$14:$I$4860,9,FALSE),All_curves!Q1282)</f>
        <v>25585668</v>
      </c>
      <c r="R1283">
        <f>IFERROR(VLOOKUP($A1283,Nifty!$A$14:$I$4860,2,FALSE),All_curves!R1282)</f>
        <v>8974604</v>
      </c>
      <c r="S1283">
        <f>IFERROR(VLOOKUP($A1283,Nifty!$A$14:$I$4860,3,FALSE),All_curves!S1282)</f>
        <v>11964562</v>
      </c>
      <c r="T1283">
        <f>IFERROR(VLOOKUP($A1283,Nifty!$A$14:$I$4860,4,FALSE),All_curves!T1282)</f>
        <v>11558569</v>
      </c>
      <c r="U1283">
        <f>IFERROR(VLOOKUP($A1283,Nifty!$A$14:$I$4860,5,FALSE),All_curves!U1282)</f>
        <v>12702885</v>
      </c>
      <c r="V1283">
        <f>IFERROR(VLOOKUP($A1283,Nifty!$A$14:$I$4860,6,FALSE),All_curves!V1282)</f>
        <v>10200171</v>
      </c>
      <c r="W1283">
        <f>IFERROR(VLOOKUP($A1283,Nifty!$A$14:$I$4860,7,FALSE),All_curves!W1282)</f>
        <v>12382131</v>
      </c>
      <c r="X1283">
        <f>IFERROR(VLOOKUP($A1283,Nifty!$A$14:$I$4860,8,FALSE),All_curves!X1282)</f>
        <v>12010643</v>
      </c>
      <c r="Y1283">
        <f>IFERROR(VLOOKUP($A1283,Nifty!$A$14:$I$4860,9,FALSE),All_curves!Y1282)</f>
        <v>12024849</v>
      </c>
      <c r="AA1283" s="5">
        <f t="shared" si="543"/>
        <v>0</v>
      </c>
      <c r="AB1283" s="5">
        <f t="shared" si="544"/>
        <v>0</v>
      </c>
      <c r="AC1283" s="5">
        <f t="shared" si="545"/>
        <v>0</v>
      </c>
      <c r="AD1283" s="5">
        <f t="shared" si="546"/>
        <v>0</v>
      </c>
      <c r="AE1283" s="5">
        <f t="shared" si="547"/>
        <v>0</v>
      </c>
      <c r="AF1283" s="5">
        <f t="shared" si="548"/>
        <v>0</v>
      </c>
      <c r="AG1283" s="5">
        <f t="shared" si="549"/>
        <v>0</v>
      </c>
      <c r="AH1283" s="5">
        <f t="shared" si="550"/>
        <v>0</v>
      </c>
      <c r="AI1283" s="5">
        <f t="shared" si="526"/>
        <v>0</v>
      </c>
      <c r="AJ1283" s="5">
        <f t="shared" si="527"/>
        <v>0</v>
      </c>
      <c r="AK1283" s="5">
        <f t="shared" si="528"/>
        <v>0</v>
      </c>
      <c r="AL1283" s="5">
        <f t="shared" si="529"/>
        <v>0</v>
      </c>
      <c r="AM1283" s="5">
        <f t="shared" si="530"/>
        <v>-4.2821290474647222E-3</v>
      </c>
      <c r="AN1283" s="5">
        <f t="shared" si="531"/>
        <v>-2.5411753612514243E-3</v>
      </c>
      <c r="AO1283" s="5">
        <f t="shared" si="532"/>
        <v>-2.5411753612514243E-3</v>
      </c>
      <c r="AP1283" s="5">
        <f t="shared" si="533"/>
        <v>0</v>
      </c>
      <c r="AQ1283" s="5">
        <f t="shared" si="534"/>
        <v>6.4416227448125252E-3</v>
      </c>
      <c r="AR1283" s="5">
        <f t="shared" si="535"/>
        <v>5.2600593330995871E-3</v>
      </c>
      <c r="AS1283" s="5">
        <f t="shared" si="536"/>
        <v>4.4079502996348108E-3</v>
      </c>
      <c r="AT1283" s="5">
        <f t="shared" si="537"/>
        <v>2.4971504374116105E-3</v>
      </c>
      <c r="AU1283" s="5">
        <f t="shared" si="538"/>
        <v>6.44161167673718E-3</v>
      </c>
      <c r="AV1283" s="5">
        <f t="shared" si="539"/>
        <v>5.2599822266850005E-3</v>
      </c>
      <c r="AW1283" s="5">
        <f t="shared" si="540"/>
        <v>4.4079524446241081E-3</v>
      </c>
      <c r="AX1283" s="5">
        <f t="shared" si="541"/>
        <v>-2.3106029869827127E-3</v>
      </c>
      <c r="AZ1283" s="7">
        <f t="shared" si="551"/>
        <v>146.97043255680197</v>
      </c>
      <c r="BA1283" s="4">
        <f t="shared" si="542"/>
        <v>9.6005193358560581E-4</v>
      </c>
      <c r="BB1283" s="5">
        <f>AZ1283/MAX($AZ$16:AZ1283)-1</f>
        <v>-2.5672448909544898E-2</v>
      </c>
    </row>
    <row r="1284" spans="1:54" x14ac:dyDescent="0.25">
      <c r="A1284" s="3">
        <v>44424</v>
      </c>
      <c r="B1284">
        <f>IFERROR(VLOOKUP($A1284,Finnifty!$A$14:$I$486,B$15+1,FALSE),All_curves!B1283)</f>
        <v>1007483.5</v>
      </c>
      <c r="C1284">
        <f>IFERROR(VLOOKUP($A1284,Finnifty!$A$14:$I$486,C$15+1,FALSE),All_curves!C1283)</f>
        <v>1050594.25</v>
      </c>
      <c r="D1284">
        <f>IFERROR(VLOOKUP($A1284,Finnifty!$A$14:$I$486,D$15+1,FALSE),All_curves!D1283)</f>
        <v>1074006.6299999999</v>
      </c>
      <c r="E1284">
        <f>IFERROR(VLOOKUP($A1284,Finnifty!$A$14:$I$486,E$15+1,FALSE),All_curves!E1283)</f>
        <v>1004298.75</v>
      </c>
      <c r="F1284">
        <f>IFERROR(VLOOKUP($A1284,Finnifty!$A$14:$I$486,F$15+1,FALSE),All_curves!F1283)</f>
        <v>1047848.06</v>
      </c>
      <c r="G1284">
        <f>IFERROR(VLOOKUP($A1284,Finnifty!$A$14:$I$486,G$15+1,FALSE),All_curves!G1283)</f>
        <v>1080459.8799999999</v>
      </c>
      <c r="H1284">
        <f>IFERROR(VLOOKUP($A1284,Finnifty!$A$14:$I$486,H$15+1,FALSE),All_curves!H1283)</f>
        <v>1071619.1299999999</v>
      </c>
      <c r="I1284">
        <f>IFERROR(VLOOKUP($A1284,Finnifty!$A$14:$I$486,I$15+1,FALSE),All_curves!I1283)</f>
        <v>1004953.38</v>
      </c>
      <c r="J1284">
        <f>IFERROR(VLOOKUP($A1284,Banknifty!$A$14:$I$4860,2,FALSE),All_curves!J1283)</f>
        <v>17209900</v>
      </c>
      <c r="K1284">
        <f>IFERROR(VLOOKUP($A1284,Banknifty!$A$14:$I$4860,3,FALSE),All_curves!K1283)</f>
        <v>31433394</v>
      </c>
      <c r="L1284">
        <f>IFERROR(VLOOKUP($A1284,Banknifty!$A$14:$I$4860,4,FALSE),All_curves!L1283)</f>
        <v>23640436</v>
      </c>
      <c r="M1284">
        <f>IFERROR(VLOOKUP($A1284,Banknifty!$A$14:$I$4860,5,FALSE),All_curves!M1283)</f>
        <v>32564122</v>
      </c>
      <c r="N1284">
        <f>IFERROR(VLOOKUP($A1284,Banknifty!$A$14:$I$4860,6,FALSE),All_curves!N1283)</f>
        <v>18525848</v>
      </c>
      <c r="O1284">
        <f>IFERROR(VLOOKUP($A1284,Banknifty!$A$14:$I$4860,7,FALSE),All_curves!O1283)</f>
        <v>31301066</v>
      </c>
      <c r="P1284">
        <f>IFERROR(VLOOKUP($A1284,Banknifty!$A$14:$I$4860,8,FALSE),All_curves!P1283)</f>
        <v>31301066</v>
      </c>
      <c r="Q1284">
        <f>IFERROR(VLOOKUP($A1284,Banknifty!$A$14:$I$4860,9,FALSE),All_curves!Q1283)</f>
        <v>25493176</v>
      </c>
      <c r="R1284">
        <f>IFERROR(VLOOKUP($A1284,Nifty!$A$14:$I$4860,2,FALSE),All_curves!R1283)</f>
        <v>8953486</v>
      </c>
      <c r="S1284">
        <f>IFERROR(VLOOKUP($A1284,Nifty!$A$14:$I$4860,3,FALSE),All_curves!S1283)</f>
        <v>11974101</v>
      </c>
      <c r="T1284">
        <f>IFERROR(VLOOKUP($A1284,Nifty!$A$14:$I$4860,4,FALSE),All_curves!T1283)</f>
        <v>11567352</v>
      </c>
      <c r="U1284">
        <f>IFERROR(VLOOKUP($A1284,Nifty!$A$14:$I$4860,5,FALSE),All_curves!U1283)</f>
        <v>12711136</v>
      </c>
      <c r="V1284">
        <f>IFERROR(VLOOKUP($A1284,Nifty!$A$14:$I$4860,6,FALSE),All_curves!V1283)</f>
        <v>10176169</v>
      </c>
      <c r="W1284">
        <f>IFERROR(VLOOKUP($A1284,Nifty!$A$14:$I$4860,7,FALSE),All_curves!W1283)</f>
        <v>12392004</v>
      </c>
      <c r="X1284">
        <f>IFERROR(VLOOKUP($A1284,Nifty!$A$14:$I$4860,8,FALSE),All_curves!X1283)</f>
        <v>12019770</v>
      </c>
      <c r="Y1284">
        <f>IFERROR(VLOOKUP($A1284,Nifty!$A$14:$I$4860,9,FALSE),All_curves!Y1283)</f>
        <v>12054876</v>
      </c>
      <c r="AA1284" s="5">
        <f t="shared" si="543"/>
        <v>0</v>
      </c>
      <c r="AB1284" s="5">
        <f t="shared" si="544"/>
        <v>0</v>
      </c>
      <c r="AC1284" s="5">
        <f t="shared" si="545"/>
        <v>0</v>
      </c>
      <c r="AD1284" s="5">
        <f t="shared" si="546"/>
        <v>0</v>
      </c>
      <c r="AE1284" s="5">
        <f t="shared" si="547"/>
        <v>0</v>
      </c>
      <c r="AF1284" s="5">
        <f t="shared" si="548"/>
        <v>0</v>
      </c>
      <c r="AG1284" s="5">
        <f t="shared" si="549"/>
        <v>0</v>
      </c>
      <c r="AH1284" s="5">
        <f t="shared" si="550"/>
        <v>0</v>
      </c>
      <c r="AI1284" s="5">
        <f t="shared" si="526"/>
        <v>0</v>
      </c>
      <c r="AJ1284" s="5">
        <f t="shared" si="527"/>
        <v>0</v>
      </c>
      <c r="AK1284" s="5">
        <f t="shared" si="528"/>
        <v>0</v>
      </c>
      <c r="AL1284" s="5">
        <f t="shared" si="529"/>
        <v>0</v>
      </c>
      <c r="AM1284" s="5">
        <f t="shared" si="530"/>
        <v>3.5171598725480813E-3</v>
      </c>
      <c r="AN1284" s="5">
        <f t="shared" si="531"/>
        <v>-5.7088158922599108E-3</v>
      </c>
      <c r="AO1284" s="5">
        <f t="shared" si="532"/>
        <v>-5.7088158922599108E-3</v>
      </c>
      <c r="AP1284" s="5">
        <f t="shared" si="533"/>
        <v>-3.6149925810027295E-3</v>
      </c>
      <c r="AQ1284" s="5">
        <f t="shared" si="534"/>
        <v>-2.3530843255034073E-3</v>
      </c>
      <c r="AR1284" s="5">
        <f t="shared" si="535"/>
        <v>7.972711412251865E-4</v>
      </c>
      <c r="AS1284" s="5">
        <f t="shared" si="536"/>
        <v>7.5986914989223386E-4</v>
      </c>
      <c r="AT1284" s="5">
        <f t="shared" si="537"/>
        <v>6.495374869566195E-4</v>
      </c>
      <c r="AU1284" s="5">
        <f t="shared" si="538"/>
        <v>-2.3530978059093099E-3</v>
      </c>
      <c r="AV1284" s="5">
        <f t="shared" si="539"/>
        <v>7.9735870990216284E-4</v>
      </c>
      <c r="AW1284" s="5">
        <f t="shared" si="540"/>
        <v>7.5990935705938512E-4</v>
      </c>
      <c r="AX1284" s="5">
        <f t="shared" si="541"/>
        <v>2.497079173301886E-3</v>
      </c>
      <c r="AZ1284" s="7">
        <f t="shared" si="551"/>
        <v>146.90943602071962</v>
      </c>
      <c r="BA1284" s="4">
        <f t="shared" si="542"/>
        <v>-4.1502590025207153E-4</v>
      </c>
      <c r="BB1284" s="5">
        <f>AZ1284/MAX($AZ$16:AZ1284)-1</f>
        <v>-2.6076820078576701E-2</v>
      </c>
    </row>
    <row r="1285" spans="1:54" x14ac:dyDescent="0.25">
      <c r="A1285" s="3">
        <v>44425</v>
      </c>
      <c r="B1285">
        <f>IFERROR(VLOOKUP($A1285,Finnifty!$A$14:$I$486,B$15+1,FALSE),All_curves!B1284)</f>
        <v>1007483.5</v>
      </c>
      <c r="C1285">
        <f>IFERROR(VLOOKUP($A1285,Finnifty!$A$14:$I$486,C$15+1,FALSE),All_curves!C1284)</f>
        <v>1050594.25</v>
      </c>
      <c r="D1285">
        <f>IFERROR(VLOOKUP($A1285,Finnifty!$A$14:$I$486,D$15+1,FALSE),All_curves!D1284)</f>
        <v>1074006.6299999999</v>
      </c>
      <c r="E1285">
        <f>IFERROR(VLOOKUP($A1285,Finnifty!$A$14:$I$486,E$15+1,FALSE),All_curves!E1284)</f>
        <v>1004298.75</v>
      </c>
      <c r="F1285">
        <f>IFERROR(VLOOKUP($A1285,Finnifty!$A$14:$I$486,F$15+1,FALSE),All_curves!F1284)</f>
        <v>1047848.06</v>
      </c>
      <c r="G1285">
        <f>IFERROR(VLOOKUP($A1285,Finnifty!$A$14:$I$486,G$15+1,FALSE),All_curves!G1284)</f>
        <v>1080459.8799999999</v>
      </c>
      <c r="H1285">
        <f>IFERROR(VLOOKUP($A1285,Finnifty!$A$14:$I$486,H$15+1,FALSE),All_curves!H1284)</f>
        <v>1071619.1299999999</v>
      </c>
      <c r="I1285">
        <f>IFERROR(VLOOKUP($A1285,Finnifty!$A$14:$I$486,I$15+1,FALSE),All_curves!I1284)</f>
        <v>1004953.38</v>
      </c>
      <c r="J1285">
        <f>IFERROR(VLOOKUP($A1285,Banknifty!$A$14:$I$4860,2,FALSE),All_curves!J1284)</f>
        <v>17113248</v>
      </c>
      <c r="K1285">
        <f>IFERROR(VLOOKUP($A1285,Banknifty!$A$14:$I$4860,3,FALSE),All_curves!K1284)</f>
        <v>31227050</v>
      </c>
      <c r="L1285">
        <f>IFERROR(VLOOKUP($A1285,Banknifty!$A$14:$I$4860,4,FALSE),All_curves!L1284)</f>
        <v>23459496</v>
      </c>
      <c r="M1285">
        <f>IFERROR(VLOOKUP($A1285,Banknifty!$A$14:$I$4860,5,FALSE),All_curves!M1284)</f>
        <v>32446134</v>
      </c>
      <c r="N1285">
        <f>IFERROR(VLOOKUP($A1285,Banknifty!$A$14:$I$4860,6,FALSE),All_curves!N1284)</f>
        <v>18427326</v>
      </c>
      <c r="O1285">
        <f>IFERROR(VLOOKUP($A1285,Banknifty!$A$14:$I$4860,7,FALSE),All_curves!O1284)</f>
        <v>31297992</v>
      </c>
      <c r="P1285">
        <f>IFERROR(VLOOKUP($A1285,Banknifty!$A$14:$I$4860,8,FALSE),All_curves!P1284)</f>
        <v>31297992</v>
      </c>
      <c r="Q1285">
        <f>IFERROR(VLOOKUP($A1285,Banknifty!$A$14:$I$4860,9,FALSE),All_curves!Q1284)</f>
        <v>25502198</v>
      </c>
      <c r="R1285">
        <f>IFERROR(VLOOKUP($A1285,Nifty!$A$14:$I$4860,2,FALSE),All_curves!R1284)</f>
        <v>8912146</v>
      </c>
      <c r="S1285">
        <f>IFERROR(VLOOKUP($A1285,Nifty!$A$14:$I$4860,3,FALSE),All_curves!S1284)</f>
        <v>11982980</v>
      </c>
      <c r="T1285">
        <f>IFERROR(VLOOKUP($A1285,Nifty!$A$14:$I$4860,4,FALSE),All_curves!T1284)</f>
        <v>11523199</v>
      </c>
      <c r="U1285">
        <f>IFERROR(VLOOKUP($A1285,Nifty!$A$14:$I$4860,5,FALSE),All_curves!U1284)</f>
        <v>12710890</v>
      </c>
      <c r="V1285">
        <f>IFERROR(VLOOKUP($A1285,Nifty!$A$14:$I$4860,6,FALSE),All_curves!V1284)</f>
        <v>10129183</v>
      </c>
      <c r="W1285">
        <f>IFERROR(VLOOKUP($A1285,Nifty!$A$14:$I$4860,7,FALSE),All_curves!W1284)</f>
        <v>12401193</v>
      </c>
      <c r="X1285">
        <f>IFERROR(VLOOKUP($A1285,Nifty!$A$14:$I$4860,8,FALSE),All_curves!X1284)</f>
        <v>11973889</v>
      </c>
      <c r="Y1285">
        <f>IFERROR(VLOOKUP($A1285,Nifty!$A$14:$I$4860,9,FALSE),All_curves!Y1284)</f>
        <v>12062707</v>
      </c>
      <c r="AA1285" s="5">
        <f t="shared" si="543"/>
        <v>0</v>
      </c>
      <c r="AB1285" s="5">
        <f t="shared" si="544"/>
        <v>0</v>
      </c>
      <c r="AC1285" s="5">
        <f t="shared" si="545"/>
        <v>0</v>
      </c>
      <c r="AD1285" s="5">
        <f t="shared" si="546"/>
        <v>0</v>
      </c>
      <c r="AE1285" s="5">
        <f t="shared" si="547"/>
        <v>0</v>
      </c>
      <c r="AF1285" s="5">
        <f t="shared" si="548"/>
        <v>0</v>
      </c>
      <c r="AG1285" s="5">
        <f t="shared" si="549"/>
        <v>0</v>
      </c>
      <c r="AH1285" s="5">
        <f t="shared" si="550"/>
        <v>0</v>
      </c>
      <c r="AI1285" s="5">
        <f t="shared" si="526"/>
        <v>-5.616069820277847E-3</v>
      </c>
      <c r="AJ1285" s="5">
        <f t="shared" si="527"/>
        <v>-6.5644836189181488E-3</v>
      </c>
      <c r="AK1285" s="5">
        <f t="shared" si="528"/>
        <v>-7.6538351492332346E-3</v>
      </c>
      <c r="AL1285" s="5">
        <f t="shared" si="529"/>
        <v>-3.6232513807680222E-3</v>
      </c>
      <c r="AM1285" s="5">
        <f t="shared" si="530"/>
        <v>-5.3180831452357413E-3</v>
      </c>
      <c r="AN1285" s="5">
        <f t="shared" si="531"/>
        <v>-9.8207517916448772E-5</v>
      </c>
      <c r="AO1285" s="5">
        <f t="shared" si="532"/>
        <v>-9.8207517916448772E-5</v>
      </c>
      <c r="AP1285" s="5">
        <f t="shared" si="533"/>
        <v>3.5389862761703306E-4</v>
      </c>
      <c r="AQ1285" s="5">
        <f t="shared" si="534"/>
        <v>-4.6171960284518976E-3</v>
      </c>
      <c r="AR1285" s="5">
        <f t="shared" si="535"/>
        <v>7.4151704583091949E-4</v>
      </c>
      <c r="AS1285" s="5">
        <f t="shared" si="536"/>
        <v>-3.8170360857004981E-3</v>
      </c>
      <c r="AT1285" s="5">
        <f t="shared" si="537"/>
        <v>-1.9353108958952703E-5</v>
      </c>
      <c r="AU1285" s="5">
        <f t="shared" si="538"/>
        <v>-4.6172582236005955E-3</v>
      </c>
      <c r="AV1285" s="5">
        <f t="shared" si="539"/>
        <v>7.4152655212178509E-4</v>
      </c>
      <c r="AW1285" s="5">
        <f t="shared" si="540"/>
        <v>-3.8171279483717457E-3</v>
      </c>
      <c r="AX1285" s="5">
        <f t="shared" si="541"/>
        <v>6.4961265466356721E-4</v>
      </c>
      <c r="AZ1285" s="7">
        <f t="shared" si="551"/>
        <v>146.64393666846686</v>
      </c>
      <c r="BA1285" s="4">
        <f t="shared" si="542"/>
        <v>-1.8072314443798453E-3</v>
      </c>
      <c r="BB1285" s="5">
        <f>AZ1285/MAX($AZ$16:AZ1285)-1</f>
        <v>-2.7836924673741215E-2</v>
      </c>
    </row>
    <row r="1286" spans="1:54" x14ac:dyDescent="0.25">
      <c r="A1286" s="3">
        <v>44426</v>
      </c>
      <c r="B1286">
        <f>IFERROR(VLOOKUP($A1286,Finnifty!$A$14:$I$486,B$15+1,FALSE),All_curves!B1285)</f>
        <v>1007483.5</v>
      </c>
      <c r="C1286">
        <f>IFERROR(VLOOKUP($A1286,Finnifty!$A$14:$I$486,C$15+1,FALSE),All_curves!C1285)</f>
        <v>1050594.25</v>
      </c>
      <c r="D1286">
        <f>IFERROR(VLOOKUP($A1286,Finnifty!$A$14:$I$486,D$15+1,FALSE),All_curves!D1285)</f>
        <v>1074006.6299999999</v>
      </c>
      <c r="E1286">
        <f>IFERROR(VLOOKUP($A1286,Finnifty!$A$14:$I$486,E$15+1,FALSE),All_curves!E1285)</f>
        <v>1004298.75</v>
      </c>
      <c r="F1286">
        <f>IFERROR(VLOOKUP($A1286,Finnifty!$A$14:$I$486,F$15+1,FALSE),All_curves!F1285)</f>
        <v>1047848.06</v>
      </c>
      <c r="G1286">
        <f>IFERROR(VLOOKUP($A1286,Finnifty!$A$14:$I$486,G$15+1,FALSE),All_curves!G1285)</f>
        <v>1080459.8799999999</v>
      </c>
      <c r="H1286">
        <f>IFERROR(VLOOKUP($A1286,Finnifty!$A$14:$I$486,H$15+1,FALSE),All_curves!H1285)</f>
        <v>1071619.1299999999</v>
      </c>
      <c r="I1286">
        <f>IFERROR(VLOOKUP($A1286,Finnifty!$A$14:$I$486,I$15+1,FALSE),All_curves!I1285)</f>
        <v>1004953.38</v>
      </c>
      <c r="J1286">
        <f>IFERROR(VLOOKUP($A1286,Banknifty!$A$14:$I$4860,2,FALSE),All_curves!J1285)</f>
        <v>17506642</v>
      </c>
      <c r="K1286">
        <f>IFERROR(VLOOKUP($A1286,Banknifty!$A$14:$I$4860,3,FALSE),All_curves!K1285)</f>
        <v>32208722</v>
      </c>
      <c r="L1286">
        <f>IFERROR(VLOOKUP($A1286,Banknifty!$A$14:$I$4860,4,FALSE),All_curves!L1285)</f>
        <v>23346790</v>
      </c>
      <c r="M1286">
        <f>IFERROR(VLOOKUP($A1286,Banknifty!$A$14:$I$4860,5,FALSE),All_curves!M1285)</f>
        <v>33698104</v>
      </c>
      <c r="N1286">
        <f>IFERROR(VLOOKUP($A1286,Banknifty!$A$14:$I$4860,6,FALSE),All_curves!N1285)</f>
        <v>18427326</v>
      </c>
      <c r="O1286">
        <f>IFERROR(VLOOKUP($A1286,Banknifty!$A$14:$I$4860,7,FALSE),All_curves!O1285)</f>
        <v>31297992</v>
      </c>
      <c r="P1286">
        <f>IFERROR(VLOOKUP($A1286,Banknifty!$A$14:$I$4860,8,FALSE),All_curves!P1285)</f>
        <v>31297992</v>
      </c>
      <c r="Q1286">
        <f>IFERROR(VLOOKUP($A1286,Banknifty!$A$14:$I$4860,9,FALSE),All_curves!Q1285)</f>
        <v>25502198</v>
      </c>
      <c r="R1286">
        <f>IFERROR(VLOOKUP($A1286,Nifty!$A$14:$I$4860,2,FALSE),All_curves!R1285)</f>
        <v>8924729</v>
      </c>
      <c r="S1286">
        <f>IFERROR(VLOOKUP($A1286,Nifty!$A$14:$I$4860,3,FALSE),All_curves!S1285)</f>
        <v>12089980</v>
      </c>
      <c r="T1286">
        <f>IFERROR(VLOOKUP($A1286,Nifty!$A$14:$I$4860,4,FALSE),All_curves!T1285)</f>
        <v>11492120</v>
      </c>
      <c r="U1286">
        <f>IFERROR(VLOOKUP($A1286,Nifty!$A$14:$I$4860,5,FALSE),All_curves!U1285)</f>
        <v>12725536</v>
      </c>
      <c r="V1286">
        <f>IFERROR(VLOOKUP($A1286,Nifty!$A$14:$I$4860,6,FALSE),All_curves!V1285)</f>
        <v>10155007</v>
      </c>
      <c r="W1286">
        <f>IFERROR(VLOOKUP($A1286,Nifty!$A$14:$I$4860,7,FALSE),All_curves!W1285)</f>
        <v>12449864</v>
      </c>
      <c r="X1286">
        <f>IFERROR(VLOOKUP($A1286,Nifty!$A$14:$I$4860,8,FALSE),All_curves!X1285)</f>
        <v>11964394</v>
      </c>
      <c r="Y1286">
        <f>IFERROR(VLOOKUP($A1286,Nifty!$A$14:$I$4860,9,FALSE),All_curves!Y1285)</f>
        <v>12062473</v>
      </c>
      <c r="AA1286" s="5">
        <f t="shared" si="543"/>
        <v>0</v>
      </c>
      <c r="AB1286" s="5">
        <f t="shared" si="544"/>
        <v>0</v>
      </c>
      <c r="AC1286" s="5">
        <f t="shared" si="545"/>
        <v>0</v>
      </c>
      <c r="AD1286" s="5">
        <f t="shared" si="546"/>
        <v>0</v>
      </c>
      <c r="AE1286" s="5">
        <f t="shared" si="547"/>
        <v>0</v>
      </c>
      <c r="AF1286" s="5">
        <f t="shared" si="548"/>
        <v>0</v>
      </c>
      <c r="AG1286" s="5">
        <f t="shared" si="549"/>
        <v>0</v>
      </c>
      <c r="AH1286" s="5">
        <f t="shared" si="550"/>
        <v>0</v>
      </c>
      <c r="AI1286" s="5">
        <f t="shared" si="526"/>
        <v>2.2987687667472612E-2</v>
      </c>
      <c r="AJ1286" s="5">
        <f t="shared" si="527"/>
        <v>3.1436591032454331E-2</v>
      </c>
      <c r="AK1286" s="5">
        <f t="shared" si="528"/>
        <v>-4.8042805352681572E-3</v>
      </c>
      <c r="AL1286" s="5">
        <f t="shared" si="529"/>
        <v>3.8586107053616869E-2</v>
      </c>
      <c r="AM1286" s="5">
        <f t="shared" si="530"/>
        <v>0</v>
      </c>
      <c r="AN1286" s="5">
        <f t="shared" si="531"/>
        <v>0</v>
      </c>
      <c r="AO1286" s="5">
        <f t="shared" si="532"/>
        <v>0</v>
      </c>
      <c r="AP1286" s="5">
        <f t="shared" si="533"/>
        <v>0</v>
      </c>
      <c r="AQ1286" s="5">
        <f t="shared" si="534"/>
        <v>1.4118933868452199E-3</v>
      </c>
      <c r="AR1286" s="5">
        <f t="shared" si="535"/>
        <v>8.9293314350853414E-3</v>
      </c>
      <c r="AS1286" s="5">
        <f t="shared" si="536"/>
        <v>-2.6970809060921086E-3</v>
      </c>
      <c r="AT1286" s="5">
        <f t="shared" si="537"/>
        <v>1.152240323061493E-3</v>
      </c>
      <c r="AU1286" s="5">
        <f t="shared" si="538"/>
        <v>2.5494652431494735E-3</v>
      </c>
      <c r="AV1286" s="5">
        <f t="shared" si="539"/>
        <v>3.9247030507467695E-3</v>
      </c>
      <c r="AW1286" s="5">
        <f t="shared" si="540"/>
        <v>-7.929754484946594E-4</v>
      </c>
      <c r="AX1286" s="5">
        <f t="shared" si="541"/>
        <v>-1.9398630837996755E-5</v>
      </c>
      <c r="AZ1286" s="7">
        <f t="shared" si="551"/>
        <v>147.27123228150322</v>
      </c>
      <c r="BA1286" s="4">
        <f t="shared" si="542"/>
        <v>4.2776784863224667E-3</v>
      </c>
      <c r="BB1286" s="5">
        <f>AZ1286/MAX($AZ$16:AZ1286)-1</f>
        <v>-2.3678323601220796E-2</v>
      </c>
    </row>
    <row r="1287" spans="1:54" x14ac:dyDescent="0.25">
      <c r="A1287" s="3">
        <v>44428</v>
      </c>
      <c r="B1287">
        <f>IFERROR(VLOOKUP($A1287,Finnifty!$A$14:$I$486,B$15+1,FALSE),All_curves!B1286)</f>
        <v>1007483.5</v>
      </c>
      <c r="C1287">
        <f>IFERROR(VLOOKUP($A1287,Finnifty!$A$14:$I$486,C$15+1,FALSE),All_curves!C1286)</f>
        <v>1050594.25</v>
      </c>
      <c r="D1287">
        <f>IFERROR(VLOOKUP($A1287,Finnifty!$A$14:$I$486,D$15+1,FALSE),All_curves!D1286)</f>
        <v>1074006.6299999999</v>
      </c>
      <c r="E1287">
        <f>IFERROR(VLOOKUP($A1287,Finnifty!$A$14:$I$486,E$15+1,FALSE),All_curves!E1286)</f>
        <v>1004298.75</v>
      </c>
      <c r="F1287">
        <f>IFERROR(VLOOKUP($A1287,Finnifty!$A$14:$I$486,F$15+1,FALSE),All_curves!F1286)</f>
        <v>1047848.06</v>
      </c>
      <c r="G1287">
        <f>IFERROR(VLOOKUP($A1287,Finnifty!$A$14:$I$486,G$15+1,FALSE),All_curves!G1286)</f>
        <v>1080459.8799999999</v>
      </c>
      <c r="H1287">
        <f>IFERROR(VLOOKUP($A1287,Finnifty!$A$14:$I$486,H$15+1,FALSE),All_curves!H1286)</f>
        <v>1071619.1299999999</v>
      </c>
      <c r="I1287">
        <f>IFERROR(VLOOKUP($A1287,Finnifty!$A$14:$I$486,I$15+1,FALSE),All_curves!I1286)</f>
        <v>1004953.38</v>
      </c>
      <c r="J1287">
        <f>IFERROR(VLOOKUP($A1287,Banknifty!$A$14:$I$4860,2,FALSE),All_curves!J1286)</f>
        <v>17471552</v>
      </c>
      <c r="K1287">
        <f>IFERROR(VLOOKUP($A1287,Banknifty!$A$14:$I$4860,3,FALSE),All_curves!K1286)</f>
        <v>32208722</v>
      </c>
      <c r="L1287">
        <f>IFERROR(VLOOKUP($A1287,Banknifty!$A$14:$I$4860,4,FALSE),All_curves!L1286)</f>
        <v>23346790</v>
      </c>
      <c r="M1287">
        <f>IFERROR(VLOOKUP($A1287,Banknifty!$A$14:$I$4860,5,FALSE),All_curves!M1286)</f>
        <v>33698104</v>
      </c>
      <c r="N1287">
        <f>IFERROR(VLOOKUP($A1287,Banknifty!$A$14:$I$4860,6,FALSE),All_curves!N1286)</f>
        <v>18427326</v>
      </c>
      <c r="O1287">
        <f>IFERROR(VLOOKUP($A1287,Banknifty!$A$14:$I$4860,7,FALSE),All_curves!O1286)</f>
        <v>31297992</v>
      </c>
      <c r="P1287">
        <f>IFERROR(VLOOKUP($A1287,Banknifty!$A$14:$I$4860,8,FALSE),All_curves!P1286)</f>
        <v>31297992</v>
      </c>
      <c r="Q1287">
        <f>IFERROR(VLOOKUP($A1287,Banknifty!$A$14:$I$4860,9,FALSE),All_curves!Q1286)</f>
        <v>25502198</v>
      </c>
      <c r="R1287">
        <f>IFERROR(VLOOKUP($A1287,Nifty!$A$14:$I$4860,2,FALSE),All_curves!R1286)</f>
        <v>8913566</v>
      </c>
      <c r="S1287">
        <f>IFERROR(VLOOKUP($A1287,Nifty!$A$14:$I$4860,3,FALSE),All_curves!S1286)</f>
        <v>12089980</v>
      </c>
      <c r="T1287">
        <f>IFERROR(VLOOKUP($A1287,Nifty!$A$14:$I$4860,4,FALSE),All_curves!T1286)</f>
        <v>11478481</v>
      </c>
      <c r="U1287">
        <f>IFERROR(VLOOKUP($A1287,Nifty!$A$14:$I$4860,5,FALSE),All_curves!U1286)</f>
        <v>12725536</v>
      </c>
      <c r="V1287">
        <f>IFERROR(VLOOKUP($A1287,Nifty!$A$14:$I$4860,6,FALSE),All_curves!V1286)</f>
        <v>10175804</v>
      </c>
      <c r="W1287">
        <f>IFERROR(VLOOKUP($A1287,Nifty!$A$14:$I$4860,7,FALSE),All_curves!W1286)</f>
        <v>12530937</v>
      </c>
      <c r="X1287">
        <f>IFERROR(VLOOKUP($A1287,Nifty!$A$14:$I$4860,8,FALSE),All_curves!X1286)</f>
        <v>11950194</v>
      </c>
      <c r="Y1287">
        <f>IFERROR(VLOOKUP($A1287,Nifty!$A$14:$I$4860,9,FALSE),All_curves!Y1286)</f>
        <v>12103771</v>
      </c>
      <c r="AA1287" s="5">
        <f t="shared" si="543"/>
        <v>0</v>
      </c>
      <c r="AB1287" s="5">
        <f t="shared" si="544"/>
        <v>0</v>
      </c>
      <c r="AC1287" s="5">
        <f t="shared" si="545"/>
        <v>0</v>
      </c>
      <c r="AD1287" s="5">
        <f t="shared" si="546"/>
        <v>0</v>
      </c>
      <c r="AE1287" s="5">
        <f t="shared" si="547"/>
        <v>0</v>
      </c>
      <c r="AF1287" s="5">
        <f t="shared" si="548"/>
        <v>0</v>
      </c>
      <c r="AG1287" s="5">
        <f t="shared" si="549"/>
        <v>0</v>
      </c>
      <c r="AH1287" s="5">
        <f t="shared" si="550"/>
        <v>0</v>
      </c>
      <c r="AI1287" s="5">
        <f t="shared" si="526"/>
        <v>-2.0043821082307289E-3</v>
      </c>
      <c r="AJ1287" s="5">
        <f t="shared" si="527"/>
        <v>0</v>
      </c>
      <c r="AK1287" s="5">
        <f t="shared" si="528"/>
        <v>0</v>
      </c>
      <c r="AL1287" s="5">
        <f t="shared" si="529"/>
        <v>0</v>
      </c>
      <c r="AM1287" s="5">
        <f t="shared" si="530"/>
        <v>0</v>
      </c>
      <c r="AN1287" s="5">
        <f t="shared" si="531"/>
        <v>0</v>
      </c>
      <c r="AO1287" s="5">
        <f t="shared" si="532"/>
        <v>0</v>
      </c>
      <c r="AP1287" s="5">
        <f t="shared" si="533"/>
        <v>0</v>
      </c>
      <c r="AQ1287" s="5">
        <f t="shared" si="534"/>
        <v>-1.2507942818207329E-3</v>
      </c>
      <c r="AR1287" s="5">
        <f t="shared" si="535"/>
        <v>0</v>
      </c>
      <c r="AS1287" s="5">
        <f t="shared" si="536"/>
        <v>-1.1868132250620889E-3</v>
      </c>
      <c r="AT1287" s="5">
        <f t="shared" si="537"/>
        <v>0</v>
      </c>
      <c r="AU1287" s="5">
        <f t="shared" si="538"/>
        <v>2.0479552599028672E-3</v>
      </c>
      <c r="AV1287" s="5">
        <f t="shared" si="539"/>
        <v>6.5119586848498834E-3</v>
      </c>
      <c r="AW1287" s="5">
        <f t="shared" si="540"/>
        <v>-1.1868549297189279E-3</v>
      </c>
      <c r="AX1287" s="5">
        <f t="shared" si="541"/>
        <v>3.4236760571402236E-3</v>
      </c>
      <c r="AZ1287" s="7">
        <f t="shared" si="551"/>
        <v>147.3102269145989</v>
      </c>
      <c r="BA1287" s="4">
        <f t="shared" si="542"/>
        <v>2.6478106071085394E-4</v>
      </c>
      <c r="BB1287" s="5">
        <f>AZ1287/MAX($AZ$16:AZ1287)-1</f>
        <v>-2.3419812112149052E-2</v>
      </c>
    </row>
    <row r="1288" spans="1:54" x14ac:dyDescent="0.25">
      <c r="A1288" s="3">
        <v>44431</v>
      </c>
      <c r="B1288">
        <f>IFERROR(VLOOKUP($A1288,Finnifty!$A$14:$I$486,B$15+1,FALSE),All_curves!B1287)</f>
        <v>1007483.5</v>
      </c>
      <c r="C1288">
        <f>IFERROR(VLOOKUP($A1288,Finnifty!$A$14:$I$486,C$15+1,FALSE),All_curves!C1287)</f>
        <v>1050594.25</v>
      </c>
      <c r="D1288">
        <f>IFERROR(VLOOKUP($A1288,Finnifty!$A$14:$I$486,D$15+1,FALSE),All_curves!D1287)</f>
        <v>1074006.6299999999</v>
      </c>
      <c r="E1288">
        <f>IFERROR(VLOOKUP($A1288,Finnifty!$A$14:$I$486,E$15+1,FALSE),All_curves!E1287)</f>
        <v>1004298.75</v>
      </c>
      <c r="F1288">
        <f>IFERROR(VLOOKUP($A1288,Finnifty!$A$14:$I$486,F$15+1,FALSE),All_curves!F1287)</f>
        <v>1047848.06</v>
      </c>
      <c r="G1288">
        <f>IFERROR(VLOOKUP($A1288,Finnifty!$A$14:$I$486,G$15+1,FALSE),All_curves!G1287)</f>
        <v>1080459.8799999999</v>
      </c>
      <c r="H1288">
        <f>IFERROR(VLOOKUP($A1288,Finnifty!$A$14:$I$486,H$15+1,FALSE),All_curves!H1287)</f>
        <v>1071619.1299999999</v>
      </c>
      <c r="I1288">
        <f>IFERROR(VLOOKUP($A1288,Finnifty!$A$14:$I$486,I$15+1,FALSE),All_curves!I1287)</f>
        <v>1004953.38</v>
      </c>
      <c r="J1288">
        <f>IFERROR(VLOOKUP($A1288,Banknifty!$A$14:$I$4860,2,FALSE),All_curves!J1287)</f>
        <v>17481292</v>
      </c>
      <c r="K1288">
        <f>IFERROR(VLOOKUP($A1288,Banknifty!$A$14:$I$4860,3,FALSE),All_curves!K1287)</f>
        <v>32102654</v>
      </c>
      <c r="L1288">
        <f>IFERROR(VLOOKUP($A1288,Banknifty!$A$14:$I$4860,4,FALSE),All_curves!L1287)</f>
        <v>23263754</v>
      </c>
      <c r="M1288">
        <f>IFERROR(VLOOKUP($A1288,Banknifty!$A$14:$I$4860,5,FALSE),All_curves!M1287)</f>
        <v>33647672</v>
      </c>
      <c r="N1288">
        <f>IFERROR(VLOOKUP($A1288,Banknifty!$A$14:$I$4860,6,FALSE),All_curves!N1287)</f>
        <v>18323836</v>
      </c>
      <c r="O1288">
        <f>IFERROR(VLOOKUP($A1288,Banknifty!$A$14:$I$4860,7,FALSE),All_curves!O1287)</f>
        <v>31092536</v>
      </c>
      <c r="P1288">
        <f>IFERROR(VLOOKUP($A1288,Banknifty!$A$14:$I$4860,8,FALSE),All_curves!P1287)</f>
        <v>31092536</v>
      </c>
      <c r="Q1288">
        <f>IFERROR(VLOOKUP($A1288,Banknifty!$A$14:$I$4860,9,FALSE),All_curves!Q1287)</f>
        <v>25409796</v>
      </c>
      <c r="R1288">
        <f>IFERROR(VLOOKUP($A1288,Nifty!$A$14:$I$4860,2,FALSE),All_curves!R1287)</f>
        <v>8890001</v>
      </c>
      <c r="S1288">
        <f>IFERROR(VLOOKUP($A1288,Nifty!$A$14:$I$4860,3,FALSE),All_curves!S1287)</f>
        <v>12036947</v>
      </c>
      <c r="T1288">
        <f>IFERROR(VLOOKUP($A1288,Nifty!$A$14:$I$4860,4,FALSE),All_curves!T1287)</f>
        <v>11512676</v>
      </c>
      <c r="U1288">
        <f>IFERROR(VLOOKUP($A1288,Nifty!$A$14:$I$4860,5,FALSE),All_curves!U1287)</f>
        <v>12715477</v>
      </c>
      <c r="V1288">
        <f>IFERROR(VLOOKUP($A1288,Nifty!$A$14:$I$4860,6,FALSE),All_curves!V1287)</f>
        <v>10148902</v>
      </c>
      <c r="W1288">
        <f>IFERROR(VLOOKUP($A1288,Nifty!$A$14:$I$4860,7,FALSE),All_curves!W1287)</f>
        <v>12475971</v>
      </c>
      <c r="X1288">
        <f>IFERROR(VLOOKUP($A1288,Nifty!$A$14:$I$4860,8,FALSE),All_curves!X1287)</f>
        <v>11985794</v>
      </c>
      <c r="Y1288">
        <f>IFERROR(VLOOKUP($A1288,Nifty!$A$14:$I$4860,9,FALSE),All_curves!Y1287)</f>
        <v>12103771</v>
      </c>
      <c r="AA1288" s="5">
        <f t="shared" si="543"/>
        <v>0</v>
      </c>
      <c r="AB1288" s="5">
        <f t="shared" si="544"/>
        <v>0</v>
      </c>
      <c r="AC1288" s="5">
        <f t="shared" si="545"/>
        <v>0</v>
      </c>
      <c r="AD1288" s="5">
        <f t="shared" si="546"/>
        <v>0</v>
      </c>
      <c r="AE1288" s="5">
        <f t="shared" si="547"/>
        <v>0</v>
      </c>
      <c r="AF1288" s="5">
        <f t="shared" si="548"/>
        <v>0</v>
      </c>
      <c r="AG1288" s="5">
        <f t="shared" si="549"/>
        <v>0</v>
      </c>
      <c r="AH1288" s="5">
        <f t="shared" si="550"/>
        <v>0</v>
      </c>
      <c r="AI1288" s="5">
        <f t="shared" si="526"/>
        <v>5.5747766426250678E-4</v>
      </c>
      <c r="AJ1288" s="5">
        <f t="shared" si="527"/>
        <v>-3.2931452542575013E-3</v>
      </c>
      <c r="AK1288" s="5">
        <f t="shared" si="528"/>
        <v>-3.5566345523303511E-3</v>
      </c>
      <c r="AL1288" s="5">
        <f t="shared" si="529"/>
        <v>-1.4965827157515932E-3</v>
      </c>
      <c r="AM1288" s="5">
        <f t="shared" si="530"/>
        <v>-5.6161159790628634E-3</v>
      </c>
      <c r="AN1288" s="5">
        <f t="shared" si="531"/>
        <v>-6.5645105922450542E-3</v>
      </c>
      <c r="AO1288" s="5">
        <f t="shared" si="532"/>
        <v>-6.5645105922450542E-3</v>
      </c>
      <c r="AP1288" s="5">
        <f t="shared" si="533"/>
        <v>-3.6232955292716529E-3</v>
      </c>
      <c r="AQ1288" s="5">
        <f t="shared" si="534"/>
        <v>-2.6437230621280117E-3</v>
      </c>
      <c r="AR1288" s="5">
        <f t="shared" si="535"/>
        <v>-4.3865250397436828E-3</v>
      </c>
      <c r="AS1288" s="5">
        <f t="shared" si="536"/>
        <v>2.979052716121533E-3</v>
      </c>
      <c r="AT1288" s="5">
        <f t="shared" si="537"/>
        <v>-7.9045786362164083E-4</v>
      </c>
      <c r="AU1288" s="5">
        <f t="shared" si="538"/>
        <v>-2.6437223043996871E-3</v>
      </c>
      <c r="AV1288" s="5">
        <f t="shared" si="539"/>
        <v>-4.3864237766098046E-3</v>
      </c>
      <c r="AW1288" s="5">
        <f t="shared" si="540"/>
        <v>2.9790311353941057E-3</v>
      </c>
      <c r="AX1288" s="5">
        <f t="shared" si="541"/>
        <v>0</v>
      </c>
      <c r="AZ1288" s="7">
        <f t="shared" si="551"/>
        <v>147.07054037325466</v>
      </c>
      <c r="BA1288" s="4">
        <f t="shared" si="542"/>
        <v>-1.6270869060786978E-3</v>
      </c>
      <c r="BB1288" s="5">
        <f>AZ1288/MAX($AZ$16:AZ1288)-1</f>
        <v>-2.5008792948597369E-2</v>
      </c>
    </row>
    <row r="1289" spans="1:54" x14ac:dyDescent="0.25">
      <c r="A1289" s="3">
        <v>44432</v>
      </c>
      <c r="B1289">
        <f>IFERROR(VLOOKUP($A1289,Finnifty!$A$14:$I$486,B$15+1,FALSE),All_curves!B1288)</f>
        <v>1007483.5</v>
      </c>
      <c r="C1289">
        <f>IFERROR(VLOOKUP($A1289,Finnifty!$A$14:$I$486,C$15+1,FALSE),All_curves!C1288)</f>
        <v>1050594.25</v>
      </c>
      <c r="D1289">
        <f>IFERROR(VLOOKUP($A1289,Finnifty!$A$14:$I$486,D$15+1,FALSE),All_curves!D1288)</f>
        <v>1074006.6299999999</v>
      </c>
      <c r="E1289">
        <f>IFERROR(VLOOKUP($A1289,Finnifty!$A$14:$I$486,E$15+1,FALSE),All_curves!E1288)</f>
        <v>1004298.75</v>
      </c>
      <c r="F1289">
        <f>IFERROR(VLOOKUP($A1289,Finnifty!$A$14:$I$486,F$15+1,FALSE),All_curves!F1288)</f>
        <v>1047848.06</v>
      </c>
      <c r="G1289">
        <f>IFERROR(VLOOKUP($A1289,Finnifty!$A$14:$I$486,G$15+1,FALSE),All_curves!G1288)</f>
        <v>1080459.8799999999</v>
      </c>
      <c r="H1289">
        <f>IFERROR(VLOOKUP($A1289,Finnifty!$A$14:$I$486,H$15+1,FALSE),All_curves!H1288)</f>
        <v>1071619.1299999999</v>
      </c>
      <c r="I1289">
        <f>IFERROR(VLOOKUP($A1289,Finnifty!$A$14:$I$486,I$15+1,FALSE),All_curves!I1288)</f>
        <v>1004953.38</v>
      </c>
      <c r="J1289">
        <f>IFERROR(VLOOKUP($A1289,Banknifty!$A$14:$I$4860,2,FALSE),All_curves!J1288)</f>
        <v>17605360</v>
      </c>
      <c r="K1289">
        <f>IFERROR(VLOOKUP($A1289,Banknifty!$A$14:$I$4860,3,FALSE),All_curves!K1288)</f>
        <v>32384752</v>
      </c>
      <c r="L1289">
        <f>IFERROR(VLOOKUP($A1289,Banknifty!$A$14:$I$4860,4,FALSE),All_curves!L1288)</f>
        <v>23332828</v>
      </c>
      <c r="M1289">
        <f>IFERROR(VLOOKUP($A1289,Banknifty!$A$14:$I$4860,5,FALSE),All_curves!M1288)</f>
        <v>33655976</v>
      </c>
      <c r="N1289">
        <f>IFERROR(VLOOKUP($A1289,Banknifty!$A$14:$I$4860,6,FALSE),All_curves!N1288)</f>
        <v>18364894</v>
      </c>
      <c r="O1289">
        <f>IFERROR(VLOOKUP($A1289,Banknifty!$A$14:$I$4860,7,FALSE),All_curves!O1288)</f>
        <v>31182906</v>
      </c>
      <c r="P1289">
        <f>IFERROR(VLOOKUP($A1289,Banknifty!$A$14:$I$4860,8,FALSE),All_curves!P1288)</f>
        <v>31182906</v>
      </c>
      <c r="Q1289">
        <f>IFERROR(VLOOKUP($A1289,Banknifty!$A$14:$I$4860,9,FALSE),All_curves!Q1288)</f>
        <v>25504180</v>
      </c>
      <c r="R1289">
        <f>IFERROR(VLOOKUP($A1289,Nifty!$A$14:$I$4860,2,FALSE),All_curves!R1288)</f>
        <v>8886323</v>
      </c>
      <c r="S1289">
        <f>IFERROR(VLOOKUP($A1289,Nifty!$A$14:$I$4860,3,FALSE),All_curves!S1288)</f>
        <v>12022266</v>
      </c>
      <c r="T1289">
        <f>IFERROR(VLOOKUP($A1289,Nifty!$A$14:$I$4860,4,FALSE),All_curves!T1288)</f>
        <v>11509350</v>
      </c>
      <c r="U1289">
        <f>IFERROR(VLOOKUP($A1289,Nifty!$A$14:$I$4860,5,FALSE),All_curves!U1288)</f>
        <v>12698660</v>
      </c>
      <c r="V1289">
        <f>IFERROR(VLOOKUP($A1289,Nifty!$A$14:$I$4860,6,FALSE),All_curves!V1288)</f>
        <v>10144702</v>
      </c>
      <c r="W1289">
        <f>IFERROR(VLOOKUP($A1289,Nifty!$A$14:$I$4860,7,FALSE),All_curves!W1288)</f>
        <v>12460754</v>
      </c>
      <c r="X1289">
        <f>IFERROR(VLOOKUP($A1289,Nifty!$A$14:$I$4860,8,FALSE),All_curves!X1288)</f>
        <v>11982331</v>
      </c>
      <c r="Y1289">
        <f>IFERROR(VLOOKUP($A1289,Nifty!$A$14:$I$4860,9,FALSE),All_curves!Y1288)</f>
        <v>12094203</v>
      </c>
      <c r="AA1289" s="5">
        <f t="shared" si="543"/>
        <v>0</v>
      </c>
      <c r="AB1289" s="5">
        <f t="shared" si="544"/>
        <v>0</v>
      </c>
      <c r="AC1289" s="5">
        <f t="shared" si="545"/>
        <v>0</v>
      </c>
      <c r="AD1289" s="5">
        <f t="shared" si="546"/>
        <v>0</v>
      </c>
      <c r="AE1289" s="5">
        <f t="shared" si="547"/>
        <v>0</v>
      </c>
      <c r="AF1289" s="5">
        <f t="shared" si="548"/>
        <v>0</v>
      </c>
      <c r="AG1289" s="5">
        <f t="shared" si="549"/>
        <v>0</v>
      </c>
      <c r="AH1289" s="5">
        <f t="shared" si="550"/>
        <v>0</v>
      </c>
      <c r="AI1289" s="5">
        <f t="shared" si="526"/>
        <v>7.0971870957821093E-3</v>
      </c>
      <c r="AJ1289" s="5">
        <f t="shared" si="527"/>
        <v>8.7873731561258772E-3</v>
      </c>
      <c r="AK1289" s="5">
        <f t="shared" si="528"/>
        <v>2.9691682606340919E-3</v>
      </c>
      <c r="AL1289" s="5">
        <f t="shared" si="529"/>
        <v>2.4679270530225672E-4</v>
      </c>
      <c r="AM1289" s="5">
        <f t="shared" si="530"/>
        <v>2.2406880306067301E-3</v>
      </c>
      <c r="AN1289" s="5">
        <f t="shared" si="531"/>
        <v>2.9064853378315547E-3</v>
      </c>
      <c r="AO1289" s="5">
        <f t="shared" si="532"/>
        <v>2.9064853378315547E-3</v>
      </c>
      <c r="AP1289" s="5">
        <f t="shared" si="533"/>
        <v>3.7144729536593424E-3</v>
      </c>
      <c r="AQ1289" s="5">
        <f t="shared" si="534"/>
        <v>-4.1372323805133338E-4</v>
      </c>
      <c r="AR1289" s="5">
        <f t="shared" si="535"/>
        <v>-1.2196614307597997E-3</v>
      </c>
      <c r="AS1289" s="5">
        <f t="shared" si="536"/>
        <v>-2.8889894929728932E-4</v>
      </c>
      <c r="AT1289" s="5">
        <f t="shared" si="537"/>
        <v>-1.3225614737064628E-3</v>
      </c>
      <c r="AU1289" s="5">
        <f t="shared" si="538"/>
        <v>-4.1383787132831529E-4</v>
      </c>
      <c r="AV1289" s="5">
        <f t="shared" si="539"/>
        <v>-1.219704662667187E-3</v>
      </c>
      <c r="AW1289" s="5">
        <f t="shared" si="540"/>
        <v>-2.8892537282054764E-4</v>
      </c>
      <c r="AX1289" s="5">
        <f t="shared" si="541"/>
        <v>-7.9049744083892204E-4</v>
      </c>
      <c r="AZ1289" s="7">
        <f t="shared" si="551"/>
        <v>147.22319250069441</v>
      </c>
      <c r="BA1289" s="4">
        <f t="shared" si="542"/>
        <v>1.0379517682626526E-3</v>
      </c>
      <c r="BB1289" s="5">
        <f>AZ1289/MAX($AZ$16:AZ1289)-1</f>
        <v>-2.3996799101197896E-2</v>
      </c>
    </row>
    <row r="1290" spans="1:54" x14ac:dyDescent="0.25">
      <c r="A1290" s="3">
        <v>44433</v>
      </c>
      <c r="B1290">
        <f>IFERROR(VLOOKUP($A1290,Finnifty!$A$14:$I$486,B$15+1,FALSE),All_curves!B1289)</f>
        <v>1007483.5</v>
      </c>
      <c r="C1290">
        <f>IFERROR(VLOOKUP($A1290,Finnifty!$A$14:$I$486,C$15+1,FALSE),All_curves!C1289)</f>
        <v>1050594.25</v>
      </c>
      <c r="D1290">
        <f>IFERROR(VLOOKUP($A1290,Finnifty!$A$14:$I$486,D$15+1,FALSE),All_curves!D1289)</f>
        <v>1074006.6299999999</v>
      </c>
      <c r="E1290">
        <f>IFERROR(VLOOKUP($A1290,Finnifty!$A$14:$I$486,E$15+1,FALSE),All_curves!E1289)</f>
        <v>1004298.75</v>
      </c>
      <c r="F1290">
        <f>IFERROR(VLOOKUP($A1290,Finnifty!$A$14:$I$486,F$15+1,FALSE),All_curves!F1289)</f>
        <v>1047848.06</v>
      </c>
      <c r="G1290">
        <f>IFERROR(VLOOKUP($A1290,Finnifty!$A$14:$I$486,G$15+1,FALSE),All_curves!G1289)</f>
        <v>1080459.8799999999</v>
      </c>
      <c r="H1290">
        <f>IFERROR(VLOOKUP($A1290,Finnifty!$A$14:$I$486,H$15+1,FALSE),All_curves!H1289)</f>
        <v>1071619.1299999999</v>
      </c>
      <c r="I1290">
        <f>IFERROR(VLOOKUP($A1290,Finnifty!$A$14:$I$486,I$15+1,FALSE),All_curves!I1289)</f>
        <v>1004953.38</v>
      </c>
      <c r="J1290">
        <f>IFERROR(VLOOKUP($A1290,Banknifty!$A$14:$I$4860,2,FALSE),All_curves!J1289)</f>
        <v>17608494</v>
      </c>
      <c r="K1290">
        <f>IFERROR(VLOOKUP($A1290,Banknifty!$A$14:$I$4860,3,FALSE),All_curves!K1289)</f>
        <v>32564720</v>
      </c>
      <c r="L1290">
        <f>IFERROR(VLOOKUP($A1290,Banknifty!$A$14:$I$4860,4,FALSE),All_curves!L1289)</f>
        <v>23419722</v>
      </c>
      <c r="M1290">
        <f>IFERROR(VLOOKUP($A1290,Banknifty!$A$14:$I$4860,5,FALSE),All_curves!M1289)</f>
        <v>33718280</v>
      </c>
      <c r="N1290">
        <f>IFERROR(VLOOKUP($A1290,Banknifty!$A$14:$I$4860,6,FALSE),All_curves!N1289)</f>
        <v>18492534</v>
      </c>
      <c r="O1290">
        <f>IFERROR(VLOOKUP($A1290,Banknifty!$A$14:$I$4860,7,FALSE),All_curves!O1289)</f>
        <v>31480434</v>
      </c>
      <c r="P1290">
        <f>IFERROR(VLOOKUP($A1290,Banknifty!$A$14:$I$4860,8,FALSE),All_curves!P1289)</f>
        <v>31480434</v>
      </c>
      <c r="Q1290">
        <f>IFERROR(VLOOKUP($A1290,Banknifty!$A$14:$I$4860,9,FALSE),All_curves!Q1289)</f>
        <v>25659964</v>
      </c>
      <c r="R1290">
        <f>IFERROR(VLOOKUP($A1290,Nifty!$A$14:$I$4860,2,FALSE),All_curves!R1289)</f>
        <v>8874073</v>
      </c>
      <c r="S1290">
        <f>IFERROR(VLOOKUP($A1290,Nifty!$A$14:$I$4860,3,FALSE),All_curves!S1289)</f>
        <v>12005611</v>
      </c>
      <c r="T1290">
        <f>IFERROR(VLOOKUP($A1290,Nifty!$A$14:$I$4860,4,FALSE),All_curves!T1289)</f>
        <v>11528491</v>
      </c>
      <c r="U1290">
        <f>IFERROR(VLOOKUP($A1290,Nifty!$A$14:$I$4860,5,FALSE),All_curves!U1289)</f>
        <v>12719779</v>
      </c>
      <c r="V1290">
        <f>IFERROR(VLOOKUP($A1290,Nifty!$A$14:$I$4860,6,FALSE),All_curves!V1289)</f>
        <v>10130718</v>
      </c>
      <c r="W1290">
        <f>IFERROR(VLOOKUP($A1290,Nifty!$A$14:$I$4860,7,FALSE),All_curves!W1289)</f>
        <v>12443492</v>
      </c>
      <c r="X1290">
        <f>IFERROR(VLOOKUP($A1290,Nifty!$A$14:$I$4860,8,FALSE),All_curves!X1289)</f>
        <v>12002259</v>
      </c>
      <c r="Y1290">
        <f>IFERROR(VLOOKUP($A1290,Nifty!$A$14:$I$4860,9,FALSE),All_curves!Y1289)</f>
        <v>12078208</v>
      </c>
      <c r="AA1290" s="5">
        <f t="shared" si="543"/>
        <v>0</v>
      </c>
      <c r="AB1290" s="5">
        <f t="shared" si="544"/>
        <v>0</v>
      </c>
      <c r="AC1290" s="5">
        <f t="shared" si="545"/>
        <v>0</v>
      </c>
      <c r="AD1290" s="5">
        <f t="shared" si="546"/>
        <v>0</v>
      </c>
      <c r="AE1290" s="5">
        <f t="shared" si="547"/>
        <v>0</v>
      </c>
      <c r="AF1290" s="5">
        <f t="shared" si="548"/>
        <v>0</v>
      </c>
      <c r="AG1290" s="5">
        <f t="shared" si="549"/>
        <v>0</v>
      </c>
      <c r="AH1290" s="5">
        <f t="shared" si="550"/>
        <v>0</v>
      </c>
      <c r="AI1290" s="5">
        <f t="shared" si="526"/>
        <v>1.7801396847327844E-4</v>
      </c>
      <c r="AJ1290" s="5">
        <f t="shared" si="527"/>
        <v>5.5571832077021543E-3</v>
      </c>
      <c r="AK1290" s="5">
        <f t="shared" si="528"/>
        <v>3.7241092249939989E-3</v>
      </c>
      <c r="AL1290" s="5">
        <f t="shared" si="529"/>
        <v>1.8512017004053138E-3</v>
      </c>
      <c r="AM1290" s="5">
        <f t="shared" si="530"/>
        <v>6.9502170826578613E-3</v>
      </c>
      <c r="AN1290" s="5">
        <f t="shared" si="531"/>
        <v>9.5413814222446991E-3</v>
      </c>
      <c r="AO1290" s="5">
        <f t="shared" si="532"/>
        <v>9.5413814222446991E-3</v>
      </c>
      <c r="AP1290" s="5">
        <f t="shared" si="533"/>
        <v>6.1081752089264807E-3</v>
      </c>
      <c r="AQ1290" s="5">
        <f t="shared" si="534"/>
        <v>-1.3785229278746591E-3</v>
      </c>
      <c r="AR1290" s="5">
        <f t="shared" si="535"/>
        <v>-1.38534615687258E-3</v>
      </c>
      <c r="AS1290" s="5">
        <f t="shared" si="536"/>
        <v>1.6630826241272878E-3</v>
      </c>
      <c r="AT1290" s="5">
        <f t="shared" si="537"/>
        <v>1.663088861344475E-3</v>
      </c>
      <c r="AU1290" s="5">
        <f t="shared" si="538"/>
        <v>-1.3784535021333921E-3</v>
      </c>
      <c r="AV1290" s="5">
        <f t="shared" si="539"/>
        <v>-1.3853094283058365E-3</v>
      </c>
      <c r="AW1290" s="5">
        <f t="shared" si="540"/>
        <v>1.6631154655968317E-3</v>
      </c>
      <c r="AX1290" s="5">
        <f t="shared" si="541"/>
        <v>-1.3225344406737616E-3</v>
      </c>
      <c r="AZ1290" s="7">
        <f t="shared" si="551"/>
        <v>147.47832283235098</v>
      </c>
      <c r="BA1290" s="4">
        <f t="shared" si="542"/>
        <v>1.7329493222023691E-3</v>
      </c>
      <c r="BB1290" s="5">
        <f>AZ1290/MAX($AZ$16:AZ1290)-1</f>
        <v>-2.2305435015732789E-2</v>
      </c>
    </row>
    <row r="1291" spans="1:54" x14ac:dyDescent="0.25">
      <c r="A1291" s="3">
        <v>44434</v>
      </c>
      <c r="B1291">
        <f>IFERROR(VLOOKUP($A1291,Finnifty!$A$14:$I$486,B$15+1,FALSE),All_curves!B1290)</f>
        <v>1007483.5</v>
      </c>
      <c r="C1291">
        <f>IFERROR(VLOOKUP($A1291,Finnifty!$A$14:$I$486,C$15+1,FALSE),All_curves!C1290)</f>
        <v>1050594.25</v>
      </c>
      <c r="D1291">
        <f>IFERROR(VLOOKUP($A1291,Finnifty!$A$14:$I$486,D$15+1,FALSE),All_curves!D1290)</f>
        <v>1074006.6299999999</v>
      </c>
      <c r="E1291">
        <f>IFERROR(VLOOKUP($A1291,Finnifty!$A$14:$I$486,E$15+1,FALSE),All_curves!E1290)</f>
        <v>1004298.75</v>
      </c>
      <c r="F1291">
        <f>IFERROR(VLOOKUP($A1291,Finnifty!$A$14:$I$486,F$15+1,FALSE),All_curves!F1290)</f>
        <v>1047848.06</v>
      </c>
      <c r="G1291">
        <f>IFERROR(VLOOKUP($A1291,Finnifty!$A$14:$I$486,G$15+1,FALSE),All_curves!G1290)</f>
        <v>1080459.8799999999</v>
      </c>
      <c r="H1291">
        <f>IFERROR(VLOOKUP($A1291,Finnifty!$A$14:$I$486,H$15+1,FALSE),All_curves!H1290)</f>
        <v>1071619.1299999999</v>
      </c>
      <c r="I1291">
        <f>IFERROR(VLOOKUP($A1291,Finnifty!$A$14:$I$486,I$15+1,FALSE),All_curves!I1290)</f>
        <v>1004953.38</v>
      </c>
      <c r="J1291">
        <f>IFERROR(VLOOKUP($A1291,Banknifty!$A$14:$I$4860,2,FALSE),All_curves!J1290)</f>
        <v>17506836</v>
      </c>
      <c r="K1291">
        <f>IFERROR(VLOOKUP($A1291,Banknifty!$A$14:$I$4860,3,FALSE),All_curves!K1290)</f>
        <v>32348654</v>
      </c>
      <c r="L1291">
        <f>IFERROR(VLOOKUP($A1291,Banknifty!$A$14:$I$4860,4,FALSE),All_curves!L1290)</f>
        <v>23296832</v>
      </c>
      <c r="M1291">
        <f>IFERROR(VLOOKUP($A1291,Banknifty!$A$14:$I$4860,5,FALSE),All_curves!M1290)</f>
        <v>33383976</v>
      </c>
      <c r="N1291">
        <f>IFERROR(VLOOKUP($A1291,Banknifty!$A$14:$I$4860,6,FALSE),All_curves!N1290)</f>
        <v>18502844</v>
      </c>
      <c r="O1291">
        <f>IFERROR(VLOOKUP($A1291,Banknifty!$A$14:$I$4860,7,FALSE),All_curves!O1290)</f>
        <v>31376764</v>
      </c>
      <c r="P1291">
        <f>IFERROR(VLOOKUP($A1291,Banknifty!$A$14:$I$4860,8,FALSE),All_curves!P1290)</f>
        <v>31376764</v>
      </c>
      <c r="Q1291">
        <f>IFERROR(VLOOKUP($A1291,Banknifty!$A$14:$I$4860,9,FALSE),All_curves!Q1290)</f>
        <v>25621560</v>
      </c>
      <c r="R1291">
        <f>IFERROR(VLOOKUP($A1291,Nifty!$A$14:$I$4860,2,FALSE),All_curves!R1290)</f>
        <v>8822887</v>
      </c>
      <c r="S1291">
        <f>IFERROR(VLOOKUP($A1291,Nifty!$A$14:$I$4860,3,FALSE),All_curves!S1290)</f>
        <v>11995050</v>
      </c>
      <c r="T1291">
        <f>IFERROR(VLOOKUP($A1291,Nifty!$A$14:$I$4860,4,FALSE),All_curves!T1290)</f>
        <v>11528491</v>
      </c>
      <c r="U1291">
        <f>IFERROR(VLOOKUP($A1291,Nifty!$A$14:$I$4860,5,FALSE),All_curves!U1290)</f>
        <v>12719779</v>
      </c>
      <c r="V1291">
        <f>IFERROR(VLOOKUP($A1291,Nifty!$A$14:$I$4860,6,FALSE),All_curves!V1290)</f>
        <v>10121773</v>
      </c>
      <c r="W1291">
        <f>IFERROR(VLOOKUP($A1291,Nifty!$A$14:$I$4860,7,FALSE),All_curves!W1290)</f>
        <v>12432546</v>
      </c>
      <c r="X1291">
        <f>IFERROR(VLOOKUP($A1291,Nifty!$A$14:$I$4860,8,FALSE),All_curves!X1290)</f>
        <v>12002259</v>
      </c>
      <c r="Y1291">
        <f>IFERROR(VLOOKUP($A1291,Nifty!$A$14:$I$4860,9,FALSE),All_curves!Y1290)</f>
        <v>12098295</v>
      </c>
      <c r="AA1291" s="5">
        <f t="shared" si="543"/>
        <v>0</v>
      </c>
      <c r="AB1291" s="5">
        <f t="shared" si="544"/>
        <v>0</v>
      </c>
      <c r="AC1291" s="5">
        <f t="shared" si="545"/>
        <v>0</v>
      </c>
      <c r="AD1291" s="5">
        <f t="shared" si="546"/>
        <v>0</v>
      </c>
      <c r="AE1291" s="5">
        <f t="shared" si="547"/>
        <v>0</v>
      </c>
      <c r="AF1291" s="5">
        <f t="shared" si="548"/>
        <v>0</v>
      </c>
      <c r="AG1291" s="5">
        <f t="shared" si="549"/>
        <v>0</v>
      </c>
      <c r="AH1291" s="5">
        <f t="shared" si="550"/>
        <v>0</v>
      </c>
      <c r="AI1291" s="5">
        <f t="shared" si="526"/>
        <v>-5.7732364846192485E-3</v>
      </c>
      <c r="AJ1291" s="5">
        <f t="shared" si="527"/>
        <v>-6.6349718345497521E-3</v>
      </c>
      <c r="AK1291" s="5">
        <f t="shared" si="528"/>
        <v>-5.24728688068965E-3</v>
      </c>
      <c r="AL1291" s="5">
        <f t="shared" si="529"/>
        <v>-9.9146219795315238E-3</v>
      </c>
      <c r="AM1291" s="5">
        <f t="shared" si="530"/>
        <v>5.5752229521388585E-4</v>
      </c>
      <c r="AN1291" s="5">
        <f t="shared" si="531"/>
        <v>-3.2931566318303851E-3</v>
      </c>
      <c r="AO1291" s="5">
        <f t="shared" si="532"/>
        <v>-3.2931566318303851E-3</v>
      </c>
      <c r="AP1291" s="5">
        <f t="shared" si="533"/>
        <v>-1.4966505798683638E-3</v>
      </c>
      <c r="AQ1291" s="5">
        <f t="shared" si="534"/>
        <v>-5.7680390954638616E-3</v>
      </c>
      <c r="AR1291" s="5">
        <f t="shared" si="535"/>
        <v>-8.7967201336103251E-4</v>
      </c>
      <c r="AS1291" s="5">
        <f t="shared" si="536"/>
        <v>0</v>
      </c>
      <c r="AT1291" s="5">
        <f t="shared" si="537"/>
        <v>0</v>
      </c>
      <c r="AU1291" s="5">
        <f t="shared" si="538"/>
        <v>-8.8295814768513115E-4</v>
      </c>
      <c r="AV1291" s="5">
        <f t="shared" si="539"/>
        <v>-8.7965661086131242E-4</v>
      </c>
      <c r="AW1291" s="5">
        <f t="shared" si="540"/>
        <v>0</v>
      </c>
      <c r="AX1291" s="5">
        <f t="shared" si="541"/>
        <v>1.6630778340627206E-3</v>
      </c>
      <c r="AZ1291" s="7">
        <f t="shared" si="551"/>
        <v>147.22120170886296</v>
      </c>
      <c r="BA1291" s="4">
        <f t="shared" si="542"/>
        <v>-1.7434502817089182E-3</v>
      </c>
      <c r="BB1291" s="5">
        <f>AZ1291/MAX($AZ$16:AZ1291)-1</f>
        <v>-2.4009996880479889E-2</v>
      </c>
    </row>
    <row r="1292" spans="1:54" x14ac:dyDescent="0.25">
      <c r="A1292" s="3">
        <v>44435</v>
      </c>
      <c r="B1292">
        <f>IFERROR(VLOOKUP($A1292,Finnifty!$A$14:$I$486,B$15+1,FALSE),All_curves!B1291)</f>
        <v>1006003.25</v>
      </c>
      <c r="C1292">
        <f>IFERROR(VLOOKUP($A1292,Finnifty!$A$14:$I$486,C$15+1,FALSE),All_curves!C1291)</f>
        <v>1050755</v>
      </c>
      <c r="D1292">
        <f>IFERROR(VLOOKUP($A1292,Finnifty!$A$14:$I$486,D$15+1,FALSE),All_curves!D1291)</f>
        <v>1073785.6299999999</v>
      </c>
      <c r="E1292">
        <f>IFERROR(VLOOKUP($A1292,Finnifty!$A$14:$I$486,E$15+1,FALSE),All_curves!E1291)</f>
        <v>1003930</v>
      </c>
      <c r="F1292">
        <f>IFERROR(VLOOKUP($A1292,Finnifty!$A$14:$I$486,F$15+1,FALSE),All_curves!F1291)</f>
        <v>1047463.31</v>
      </c>
      <c r="G1292">
        <f>IFERROR(VLOOKUP($A1292,Finnifty!$A$14:$I$486,G$15+1,FALSE),All_curves!G1291)</f>
        <v>1080237.5</v>
      </c>
      <c r="H1292">
        <f>IFERROR(VLOOKUP($A1292,Finnifty!$A$14:$I$486,H$15+1,FALSE),All_curves!H1291)</f>
        <v>1071783</v>
      </c>
      <c r="I1292">
        <f>IFERROR(VLOOKUP($A1292,Finnifty!$A$14:$I$486,I$15+1,FALSE),All_curves!I1291)</f>
        <v>1005107.06</v>
      </c>
      <c r="J1292">
        <f>IFERROR(VLOOKUP($A1292,Banknifty!$A$14:$I$4860,2,FALSE),All_curves!J1291)</f>
        <v>17473236</v>
      </c>
      <c r="K1292">
        <f>IFERROR(VLOOKUP($A1292,Banknifty!$A$14:$I$4860,3,FALSE),All_curves!K1291)</f>
        <v>32348654</v>
      </c>
      <c r="L1292">
        <f>IFERROR(VLOOKUP($A1292,Banknifty!$A$14:$I$4860,4,FALSE),All_curves!L1291)</f>
        <v>23296832</v>
      </c>
      <c r="M1292">
        <f>IFERROR(VLOOKUP($A1292,Banknifty!$A$14:$I$4860,5,FALSE),All_curves!M1291)</f>
        <v>33383976</v>
      </c>
      <c r="N1292">
        <f>IFERROR(VLOOKUP($A1292,Banknifty!$A$14:$I$4860,6,FALSE),All_curves!N1291)</f>
        <v>18634162</v>
      </c>
      <c r="O1292">
        <f>IFERROR(VLOOKUP($A1292,Banknifty!$A$14:$I$4860,7,FALSE),All_curves!O1291)</f>
        <v>31652484</v>
      </c>
      <c r="P1292">
        <f>IFERROR(VLOOKUP($A1292,Banknifty!$A$14:$I$4860,8,FALSE),All_curves!P1291)</f>
        <v>31652484</v>
      </c>
      <c r="Q1292">
        <f>IFERROR(VLOOKUP($A1292,Banknifty!$A$14:$I$4860,9,FALSE),All_curves!Q1291)</f>
        <v>25627884</v>
      </c>
      <c r="R1292">
        <f>IFERROR(VLOOKUP($A1292,Nifty!$A$14:$I$4860,2,FALSE),All_curves!R1291)</f>
        <v>8805027</v>
      </c>
      <c r="S1292">
        <f>IFERROR(VLOOKUP($A1292,Nifty!$A$14:$I$4860,3,FALSE),All_curves!S1291)</f>
        <v>11997395</v>
      </c>
      <c r="T1292">
        <f>IFERROR(VLOOKUP($A1292,Nifty!$A$14:$I$4860,4,FALSE),All_curves!T1291)</f>
        <v>11526690</v>
      </c>
      <c r="U1292">
        <f>IFERROR(VLOOKUP($A1292,Nifty!$A$14:$I$4860,5,FALSE),All_curves!U1291)</f>
        <v>12712016</v>
      </c>
      <c r="V1292">
        <f>IFERROR(VLOOKUP($A1292,Nifty!$A$14:$I$4860,6,FALSE),All_curves!V1291)</f>
        <v>10101284</v>
      </c>
      <c r="W1292">
        <f>IFERROR(VLOOKUP($A1292,Nifty!$A$14:$I$4860,7,FALSE),All_curves!W1291)</f>
        <v>12434976</v>
      </c>
      <c r="X1292">
        <f>IFERROR(VLOOKUP($A1292,Nifty!$A$14:$I$4860,8,FALSE),All_curves!X1291)</f>
        <v>12000383</v>
      </c>
      <c r="Y1292">
        <f>IFERROR(VLOOKUP($A1292,Nifty!$A$14:$I$4860,9,FALSE),All_curves!Y1291)</f>
        <v>12098295</v>
      </c>
      <c r="AA1292" s="5">
        <f t="shared" si="543"/>
        <v>-1.4692548314687581E-3</v>
      </c>
      <c r="AB1292" s="5">
        <f t="shared" si="544"/>
        <v>1.530086424896826E-4</v>
      </c>
      <c r="AC1292" s="5">
        <f t="shared" si="545"/>
        <v>-2.0577154165235534E-4</v>
      </c>
      <c r="AD1292" s="5">
        <f t="shared" si="546"/>
        <v>-3.6717162099419998E-4</v>
      </c>
      <c r="AE1292" s="5">
        <f t="shared" si="547"/>
        <v>-3.6718109684719114E-4</v>
      </c>
      <c r="AF1292" s="5">
        <f t="shared" si="548"/>
        <v>-2.0581976630162924E-4</v>
      </c>
      <c r="AG1292" s="5">
        <f t="shared" si="549"/>
        <v>1.5291813612927641E-4</v>
      </c>
      <c r="AH1292" s="5">
        <f t="shared" si="550"/>
        <v>1.5292251666454426E-4</v>
      </c>
      <c r="AI1292" s="5">
        <f t="shared" si="526"/>
        <v>-1.919250286002594E-3</v>
      </c>
      <c r="AJ1292" s="5">
        <f t="shared" si="527"/>
        <v>0</v>
      </c>
      <c r="AK1292" s="5">
        <f t="shared" si="528"/>
        <v>0</v>
      </c>
      <c r="AL1292" s="5">
        <f t="shared" si="529"/>
        <v>0</v>
      </c>
      <c r="AM1292" s="5">
        <f t="shared" si="530"/>
        <v>7.0971792228264885E-3</v>
      </c>
      <c r="AN1292" s="5">
        <f t="shared" si="531"/>
        <v>8.7873943915950381E-3</v>
      </c>
      <c r="AO1292" s="5">
        <f t="shared" si="532"/>
        <v>8.7873943915950381E-3</v>
      </c>
      <c r="AP1292" s="5">
        <f t="shared" si="533"/>
        <v>2.4682337843606739E-4</v>
      </c>
      <c r="AQ1292" s="5">
        <f t="shared" si="534"/>
        <v>-2.024280714464588E-3</v>
      </c>
      <c r="AR1292" s="5">
        <f t="shared" si="535"/>
        <v>1.9549730930679132E-4</v>
      </c>
      <c r="AS1292" s="5">
        <f t="shared" si="536"/>
        <v>-1.5622165988593562E-4</v>
      </c>
      <c r="AT1292" s="5">
        <f t="shared" si="537"/>
        <v>-6.1030934578343299E-4</v>
      </c>
      <c r="AU1292" s="5">
        <f t="shared" si="538"/>
        <v>-2.0242500992662116E-3</v>
      </c>
      <c r="AV1292" s="5">
        <f t="shared" si="539"/>
        <v>1.9545473630255827E-4</v>
      </c>
      <c r="AW1292" s="5">
        <f t="shared" si="540"/>
        <v>-1.5630390912246828E-4</v>
      </c>
      <c r="AX1292" s="5">
        <f t="shared" si="541"/>
        <v>0</v>
      </c>
      <c r="AZ1292" s="7">
        <f t="shared" si="551"/>
        <v>147.32096111297651</v>
      </c>
      <c r="BA1292" s="4">
        <f t="shared" si="542"/>
        <v>6.776157438981717E-4</v>
      </c>
      <c r="BB1292" s="5">
        <f>AZ1292/MAX($AZ$16:AZ1292)-1</f>
        <v>-2.33486506884788E-2</v>
      </c>
    </row>
    <row r="1293" spans="1:54" x14ac:dyDescent="0.25">
      <c r="A1293" s="3">
        <v>44438</v>
      </c>
      <c r="B1293">
        <f>IFERROR(VLOOKUP($A1293,Finnifty!$A$14:$I$486,B$15+1,FALSE),All_curves!B1292)</f>
        <v>1011701.19</v>
      </c>
      <c r="C1293">
        <f>IFERROR(VLOOKUP($A1293,Finnifty!$A$14:$I$486,C$15+1,FALSE),All_curves!C1292)</f>
        <v>1057224.25</v>
      </c>
      <c r="D1293">
        <f>IFERROR(VLOOKUP($A1293,Finnifty!$A$14:$I$486,D$15+1,FALSE),All_curves!D1292)</f>
        <v>1079943.1299999999</v>
      </c>
      <c r="E1293">
        <f>IFERROR(VLOOKUP($A1293,Finnifty!$A$14:$I$486,E$15+1,FALSE),All_curves!E1292)</f>
        <v>1009495.94</v>
      </c>
      <c r="F1293">
        <f>IFERROR(VLOOKUP($A1293,Finnifty!$A$14:$I$486,F$15+1,FALSE),All_curves!F1292)</f>
        <v>1053270.6299999999</v>
      </c>
      <c r="G1293">
        <f>IFERROR(VLOOKUP($A1293,Finnifty!$A$14:$I$486,G$15+1,FALSE),All_curves!G1292)</f>
        <v>1086432</v>
      </c>
      <c r="H1293">
        <f>IFERROR(VLOOKUP($A1293,Finnifty!$A$14:$I$486,H$15+1,FALSE),All_curves!H1292)</f>
        <v>1078381.75</v>
      </c>
      <c r="I1293">
        <f>IFERROR(VLOOKUP($A1293,Finnifty!$A$14:$I$486,I$15+1,FALSE),All_curves!I1292)</f>
        <v>1011295.31</v>
      </c>
      <c r="J1293">
        <f>IFERROR(VLOOKUP($A1293,Banknifty!$A$14:$I$4860,2,FALSE),All_curves!J1292)</f>
        <v>17683094</v>
      </c>
      <c r="K1293">
        <f>IFERROR(VLOOKUP($A1293,Banknifty!$A$14:$I$4860,3,FALSE),All_curves!K1292)</f>
        <v>32575134</v>
      </c>
      <c r="L1293">
        <f>IFERROR(VLOOKUP($A1293,Banknifty!$A$14:$I$4860,4,FALSE),All_curves!L1292)</f>
        <v>23497442</v>
      </c>
      <c r="M1293">
        <f>IFERROR(VLOOKUP($A1293,Banknifty!$A$14:$I$4860,5,FALSE),All_curves!M1292)</f>
        <v>33672600</v>
      </c>
      <c r="N1293">
        <f>IFERROR(VLOOKUP($A1293,Banknifty!$A$14:$I$4860,6,FALSE),All_curves!N1292)</f>
        <v>18637480</v>
      </c>
      <c r="O1293">
        <f>IFERROR(VLOOKUP($A1293,Banknifty!$A$14:$I$4860,7,FALSE),All_curves!O1292)</f>
        <v>31828382</v>
      </c>
      <c r="P1293">
        <f>IFERROR(VLOOKUP($A1293,Banknifty!$A$14:$I$4860,8,FALSE),All_curves!P1292)</f>
        <v>31828382</v>
      </c>
      <c r="Q1293">
        <f>IFERROR(VLOOKUP($A1293,Banknifty!$A$14:$I$4860,9,FALSE),All_curves!Q1292)</f>
        <v>25675326</v>
      </c>
      <c r="R1293">
        <f>IFERROR(VLOOKUP($A1293,Nifty!$A$14:$I$4860,2,FALSE),All_curves!R1292)</f>
        <v>8890275</v>
      </c>
      <c r="S1293">
        <f>IFERROR(VLOOKUP($A1293,Nifty!$A$14:$I$4860,3,FALSE),All_curves!S1292)</f>
        <v>12108478</v>
      </c>
      <c r="T1293">
        <f>IFERROR(VLOOKUP($A1293,Nifty!$A$14:$I$4860,4,FALSE),All_curves!T1292)</f>
        <v>11640550</v>
      </c>
      <c r="U1293">
        <f>IFERROR(VLOOKUP($A1293,Nifty!$A$14:$I$4860,5,FALSE),All_curves!U1292)</f>
        <v>12824194</v>
      </c>
      <c r="V1293">
        <f>IFERROR(VLOOKUP($A1293,Nifty!$A$14:$I$4860,6,FALSE),All_curves!V1292)</f>
        <v>10199081</v>
      </c>
      <c r="W1293">
        <f>IFERROR(VLOOKUP($A1293,Nifty!$A$14:$I$4860,7,FALSE),All_curves!W1292)</f>
        <v>12550110</v>
      </c>
      <c r="X1293">
        <f>IFERROR(VLOOKUP($A1293,Nifty!$A$14:$I$4860,8,FALSE),All_curves!X1292)</f>
        <v>12118923</v>
      </c>
      <c r="Y1293">
        <f>IFERROR(VLOOKUP($A1293,Nifty!$A$14:$I$4860,9,FALSE),All_curves!Y1292)</f>
        <v>12090912</v>
      </c>
      <c r="AA1293" s="5">
        <f t="shared" si="543"/>
        <v>5.6639379644150001E-3</v>
      </c>
      <c r="AB1293" s="5">
        <f t="shared" si="544"/>
        <v>6.1567634700763207E-3</v>
      </c>
      <c r="AC1293" s="5">
        <f t="shared" si="545"/>
        <v>5.734384804535031E-3</v>
      </c>
      <c r="AD1293" s="5">
        <f t="shared" si="546"/>
        <v>5.5441514846652495E-3</v>
      </c>
      <c r="AE1293" s="5">
        <f t="shared" si="547"/>
        <v>5.5441750986007232E-3</v>
      </c>
      <c r="AF1293" s="5">
        <f t="shared" si="548"/>
        <v>5.7343871139448055E-3</v>
      </c>
      <c r="AG1293" s="5">
        <f t="shared" si="549"/>
        <v>6.1567966649964667E-3</v>
      </c>
      <c r="AH1293" s="5">
        <f t="shared" si="550"/>
        <v>6.1568068181712121E-3</v>
      </c>
      <c r="AI1293" s="5">
        <f t="shared" si="526"/>
        <v>1.201025385337906E-2</v>
      </c>
      <c r="AJ1293" s="5">
        <f t="shared" si="527"/>
        <v>7.001218659669739E-3</v>
      </c>
      <c r="AK1293" s="5">
        <f t="shared" si="528"/>
        <v>8.6110420506959606E-3</v>
      </c>
      <c r="AL1293" s="5">
        <f t="shared" si="529"/>
        <v>8.6455849357187642E-3</v>
      </c>
      <c r="AM1293" s="5">
        <f t="shared" si="530"/>
        <v>1.7806005979759121E-4</v>
      </c>
      <c r="AN1293" s="5">
        <f t="shared" si="531"/>
        <v>5.5571625910939559E-3</v>
      </c>
      <c r="AO1293" s="5">
        <f t="shared" si="532"/>
        <v>5.5571625910939559E-3</v>
      </c>
      <c r="AP1293" s="5">
        <f t="shared" si="533"/>
        <v>1.8511867776520585E-3</v>
      </c>
      <c r="AQ1293" s="5">
        <f t="shared" si="534"/>
        <v>9.6817420321368974E-3</v>
      </c>
      <c r="AR1293" s="5">
        <f t="shared" si="535"/>
        <v>9.258926625321573E-3</v>
      </c>
      <c r="AS1293" s="5">
        <f t="shared" si="536"/>
        <v>9.8779441452836458E-3</v>
      </c>
      <c r="AT1293" s="5">
        <f t="shared" si="537"/>
        <v>8.8245640974649042E-3</v>
      </c>
      <c r="AU1293" s="5">
        <f t="shared" si="538"/>
        <v>9.6816404726369765E-3</v>
      </c>
      <c r="AV1293" s="5">
        <f t="shared" si="539"/>
        <v>9.2588839737206552E-3</v>
      </c>
      <c r="AW1293" s="5">
        <f t="shared" si="540"/>
        <v>9.87801805992361E-3</v>
      </c>
      <c r="AX1293" s="5">
        <f t="shared" si="541"/>
        <v>-6.102512792092174E-4</v>
      </c>
      <c r="AZ1293" s="7">
        <f t="shared" si="551"/>
        <v>148.31509856885418</v>
      </c>
      <c r="BA1293" s="4">
        <f t="shared" si="542"/>
        <v>6.7481059610743728E-3</v>
      </c>
      <c r="BB1293" s="5">
        <f>AZ1293/MAX($AZ$16:AZ1293)-1</f>
        <v>-1.6758103896298393E-2</v>
      </c>
    </row>
    <row r="1294" spans="1:54" x14ac:dyDescent="0.25">
      <c r="A1294" s="3">
        <v>44439</v>
      </c>
      <c r="B1294">
        <f>IFERROR(VLOOKUP($A1294,Finnifty!$A$14:$I$486,B$15+1,FALSE),All_curves!B1293)</f>
        <v>1011994.31</v>
      </c>
      <c r="C1294">
        <f>IFERROR(VLOOKUP($A1294,Finnifty!$A$14:$I$486,C$15+1,FALSE),All_curves!C1293)</f>
        <v>1057530.5</v>
      </c>
      <c r="D1294">
        <f>IFERROR(VLOOKUP($A1294,Finnifty!$A$14:$I$486,D$15+1,FALSE),All_curves!D1293)</f>
        <v>1080256</v>
      </c>
      <c r="E1294">
        <f>IFERROR(VLOOKUP($A1294,Finnifty!$A$14:$I$486,E$15+1,FALSE),All_curves!E1293)</f>
        <v>1009495.94</v>
      </c>
      <c r="F1294">
        <f>IFERROR(VLOOKUP($A1294,Finnifty!$A$14:$I$486,F$15+1,FALSE),All_curves!F1293)</f>
        <v>1053575.75</v>
      </c>
      <c r="G1294">
        <f>IFERROR(VLOOKUP($A1294,Finnifty!$A$14:$I$486,G$15+1,FALSE),All_curves!G1293)</f>
        <v>1086746.75</v>
      </c>
      <c r="H1294">
        <f>IFERROR(VLOOKUP($A1294,Finnifty!$A$14:$I$486,H$15+1,FALSE),All_curves!H1293)</f>
        <v>1078694.25</v>
      </c>
      <c r="I1294">
        <f>IFERROR(VLOOKUP($A1294,Finnifty!$A$14:$I$486,I$15+1,FALSE),All_curves!I1293)</f>
        <v>1011295.31</v>
      </c>
      <c r="J1294">
        <f>IFERROR(VLOOKUP($A1294,Banknifty!$A$14:$I$4860,2,FALSE),All_curves!J1293)</f>
        <v>17621512</v>
      </c>
      <c r="K1294">
        <f>IFERROR(VLOOKUP($A1294,Banknifty!$A$14:$I$4860,3,FALSE),All_curves!K1293)</f>
        <v>32576596</v>
      </c>
      <c r="L1294">
        <f>IFERROR(VLOOKUP($A1294,Banknifty!$A$14:$I$4860,4,FALSE),All_curves!L1293)</f>
        <v>23523508</v>
      </c>
      <c r="M1294">
        <f>IFERROR(VLOOKUP($A1294,Banknifty!$A$14:$I$4860,5,FALSE),All_curves!M1293)</f>
        <v>33492556</v>
      </c>
      <c r="N1294">
        <f>IFERROR(VLOOKUP($A1294,Banknifty!$A$14:$I$4860,6,FALSE),All_curves!N1293)</f>
        <v>18610302</v>
      </c>
      <c r="O1294">
        <f>IFERROR(VLOOKUP($A1294,Banknifty!$A$14:$I$4860,7,FALSE),All_curves!O1293)</f>
        <v>31794776</v>
      </c>
      <c r="P1294">
        <f>IFERROR(VLOOKUP($A1294,Banknifty!$A$14:$I$4860,8,FALSE),All_curves!P1293)</f>
        <v>31794776</v>
      </c>
      <c r="Q1294">
        <f>IFERROR(VLOOKUP($A1294,Banknifty!$A$14:$I$4860,9,FALSE),All_curves!Q1293)</f>
        <v>25679484</v>
      </c>
      <c r="R1294">
        <f>IFERROR(VLOOKUP($A1294,Nifty!$A$14:$I$4860,2,FALSE),All_curves!R1293)</f>
        <v>9009295</v>
      </c>
      <c r="S1294">
        <f>IFERROR(VLOOKUP($A1294,Nifty!$A$14:$I$4860,3,FALSE),All_curves!S1293)</f>
        <v>12241571</v>
      </c>
      <c r="T1294">
        <f>IFERROR(VLOOKUP($A1294,Nifty!$A$14:$I$4860,4,FALSE),All_curves!T1293)</f>
        <v>11796287</v>
      </c>
      <c r="U1294">
        <f>IFERROR(VLOOKUP($A1294,Nifty!$A$14:$I$4860,5,FALSE),All_curves!U1293)</f>
        <v>12945286</v>
      </c>
      <c r="V1294">
        <f>IFERROR(VLOOKUP($A1294,Nifty!$A$14:$I$4860,6,FALSE),All_curves!V1293)</f>
        <v>10335623</v>
      </c>
      <c r="W1294">
        <f>IFERROR(VLOOKUP($A1294,Nifty!$A$14:$I$4860,7,FALSE),All_curves!W1293)</f>
        <v>12688058</v>
      </c>
      <c r="X1294">
        <f>IFERROR(VLOOKUP($A1294,Nifty!$A$14:$I$4860,8,FALSE),All_curves!X1293)</f>
        <v>12281061</v>
      </c>
      <c r="Y1294">
        <f>IFERROR(VLOOKUP($A1294,Nifty!$A$14:$I$4860,9,FALSE),All_curves!Y1293)</f>
        <v>12197609</v>
      </c>
      <c r="AA1294" s="5">
        <f t="shared" si="543"/>
        <v>2.8972981637021E-4</v>
      </c>
      <c r="AB1294" s="5">
        <f t="shared" si="544"/>
        <v>2.8967364303267296E-4</v>
      </c>
      <c r="AC1294" s="5">
        <f t="shared" si="545"/>
        <v>2.8970969980623984E-4</v>
      </c>
      <c r="AD1294" s="5">
        <f t="shared" si="546"/>
        <v>0</v>
      </c>
      <c r="AE1294" s="5">
        <f t="shared" si="547"/>
        <v>2.8968813077034916E-4</v>
      </c>
      <c r="AF1294" s="5">
        <f t="shared" si="548"/>
        <v>2.8970980236220356E-4</v>
      </c>
      <c r="AG1294" s="5">
        <f t="shared" si="549"/>
        <v>2.8978606138307939E-4</v>
      </c>
      <c r="AH1294" s="5">
        <f t="shared" si="550"/>
        <v>0</v>
      </c>
      <c r="AI1294" s="5">
        <f t="shared" si="526"/>
        <v>-3.4825353526933833E-3</v>
      </c>
      <c r="AJ1294" s="5">
        <f t="shared" si="527"/>
        <v>4.4880859124019068E-5</v>
      </c>
      <c r="AK1294" s="5">
        <f t="shared" si="528"/>
        <v>1.1093122391789834E-3</v>
      </c>
      <c r="AL1294" s="5">
        <f t="shared" si="529"/>
        <v>-5.3468992593384002E-3</v>
      </c>
      <c r="AM1294" s="5">
        <f t="shared" si="530"/>
        <v>-1.4582443549234769E-3</v>
      </c>
      <c r="AN1294" s="5">
        <f t="shared" si="531"/>
        <v>-1.0558500900234025E-3</v>
      </c>
      <c r="AO1294" s="5">
        <f t="shared" si="532"/>
        <v>-1.0558500900234025E-3</v>
      </c>
      <c r="AP1294" s="5">
        <f t="shared" si="533"/>
        <v>1.6194536342006849E-4</v>
      </c>
      <c r="AQ1294" s="5">
        <f t="shared" si="534"/>
        <v>1.3387662361400432E-2</v>
      </c>
      <c r="AR1294" s="5">
        <f t="shared" si="535"/>
        <v>1.0991720016338968E-2</v>
      </c>
      <c r="AS1294" s="5">
        <f t="shared" si="536"/>
        <v>1.3378835192495275E-2</v>
      </c>
      <c r="AT1294" s="5">
        <f t="shared" si="537"/>
        <v>9.442464766206804E-3</v>
      </c>
      <c r="AU1294" s="5">
        <f t="shared" si="538"/>
        <v>1.3387676791663861E-2</v>
      </c>
      <c r="AV1294" s="5">
        <f t="shared" si="539"/>
        <v>1.0991776167698974E-2</v>
      </c>
      <c r="AW1294" s="5">
        <f t="shared" si="540"/>
        <v>1.3378911640910651E-2</v>
      </c>
      <c r="AX1294" s="5">
        <f t="shared" si="541"/>
        <v>8.8245617865716497E-3</v>
      </c>
      <c r="AZ1294" s="7">
        <f t="shared" si="551"/>
        <v>148.83691227514313</v>
      </c>
      <c r="BA1294" s="4">
        <f t="shared" si="542"/>
        <v>3.5182777163221832E-3</v>
      </c>
      <c r="BB1294" s="5">
        <f>AZ1294/MAX($AZ$16:AZ1294)-1</f>
        <v>-1.3298785843482208E-2</v>
      </c>
    </row>
    <row r="1295" spans="1:54" x14ac:dyDescent="0.25">
      <c r="A1295" s="3">
        <v>44440</v>
      </c>
      <c r="B1295">
        <f>IFERROR(VLOOKUP($A1295,Finnifty!$A$14:$I$486,B$15+1,FALSE),All_curves!B1294)</f>
        <v>1007268.06</v>
      </c>
      <c r="C1295">
        <f>IFERROR(VLOOKUP($A1295,Finnifty!$A$14:$I$486,C$15+1,FALSE),All_curves!C1294)</f>
        <v>1052591.6299999999</v>
      </c>
      <c r="D1295">
        <f>IFERROR(VLOOKUP($A1295,Finnifty!$A$14:$I$486,D$15+1,FALSE),All_curves!D1294)</f>
        <v>1079045</v>
      </c>
      <c r="E1295">
        <f>IFERROR(VLOOKUP($A1295,Finnifty!$A$14:$I$486,E$15+1,FALSE),All_curves!E1294)</f>
        <v>1009495.94</v>
      </c>
      <c r="F1295">
        <f>IFERROR(VLOOKUP($A1295,Finnifty!$A$14:$I$486,F$15+1,FALSE),All_curves!F1294)</f>
        <v>1052394.75</v>
      </c>
      <c r="G1295">
        <f>IFERROR(VLOOKUP($A1295,Finnifty!$A$14:$I$486,G$15+1,FALSE),All_curves!G1294)</f>
        <v>1085528.6299999999</v>
      </c>
      <c r="H1295">
        <f>IFERROR(VLOOKUP($A1295,Finnifty!$A$14:$I$486,H$15+1,FALSE),All_curves!H1294)</f>
        <v>1073656.5</v>
      </c>
      <c r="I1295">
        <f>IFERROR(VLOOKUP($A1295,Finnifty!$A$14:$I$486,I$15+1,FALSE),All_curves!I1294)</f>
        <v>1007705.94</v>
      </c>
      <c r="J1295">
        <f>IFERROR(VLOOKUP($A1295,Banknifty!$A$14:$I$4860,2,FALSE),All_curves!J1294)</f>
        <v>17476640</v>
      </c>
      <c r="K1295">
        <f>IFERROR(VLOOKUP($A1295,Banknifty!$A$14:$I$4860,3,FALSE),All_curves!K1294)</f>
        <v>32427088</v>
      </c>
      <c r="L1295">
        <f>IFERROR(VLOOKUP($A1295,Banknifty!$A$14:$I$4860,4,FALSE),All_curves!L1294)</f>
        <v>23396308</v>
      </c>
      <c r="M1295">
        <f>IFERROR(VLOOKUP($A1295,Banknifty!$A$14:$I$4860,5,FALSE),All_curves!M1294)</f>
        <v>33503064</v>
      </c>
      <c r="N1295">
        <f>IFERROR(VLOOKUP($A1295,Banknifty!$A$14:$I$4860,6,FALSE),All_curves!N1294)</f>
        <v>18556272</v>
      </c>
      <c r="O1295">
        <f>IFERROR(VLOOKUP($A1295,Banknifty!$A$14:$I$4860,7,FALSE),All_curves!O1294)</f>
        <v>31755298</v>
      </c>
      <c r="P1295">
        <f>IFERROR(VLOOKUP($A1295,Banknifty!$A$14:$I$4860,8,FALSE),All_curves!P1294)</f>
        <v>31755298</v>
      </c>
      <c r="Q1295">
        <f>IFERROR(VLOOKUP($A1295,Banknifty!$A$14:$I$4860,9,FALSE),All_curves!Q1294)</f>
        <v>25679484</v>
      </c>
      <c r="R1295">
        <f>IFERROR(VLOOKUP($A1295,Nifty!$A$14:$I$4860,2,FALSE),All_curves!R1294)</f>
        <v>8952848</v>
      </c>
      <c r="S1295">
        <f>IFERROR(VLOOKUP($A1295,Nifty!$A$14:$I$4860,3,FALSE),All_curves!S1294)</f>
        <v>12267585</v>
      </c>
      <c r="T1295">
        <f>IFERROR(VLOOKUP($A1295,Nifty!$A$14:$I$4860,4,FALSE),All_curves!T1294)</f>
        <v>11823698</v>
      </c>
      <c r="U1295">
        <f>IFERROR(VLOOKUP($A1295,Nifty!$A$14:$I$4860,5,FALSE),All_curves!U1294)</f>
        <v>12971123</v>
      </c>
      <c r="V1295">
        <f>IFERROR(VLOOKUP($A1295,Nifty!$A$14:$I$4860,6,FALSE),All_curves!V1294)</f>
        <v>10270866</v>
      </c>
      <c r="W1295">
        <f>IFERROR(VLOOKUP($A1295,Nifty!$A$14:$I$4860,7,FALSE),All_curves!W1294)</f>
        <v>12715021</v>
      </c>
      <c r="X1295">
        <f>IFERROR(VLOOKUP($A1295,Nifty!$A$14:$I$4860,8,FALSE),All_curves!X1294)</f>
        <v>12309597</v>
      </c>
      <c r="Y1295">
        <f>IFERROR(VLOOKUP($A1295,Nifty!$A$14:$I$4860,9,FALSE),All_curves!Y1294)</f>
        <v>12312784</v>
      </c>
      <c r="AA1295" s="5">
        <f t="shared" si="543"/>
        <v>-4.6702337684092488E-3</v>
      </c>
      <c r="AB1295" s="5">
        <f t="shared" si="544"/>
        <v>-4.6701915453030152E-3</v>
      </c>
      <c r="AC1295" s="5">
        <f t="shared" si="545"/>
        <v>-1.1210305705314783E-3</v>
      </c>
      <c r="AD1295" s="5">
        <f t="shared" si="546"/>
        <v>0</v>
      </c>
      <c r="AE1295" s="5">
        <f t="shared" si="547"/>
        <v>-1.1209445547697428E-3</v>
      </c>
      <c r="AF1295" s="5">
        <f t="shared" si="548"/>
        <v>-1.1208867199281602E-3</v>
      </c>
      <c r="AG1295" s="5">
        <f t="shared" si="549"/>
        <v>-4.6702297708548501E-3</v>
      </c>
      <c r="AH1295" s="5">
        <f t="shared" si="550"/>
        <v>-3.5492797845567692E-3</v>
      </c>
      <c r="AI1295" s="5">
        <f t="shared" si="526"/>
        <v>-8.2213149473212566E-3</v>
      </c>
      <c r="AJ1295" s="5">
        <f t="shared" si="527"/>
        <v>-4.5894297857271837E-3</v>
      </c>
      <c r="AK1295" s="5">
        <f t="shared" si="528"/>
        <v>-5.407356759884574E-3</v>
      </c>
      <c r="AL1295" s="5">
        <f t="shared" si="529"/>
        <v>3.1374135793038604E-4</v>
      </c>
      <c r="AM1295" s="5">
        <f t="shared" si="530"/>
        <v>-2.903230694483061E-3</v>
      </c>
      <c r="AN1295" s="5">
        <f t="shared" si="531"/>
        <v>-1.2416505151663371E-3</v>
      </c>
      <c r="AO1295" s="5">
        <f t="shared" si="532"/>
        <v>-1.2416505151663371E-3</v>
      </c>
      <c r="AP1295" s="5">
        <f t="shared" si="533"/>
        <v>0</v>
      </c>
      <c r="AQ1295" s="5">
        <f t="shared" si="534"/>
        <v>-6.2654181043022561E-3</v>
      </c>
      <c r="AR1295" s="5">
        <f t="shared" si="535"/>
        <v>2.1250540473931601E-3</v>
      </c>
      <c r="AS1295" s="5">
        <f t="shared" si="536"/>
        <v>2.3236972786437882E-3</v>
      </c>
      <c r="AT1295" s="5">
        <f t="shared" si="537"/>
        <v>1.9958616596034151E-3</v>
      </c>
      <c r="AU1295" s="5">
        <f t="shared" si="538"/>
        <v>-6.2654181562156186E-3</v>
      </c>
      <c r="AV1295" s="5">
        <f t="shared" si="539"/>
        <v>2.1250691004093269E-3</v>
      </c>
      <c r="AW1295" s="5">
        <f t="shared" si="540"/>
        <v>2.323577742997962E-3</v>
      </c>
      <c r="AX1295" s="5">
        <f t="shared" si="541"/>
        <v>9.4424243308668387E-3</v>
      </c>
      <c r="AZ1295" s="7">
        <f t="shared" si="551"/>
        <v>148.61112146574516</v>
      </c>
      <c r="BA1295" s="4">
        <f t="shared" si="542"/>
        <v>-1.5170350281156256E-3</v>
      </c>
      <c r="BB1295" s="5">
        <f>AZ1295/MAX($AZ$16:AZ1295)-1</f>
        <v>-1.479564614764195E-2</v>
      </c>
    </row>
    <row r="1296" spans="1:54" x14ac:dyDescent="0.25">
      <c r="A1296" s="3">
        <v>44441</v>
      </c>
      <c r="B1296">
        <f>IFERROR(VLOOKUP($A1296,Finnifty!$A$14:$I$486,B$15+1,FALSE),All_curves!B1295)</f>
        <v>1010278.56</v>
      </c>
      <c r="C1296">
        <f>IFERROR(VLOOKUP($A1296,Finnifty!$A$14:$I$486,C$15+1,FALSE),All_curves!C1295)</f>
        <v>1050461.75</v>
      </c>
      <c r="D1296">
        <f>IFERROR(VLOOKUP($A1296,Finnifty!$A$14:$I$486,D$15+1,FALSE),All_curves!D1295)</f>
        <v>1074161</v>
      </c>
      <c r="E1296">
        <f>IFERROR(VLOOKUP($A1296,Finnifty!$A$14:$I$486,E$15+1,FALSE),All_curves!E1295)</f>
        <v>1004647.88</v>
      </c>
      <c r="F1296">
        <f>IFERROR(VLOOKUP($A1296,Finnifty!$A$14:$I$486,F$15+1,FALSE),All_curves!F1295)</f>
        <v>1052030.5</v>
      </c>
      <c r="G1296">
        <f>IFERROR(VLOOKUP($A1296,Finnifty!$A$14:$I$486,G$15+1,FALSE),All_curves!G1295)</f>
        <v>1084647</v>
      </c>
      <c r="H1296">
        <f>IFERROR(VLOOKUP($A1296,Finnifty!$A$14:$I$486,H$15+1,FALSE),All_curves!H1295)</f>
        <v>1068907</v>
      </c>
      <c r="I1296">
        <f>IFERROR(VLOOKUP($A1296,Finnifty!$A$14:$I$486,I$15+1,FALSE),All_curves!I1295)</f>
        <v>1004858.25</v>
      </c>
      <c r="J1296">
        <f>IFERROR(VLOOKUP($A1296,Banknifty!$A$14:$I$4860,2,FALSE),All_curves!J1295)</f>
        <v>17435720</v>
      </c>
      <c r="K1296">
        <f>IFERROR(VLOOKUP($A1296,Banknifty!$A$14:$I$4860,3,FALSE),All_curves!K1295)</f>
        <v>32291704</v>
      </c>
      <c r="L1296">
        <f>IFERROR(VLOOKUP($A1296,Banknifty!$A$14:$I$4860,4,FALSE),All_curves!L1295)</f>
        <v>23308028</v>
      </c>
      <c r="M1296">
        <f>IFERROR(VLOOKUP($A1296,Banknifty!$A$14:$I$4860,5,FALSE),All_curves!M1295)</f>
        <v>33379708</v>
      </c>
      <c r="N1296">
        <f>IFERROR(VLOOKUP($A1296,Banknifty!$A$14:$I$4860,6,FALSE),All_curves!N1295)</f>
        <v>18779140</v>
      </c>
      <c r="O1296">
        <f>IFERROR(VLOOKUP($A1296,Banknifty!$A$14:$I$4860,7,FALSE),All_curves!O1295)</f>
        <v>31977626</v>
      </c>
      <c r="P1296">
        <f>IFERROR(VLOOKUP($A1296,Banknifty!$A$14:$I$4860,8,FALSE),All_curves!P1295)</f>
        <v>31977626</v>
      </c>
      <c r="Q1296">
        <f>IFERROR(VLOOKUP($A1296,Banknifty!$A$14:$I$4860,9,FALSE),All_curves!Q1295)</f>
        <v>25901496</v>
      </c>
      <c r="R1296">
        <f>IFERROR(VLOOKUP($A1296,Nifty!$A$14:$I$4860,2,FALSE),All_curves!R1295)</f>
        <v>9159935</v>
      </c>
      <c r="S1296">
        <f>IFERROR(VLOOKUP($A1296,Nifty!$A$14:$I$4860,3,FALSE),All_curves!S1295)</f>
        <v>12503596</v>
      </c>
      <c r="T1296">
        <f>IFERROR(VLOOKUP($A1296,Nifty!$A$14:$I$4860,4,FALSE),All_curves!T1295)</f>
        <v>12005344</v>
      </c>
      <c r="U1296">
        <f>IFERROR(VLOOKUP($A1296,Nifty!$A$14:$I$4860,5,FALSE),All_curves!U1295)</f>
        <v>13178295</v>
      </c>
      <c r="V1296">
        <f>IFERROR(VLOOKUP($A1296,Nifty!$A$14:$I$4860,6,FALSE),All_curves!V1295)</f>
        <v>10309552</v>
      </c>
      <c r="W1296">
        <f>IFERROR(VLOOKUP($A1296,Nifty!$A$14:$I$4860,7,FALSE),All_curves!W1295)</f>
        <v>12757393</v>
      </c>
      <c r="X1296">
        <f>IFERROR(VLOOKUP($A1296,Nifty!$A$14:$I$4860,8,FALSE),All_curves!X1295)</f>
        <v>12336452</v>
      </c>
      <c r="Y1296">
        <f>IFERROR(VLOOKUP($A1296,Nifty!$A$14:$I$4860,9,FALSE),All_curves!Y1295)</f>
        <v>12337359</v>
      </c>
      <c r="AA1296" s="5">
        <f t="shared" si="543"/>
        <v>2.9887773866272838E-3</v>
      </c>
      <c r="AB1296" s="5">
        <f t="shared" si="544"/>
        <v>-2.0234627934481164E-3</v>
      </c>
      <c r="AC1296" s="5">
        <f t="shared" si="545"/>
        <v>-4.5262245782149435E-3</v>
      </c>
      <c r="AD1296" s="5">
        <f t="shared" si="546"/>
        <v>-4.8024561644101071E-3</v>
      </c>
      <c r="AE1296" s="5">
        <f t="shared" si="547"/>
        <v>-3.4611537163220518E-4</v>
      </c>
      <c r="AF1296" s="5">
        <f t="shared" si="548"/>
        <v>-8.1216651098359183E-4</v>
      </c>
      <c r="AG1296" s="5">
        <f t="shared" si="549"/>
        <v>-4.4236680912377313E-3</v>
      </c>
      <c r="AH1296" s="5">
        <f t="shared" si="550"/>
        <v>-2.8259136787462946E-3</v>
      </c>
      <c r="AI1296" s="5">
        <f t="shared" si="526"/>
        <v>-2.3414111637019008E-3</v>
      </c>
      <c r="AJ1296" s="5">
        <f t="shared" si="527"/>
        <v>-4.1750279889455344E-3</v>
      </c>
      <c r="AK1296" s="5">
        <f t="shared" si="528"/>
        <v>-3.7732449068459406E-3</v>
      </c>
      <c r="AL1296" s="5">
        <f t="shared" si="529"/>
        <v>-3.6819318973333459E-3</v>
      </c>
      <c r="AM1296" s="5">
        <f t="shared" si="530"/>
        <v>1.2010386569026421E-2</v>
      </c>
      <c r="AN1296" s="5">
        <f t="shared" si="531"/>
        <v>7.0012884149284194E-3</v>
      </c>
      <c r="AO1296" s="5">
        <f t="shared" si="532"/>
        <v>7.0012884149284194E-3</v>
      </c>
      <c r="AP1296" s="5">
        <f t="shared" si="533"/>
        <v>8.6455008208108364E-3</v>
      </c>
      <c r="AQ1296" s="5">
        <f t="shared" si="534"/>
        <v>2.313085176917995E-2</v>
      </c>
      <c r="AR1296" s="5">
        <f t="shared" si="535"/>
        <v>1.9238586893834508E-2</v>
      </c>
      <c r="AS1296" s="5">
        <f t="shared" si="536"/>
        <v>1.5362875472631377E-2</v>
      </c>
      <c r="AT1296" s="5">
        <f t="shared" si="537"/>
        <v>1.5971785943283301E-2</v>
      </c>
      <c r="AU1296" s="5">
        <f t="shared" si="538"/>
        <v>3.7665762555951776E-3</v>
      </c>
      <c r="AV1296" s="5">
        <f t="shared" si="539"/>
        <v>3.3324364938132067E-3</v>
      </c>
      <c r="AW1296" s="5">
        <f t="shared" si="540"/>
        <v>2.1816311289475365E-3</v>
      </c>
      <c r="AX1296" s="5">
        <f t="shared" si="541"/>
        <v>1.9958930490455717E-3</v>
      </c>
      <c r="AZ1296" s="7">
        <f t="shared" si="551"/>
        <v>149.1615786415401</v>
      </c>
      <c r="BA1296" s="4">
        <f t="shared" si="542"/>
        <v>3.7040106444646797E-3</v>
      </c>
      <c r="BB1296" s="5">
        <f>AZ1296/MAX($AZ$16:AZ1296)-1</f>
        <v>-1.1146438733999897E-2</v>
      </c>
    </row>
    <row r="1297" spans="1:54" x14ac:dyDescent="0.25">
      <c r="A1297" s="3">
        <v>44442</v>
      </c>
      <c r="B1297">
        <f>IFERROR(VLOOKUP($A1297,Finnifty!$A$14:$I$486,B$15+1,FALSE),All_curves!B1296)</f>
        <v>1010278.56</v>
      </c>
      <c r="C1297">
        <f>IFERROR(VLOOKUP($A1297,Finnifty!$A$14:$I$486,C$15+1,FALSE),All_curves!C1296)</f>
        <v>1050461.75</v>
      </c>
      <c r="D1297">
        <f>IFERROR(VLOOKUP($A1297,Finnifty!$A$14:$I$486,D$15+1,FALSE),All_curves!D1296)</f>
        <v>1074161</v>
      </c>
      <c r="E1297">
        <f>IFERROR(VLOOKUP($A1297,Finnifty!$A$14:$I$486,E$15+1,FALSE),All_curves!E1296)</f>
        <v>1004647.88</v>
      </c>
      <c r="F1297">
        <f>IFERROR(VLOOKUP($A1297,Finnifty!$A$14:$I$486,F$15+1,FALSE),All_curves!F1296)</f>
        <v>1052030.5</v>
      </c>
      <c r="G1297">
        <f>IFERROR(VLOOKUP($A1297,Finnifty!$A$14:$I$486,G$15+1,FALSE),All_curves!G1296)</f>
        <v>1084647</v>
      </c>
      <c r="H1297">
        <f>IFERROR(VLOOKUP($A1297,Finnifty!$A$14:$I$486,H$15+1,FALSE),All_curves!H1296)</f>
        <v>1068907</v>
      </c>
      <c r="I1297">
        <f>IFERROR(VLOOKUP($A1297,Finnifty!$A$14:$I$486,I$15+1,FALSE),All_curves!I1296)</f>
        <v>1004858.25</v>
      </c>
      <c r="J1297">
        <f>IFERROR(VLOOKUP($A1297,Banknifty!$A$14:$I$4860,2,FALSE),All_curves!J1296)</f>
        <v>17380230</v>
      </c>
      <c r="K1297">
        <f>IFERROR(VLOOKUP($A1297,Banknifty!$A$14:$I$4860,3,FALSE),All_curves!K1296)</f>
        <v>32272450</v>
      </c>
      <c r="L1297">
        <f>IFERROR(VLOOKUP($A1297,Banknifty!$A$14:$I$4860,4,FALSE),All_curves!L1296)</f>
        <v>23268822</v>
      </c>
      <c r="M1297">
        <f>IFERROR(VLOOKUP($A1297,Banknifty!$A$14:$I$4860,5,FALSE),All_curves!M1296)</f>
        <v>33348078</v>
      </c>
      <c r="N1297">
        <f>IFERROR(VLOOKUP($A1297,Banknifty!$A$14:$I$4860,6,FALSE),All_curves!N1296)</f>
        <v>18713740</v>
      </c>
      <c r="O1297">
        <f>IFERROR(VLOOKUP($A1297,Banknifty!$A$14:$I$4860,7,FALSE),All_curves!O1296)</f>
        <v>31979060</v>
      </c>
      <c r="P1297">
        <f>IFERROR(VLOOKUP($A1297,Banknifty!$A$14:$I$4860,8,FALSE),All_curves!P1296)</f>
        <v>31979060</v>
      </c>
      <c r="Q1297">
        <f>IFERROR(VLOOKUP($A1297,Banknifty!$A$14:$I$4860,9,FALSE),All_curves!Q1296)</f>
        <v>25763004</v>
      </c>
      <c r="R1297">
        <f>IFERROR(VLOOKUP($A1297,Nifty!$A$14:$I$4860,2,FALSE),All_curves!R1296)</f>
        <v>9159627</v>
      </c>
      <c r="S1297">
        <f>IFERROR(VLOOKUP($A1297,Nifty!$A$14:$I$4860,3,FALSE),All_curves!S1296)</f>
        <v>12476025</v>
      </c>
      <c r="T1297">
        <f>IFERROR(VLOOKUP($A1297,Nifty!$A$14:$I$4860,4,FALSE),All_curves!T1296)</f>
        <v>12005344</v>
      </c>
      <c r="U1297">
        <f>IFERROR(VLOOKUP($A1297,Nifty!$A$14:$I$4860,5,FALSE),All_curves!U1296)</f>
        <v>13178295</v>
      </c>
      <c r="V1297">
        <f>IFERROR(VLOOKUP($A1297,Nifty!$A$14:$I$4860,6,FALSE),All_curves!V1296)</f>
        <v>10338371</v>
      </c>
      <c r="W1297">
        <f>IFERROR(VLOOKUP($A1297,Nifty!$A$14:$I$4860,7,FALSE),All_curves!W1296)</f>
        <v>12764015</v>
      </c>
      <c r="X1297">
        <f>IFERROR(VLOOKUP($A1297,Nifty!$A$14:$I$4860,8,FALSE),All_curves!X1296)</f>
        <v>12368591</v>
      </c>
      <c r="Y1297">
        <f>IFERROR(VLOOKUP($A1297,Nifty!$A$14:$I$4860,9,FALSE),All_curves!Y1296)</f>
        <v>12353424</v>
      </c>
      <c r="AA1297" s="5">
        <f t="shared" si="543"/>
        <v>0</v>
      </c>
      <c r="AB1297" s="5">
        <f t="shared" si="544"/>
        <v>0</v>
      </c>
      <c r="AC1297" s="5">
        <f t="shared" si="545"/>
        <v>0</v>
      </c>
      <c r="AD1297" s="5">
        <f t="shared" si="546"/>
        <v>0</v>
      </c>
      <c r="AE1297" s="5">
        <f t="shared" si="547"/>
        <v>0</v>
      </c>
      <c r="AF1297" s="5">
        <f t="shared" si="548"/>
        <v>0</v>
      </c>
      <c r="AG1297" s="5">
        <f t="shared" si="549"/>
        <v>0</v>
      </c>
      <c r="AH1297" s="5">
        <f t="shared" si="550"/>
        <v>0</v>
      </c>
      <c r="AI1297" s="5">
        <f t="shared" ref="AI1297:AI1360" si="552">IFERROR(J1297/J1296-1,0)</f>
        <v>-3.182547092979271E-3</v>
      </c>
      <c r="AJ1297" s="5">
        <f t="shared" ref="AJ1297:AJ1360" si="553">IFERROR(K1297/K1296-1,0)</f>
        <v>-5.9625221388126537E-4</v>
      </c>
      <c r="AK1297" s="5">
        <f t="shared" ref="AK1297:AK1360" si="554">IFERROR(L1297/L1296-1,0)</f>
        <v>-1.6820813841479376E-3</v>
      </c>
      <c r="AL1297" s="5">
        <f t="shared" ref="AL1297:AL1360" si="555">IFERROR(M1297/M1296-1,0)</f>
        <v>-9.4758168645459051E-4</v>
      </c>
      <c r="AM1297" s="5">
        <f t="shared" ref="AM1297:AM1360" si="556">IFERROR(N1297/N1296-1,0)</f>
        <v>-3.4825875945331264E-3</v>
      </c>
      <c r="AN1297" s="5">
        <f t="shared" ref="AN1297:AN1360" si="557">IFERROR(O1297/O1296-1,0)</f>
        <v>4.4843854262399674E-5</v>
      </c>
      <c r="AO1297" s="5">
        <f t="shared" ref="AO1297:AO1360" si="558">IFERROR(P1297/P1296-1,0)</f>
        <v>4.4843854262399674E-5</v>
      </c>
      <c r="AP1297" s="5">
        <f t="shared" ref="AP1297:AP1360" si="559">IFERROR(Q1297/Q1296-1,0)</f>
        <v>-5.3468726285154089E-3</v>
      </c>
      <c r="AQ1297" s="5">
        <f t="shared" ref="AQ1297:AQ1360" si="560">IFERROR(R1297/R1296-1,0)</f>
        <v>-3.3624692751588192E-5</v>
      </c>
      <c r="AR1297" s="5">
        <f t="shared" ref="AR1297:AR1360" si="561">IFERROR(S1297/S1296-1,0)</f>
        <v>-2.2050456524667084E-3</v>
      </c>
      <c r="AS1297" s="5">
        <f t="shared" ref="AS1297:AS1360" si="562">IFERROR(T1297/T1296-1,0)</f>
        <v>0</v>
      </c>
      <c r="AT1297" s="5">
        <f t="shared" ref="AT1297:AT1360" si="563">IFERROR(U1297/U1296-1,0)</f>
        <v>0</v>
      </c>
      <c r="AU1297" s="5">
        <f t="shared" ref="AU1297:AU1360" si="564">IFERROR(V1297/V1296-1,0)</f>
        <v>2.7953687997306353E-3</v>
      </c>
      <c r="AV1297" s="5">
        <f t="shared" ref="AV1297:AV1360" si="565">IFERROR(W1297/W1296-1,0)</f>
        <v>5.1907156893271633E-4</v>
      </c>
      <c r="AW1297" s="5">
        <f t="shared" ref="AW1297:AW1360" si="566">IFERROR(X1297/X1296-1,0)</f>
        <v>2.6052060997765469E-3</v>
      </c>
      <c r="AX1297" s="5">
        <f t="shared" ref="AX1297:AX1360" si="567">IFERROR(Y1297/Y1296-1,0)</f>
        <v>1.3021425412034215E-3</v>
      </c>
      <c r="AZ1297" s="7">
        <f t="shared" si="551"/>
        <v>149.0984017755577</v>
      </c>
      <c r="BA1297" s="4">
        <f t="shared" ref="BA1297:BA1360" si="568">(AA1297*$AA$14%)+(AB1297*$AB$14%)+(AC1297*$AC$14%)+(AD1297*$AD$14%)+(AE1297*$AE$14%)+(AF1297*$AF$14%)+(AG1297*$AG$14%)+(AH1297*$AH$14%)+(AI1297*$AI$14%)+(AJ1297*$AJ$14%)+(AK1297*$AK$14%)+(AL1297*$AL$14%)+(AM1297*$AM$14%)+(AN1297*$AN$14%)+(AO1297*$AO$14%)+(AP1297*$AP$14%)+(AQ1297*$AQ$14%)+(AR1297*$AR$14%)+(AS1297*$AS$14%)+(AT1297*$AT$14%)+(AU1297*$AU$14%)+(AV1297*$AV$14%)+(AW1297*$AW$14%)+(AX1297*$AX$14%)</f>
        <v>-4.2354650948174077E-4</v>
      </c>
      <c r="BB1297" s="5">
        <f>AZ1297/MAX($AZ$16:AZ1297)-1</f>
        <v>-1.1565264208262649E-2</v>
      </c>
    </row>
    <row r="1298" spans="1:54" x14ac:dyDescent="0.25">
      <c r="A1298" s="3">
        <v>44445</v>
      </c>
      <c r="B1298">
        <f>IFERROR(VLOOKUP($A1298,Finnifty!$A$14:$I$486,B$15+1,FALSE),All_curves!B1297)</f>
        <v>1010278.56</v>
      </c>
      <c r="C1298">
        <f>IFERROR(VLOOKUP($A1298,Finnifty!$A$14:$I$486,C$15+1,FALSE),All_curves!C1297)</f>
        <v>1050461.75</v>
      </c>
      <c r="D1298">
        <f>IFERROR(VLOOKUP($A1298,Finnifty!$A$14:$I$486,D$15+1,FALSE),All_curves!D1297)</f>
        <v>1074161</v>
      </c>
      <c r="E1298">
        <f>IFERROR(VLOOKUP($A1298,Finnifty!$A$14:$I$486,E$15+1,FALSE),All_curves!E1297)</f>
        <v>1004647.88</v>
      </c>
      <c r="F1298">
        <f>IFERROR(VLOOKUP($A1298,Finnifty!$A$14:$I$486,F$15+1,FALSE),All_curves!F1297)</f>
        <v>1052030.5</v>
      </c>
      <c r="G1298">
        <f>IFERROR(VLOOKUP($A1298,Finnifty!$A$14:$I$486,G$15+1,FALSE),All_curves!G1297)</f>
        <v>1084647</v>
      </c>
      <c r="H1298">
        <f>IFERROR(VLOOKUP($A1298,Finnifty!$A$14:$I$486,H$15+1,FALSE),All_curves!H1297)</f>
        <v>1068907</v>
      </c>
      <c r="I1298">
        <f>IFERROR(VLOOKUP($A1298,Finnifty!$A$14:$I$486,I$15+1,FALSE),All_curves!I1297)</f>
        <v>1004858.25</v>
      </c>
      <c r="J1298">
        <f>IFERROR(VLOOKUP($A1298,Banknifty!$A$14:$I$4860,2,FALSE),All_curves!J1297)</f>
        <v>17357858</v>
      </c>
      <c r="K1298">
        <f>IFERROR(VLOOKUP($A1298,Banknifty!$A$14:$I$4860,3,FALSE),All_curves!K1297)</f>
        <v>32286626</v>
      </c>
      <c r="L1298">
        <f>IFERROR(VLOOKUP($A1298,Banknifty!$A$14:$I$4860,4,FALSE),All_curves!L1297)</f>
        <v>23259532</v>
      </c>
      <c r="M1298">
        <f>IFERROR(VLOOKUP($A1298,Banknifty!$A$14:$I$4860,5,FALSE),All_curves!M1297)</f>
        <v>33295212</v>
      </c>
      <c r="N1298">
        <f>IFERROR(VLOOKUP($A1298,Banknifty!$A$14:$I$4860,6,FALSE),All_curves!N1297)</f>
        <v>18559888</v>
      </c>
      <c r="O1298">
        <f>IFERROR(VLOOKUP($A1298,Banknifty!$A$14:$I$4860,7,FALSE),All_curves!O1297)</f>
        <v>31832294</v>
      </c>
      <c r="P1298">
        <f>IFERROR(VLOOKUP($A1298,Banknifty!$A$14:$I$4860,8,FALSE),All_curves!P1297)</f>
        <v>31832294</v>
      </c>
      <c r="Q1298">
        <f>IFERROR(VLOOKUP($A1298,Banknifty!$A$14:$I$4860,9,FALSE),All_curves!Q1297)</f>
        <v>25771088</v>
      </c>
      <c r="R1298">
        <f>IFERROR(VLOOKUP($A1298,Nifty!$A$14:$I$4860,2,FALSE),All_curves!R1297)</f>
        <v>9199517</v>
      </c>
      <c r="S1298">
        <f>IFERROR(VLOOKUP($A1298,Nifty!$A$14:$I$4860,3,FALSE),All_curves!S1297)</f>
        <v>12442290</v>
      </c>
      <c r="T1298">
        <f>IFERROR(VLOOKUP($A1298,Nifty!$A$14:$I$4860,4,FALSE),All_curves!T1297)</f>
        <v>12005344</v>
      </c>
      <c r="U1298">
        <f>IFERROR(VLOOKUP($A1298,Nifty!$A$14:$I$4860,5,FALSE),All_curves!U1297)</f>
        <v>13178295</v>
      </c>
      <c r="V1298">
        <f>IFERROR(VLOOKUP($A1298,Nifty!$A$14:$I$4860,6,FALSE),All_curves!V1297)</f>
        <v>10383395</v>
      </c>
      <c r="W1298">
        <f>IFERROR(VLOOKUP($A1298,Nifty!$A$14:$I$4860,7,FALSE),All_curves!W1297)</f>
        <v>12729501</v>
      </c>
      <c r="X1298">
        <f>IFERROR(VLOOKUP($A1298,Nifty!$A$14:$I$4860,8,FALSE),All_curves!X1297)</f>
        <v>12368591</v>
      </c>
      <c r="Y1298">
        <f>IFERROR(VLOOKUP($A1298,Nifty!$A$14:$I$4860,9,FALSE),All_curves!Y1297)</f>
        <v>12385471</v>
      </c>
      <c r="AA1298" s="5">
        <f t="shared" si="543"/>
        <v>0</v>
      </c>
      <c r="AB1298" s="5">
        <f t="shared" si="544"/>
        <v>0</v>
      </c>
      <c r="AC1298" s="5">
        <f t="shared" si="545"/>
        <v>0</v>
      </c>
      <c r="AD1298" s="5">
        <f t="shared" si="546"/>
        <v>0</v>
      </c>
      <c r="AE1298" s="5">
        <f t="shared" si="547"/>
        <v>0</v>
      </c>
      <c r="AF1298" s="5">
        <f t="shared" si="548"/>
        <v>0</v>
      </c>
      <c r="AG1298" s="5">
        <f t="shared" si="549"/>
        <v>0</v>
      </c>
      <c r="AH1298" s="5">
        <f t="shared" si="550"/>
        <v>0</v>
      </c>
      <c r="AI1298" s="5">
        <f t="shared" si="552"/>
        <v>-1.2872096629331642E-3</v>
      </c>
      <c r="AJ1298" s="5">
        <f t="shared" si="553"/>
        <v>4.3926011195316583E-4</v>
      </c>
      <c r="AK1298" s="5">
        <f t="shared" si="554"/>
        <v>-3.9924668296487109E-4</v>
      </c>
      <c r="AL1298" s="5">
        <f t="shared" si="555"/>
        <v>-1.5852787677899105E-3</v>
      </c>
      <c r="AM1298" s="5">
        <f t="shared" si="556"/>
        <v>-8.2213389733960529E-3</v>
      </c>
      <c r="AN1298" s="5">
        <f t="shared" si="557"/>
        <v>-4.5894407152680117E-3</v>
      </c>
      <c r="AO1298" s="5">
        <f t="shared" si="558"/>
        <v>-4.5894407152680117E-3</v>
      </c>
      <c r="AP1298" s="5">
        <f t="shared" si="559"/>
        <v>3.1378328396791666E-4</v>
      </c>
      <c r="AQ1298" s="5">
        <f t="shared" si="560"/>
        <v>4.3549808305511917E-3</v>
      </c>
      <c r="AR1298" s="5">
        <f t="shared" si="561"/>
        <v>-2.7039862456190722E-3</v>
      </c>
      <c r="AS1298" s="5">
        <f t="shared" si="562"/>
        <v>0</v>
      </c>
      <c r="AT1298" s="5">
        <f t="shared" si="563"/>
        <v>0</v>
      </c>
      <c r="AU1298" s="5">
        <f t="shared" si="564"/>
        <v>4.3550381389871884E-3</v>
      </c>
      <c r="AV1298" s="5">
        <f t="shared" si="565"/>
        <v>-2.7040081040331509E-3</v>
      </c>
      <c r="AW1298" s="5">
        <f t="shared" si="566"/>
        <v>0</v>
      </c>
      <c r="AX1298" s="5">
        <f t="shared" si="567"/>
        <v>2.5941795570199044E-3</v>
      </c>
      <c r="AZ1298" s="7">
        <f t="shared" si="551"/>
        <v>149.01128663626045</v>
      </c>
      <c r="BA1298" s="4">
        <f t="shared" si="568"/>
        <v>-5.8427949769970344E-4</v>
      </c>
      <c r="BB1298" s="5">
        <f>AZ1298/MAX($AZ$16:AZ1298)-1</f>
        <v>-1.2142786359199964E-2</v>
      </c>
    </row>
    <row r="1299" spans="1:54" x14ac:dyDescent="0.25">
      <c r="A1299" s="3">
        <v>44446</v>
      </c>
      <c r="B1299">
        <f>IFERROR(VLOOKUP($A1299,Finnifty!$A$14:$I$486,B$15+1,FALSE),All_curves!B1298)</f>
        <v>1012267.63</v>
      </c>
      <c r="C1299">
        <f>IFERROR(VLOOKUP($A1299,Finnifty!$A$14:$I$486,C$15+1,FALSE),All_curves!C1298)</f>
        <v>1050620.3799999999</v>
      </c>
      <c r="D1299">
        <f>IFERROR(VLOOKUP($A1299,Finnifty!$A$14:$I$486,D$15+1,FALSE),All_curves!D1298)</f>
        <v>1074323.25</v>
      </c>
      <c r="E1299">
        <f>IFERROR(VLOOKUP($A1299,Finnifty!$A$14:$I$486,E$15+1,FALSE),All_curves!E1298)</f>
        <v>1001609.69</v>
      </c>
      <c r="F1299">
        <f>IFERROR(VLOOKUP($A1299,Finnifty!$A$14:$I$486,F$15+1,FALSE),All_curves!F1298)</f>
        <v>1052189.3799999999</v>
      </c>
      <c r="G1299">
        <f>IFERROR(VLOOKUP($A1299,Finnifty!$A$14:$I$486,G$15+1,FALSE),All_curves!G1298)</f>
        <v>1084810.75</v>
      </c>
      <c r="H1299">
        <f>IFERROR(VLOOKUP($A1299,Finnifty!$A$14:$I$486,H$15+1,FALSE),All_curves!H1298)</f>
        <v>1069068.3799999999</v>
      </c>
      <c r="I1299">
        <f>IFERROR(VLOOKUP($A1299,Finnifty!$A$14:$I$486,I$15+1,FALSE),All_curves!I1298)</f>
        <v>1005009.94</v>
      </c>
      <c r="J1299">
        <f>IFERROR(VLOOKUP($A1299,Banknifty!$A$14:$I$4860,2,FALSE),All_curves!J1298)</f>
        <v>17302332</v>
      </c>
      <c r="K1299">
        <f>IFERROR(VLOOKUP($A1299,Banknifty!$A$14:$I$4860,3,FALSE),All_curves!K1298)</f>
        <v>32230782</v>
      </c>
      <c r="L1299">
        <f>IFERROR(VLOOKUP($A1299,Banknifty!$A$14:$I$4860,4,FALSE),All_curves!L1298)</f>
        <v>23259532</v>
      </c>
      <c r="M1299">
        <f>IFERROR(VLOOKUP($A1299,Banknifty!$A$14:$I$4860,5,FALSE),All_curves!M1298)</f>
        <v>33295212</v>
      </c>
      <c r="N1299">
        <f>IFERROR(VLOOKUP($A1299,Banknifty!$A$14:$I$4860,6,FALSE),All_curves!N1298)</f>
        <v>18597494</v>
      </c>
      <c r="O1299">
        <f>IFERROR(VLOOKUP($A1299,Banknifty!$A$14:$I$4860,7,FALSE),All_curves!O1298)</f>
        <v>31813072</v>
      </c>
      <c r="P1299">
        <f>IFERROR(VLOOKUP($A1299,Banknifty!$A$14:$I$4860,8,FALSE),All_curves!P1298)</f>
        <v>31813072</v>
      </c>
      <c r="Q1299">
        <f>IFERROR(VLOOKUP($A1299,Banknifty!$A$14:$I$4860,9,FALSE),All_curves!Q1298)</f>
        <v>25762954</v>
      </c>
      <c r="R1299">
        <f>IFERROR(VLOOKUP($A1299,Nifty!$A$14:$I$4860,2,FALSE),All_curves!R1298)</f>
        <v>9160298</v>
      </c>
      <c r="S1299">
        <f>IFERROR(VLOOKUP($A1299,Nifty!$A$14:$I$4860,3,FALSE),All_curves!S1298)</f>
        <v>12447433</v>
      </c>
      <c r="T1299">
        <f>IFERROR(VLOOKUP($A1299,Nifty!$A$14:$I$4860,4,FALSE),All_curves!T1298)</f>
        <v>12005344</v>
      </c>
      <c r="U1299">
        <f>IFERROR(VLOOKUP($A1299,Nifty!$A$14:$I$4860,5,FALSE),All_curves!U1298)</f>
        <v>13178295</v>
      </c>
      <c r="V1299">
        <f>IFERROR(VLOOKUP($A1299,Nifty!$A$14:$I$4860,6,FALSE),All_curves!V1298)</f>
        <v>10339129</v>
      </c>
      <c r="W1299">
        <f>IFERROR(VLOOKUP($A1299,Nifty!$A$14:$I$4860,7,FALSE),All_curves!W1298)</f>
        <v>12734763</v>
      </c>
      <c r="X1299">
        <f>IFERROR(VLOOKUP($A1299,Nifty!$A$14:$I$4860,8,FALSE),All_curves!X1298)</f>
        <v>12368591</v>
      </c>
      <c r="Y1299">
        <f>IFERROR(VLOOKUP($A1299,Nifty!$A$14:$I$4860,9,FALSE),All_curves!Y1298)</f>
        <v>12385471</v>
      </c>
      <c r="AA1299" s="5">
        <f t="shared" si="543"/>
        <v>1.9688332295202393E-3</v>
      </c>
      <c r="AB1299" s="5">
        <f t="shared" si="544"/>
        <v>1.5100978212667648E-4</v>
      </c>
      <c r="AC1299" s="5">
        <f t="shared" si="545"/>
        <v>1.5104812034705262E-4</v>
      </c>
      <c r="AD1299" s="5">
        <f t="shared" si="546"/>
        <v>-3.0241341871940497E-3</v>
      </c>
      <c r="AE1299" s="5">
        <f t="shared" si="547"/>
        <v>1.5102223747298638E-4</v>
      </c>
      <c r="AF1299" s="5">
        <f t="shared" si="548"/>
        <v>1.5097077666736958E-4</v>
      </c>
      <c r="AG1299" s="5">
        <f t="shared" si="549"/>
        <v>1.5097665185082043E-4</v>
      </c>
      <c r="AH1299" s="5">
        <f t="shared" si="550"/>
        <v>1.509566150250663E-4</v>
      </c>
      <c r="AI1299" s="5">
        <f t="shared" si="552"/>
        <v>-3.1988970067620137E-3</v>
      </c>
      <c r="AJ1299" s="5">
        <f t="shared" si="553"/>
        <v>-1.7296325729421191E-3</v>
      </c>
      <c r="AK1299" s="5">
        <f t="shared" si="554"/>
        <v>0</v>
      </c>
      <c r="AL1299" s="5">
        <f t="shared" si="555"/>
        <v>0</v>
      </c>
      <c r="AM1299" s="5">
        <f t="shared" si="556"/>
        <v>2.026197571881827E-3</v>
      </c>
      <c r="AN1299" s="5">
        <f t="shared" si="557"/>
        <v>-6.0385217603231567E-4</v>
      </c>
      <c r="AO1299" s="5">
        <f t="shared" si="558"/>
        <v>-6.0385217603231567E-4</v>
      </c>
      <c r="AP1299" s="5">
        <f t="shared" si="559"/>
        <v>-3.1562501358106676E-4</v>
      </c>
      <c r="AQ1299" s="5">
        <f t="shared" si="560"/>
        <v>-4.2631585984350684E-3</v>
      </c>
      <c r="AR1299" s="5">
        <f t="shared" si="561"/>
        <v>4.1334834664685793E-4</v>
      </c>
      <c r="AS1299" s="5">
        <f t="shared" si="562"/>
        <v>0</v>
      </c>
      <c r="AT1299" s="5">
        <f t="shared" si="563"/>
        <v>0</v>
      </c>
      <c r="AU1299" s="5">
        <f t="shared" si="564"/>
        <v>-4.263152851259111E-3</v>
      </c>
      <c r="AV1299" s="5">
        <f t="shared" si="565"/>
        <v>4.1337048482881222E-4</v>
      </c>
      <c r="AW1299" s="5">
        <f t="shared" si="566"/>
        <v>0</v>
      </c>
      <c r="AX1299" s="5">
        <f t="shared" si="567"/>
        <v>0</v>
      </c>
      <c r="AZ1299" s="7">
        <f t="shared" si="551"/>
        <v>148.93507623698002</v>
      </c>
      <c r="BA1299" s="4">
        <f t="shared" si="568"/>
        <v>-5.1144044857793136E-4</v>
      </c>
      <c r="BB1299" s="5">
        <f>AZ1299/MAX($AZ$16:AZ1299)-1</f>
        <v>-1.2648016495675485E-2</v>
      </c>
    </row>
    <row r="1300" spans="1:54" x14ac:dyDescent="0.25">
      <c r="A1300" s="3">
        <v>44447</v>
      </c>
      <c r="B1300">
        <f>IFERROR(VLOOKUP($A1300,Finnifty!$A$14:$I$486,B$15+1,FALSE),All_curves!B1299)</f>
        <v>1003345.19</v>
      </c>
      <c r="C1300">
        <f>IFERROR(VLOOKUP($A1300,Finnifty!$A$14:$I$486,C$15+1,FALSE),All_curves!C1299)</f>
        <v>1044515.88</v>
      </c>
      <c r="D1300">
        <f>IFERROR(VLOOKUP($A1300,Finnifty!$A$14:$I$486,D$15+1,FALSE),All_curves!D1299)</f>
        <v>1068080.8799999999</v>
      </c>
      <c r="E1300">
        <f>IFERROR(VLOOKUP($A1300,Finnifty!$A$14:$I$486,E$15+1,FALSE),All_curves!E1299)</f>
        <v>998283.38</v>
      </c>
      <c r="F1300">
        <f>IFERROR(VLOOKUP($A1300,Finnifty!$A$14:$I$486,F$15+1,FALSE),All_curves!F1299)</f>
        <v>1044402.81</v>
      </c>
      <c r="G1300">
        <f>IFERROR(VLOOKUP($A1300,Finnifty!$A$14:$I$486,G$15+1,FALSE),All_curves!G1299)</f>
        <v>1078507.5</v>
      </c>
      <c r="H1300">
        <f>IFERROR(VLOOKUP($A1300,Finnifty!$A$14:$I$486,H$15+1,FALSE),All_curves!H1299)</f>
        <v>1062856.6299999999</v>
      </c>
      <c r="I1300">
        <f>IFERROR(VLOOKUP($A1300,Finnifty!$A$14:$I$486,I$15+1,FALSE),All_curves!I1299)</f>
        <v>999170.38</v>
      </c>
      <c r="J1300">
        <f>IFERROR(VLOOKUP($A1300,Banknifty!$A$14:$I$4860,2,FALSE),All_curves!J1299)</f>
        <v>17312738</v>
      </c>
      <c r="K1300">
        <f>IFERROR(VLOOKUP($A1300,Banknifty!$A$14:$I$4860,3,FALSE),All_curves!K1299)</f>
        <v>32159930</v>
      </c>
      <c r="L1300">
        <f>IFERROR(VLOOKUP($A1300,Banknifty!$A$14:$I$4860,4,FALSE),All_curves!L1299)</f>
        <v>23244052</v>
      </c>
      <c r="M1300">
        <f>IFERROR(VLOOKUP($A1300,Banknifty!$A$14:$I$4860,5,FALSE),All_curves!M1299)</f>
        <v>33295212</v>
      </c>
      <c r="N1300">
        <f>IFERROR(VLOOKUP($A1300,Banknifty!$A$14:$I$4860,6,FALSE),All_curves!N1299)</f>
        <v>18589032</v>
      </c>
      <c r="O1300">
        <f>IFERROR(VLOOKUP($A1300,Banknifty!$A$14:$I$4860,7,FALSE),All_curves!O1299)</f>
        <v>31794104</v>
      </c>
      <c r="P1300">
        <f>IFERROR(VLOOKUP($A1300,Banknifty!$A$14:$I$4860,8,FALSE),All_curves!P1299)</f>
        <v>31794104</v>
      </c>
      <c r="Q1300">
        <f>IFERROR(VLOOKUP($A1300,Banknifty!$A$14:$I$4860,9,FALSE),All_curves!Q1299)</f>
        <v>25738540</v>
      </c>
      <c r="R1300">
        <f>IFERROR(VLOOKUP($A1300,Nifty!$A$14:$I$4860,2,FALSE),All_curves!R1299)</f>
        <v>9088391</v>
      </c>
      <c r="S1300">
        <f>IFERROR(VLOOKUP($A1300,Nifty!$A$14:$I$4860,3,FALSE),All_curves!S1299)</f>
        <v>12353554</v>
      </c>
      <c r="T1300">
        <f>IFERROR(VLOOKUP($A1300,Nifty!$A$14:$I$4860,4,FALSE),All_curves!T1299)</f>
        <v>11914799</v>
      </c>
      <c r="U1300">
        <f>IFERROR(VLOOKUP($A1300,Nifty!$A$14:$I$4860,5,FALSE),All_curves!U1299)</f>
        <v>13078903</v>
      </c>
      <c r="V1300">
        <f>IFERROR(VLOOKUP($A1300,Nifty!$A$14:$I$4860,6,FALSE),All_curves!V1299)</f>
        <v>10257968</v>
      </c>
      <c r="W1300">
        <f>IFERROR(VLOOKUP($A1300,Nifty!$A$14:$I$4860,7,FALSE),All_curves!W1299)</f>
        <v>12638717</v>
      </c>
      <c r="X1300">
        <f>IFERROR(VLOOKUP($A1300,Nifty!$A$14:$I$4860,8,FALSE),All_curves!X1299)</f>
        <v>12275307</v>
      </c>
      <c r="Y1300">
        <f>IFERROR(VLOOKUP($A1300,Nifty!$A$14:$I$4860,9,FALSE),All_curves!Y1299)</f>
        <v>12385471</v>
      </c>
      <c r="AA1300" s="5">
        <f t="shared" si="543"/>
        <v>-8.8143093146226814E-3</v>
      </c>
      <c r="AB1300" s="5">
        <f t="shared" si="544"/>
        <v>-5.8103765320066669E-3</v>
      </c>
      <c r="AC1300" s="5">
        <f t="shared" si="545"/>
        <v>-5.8105137350421554E-3</v>
      </c>
      <c r="AD1300" s="5">
        <f t="shared" si="546"/>
        <v>-3.3209642770128944E-3</v>
      </c>
      <c r="AE1300" s="5">
        <f t="shared" si="547"/>
        <v>-7.4003503057594733E-3</v>
      </c>
      <c r="AF1300" s="5">
        <f t="shared" si="548"/>
        <v>-5.8104604881542565E-3</v>
      </c>
      <c r="AG1300" s="5">
        <f t="shared" si="549"/>
        <v>-5.810432818151412E-3</v>
      </c>
      <c r="AH1300" s="5">
        <f t="shared" si="550"/>
        <v>-5.8104499941562526E-3</v>
      </c>
      <c r="AI1300" s="5">
        <f t="shared" si="552"/>
        <v>6.0142181990263666E-4</v>
      </c>
      <c r="AJ1300" s="5">
        <f t="shared" si="553"/>
        <v>-2.1982712054582354E-3</v>
      </c>
      <c r="AK1300" s="5">
        <f t="shared" si="554"/>
        <v>-6.6553359715060267E-4</v>
      </c>
      <c r="AL1300" s="5">
        <f t="shared" si="555"/>
        <v>0</v>
      </c>
      <c r="AM1300" s="5">
        <f t="shared" si="556"/>
        <v>-4.550075402631748E-4</v>
      </c>
      <c r="AN1300" s="5">
        <f t="shared" si="557"/>
        <v>-5.96232894452986E-4</v>
      </c>
      <c r="AO1300" s="5">
        <f t="shared" si="558"/>
        <v>-5.96232894452986E-4</v>
      </c>
      <c r="AP1300" s="5">
        <f t="shared" si="559"/>
        <v>-9.4763977764356078E-4</v>
      </c>
      <c r="AQ1300" s="5">
        <f t="shared" si="560"/>
        <v>-7.8498537929660994E-3</v>
      </c>
      <c r="AR1300" s="5">
        <f t="shared" si="561"/>
        <v>-7.5420369806369347E-3</v>
      </c>
      <c r="AS1300" s="5">
        <f t="shared" si="562"/>
        <v>-7.542057936865465E-3</v>
      </c>
      <c r="AT1300" s="5">
        <f t="shared" si="563"/>
        <v>-7.5420985795203732E-3</v>
      </c>
      <c r="AU1300" s="5">
        <f t="shared" si="564"/>
        <v>-7.849887548554646E-3</v>
      </c>
      <c r="AV1300" s="5">
        <f t="shared" si="565"/>
        <v>-7.5420327806650089E-3</v>
      </c>
      <c r="AW1300" s="5">
        <f t="shared" si="566"/>
        <v>-7.5420070079121881E-3</v>
      </c>
      <c r="AX1300" s="5">
        <f t="shared" si="567"/>
        <v>0</v>
      </c>
      <c r="AZ1300" s="7">
        <f t="shared" si="551"/>
        <v>148.27197180160312</v>
      </c>
      <c r="BA1300" s="4">
        <f t="shared" si="568"/>
        <v>-4.4523053408977269E-3</v>
      </c>
      <c r="BB1300" s="5">
        <f>AZ1300/MAX($AZ$16:AZ1300)-1</f>
        <v>-1.7044009005177663E-2</v>
      </c>
    </row>
    <row r="1301" spans="1:54" x14ac:dyDescent="0.25">
      <c r="A1301" s="3">
        <v>44448</v>
      </c>
      <c r="B1301">
        <f>IFERROR(VLOOKUP($A1301,Finnifty!$A$14:$I$486,B$15+1,FALSE),All_curves!B1300)</f>
        <v>1007570</v>
      </c>
      <c r="C1301">
        <f>IFERROR(VLOOKUP($A1301,Finnifty!$A$14:$I$486,C$15+1,FALSE),All_curves!C1300)</f>
        <v>1044318.13</v>
      </c>
      <c r="D1301">
        <f>IFERROR(VLOOKUP($A1301,Finnifty!$A$14:$I$486,D$15+1,FALSE),All_curves!D1300)</f>
        <v>1067878.75</v>
      </c>
      <c r="E1301">
        <f>IFERROR(VLOOKUP($A1301,Finnifty!$A$14:$I$486,E$15+1,FALSE),All_curves!E1300)</f>
        <v>996069.19</v>
      </c>
      <c r="F1301">
        <f>IFERROR(VLOOKUP($A1301,Finnifty!$A$14:$I$486,F$15+1,FALSE),All_curves!F1300)</f>
        <v>1039476</v>
      </c>
      <c r="G1301">
        <f>IFERROR(VLOOKUP($A1301,Finnifty!$A$14:$I$486,G$15+1,FALSE),All_curves!G1300)</f>
        <v>1080775</v>
      </c>
      <c r="H1301">
        <f>IFERROR(VLOOKUP($A1301,Finnifty!$A$14:$I$486,H$15+1,FALSE),All_curves!H1300)</f>
        <v>1062655.3799999999</v>
      </c>
      <c r="I1301">
        <f>IFERROR(VLOOKUP($A1301,Finnifty!$A$14:$I$486,I$15+1,FALSE),All_curves!I1300)</f>
        <v>1002166.81</v>
      </c>
      <c r="J1301">
        <f>IFERROR(VLOOKUP($A1301,Banknifty!$A$14:$I$4860,2,FALSE),All_curves!J1300)</f>
        <v>17251516</v>
      </c>
      <c r="K1301">
        <f>IFERROR(VLOOKUP($A1301,Banknifty!$A$14:$I$4860,3,FALSE),All_curves!K1300)</f>
        <v>31954452</v>
      </c>
      <c r="L1301">
        <f>IFERROR(VLOOKUP($A1301,Banknifty!$A$14:$I$4860,4,FALSE),All_curves!L1300)</f>
        <v>23176982</v>
      </c>
      <c r="M1301">
        <f>IFERROR(VLOOKUP($A1301,Banknifty!$A$14:$I$4860,5,FALSE),All_curves!M1300)</f>
        <v>33295212</v>
      </c>
      <c r="N1301">
        <f>IFERROR(VLOOKUP($A1301,Banknifty!$A$14:$I$4860,6,FALSE),All_curves!N1300)</f>
        <v>18565102</v>
      </c>
      <c r="O1301">
        <f>IFERROR(VLOOKUP($A1301,Banknifty!$A$14:$I$4860,7,FALSE),All_curves!O1300)</f>
        <v>31808068</v>
      </c>
      <c r="P1301">
        <f>IFERROR(VLOOKUP($A1301,Banknifty!$A$14:$I$4860,8,FALSE),All_curves!P1300)</f>
        <v>31808068</v>
      </c>
      <c r="Q1301">
        <f>IFERROR(VLOOKUP($A1301,Banknifty!$A$14:$I$4860,9,FALSE),All_curves!Q1300)</f>
        <v>25697738</v>
      </c>
      <c r="R1301">
        <f>IFERROR(VLOOKUP($A1301,Nifty!$A$14:$I$4860,2,FALSE),All_curves!R1300)</f>
        <v>9055236</v>
      </c>
      <c r="S1301">
        <f>IFERROR(VLOOKUP($A1301,Nifty!$A$14:$I$4860,3,FALSE),All_curves!S1300)</f>
        <v>12360173</v>
      </c>
      <c r="T1301">
        <f>IFERROR(VLOOKUP($A1301,Nifty!$A$14:$I$4860,4,FALSE),All_curves!T1300)</f>
        <v>11921183</v>
      </c>
      <c r="U1301">
        <f>IFERROR(VLOOKUP($A1301,Nifty!$A$14:$I$4860,5,FALSE),All_curves!U1300)</f>
        <v>13085911</v>
      </c>
      <c r="V1301">
        <f>IFERROR(VLOOKUP($A1301,Nifty!$A$14:$I$4860,6,FALSE),All_curves!V1300)</f>
        <v>10258994</v>
      </c>
      <c r="W1301">
        <f>IFERROR(VLOOKUP($A1301,Nifty!$A$14:$I$4860,7,FALSE),All_curves!W1300)</f>
        <v>12645489</v>
      </c>
      <c r="X1301">
        <f>IFERROR(VLOOKUP($A1301,Nifty!$A$14:$I$4860,8,FALSE),All_curves!X1300)</f>
        <v>12281884</v>
      </c>
      <c r="Y1301">
        <f>IFERROR(VLOOKUP($A1301,Nifty!$A$14:$I$4860,9,FALSE),All_curves!Y1300)</f>
        <v>12292059</v>
      </c>
      <c r="AA1301" s="5">
        <f t="shared" si="543"/>
        <v>4.2107243270883554E-3</v>
      </c>
      <c r="AB1301" s="5">
        <f t="shared" si="544"/>
        <v>-1.8932215755307347E-4</v>
      </c>
      <c r="AC1301" s="5">
        <f t="shared" si="545"/>
        <v>-1.8924596796443538E-4</v>
      </c>
      <c r="AD1301" s="5">
        <f t="shared" si="546"/>
        <v>-2.2179974587978046E-3</v>
      </c>
      <c r="AE1301" s="5">
        <f t="shared" si="547"/>
        <v>-4.7173465571200834E-3</v>
      </c>
      <c r="AF1301" s="5">
        <f t="shared" si="548"/>
        <v>2.1024424957638566E-3</v>
      </c>
      <c r="AG1301" s="5">
        <f t="shared" si="549"/>
        <v>-1.893482096452237E-4</v>
      </c>
      <c r="AH1301" s="5">
        <f t="shared" si="550"/>
        <v>2.9989179623199913E-3</v>
      </c>
      <c r="AI1301" s="5">
        <f t="shared" si="552"/>
        <v>-3.5362401949362576E-3</v>
      </c>
      <c r="AJ1301" s="5">
        <f t="shared" si="553"/>
        <v>-6.3892552004932712E-3</v>
      </c>
      <c r="AK1301" s="5">
        <f t="shared" si="554"/>
        <v>-2.8854693665286701E-3</v>
      </c>
      <c r="AL1301" s="5">
        <f t="shared" si="555"/>
        <v>0</v>
      </c>
      <c r="AM1301" s="5">
        <f t="shared" si="556"/>
        <v>-1.2873182422838969E-3</v>
      </c>
      <c r="AN1301" s="5">
        <f t="shared" si="557"/>
        <v>4.3920092857474557E-4</v>
      </c>
      <c r="AO1301" s="5">
        <f t="shared" si="558"/>
        <v>4.3920092857474557E-4</v>
      </c>
      <c r="AP1301" s="5">
        <f t="shared" si="559"/>
        <v>-1.5852492021691811E-3</v>
      </c>
      <c r="AQ1301" s="5">
        <f t="shared" si="560"/>
        <v>-3.6480604762713087E-3</v>
      </c>
      <c r="AR1301" s="5">
        <f t="shared" si="561"/>
        <v>5.3579722887842074E-4</v>
      </c>
      <c r="AS1301" s="5">
        <f t="shared" si="562"/>
        <v>5.3580425485977301E-4</v>
      </c>
      <c r="AT1301" s="5">
        <f t="shared" si="563"/>
        <v>5.3582475533309193E-4</v>
      </c>
      <c r="AU1301" s="5">
        <f t="shared" si="564"/>
        <v>1.0001980899132512E-4</v>
      </c>
      <c r="AV1301" s="5">
        <f t="shared" si="565"/>
        <v>5.358138804754109E-4</v>
      </c>
      <c r="AW1301" s="5">
        <f t="shared" si="566"/>
        <v>5.357910804186794E-4</v>
      </c>
      <c r="AX1301" s="5">
        <f t="shared" si="567"/>
        <v>-7.5420627927674788E-3</v>
      </c>
      <c r="AZ1301" s="7">
        <f t="shared" si="551"/>
        <v>148.13971704438865</v>
      </c>
      <c r="BA1301" s="4">
        <f t="shared" si="568"/>
        <v>-8.9197409063551236E-4</v>
      </c>
      <c r="BB1301" s="5">
        <f>AZ1301/MAX($AZ$16:AZ1301)-1</f>
        <v>-1.792078028138E-2</v>
      </c>
    </row>
    <row r="1302" spans="1:54" x14ac:dyDescent="0.25">
      <c r="A1302" s="3">
        <v>44452</v>
      </c>
      <c r="B1302">
        <f>IFERROR(VLOOKUP($A1302,Finnifty!$A$14:$I$486,B$15+1,FALSE),All_curves!B1301)</f>
        <v>1007570</v>
      </c>
      <c r="C1302">
        <f>IFERROR(VLOOKUP($A1302,Finnifty!$A$14:$I$486,C$15+1,FALSE),All_curves!C1301)</f>
        <v>1044318.13</v>
      </c>
      <c r="D1302">
        <f>IFERROR(VLOOKUP($A1302,Finnifty!$A$14:$I$486,D$15+1,FALSE),All_curves!D1301)</f>
        <v>1067878.75</v>
      </c>
      <c r="E1302">
        <f>IFERROR(VLOOKUP($A1302,Finnifty!$A$14:$I$486,E$15+1,FALSE),All_curves!E1301)</f>
        <v>996069.19</v>
      </c>
      <c r="F1302">
        <f>IFERROR(VLOOKUP($A1302,Finnifty!$A$14:$I$486,F$15+1,FALSE),All_curves!F1301)</f>
        <v>1039476</v>
      </c>
      <c r="G1302">
        <f>IFERROR(VLOOKUP($A1302,Finnifty!$A$14:$I$486,G$15+1,FALSE),All_curves!G1301)</f>
        <v>1080775</v>
      </c>
      <c r="H1302">
        <f>IFERROR(VLOOKUP($A1302,Finnifty!$A$14:$I$486,H$15+1,FALSE),All_curves!H1301)</f>
        <v>1062655.3799999999</v>
      </c>
      <c r="I1302">
        <f>IFERROR(VLOOKUP($A1302,Finnifty!$A$14:$I$486,I$15+1,FALSE),All_curves!I1301)</f>
        <v>1002166.81</v>
      </c>
      <c r="J1302">
        <f>IFERROR(VLOOKUP($A1302,Banknifty!$A$14:$I$4860,2,FALSE),All_curves!J1301)</f>
        <v>17202534</v>
      </c>
      <c r="K1302">
        <f>IFERROR(VLOOKUP($A1302,Banknifty!$A$14:$I$4860,3,FALSE),All_curves!K1301)</f>
        <v>31954452</v>
      </c>
      <c r="L1302">
        <f>IFERROR(VLOOKUP($A1302,Banknifty!$A$14:$I$4860,4,FALSE),All_curves!L1301)</f>
        <v>23176982</v>
      </c>
      <c r="M1302">
        <f>IFERROR(VLOOKUP($A1302,Banknifty!$A$14:$I$4860,5,FALSE),All_curves!M1301)</f>
        <v>33295212</v>
      </c>
      <c r="N1302">
        <f>IFERROR(VLOOKUP($A1302,Banknifty!$A$14:$I$4860,6,FALSE),All_curves!N1301)</f>
        <v>18505714</v>
      </c>
      <c r="O1302">
        <f>IFERROR(VLOOKUP($A1302,Banknifty!$A$14:$I$4860,7,FALSE),All_curves!O1301)</f>
        <v>31753054</v>
      </c>
      <c r="P1302">
        <f>IFERROR(VLOOKUP($A1302,Banknifty!$A$14:$I$4860,8,FALSE),All_curves!P1301)</f>
        <v>31753054</v>
      </c>
      <c r="Q1302">
        <f>IFERROR(VLOOKUP($A1302,Banknifty!$A$14:$I$4860,9,FALSE),All_curves!Q1301)</f>
        <v>25697738</v>
      </c>
      <c r="R1302">
        <f>IFERROR(VLOOKUP($A1302,Nifty!$A$14:$I$4860,2,FALSE),All_curves!R1301)</f>
        <v>9030724</v>
      </c>
      <c r="S1302">
        <f>IFERROR(VLOOKUP($A1302,Nifty!$A$14:$I$4860,3,FALSE),All_curves!S1301)</f>
        <v>12360173</v>
      </c>
      <c r="T1302">
        <f>IFERROR(VLOOKUP($A1302,Nifty!$A$14:$I$4860,4,FALSE),All_curves!T1301)</f>
        <v>11921183</v>
      </c>
      <c r="U1302">
        <f>IFERROR(VLOOKUP($A1302,Nifty!$A$14:$I$4860,5,FALSE),All_curves!U1301)</f>
        <v>13085911</v>
      </c>
      <c r="V1302">
        <f>IFERROR(VLOOKUP($A1302,Nifty!$A$14:$I$4860,6,FALSE),All_curves!V1301)</f>
        <v>10231224</v>
      </c>
      <c r="W1302">
        <f>IFERROR(VLOOKUP($A1302,Nifty!$A$14:$I$4860,7,FALSE),All_curves!W1301)</f>
        <v>12645489</v>
      </c>
      <c r="X1302">
        <f>IFERROR(VLOOKUP($A1302,Nifty!$A$14:$I$4860,8,FALSE),All_curves!X1301)</f>
        <v>12281884</v>
      </c>
      <c r="Y1302">
        <f>IFERROR(VLOOKUP($A1302,Nifty!$A$14:$I$4860,9,FALSE),All_curves!Y1301)</f>
        <v>12298645</v>
      </c>
      <c r="AA1302" s="5">
        <f t="shared" si="543"/>
        <v>0</v>
      </c>
      <c r="AB1302" s="5">
        <f t="shared" si="544"/>
        <v>0</v>
      </c>
      <c r="AC1302" s="5">
        <f t="shared" si="545"/>
        <v>0</v>
      </c>
      <c r="AD1302" s="5">
        <f t="shared" si="546"/>
        <v>0</v>
      </c>
      <c r="AE1302" s="5">
        <f t="shared" si="547"/>
        <v>0</v>
      </c>
      <c r="AF1302" s="5">
        <f t="shared" si="548"/>
        <v>0</v>
      </c>
      <c r="AG1302" s="5">
        <f t="shared" si="549"/>
        <v>0</v>
      </c>
      <c r="AH1302" s="5">
        <f t="shared" si="550"/>
        <v>0</v>
      </c>
      <c r="AI1302" s="5">
        <f t="shared" si="552"/>
        <v>-2.8392867038468106E-3</v>
      </c>
      <c r="AJ1302" s="5">
        <f t="shared" si="553"/>
        <v>0</v>
      </c>
      <c r="AK1302" s="5">
        <f t="shared" si="554"/>
        <v>0</v>
      </c>
      <c r="AL1302" s="5">
        <f t="shared" si="555"/>
        <v>0</v>
      </c>
      <c r="AM1302" s="5">
        <f t="shared" si="556"/>
        <v>-3.1989051285579162E-3</v>
      </c>
      <c r="AN1302" s="5">
        <f t="shared" si="557"/>
        <v>-1.7295611918334286E-3</v>
      </c>
      <c r="AO1302" s="5">
        <f t="shared" si="558"/>
        <v>-1.7295611918334286E-3</v>
      </c>
      <c r="AP1302" s="5">
        <f t="shared" si="559"/>
        <v>0</v>
      </c>
      <c r="AQ1302" s="5">
        <f t="shared" si="560"/>
        <v>-2.706942149271474E-3</v>
      </c>
      <c r="AR1302" s="5">
        <f t="shared" si="561"/>
        <v>0</v>
      </c>
      <c r="AS1302" s="5">
        <f t="shared" si="562"/>
        <v>0</v>
      </c>
      <c r="AT1302" s="5">
        <f t="shared" si="563"/>
        <v>0</v>
      </c>
      <c r="AU1302" s="5">
        <f t="shared" si="564"/>
        <v>-2.7068930930265189E-3</v>
      </c>
      <c r="AV1302" s="5">
        <f t="shared" si="565"/>
        <v>0</v>
      </c>
      <c r="AW1302" s="5">
        <f t="shared" si="566"/>
        <v>0</v>
      </c>
      <c r="AX1302" s="5">
        <f t="shared" si="567"/>
        <v>5.3579306770323853E-4</v>
      </c>
      <c r="AZ1302" s="7">
        <f t="shared" si="551"/>
        <v>148.05098532655009</v>
      </c>
      <c r="BA1302" s="4">
        <f t="shared" si="568"/>
        <v>-5.9897318294443091E-4</v>
      </c>
      <c r="BB1302" s="5">
        <f>AZ1302/MAX($AZ$16:AZ1302)-1</f>
        <v>-1.8509019397518367E-2</v>
      </c>
    </row>
    <row r="1303" spans="1:54" x14ac:dyDescent="0.25">
      <c r="A1303" s="3">
        <v>44453</v>
      </c>
      <c r="B1303">
        <f>IFERROR(VLOOKUP($A1303,Finnifty!$A$14:$I$486,B$15+1,FALSE),All_curves!B1302)</f>
        <v>1007570</v>
      </c>
      <c r="C1303">
        <f>IFERROR(VLOOKUP($A1303,Finnifty!$A$14:$I$486,C$15+1,FALSE),All_curves!C1302)</f>
        <v>1044318.13</v>
      </c>
      <c r="D1303">
        <f>IFERROR(VLOOKUP($A1303,Finnifty!$A$14:$I$486,D$15+1,FALSE),All_curves!D1302)</f>
        <v>1067878.75</v>
      </c>
      <c r="E1303">
        <f>IFERROR(VLOOKUP($A1303,Finnifty!$A$14:$I$486,E$15+1,FALSE),All_curves!E1302)</f>
        <v>996069.19</v>
      </c>
      <c r="F1303">
        <f>IFERROR(VLOOKUP($A1303,Finnifty!$A$14:$I$486,F$15+1,FALSE),All_curves!F1302)</f>
        <v>1039476</v>
      </c>
      <c r="G1303">
        <f>IFERROR(VLOOKUP($A1303,Finnifty!$A$14:$I$486,G$15+1,FALSE),All_curves!G1302)</f>
        <v>1080775</v>
      </c>
      <c r="H1303">
        <f>IFERROR(VLOOKUP($A1303,Finnifty!$A$14:$I$486,H$15+1,FALSE),All_curves!H1302)</f>
        <v>1062655.3799999999</v>
      </c>
      <c r="I1303">
        <f>IFERROR(VLOOKUP($A1303,Finnifty!$A$14:$I$486,I$15+1,FALSE),All_curves!I1302)</f>
        <v>1002166.81</v>
      </c>
      <c r="J1303">
        <f>IFERROR(VLOOKUP($A1303,Banknifty!$A$14:$I$4860,2,FALSE),All_curves!J1302)</f>
        <v>17151150</v>
      </c>
      <c r="K1303">
        <f>IFERROR(VLOOKUP($A1303,Banknifty!$A$14:$I$4860,3,FALSE),All_curves!K1302)</f>
        <v>31954452</v>
      </c>
      <c r="L1303">
        <f>IFERROR(VLOOKUP($A1303,Banknifty!$A$14:$I$4860,4,FALSE),All_curves!L1302)</f>
        <v>23176982</v>
      </c>
      <c r="M1303">
        <f>IFERROR(VLOOKUP($A1303,Banknifty!$A$14:$I$4860,5,FALSE),All_curves!M1302)</f>
        <v>33295212</v>
      </c>
      <c r="N1303">
        <f>IFERROR(VLOOKUP($A1303,Banknifty!$A$14:$I$4860,6,FALSE),All_curves!N1302)</f>
        <v>18516846</v>
      </c>
      <c r="O1303">
        <f>IFERROR(VLOOKUP($A1303,Banknifty!$A$14:$I$4860,7,FALSE),All_curves!O1302)</f>
        <v>31683250</v>
      </c>
      <c r="P1303">
        <f>IFERROR(VLOOKUP($A1303,Banknifty!$A$14:$I$4860,8,FALSE),All_curves!P1302)</f>
        <v>31683250</v>
      </c>
      <c r="Q1303">
        <f>IFERROR(VLOOKUP($A1303,Banknifty!$A$14:$I$4860,9,FALSE),All_curves!Q1302)</f>
        <v>25697738</v>
      </c>
      <c r="R1303">
        <f>IFERROR(VLOOKUP($A1303,Nifty!$A$14:$I$4860,2,FALSE),All_curves!R1302)</f>
        <v>9004977</v>
      </c>
      <c r="S1303">
        <f>IFERROR(VLOOKUP($A1303,Nifty!$A$14:$I$4860,3,FALSE),All_curves!S1302)</f>
        <v>12360173</v>
      </c>
      <c r="T1303">
        <f>IFERROR(VLOOKUP($A1303,Nifty!$A$14:$I$4860,4,FALSE),All_curves!T1302)</f>
        <v>11921183</v>
      </c>
      <c r="U1303">
        <f>IFERROR(VLOOKUP($A1303,Nifty!$A$14:$I$4860,5,FALSE),All_curves!U1302)</f>
        <v>13085911</v>
      </c>
      <c r="V1303">
        <f>IFERROR(VLOOKUP($A1303,Nifty!$A$14:$I$4860,6,FALSE),All_curves!V1302)</f>
        <v>10202054</v>
      </c>
      <c r="W1303">
        <f>IFERROR(VLOOKUP($A1303,Nifty!$A$14:$I$4860,7,FALSE),All_curves!W1302)</f>
        <v>12645489</v>
      </c>
      <c r="X1303">
        <f>IFERROR(VLOOKUP($A1303,Nifty!$A$14:$I$4860,8,FALSE),All_curves!X1302)</f>
        <v>12281884</v>
      </c>
      <c r="Y1303">
        <f>IFERROR(VLOOKUP($A1303,Nifty!$A$14:$I$4860,9,FALSE),All_curves!Y1302)</f>
        <v>12298645</v>
      </c>
      <c r="AA1303" s="5">
        <f t="shared" si="543"/>
        <v>0</v>
      </c>
      <c r="AB1303" s="5">
        <f t="shared" si="544"/>
        <v>0</v>
      </c>
      <c r="AC1303" s="5">
        <f t="shared" si="545"/>
        <v>0</v>
      </c>
      <c r="AD1303" s="5">
        <f t="shared" si="546"/>
        <v>0</v>
      </c>
      <c r="AE1303" s="5">
        <f t="shared" si="547"/>
        <v>0</v>
      </c>
      <c r="AF1303" s="5">
        <f t="shared" si="548"/>
        <v>0</v>
      </c>
      <c r="AG1303" s="5">
        <f t="shared" si="549"/>
        <v>0</v>
      </c>
      <c r="AH1303" s="5">
        <f t="shared" si="550"/>
        <v>0</v>
      </c>
      <c r="AI1303" s="5">
        <f t="shared" si="552"/>
        <v>-2.9870017986884934E-3</v>
      </c>
      <c r="AJ1303" s="5">
        <f t="shared" si="553"/>
        <v>0</v>
      </c>
      <c r="AK1303" s="5">
        <f t="shared" si="554"/>
        <v>0</v>
      </c>
      <c r="AL1303" s="5">
        <f t="shared" si="555"/>
        <v>0</v>
      </c>
      <c r="AM1303" s="5">
        <f t="shared" si="556"/>
        <v>6.0154393394395989E-4</v>
      </c>
      <c r="AN1303" s="5">
        <f t="shared" si="557"/>
        <v>-2.1983397250544545E-3</v>
      </c>
      <c r="AO1303" s="5">
        <f t="shared" si="558"/>
        <v>-2.1983397250544545E-3</v>
      </c>
      <c r="AP1303" s="5">
        <f t="shared" si="559"/>
        <v>0</v>
      </c>
      <c r="AQ1303" s="5">
        <f t="shared" si="560"/>
        <v>-2.851044943904868E-3</v>
      </c>
      <c r="AR1303" s="5">
        <f t="shared" si="561"/>
        <v>0</v>
      </c>
      <c r="AS1303" s="5">
        <f t="shared" si="562"/>
        <v>0</v>
      </c>
      <c r="AT1303" s="5">
        <f t="shared" si="563"/>
        <v>0</v>
      </c>
      <c r="AU1303" s="5">
        <f t="shared" si="564"/>
        <v>-2.8510762739629714E-3</v>
      </c>
      <c r="AV1303" s="5">
        <f t="shared" si="565"/>
        <v>0</v>
      </c>
      <c r="AW1303" s="5">
        <f t="shared" si="566"/>
        <v>0</v>
      </c>
      <c r="AX1303" s="5">
        <f t="shared" si="567"/>
        <v>0</v>
      </c>
      <c r="AZ1303" s="7">
        <f t="shared" si="551"/>
        <v>147.97397254418172</v>
      </c>
      <c r="BA1303" s="4">
        <f t="shared" si="568"/>
        <v>-5.2017743886338674E-4</v>
      </c>
      <c r="BB1303" s="5">
        <f>AZ1303/MAX($AZ$16:AZ1303)-1</f>
        <v>-1.9019568862075675E-2</v>
      </c>
    </row>
    <row r="1304" spans="1:54" x14ac:dyDescent="0.25">
      <c r="A1304" s="3">
        <v>44454</v>
      </c>
      <c r="B1304">
        <f>IFERROR(VLOOKUP($A1304,Finnifty!$A$14:$I$486,B$15+1,FALSE),All_curves!B1303)</f>
        <v>1007570</v>
      </c>
      <c r="C1304">
        <f>IFERROR(VLOOKUP($A1304,Finnifty!$A$14:$I$486,C$15+1,FALSE),All_curves!C1303)</f>
        <v>1044318.13</v>
      </c>
      <c r="D1304">
        <f>IFERROR(VLOOKUP($A1304,Finnifty!$A$14:$I$486,D$15+1,FALSE),All_curves!D1303)</f>
        <v>1067878.75</v>
      </c>
      <c r="E1304">
        <f>IFERROR(VLOOKUP($A1304,Finnifty!$A$14:$I$486,E$15+1,FALSE),All_curves!E1303)</f>
        <v>996069.19</v>
      </c>
      <c r="F1304">
        <f>IFERROR(VLOOKUP($A1304,Finnifty!$A$14:$I$486,F$15+1,FALSE),All_curves!F1303)</f>
        <v>1039476</v>
      </c>
      <c r="G1304">
        <f>IFERROR(VLOOKUP($A1304,Finnifty!$A$14:$I$486,G$15+1,FALSE),All_curves!G1303)</f>
        <v>1080775</v>
      </c>
      <c r="H1304">
        <f>IFERROR(VLOOKUP($A1304,Finnifty!$A$14:$I$486,H$15+1,FALSE),All_curves!H1303)</f>
        <v>1062655.3799999999</v>
      </c>
      <c r="I1304">
        <f>IFERROR(VLOOKUP($A1304,Finnifty!$A$14:$I$486,I$15+1,FALSE),All_curves!I1303)</f>
        <v>1002166.81</v>
      </c>
      <c r="J1304">
        <f>IFERROR(VLOOKUP($A1304,Banknifty!$A$14:$I$4860,2,FALSE),All_curves!J1303)</f>
        <v>17150270</v>
      </c>
      <c r="K1304">
        <f>IFERROR(VLOOKUP($A1304,Banknifty!$A$14:$I$4860,3,FALSE),All_curves!K1303)</f>
        <v>32095588</v>
      </c>
      <c r="L1304">
        <f>IFERROR(VLOOKUP($A1304,Banknifty!$A$14:$I$4860,4,FALSE),All_curves!L1303)</f>
        <v>23175796</v>
      </c>
      <c r="M1304">
        <f>IFERROR(VLOOKUP($A1304,Banknifty!$A$14:$I$4860,5,FALSE),All_curves!M1303)</f>
        <v>33398050</v>
      </c>
      <c r="N1304">
        <f>IFERROR(VLOOKUP($A1304,Banknifty!$A$14:$I$4860,6,FALSE),All_curves!N1303)</f>
        <v>18491660</v>
      </c>
      <c r="O1304">
        <f>IFERROR(VLOOKUP($A1304,Banknifty!$A$14:$I$4860,7,FALSE),All_curves!O1303)</f>
        <v>31636044</v>
      </c>
      <c r="P1304">
        <f>IFERROR(VLOOKUP($A1304,Banknifty!$A$14:$I$4860,8,FALSE),All_curves!P1303)</f>
        <v>31636044</v>
      </c>
      <c r="Q1304">
        <f>IFERROR(VLOOKUP($A1304,Banknifty!$A$14:$I$4860,9,FALSE),All_curves!Q1303)</f>
        <v>25697738</v>
      </c>
      <c r="R1304">
        <f>IFERROR(VLOOKUP($A1304,Nifty!$A$14:$I$4860,2,FALSE),All_curves!R1303)</f>
        <v>9103259</v>
      </c>
      <c r="S1304">
        <f>IFERROR(VLOOKUP($A1304,Nifty!$A$14:$I$4860,3,FALSE),All_curves!S1303)</f>
        <v>12461866</v>
      </c>
      <c r="T1304">
        <f>IFERROR(VLOOKUP($A1304,Nifty!$A$14:$I$4860,4,FALSE),All_curves!T1303)</f>
        <v>12017688</v>
      </c>
      <c r="U1304">
        <f>IFERROR(VLOOKUP($A1304,Nifty!$A$14:$I$4860,5,FALSE),All_curves!U1303)</f>
        <v>13175948</v>
      </c>
      <c r="V1304">
        <f>IFERROR(VLOOKUP($A1304,Nifty!$A$14:$I$4860,6,FALSE),All_curves!V1303)</f>
        <v>10313401</v>
      </c>
      <c r="W1304">
        <f>IFERROR(VLOOKUP($A1304,Nifty!$A$14:$I$4860,7,FALSE),All_curves!W1303)</f>
        <v>12749529</v>
      </c>
      <c r="X1304">
        <f>IFERROR(VLOOKUP($A1304,Nifty!$A$14:$I$4860,8,FALSE),All_curves!X1303)</f>
        <v>12381309</v>
      </c>
      <c r="Y1304">
        <f>IFERROR(VLOOKUP($A1304,Nifty!$A$14:$I$4860,9,FALSE),All_curves!Y1303)</f>
        <v>12298645</v>
      </c>
      <c r="AA1304" s="5">
        <f t="shared" si="543"/>
        <v>0</v>
      </c>
      <c r="AB1304" s="5">
        <f t="shared" si="544"/>
        <v>0</v>
      </c>
      <c r="AC1304" s="5">
        <f t="shared" si="545"/>
        <v>0</v>
      </c>
      <c r="AD1304" s="5">
        <f t="shared" si="546"/>
        <v>0</v>
      </c>
      <c r="AE1304" s="5">
        <f t="shared" si="547"/>
        <v>0</v>
      </c>
      <c r="AF1304" s="5">
        <f t="shared" si="548"/>
        <v>0</v>
      </c>
      <c r="AG1304" s="5">
        <f t="shared" si="549"/>
        <v>0</v>
      </c>
      <c r="AH1304" s="5">
        <f t="shared" si="550"/>
        <v>0</v>
      </c>
      <c r="AI1304" s="5">
        <f t="shared" si="552"/>
        <v>-5.1308512840297915E-5</v>
      </c>
      <c r="AJ1304" s="5">
        <f t="shared" si="553"/>
        <v>4.4167867438313912E-3</v>
      </c>
      <c r="AK1304" s="5">
        <f t="shared" si="554"/>
        <v>-5.1171459683585496E-5</v>
      </c>
      <c r="AL1304" s="5">
        <f t="shared" si="555"/>
        <v>3.0886723292224971E-3</v>
      </c>
      <c r="AM1304" s="5">
        <f t="shared" si="556"/>
        <v>-1.3601668448287585E-3</v>
      </c>
      <c r="AN1304" s="5">
        <f t="shared" si="557"/>
        <v>-1.4899355337599784E-3</v>
      </c>
      <c r="AO1304" s="5">
        <f t="shared" si="558"/>
        <v>-1.4899355337599784E-3</v>
      </c>
      <c r="AP1304" s="5">
        <f t="shared" si="559"/>
        <v>0</v>
      </c>
      <c r="AQ1304" s="5">
        <f t="shared" si="560"/>
        <v>1.0914186676989956E-2</v>
      </c>
      <c r="AR1304" s="5">
        <f t="shared" si="561"/>
        <v>8.2274738387562163E-3</v>
      </c>
      <c r="AS1304" s="5">
        <f t="shared" si="562"/>
        <v>8.0952536338045888E-3</v>
      </c>
      <c r="AT1304" s="5">
        <f t="shared" si="563"/>
        <v>6.8804533364166254E-3</v>
      </c>
      <c r="AU1304" s="5">
        <f t="shared" si="564"/>
        <v>1.0914174733833049E-2</v>
      </c>
      <c r="AV1304" s="5">
        <f t="shared" si="565"/>
        <v>8.2274398404047488E-3</v>
      </c>
      <c r="AW1304" s="5">
        <f t="shared" si="566"/>
        <v>8.0952563955172252E-3</v>
      </c>
      <c r="AX1304" s="5">
        <f t="shared" si="567"/>
        <v>0</v>
      </c>
      <c r="AZ1304" s="7">
        <f t="shared" si="551"/>
        <v>148.37114195968175</v>
      </c>
      <c r="BA1304" s="4">
        <f t="shared" si="568"/>
        <v>2.6840491518293212E-3</v>
      </c>
      <c r="BB1304" s="5">
        <f>AZ1304/MAX($AZ$16:AZ1304)-1</f>
        <v>-1.6386569167918807E-2</v>
      </c>
    </row>
    <row r="1305" spans="1:54" x14ac:dyDescent="0.25">
      <c r="A1305" s="3">
        <v>44455</v>
      </c>
      <c r="B1305">
        <f>IFERROR(VLOOKUP($A1305,Finnifty!$A$14:$I$486,B$15+1,FALSE),All_curves!B1304)</f>
        <v>1010914.44</v>
      </c>
      <c r="C1305">
        <f>IFERROR(VLOOKUP($A1305,Finnifty!$A$14:$I$486,C$15+1,FALSE),All_curves!C1304)</f>
        <v>1047784.5</v>
      </c>
      <c r="D1305">
        <f>IFERROR(VLOOKUP($A1305,Finnifty!$A$14:$I$486,D$15+1,FALSE),All_curves!D1304)</f>
        <v>1066090</v>
      </c>
      <c r="E1305">
        <f>IFERROR(VLOOKUP($A1305,Finnifty!$A$14:$I$486,E$15+1,FALSE),All_curves!E1304)</f>
        <v>1007847.75</v>
      </c>
      <c r="F1305">
        <f>IFERROR(VLOOKUP($A1305,Finnifty!$A$14:$I$486,F$15+1,FALSE),All_curves!F1304)</f>
        <v>1051767.75</v>
      </c>
      <c r="G1305">
        <f>IFERROR(VLOOKUP($A1305,Finnifty!$A$14:$I$486,G$15+1,FALSE),All_curves!G1304)</f>
        <v>1105980.1299999999</v>
      </c>
      <c r="H1305">
        <f>IFERROR(VLOOKUP($A1305,Finnifty!$A$14:$I$486,H$15+1,FALSE),All_curves!H1304)</f>
        <v>1060875.5</v>
      </c>
      <c r="I1305">
        <f>IFERROR(VLOOKUP($A1305,Finnifty!$A$14:$I$486,I$15+1,FALSE),All_curves!I1304)</f>
        <v>1002166.81</v>
      </c>
      <c r="J1305">
        <f>IFERROR(VLOOKUP($A1305,Banknifty!$A$14:$I$4860,2,FALSE),All_curves!J1304)</f>
        <v>18022512</v>
      </c>
      <c r="K1305">
        <f>IFERROR(VLOOKUP($A1305,Banknifty!$A$14:$I$4860,3,FALSE),All_curves!K1304)</f>
        <v>33762428</v>
      </c>
      <c r="L1305">
        <f>IFERROR(VLOOKUP($A1305,Banknifty!$A$14:$I$4860,4,FALSE),All_curves!L1304)</f>
        <v>23799082</v>
      </c>
      <c r="M1305">
        <f>IFERROR(VLOOKUP($A1305,Banknifty!$A$14:$I$4860,5,FALSE),All_curves!M1304)</f>
        <v>34806092</v>
      </c>
      <c r="N1305">
        <f>IFERROR(VLOOKUP($A1305,Banknifty!$A$14:$I$4860,6,FALSE),All_curves!N1304)</f>
        <v>18439158</v>
      </c>
      <c r="O1305">
        <f>IFERROR(VLOOKUP($A1305,Banknifty!$A$14:$I$4860,7,FALSE),All_curves!O1304)</f>
        <v>31636044</v>
      </c>
      <c r="P1305">
        <f>IFERROR(VLOOKUP($A1305,Banknifty!$A$14:$I$4860,8,FALSE),All_curves!P1304)</f>
        <v>31636044</v>
      </c>
      <c r="Q1305">
        <f>IFERROR(VLOOKUP($A1305,Banknifty!$A$14:$I$4860,9,FALSE),All_curves!Q1304)</f>
        <v>25697738</v>
      </c>
      <c r="R1305">
        <f>IFERROR(VLOOKUP($A1305,Nifty!$A$14:$I$4860,2,FALSE),All_curves!R1304)</f>
        <v>9179537</v>
      </c>
      <c r="S1305">
        <f>IFERROR(VLOOKUP($A1305,Nifty!$A$14:$I$4860,3,FALSE),All_curves!S1304)</f>
        <v>12487250</v>
      </c>
      <c r="T1305">
        <f>IFERROR(VLOOKUP($A1305,Nifty!$A$14:$I$4860,4,FALSE),All_curves!T1304)</f>
        <v>12132130</v>
      </c>
      <c r="U1305">
        <f>IFERROR(VLOOKUP($A1305,Nifty!$A$14:$I$4860,5,FALSE),All_curves!U1304)</f>
        <v>13257392</v>
      </c>
      <c r="V1305">
        <f>IFERROR(VLOOKUP($A1305,Nifty!$A$14:$I$4860,6,FALSE),All_curves!V1304)</f>
        <v>10377771</v>
      </c>
      <c r="W1305">
        <f>IFERROR(VLOOKUP($A1305,Nifty!$A$14:$I$4860,7,FALSE),All_curves!W1304)</f>
        <v>12810149</v>
      </c>
      <c r="X1305">
        <f>IFERROR(VLOOKUP($A1305,Nifty!$A$14:$I$4860,8,FALSE),All_curves!X1304)</f>
        <v>12439825</v>
      </c>
      <c r="Y1305">
        <f>IFERROR(VLOOKUP($A1305,Nifty!$A$14:$I$4860,9,FALSE),All_curves!Y1304)</f>
        <v>12383266</v>
      </c>
      <c r="AA1305" s="5">
        <f t="shared" si="543"/>
        <v>3.3193128020880813E-3</v>
      </c>
      <c r="AB1305" s="5">
        <f t="shared" si="544"/>
        <v>3.3192663235674935E-3</v>
      </c>
      <c r="AC1305" s="5">
        <f t="shared" si="545"/>
        <v>-1.6750497188936508E-3</v>
      </c>
      <c r="AD1305" s="5">
        <f t="shared" si="546"/>
        <v>1.1825041993317909E-2</v>
      </c>
      <c r="AE1305" s="5">
        <f t="shared" si="547"/>
        <v>1.1824948339355545E-2</v>
      </c>
      <c r="AF1305" s="5">
        <f t="shared" si="548"/>
        <v>2.3321348106682516E-2</v>
      </c>
      <c r="AG1305" s="5">
        <f t="shared" si="549"/>
        <v>-1.6749362337956653E-3</v>
      </c>
      <c r="AH1305" s="5">
        <f t="shared" si="550"/>
        <v>0</v>
      </c>
      <c r="AI1305" s="5">
        <f t="shared" si="552"/>
        <v>5.0858791144396065E-2</v>
      </c>
      <c r="AJ1305" s="5">
        <f t="shared" si="553"/>
        <v>5.1933617791953157E-2</v>
      </c>
      <c r="AK1305" s="5">
        <f t="shared" si="554"/>
        <v>2.689383354944952E-2</v>
      </c>
      <c r="AL1305" s="5">
        <f t="shared" si="555"/>
        <v>4.2159407510318658E-2</v>
      </c>
      <c r="AM1305" s="5">
        <f t="shared" si="556"/>
        <v>-2.8392258996758901E-3</v>
      </c>
      <c r="AN1305" s="5">
        <f t="shared" si="557"/>
        <v>0</v>
      </c>
      <c r="AO1305" s="5">
        <f t="shared" si="558"/>
        <v>0</v>
      </c>
      <c r="AP1305" s="5">
        <f t="shared" si="559"/>
        <v>0</v>
      </c>
      <c r="AQ1305" s="5">
        <f t="shared" si="560"/>
        <v>8.3791969447424286E-3</v>
      </c>
      <c r="AR1305" s="5">
        <f t="shared" si="561"/>
        <v>2.0369341156452059E-3</v>
      </c>
      <c r="AS1305" s="5">
        <f t="shared" si="562"/>
        <v>9.5227967309519101E-3</v>
      </c>
      <c r="AT1305" s="5">
        <f t="shared" si="563"/>
        <v>6.1812630104489674E-3</v>
      </c>
      <c r="AU1305" s="5">
        <f t="shared" si="564"/>
        <v>6.2413940852295013E-3</v>
      </c>
      <c r="AV1305" s="5">
        <f t="shared" si="565"/>
        <v>4.754685447595719E-3</v>
      </c>
      <c r="AW1305" s="5">
        <f t="shared" si="566"/>
        <v>4.7261561762168558E-3</v>
      </c>
      <c r="AX1305" s="5">
        <f t="shared" si="567"/>
        <v>6.8805140728918079E-3</v>
      </c>
      <c r="AZ1305" s="7">
        <f t="shared" si="551"/>
        <v>150.02788687317707</v>
      </c>
      <c r="BA1305" s="4">
        <f t="shared" si="568"/>
        <v>1.1166220678853589E-2</v>
      </c>
      <c r="BB1305" s="5">
        <f>AZ1305/MAX($AZ$16:AZ1305)-1</f>
        <v>-5.4033245365634475E-3</v>
      </c>
    </row>
    <row r="1306" spans="1:54" x14ac:dyDescent="0.25">
      <c r="A1306" s="3">
        <v>44456</v>
      </c>
      <c r="B1306">
        <f>IFERROR(VLOOKUP($A1306,Finnifty!$A$14:$I$486,B$15+1,FALSE),All_curves!B1305)</f>
        <v>1010914.44</v>
      </c>
      <c r="C1306">
        <f>IFERROR(VLOOKUP($A1306,Finnifty!$A$14:$I$486,C$15+1,FALSE),All_curves!C1305)</f>
        <v>1047784.5</v>
      </c>
      <c r="D1306">
        <f>IFERROR(VLOOKUP($A1306,Finnifty!$A$14:$I$486,D$15+1,FALSE),All_curves!D1305)</f>
        <v>1066090</v>
      </c>
      <c r="E1306">
        <f>IFERROR(VLOOKUP($A1306,Finnifty!$A$14:$I$486,E$15+1,FALSE),All_curves!E1305)</f>
        <v>1007847.75</v>
      </c>
      <c r="F1306">
        <f>IFERROR(VLOOKUP($A1306,Finnifty!$A$14:$I$486,F$15+1,FALSE),All_curves!F1305)</f>
        <v>1051767.75</v>
      </c>
      <c r="G1306">
        <f>IFERROR(VLOOKUP($A1306,Finnifty!$A$14:$I$486,G$15+1,FALSE),All_curves!G1305)</f>
        <v>1105980.1299999999</v>
      </c>
      <c r="H1306">
        <f>IFERROR(VLOOKUP($A1306,Finnifty!$A$14:$I$486,H$15+1,FALSE),All_curves!H1305)</f>
        <v>1060875.5</v>
      </c>
      <c r="I1306">
        <f>IFERROR(VLOOKUP($A1306,Finnifty!$A$14:$I$486,I$15+1,FALSE),All_curves!I1305)</f>
        <v>1002166.81</v>
      </c>
      <c r="J1306">
        <f>IFERROR(VLOOKUP($A1306,Banknifty!$A$14:$I$4860,2,FALSE),All_curves!J1305)</f>
        <v>17935868</v>
      </c>
      <c r="K1306">
        <f>IFERROR(VLOOKUP($A1306,Banknifty!$A$14:$I$4860,3,FALSE),All_curves!K1305)</f>
        <v>33592236</v>
      </c>
      <c r="L1306">
        <f>IFERROR(VLOOKUP($A1306,Banknifty!$A$14:$I$4860,4,FALSE),All_curves!L1305)</f>
        <v>23679116</v>
      </c>
      <c r="M1306">
        <f>IFERROR(VLOOKUP($A1306,Banknifty!$A$14:$I$4860,5,FALSE),All_curves!M1305)</f>
        <v>34710900</v>
      </c>
      <c r="N1306">
        <f>IFERROR(VLOOKUP($A1306,Banknifty!$A$14:$I$4860,6,FALSE),All_curves!N1305)</f>
        <v>18384080</v>
      </c>
      <c r="O1306">
        <f>IFERROR(VLOOKUP($A1306,Banknifty!$A$14:$I$4860,7,FALSE),All_curves!O1305)</f>
        <v>31636044</v>
      </c>
      <c r="P1306">
        <f>IFERROR(VLOOKUP($A1306,Banknifty!$A$14:$I$4860,8,FALSE),All_curves!P1305)</f>
        <v>31636044</v>
      </c>
      <c r="Q1306">
        <f>IFERROR(VLOOKUP($A1306,Banknifty!$A$14:$I$4860,9,FALSE),All_curves!Q1305)</f>
        <v>25697738</v>
      </c>
      <c r="R1306">
        <f>IFERROR(VLOOKUP($A1306,Nifty!$A$14:$I$4860,2,FALSE),All_curves!R1305)</f>
        <v>9131322</v>
      </c>
      <c r="S1306">
        <f>IFERROR(VLOOKUP($A1306,Nifty!$A$14:$I$4860,3,FALSE),All_curves!S1305)</f>
        <v>12452185</v>
      </c>
      <c r="T1306">
        <f>IFERROR(VLOOKUP($A1306,Nifty!$A$14:$I$4860,4,FALSE),All_curves!T1305)</f>
        <v>12140146</v>
      </c>
      <c r="U1306">
        <f>IFERROR(VLOOKUP($A1306,Nifty!$A$14:$I$4860,5,FALSE),All_curves!U1305)</f>
        <v>13233148</v>
      </c>
      <c r="V1306">
        <f>IFERROR(VLOOKUP($A1306,Nifty!$A$14:$I$4860,6,FALSE),All_curves!V1305)</f>
        <v>10376169</v>
      </c>
      <c r="W1306">
        <f>IFERROR(VLOOKUP($A1306,Nifty!$A$14:$I$4860,7,FALSE),All_curves!W1305)</f>
        <v>12805119</v>
      </c>
      <c r="X1306">
        <f>IFERROR(VLOOKUP($A1306,Nifty!$A$14:$I$4860,8,FALSE),All_curves!X1305)</f>
        <v>12478197</v>
      </c>
      <c r="Y1306">
        <f>IFERROR(VLOOKUP($A1306,Nifty!$A$14:$I$4860,9,FALSE),All_curves!Y1305)</f>
        <v>12435207</v>
      </c>
      <c r="AA1306" s="5">
        <f t="shared" si="543"/>
        <v>0</v>
      </c>
      <c r="AB1306" s="5">
        <f t="shared" si="544"/>
        <v>0</v>
      </c>
      <c r="AC1306" s="5">
        <f t="shared" si="545"/>
        <v>0</v>
      </c>
      <c r="AD1306" s="5">
        <f t="shared" si="546"/>
        <v>0</v>
      </c>
      <c r="AE1306" s="5">
        <f t="shared" si="547"/>
        <v>0</v>
      </c>
      <c r="AF1306" s="5">
        <f t="shared" si="548"/>
        <v>0</v>
      </c>
      <c r="AG1306" s="5">
        <f t="shared" si="549"/>
        <v>0</v>
      </c>
      <c r="AH1306" s="5">
        <f t="shared" si="550"/>
        <v>0</v>
      </c>
      <c r="AI1306" s="5">
        <f t="shared" si="552"/>
        <v>-4.8075429218745747E-3</v>
      </c>
      <c r="AJ1306" s="5">
        <f t="shared" si="553"/>
        <v>-5.0408696910068107E-3</v>
      </c>
      <c r="AK1306" s="5">
        <f t="shared" si="554"/>
        <v>-5.0407826654826904E-3</v>
      </c>
      <c r="AL1306" s="5">
        <f t="shared" si="555"/>
        <v>-2.7349235300533348E-3</v>
      </c>
      <c r="AM1306" s="5">
        <f t="shared" si="556"/>
        <v>-2.9870127475452035E-3</v>
      </c>
      <c r="AN1306" s="5">
        <f t="shared" si="557"/>
        <v>0</v>
      </c>
      <c r="AO1306" s="5">
        <f t="shared" si="558"/>
        <v>0</v>
      </c>
      <c r="AP1306" s="5">
        <f t="shared" si="559"/>
        <v>0</v>
      </c>
      <c r="AQ1306" s="5">
        <f t="shared" si="560"/>
        <v>-5.2524435600619368E-3</v>
      </c>
      <c r="AR1306" s="5">
        <f t="shared" si="561"/>
        <v>-2.8080642255100541E-3</v>
      </c>
      <c r="AS1306" s="5">
        <f t="shared" si="562"/>
        <v>6.6072486859281021E-4</v>
      </c>
      <c r="AT1306" s="5">
        <f t="shared" si="563"/>
        <v>-1.8287156327578824E-3</v>
      </c>
      <c r="AU1306" s="5">
        <f t="shared" si="564"/>
        <v>-1.5436840916993599E-4</v>
      </c>
      <c r="AV1306" s="5">
        <f t="shared" si="565"/>
        <v>-3.926574156163376E-4</v>
      </c>
      <c r="AW1306" s="5">
        <f t="shared" si="566"/>
        <v>3.0846093092145033E-3</v>
      </c>
      <c r="AX1306" s="5">
        <f t="shared" si="567"/>
        <v>4.1944508015898663E-3</v>
      </c>
      <c r="AZ1306" s="7">
        <f t="shared" si="551"/>
        <v>149.88343754936264</v>
      </c>
      <c r="BA1306" s="4">
        <f t="shared" si="568"/>
        <v>-9.6281649248673273E-4</v>
      </c>
      <c r="BB1306" s="5">
        <f>AZ1306/MAX($AZ$16:AZ1306)-1</f>
        <v>-6.3609386190721651E-3</v>
      </c>
    </row>
    <row r="1307" spans="1:54" x14ac:dyDescent="0.25">
      <c r="A1307" s="3">
        <v>44459</v>
      </c>
      <c r="B1307">
        <f>IFERROR(VLOOKUP($A1307,Finnifty!$A$14:$I$486,B$15+1,FALSE),All_curves!B1306)</f>
        <v>1010813.31</v>
      </c>
      <c r="C1307">
        <f>IFERROR(VLOOKUP($A1307,Finnifty!$A$14:$I$486,C$15+1,FALSE),All_curves!C1306)</f>
        <v>1047679.75</v>
      </c>
      <c r="D1307">
        <f>IFERROR(VLOOKUP($A1307,Finnifty!$A$14:$I$486,D$15+1,FALSE),All_curves!D1306)</f>
        <v>1066090</v>
      </c>
      <c r="E1307">
        <f>IFERROR(VLOOKUP($A1307,Finnifty!$A$14:$I$486,E$15+1,FALSE),All_curves!E1306)</f>
        <v>1007847.75</v>
      </c>
      <c r="F1307">
        <f>IFERROR(VLOOKUP($A1307,Finnifty!$A$14:$I$486,F$15+1,FALSE),All_curves!F1306)</f>
        <v>1051662.6299999999</v>
      </c>
      <c r="G1307">
        <f>IFERROR(VLOOKUP($A1307,Finnifty!$A$14:$I$486,G$15+1,FALSE),All_curves!G1306)</f>
        <v>1105869.5</v>
      </c>
      <c r="H1307">
        <f>IFERROR(VLOOKUP($A1307,Finnifty!$A$14:$I$486,H$15+1,FALSE),All_curves!H1306)</f>
        <v>1060875.5</v>
      </c>
      <c r="I1307">
        <f>IFERROR(VLOOKUP($A1307,Finnifty!$A$14:$I$486,I$15+1,FALSE),All_curves!I1306)</f>
        <v>1002166.81</v>
      </c>
      <c r="J1307">
        <f>IFERROR(VLOOKUP($A1307,Banknifty!$A$14:$I$4860,2,FALSE),All_curves!J1306)</f>
        <v>17937392</v>
      </c>
      <c r="K1307">
        <f>IFERROR(VLOOKUP($A1307,Banknifty!$A$14:$I$4860,3,FALSE),All_curves!K1306)</f>
        <v>33539288</v>
      </c>
      <c r="L1307">
        <f>IFERROR(VLOOKUP($A1307,Banknifty!$A$14:$I$4860,4,FALSE),All_curves!L1306)</f>
        <v>23717940</v>
      </c>
      <c r="M1307">
        <f>IFERROR(VLOOKUP($A1307,Banknifty!$A$14:$I$4860,5,FALSE),All_curves!M1306)</f>
        <v>34741476</v>
      </c>
      <c r="N1307">
        <f>IFERROR(VLOOKUP($A1307,Banknifty!$A$14:$I$4860,6,FALSE),All_curves!N1306)</f>
        <v>18383138</v>
      </c>
      <c r="O1307">
        <f>IFERROR(VLOOKUP($A1307,Banknifty!$A$14:$I$4860,7,FALSE),All_curves!O1306)</f>
        <v>31775776</v>
      </c>
      <c r="P1307">
        <f>IFERROR(VLOOKUP($A1307,Banknifty!$A$14:$I$4860,8,FALSE),All_curves!P1306)</f>
        <v>31775776</v>
      </c>
      <c r="Q1307">
        <f>IFERROR(VLOOKUP($A1307,Banknifty!$A$14:$I$4860,9,FALSE),All_curves!Q1306)</f>
        <v>25777110</v>
      </c>
      <c r="R1307">
        <f>IFERROR(VLOOKUP($A1307,Nifty!$A$14:$I$4860,2,FALSE),All_curves!R1306)</f>
        <v>9055168</v>
      </c>
      <c r="S1307">
        <f>IFERROR(VLOOKUP($A1307,Nifty!$A$14:$I$4860,3,FALSE),All_curves!S1306)</f>
        <v>12414980</v>
      </c>
      <c r="T1307">
        <f>IFERROR(VLOOKUP($A1307,Nifty!$A$14:$I$4860,4,FALSE),All_curves!T1306)</f>
        <v>12113810</v>
      </c>
      <c r="U1307">
        <f>IFERROR(VLOOKUP($A1307,Nifty!$A$14:$I$4860,5,FALSE),All_curves!U1306)</f>
        <v>13303871</v>
      </c>
      <c r="V1307">
        <f>IFERROR(VLOOKUP($A1307,Nifty!$A$14:$I$4860,6,FALSE),All_curves!V1306)</f>
        <v>10289632</v>
      </c>
      <c r="W1307">
        <f>IFERROR(VLOOKUP($A1307,Nifty!$A$14:$I$4860,7,FALSE),All_curves!W1306)</f>
        <v>12766860</v>
      </c>
      <c r="X1307">
        <f>IFERROR(VLOOKUP($A1307,Nifty!$A$14:$I$4860,8,FALSE),All_curves!X1306)</f>
        <v>12451128</v>
      </c>
      <c r="Y1307">
        <f>IFERROR(VLOOKUP($A1307,Nifty!$A$14:$I$4860,9,FALSE),All_curves!Y1306)</f>
        <v>12441413</v>
      </c>
      <c r="AA1307" s="5">
        <f t="shared" si="543"/>
        <v>-1.0003813972614406E-4</v>
      </c>
      <c r="AB1307" s="5">
        <f t="shared" si="544"/>
        <v>-9.9972847470097825E-5</v>
      </c>
      <c r="AC1307" s="5">
        <f t="shared" si="545"/>
        <v>0</v>
      </c>
      <c r="AD1307" s="5">
        <f t="shared" si="546"/>
        <v>0</v>
      </c>
      <c r="AE1307" s="5">
        <f t="shared" si="547"/>
        <v>-9.9946019451624402E-5</v>
      </c>
      <c r="AF1307" s="5">
        <f t="shared" si="548"/>
        <v>-1.0002892185767553E-4</v>
      </c>
      <c r="AG1307" s="5">
        <f t="shared" si="549"/>
        <v>0</v>
      </c>
      <c r="AH1307" s="5">
        <f t="shared" si="550"/>
        <v>0</v>
      </c>
      <c r="AI1307" s="5">
        <f t="shared" si="552"/>
        <v>8.4969403209234073E-5</v>
      </c>
      <c r="AJ1307" s="5">
        <f t="shared" si="553"/>
        <v>-1.5761975475523382E-3</v>
      </c>
      <c r="AK1307" s="5">
        <f t="shared" si="554"/>
        <v>1.6395882346282864E-3</v>
      </c>
      <c r="AL1307" s="5">
        <f t="shared" si="555"/>
        <v>8.8087603605790932E-4</v>
      </c>
      <c r="AM1307" s="5">
        <f t="shared" si="556"/>
        <v>-5.1239985900841667E-5</v>
      </c>
      <c r="AN1307" s="5">
        <f t="shared" si="557"/>
        <v>4.4168607174779329E-3</v>
      </c>
      <c r="AO1307" s="5">
        <f t="shared" si="558"/>
        <v>4.4168607174779329E-3</v>
      </c>
      <c r="AP1307" s="5">
        <f t="shared" si="559"/>
        <v>3.0886765208673062E-3</v>
      </c>
      <c r="AQ1307" s="5">
        <f t="shared" si="560"/>
        <v>-8.3398657938028586E-3</v>
      </c>
      <c r="AR1307" s="5">
        <f t="shared" si="561"/>
        <v>-2.987829043657797E-3</v>
      </c>
      <c r="AS1307" s="5">
        <f t="shared" si="562"/>
        <v>-2.1693314067228187E-3</v>
      </c>
      <c r="AT1307" s="5">
        <f t="shared" si="563"/>
        <v>5.344382153059879E-3</v>
      </c>
      <c r="AU1307" s="5">
        <f t="shared" si="564"/>
        <v>-8.3399759583715483E-3</v>
      </c>
      <c r="AV1307" s="5">
        <f t="shared" si="565"/>
        <v>-2.9877894926240156E-3</v>
      </c>
      <c r="AW1307" s="5">
        <f t="shared" si="566"/>
        <v>-2.1693037864364273E-3</v>
      </c>
      <c r="AX1307" s="5">
        <f t="shared" si="567"/>
        <v>4.9906688324519166E-4</v>
      </c>
      <c r="AZ1307" s="7">
        <f t="shared" si="551"/>
        <v>149.82941557233511</v>
      </c>
      <c r="BA1307" s="4">
        <f t="shared" si="568"/>
        <v>-3.6042659489793821E-4</v>
      </c>
      <c r="BB1307" s="5">
        <f>AZ1307/MAX($AZ$16:AZ1307)-1</f>
        <v>-6.7190725625233538E-3</v>
      </c>
    </row>
    <row r="1308" spans="1:54" x14ac:dyDescent="0.25">
      <c r="A1308" s="3">
        <v>44460</v>
      </c>
      <c r="B1308">
        <f>IFERROR(VLOOKUP($A1308,Finnifty!$A$14:$I$486,B$15+1,FALSE),All_curves!B1307)</f>
        <v>1007420.5</v>
      </c>
      <c r="C1308">
        <f>IFERROR(VLOOKUP($A1308,Finnifty!$A$14:$I$486,C$15+1,FALSE),All_curves!C1307)</f>
        <v>1044163.25</v>
      </c>
      <c r="D1308">
        <f>IFERROR(VLOOKUP($A1308,Finnifty!$A$14:$I$486,D$15+1,FALSE),All_curves!D1307)</f>
        <v>1066511.1299999999</v>
      </c>
      <c r="E1308">
        <f>IFERROR(VLOOKUP($A1308,Finnifty!$A$14:$I$486,E$15+1,FALSE),All_curves!E1307)</f>
        <v>1008245.81</v>
      </c>
      <c r="F1308">
        <f>IFERROR(VLOOKUP($A1308,Finnifty!$A$14:$I$486,F$15+1,FALSE),All_curves!F1307)</f>
        <v>1048132.69</v>
      </c>
      <c r="G1308">
        <f>IFERROR(VLOOKUP($A1308,Finnifty!$A$14:$I$486,G$15+1,FALSE),All_curves!G1307)</f>
        <v>1102157.6299999999</v>
      </c>
      <c r="H1308">
        <f>IFERROR(VLOOKUP($A1308,Finnifty!$A$14:$I$486,H$15+1,FALSE),All_curves!H1307)</f>
        <v>1061294.5</v>
      </c>
      <c r="I1308">
        <f>IFERROR(VLOOKUP($A1308,Finnifty!$A$14:$I$486,I$15+1,FALSE),All_curves!I1307)</f>
        <v>1002562.63</v>
      </c>
      <c r="J1308">
        <f>IFERROR(VLOOKUP($A1308,Banknifty!$A$14:$I$4860,2,FALSE),All_curves!J1307)</f>
        <v>17807894</v>
      </c>
      <c r="K1308">
        <f>IFERROR(VLOOKUP($A1308,Banknifty!$A$14:$I$4860,3,FALSE),All_curves!K1307)</f>
        <v>33263578</v>
      </c>
      <c r="L1308">
        <f>IFERROR(VLOOKUP($A1308,Banknifty!$A$14:$I$4860,4,FALSE),All_curves!L1307)</f>
        <v>23503472</v>
      </c>
      <c r="M1308">
        <f>IFERROR(VLOOKUP($A1308,Banknifty!$A$14:$I$4860,5,FALSE),All_curves!M1307)</f>
        <v>34454468</v>
      </c>
      <c r="N1308">
        <f>IFERROR(VLOOKUP($A1308,Banknifty!$A$14:$I$4860,6,FALSE),All_curves!N1307)</f>
        <v>18703100</v>
      </c>
      <c r="O1308">
        <f>IFERROR(VLOOKUP($A1308,Banknifty!$A$14:$I$4860,7,FALSE),All_curves!O1307)</f>
        <v>32342426</v>
      </c>
      <c r="P1308">
        <f>IFERROR(VLOOKUP($A1308,Banknifty!$A$14:$I$4860,8,FALSE),All_curves!P1307)</f>
        <v>32342426</v>
      </c>
      <c r="Q1308">
        <f>IFERROR(VLOOKUP($A1308,Banknifty!$A$14:$I$4860,9,FALSE),All_curves!Q1307)</f>
        <v>26138572</v>
      </c>
      <c r="R1308">
        <f>IFERROR(VLOOKUP($A1308,Nifty!$A$14:$I$4860,2,FALSE),All_curves!R1307)</f>
        <v>9106063</v>
      </c>
      <c r="S1308">
        <f>IFERROR(VLOOKUP($A1308,Nifty!$A$14:$I$4860,3,FALSE),All_curves!S1307)</f>
        <v>12380620</v>
      </c>
      <c r="T1308">
        <f>IFERROR(VLOOKUP($A1308,Nifty!$A$14:$I$4860,4,FALSE),All_curves!T1307)</f>
        <v>12136212</v>
      </c>
      <c r="U1308">
        <f>IFERROR(VLOOKUP($A1308,Nifty!$A$14:$I$4860,5,FALSE),All_curves!U1307)</f>
        <v>13286855</v>
      </c>
      <c r="V1308">
        <f>IFERROR(VLOOKUP($A1308,Nifty!$A$14:$I$4860,6,FALSE),All_curves!V1307)</f>
        <v>10347466</v>
      </c>
      <c r="W1308">
        <f>IFERROR(VLOOKUP($A1308,Nifty!$A$14:$I$4860,7,FALSE),All_curves!W1307)</f>
        <v>12731527</v>
      </c>
      <c r="X1308">
        <f>IFERROR(VLOOKUP($A1308,Nifty!$A$14:$I$4860,8,FALSE),All_curves!X1307)</f>
        <v>12474153</v>
      </c>
      <c r="Y1308">
        <f>IFERROR(VLOOKUP($A1308,Nifty!$A$14:$I$4860,9,FALSE),All_curves!Y1307)</f>
        <v>12507905</v>
      </c>
      <c r="AA1308" s="5">
        <f t="shared" si="543"/>
        <v>-3.3565149631835656E-3</v>
      </c>
      <c r="AB1308" s="5">
        <f t="shared" si="544"/>
        <v>-3.356464606670162E-3</v>
      </c>
      <c r="AC1308" s="5">
        <f t="shared" si="545"/>
        <v>3.9502293427373658E-4</v>
      </c>
      <c r="AD1308" s="5">
        <f t="shared" si="546"/>
        <v>3.9496044913533979E-4</v>
      </c>
      <c r="AE1308" s="5">
        <f t="shared" si="547"/>
        <v>-3.3565326933789885E-3</v>
      </c>
      <c r="AF1308" s="5">
        <f t="shared" si="548"/>
        <v>-3.3565172020750822E-3</v>
      </c>
      <c r="AG1308" s="5">
        <f t="shared" si="549"/>
        <v>3.9495680690149193E-4</v>
      </c>
      <c r="AH1308" s="5">
        <f t="shared" si="550"/>
        <v>3.9496418764861652E-4</v>
      </c>
      <c r="AI1308" s="5">
        <f t="shared" si="552"/>
        <v>-7.2194441644582996E-3</v>
      </c>
      <c r="AJ1308" s="5">
        <f t="shared" si="553"/>
        <v>-8.2205084377462434E-3</v>
      </c>
      <c r="AK1308" s="5">
        <f t="shared" si="554"/>
        <v>-9.0424379183015047E-3</v>
      </c>
      <c r="AL1308" s="5">
        <f t="shared" si="555"/>
        <v>-8.2612494644729306E-3</v>
      </c>
      <c r="AM1308" s="5">
        <f t="shared" si="556"/>
        <v>1.740518947309222E-2</v>
      </c>
      <c r="AN1308" s="5">
        <f t="shared" si="557"/>
        <v>1.7832766696240565E-2</v>
      </c>
      <c r="AO1308" s="5">
        <f t="shared" si="558"/>
        <v>1.7832766696240565E-2</v>
      </c>
      <c r="AP1308" s="5">
        <f t="shared" si="559"/>
        <v>1.4022596016388222E-2</v>
      </c>
      <c r="AQ1308" s="5">
        <f t="shared" si="560"/>
        <v>5.6205472940977774E-3</v>
      </c>
      <c r="AR1308" s="5">
        <f t="shared" si="561"/>
        <v>-2.7676242732569412E-3</v>
      </c>
      <c r="AS1308" s="5">
        <f t="shared" si="562"/>
        <v>1.8492943178074484E-3</v>
      </c>
      <c r="AT1308" s="5">
        <f t="shared" si="563"/>
        <v>-1.2790262322898149E-3</v>
      </c>
      <c r="AU1308" s="5">
        <f t="shared" si="564"/>
        <v>5.6206091724173568E-3</v>
      </c>
      <c r="AV1308" s="5">
        <f t="shared" si="565"/>
        <v>-2.7675560004574162E-3</v>
      </c>
      <c r="AW1308" s="5">
        <f t="shared" si="566"/>
        <v>1.849230045663397E-3</v>
      </c>
      <c r="AX1308" s="5">
        <f t="shared" si="567"/>
        <v>5.3444090313536918E-3</v>
      </c>
      <c r="AZ1308" s="7">
        <f t="shared" si="551"/>
        <v>150.05399386677493</v>
      </c>
      <c r="BA1308" s="4">
        <f t="shared" si="568"/>
        <v>1.4988932152070619E-3</v>
      </c>
      <c r="BB1308" s="5">
        <f>AZ1308/MAX($AZ$16:AZ1308)-1</f>
        <v>-5.230250519592694E-3</v>
      </c>
    </row>
    <row r="1309" spans="1:54" x14ac:dyDescent="0.25">
      <c r="A1309" s="3">
        <v>44461</v>
      </c>
      <c r="B1309">
        <f>IFERROR(VLOOKUP($A1309,Finnifty!$A$14:$I$486,B$15+1,FALSE),All_curves!B1308)</f>
        <v>1015111.31</v>
      </c>
      <c r="C1309">
        <f>IFERROR(VLOOKUP($A1309,Finnifty!$A$14:$I$486,C$15+1,FALSE),All_curves!C1308)</f>
        <v>1052134.5</v>
      </c>
      <c r="D1309">
        <f>IFERROR(VLOOKUP($A1309,Finnifty!$A$14:$I$486,D$15+1,FALSE),All_curves!D1308)</f>
        <v>1074653</v>
      </c>
      <c r="E1309">
        <f>IFERROR(VLOOKUP($A1309,Finnifty!$A$14:$I$486,E$15+1,FALSE),All_curves!E1308)</f>
        <v>1015942.88</v>
      </c>
      <c r="F1309">
        <f>IFERROR(VLOOKUP($A1309,Finnifty!$A$14:$I$486,F$15+1,FALSE),All_curves!F1308)</f>
        <v>1056134.25</v>
      </c>
      <c r="G1309">
        <f>IFERROR(VLOOKUP($A1309,Finnifty!$A$14:$I$486,G$15+1,FALSE),All_curves!G1308)</f>
        <v>1110571.6299999999</v>
      </c>
      <c r="H1309">
        <f>IFERROR(VLOOKUP($A1309,Finnifty!$A$14:$I$486,H$15+1,FALSE),All_curves!H1308)</f>
        <v>1069396.5</v>
      </c>
      <c r="I1309">
        <f>IFERROR(VLOOKUP($A1309,Finnifty!$A$14:$I$486,I$15+1,FALSE),All_curves!I1308)</f>
        <v>1010216.31</v>
      </c>
      <c r="J1309">
        <f>IFERROR(VLOOKUP($A1309,Banknifty!$A$14:$I$4860,2,FALSE),All_curves!J1308)</f>
        <v>17838218</v>
      </c>
      <c r="K1309">
        <f>IFERROR(VLOOKUP($A1309,Banknifty!$A$14:$I$4860,3,FALSE),All_curves!K1308)</f>
        <v>33267968</v>
      </c>
      <c r="L1309">
        <f>IFERROR(VLOOKUP($A1309,Banknifty!$A$14:$I$4860,4,FALSE),All_curves!L1308)</f>
        <v>23458330</v>
      </c>
      <c r="M1309">
        <f>IFERROR(VLOOKUP($A1309,Banknifty!$A$14:$I$4860,5,FALSE),All_curves!M1308)</f>
        <v>34400348</v>
      </c>
      <c r="N1309">
        <f>IFERROR(VLOOKUP($A1309,Banknifty!$A$14:$I$4860,6,FALSE),All_curves!N1308)</f>
        <v>18656422</v>
      </c>
      <c r="O1309">
        <f>IFERROR(VLOOKUP($A1309,Banknifty!$A$14:$I$4860,7,FALSE),All_curves!O1308)</f>
        <v>32253276</v>
      </c>
      <c r="P1309">
        <f>IFERROR(VLOOKUP($A1309,Banknifty!$A$14:$I$4860,8,FALSE),All_curves!P1308)</f>
        <v>32253276</v>
      </c>
      <c r="Q1309">
        <f>IFERROR(VLOOKUP($A1309,Banknifty!$A$14:$I$4860,9,FALSE),All_curves!Q1308)</f>
        <v>26071134</v>
      </c>
      <c r="R1309">
        <f>IFERROR(VLOOKUP($A1309,Nifty!$A$14:$I$4860,2,FALSE),All_curves!R1308)</f>
        <v>9113720</v>
      </c>
      <c r="S1309">
        <f>IFERROR(VLOOKUP($A1309,Nifty!$A$14:$I$4860,3,FALSE),All_curves!S1308)</f>
        <v>12383793</v>
      </c>
      <c r="T1309">
        <f>IFERROR(VLOOKUP($A1309,Nifty!$A$14:$I$4860,4,FALSE),All_curves!T1308)</f>
        <v>12139152</v>
      </c>
      <c r="U1309">
        <f>IFERROR(VLOOKUP($A1309,Nifty!$A$14:$I$4860,5,FALSE),All_curves!U1308)</f>
        <v>13286855</v>
      </c>
      <c r="V1309">
        <f>IFERROR(VLOOKUP($A1309,Nifty!$A$14:$I$4860,6,FALSE),All_curves!V1308)</f>
        <v>10356167</v>
      </c>
      <c r="W1309">
        <f>IFERROR(VLOOKUP($A1309,Nifty!$A$14:$I$4860,7,FALSE),All_curves!W1308)</f>
        <v>12734789</v>
      </c>
      <c r="X1309">
        <f>IFERROR(VLOOKUP($A1309,Nifty!$A$14:$I$4860,8,FALSE),All_curves!X1308)</f>
        <v>12477176</v>
      </c>
      <c r="Y1309">
        <f>IFERROR(VLOOKUP($A1309,Nifty!$A$14:$I$4860,9,FALSE),All_curves!Y1308)</f>
        <v>12491907</v>
      </c>
      <c r="AA1309" s="5">
        <f t="shared" si="543"/>
        <v>7.6341607104482012E-3</v>
      </c>
      <c r="AB1309" s="5">
        <f t="shared" si="544"/>
        <v>7.6341031921971503E-3</v>
      </c>
      <c r="AC1309" s="5">
        <f t="shared" si="545"/>
        <v>7.6341162984394639E-3</v>
      </c>
      <c r="AD1309" s="5">
        <f t="shared" si="546"/>
        <v>7.6341204928984663E-3</v>
      </c>
      <c r="AE1309" s="5">
        <f t="shared" si="547"/>
        <v>7.6341097614271991E-3</v>
      </c>
      <c r="AF1309" s="5">
        <f t="shared" si="548"/>
        <v>7.6341167279312394E-3</v>
      </c>
      <c r="AG1309" s="5">
        <f t="shared" si="549"/>
        <v>7.634073294453092E-3</v>
      </c>
      <c r="AH1309" s="5">
        <f t="shared" si="550"/>
        <v>7.6341165838189617E-3</v>
      </c>
      <c r="AI1309" s="5">
        <f t="shared" si="552"/>
        <v>1.7028403246335255E-3</v>
      </c>
      <c r="AJ1309" s="5">
        <f t="shared" si="553"/>
        <v>1.3197618127547273E-4</v>
      </c>
      <c r="AK1309" s="5">
        <f t="shared" si="554"/>
        <v>-1.9206524040362716E-3</v>
      </c>
      <c r="AL1309" s="5">
        <f t="shared" si="555"/>
        <v>-1.5707687026251804E-3</v>
      </c>
      <c r="AM1309" s="5">
        <f t="shared" si="556"/>
        <v>-2.4957360009837393E-3</v>
      </c>
      <c r="AN1309" s="5">
        <f t="shared" si="557"/>
        <v>-2.7564413380740671E-3</v>
      </c>
      <c r="AO1309" s="5">
        <f t="shared" si="558"/>
        <v>-2.7564413380740671E-3</v>
      </c>
      <c r="AP1309" s="5">
        <f t="shared" si="559"/>
        <v>-2.5800185258781916E-3</v>
      </c>
      <c r="AQ1309" s="5">
        <f t="shared" si="560"/>
        <v>8.4086833135232908E-4</v>
      </c>
      <c r="AR1309" s="5">
        <f t="shared" si="561"/>
        <v>2.5628764956842076E-4</v>
      </c>
      <c r="AS1309" s="5">
        <f t="shared" si="562"/>
        <v>2.4225021777790623E-4</v>
      </c>
      <c r="AT1309" s="5">
        <f t="shared" si="563"/>
        <v>0</v>
      </c>
      <c r="AU1309" s="5">
        <f t="shared" si="564"/>
        <v>8.4088220246392176E-4</v>
      </c>
      <c r="AV1309" s="5">
        <f t="shared" si="565"/>
        <v>2.5621435669109793E-4</v>
      </c>
      <c r="AW1309" s="5">
        <f t="shared" si="566"/>
        <v>2.4234110323972935E-4</v>
      </c>
      <c r="AX1309" s="5">
        <f t="shared" si="567"/>
        <v>-1.2790311407065991E-3</v>
      </c>
      <c r="AZ1309" s="7">
        <f t="shared" si="551"/>
        <v>150.3680286656512</v>
      </c>
      <c r="BA1309" s="4">
        <f t="shared" si="568"/>
        <v>2.0928119990932526E-3</v>
      </c>
      <c r="BB1309" s="5">
        <f>AZ1309/MAX($AZ$16:AZ1309)-1</f>
        <v>-3.1483844515450832E-3</v>
      </c>
    </row>
    <row r="1310" spans="1:54" x14ac:dyDescent="0.25">
      <c r="A1310" s="3">
        <v>44462</v>
      </c>
      <c r="B1310">
        <f>IFERROR(VLOOKUP($A1310,Finnifty!$A$14:$I$486,B$15+1,FALSE),All_curves!B1309)</f>
        <v>1013707.06</v>
      </c>
      <c r="C1310">
        <f>IFERROR(VLOOKUP($A1310,Finnifty!$A$14:$I$486,C$15+1,FALSE),All_curves!C1309)</f>
        <v>1052598.25</v>
      </c>
      <c r="D1310">
        <f>IFERROR(VLOOKUP($A1310,Finnifty!$A$14:$I$486,D$15+1,FALSE),All_curves!D1309)</f>
        <v>1075727.75</v>
      </c>
      <c r="E1310">
        <f>IFERROR(VLOOKUP($A1310,Finnifty!$A$14:$I$486,E$15+1,FALSE),All_curves!E1309)</f>
        <v>1016400.06</v>
      </c>
      <c r="F1310">
        <f>IFERROR(VLOOKUP($A1310,Finnifty!$A$14:$I$486,F$15+1,FALSE),All_curves!F1309)</f>
        <v>1062418.25</v>
      </c>
      <c r="G1310">
        <f>IFERROR(VLOOKUP($A1310,Finnifty!$A$14:$I$486,G$15+1,FALSE),All_curves!G1309)</f>
        <v>1121231.25</v>
      </c>
      <c r="H1310">
        <f>IFERROR(VLOOKUP($A1310,Finnifty!$A$14:$I$486,H$15+1,FALSE),All_curves!H1309)</f>
        <v>1070466</v>
      </c>
      <c r="I1310">
        <f>IFERROR(VLOOKUP($A1310,Finnifty!$A$14:$I$486,I$15+1,FALSE),All_curves!I1309)</f>
        <v>1006966.81</v>
      </c>
      <c r="J1310">
        <f>IFERROR(VLOOKUP($A1310,Banknifty!$A$14:$I$4860,2,FALSE),All_curves!J1309)</f>
        <v>18014218</v>
      </c>
      <c r="K1310">
        <f>IFERROR(VLOOKUP($A1310,Banknifty!$A$14:$I$4860,3,FALSE),All_curves!K1309)</f>
        <v>32983880</v>
      </c>
      <c r="L1310">
        <f>IFERROR(VLOOKUP($A1310,Banknifty!$A$14:$I$4860,4,FALSE),All_curves!L1309)</f>
        <v>23475568</v>
      </c>
      <c r="M1310">
        <f>IFERROR(VLOOKUP($A1310,Banknifty!$A$14:$I$4860,5,FALSE),All_curves!M1309)</f>
        <v>34210208</v>
      </c>
      <c r="N1310">
        <f>IFERROR(VLOOKUP($A1310,Banknifty!$A$14:$I$4860,6,FALSE),All_curves!N1309)</f>
        <v>18658008</v>
      </c>
      <c r="O1310">
        <f>IFERROR(VLOOKUP($A1310,Banknifty!$A$14:$I$4860,7,FALSE),All_curves!O1309)</f>
        <v>32202440</v>
      </c>
      <c r="P1310">
        <f>IFERROR(VLOOKUP($A1310,Banknifty!$A$14:$I$4860,8,FALSE),All_curves!P1309)</f>
        <v>32202440</v>
      </c>
      <c r="Q1310">
        <f>IFERROR(VLOOKUP($A1310,Banknifty!$A$14:$I$4860,9,FALSE),All_curves!Q1309)</f>
        <v>26094096</v>
      </c>
      <c r="R1310">
        <f>IFERROR(VLOOKUP($A1310,Nifty!$A$14:$I$4860,2,FALSE),All_curves!R1309)</f>
        <v>9331728</v>
      </c>
      <c r="S1310">
        <f>IFERROR(VLOOKUP($A1310,Nifty!$A$14:$I$4860,3,FALSE),All_curves!S1309)</f>
        <v>12634398</v>
      </c>
      <c r="T1310">
        <f>IFERROR(VLOOKUP($A1310,Nifty!$A$14:$I$4860,4,FALSE),All_curves!T1309)</f>
        <v>12499296</v>
      </c>
      <c r="U1310">
        <f>IFERROR(VLOOKUP($A1310,Nifty!$A$14:$I$4860,5,FALSE),All_curves!U1309)</f>
        <v>13392474</v>
      </c>
      <c r="V1310">
        <f>IFERROR(VLOOKUP($A1310,Nifty!$A$14:$I$4860,6,FALSE),All_curves!V1309)</f>
        <v>10420703</v>
      </c>
      <c r="W1310">
        <f>IFERROR(VLOOKUP($A1310,Nifty!$A$14:$I$4860,7,FALSE),All_curves!W1309)</f>
        <v>12798186</v>
      </c>
      <c r="X1310">
        <f>IFERROR(VLOOKUP($A1310,Nifty!$A$14:$I$4860,8,FALSE),All_curves!X1309)</f>
        <v>12518711</v>
      </c>
      <c r="Y1310">
        <f>IFERROR(VLOOKUP($A1310,Nifty!$A$14:$I$4860,9,FALSE),All_curves!Y1309)</f>
        <v>12491907</v>
      </c>
      <c r="AA1310" s="5">
        <f t="shared" si="543"/>
        <v>-1.3833458322910497E-3</v>
      </c>
      <c r="AB1310" s="5">
        <f t="shared" si="544"/>
        <v>4.4077064291681012E-4</v>
      </c>
      <c r="AC1310" s="5">
        <f t="shared" si="545"/>
        <v>1.0000902616937868E-3</v>
      </c>
      <c r="AD1310" s="5">
        <f t="shared" si="546"/>
        <v>4.5000561448893528E-4</v>
      </c>
      <c r="AE1310" s="5">
        <f t="shared" si="547"/>
        <v>5.9500011480548842E-3</v>
      </c>
      <c r="AF1310" s="5">
        <f t="shared" si="548"/>
        <v>9.5983183002794625E-3</v>
      </c>
      <c r="AG1310" s="5">
        <f t="shared" si="549"/>
        <v>1.000096783559723E-3</v>
      </c>
      <c r="AH1310" s="5">
        <f t="shared" si="550"/>
        <v>-3.2166378307632026E-3</v>
      </c>
      <c r="AI1310" s="5">
        <f t="shared" si="552"/>
        <v>9.8664563915520365E-3</v>
      </c>
      <c r="AJ1310" s="5">
        <f t="shared" si="553"/>
        <v>-8.5393853931806651E-3</v>
      </c>
      <c r="AK1310" s="5">
        <f t="shared" si="554"/>
        <v>7.3483491791614952E-4</v>
      </c>
      <c r="AL1310" s="5">
        <f t="shared" si="555"/>
        <v>-5.5272696659929288E-3</v>
      </c>
      <c r="AM1310" s="5">
        <f t="shared" si="556"/>
        <v>8.5010941540675233E-5</v>
      </c>
      <c r="AN1310" s="5">
        <f t="shared" si="557"/>
        <v>-1.5761499700061021E-3</v>
      </c>
      <c r="AO1310" s="5">
        <f t="shared" si="558"/>
        <v>-1.5761499700061021E-3</v>
      </c>
      <c r="AP1310" s="5">
        <f t="shared" si="559"/>
        <v>8.8074419777828261E-4</v>
      </c>
      <c r="AQ1310" s="5">
        <f t="shared" si="560"/>
        <v>2.3920857783649163E-2</v>
      </c>
      <c r="AR1310" s="5">
        <f t="shared" si="561"/>
        <v>2.0236530116419127E-2</v>
      </c>
      <c r="AS1310" s="5">
        <f t="shared" si="562"/>
        <v>2.9667970217359452E-2</v>
      </c>
      <c r="AT1310" s="5">
        <f t="shared" si="563"/>
        <v>7.9491346898870052E-3</v>
      </c>
      <c r="AU1310" s="5">
        <f t="shared" si="564"/>
        <v>6.2316492192526773E-3</v>
      </c>
      <c r="AV1310" s="5">
        <f t="shared" si="565"/>
        <v>4.9782528787873925E-3</v>
      </c>
      <c r="AW1310" s="5">
        <f t="shared" si="566"/>
        <v>3.3288782654024018E-3</v>
      </c>
      <c r="AX1310" s="5">
        <f t="shared" si="567"/>
        <v>0</v>
      </c>
      <c r="AZ1310" s="7">
        <f t="shared" si="551"/>
        <v>151.02276028215408</v>
      </c>
      <c r="BA1310" s="4">
        <f t="shared" si="568"/>
        <v>4.3541943211790803E-3</v>
      </c>
      <c r="BB1310" s="5">
        <f>AZ1310/MAX($AZ$16:AZ1310)-1</f>
        <v>0</v>
      </c>
    </row>
    <row r="1311" spans="1:54" x14ac:dyDescent="0.25">
      <c r="A1311" s="3">
        <v>44463</v>
      </c>
      <c r="B1311">
        <f>IFERROR(VLOOKUP($A1311,Finnifty!$A$14:$I$486,B$15+1,FALSE),All_curves!B1310)</f>
        <v>1013707.06</v>
      </c>
      <c r="C1311">
        <f>IFERROR(VLOOKUP($A1311,Finnifty!$A$14:$I$486,C$15+1,FALSE),All_curves!C1310)</f>
        <v>1052598.25</v>
      </c>
      <c r="D1311">
        <f>IFERROR(VLOOKUP($A1311,Finnifty!$A$14:$I$486,D$15+1,FALSE),All_curves!D1310)</f>
        <v>1075727.75</v>
      </c>
      <c r="E1311">
        <f>IFERROR(VLOOKUP($A1311,Finnifty!$A$14:$I$486,E$15+1,FALSE),All_curves!E1310)</f>
        <v>1016400.06</v>
      </c>
      <c r="F1311">
        <f>IFERROR(VLOOKUP($A1311,Finnifty!$A$14:$I$486,F$15+1,FALSE),All_curves!F1310)</f>
        <v>1062418.25</v>
      </c>
      <c r="G1311">
        <f>IFERROR(VLOOKUP($A1311,Finnifty!$A$14:$I$486,G$15+1,FALSE),All_curves!G1310)</f>
        <v>1121231.25</v>
      </c>
      <c r="H1311">
        <f>IFERROR(VLOOKUP($A1311,Finnifty!$A$14:$I$486,H$15+1,FALSE),All_curves!H1310)</f>
        <v>1070466</v>
      </c>
      <c r="I1311">
        <f>IFERROR(VLOOKUP($A1311,Finnifty!$A$14:$I$486,I$15+1,FALSE),All_curves!I1310)</f>
        <v>1006966.81</v>
      </c>
      <c r="J1311">
        <f>IFERROR(VLOOKUP($A1311,Banknifty!$A$14:$I$4860,2,FALSE),All_curves!J1310)</f>
        <v>18014218</v>
      </c>
      <c r="K1311">
        <f>IFERROR(VLOOKUP($A1311,Banknifty!$A$14:$I$4860,3,FALSE),All_curves!K1310)</f>
        <v>32982358</v>
      </c>
      <c r="L1311">
        <f>IFERROR(VLOOKUP($A1311,Banknifty!$A$14:$I$4860,4,FALSE),All_curves!L1310)</f>
        <v>23475568</v>
      </c>
      <c r="M1311">
        <f>IFERROR(VLOOKUP($A1311,Banknifty!$A$14:$I$4860,5,FALSE),All_curves!M1310)</f>
        <v>34193108</v>
      </c>
      <c r="N1311">
        <f>IFERROR(VLOOKUP($A1311,Banknifty!$A$14:$I$4860,6,FALSE),All_curves!N1310)</f>
        <v>18523308</v>
      </c>
      <c r="O1311">
        <f>IFERROR(VLOOKUP($A1311,Banknifty!$A$14:$I$4860,7,FALSE),All_curves!O1310)</f>
        <v>31937718</v>
      </c>
      <c r="P1311">
        <f>IFERROR(VLOOKUP($A1311,Banknifty!$A$14:$I$4860,8,FALSE),All_curves!P1310)</f>
        <v>31937718</v>
      </c>
      <c r="Q1311">
        <f>IFERROR(VLOOKUP($A1311,Banknifty!$A$14:$I$4860,9,FALSE),All_curves!Q1310)</f>
        <v>25878528</v>
      </c>
      <c r="R1311">
        <f>IFERROR(VLOOKUP($A1311,Nifty!$A$14:$I$4860,2,FALSE),All_curves!R1310)</f>
        <v>9331728</v>
      </c>
      <c r="S1311">
        <f>IFERROR(VLOOKUP($A1311,Nifty!$A$14:$I$4860,3,FALSE),All_curves!S1310)</f>
        <v>12625667</v>
      </c>
      <c r="T1311">
        <f>IFERROR(VLOOKUP($A1311,Nifty!$A$14:$I$4860,4,FALSE),All_curves!T1310)</f>
        <v>12499296</v>
      </c>
      <c r="U1311">
        <f>IFERROR(VLOOKUP($A1311,Nifty!$A$14:$I$4860,5,FALSE),All_curves!U1310)</f>
        <v>13392474</v>
      </c>
      <c r="V1311">
        <f>IFERROR(VLOOKUP($A1311,Nifty!$A$14:$I$4860,6,FALSE),All_curves!V1310)</f>
        <v>10466593</v>
      </c>
      <c r="W1311">
        <f>IFERROR(VLOOKUP($A1311,Nifty!$A$14:$I$4860,7,FALSE),All_curves!W1310)</f>
        <v>12841539</v>
      </c>
      <c r="X1311">
        <f>IFERROR(VLOOKUP($A1311,Nifty!$A$14:$I$4860,8,FALSE),All_curves!X1310)</f>
        <v>12568545</v>
      </c>
      <c r="Y1311">
        <f>IFERROR(VLOOKUP($A1311,Nifty!$A$14:$I$4860,9,FALSE),All_curves!Y1310)</f>
        <v>12532866</v>
      </c>
      <c r="AA1311" s="5">
        <f t="shared" si="543"/>
        <v>0</v>
      </c>
      <c r="AB1311" s="5">
        <f t="shared" si="544"/>
        <v>0</v>
      </c>
      <c r="AC1311" s="5">
        <f t="shared" si="545"/>
        <v>0</v>
      </c>
      <c r="AD1311" s="5">
        <f t="shared" si="546"/>
        <v>0</v>
      </c>
      <c r="AE1311" s="5">
        <f t="shared" si="547"/>
        <v>0</v>
      </c>
      <c r="AF1311" s="5">
        <f t="shared" si="548"/>
        <v>0</v>
      </c>
      <c r="AG1311" s="5">
        <f t="shared" si="549"/>
        <v>0</v>
      </c>
      <c r="AH1311" s="5">
        <f t="shared" si="550"/>
        <v>0</v>
      </c>
      <c r="AI1311" s="5">
        <f t="shared" si="552"/>
        <v>0</v>
      </c>
      <c r="AJ1311" s="5">
        <f t="shared" si="553"/>
        <v>-4.6143752645222413E-5</v>
      </c>
      <c r="AK1311" s="5">
        <f t="shared" si="554"/>
        <v>0</v>
      </c>
      <c r="AL1311" s="5">
        <f t="shared" si="555"/>
        <v>-4.998508047656669E-4</v>
      </c>
      <c r="AM1311" s="5">
        <f t="shared" si="556"/>
        <v>-7.2194202082023207E-3</v>
      </c>
      <c r="AN1311" s="5">
        <f t="shared" si="557"/>
        <v>-8.2205572000134675E-3</v>
      </c>
      <c r="AO1311" s="5">
        <f t="shared" si="558"/>
        <v>-8.2205572000134675E-3</v>
      </c>
      <c r="AP1311" s="5">
        <f t="shared" si="559"/>
        <v>-8.2611790805092733E-3</v>
      </c>
      <c r="AQ1311" s="5">
        <f t="shared" si="560"/>
        <v>0</v>
      </c>
      <c r="AR1311" s="5">
        <f t="shared" si="561"/>
        <v>-6.91049941595967E-4</v>
      </c>
      <c r="AS1311" s="5">
        <f t="shared" si="562"/>
        <v>0</v>
      </c>
      <c r="AT1311" s="5">
        <f t="shared" si="563"/>
        <v>0</v>
      </c>
      <c r="AU1311" s="5">
        <f t="shared" si="564"/>
        <v>4.4037336060724908E-3</v>
      </c>
      <c r="AV1311" s="5">
        <f t="shared" si="565"/>
        <v>3.3874331877969954E-3</v>
      </c>
      <c r="AW1311" s="5">
        <f t="shared" si="566"/>
        <v>3.9807612780580204E-3</v>
      </c>
      <c r="AX1311" s="5">
        <f t="shared" si="567"/>
        <v>3.2788428540173609E-3</v>
      </c>
      <c r="AZ1311" s="7">
        <f t="shared" si="551"/>
        <v>150.90881368967777</v>
      </c>
      <c r="BA1311" s="4">
        <f t="shared" si="568"/>
        <v>-7.544994692416881E-4</v>
      </c>
      <c r="BB1311" s="5">
        <f>AZ1311/MAX($AZ$16:AZ1311)-1</f>
        <v>-7.5449946924177613E-4</v>
      </c>
    </row>
    <row r="1312" spans="1:54" x14ac:dyDescent="0.25">
      <c r="A1312" s="3">
        <v>44466</v>
      </c>
      <c r="B1312">
        <f>IFERROR(VLOOKUP($A1312,Finnifty!$A$14:$I$486,B$15+1,FALSE),All_curves!B1311)</f>
        <v>1013707.06</v>
      </c>
      <c r="C1312">
        <f>IFERROR(VLOOKUP($A1312,Finnifty!$A$14:$I$486,C$15+1,FALSE),All_curves!C1311)</f>
        <v>1052598.25</v>
      </c>
      <c r="D1312">
        <f>IFERROR(VLOOKUP($A1312,Finnifty!$A$14:$I$486,D$15+1,FALSE),All_curves!D1311)</f>
        <v>1075727.75</v>
      </c>
      <c r="E1312">
        <f>IFERROR(VLOOKUP($A1312,Finnifty!$A$14:$I$486,E$15+1,FALSE),All_curves!E1311)</f>
        <v>1016400.06</v>
      </c>
      <c r="F1312">
        <f>IFERROR(VLOOKUP($A1312,Finnifty!$A$14:$I$486,F$15+1,FALSE),All_curves!F1311)</f>
        <v>1062418.25</v>
      </c>
      <c r="G1312">
        <f>IFERROR(VLOOKUP($A1312,Finnifty!$A$14:$I$486,G$15+1,FALSE),All_curves!G1311)</f>
        <v>1121231.25</v>
      </c>
      <c r="H1312">
        <f>IFERROR(VLOOKUP($A1312,Finnifty!$A$14:$I$486,H$15+1,FALSE),All_curves!H1311)</f>
        <v>1070466</v>
      </c>
      <c r="I1312">
        <f>IFERROR(VLOOKUP($A1312,Finnifty!$A$14:$I$486,I$15+1,FALSE),All_curves!I1311)</f>
        <v>1006966.81</v>
      </c>
      <c r="J1312">
        <f>IFERROR(VLOOKUP($A1312,Banknifty!$A$14:$I$4860,2,FALSE),All_curves!J1311)</f>
        <v>17982020</v>
      </c>
      <c r="K1312">
        <f>IFERROR(VLOOKUP($A1312,Banknifty!$A$14:$I$4860,3,FALSE),All_curves!K1311)</f>
        <v>32811012</v>
      </c>
      <c r="L1312">
        <f>IFERROR(VLOOKUP($A1312,Banknifty!$A$14:$I$4860,4,FALSE),All_curves!L1311)</f>
        <v>23464616</v>
      </c>
      <c r="M1312">
        <f>IFERROR(VLOOKUP($A1312,Banknifty!$A$14:$I$4860,5,FALSE),All_curves!M1311)</f>
        <v>34103684</v>
      </c>
      <c r="N1312">
        <f>IFERROR(VLOOKUP($A1312,Banknifty!$A$14:$I$4860,6,FALSE),All_curves!N1311)</f>
        <v>18554852</v>
      </c>
      <c r="O1312">
        <f>IFERROR(VLOOKUP($A1312,Banknifty!$A$14:$I$4860,7,FALSE),All_curves!O1311)</f>
        <v>31941934</v>
      </c>
      <c r="P1312">
        <f>IFERROR(VLOOKUP($A1312,Banknifty!$A$14:$I$4860,8,FALSE),All_curves!P1311)</f>
        <v>31941934</v>
      </c>
      <c r="Q1312">
        <f>IFERROR(VLOOKUP($A1312,Banknifty!$A$14:$I$4860,9,FALSE),All_curves!Q1311)</f>
        <v>25837878</v>
      </c>
      <c r="R1312">
        <f>IFERROR(VLOOKUP($A1312,Nifty!$A$14:$I$4860,2,FALSE),All_curves!R1311)</f>
        <v>9311316</v>
      </c>
      <c r="S1312">
        <f>IFERROR(VLOOKUP($A1312,Nifty!$A$14:$I$4860,3,FALSE),All_curves!S1311)</f>
        <v>12578445</v>
      </c>
      <c r="T1312">
        <f>IFERROR(VLOOKUP($A1312,Nifty!$A$14:$I$4860,4,FALSE),All_curves!T1311)</f>
        <v>12499296</v>
      </c>
      <c r="U1312">
        <f>IFERROR(VLOOKUP($A1312,Nifty!$A$14:$I$4860,5,FALSE),All_curves!U1311)</f>
        <v>13392474</v>
      </c>
      <c r="V1312">
        <f>IFERROR(VLOOKUP($A1312,Nifty!$A$14:$I$4860,6,FALSE),All_curves!V1311)</f>
        <v>10443699</v>
      </c>
      <c r="W1312">
        <f>IFERROR(VLOOKUP($A1312,Nifty!$A$14:$I$4860,7,FALSE),All_curves!W1311)</f>
        <v>12793509</v>
      </c>
      <c r="X1312">
        <f>IFERROR(VLOOKUP($A1312,Nifty!$A$14:$I$4860,8,FALSE),All_curves!X1311)</f>
        <v>12568545</v>
      </c>
      <c r="Y1312">
        <f>IFERROR(VLOOKUP($A1312,Nifty!$A$14:$I$4860,9,FALSE),All_curves!Y1311)</f>
        <v>12582578</v>
      </c>
      <c r="AA1312" s="5">
        <f t="shared" si="543"/>
        <v>0</v>
      </c>
      <c r="AB1312" s="5">
        <f t="shared" si="544"/>
        <v>0</v>
      </c>
      <c r="AC1312" s="5">
        <f t="shared" si="545"/>
        <v>0</v>
      </c>
      <c r="AD1312" s="5">
        <f t="shared" si="546"/>
        <v>0</v>
      </c>
      <c r="AE1312" s="5">
        <f t="shared" si="547"/>
        <v>0</v>
      </c>
      <c r="AF1312" s="5">
        <f t="shared" si="548"/>
        <v>0</v>
      </c>
      <c r="AG1312" s="5">
        <f t="shared" si="549"/>
        <v>0</v>
      </c>
      <c r="AH1312" s="5">
        <f t="shared" si="550"/>
        <v>0</v>
      </c>
      <c r="AI1312" s="5">
        <f t="shared" si="552"/>
        <v>-1.7873659572678058E-3</v>
      </c>
      <c r="AJ1312" s="5">
        <f t="shared" si="553"/>
        <v>-5.1950803517444299E-3</v>
      </c>
      <c r="AK1312" s="5">
        <f t="shared" si="554"/>
        <v>-4.6652758305998354E-4</v>
      </c>
      <c r="AL1312" s="5">
        <f t="shared" si="555"/>
        <v>-2.6152638713041743E-3</v>
      </c>
      <c r="AM1312" s="5">
        <f t="shared" si="556"/>
        <v>1.7029355663686907E-3</v>
      </c>
      <c r="AN1312" s="5">
        <f t="shared" si="557"/>
        <v>1.3200692673165371E-4</v>
      </c>
      <c r="AO1312" s="5">
        <f t="shared" si="558"/>
        <v>1.3200692673165371E-4</v>
      </c>
      <c r="AP1312" s="5">
        <f t="shared" si="559"/>
        <v>-1.5708003175450846E-3</v>
      </c>
      <c r="AQ1312" s="5">
        <f t="shared" si="560"/>
        <v>-2.1873762287113463E-3</v>
      </c>
      <c r="AR1312" s="5">
        <f t="shared" si="561"/>
        <v>-3.7401588367569349E-3</v>
      </c>
      <c r="AS1312" s="5">
        <f t="shared" si="562"/>
        <v>0</v>
      </c>
      <c r="AT1312" s="5">
        <f t="shared" si="563"/>
        <v>0</v>
      </c>
      <c r="AU1312" s="5">
        <f t="shared" si="564"/>
        <v>-2.1873402357386329E-3</v>
      </c>
      <c r="AV1312" s="5">
        <f t="shared" si="565"/>
        <v>-3.7402059052268344E-3</v>
      </c>
      <c r="AW1312" s="5">
        <f t="shared" si="566"/>
        <v>0</v>
      </c>
      <c r="AX1312" s="5">
        <f t="shared" si="567"/>
        <v>3.9665308796885679E-3</v>
      </c>
      <c r="AZ1312" s="7">
        <f t="shared" si="551"/>
        <v>150.79841987459309</v>
      </c>
      <c r="BA1312" s="4">
        <f t="shared" si="568"/>
        <v>-7.3152662449311101E-4</v>
      </c>
      <c r="BB1312" s="5">
        <f>AZ1312/MAX($AZ$16:AZ1312)-1</f>
        <v>-1.4854741572849495E-3</v>
      </c>
    </row>
    <row r="1313" spans="1:54" x14ac:dyDescent="0.25">
      <c r="A1313" s="3">
        <v>44467</v>
      </c>
      <c r="B1313">
        <f>IFERROR(VLOOKUP($A1313,Finnifty!$A$14:$I$486,B$15+1,FALSE),All_curves!B1312)</f>
        <v>1013707.06</v>
      </c>
      <c r="C1313">
        <f>IFERROR(VLOOKUP($A1313,Finnifty!$A$14:$I$486,C$15+1,FALSE),All_curves!C1312)</f>
        <v>1052598.25</v>
      </c>
      <c r="D1313">
        <f>IFERROR(VLOOKUP($A1313,Finnifty!$A$14:$I$486,D$15+1,FALSE),All_curves!D1312)</f>
        <v>1075727.75</v>
      </c>
      <c r="E1313">
        <f>IFERROR(VLOOKUP($A1313,Finnifty!$A$14:$I$486,E$15+1,FALSE),All_curves!E1312)</f>
        <v>1016400.06</v>
      </c>
      <c r="F1313">
        <f>IFERROR(VLOOKUP($A1313,Finnifty!$A$14:$I$486,F$15+1,FALSE),All_curves!F1312)</f>
        <v>1062418.25</v>
      </c>
      <c r="G1313">
        <f>IFERROR(VLOOKUP($A1313,Finnifty!$A$14:$I$486,G$15+1,FALSE),All_curves!G1312)</f>
        <v>1121231.25</v>
      </c>
      <c r="H1313">
        <f>IFERROR(VLOOKUP($A1313,Finnifty!$A$14:$I$486,H$15+1,FALSE),All_curves!H1312)</f>
        <v>1070466</v>
      </c>
      <c r="I1313">
        <f>IFERROR(VLOOKUP($A1313,Finnifty!$A$14:$I$486,I$15+1,FALSE),All_curves!I1312)</f>
        <v>1006966.81</v>
      </c>
      <c r="J1313">
        <f>IFERROR(VLOOKUP($A1313,Banknifty!$A$14:$I$4860,2,FALSE),All_curves!J1312)</f>
        <v>17956334</v>
      </c>
      <c r="K1313">
        <f>IFERROR(VLOOKUP($A1313,Banknifty!$A$14:$I$4860,3,FALSE),All_curves!K1312)</f>
        <v>32750218</v>
      </c>
      <c r="L1313">
        <f>IFERROR(VLOOKUP($A1313,Banknifty!$A$14:$I$4860,4,FALSE),All_curves!L1312)</f>
        <v>23359240</v>
      </c>
      <c r="M1313">
        <f>IFERROR(VLOOKUP($A1313,Banknifty!$A$14:$I$4860,5,FALSE),All_curves!M1312)</f>
        <v>33922952</v>
      </c>
      <c r="N1313">
        <f>IFERROR(VLOOKUP($A1313,Banknifty!$A$14:$I$4860,6,FALSE),All_curves!N1312)</f>
        <v>18487848</v>
      </c>
      <c r="O1313">
        <f>IFERROR(VLOOKUP($A1313,Banknifty!$A$14:$I$4860,7,FALSE),All_curves!O1312)</f>
        <v>31793050</v>
      </c>
      <c r="P1313">
        <f>IFERROR(VLOOKUP($A1313,Banknifty!$A$14:$I$4860,8,FALSE),All_curves!P1312)</f>
        <v>31793050</v>
      </c>
      <c r="Q1313">
        <f>IFERROR(VLOOKUP($A1313,Banknifty!$A$14:$I$4860,9,FALSE),All_curves!Q1312)</f>
        <v>25706776</v>
      </c>
      <c r="R1313">
        <f>IFERROR(VLOOKUP($A1313,Nifty!$A$14:$I$4860,2,FALSE),All_curves!R1312)</f>
        <v>9336423</v>
      </c>
      <c r="S1313">
        <f>IFERROR(VLOOKUP($A1313,Nifty!$A$14:$I$4860,3,FALSE),All_curves!S1312)</f>
        <v>12608057</v>
      </c>
      <c r="T1313">
        <f>IFERROR(VLOOKUP($A1313,Nifty!$A$14:$I$4860,4,FALSE),All_curves!T1312)</f>
        <v>12531442</v>
      </c>
      <c r="U1313">
        <f>IFERROR(VLOOKUP($A1313,Nifty!$A$14:$I$4860,5,FALSE),All_curves!U1312)</f>
        <v>13345893</v>
      </c>
      <c r="V1313">
        <f>IFERROR(VLOOKUP($A1313,Nifty!$A$14:$I$4860,6,FALSE),All_curves!V1312)</f>
        <v>10471859</v>
      </c>
      <c r="W1313">
        <f>IFERROR(VLOOKUP($A1313,Nifty!$A$14:$I$4860,7,FALSE),All_curves!W1312)</f>
        <v>12823627</v>
      </c>
      <c r="X1313">
        <f>IFERROR(VLOOKUP($A1313,Nifty!$A$14:$I$4860,8,FALSE),All_curves!X1312)</f>
        <v>12600869</v>
      </c>
      <c r="Y1313">
        <f>IFERROR(VLOOKUP($A1313,Nifty!$A$14:$I$4860,9,FALSE),All_curves!Y1312)</f>
        <v>12582578</v>
      </c>
      <c r="AA1313" s="5">
        <f t="shared" si="543"/>
        <v>0</v>
      </c>
      <c r="AB1313" s="5">
        <f t="shared" si="544"/>
        <v>0</v>
      </c>
      <c r="AC1313" s="5">
        <f t="shared" si="545"/>
        <v>0</v>
      </c>
      <c r="AD1313" s="5">
        <f t="shared" si="546"/>
        <v>0</v>
      </c>
      <c r="AE1313" s="5">
        <f t="shared" si="547"/>
        <v>0</v>
      </c>
      <c r="AF1313" s="5">
        <f t="shared" si="548"/>
        <v>0</v>
      </c>
      <c r="AG1313" s="5">
        <f t="shared" si="549"/>
        <v>0</v>
      </c>
      <c r="AH1313" s="5">
        <f t="shared" si="550"/>
        <v>0</v>
      </c>
      <c r="AI1313" s="5">
        <f t="shared" si="552"/>
        <v>-1.4284268396987931E-3</v>
      </c>
      <c r="AJ1313" s="5">
        <f t="shared" si="553"/>
        <v>-1.8528535480709651E-3</v>
      </c>
      <c r="AK1313" s="5">
        <f t="shared" si="554"/>
        <v>-4.4908469842421805E-3</v>
      </c>
      <c r="AL1313" s="5">
        <f t="shared" si="555"/>
        <v>-5.299486120033281E-3</v>
      </c>
      <c r="AM1313" s="5">
        <f t="shared" si="556"/>
        <v>-3.6111309322219842E-3</v>
      </c>
      <c r="AN1313" s="5">
        <f t="shared" si="557"/>
        <v>-4.6610828261056669E-3</v>
      </c>
      <c r="AO1313" s="5">
        <f t="shared" si="558"/>
        <v>-4.6610828261056669E-3</v>
      </c>
      <c r="AP1313" s="5">
        <f t="shared" si="559"/>
        <v>-5.0740234937249884E-3</v>
      </c>
      <c r="AQ1313" s="5">
        <f t="shared" si="560"/>
        <v>2.696396513661492E-3</v>
      </c>
      <c r="AR1313" s="5">
        <f t="shared" si="561"/>
        <v>2.3541860698996775E-3</v>
      </c>
      <c r="AS1313" s="5">
        <f t="shared" si="562"/>
        <v>2.5718248451753745E-3</v>
      </c>
      <c r="AT1313" s="5">
        <f t="shared" si="563"/>
        <v>-3.4781475028438091E-3</v>
      </c>
      <c r="AU1313" s="5">
        <f t="shared" si="564"/>
        <v>2.6963626584795009E-3</v>
      </c>
      <c r="AV1313" s="5">
        <f t="shared" si="565"/>
        <v>2.3541625679084355E-3</v>
      </c>
      <c r="AW1313" s="5">
        <f t="shared" si="566"/>
        <v>2.5718171832938008E-3</v>
      </c>
      <c r="AX1313" s="5">
        <f t="shared" si="567"/>
        <v>0</v>
      </c>
      <c r="AZ1313" s="7">
        <f t="shared" si="551"/>
        <v>150.67707533149823</v>
      </c>
      <c r="BA1313" s="4">
        <f t="shared" si="568"/>
        <v>-8.0468046810954418E-4</v>
      </c>
      <c r="BB1313" s="5">
        <f>AZ1313/MAX($AZ$16:AZ1313)-1</f>
        <v>-2.2889592933542646E-3</v>
      </c>
    </row>
    <row r="1314" spans="1:54" x14ac:dyDescent="0.25">
      <c r="A1314" s="3">
        <v>44468</v>
      </c>
      <c r="B1314">
        <f>IFERROR(VLOOKUP($A1314,Finnifty!$A$14:$I$486,B$15+1,FALSE),All_curves!B1313)</f>
        <v>1013707.06</v>
      </c>
      <c r="C1314">
        <f>IFERROR(VLOOKUP($A1314,Finnifty!$A$14:$I$486,C$15+1,FALSE),All_curves!C1313)</f>
        <v>1052598.25</v>
      </c>
      <c r="D1314">
        <f>IFERROR(VLOOKUP($A1314,Finnifty!$A$14:$I$486,D$15+1,FALSE),All_curves!D1313)</f>
        <v>1075727.75</v>
      </c>
      <c r="E1314">
        <f>IFERROR(VLOOKUP($A1314,Finnifty!$A$14:$I$486,E$15+1,FALSE),All_curves!E1313)</f>
        <v>1016400.06</v>
      </c>
      <c r="F1314">
        <f>IFERROR(VLOOKUP($A1314,Finnifty!$A$14:$I$486,F$15+1,FALSE),All_curves!F1313)</f>
        <v>1062418.25</v>
      </c>
      <c r="G1314">
        <f>IFERROR(VLOOKUP($A1314,Finnifty!$A$14:$I$486,G$15+1,FALSE),All_curves!G1313)</f>
        <v>1121231.25</v>
      </c>
      <c r="H1314">
        <f>IFERROR(VLOOKUP($A1314,Finnifty!$A$14:$I$486,H$15+1,FALSE),All_curves!H1313)</f>
        <v>1070466</v>
      </c>
      <c r="I1314">
        <f>IFERROR(VLOOKUP($A1314,Finnifty!$A$14:$I$486,I$15+1,FALSE),All_curves!I1313)</f>
        <v>1006966.81</v>
      </c>
      <c r="J1314">
        <f>IFERROR(VLOOKUP($A1314,Banknifty!$A$14:$I$4860,2,FALSE),All_curves!J1313)</f>
        <v>18060146</v>
      </c>
      <c r="K1314">
        <f>IFERROR(VLOOKUP($A1314,Banknifty!$A$14:$I$4860,3,FALSE),All_curves!K1313)</f>
        <v>33356744</v>
      </c>
      <c r="L1314">
        <f>IFERROR(VLOOKUP($A1314,Banknifty!$A$14:$I$4860,4,FALSE),All_curves!L1313)</f>
        <v>23633172</v>
      </c>
      <c r="M1314">
        <f>IFERROR(VLOOKUP($A1314,Banknifty!$A$14:$I$4860,5,FALSE),All_curves!M1313)</f>
        <v>34255108</v>
      </c>
      <c r="N1314">
        <f>IFERROR(VLOOKUP($A1314,Banknifty!$A$14:$I$4860,6,FALSE),All_curves!N1313)</f>
        <v>18548150</v>
      </c>
      <c r="O1314">
        <f>IFERROR(VLOOKUP($A1314,Banknifty!$A$14:$I$4860,7,FALSE),All_curves!O1313)</f>
        <v>31838254</v>
      </c>
      <c r="P1314">
        <f>IFERROR(VLOOKUP($A1314,Banknifty!$A$14:$I$4860,8,FALSE),All_curves!P1313)</f>
        <v>31838254</v>
      </c>
      <c r="Q1314">
        <f>IFERROR(VLOOKUP($A1314,Banknifty!$A$14:$I$4860,9,FALSE),All_curves!Q1313)</f>
        <v>25715874</v>
      </c>
      <c r="R1314">
        <f>IFERROR(VLOOKUP($A1314,Nifty!$A$14:$I$4860,2,FALSE),All_curves!R1313)</f>
        <v>9370156</v>
      </c>
      <c r="S1314">
        <f>IFERROR(VLOOKUP($A1314,Nifty!$A$14:$I$4860,3,FALSE),All_curves!S1313)</f>
        <v>12658061</v>
      </c>
      <c r="T1314">
        <f>IFERROR(VLOOKUP($A1314,Nifty!$A$14:$I$4860,4,FALSE),All_curves!T1313)</f>
        <v>12595000</v>
      </c>
      <c r="U1314">
        <f>IFERROR(VLOOKUP($A1314,Nifty!$A$14:$I$4860,5,FALSE),All_curves!U1313)</f>
        <v>13387017</v>
      </c>
      <c r="V1314">
        <f>IFERROR(VLOOKUP($A1314,Nifty!$A$14:$I$4860,6,FALSE),All_curves!V1313)</f>
        <v>10509694</v>
      </c>
      <c r="W1314">
        <f>IFERROR(VLOOKUP($A1314,Nifty!$A$14:$I$4860,7,FALSE),All_curves!W1313)</f>
        <v>12874486</v>
      </c>
      <c r="X1314">
        <f>IFERROR(VLOOKUP($A1314,Nifty!$A$14:$I$4860,8,FALSE),All_curves!X1313)</f>
        <v>12664779</v>
      </c>
      <c r="Y1314">
        <f>IFERROR(VLOOKUP($A1314,Nifty!$A$14:$I$4860,9,FALSE),All_curves!Y1313)</f>
        <v>12538815</v>
      </c>
      <c r="AA1314" s="5">
        <f t="shared" si="543"/>
        <v>0</v>
      </c>
      <c r="AB1314" s="5">
        <f t="shared" si="544"/>
        <v>0</v>
      </c>
      <c r="AC1314" s="5">
        <f t="shared" si="545"/>
        <v>0</v>
      </c>
      <c r="AD1314" s="5">
        <f t="shared" si="546"/>
        <v>0</v>
      </c>
      <c r="AE1314" s="5">
        <f t="shared" si="547"/>
        <v>0</v>
      </c>
      <c r="AF1314" s="5">
        <f t="shared" si="548"/>
        <v>0</v>
      </c>
      <c r="AG1314" s="5">
        <f t="shared" si="549"/>
        <v>0</v>
      </c>
      <c r="AH1314" s="5">
        <f t="shared" si="550"/>
        <v>0</v>
      </c>
      <c r="AI1314" s="5">
        <f t="shared" si="552"/>
        <v>5.7813582661137009E-3</v>
      </c>
      <c r="AJ1314" s="5">
        <f t="shared" si="553"/>
        <v>1.8519754586061143E-2</v>
      </c>
      <c r="AK1314" s="5">
        <f t="shared" si="554"/>
        <v>1.1726922622482538E-2</v>
      </c>
      <c r="AL1314" s="5">
        <f t="shared" si="555"/>
        <v>9.7914827695420037E-3</v>
      </c>
      <c r="AM1314" s="5">
        <f t="shared" si="556"/>
        <v>3.2617100703120627E-3</v>
      </c>
      <c r="AN1314" s="5">
        <f t="shared" si="557"/>
        <v>1.421820177680333E-3</v>
      </c>
      <c r="AO1314" s="5">
        <f t="shared" si="558"/>
        <v>1.421820177680333E-3</v>
      </c>
      <c r="AP1314" s="5">
        <f t="shared" si="559"/>
        <v>3.5391446986587916E-4</v>
      </c>
      <c r="AQ1314" s="5">
        <f t="shared" si="560"/>
        <v>3.6130539501049164E-3</v>
      </c>
      <c r="AR1314" s="5">
        <f t="shared" si="561"/>
        <v>3.966035369288079E-3</v>
      </c>
      <c r="AS1314" s="5">
        <f t="shared" si="562"/>
        <v>5.0718823899116305E-3</v>
      </c>
      <c r="AT1314" s="5">
        <f t="shared" si="563"/>
        <v>3.0813974006835831E-3</v>
      </c>
      <c r="AU1314" s="5">
        <f t="shared" si="564"/>
        <v>3.613016561815785E-3</v>
      </c>
      <c r="AV1314" s="5">
        <f t="shared" si="565"/>
        <v>3.966038625421664E-3</v>
      </c>
      <c r="AW1314" s="5">
        <f t="shared" si="566"/>
        <v>5.0718724240368385E-3</v>
      </c>
      <c r="AX1314" s="5">
        <f t="shared" si="567"/>
        <v>-3.4780630805547608E-3</v>
      </c>
      <c r="AZ1314" s="7">
        <f t="shared" si="551"/>
        <v>151.16165291111551</v>
      </c>
      <c r="BA1314" s="4">
        <f t="shared" si="568"/>
        <v>3.2160006991852398E-3</v>
      </c>
      <c r="BB1314" s="5">
        <f>AZ1314/MAX($AZ$16:AZ1314)-1</f>
        <v>0</v>
      </c>
    </row>
    <row r="1315" spans="1:54" x14ac:dyDescent="0.25">
      <c r="A1315" s="3">
        <v>44469</v>
      </c>
      <c r="B1315">
        <f>IFERROR(VLOOKUP($A1315,Finnifty!$A$14:$I$486,B$15+1,FALSE),All_curves!B1314)</f>
        <v>1013707.06</v>
      </c>
      <c r="C1315">
        <f>IFERROR(VLOOKUP($A1315,Finnifty!$A$14:$I$486,C$15+1,FALSE),All_curves!C1314)</f>
        <v>1052598.25</v>
      </c>
      <c r="D1315">
        <f>IFERROR(VLOOKUP($A1315,Finnifty!$A$14:$I$486,D$15+1,FALSE),All_curves!D1314)</f>
        <v>1075727.75</v>
      </c>
      <c r="E1315">
        <f>IFERROR(VLOOKUP($A1315,Finnifty!$A$14:$I$486,E$15+1,FALSE),All_curves!E1314)</f>
        <v>1016400.06</v>
      </c>
      <c r="F1315">
        <f>IFERROR(VLOOKUP($A1315,Finnifty!$A$14:$I$486,F$15+1,FALSE),All_curves!F1314)</f>
        <v>1062418.25</v>
      </c>
      <c r="G1315">
        <f>IFERROR(VLOOKUP($A1315,Finnifty!$A$14:$I$486,G$15+1,FALSE),All_curves!G1314)</f>
        <v>1121231.25</v>
      </c>
      <c r="H1315">
        <f>IFERROR(VLOOKUP($A1315,Finnifty!$A$14:$I$486,H$15+1,FALSE),All_curves!H1314)</f>
        <v>1070466</v>
      </c>
      <c r="I1315">
        <f>IFERROR(VLOOKUP($A1315,Finnifty!$A$14:$I$486,I$15+1,FALSE),All_curves!I1314)</f>
        <v>1006966.81</v>
      </c>
      <c r="J1315">
        <f>IFERROR(VLOOKUP($A1315,Banknifty!$A$14:$I$4860,2,FALSE),All_curves!J1314)</f>
        <v>18094310</v>
      </c>
      <c r="K1315">
        <f>IFERROR(VLOOKUP($A1315,Banknifty!$A$14:$I$4860,3,FALSE),All_curves!K1314)</f>
        <v>32850874</v>
      </c>
      <c r="L1315">
        <f>IFERROR(VLOOKUP($A1315,Banknifty!$A$14:$I$4860,4,FALSE),All_curves!L1314)</f>
        <v>23510482</v>
      </c>
      <c r="M1315">
        <f>IFERROR(VLOOKUP($A1315,Banknifty!$A$14:$I$4860,5,FALSE),All_curves!M1314)</f>
        <v>34090224</v>
      </c>
      <c r="N1315">
        <f>IFERROR(VLOOKUP($A1315,Banknifty!$A$14:$I$4860,6,FALSE),All_curves!N1314)</f>
        <v>18515000</v>
      </c>
      <c r="O1315">
        <f>IFERROR(VLOOKUP($A1315,Banknifty!$A$14:$I$4860,7,FALSE),All_curves!O1314)</f>
        <v>31672852</v>
      </c>
      <c r="P1315">
        <f>IFERROR(VLOOKUP($A1315,Banknifty!$A$14:$I$4860,8,FALSE),All_curves!P1314)</f>
        <v>31672852</v>
      </c>
      <c r="Q1315">
        <f>IFERROR(VLOOKUP($A1315,Banknifty!$A$14:$I$4860,9,FALSE),All_curves!Q1314)</f>
        <v>25648622</v>
      </c>
      <c r="R1315">
        <f>IFERROR(VLOOKUP($A1315,Nifty!$A$14:$I$4860,2,FALSE),All_curves!R1314)</f>
        <v>9305616</v>
      </c>
      <c r="S1315">
        <f>IFERROR(VLOOKUP($A1315,Nifty!$A$14:$I$4860,3,FALSE),All_curves!S1314)</f>
        <v>12530526</v>
      </c>
      <c r="T1315">
        <f>IFERROR(VLOOKUP($A1315,Nifty!$A$14:$I$4860,4,FALSE),All_curves!T1314)</f>
        <v>12579056</v>
      </c>
      <c r="U1315">
        <f>IFERROR(VLOOKUP($A1315,Nifty!$A$14:$I$4860,5,FALSE),All_curves!U1314)</f>
        <v>13370985</v>
      </c>
      <c r="V1315">
        <f>IFERROR(VLOOKUP($A1315,Nifty!$A$14:$I$4860,6,FALSE),All_curves!V1314)</f>
        <v>10501454</v>
      </c>
      <c r="W1315">
        <f>IFERROR(VLOOKUP($A1315,Nifty!$A$14:$I$4860,7,FALSE),All_curves!W1314)</f>
        <v>12835417</v>
      </c>
      <c r="X1315">
        <f>IFERROR(VLOOKUP($A1315,Nifty!$A$14:$I$4860,8,FALSE),All_curves!X1314)</f>
        <v>12648747</v>
      </c>
      <c r="Y1315">
        <f>IFERROR(VLOOKUP($A1315,Nifty!$A$14:$I$4860,9,FALSE),All_curves!Y1314)</f>
        <v>12577451</v>
      </c>
      <c r="AA1315" s="5">
        <f t="shared" si="543"/>
        <v>0</v>
      </c>
      <c r="AB1315" s="5">
        <f t="shared" si="544"/>
        <v>0</v>
      </c>
      <c r="AC1315" s="5">
        <f t="shared" si="545"/>
        <v>0</v>
      </c>
      <c r="AD1315" s="5">
        <f t="shared" si="546"/>
        <v>0</v>
      </c>
      <c r="AE1315" s="5">
        <f t="shared" si="547"/>
        <v>0</v>
      </c>
      <c r="AF1315" s="5">
        <f t="shared" si="548"/>
        <v>0</v>
      </c>
      <c r="AG1315" s="5">
        <f t="shared" si="549"/>
        <v>0</v>
      </c>
      <c r="AH1315" s="5">
        <f t="shared" si="550"/>
        <v>0</v>
      </c>
      <c r="AI1315" s="5">
        <f t="shared" si="552"/>
        <v>1.8916790595158162E-3</v>
      </c>
      <c r="AJ1315" s="5">
        <f t="shared" si="553"/>
        <v>-1.5165449001857012E-2</v>
      </c>
      <c r="AK1315" s="5">
        <f t="shared" si="554"/>
        <v>-5.1914317722563386E-3</v>
      </c>
      <c r="AL1315" s="5">
        <f t="shared" si="555"/>
        <v>-4.8134135206929773E-3</v>
      </c>
      <c r="AM1315" s="5">
        <f t="shared" si="556"/>
        <v>-1.7872402368969142E-3</v>
      </c>
      <c r="AN1315" s="5">
        <f t="shared" si="557"/>
        <v>-5.1950713126417414E-3</v>
      </c>
      <c r="AO1315" s="5">
        <f t="shared" si="558"/>
        <v>-5.1950713126417414E-3</v>
      </c>
      <c r="AP1315" s="5">
        <f t="shared" si="559"/>
        <v>-2.6151940237379989E-3</v>
      </c>
      <c r="AQ1315" s="5">
        <f t="shared" si="560"/>
        <v>-6.8878255602148331E-3</v>
      </c>
      <c r="AR1315" s="5">
        <f t="shared" si="561"/>
        <v>-1.0075397803818498E-2</v>
      </c>
      <c r="AS1315" s="5">
        <f t="shared" si="562"/>
        <v>-1.2658991663357932E-3</v>
      </c>
      <c r="AT1315" s="5">
        <f t="shared" si="563"/>
        <v>-1.1975782207492847E-3</v>
      </c>
      <c r="AU1315" s="5">
        <f t="shared" si="564"/>
        <v>-7.8403805096516344E-4</v>
      </c>
      <c r="AV1315" s="5">
        <f t="shared" si="565"/>
        <v>-3.0346065854590654E-3</v>
      </c>
      <c r="AW1315" s="5">
        <f t="shared" si="566"/>
        <v>-1.2658728588947898E-3</v>
      </c>
      <c r="AX1315" s="5">
        <f t="shared" si="567"/>
        <v>3.0813119102561792E-3</v>
      </c>
      <c r="AZ1315" s="7">
        <f t="shared" si="551"/>
        <v>150.7868910614136</v>
      </c>
      <c r="BA1315" s="4">
        <f t="shared" si="568"/>
        <v>-2.4792124357245907E-3</v>
      </c>
      <c r="BB1315" s="5">
        <f>AZ1315/MAX($AZ$16:AZ1315)-1</f>
        <v>-2.4792124357245759E-3</v>
      </c>
    </row>
    <row r="1316" spans="1:54" x14ac:dyDescent="0.25">
      <c r="A1316" s="3">
        <v>44470</v>
      </c>
      <c r="B1316">
        <f>IFERROR(VLOOKUP($A1316,Finnifty!$A$14:$I$486,B$15+1,FALSE),All_curves!B1315)</f>
        <v>1013707.06</v>
      </c>
      <c r="C1316">
        <f>IFERROR(VLOOKUP($A1316,Finnifty!$A$14:$I$486,C$15+1,FALSE),All_curves!C1315)</f>
        <v>1052598.25</v>
      </c>
      <c r="D1316">
        <f>IFERROR(VLOOKUP($A1316,Finnifty!$A$14:$I$486,D$15+1,FALSE),All_curves!D1315)</f>
        <v>1075727.75</v>
      </c>
      <c r="E1316">
        <f>IFERROR(VLOOKUP($A1316,Finnifty!$A$14:$I$486,E$15+1,FALSE),All_curves!E1315)</f>
        <v>1016400.06</v>
      </c>
      <c r="F1316">
        <f>IFERROR(VLOOKUP($A1316,Finnifty!$A$14:$I$486,F$15+1,FALSE),All_curves!F1315)</f>
        <v>1062418.25</v>
      </c>
      <c r="G1316">
        <f>IFERROR(VLOOKUP($A1316,Finnifty!$A$14:$I$486,G$15+1,FALSE),All_curves!G1315)</f>
        <v>1121231.25</v>
      </c>
      <c r="H1316">
        <f>IFERROR(VLOOKUP($A1316,Finnifty!$A$14:$I$486,H$15+1,FALSE),All_curves!H1315)</f>
        <v>1070466</v>
      </c>
      <c r="I1316">
        <f>IFERROR(VLOOKUP($A1316,Finnifty!$A$14:$I$486,I$15+1,FALSE),All_curves!I1315)</f>
        <v>1006966.81</v>
      </c>
      <c r="J1316">
        <f>IFERROR(VLOOKUP($A1316,Banknifty!$A$14:$I$4860,2,FALSE),All_curves!J1315)</f>
        <v>18059870</v>
      </c>
      <c r="K1316">
        <f>IFERROR(VLOOKUP($A1316,Banknifty!$A$14:$I$4860,3,FALSE),All_curves!K1315)</f>
        <v>32850874</v>
      </c>
      <c r="L1316">
        <f>IFERROR(VLOOKUP($A1316,Banknifty!$A$14:$I$4860,4,FALSE),All_curves!L1315)</f>
        <v>23510482</v>
      </c>
      <c r="M1316">
        <f>IFERROR(VLOOKUP($A1316,Banknifty!$A$14:$I$4860,5,FALSE),All_curves!M1315)</f>
        <v>34090224</v>
      </c>
      <c r="N1316">
        <f>IFERROR(VLOOKUP($A1316,Banknifty!$A$14:$I$4860,6,FALSE),All_curves!N1315)</f>
        <v>18488550</v>
      </c>
      <c r="O1316">
        <f>IFERROR(VLOOKUP($A1316,Banknifty!$A$14:$I$4860,7,FALSE),All_curves!O1315)</f>
        <v>31614168</v>
      </c>
      <c r="P1316">
        <f>IFERROR(VLOOKUP($A1316,Banknifty!$A$14:$I$4860,8,FALSE),All_curves!P1315)</f>
        <v>31614168</v>
      </c>
      <c r="Q1316">
        <f>IFERROR(VLOOKUP($A1316,Banknifty!$A$14:$I$4860,9,FALSE),All_curves!Q1315)</f>
        <v>25512694</v>
      </c>
      <c r="R1316">
        <f>IFERROR(VLOOKUP($A1316,Nifty!$A$14:$I$4860,2,FALSE),All_curves!R1315)</f>
        <v>9284006</v>
      </c>
      <c r="S1316">
        <f>IFERROR(VLOOKUP($A1316,Nifty!$A$14:$I$4860,3,FALSE),All_curves!S1315)</f>
        <v>12530526</v>
      </c>
      <c r="T1316">
        <f>IFERROR(VLOOKUP($A1316,Nifty!$A$14:$I$4860,4,FALSE),All_curves!T1315)</f>
        <v>12572138</v>
      </c>
      <c r="U1316">
        <f>IFERROR(VLOOKUP($A1316,Nifty!$A$14:$I$4860,5,FALSE),All_curves!U1315)</f>
        <v>13370985</v>
      </c>
      <c r="V1316">
        <f>IFERROR(VLOOKUP($A1316,Nifty!$A$14:$I$4860,6,FALSE),All_curves!V1315)</f>
        <v>10532682</v>
      </c>
      <c r="W1316">
        <f>IFERROR(VLOOKUP($A1316,Nifty!$A$14:$I$4860,7,FALSE),All_curves!W1315)</f>
        <v>12868113</v>
      </c>
      <c r="X1316">
        <f>IFERROR(VLOOKUP($A1316,Nifty!$A$14:$I$4860,8,FALSE),All_curves!X1315)</f>
        <v>12641790</v>
      </c>
      <c r="Y1316">
        <f>IFERROR(VLOOKUP($A1316,Nifty!$A$14:$I$4860,9,FALSE),All_curves!Y1315)</f>
        <v>12562389</v>
      </c>
      <c r="AA1316" s="5">
        <f t="shared" si="543"/>
        <v>0</v>
      </c>
      <c r="AB1316" s="5">
        <f t="shared" si="544"/>
        <v>0</v>
      </c>
      <c r="AC1316" s="5">
        <f t="shared" si="545"/>
        <v>0</v>
      </c>
      <c r="AD1316" s="5">
        <f t="shared" si="546"/>
        <v>0</v>
      </c>
      <c r="AE1316" s="5">
        <f t="shared" si="547"/>
        <v>0</v>
      </c>
      <c r="AF1316" s="5">
        <f t="shared" si="548"/>
        <v>0</v>
      </c>
      <c r="AG1316" s="5">
        <f t="shared" si="549"/>
        <v>0</v>
      </c>
      <c r="AH1316" s="5">
        <f t="shared" si="550"/>
        <v>0</v>
      </c>
      <c r="AI1316" s="5">
        <f t="shared" si="552"/>
        <v>-1.9033607802674268E-3</v>
      </c>
      <c r="AJ1316" s="5">
        <f t="shared" si="553"/>
        <v>0</v>
      </c>
      <c r="AK1316" s="5">
        <f t="shared" si="554"/>
        <v>0</v>
      </c>
      <c r="AL1316" s="5">
        <f t="shared" si="555"/>
        <v>0</v>
      </c>
      <c r="AM1316" s="5">
        <f t="shared" si="556"/>
        <v>-1.4285714285714457E-3</v>
      </c>
      <c r="AN1316" s="5">
        <f t="shared" si="557"/>
        <v>-1.8528170434415348E-3</v>
      </c>
      <c r="AO1316" s="5">
        <f t="shared" si="558"/>
        <v>-1.8528170434415348E-3</v>
      </c>
      <c r="AP1316" s="5">
        <f t="shared" si="559"/>
        <v>-5.2996219446019843E-3</v>
      </c>
      <c r="AQ1316" s="5">
        <f t="shared" si="560"/>
        <v>-2.3222535724662929E-3</v>
      </c>
      <c r="AR1316" s="5">
        <f t="shared" si="561"/>
        <v>0</v>
      </c>
      <c r="AS1316" s="5">
        <f t="shared" si="562"/>
        <v>-5.4996177773591892E-4</v>
      </c>
      <c r="AT1316" s="5">
        <f t="shared" si="563"/>
        <v>0</v>
      </c>
      <c r="AU1316" s="5">
        <f t="shared" si="564"/>
        <v>2.973683453738829E-3</v>
      </c>
      <c r="AV1316" s="5">
        <f t="shared" si="565"/>
        <v>2.5473266665196892E-3</v>
      </c>
      <c r="AW1316" s="5">
        <f t="shared" si="566"/>
        <v>-5.5001495405038181E-4</v>
      </c>
      <c r="AX1316" s="5">
        <f t="shared" si="567"/>
        <v>-1.1975399466871428E-3</v>
      </c>
      <c r="AZ1316" s="7">
        <f t="shared" si="551"/>
        <v>150.71504143219681</v>
      </c>
      <c r="BA1316" s="4">
        <f t="shared" si="568"/>
        <v>-4.7649784879188106E-4</v>
      </c>
      <c r="BB1316" s="5">
        <f>AZ1316/MAX($AZ$16:AZ1316)-1</f>
        <v>-2.9545289451241574E-3</v>
      </c>
    </row>
    <row r="1317" spans="1:54" x14ac:dyDescent="0.25">
      <c r="A1317" s="3">
        <v>44473</v>
      </c>
      <c r="B1317">
        <f>IFERROR(VLOOKUP($A1317,Finnifty!$A$14:$I$486,B$15+1,FALSE),All_curves!B1316)</f>
        <v>1013707.06</v>
      </c>
      <c r="C1317">
        <f>IFERROR(VLOOKUP($A1317,Finnifty!$A$14:$I$486,C$15+1,FALSE),All_curves!C1316)</f>
        <v>1052598.25</v>
      </c>
      <c r="D1317">
        <f>IFERROR(VLOOKUP($A1317,Finnifty!$A$14:$I$486,D$15+1,FALSE),All_curves!D1316)</f>
        <v>1075727.75</v>
      </c>
      <c r="E1317">
        <f>IFERROR(VLOOKUP($A1317,Finnifty!$A$14:$I$486,E$15+1,FALSE),All_curves!E1316)</f>
        <v>1016400.06</v>
      </c>
      <c r="F1317">
        <f>IFERROR(VLOOKUP($A1317,Finnifty!$A$14:$I$486,F$15+1,FALSE),All_curves!F1316)</f>
        <v>1062418.25</v>
      </c>
      <c r="G1317">
        <f>IFERROR(VLOOKUP($A1317,Finnifty!$A$14:$I$486,G$15+1,FALSE),All_curves!G1316)</f>
        <v>1121231.25</v>
      </c>
      <c r="H1317">
        <f>IFERROR(VLOOKUP($A1317,Finnifty!$A$14:$I$486,H$15+1,FALSE),All_curves!H1316)</f>
        <v>1070466</v>
      </c>
      <c r="I1317">
        <f>IFERROR(VLOOKUP($A1317,Finnifty!$A$14:$I$486,I$15+1,FALSE),All_curves!I1316)</f>
        <v>1006966.81</v>
      </c>
      <c r="J1317">
        <f>IFERROR(VLOOKUP($A1317,Banknifty!$A$14:$I$4860,2,FALSE),All_curves!J1316)</f>
        <v>18018900</v>
      </c>
      <c r="K1317">
        <f>IFERROR(VLOOKUP($A1317,Banknifty!$A$14:$I$4860,3,FALSE),All_curves!K1316)</f>
        <v>32850874</v>
      </c>
      <c r="L1317">
        <f>IFERROR(VLOOKUP($A1317,Banknifty!$A$14:$I$4860,4,FALSE),All_curves!L1316)</f>
        <v>23510482</v>
      </c>
      <c r="M1317">
        <f>IFERROR(VLOOKUP($A1317,Banknifty!$A$14:$I$4860,5,FALSE),All_curves!M1316)</f>
        <v>34090224</v>
      </c>
      <c r="N1317">
        <f>IFERROR(VLOOKUP($A1317,Banknifty!$A$14:$I$4860,6,FALSE),All_curves!N1316)</f>
        <v>18595440</v>
      </c>
      <c r="O1317">
        <f>IFERROR(VLOOKUP($A1317,Banknifty!$A$14:$I$4860,7,FALSE),All_curves!O1316)</f>
        <v>32199654</v>
      </c>
      <c r="P1317">
        <f>IFERROR(VLOOKUP($A1317,Banknifty!$A$14:$I$4860,8,FALSE),All_curves!P1316)</f>
        <v>32199654</v>
      </c>
      <c r="Q1317">
        <f>IFERROR(VLOOKUP($A1317,Banknifty!$A$14:$I$4860,9,FALSE),All_curves!Q1316)</f>
        <v>25762502</v>
      </c>
      <c r="R1317">
        <f>IFERROR(VLOOKUP($A1317,Nifty!$A$14:$I$4860,2,FALSE),All_curves!R1316)</f>
        <v>9297325</v>
      </c>
      <c r="S1317">
        <f>IFERROR(VLOOKUP($A1317,Nifty!$A$14:$I$4860,3,FALSE),All_curves!S1316)</f>
        <v>12506988</v>
      </c>
      <c r="T1317">
        <f>IFERROR(VLOOKUP($A1317,Nifty!$A$14:$I$4860,4,FALSE),All_curves!T1316)</f>
        <v>12590147</v>
      </c>
      <c r="U1317">
        <f>IFERROR(VLOOKUP($A1317,Nifty!$A$14:$I$4860,5,FALSE),All_curves!U1316)</f>
        <v>13366091</v>
      </c>
      <c r="V1317">
        <f>IFERROR(VLOOKUP($A1317,Nifty!$A$14:$I$4860,6,FALSE),All_curves!V1316)</f>
        <v>10547791</v>
      </c>
      <c r="W1317">
        <f>IFERROR(VLOOKUP($A1317,Nifty!$A$14:$I$4860,7,FALSE),All_curves!W1316)</f>
        <v>12843941</v>
      </c>
      <c r="X1317">
        <f>IFERROR(VLOOKUP($A1317,Nifty!$A$14:$I$4860,8,FALSE),All_curves!X1316)</f>
        <v>12659899</v>
      </c>
      <c r="Y1317">
        <f>IFERROR(VLOOKUP($A1317,Nifty!$A$14:$I$4860,9,FALSE),All_curves!Y1316)</f>
        <v>12562389</v>
      </c>
      <c r="AA1317" s="5">
        <f t="shared" si="543"/>
        <v>0</v>
      </c>
      <c r="AB1317" s="5">
        <f t="shared" si="544"/>
        <v>0</v>
      </c>
      <c r="AC1317" s="5">
        <f t="shared" si="545"/>
        <v>0</v>
      </c>
      <c r="AD1317" s="5">
        <f t="shared" si="546"/>
        <v>0</v>
      </c>
      <c r="AE1317" s="5">
        <f t="shared" si="547"/>
        <v>0</v>
      </c>
      <c r="AF1317" s="5">
        <f t="shared" si="548"/>
        <v>0</v>
      </c>
      <c r="AG1317" s="5">
        <f t="shared" si="549"/>
        <v>0</v>
      </c>
      <c r="AH1317" s="5">
        <f t="shared" si="550"/>
        <v>0</v>
      </c>
      <c r="AI1317" s="5">
        <f t="shared" si="552"/>
        <v>-2.26856560983002E-3</v>
      </c>
      <c r="AJ1317" s="5">
        <f t="shared" si="553"/>
        <v>0</v>
      </c>
      <c r="AK1317" s="5">
        <f t="shared" si="554"/>
        <v>0</v>
      </c>
      <c r="AL1317" s="5">
        <f t="shared" si="555"/>
        <v>0</v>
      </c>
      <c r="AM1317" s="5">
        <f t="shared" si="556"/>
        <v>5.7814160656188829E-3</v>
      </c>
      <c r="AN1317" s="5">
        <f t="shared" si="557"/>
        <v>1.8519734569639734E-2</v>
      </c>
      <c r="AO1317" s="5">
        <f t="shared" si="558"/>
        <v>1.8519734569639734E-2</v>
      </c>
      <c r="AP1317" s="5">
        <f t="shared" si="559"/>
        <v>9.7915179008536413E-3</v>
      </c>
      <c r="AQ1317" s="5">
        <f t="shared" si="560"/>
        <v>1.4346177716817454E-3</v>
      </c>
      <c r="AR1317" s="5">
        <f t="shared" si="561"/>
        <v>-1.8784526683077729E-3</v>
      </c>
      <c r="AS1317" s="5">
        <f t="shared" si="562"/>
        <v>1.4324532549674363E-3</v>
      </c>
      <c r="AT1317" s="5">
        <f t="shared" si="563"/>
        <v>-3.6601641539502072E-4</v>
      </c>
      <c r="AU1317" s="5">
        <f t="shared" si="564"/>
        <v>1.4344874363434457E-3</v>
      </c>
      <c r="AV1317" s="5">
        <f t="shared" si="565"/>
        <v>-1.8784416953752103E-3</v>
      </c>
      <c r="AW1317" s="5">
        <f t="shared" si="566"/>
        <v>1.4324711927662381E-3</v>
      </c>
      <c r="AX1317" s="5">
        <f t="shared" si="567"/>
        <v>0</v>
      </c>
      <c r="AZ1317" s="7">
        <f t="shared" si="551"/>
        <v>151.0413078239595</v>
      </c>
      <c r="BA1317" s="4">
        <f t="shared" si="568"/>
        <v>2.1647898488584517E-3</v>
      </c>
      <c r="BB1317" s="5">
        <f>AZ1317/MAX($AZ$16:AZ1317)-1</f>
        <v>-7.9613503053432844E-4</v>
      </c>
    </row>
    <row r="1318" spans="1:54" x14ac:dyDescent="0.25">
      <c r="A1318" s="3">
        <v>44474</v>
      </c>
      <c r="B1318">
        <f>IFERROR(VLOOKUP($A1318,Finnifty!$A$14:$I$486,B$15+1,FALSE),All_curves!B1317)</f>
        <v>1013707.06</v>
      </c>
      <c r="C1318">
        <f>IFERROR(VLOOKUP($A1318,Finnifty!$A$14:$I$486,C$15+1,FALSE),All_curves!C1317)</f>
        <v>1052598.25</v>
      </c>
      <c r="D1318">
        <f>IFERROR(VLOOKUP($A1318,Finnifty!$A$14:$I$486,D$15+1,FALSE),All_curves!D1317)</f>
        <v>1075727.75</v>
      </c>
      <c r="E1318">
        <f>IFERROR(VLOOKUP($A1318,Finnifty!$A$14:$I$486,E$15+1,FALSE),All_curves!E1317)</f>
        <v>1016400.06</v>
      </c>
      <c r="F1318">
        <f>IFERROR(VLOOKUP($A1318,Finnifty!$A$14:$I$486,F$15+1,FALSE),All_curves!F1317)</f>
        <v>1062418.25</v>
      </c>
      <c r="G1318">
        <f>IFERROR(VLOOKUP($A1318,Finnifty!$A$14:$I$486,G$15+1,FALSE),All_curves!G1317)</f>
        <v>1121231.25</v>
      </c>
      <c r="H1318">
        <f>IFERROR(VLOOKUP($A1318,Finnifty!$A$14:$I$486,H$15+1,FALSE),All_curves!H1317)</f>
        <v>1070466</v>
      </c>
      <c r="I1318">
        <f>IFERROR(VLOOKUP($A1318,Finnifty!$A$14:$I$486,I$15+1,FALSE),All_curves!I1317)</f>
        <v>1006966.81</v>
      </c>
      <c r="J1318">
        <f>IFERROR(VLOOKUP($A1318,Banknifty!$A$14:$I$4860,2,FALSE),All_curves!J1317)</f>
        <v>17959392</v>
      </c>
      <c r="K1318">
        <f>IFERROR(VLOOKUP($A1318,Banknifty!$A$14:$I$4860,3,FALSE),All_curves!K1317)</f>
        <v>32876262</v>
      </c>
      <c r="L1318">
        <f>IFERROR(VLOOKUP($A1318,Banknifty!$A$14:$I$4860,4,FALSE),All_curves!L1317)</f>
        <v>23510482</v>
      </c>
      <c r="M1318">
        <f>IFERROR(VLOOKUP($A1318,Banknifty!$A$14:$I$4860,5,FALSE),All_curves!M1317)</f>
        <v>34068564</v>
      </c>
      <c r="N1318">
        <f>IFERROR(VLOOKUP($A1318,Banknifty!$A$14:$I$4860,6,FALSE),All_curves!N1317)</f>
        <v>18627180</v>
      </c>
      <c r="O1318">
        <f>IFERROR(VLOOKUP($A1318,Banknifty!$A$14:$I$4860,7,FALSE),All_curves!O1317)</f>
        <v>32032162</v>
      </c>
      <c r="P1318">
        <f>IFERROR(VLOOKUP($A1318,Banknifty!$A$14:$I$4860,8,FALSE),All_curves!P1317)</f>
        <v>32032162</v>
      </c>
      <c r="Q1318">
        <f>IFERROR(VLOOKUP($A1318,Banknifty!$A$14:$I$4860,9,FALSE),All_curves!Q1317)</f>
        <v>25638498</v>
      </c>
      <c r="R1318">
        <f>IFERROR(VLOOKUP($A1318,Nifty!$A$14:$I$4860,2,FALSE),All_curves!R1317)</f>
        <v>9316678</v>
      </c>
      <c r="S1318">
        <f>IFERROR(VLOOKUP($A1318,Nifty!$A$14:$I$4860,3,FALSE),All_curves!S1317)</f>
        <v>12532196</v>
      </c>
      <c r="T1318">
        <f>IFERROR(VLOOKUP($A1318,Nifty!$A$14:$I$4860,4,FALSE),All_curves!T1317)</f>
        <v>12606320</v>
      </c>
      <c r="U1318">
        <f>IFERROR(VLOOKUP($A1318,Nifty!$A$14:$I$4860,5,FALSE),All_curves!U1317)</f>
        <v>13393971</v>
      </c>
      <c r="V1318">
        <f>IFERROR(VLOOKUP($A1318,Nifty!$A$14:$I$4860,6,FALSE),All_curves!V1317)</f>
        <v>10569747</v>
      </c>
      <c r="W1318">
        <f>IFERROR(VLOOKUP($A1318,Nifty!$A$14:$I$4860,7,FALSE),All_curves!W1317)</f>
        <v>12869829</v>
      </c>
      <c r="X1318">
        <f>IFERROR(VLOOKUP($A1318,Nifty!$A$14:$I$4860,8,FALSE),All_curves!X1317)</f>
        <v>12676162</v>
      </c>
      <c r="Y1318">
        <f>IFERROR(VLOOKUP($A1318,Nifty!$A$14:$I$4860,9,FALSE),All_curves!Y1317)</f>
        <v>12557791</v>
      </c>
      <c r="AA1318" s="5">
        <f t="shared" si="543"/>
        <v>0</v>
      </c>
      <c r="AB1318" s="5">
        <f t="shared" si="544"/>
        <v>0</v>
      </c>
      <c r="AC1318" s="5">
        <f t="shared" si="545"/>
        <v>0</v>
      </c>
      <c r="AD1318" s="5">
        <f t="shared" si="546"/>
        <v>0</v>
      </c>
      <c r="AE1318" s="5">
        <f t="shared" si="547"/>
        <v>0</v>
      </c>
      <c r="AF1318" s="5">
        <f t="shared" si="548"/>
        <v>0</v>
      </c>
      <c r="AG1318" s="5">
        <f t="shared" si="549"/>
        <v>0</v>
      </c>
      <c r="AH1318" s="5">
        <f t="shared" si="550"/>
        <v>0</v>
      </c>
      <c r="AI1318" s="5">
        <f t="shared" si="552"/>
        <v>-3.3025323410419416E-3</v>
      </c>
      <c r="AJ1318" s="5">
        <f t="shared" si="553"/>
        <v>7.7282570929471106E-4</v>
      </c>
      <c r="AK1318" s="5">
        <f t="shared" si="554"/>
        <v>0</v>
      </c>
      <c r="AL1318" s="5">
        <f t="shared" si="555"/>
        <v>-6.3537276845115898E-4</v>
      </c>
      <c r="AM1318" s="5">
        <f t="shared" si="556"/>
        <v>1.7068700713722684E-3</v>
      </c>
      <c r="AN1318" s="5">
        <f t="shared" si="557"/>
        <v>-5.2016708005619972E-3</v>
      </c>
      <c r="AO1318" s="5">
        <f t="shared" si="558"/>
        <v>-5.2016708005619972E-3</v>
      </c>
      <c r="AP1318" s="5">
        <f t="shared" si="559"/>
        <v>-4.8133523677164058E-3</v>
      </c>
      <c r="AQ1318" s="5">
        <f t="shared" si="560"/>
        <v>2.0815664720765792E-3</v>
      </c>
      <c r="AR1318" s="5">
        <f t="shared" si="561"/>
        <v>2.0155132474741766E-3</v>
      </c>
      <c r="AS1318" s="5">
        <f t="shared" si="562"/>
        <v>1.2845759465716089E-3</v>
      </c>
      <c r="AT1318" s="5">
        <f t="shared" si="563"/>
        <v>2.0858753692458709E-3</v>
      </c>
      <c r="AU1318" s="5">
        <f t="shared" si="564"/>
        <v>2.0815732886629856E-3</v>
      </c>
      <c r="AV1318" s="5">
        <f t="shared" si="565"/>
        <v>2.0155807318018581E-3</v>
      </c>
      <c r="AW1318" s="5">
        <f t="shared" si="566"/>
        <v>1.2846074048458167E-3</v>
      </c>
      <c r="AX1318" s="5">
        <f t="shared" si="567"/>
        <v>-3.6601318427564866E-4</v>
      </c>
      <c r="AZ1318" s="7">
        <f t="shared" si="551"/>
        <v>151.01492830837293</v>
      </c>
      <c r="BA1318" s="4">
        <f t="shared" si="568"/>
        <v>-1.7465100088596985E-4</v>
      </c>
      <c r="BB1318" s="5">
        <f>AZ1318/MAX($AZ$16:AZ1318)-1</f>
        <v>-9.7064698564031104E-4</v>
      </c>
    </row>
    <row r="1319" spans="1:54" x14ac:dyDescent="0.25">
      <c r="A1319" s="3">
        <v>44475</v>
      </c>
      <c r="B1319">
        <f>IFERROR(VLOOKUP($A1319,Finnifty!$A$14:$I$486,B$15+1,FALSE),All_curves!B1318)</f>
        <v>1004717.94</v>
      </c>
      <c r="C1319">
        <f>IFERROR(VLOOKUP($A1319,Finnifty!$A$14:$I$486,C$15+1,FALSE),All_curves!C1318)</f>
        <v>1048035.31</v>
      </c>
      <c r="D1319">
        <f>IFERROR(VLOOKUP($A1319,Finnifty!$A$14:$I$486,D$15+1,FALSE),All_curves!D1318)</f>
        <v>1070877.25</v>
      </c>
      <c r="E1319">
        <f>IFERROR(VLOOKUP($A1319,Finnifty!$A$14:$I$486,E$15+1,FALSE),All_curves!E1318)</f>
        <v>1011817.13</v>
      </c>
      <c r="F1319">
        <f>IFERROR(VLOOKUP($A1319,Finnifty!$A$14:$I$486,F$15+1,FALSE),All_curves!F1318)</f>
        <v>1057627.8799999999</v>
      </c>
      <c r="G1319">
        <f>IFERROR(VLOOKUP($A1319,Finnifty!$A$14:$I$486,G$15+1,FALSE),All_curves!G1318)</f>
        <v>1116175.6299999999</v>
      </c>
      <c r="H1319">
        <f>IFERROR(VLOOKUP($A1319,Finnifty!$A$14:$I$486,H$15+1,FALSE),All_curves!H1318)</f>
        <v>1065825.5</v>
      </c>
      <c r="I1319">
        <f>IFERROR(VLOOKUP($A1319,Finnifty!$A$14:$I$486,I$15+1,FALSE),All_curves!I1318)</f>
        <v>1002600.81</v>
      </c>
      <c r="J1319">
        <f>IFERROR(VLOOKUP($A1319,Banknifty!$A$14:$I$4860,2,FALSE),All_curves!J1318)</f>
        <v>17810318</v>
      </c>
      <c r="K1319">
        <f>IFERROR(VLOOKUP($A1319,Banknifty!$A$14:$I$4860,3,FALSE),All_curves!K1318)</f>
        <v>32646750</v>
      </c>
      <c r="L1319">
        <f>IFERROR(VLOOKUP($A1319,Banknifty!$A$14:$I$4860,4,FALSE),All_curves!L1318)</f>
        <v>23306402</v>
      </c>
      <c r="M1319">
        <f>IFERROR(VLOOKUP($A1319,Banknifty!$A$14:$I$4860,5,FALSE),All_curves!M1318)</f>
        <v>34044448</v>
      </c>
      <c r="N1319">
        <f>IFERROR(VLOOKUP($A1319,Banknifty!$A$14:$I$4860,6,FALSE),All_curves!N1318)</f>
        <v>18724120</v>
      </c>
      <c r="O1319">
        <f>IFERROR(VLOOKUP($A1319,Banknifty!$A$14:$I$4860,7,FALSE),All_curves!O1318)</f>
        <v>32032162</v>
      </c>
      <c r="P1319">
        <f>IFERROR(VLOOKUP($A1319,Banknifty!$A$14:$I$4860,8,FALSE),All_curves!P1318)</f>
        <v>32032162</v>
      </c>
      <c r="Q1319">
        <f>IFERROR(VLOOKUP($A1319,Banknifty!$A$14:$I$4860,9,FALSE),All_curves!Q1318)</f>
        <v>25638498</v>
      </c>
      <c r="R1319">
        <f>IFERROR(VLOOKUP($A1319,Nifty!$A$14:$I$4860,2,FALSE),All_curves!R1318)</f>
        <v>9415777</v>
      </c>
      <c r="S1319">
        <f>IFERROR(VLOOKUP($A1319,Nifty!$A$14:$I$4860,3,FALSE),All_curves!S1318)</f>
        <v>12712178</v>
      </c>
      <c r="T1319">
        <f>IFERROR(VLOOKUP($A1319,Nifty!$A$14:$I$4860,4,FALSE),All_curves!T1318)</f>
        <v>12727521</v>
      </c>
      <c r="U1319">
        <f>IFERROR(VLOOKUP($A1319,Nifty!$A$14:$I$4860,5,FALSE),All_curves!U1318)</f>
        <v>13547700</v>
      </c>
      <c r="V1319">
        <f>IFERROR(VLOOKUP($A1319,Nifty!$A$14:$I$4860,6,FALSE),All_curves!V1318)</f>
        <v>10682175</v>
      </c>
      <c r="W1319">
        <f>IFERROR(VLOOKUP($A1319,Nifty!$A$14:$I$4860,7,FALSE),All_curves!W1318)</f>
        <v>13054659</v>
      </c>
      <c r="X1319">
        <f>IFERROR(VLOOKUP($A1319,Nifty!$A$14:$I$4860,8,FALSE),All_curves!X1318)</f>
        <v>12798034</v>
      </c>
      <c r="Y1319">
        <f>IFERROR(VLOOKUP($A1319,Nifty!$A$14:$I$4860,9,FALSE),All_curves!Y1318)</f>
        <v>12583985</v>
      </c>
      <c r="AA1319" s="5">
        <f t="shared" si="543"/>
        <v>-8.8675716631588797E-3</v>
      </c>
      <c r="AB1319" s="5">
        <f t="shared" si="544"/>
        <v>-4.3349302547290858E-3</v>
      </c>
      <c r="AC1319" s="5">
        <f t="shared" si="545"/>
        <v>-4.5090405076935181E-3</v>
      </c>
      <c r="AD1319" s="5">
        <f t="shared" si="546"/>
        <v>-4.5089824178090598E-3</v>
      </c>
      <c r="AE1319" s="5">
        <f t="shared" si="547"/>
        <v>-4.5089304518254325E-3</v>
      </c>
      <c r="AF1319" s="5">
        <f t="shared" si="548"/>
        <v>-4.5089895594687679E-3</v>
      </c>
      <c r="AG1319" s="5">
        <f t="shared" si="549"/>
        <v>-4.3350279224187993E-3</v>
      </c>
      <c r="AH1319" s="5">
        <f t="shared" si="550"/>
        <v>-4.3357933515206781E-3</v>
      </c>
      <c r="AI1319" s="5">
        <f t="shared" si="552"/>
        <v>-8.300615076501483E-3</v>
      </c>
      <c r="AJ1319" s="5">
        <f t="shared" si="553"/>
        <v>-6.9810856234203689E-3</v>
      </c>
      <c r="AK1319" s="5">
        <f t="shared" si="554"/>
        <v>-8.6803834987304596E-3</v>
      </c>
      <c r="AL1319" s="5">
        <f t="shared" si="555"/>
        <v>-7.0786664210442662E-4</v>
      </c>
      <c r="AM1319" s="5">
        <f t="shared" si="556"/>
        <v>5.2042230761715214E-3</v>
      </c>
      <c r="AN1319" s="5">
        <f t="shared" si="557"/>
        <v>0</v>
      </c>
      <c r="AO1319" s="5">
        <f t="shared" si="558"/>
        <v>0</v>
      </c>
      <c r="AP1319" s="5">
        <f t="shared" si="559"/>
        <v>0</v>
      </c>
      <c r="AQ1319" s="5">
        <f t="shared" si="560"/>
        <v>1.0636731246910003E-2</v>
      </c>
      <c r="AR1319" s="5">
        <f t="shared" si="561"/>
        <v>1.4361569193459767E-2</v>
      </c>
      <c r="AS1319" s="5">
        <f t="shared" si="562"/>
        <v>9.6143045710406216E-3</v>
      </c>
      <c r="AT1319" s="5">
        <f t="shared" si="563"/>
        <v>1.1477477441156125E-2</v>
      </c>
      <c r="AU1319" s="5">
        <f t="shared" si="564"/>
        <v>1.0636773046696302E-2</v>
      </c>
      <c r="AV1319" s="5">
        <f t="shared" si="565"/>
        <v>1.4361496178387556E-2</v>
      </c>
      <c r="AW1319" s="5">
        <f t="shared" si="566"/>
        <v>9.6142665264138394E-3</v>
      </c>
      <c r="AX1319" s="5">
        <f t="shared" si="567"/>
        <v>2.0858764093143467E-3</v>
      </c>
      <c r="AZ1319" s="7">
        <f t="shared" si="551"/>
        <v>151.16225281390226</v>
      </c>
      <c r="BA1319" s="4">
        <f t="shared" si="568"/>
        <v>9.7556253000704652E-4</v>
      </c>
      <c r="BB1319" s="5">
        <f>AZ1319/MAX($AZ$16:AZ1319)-1</f>
        <v>0</v>
      </c>
    </row>
    <row r="1320" spans="1:54" x14ac:dyDescent="0.25">
      <c r="A1320" s="3">
        <v>44476</v>
      </c>
      <c r="B1320">
        <f>IFERROR(VLOOKUP($A1320,Finnifty!$A$14:$I$486,B$15+1,FALSE),All_curves!B1319)</f>
        <v>1007010.56</v>
      </c>
      <c r="C1320">
        <f>IFERROR(VLOOKUP($A1320,Finnifty!$A$14:$I$486,C$15+1,FALSE),All_curves!C1319)</f>
        <v>1049016.6299999999</v>
      </c>
      <c r="D1320">
        <f>IFERROR(VLOOKUP($A1320,Finnifty!$A$14:$I$486,D$15+1,FALSE),All_curves!D1319)</f>
        <v>1071636</v>
      </c>
      <c r="E1320">
        <f>IFERROR(VLOOKUP($A1320,Finnifty!$A$14:$I$486,E$15+1,FALSE),All_curves!E1319)</f>
        <v>1012534.06</v>
      </c>
      <c r="F1320">
        <f>IFERROR(VLOOKUP($A1320,Finnifty!$A$14:$I$486,F$15+1,FALSE),All_curves!F1319)</f>
        <v>1058377.25</v>
      </c>
      <c r="G1320">
        <f>IFERROR(VLOOKUP($A1320,Finnifty!$A$14:$I$486,G$15+1,FALSE),All_curves!G1319)</f>
        <v>1116966.5</v>
      </c>
      <c r="H1320">
        <f>IFERROR(VLOOKUP($A1320,Finnifty!$A$14:$I$486,H$15+1,FALSE),All_curves!H1319)</f>
        <v>1066823.3799999999</v>
      </c>
      <c r="I1320">
        <f>IFERROR(VLOOKUP($A1320,Finnifty!$A$14:$I$486,I$15+1,FALSE),All_curves!I1319)</f>
        <v>1003538.5</v>
      </c>
      <c r="J1320">
        <f>IFERROR(VLOOKUP($A1320,Banknifty!$A$14:$I$4860,2,FALSE),All_curves!J1319)</f>
        <v>17787514</v>
      </c>
      <c r="K1320">
        <f>IFERROR(VLOOKUP($A1320,Banknifty!$A$14:$I$4860,3,FALSE),All_curves!K1319)</f>
        <v>32532414</v>
      </c>
      <c r="L1320">
        <f>IFERROR(VLOOKUP($A1320,Banknifty!$A$14:$I$4860,4,FALSE),All_curves!L1319)</f>
        <v>23341718</v>
      </c>
      <c r="M1320">
        <f>IFERROR(VLOOKUP($A1320,Banknifty!$A$14:$I$4860,5,FALSE),All_curves!M1319)</f>
        <v>33886336</v>
      </c>
      <c r="N1320">
        <f>IFERROR(VLOOKUP($A1320,Banknifty!$A$14:$I$4860,6,FALSE),All_curves!N1319)</f>
        <v>18681644</v>
      </c>
      <c r="O1320">
        <f>IFERROR(VLOOKUP($A1320,Banknifty!$A$14:$I$4860,7,FALSE),All_curves!O1319)</f>
        <v>32032162</v>
      </c>
      <c r="P1320">
        <f>IFERROR(VLOOKUP($A1320,Banknifty!$A$14:$I$4860,8,FALSE),All_curves!P1319)</f>
        <v>32032162</v>
      </c>
      <c r="Q1320">
        <f>IFERROR(VLOOKUP($A1320,Banknifty!$A$14:$I$4860,9,FALSE),All_curves!Q1319)</f>
        <v>25638498</v>
      </c>
      <c r="R1320">
        <f>IFERROR(VLOOKUP($A1320,Nifty!$A$14:$I$4860,2,FALSE),All_curves!R1319)</f>
        <v>9193424</v>
      </c>
      <c r="S1320">
        <f>IFERROR(VLOOKUP($A1320,Nifty!$A$14:$I$4860,3,FALSE),All_curves!S1319)</f>
        <v>12356059</v>
      </c>
      <c r="T1320">
        <f>IFERROR(VLOOKUP($A1320,Nifty!$A$14:$I$4860,4,FALSE),All_curves!T1319)</f>
        <v>12462053</v>
      </c>
      <c r="U1320">
        <f>IFERROR(VLOOKUP($A1320,Nifty!$A$14:$I$4860,5,FALSE),All_curves!U1319)</f>
        <v>13257611</v>
      </c>
      <c r="V1320">
        <f>IFERROR(VLOOKUP($A1320,Nifty!$A$14:$I$4860,6,FALSE),All_curves!V1319)</f>
        <v>10505054</v>
      </c>
      <c r="W1320">
        <f>IFERROR(VLOOKUP($A1320,Nifty!$A$14:$I$4860,7,FALSE),All_curves!W1319)</f>
        <v>12800431</v>
      </c>
      <c r="X1320">
        <f>IFERROR(VLOOKUP($A1320,Nifty!$A$14:$I$4860,8,FALSE),All_curves!X1319)</f>
        <v>12577603</v>
      </c>
      <c r="Y1320">
        <f>IFERROR(VLOOKUP($A1320,Nifty!$A$14:$I$4860,9,FALSE),All_curves!Y1319)</f>
        <v>12728418</v>
      </c>
      <c r="AA1320" s="5">
        <f t="shared" si="543"/>
        <v>2.2818543480971343E-3</v>
      </c>
      <c r="AB1320" s="5">
        <f t="shared" si="544"/>
        <v>9.3634249784946277E-4</v>
      </c>
      <c r="AC1320" s="5">
        <f t="shared" si="545"/>
        <v>7.0853125323178112E-4</v>
      </c>
      <c r="AD1320" s="5">
        <f t="shared" si="546"/>
        <v>7.08556891105383E-4</v>
      </c>
      <c r="AE1320" s="5">
        <f t="shared" si="547"/>
        <v>7.0853843225093804E-4</v>
      </c>
      <c r="AF1320" s="5">
        <f t="shared" si="548"/>
        <v>7.085533662836152E-4</v>
      </c>
      <c r="AG1320" s="5">
        <f t="shared" si="549"/>
        <v>9.3625082154624728E-4</v>
      </c>
      <c r="AH1320" s="5">
        <f t="shared" si="550"/>
        <v>9.3525757275214616E-4</v>
      </c>
      <c r="AI1320" s="5">
        <f t="shared" si="552"/>
        <v>-1.2803814058794938E-3</v>
      </c>
      <c r="AJ1320" s="5">
        <f t="shared" si="553"/>
        <v>-3.5022169128626768E-3</v>
      </c>
      <c r="AK1320" s="5">
        <f t="shared" si="554"/>
        <v>1.5152918069465393E-3</v>
      </c>
      <c r="AL1320" s="5">
        <f t="shared" si="555"/>
        <v>-4.6442814992917469E-3</v>
      </c>
      <c r="AM1320" s="5">
        <f t="shared" si="556"/>
        <v>-2.2685178262049632E-3</v>
      </c>
      <c r="AN1320" s="5">
        <f t="shared" si="557"/>
        <v>0</v>
      </c>
      <c r="AO1320" s="5">
        <f t="shared" si="558"/>
        <v>0</v>
      </c>
      <c r="AP1320" s="5">
        <f t="shared" si="559"/>
        <v>0</v>
      </c>
      <c r="AQ1320" s="5">
        <f t="shared" si="560"/>
        <v>-2.3614939053888007E-2</v>
      </c>
      <c r="AR1320" s="5">
        <f t="shared" si="561"/>
        <v>-2.801400357987438E-2</v>
      </c>
      <c r="AS1320" s="5">
        <f t="shared" si="562"/>
        <v>-2.0857793124049895E-2</v>
      </c>
      <c r="AT1320" s="5">
        <f t="shared" si="563"/>
        <v>-2.1412416867807815E-2</v>
      </c>
      <c r="AU1320" s="5">
        <f t="shared" si="564"/>
        <v>-1.6580986550023713E-2</v>
      </c>
      <c r="AV1320" s="5">
        <f t="shared" si="565"/>
        <v>-1.9474120312143017E-2</v>
      </c>
      <c r="AW1320" s="5">
        <f t="shared" si="566"/>
        <v>-1.7223817345695447E-2</v>
      </c>
      <c r="AX1320" s="5">
        <f t="shared" si="567"/>
        <v>1.1477524806331241E-2</v>
      </c>
      <c r="AZ1320" s="7">
        <f t="shared" si="551"/>
        <v>150.29334212434205</v>
      </c>
      <c r="BA1320" s="4">
        <f t="shared" si="568"/>
        <v>-5.748198861721945E-3</v>
      </c>
      <c r="BB1320" s="5">
        <f>AZ1320/MAX($AZ$16:AZ1320)-1</f>
        <v>-5.7481988617220647E-3</v>
      </c>
    </row>
    <row r="1321" spans="1:54" x14ac:dyDescent="0.25">
      <c r="A1321" s="3">
        <v>44477</v>
      </c>
      <c r="B1321">
        <f>IFERROR(VLOOKUP($A1321,Finnifty!$A$14:$I$486,B$15+1,FALSE),All_curves!B1320)</f>
        <v>1006162.81</v>
      </c>
      <c r="C1321">
        <f>IFERROR(VLOOKUP($A1321,Finnifty!$A$14:$I$486,C$15+1,FALSE),All_curves!C1320)</f>
        <v>1048133.5</v>
      </c>
      <c r="D1321">
        <f>IFERROR(VLOOKUP($A1321,Finnifty!$A$14:$I$486,D$15+1,FALSE),All_curves!D1320)</f>
        <v>1070733.8799999999</v>
      </c>
      <c r="E1321">
        <f>IFERROR(VLOOKUP($A1321,Finnifty!$A$14:$I$486,E$15+1,FALSE),All_curves!E1320)</f>
        <v>1012534.06</v>
      </c>
      <c r="F1321">
        <f>IFERROR(VLOOKUP($A1321,Finnifty!$A$14:$I$486,F$15+1,FALSE),All_curves!F1320)</f>
        <v>1058377.25</v>
      </c>
      <c r="G1321">
        <f>IFERROR(VLOOKUP($A1321,Finnifty!$A$14:$I$486,G$15+1,FALSE),All_curves!G1320)</f>
        <v>1116026.25</v>
      </c>
      <c r="H1321">
        <f>IFERROR(VLOOKUP($A1321,Finnifty!$A$14:$I$486,H$15+1,FALSE),All_curves!H1320)</f>
        <v>1065925.3799999999</v>
      </c>
      <c r="I1321">
        <f>IFERROR(VLOOKUP($A1321,Finnifty!$A$14:$I$486,I$15+1,FALSE),All_curves!I1320)</f>
        <v>1002693.75</v>
      </c>
      <c r="J1321">
        <f>IFERROR(VLOOKUP($A1321,Banknifty!$A$14:$I$4860,2,FALSE),All_curves!J1320)</f>
        <v>17787514</v>
      </c>
      <c r="K1321">
        <f>IFERROR(VLOOKUP($A1321,Banknifty!$A$14:$I$4860,3,FALSE),All_curves!K1320)</f>
        <v>32532414</v>
      </c>
      <c r="L1321">
        <f>IFERROR(VLOOKUP($A1321,Banknifty!$A$14:$I$4860,4,FALSE),All_curves!L1320)</f>
        <v>23341718</v>
      </c>
      <c r="M1321">
        <f>IFERROR(VLOOKUP($A1321,Banknifty!$A$14:$I$4860,5,FALSE),All_curves!M1320)</f>
        <v>33886336</v>
      </c>
      <c r="N1321">
        <f>IFERROR(VLOOKUP($A1321,Banknifty!$A$14:$I$4860,6,FALSE),All_curves!N1320)</f>
        <v>18619948</v>
      </c>
      <c r="O1321">
        <f>IFERROR(VLOOKUP($A1321,Banknifty!$A$14:$I$4860,7,FALSE),All_curves!O1320)</f>
        <v>32056916</v>
      </c>
      <c r="P1321">
        <f>IFERROR(VLOOKUP($A1321,Banknifty!$A$14:$I$4860,8,FALSE),All_curves!P1320)</f>
        <v>32056916</v>
      </c>
      <c r="Q1321">
        <f>IFERROR(VLOOKUP($A1321,Banknifty!$A$14:$I$4860,9,FALSE),All_curves!Q1320)</f>
        <v>25622208</v>
      </c>
      <c r="R1321">
        <f>IFERROR(VLOOKUP($A1321,Nifty!$A$14:$I$4860,2,FALSE),All_curves!R1320)</f>
        <v>9182994</v>
      </c>
      <c r="S1321">
        <f>IFERROR(VLOOKUP($A1321,Nifty!$A$14:$I$4860,3,FALSE),All_curves!S1320)</f>
        <v>12342019</v>
      </c>
      <c r="T1321">
        <f>IFERROR(VLOOKUP($A1321,Nifty!$A$14:$I$4860,4,FALSE),All_curves!T1320)</f>
        <v>12462053</v>
      </c>
      <c r="U1321">
        <f>IFERROR(VLOOKUP($A1321,Nifty!$A$14:$I$4860,5,FALSE),All_curves!U1320)</f>
        <v>13257611</v>
      </c>
      <c r="V1321">
        <f>IFERROR(VLOOKUP($A1321,Nifty!$A$14:$I$4860,6,FALSE),All_curves!V1320)</f>
        <v>10499427</v>
      </c>
      <c r="W1321">
        <f>IFERROR(VLOOKUP($A1321,Nifty!$A$14:$I$4860,7,FALSE),All_curves!W1320)</f>
        <v>12793145</v>
      </c>
      <c r="X1321">
        <f>IFERROR(VLOOKUP($A1321,Nifty!$A$14:$I$4860,8,FALSE),All_curves!X1320)</f>
        <v>12584253</v>
      </c>
      <c r="Y1321">
        <f>IFERROR(VLOOKUP($A1321,Nifty!$A$14:$I$4860,9,FALSE),All_curves!Y1320)</f>
        <v>12518984</v>
      </c>
      <c r="AA1321" s="5">
        <f t="shared" ref="AA1321:AA1384" si="569">IFERROR(B1321/B1320-1,0)</f>
        <v>-8.4184817287313862E-4</v>
      </c>
      <c r="AB1321" s="5">
        <f t="shared" ref="AB1321:AB1384" si="570">IFERROR(C1321/C1320-1,0)</f>
        <v>-8.4186463278457246E-4</v>
      </c>
      <c r="AC1321" s="5">
        <f t="shared" ref="AC1321:AC1384" si="571">IFERROR(D1321/D1320-1,0)</f>
        <v>-8.4181569114893939E-4</v>
      </c>
      <c r="AD1321" s="5">
        <f t="shared" ref="AD1321:AD1384" si="572">IFERROR(E1321/E1320-1,0)</f>
        <v>0</v>
      </c>
      <c r="AE1321" s="5">
        <f t="shared" ref="AE1321:AE1384" si="573">IFERROR(F1321/F1320-1,0)</f>
        <v>0</v>
      </c>
      <c r="AF1321" s="5">
        <f t="shared" ref="AF1321:AF1384" si="574">IFERROR(G1321/G1320-1,0)</f>
        <v>-8.4178889877184471E-4</v>
      </c>
      <c r="AG1321" s="5">
        <f t="shared" ref="AG1321:AG1384" si="575">IFERROR(H1321/H1320-1,0)</f>
        <v>-8.4175133094666066E-4</v>
      </c>
      <c r="AH1321" s="5">
        <f t="shared" ref="AH1321:AH1384" si="576">IFERROR(I1321/I1320-1,0)</f>
        <v>-8.4177139192964656E-4</v>
      </c>
      <c r="AI1321" s="5">
        <f t="shared" si="552"/>
        <v>0</v>
      </c>
      <c r="AJ1321" s="5">
        <f t="shared" si="553"/>
        <v>0</v>
      </c>
      <c r="AK1321" s="5">
        <f t="shared" si="554"/>
        <v>0</v>
      </c>
      <c r="AL1321" s="5">
        <f t="shared" si="555"/>
        <v>0</v>
      </c>
      <c r="AM1321" s="5">
        <f t="shared" si="556"/>
        <v>-3.3024930782322715E-3</v>
      </c>
      <c r="AN1321" s="5">
        <f t="shared" si="557"/>
        <v>7.7278580196993296E-4</v>
      </c>
      <c r="AO1321" s="5">
        <f t="shared" si="558"/>
        <v>7.7278580196993296E-4</v>
      </c>
      <c r="AP1321" s="5">
        <f t="shared" si="559"/>
        <v>-6.3537263376345354E-4</v>
      </c>
      <c r="AQ1321" s="5">
        <f t="shared" si="560"/>
        <v>-1.1345065777451646E-3</v>
      </c>
      <c r="AR1321" s="5">
        <f t="shared" si="561"/>
        <v>-1.1362846357402256E-3</v>
      </c>
      <c r="AS1321" s="5">
        <f t="shared" si="562"/>
        <v>0</v>
      </c>
      <c r="AT1321" s="5">
        <f t="shared" si="563"/>
        <v>0</v>
      </c>
      <c r="AU1321" s="5">
        <f t="shared" si="564"/>
        <v>-5.356469371790018E-4</v>
      </c>
      <c r="AV1321" s="5">
        <f t="shared" si="565"/>
        <v>-5.6919958398271575E-4</v>
      </c>
      <c r="AW1321" s="5">
        <f t="shared" si="566"/>
        <v>5.2871759428252396E-4</v>
      </c>
      <c r="AX1321" s="5">
        <f t="shared" si="567"/>
        <v>-1.6454047942171646E-2</v>
      </c>
      <c r="AZ1321" s="7">
        <f t="shared" ref="AZ1321:AZ1384" si="577">AZ1320*(1+BA1321)</f>
        <v>150.12586460275281</v>
      </c>
      <c r="BA1321" s="4">
        <f t="shared" si="568"/>
        <v>-1.1143375962102873E-3</v>
      </c>
      <c r="BB1321" s="5">
        <f>AZ1321/MAX($AZ$16:AZ1321)-1</f>
        <v>-6.8561310238300921E-3</v>
      </c>
    </row>
    <row r="1322" spans="1:54" x14ac:dyDescent="0.25">
      <c r="A1322" s="3">
        <v>44480</v>
      </c>
      <c r="B1322">
        <f>IFERROR(VLOOKUP($A1322,Finnifty!$A$14:$I$486,B$15+1,FALSE),All_curves!B1321)</f>
        <v>1006162.81</v>
      </c>
      <c r="C1322">
        <f>IFERROR(VLOOKUP($A1322,Finnifty!$A$14:$I$486,C$15+1,FALSE),All_curves!C1321)</f>
        <v>1048133.5</v>
      </c>
      <c r="D1322">
        <f>IFERROR(VLOOKUP($A1322,Finnifty!$A$14:$I$486,D$15+1,FALSE),All_curves!D1321)</f>
        <v>1070733.8799999999</v>
      </c>
      <c r="E1322">
        <f>IFERROR(VLOOKUP($A1322,Finnifty!$A$14:$I$486,E$15+1,FALSE),All_curves!E1321)</f>
        <v>1012534.06</v>
      </c>
      <c r="F1322">
        <f>IFERROR(VLOOKUP($A1322,Finnifty!$A$14:$I$486,F$15+1,FALSE),All_curves!F1321)</f>
        <v>1058377.25</v>
      </c>
      <c r="G1322">
        <f>IFERROR(VLOOKUP($A1322,Finnifty!$A$14:$I$486,G$15+1,FALSE),All_curves!G1321)</f>
        <v>1116026.25</v>
      </c>
      <c r="H1322">
        <f>IFERROR(VLOOKUP($A1322,Finnifty!$A$14:$I$486,H$15+1,FALSE),All_curves!H1321)</f>
        <v>1065925.3799999999</v>
      </c>
      <c r="I1322">
        <f>IFERROR(VLOOKUP($A1322,Finnifty!$A$14:$I$486,I$15+1,FALSE),All_curves!I1321)</f>
        <v>1002693.75</v>
      </c>
      <c r="J1322">
        <f>IFERROR(VLOOKUP($A1322,Banknifty!$A$14:$I$4860,2,FALSE),All_curves!J1321)</f>
        <v>17832192</v>
      </c>
      <c r="K1322">
        <f>IFERROR(VLOOKUP($A1322,Banknifty!$A$14:$I$4860,3,FALSE),All_curves!K1321)</f>
        <v>32544468</v>
      </c>
      <c r="L1322">
        <f>IFERROR(VLOOKUP($A1322,Banknifty!$A$14:$I$4860,4,FALSE),All_curves!L1321)</f>
        <v>23343008</v>
      </c>
      <c r="M1322">
        <f>IFERROR(VLOOKUP($A1322,Banknifty!$A$14:$I$4860,5,FALSE),All_curves!M1321)</f>
        <v>33893996</v>
      </c>
      <c r="N1322">
        <f>IFERROR(VLOOKUP($A1322,Banknifty!$A$14:$I$4860,6,FALSE),All_curves!N1321)</f>
        <v>18465390</v>
      </c>
      <c r="O1322">
        <f>IFERROR(VLOOKUP($A1322,Banknifty!$A$14:$I$4860,7,FALSE),All_curves!O1321)</f>
        <v>31833124</v>
      </c>
      <c r="P1322">
        <f>IFERROR(VLOOKUP($A1322,Banknifty!$A$14:$I$4860,8,FALSE),All_curves!P1321)</f>
        <v>31833124</v>
      </c>
      <c r="Q1322">
        <f>IFERROR(VLOOKUP($A1322,Banknifty!$A$14:$I$4860,9,FALSE),All_curves!Q1321)</f>
        <v>25604068</v>
      </c>
      <c r="R1322">
        <f>IFERROR(VLOOKUP($A1322,Nifty!$A$14:$I$4860,2,FALSE),All_curves!R1321)</f>
        <v>9170204</v>
      </c>
      <c r="S1322">
        <f>IFERROR(VLOOKUP($A1322,Nifty!$A$14:$I$4860,3,FALSE),All_curves!S1321)</f>
        <v>12301537</v>
      </c>
      <c r="T1322">
        <f>IFERROR(VLOOKUP($A1322,Nifty!$A$14:$I$4860,4,FALSE),All_curves!T1321)</f>
        <v>12417239</v>
      </c>
      <c r="U1322">
        <f>IFERROR(VLOOKUP($A1322,Nifty!$A$14:$I$4860,5,FALSE),All_curves!U1321)</f>
        <v>13207307</v>
      </c>
      <c r="V1322">
        <f>IFERROR(VLOOKUP($A1322,Nifty!$A$14:$I$4860,6,FALSE),All_curves!V1321)</f>
        <v>10484804</v>
      </c>
      <c r="W1322">
        <f>IFERROR(VLOOKUP($A1322,Nifty!$A$14:$I$4860,7,FALSE),All_curves!W1321)</f>
        <v>12751183</v>
      </c>
      <c r="X1322">
        <f>IFERROR(VLOOKUP($A1322,Nifty!$A$14:$I$4860,8,FALSE),All_curves!X1321)</f>
        <v>12539000</v>
      </c>
      <c r="Y1322">
        <f>IFERROR(VLOOKUP($A1322,Nifty!$A$14:$I$4860,9,FALSE),All_curves!Y1321)</f>
        <v>12518984</v>
      </c>
      <c r="AA1322" s="5">
        <f t="shared" si="569"/>
        <v>0</v>
      </c>
      <c r="AB1322" s="5">
        <f t="shared" si="570"/>
        <v>0</v>
      </c>
      <c r="AC1322" s="5">
        <f t="shared" si="571"/>
        <v>0</v>
      </c>
      <c r="AD1322" s="5">
        <f t="shared" si="572"/>
        <v>0</v>
      </c>
      <c r="AE1322" s="5">
        <f t="shared" si="573"/>
        <v>0</v>
      </c>
      <c r="AF1322" s="5">
        <f t="shared" si="574"/>
        <v>0</v>
      </c>
      <c r="AG1322" s="5">
        <f t="shared" si="575"/>
        <v>0</v>
      </c>
      <c r="AH1322" s="5">
        <f t="shared" si="576"/>
        <v>0</v>
      </c>
      <c r="AI1322" s="5">
        <f t="shared" si="552"/>
        <v>2.5117619021972626E-3</v>
      </c>
      <c r="AJ1322" s="5">
        <f t="shared" si="553"/>
        <v>3.7052276538718232E-4</v>
      </c>
      <c r="AK1322" s="5">
        <f t="shared" si="554"/>
        <v>5.5265854895569788E-5</v>
      </c>
      <c r="AL1322" s="5">
        <f t="shared" si="555"/>
        <v>2.2604981547713621E-4</v>
      </c>
      <c r="AM1322" s="5">
        <f t="shared" si="556"/>
        <v>-8.3006676495551712E-3</v>
      </c>
      <c r="AN1322" s="5">
        <f t="shared" si="557"/>
        <v>-6.9810832707675186E-3</v>
      </c>
      <c r="AO1322" s="5">
        <f t="shared" si="558"/>
        <v>-6.9810832707675186E-3</v>
      </c>
      <c r="AP1322" s="5">
        <f t="shared" si="559"/>
        <v>-7.0797957771628894E-4</v>
      </c>
      <c r="AQ1322" s="5">
        <f t="shared" si="560"/>
        <v>-1.3927919369216557E-3</v>
      </c>
      <c r="AR1322" s="5">
        <f t="shared" si="561"/>
        <v>-3.2800143963479522E-3</v>
      </c>
      <c r="AS1322" s="5">
        <f t="shared" si="562"/>
        <v>-3.5960367043856856E-3</v>
      </c>
      <c r="AT1322" s="5">
        <f t="shared" si="563"/>
        <v>-3.7943487706797452E-3</v>
      </c>
      <c r="AU1322" s="5">
        <f t="shared" si="564"/>
        <v>-1.3927426706238366E-3</v>
      </c>
      <c r="AV1322" s="5">
        <f t="shared" si="565"/>
        <v>-3.2800378640279737E-3</v>
      </c>
      <c r="AW1322" s="5">
        <f t="shared" si="566"/>
        <v>-3.5960020829206574E-3</v>
      </c>
      <c r="AX1322" s="5">
        <f t="shared" si="567"/>
        <v>0</v>
      </c>
      <c r="AZ1322" s="7">
        <f t="shared" si="577"/>
        <v>149.87478417435915</v>
      </c>
      <c r="BA1322" s="4">
        <f t="shared" si="568"/>
        <v>-1.6724661606982022E-3</v>
      </c>
      <c r="BB1322" s="5">
        <f>AZ1322/MAX($AZ$16:AZ1322)-1</f>
        <v>-8.5171305373976658E-3</v>
      </c>
    </row>
    <row r="1323" spans="1:54" x14ac:dyDescent="0.25">
      <c r="A1323" s="3">
        <v>44481</v>
      </c>
      <c r="B1323">
        <f>IFERROR(VLOOKUP($A1323,Finnifty!$A$14:$I$486,B$15+1,FALSE),All_curves!B1322)</f>
        <v>1006162.81</v>
      </c>
      <c r="C1323">
        <f>IFERROR(VLOOKUP($A1323,Finnifty!$A$14:$I$486,C$15+1,FALSE),All_curves!C1322)</f>
        <v>1048133.5</v>
      </c>
      <c r="D1323">
        <f>IFERROR(VLOOKUP($A1323,Finnifty!$A$14:$I$486,D$15+1,FALSE),All_curves!D1322)</f>
        <v>1070733.8799999999</v>
      </c>
      <c r="E1323">
        <f>IFERROR(VLOOKUP($A1323,Finnifty!$A$14:$I$486,E$15+1,FALSE),All_curves!E1322)</f>
        <v>1012534.06</v>
      </c>
      <c r="F1323">
        <f>IFERROR(VLOOKUP($A1323,Finnifty!$A$14:$I$486,F$15+1,FALSE),All_curves!F1322)</f>
        <v>1058377.25</v>
      </c>
      <c r="G1323">
        <f>IFERROR(VLOOKUP($A1323,Finnifty!$A$14:$I$486,G$15+1,FALSE),All_curves!G1322)</f>
        <v>1116026.25</v>
      </c>
      <c r="H1323">
        <f>IFERROR(VLOOKUP($A1323,Finnifty!$A$14:$I$486,H$15+1,FALSE),All_curves!H1322)</f>
        <v>1065925.3799999999</v>
      </c>
      <c r="I1323">
        <f>IFERROR(VLOOKUP($A1323,Finnifty!$A$14:$I$486,I$15+1,FALSE),All_curves!I1322)</f>
        <v>1002693.75</v>
      </c>
      <c r="J1323">
        <f>IFERROR(VLOOKUP($A1323,Banknifty!$A$14:$I$4860,2,FALSE),All_curves!J1322)</f>
        <v>17874542</v>
      </c>
      <c r="K1323">
        <f>IFERROR(VLOOKUP($A1323,Banknifty!$A$14:$I$4860,3,FALSE),All_curves!K1322)</f>
        <v>32540352</v>
      </c>
      <c r="L1323">
        <f>IFERROR(VLOOKUP($A1323,Banknifty!$A$14:$I$4860,4,FALSE),All_curves!L1322)</f>
        <v>23331864</v>
      </c>
      <c r="M1323">
        <f>IFERROR(VLOOKUP($A1323,Banknifty!$A$14:$I$4860,5,FALSE),All_curves!M1322)</f>
        <v>33842284</v>
      </c>
      <c r="N1323">
        <f>IFERROR(VLOOKUP($A1323,Banknifty!$A$14:$I$4860,6,FALSE),All_curves!N1322)</f>
        <v>18514706</v>
      </c>
      <c r="O1323">
        <f>IFERROR(VLOOKUP($A1323,Banknifty!$A$14:$I$4860,7,FALSE),All_curves!O1322)</f>
        <v>31877186</v>
      </c>
      <c r="P1323">
        <f>IFERROR(VLOOKUP($A1323,Banknifty!$A$14:$I$4860,8,FALSE),All_curves!P1322)</f>
        <v>31877186</v>
      </c>
      <c r="Q1323">
        <f>IFERROR(VLOOKUP($A1323,Banknifty!$A$14:$I$4860,9,FALSE),All_curves!Q1322)</f>
        <v>25485158</v>
      </c>
      <c r="R1323">
        <f>IFERROR(VLOOKUP($A1323,Nifty!$A$14:$I$4860,2,FALSE),All_curves!R1322)</f>
        <v>9107141</v>
      </c>
      <c r="S1323">
        <f>IFERROR(VLOOKUP($A1323,Nifty!$A$14:$I$4860,3,FALSE),All_curves!S1322)</f>
        <v>12220198</v>
      </c>
      <c r="T1323">
        <f>IFERROR(VLOOKUP($A1323,Nifty!$A$14:$I$4860,4,FALSE),All_curves!T1322)</f>
        <v>12410809</v>
      </c>
      <c r="U1323">
        <f>IFERROR(VLOOKUP($A1323,Nifty!$A$14:$I$4860,5,FALSE),All_curves!U1322)</f>
        <v>13200654</v>
      </c>
      <c r="V1323">
        <f>IFERROR(VLOOKUP($A1323,Nifty!$A$14:$I$4860,6,FALSE),All_curves!V1322)</f>
        <v>10412701</v>
      </c>
      <c r="W1323">
        <f>IFERROR(VLOOKUP($A1323,Nifty!$A$14:$I$4860,7,FALSE),All_curves!W1322)</f>
        <v>12666870</v>
      </c>
      <c r="X1323">
        <f>IFERROR(VLOOKUP($A1323,Nifty!$A$14:$I$4860,8,FALSE),All_curves!X1322)</f>
        <v>12532506</v>
      </c>
      <c r="Y1323">
        <f>IFERROR(VLOOKUP($A1323,Nifty!$A$14:$I$4860,9,FALSE),All_curves!Y1322)</f>
        <v>12471482</v>
      </c>
      <c r="AA1323" s="5">
        <f t="shared" si="569"/>
        <v>0</v>
      </c>
      <c r="AB1323" s="5">
        <f t="shared" si="570"/>
        <v>0</v>
      </c>
      <c r="AC1323" s="5">
        <f t="shared" si="571"/>
        <v>0</v>
      </c>
      <c r="AD1323" s="5">
        <f t="shared" si="572"/>
        <v>0</v>
      </c>
      <c r="AE1323" s="5">
        <f t="shared" si="573"/>
        <v>0</v>
      </c>
      <c r="AF1323" s="5">
        <f t="shared" si="574"/>
        <v>0</v>
      </c>
      <c r="AG1323" s="5">
        <f t="shared" si="575"/>
        <v>0</v>
      </c>
      <c r="AH1323" s="5">
        <f t="shared" si="576"/>
        <v>0</v>
      </c>
      <c r="AI1323" s="5">
        <f t="shared" si="552"/>
        <v>2.3749183499146564E-3</v>
      </c>
      <c r="AJ1323" s="5">
        <f t="shared" si="553"/>
        <v>-1.2647310750324436E-4</v>
      </c>
      <c r="AK1323" s="5">
        <f t="shared" si="554"/>
        <v>-4.7740205546775716E-4</v>
      </c>
      <c r="AL1323" s="5">
        <f t="shared" si="555"/>
        <v>-1.5256979436711893E-3</v>
      </c>
      <c r="AM1323" s="5">
        <f t="shared" si="556"/>
        <v>2.6707261530896087E-3</v>
      </c>
      <c r="AN1323" s="5">
        <f t="shared" si="557"/>
        <v>1.3841556989506731E-3</v>
      </c>
      <c r="AO1323" s="5">
        <f t="shared" si="558"/>
        <v>1.3841556989506731E-3</v>
      </c>
      <c r="AP1323" s="5">
        <f t="shared" si="559"/>
        <v>-4.6441838851545292E-3</v>
      </c>
      <c r="AQ1323" s="5">
        <f t="shared" si="560"/>
        <v>-6.8769462489601807E-3</v>
      </c>
      <c r="AR1323" s="5">
        <f t="shared" si="561"/>
        <v>-6.6121005854796744E-3</v>
      </c>
      <c r="AS1323" s="5">
        <f t="shared" si="562"/>
        <v>-5.178284802281885E-4</v>
      </c>
      <c r="AT1323" s="5">
        <f t="shared" si="563"/>
        <v>-5.0373630294198168E-4</v>
      </c>
      <c r="AU1323" s="5">
        <f t="shared" si="564"/>
        <v>-6.8769048997006088E-3</v>
      </c>
      <c r="AV1323" s="5">
        <f t="shared" si="565"/>
        <v>-6.6121708079948105E-3</v>
      </c>
      <c r="AW1323" s="5">
        <f t="shared" si="566"/>
        <v>-5.1790413908603394E-4</v>
      </c>
      <c r="AX1323" s="5">
        <f t="shared" si="567"/>
        <v>-3.7943973728219449E-3</v>
      </c>
      <c r="AZ1323" s="7">
        <f t="shared" si="577"/>
        <v>149.67949864243329</v>
      </c>
      <c r="BA1323" s="4">
        <f t="shared" si="568"/>
        <v>-1.3029912470043556E-3</v>
      </c>
      <c r="BB1323" s="5">
        <f>AZ1323/MAX($AZ$16:AZ1323)-1</f>
        <v>-9.8090240378622129E-3</v>
      </c>
    </row>
    <row r="1324" spans="1:54" x14ac:dyDescent="0.25">
      <c r="A1324" s="3">
        <v>44482</v>
      </c>
      <c r="B1324">
        <f>IFERROR(VLOOKUP($A1324,Finnifty!$A$14:$I$486,B$15+1,FALSE),All_curves!B1323)</f>
        <v>1006162.81</v>
      </c>
      <c r="C1324">
        <f>IFERROR(VLOOKUP($A1324,Finnifty!$A$14:$I$486,C$15+1,FALSE),All_curves!C1323)</f>
        <v>1048133.5</v>
      </c>
      <c r="D1324">
        <f>IFERROR(VLOOKUP($A1324,Finnifty!$A$14:$I$486,D$15+1,FALSE),All_curves!D1323)</f>
        <v>1070733.8799999999</v>
      </c>
      <c r="E1324">
        <f>IFERROR(VLOOKUP($A1324,Finnifty!$A$14:$I$486,E$15+1,FALSE),All_curves!E1323)</f>
        <v>1012534.06</v>
      </c>
      <c r="F1324">
        <f>IFERROR(VLOOKUP($A1324,Finnifty!$A$14:$I$486,F$15+1,FALSE),All_curves!F1323)</f>
        <v>1058377.25</v>
      </c>
      <c r="G1324">
        <f>IFERROR(VLOOKUP($A1324,Finnifty!$A$14:$I$486,G$15+1,FALSE),All_curves!G1323)</f>
        <v>1116026.25</v>
      </c>
      <c r="H1324">
        <f>IFERROR(VLOOKUP($A1324,Finnifty!$A$14:$I$486,H$15+1,FALSE),All_curves!H1323)</f>
        <v>1065925.3799999999</v>
      </c>
      <c r="I1324">
        <f>IFERROR(VLOOKUP($A1324,Finnifty!$A$14:$I$486,I$15+1,FALSE),All_curves!I1323)</f>
        <v>1002693.75</v>
      </c>
      <c r="J1324">
        <f>IFERROR(VLOOKUP($A1324,Banknifty!$A$14:$I$4860,2,FALSE),All_curves!J1323)</f>
        <v>17896906</v>
      </c>
      <c r="K1324">
        <f>IFERROR(VLOOKUP($A1324,Banknifty!$A$14:$I$4860,3,FALSE),All_curves!K1323)</f>
        <v>32615678</v>
      </c>
      <c r="L1324">
        <f>IFERROR(VLOOKUP($A1324,Banknifty!$A$14:$I$4860,4,FALSE),All_curves!L1323)</f>
        <v>23433638</v>
      </c>
      <c r="M1324">
        <f>IFERROR(VLOOKUP($A1324,Banknifty!$A$14:$I$4860,5,FALSE),All_curves!M1323)</f>
        <v>33842284</v>
      </c>
      <c r="N1324">
        <f>IFERROR(VLOOKUP($A1324,Banknifty!$A$14:$I$4860,6,FALSE),All_curves!N1323)</f>
        <v>18514706</v>
      </c>
      <c r="O1324">
        <f>IFERROR(VLOOKUP($A1324,Banknifty!$A$14:$I$4860,7,FALSE),All_curves!O1323)</f>
        <v>31877186</v>
      </c>
      <c r="P1324">
        <f>IFERROR(VLOOKUP($A1324,Banknifty!$A$14:$I$4860,8,FALSE),All_curves!P1323)</f>
        <v>31877186</v>
      </c>
      <c r="Q1324">
        <f>IFERROR(VLOOKUP($A1324,Banknifty!$A$14:$I$4860,9,FALSE),All_curves!Q1323)</f>
        <v>25485158</v>
      </c>
      <c r="R1324">
        <f>IFERROR(VLOOKUP($A1324,Nifty!$A$14:$I$4860,2,FALSE),All_curves!R1323)</f>
        <v>9120810</v>
      </c>
      <c r="S1324">
        <f>IFERROR(VLOOKUP($A1324,Nifty!$A$14:$I$4860,3,FALSE),All_curves!S1323)</f>
        <v>12237094</v>
      </c>
      <c r="T1324">
        <f>IFERROR(VLOOKUP($A1324,Nifty!$A$14:$I$4860,4,FALSE),All_curves!T1323)</f>
        <v>12445177</v>
      </c>
      <c r="U1324">
        <f>IFERROR(VLOOKUP($A1324,Nifty!$A$14:$I$4860,5,FALSE),All_curves!U1323)</f>
        <v>13195282</v>
      </c>
      <c r="V1324">
        <f>IFERROR(VLOOKUP($A1324,Nifty!$A$14:$I$4860,6,FALSE),All_curves!V1323)</f>
        <v>10428329</v>
      </c>
      <c r="W1324">
        <f>IFERROR(VLOOKUP($A1324,Nifty!$A$14:$I$4860,7,FALSE),All_curves!W1323)</f>
        <v>12684384</v>
      </c>
      <c r="X1324">
        <f>IFERROR(VLOOKUP($A1324,Nifty!$A$14:$I$4860,8,FALSE),All_curves!X1323)</f>
        <v>12567212</v>
      </c>
      <c r="Y1324">
        <f>IFERROR(VLOOKUP($A1324,Nifty!$A$14:$I$4860,9,FALSE),All_curves!Y1323)</f>
        <v>12465200</v>
      </c>
      <c r="AA1324" s="5">
        <f t="shared" si="569"/>
        <v>0</v>
      </c>
      <c r="AB1324" s="5">
        <f t="shared" si="570"/>
        <v>0</v>
      </c>
      <c r="AC1324" s="5">
        <f t="shared" si="571"/>
        <v>0</v>
      </c>
      <c r="AD1324" s="5">
        <f t="shared" si="572"/>
        <v>0</v>
      </c>
      <c r="AE1324" s="5">
        <f t="shared" si="573"/>
        <v>0</v>
      </c>
      <c r="AF1324" s="5">
        <f t="shared" si="574"/>
        <v>0</v>
      </c>
      <c r="AG1324" s="5">
        <f t="shared" si="575"/>
        <v>0</v>
      </c>
      <c r="AH1324" s="5">
        <f t="shared" si="576"/>
        <v>0</v>
      </c>
      <c r="AI1324" s="5">
        <f t="shared" si="552"/>
        <v>1.2511649249531409E-3</v>
      </c>
      <c r="AJ1324" s="5">
        <f t="shared" si="553"/>
        <v>2.3148489604538636E-3</v>
      </c>
      <c r="AK1324" s="5">
        <f t="shared" si="554"/>
        <v>4.3620175396188454E-3</v>
      </c>
      <c r="AL1324" s="5">
        <f t="shared" si="555"/>
        <v>0</v>
      </c>
      <c r="AM1324" s="5">
        <f t="shared" si="556"/>
        <v>0</v>
      </c>
      <c r="AN1324" s="5">
        <f t="shared" si="557"/>
        <v>0</v>
      </c>
      <c r="AO1324" s="5">
        <f t="shared" si="558"/>
        <v>0</v>
      </c>
      <c r="AP1324" s="5">
        <f t="shared" si="559"/>
        <v>0</v>
      </c>
      <c r="AQ1324" s="5">
        <f t="shared" si="560"/>
        <v>1.5009101099894284E-3</v>
      </c>
      <c r="AR1324" s="5">
        <f t="shared" si="561"/>
        <v>1.3826289884992793E-3</v>
      </c>
      <c r="AS1324" s="5">
        <f t="shared" si="562"/>
        <v>2.7691990103142494E-3</v>
      </c>
      <c r="AT1324" s="5">
        <f t="shared" si="563"/>
        <v>-4.069495344700691E-4</v>
      </c>
      <c r="AU1324" s="5">
        <f t="shared" si="564"/>
        <v>1.5008593831706829E-3</v>
      </c>
      <c r="AV1324" s="5">
        <f t="shared" si="565"/>
        <v>1.3826620151624613E-3</v>
      </c>
      <c r="AW1324" s="5">
        <f t="shared" si="566"/>
        <v>2.7692785465254222E-3</v>
      </c>
      <c r="AX1324" s="5">
        <f t="shared" si="567"/>
        <v>-5.037091822768236E-4</v>
      </c>
      <c r="AZ1324" s="7">
        <f t="shared" si="577"/>
        <v>149.79377214645484</v>
      </c>
      <c r="BA1324" s="4">
        <f t="shared" si="568"/>
        <v>7.6345461508085354E-4</v>
      </c>
      <c r="BB1324" s="5">
        <f>AZ1324/MAX($AZ$16:AZ1324)-1</f>
        <v>-9.053058167452499E-3</v>
      </c>
    </row>
    <row r="1325" spans="1:54" x14ac:dyDescent="0.25">
      <c r="A1325" s="3">
        <v>44483</v>
      </c>
      <c r="B1325">
        <f>IFERROR(VLOOKUP($A1325,Finnifty!$A$14:$I$486,B$15+1,FALSE),All_curves!B1324)</f>
        <v>1001472.5</v>
      </c>
      <c r="C1325">
        <f>IFERROR(VLOOKUP($A1325,Finnifty!$A$14:$I$486,C$15+1,FALSE),All_curves!C1324)</f>
        <v>1043261.13</v>
      </c>
      <c r="D1325">
        <f>IFERROR(VLOOKUP($A1325,Finnifty!$A$14:$I$486,D$15+1,FALSE),All_curves!D1324)</f>
        <v>1067660.6299999999</v>
      </c>
      <c r="E1325">
        <f>IFERROR(VLOOKUP($A1325,Finnifty!$A$14:$I$486,E$15+1,FALSE),All_curves!E1324)</f>
        <v>1042505.06</v>
      </c>
      <c r="F1325">
        <f>IFERROR(VLOOKUP($A1325,Finnifty!$A$14:$I$486,F$15+1,FALSE),All_curves!F1324)</f>
        <v>1055763.1299999999</v>
      </c>
      <c r="G1325">
        <f>IFERROR(VLOOKUP($A1325,Finnifty!$A$14:$I$486,G$15+1,FALSE),All_curves!G1324)</f>
        <v>1122567.1299999999</v>
      </c>
      <c r="H1325">
        <f>IFERROR(VLOOKUP($A1325,Finnifty!$A$14:$I$486,H$15+1,FALSE),All_curves!H1324)</f>
        <v>1062865.8799999999</v>
      </c>
      <c r="I1325">
        <f>IFERROR(VLOOKUP($A1325,Finnifty!$A$14:$I$486,I$15+1,FALSE),All_curves!I1324)</f>
        <v>1004826.94</v>
      </c>
      <c r="J1325">
        <f>IFERROR(VLOOKUP($A1325,Banknifty!$A$14:$I$4860,2,FALSE),All_curves!J1324)</f>
        <v>18322142</v>
      </c>
      <c r="K1325">
        <f>IFERROR(VLOOKUP($A1325,Banknifty!$A$14:$I$4860,3,FALSE),All_curves!K1324)</f>
        <v>33256126</v>
      </c>
      <c r="L1325">
        <f>IFERROR(VLOOKUP($A1325,Banknifty!$A$14:$I$4860,4,FALSE),All_curves!L1324)</f>
        <v>23988828</v>
      </c>
      <c r="M1325">
        <f>IFERROR(VLOOKUP($A1325,Banknifty!$A$14:$I$4860,5,FALSE),All_curves!M1324)</f>
        <v>34613980</v>
      </c>
      <c r="N1325">
        <f>IFERROR(VLOOKUP($A1325,Banknifty!$A$14:$I$4860,6,FALSE),All_curves!N1324)</f>
        <v>18561210</v>
      </c>
      <c r="O1325">
        <f>IFERROR(VLOOKUP($A1325,Banknifty!$A$14:$I$4860,7,FALSE),All_curves!O1324)</f>
        <v>31888996</v>
      </c>
      <c r="P1325">
        <f>IFERROR(VLOOKUP($A1325,Banknifty!$A$14:$I$4860,8,FALSE),All_curves!P1324)</f>
        <v>31888996</v>
      </c>
      <c r="Q1325">
        <f>IFERROR(VLOOKUP($A1325,Banknifty!$A$14:$I$4860,9,FALSE),All_curves!Q1324)</f>
        <v>25490918</v>
      </c>
      <c r="R1325">
        <f>IFERROR(VLOOKUP($A1325,Nifty!$A$14:$I$4860,2,FALSE),All_curves!R1324)</f>
        <v>9234899</v>
      </c>
      <c r="S1325">
        <f>IFERROR(VLOOKUP($A1325,Nifty!$A$14:$I$4860,3,FALSE),All_curves!S1324)</f>
        <v>12365366</v>
      </c>
      <c r="T1325">
        <f>IFERROR(VLOOKUP($A1325,Nifty!$A$14:$I$4860,4,FALSE),All_curves!T1324)</f>
        <v>12588530</v>
      </c>
      <c r="U1325">
        <f>IFERROR(VLOOKUP($A1325,Nifty!$A$14:$I$4860,5,FALSE),All_curves!U1324)</f>
        <v>13317223</v>
      </c>
      <c r="V1325">
        <f>IFERROR(VLOOKUP($A1325,Nifty!$A$14:$I$4860,6,FALSE),All_curves!V1324)</f>
        <v>10541741</v>
      </c>
      <c r="W1325">
        <f>IFERROR(VLOOKUP($A1325,Nifty!$A$14:$I$4860,7,FALSE),All_curves!W1324)</f>
        <v>12816035</v>
      </c>
      <c r="X1325">
        <f>IFERROR(VLOOKUP($A1325,Nifty!$A$14:$I$4860,8,FALSE),All_curves!X1324)</f>
        <v>12693639</v>
      </c>
      <c r="Y1325">
        <f>IFERROR(VLOOKUP($A1325,Nifty!$A$14:$I$4860,9,FALSE),All_curves!Y1324)</f>
        <v>12460128</v>
      </c>
      <c r="AA1325" s="5">
        <f t="shared" si="569"/>
        <v>-4.6615815585552278E-3</v>
      </c>
      <c r="AB1325" s="5">
        <f t="shared" si="570"/>
        <v>-4.6486158490306462E-3</v>
      </c>
      <c r="AC1325" s="5">
        <f t="shared" si="571"/>
        <v>-2.8702276610506061E-3</v>
      </c>
      <c r="AD1325" s="5">
        <f t="shared" si="572"/>
        <v>2.9599991925209901E-2</v>
      </c>
      <c r="AE1325" s="5">
        <f t="shared" si="573"/>
        <v>-2.4699321532092311E-3</v>
      </c>
      <c r="AF1325" s="5">
        <f t="shared" si="574"/>
        <v>5.8608657278444998E-3</v>
      </c>
      <c r="AG1325" s="5">
        <f t="shared" si="575"/>
        <v>-2.8702759662219135E-3</v>
      </c>
      <c r="AH1325" s="5">
        <f t="shared" si="576"/>
        <v>2.1274591568960499E-3</v>
      </c>
      <c r="AI1325" s="5">
        <f t="shared" si="552"/>
        <v>2.3760308066656854E-2</v>
      </c>
      <c r="AJ1325" s="5">
        <f t="shared" si="553"/>
        <v>1.9636200725307695E-2</v>
      </c>
      <c r="AK1325" s="5">
        <f t="shared" si="554"/>
        <v>2.3692010604584812E-2</v>
      </c>
      <c r="AL1325" s="5">
        <f t="shared" si="555"/>
        <v>2.2802716270568402E-2</v>
      </c>
      <c r="AM1325" s="5">
        <f t="shared" si="556"/>
        <v>2.5117331055648506E-3</v>
      </c>
      <c r="AN1325" s="5">
        <f t="shared" si="557"/>
        <v>3.7048439595643856E-4</v>
      </c>
      <c r="AO1325" s="5">
        <f t="shared" si="558"/>
        <v>3.7048439595643856E-4</v>
      </c>
      <c r="AP1325" s="5">
        <f t="shared" si="559"/>
        <v>2.260139018954721E-4</v>
      </c>
      <c r="AQ1325" s="5">
        <f t="shared" si="560"/>
        <v>1.250864780649974E-2</v>
      </c>
      <c r="AR1325" s="5">
        <f t="shared" si="561"/>
        <v>1.0482227234668517E-2</v>
      </c>
      <c r="AS1325" s="5">
        <f t="shared" si="562"/>
        <v>1.1518759435884318E-2</v>
      </c>
      <c r="AT1325" s="5">
        <f t="shared" si="563"/>
        <v>9.2412575949494258E-3</v>
      </c>
      <c r="AU1325" s="5">
        <f t="shared" si="564"/>
        <v>1.0875376102921219E-2</v>
      </c>
      <c r="AV1325" s="5">
        <f t="shared" si="565"/>
        <v>1.0378982534745118E-2</v>
      </c>
      <c r="AW1325" s="5">
        <f t="shared" si="566"/>
        <v>1.0060067419886076E-2</v>
      </c>
      <c r="AX1325" s="5">
        <f t="shared" si="567"/>
        <v>-4.0689278952599217E-4</v>
      </c>
      <c r="AZ1325" s="7">
        <f t="shared" si="577"/>
        <v>150.96775624718225</v>
      </c>
      <c r="BA1325" s="4">
        <f t="shared" si="568"/>
        <v>7.8373358511834267E-3</v>
      </c>
      <c r="BB1325" s="5">
        <f>AZ1325/MAX($AZ$16:AZ1325)-1</f>
        <v>-1.286674173607727E-3</v>
      </c>
    </row>
    <row r="1326" spans="1:54" x14ac:dyDescent="0.25">
      <c r="A1326" s="3">
        <v>44487</v>
      </c>
      <c r="B1326">
        <f>IFERROR(VLOOKUP($A1326,Finnifty!$A$14:$I$486,B$15+1,FALSE),All_curves!B1325)</f>
        <v>1001472.5</v>
      </c>
      <c r="C1326">
        <f>IFERROR(VLOOKUP($A1326,Finnifty!$A$14:$I$486,C$15+1,FALSE),All_curves!C1325)</f>
        <v>1043261.13</v>
      </c>
      <c r="D1326">
        <f>IFERROR(VLOOKUP($A1326,Finnifty!$A$14:$I$486,D$15+1,FALSE),All_curves!D1325)</f>
        <v>1067660.6299999999</v>
      </c>
      <c r="E1326">
        <f>IFERROR(VLOOKUP($A1326,Finnifty!$A$14:$I$486,E$15+1,FALSE),All_curves!E1325)</f>
        <v>1042505.06</v>
      </c>
      <c r="F1326">
        <f>IFERROR(VLOOKUP($A1326,Finnifty!$A$14:$I$486,F$15+1,FALSE),All_curves!F1325)</f>
        <v>1055763.1299999999</v>
      </c>
      <c r="G1326">
        <f>IFERROR(VLOOKUP($A1326,Finnifty!$A$14:$I$486,G$15+1,FALSE),All_curves!G1325)</f>
        <v>1122567.1299999999</v>
      </c>
      <c r="H1326">
        <f>IFERROR(VLOOKUP($A1326,Finnifty!$A$14:$I$486,H$15+1,FALSE),All_curves!H1325)</f>
        <v>1062865.8799999999</v>
      </c>
      <c r="I1326">
        <f>IFERROR(VLOOKUP($A1326,Finnifty!$A$14:$I$486,I$15+1,FALSE),All_curves!I1325)</f>
        <v>1004826.94</v>
      </c>
      <c r="J1326">
        <f>IFERROR(VLOOKUP($A1326,Banknifty!$A$14:$I$4860,2,FALSE),All_curves!J1325)</f>
        <v>18276626</v>
      </c>
      <c r="K1326">
        <f>IFERROR(VLOOKUP($A1326,Banknifty!$A$14:$I$4860,3,FALSE),All_curves!K1325)</f>
        <v>33213140</v>
      </c>
      <c r="L1326">
        <f>IFERROR(VLOOKUP($A1326,Banknifty!$A$14:$I$4860,4,FALSE),All_curves!L1325)</f>
        <v>23934044</v>
      </c>
      <c r="M1326">
        <f>IFERROR(VLOOKUP($A1326,Banknifty!$A$14:$I$4860,5,FALSE),All_curves!M1325)</f>
        <v>34549720</v>
      </c>
      <c r="N1326">
        <f>IFERROR(VLOOKUP($A1326,Banknifty!$A$14:$I$4860,6,FALSE),All_curves!N1325)</f>
        <v>18605292</v>
      </c>
      <c r="O1326">
        <f>IFERROR(VLOOKUP($A1326,Banknifty!$A$14:$I$4860,7,FALSE),All_curves!O1325)</f>
        <v>31884964</v>
      </c>
      <c r="P1326">
        <f>IFERROR(VLOOKUP($A1326,Banknifty!$A$14:$I$4860,8,FALSE),All_curves!P1325)</f>
        <v>31884964</v>
      </c>
      <c r="Q1326">
        <f>IFERROR(VLOOKUP($A1326,Banknifty!$A$14:$I$4860,9,FALSE),All_curves!Q1325)</f>
        <v>25452028</v>
      </c>
      <c r="R1326">
        <f>IFERROR(VLOOKUP($A1326,Nifty!$A$14:$I$4860,2,FALSE),All_curves!R1325)</f>
        <v>9219780</v>
      </c>
      <c r="S1326">
        <f>IFERROR(VLOOKUP($A1326,Nifty!$A$14:$I$4860,3,FALSE),All_curves!S1325)</f>
        <v>12353711</v>
      </c>
      <c r="T1326">
        <f>IFERROR(VLOOKUP($A1326,Nifty!$A$14:$I$4860,4,FALSE),All_curves!T1325)</f>
        <v>12588530</v>
      </c>
      <c r="U1326">
        <f>IFERROR(VLOOKUP($A1326,Nifty!$A$14:$I$4860,5,FALSE),All_curves!U1325)</f>
        <v>13317223</v>
      </c>
      <c r="V1326">
        <f>IFERROR(VLOOKUP($A1326,Nifty!$A$14:$I$4860,6,FALSE),All_curves!V1325)</f>
        <v>10524482</v>
      </c>
      <c r="W1326">
        <f>IFERROR(VLOOKUP($A1326,Nifty!$A$14:$I$4860,7,FALSE),All_curves!W1325)</f>
        <v>12803955</v>
      </c>
      <c r="X1326">
        <f>IFERROR(VLOOKUP($A1326,Nifty!$A$14:$I$4860,8,FALSE),All_curves!X1325)</f>
        <v>12693639</v>
      </c>
      <c r="Y1326">
        <f>IFERROR(VLOOKUP($A1326,Nifty!$A$14:$I$4860,9,FALSE),All_curves!Y1325)</f>
        <v>12575275</v>
      </c>
      <c r="AA1326" s="5">
        <f t="shared" si="569"/>
        <v>0</v>
      </c>
      <c r="AB1326" s="5">
        <f t="shared" si="570"/>
        <v>0</v>
      </c>
      <c r="AC1326" s="5">
        <f t="shared" si="571"/>
        <v>0</v>
      </c>
      <c r="AD1326" s="5">
        <f t="shared" si="572"/>
        <v>0</v>
      </c>
      <c r="AE1326" s="5">
        <f t="shared" si="573"/>
        <v>0</v>
      </c>
      <c r="AF1326" s="5">
        <f t="shared" si="574"/>
        <v>0</v>
      </c>
      <c r="AG1326" s="5">
        <f t="shared" si="575"/>
        <v>0</v>
      </c>
      <c r="AH1326" s="5">
        <f t="shared" si="576"/>
        <v>0</v>
      </c>
      <c r="AI1326" s="5">
        <f t="shared" si="552"/>
        <v>-2.4842073595979786E-3</v>
      </c>
      <c r="AJ1326" s="5">
        <f t="shared" si="553"/>
        <v>-1.2925738854850932E-3</v>
      </c>
      <c r="AK1326" s="5">
        <f t="shared" si="554"/>
        <v>-2.2837297428619507E-3</v>
      </c>
      <c r="AL1326" s="5">
        <f t="shared" si="555"/>
        <v>-1.856475331643459E-3</v>
      </c>
      <c r="AM1326" s="5">
        <f t="shared" si="556"/>
        <v>2.374952926021523E-3</v>
      </c>
      <c r="AN1326" s="5">
        <f t="shared" si="557"/>
        <v>-1.2643859969752036E-4</v>
      </c>
      <c r="AO1326" s="5">
        <f t="shared" si="558"/>
        <v>-1.2643859969752036E-4</v>
      </c>
      <c r="AP1326" s="5">
        <f t="shared" si="559"/>
        <v>-1.5256414068728352E-3</v>
      </c>
      <c r="AQ1326" s="5">
        <f t="shared" si="560"/>
        <v>-1.63715921527674E-3</v>
      </c>
      <c r="AR1326" s="5">
        <f t="shared" si="561"/>
        <v>-9.4255196328196789E-4</v>
      </c>
      <c r="AS1326" s="5">
        <f t="shared" si="562"/>
        <v>0</v>
      </c>
      <c r="AT1326" s="5">
        <f t="shared" si="563"/>
        <v>0</v>
      </c>
      <c r="AU1326" s="5">
        <f t="shared" si="564"/>
        <v>-1.63720584673821E-3</v>
      </c>
      <c r="AV1326" s="5">
        <f t="shared" si="565"/>
        <v>-9.4256921114832526E-4</v>
      </c>
      <c r="AW1326" s="5">
        <f t="shared" si="566"/>
        <v>0</v>
      </c>
      <c r="AX1326" s="5">
        <f t="shared" si="567"/>
        <v>9.2412373291830274E-3</v>
      </c>
      <c r="AZ1326" s="7">
        <f t="shared" si="577"/>
        <v>150.94738314277075</v>
      </c>
      <c r="BA1326" s="4">
        <f t="shared" si="568"/>
        <v>-1.3495003779571041E-4</v>
      </c>
      <c r="BB1326" s="5">
        <f>AZ1326/MAX($AZ$16:AZ1326)-1</f>
        <v>-1.4214505746751316E-3</v>
      </c>
    </row>
    <row r="1327" spans="1:54" x14ac:dyDescent="0.25">
      <c r="A1327" s="3">
        <v>44488</v>
      </c>
      <c r="B1327">
        <f>IFERROR(VLOOKUP($A1327,Finnifty!$A$14:$I$486,B$15+1,FALSE),All_curves!B1326)</f>
        <v>994629.75</v>
      </c>
      <c r="C1327">
        <f>IFERROR(VLOOKUP($A1327,Finnifty!$A$14:$I$486,C$15+1,FALSE),All_curves!C1326)</f>
        <v>1044583.75</v>
      </c>
      <c r="D1327">
        <f>IFERROR(VLOOKUP($A1327,Finnifty!$A$14:$I$486,D$15+1,FALSE),All_curves!D1326)</f>
        <v>1060454.25</v>
      </c>
      <c r="E1327">
        <f>IFERROR(VLOOKUP($A1327,Finnifty!$A$14:$I$486,E$15+1,FALSE),All_curves!E1326)</f>
        <v>1033859.75</v>
      </c>
      <c r="F1327">
        <f>IFERROR(VLOOKUP($A1327,Finnifty!$A$14:$I$486,F$15+1,FALSE),All_curves!F1326)</f>
        <v>1045220.5</v>
      </c>
      <c r="G1327">
        <f>IFERROR(VLOOKUP($A1327,Finnifty!$A$14:$I$486,G$15+1,FALSE),All_curves!G1326)</f>
        <v>1115126.25</v>
      </c>
      <c r="H1327">
        <f>IFERROR(VLOOKUP($A1327,Finnifty!$A$14:$I$486,H$15+1,FALSE),All_curves!H1326)</f>
        <v>1055691.8799999999</v>
      </c>
      <c r="I1327">
        <f>IFERROR(VLOOKUP($A1327,Finnifty!$A$14:$I$486,I$15+1,FALSE),All_curves!I1326)</f>
        <v>1005969.94</v>
      </c>
      <c r="J1327">
        <f>IFERROR(VLOOKUP($A1327,Banknifty!$A$14:$I$4860,2,FALSE),All_curves!J1326)</f>
        <v>18263772</v>
      </c>
      <c r="K1327">
        <f>IFERROR(VLOOKUP($A1327,Banknifty!$A$14:$I$4860,3,FALSE),All_curves!K1326)</f>
        <v>33236748</v>
      </c>
      <c r="L1327">
        <f>IFERROR(VLOOKUP($A1327,Banknifty!$A$14:$I$4860,4,FALSE),All_curves!L1326)</f>
        <v>24018698</v>
      </c>
      <c r="M1327">
        <f>IFERROR(VLOOKUP($A1327,Banknifty!$A$14:$I$4860,5,FALSE),All_curves!M1326)</f>
        <v>34582680</v>
      </c>
      <c r="N1327">
        <f>IFERROR(VLOOKUP($A1327,Banknifty!$A$14:$I$4860,6,FALSE),All_curves!N1326)</f>
        <v>18628570</v>
      </c>
      <c r="O1327">
        <f>IFERROR(VLOOKUP($A1327,Banknifty!$A$14:$I$4860,7,FALSE),All_curves!O1326)</f>
        <v>31958772</v>
      </c>
      <c r="P1327">
        <f>IFERROR(VLOOKUP($A1327,Banknifty!$A$14:$I$4860,8,FALSE),All_curves!P1326)</f>
        <v>31958772</v>
      </c>
      <c r="Q1327">
        <f>IFERROR(VLOOKUP($A1327,Banknifty!$A$14:$I$4860,9,FALSE),All_curves!Q1326)</f>
        <v>25452028</v>
      </c>
      <c r="R1327">
        <f>IFERROR(VLOOKUP($A1327,Nifty!$A$14:$I$4860,2,FALSE),All_curves!R1326)</f>
        <v>9230137</v>
      </c>
      <c r="S1327">
        <f>IFERROR(VLOOKUP($A1327,Nifty!$A$14:$I$4860,3,FALSE),All_curves!S1326)</f>
        <v>12397554</v>
      </c>
      <c r="T1327">
        <f>IFERROR(VLOOKUP($A1327,Nifty!$A$14:$I$4860,4,FALSE),All_curves!T1326)</f>
        <v>12584994</v>
      </c>
      <c r="U1327">
        <f>IFERROR(VLOOKUP($A1327,Nifty!$A$14:$I$4860,5,FALSE),All_curves!U1326)</f>
        <v>13342284</v>
      </c>
      <c r="V1327">
        <f>IFERROR(VLOOKUP($A1327,Nifty!$A$14:$I$4860,6,FALSE),All_curves!V1326)</f>
        <v>10536306</v>
      </c>
      <c r="W1327">
        <f>IFERROR(VLOOKUP($A1327,Nifty!$A$14:$I$4860,7,FALSE),All_curves!W1326)</f>
        <v>12849396</v>
      </c>
      <c r="X1327">
        <f>IFERROR(VLOOKUP($A1327,Nifty!$A$14:$I$4860,8,FALSE),All_curves!X1326)</f>
        <v>12690074</v>
      </c>
      <c r="Y1327">
        <f>IFERROR(VLOOKUP($A1327,Nifty!$A$14:$I$4860,9,FALSE),All_curves!Y1326)</f>
        <v>12575275</v>
      </c>
      <c r="AA1327" s="5">
        <f t="shared" si="569"/>
        <v>-6.8326888656453644E-3</v>
      </c>
      <c r="AB1327" s="5">
        <f t="shared" si="570"/>
        <v>1.267774636633856E-3</v>
      </c>
      <c r="AC1327" s="5">
        <f t="shared" si="571"/>
        <v>-6.7496916131485341E-3</v>
      </c>
      <c r="AD1327" s="5">
        <f t="shared" si="572"/>
        <v>-8.2928230583361184E-3</v>
      </c>
      <c r="AE1327" s="5">
        <f t="shared" si="573"/>
        <v>-9.9857910362903812E-3</v>
      </c>
      <c r="AF1327" s="5">
        <f t="shared" si="574"/>
        <v>-6.6284499172890587E-3</v>
      </c>
      <c r="AG1327" s="5">
        <f t="shared" si="575"/>
        <v>-6.7496756975583549E-3</v>
      </c>
      <c r="AH1327" s="5">
        <f t="shared" si="576"/>
        <v>1.1375093108072498E-3</v>
      </c>
      <c r="AI1327" s="5">
        <f t="shared" si="552"/>
        <v>-7.0330267741980368E-4</v>
      </c>
      <c r="AJ1327" s="5">
        <f t="shared" si="553"/>
        <v>7.1080301350612274E-4</v>
      </c>
      <c r="AK1327" s="5">
        <f t="shared" si="554"/>
        <v>3.5369701835594736E-3</v>
      </c>
      <c r="AL1327" s="5">
        <f t="shared" si="555"/>
        <v>9.5398747081021362E-4</v>
      </c>
      <c r="AM1327" s="5">
        <f t="shared" si="556"/>
        <v>1.2511494041587135E-3</v>
      </c>
      <c r="AN1327" s="5">
        <f t="shared" si="557"/>
        <v>2.314821493917929E-3</v>
      </c>
      <c r="AO1327" s="5">
        <f t="shared" si="558"/>
        <v>2.314821493917929E-3</v>
      </c>
      <c r="AP1327" s="5">
        <f t="shared" si="559"/>
        <v>0</v>
      </c>
      <c r="AQ1327" s="5">
        <f t="shared" si="560"/>
        <v>1.1233456763610761E-3</v>
      </c>
      <c r="AR1327" s="5">
        <f t="shared" si="561"/>
        <v>3.5489740694112371E-3</v>
      </c>
      <c r="AS1327" s="5">
        <f t="shared" si="562"/>
        <v>-2.8089062027103484E-4</v>
      </c>
      <c r="AT1327" s="5">
        <f t="shared" si="563"/>
        <v>1.8818487908478509E-3</v>
      </c>
      <c r="AU1327" s="5">
        <f t="shared" si="564"/>
        <v>1.1234757207052581E-3</v>
      </c>
      <c r="AV1327" s="5">
        <f t="shared" si="565"/>
        <v>3.5489815451554829E-3</v>
      </c>
      <c r="AW1327" s="5">
        <f t="shared" si="566"/>
        <v>-2.8084932933736262E-4</v>
      </c>
      <c r="AX1327" s="5">
        <f t="shared" si="567"/>
        <v>0</v>
      </c>
      <c r="AZ1327" s="7">
        <f t="shared" si="577"/>
        <v>150.81033738463339</v>
      </c>
      <c r="BA1327" s="4">
        <f t="shared" si="568"/>
        <v>-9.0790416689598484E-4</v>
      </c>
      <c r="BB1327" s="5">
        <f>AZ1327/MAX($AZ$16:AZ1327)-1</f>
        <v>-2.3280642006713315E-3</v>
      </c>
    </row>
    <row r="1328" spans="1:54" x14ac:dyDescent="0.25">
      <c r="A1328" s="3">
        <v>44489</v>
      </c>
      <c r="B1328">
        <f>IFERROR(VLOOKUP($A1328,Finnifty!$A$14:$I$486,B$15+1,FALSE),All_curves!B1327)</f>
        <v>994629.75</v>
      </c>
      <c r="C1328">
        <f>IFERROR(VLOOKUP($A1328,Finnifty!$A$14:$I$486,C$15+1,FALSE),All_curves!C1327)</f>
        <v>1044583.75</v>
      </c>
      <c r="D1328">
        <f>IFERROR(VLOOKUP($A1328,Finnifty!$A$14:$I$486,D$15+1,FALSE),All_curves!D1327)</f>
        <v>1060454.25</v>
      </c>
      <c r="E1328">
        <f>IFERROR(VLOOKUP($A1328,Finnifty!$A$14:$I$486,E$15+1,FALSE),All_curves!E1327)</f>
        <v>1033859.75</v>
      </c>
      <c r="F1328">
        <f>IFERROR(VLOOKUP($A1328,Finnifty!$A$14:$I$486,F$15+1,FALSE),All_curves!F1327)</f>
        <v>1045220.5</v>
      </c>
      <c r="G1328">
        <f>IFERROR(VLOOKUP($A1328,Finnifty!$A$14:$I$486,G$15+1,FALSE),All_curves!G1327)</f>
        <v>1115126.25</v>
      </c>
      <c r="H1328">
        <f>IFERROR(VLOOKUP($A1328,Finnifty!$A$14:$I$486,H$15+1,FALSE),All_curves!H1327)</f>
        <v>1055691.8799999999</v>
      </c>
      <c r="I1328">
        <f>IFERROR(VLOOKUP($A1328,Finnifty!$A$14:$I$486,I$15+1,FALSE),All_curves!I1327)</f>
        <v>1005969.94</v>
      </c>
      <c r="J1328">
        <f>IFERROR(VLOOKUP($A1328,Banknifty!$A$14:$I$4860,2,FALSE),All_curves!J1327)</f>
        <v>18265894</v>
      </c>
      <c r="K1328">
        <f>IFERROR(VLOOKUP($A1328,Banknifty!$A$14:$I$4860,3,FALSE),All_curves!K1327)</f>
        <v>33271622</v>
      </c>
      <c r="L1328">
        <f>IFERROR(VLOOKUP($A1328,Banknifty!$A$14:$I$4860,4,FALSE),All_curves!L1327)</f>
        <v>24018698</v>
      </c>
      <c r="M1328">
        <f>IFERROR(VLOOKUP($A1328,Banknifty!$A$14:$I$4860,5,FALSE),All_curves!M1327)</f>
        <v>34673392</v>
      </c>
      <c r="N1328">
        <f>IFERROR(VLOOKUP($A1328,Banknifty!$A$14:$I$4860,6,FALSE),All_curves!N1327)</f>
        <v>18732490</v>
      </c>
      <c r="O1328">
        <f>IFERROR(VLOOKUP($A1328,Banknifty!$A$14:$I$4860,7,FALSE),All_curves!O1327)</f>
        <v>32056950</v>
      </c>
      <c r="P1328">
        <f>IFERROR(VLOOKUP($A1328,Banknifty!$A$14:$I$4860,8,FALSE),All_curves!P1327)</f>
        <v>32056950</v>
      </c>
      <c r="Q1328">
        <f>IFERROR(VLOOKUP($A1328,Banknifty!$A$14:$I$4860,9,FALSE),All_curves!Q1327)</f>
        <v>25514538</v>
      </c>
      <c r="R1328">
        <f>IFERROR(VLOOKUP($A1328,Nifty!$A$14:$I$4860,2,FALSE),All_curves!R1327)</f>
        <v>9235025</v>
      </c>
      <c r="S1328">
        <f>IFERROR(VLOOKUP($A1328,Nifty!$A$14:$I$4860,3,FALSE),All_curves!S1327)</f>
        <v>12381613</v>
      </c>
      <c r="T1328">
        <f>IFERROR(VLOOKUP($A1328,Nifty!$A$14:$I$4860,4,FALSE),All_curves!T1327)</f>
        <v>12587977</v>
      </c>
      <c r="U1328">
        <f>IFERROR(VLOOKUP($A1328,Nifty!$A$14:$I$4860,5,FALSE),All_curves!U1327)</f>
        <v>13321673</v>
      </c>
      <c r="V1328">
        <f>IFERROR(VLOOKUP($A1328,Nifty!$A$14:$I$4860,6,FALSE),All_curves!V1327)</f>
        <v>10541885</v>
      </c>
      <c r="W1328">
        <f>IFERROR(VLOOKUP($A1328,Nifty!$A$14:$I$4860,7,FALSE),All_curves!W1327)</f>
        <v>12832874</v>
      </c>
      <c r="X1328">
        <f>IFERROR(VLOOKUP($A1328,Nifty!$A$14:$I$4860,8,FALSE),All_curves!X1327)</f>
        <v>12693081</v>
      </c>
      <c r="Y1328">
        <f>IFERROR(VLOOKUP($A1328,Nifty!$A$14:$I$4860,9,FALSE),All_curves!Y1327)</f>
        <v>12598939</v>
      </c>
      <c r="AA1328" s="5">
        <f t="shared" si="569"/>
        <v>0</v>
      </c>
      <c r="AB1328" s="5">
        <f t="shared" si="570"/>
        <v>0</v>
      </c>
      <c r="AC1328" s="5">
        <f t="shared" si="571"/>
        <v>0</v>
      </c>
      <c r="AD1328" s="5">
        <f t="shared" si="572"/>
        <v>0</v>
      </c>
      <c r="AE1328" s="5">
        <f t="shared" si="573"/>
        <v>0</v>
      </c>
      <c r="AF1328" s="5">
        <f t="shared" si="574"/>
        <v>0</v>
      </c>
      <c r="AG1328" s="5">
        <f t="shared" si="575"/>
        <v>0</v>
      </c>
      <c r="AH1328" s="5">
        <f t="shared" si="576"/>
        <v>0</v>
      </c>
      <c r="AI1328" s="5">
        <f t="shared" si="552"/>
        <v>1.1618629492304855E-4</v>
      </c>
      <c r="AJ1328" s="5">
        <f t="shared" si="553"/>
        <v>1.0492602946594598E-3</v>
      </c>
      <c r="AK1328" s="5">
        <f t="shared" si="554"/>
        <v>0</v>
      </c>
      <c r="AL1328" s="5">
        <f t="shared" si="555"/>
        <v>2.623047143830437E-3</v>
      </c>
      <c r="AM1328" s="5">
        <f t="shared" si="556"/>
        <v>5.5785280351632327E-3</v>
      </c>
      <c r="AN1328" s="5">
        <f t="shared" si="557"/>
        <v>3.0720204143013241E-3</v>
      </c>
      <c r="AO1328" s="5">
        <f t="shared" si="558"/>
        <v>3.0720204143013241E-3</v>
      </c>
      <c r="AP1328" s="5">
        <f t="shared" si="559"/>
        <v>2.4559928976974899E-3</v>
      </c>
      <c r="AQ1328" s="5">
        <f t="shared" si="560"/>
        <v>5.2956960443806267E-4</v>
      </c>
      <c r="AR1328" s="5">
        <f t="shared" si="561"/>
        <v>-1.2858181541294256E-3</v>
      </c>
      <c r="AS1328" s="5">
        <f t="shared" si="562"/>
        <v>2.370283211894364E-4</v>
      </c>
      <c r="AT1328" s="5">
        <f t="shared" si="563"/>
        <v>-1.5447879838265122E-3</v>
      </c>
      <c r="AU1328" s="5">
        <f t="shared" si="564"/>
        <v>5.2950246509553267E-4</v>
      </c>
      <c r="AV1328" s="5">
        <f t="shared" si="565"/>
        <v>-1.2858191933691199E-3</v>
      </c>
      <c r="AW1328" s="5">
        <f t="shared" si="566"/>
        <v>2.3695685304914171E-4</v>
      </c>
      <c r="AX1328" s="5">
        <f t="shared" si="567"/>
        <v>1.8817878734262994E-3</v>
      </c>
      <c r="AZ1328" s="7">
        <f t="shared" si="577"/>
        <v>150.91882955764154</v>
      </c>
      <c r="BA1328" s="4">
        <f t="shared" si="568"/>
        <v>7.1939480336457228E-4</v>
      </c>
      <c r="BB1328" s="5">
        <f>AZ1328/MAX($AZ$16:AZ1328)-1</f>
        <v>-1.610344194594604E-3</v>
      </c>
    </row>
    <row r="1329" spans="1:54" x14ac:dyDescent="0.25">
      <c r="A1329" s="3">
        <v>44490</v>
      </c>
      <c r="B1329">
        <f>IFERROR(VLOOKUP($A1329,Finnifty!$A$14:$I$486,B$15+1,FALSE),All_curves!B1328)</f>
        <v>994629.75</v>
      </c>
      <c r="C1329">
        <f>IFERROR(VLOOKUP($A1329,Finnifty!$A$14:$I$486,C$15+1,FALSE),All_curves!C1328)</f>
        <v>1044583.75</v>
      </c>
      <c r="D1329">
        <f>IFERROR(VLOOKUP($A1329,Finnifty!$A$14:$I$486,D$15+1,FALSE),All_curves!D1328)</f>
        <v>1060454.25</v>
      </c>
      <c r="E1329">
        <f>IFERROR(VLOOKUP($A1329,Finnifty!$A$14:$I$486,E$15+1,FALSE),All_curves!E1328)</f>
        <v>1033859.75</v>
      </c>
      <c r="F1329">
        <f>IFERROR(VLOOKUP($A1329,Finnifty!$A$14:$I$486,F$15+1,FALSE),All_curves!F1328)</f>
        <v>1045220.5</v>
      </c>
      <c r="G1329">
        <f>IFERROR(VLOOKUP($A1329,Finnifty!$A$14:$I$486,G$15+1,FALSE),All_curves!G1328)</f>
        <v>1115126.25</v>
      </c>
      <c r="H1329">
        <f>IFERROR(VLOOKUP($A1329,Finnifty!$A$14:$I$486,H$15+1,FALSE),All_curves!H1328)</f>
        <v>1055691.8799999999</v>
      </c>
      <c r="I1329">
        <f>IFERROR(VLOOKUP($A1329,Finnifty!$A$14:$I$486,I$15+1,FALSE),All_curves!I1328)</f>
        <v>1005969.94</v>
      </c>
      <c r="J1329">
        <f>IFERROR(VLOOKUP($A1329,Banknifty!$A$14:$I$4860,2,FALSE),All_curves!J1328)</f>
        <v>18182050</v>
      </c>
      <c r="K1329">
        <f>IFERROR(VLOOKUP($A1329,Banknifty!$A$14:$I$4860,3,FALSE),All_curves!K1328)</f>
        <v>32933416</v>
      </c>
      <c r="L1329">
        <f>IFERROR(VLOOKUP($A1329,Banknifty!$A$14:$I$4860,4,FALSE),All_curves!L1328)</f>
        <v>24018698</v>
      </c>
      <c r="M1329">
        <f>IFERROR(VLOOKUP($A1329,Banknifty!$A$14:$I$4860,5,FALSE),All_curves!M1328)</f>
        <v>34673392</v>
      </c>
      <c r="N1329">
        <f>IFERROR(VLOOKUP($A1329,Banknifty!$A$14:$I$4860,6,FALSE),All_curves!N1328)</f>
        <v>18685956</v>
      </c>
      <c r="O1329">
        <f>IFERROR(VLOOKUP($A1329,Banknifty!$A$14:$I$4860,7,FALSE),All_curves!O1328)</f>
        <v>32015514</v>
      </c>
      <c r="P1329">
        <f>IFERROR(VLOOKUP($A1329,Banknifty!$A$14:$I$4860,8,FALSE),All_curves!P1328)</f>
        <v>32015514</v>
      </c>
      <c r="Q1329">
        <f>IFERROR(VLOOKUP($A1329,Banknifty!$A$14:$I$4860,9,FALSE),All_curves!Q1328)</f>
        <v>25467172</v>
      </c>
      <c r="R1329">
        <f>IFERROR(VLOOKUP($A1329,Nifty!$A$14:$I$4860,2,FALSE),All_curves!R1328)</f>
        <v>9354271</v>
      </c>
      <c r="S1329">
        <f>IFERROR(VLOOKUP($A1329,Nifty!$A$14:$I$4860,3,FALSE),All_curves!S1328)</f>
        <v>12299728</v>
      </c>
      <c r="T1329">
        <f>IFERROR(VLOOKUP($A1329,Nifty!$A$14:$I$4860,4,FALSE),All_curves!T1328)</f>
        <v>12468643</v>
      </c>
      <c r="U1329">
        <f>IFERROR(VLOOKUP($A1329,Nifty!$A$14:$I$4860,5,FALSE),All_curves!U1328)</f>
        <v>13151055</v>
      </c>
      <c r="V1329">
        <f>IFERROR(VLOOKUP($A1329,Nifty!$A$14:$I$4860,6,FALSE),All_curves!V1328)</f>
        <v>10478904</v>
      </c>
      <c r="W1329">
        <f>IFERROR(VLOOKUP($A1329,Nifty!$A$14:$I$4860,7,FALSE),All_curves!W1328)</f>
        <v>12759905</v>
      </c>
      <c r="X1329">
        <f>IFERROR(VLOOKUP($A1329,Nifty!$A$14:$I$4860,8,FALSE),All_curves!X1328)</f>
        <v>12604255</v>
      </c>
      <c r="Y1329">
        <f>IFERROR(VLOOKUP($A1329,Nifty!$A$14:$I$4860,9,FALSE),All_curves!Y1328)</f>
        <v>12579477</v>
      </c>
      <c r="AA1329" s="5">
        <f t="shared" si="569"/>
        <v>0</v>
      </c>
      <c r="AB1329" s="5">
        <f t="shared" si="570"/>
        <v>0</v>
      </c>
      <c r="AC1329" s="5">
        <f t="shared" si="571"/>
        <v>0</v>
      </c>
      <c r="AD1329" s="5">
        <f t="shared" si="572"/>
        <v>0</v>
      </c>
      <c r="AE1329" s="5">
        <f t="shared" si="573"/>
        <v>0</v>
      </c>
      <c r="AF1329" s="5">
        <f t="shared" si="574"/>
        <v>0</v>
      </c>
      <c r="AG1329" s="5">
        <f t="shared" si="575"/>
        <v>0</v>
      </c>
      <c r="AH1329" s="5">
        <f t="shared" si="576"/>
        <v>0</v>
      </c>
      <c r="AI1329" s="5">
        <f t="shared" si="552"/>
        <v>-4.5901941618625708E-3</v>
      </c>
      <c r="AJ1329" s="5">
        <f t="shared" si="553"/>
        <v>-1.0164998869006125E-2</v>
      </c>
      <c r="AK1329" s="5">
        <f t="shared" si="554"/>
        <v>0</v>
      </c>
      <c r="AL1329" s="5">
        <f t="shared" si="555"/>
        <v>0</v>
      </c>
      <c r="AM1329" s="5">
        <f t="shared" si="556"/>
        <v>-2.4841331825080637E-3</v>
      </c>
      <c r="AN1329" s="5">
        <f t="shared" si="557"/>
        <v>-1.2925746211039923E-3</v>
      </c>
      <c r="AO1329" s="5">
        <f t="shared" si="558"/>
        <v>-1.2925746211039923E-3</v>
      </c>
      <c r="AP1329" s="5">
        <f t="shared" si="559"/>
        <v>-1.8564318115421585E-3</v>
      </c>
      <c r="AQ1329" s="5">
        <f t="shared" si="560"/>
        <v>1.2912363529064663E-2</v>
      </c>
      <c r="AR1329" s="5">
        <f t="shared" si="561"/>
        <v>-6.6134355838775027E-3</v>
      </c>
      <c r="AS1329" s="5">
        <f t="shared" si="562"/>
        <v>-9.4799982554781836E-3</v>
      </c>
      <c r="AT1329" s="5">
        <f t="shared" si="563"/>
        <v>-1.2807550523121214E-2</v>
      </c>
      <c r="AU1329" s="5">
        <f t="shared" si="564"/>
        <v>-5.9743584757374624E-3</v>
      </c>
      <c r="AV1329" s="5">
        <f t="shared" si="565"/>
        <v>-5.6860996219553206E-3</v>
      </c>
      <c r="AW1329" s="5">
        <f t="shared" si="566"/>
        <v>-6.9979857530255707E-3</v>
      </c>
      <c r="AX1329" s="5">
        <f t="shared" si="567"/>
        <v>-1.544733250950725E-3</v>
      </c>
      <c r="AZ1329" s="7">
        <f t="shared" si="577"/>
        <v>150.5549095187894</v>
      </c>
      <c r="BA1329" s="4">
        <f t="shared" si="568"/>
        <v>-2.4113627167586756E-3</v>
      </c>
      <c r="BB1329" s="5">
        <f>AZ1329/MAX($AZ$16:AZ1329)-1</f>
        <v>-4.0178237874012313E-3</v>
      </c>
    </row>
    <row r="1330" spans="1:54" x14ac:dyDescent="0.25">
      <c r="A1330" s="3">
        <v>44491</v>
      </c>
      <c r="B1330">
        <f>IFERROR(VLOOKUP($A1330,Finnifty!$A$14:$I$486,B$15+1,FALSE),All_curves!B1329)</f>
        <v>992157.75</v>
      </c>
      <c r="C1330">
        <f>IFERROR(VLOOKUP($A1330,Finnifty!$A$14:$I$486,C$15+1,FALSE),All_curves!C1329)</f>
        <v>1042080.5</v>
      </c>
      <c r="D1330">
        <f>IFERROR(VLOOKUP($A1330,Finnifty!$A$14:$I$486,D$15+1,FALSE),All_curves!D1329)</f>
        <v>1058682</v>
      </c>
      <c r="E1330">
        <f>IFERROR(VLOOKUP($A1330,Finnifty!$A$14:$I$486,E$15+1,FALSE),All_curves!E1329)</f>
        <v>1033859.75</v>
      </c>
      <c r="F1330">
        <f>IFERROR(VLOOKUP($A1330,Finnifty!$A$14:$I$486,F$15+1,FALSE),All_curves!F1329)</f>
        <v>1042622.81</v>
      </c>
      <c r="G1330">
        <f>IFERROR(VLOOKUP($A1330,Finnifty!$A$14:$I$486,G$15+1,FALSE),All_curves!G1329)</f>
        <v>1112454</v>
      </c>
      <c r="H1330">
        <f>IFERROR(VLOOKUP($A1330,Finnifty!$A$14:$I$486,H$15+1,FALSE),All_curves!H1329)</f>
        <v>1053927.5</v>
      </c>
      <c r="I1330">
        <f>IFERROR(VLOOKUP($A1330,Finnifty!$A$14:$I$486,I$15+1,FALSE),All_curves!I1329)</f>
        <v>1005969.94</v>
      </c>
      <c r="J1330">
        <f>IFERROR(VLOOKUP($A1330,Banknifty!$A$14:$I$4860,2,FALSE),All_curves!J1329)</f>
        <v>18133334</v>
      </c>
      <c r="K1330">
        <f>IFERROR(VLOOKUP($A1330,Banknifty!$A$14:$I$4860,3,FALSE),All_curves!K1329)</f>
        <v>32892808</v>
      </c>
      <c r="L1330">
        <f>IFERROR(VLOOKUP($A1330,Banknifty!$A$14:$I$4860,4,FALSE),All_curves!L1329)</f>
        <v>24018698</v>
      </c>
      <c r="M1330">
        <f>IFERROR(VLOOKUP($A1330,Banknifty!$A$14:$I$4860,5,FALSE),All_curves!M1329)</f>
        <v>34673392</v>
      </c>
      <c r="N1330">
        <f>IFERROR(VLOOKUP($A1330,Banknifty!$A$14:$I$4860,6,FALSE),All_curves!N1329)</f>
        <v>18672814</v>
      </c>
      <c r="O1330">
        <f>IFERROR(VLOOKUP($A1330,Banknifty!$A$14:$I$4860,7,FALSE),All_curves!O1329)</f>
        <v>32038270</v>
      </c>
      <c r="P1330">
        <f>IFERROR(VLOOKUP($A1330,Banknifty!$A$14:$I$4860,8,FALSE),All_curves!P1329)</f>
        <v>32038270</v>
      </c>
      <c r="Q1330">
        <f>IFERROR(VLOOKUP($A1330,Banknifty!$A$14:$I$4860,9,FALSE),All_curves!Q1329)</f>
        <v>25491468</v>
      </c>
      <c r="R1330">
        <f>IFERROR(VLOOKUP($A1330,Nifty!$A$14:$I$4860,2,FALSE),All_curves!R1329)</f>
        <v>9334448</v>
      </c>
      <c r="S1330">
        <f>IFERROR(VLOOKUP($A1330,Nifty!$A$14:$I$4860,3,FALSE),All_curves!S1329)</f>
        <v>12310078</v>
      </c>
      <c r="T1330">
        <f>IFERROR(VLOOKUP($A1330,Nifty!$A$14:$I$4860,4,FALSE),All_curves!T1329)</f>
        <v>12446670</v>
      </c>
      <c r="U1330">
        <f>IFERROR(VLOOKUP($A1330,Nifty!$A$14:$I$4860,5,FALSE),All_curves!U1329)</f>
        <v>13127880</v>
      </c>
      <c r="V1330">
        <f>IFERROR(VLOOKUP($A1330,Nifty!$A$14:$I$4860,6,FALSE),All_curves!V1329)</f>
        <v>10467506</v>
      </c>
      <c r="W1330">
        <f>IFERROR(VLOOKUP($A1330,Nifty!$A$14:$I$4860,7,FALSE),All_curves!W1329)</f>
        <v>12783843</v>
      </c>
      <c r="X1330">
        <f>IFERROR(VLOOKUP($A1330,Nifty!$A$14:$I$4860,8,FALSE),All_curves!X1329)</f>
        <v>12596061</v>
      </c>
      <c r="Y1330">
        <f>IFERROR(VLOOKUP($A1330,Nifty!$A$14:$I$4860,9,FALSE),All_curves!Y1329)</f>
        <v>12493656</v>
      </c>
      <c r="AA1330" s="5">
        <f t="shared" si="569"/>
        <v>-2.4853469343742995E-3</v>
      </c>
      <c r="AB1330" s="5">
        <f t="shared" si="570"/>
        <v>-2.396409095967611E-3</v>
      </c>
      <c r="AC1330" s="5">
        <f t="shared" si="571"/>
        <v>-1.6712177823795527E-3</v>
      </c>
      <c r="AD1330" s="5">
        <f t="shared" si="572"/>
        <v>0</v>
      </c>
      <c r="AE1330" s="5">
        <f t="shared" si="573"/>
        <v>-2.4853033402999491E-3</v>
      </c>
      <c r="AF1330" s="5">
        <f t="shared" si="574"/>
        <v>-2.3963654339587137E-3</v>
      </c>
      <c r="AG1330" s="5">
        <f t="shared" si="575"/>
        <v>-1.6713020469569795E-3</v>
      </c>
      <c r="AH1330" s="5">
        <f t="shared" si="576"/>
        <v>0</v>
      </c>
      <c r="AI1330" s="5">
        <f t="shared" si="552"/>
        <v>-2.6793458383405078E-3</v>
      </c>
      <c r="AJ1330" s="5">
        <f t="shared" si="553"/>
        <v>-1.2330333421834982E-3</v>
      </c>
      <c r="AK1330" s="5">
        <f t="shared" si="554"/>
        <v>0</v>
      </c>
      <c r="AL1330" s="5">
        <f t="shared" si="555"/>
        <v>0</v>
      </c>
      <c r="AM1330" s="5">
        <f t="shared" si="556"/>
        <v>-7.03308944963843E-4</v>
      </c>
      <c r="AN1330" s="5">
        <f t="shared" si="557"/>
        <v>7.1078040477501325E-4</v>
      </c>
      <c r="AO1330" s="5">
        <f t="shared" si="558"/>
        <v>7.1078040477501325E-4</v>
      </c>
      <c r="AP1330" s="5">
        <f t="shared" si="559"/>
        <v>9.5401248320770016E-4</v>
      </c>
      <c r="AQ1330" s="5">
        <f t="shared" si="560"/>
        <v>-2.1191389473321776E-3</v>
      </c>
      <c r="AR1330" s="5">
        <f t="shared" si="561"/>
        <v>8.4148202301714825E-4</v>
      </c>
      <c r="AS1330" s="5">
        <f t="shared" si="562"/>
        <v>-1.7622607367938636E-3</v>
      </c>
      <c r="AT1330" s="5">
        <f t="shared" si="563"/>
        <v>-1.7622160351393745E-3</v>
      </c>
      <c r="AU1330" s="5">
        <f t="shared" si="564"/>
        <v>-1.0877091726386734E-3</v>
      </c>
      <c r="AV1330" s="5">
        <f t="shared" si="565"/>
        <v>1.8760327761060402E-3</v>
      </c>
      <c r="AW1330" s="5">
        <f t="shared" si="566"/>
        <v>-6.5009792328063476E-4</v>
      </c>
      <c r="AX1330" s="5">
        <f t="shared" si="567"/>
        <v>-6.8223027078152532E-3</v>
      </c>
      <c r="AZ1330" s="7">
        <f t="shared" si="577"/>
        <v>150.38658743500935</v>
      </c>
      <c r="BA1330" s="4">
        <f t="shared" si="568"/>
        <v>-1.1180112579393343E-3</v>
      </c>
      <c r="BB1330" s="5">
        <f>AZ1330/MAX($AZ$16:AZ1330)-1</f>
        <v>-5.1313430731139142E-3</v>
      </c>
    </row>
    <row r="1331" spans="1:54" x14ac:dyDescent="0.25">
      <c r="A1331" s="3">
        <v>44494</v>
      </c>
      <c r="B1331">
        <f>IFERROR(VLOOKUP($A1331,Finnifty!$A$14:$I$486,B$15+1,FALSE),All_curves!B1330)</f>
        <v>988992.69</v>
      </c>
      <c r="C1331">
        <f>IFERROR(VLOOKUP($A1331,Finnifty!$A$14:$I$486,C$15+1,FALSE),All_curves!C1330)</f>
        <v>1038748.69</v>
      </c>
      <c r="D1331">
        <f>IFERROR(VLOOKUP($A1331,Finnifty!$A$14:$I$486,D$15+1,FALSE),All_curves!D1330)</f>
        <v>1053810.1299999999</v>
      </c>
      <c r="E1331">
        <f>IFERROR(VLOOKUP($A1331,Finnifty!$A$14:$I$486,E$15+1,FALSE),All_curves!E1330)</f>
        <v>1029383</v>
      </c>
      <c r="F1331">
        <f>IFERROR(VLOOKUP($A1331,Finnifty!$A$14:$I$486,F$15+1,FALSE),All_curves!F1330)</f>
        <v>1038547.94</v>
      </c>
      <c r="G1331">
        <f>IFERROR(VLOOKUP($A1331,Finnifty!$A$14:$I$486,G$15+1,FALSE),All_curves!G1330)</f>
        <v>1108897.1299999999</v>
      </c>
      <c r="H1331">
        <f>IFERROR(VLOOKUP($A1331,Finnifty!$A$14:$I$486,H$15+1,FALSE),All_curves!H1330)</f>
        <v>1049077.6299999999</v>
      </c>
      <c r="I1331">
        <f>IFERROR(VLOOKUP($A1331,Finnifty!$A$14:$I$486,I$15+1,FALSE),All_curves!I1330)</f>
        <v>1001614</v>
      </c>
      <c r="J1331">
        <f>IFERROR(VLOOKUP($A1331,Banknifty!$A$14:$I$4860,2,FALSE),All_curves!J1330)</f>
        <v>18147882</v>
      </c>
      <c r="K1331">
        <f>IFERROR(VLOOKUP($A1331,Banknifty!$A$14:$I$4860,3,FALSE),All_curves!K1330)</f>
        <v>33102086</v>
      </c>
      <c r="L1331">
        <f>IFERROR(VLOOKUP($A1331,Banknifty!$A$14:$I$4860,4,FALSE),All_curves!L1330)</f>
        <v>24018724</v>
      </c>
      <c r="M1331">
        <f>IFERROR(VLOOKUP($A1331,Banknifty!$A$14:$I$4860,5,FALSE),All_curves!M1330)</f>
        <v>34523156</v>
      </c>
      <c r="N1331">
        <f>IFERROR(VLOOKUP($A1331,Banknifty!$A$14:$I$4860,6,FALSE),All_curves!N1330)</f>
        <v>18674984</v>
      </c>
      <c r="O1331">
        <f>IFERROR(VLOOKUP($A1331,Banknifty!$A$14:$I$4860,7,FALSE),All_curves!O1330)</f>
        <v>32071888</v>
      </c>
      <c r="P1331">
        <f>IFERROR(VLOOKUP($A1331,Banknifty!$A$14:$I$4860,8,FALSE),All_curves!P1330)</f>
        <v>32071888</v>
      </c>
      <c r="Q1331">
        <f>IFERROR(VLOOKUP($A1331,Banknifty!$A$14:$I$4860,9,FALSE),All_curves!Q1330)</f>
        <v>25558332</v>
      </c>
      <c r="R1331">
        <f>IFERROR(VLOOKUP($A1331,Nifty!$A$14:$I$4860,2,FALSE),All_curves!R1330)</f>
        <v>9302860</v>
      </c>
      <c r="S1331">
        <f>IFERROR(VLOOKUP($A1331,Nifty!$A$14:$I$4860,3,FALSE),All_curves!S1330)</f>
        <v>12318149</v>
      </c>
      <c r="T1331">
        <f>IFERROR(VLOOKUP($A1331,Nifty!$A$14:$I$4860,4,FALSE),All_curves!T1330)</f>
        <v>12456454</v>
      </c>
      <c r="U1331">
        <f>IFERROR(VLOOKUP($A1331,Nifty!$A$14:$I$4860,5,FALSE),All_curves!U1330)</f>
        <v>13138199</v>
      </c>
      <c r="V1331">
        <f>IFERROR(VLOOKUP($A1331,Nifty!$A$14:$I$4860,6,FALSE),All_curves!V1330)</f>
        <v>10432084</v>
      </c>
      <c r="W1331">
        <f>IFERROR(VLOOKUP($A1331,Nifty!$A$14:$I$4860,7,FALSE),All_curves!W1330)</f>
        <v>12792225</v>
      </c>
      <c r="X1331">
        <f>IFERROR(VLOOKUP($A1331,Nifty!$A$14:$I$4860,8,FALSE),All_curves!X1330)</f>
        <v>12605962</v>
      </c>
      <c r="Y1331">
        <f>IFERROR(VLOOKUP($A1331,Nifty!$A$14:$I$4860,9,FALSE),All_curves!Y1330)</f>
        <v>12485605</v>
      </c>
      <c r="AA1331" s="5">
        <f t="shared" si="569"/>
        <v>-3.1900773843676067E-3</v>
      </c>
      <c r="AB1331" s="5">
        <f t="shared" si="570"/>
        <v>-3.1972673896114578E-3</v>
      </c>
      <c r="AC1331" s="5">
        <f t="shared" si="571"/>
        <v>-4.601825666253001E-3</v>
      </c>
      <c r="AD1331" s="5">
        <f t="shared" si="572"/>
        <v>-4.3301327863861649E-3</v>
      </c>
      <c r="AE1331" s="5">
        <f t="shared" si="573"/>
        <v>-3.9082877920156855E-3</v>
      </c>
      <c r="AF1331" s="5">
        <f t="shared" si="574"/>
        <v>-3.1973187205943665E-3</v>
      </c>
      <c r="AG1331" s="5">
        <f t="shared" si="575"/>
        <v>-4.6017112182764608E-3</v>
      </c>
      <c r="AH1331" s="5">
        <f t="shared" si="576"/>
        <v>-4.33008962474557E-3</v>
      </c>
      <c r="AI1331" s="5">
        <f t="shared" si="552"/>
        <v>8.0227938226906659E-4</v>
      </c>
      <c r="AJ1331" s="5">
        <f t="shared" si="553"/>
        <v>6.3624242721995738E-3</v>
      </c>
      <c r="AK1331" s="5">
        <f t="shared" si="554"/>
        <v>1.082489983428303E-6</v>
      </c>
      <c r="AL1331" s="5">
        <f t="shared" si="555"/>
        <v>-4.3328901885342219E-3</v>
      </c>
      <c r="AM1331" s="5">
        <f t="shared" si="556"/>
        <v>1.1621172898745868E-4</v>
      </c>
      <c r="AN1331" s="5">
        <f t="shared" si="557"/>
        <v>1.0493075936996998E-3</v>
      </c>
      <c r="AO1331" s="5">
        <f t="shared" si="558"/>
        <v>1.0493075936996998E-3</v>
      </c>
      <c r="AP1331" s="5">
        <f t="shared" si="559"/>
        <v>2.6229952704175385E-3</v>
      </c>
      <c r="AQ1331" s="5">
        <f t="shared" si="560"/>
        <v>-3.3840244222261839E-3</v>
      </c>
      <c r="AR1331" s="5">
        <f t="shared" si="561"/>
        <v>6.5564166205933638E-4</v>
      </c>
      <c r="AS1331" s="5">
        <f t="shared" si="562"/>
        <v>7.8607370485439532E-4</v>
      </c>
      <c r="AT1331" s="5">
        <f t="shared" si="563"/>
        <v>7.8603704482360648E-4</v>
      </c>
      <c r="AU1331" s="5">
        <f t="shared" si="564"/>
        <v>-3.3839961496081594E-3</v>
      </c>
      <c r="AV1331" s="5">
        <f t="shared" si="565"/>
        <v>6.5567138144606574E-4</v>
      </c>
      <c r="AW1331" s="5">
        <f t="shared" si="566"/>
        <v>7.8603938167653986E-4</v>
      </c>
      <c r="AX1331" s="5">
        <f t="shared" si="567"/>
        <v>-6.4440704946577831E-4</v>
      </c>
      <c r="AZ1331" s="7">
        <f t="shared" si="577"/>
        <v>150.21471463405175</v>
      </c>
      <c r="BA1331" s="4">
        <f t="shared" si="568"/>
        <v>-1.1428732035820106E-3</v>
      </c>
      <c r="BB1331" s="5">
        <f>AZ1331/MAX($AZ$16:AZ1331)-1</f>
        <v>-6.2683518021992013E-3</v>
      </c>
    </row>
    <row r="1332" spans="1:54" x14ac:dyDescent="0.25">
      <c r="A1332" s="3">
        <v>44495</v>
      </c>
      <c r="B1332">
        <f>IFERROR(VLOOKUP($A1332,Finnifty!$A$14:$I$486,B$15+1,FALSE),All_curves!B1331)</f>
        <v>985692</v>
      </c>
      <c r="C1332">
        <f>IFERROR(VLOOKUP($A1332,Finnifty!$A$14:$I$486,C$15+1,FALSE),All_curves!C1331)</f>
        <v>1035460.81</v>
      </c>
      <c r="D1332">
        <f>IFERROR(VLOOKUP($A1332,Finnifty!$A$14:$I$486,D$15+1,FALSE),All_curves!D1331)</f>
        <v>1055182.5</v>
      </c>
      <c r="E1332">
        <f>IFERROR(VLOOKUP($A1332,Finnifty!$A$14:$I$486,E$15+1,FALSE),All_curves!E1331)</f>
        <v>1024938.13</v>
      </c>
      <c r="F1332">
        <f>IFERROR(VLOOKUP($A1332,Finnifty!$A$14:$I$486,F$15+1,FALSE),All_curves!F1331)</f>
        <v>1029320</v>
      </c>
      <c r="G1332">
        <f>IFERROR(VLOOKUP($A1332,Finnifty!$A$14:$I$486,G$15+1,FALSE),All_curves!G1331)</f>
        <v>1104602</v>
      </c>
      <c r="H1332">
        <f>IFERROR(VLOOKUP($A1332,Finnifty!$A$14:$I$486,H$15+1,FALSE),All_curves!H1331)</f>
        <v>1047023.69</v>
      </c>
      <c r="I1332">
        <f>IFERROR(VLOOKUP($A1332,Finnifty!$A$14:$I$486,I$15+1,FALSE),All_curves!I1331)</f>
        <v>1001713.69</v>
      </c>
      <c r="J1332">
        <f>IFERROR(VLOOKUP($A1332,Banknifty!$A$14:$I$4860,2,FALSE),All_curves!J1331)</f>
        <v>18022552</v>
      </c>
      <c r="K1332">
        <f>IFERROR(VLOOKUP($A1332,Banknifty!$A$14:$I$4860,3,FALSE),All_curves!K1331)</f>
        <v>32888594</v>
      </c>
      <c r="L1332">
        <f>IFERROR(VLOOKUP($A1332,Banknifty!$A$14:$I$4860,4,FALSE),All_curves!L1331)</f>
        <v>24009542</v>
      </c>
      <c r="M1332">
        <f>IFERROR(VLOOKUP($A1332,Banknifty!$A$14:$I$4860,5,FALSE),All_curves!M1331)</f>
        <v>34408060</v>
      </c>
      <c r="N1332">
        <f>IFERROR(VLOOKUP($A1332,Banknifty!$A$14:$I$4860,6,FALSE),All_curves!N1331)</f>
        <v>18680282</v>
      </c>
      <c r="O1332">
        <f>IFERROR(VLOOKUP($A1332,Banknifty!$A$14:$I$4860,7,FALSE),All_curves!O1331)</f>
        <v>32064424</v>
      </c>
      <c r="P1332">
        <f>IFERROR(VLOOKUP($A1332,Banknifty!$A$14:$I$4860,8,FALSE),All_curves!P1331)</f>
        <v>32064424</v>
      </c>
      <c r="Q1332">
        <f>IFERROR(VLOOKUP($A1332,Banknifty!$A$14:$I$4860,9,FALSE),All_curves!Q1331)</f>
        <v>25558332</v>
      </c>
      <c r="R1332">
        <f>IFERROR(VLOOKUP($A1332,Nifty!$A$14:$I$4860,2,FALSE),All_curves!R1331)</f>
        <v>9306894</v>
      </c>
      <c r="S1332">
        <f>IFERROR(VLOOKUP($A1332,Nifty!$A$14:$I$4860,3,FALSE),All_curves!S1331)</f>
        <v>12217882</v>
      </c>
      <c r="T1332">
        <f>IFERROR(VLOOKUP($A1332,Nifty!$A$14:$I$4860,4,FALSE),All_curves!T1331)</f>
        <v>12463224</v>
      </c>
      <c r="U1332">
        <f>IFERROR(VLOOKUP($A1332,Nifty!$A$14:$I$4860,5,FALSE),All_curves!U1331)</f>
        <v>13138199</v>
      </c>
      <c r="V1332">
        <f>IFERROR(VLOOKUP($A1332,Nifty!$A$14:$I$4860,6,FALSE),All_curves!V1331)</f>
        <v>10436608</v>
      </c>
      <c r="W1332">
        <f>IFERROR(VLOOKUP($A1332,Nifty!$A$14:$I$4860,7,FALSE),All_curves!W1331)</f>
        <v>12688099</v>
      </c>
      <c r="X1332">
        <f>IFERROR(VLOOKUP($A1332,Nifty!$A$14:$I$4860,8,FALSE),All_curves!X1331)</f>
        <v>12612813</v>
      </c>
      <c r="Y1332">
        <f>IFERROR(VLOOKUP($A1332,Nifty!$A$14:$I$4860,9,FALSE),All_curves!Y1331)</f>
        <v>12495419</v>
      </c>
      <c r="AA1332" s="5">
        <f t="shared" si="569"/>
        <v>-3.337426083503181E-3</v>
      </c>
      <c r="AB1332" s="5">
        <f t="shared" si="570"/>
        <v>-3.1652314285950389E-3</v>
      </c>
      <c r="AC1332" s="5">
        <f t="shared" si="571"/>
        <v>1.3022934216813109E-3</v>
      </c>
      <c r="AD1332" s="5">
        <f t="shared" si="572"/>
        <v>-4.3179943713855806E-3</v>
      </c>
      <c r="AE1332" s="5">
        <f t="shared" si="573"/>
        <v>-8.8854251639071125E-3</v>
      </c>
      <c r="AF1332" s="5">
        <f t="shared" si="574"/>
        <v>-3.8733349413573315E-3</v>
      </c>
      <c r="AG1332" s="5">
        <f t="shared" si="575"/>
        <v>-1.9578532048194486E-3</v>
      </c>
      <c r="AH1332" s="5">
        <f t="shared" si="576"/>
        <v>9.9529359613548252E-5</v>
      </c>
      <c r="AI1332" s="5">
        <f t="shared" si="552"/>
        <v>-6.9060400547017453E-3</v>
      </c>
      <c r="AJ1332" s="5">
        <f t="shared" si="553"/>
        <v>-6.4495029104811863E-3</v>
      </c>
      <c r="AK1332" s="5">
        <f t="shared" si="554"/>
        <v>-3.8228508725113297E-4</v>
      </c>
      <c r="AL1332" s="5">
        <f t="shared" si="555"/>
        <v>-3.3338782815800494E-3</v>
      </c>
      <c r="AM1332" s="5">
        <f t="shared" si="556"/>
        <v>2.8369502217517883E-4</v>
      </c>
      <c r="AN1332" s="5">
        <f t="shared" si="557"/>
        <v>-2.3272717839373236E-4</v>
      </c>
      <c r="AO1332" s="5">
        <f t="shared" si="558"/>
        <v>-2.3272717839373236E-4</v>
      </c>
      <c r="AP1332" s="5">
        <f t="shared" si="559"/>
        <v>0</v>
      </c>
      <c r="AQ1332" s="5">
        <f t="shared" si="560"/>
        <v>4.336300879514976E-4</v>
      </c>
      <c r="AR1332" s="5">
        <f t="shared" si="561"/>
        <v>-8.1397781436155503E-3</v>
      </c>
      <c r="AS1332" s="5">
        <f t="shared" si="562"/>
        <v>5.4349335693770762E-4</v>
      </c>
      <c r="AT1332" s="5">
        <f t="shared" si="563"/>
        <v>0</v>
      </c>
      <c r="AU1332" s="5">
        <f t="shared" si="564"/>
        <v>4.3366215226026128E-4</v>
      </c>
      <c r="AV1332" s="5">
        <f t="shared" si="565"/>
        <v>-8.1397880353104579E-3</v>
      </c>
      <c r="AW1332" s="5">
        <f t="shared" si="566"/>
        <v>5.4347300110846319E-4</v>
      </c>
      <c r="AX1332" s="5">
        <f t="shared" si="567"/>
        <v>7.8602518660497722E-4</v>
      </c>
      <c r="AZ1332" s="7">
        <f t="shared" si="577"/>
        <v>149.87092203165335</v>
      </c>
      <c r="BA1332" s="4">
        <f t="shared" si="568"/>
        <v>-2.2886746031234311E-3</v>
      </c>
      <c r="BB1332" s="5">
        <f>AZ1332/MAX($AZ$16:AZ1332)-1</f>
        <v>-8.5426801877495073E-3</v>
      </c>
    </row>
    <row r="1333" spans="1:54" x14ac:dyDescent="0.25">
      <c r="A1333" s="3">
        <v>44496</v>
      </c>
      <c r="B1333">
        <f>IFERROR(VLOOKUP($A1333,Finnifty!$A$14:$I$486,B$15+1,FALSE),All_curves!B1332)</f>
        <v>985692</v>
      </c>
      <c r="C1333">
        <f>IFERROR(VLOOKUP($A1333,Finnifty!$A$14:$I$486,C$15+1,FALSE),All_curves!C1332)</f>
        <v>1035460.81</v>
      </c>
      <c r="D1333">
        <f>IFERROR(VLOOKUP($A1333,Finnifty!$A$14:$I$486,D$15+1,FALSE),All_curves!D1332)</f>
        <v>1055182.5</v>
      </c>
      <c r="E1333">
        <f>IFERROR(VLOOKUP($A1333,Finnifty!$A$14:$I$486,E$15+1,FALSE),All_curves!E1332)</f>
        <v>1024938.13</v>
      </c>
      <c r="F1333">
        <f>IFERROR(VLOOKUP($A1333,Finnifty!$A$14:$I$486,F$15+1,FALSE),All_curves!F1332)</f>
        <v>1029320</v>
      </c>
      <c r="G1333">
        <f>IFERROR(VLOOKUP($A1333,Finnifty!$A$14:$I$486,G$15+1,FALSE),All_curves!G1332)</f>
        <v>1104602</v>
      </c>
      <c r="H1333">
        <f>IFERROR(VLOOKUP($A1333,Finnifty!$A$14:$I$486,H$15+1,FALSE),All_curves!H1332)</f>
        <v>1047023.69</v>
      </c>
      <c r="I1333">
        <f>IFERROR(VLOOKUP($A1333,Finnifty!$A$14:$I$486,I$15+1,FALSE),All_curves!I1332)</f>
        <v>1001713.69</v>
      </c>
      <c r="J1333">
        <f>IFERROR(VLOOKUP($A1333,Banknifty!$A$14:$I$4860,2,FALSE),All_curves!J1332)</f>
        <v>18068658</v>
      </c>
      <c r="K1333">
        <f>IFERROR(VLOOKUP($A1333,Banknifty!$A$14:$I$4860,3,FALSE),All_curves!K1332)</f>
        <v>32956088</v>
      </c>
      <c r="L1333">
        <f>IFERROR(VLOOKUP($A1333,Banknifty!$A$14:$I$4860,4,FALSE),All_curves!L1332)</f>
        <v>24025856</v>
      </c>
      <c r="M1333">
        <f>IFERROR(VLOOKUP($A1333,Banknifty!$A$14:$I$4860,5,FALSE),All_curves!M1332)</f>
        <v>34433932</v>
      </c>
      <c r="N1333">
        <f>IFERROR(VLOOKUP($A1333,Banknifty!$A$14:$I$4860,6,FALSE),All_curves!N1332)</f>
        <v>18630230</v>
      </c>
      <c r="O1333">
        <f>IFERROR(VLOOKUP($A1333,Banknifty!$A$14:$I$4860,7,FALSE),All_curves!O1332)</f>
        <v>32024888</v>
      </c>
      <c r="P1333">
        <f>IFERROR(VLOOKUP($A1333,Banknifty!$A$14:$I$4860,8,FALSE),All_curves!P1332)</f>
        <v>32024888</v>
      </c>
      <c r="Q1333">
        <f>IFERROR(VLOOKUP($A1333,Banknifty!$A$14:$I$4860,9,FALSE),All_curves!Q1332)</f>
        <v>25558332</v>
      </c>
      <c r="R1333">
        <f>IFERROR(VLOOKUP($A1333,Nifty!$A$14:$I$4860,2,FALSE),All_curves!R1332)</f>
        <v>9301473</v>
      </c>
      <c r="S1333">
        <f>IFERROR(VLOOKUP($A1333,Nifty!$A$14:$I$4860,3,FALSE),All_curves!S1332)</f>
        <v>12221349</v>
      </c>
      <c r="T1333">
        <f>IFERROR(VLOOKUP($A1333,Nifty!$A$14:$I$4860,4,FALSE),All_curves!T1332)</f>
        <v>12437610</v>
      </c>
      <c r="U1333">
        <f>IFERROR(VLOOKUP($A1333,Nifty!$A$14:$I$4860,5,FALSE),All_curves!U1332)</f>
        <v>13138199</v>
      </c>
      <c r="V1333">
        <f>IFERROR(VLOOKUP($A1333,Nifty!$A$14:$I$4860,6,FALSE),All_curves!V1332)</f>
        <v>10430529</v>
      </c>
      <c r="W1333">
        <f>IFERROR(VLOOKUP($A1333,Nifty!$A$14:$I$4860,7,FALSE),All_curves!W1332)</f>
        <v>12691700</v>
      </c>
      <c r="X1333">
        <f>IFERROR(VLOOKUP($A1333,Nifty!$A$14:$I$4860,8,FALSE),All_curves!X1332)</f>
        <v>12586892</v>
      </c>
      <c r="Y1333">
        <f>IFERROR(VLOOKUP($A1333,Nifty!$A$14:$I$4860,9,FALSE),All_curves!Y1332)</f>
        <v>12495419</v>
      </c>
      <c r="AA1333" s="5">
        <f t="shared" si="569"/>
        <v>0</v>
      </c>
      <c r="AB1333" s="5">
        <f t="shared" si="570"/>
        <v>0</v>
      </c>
      <c r="AC1333" s="5">
        <f t="shared" si="571"/>
        <v>0</v>
      </c>
      <c r="AD1333" s="5">
        <f t="shared" si="572"/>
        <v>0</v>
      </c>
      <c r="AE1333" s="5">
        <f t="shared" si="573"/>
        <v>0</v>
      </c>
      <c r="AF1333" s="5">
        <f t="shared" si="574"/>
        <v>0</v>
      </c>
      <c r="AG1333" s="5">
        <f t="shared" si="575"/>
        <v>0</v>
      </c>
      <c r="AH1333" s="5">
        <f t="shared" si="576"/>
        <v>0</v>
      </c>
      <c r="AI1333" s="5">
        <f t="shared" si="552"/>
        <v>2.5582392549068356E-3</v>
      </c>
      <c r="AJ1333" s="5">
        <f t="shared" si="553"/>
        <v>2.0522008329089125E-3</v>
      </c>
      <c r="AK1333" s="5">
        <f t="shared" si="554"/>
        <v>6.7947985013616652E-4</v>
      </c>
      <c r="AL1333" s="5">
        <f t="shared" si="555"/>
        <v>7.5191684738973308E-4</v>
      </c>
      <c r="AM1333" s="5">
        <f t="shared" si="556"/>
        <v>-2.6794028055893149E-3</v>
      </c>
      <c r="AN1333" s="5">
        <f t="shared" si="557"/>
        <v>-1.233017627261912E-3</v>
      </c>
      <c r="AO1333" s="5">
        <f t="shared" si="558"/>
        <v>-1.233017627261912E-3</v>
      </c>
      <c r="AP1333" s="5">
        <f t="shared" si="559"/>
        <v>0</v>
      </c>
      <c r="AQ1333" s="5">
        <f t="shared" si="560"/>
        <v>-5.8247144536083262E-4</v>
      </c>
      <c r="AR1333" s="5">
        <f t="shared" si="561"/>
        <v>2.8376440368305111E-4</v>
      </c>
      <c r="AS1333" s="5">
        <f t="shared" si="562"/>
        <v>-2.055166464150826E-3</v>
      </c>
      <c r="AT1333" s="5">
        <f t="shared" si="563"/>
        <v>0</v>
      </c>
      <c r="AU1333" s="5">
        <f t="shared" si="564"/>
        <v>-5.8246894010005601E-4</v>
      </c>
      <c r="AV1333" s="5">
        <f t="shared" si="565"/>
        <v>2.8380926094606629E-4</v>
      </c>
      <c r="AW1333" s="5">
        <f t="shared" si="566"/>
        <v>-2.0551323483508632E-3</v>
      </c>
      <c r="AX1333" s="5">
        <f t="shared" si="567"/>
        <v>0</v>
      </c>
      <c r="AZ1333" s="7">
        <f t="shared" si="577"/>
        <v>149.84712211204337</v>
      </c>
      <c r="BA1333" s="4">
        <f t="shared" si="568"/>
        <v>-1.5880278367103967E-4</v>
      </c>
      <c r="BB1333" s="5">
        <f>AZ1333/MAX($AZ$16:AZ1333)-1</f>
        <v>-8.7001263700268172E-3</v>
      </c>
    </row>
    <row r="1334" spans="1:54" x14ac:dyDescent="0.25">
      <c r="A1334" s="3">
        <v>44497</v>
      </c>
      <c r="B1334">
        <f>IFERROR(VLOOKUP($A1334,Finnifty!$A$14:$I$486,B$15+1,FALSE),All_curves!B1333)</f>
        <v>985692</v>
      </c>
      <c r="C1334">
        <f>IFERROR(VLOOKUP($A1334,Finnifty!$A$14:$I$486,C$15+1,FALSE),All_curves!C1333)</f>
        <v>1035460.81</v>
      </c>
      <c r="D1334">
        <f>IFERROR(VLOOKUP($A1334,Finnifty!$A$14:$I$486,D$15+1,FALSE),All_curves!D1333)</f>
        <v>1055182.5</v>
      </c>
      <c r="E1334">
        <f>IFERROR(VLOOKUP($A1334,Finnifty!$A$14:$I$486,E$15+1,FALSE),All_curves!E1333)</f>
        <v>1024938.13</v>
      </c>
      <c r="F1334">
        <f>IFERROR(VLOOKUP($A1334,Finnifty!$A$14:$I$486,F$15+1,FALSE),All_curves!F1333)</f>
        <v>1029320</v>
      </c>
      <c r="G1334">
        <f>IFERROR(VLOOKUP($A1334,Finnifty!$A$14:$I$486,G$15+1,FALSE),All_curves!G1333)</f>
        <v>1104602</v>
      </c>
      <c r="H1334">
        <f>IFERROR(VLOOKUP($A1334,Finnifty!$A$14:$I$486,H$15+1,FALSE),All_curves!H1333)</f>
        <v>1047023.69</v>
      </c>
      <c r="I1334">
        <f>IFERROR(VLOOKUP($A1334,Finnifty!$A$14:$I$486,I$15+1,FALSE),All_curves!I1333)</f>
        <v>1001713.69</v>
      </c>
      <c r="J1334">
        <f>IFERROR(VLOOKUP($A1334,Banknifty!$A$14:$I$4860,2,FALSE),All_curves!J1333)</f>
        <v>18789914</v>
      </c>
      <c r="K1334">
        <f>IFERROR(VLOOKUP($A1334,Banknifty!$A$14:$I$4860,3,FALSE),All_curves!K1333)</f>
        <v>34312636</v>
      </c>
      <c r="L1334">
        <f>IFERROR(VLOOKUP($A1334,Banknifty!$A$14:$I$4860,4,FALSE),All_curves!L1333)</f>
        <v>24994540</v>
      </c>
      <c r="M1334">
        <f>IFERROR(VLOOKUP($A1334,Banknifty!$A$14:$I$4860,5,FALSE),All_curves!M1333)</f>
        <v>36019124</v>
      </c>
      <c r="N1334">
        <f>IFERROR(VLOOKUP($A1334,Banknifty!$A$14:$I$4860,6,FALSE),All_curves!N1333)</f>
        <v>18645176</v>
      </c>
      <c r="O1334">
        <f>IFERROR(VLOOKUP($A1334,Banknifty!$A$14:$I$4860,7,FALSE),All_curves!O1333)</f>
        <v>32228644</v>
      </c>
      <c r="P1334">
        <f>IFERROR(VLOOKUP($A1334,Banknifty!$A$14:$I$4860,8,FALSE),All_curves!P1333)</f>
        <v>32228644</v>
      </c>
      <c r="Q1334">
        <f>IFERROR(VLOOKUP($A1334,Banknifty!$A$14:$I$4860,9,FALSE),All_curves!Q1333)</f>
        <v>25447592</v>
      </c>
      <c r="R1334">
        <f>IFERROR(VLOOKUP($A1334,Nifty!$A$14:$I$4860,2,FALSE),All_curves!R1333)</f>
        <v>9585749</v>
      </c>
      <c r="S1334">
        <f>IFERROR(VLOOKUP($A1334,Nifty!$A$14:$I$4860,3,FALSE),All_curves!S1333)</f>
        <v>12485822</v>
      </c>
      <c r="T1334">
        <f>IFERROR(VLOOKUP($A1334,Nifty!$A$14:$I$4860,4,FALSE),All_curves!T1333)</f>
        <v>12805639</v>
      </c>
      <c r="U1334">
        <f>IFERROR(VLOOKUP($A1334,Nifty!$A$14:$I$4860,5,FALSE),All_curves!U1333)</f>
        <v>13513931</v>
      </c>
      <c r="V1334">
        <f>IFERROR(VLOOKUP($A1334,Nifty!$A$14:$I$4860,6,FALSE),All_curves!V1333)</f>
        <v>10536177</v>
      </c>
      <c r="W1334">
        <f>IFERROR(VLOOKUP($A1334,Nifty!$A$14:$I$4860,7,FALSE),All_curves!W1333)</f>
        <v>12754728</v>
      </c>
      <c r="X1334">
        <f>IFERROR(VLOOKUP($A1334,Nifty!$A$14:$I$4860,8,FALSE),All_curves!X1333)</f>
        <v>12684832</v>
      </c>
      <c r="Y1334">
        <f>IFERROR(VLOOKUP($A1334,Nifty!$A$14:$I$4860,9,FALSE),All_curves!Y1333)</f>
        <v>12495419</v>
      </c>
      <c r="AA1334" s="5">
        <f t="shared" si="569"/>
        <v>0</v>
      </c>
      <c r="AB1334" s="5">
        <f t="shared" si="570"/>
        <v>0</v>
      </c>
      <c r="AC1334" s="5">
        <f t="shared" si="571"/>
        <v>0</v>
      </c>
      <c r="AD1334" s="5">
        <f t="shared" si="572"/>
        <v>0</v>
      </c>
      <c r="AE1334" s="5">
        <f t="shared" si="573"/>
        <v>0</v>
      </c>
      <c r="AF1334" s="5">
        <f t="shared" si="574"/>
        <v>0</v>
      </c>
      <c r="AG1334" s="5">
        <f t="shared" si="575"/>
        <v>0</v>
      </c>
      <c r="AH1334" s="5">
        <f t="shared" si="576"/>
        <v>0</v>
      </c>
      <c r="AI1334" s="5">
        <f t="shared" si="552"/>
        <v>3.9917519054265105E-2</v>
      </c>
      <c r="AJ1334" s="5">
        <f t="shared" si="553"/>
        <v>4.1162288436661587E-2</v>
      </c>
      <c r="AK1334" s="5">
        <f t="shared" si="554"/>
        <v>4.0318396980319804E-2</v>
      </c>
      <c r="AL1334" s="5">
        <f t="shared" si="555"/>
        <v>4.6035753337725138E-2</v>
      </c>
      <c r="AM1334" s="5">
        <f t="shared" si="556"/>
        <v>8.0224452408805824E-4</v>
      </c>
      <c r="AN1334" s="5">
        <f t="shared" si="557"/>
        <v>6.3624266226942616E-3</v>
      </c>
      <c r="AO1334" s="5">
        <f t="shared" si="558"/>
        <v>6.3624266226942616E-3</v>
      </c>
      <c r="AP1334" s="5">
        <f t="shared" si="559"/>
        <v>-4.3328336137116175E-3</v>
      </c>
      <c r="AQ1334" s="5">
        <f t="shared" si="560"/>
        <v>3.0562471126885038E-2</v>
      </c>
      <c r="AR1334" s="5">
        <f t="shared" si="561"/>
        <v>2.1640246097218929E-2</v>
      </c>
      <c r="AS1334" s="5">
        <f t="shared" si="562"/>
        <v>2.959000965619607E-2</v>
      </c>
      <c r="AT1334" s="5">
        <f t="shared" si="563"/>
        <v>2.8598440318950979E-2</v>
      </c>
      <c r="AU1334" s="5">
        <f t="shared" si="564"/>
        <v>1.0128728849706503E-2</v>
      </c>
      <c r="AV1334" s="5">
        <f t="shared" si="565"/>
        <v>4.9660801941426858E-3</v>
      </c>
      <c r="AW1334" s="5">
        <f t="shared" si="566"/>
        <v>7.7811106983360911E-3</v>
      </c>
      <c r="AX1334" s="5">
        <f t="shared" si="567"/>
        <v>0</v>
      </c>
      <c r="AZ1334" s="7">
        <f t="shared" si="577"/>
        <v>151.78199378686057</v>
      </c>
      <c r="BA1334" s="4">
        <f t="shared" si="568"/>
        <v>1.2912304537757206E-2</v>
      </c>
      <c r="BB1334" s="5">
        <f>AZ1334/MAX($AZ$16:AZ1334)-1</f>
        <v>0</v>
      </c>
    </row>
    <row r="1335" spans="1:54" x14ac:dyDescent="0.25">
      <c r="A1335" s="3">
        <v>44498</v>
      </c>
      <c r="B1335">
        <f>IFERROR(VLOOKUP($A1335,Finnifty!$A$14:$I$486,B$15+1,FALSE),All_curves!B1334)</f>
        <v>985692</v>
      </c>
      <c r="C1335">
        <f>IFERROR(VLOOKUP($A1335,Finnifty!$A$14:$I$486,C$15+1,FALSE),All_curves!C1334)</f>
        <v>1035460.81</v>
      </c>
      <c r="D1335">
        <f>IFERROR(VLOOKUP($A1335,Finnifty!$A$14:$I$486,D$15+1,FALSE),All_curves!D1334)</f>
        <v>1055182.5</v>
      </c>
      <c r="E1335">
        <f>IFERROR(VLOOKUP($A1335,Finnifty!$A$14:$I$486,E$15+1,FALSE),All_curves!E1334)</f>
        <v>1024938.13</v>
      </c>
      <c r="F1335">
        <f>IFERROR(VLOOKUP($A1335,Finnifty!$A$14:$I$486,F$15+1,FALSE),All_curves!F1334)</f>
        <v>1029320</v>
      </c>
      <c r="G1335">
        <f>IFERROR(VLOOKUP($A1335,Finnifty!$A$14:$I$486,G$15+1,FALSE),All_curves!G1334)</f>
        <v>1104602</v>
      </c>
      <c r="H1335">
        <f>IFERROR(VLOOKUP($A1335,Finnifty!$A$14:$I$486,H$15+1,FALSE),All_curves!H1334)</f>
        <v>1047023.69</v>
      </c>
      <c r="I1335">
        <f>IFERROR(VLOOKUP($A1335,Finnifty!$A$14:$I$486,I$15+1,FALSE),All_curves!I1334)</f>
        <v>1001713.69</v>
      </c>
      <c r="J1335">
        <f>IFERROR(VLOOKUP($A1335,Banknifty!$A$14:$I$4860,2,FALSE),All_curves!J1334)</f>
        <v>18684944</v>
      </c>
      <c r="K1335">
        <f>IFERROR(VLOOKUP($A1335,Banknifty!$A$14:$I$4860,3,FALSE),All_curves!K1334)</f>
        <v>34176056</v>
      </c>
      <c r="L1335">
        <f>IFERROR(VLOOKUP($A1335,Banknifty!$A$14:$I$4860,4,FALSE),All_curves!L1334)</f>
        <v>24854996</v>
      </c>
      <c r="M1335">
        <f>IFERROR(VLOOKUP($A1335,Banknifty!$A$14:$I$4860,5,FALSE),All_curves!M1334)</f>
        <v>36019124</v>
      </c>
      <c r="N1335">
        <f>IFERROR(VLOOKUP($A1335,Banknifty!$A$14:$I$4860,6,FALSE),All_curves!N1334)</f>
        <v>18516412</v>
      </c>
      <c r="O1335">
        <f>IFERROR(VLOOKUP($A1335,Banknifty!$A$14:$I$4860,7,FALSE),All_curves!O1334)</f>
        <v>32020786</v>
      </c>
      <c r="P1335">
        <f>IFERROR(VLOOKUP($A1335,Banknifty!$A$14:$I$4860,8,FALSE),All_curves!P1334)</f>
        <v>32020786</v>
      </c>
      <c r="Q1335">
        <f>IFERROR(VLOOKUP($A1335,Banknifty!$A$14:$I$4860,9,FALSE),All_curves!Q1334)</f>
        <v>25362754</v>
      </c>
      <c r="R1335">
        <f>IFERROR(VLOOKUP($A1335,Nifty!$A$14:$I$4860,2,FALSE),All_curves!R1334)</f>
        <v>9578965</v>
      </c>
      <c r="S1335">
        <f>IFERROR(VLOOKUP($A1335,Nifty!$A$14:$I$4860,3,FALSE),All_curves!S1334)</f>
        <v>12448539</v>
      </c>
      <c r="T1335">
        <f>IFERROR(VLOOKUP($A1335,Nifty!$A$14:$I$4860,4,FALSE),All_curves!T1334)</f>
        <v>12789386</v>
      </c>
      <c r="U1335">
        <f>IFERROR(VLOOKUP($A1335,Nifty!$A$14:$I$4860,5,FALSE),All_curves!U1334)</f>
        <v>13513931</v>
      </c>
      <c r="V1335">
        <f>IFERROR(VLOOKUP($A1335,Nifty!$A$14:$I$4860,6,FALSE),All_curves!V1334)</f>
        <v>10528721</v>
      </c>
      <c r="W1335">
        <f>IFERROR(VLOOKUP($A1335,Nifty!$A$14:$I$4860,7,FALSE),All_curves!W1334)</f>
        <v>12716641</v>
      </c>
      <c r="X1335">
        <f>IFERROR(VLOOKUP($A1335,Nifty!$A$14:$I$4860,8,FALSE),All_curves!X1334)</f>
        <v>12668732</v>
      </c>
      <c r="Y1335">
        <f>IFERROR(VLOOKUP($A1335,Nifty!$A$14:$I$4860,9,FALSE),All_curves!Y1334)</f>
        <v>12554100</v>
      </c>
      <c r="AA1335" s="5">
        <f t="shared" si="569"/>
        <v>0</v>
      </c>
      <c r="AB1335" s="5">
        <f t="shared" si="570"/>
        <v>0</v>
      </c>
      <c r="AC1335" s="5">
        <f t="shared" si="571"/>
        <v>0</v>
      </c>
      <c r="AD1335" s="5">
        <f t="shared" si="572"/>
        <v>0</v>
      </c>
      <c r="AE1335" s="5">
        <f t="shared" si="573"/>
        <v>0</v>
      </c>
      <c r="AF1335" s="5">
        <f t="shared" si="574"/>
        <v>0</v>
      </c>
      <c r="AG1335" s="5">
        <f t="shared" si="575"/>
        <v>0</v>
      </c>
      <c r="AH1335" s="5">
        <f t="shared" si="576"/>
        <v>0</v>
      </c>
      <c r="AI1335" s="5">
        <f t="shared" si="552"/>
        <v>-5.5865077402695862E-3</v>
      </c>
      <c r="AJ1335" s="5">
        <f t="shared" si="553"/>
        <v>-3.9804578115187894E-3</v>
      </c>
      <c r="AK1335" s="5">
        <f t="shared" si="554"/>
        <v>-5.5829793226840341E-3</v>
      </c>
      <c r="AL1335" s="5">
        <f t="shared" si="555"/>
        <v>0</v>
      </c>
      <c r="AM1335" s="5">
        <f t="shared" si="556"/>
        <v>-6.9060222333111598E-3</v>
      </c>
      <c r="AN1335" s="5">
        <f t="shared" si="557"/>
        <v>-6.4494801580854411E-3</v>
      </c>
      <c r="AO1335" s="5">
        <f t="shared" si="558"/>
        <v>-6.4494801580854411E-3</v>
      </c>
      <c r="AP1335" s="5">
        <f t="shared" si="559"/>
        <v>-3.3338321362587076E-3</v>
      </c>
      <c r="AQ1335" s="5">
        <f t="shared" si="560"/>
        <v>-7.0771725819229747E-4</v>
      </c>
      <c r="AR1335" s="5">
        <f t="shared" si="561"/>
        <v>-2.9860268711182636E-3</v>
      </c>
      <c r="AS1335" s="5">
        <f t="shared" si="562"/>
        <v>-1.2692064800514657E-3</v>
      </c>
      <c r="AT1335" s="5">
        <f t="shared" si="563"/>
        <v>0</v>
      </c>
      <c r="AU1335" s="5">
        <f t="shared" si="564"/>
        <v>-7.076570562548623E-4</v>
      </c>
      <c r="AV1335" s="5">
        <f t="shared" si="565"/>
        <v>-2.9861083670306154E-3</v>
      </c>
      <c r="AW1335" s="5">
        <f t="shared" si="566"/>
        <v>-1.2692324186871495E-3</v>
      </c>
      <c r="AX1335" s="5">
        <f t="shared" si="567"/>
        <v>4.6962010637658924E-3</v>
      </c>
      <c r="AZ1335" s="7">
        <f t="shared" si="577"/>
        <v>151.50677188056216</v>
      </c>
      <c r="BA1335" s="4">
        <f t="shared" si="568"/>
        <v>-1.8132711228242473E-3</v>
      </c>
      <c r="BB1335" s="5">
        <f>AZ1335/MAX($AZ$16:AZ1335)-1</f>
        <v>-1.813271122824256E-3</v>
      </c>
    </row>
    <row r="1336" spans="1:54" x14ac:dyDescent="0.25">
      <c r="A1336" s="3">
        <v>44501</v>
      </c>
      <c r="B1336">
        <f>IFERROR(VLOOKUP($A1336,Finnifty!$A$14:$I$486,B$15+1,FALSE),All_curves!B1335)</f>
        <v>984243.63</v>
      </c>
      <c r="C1336">
        <f>IFERROR(VLOOKUP($A1336,Finnifty!$A$14:$I$486,C$15+1,FALSE),All_curves!C1335)</f>
        <v>1034930.13</v>
      </c>
      <c r="D1336">
        <f>IFERROR(VLOOKUP($A1336,Finnifty!$A$14:$I$486,D$15+1,FALSE),All_curves!D1335)</f>
        <v>1054641.75</v>
      </c>
      <c r="E1336">
        <f>IFERROR(VLOOKUP($A1336,Finnifty!$A$14:$I$486,E$15+1,FALSE),All_curves!E1335)</f>
        <v>1024412.88</v>
      </c>
      <c r="F1336">
        <f>IFERROR(VLOOKUP($A1336,Finnifty!$A$14:$I$486,F$15+1,FALSE),All_curves!F1335)</f>
        <v>1028792.44</v>
      </c>
      <c r="G1336">
        <f>IFERROR(VLOOKUP($A1336,Finnifty!$A$14:$I$486,G$15+1,FALSE),All_curves!G1335)</f>
        <v>1104035.8799999999</v>
      </c>
      <c r="H1336">
        <f>IFERROR(VLOOKUP($A1336,Finnifty!$A$14:$I$486,H$15+1,FALSE),All_curves!H1335)</f>
        <v>1046487.13</v>
      </c>
      <c r="I1336">
        <f>IFERROR(VLOOKUP($A1336,Finnifty!$A$14:$I$486,I$15+1,FALSE),All_curves!I1335)</f>
        <v>1000241.81</v>
      </c>
      <c r="J1336">
        <f>IFERROR(VLOOKUP($A1336,Banknifty!$A$14:$I$4860,2,FALSE),All_curves!J1335)</f>
        <v>18617410</v>
      </c>
      <c r="K1336">
        <f>IFERROR(VLOOKUP($A1336,Banknifty!$A$14:$I$4860,3,FALSE),All_curves!K1335)</f>
        <v>34017596</v>
      </c>
      <c r="L1336">
        <f>IFERROR(VLOOKUP($A1336,Banknifty!$A$14:$I$4860,4,FALSE),All_curves!L1335)</f>
        <v>24884838</v>
      </c>
      <c r="M1336">
        <f>IFERROR(VLOOKUP($A1336,Banknifty!$A$14:$I$4860,5,FALSE),All_curves!M1335)</f>
        <v>36006032</v>
      </c>
      <c r="N1336">
        <f>IFERROR(VLOOKUP($A1336,Banknifty!$A$14:$I$4860,6,FALSE),All_curves!N1335)</f>
        <v>18563782</v>
      </c>
      <c r="O1336">
        <f>IFERROR(VLOOKUP($A1336,Banknifty!$A$14:$I$4860,7,FALSE),All_curves!O1335)</f>
        <v>32086500</v>
      </c>
      <c r="P1336">
        <f>IFERROR(VLOOKUP($A1336,Banknifty!$A$14:$I$4860,8,FALSE),All_curves!P1335)</f>
        <v>32086500</v>
      </c>
      <c r="Q1336">
        <f>IFERROR(VLOOKUP($A1336,Banknifty!$A$14:$I$4860,9,FALSE),All_curves!Q1335)</f>
        <v>25381822</v>
      </c>
      <c r="R1336">
        <f>IFERROR(VLOOKUP($A1336,Nifty!$A$14:$I$4860,2,FALSE),All_curves!R1335)</f>
        <v>9602129</v>
      </c>
      <c r="S1336">
        <f>IFERROR(VLOOKUP($A1336,Nifty!$A$14:$I$4860,3,FALSE),All_curves!S1335)</f>
        <v>12422439</v>
      </c>
      <c r="T1336">
        <f>IFERROR(VLOOKUP($A1336,Nifty!$A$14:$I$4860,4,FALSE),All_curves!T1335)</f>
        <v>12827613</v>
      </c>
      <c r="U1336">
        <f>IFERROR(VLOOKUP($A1336,Nifty!$A$14:$I$4860,5,FALSE),All_curves!U1335)</f>
        <v>13514555</v>
      </c>
      <c r="V1336">
        <f>IFERROR(VLOOKUP($A1336,Nifty!$A$14:$I$4860,6,FALSE),All_curves!V1335)</f>
        <v>10554181</v>
      </c>
      <c r="W1336">
        <f>IFERROR(VLOOKUP($A1336,Nifty!$A$14:$I$4860,7,FALSE),All_curves!W1335)</f>
        <v>12689980</v>
      </c>
      <c r="X1336">
        <f>IFERROR(VLOOKUP($A1336,Nifty!$A$14:$I$4860,8,FALSE),All_curves!X1335)</f>
        <v>12706598</v>
      </c>
      <c r="Y1336">
        <f>IFERROR(VLOOKUP($A1336,Nifty!$A$14:$I$4860,9,FALSE),All_curves!Y1335)</f>
        <v>12554100</v>
      </c>
      <c r="AA1336" s="5">
        <f t="shared" si="569"/>
        <v>-1.4693940906490566E-3</v>
      </c>
      <c r="AB1336" s="5">
        <f t="shared" si="570"/>
        <v>-5.1250611792830192E-4</v>
      </c>
      <c r="AC1336" s="5">
        <f t="shared" si="571"/>
        <v>-5.1247059158010533E-4</v>
      </c>
      <c r="AD1336" s="5">
        <f t="shared" si="572"/>
        <v>-5.1246995757681102E-4</v>
      </c>
      <c r="AE1336" s="5">
        <f t="shared" si="573"/>
        <v>-5.1253254575844842E-4</v>
      </c>
      <c r="AF1336" s="5">
        <f t="shared" si="574"/>
        <v>-5.1251038835720131E-4</v>
      </c>
      <c r="AG1336" s="5">
        <f t="shared" si="575"/>
        <v>-5.1246213922817585E-4</v>
      </c>
      <c r="AH1336" s="5">
        <f t="shared" si="576"/>
        <v>-1.4693619690870907E-3</v>
      </c>
      <c r="AI1336" s="5">
        <f t="shared" si="552"/>
        <v>-3.6143538883498527E-3</v>
      </c>
      <c r="AJ1336" s="5">
        <f t="shared" si="553"/>
        <v>-4.6365794812601724E-3</v>
      </c>
      <c r="AK1336" s="5">
        <f t="shared" si="554"/>
        <v>1.2006439268790192E-3</v>
      </c>
      <c r="AL1336" s="5">
        <f t="shared" si="555"/>
        <v>-3.6347358142307939E-4</v>
      </c>
      <c r="AM1336" s="5">
        <f t="shared" si="556"/>
        <v>2.5582710084437466E-3</v>
      </c>
      <c r="AN1336" s="5">
        <f t="shared" si="557"/>
        <v>2.0522294487086423E-3</v>
      </c>
      <c r="AO1336" s="5">
        <f t="shared" si="558"/>
        <v>2.0522294487086423E-3</v>
      </c>
      <c r="AP1336" s="5">
        <f t="shared" si="559"/>
        <v>7.5181110063993195E-4</v>
      </c>
      <c r="AQ1336" s="5">
        <f t="shared" si="560"/>
        <v>2.4182153291092412E-3</v>
      </c>
      <c r="AR1336" s="5">
        <f t="shared" si="561"/>
        <v>-2.0966315806216773E-3</v>
      </c>
      <c r="AS1336" s="5">
        <f t="shared" si="562"/>
        <v>2.9889628790624734E-3</v>
      </c>
      <c r="AT1336" s="5">
        <f t="shared" si="563"/>
        <v>4.6174573482771208E-5</v>
      </c>
      <c r="AU1336" s="5">
        <f t="shared" si="564"/>
        <v>2.4181474653948154E-3</v>
      </c>
      <c r="AV1336" s="5">
        <f t="shared" si="565"/>
        <v>-2.0965442053447747E-3</v>
      </c>
      <c r="AW1336" s="5">
        <f t="shared" si="566"/>
        <v>2.9889336991262283E-3</v>
      </c>
      <c r="AX1336" s="5">
        <f t="shared" si="567"/>
        <v>0</v>
      </c>
      <c r="AZ1336" s="7">
        <f t="shared" si="577"/>
        <v>151.51090251284987</v>
      </c>
      <c r="BA1336" s="4">
        <f t="shared" si="568"/>
        <v>2.7263680932948576E-5</v>
      </c>
      <c r="BB1336" s="5">
        <f>AZ1336/MAX($AZ$16:AZ1336)-1</f>
        <v>-1.7860568783368835E-3</v>
      </c>
    </row>
    <row r="1337" spans="1:54" x14ac:dyDescent="0.25">
      <c r="A1337" s="3">
        <v>44502</v>
      </c>
      <c r="B1337">
        <f>IFERROR(VLOOKUP($A1337,Finnifty!$A$14:$I$486,B$15+1,FALSE),All_curves!B1336)</f>
        <v>979722.94</v>
      </c>
      <c r="C1337">
        <f>IFERROR(VLOOKUP($A1337,Finnifty!$A$14:$I$486,C$15+1,FALSE),All_curves!C1336)</f>
        <v>1027406.81</v>
      </c>
      <c r="D1337">
        <f>IFERROR(VLOOKUP($A1337,Finnifty!$A$14:$I$486,D$15+1,FALSE),All_curves!D1336)</f>
        <v>1055179.75</v>
      </c>
      <c r="E1337">
        <f>IFERROR(VLOOKUP($A1337,Finnifty!$A$14:$I$486,E$15+1,FALSE),All_curves!E1336)</f>
        <v>1018593.81</v>
      </c>
      <c r="F1337">
        <f>IFERROR(VLOOKUP($A1337,Finnifty!$A$14:$I$486,F$15+1,FALSE),All_curves!F1336)</f>
        <v>1023061.81</v>
      </c>
      <c r="G1337">
        <f>IFERROR(VLOOKUP($A1337,Finnifty!$A$14:$I$486,G$15+1,FALSE),All_curves!G1336)</f>
        <v>1091445.3799999999</v>
      </c>
      <c r="H1337">
        <f>IFERROR(VLOOKUP($A1337,Finnifty!$A$14:$I$486,H$15+1,FALSE),All_curves!H1336)</f>
        <v>1048502.69</v>
      </c>
      <c r="I1337">
        <f>IFERROR(VLOOKUP($A1337,Finnifty!$A$14:$I$486,I$15+1,FALSE),All_curves!I1336)</f>
        <v>1001430.88</v>
      </c>
      <c r="J1337">
        <f>IFERROR(VLOOKUP($A1337,Banknifty!$A$14:$I$4860,2,FALSE),All_curves!J1336)</f>
        <v>18513938</v>
      </c>
      <c r="K1337">
        <f>IFERROR(VLOOKUP($A1337,Banknifty!$A$14:$I$4860,3,FALSE),All_curves!K1336)</f>
        <v>33773864</v>
      </c>
      <c r="L1337">
        <f>IFERROR(VLOOKUP($A1337,Banknifty!$A$14:$I$4860,4,FALSE),All_curves!L1336)</f>
        <v>24857900</v>
      </c>
      <c r="M1337">
        <f>IFERROR(VLOOKUP($A1337,Banknifty!$A$14:$I$4860,5,FALSE),All_curves!M1336)</f>
        <v>35973272</v>
      </c>
      <c r="N1337">
        <f>IFERROR(VLOOKUP($A1337,Banknifty!$A$14:$I$4860,6,FALSE),All_curves!N1336)</f>
        <v>18784234</v>
      </c>
      <c r="O1337">
        <f>IFERROR(VLOOKUP($A1337,Banknifty!$A$14:$I$4860,7,FALSE),All_curves!O1336)</f>
        <v>32467334</v>
      </c>
      <c r="P1337">
        <f>IFERROR(VLOOKUP($A1337,Banknifty!$A$14:$I$4860,8,FALSE),All_curves!P1336)</f>
        <v>32467334</v>
      </c>
      <c r="Q1337">
        <f>IFERROR(VLOOKUP($A1337,Banknifty!$A$14:$I$4860,9,FALSE),All_curves!Q1336)</f>
        <v>25656460</v>
      </c>
      <c r="R1337">
        <f>IFERROR(VLOOKUP($A1337,Nifty!$A$14:$I$4860,2,FALSE),All_curves!R1336)</f>
        <v>9564737</v>
      </c>
      <c r="S1337">
        <f>IFERROR(VLOOKUP($A1337,Nifty!$A$14:$I$4860,3,FALSE),All_curves!S1336)</f>
        <v>12373356</v>
      </c>
      <c r="T1337">
        <f>IFERROR(VLOOKUP($A1337,Nifty!$A$14:$I$4860,4,FALSE),All_curves!T1336)</f>
        <v>12787583</v>
      </c>
      <c r="U1337">
        <f>IFERROR(VLOOKUP($A1337,Nifty!$A$14:$I$4860,5,FALSE),All_curves!U1336)</f>
        <v>13470679</v>
      </c>
      <c r="V1337">
        <f>IFERROR(VLOOKUP($A1337,Nifty!$A$14:$I$4860,6,FALSE),All_curves!V1336)</f>
        <v>10513082</v>
      </c>
      <c r="W1337">
        <f>IFERROR(VLOOKUP($A1337,Nifty!$A$14:$I$4860,7,FALSE),All_curves!W1336)</f>
        <v>12639840</v>
      </c>
      <c r="X1337">
        <f>IFERROR(VLOOKUP($A1337,Nifty!$A$14:$I$4860,8,FALSE),All_curves!X1336)</f>
        <v>12666946</v>
      </c>
      <c r="Y1337">
        <f>IFERROR(VLOOKUP($A1337,Nifty!$A$14:$I$4860,9,FALSE),All_curves!Y1336)</f>
        <v>12554680</v>
      </c>
      <c r="AA1337" s="5">
        <f t="shared" si="569"/>
        <v>-4.5930599520365156E-3</v>
      </c>
      <c r="AB1337" s="5">
        <f t="shared" si="570"/>
        <v>-7.2693989496662725E-3</v>
      </c>
      <c r="AC1337" s="5">
        <f t="shared" si="571"/>
        <v>5.1012583182874494E-4</v>
      </c>
      <c r="AD1337" s="5">
        <f t="shared" si="572"/>
        <v>-5.6803951937816066E-3</v>
      </c>
      <c r="AE1337" s="5">
        <f t="shared" si="573"/>
        <v>-5.5702489415647705E-3</v>
      </c>
      <c r="AF1337" s="5">
        <f t="shared" si="574"/>
        <v>-1.1404067773594484E-2</v>
      </c>
      <c r="AG1337" s="5">
        <f t="shared" si="575"/>
        <v>1.9260246420802485E-3</v>
      </c>
      <c r="AH1337" s="5">
        <f t="shared" si="576"/>
        <v>1.1887825404939267E-3</v>
      </c>
      <c r="AI1337" s="5">
        <f t="shared" si="552"/>
        <v>-5.5578085243865871E-3</v>
      </c>
      <c r="AJ1337" s="5">
        <f t="shared" si="553"/>
        <v>-7.1648801990593647E-3</v>
      </c>
      <c r="AK1337" s="5">
        <f t="shared" si="554"/>
        <v>-1.0825065447482851E-3</v>
      </c>
      <c r="AL1337" s="5">
        <f t="shared" si="555"/>
        <v>-9.098475499882408E-4</v>
      </c>
      <c r="AM1337" s="5">
        <f t="shared" si="556"/>
        <v>1.187538185914927E-2</v>
      </c>
      <c r="AN1337" s="5">
        <f t="shared" si="557"/>
        <v>1.1868979165692739E-2</v>
      </c>
      <c r="AO1337" s="5">
        <f t="shared" si="558"/>
        <v>1.1868979165692739E-2</v>
      </c>
      <c r="AP1337" s="5">
        <f t="shared" si="559"/>
        <v>1.0820263415289855E-2</v>
      </c>
      <c r="AQ1337" s="5">
        <f t="shared" si="560"/>
        <v>-3.8941363941267237E-3</v>
      </c>
      <c r="AR1337" s="5">
        <f t="shared" si="561"/>
        <v>-3.9511564516436781E-3</v>
      </c>
      <c r="AS1337" s="5">
        <f t="shared" si="562"/>
        <v>-3.1206117615178997E-3</v>
      </c>
      <c r="AT1337" s="5">
        <f t="shared" si="563"/>
        <v>-3.2465737865582378E-3</v>
      </c>
      <c r="AU1337" s="5">
        <f t="shared" si="564"/>
        <v>-3.8940965670382077E-3</v>
      </c>
      <c r="AV1337" s="5">
        <f t="shared" si="565"/>
        <v>-3.9511488591786881E-3</v>
      </c>
      <c r="AW1337" s="5">
        <f t="shared" si="566"/>
        <v>-3.1205834952833245E-3</v>
      </c>
      <c r="AX1337" s="5">
        <f t="shared" si="567"/>
        <v>4.6200046200040035E-5</v>
      </c>
      <c r="AZ1337" s="7">
        <f t="shared" si="577"/>
        <v>151.35746120817473</v>
      </c>
      <c r="BA1337" s="4">
        <f t="shared" si="568"/>
        <v>-1.0127410115727219E-3</v>
      </c>
      <c r="BB1337" s="5">
        <f>AZ1337/MAX($AZ$16:AZ1337)-1</f>
        <v>-2.7969890768597683E-3</v>
      </c>
    </row>
    <row r="1338" spans="1:54" x14ac:dyDescent="0.25">
      <c r="A1338" s="3">
        <v>44503</v>
      </c>
      <c r="B1338">
        <f>IFERROR(VLOOKUP($A1338,Finnifty!$A$14:$I$486,B$15+1,FALSE),All_curves!B1337)</f>
        <v>979722.94</v>
      </c>
      <c r="C1338">
        <f>IFERROR(VLOOKUP($A1338,Finnifty!$A$14:$I$486,C$15+1,FALSE),All_curves!C1337)</f>
        <v>1027406.81</v>
      </c>
      <c r="D1338">
        <f>IFERROR(VLOOKUP($A1338,Finnifty!$A$14:$I$486,D$15+1,FALSE),All_curves!D1337)</f>
        <v>1055179.75</v>
      </c>
      <c r="E1338">
        <f>IFERROR(VLOOKUP($A1338,Finnifty!$A$14:$I$486,E$15+1,FALSE),All_curves!E1337)</f>
        <v>1018593.81</v>
      </c>
      <c r="F1338">
        <f>IFERROR(VLOOKUP($A1338,Finnifty!$A$14:$I$486,F$15+1,FALSE),All_curves!F1337)</f>
        <v>1023061.81</v>
      </c>
      <c r="G1338">
        <f>IFERROR(VLOOKUP($A1338,Finnifty!$A$14:$I$486,G$15+1,FALSE),All_curves!G1337)</f>
        <v>1091445.3799999999</v>
      </c>
      <c r="H1338">
        <f>IFERROR(VLOOKUP($A1338,Finnifty!$A$14:$I$486,H$15+1,FALSE),All_curves!H1337)</f>
        <v>1048502.69</v>
      </c>
      <c r="I1338">
        <f>IFERROR(VLOOKUP($A1338,Finnifty!$A$14:$I$486,I$15+1,FALSE),All_curves!I1337)</f>
        <v>1001430.88</v>
      </c>
      <c r="J1338">
        <f>IFERROR(VLOOKUP($A1338,Banknifty!$A$14:$I$4860,2,FALSE),All_curves!J1337)</f>
        <v>18527488</v>
      </c>
      <c r="K1338">
        <f>IFERROR(VLOOKUP($A1338,Banknifty!$A$14:$I$4860,3,FALSE),All_curves!K1337)</f>
        <v>34339176</v>
      </c>
      <c r="L1338">
        <f>IFERROR(VLOOKUP($A1338,Banknifty!$A$14:$I$4860,4,FALSE),All_curves!L1337)</f>
        <v>25265114</v>
      </c>
      <c r="M1338">
        <f>IFERROR(VLOOKUP($A1338,Banknifty!$A$14:$I$4860,5,FALSE),All_curves!M1337)</f>
        <v>36395196</v>
      </c>
      <c r="N1338">
        <f>IFERROR(VLOOKUP($A1338,Banknifty!$A$14:$I$4860,6,FALSE),All_curves!N1337)</f>
        <v>18679296</v>
      </c>
      <c r="O1338">
        <f>IFERROR(VLOOKUP($A1338,Banknifty!$A$14:$I$4860,7,FALSE),All_curves!O1337)</f>
        <v>32338102</v>
      </c>
      <c r="P1338">
        <f>IFERROR(VLOOKUP($A1338,Banknifty!$A$14:$I$4860,8,FALSE),All_curves!P1337)</f>
        <v>32338102</v>
      </c>
      <c r="Q1338">
        <f>IFERROR(VLOOKUP($A1338,Banknifty!$A$14:$I$4860,9,FALSE),All_curves!Q1337)</f>
        <v>25656460</v>
      </c>
      <c r="R1338">
        <f>IFERROR(VLOOKUP($A1338,Nifty!$A$14:$I$4860,2,FALSE),All_curves!R1337)</f>
        <v>9447727</v>
      </c>
      <c r="S1338">
        <f>IFERROR(VLOOKUP($A1338,Nifty!$A$14:$I$4860,3,FALSE),All_curves!S1337)</f>
        <v>12332545</v>
      </c>
      <c r="T1338">
        <f>IFERROR(VLOOKUP($A1338,Nifty!$A$14:$I$4860,4,FALSE),All_curves!T1337)</f>
        <v>12731361</v>
      </c>
      <c r="U1338">
        <f>IFERROR(VLOOKUP($A1338,Nifty!$A$14:$I$4860,5,FALSE),All_curves!U1337)</f>
        <v>13418637</v>
      </c>
      <c r="V1338">
        <f>IFERROR(VLOOKUP($A1338,Nifty!$A$14:$I$4860,6,FALSE),All_curves!V1337)</f>
        <v>10450658</v>
      </c>
      <c r="W1338">
        <f>IFERROR(VLOOKUP($A1338,Nifty!$A$14:$I$4860,7,FALSE),All_curves!W1337)</f>
        <v>12579868</v>
      </c>
      <c r="X1338">
        <f>IFERROR(VLOOKUP($A1338,Nifty!$A$14:$I$4860,8,FALSE),All_curves!X1337)</f>
        <v>12603843</v>
      </c>
      <c r="Y1338">
        <f>IFERROR(VLOOKUP($A1338,Nifty!$A$14:$I$4860,9,FALSE),All_curves!Y1337)</f>
        <v>12513921</v>
      </c>
      <c r="AA1338" s="5">
        <f t="shared" si="569"/>
        <v>0</v>
      </c>
      <c r="AB1338" s="5">
        <f t="shared" si="570"/>
        <v>0</v>
      </c>
      <c r="AC1338" s="5">
        <f t="shared" si="571"/>
        <v>0</v>
      </c>
      <c r="AD1338" s="5">
        <f t="shared" si="572"/>
        <v>0</v>
      </c>
      <c r="AE1338" s="5">
        <f t="shared" si="573"/>
        <v>0</v>
      </c>
      <c r="AF1338" s="5">
        <f t="shared" si="574"/>
        <v>0</v>
      </c>
      <c r="AG1338" s="5">
        <f t="shared" si="575"/>
        <v>0</v>
      </c>
      <c r="AH1338" s="5">
        <f t="shared" si="576"/>
        <v>0</v>
      </c>
      <c r="AI1338" s="5">
        <f t="shared" si="552"/>
        <v>7.3188102930887844E-4</v>
      </c>
      <c r="AJ1338" s="5">
        <f t="shared" si="553"/>
        <v>1.6738149949321768E-2</v>
      </c>
      <c r="AK1338" s="5">
        <f t="shared" si="554"/>
        <v>1.6381673431786314E-2</v>
      </c>
      <c r="AL1338" s="5">
        <f t="shared" si="555"/>
        <v>1.1728819107697408E-2</v>
      </c>
      <c r="AM1338" s="5">
        <f t="shared" si="556"/>
        <v>-5.5864934391256504E-3</v>
      </c>
      <c r="AN1338" s="5">
        <f t="shared" si="557"/>
        <v>-3.9803699312053187E-3</v>
      </c>
      <c r="AO1338" s="5">
        <f t="shared" si="558"/>
        <v>-3.9803699312053187E-3</v>
      </c>
      <c r="AP1338" s="5">
        <f t="shared" si="559"/>
        <v>0</v>
      </c>
      <c r="AQ1338" s="5">
        <f t="shared" si="560"/>
        <v>-1.2233478034994638E-2</v>
      </c>
      <c r="AR1338" s="5">
        <f t="shared" si="561"/>
        <v>-3.298296759585706E-3</v>
      </c>
      <c r="AS1338" s="5">
        <f t="shared" si="562"/>
        <v>-4.3966088040249263E-3</v>
      </c>
      <c r="AT1338" s="5">
        <f t="shared" si="563"/>
        <v>-3.8633538814190072E-3</v>
      </c>
      <c r="AU1338" s="5">
        <f t="shared" si="564"/>
        <v>-5.9377449923818659E-3</v>
      </c>
      <c r="AV1338" s="5">
        <f t="shared" si="565"/>
        <v>-4.7446803124090442E-3</v>
      </c>
      <c r="AW1338" s="5">
        <f t="shared" si="566"/>
        <v>-4.9817059297482258E-3</v>
      </c>
      <c r="AX1338" s="5">
        <f t="shared" si="567"/>
        <v>-3.2465184297807426E-3</v>
      </c>
      <c r="AZ1338" s="7">
        <f t="shared" si="577"/>
        <v>151.29017589882594</v>
      </c>
      <c r="BA1338" s="4">
        <f t="shared" si="568"/>
        <v>-4.4454570532358645E-4</v>
      </c>
      <c r="BB1338" s="5">
        <f>AZ1338/MAX($AZ$16:AZ1338)-1</f>
        <v>-3.2402913927014332E-3</v>
      </c>
    </row>
    <row r="1339" spans="1:54" x14ac:dyDescent="0.25">
      <c r="A1339" s="3">
        <v>44508</v>
      </c>
      <c r="B1339">
        <f>IFERROR(VLOOKUP($A1339,Finnifty!$A$14:$I$486,B$15+1,FALSE),All_curves!B1338)</f>
        <v>999901.75</v>
      </c>
      <c r="C1339">
        <f>IFERROR(VLOOKUP($A1339,Finnifty!$A$14:$I$486,C$15+1,FALSE),All_curves!C1338)</f>
        <v>1048567.75</v>
      </c>
      <c r="D1339">
        <f>IFERROR(VLOOKUP($A1339,Finnifty!$A$14:$I$486,D$15+1,FALSE),All_curves!D1338)</f>
        <v>1076912.6299999999</v>
      </c>
      <c r="E1339">
        <f>IFERROR(VLOOKUP($A1339,Finnifty!$A$14:$I$486,E$15+1,FALSE),All_curves!E1338)</f>
        <v>1025014.94</v>
      </c>
      <c r="F1339">
        <f>IFERROR(VLOOKUP($A1339,Finnifty!$A$14:$I$486,F$15+1,FALSE),All_curves!F1338)</f>
        <v>1029511.13</v>
      </c>
      <c r="G1339">
        <f>IFERROR(VLOOKUP($A1339,Finnifty!$A$14:$I$486,G$15+1,FALSE),All_curves!G1338)</f>
        <v>1113925.25</v>
      </c>
      <c r="H1339">
        <f>IFERROR(VLOOKUP($A1339,Finnifty!$A$14:$I$486,H$15+1,FALSE),All_curves!H1338)</f>
        <v>1070098.1299999999</v>
      </c>
      <c r="I1339">
        <f>IFERROR(VLOOKUP($A1339,Finnifty!$A$14:$I$486,I$15+1,FALSE),All_curves!I1338)</f>
        <v>1022056.81</v>
      </c>
      <c r="J1339">
        <f>IFERROR(VLOOKUP($A1339,Banknifty!$A$14:$I$4860,2,FALSE),All_curves!J1338)</f>
        <v>18414070</v>
      </c>
      <c r="K1339">
        <f>IFERROR(VLOOKUP($A1339,Banknifty!$A$14:$I$4860,3,FALSE),All_curves!K1338)</f>
        <v>34087752</v>
      </c>
      <c r="L1339">
        <f>IFERROR(VLOOKUP($A1339,Banknifty!$A$14:$I$4860,4,FALSE),All_curves!L1338)</f>
        <v>25078010</v>
      </c>
      <c r="M1339">
        <f>IFERROR(VLOOKUP($A1339,Banknifty!$A$14:$I$4860,5,FALSE),All_curves!M1338)</f>
        <v>36395196</v>
      </c>
      <c r="N1339">
        <f>IFERROR(VLOOKUP($A1339,Banknifty!$A$14:$I$4860,6,FALSE),All_curves!N1338)</f>
        <v>18611780</v>
      </c>
      <c r="O1339">
        <f>IFERROR(VLOOKUP($A1339,Banknifty!$A$14:$I$4860,7,FALSE),All_curves!O1338)</f>
        <v>32188164</v>
      </c>
      <c r="P1339">
        <f>IFERROR(VLOOKUP($A1339,Banknifty!$A$14:$I$4860,8,FALSE),All_curves!P1338)</f>
        <v>32188164</v>
      </c>
      <c r="Q1339">
        <f>IFERROR(VLOOKUP($A1339,Banknifty!$A$14:$I$4860,9,FALSE),All_curves!Q1338)</f>
        <v>25647134</v>
      </c>
      <c r="R1339">
        <f>IFERROR(VLOOKUP($A1339,Nifty!$A$14:$I$4860,2,FALSE),All_curves!R1338)</f>
        <v>9375496</v>
      </c>
      <c r="S1339">
        <f>IFERROR(VLOOKUP($A1339,Nifty!$A$14:$I$4860,3,FALSE),All_curves!S1338)</f>
        <v>12301224</v>
      </c>
      <c r="T1339">
        <f>IFERROR(VLOOKUP($A1339,Nifty!$A$14:$I$4860,4,FALSE),All_curves!T1338)</f>
        <v>12746238</v>
      </c>
      <c r="U1339">
        <f>IFERROR(VLOOKUP($A1339,Nifty!$A$14:$I$4860,5,FALSE),All_curves!U1338)</f>
        <v>13434317</v>
      </c>
      <c r="V1339">
        <f>IFERROR(VLOOKUP($A1339,Nifty!$A$14:$I$4860,6,FALSE),All_curves!V1338)</f>
        <v>10370759</v>
      </c>
      <c r="W1339">
        <f>IFERROR(VLOOKUP($A1339,Nifty!$A$14:$I$4860,7,FALSE),All_curves!W1338)</f>
        <v>12547919</v>
      </c>
      <c r="X1339">
        <f>IFERROR(VLOOKUP($A1339,Nifty!$A$14:$I$4860,8,FALSE),All_curves!X1338)</f>
        <v>12618570</v>
      </c>
      <c r="Y1339">
        <f>IFERROR(VLOOKUP($A1339,Nifty!$A$14:$I$4860,9,FALSE),All_curves!Y1338)</f>
        <v>12444453</v>
      </c>
      <c r="AA1339" s="5">
        <f t="shared" si="569"/>
        <v>2.0596445358317395E-2</v>
      </c>
      <c r="AB1339" s="5">
        <f t="shared" si="570"/>
        <v>2.0596456821227349E-2</v>
      </c>
      <c r="AC1339" s="5">
        <f t="shared" si="571"/>
        <v>2.0596377062770399E-2</v>
      </c>
      <c r="AD1339" s="5">
        <f t="shared" si="572"/>
        <v>6.3039161802875832E-3</v>
      </c>
      <c r="AE1339" s="5">
        <f t="shared" si="573"/>
        <v>6.3039397394766272E-3</v>
      </c>
      <c r="AF1339" s="5">
        <f t="shared" si="574"/>
        <v>2.0596422333108544E-2</v>
      </c>
      <c r="AG1339" s="5">
        <f t="shared" si="575"/>
        <v>2.0596456457350643E-2</v>
      </c>
      <c r="AH1339" s="5">
        <f t="shared" si="576"/>
        <v>2.0596458938833662E-2</v>
      </c>
      <c r="AI1339" s="5">
        <f t="shared" si="552"/>
        <v>-6.1216069874124868E-3</v>
      </c>
      <c r="AJ1339" s="5">
        <f t="shared" si="553"/>
        <v>-7.3217831435442582E-3</v>
      </c>
      <c r="AK1339" s="5">
        <f t="shared" si="554"/>
        <v>-7.4056265885046324E-3</v>
      </c>
      <c r="AL1339" s="5">
        <f t="shared" si="555"/>
        <v>0</v>
      </c>
      <c r="AM1339" s="5">
        <f t="shared" si="556"/>
        <v>-3.6144831154236723E-3</v>
      </c>
      <c r="AN1339" s="5">
        <f t="shared" si="557"/>
        <v>-4.6365739090067359E-3</v>
      </c>
      <c r="AO1339" s="5">
        <f t="shared" si="558"/>
        <v>-4.6365739090067359E-3</v>
      </c>
      <c r="AP1339" s="5">
        <f t="shared" si="559"/>
        <v>-3.6349519770073613E-4</v>
      </c>
      <c r="AQ1339" s="5">
        <f t="shared" si="560"/>
        <v>-7.6453309880778475E-3</v>
      </c>
      <c r="AR1339" s="5">
        <f t="shared" si="561"/>
        <v>-2.5397028756026785E-3</v>
      </c>
      <c r="AS1339" s="5">
        <f t="shared" si="562"/>
        <v>1.168531785407767E-3</v>
      </c>
      <c r="AT1339" s="5">
        <f t="shared" si="563"/>
        <v>1.16852404607104E-3</v>
      </c>
      <c r="AU1339" s="5">
        <f t="shared" si="564"/>
        <v>-7.6453559192157794E-3</v>
      </c>
      <c r="AV1339" s="5">
        <f t="shared" si="565"/>
        <v>-2.539692785329728E-3</v>
      </c>
      <c r="AW1339" s="5">
        <f t="shared" si="566"/>
        <v>1.1684531456002123E-3</v>
      </c>
      <c r="AX1339" s="5">
        <f t="shared" si="567"/>
        <v>-5.5512576753521392E-3</v>
      </c>
      <c r="AZ1339" s="7">
        <f t="shared" si="577"/>
        <v>151.79239938938872</v>
      </c>
      <c r="BA1339" s="4">
        <f t="shared" si="568"/>
        <v>3.3196041155947424E-3</v>
      </c>
      <c r="BB1339" s="5">
        <f>AZ1339/MAX($AZ$16:AZ1339)-1</f>
        <v>0</v>
      </c>
    </row>
    <row r="1340" spans="1:54" x14ac:dyDescent="0.25">
      <c r="A1340" s="3">
        <v>44509</v>
      </c>
      <c r="B1340">
        <f>IFERROR(VLOOKUP($A1340,Finnifty!$A$14:$I$486,B$15+1,FALSE),All_curves!B1339)</f>
        <v>983156.94</v>
      </c>
      <c r="C1340">
        <f>IFERROR(VLOOKUP($A1340,Finnifty!$A$14:$I$486,C$15+1,FALSE),All_curves!C1339)</f>
        <v>1027681</v>
      </c>
      <c r="D1340">
        <f>IFERROR(VLOOKUP($A1340,Finnifty!$A$14:$I$486,D$15+1,FALSE),All_curves!D1339)</f>
        <v>1056631.75</v>
      </c>
      <c r="E1340">
        <f>IFERROR(VLOOKUP($A1340,Finnifty!$A$14:$I$486,E$15+1,FALSE),All_curves!E1339)</f>
        <v>1009845.06</v>
      </c>
      <c r="F1340">
        <f>IFERROR(VLOOKUP($A1340,Finnifty!$A$14:$I$486,F$15+1,FALSE),All_curves!F1339)</f>
        <v>1020892.94</v>
      </c>
      <c r="G1340">
        <f>IFERROR(VLOOKUP($A1340,Finnifty!$A$14:$I$486,G$15+1,FALSE),All_curves!G1339)</f>
        <v>1090997.5</v>
      </c>
      <c r="H1340">
        <f>IFERROR(VLOOKUP($A1340,Finnifty!$A$14:$I$486,H$15+1,FALSE),All_curves!H1339)</f>
        <v>1049945.5</v>
      </c>
      <c r="I1340">
        <f>IFERROR(VLOOKUP($A1340,Finnifty!$A$14:$I$486,I$15+1,FALSE),All_curves!I1339)</f>
        <v>1003284.81</v>
      </c>
      <c r="J1340">
        <f>IFERROR(VLOOKUP($A1340,Banknifty!$A$14:$I$4860,2,FALSE),All_curves!J1339)</f>
        <v>18420646</v>
      </c>
      <c r="K1340">
        <f>IFERROR(VLOOKUP($A1340,Banknifty!$A$14:$I$4860,3,FALSE),All_curves!K1339)</f>
        <v>34155812</v>
      </c>
      <c r="L1340">
        <f>IFERROR(VLOOKUP($A1340,Banknifty!$A$14:$I$4860,4,FALSE),All_curves!L1339)</f>
        <v>25083542</v>
      </c>
      <c r="M1340">
        <f>IFERROR(VLOOKUP($A1340,Banknifty!$A$14:$I$4860,5,FALSE),All_curves!M1339)</f>
        <v>36395196</v>
      </c>
      <c r="N1340">
        <f>IFERROR(VLOOKUP($A1340,Banknifty!$A$14:$I$4860,6,FALSE),All_curves!N1339)</f>
        <v>18508342</v>
      </c>
      <c r="O1340">
        <f>IFERROR(VLOOKUP($A1340,Banknifty!$A$14:$I$4860,7,FALSE),All_curves!O1339)</f>
        <v>31957540</v>
      </c>
      <c r="P1340">
        <f>IFERROR(VLOOKUP($A1340,Banknifty!$A$14:$I$4860,8,FALSE),All_curves!P1339)</f>
        <v>31957540</v>
      </c>
      <c r="Q1340">
        <f>IFERROR(VLOOKUP($A1340,Banknifty!$A$14:$I$4860,9,FALSE),All_curves!Q1339)</f>
        <v>25623802</v>
      </c>
      <c r="R1340">
        <f>IFERROR(VLOOKUP($A1340,Nifty!$A$14:$I$4860,2,FALSE),All_curves!R1339)</f>
        <v>9353213</v>
      </c>
      <c r="S1340">
        <f>IFERROR(VLOOKUP($A1340,Nifty!$A$14:$I$4860,3,FALSE),All_curves!S1339)</f>
        <v>12272275</v>
      </c>
      <c r="T1340">
        <f>IFERROR(VLOOKUP($A1340,Nifty!$A$14:$I$4860,4,FALSE),All_curves!T1339)</f>
        <v>12709270</v>
      </c>
      <c r="U1340">
        <f>IFERROR(VLOOKUP($A1340,Nifty!$A$14:$I$4860,5,FALSE),All_curves!U1339)</f>
        <v>13415976</v>
      </c>
      <c r="V1340">
        <f>IFERROR(VLOOKUP($A1340,Nifty!$A$14:$I$4860,6,FALSE),All_curves!V1339)</f>
        <v>10346110</v>
      </c>
      <c r="W1340">
        <f>IFERROR(VLOOKUP($A1340,Nifty!$A$14:$I$4860,7,FALSE),All_curves!W1339)</f>
        <v>12518389</v>
      </c>
      <c r="X1340">
        <f>IFERROR(VLOOKUP($A1340,Nifty!$A$14:$I$4860,8,FALSE),All_curves!X1339)</f>
        <v>12581973</v>
      </c>
      <c r="Y1340">
        <f>IFERROR(VLOOKUP($A1340,Nifty!$A$14:$I$4860,9,FALSE),All_curves!Y1339)</f>
        <v>12458994</v>
      </c>
      <c r="AA1340" s="5">
        <f t="shared" si="569"/>
        <v>-1.6746455339237132E-2</v>
      </c>
      <c r="AB1340" s="5">
        <f t="shared" si="570"/>
        <v>-1.9919313749636069E-2</v>
      </c>
      <c r="AC1340" s="5">
        <f t="shared" si="571"/>
        <v>-1.8832428402292822E-2</v>
      </c>
      <c r="AD1340" s="5">
        <f t="shared" si="572"/>
        <v>-1.4799667212655354E-2</v>
      </c>
      <c r="AE1340" s="5">
        <f t="shared" si="573"/>
        <v>-8.3711479641799258E-3</v>
      </c>
      <c r="AF1340" s="5">
        <f t="shared" si="574"/>
        <v>-2.0582844315630733E-2</v>
      </c>
      <c r="AG1340" s="5">
        <f t="shared" si="575"/>
        <v>-1.8832506510407465E-2</v>
      </c>
      <c r="AH1340" s="5">
        <f t="shared" si="576"/>
        <v>-1.8366885104948327E-2</v>
      </c>
      <c r="AI1340" s="5">
        <f t="shared" si="552"/>
        <v>3.5711822535700044E-4</v>
      </c>
      <c r="AJ1340" s="5">
        <f t="shared" si="553"/>
        <v>1.9966115688707653E-3</v>
      </c>
      <c r="AK1340" s="5">
        <f t="shared" si="554"/>
        <v>2.2059166576604561E-4</v>
      </c>
      <c r="AL1340" s="5">
        <f t="shared" si="555"/>
        <v>0</v>
      </c>
      <c r="AM1340" s="5">
        <f t="shared" si="556"/>
        <v>-5.5576629425020396E-3</v>
      </c>
      <c r="AN1340" s="5">
        <f t="shared" si="557"/>
        <v>-7.1648696707273807E-3</v>
      </c>
      <c r="AO1340" s="5">
        <f t="shared" si="558"/>
        <v>-7.1648696707273807E-3</v>
      </c>
      <c r="AP1340" s="5">
        <f t="shared" si="559"/>
        <v>-9.0973127835647372E-4</v>
      </c>
      <c r="AQ1340" s="5">
        <f t="shared" si="560"/>
        <v>-2.3767275885990813E-3</v>
      </c>
      <c r="AR1340" s="5">
        <f t="shared" si="561"/>
        <v>-2.3533430494396823E-3</v>
      </c>
      <c r="AS1340" s="5">
        <f t="shared" si="562"/>
        <v>-2.9003067414872241E-3</v>
      </c>
      <c r="AT1340" s="5">
        <f t="shared" si="563"/>
        <v>-1.3652350171579064E-3</v>
      </c>
      <c r="AU1340" s="5">
        <f t="shared" si="564"/>
        <v>-2.3767787873577584E-3</v>
      </c>
      <c r="AV1340" s="5">
        <f t="shared" si="565"/>
        <v>-2.3533782773064171E-3</v>
      </c>
      <c r="AW1340" s="5">
        <f t="shared" si="566"/>
        <v>-2.900249394344967E-3</v>
      </c>
      <c r="AX1340" s="5">
        <f t="shared" si="567"/>
        <v>1.1684724109608524E-3</v>
      </c>
      <c r="AZ1340" s="7">
        <f t="shared" si="577"/>
        <v>150.71637085352745</v>
      </c>
      <c r="BA1340" s="4">
        <f t="shared" si="568"/>
        <v>-7.0888169644183095E-3</v>
      </c>
      <c r="BB1340" s="5">
        <f>AZ1340/MAX($AZ$16:AZ1340)-1</f>
        <v>-7.0888169644184318E-3</v>
      </c>
    </row>
    <row r="1341" spans="1:54" x14ac:dyDescent="0.25">
      <c r="A1341" s="3">
        <v>44510</v>
      </c>
      <c r="B1341">
        <f>IFERROR(VLOOKUP($A1341,Finnifty!$A$14:$I$486,B$15+1,FALSE),All_curves!B1340)</f>
        <v>983156.94</v>
      </c>
      <c r="C1341">
        <f>IFERROR(VLOOKUP($A1341,Finnifty!$A$14:$I$486,C$15+1,FALSE),All_curves!C1340)</f>
        <v>1027681</v>
      </c>
      <c r="D1341">
        <f>IFERROR(VLOOKUP($A1341,Finnifty!$A$14:$I$486,D$15+1,FALSE),All_curves!D1340)</f>
        <v>1056631.75</v>
      </c>
      <c r="E1341">
        <f>IFERROR(VLOOKUP($A1341,Finnifty!$A$14:$I$486,E$15+1,FALSE),All_curves!E1340)</f>
        <v>1009845.06</v>
      </c>
      <c r="F1341">
        <f>IFERROR(VLOOKUP($A1341,Finnifty!$A$14:$I$486,F$15+1,FALSE),All_curves!F1340)</f>
        <v>1020892.94</v>
      </c>
      <c r="G1341">
        <f>IFERROR(VLOOKUP($A1341,Finnifty!$A$14:$I$486,G$15+1,FALSE),All_curves!G1340)</f>
        <v>1090997.5</v>
      </c>
      <c r="H1341">
        <f>IFERROR(VLOOKUP($A1341,Finnifty!$A$14:$I$486,H$15+1,FALSE),All_curves!H1340)</f>
        <v>1049945.5</v>
      </c>
      <c r="I1341">
        <f>IFERROR(VLOOKUP($A1341,Finnifty!$A$14:$I$486,I$15+1,FALSE),All_curves!I1340)</f>
        <v>1003284.81</v>
      </c>
      <c r="J1341">
        <f>IFERROR(VLOOKUP($A1341,Banknifty!$A$14:$I$4860,2,FALSE),All_curves!J1340)</f>
        <v>18526758</v>
      </c>
      <c r="K1341">
        <f>IFERROR(VLOOKUP($A1341,Banknifty!$A$14:$I$4860,3,FALSE),All_curves!K1340)</f>
        <v>34155812</v>
      </c>
      <c r="L1341">
        <f>IFERROR(VLOOKUP($A1341,Banknifty!$A$14:$I$4860,4,FALSE),All_curves!L1340)</f>
        <v>25149694</v>
      </c>
      <c r="M1341">
        <f>IFERROR(VLOOKUP($A1341,Banknifty!$A$14:$I$4860,5,FALSE),All_curves!M1340)</f>
        <v>36395196</v>
      </c>
      <c r="N1341">
        <f>IFERROR(VLOOKUP($A1341,Banknifty!$A$14:$I$4860,6,FALSE),All_curves!N1340)</f>
        <v>18540540</v>
      </c>
      <c r="O1341">
        <f>IFERROR(VLOOKUP($A1341,Banknifty!$A$14:$I$4860,7,FALSE),All_curves!O1340)</f>
        <v>32016868</v>
      </c>
      <c r="P1341">
        <f>IFERROR(VLOOKUP($A1341,Banknifty!$A$14:$I$4860,8,FALSE),All_curves!P1340)</f>
        <v>32016868</v>
      </c>
      <c r="Q1341">
        <f>IFERROR(VLOOKUP($A1341,Banknifty!$A$14:$I$4860,9,FALSE),All_curves!Q1340)</f>
        <v>25677318</v>
      </c>
      <c r="R1341">
        <f>IFERROR(VLOOKUP($A1341,Nifty!$A$14:$I$4860,2,FALSE),All_curves!R1340)</f>
        <v>9399887</v>
      </c>
      <c r="S1341">
        <f>IFERROR(VLOOKUP($A1341,Nifty!$A$14:$I$4860,3,FALSE),All_curves!S1340)</f>
        <v>12278211</v>
      </c>
      <c r="T1341">
        <f>IFERROR(VLOOKUP($A1341,Nifty!$A$14:$I$4860,4,FALSE),All_curves!T1340)</f>
        <v>12760449</v>
      </c>
      <c r="U1341">
        <f>IFERROR(VLOOKUP($A1341,Nifty!$A$14:$I$4860,5,FALSE),All_curves!U1340)</f>
        <v>13373205</v>
      </c>
      <c r="V1341">
        <f>IFERROR(VLOOKUP($A1341,Nifty!$A$14:$I$4860,6,FALSE),All_curves!V1340)</f>
        <v>10397739</v>
      </c>
      <c r="W1341">
        <f>IFERROR(VLOOKUP($A1341,Nifty!$A$14:$I$4860,7,FALSE),All_curves!W1340)</f>
        <v>12524445</v>
      </c>
      <c r="X1341">
        <f>IFERROR(VLOOKUP($A1341,Nifty!$A$14:$I$4860,8,FALSE),All_curves!X1340)</f>
        <v>12632639</v>
      </c>
      <c r="Y1341">
        <f>IFERROR(VLOOKUP($A1341,Nifty!$A$14:$I$4860,9,FALSE),All_curves!Y1340)</f>
        <v>12441985</v>
      </c>
      <c r="AA1341" s="5">
        <f t="shared" si="569"/>
        <v>0</v>
      </c>
      <c r="AB1341" s="5">
        <f t="shared" si="570"/>
        <v>0</v>
      </c>
      <c r="AC1341" s="5">
        <f t="shared" si="571"/>
        <v>0</v>
      </c>
      <c r="AD1341" s="5">
        <f t="shared" si="572"/>
        <v>0</v>
      </c>
      <c r="AE1341" s="5">
        <f t="shared" si="573"/>
        <v>0</v>
      </c>
      <c r="AF1341" s="5">
        <f t="shared" si="574"/>
        <v>0</v>
      </c>
      <c r="AG1341" s="5">
        <f t="shared" si="575"/>
        <v>0</v>
      </c>
      <c r="AH1341" s="5">
        <f t="shared" si="576"/>
        <v>0</v>
      </c>
      <c r="AI1341" s="5">
        <f t="shared" si="552"/>
        <v>5.7604928730512484E-3</v>
      </c>
      <c r="AJ1341" s="5">
        <f t="shared" si="553"/>
        <v>0</v>
      </c>
      <c r="AK1341" s="5">
        <f t="shared" si="554"/>
        <v>2.6372670972862888E-3</v>
      </c>
      <c r="AL1341" s="5">
        <f t="shared" si="555"/>
        <v>0</v>
      </c>
      <c r="AM1341" s="5">
        <f t="shared" si="556"/>
        <v>1.7396479922404673E-3</v>
      </c>
      <c r="AN1341" s="5">
        <f t="shared" si="557"/>
        <v>1.8564632947342119E-3</v>
      </c>
      <c r="AO1341" s="5">
        <f t="shared" si="558"/>
        <v>1.8564632947342119E-3</v>
      </c>
      <c r="AP1341" s="5">
        <f t="shared" si="559"/>
        <v>2.0885269094725878E-3</v>
      </c>
      <c r="AQ1341" s="5">
        <f t="shared" si="560"/>
        <v>4.99015685839721E-3</v>
      </c>
      <c r="AR1341" s="5">
        <f t="shared" si="561"/>
        <v>4.8369189901631415E-4</v>
      </c>
      <c r="AS1341" s="5">
        <f t="shared" si="562"/>
        <v>4.0269031974298208E-3</v>
      </c>
      <c r="AT1341" s="5">
        <f t="shared" si="563"/>
        <v>-3.1880647371461679E-3</v>
      </c>
      <c r="AU1341" s="5">
        <f t="shared" si="564"/>
        <v>4.9901847167679314E-3</v>
      </c>
      <c r="AV1341" s="5">
        <f t="shared" si="565"/>
        <v>4.8376831875085458E-4</v>
      </c>
      <c r="AW1341" s="5">
        <f t="shared" si="566"/>
        <v>4.0268724150021029E-3</v>
      </c>
      <c r="AX1341" s="5">
        <f t="shared" si="567"/>
        <v>-1.3651985063962702E-3</v>
      </c>
      <c r="AZ1341" s="7">
        <f t="shared" si="577"/>
        <v>150.90719772146241</v>
      </c>
      <c r="BA1341" s="4">
        <f t="shared" si="568"/>
        <v>1.2661323176392004E-3</v>
      </c>
      <c r="BB1341" s="5">
        <f>AZ1341/MAX($AZ$16:AZ1341)-1</f>
        <v>-5.8316600270316155E-3</v>
      </c>
    </row>
    <row r="1342" spans="1:54" x14ac:dyDescent="0.25">
      <c r="A1342" s="3">
        <v>44511</v>
      </c>
      <c r="B1342">
        <f>IFERROR(VLOOKUP($A1342,Finnifty!$A$14:$I$486,B$15+1,FALSE),All_curves!B1341)</f>
        <v>983156.94</v>
      </c>
      <c r="C1342">
        <f>IFERROR(VLOOKUP($A1342,Finnifty!$A$14:$I$486,C$15+1,FALSE),All_curves!C1341)</f>
        <v>1027681</v>
      </c>
      <c r="D1342">
        <f>IFERROR(VLOOKUP($A1342,Finnifty!$A$14:$I$486,D$15+1,FALSE),All_curves!D1341)</f>
        <v>1056631.75</v>
      </c>
      <c r="E1342">
        <f>IFERROR(VLOOKUP($A1342,Finnifty!$A$14:$I$486,E$15+1,FALSE),All_curves!E1341)</f>
        <v>1009845.06</v>
      </c>
      <c r="F1342">
        <f>IFERROR(VLOOKUP($A1342,Finnifty!$A$14:$I$486,F$15+1,FALSE),All_curves!F1341)</f>
        <v>1020892.94</v>
      </c>
      <c r="G1342">
        <f>IFERROR(VLOOKUP($A1342,Finnifty!$A$14:$I$486,G$15+1,FALSE),All_curves!G1341)</f>
        <v>1090997.5</v>
      </c>
      <c r="H1342">
        <f>IFERROR(VLOOKUP($A1342,Finnifty!$A$14:$I$486,H$15+1,FALSE),All_curves!H1341)</f>
        <v>1049945.5</v>
      </c>
      <c r="I1342">
        <f>IFERROR(VLOOKUP($A1342,Finnifty!$A$14:$I$486,I$15+1,FALSE),All_curves!I1341)</f>
        <v>1003284.81</v>
      </c>
      <c r="J1342">
        <f>IFERROR(VLOOKUP($A1342,Banknifty!$A$14:$I$4860,2,FALSE),All_curves!J1341)</f>
        <v>18685082</v>
      </c>
      <c r="K1342">
        <f>IFERROR(VLOOKUP($A1342,Banknifty!$A$14:$I$4860,3,FALSE),All_curves!K1341)</f>
        <v>33883880</v>
      </c>
      <c r="L1342">
        <f>IFERROR(VLOOKUP($A1342,Banknifty!$A$14:$I$4860,4,FALSE),All_curves!L1341)</f>
        <v>25128562</v>
      </c>
      <c r="M1342">
        <f>IFERROR(VLOOKUP($A1342,Banknifty!$A$14:$I$4860,5,FALSE),All_curves!M1341)</f>
        <v>36081900</v>
      </c>
      <c r="N1342">
        <f>IFERROR(VLOOKUP($A1342,Banknifty!$A$14:$I$4860,6,FALSE),All_curves!N1341)</f>
        <v>18427042</v>
      </c>
      <c r="O1342">
        <f>IFERROR(VLOOKUP($A1342,Banknifty!$A$14:$I$4860,7,FALSE),All_curves!O1341)</f>
        <v>31782448</v>
      </c>
      <c r="P1342">
        <f>IFERROR(VLOOKUP($A1342,Banknifty!$A$14:$I$4860,8,FALSE),All_curves!P1341)</f>
        <v>31782448</v>
      </c>
      <c r="Q1342">
        <f>IFERROR(VLOOKUP($A1342,Banknifty!$A$14:$I$4860,9,FALSE),All_curves!Q1341)</f>
        <v>25677318</v>
      </c>
      <c r="R1342">
        <f>IFERROR(VLOOKUP($A1342,Nifty!$A$14:$I$4860,2,FALSE),All_curves!R1341)</f>
        <v>9461815</v>
      </c>
      <c r="S1342">
        <f>IFERROR(VLOOKUP($A1342,Nifty!$A$14:$I$4860,3,FALSE),All_curves!S1341)</f>
        <v>12145811</v>
      </c>
      <c r="T1342">
        <f>IFERROR(VLOOKUP($A1342,Nifty!$A$14:$I$4860,4,FALSE),All_curves!T1341)</f>
        <v>12670742</v>
      </c>
      <c r="U1342">
        <f>IFERROR(VLOOKUP($A1342,Nifty!$A$14:$I$4860,5,FALSE),All_curves!U1341)</f>
        <v>13222859</v>
      </c>
      <c r="V1342">
        <f>IFERROR(VLOOKUP($A1342,Nifty!$A$14:$I$4860,6,FALSE),All_curves!V1341)</f>
        <v>10386574</v>
      </c>
      <c r="W1342">
        <f>IFERROR(VLOOKUP($A1342,Nifty!$A$14:$I$4860,7,FALSE),All_curves!W1341)</f>
        <v>12437906</v>
      </c>
      <c r="X1342">
        <f>IFERROR(VLOOKUP($A1342,Nifty!$A$14:$I$4860,8,FALSE),All_curves!X1341)</f>
        <v>12590258</v>
      </c>
      <c r="Y1342">
        <f>IFERROR(VLOOKUP($A1342,Nifty!$A$14:$I$4860,9,FALSE),All_curves!Y1341)</f>
        <v>12402319</v>
      </c>
      <c r="AA1342" s="5">
        <f t="shared" si="569"/>
        <v>0</v>
      </c>
      <c r="AB1342" s="5">
        <f t="shared" si="570"/>
        <v>0</v>
      </c>
      <c r="AC1342" s="5">
        <f t="shared" si="571"/>
        <v>0</v>
      </c>
      <c r="AD1342" s="5">
        <f t="shared" si="572"/>
        <v>0</v>
      </c>
      <c r="AE1342" s="5">
        <f t="shared" si="573"/>
        <v>0</v>
      </c>
      <c r="AF1342" s="5">
        <f t="shared" si="574"/>
        <v>0</v>
      </c>
      <c r="AG1342" s="5">
        <f t="shared" si="575"/>
        <v>0</v>
      </c>
      <c r="AH1342" s="5">
        <f t="shared" si="576"/>
        <v>0</v>
      </c>
      <c r="AI1342" s="5">
        <f t="shared" si="552"/>
        <v>8.54569374738956E-3</v>
      </c>
      <c r="AJ1342" s="5">
        <f t="shared" si="553"/>
        <v>-7.9615147196617775E-3</v>
      </c>
      <c r="AK1342" s="5">
        <f t="shared" si="554"/>
        <v>-8.4024879189381618E-4</v>
      </c>
      <c r="AL1342" s="5">
        <f t="shared" si="555"/>
        <v>-8.6081690561577995E-3</v>
      </c>
      <c r="AM1342" s="5">
        <f t="shared" si="556"/>
        <v>-6.1216124233706148E-3</v>
      </c>
      <c r="AN1342" s="5">
        <f t="shared" si="557"/>
        <v>-7.3217655143532623E-3</v>
      </c>
      <c r="AO1342" s="5">
        <f t="shared" si="558"/>
        <v>-7.3217655143532623E-3</v>
      </c>
      <c r="AP1342" s="5">
        <f t="shared" si="559"/>
        <v>0</v>
      </c>
      <c r="AQ1342" s="5">
        <f t="shared" si="560"/>
        <v>6.5881643045282434E-3</v>
      </c>
      <c r="AR1342" s="5">
        <f t="shared" si="561"/>
        <v>-1.0783329916711826E-2</v>
      </c>
      <c r="AS1342" s="5">
        <f t="shared" si="562"/>
        <v>-7.0300817784703096E-3</v>
      </c>
      <c r="AT1342" s="5">
        <f t="shared" si="563"/>
        <v>-1.1242331213796586E-2</v>
      </c>
      <c r="AU1342" s="5">
        <f t="shared" si="564"/>
        <v>-1.0737911386311527E-3</v>
      </c>
      <c r="AV1342" s="5">
        <f t="shared" si="565"/>
        <v>-6.9096075714333294E-3</v>
      </c>
      <c r="AW1342" s="5">
        <f t="shared" si="566"/>
        <v>-3.3548809555944414E-3</v>
      </c>
      <c r="AX1342" s="5">
        <f t="shared" si="567"/>
        <v>-3.1880765006548906E-3</v>
      </c>
      <c r="AZ1342" s="7">
        <f t="shared" si="577"/>
        <v>150.48828363488354</v>
      </c>
      <c r="BA1342" s="4">
        <f t="shared" si="568"/>
        <v>-2.7759715434652202E-3</v>
      </c>
      <c r="BB1342" s="5">
        <f>AZ1342/MAX($AZ$16:AZ1342)-1</f>
        <v>-8.5914430482106896E-3</v>
      </c>
    </row>
    <row r="1343" spans="1:54" x14ac:dyDescent="0.25">
      <c r="A1343" s="3">
        <v>44512</v>
      </c>
      <c r="B1343">
        <f>IFERROR(VLOOKUP($A1343,Finnifty!$A$14:$I$486,B$15+1,FALSE),All_curves!B1342)</f>
        <v>983156.94</v>
      </c>
      <c r="C1343">
        <f>IFERROR(VLOOKUP($A1343,Finnifty!$A$14:$I$486,C$15+1,FALSE),All_curves!C1342)</f>
        <v>1027681</v>
      </c>
      <c r="D1343">
        <f>IFERROR(VLOOKUP($A1343,Finnifty!$A$14:$I$486,D$15+1,FALSE),All_curves!D1342)</f>
        <v>1056631.75</v>
      </c>
      <c r="E1343">
        <f>IFERROR(VLOOKUP($A1343,Finnifty!$A$14:$I$486,E$15+1,FALSE),All_curves!E1342)</f>
        <v>1009845.06</v>
      </c>
      <c r="F1343">
        <f>IFERROR(VLOOKUP($A1343,Finnifty!$A$14:$I$486,F$15+1,FALSE),All_curves!F1342)</f>
        <v>1020892.94</v>
      </c>
      <c r="G1343">
        <f>IFERROR(VLOOKUP($A1343,Finnifty!$A$14:$I$486,G$15+1,FALSE),All_curves!G1342)</f>
        <v>1090997.5</v>
      </c>
      <c r="H1343">
        <f>IFERROR(VLOOKUP($A1343,Finnifty!$A$14:$I$486,H$15+1,FALSE),All_curves!H1342)</f>
        <v>1049945.5</v>
      </c>
      <c r="I1343">
        <f>IFERROR(VLOOKUP($A1343,Finnifty!$A$14:$I$486,I$15+1,FALSE),All_curves!I1342)</f>
        <v>1003284.81</v>
      </c>
      <c r="J1343">
        <f>IFERROR(VLOOKUP($A1343,Banknifty!$A$14:$I$4860,2,FALSE),All_curves!J1342)</f>
        <v>18625950</v>
      </c>
      <c r="K1343">
        <f>IFERROR(VLOOKUP($A1343,Banknifty!$A$14:$I$4860,3,FALSE),All_curves!K1342)</f>
        <v>33798324</v>
      </c>
      <c r="L1343">
        <f>IFERROR(VLOOKUP($A1343,Banknifty!$A$14:$I$4860,4,FALSE),All_curves!L1342)</f>
        <v>25128562</v>
      </c>
      <c r="M1343">
        <f>IFERROR(VLOOKUP($A1343,Banknifty!$A$14:$I$4860,5,FALSE),All_curves!M1342)</f>
        <v>36081900</v>
      </c>
      <c r="N1343">
        <f>IFERROR(VLOOKUP($A1343,Banknifty!$A$14:$I$4860,6,FALSE),All_curves!N1342)</f>
        <v>18433622</v>
      </c>
      <c r="O1343">
        <f>IFERROR(VLOOKUP($A1343,Banknifty!$A$14:$I$4860,7,FALSE),All_curves!O1342)</f>
        <v>31845902</v>
      </c>
      <c r="P1343">
        <f>IFERROR(VLOOKUP($A1343,Banknifty!$A$14:$I$4860,8,FALSE),All_curves!P1342)</f>
        <v>31845902</v>
      </c>
      <c r="Q1343">
        <f>IFERROR(VLOOKUP($A1343,Banknifty!$A$14:$I$4860,9,FALSE),All_curves!Q1342)</f>
        <v>25677318</v>
      </c>
      <c r="R1343">
        <f>IFERROR(VLOOKUP($A1343,Nifty!$A$14:$I$4860,2,FALSE),All_curves!R1342)</f>
        <v>9506190</v>
      </c>
      <c r="S1343">
        <f>IFERROR(VLOOKUP($A1343,Nifty!$A$14:$I$4860,3,FALSE),All_curves!S1342)</f>
        <v>12166476</v>
      </c>
      <c r="T1343">
        <f>IFERROR(VLOOKUP($A1343,Nifty!$A$14:$I$4860,4,FALSE),All_curves!T1342)</f>
        <v>12683828</v>
      </c>
      <c r="U1343">
        <f>IFERROR(VLOOKUP($A1343,Nifty!$A$14:$I$4860,5,FALSE),All_curves!U1342)</f>
        <v>13235382</v>
      </c>
      <c r="V1343">
        <f>IFERROR(VLOOKUP($A1343,Nifty!$A$14:$I$4860,6,FALSE),All_curves!V1342)</f>
        <v>10410997</v>
      </c>
      <c r="W1343">
        <f>IFERROR(VLOOKUP($A1343,Nifty!$A$14:$I$4860,7,FALSE),All_curves!W1342)</f>
        <v>12433718</v>
      </c>
      <c r="X1343">
        <f>IFERROR(VLOOKUP($A1343,Nifty!$A$14:$I$4860,8,FALSE),All_curves!X1342)</f>
        <v>12577237</v>
      </c>
      <c r="Y1343">
        <f>IFERROR(VLOOKUP($A1343,Nifty!$A$14:$I$4860,9,FALSE),All_curves!Y1342)</f>
        <v>12310632</v>
      </c>
      <c r="AA1343" s="5">
        <f t="shared" si="569"/>
        <v>0</v>
      </c>
      <c r="AB1343" s="5">
        <f t="shared" si="570"/>
        <v>0</v>
      </c>
      <c r="AC1343" s="5">
        <f t="shared" si="571"/>
        <v>0</v>
      </c>
      <c r="AD1343" s="5">
        <f t="shared" si="572"/>
        <v>0</v>
      </c>
      <c r="AE1343" s="5">
        <f t="shared" si="573"/>
        <v>0</v>
      </c>
      <c r="AF1343" s="5">
        <f t="shared" si="574"/>
        <v>0</v>
      </c>
      <c r="AG1343" s="5">
        <f t="shared" si="575"/>
        <v>0</v>
      </c>
      <c r="AH1343" s="5">
        <f t="shared" si="576"/>
        <v>0</v>
      </c>
      <c r="AI1343" s="5">
        <f t="shared" si="552"/>
        <v>-3.1646636605608958E-3</v>
      </c>
      <c r="AJ1343" s="5">
        <f t="shared" si="553"/>
        <v>-2.5249764784907036E-3</v>
      </c>
      <c r="AK1343" s="5">
        <f t="shared" si="554"/>
        <v>0</v>
      </c>
      <c r="AL1343" s="5">
        <f t="shared" si="555"/>
        <v>0</v>
      </c>
      <c r="AM1343" s="5">
        <f t="shared" si="556"/>
        <v>3.5708389876143443E-4</v>
      </c>
      <c r="AN1343" s="5">
        <f t="shared" si="557"/>
        <v>1.9965107785278047E-3</v>
      </c>
      <c r="AO1343" s="5">
        <f t="shared" si="558"/>
        <v>1.9965107785278047E-3</v>
      </c>
      <c r="AP1343" s="5">
        <f t="shared" si="559"/>
        <v>0</v>
      </c>
      <c r="AQ1343" s="5">
        <f t="shared" si="560"/>
        <v>4.6899035755825214E-3</v>
      </c>
      <c r="AR1343" s="5">
        <f t="shared" si="561"/>
        <v>1.7014096465028938E-3</v>
      </c>
      <c r="AS1343" s="5">
        <f t="shared" si="562"/>
        <v>1.0327729820400755E-3</v>
      </c>
      <c r="AT1343" s="5">
        <f t="shared" si="563"/>
        <v>9.4707203638799697E-4</v>
      </c>
      <c r="AU1343" s="5">
        <f t="shared" si="564"/>
        <v>2.3514009528069479E-3</v>
      </c>
      <c r="AV1343" s="5">
        <f t="shared" si="565"/>
        <v>-3.3671262670742497E-4</v>
      </c>
      <c r="AW1343" s="5">
        <f t="shared" si="566"/>
        <v>-1.0342123251168012E-3</v>
      </c>
      <c r="AX1343" s="5">
        <f t="shared" si="567"/>
        <v>-7.3927303434140335E-3</v>
      </c>
      <c r="AZ1343" s="7">
        <f t="shared" si="577"/>
        <v>150.49216729363684</v>
      </c>
      <c r="BA1343" s="4">
        <f t="shared" si="568"/>
        <v>2.5807050618650851E-5</v>
      </c>
      <c r="BB1343" s="5">
        <f>AZ1343/MAX($AZ$16:AZ1343)-1</f>
        <v>-8.5658577173974848E-3</v>
      </c>
    </row>
    <row r="1344" spans="1:54" x14ac:dyDescent="0.25">
      <c r="A1344" s="3">
        <v>44515</v>
      </c>
      <c r="B1344">
        <f>IFERROR(VLOOKUP($A1344,Finnifty!$A$14:$I$486,B$15+1,FALSE),All_curves!B1343)</f>
        <v>980393.75</v>
      </c>
      <c r="C1344">
        <f>IFERROR(VLOOKUP($A1344,Finnifty!$A$14:$I$486,C$15+1,FALSE),All_curves!C1343)</f>
        <v>1024792.69</v>
      </c>
      <c r="D1344">
        <f>IFERROR(VLOOKUP($A1344,Finnifty!$A$14:$I$486,D$15+1,FALSE),All_curves!D1343)</f>
        <v>1053662</v>
      </c>
      <c r="E1344">
        <f>IFERROR(VLOOKUP($A1344,Finnifty!$A$14:$I$486,E$15+1,FALSE),All_curves!E1343)</f>
        <v>1007549.63</v>
      </c>
      <c r="F1344">
        <f>IFERROR(VLOOKUP($A1344,Finnifty!$A$14:$I$486,F$15+1,FALSE),All_curves!F1343)</f>
        <v>1018023.69</v>
      </c>
      <c r="G1344">
        <f>IFERROR(VLOOKUP($A1344,Finnifty!$A$14:$I$486,G$15+1,FALSE),All_curves!G1343)</f>
        <v>1087931.25</v>
      </c>
      <c r="H1344">
        <f>IFERROR(VLOOKUP($A1344,Finnifty!$A$14:$I$486,H$15+1,FALSE),All_curves!H1343)</f>
        <v>1046994.56</v>
      </c>
      <c r="I1344">
        <f>IFERROR(VLOOKUP($A1344,Finnifty!$A$14:$I$486,I$15+1,FALSE),All_curves!I1343)</f>
        <v>1001004.25</v>
      </c>
      <c r="J1344">
        <f>IFERROR(VLOOKUP($A1344,Banknifty!$A$14:$I$4860,2,FALSE),All_curves!J1343)</f>
        <v>18521952</v>
      </c>
      <c r="K1344">
        <f>IFERROR(VLOOKUP($A1344,Banknifty!$A$14:$I$4860,3,FALSE),All_curves!K1343)</f>
        <v>33839852</v>
      </c>
      <c r="L1344">
        <f>IFERROR(VLOOKUP($A1344,Banknifty!$A$14:$I$4860,4,FALSE),All_curves!L1343)</f>
        <v>25102674</v>
      </c>
      <c r="M1344">
        <f>IFERROR(VLOOKUP($A1344,Banknifty!$A$14:$I$4860,5,FALSE),All_curves!M1343)</f>
        <v>36074224</v>
      </c>
      <c r="N1344">
        <f>IFERROR(VLOOKUP($A1344,Banknifty!$A$14:$I$4860,6,FALSE),All_curves!N1343)</f>
        <v>18539810</v>
      </c>
      <c r="O1344">
        <f>IFERROR(VLOOKUP($A1344,Banknifty!$A$14:$I$4860,7,FALSE),All_curves!O1343)</f>
        <v>31845902</v>
      </c>
      <c r="P1344">
        <f>IFERROR(VLOOKUP($A1344,Banknifty!$A$14:$I$4860,8,FALSE),All_curves!P1343)</f>
        <v>31845902</v>
      </c>
      <c r="Q1344">
        <f>IFERROR(VLOOKUP($A1344,Banknifty!$A$14:$I$4860,9,FALSE),All_curves!Q1343)</f>
        <v>25677318</v>
      </c>
      <c r="R1344">
        <f>IFERROR(VLOOKUP($A1344,Nifty!$A$14:$I$4860,2,FALSE),All_curves!R1343)</f>
        <v>9525833</v>
      </c>
      <c r="S1344">
        <f>IFERROR(VLOOKUP($A1344,Nifty!$A$14:$I$4860,3,FALSE),All_curves!S1343)</f>
        <v>12207253</v>
      </c>
      <c r="T1344">
        <f>IFERROR(VLOOKUP($A1344,Nifty!$A$14:$I$4860,4,FALSE),All_curves!T1343)</f>
        <v>12726065</v>
      </c>
      <c r="U1344">
        <f>IFERROR(VLOOKUP($A1344,Nifty!$A$14:$I$4860,5,FALSE),All_curves!U1343)</f>
        <v>13265568</v>
      </c>
      <c r="V1344">
        <f>IFERROR(VLOOKUP($A1344,Nifty!$A$14:$I$4860,6,FALSE),All_curves!V1343)</f>
        <v>10432510</v>
      </c>
      <c r="W1344">
        <f>IFERROR(VLOOKUP($A1344,Nifty!$A$14:$I$4860,7,FALSE),All_curves!W1343)</f>
        <v>12475390</v>
      </c>
      <c r="X1344">
        <f>IFERROR(VLOOKUP($A1344,Nifty!$A$14:$I$4860,8,FALSE),All_curves!X1343)</f>
        <v>12619119</v>
      </c>
      <c r="Y1344">
        <f>IFERROR(VLOOKUP($A1344,Nifty!$A$14:$I$4860,9,FALSE),All_curves!Y1343)</f>
        <v>12296899</v>
      </c>
      <c r="AA1344" s="5">
        <f t="shared" si="569"/>
        <v>-2.8105278898808983E-3</v>
      </c>
      <c r="AB1344" s="5">
        <f t="shared" si="570"/>
        <v>-2.8105122114742143E-3</v>
      </c>
      <c r="AC1344" s="5">
        <f t="shared" si="571"/>
        <v>-2.8105818323176379E-3</v>
      </c>
      <c r="AD1344" s="5">
        <f t="shared" si="572"/>
        <v>-2.2730516699265291E-3</v>
      </c>
      <c r="AE1344" s="5">
        <f t="shared" si="573"/>
        <v>-2.8105297701441767E-3</v>
      </c>
      <c r="AF1344" s="5">
        <f t="shared" si="574"/>
        <v>-2.8105013989491168E-3</v>
      </c>
      <c r="AG1344" s="5">
        <f t="shared" si="575"/>
        <v>-2.8105649293225232E-3</v>
      </c>
      <c r="AH1344" s="5">
        <f t="shared" si="576"/>
        <v>-2.2730933203305437E-3</v>
      </c>
      <c r="AI1344" s="5">
        <f t="shared" si="552"/>
        <v>-5.5835004389037657E-3</v>
      </c>
      <c r="AJ1344" s="5">
        <f t="shared" si="553"/>
        <v>1.2286999793245101E-3</v>
      </c>
      <c r="AK1344" s="5">
        <f t="shared" si="554"/>
        <v>-1.0302221034375059E-3</v>
      </c>
      <c r="AL1344" s="5">
        <f t="shared" si="555"/>
        <v>-2.1273824272005637E-4</v>
      </c>
      <c r="AM1344" s="5">
        <f t="shared" si="556"/>
        <v>5.7605607839847917E-3</v>
      </c>
      <c r="AN1344" s="5">
        <f t="shared" si="557"/>
        <v>0</v>
      </c>
      <c r="AO1344" s="5">
        <f t="shared" si="558"/>
        <v>0</v>
      </c>
      <c r="AP1344" s="5">
        <f t="shared" si="559"/>
        <v>0</v>
      </c>
      <c r="AQ1344" s="5">
        <f t="shared" si="560"/>
        <v>2.0663378282992362E-3</v>
      </c>
      <c r="AR1344" s="5">
        <f t="shared" si="561"/>
        <v>3.3515867700721902E-3</v>
      </c>
      <c r="AS1344" s="5">
        <f t="shared" si="562"/>
        <v>3.3299883915172135E-3</v>
      </c>
      <c r="AT1344" s="5">
        <f t="shared" si="563"/>
        <v>2.2807048561197529E-3</v>
      </c>
      <c r="AU1344" s="5">
        <f t="shared" si="564"/>
        <v>2.0663727018650491E-3</v>
      </c>
      <c r="AV1344" s="5">
        <f t="shared" si="565"/>
        <v>3.3515316979200183E-3</v>
      </c>
      <c r="AW1344" s="5">
        <f t="shared" si="566"/>
        <v>3.3299841610681113E-3</v>
      </c>
      <c r="AX1344" s="5">
        <f t="shared" si="567"/>
        <v>-1.1155398033180219E-3</v>
      </c>
      <c r="AZ1344" s="7">
        <f t="shared" si="577"/>
        <v>150.47595429313327</v>
      </c>
      <c r="BA1344" s="4">
        <f t="shared" si="568"/>
        <v>-1.0773318502308802E-4</v>
      </c>
      <c r="BB1344" s="5">
        <f>AZ1344/MAX($AZ$16:AZ1344)-1</f>
        <v>-8.6726680752862162E-3</v>
      </c>
    </row>
    <row r="1345" spans="1:54" x14ac:dyDescent="0.25">
      <c r="A1345" s="3">
        <v>44516</v>
      </c>
      <c r="B1345">
        <f>IFERROR(VLOOKUP($A1345,Finnifty!$A$14:$I$486,B$15+1,FALSE),All_curves!B1344)</f>
        <v>973851.5</v>
      </c>
      <c r="C1345">
        <f>IFERROR(VLOOKUP($A1345,Finnifty!$A$14:$I$486,C$15+1,FALSE),All_curves!C1344)</f>
        <v>1018942.44</v>
      </c>
      <c r="D1345">
        <f>IFERROR(VLOOKUP($A1345,Finnifty!$A$14:$I$486,D$15+1,FALSE),All_curves!D1344)</f>
        <v>1050501.6299999999</v>
      </c>
      <c r="E1345">
        <f>IFERROR(VLOOKUP($A1345,Finnifty!$A$14:$I$486,E$15+1,FALSE),All_curves!E1344)</f>
        <v>1008449.38</v>
      </c>
      <c r="F1345">
        <f>IFERROR(VLOOKUP($A1345,Finnifty!$A$14:$I$486,F$15+1,FALSE),All_curves!F1344)</f>
        <v>1013549.88</v>
      </c>
      <c r="G1345">
        <f>IFERROR(VLOOKUP($A1345,Finnifty!$A$14:$I$486,G$15+1,FALSE),All_curves!G1344)</f>
        <v>1089834.1299999999</v>
      </c>
      <c r="H1345">
        <f>IFERROR(VLOOKUP($A1345,Finnifty!$A$14:$I$486,H$15+1,FALSE),All_curves!H1344)</f>
        <v>1043854.19</v>
      </c>
      <c r="I1345">
        <f>IFERROR(VLOOKUP($A1345,Finnifty!$A$14:$I$486,I$15+1,FALSE),All_curves!I1344)</f>
        <v>1001898.19</v>
      </c>
      <c r="J1345">
        <f>IFERROR(VLOOKUP($A1345,Banknifty!$A$14:$I$4860,2,FALSE),All_curves!J1344)</f>
        <v>18661234</v>
      </c>
      <c r="K1345">
        <f>IFERROR(VLOOKUP($A1345,Banknifty!$A$14:$I$4860,3,FALSE),All_curves!K1344)</f>
        <v>33989260</v>
      </c>
      <c r="L1345">
        <f>IFERROR(VLOOKUP($A1345,Banknifty!$A$14:$I$4860,4,FALSE),All_curves!L1344)</f>
        <v>25245376</v>
      </c>
      <c r="M1345">
        <f>IFERROR(VLOOKUP($A1345,Banknifty!$A$14:$I$4860,5,FALSE),All_curves!M1344)</f>
        <v>36202700</v>
      </c>
      <c r="N1345">
        <f>IFERROR(VLOOKUP($A1345,Banknifty!$A$14:$I$4860,6,FALSE),All_curves!N1344)</f>
        <v>18572880</v>
      </c>
      <c r="O1345">
        <f>IFERROR(VLOOKUP($A1345,Banknifty!$A$14:$I$4860,7,FALSE),All_curves!O1344)</f>
        <v>31768454</v>
      </c>
      <c r="P1345">
        <f>IFERROR(VLOOKUP($A1345,Banknifty!$A$14:$I$4860,8,FALSE),All_curves!P1344)</f>
        <v>31768454</v>
      </c>
      <c r="Q1345">
        <f>IFERROR(VLOOKUP($A1345,Banknifty!$A$14:$I$4860,9,FALSE),All_curves!Q1344)</f>
        <v>25635034</v>
      </c>
      <c r="R1345">
        <f>IFERROR(VLOOKUP($A1345,Nifty!$A$14:$I$4860,2,FALSE),All_curves!R1344)</f>
        <v>9542363</v>
      </c>
      <c r="S1345">
        <f>IFERROR(VLOOKUP($A1345,Nifty!$A$14:$I$4860,3,FALSE),All_curves!S1344)</f>
        <v>12225656</v>
      </c>
      <c r="T1345">
        <f>IFERROR(VLOOKUP($A1345,Nifty!$A$14:$I$4860,4,FALSE),All_curves!T1344)</f>
        <v>12739483</v>
      </c>
      <c r="U1345">
        <f>IFERROR(VLOOKUP($A1345,Nifty!$A$14:$I$4860,5,FALSE),All_curves!U1344)</f>
        <v>13273021</v>
      </c>
      <c r="V1345">
        <f>IFERROR(VLOOKUP($A1345,Nifty!$A$14:$I$4860,6,FALSE),All_curves!V1344)</f>
        <v>10450614</v>
      </c>
      <c r="W1345">
        <f>IFERROR(VLOOKUP($A1345,Nifty!$A$14:$I$4860,7,FALSE),All_curves!W1344)</f>
        <v>12494197</v>
      </c>
      <c r="X1345">
        <f>IFERROR(VLOOKUP($A1345,Nifty!$A$14:$I$4860,8,FALSE),All_curves!X1344)</f>
        <v>12632424</v>
      </c>
      <c r="Y1345">
        <f>IFERROR(VLOOKUP($A1345,Nifty!$A$14:$I$4860,9,FALSE),All_curves!Y1344)</f>
        <v>12324945</v>
      </c>
      <c r="AA1345" s="5">
        <f t="shared" si="569"/>
        <v>-6.6730841562382404E-3</v>
      </c>
      <c r="AB1345" s="5">
        <f t="shared" si="570"/>
        <v>-5.708715584222257E-3</v>
      </c>
      <c r="AC1345" s="5">
        <f t="shared" si="571"/>
        <v>-2.9994153722922023E-3</v>
      </c>
      <c r="AD1345" s="5">
        <f t="shared" si="572"/>
        <v>8.9300811911363631E-4</v>
      </c>
      <c r="AE1345" s="5">
        <f t="shared" si="573"/>
        <v>-4.3946030371846412E-3</v>
      </c>
      <c r="AF1345" s="5">
        <f t="shared" si="574"/>
        <v>1.7490811115130622E-3</v>
      </c>
      <c r="AG1345" s="5">
        <f t="shared" si="575"/>
        <v>-2.9994138651494584E-3</v>
      </c>
      <c r="AH1345" s="5">
        <f t="shared" si="576"/>
        <v>8.9304316140514928E-4</v>
      </c>
      <c r="AI1345" s="5">
        <f t="shared" si="552"/>
        <v>7.5198337626616318E-3</v>
      </c>
      <c r="AJ1345" s="5">
        <f t="shared" si="553"/>
        <v>4.415149333395485E-3</v>
      </c>
      <c r="AK1345" s="5">
        <f t="shared" si="554"/>
        <v>5.6847330288398723E-3</v>
      </c>
      <c r="AL1345" s="5">
        <f t="shared" si="555"/>
        <v>3.5614348904635662E-3</v>
      </c>
      <c r="AM1345" s="5">
        <f t="shared" si="556"/>
        <v>1.7837291752180739E-3</v>
      </c>
      <c r="AN1345" s="5">
        <f t="shared" si="557"/>
        <v>-2.4319612614520647E-3</v>
      </c>
      <c r="AO1345" s="5">
        <f t="shared" si="558"/>
        <v>-2.4319612614520647E-3</v>
      </c>
      <c r="AP1345" s="5">
        <f t="shared" si="559"/>
        <v>-1.6467451935595623E-3</v>
      </c>
      <c r="AQ1345" s="5">
        <f t="shared" si="560"/>
        <v>1.7352813134556833E-3</v>
      </c>
      <c r="AR1345" s="5">
        <f t="shared" si="561"/>
        <v>1.5075463742744155E-3</v>
      </c>
      <c r="AS1345" s="5">
        <f t="shared" si="562"/>
        <v>1.0543714808937121E-3</v>
      </c>
      <c r="AT1345" s="5">
        <f t="shared" si="563"/>
        <v>5.6183044706425989E-4</v>
      </c>
      <c r="AU1345" s="5">
        <f t="shared" si="564"/>
        <v>1.73534461026148E-3</v>
      </c>
      <c r="AV1345" s="5">
        <f t="shared" si="565"/>
        <v>1.5075280211680475E-3</v>
      </c>
      <c r="AW1345" s="5">
        <f t="shared" si="566"/>
        <v>1.0543525265116482E-3</v>
      </c>
      <c r="AX1345" s="5">
        <f t="shared" si="567"/>
        <v>2.2807376070992369E-3</v>
      </c>
      <c r="AZ1345" s="7">
        <f t="shared" si="577"/>
        <v>150.53019526461009</v>
      </c>
      <c r="BA1345" s="4">
        <f t="shared" si="568"/>
        <v>3.6046271799118618E-4</v>
      </c>
      <c r="BB1345" s="5">
        <f>AZ1345/MAX($AZ$16:AZ1345)-1</f>
        <v>-8.3153315308017728E-3</v>
      </c>
    </row>
    <row r="1346" spans="1:54" x14ac:dyDescent="0.25">
      <c r="A1346" s="3">
        <v>44517</v>
      </c>
      <c r="B1346">
        <f>IFERROR(VLOOKUP($A1346,Finnifty!$A$14:$I$486,B$15+1,FALSE),All_curves!B1345)</f>
        <v>973851.5</v>
      </c>
      <c r="C1346">
        <f>IFERROR(VLOOKUP($A1346,Finnifty!$A$14:$I$486,C$15+1,FALSE),All_curves!C1345)</f>
        <v>1018942.44</v>
      </c>
      <c r="D1346">
        <f>IFERROR(VLOOKUP($A1346,Finnifty!$A$14:$I$486,D$15+1,FALSE),All_curves!D1345)</f>
        <v>1050501.6299999999</v>
      </c>
      <c r="E1346">
        <f>IFERROR(VLOOKUP($A1346,Finnifty!$A$14:$I$486,E$15+1,FALSE),All_curves!E1345)</f>
        <v>1008449.38</v>
      </c>
      <c r="F1346">
        <f>IFERROR(VLOOKUP($A1346,Finnifty!$A$14:$I$486,F$15+1,FALSE),All_curves!F1345)</f>
        <v>1013549.88</v>
      </c>
      <c r="G1346">
        <f>IFERROR(VLOOKUP($A1346,Finnifty!$A$14:$I$486,G$15+1,FALSE),All_curves!G1345)</f>
        <v>1089834.1299999999</v>
      </c>
      <c r="H1346">
        <f>IFERROR(VLOOKUP($A1346,Finnifty!$A$14:$I$486,H$15+1,FALSE),All_curves!H1345)</f>
        <v>1043854.19</v>
      </c>
      <c r="I1346">
        <f>IFERROR(VLOOKUP($A1346,Finnifty!$A$14:$I$486,I$15+1,FALSE),All_curves!I1345)</f>
        <v>1001898.19</v>
      </c>
      <c r="J1346">
        <f>IFERROR(VLOOKUP($A1346,Banknifty!$A$14:$I$4860,2,FALSE),All_curves!J1345)</f>
        <v>18701248</v>
      </c>
      <c r="K1346">
        <f>IFERROR(VLOOKUP($A1346,Banknifty!$A$14:$I$4860,3,FALSE),All_curves!K1345)</f>
        <v>33851648</v>
      </c>
      <c r="L1346">
        <f>IFERROR(VLOOKUP($A1346,Banknifty!$A$14:$I$4860,4,FALSE),All_curves!L1345)</f>
        <v>25304468</v>
      </c>
      <c r="M1346">
        <f>IFERROR(VLOOKUP($A1346,Banknifty!$A$14:$I$4860,5,FALSE),All_curves!M1345)</f>
        <v>36229452</v>
      </c>
      <c r="N1346">
        <f>IFERROR(VLOOKUP($A1346,Banknifty!$A$14:$I$4860,6,FALSE),All_curves!N1345)</f>
        <v>18489532</v>
      </c>
      <c r="O1346">
        <f>IFERROR(VLOOKUP($A1346,Banknifty!$A$14:$I$4860,7,FALSE),All_curves!O1345)</f>
        <v>31678426</v>
      </c>
      <c r="P1346">
        <f>IFERROR(VLOOKUP($A1346,Banknifty!$A$14:$I$4860,8,FALSE),All_curves!P1345)</f>
        <v>31678426</v>
      </c>
      <c r="Q1346">
        <f>IFERROR(VLOOKUP($A1346,Banknifty!$A$14:$I$4860,9,FALSE),All_curves!Q1345)</f>
        <v>25613438</v>
      </c>
      <c r="R1346">
        <f>IFERROR(VLOOKUP($A1346,Nifty!$A$14:$I$4860,2,FALSE),All_curves!R1345)</f>
        <v>9506429</v>
      </c>
      <c r="S1346">
        <f>IFERROR(VLOOKUP($A1346,Nifty!$A$14:$I$4860,3,FALSE),All_curves!S1345)</f>
        <v>12196241</v>
      </c>
      <c r="T1346">
        <f>IFERROR(VLOOKUP($A1346,Nifty!$A$14:$I$4860,4,FALSE),All_curves!T1345)</f>
        <v>12761975</v>
      </c>
      <c r="U1346">
        <f>IFERROR(VLOOKUP($A1346,Nifty!$A$14:$I$4860,5,FALSE),All_curves!U1345)</f>
        <v>13223590</v>
      </c>
      <c r="V1346">
        <f>IFERROR(VLOOKUP($A1346,Nifty!$A$14:$I$4860,6,FALSE),All_curves!V1345)</f>
        <v>10411259</v>
      </c>
      <c r="W1346">
        <f>IFERROR(VLOOKUP($A1346,Nifty!$A$14:$I$4860,7,FALSE),All_curves!W1345)</f>
        <v>12464136</v>
      </c>
      <c r="X1346">
        <f>IFERROR(VLOOKUP($A1346,Nifty!$A$14:$I$4860,8,FALSE),All_curves!X1345)</f>
        <v>12654727</v>
      </c>
      <c r="Y1346">
        <f>IFERROR(VLOOKUP($A1346,Nifty!$A$14:$I$4860,9,FALSE),All_curves!Y1345)</f>
        <v>12331869</v>
      </c>
      <c r="AA1346" s="5">
        <f t="shared" si="569"/>
        <v>0</v>
      </c>
      <c r="AB1346" s="5">
        <f t="shared" si="570"/>
        <v>0</v>
      </c>
      <c r="AC1346" s="5">
        <f t="shared" si="571"/>
        <v>0</v>
      </c>
      <c r="AD1346" s="5">
        <f t="shared" si="572"/>
        <v>0</v>
      </c>
      <c r="AE1346" s="5">
        <f t="shared" si="573"/>
        <v>0</v>
      </c>
      <c r="AF1346" s="5">
        <f t="shared" si="574"/>
        <v>0</v>
      </c>
      <c r="AG1346" s="5">
        <f t="shared" si="575"/>
        <v>0</v>
      </c>
      <c r="AH1346" s="5">
        <f t="shared" si="576"/>
        <v>0</v>
      </c>
      <c r="AI1346" s="5">
        <f t="shared" si="552"/>
        <v>2.144231190713386E-3</v>
      </c>
      <c r="AJ1346" s="5">
        <f t="shared" si="553"/>
        <v>-4.04869067464253E-3</v>
      </c>
      <c r="AK1346" s="5">
        <f t="shared" si="554"/>
        <v>2.3407058781774737E-3</v>
      </c>
      <c r="AL1346" s="5">
        <f t="shared" si="555"/>
        <v>7.3895040977611792E-4</v>
      </c>
      <c r="AM1346" s="5">
        <f t="shared" si="556"/>
        <v>-4.4876185061228924E-3</v>
      </c>
      <c r="AN1346" s="5">
        <f t="shared" si="557"/>
        <v>-2.8338804274202767E-3</v>
      </c>
      <c r="AO1346" s="5">
        <f t="shared" si="558"/>
        <v>-2.8338804274202767E-3</v>
      </c>
      <c r="AP1346" s="5">
        <f t="shared" si="559"/>
        <v>-8.4244085652473988E-4</v>
      </c>
      <c r="AQ1346" s="5">
        <f t="shared" si="560"/>
        <v>-3.7657339172697535E-3</v>
      </c>
      <c r="AR1346" s="5">
        <f t="shared" si="561"/>
        <v>-2.4060058617713098E-3</v>
      </c>
      <c r="AS1346" s="5">
        <f t="shared" si="562"/>
        <v>1.7655347552172351E-3</v>
      </c>
      <c r="AT1346" s="5">
        <f t="shared" si="563"/>
        <v>-3.7241710082429602E-3</v>
      </c>
      <c r="AU1346" s="5">
        <f t="shared" si="564"/>
        <v>-3.7658074444237855E-3</v>
      </c>
      <c r="AV1346" s="5">
        <f t="shared" si="565"/>
        <v>-2.4059969600287445E-3</v>
      </c>
      <c r="AW1346" s="5">
        <f t="shared" si="566"/>
        <v>1.7655360523047836E-3</v>
      </c>
      <c r="AX1346" s="5">
        <f t="shared" si="567"/>
        <v>5.6178749682045392E-4</v>
      </c>
      <c r="AZ1346" s="7">
        <f t="shared" si="577"/>
        <v>150.39347947436156</v>
      </c>
      <c r="BA1346" s="4">
        <f t="shared" si="568"/>
        <v>-9.0822834586907597E-4</v>
      </c>
      <c r="BB1346" s="5">
        <f>AZ1346/MAX($AZ$16:AZ1346)-1</f>
        <v>-9.2160076568692517E-3</v>
      </c>
    </row>
    <row r="1347" spans="1:54" x14ac:dyDescent="0.25">
      <c r="A1347" s="3">
        <v>44518</v>
      </c>
      <c r="B1347">
        <f>IFERROR(VLOOKUP($A1347,Finnifty!$A$14:$I$486,B$15+1,FALSE),All_curves!B1346)</f>
        <v>973851.5</v>
      </c>
      <c r="C1347">
        <f>IFERROR(VLOOKUP($A1347,Finnifty!$A$14:$I$486,C$15+1,FALSE),All_curves!C1346)</f>
        <v>1018942.44</v>
      </c>
      <c r="D1347">
        <f>IFERROR(VLOOKUP($A1347,Finnifty!$A$14:$I$486,D$15+1,FALSE),All_curves!D1346)</f>
        <v>1050501.6299999999</v>
      </c>
      <c r="E1347">
        <f>IFERROR(VLOOKUP($A1347,Finnifty!$A$14:$I$486,E$15+1,FALSE),All_curves!E1346)</f>
        <v>1008449.38</v>
      </c>
      <c r="F1347">
        <f>IFERROR(VLOOKUP($A1347,Finnifty!$A$14:$I$486,F$15+1,FALSE),All_curves!F1346)</f>
        <v>1013549.88</v>
      </c>
      <c r="G1347">
        <f>IFERROR(VLOOKUP($A1347,Finnifty!$A$14:$I$486,G$15+1,FALSE),All_curves!G1346)</f>
        <v>1089834.1299999999</v>
      </c>
      <c r="H1347">
        <f>IFERROR(VLOOKUP($A1347,Finnifty!$A$14:$I$486,H$15+1,FALSE),All_curves!H1346)</f>
        <v>1043854.19</v>
      </c>
      <c r="I1347">
        <f>IFERROR(VLOOKUP($A1347,Finnifty!$A$14:$I$486,I$15+1,FALSE),All_curves!I1346)</f>
        <v>1001898.19</v>
      </c>
      <c r="J1347">
        <f>IFERROR(VLOOKUP($A1347,Banknifty!$A$14:$I$4860,2,FALSE),All_curves!J1346)</f>
        <v>18540872</v>
      </c>
      <c r="K1347">
        <f>IFERROR(VLOOKUP($A1347,Banknifty!$A$14:$I$4860,3,FALSE),All_curves!K1346)</f>
        <v>33559008</v>
      </c>
      <c r="L1347">
        <f>IFERROR(VLOOKUP($A1347,Banknifty!$A$14:$I$4860,4,FALSE),All_curves!L1346)</f>
        <v>25177476</v>
      </c>
      <c r="M1347">
        <f>IFERROR(VLOOKUP($A1347,Banknifty!$A$14:$I$4860,5,FALSE),All_curves!M1346)</f>
        <v>35864360</v>
      </c>
      <c r="N1347">
        <f>IFERROR(VLOOKUP($A1347,Banknifty!$A$14:$I$4860,6,FALSE),All_curves!N1346)</f>
        <v>18386296</v>
      </c>
      <c r="O1347">
        <f>IFERROR(VLOOKUP($A1347,Banknifty!$A$14:$I$4860,7,FALSE),All_curves!O1346)</f>
        <v>31717352</v>
      </c>
      <c r="P1347">
        <f>IFERROR(VLOOKUP($A1347,Banknifty!$A$14:$I$4860,8,FALSE),All_curves!P1346)</f>
        <v>31717352</v>
      </c>
      <c r="Q1347">
        <f>IFERROR(VLOOKUP($A1347,Banknifty!$A$14:$I$4860,9,FALSE),All_curves!Q1346)</f>
        <v>25607986</v>
      </c>
      <c r="R1347">
        <f>IFERROR(VLOOKUP($A1347,Nifty!$A$14:$I$4860,2,FALSE),All_curves!R1346)</f>
        <v>9522962</v>
      </c>
      <c r="S1347">
        <f>IFERROR(VLOOKUP($A1347,Nifty!$A$14:$I$4860,3,FALSE),All_curves!S1346)</f>
        <v>12075334</v>
      </c>
      <c r="T1347">
        <f>IFERROR(VLOOKUP($A1347,Nifty!$A$14:$I$4860,4,FALSE),All_curves!T1346)</f>
        <v>12636620</v>
      </c>
      <c r="U1347">
        <f>IFERROR(VLOOKUP($A1347,Nifty!$A$14:$I$4860,5,FALSE),All_curves!U1346)</f>
        <v>13090558</v>
      </c>
      <c r="V1347">
        <f>IFERROR(VLOOKUP($A1347,Nifty!$A$14:$I$4860,6,FALSE),All_curves!V1346)</f>
        <v>10383894</v>
      </c>
      <c r="W1347">
        <f>IFERROR(VLOOKUP($A1347,Nifty!$A$14:$I$4860,7,FALSE),All_curves!W1346)</f>
        <v>12413747</v>
      </c>
      <c r="X1347">
        <f>IFERROR(VLOOKUP($A1347,Nifty!$A$14:$I$4860,8,FALSE),All_curves!X1346)</f>
        <v>12618414</v>
      </c>
      <c r="Y1347">
        <f>IFERROR(VLOOKUP($A1347,Nifty!$A$14:$I$4860,9,FALSE),All_curves!Y1346)</f>
        <v>12285943</v>
      </c>
      <c r="AA1347" s="5">
        <f t="shared" si="569"/>
        <v>0</v>
      </c>
      <c r="AB1347" s="5">
        <f t="shared" si="570"/>
        <v>0</v>
      </c>
      <c r="AC1347" s="5">
        <f t="shared" si="571"/>
        <v>0</v>
      </c>
      <c r="AD1347" s="5">
        <f t="shared" si="572"/>
        <v>0</v>
      </c>
      <c r="AE1347" s="5">
        <f t="shared" si="573"/>
        <v>0</v>
      </c>
      <c r="AF1347" s="5">
        <f t="shared" si="574"/>
        <v>0</v>
      </c>
      <c r="AG1347" s="5">
        <f t="shared" si="575"/>
        <v>0</v>
      </c>
      <c r="AH1347" s="5">
        <f t="shared" si="576"/>
        <v>0</v>
      </c>
      <c r="AI1347" s="5">
        <f t="shared" si="552"/>
        <v>-8.5756843607442956E-3</v>
      </c>
      <c r="AJ1347" s="5">
        <f t="shared" si="553"/>
        <v>-8.644778534858899E-3</v>
      </c>
      <c r="AK1347" s="5">
        <f t="shared" si="554"/>
        <v>-5.0185603585896077E-3</v>
      </c>
      <c r="AL1347" s="5">
        <f t="shared" si="555"/>
        <v>-1.0077215631083769E-2</v>
      </c>
      <c r="AM1347" s="5">
        <f t="shared" si="556"/>
        <v>-5.5834836706520896E-3</v>
      </c>
      <c r="AN1347" s="5">
        <f t="shared" si="557"/>
        <v>1.2287857988904083E-3</v>
      </c>
      <c r="AO1347" s="5">
        <f t="shared" si="558"/>
        <v>1.2287857988904083E-3</v>
      </c>
      <c r="AP1347" s="5">
        <f t="shared" si="559"/>
        <v>-2.1285701669571111E-4</v>
      </c>
      <c r="AQ1347" s="5">
        <f t="shared" si="560"/>
        <v>1.7391388501402094E-3</v>
      </c>
      <c r="AR1347" s="5">
        <f t="shared" si="561"/>
        <v>-9.9134643206869599E-3</v>
      </c>
      <c r="AS1347" s="5">
        <f t="shared" si="562"/>
        <v>-9.8225392229650543E-3</v>
      </c>
      <c r="AT1347" s="5">
        <f t="shared" si="563"/>
        <v>-1.0060203015973768E-2</v>
      </c>
      <c r="AU1347" s="5">
        <f t="shared" si="564"/>
        <v>-2.6284044993981626E-3</v>
      </c>
      <c r="AV1347" s="5">
        <f t="shared" si="565"/>
        <v>-4.042719046069454E-3</v>
      </c>
      <c r="AW1347" s="5">
        <f t="shared" si="566"/>
        <v>-2.869520614707799E-3</v>
      </c>
      <c r="AX1347" s="5">
        <f t="shared" si="567"/>
        <v>-3.724171899652795E-3</v>
      </c>
      <c r="AZ1347" s="7">
        <f t="shared" si="577"/>
        <v>149.91111186650633</v>
      </c>
      <c r="BA1347" s="4">
        <f t="shared" si="568"/>
        <v>-3.2073704893398895E-3</v>
      </c>
      <c r="BB1347" s="5">
        <f>AZ1347/MAX($AZ$16:AZ1347)-1</f>
        <v>-1.2393818995221073E-2</v>
      </c>
    </row>
    <row r="1348" spans="1:54" x14ac:dyDescent="0.25">
      <c r="A1348" s="3">
        <v>44522</v>
      </c>
      <c r="B1348">
        <f>IFERROR(VLOOKUP($A1348,Finnifty!$A$14:$I$486,B$15+1,FALSE),All_curves!B1347)</f>
        <v>980887.38</v>
      </c>
      <c r="C1348">
        <f>IFERROR(VLOOKUP($A1348,Finnifty!$A$14:$I$486,C$15+1,FALSE),All_curves!C1347)</f>
        <v>1026304.13</v>
      </c>
      <c r="D1348">
        <f>IFERROR(VLOOKUP($A1348,Finnifty!$A$14:$I$486,D$15+1,FALSE),All_curves!D1347)</f>
        <v>1057599.3799999999</v>
      </c>
      <c r="E1348">
        <f>IFERROR(VLOOKUP($A1348,Finnifty!$A$14:$I$486,E$15+1,FALSE),All_curves!E1347)</f>
        <v>1005228.69</v>
      </c>
      <c r="F1348">
        <f>IFERROR(VLOOKUP($A1348,Finnifty!$A$14:$I$486,F$15+1,FALSE),All_curves!F1347)</f>
        <v>1020872.56</v>
      </c>
      <c r="G1348">
        <f>IFERROR(VLOOKUP($A1348,Finnifty!$A$14:$I$486,G$15+1,FALSE),All_curves!G1347)</f>
        <v>1097708</v>
      </c>
      <c r="H1348">
        <f>IFERROR(VLOOKUP($A1348,Finnifty!$A$14:$I$486,H$15+1,FALSE),All_curves!H1347)</f>
        <v>1050907.1299999999</v>
      </c>
      <c r="I1348">
        <f>IFERROR(VLOOKUP($A1348,Finnifty!$A$14:$I$486,I$15+1,FALSE),All_curves!I1347)</f>
        <v>998698.38</v>
      </c>
      <c r="J1348">
        <f>IFERROR(VLOOKUP($A1348,Banknifty!$A$14:$I$4860,2,FALSE),All_curves!J1347)</f>
        <v>18688352</v>
      </c>
      <c r="K1348">
        <f>IFERROR(VLOOKUP($A1348,Banknifty!$A$14:$I$4860,3,FALSE),All_curves!K1347)</f>
        <v>33673304</v>
      </c>
      <c r="L1348">
        <f>IFERROR(VLOOKUP($A1348,Banknifty!$A$14:$I$4860,4,FALSE),All_curves!L1347)</f>
        <v>25209102</v>
      </c>
      <c r="M1348">
        <f>IFERROR(VLOOKUP($A1348,Banknifty!$A$14:$I$4860,5,FALSE),All_curves!M1347)</f>
        <v>35765904</v>
      </c>
      <c r="N1348">
        <f>IFERROR(VLOOKUP($A1348,Banknifty!$A$14:$I$4860,6,FALSE),All_curves!N1347)</f>
        <v>18524558</v>
      </c>
      <c r="O1348">
        <f>IFERROR(VLOOKUP($A1348,Banknifty!$A$14:$I$4860,7,FALSE),All_curves!O1347)</f>
        <v>31857388</v>
      </c>
      <c r="P1348">
        <f>IFERROR(VLOOKUP($A1348,Banknifty!$A$14:$I$4860,8,FALSE),All_curves!P1347)</f>
        <v>31857388</v>
      </c>
      <c r="Q1348">
        <f>IFERROR(VLOOKUP($A1348,Banknifty!$A$14:$I$4860,9,FALSE),All_curves!Q1347)</f>
        <v>25699190</v>
      </c>
      <c r="R1348">
        <f>IFERROR(VLOOKUP($A1348,Nifty!$A$14:$I$4860,2,FALSE),All_curves!R1347)</f>
        <v>9605253</v>
      </c>
      <c r="S1348">
        <f>IFERROR(VLOOKUP($A1348,Nifty!$A$14:$I$4860,3,FALSE),All_curves!S1347)</f>
        <v>12153190</v>
      </c>
      <c r="T1348">
        <f>IFERROR(VLOOKUP($A1348,Nifty!$A$14:$I$4860,4,FALSE),All_curves!T1347)</f>
        <v>12693815</v>
      </c>
      <c r="U1348">
        <f>IFERROR(VLOOKUP($A1348,Nifty!$A$14:$I$4860,5,FALSE),All_curves!U1347)</f>
        <v>13107756</v>
      </c>
      <c r="V1348">
        <f>IFERROR(VLOOKUP($A1348,Nifty!$A$14:$I$4860,6,FALSE),All_curves!V1347)</f>
        <v>10473624</v>
      </c>
      <c r="W1348">
        <f>IFERROR(VLOOKUP($A1348,Nifty!$A$14:$I$4860,7,FALSE),All_curves!W1347)</f>
        <v>12493785</v>
      </c>
      <c r="X1348">
        <f>IFERROR(VLOOKUP($A1348,Nifty!$A$14:$I$4860,8,FALSE),All_curves!X1347)</f>
        <v>12675527</v>
      </c>
      <c r="Y1348">
        <f>IFERROR(VLOOKUP($A1348,Nifty!$A$14:$I$4860,9,FALSE),All_curves!Y1347)</f>
        <v>12242659</v>
      </c>
      <c r="AA1348" s="5">
        <f t="shared" si="569"/>
        <v>7.2247976205817022E-3</v>
      </c>
      <c r="AB1348" s="5">
        <f t="shared" si="570"/>
        <v>7.2248340151579438E-3</v>
      </c>
      <c r="AC1348" s="5">
        <f t="shared" si="571"/>
        <v>6.7565340188953105E-3</v>
      </c>
      <c r="AD1348" s="5">
        <f t="shared" si="572"/>
        <v>-3.1937051713989417E-3</v>
      </c>
      <c r="AE1348" s="5">
        <f t="shared" si="573"/>
        <v>7.2247850298201577E-3</v>
      </c>
      <c r="AF1348" s="5">
        <f t="shared" si="574"/>
        <v>7.2248333790023711E-3</v>
      </c>
      <c r="AG1348" s="5">
        <f t="shared" si="575"/>
        <v>6.7566333186821481E-3</v>
      </c>
      <c r="AH1348" s="5">
        <f t="shared" si="576"/>
        <v>-3.1937476601289205E-3</v>
      </c>
      <c r="AI1348" s="5">
        <f t="shared" si="552"/>
        <v>7.9543184376658083E-3</v>
      </c>
      <c r="AJ1348" s="5">
        <f t="shared" si="553"/>
        <v>3.4058217692252146E-3</v>
      </c>
      <c r="AK1348" s="5">
        <f t="shared" si="554"/>
        <v>1.2561227344631831E-3</v>
      </c>
      <c r="AL1348" s="5">
        <f t="shared" si="555"/>
        <v>-2.7452323141972101E-3</v>
      </c>
      <c r="AM1348" s="5">
        <f t="shared" si="556"/>
        <v>7.519839776320314E-3</v>
      </c>
      <c r="AN1348" s="5">
        <f t="shared" si="557"/>
        <v>4.4151226748059269E-3</v>
      </c>
      <c r="AO1348" s="5">
        <f t="shared" si="558"/>
        <v>4.4151226748059269E-3</v>
      </c>
      <c r="AP1348" s="5">
        <f t="shared" si="559"/>
        <v>3.5615452148403115E-3</v>
      </c>
      <c r="AQ1348" s="5">
        <f t="shared" si="560"/>
        <v>8.6413239914220341E-3</v>
      </c>
      <c r="AR1348" s="5">
        <f t="shared" si="561"/>
        <v>6.4475235219165761E-3</v>
      </c>
      <c r="AS1348" s="5">
        <f t="shared" si="562"/>
        <v>4.5261311964750472E-3</v>
      </c>
      <c r="AT1348" s="5">
        <f t="shared" si="563"/>
        <v>1.3137713457287425E-3</v>
      </c>
      <c r="AU1348" s="5">
        <f t="shared" si="564"/>
        <v>8.6412669466773284E-3</v>
      </c>
      <c r="AV1348" s="5">
        <f t="shared" si="565"/>
        <v>6.4475295009638334E-3</v>
      </c>
      <c r="AW1348" s="5">
        <f t="shared" si="566"/>
        <v>4.5261631136845892E-3</v>
      </c>
      <c r="AX1348" s="5">
        <f t="shared" si="567"/>
        <v>-3.5230506929748717E-3</v>
      </c>
      <c r="AZ1348" s="7">
        <f t="shared" si="577"/>
        <v>150.5534078020101</v>
      </c>
      <c r="BA1348" s="4">
        <f t="shared" si="568"/>
        <v>4.2845118517681052E-3</v>
      </c>
      <c r="BB1348" s="5">
        <f>AZ1348/MAX($AZ$16:AZ1348)-1</f>
        <v>-8.1624086078266878E-3</v>
      </c>
    </row>
    <row r="1349" spans="1:54" x14ac:dyDescent="0.25">
      <c r="A1349" s="3">
        <v>44523</v>
      </c>
      <c r="B1349">
        <f>IFERROR(VLOOKUP($A1349,Finnifty!$A$14:$I$486,B$15+1,FALSE),All_curves!B1348)</f>
        <v>985900.56</v>
      </c>
      <c r="C1349">
        <f>IFERROR(VLOOKUP($A1349,Finnifty!$A$14:$I$486,C$15+1,FALSE),All_curves!C1348)</f>
        <v>1035515.06</v>
      </c>
      <c r="D1349">
        <f>IFERROR(VLOOKUP($A1349,Finnifty!$A$14:$I$486,D$15+1,FALSE),All_curves!D1348)</f>
        <v>1063124.5</v>
      </c>
      <c r="E1349">
        <f>IFERROR(VLOOKUP($A1349,Finnifty!$A$14:$I$486,E$15+1,FALSE),All_curves!E1348)</f>
        <v>1009284.5</v>
      </c>
      <c r="F1349">
        <f>IFERROR(VLOOKUP($A1349,Finnifty!$A$14:$I$486,F$15+1,FALSE),All_curves!F1348)</f>
        <v>1040654.25</v>
      </c>
      <c r="G1349">
        <f>IFERROR(VLOOKUP($A1349,Finnifty!$A$14:$I$486,G$15+1,FALSE),All_curves!G1348)</f>
        <v>1113747.6299999999</v>
      </c>
      <c r="H1349">
        <f>IFERROR(VLOOKUP($A1349,Finnifty!$A$14:$I$486,H$15+1,FALSE),All_curves!H1348)</f>
        <v>1056397.25</v>
      </c>
      <c r="I1349">
        <f>IFERROR(VLOOKUP($A1349,Finnifty!$A$14:$I$486,I$15+1,FALSE),All_curves!I1348)</f>
        <v>1002727.88</v>
      </c>
      <c r="J1349">
        <f>IFERROR(VLOOKUP($A1349,Banknifty!$A$14:$I$4860,2,FALSE),All_curves!J1348)</f>
        <v>18924534</v>
      </c>
      <c r="K1349">
        <f>IFERROR(VLOOKUP($A1349,Banknifty!$A$14:$I$4860,3,FALSE),All_curves!K1348)</f>
        <v>34067440</v>
      </c>
      <c r="L1349">
        <f>IFERROR(VLOOKUP($A1349,Banknifty!$A$14:$I$4860,4,FALSE),All_curves!L1348)</f>
        <v>25291700</v>
      </c>
      <c r="M1349">
        <f>IFERROR(VLOOKUP($A1349,Banknifty!$A$14:$I$4860,5,FALSE),All_curves!M1348)</f>
        <v>35853804</v>
      </c>
      <c r="N1349">
        <f>IFERROR(VLOOKUP($A1349,Banknifty!$A$14:$I$4860,6,FALSE),All_curves!N1348)</f>
        <v>18564278</v>
      </c>
      <c r="O1349">
        <f>IFERROR(VLOOKUP($A1349,Banknifty!$A$14:$I$4860,7,FALSE),All_curves!O1348)</f>
        <v>31728406</v>
      </c>
      <c r="P1349">
        <f>IFERROR(VLOOKUP($A1349,Banknifty!$A$14:$I$4860,8,FALSE),All_curves!P1348)</f>
        <v>31728406</v>
      </c>
      <c r="Q1349">
        <f>IFERROR(VLOOKUP($A1349,Banknifty!$A$14:$I$4860,9,FALSE),All_curves!Q1348)</f>
        <v>25718178</v>
      </c>
      <c r="R1349">
        <f>IFERROR(VLOOKUP($A1349,Nifty!$A$14:$I$4860,2,FALSE),All_curves!R1348)</f>
        <v>9739806</v>
      </c>
      <c r="S1349">
        <f>IFERROR(VLOOKUP($A1349,Nifty!$A$14:$I$4860,3,FALSE),All_curves!S1348)</f>
        <v>12339889</v>
      </c>
      <c r="T1349">
        <f>IFERROR(VLOOKUP($A1349,Nifty!$A$14:$I$4860,4,FALSE),All_curves!T1348)</f>
        <v>12838307</v>
      </c>
      <c r="U1349">
        <f>IFERROR(VLOOKUP($A1349,Nifty!$A$14:$I$4860,5,FALSE),All_curves!U1348)</f>
        <v>13264859</v>
      </c>
      <c r="V1349">
        <f>IFERROR(VLOOKUP($A1349,Nifty!$A$14:$I$4860,6,FALSE),All_curves!V1348)</f>
        <v>10620341</v>
      </c>
      <c r="W1349">
        <f>IFERROR(VLOOKUP($A1349,Nifty!$A$14:$I$4860,7,FALSE),All_curves!W1348)</f>
        <v>12685716</v>
      </c>
      <c r="X1349">
        <f>IFERROR(VLOOKUP($A1349,Nifty!$A$14:$I$4860,8,FALSE),All_curves!X1348)</f>
        <v>12819810</v>
      </c>
      <c r="Y1349">
        <f>IFERROR(VLOOKUP($A1349,Nifty!$A$14:$I$4860,9,FALSE),All_curves!Y1348)</f>
        <v>12258742</v>
      </c>
      <c r="AA1349" s="5">
        <f t="shared" si="569"/>
        <v>5.1108619625630514E-3</v>
      </c>
      <c r="AB1349" s="5">
        <f t="shared" si="570"/>
        <v>8.9748542666392428E-3</v>
      </c>
      <c r="AC1349" s="5">
        <f t="shared" si="571"/>
        <v>5.2242088114689E-3</v>
      </c>
      <c r="AD1349" s="5">
        <f t="shared" si="572"/>
        <v>4.0347137326532945E-3</v>
      </c>
      <c r="AE1349" s="5">
        <f t="shared" si="573"/>
        <v>1.9377237448717333E-2</v>
      </c>
      <c r="AF1349" s="5">
        <f t="shared" si="574"/>
        <v>1.4611927762209875E-2</v>
      </c>
      <c r="AG1349" s="5">
        <f t="shared" si="575"/>
        <v>5.2241723776296212E-3</v>
      </c>
      <c r="AH1349" s="5">
        <f t="shared" si="576"/>
        <v>4.0347517135252975E-3</v>
      </c>
      <c r="AI1349" s="5">
        <f t="shared" si="552"/>
        <v>1.2637925484280332E-2</v>
      </c>
      <c r="AJ1349" s="5">
        <f t="shared" si="553"/>
        <v>1.1704702336307715E-2</v>
      </c>
      <c r="AK1349" s="5">
        <f t="shared" si="554"/>
        <v>3.2765149666973414E-3</v>
      </c>
      <c r="AL1349" s="5">
        <f t="shared" si="555"/>
        <v>2.4576479319522448E-3</v>
      </c>
      <c r="AM1349" s="5">
        <f t="shared" si="556"/>
        <v>2.1441807140554214E-3</v>
      </c>
      <c r="AN1349" s="5">
        <f t="shared" si="557"/>
        <v>-4.0487311765797784E-3</v>
      </c>
      <c r="AO1349" s="5">
        <f t="shared" si="558"/>
        <v>-4.0487311765797784E-3</v>
      </c>
      <c r="AP1349" s="5">
        <f t="shared" si="559"/>
        <v>7.3885597172518303E-4</v>
      </c>
      <c r="AQ1349" s="5">
        <f t="shared" si="560"/>
        <v>1.4008272348474238E-2</v>
      </c>
      <c r="AR1349" s="5">
        <f t="shared" si="561"/>
        <v>1.5362139487657078E-2</v>
      </c>
      <c r="AS1349" s="5">
        <f t="shared" si="562"/>
        <v>1.1382866380201806E-2</v>
      </c>
      <c r="AT1349" s="5">
        <f t="shared" si="563"/>
        <v>1.1985499272339162E-2</v>
      </c>
      <c r="AU1349" s="5">
        <f t="shared" si="564"/>
        <v>1.4008236308654887E-2</v>
      </c>
      <c r="AV1349" s="5">
        <f t="shared" si="565"/>
        <v>1.5362118045092021E-2</v>
      </c>
      <c r="AW1349" s="5">
        <f t="shared" si="566"/>
        <v>1.1382800888673161E-2</v>
      </c>
      <c r="AX1349" s="5">
        <f t="shared" si="567"/>
        <v>1.3136852051502945E-3</v>
      </c>
      <c r="AZ1349" s="7">
        <f t="shared" si="577"/>
        <v>151.72183216826997</v>
      </c>
      <c r="BA1349" s="4">
        <f t="shared" si="568"/>
        <v>7.7608629609794977E-3</v>
      </c>
      <c r="BB1349" s="5">
        <f>AZ1349/MAX($AZ$16:AZ1349)-1</f>
        <v>-4.6489298148399971E-4</v>
      </c>
    </row>
    <row r="1350" spans="1:54" x14ac:dyDescent="0.25">
      <c r="A1350" s="3">
        <v>44524</v>
      </c>
      <c r="B1350">
        <f>IFERROR(VLOOKUP($A1350,Finnifty!$A$14:$I$486,B$15+1,FALSE),All_curves!B1349)</f>
        <v>982401.69</v>
      </c>
      <c r="C1350">
        <f>IFERROR(VLOOKUP($A1350,Finnifty!$A$14:$I$486,C$15+1,FALSE),All_curves!C1349)</f>
        <v>1031840.06</v>
      </c>
      <c r="D1350">
        <f>IFERROR(VLOOKUP($A1350,Finnifty!$A$14:$I$486,D$15+1,FALSE),All_curves!D1349)</f>
        <v>1059351.6299999999</v>
      </c>
      <c r="E1350">
        <f>IFERROR(VLOOKUP($A1350,Finnifty!$A$14:$I$486,E$15+1,FALSE),All_curves!E1349)</f>
        <v>1005886.25</v>
      </c>
      <c r="F1350">
        <f>IFERROR(VLOOKUP($A1350,Finnifty!$A$14:$I$486,F$15+1,FALSE),All_curves!F1349)</f>
        <v>1036961.06</v>
      </c>
      <c r="G1350">
        <f>IFERROR(VLOOKUP($A1350,Finnifty!$A$14:$I$486,G$15+1,FALSE),All_curves!G1349)</f>
        <v>1109795</v>
      </c>
      <c r="H1350">
        <f>IFERROR(VLOOKUP($A1350,Finnifty!$A$14:$I$486,H$15+1,FALSE),All_curves!H1349)</f>
        <v>1052648.1299999999</v>
      </c>
      <c r="I1350">
        <f>IFERROR(VLOOKUP($A1350,Finnifty!$A$14:$I$486,I$15+1,FALSE),All_curves!I1349)</f>
        <v>999351.69</v>
      </c>
      <c r="J1350">
        <f>IFERROR(VLOOKUP($A1350,Banknifty!$A$14:$I$4860,2,FALSE),All_curves!J1349)</f>
        <v>18849096</v>
      </c>
      <c r="K1350">
        <f>IFERROR(VLOOKUP($A1350,Banknifty!$A$14:$I$4860,3,FALSE),All_curves!K1349)</f>
        <v>33915684</v>
      </c>
      <c r="L1350">
        <f>IFERROR(VLOOKUP($A1350,Banknifty!$A$14:$I$4860,4,FALSE),All_curves!L1349)</f>
        <v>25186604</v>
      </c>
      <c r="M1350">
        <f>IFERROR(VLOOKUP($A1350,Banknifty!$A$14:$I$4860,5,FALSE),All_curves!M1349)</f>
        <v>35640404</v>
      </c>
      <c r="N1350">
        <f>IFERROR(VLOOKUP($A1350,Banknifty!$A$14:$I$4860,6,FALSE),All_curves!N1349)</f>
        <v>18542980</v>
      </c>
      <c r="O1350">
        <f>IFERROR(VLOOKUP($A1350,Banknifty!$A$14:$I$4860,7,FALSE),All_curves!O1349)</f>
        <v>31640316</v>
      </c>
      <c r="P1350">
        <f>IFERROR(VLOOKUP($A1350,Banknifty!$A$14:$I$4860,8,FALSE),All_curves!P1349)</f>
        <v>31640316</v>
      </c>
      <c r="Q1350">
        <f>IFERROR(VLOOKUP($A1350,Banknifty!$A$14:$I$4860,9,FALSE),All_curves!Q1349)</f>
        <v>25616658</v>
      </c>
      <c r="R1350">
        <f>IFERROR(VLOOKUP($A1350,Nifty!$A$14:$I$4860,2,FALSE),All_curves!R1349)</f>
        <v>9655092</v>
      </c>
      <c r="S1350">
        <f>IFERROR(VLOOKUP($A1350,Nifty!$A$14:$I$4860,3,FALSE),All_curves!S1349)</f>
        <v>12233124</v>
      </c>
      <c r="T1350">
        <f>IFERROR(VLOOKUP($A1350,Nifty!$A$14:$I$4860,4,FALSE),All_curves!T1349)</f>
        <v>12937820</v>
      </c>
      <c r="U1350">
        <f>IFERROR(VLOOKUP($A1350,Nifty!$A$14:$I$4860,5,FALSE),All_curves!U1349)</f>
        <v>13276261</v>
      </c>
      <c r="V1350">
        <f>IFERROR(VLOOKUP($A1350,Nifty!$A$14:$I$4860,6,FALSE),All_curves!V1349)</f>
        <v>10527969</v>
      </c>
      <c r="W1350">
        <f>IFERROR(VLOOKUP($A1350,Nifty!$A$14:$I$4860,7,FALSE),All_curves!W1349)</f>
        <v>12575959</v>
      </c>
      <c r="X1350">
        <f>IFERROR(VLOOKUP($A1350,Nifty!$A$14:$I$4860,8,FALSE),All_curves!X1349)</f>
        <v>12919179</v>
      </c>
      <c r="Y1350">
        <f>IFERROR(VLOOKUP($A1350,Nifty!$A$14:$I$4860,9,FALSE),All_curves!Y1349)</f>
        <v>12405670</v>
      </c>
      <c r="AA1350" s="5">
        <f t="shared" si="569"/>
        <v>-3.5489076099115557E-3</v>
      </c>
      <c r="AB1350" s="5">
        <f t="shared" si="570"/>
        <v>-3.5489585250454425E-3</v>
      </c>
      <c r="AC1350" s="5">
        <f t="shared" si="571"/>
        <v>-3.5488505814701421E-3</v>
      </c>
      <c r="AD1350" s="5">
        <f t="shared" si="572"/>
        <v>-3.3669891888759018E-3</v>
      </c>
      <c r="AE1350" s="5">
        <f t="shared" si="573"/>
        <v>-3.5489116582188007E-3</v>
      </c>
      <c r="AF1350" s="5">
        <f t="shared" si="574"/>
        <v>-3.5489458235703486E-3</v>
      </c>
      <c r="AG1350" s="5">
        <f t="shared" si="575"/>
        <v>-3.5489679663593954E-3</v>
      </c>
      <c r="AH1350" s="5">
        <f t="shared" si="576"/>
        <v>-3.3670052138173867E-3</v>
      </c>
      <c r="AI1350" s="5">
        <f t="shared" si="552"/>
        <v>-3.9862540340491748E-3</v>
      </c>
      <c r="AJ1350" s="5">
        <f t="shared" si="553"/>
        <v>-4.4545759822282038E-3</v>
      </c>
      <c r="AK1350" s="5">
        <f t="shared" si="554"/>
        <v>-4.1553553141939759E-3</v>
      </c>
      <c r="AL1350" s="5">
        <f t="shared" si="555"/>
        <v>-5.9519486412097367E-3</v>
      </c>
      <c r="AM1350" s="5">
        <f t="shared" si="556"/>
        <v>-1.1472571139045096E-3</v>
      </c>
      <c r="AN1350" s="5">
        <f t="shared" si="557"/>
        <v>-2.7763764747589237E-3</v>
      </c>
      <c r="AO1350" s="5">
        <f t="shared" si="558"/>
        <v>-2.7763764747589237E-3</v>
      </c>
      <c r="AP1350" s="5">
        <f t="shared" si="559"/>
        <v>-3.947402494842378E-3</v>
      </c>
      <c r="AQ1350" s="5">
        <f t="shared" si="560"/>
        <v>-8.6977091740841894E-3</v>
      </c>
      <c r="AR1350" s="5">
        <f t="shared" si="561"/>
        <v>-8.6520227207877998E-3</v>
      </c>
      <c r="AS1350" s="5">
        <f t="shared" si="562"/>
        <v>7.7512556756900164E-3</v>
      </c>
      <c r="AT1350" s="5">
        <f t="shared" si="563"/>
        <v>8.5956435722378544E-4</v>
      </c>
      <c r="AU1350" s="5">
        <f t="shared" si="564"/>
        <v>-8.6976491621125751E-3</v>
      </c>
      <c r="AV1350" s="5">
        <f t="shared" si="565"/>
        <v>-8.6520145965746087E-3</v>
      </c>
      <c r="AW1350" s="5">
        <f t="shared" si="566"/>
        <v>7.7512069211633783E-3</v>
      </c>
      <c r="AX1350" s="5">
        <f t="shared" si="567"/>
        <v>1.198556915546467E-2</v>
      </c>
      <c r="AZ1350" s="7">
        <f t="shared" si="577"/>
        <v>151.31992809851121</v>
      </c>
      <c r="BA1350" s="4">
        <f t="shared" si="568"/>
        <v>-2.6489534433846718E-3</v>
      </c>
      <c r="BB1350" s="5">
        <f>AZ1350/MAX($AZ$16:AZ1350)-1</f>
        <v>-3.1126149450044771E-3</v>
      </c>
    </row>
    <row r="1351" spans="1:54" x14ac:dyDescent="0.25">
      <c r="A1351" s="3">
        <v>44525</v>
      </c>
      <c r="B1351">
        <f>IFERROR(VLOOKUP($A1351,Finnifty!$A$14:$I$486,B$15+1,FALSE),All_curves!B1350)</f>
        <v>983545.25</v>
      </c>
      <c r="C1351">
        <f>IFERROR(VLOOKUP($A1351,Finnifty!$A$14:$I$486,C$15+1,FALSE),All_curves!C1350)</f>
        <v>1033041.13</v>
      </c>
      <c r="D1351">
        <f>IFERROR(VLOOKUP($A1351,Finnifty!$A$14:$I$486,D$15+1,FALSE),All_curves!D1350)</f>
        <v>1060584.75</v>
      </c>
      <c r="E1351">
        <f>IFERROR(VLOOKUP($A1351,Finnifty!$A$14:$I$486,E$15+1,FALSE),All_curves!E1350)</f>
        <v>1007198.81</v>
      </c>
      <c r="F1351">
        <f>IFERROR(VLOOKUP($A1351,Finnifty!$A$14:$I$486,F$15+1,FALSE),All_curves!F1350)</f>
        <v>1038168.13</v>
      </c>
      <c r="G1351">
        <f>IFERROR(VLOOKUP($A1351,Finnifty!$A$14:$I$486,G$15+1,FALSE),All_curves!G1350)</f>
        <v>1111086.8799999999</v>
      </c>
      <c r="H1351">
        <f>IFERROR(VLOOKUP($A1351,Finnifty!$A$14:$I$486,H$15+1,FALSE),All_curves!H1350)</f>
        <v>1053873.5</v>
      </c>
      <c r="I1351">
        <f>IFERROR(VLOOKUP($A1351,Finnifty!$A$14:$I$486,I$15+1,FALSE),All_curves!I1350)</f>
        <v>1000655.75</v>
      </c>
      <c r="J1351">
        <f>IFERROR(VLOOKUP($A1351,Banknifty!$A$14:$I$4860,2,FALSE),All_curves!J1350)</f>
        <v>18635418</v>
      </c>
      <c r="K1351">
        <f>IFERROR(VLOOKUP($A1351,Banknifty!$A$14:$I$4860,3,FALSE),All_curves!K1350)</f>
        <v>33729204</v>
      </c>
      <c r="L1351">
        <f>IFERROR(VLOOKUP($A1351,Banknifty!$A$14:$I$4860,4,FALSE),All_curves!L1350)</f>
        <v>25156560</v>
      </c>
      <c r="M1351">
        <f>IFERROR(VLOOKUP($A1351,Banknifty!$A$14:$I$4860,5,FALSE),All_curves!M1350)</f>
        <v>35623600</v>
      </c>
      <c r="N1351">
        <f>IFERROR(VLOOKUP($A1351,Banknifty!$A$14:$I$4860,6,FALSE),All_curves!N1350)</f>
        <v>18690476</v>
      </c>
      <c r="O1351">
        <f>IFERROR(VLOOKUP($A1351,Banknifty!$A$14:$I$4860,7,FALSE),All_curves!O1350)</f>
        <v>31748076</v>
      </c>
      <c r="P1351">
        <f>IFERROR(VLOOKUP($A1351,Banknifty!$A$14:$I$4860,8,FALSE),All_curves!P1350)</f>
        <v>31748076</v>
      </c>
      <c r="Q1351">
        <f>IFERROR(VLOOKUP($A1351,Banknifty!$A$14:$I$4860,9,FALSE),All_curves!Q1350)</f>
        <v>25546336</v>
      </c>
      <c r="R1351">
        <f>IFERROR(VLOOKUP($A1351,Nifty!$A$14:$I$4860,2,FALSE),All_curves!R1350)</f>
        <v>9699324</v>
      </c>
      <c r="S1351">
        <f>IFERROR(VLOOKUP($A1351,Nifty!$A$14:$I$4860,3,FALSE),All_curves!S1350)</f>
        <v>12242130</v>
      </c>
      <c r="T1351">
        <f>IFERROR(VLOOKUP($A1351,Nifty!$A$14:$I$4860,4,FALSE),All_curves!T1350)</f>
        <v>12847034</v>
      </c>
      <c r="U1351">
        <f>IFERROR(VLOOKUP($A1351,Nifty!$A$14:$I$4860,5,FALSE),All_curves!U1350)</f>
        <v>13197178</v>
      </c>
      <c r="V1351">
        <f>IFERROR(VLOOKUP($A1351,Nifty!$A$14:$I$4860,6,FALSE),All_curves!V1350)</f>
        <v>10531356</v>
      </c>
      <c r="W1351">
        <f>IFERROR(VLOOKUP($A1351,Nifty!$A$14:$I$4860,7,FALSE),All_curves!W1350)</f>
        <v>12579746</v>
      </c>
      <c r="X1351">
        <f>IFERROR(VLOOKUP($A1351,Nifty!$A$14:$I$4860,8,FALSE),All_curves!X1350)</f>
        <v>12825763</v>
      </c>
      <c r="Y1351">
        <f>IFERROR(VLOOKUP($A1351,Nifty!$A$14:$I$4860,9,FALSE),All_curves!Y1350)</f>
        <v>12416333</v>
      </c>
      <c r="AA1351" s="5">
        <f t="shared" si="569"/>
        <v>1.1640452287904335E-3</v>
      </c>
      <c r="AB1351" s="5">
        <f t="shared" si="570"/>
        <v>1.1640079180488261E-3</v>
      </c>
      <c r="AC1351" s="5">
        <f t="shared" si="571"/>
        <v>1.1640327584148125E-3</v>
      </c>
      <c r="AD1351" s="5">
        <f t="shared" si="572"/>
        <v>1.3048791550736016E-3</v>
      </c>
      <c r="AE1351" s="5">
        <f t="shared" si="573"/>
        <v>1.1640456392836285E-3</v>
      </c>
      <c r="AF1351" s="5">
        <f t="shared" si="574"/>
        <v>1.1640708419120571E-3</v>
      </c>
      <c r="AG1351" s="5">
        <f t="shared" si="575"/>
        <v>1.164083196538046E-3</v>
      </c>
      <c r="AH1351" s="5">
        <f t="shared" si="576"/>
        <v>1.3049059835983368E-3</v>
      </c>
      <c r="AI1351" s="5">
        <f t="shared" si="552"/>
        <v>-1.133624657649368E-2</v>
      </c>
      <c r="AJ1351" s="5">
        <f t="shared" si="553"/>
        <v>-5.498341121470518E-3</v>
      </c>
      <c r="AK1351" s="5">
        <f t="shared" si="554"/>
        <v>-1.1928563294996142E-3</v>
      </c>
      <c r="AL1351" s="5">
        <f t="shared" si="555"/>
        <v>-4.7148736024427151E-4</v>
      </c>
      <c r="AM1351" s="5">
        <f t="shared" si="556"/>
        <v>7.9542770363771886E-3</v>
      </c>
      <c r="AN1351" s="5">
        <f t="shared" si="557"/>
        <v>3.4057814087571359E-3</v>
      </c>
      <c r="AO1351" s="5">
        <f t="shared" si="558"/>
        <v>3.4057814087571359E-3</v>
      </c>
      <c r="AP1351" s="5">
        <f t="shared" si="559"/>
        <v>-2.745166836360946E-3</v>
      </c>
      <c r="AQ1351" s="5">
        <f t="shared" si="560"/>
        <v>4.5812095835027211E-3</v>
      </c>
      <c r="AR1351" s="5">
        <f t="shared" si="561"/>
        <v>7.3619788371304118E-4</v>
      </c>
      <c r="AS1351" s="5">
        <f t="shared" si="562"/>
        <v>-7.0171017992212148E-3</v>
      </c>
      <c r="AT1351" s="5">
        <f t="shared" si="563"/>
        <v>-5.9567223030640992E-3</v>
      </c>
      <c r="AU1351" s="5">
        <f t="shared" si="564"/>
        <v>3.2171447313333879E-4</v>
      </c>
      <c r="AV1351" s="5">
        <f t="shared" si="565"/>
        <v>3.0113011659782529E-4</v>
      </c>
      <c r="AW1351" s="5">
        <f t="shared" si="566"/>
        <v>-7.230800037680396E-3</v>
      </c>
      <c r="AX1351" s="5">
        <f t="shared" si="567"/>
        <v>8.5952632949282126E-4</v>
      </c>
      <c r="AZ1351" s="7">
        <f t="shared" si="577"/>
        <v>151.25505577373619</v>
      </c>
      <c r="BA1351" s="4">
        <f t="shared" si="568"/>
        <v>-4.2870972508515798E-4</v>
      </c>
      <c r="BB1351" s="5">
        <f>AZ1351/MAX($AZ$16:AZ1351)-1</f>
        <v>-3.5399902617923029E-3</v>
      </c>
    </row>
    <row r="1352" spans="1:54" x14ac:dyDescent="0.25">
      <c r="A1352" s="3">
        <v>44526</v>
      </c>
      <c r="B1352">
        <f>IFERROR(VLOOKUP($A1352,Finnifty!$A$14:$I$486,B$15+1,FALSE),All_curves!B1351)</f>
        <v>983545.25</v>
      </c>
      <c r="C1352">
        <f>IFERROR(VLOOKUP($A1352,Finnifty!$A$14:$I$486,C$15+1,FALSE),All_curves!C1351)</f>
        <v>1033041.13</v>
      </c>
      <c r="D1352">
        <f>IFERROR(VLOOKUP($A1352,Finnifty!$A$14:$I$486,D$15+1,FALSE),All_curves!D1351)</f>
        <v>1060584.75</v>
      </c>
      <c r="E1352">
        <f>IFERROR(VLOOKUP($A1352,Finnifty!$A$14:$I$486,E$15+1,FALSE),All_curves!E1351)</f>
        <v>1007198.81</v>
      </c>
      <c r="F1352">
        <f>IFERROR(VLOOKUP($A1352,Finnifty!$A$14:$I$486,F$15+1,FALSE),All_curves!F1351)</f>
        <v>1038168.13</v>
      </c>
      <c r="G1352">
        <f>IFERROR(VLOOKUP($A1352,Finnifty!$A$14:$I$486,G$15+1,FALSE),All_curves!G1351)</f>
        <v>1111086.8799999999</v>
      </c>
      <c r="H1352">
        <f>IFERROR(VLOOKUP($A1352,Finnifty!$A$14:$I$486,H$15+1,FALSE),All_curves!H1351)</f>
        <v>1053873.5</v>
      </c>
      <c r="I1352">
        <f>IFERROR(VLOOKUP($A1352,Finnifty!$A$14:$I$486,I$15+1,FALSE),All_curves!I1351)</f>
        <v>1000655.75</v>
      </c>
      <c r="J1352">
        <f>IFERROR(VLOOKUP($A1352,Banknifty!$A$14:$I$4860,2,FALSE),All_curves!J1351)</f>
        <v>18884408</v>
      </c>
      <c r="K1352">
        <f>IFERROR(VLOOKUP($A1352,Banknifty!$A$14:$I$4860,3,FALSE),All_curves!K1351)</f>
        <v>33931452</v>
      </c>
      <c r="L1352">
        <f>IFERROR(VLOOKUP($A1352,Banknifty!$A$14:$I$4860,4,FALSE),All_curves!L1351)</f>
        <v>25329154</v>
      </c>
      <c r="M1352">
        <f>IFERROR(VLOOKUP($A1352,Banknifty!$A$14:$I$4860,5,FALSE),All_curves!M1351)</f>
        <v>35819088</v>
      </c>
      <c r="N1352">
        <f>IFERROR(VLOOKUP($A1352,Banknifty!$A$14:$I$4860,6,FALSE),All_curves!N1351)</f>
        <v>18926686</v>
      </c>
      <c r="O1352">
        <f>IFERROR(VLOOKUP($A1352,Banknifty!$A$14:$I$4860,7,FALSE),All_curves!O1351)</f>
        <v>32119678</v>
      </c>
      <c r="P1352">
        <f>IFERROR(VLOOKUP($A1352,Banknifty!$A$14:$I$4860,8,FALSE),All_curves!P1351)</f>
        <v>32119678</v>
      </c>
      <c r="Q1352">
        <f>IFERROR(VLOOKUP($A1352,Banknifty!$A$14:$I$4860,9,FALSE),All_curves!Q1351)</f>
        <v>25609118</v>
      </c>
      <c r="R1352">
        <f>IFERROR(VLOOKUP($A1352,Nifty!$A$14:$I$4860,2,FALSE),All_curves!R1351)</f>
        <v>9845207</v>
      </c>
      <c r="S1352">
        <f>IFERROR(VLOOKUP($A1352,Nifty!$A$14:$I$4860,3,FALSE),All_curves!S1351)</f>
        <v>12295126</v>
      </c>
      <c r="T1352">
        <f>IFERROR(VLOOKUP($A1352,Nifty!$A$14:$I$4860,4,FALSE),All_curves!T1351)</f>
        <v>12935654</v>
      </c>
      <c r="U1352">
        <f>IFERROR(VLOOKUP($A1352,Nifty!$A$14:$I$4860,5,FALSE),All_curves!U1351)</f>
        <v>13276302</v>
      </c>
      <c r="V1352">
        <f>IFERROR(VLOOKUP($A1352,Nifty!$A$14:$I$4860,6,FALSE),All_curves!V1351)</f>
        <v>10689753</v>
      </c>
      <c r="W1352">
        <f>IFERROR(VLOOKUP($A1352,Nifty!$A$14:$I$4860,7,FALSE),All_curves!W1351)</f>
        <v>12634203</v>
      </c>
      <c r="X1352">
        <f>IFERROR(VLOOKUP($A1352,Nifty!$A$14:$I$4860,8,FALSE),All_curves!X1351)</f>
        <v>12914236</v>
      </c>
      <c r="Y1352">
        <f>IFERROR(VLOOKUP($A1352,Nifty!$A$14:$I$4860,9,FALSE),All_curves!Y1351)</f>
        <v>12416333</v>
      </c>
      <c r="AA1352" s="5">
        <f t="shared" si="569"/>
        <v>0</v>
      </c>
      <c r="AB1352" s="5">
        <f t="shared" si="570"/>
        <v>0</v>
      </c>
      <c r="AC1352" s="5">
        <f t="shared" si="571"/>
        <v>0</v>
      </c>
      <c r="AD1352" s="5">
        <f t="shared" si="572"/>
        <v>0</v>
      </c>
      <c r="AE1352" s="5">
        <f t="shared" si="573"/>
        <v>0</v>
      </c>
      <c r="AF1352" s="5">
        <f t="shared" si="574"/>
        <v>0</v>
      </c>
      <c r="AG1352" s="5">
        <f t="shared" si="575"/>
        <v>0</v>
      </c>
      <c r="AH1352" s="5">
        <f t="shared" si="576"/>
        <v>0</v>
      </c>
      <c r="AI1352" s="5">
        <f t="shared" si="552"/>
        <v>1.3361116987018917E-2</v>
      </c>
      <c r="AJ1352" s="5">
        <f t="shared" si="553"/>
        <v>5.9962280758241171E-3</v>
      </c>
      <c r="AK1352" s="5">
        <f t="shared" si="554"/>
        <v>6.8607949576571237E-3</v>
      </c>
      <c r="AL1352" s="5">
        <f t="shared" si="555"/>
        <v>5.4875981091186965E-3</v>
      </c>
      <c r="AM1352" s="5">
        <f t="shared" si="556"/>
        <v>1.2637987389941374E-2</v>
      </c>
      <c r="AN1352" s="5">
        <f t="shared" si="557"/>
        <v>1.1704709286950221E-2</v>
      </c>
      <c r="AO1352" s="5">
        <f t="shared" si="558"/>
        <v>1.1704709286950221E-2</v>
      </c>
      <c r="AP1352" s="5">
        <f t="shared" si="559"/>
        <v>2.4575735635825602E-3</v>
      </c>
      <c r="AQ1352" s="5">
        <f t="shared" si="560"/>
        <v>1.5040532721661837E-2</v>
      </c>
      <c r="AR1352" s="5">
        <f t="shared" si="561"/>
        <v>4.3289852337786705E-3</v>
      </c>
      <c r="AS1352" s="5">
        <f t="shared" si="562"/>
        <v>6.898090251804323E-3</v>
      </c>
      <c r="AT1352" s="5">
        <f t="shared" si="563"/>
        <v>5.9955241946421101E-3</v>
      </c>
      <c r="AU1352" s="5">
        <f t="shared" si="564"/>
        <v>1.5040513301421088E-2</v>
      </c>
      <c r="AV1352" s="5">
        <f t="shared" si="565"/>
        <v>4.3289427306401063E-3</v>
      </c>
      <c r="AW1352" s="5">
        <f t="shared" si="566"/>
        <v>6.8980691441125064E-3</v>
      </c>
      <c r="AX1352" s="5">
        <f t="shared" si="567"/>
        <v>0</v>
      </c>
      <c r="AZ1352" s="7">
        <f t="shared" si="577"/>
        <v>152.06642176921841</v>
      </c>
      <c r="BA1352" s="4">
        <f t="shared" si="568"/>
        <v>5.3642239681293271E-3</v>
      </c>
      <c r="BB1352" s="5">
        <f>AZ1352/MAX($AZ$16:AZ1352)-1</f>
        <v>0</v>
      </c>
    </row>
    <row r="1353" spans="1:54" x14ac:dyDescent="0.25">
      <c r="A1353" s="3">
        <v>44529</v>
      </c>
      <c r="B1353">
        <f>IFERROR(VLOOKUP($A1353,Finnifty!$A$14:$I$486,B$15+1,FALSE),All_curves!B1352)</f>
        <v>979712.31</v>
      </c>
      <c r="C1353">
        <f>IFERROR(VLOOKUP($A1353,Finnifty!$A$14:$I$486,C$15+1,FALSE),All_curves!C1352)</f>
        <v>1033041.13</v>
      </c>
      <c r="D1353">
        <f>IFERROR(VLOOKUP($A1353,Finnifty!$A$14:$I$486,D$15+1,FALSE),All_curves!D1352)</f>
        <v>1060584.75</v>
      </c>
      <c r="E1353">
        <f>IFERROR(VLOOKUP($A1353,Finnifty!$A$14:$I$486,E$15+1,FALSE),All_curves!E1352)</f>
        <v>1007198.81</v>
      </c>
      <c r="F1353">
        <f>IFERROR(VLOOKUP($A1353,Finnifty!$A$14:$I$486,F$15+1,FALSE),All_curves!F1352)</f>
        <v>1038168.13</v>
      </c>
      <c r="G1353">
        <f>IFERROR(VLOOKUP($A1353,Finnifty!$A$14:$I$486,G$15+1,FALSE),All_curves!G1352)</f>
        <v>1111086.8799999999</v>
      </c>
      <c r="H1353">
        <f>IFERROR(VLOOKUP($A1353,Finnifty!$A$14:$I$486,H$15+1,FALSE),All_curves!H1352)</f>
        <v>1053873.5</v>
      </c>
      <c r="I1353">
        <f>IFERROR(VLOOKUP($A1353,Finnifty!$A$14:$I$486,I$15+1,FALSE),All_curves!I1352)</f>
        <v>1000655.75</v>
      </c>
      <c r="J1353">
        <f>IFERROR(VLOOKUP($A1353,Banknifty!$A$14:$I$4860,2,FALSE),All_curves!J1352)</f>
        <v>18985888</v>
      </c>
      <c r="K1353">
        <f>IFERROR(VLOOKUP($A1353,Banknifty!$A$14:$I$4860,3,FALSE),All_curves!K1352)</f>
        <v>34129856</v>
      </c>
      <c r="L1353">
        <f>IFERROR(VLOOKUP($A1353,Banknifty!$A$14:$I$4860,4,FALSE),All_curves!L1352)</f>
        <v>25374588</v>
      </c>
      <c r="M1353">
        <f>IFERROR(VLOOKUP($A1353,Banknifty!$A$14:$I$4860,5,FALSE),All_curves!M1352)</f>
        <v>35737804</v>
      </c>
      <c r="N1353">
        <f>IFERROR(VLOOKUP($A1353,Banknifty!$A$14:$I$4860,6,FALSE),All_curves!N1352)</f>
        <v>18851240</v>
      </c>
      <c r="O1353">
        <f>IFERROR(VLOOKUP($A1353,Banknifty!$A$14:$I$4860,7,FALSE),All_curves!O1352)</f>
        <v>31976600</v>
      </c>
      <c r="P1353">
        <f>IFERROR(VLOOKUP($A1353,Banknifty!$A$14:$I$4860,8,FALSE),All_curves!P1352)</f>
        <v>31976600</v>
      </c>
      <c r="Q1353">
        <f>IFERROR(VLOOKUP($A1353,Banknifty!$A$14:$I$4860,9,FALSE),All_curves!Q1352)</f>
        <v>25456694</v>
      </c>
      <c r="R1353">
        <f>IFERROR(VLOOKUP($A1353,Nifty!$A$14:$I$4860,2,FALSE),All_curves!R1352)</f>
        <v>9888433</v>
      </c>
      <c r="S1353">
        <f>IFERROR(VLOOKUP($A1353,Nifty!$A$14:$I$4860,3,FALSE),All_curves!S1352)</f>
        <v>12369677</v>
      </c>
      <c r="T1353">
        <f>IFERROR(VLOOKUP($A1353,Nifty!$A$14:$I$4860,4,FALSE),All_curves!T1352)</f>
        <v>13003588</v>
      </c>
      <c r="U1353">
        <f>IFERROR(VLOOKUP($A1353,Nifty!$A$14:$I$4860,5,FALSE),All_curves!U1352)</f>
        <v>13327740</v>
      </c>
      <c r="V1353">
        <f>IFERROR(VLOOKUP($A1353,Nifty!$A$14:$I$4860,6,FALSE),All_curves!V1352)</f>
        <v>10736687</v>
      </c>
      <c r="W1353">
        <f>IFERROR(VLOOKUP($A1353,Nifty!$A$14:$I$4860,7,FALSE),All_curves!W1352)</f>
        <v>12710811</v>
      </c>
      <c r="X1353">
        <f>IFERROR(VLOOKUP($A1353,Nifty!$A$14:$I$4860,8,FALSE),All_curves!X1352)</f>
        <v>12982058</v>
      </c>
      <c r="Y1353">
        <f>IFERROR(VLOOKUP($A1353,Nifty!$A$14:$I$4860,9,FALSE),All_curves!Y1352)</f>
        <v>12490775</v>
      </c>
      <c r="AA1353" s="5">
        <f t="shared" si="569"/>
        <v>-3.8970652341617784E-3</v>
      </c>
      <c r="AB1353" s="5">
        <f t="shared" si="570"/>
        <v>0</v>
      </c>
      <c r="AC1353" s="5">
        <f t="shared" si="571"/>
        <v>0</v>
      </c>
      <c r="AD1353" s="5">
        <f t="shared" si="572"/>
        <v>0</v>
      </c>
      <c r="AE1353" s="5">
        <f t="shared" si="573"/>
        <v>0</v>
      </c>
      <c r="AF1353" s="5">
        <f t="shared" si="574"/>
        <v>0</v>
      </c>
      <c r="AG1353" s="5">
        <f t="shared" si="575"/>
        <v>0</v>
      </c>
      <c r="AH1353" s="5">
        <f t="shared" si="576"/>
        <v>0</v>
      </c>
      <c r="AI1353" s="5">
        <f t="shared" si="552"/>
        <v>5.3737453670774649E-3</v>
      </c>
      <c r="AJ1353" s="5">
        <f t="shared" si="553"/>
        <v>5.8472004086356222E-3</v>
      </c>
      <c r="AK1353" s="5">
        <f t="shared" si="554"/>
        <v>1.7937432888599503E-3</v>
      </c>
      <c r="AL1353" s="5">
        <f t="shared" si="555"/>
        <v>-2.269292841850179E-3</v>
      </c>
      <c r="AM1353" s="5">
        <f t="shared" si="556"/>
        <v>-3.9862234730370094E-3</v>
      </c>
      <c r="AN1353" s="5">
        <f t="shared" si="557"/>
        <v>-4.4545278442704728E-3</v>
      </c>
      <c r="AO1353" s="5">
        <f t="shared" si="558"/>
        <v>-4.4545278442704728E-3</v>
      </c>
      <c r="AP1353" s="5">
        <f t="shared" si="559"/>
        <v>-5.951942585449399E-3</v>
      </c>
      <c r="AQ1353" s="5">
        <f t="shared" si="560"/>
        <v>4.3905628393592355E-3</v>
      </c>
      <c r="AR1353" s="5">
        <f t="shared" si="561"/>
        <v>6.063459618063316E-3</v>
      </c>
      <c r="AS1353" s="5">
        <f t="shared" si="562"/>
        <v>5.2516865401626145E-3</v>
      </c>
      <c r="AT1353" s="5">
        <f t="shared" si="563"/>
        <v>3.8744222600539668E-3</v>
      </c>
      <c r="AU1353" s="5">
        <f t="shared" si="564"/>
        <v>4.390559819296147E-3</v>
      </c>
      <c r="AV1353" s="5">
        <f t="shared" si="565"/>
        <v>6.0635403752813399E-3</v>
      </c>
      <c r="AW1353" s="5">
        <f t="shared" si="566"/>
        <v>5.251723756635629E-3</v>
      </c>
      <c r="AX1353" s="5">
        <f t="shared" si="567"/>
        <v>5.995489972764112E-3</v>
      </c>
      <c r="AZ1353" s="7">
        <f t="shared" si="577"/>
        <v>152.25195898885968</v>
      </c>
      <c r="BA1353" s="4">
        <f t="shared" si="568"/>
        <v>1.2201064342979204E-3</v>
      </c>
      <c r="BB1353" s="5">
        <f>AZ1353/MAX($AZ$16:AZ1353)-1</f>
        <v>0</v>
      </c>
    </row>
    <row r="1354" spans="1:54" x14ac:dyDescent="0.25">
      <c r="A1354" s="3">
        <v>44530</v>
      </c>
      <c r="B1354">
        <f>IFERROR(VLOOKUP($A1354,Finnifty!$A$14:$I$486,B$15+1,FALSE),All_curves!B1353)</f>
        <v>970041.44</v>
      </c>
      <c r="C1354">
        <f>IFERROR(VLOOKUP($A1354,Finnifty!$A$14:$I$486,C$15+1,FALSE),All_curves!C1353)</f>
        <v>1022754.19</v>
      </c>
      <c r="D1354">
        <f>IFERROR(VLOOKUP($A1354,Finnifty!$A$14:$I$486,D$15+1,FALSE),All_curves!D1353)</f>
        <v>1051288.8799999999</v>
      </c>
      <c r="E1354">
        <f>IFERROR(VLOOKUP($A1354,Finnifty!$A$14:$I$486,E$15+1,FALSE),All_curves!E1353)</f>
        <v>1013745.63</v>
      </c>
      <c r="F1354">
        <f>IFERROR(VLOOKUP($A1354,Finnifty!$A$14:$I$486,F$15+1,FALSE),All_curves!F1353)</f>
        <v>1027781.69</v>
      </c>
      <c r="G1354">
        <f>IFERROR(VLOOKUP($A1354,Finnifty!$A$14:$I$486,G$15+1,FALSE),All_curves!G1353)</f>
        <v>1099942.25</v>
      </c>
      <c r="H1354">
        <f>IFERROR(VLOOKUP($A1354,Finnifty!$A$14:$I$486,H$15+1,FALSE),All_curves!H1353)</f>
        <v>1044636.44</v>
      </c>
      <c r="I1354">
        <f>IFERROR(VLOOKUP($A1354,Finnifty!$A$14:$I$486,I$15+1,FALSE),All_curves!I1353)</f>
        <v>1000308.06</v>
      </c>
      <c r="J1354">
        <f>IFERROR(VLOOKUP($A1354,Banknifty!$A$14:$I$4860,2,FALSE),All_curves!J1353)</f>
        <v>18852526</v>
      </c>
      <c r="K1354">
        <f>IFERROR(VLOOKUP($A1354,Banknifty!$A$14:$I$4860,3,FALSE),All_curves!K1353)</f>
        <v>33929456</v>
      </c>
      <c r="L1354">
        <f>IFERROR(VLOOKUP($A1354,Banknifty!$A$14:$I$4860,4,FALSE),All_curves!L1353)</f>
        <v>25418668</v>
      </c>
      <c r="M1354">
        <f>IFERROR(VLOOKUP($A1354,Banknifty!$A$14:$I$4860,5,FALSE),All_curves!M1353)</f>
        <v>36083572</v>
      </c>
      <c r="N1354">
        <f>IFERROR(VLOOKUP($A1354,Banknifty!$A$14:$I$4860,6,FALSE),All_curves!N1353)</f>
        <v>18779466</v>
      </c>
      <c r="O1354">
        <f>IFERROR(VLOOKUP($A1354,Banknifty!$A$14:$I$4860,7,FALSE),All_curves!O1353)</f>
        <v>31943604</v>
      </c>
      <c r="P1354">
        <f>IFERROR(VLOOKUP($A1354,Banknifty!$A$14:$I$4860,8,FALSE),All_curves!P1353)</f>
        <v>31943604</v>
      </c>
      <c r="Q1354">
        <f>IFERROR(VLOOKUP($A1354,Banknifty!$A$14:$I$4860,9,FALSE),All_curves!Q1353)</f>
        <v>25444692</v>
      </c>
      <c r="R1354">
        <f>IFERROR(VLOOKUP($A1354,Nifty!$A$14:$I$4860,2,FALSE),All_curves!R1353)</f>
        <v>9831796</v>
      </c>
      <c r="S1354">
        <f>IFERROR(VLOOKUP($A1354,Nifty!$A$14:$I$4860,3,FALSE),All_curves!S1353)</f>
        <v>12304114</v>
      </c>
      <c r="T1354">
        <f>IFERROR(VLOOKUP($A1354,Nifty!$A$14:$I$4860,4,FALSE),All_curves!T1353)</f>
        <v>13005516</v>
      </c>
      <c r="U1354">
        <f>IFERROR(VLOOKUP($A1354,Nifty!$A$14:$I$4860,5,FALSE),All_curves!U1353)</f>
        <v>13353273</v>
      </c>
      <c r="V1354">
        <f>IFERROR(VLOOKUP($A1354,Nifty!$A$14:$I$4860,6,FALSE),All_curves!V1353)</f>
        <v>10675191</v>
      </c>
      <c r="W1354">
        <f>IFERROR(VLOOKUP($A1354,Nifty!$A$14:$I$4860,7,FALSE),All_curves!W1353)</f>
        <v>12643439</v>
      </c>
      <c r="X1354">
        <f>IFERROR(VLOOKUP($A1354,Nifty!$A$14:$I$4860,8,FALSE),All_curves!X1353)</f>
        <v>12983982</v>
      </c>
      <c r="Y1354">
        <f>IFERROR(VLOOKUP($A1354,Nifty!$A$14:$I$4860,9,FALSE),All_curves!Y1353)</f>
        <v>12539170</v>
      </c>
      <c r="AA1354" s="5">
        <f t="shared" si="569"/>
        <v>-9.8711324756143304E-3</v>
      </c>
      <c r="AB1354" s="5">
        <f t="shared" si="570"/>
        <v>-9.9579191004718348E-3</v>
      </c>
      <c r="AC1354" s="5">
        <f t="shared" si="571"/>
        <v>-8.7648535395216109E-3</v>
      </c>
      <c r="AD1354" s="5">
        <f t="shared" si="572"/>
        <v>6.5000275367679272E-3</v>
      </c>
      <c r="AE1354" s="5">
        <f t="shared" si="573"/>
        <v>-1.0004583746950568E-2</v>
      </c>
      <c r="AF1354" s="5">
        <f t="shared" si="574"/>
        <v>-1.0030385742652137E-2</v>
      </c>
      <c r="AG1354" s="5">
        <f t="shared" si="575"/>
        <v>-8.7648659919811189E-3</v>
      </c>
      <c r="AH1354" s="5">
        <f t="shared" si="576"/>
        <v>-3.4746215169401129E-4</v>
      </c>
      <c r="AI1354" s="5">
        <f t="shared" si="552"/>
        <v>-7.0242698155598138E-3</v>
      </c>
      <c r="AJ1354" s="5">
        <f t="shared" si="553"/>
        <v>-5.8716919286152525E-3</v>
      </c>
      <c r="AK1354" s="5">
        <f t="shared" si="554"/>
        <v>1.7371710626394865E-3</v>
      </c>
      <c r="AL1354" s="5">
        <f t="shared" si="555"/>
        <v>9.6751328089437205E-3</v>
      </c>
      <c r="AM1354" s="5">
        <f t="shared" si="556"/>
        <v>-3.8073887977660981E-3</v>
      </c>
      <c r="AN1354" s="5">
        <f t="shared" si="557"/>
        <v>-1.0318795619296273E-3</v>
      </c>
      <c r="AO1354" s="5">
        <f t="shared" si="558"/>
        <v>-1.0318795619296273E-3</v>
      </c>
      <c r="AP1354" s="5">
        <f t="shared" si="559"/>
        <v>-4.7146734764536014E-4</v>
      </c>
      <c r="AQ1354" s="5">
        <f t="shared" si="560"/>
        <v>-5.727601127499149E-3</v>
      </c>
      <c r="AR1354" s="5">
        <f t="shared" si="561"/>
        <v>-5.3003000805922351E-3</v>
      </c>
      <c r="AS1354" s="5">
        <f t="shared" si="562"/>
        <v>1.4826677067891758E-4</v>
      </c>
      <c r="AT1354" s="5">
        <f t="shared" si="563"/>
        <v>1.9157786691517131E-3</v>
      </c>
      <c r="AU1354" s="5">
        <f t="shared" si="564"/>
        <v>-5.7276513695518894E-3</v>
      </c>
      <c r="AV1354" s="5">
        <f t="shared" si="565"/>
        <v>-5.3003698977193148E-3</v>
      </c>
      <c r="AW1354" s="5">
        <f t="shared" si="566"/>
        <v>1.4820454507291636E-4</v>
      </c>
      <c r="AX1354" s="5">
        <f t="shared" si="567"/>
        <v>3.8744593510009473E-3</v>
      </c>
      <c r="AZ1354" s="7">
        <f t="shared" si="577"/>
        <v>151.775939042678</v>
      </c>
      <c r="BA1354" s="4">
        <f t="shared" si="568"/>
        <v>-3.1265275622265978E-3</v>
      </c>
      <c r="BB1354" s="5">
        <f>AZ1354/MAX($AZ$16:AZ1354)-1</f>
        <v>-3.1265275622267552E-3</v>
      </c>
    </row>
    <row r="1355" spans="1:54" x14ac:dyDescent="0.25">
      <c r="A1355" s="3">
        <v>44531</v>
      </c>
      <c r="B1355">
        <f>IFERROR(VLOOKUP($A1355,Finnifty!$A$14:$I$486,B$15+1,FALSE),All_curves!B1354)</f>
        <v>970041.44</v>
      </c>
      <c r="C1355">
        <f>IFERROR(VLOOKUP($A1355,Finnifty!$A$14:$I$486,C$15+1,FALSE),All_curves!C1354)</f>
        <v>1022754.19</v>
      </c>
      <c r="D1355">
        <f>IFERROR(VLOOKUP($A1355,Finnifty!$A$14:$I$486,D$15+1,FALSE),All_curves!D1354)</f>
        <v>1051288.8799999999</v>
      </c>
      <c r="E1355">
        <f>IFERROR(VLOOKUP($A1355,Finnifty!$A$14:$I$486,E$15+1,FALSE),All_curves!E1354)</f>
        <v>1013745.63</v>
      </c>
      <c r="F1355">
        <f>IFERROR(VLOOKUP($A1355,Finnifty!$A$14:$I$486,F$15+1,FALSE),All_curves!F1354)</f>
        <v>1027781.69</v>
      </c>
      <c r="G1355">
        <f>IFERROR(VLOOKUP($A1355,Finnifty!$A$14:$I$486,G$15+1,FALSE),All_curves!G1354)</f>
        <v>1099942.25</v>
      </c>
      <c r="H1355">
        <f>IFERROR(VLOOKUP($A1355,Finnifty!$A$14:$I$486,H$15+1,FALSE),All_curves!H1354)</f>
        <v>1044636.44</v>
      </c>
      <c r="I1355">
        <f>IFERROR(VLOOKUP($A1355,Finnifty!$A$14:$I$486,I$15+1,FALSE),All_curves!I1354)</f>
        <v>1000308.06</v>
      </c>
      <c r="J1355">
        <f>IFERROR(VLOOKUP($A1355,Banknifty!$A$14:$I$4860,2,FALSE),All_curves!J1354)</f>
        <v>18947596</v>
      </c>
      <c r="K1355">
        <f>IFERROR(VLOOKUP($A1355,Banknifty!$A$14:$I$4860,3,FALSE),All_curves!K1354)</f>
        <v>33938876</v>
      </c>
      <c r="L1355">
        <f>IFERROR(VLOOKUP($A1355,Banknifty!$A$14:$I$4860,4,FALSE),All_curves!L1354)</f>
        <v>25369728</v>
      </c>
      <c r="M1355">
        <f>IFERROR(VLOOKUP($A1355,Banknifty!$A$14:$I$4860,5,FALSE),All_curves!M1354)</f>
        <v>35721600</v>
      </c>
      <c r="N1355">
        <f>IFERROR(VLOOKUP($A1355,Banknifty!$A$14:$I$4860,6,FALSE),All_curves!N1354)</f>
        <v>19120832</v>
      </c>
      <c r="O1355">
        <f>IFERROR(VLOOKUP($A1355,Banknifty!$A$14:$I$4860,7,FALSE),All_curves!O1354)</f>
        <v>32135148</v>
      </c>
      <c r="P1355">
        <f>IFERROR(VLOOKUP($A1355,Banknifty!$A$14:$I$4860,8,FALSE),All_curves!P1354)</f>
        <v>32135148</v>
      </c>
      <c r="Q1355">
        <f>IFERROR(VLOOKUP($A1355,Banknifty!$A$14:$I$4860,9,FALSE),All_curves!Q1354)</f>
        <v>25584322</v>
      </c>
      <c r="R1355">
        <f>IFERROR(VLOOKUP($A1355,Nifty!$A$14:$I$4860,2,FALSE),All_curves!R1354)</f>
        <v>9855662</v>
      </c>
      <c r="S1355">
        <f>IFERROR(VLOOKUP($A1355,Nifty!$A$14:$I$4860,3,FALSE),All_curves!S1354)</f>
        <v>12338751</v>
      </c>
      <c r="T1355">
        <f>IFERROR(VLOOKUP($A1355,Nifty!$A$14:$I$4860,4,FALSE),All_curves!T1354)</f>
        <v>12946437</v>
      </c>
      <c r="U1355">
        <f>IFERROR(VLOOKUP($A1355,Nifty!$A$14:$I$4860,5,FALSE),All_curves!U1354)</f>
        <v>13281166</v>
      </c>
      <c r="V1355">
        <f>IFERROR(VLOOKUP($A1355,Nifty!$A$14:$I$4860,6,FALSE),All_curves!V1354)</f>
        <v>10701105</v>
      </c>
      <c r="W1355">
        <f>IFERROR(VLOOKUP($A1355,Nifty!$A$14:$I$4860,7,FALSE),All_curves!W1354)</f>
        <v>12679031</v>
      </c>
      <c r="X1355">
        <f>IFERROR(VLOOKUP($A1355,Nifty!$A$14:$I$4860,8,FALSE),All_curves!X1354)</f>
        <v>12925001</v>
      </c>
      <c r="Y1355">
        <f>IFERROR(VLOOKUP($A1355,Nifty!$A$14:$I$4860,9,FALSE),All_curves!Y1354)</f>
        <v>12563192</v>
      </c>
      <c r="AA1355" s="5">
        <f t="shared" si="569"/>
        <v>0</v>
      </c>
      <c r="AB1355" s="5">
        <f t="shared" si="570"/>
        <v>0</v>
      </c>
      <c r="AC1355" s="5">
        <f t="shared" si="571"/>
        <v>0</v>
      </c>
      <c r="AD1355" s="5">
        <f t="shared" si="572"/>
        <v>0</v>
      </c>
      <c r="AE1355" s="5">
        <f t="shared" si="573"/>
        <v>0</v>
      </c>
      <c r="AF1355" s="5">
        <f t="shared" si="574"/>
        <v>0</v>
      </c>
      <c r="AG1355" s="5">
        <f t="shared" si="575"/>
        <v>0</v>
      </c>
      <c r="AH1355" s="5">
        <f t="shared" si="576"/>
        <v>0</v>
      </c>
      <c r="AI1355" s="5">
        <f t="shared" si="552"/>
        <v>5.0428255608823136E-3</v>
      </c>
      <c r="AJ1355" s="5">
        <f t="shared" si="553"/>
        <v>2.7763486688381356E-4</v>
      </c>
      <c r="AK1355" s="5">
        <f t="shared" si="554"/>
        <v>-1.9253565922494609E-3</v>
      </c>
      <c r="AL1355" s="5">
        <f t="shared" si="555"/>
        <v>-1.0031490230512641E-2</v>
      </c>
      <c r="AM1355" s="5">
        <f t="shared" si="556"/>
        <v>1.8177620173012388E-2</v>
      </c>
      <c r="AN1355" s="5">
        <f t="shared" si="557"/>
        <v>5.9963177605131257E-3</v>
      </c>
      <c r="AO1355" s="5">
        <f t="shared" si="558"/>
        <v>5.9963177605131257E-3</v>
      </c>
      <c r="AP1355" s="5">
        <f t="shared" si="559"/>
        <v>5.4875885312346551E-3</v>
      </c>
      <c r="AQ1355" s="5">
        <f t="shared" si="560"/>
        <v>2.4274303494498106E-3</v>
      </c>
      <c r="AR1355" s="5">
        <f t="shared" si="561"/>
        <v>2.8150746977799734E-3</v>
      </c>
      <c r="AS1355" s="5">
        <f t="shared" si="562"/>
        <v>-4.5426109967493522E-3</v>
      </c>
      <c r="AT1355" s="5">
        <f t="shared" si="563"/>
        <v>-5.3999495105058193E-3</v>
      </c>
      <c r="AU1355" s="5">
        <f t="shared" si="564"/>
        <v>2.4274975501610285E-3</v>
      </c>
      <c r="AV1355" s="5">
        <f t="shared" si="565"/>
        <v>2.815056884444278E-3</v>
      </c>
      <c r="AW1355" s="5">
        <f t="shared" si="566"/>
        <v>-4.5425971785850727E-3</v>
      </c>
      <c r="AX1355" s="5">
        <f t="shared" si="567"/>
        <v>1.9157567845400347E-3</v>
      </c>
      <c r="AZ1355" s="7">
        <f t="shared" si="577"/>
        <v>151.94628929844271</v>
      </c>
      <c r="BA1355" s="4">
        <f t="shared" si="568"/>
        <v>1.1223798504505088E-3</v>
      </c>
      <c r="BB1355" s="5">
        <f>AZ1355/MAX($AZ$16:AZ1355)-1</f>
        <v>-2.0076568633139447E-3</v>
      </c>
    </row>
    <row r="1356" spans="1:54" x14ac:dyDescent="0.25">
      <c r="A1356" s="3">
        <v>44532</v>
      </c>
      <c r="B1356">
        <f>IFERROR(VLOOKUP($A1356,Finnifty!$A$14:$I$486,B$15+1,FALSE),All_curves!B1355)</f>
        <v>970041.44</v>
      </c>
      <c r="C1356">
        <f>IFERROR(VLOOKUP($A1356,Finnifty!$A$14:$I$486,C$15+1,FALSE),All_curves!C1355)</f>
        <v>1022754.19</v>
      </c>
      <c r="D1356">
        <f>IFERROR(VLOOKUP($A1356,Finnifty!$A$14:$I$486,D$15+1,FALSE),All_curves!D1355)</f>
        <v>1051288.8799999999</v>
      </c>
      <c r="E1356">
        <f>IFERROR(VLOOKUP($A1356,Finnifty!$A$14:$I$486,E$15+1,FALSE),All_curves!E1355)</f>
        <v>1013745.63</v>
      </c>
      <c r="F1356">
        <f>IFERROR(VLOOKUP($A1356,Finnifty!$A$14:$I$486,F$15+1,FALSE),All_curves!F1355)</f>
        <v>1027781.69</v>
      </c>
      <c r="G1356">
        <f>IFERROR(VLOOKUP($A1356,Finnifty!$A$14:$I$486,G$15+1,FALSE),All_curves!G1355)</f>
        <v>1099942.25</v>
      </c>
      <c r="H1356">
        <f>IFERROR(VLOOKUP($A1356,Finnifty!$A$14:$I$486,H$15+1,FALSE),All_curves!H1355)</f>
        <v>1044636.44</v>
      </c>
      <c r="I1356">
        <f>IFERROR(VLOOKUP($A1356,Finnifty!$A$14:$I$486,I$15+1,FALSE),All_curves!I1355)</f>
        <v>1000308.06</v>
      </c>
      <c r="J1356">
        <f>IFERROR(VLOOKUP($A1356,Banknifty!$A$14:$I$4860,2,FALSE),All_curves!J1355)</f>
        <v>18926232</v>
      </c>
      <c r="K1356">
        <f>IFERROR(VLOOKUP($A1356,Banknifty!$A$14:$I$4860,3,FALSE),All_curves!K1355)</f>
        <v>33839924</v>
      </c>
      <c r="L1356">
        <f>IFERROR(VLOOKUP($A1356,Banknifty!$A$14:$I$4860,4,FALSE),All_curves!L1355)</f>
        <v>25318496</v>
      </c>
      <c r="M1356">
        <f>IFERROR(VLOOKUP($A1356,Banknifty!$A$14:$I$4860,5,FALSE),All_curves!M1355)</f>
        <v>35711500</v>
      </c>
      <c r="N1356">
        <f>IFERROR(VLOOKUP($A1356,Banknifty!$A$14:$I$4860,6,FALSE),All_curves!N1355)</f>
        <v>19223582</v>
      </c>
      <c r="O1356">
        <f>IFERROR(VLOOKUP($A1356,Banknifty!$A$14:$I$4860,7,FALSE),All_curves!O1355)</f>
        <v>32323048</v>
      </c>
      <c r="P1356">
        <f>IFERROR(VLOOKUP($A1356,Banknifty!$A$14:$I$4860,8,FALSE),All_curves!P1355)</f>
        <v>32323048</v>
      </c>
      <c r="Q1356">
        <f>IFERROR(VLOOKUP($A1356,Banknifty!$A$14:$I$4860,9,FALSE),All_curves!Q1355)</f>
        <v>25526262</v>
      </c>
      <c r="R1356">
        <f>IFERROR(VLOOKUP($A1356,Nifty!$A$14:$I$4860,2,FALSE),All_curves!R1355)</f>
        <v>9915307</v>
      </c>
      <c r="S1356">
        <f>IFERROR(VLOOKUP($A1356,Nifty!$A$14:$I$4860,3,FALSE),All_curves!S1355)</f>
        <v>12490452</v>
      </c>
      <c r="T1356">
        <f>IFERROR(VLOOKUP($A1356,Nifty!$A$14:$I$4860,4,FALSE),All_curves!T1355)</f>
        <v>13105878</v>
      </c>
      <c r="U1356">
        <f>IFERROR(VLOOKUP($A1356,Nifty!$A$14:$I$4860,5,FALSE),All_curves!U1355)</f>
        <v>13506052</v>
      </c>
      <c r="V1356">
        <f>IFERROR(VLOOKUP($A1356,Nifty!$A$14:$I$4860,6,FALSE),All_curves!V1355)</f>
        <v>10711901</v>
      </c>
      <c r="W1356">
        <f>IFERROR(VLOOKUP($A1356,Nifty!$A$14:$I$4860,7,FALSE),All_curves!W1355)</f>
        <v>12679031</v>
      </c>
      <c r="X1356">
        <f>IFERROR(VLOOKUP($A1356,Nifty!$A$14:$I$4860,8,FALSE),All_curves!X1355)</f>
        <v>12936734</v>
      </c>
      <c r="Y1356">
        <f>IFERROR(VLOOKUP($A1356,Nifty!$A$14:$I$4860,9,FALSE),All_curves!Y1355)</f>
        <v>12495351</v>
      </c>
      <c r="AA1356" s="5">
        <f t="shared" si="569"/>
        <v>0</v>
      </c>
      <c r="AB1356" s="5">
        <f t="shared" si="570"/>
        <v>0</v>
      </c>
      <c r="AC1356" s="5">
        <f t="shared" si="571"/>
        <v>0</v>
      </c>
      <c r="AD1356" s="5">
        <f t="shared" si="572"/>
        <v>0</v>
      </c>
      <c r="AE1356" s="5">
        <f t="shared" si="573"/>
        <v>0</v>
      </c>
      <c r="AF1356" s="5">
        <f t="shared" si="574"/>
        <v>0</v>
      </c>
      <c r="AG1356" s="5">
        <f t="shared" si="575"/>
        <v>0</v>
      </c>
      <c r="AH1356" s="5">
        <f t="shared" si="576"/>
        <v>0</v>
      </c>
      <c r="AI1356" s="5">
        <f t="shared" si="552"/>
        <v>-1.1275309015454926E-3</v>
      </c>
      <c r="AJ1356" s="5">
        <f t="shared" si="553"/>
        <v>-2.9155944940545409E-3</v>
      </c>
      <c r="AK1356" s="5">
        <f t="shared" si="554"/>
        <v>-2.0194146346386166E-3</v>
      </c>
      <c r="AL1356" s="5">
        <f t="shared" si="555"/>
        <v>-2.8274209441903064E-4</v>
      </c>
      <c r="AM1356" s="5">
        <f t="shared" si="556"/>
        <v>5.3737201393746492E-3</v>
      </c>
      <c r="AN1356" s="5">
        <f t="shared" si="557"/>
        <v>5.8471801654687017E-3</v>
      </c>
      <c r="AO1356" s="5">
        <f t="shared" si="558"/>
        <v>5.8471801654687017E-3</v>
      </c>
      <c r="AP1356" s="5">
        <f t="shared" si="559"/>
        <v>-2.2693585548212436E-3</v>
      </c>
      <c r="AQ1356" s="5">
        <f t="shared" si="560"/>
        <v>6.0518512099947408E-3</v>
      </c>
      <c r="AR1356" s="5">
        <f t="shared" si="561"/>
        <v>1.2294680393501789E-2</v>
      </c>
      <c r="AS1356" s="5">
        <f t="shared" si="562"/>
        <v>1.2315434740848064E-2</v>
      </c>
      <c r="AT1356" s="5">
        <f t="shared" si="563"/>
        <v>1.693270003552394E-2</v>
      </c>
      <c r="AU1356" s="5">
        <f t="shared" si="564"/>
        <v>1.0088677758044451E-3</v>
      </c>
      <c r="AV1356" s="5">
        <f t="shared" si="565"/>
        <v>0</v>
      </c>
      <c r="AW1356" s="5">
        <f t="shared" si="566"/>
        <v>9.0777555839260948E-4</v>
      </c>
      <c r="AX1356" s="5">
        <f t="shared" si="567"/>
        <v>-5.3999811512870366E-3</v>
      </c>
      <c r="AZ1356" s="7">
        <f t="shared" si="577"/>
        <v>152.27908186090787</v>
      </c>
      <c r="BA1356" s="4">
        <f t="shared" si="568"/>
        <v>2.1901986814004868E-3</v>
      </c>
      <c r="BB1356" s="5">
        <f>AZ1356/MAX($AZ$16:AZ1356)-1</f>
        <v>0</v>
      </c>
    </row>
    <row r="1357" spans="1:54" x14ac:dyDescent="0.25">
      <c r="A1357" s="3">
        <v>44533</v>
      </c>
      <c r="B1357">
        <f>IFERROR(VLOOKUP($A1357,Finnifty!$A$14:$I$486,B$15+1,FALSE),All_curves!B1356)</f>
        <v>970041.44</v>
      </c>
      <c r="C1357">
        <f>IFERROR(VLOOKUP($A1357,Finnifty!$A$14:$I$486,C$15+1,FALSE),All_curves!C1356)</f>
        <v>1022754.19</v>
      </c>
      <c r="D1357">
        <f>IFERROR(VLOOKUP($A1357,Finnifty!$A$14:$I$486,D$15+1,FALSE),All_curves!D1356)</f>
        <v>1051288.8799999999</v>
      </c>
      <c r="E1357">
        <f>IFERROR(VLOOKUP($A1357,Finnifty!$A$14:$I$486,E$15+1,FALSE),All_curves!E1356)</f>
        <v>1013745.63</v>
      </c>
      <c r="F1357">
        <f>IFERROR(VLOOKUP($A1357,Finnifty!$A$14:$I$486,F$15+1,FALSE),All_curves!F1356)</f>
        <v>1027781.69</v>
      </c>
      <c r="G1357">
        <f>IFERROR(VLOOKUP($A1357,Finnifty!$A$14:$I$486,G$15+1,FALSE),All_curves!G1356)</f>
        <v>1099942.25</v>
      </c>
      <c r="H1357">
        <f>IFERROR(VLOOKUP($A1357,Finnifty!$A$14:$I$486,H$15+1,FALSE),All_curves!H1356)</f>
        <v>1044636.44</v>
      </c>
      <c r="I1357">
        <f>IFERROR(VLOOKUP($A1357,Finnifty!$A$14:$I$486,I$15+1,FALSE),All_curves!I1356)</f>
        <v>1000308.06</v>
      </c>
      <c r="J1357">
        <f>IFERROR(VLOOKUP($A1357,Banknifty!$A$14:$I$4860,2,FALSE),All_curves!J1356)</f>
        <v>18869784</v>
      </c>
      <c r="K1357">
        <f>IFERROR(VLOOKUP($A1357,Banknifty!$A$14:$I$4860,3,FALSE),All_curves!K1356)</f>
        <v>33878172</v>
      </c>
      <c r="L1357">
        <f>IFERROR(VLOOKUP($A1357,Banknifty!$A$14:$I$4860,4,FALSE),All_curves!L1356)</f>
        <v>25301012</v>
      </c>
      <c r="M1357">
        <f>IFERROR(VLOOKUP($A1357,Banknifty!$A$14:$I$4860,5,FALSE),All_curves!M1356)</f>
        <v>35712028</v>
      </c>
      <c r="N1357">
        <f>IFERROR(VLOOKUP($A1357,Banknifty!$A$14:$I$4860,6,FALSE),All_curves!N1356)</f>
        <v>19088550</v>
      </c>
      <c r="O1357">
        <f>IFERROR(VLOOKUP($A1357,Banknifty!$A$14:$I$4860,7,FALSE),All_curves!O1356)</f>
        <v>32133258</v>
      </c>
      <c r="P1357">
        <f>IFERROR(VLOOKUP($A1357,Banknifty!$A$14:$I$4860,8,FALSE),All_curves!P1356)</f>
        <v>32133258</v>
      </c>
      <c r="Q1357">
        <f>IFERROR(VLOOKUP($A1357,Banknifty!$A$14:$I$4860,9,FALSE),All_curves!Q1356)</f>
        <v>25773232</v>
      </c>
      <c r="R1357">
        <f>IFERROR(VLOOKUP($A1357,Nifty!$A$14:$I$4860,2,FALSE),All_curves!R1356)</f>
        <v>9930311</v>
      </c>
      <c r="S1357">
        <f>IFERROR(VLOOKUP($A1357,Nifty!$A$14:$I$4860,3,FALSE),All_curves!S1356)</f>
        <v>12540413</v>
      </c>
      <c r="T1357">
        <f>IFERROR(VLOOKUP($A1357,Nifty!$A$14:$I$4860,4,FALSE),All_curves!T1356)</f>
        <v>13118165</v>
      </c>
      <c r="U1357">
        <f>IFERROR(VLOOKUP($A1357,Nifty!$A$14:$I$4860,5,FALSE),All_curves!U1356)</f>
        <v>13531491</v>
      </c>
      <c r="V1357">
        <f>IFERROR(VLOOKUP($A1357,Nifty!$A$14:$I$4860,6,FALSE),All_curves!V1356)</f>
        <v>10728109</v>
      </c>
      <c r="W1357">
        <f>IFERROR(VLOOKUP($A1357,Nifty!$A$14:$I$4860,7,FALSE),All_curves!W1356)</f>
        <v>12729747</v>
      </c>
      <c r="X1357">
        <f>IFERROR(VLOOKUP($A1357,Nifty!$A$14:$I$4860,8,FALSE),All_curves!X1356)</f>
        <v>12948863</v>
      </c>
      <c r="Y1357">
        <f>IFERROR(VLOOKUP($A1357,Nifty!$A$14:$I$4860,9,FALSE),All_curves!Y1356)</f>
        <v>12495351</v>
      </c>
      <c r="AA1357" s="5">
        <f t="shared" si="569"/>
        <v>0</v>
      </c>
      <c r="AB1357" s="5">
        <f t="shared" si="570"/>
        <v>0</v>
      </c>
      <c r="AC1357" s="5">
        <f t="shared" si="571"/>
        <v>0</v>
      </c>
      <c r="AD1357" s="5">
        <f t="shared" si="572"/>
        <v>0</v>
      </c>
      <c r="AE1357" s="5">
        <f t="shared" si="573"/>
        <v>0</v>
      </c>
      <c r="AF1357" s="5">
        <f t="shared" si="574"/>
        <v>0</v>
      </c>
      <c r="AG1357" s="5">
        <f t="shared" si="575"/>
        <v>0</v>
      </c>
      <c r="AH1357" s="5">
        <f t="shared" si="576"/>
        <v>0</v>
      </c>
      <c r="AI1357" s="5">
        <f t="shared" si="552"/>
        <v>-2.9825271084069627E-3</v>
      </c>
      <c r="AJ1357" s="5">
        <f t="shared" si="553"/>
        <v>1.1302625856961512E-3</v>
      </c>
      <c r="AK1357" s="5">
        <f t="shared" si="554"/>
        <v>-6.9056234619935264E-4</v>
      </c>
      <c r="AL1357" s="5">
        <f t="shared" si="555"/>
        <v>1.47851532419363E-5</v>
      </c>
      <c r="AM1357" s="5">
        <f t="shared" si="556"/>
        <v>-7.0242892297596171E-3</v>
      </c>
      <c r="AN1357" s="5">
        <f t="shared" si="557"/>
        <v>-5.8716616081503359E-3</v>
      </c>
      <c r="AO1357" s="5">
        <f t="shared" si="558"/>
        <v>-5.8716616081503359E-3</v>
      </c>
      <c r="AP1357" s="5">
        <f t="shared" si="559"/>
        <v>9.6751337896634482E-3</v>
      </c>
      <c r="AQ1357" s="5">
        <f t="shared" si="560"/>
        <v>1.5132158792461325E-3</v>
      </c>
      <c r="AR1357" s="5">
        <f t="shared" si="561"/>
        <v>3.9999353105877322E-3</v>
      </c>
      <c r="AS1357" s="5">
        <f t="shared" si="562"/>
        <v>9.3751826470533928E-4</v>
      </c>
      <c r="AT1357" s="5">
        <f t="shared" si="563"/>
        <v>1.883525992643964E-3</v>
      </c>
      <c r="AU1357" s="5">
        <f t="shared" si="564"/>
        <v>1.5130834386911651E-3</v>
      </c>
      <c r="AV1357" s="5">
        <f t="shared" si="565"/>
        <v>3.9999902200729132E-3</v>
      </c>
      <c r="AW1357" s="5">
        <f t="shared" si="566"/>
        <v>9.375627573389167E-4</v>
      </c>
      <c r="AX1357" s="5">
        <f t="shared" si="567"/>
        <v>0</v>
      </c>
      <c r="AZ1357" s="7">
        <f t="shared" si="577"/>
        <v>152.29915929626642</v>
      </c>
      <c r="BA1357" s="4">
        <f t="shared" si="568"/>
        <v>1.3184631213421238E-4</v>
      </c>
      <c r="BB1357" s="5">
        <f>AZ1357/MAX($AZ$16:AZ1357)-1</f>
        <v>0</v>
      </c>
    </row>
    <row r="1358" spans="1:54" x14ac:dyDescent="0.25">
      <c r="A1358" s="3">
        <v>44536</v>
      </c>
      <c r="B1358">
        <f>IFERROR(VLOOKUP($A1358,Finnifty!$A$14:$I$486,B$15+1,FALSE),All_curves!B1357)</f>
        <v>967108.94</v>
      </c>
      <c r="C1358">
        <f>IFERROR(VLOOKUP($A1358,Finnifty!$A$14:$I$486,C$15+1,FALSE),All_curves!C1357)</f>
        <v>1019662.31</v>
      </c>
      <c r="D1358">
        <f>IFERROR(VLOOKUP($A1358,Finnifty!$A$14:$I$486,D$15+1,FALSE),All_curves!D1357)</f>
        <v>1048110.75</v>
      </c>
      <c r="E1358">
        <f>IFERROR(VLOOKUP($A1358,Finnifty!$A$14:$I$486,E$15+1,FALSE),All_curves!E1357)</f>
        <v>1010681</v>
      </c>
      <c r="F1358">
        <f>IFERROR(VLOOKUP($A1358,Finnifty!$A$14:$I$486,F$15+1,FALSE),All_curves!F1357)</f>
        <v>1024674.69</v>
      </c>
      <c r="G1358">
        <f>IFERROR(VLOOKUP($A1358,Finnifty!$A$14:$I$486,G$15+1,FALSE),All_curves!G1357)</f>
        <v>1096617.1299999999</v>
      </c>
      <c r="H1358">
        <f>IFERROR(VLOOKUP($A1358,Finnifty!$A$14:$I$486,H$15+1,FALSE),All_curves!H1357)</f>
        <v>1041478.44</v>
      </c>
      <c r="I1358">
        <f>IFERROR(VLOOKUP($A1358,Finnifty!$A$14:$I$486,I$15+1,FALSE),All_curves!I1357)</f>
        <v>997284.06</v>
      </c>
      <c r="J1358">
        <f>IFERROR(VLOOKUP($A1358,Banknifty!$A$14:$I$4860,2,FALSE),All_curves!J1357)</f>
        <v>18906236</v>
      </c>
      <c r="K1358">
        <f>IFERROR(VLOOKUP($A1358,Banknifty!$A$14:$I$4860,3,FALSE),All_curves!K1357)</f>
        <v>33853016</v>
      </c>
      <c r="L1358">
        <f>IFERROR(VLOOKUP($A1358,Banknifty!$A$14:$I$4860,4,FALSE),All_curves!L1357)</f>
        <v>25310688</v>
      </c>
      <c r="M1358">
        <f>IFERROR(VLOOKUP($A1358,Banknifty!$A$14:$I$4860,5,FALSE),All_curves!M1357)</f>
        <v>35858064</v>
      </c>
      <c r="N1358">
        <f>IFERROR(VLOOKUP($A1358,Banknifty!$A$14:$I$4860,6,FALSE),All_curves!N1357)</f>
        <v>19184812</v>
      </c>
      <c r="O1358">
        <f>IFERROR(VLOOKUP($A1358,Banknifty!$A$14:$I$4860,7,FALSE),All_curves!O1357)</f>
        <v>32142178</v>
      </c>
      <c r="P1358">
        <f>IFERROR(VLOOKUP($A1358,Banknifty!$A$14:$I$4860,8,FALSE),All_curves!P1357)</f>
        <v>32142178</v>
      </c>
      <c r="Q1358">
        <f>IFERROR(VLOOKUP($A1358,Banknifty!$A$14:$I$4860,9,FALSE),All_curves!Q1357)</f>
        <v>25514688</v>
      </c>
      <c r="R1358">
        <f>IFERROR(VLOOKUP($A1358,Nifty!$A$14:$I$4860,2,FALSE),All_curves!R1357)</f>
        <v>10026616</v>
      </c>
      <c r="S1358">
        <f>IFERROR(VLOOKUP($A1358,Nifty!$A$14:$I$4860,3,FALSE),All_curves!S1357)</f>
        <v>12623494</v>
      </c>
      <c r="T1358">
        <f>IFERROR(VLOOKUP($A1358,Nifty!$A$14:$I$4860,4,FALSE),All_curves!T1357)</f>
        <v>13240015</v>
      </c>
      <c r="U1358">
        <f>IFERROR(VLOOKUP($A1358,Nifty!$A$14:$I$4860,5,FALSE),All_curves!U1357)</f>
        <v>13587790</v>
      </c>
      <c r="V1358">
        <f>IFERROR(VLOOKUP($A1358,Nifty!$A$14:$I$4860,6,FALSE),All_curves!V1357)</f>
        <v>10832152</v>
      </c>
      <c r="W1358">
        <f>IFERROR(VLOOKUP($A1358,Nifty!$A$14:$I$4860,7,FALSE),All_curves!W1357)</f>
        <v>12814082</v>
      </c>
      <c r="X1358">
        <f>IFERROR(VLOOKUP($A1358,Nifty!$A$14:$I$4860,8,FALSE),All_curves!X1357)</f>
        <v>13069140</v>
      </c>
      <c r="Y1358">
        <f>IFERROR(VLOOKUP($A1358,Nifty!$A$14:$I$4860,9,FALSE),All_curves!Y1357)</f>
        <v>12518887</v>
      </c>
      <c r="AA1358" s="5">
        <f t="shared" si="569"/>
        <v>-3.0230667258915878E-3</v>
      </c>
      <c r="AB1358" s="5">
        <f t="shared" si="570"/>
        <v>-3.0230919904614684E-3</v>
      </c>
      <c r="AC1358" s="5">
        <f t="shared" si="571"/>
        <v>-3.023079631547021E-3</v>
      </c>
      <c r="AD1358" s="5">
        <f t="shared" si="572"/>
        <v>-3.0230759169832533E-3</v>
      </c>
      <c r="AE1358" s="5">
        <f t="shared" si="573"/>
        <v>-3.0230155199593156E-3</v>
      </c>
      <c r="AF1358" s="5">
        <f t="shared" si="574"/>
        <v>-3.0229950708776654E-3</v>
      </c>
      <c r="AG1358" s="5">
        <f t="shared" si="575"/>
        <v>-3.0230613054240685E-3</v>
      </c>
      <c r="AH1358" s="5">
        <f t="shared" si="576"/>
        <v>-3.0230687134521483E-3</v>
      </c>
      <c r="AI1358" s="5">
        <f t="shared" si="552"/>
        <v>1.9317656206345735E-3</v>
      </c>
      <c r="AJ1358" s="5">
        <f t="shared" si="553"/>
        <v>-7.425430156030588E-4</v>
      </c>
      <c r="AK1358" s="5">
        <f t="shared" si="554"/>
        <v>3.8243529547354882E-4</v>
      </c>
      <c r="AL1358" s="5">
        <f t="shared" si="555"/>
        <v>4.0892665070715317E-3</v>
      </c>
      <c r="AM1358" s="5">
        <f t="shared" si="556"/>
        <v>5.0429183987259485E-3</v>
      </c>
      <c r="AN1358" s="5">
        <f t="shared" si="557"/>
        <v>2.7759401178673038E-4</v>
      </c>
      <c r="AO1358" s="5">
        <f t="shared" si="558"/>
        <v>2.7759401178673038E-4</v>
      </c>
      <c r="AP1358" s="5">
        <f t="shared" si="559"/>
        <v>-1.0031493139859182E-2</v>
      </c>
      <c r="AQ1358" s="5">
        <f t="shared" si="560"/>
        <v>9.6980849844481298E-3</v>
      </c>
      <c r="AR1358" s="5">
        <f t="shared" si="561"/>
        <v>6.6250609130655835E-3</v>
      </c>
      <c r="AS1358" s="5">
        <f t="shared" si="562"/>
        <v>9.2886466971562331E-3</v>
      </c>
      <c r="AT1358" s="5">
        <f t="shared" si="563"/>
        <v>4.1605910243003308E-3</v>
      </c>
      <c r="AU1358" s="5">
        <f t="shared" si="564"/>
        <v>9.6981676826735086E-3</v>
      </c>
      <c r="AV1358" s="5">
        <f t="shared" si="565"/>
        <v>6.6250334747421924E-3</v>
      </c>
      <c r="AW1358" s="5">
        <f t="shared" si="566"/>
        <v>9.2886147610025116E-3</v>
      </c>
      <c r="AX1358" s="5">
        <f t="shared" si="567"/>
        <v>1.8835805412749096E-3</v>
      </c>
      <c r="AZ1358" s="7">
        <f t="shared" si="577"/>
        <v>152.51688911182885</v>
      </c>
      <c r="BA1358" s="4">
        <f t="shared" si="568"/>
        <v>1.4296192872534869E-3</v>
      </c>
      <c r="BB1358" s="5">
        <f>AZ1358/MAX($AZ$16:AZ1358)-1</f>
        <v>0</v>
      </c>
    </row>
    <row r="1359" spans="1:54" x14ac:dyDescent="0.25">
      <c r="A1359" s="3">
        <v>44537</v>
      </c>
      <c r="B1359">
        <f>IFERROR(VLOOKUP($A1359,Finnifty!$A$14:$I$486,B$15+1,FALSE),All_curves!B1358)</f>
        <v>992464.94</v>
      </c>
      <c r="C1359">
        <f>IFERROR(VLOOKUP($A1359,Finnifty!$A$14:$I$486,C$15+1,FALSE),All_curves!C1358)</f>
        <v>1022411.56</v>
      </c>
      <c r="D1359">
        <f>IFERROR(VLOOKUP($A1359,Finnifty!$A$14:$I$486,D$15+1,FALSE),All_curves!D1358)</f>
        <v>1045519.75</v>
      </c>
      <c r="E1359">
        <f>IFERROR(VLOOKUP($A1359,Finnifty!$A$14:$I$486,E$15+1,FALSE),All_curves!E1358)</f>
        <v>997370.5</v>
      </c>
      <c r="F1359">
        <f>IFERROR(VLOOKUP($A1359,Finnifty!$A$14:$I$486,F$15+1,FALSE),All_curves!F1358)</f>
        <v>1051133.3799999999</v>
      </c>
      <c r="G1359">
        <f>IFERROR(VLOOKUP($A1359,Finnifty!$A$14:$I$486,G$15+1,FALSE),All_curves!G1358)</f>
        <v>1100135.25</v>
      </c>
      <c r="H1359">
        <f>IFERROR(VLOOKUP($A1359,Finnifty!$A$14:$I$486,H$15+1,FALSE),All_curves!H1358)</f>
        <v>1036080.75</v>
      </c>
      <c r="I1359">
        <f>IFERROR(VLOOKUP($A1359,Finnifty!$A$14:$I$486,I$15+1,FALSE),All_curves!I1358)</f>
        <v>991747.13</v>
      </c>
      <c r="J1359">
        <f>IFERROR(VLOOKUP($A1359,Banknifty!$A$14:$I$4860,2,FALSE),All_curves!J1358)</f>
        <v>18902520</v>
      </c>
      <c r="K1359">
        <f>IFERROR(VLOOKUP($A1359,Banknifty!$A$14:$I$4860,3,FALSE),All_curves!K1358)</f>
        <v>34022116</v>
      </c>
      <c r="L1359">
        <f>IFERROR(VLOOKUP($A1359,Banknifty!$A$14:$I$4860,4,FALSE),All_curves!L1358)</f>
        <v>25228934</v>
      </c>
      <c r="M1359">
        <f>IFERROR(VLOOKUP($A1359,Banknifty!$A$14:$I$4860,5,FALSE),All_curves!M1358)</f>
        <v>35826468</v>
      </c>
      <c r="N1359">
        <f>IFERROR(VLOOKUP($A1359,Banknifty!$A$14:$I$4860,6,FALSE),All_curves!N1358)</f>
        <v>19163178</v>
      </c>
      <c r="O1359">
        <f>IFERROR(VLOOKUP($A1359,Banknifty!$A$14:$I$4860,7,FALSE),All_curves!O1358)</f>
        <v>32048466</v>
      </c>
      <c r="P1359">
        <f>IFERROR(VLOOKUP($A1359,Banknifty!$A$14:$I$4860,8,FALSE),All_curves!P1358)</f>
        <v>32048466</v>
      </c>
      <c r="Q1359">
        <f>IFERROR(VLOOKUP($A1359,Banknifty!$A$14:$I$4860,9,FALSE),All_curves!Q1358)</f>
        <v>25507476</v>
      </c>
      <c r="R1359">
        <f>IFERROR(VLOOKUP($A1359,Nifty!$A$14:$I$4860,2,FALSE),All_curves!R1358)</f>
        <v>10002244</v>
      </c>
      <c r="S1359">
        <f>IFERROR(VLOOKUP($A1359,Nifty!$A$14:$I$4860,3,FALSE),All_curves!S1358)</f>
        <v>12556791</v>
      </c>
      <c r="T1359">
        <f>IFERROR(VLOOKUP($A1359,Nifty!$A$14:$I$4860,4,FALSE),All_curves!T1358)</f>
        <v>13137357</v>
      </c>
      <c r="U1359">
        <f>IFERROR(VLOOKUP($A1359,Nifty!$A$14:$I$4860,5,FALSE),All_curves!U1358)</f>
        <v>13496201</v>
      </c>
      <c r="V1359">
        <f>IFERROR(VLOOKUP($A1359,Nifty!$A$14:$I$4860,6,FALSE),All_curves!V1358)</f>
        <v>10805821</v>
      </c>
      <c r="W1359">
        <f>IFERROR(VLOOKUP($A1359,Nifty!$A$14:$I$4860,7,FALSE),All_curves!W1358)</f>
        <v>12746371</v>
      </c>
      <c r="X1359">
        <f>IFERROR(VLOOKUP($A1359,Nifty!$A$14:$I$4860,8,FALSE),All_curves!X1358)</f>
        <v>12967808</v>
      </c>
      <c r="Y1359">
        <f>IFERROR(VLOOKUP($A1359,Nifty!$A$14:$I$4860,9,FALSE),All_curves!Y1358)</f>
        <v>12570973</v>
      </c>
      <c r="AA1359" s="5">
        <f t="shared" si="569"/>
        <v>2.6218349299924837E-2</v>
      </c>
      <c r="AB1359" s="5">
        <f t="shared" si="570"/>
        <v>2.6962357763327116E-3</v>
      </c>
      <c r="AC1359" s="5">
        <f t="shared" si="571"/>
        <v>-2.4720670024613867E-3</v>
      </c>
      <c r="AD1359" s="5">
        <f t="shared" si="572"/>
        <v>-1.3169833013581878E-2</v>
      </c>
      <c r="AE1359" s="5">
        <f t="shared" si="573"/>
        <v>2.5821551228126793E-2</v>
      </c>
      <c r="AF1359" s="5">
        <f t="shared" si="574"/>
        <v>3.2081570711923746E-3</v>
      </c>
      <c r="AG1359" s="5">
        <f t="shared" si="575"/>
        <v>-5.1827189048675448E-3</v>
      </c>
      <c r="AH1359" s="5">
        <f t="shared" si="576"/>
        <v>-5.552008923114693E-3</v>
      </c>
      <c r="AI1359" s="5">
        <f t="shared" si="552"/>
        <v>-1.9654890587428309E-4</v>
      </c>
      <c r="AJ1359" s="5">
        <f t="shared" si="553"/>
        <v>4.9951236250265207E-3</v>
      </c>
      <c r="AK1359" s="5">
        <f t="shared" si="554"/>
        <v>-3.2300188758204174E-3</v>
      </c>
      <c r="AL1359" s="5">
        <f t="shared" si="555"/>
        <v>-8.8114071077571854E-4</v>
      </c>
      <c r="AM1359" s="5">
        <f t="shared" si="556"/>
        <v>-1.1276628616428974E-3</v>
      </c>
      <c r="AN1359" s="5">
        <f t="shared" si="557"/>
        <v>-2.9155460466928629E-3</v>
      </c>
      <c r="AO1359" s="5">
        <f t="shared" si="558"/>
        <v>-2.9155460466928629E-3</v>
      </c>
      <c r="AP1359" s="5">
        <f t="shared" si="559"/>
        <v>-2.826607168389117E-4</v>
      </c>
      <c r="AQ1359" s="5">
        <f t="shared" si="560"/>
        <v>-2.4307303680524139E-3</v>
      </c>
      <c r="AR1359" s="5">
        <f t="shared" si="561"/>
        <v>-5.2840362581072498E-3</v>
      </c>
      <c r="AS1359" s="5">
        <f t="shared" si="562"/>
        <v>-7.7536165933346224E-3</v>
      </c>
      <c r="AT1359" s="5">
        <f t="shared" si="563"/>
        <v>-6.7405369085038469E-3</v>
      </c>
      <c r="AU1359" s="5">
        <f t="shared" si="564"/>
        <v>-2.4308189176075468E-3</v>
      </c>
      <c r="AV1359" s="5">
        <f t="shared" si="565"/>
        <v>-5.2841085299750734E-3</v>
      </c>
      <c r="AW1359" s="5">
        <f t="shared" si="566"/>
        <v>-7.7535323670876455E-3</v>
      </c>
      <c r="AX1359" s="5">
        <f t="shared" si="567"/>
        <v>4.1605935096307167E-3</v>
      </c>
      <c r="AZ1359" s="7">
        <f t="shared" si="577"/>
        <v>152.46285287725007</v>
      </c>
      <c r="BA1359" s="4">
        <f t="shared" si="568"/>
        <v>-3.5429672669991252E-4</v>
      </c>
      <c r="BB1359" s="5">
        <f>AZ1359/MAX($AZ$16:AZ1359)-1</f>
        <v>-3.5429672669995416E-4</v>
      </c>
    </row>
    <row r="1360" spans="1:54" x14ac:dyDescent="0.25">
      <c r="A1360" s="3">
        <v>44538</v>
      </c>
      <c r="B1360">
        <f>IFERROR(VLOOKUP($A1360,Finnifty!$A$14:$I$486,B$15+1,FALSE),All_curves!B1359)</f>
        <v>992464.94</v>
      </c>
      <c r="C1360">
        <f>IFERROR(VLOOKUP($A1360,Finnifty!$A$14:$I$486,C$15+1,FALSE),All_curves!C1359)</f>
        <v>1022411.56</v>
      </c>
      <c r="D1360">
        <f>IFERROR(VLOOKUP($A1360,Finnifty!$A$14:$I$486,D$15+1,FALSE),All_curves!D1359)</f>
        <v>1045519.75</v>
      </c>
      <c r="E1360">
        <f>IFERROR(VLOOKUP($A1360,Finnifty!$A$14:$I$486,E$15+1,FALSE),All_curves!E1359)</f>
        <v>997370.5</v>
      </c>
      <c r="F1360">
        <f>IFERROR(VLOOKUP($A1360,Finnifty!$A$14:$I$486,F$15+1,FALSE),All_curves!F1359)</f>
        <v>1051133.3799999999</v>
      </c>
      <c r="G1360">
        <f>IFERROR(VLOOKUP($A1360,Finnifty!$A$14:$I$486,G$15+1,FALSE),All_curves!G1359)</f>
        <v>1100135.25</v>
      </c>
      <c r="H1360">
        <f>IFERROR(VLOOKUP($A1360,Finnifty!$A$14:$I$486,H$15+1,FALSE),All_curves!H1359)</f>
        <v>1036080.75</v>
      </c>
      <c r="I1360">
        <f>IFERROR(VLOOKUP($A1360,Finnifty!$A$14:$I$486,I$15+1,FALSE),All_curves!I1359)</f>
        <v>991747.13</v>
      </c>
      <c r="J1360">
        <f>IFERROR(VLOOKUP($A1360,Banknifty!$A$14:$I$4860,2,FALSE),All_curves!J1359)</f>
        <v>19095126</v>
      </c>
      <c r="K1360">
        <f>IFERROR(VLOOKUP($A1360,Banknifty!$A$14:$I$4860,3,FALSE),All_curves!K1359)</f>
        <v>34343472</v>
      </c>
      <c r="L1360">
        <f>IFERROR(VLOOKUP($A1360,Banknifty!$A$14:$I$4860,4,FALSE),All_curves!L1359)</f>
        <v>25366926</v>
      </c>
      <c r="M1360">
        <f>IFERROR(VLOOKUP($A1360,Banknifty!$A$14:$I$4860,5,FALSE),All_curves!M1359)</f>
        <v>36050900</v>
      </c>
      <c r="N1360">
        <f>IFERROR(VLOOKUP($A1360,Banknifty!$A$14:$I$4860,6,FALSE),All_curves!N1359)</f>
        <v>19106026</v>
      </c>
      <c r="O1360">
        <f>IFERROR(VLOOKUP($A1360,Banknifty!$A$14:$I$4860,7,FALSE),All_curves!O1359)</f>
        <v>32084688</v>
      </c>
      <c r="P1360">
        <f>IFERROR(VLOOKUP($A1360,Banknifty!$A$14:$I$4860,8,FALSE),All_curves!P1359)</f>
        <v>32084688</v>
      </c>
      <c r="Q1360">
        <f>IFERROR(VLOOKUP($A1360,Banknifty!$A$14:$I$4860,9,FALSE),All_curves!Q1359)</f>
        <v>25507854</v>
      </c>
      <c r="R1360">
        <f>IFERROR(VLOOKUP($A1360,Nifty!$A$14:$I$4860,2,FALSE),All_curves!R1359)</f>
        <v>10156036</v>
      </c>
      <c r="S1360">
        <f>IFERROR(VLOOKUP($A1360,Nifty!$A$14:$I$4860,3,FALSE),All_curves!S1359)</f>
        <v>12712517</v>
      </c>
      <c r="T1360">
        <f>IFERROR(VLOOKUP($A1360,Nifty!$A$14:$I$4860,4,FALSE),All_curves!T1359)</f>
        <v>13296301</v>
      </c>
      <c r="U1360">
        <f>IFERROR(VLOOKUP($A1360,Nifty!$A$14:$I$4860,5,FALSE),All_curves!U1359)</f>
        <v>13621328</v>
      </c>
      <c r="V1360">
        <f>IFERROR(VLOOKUP($A1360,Nifty!$A$14:$I$4860,6,FALSE),All_curves!V1359)</f>
        <v>10971969</v>
      </c>
      <c r="W1360">
        <f>IFERROR(VLOOKUP($A1360,Nifty!$A$14:$I$4860,7,FALSE),All_curves!W1359)</f>
        <v>12904449</v>
      </c>
      <c r="X1360">
        <f>IFERROR(VLOOKUP($A1360,Nifty!$A$14:$I$4860,8,FALSE),All_curves!X1359)</f>
        <v>13124700</v>
      </c>
      <c r="Y1360">
        <f>IFERROR(VLOOKUP($A1360,Nifty!$A$14:$I$4860,9,FALSE),All_curves!Y1359)</f>
        <v>12486238</v>
      </c>
      <c r="AA1360" s="5">
        <f t="shared" si="569"/>
        <v>0</v>
      </c>
      <c r="AB1360" s="5">
        <f t="shared" si="570"/>
        <v>0</v>
      </c>
      <c r="AC1360" s="5">
        <f t="shared" si="571"/>
        <v>0</v>
      </c>
      <c r="AD1360" s="5">
        <f t="shared" si="572"/>
        <v>0</v>
      </c>
      <c r="AE1360" s="5">
        <f t="shared" si="573"/>
        <v>0</v>
      </c>
      <c r="AF1360" s="5">
        <f t="shared" si="574"/>
        <v>0</v>
      </c>
      <c r="AG1360" s="5">
        <f t="shared" si="575"/>
        <v>0</v>
      </c>
      <c r="AH1360" s="5">
        <f t="shared" si="576"/>
        <v>0</v>
      </c>
      <c r="AI1360" s="5">
        <f t="shared" si="552"/>
        <v>1.0189435059452467E-2</v>
      </c>
      <c r="AJ1360" s="5">
        <f t="shared" si="553"/>
        <v>9.4455030369069437E-3</v>
      </c>
      <c r="AK1360" s="5">
        <f t="shared" si="554"/>
        <v>5.4695929681372046E-3</v>
      </c>
      <c r="AL1360" s="5">
        <f t="shared" si="555"/>
        <v>6.2644188090212882E-3</v>
      </c>
      <c r="AM1360" s="5">
        <f t="shared" si="556"/>
        <v>-2.9823863244394788E-3</v>
      </c>
      <c r="AN1360" s="5">
        <f t="shared" si="557"/>
        <v>1.1302257025345153E-3</v>
      </c>
      <c r="AO1360" s="5">
        <f t="shared" si="558"/>
        <v>1.1302257025345153E-3</v>
      </c>
      <c r="AP1360" s="5">
        <f t="shared" si="559"/>
        <v>1.4819184775527461E-5</v>
      </c>
      <c r="AQ1360" s="5">
        <f t="shared" si="560"/>
        <v>1.5375749681771467E-2</v>
      </c>
      <c r="AR1360" s="5">
        <f t="shared" si="561"/>
        <v>1.2401735443394735E-2</v>
      </c>
      <c r="AS1360" s="5">
        <f t="shared" si="562"/>
        <v>1.2098628361853825E-2</v>
      </c>
      <c r="AT1360" s="5">
        <f t="shared" si="563"/>
        <v>9.2712756723170031E-3</v>
      </c>
      <c r="AU1360" s="5">
        <f t="shared" si="564"/>
        <v>1.5375786809720404E-2</v>
      </c>
      <c r="AV1360" s="5">
        <f t="shared" si="565"/>
        <v>1.2401804403779026E-2</v>
      </c>
      <c r="AW1360" s="5">
        <f t="shared" si="566"/>
        <v>1.2098575179398052E-2</v>
      </c>
      <c r="AX1360" s="5">
        <f t="shared" si="567"/>
        <v>-6.7405283584651698E-3</v>
      </c>
      <c r="AZ1360" s="7">
        <f t="shared" si="577"/>
        <v>153.18034853460873</v>
      </c>
      <c r="BA1360" s="4">
        <f t="shared" si="568"/>
        <v>4.7060358888621808E-3</v>
      </c>
      <c r="BB1360" s="5">
        <f>AZ1360/MAX($AZ$16:AZ1360)-1</f>
        <v>0</v>
      </c>
    </row>
    <row r="1361" spans="1:54" x14ac:dyDescent="0.25">
      <c r="A1361" s="3">
        <v>44539</v>
      </c>
      <c r="B1361">
        <f>IFERROR(VLOOKUP($A1361,Finnifty!$A$14:$I$486,B$15+1,FALSE),All_curves!B1360)</f>
        <v>992464.94</v>
      </c>
      <c r="C1361">
        <f>IFERROR(VLOOKUP($A1361,Finnifty!$A$14:$I$486,C$15+1,FALSE),All_curves!C1360)</f>
        <v>1022411.56</v>
      </c>
      <c r="D1361">
        <f>IFERROR(VLOOKUP($A1361,Finnifty!$A$14:$I$486,D$15+1,FALSE),All_curves!D1360)</f>
        <v>1045519.75</v>
      </c>
      <c r="E1361">
        <f>IFERROR(VLOOKUP($A1361,Finnifty!$A$14:$I$486,E$15+1,FALSE),All_curves!E1360)</f>
        <v>997370.5</v>
      </c>
      <c r="F1361">
        <f>IFERROR(VLOOKUP($A1361,Finnifty!$A$14:$I$486,F$15+1,FALSE),All_curves!F1360)</f>
        <v>1051133.3799999999</v>
      </c>
      <c r="G1361">
        <f>IFERROR(VLOOKUP($A1361,Finnifty!$A$14:$I$486,G$15+1,FALSE),All_curves!G1360)</f>
        <v>1100135.25</v>
      </c>
      <c r="H1361">
        <f>IFERROR(VLOOKUP($A1361,Finnifty!$A$14:$I$486,H$15+1,FALSE),All_curves!H1360)</f>
        <v>1036080.75</v>
      </c>
      <c r="I1361">
        <f>IFERROR(VLOOKUP($A1361,Finnifty!$A$14:$I$486,I$15+1,FALSE),All_curves!I1360)</f>
        <v>991747.13</v>
      </c>
      <c r="J1361">
        <f>IFERROR(VLOOKUP($A1361,Banknifty!$A$14:$I$4860,2,FALSE),All_curves!J1360)</f>
        <v>18994068</v>
      </c>
      <c r="K1361">
        <f>IFERROR(VLOOKUP($A1361,Banknifty!$A$14:$I$4860,3,FALSE),All_curves!K1360)</f>
        <v>34000252</v>
      </c>
      <c r="L1361">
        <f>IFERROR(VLOOKUP($A1361,Banknifty!$A$14:$I$4860,4,FALSE),All_curves!L1360)</f>
        <v>25179156</v>
      </c>
      <c r="M1361">
        <f>IFERROR(VLOOKUP($A1361,Banknifty!$A$14:$I$4860,5,FALSE),All_curves!M1360)</f>
        <v>36050900</v>
      </c>
      <c r="N1361">
        <f>IFERROR(VLOOKUP($A1361,Banknifty!$A$14:$I$4860,6,FALSE),All_curves!N1360)</f>
        <v>19142934</v>
      </c>
      <c r="O1361">
        <f>IFERROR(VLOOKUP($A1361,Banknifty!$A$14:$I$4860,7,FALSE),All_curves!O1360)</f>
        <v>32060864</v>
      </c>
      <c r="P1361">
        <f>IFERROR(VLOOKUP($A1361,Banknifty!$A$14:$I$4860,8,FALSE),All_curves!P1360)</f>
        <v>32060864</v>
      </c>
      <c r="Q1361">
        <f>IFERROR(VLOOKUP($A1361,Banknifty!$A$14:$I$4860,9,FALSE),All_curves!Q1360)</f>
        <v>25612162</v>
      </c>
      <c r="R1361">
        <f>IFERROR(VLOOKUP($A1361,Nifty!$A$14:$I$4860,2,FALSE),All_curves!R1360)</f>
        <v>10123331</v>
      </c>
      <c r="S1361">
        <f>IFERROR(VLOOKUP($A1361,Nifty!$A$14:$I$4860,3,FALSE),All_curves!S1360)</f>
        <v>12610572</v>
      </c>
      <c r="T1361">
        <f>IFERROR(VLOOKUP($A1361,Nifty!$A$14:$I$4860,4,FALSE),All_curves!T1360)</f>
        <v>13256032</v>
      </c>
      <c r="U1361">
        <f>IFERROR(VLOOKUP($A1361,Nifty!$A$14:$I$4860,5,FALSE),All_curves!U1360)</f>
        <v>13633012</v>
      </c>
      <c r="V1361">
        <f>IFERROR(VLOOKUP($A1361,Nifty!$A$14:$I$4860,6,FALSE),All_curves!V1360)</f>
        <v>10995624</v>
      </c>
      <c r="W1361">
        <f>IFERROR(VLOOKUP($A1361,Nifty!$A$14:$I$4860,7,FALSE),All_curves!W1360)</f>
        <v>12930257</v>
      </c>
      <c r="X1361">
        <f>IFERROR(VLOOKUP($A1361,Nifty!$A$14:$I$4860,8,FALSE),All_curves!X1360)</f>
        <v>13151111</v>
      </c>
      <c r="Y1361">
        <f>IFERROR(VLOOKUP($A1361,Nifty!$A$14:$I$4860,9,FALSE),All_curves!Y1360)</f>
        <v>12602001</v>
      </c>
      <c r="AA1361" s="5">
        <f t="shared" si="569"/>
        <v>0</v>
      </c>
      <c r="AB1361" s="5">
        <f t="shared" si="570"/>
        <v>0</v>
      </c>
      <c r="AC1361" s="5">
        <f t="shared" si="571"/>
        <v>0</v>
      </c>
      <c r="AD1361" s="5">
        <f t="shared" si="572"/>
        <v>0</v>
      </c>
      <c r="AE1361" s="5">
        <f t="shared" si="573"/>
        <v>0</v>
      </c>
      <c r="AF1361" s="5">
        <f t="shared" si="574"/>
        <v>0</v>
      </c>
      <c r="AG1361" s="5">
        <f t="shared" si="575"/>
        <v>0</v>
      </c>
      <c r="AH1361" s="5">
        <f t="shared" si="576"/>
        <v>0</v>
      </c>
      <c r="AI1361" s="5">
        <f t="shared" ref="AI1361:AI1424" si="578">IFERROR(J1361/J1360-1,0)</f>
        <v>-5.2923452822464245E-3</v>
      </c>
      <c r="AJ1361" s="5">
        <f t="shared" ref="AJ1361:AJ1424" si="579">IFERROR(K1361/K1360-1,0)</f>
        <v>-9.9937478656788592E-3</v>
      </c>
      <c r="AK1361" s="5">
        <f t="shared" ref="AK1361:AK1424" si="580">IFERROR(L1361/L1360-1,0)</f>
        <v>-7.4021582276070363E-3</v>
      </c>
      <c r="AL1361" s="5">
        <f t="shared" ref="AL1361:AL1424" si="581">IFERROR(M1361/M1360-1,0)</f>
        <v>0</v>
      </c>
      <c r="AM1361" s="5">
        <f t="shared" ref="AM1361:AM1424" si="582">IFERROR(N1361/N1360-1,0)</f>
        <v>1.9317465599597572E-3</v>
      </c>
      <c r="AN1361" s="5">
        <f t="shared" ref="AN1361:AN1424" si="583">IFERROR(O1361/O1360-1,0)</f>
        <v>-7.4253488143627422E-4</v>
      </c>
      <c r="AO1361" s="5">
        <f t="shared" ref="AO1361:AO1424" si="584">IFERROR(P1361/P1360-1,0)</f>
        <v>-7.4253488143627422E-4</v>
      </c>
      <c r="AP1361" s="5">
        <f t="shared" ref="AP1361:AP1424" si="585">IFERROR(Q1361/Q1360-1,0)</f>
        <v>4.0892503148246551E-3</v>
      </c>
      <c r="AQ1361" s="5">
        <f t="shared" ref="AQ1361:AQ1424" si="586">IFERROR(R1361/R1360-1,0)</f>
        <v>-3.2202524685812639E-3</v>
      </c>
      <c r="AR1361" s="5">
        <f t="shared" ref="AR1361:AR1424" si="587">IFERROR(S1361/S1360-1,0)</f>
        <v>-8.0192616458251154E-3</v>
      </c>
      <c r="AS1361" s="5">
        <f t="shared" ref="AS1361:AS1424" si="588">IFERROR(T1361/T1360-1,0)</f>
        <v>-3.0285866723384069E-3</v>
      </c>
      <c r="AT1361" s="5">
        <f t="shared" ref="AT1361:AT1424" si="589">IFERROR(U1361/U1360-1,0)</f>
        <v>8.5777245801588187E-4</v>
      </c>
      <c r="AU1361" s="5">
        <f t="shared" ref="AU1361:AU1424" si="590">IFERROR(V1361/V1360-1,0)</f>
        <v>2.1559484901934045E-3</v>
      </c>
      <c r="AV1361" s="5">
        <f t="shared" ref="AV1361:AV1424" si="591">IFERROR(W1361/W1360-1,0)</f>
        <v>1.9999304115967398E-3</v>
      </c>
      <c r="AW1361" s="5">
        <f t="shared" ref="AW1361:AW1424" si="592">IFERROR(X1361/X1360-1,0)</f>
        <v>2.0123126623847742E-3</v>
      </c>
      <c r="AX1361" s="5">
        <f t="shared" ref="AX1361:AX1424" si="593">IFERROR(Y1361/Y1360-1,0)</f>
        <v>9.2712472723970318E-3</v>
      </c>
      <c r="AZ1361" s="7">
        <f t="shared" si="577"/>
        <v>153.07744188866673</v>
      </c>
      <c r="BA1361" s="4">
        <f t="shared" ref="BA1361:BA1424" si="594">(AA1361*$AA$14%)+(AB1361*$AB$14%)+(AC1361*$AC$14%)+(AD1361*$AD$14%)+(AE1361*$AE$14%)+(AF1361*$AF$14%)+(AG1361*$AG$14%)+(AH1361*$AH$14%)+(AI1361*$AI$14%)+(AJ1361*$AJ$14%)+(AK1361*$AK$14%)+(AL1361*$AL$14%)+(AM1361*$AM$14%)+(AN1361*$AN$14%)+(AO1361*$AO$14%)+(AP1361*$AP$14%)+(AQ1361*$AQ$14%)+(AR1361*$AR$14%)+(AS1361*$AS$14%)+(AT1361*$AT$14%)+(AU1361*$AU$14%)+(AV1361*$AV$14%)+(AW1361*$AW$14%)+(AX1361*$AX$14%)</f>
        <v>-6.7180057315739217E-4</v>
      </c>
      <c r="BB1361" s="5">
        <f>AZ1361/MAX($AZ$16:AZ1361)-1</f>
        <v>-6.718005731574106E-4</v>
      </c>
    </row>
    <row r="1362" spans="1:54" x14ac:dyDescent="0.25">
      <c r="A1362" s="3">
        <v>44540</v>
      </c>
      <c r="B1362">
        <f>IFERROR(VLOOKUP($A1362,Finnifty!$A$14:$I$486,B$15+1,FALSE),All_curves!B1361)</f>
        <v>993643.56</v>
      </c>
      <c r="C1362">
        <f>IFERROR(VLOOKUP($A1362,Finnifty!$A$14:$I$486,C$15+1,FALSE),All_curves!C1361)</f>
        <v>1021887.56</v>
      </c>
      <c r="D1362">
        <f>IFERROR(VLOOKUP($A1362,Finnifty!$A$14:$I$486,D$15+1,FALSE),All_curves!D1361)</f>
        <v>1044983.94</v>
      </c>
      <c r="E1362">
        <f>IFERROR(VLOOKUP($A1362,Finnifty!$A$14:$I$486,E$15+1,FALSE),All_curves!E1361)</f>
        <v>997370.5</v>
      </c>
      <c r="F1362">
        <f>IFERROR(VLOOKUP($A1362,Finnifty!$A$14:$I$486,F$15+1,FALSE),All_curves!F1361)</f>
        <v>1050594.6299999999</v>
      </c>
      <c r="G1362">
        <f>IFERROR(VLOOKUP($A1362,Finnifty!$A$14:$I$486,G$15+1,FALSE),All_curves!G1361)</f>
        <v>1099571.5</v>
      </c>
      <c r="H1362">
        <f>IFERROR(VLOOKUP($A1362,Finnifty!$A$14:$I$486,H$15+1,FALSE),All_curves!H1361)</f>
        <v>1037311.19</v>
      </c>
      <c r="I1362">
        <f>IFERROR(VLOOKUP($A1362,Finnifty!$A$14:$I$486,I$15+1,FALSE),All_curves!I1361)</f>
        <v>992924.94</v>
      </c>
      <c r="J1362">
        <f>IFERROR(VLOOKUP($A1362,Banknifty!$A$14:$I$4860,2,FALSE),All_curves!J1361)</f>
        <v>18957040</v>
      </c>
      <c r="K1362">
        <f>IFERROR(VLOOKUP($A1362,Banknifty!$A$14:$I$4860,3,FALSE),All_curves!K1361)</f>
        <v>34000252</v>
      </c>
      <c r="L1362">
        <f>IFERROR(VLOOKUP($A1362,Banknifty!$A$14:$I$4860,4,FALSE),All_curves!L1361)</f>
        <v>25179156</v>
      </c>
      <c r="M1362">
        <f>IFERROR(VLOOKUP($A1362,Banknifty!$A$14:$I$4860,5,FALSE),All_curves!M1361)</f>
        <v>36050900</v>
      </c>
      <c r="N1362">
        <f>IFERROR(VLOOKUP($A1362,Banknifty!$A$14:$I$4860,6,FALSE),All_curves!N1361)</f>
        <v>19139172</v>
      </c>
      <c r="O1362">
        <f>IFERROR(VLOOKUP($A1362,Banknifty!$A$14:$I$4860,7,FALSE),All_curves!O1361)</f>
        <v>32221014</v>
      </c>
      <c r="P1362">
        <f>IFERROR(VLOOKUP($A1362,Banknifty!$A$14:$I$4860,8,FALSE),All_curves!P1361)</f>
        <v>32221014</v>
      </c>
      <c r="Q1362">
        <f>IFERROR(VLOOKUP($A1362,Banknifty!$A$14:$I$4860,9,FALSE),All_curves!Q1361)</f>
        <v>25589594</v>
      </c>
      <c r="R1362">
        <f>IFERROR(VLOOKUP($A1362,Nifty!$A$14:$I$4860,2,FALSE),All_curves!R1361)</f>
        <v>10090709</v>
      </c>
      <c r="S1362">
        <f>IFERROR(VLOOKUP($A1362,Nifty!$A$14:$I$4860,3,FALSE),All_curves!S1361)</f>
        <v>12610572</v>
      </c>
      <c r="T1362">
        <f>IFERROR(VLOOKUP($A1362,Nifty!$A$14:$I$4860,4,FALSE),All_curves!T1361)</f>
        <v>13256032</v>
      </c>
      <c r="U1362">
        <f>IFERROR(VLOOKUP($A1362,Nifty!$A$14:$I$4860,5,FALSE),All_curves!U1361)</f>
        <v>13633012</v>
      </c>
      <c r="V1362">
        <f>IFERROR(VLOOKUP($A1362,Nifty!$A$14:$I$4860,6,FALSE),All_curves!V1361)</f>
        <v>10960192</v>
      </c>
      <c r="W1362">
        <f>IFERROR(VLOOKUP($A1362,Nifty!$A$14:$I$4860,7,FALSE),All_curves!W1361)</f>
        <v>12930257</v>
      </c>
      <c r="X1362">
        <f>IFERROR(VLOOKUP($A1362,Nifty!$A$14:$I$4860,8,FALSE),All_curves!X1361)</f>
        <v>13151111</v>
      </c>
      <c r="Y1362">
        <f>IFERROR(VLOOKUP($A1362,Nifty!$A$14:$I$4860,9,FALSE),All_curves!Y1361)</f>
        <v>12612811</v>
      </c>
      <c r="AA1362" s="5">
        <f t="shared" si="569"/>
        <v>1.1875683991418029E-3</v>
      </c>
      <c r="AB1362" s="5">
        <f t="shared" si="570"/>
        <v>-5.1251376696093143E-4</v>
      </c>
      <c r="AC1362" s="5">
        <f t="shared" si="571"/>
        <v>-5.1248194976716288E-4</v>
      </c>
      <c r="AD1362" s="5">
        <f t="shared" si="572"/>
        <v>0</v>
      </c>
      <c r="AE1362" s="5">
        <f t="shared" si="573"/>
        <v>-5.1254199538408596E-4</v>
      </c>
      <c r="AF1362" s="5">
        <f t="shared" si="574"/>
        <v>-5.1243699354242001E-4</v>
      </c>
      <c r="AG1362" s="5">
        <f t="shared" si="575"/>
        <v>1.1875908320850836E-3</v>
      </c>
      <c r="AH1362" s="5">
        <f t="shared" si="576"/>
        <v>1.1876112008510908E-3</v>
      </c>
      <c r="AI1362" s="5">
        <f t="shared" si="578"/>
        <v>-1.9494507443060805E-3</v>
      </c>
      <c r="AJ1362" s="5">
        <f t="shared" si="579"/>
        <v>0</v>
      </c>
      <c r="AK1362" s="5">
        <f t="shared" si="580"/>
        <v>0</v>
      </c>
      <c r="AL1362" s="5">
        <f t="shared" si="581"/>
        <v>0</v>
      </c>
      <c r="AM1362" s="5">
        <f t="shared" si="582"/>
        <v>-1.9652159904015587E-4</v>
      </c>
      <c r="AN1362" s="5">
        <f t="shared" si="583"/>
        <v>4.9951866549822199E-3</v>
      </c>
      <c r="AO1362" s="5">
        <f t="shared" si="584"/>
        <v>4.9951866549822199E-3</v>
      </c>
      <c r="AP1362" s="5">
        <f t="shared" si="585"/>
        <v>-8.8114388781390662E-4</v>
      </c>
      <c r="AQ1362" s="5">
        <f t="shared" si="586"/>
        <v>-3.2224571141652447E-3</v>
      </c>
      <c r="AR1362" s="5">
        <f t="shared" si="587"/>
        <v>0</v>
      </c>
      <c r="AS1362" s="5">
        <f t="shared" si="588"/>
        <v>0</v>
      </c>
      <c r="AT1362" s="5">
        <f t="shared" si="589"/>
        <v>0</v>
      </c>
      <c r="AU1362" s="5">
        <f t="shared" si="590"/>
        <v>-3.222372827590303E-3</v>
      </c>
      <c r="AV1362" s="5">
        <f t="shared" si="591"/>
        <v>0</v>
      </c>
      <c r="AW1362" s="5">
        <f t="shared" si="592"/>
        <v>0</v>
      </c>
      <c r="AX1362" s="5">
        <f t="shared" si="593"/>
        <v>8.5780028108239925E-4</v>
      </c>
      <c r="AZ1362" s="7">
        <f t="shared" si="577"/>
        <v>153.0958687333553</v>
      </c>
      <c r="BA1362" s="4">
        <f t="shared" si="594"/>
        <v>1.2037596435643857E-4</v>
      </c>
      <c r="BB1362" s="5">
        <f>AZ1362/MAX($AZ$16:AZ1362)-1</f>
        <v>-5.5150547744275968E-4</v>
      </c>
    </row>
    <row r="1363" spans="1:54" x14ac:dyDescent="0.25">
      <c r="A1363" s="3">
        <v>44543</v>
      </c>
      <c r="B1363">
        <f>IFERROR(VLOOKUP($A1363,Finnifty!$A$14:$I$486,B$15+1,FALSE),All_curves!B1362)</f>
        <v>997769.44</v>
      </c>
      <c r="C1363">
        <f>IFERROR(VLOOKUP($A1363,Finnifty!$A$14:$I$486,C$15+1,FALSE),All_curves!C1362)</f>
        <v>1020479.56</v>
      </c>
      <c r="D1363">
        <f>IFERROR(VLOOKUP($A1363,Finnifty!$A$14:$I$486,D$15+1,FALSE),All_curves!D1362)</f>
        <v>1048416.69</v>
      </c>
      <c r="E1363">
        <f>IFERROR(VLOOKUP($A1363,Finnifty!$A$14:$I$486,E$15+1,FALSE),All_curves!E1362)</f>
        <v>997682.19</v>
      </c>
      <c r="F1363">
        <f>IFERROR(VLOOKUP($A1363,Finnifty!$A$14:$I$486,F$15+1,FALSE),All_curves!F1362)</f>
        <v>1054045.8799999999</v>
      </c>
      <c r="G1363">
        <f>IFERROR(VLOOKUP($A1363,Finnifty!$A$14:$I$486,G$15+1,FALSE),All_curves!G1362)</f>
        <v>1103183.5</v>
      </c>
      <c r="H1363">
        <f>IFERROR(VLOOKUP($A1363,Finnifty!$A$14:$I$486,H$15+1,FALSE),All_curves!H1362)</f>
        <v>1046542.69</v>
      </c>
      <c r="I1363">
        <f>IFERROR(VLOOKUP($A1363,Finnifty!$A$14:$I$486,I$15+1,FALSE),All_curves!I1362)</f>
        <v>1001761.44</v>
      </c>
      <c r="J1363">
        <f>IFERROR(VLOOKUP($A1363,Banknifty!$A$14:$I$4860,2,FALSE),All_curves!J1362)</f>
        <v>18814296</v>
      </c>
      <c r="K1363">
        <f>IFERROR(VLOOKUP($A1363,Banknifty!$A$14:$I$4860,3,FALSE),All_curves!K1362)</f>
        <v>34085232</v>
      </c>
      <c r="L1363">
        <f>IFERROR(VLOOKUP($A1363,Banknifty!$A$14:$I$4860,4,FALSE),All_curves!L1362)</f>
        <v>25179156</v>
      </c>
      <c r="M1363">
        <f>IFERROR(VLOOKUP($A1363,Banknifty!$A$14:$I$4860,5,FALSE),All_curves!M1362)</f>
        <v>36108516</v>
      </c>
      <c r="N1363">
        <f>IFERROR(VLOOKUP($A1363,Banknifty!$A$14:$I$4860,6,FALSE),All_curves!N1362)</f>
        <v>19334188</v>
      </c>
      <c r="O1363">
        <f>IFERROR(VLOOKUP($A1363,Banknifty!$A$14:$I$4860,7,FALSE),All_curves!O1362)</f>
        <v>32525358</v>
      </c>
      <c r="P1363">
        <f>IFERROR(VLOOKUP($A1363,Banknifty!$A$14:$I$4860,8,FALSE),All_curves!P1362)</f>
        <v>32525358</v>
      </c>
      <c r="Q1363">
        <f>IFERROR(VLOOKUP($A1363,Banknifty!$A$14:$I$4860,9,FALSE),All_curves!Q1362)</f>
        <v>25749896</v>
      </c>
      <c r="R1363">
        <f>IFERROR(VLOOKUP($A1363,Nifty!$A$14:$I$4860,2,FALSE),All_curves!R1362)</f>
        <v>10059874</v>
      </c>
      <c r="S1363">
        <f>IFERROR(VLOOKUP($A1363,Nifty!$A$14:$I$4860,3,FALSE),All_curves!S1362)</f>
        <v>12668933</v>
      </c>
      <c r="T1363">
        <f>IFERROR(VLOOKUP($A1363,Nifty!$A$14:$I$4860,4,FALSE),All_curves!T1362)</f>
        <v>13250439</v>
      </c>
      <c r="U1363">
        <f>IFERROR(VLOOKUP($A1363,Nifty!$A$14:$I$4860,5,FALSE),All_curves!U1362)</f>
        <v>13629240</v>
      </c>
      <c r="V1363">
        <f>IFERROR(VLOOKUP($A1363,Nifty!$A$14:$I$4860,6,FALSE),All_curves!V1362)</f>
        <v>10926699</v>
      </c>
      <c r="W1363">
        <f>IFERROR(VLOOKUP($A1363,Nifty!$A$14:$I$4860,7,FALSE),All_curves!W1362)</f>
        <v>12990098</v>
      </c>
      <c r="X1363">
        <f>IFERROR(VLOOKUP($A1363,Nifty!$A$14:$I$4860,8,FALSE),All_curves!X1362)</f>
        <v>13145562</v>
      </c>
      <c r="Y1363">
        <f>IFERROR(VLOOKUP($A1363,Nifty!$A$14:$I$4860,9,FALSE),All_curves!Y1362)</f>
        <v>12612811</v>
      </c>
      <c r="AA1363" s="5">
        <f t="shared" si="569"/>
        <v>4.1522736785009062E-3</v>
      </c>
      <c r="AB1363" s="5">
        <f t="shared" si="570"/>
        <v>-1.377842391975137E-3</v>
      </c>
      <c r="AC1363" s="5">
        <f t="shared" si="571"/>
        <v>3.2849787146012055E-3</v>
      </c>
      <c r="AD1363" s="5">
        <f t="shared" si="572"/>
        <v>3.1251174964563866E-4</v>
      </c>
      <c r="AE1363" s="5">
        <f t="shared" si="573"/>
        <v>3.2850443943350793E-3</v>
      </c>
      <c r="AF1363" s="5">
        <f t="shared" si="574"/>
        <v>3.2849159877279543E-3</v>
      </c>
      <c r="AG1363" s="5">
        <f t="shared" si="575"/>
        <v>8.899450896697747E-3</v>
      </c>
      <c r="AH1363" s="5">
        <f t="shared" si="576"/>
        <v>8.8994642434905291E-3</v>
      </c>
      <c r="AI1363" s="5">
        <f t="shared" si="578"/>
        <v>-7.5298675320619735E-3</v>
      </c>
      <c r="AJ1363" s="5">
        <f t="shared" si="579"/>
        <v>2.4993932397912033E-3</v>
      </c>
      <c r="AK1363" s="5">
        <f t="shared" si="580"/>
        <v>0</v>
      </c>
      <c r="AL1363" s="5">
        <f t="shared" si="581"/>
        <v>1.5981847887291956E-3</v>
      </c>
      <c r="AM1363" s="5">
        <f t="shared" si="582"/>
        <v>1.0189364513783605E-2</v>
      </c>
      <c r="AN1363" s="5">
        <f t="shared" si="583"/>
        <v>9.4455127948487316E-3</v>
      </c>
      <c r="AO1363" s="5">
        <f t="shared" si="584"/>
        <v>9.4455127948487316E-3</v>
      </c>
      <c r="AP1363" s="5">
        <f t="shared" si="585"/>
        <v>6.2643432326436876E-3</v>
      </c>
      <c r="AQ1363" s="5">
        <f t="shared" si="586"/>
        <v>-3.0557813132853218E-3</v>
      </c>
      <c r="AR1363" s="5">
        <f t="shared" si="587"/>
        <v>4.6279423328299263E-3</v>
      </c>
      <c r="AS1363" s="5">
        <f t="shared" si="588"/>
        <v>-4.2192112994299258E-4</v>
      </c>
      <c r="AT1363" s="5">
        <f t="shared" si="589"/>
        <v>-2.7668133791713956E-4</v>
      </c>
      <c r="AU1363" s="5">
        <f t="shared" si="590"/>
        <v>-3.0558771233204496E-3</v>
      </c>
      <c r="AV1363" s="5">
        <f t="shared" si="591"/>
        <v>4.6279822589758712E-3</v>
      </c>
      <c r="AW1363" s="5">
        <f t="shared" si="592"/>
        <v>-4.2194153786700994E-4</v>
      </c>
      <c r="AX1363" s="5">
        <f t="shared" si="593"/>
        <v>0</v>
      </c>
      <c r="AZ1363" s="7">
        <f t="shared" si="577"/>
        <v>153.50844272821246</v>
      </c>
      <c r="BA1363" s="4">
        <f t="shared" si="594"/>
        <v>2.6948734689616659E-3</v>
      </c>
      <c r="BB1363" s="5">
        <f>AZ1363/MAX($AZ$16:AZ1363)-1</f>
        <v>0</v>
      </c>
    </row>
    <row r="1364" spans="1:54" x14ac:dyDescent="0.25">
      <c r="A1364" s="3">
        <v>44544</v>
      </c>
      <c r="B1364">
        <f>IFERROR(VLOOKUP($A1364,Finnifty!$A$14:$I$486,B$15+1,FALSE),All_curves!B1363)</f>
        <v>997699.25</v>
      </c>
      <c r="C1364">
        <f>IFERROR(VLOOKUP($A1364,Finnifty!$A$14:$I$486,C$15+1,FALSE),All_curves!C1363)</f>
        <v>1020024.88</v>
      </c>
      <c r="D1364">
        <f>IFERROR(VLOOKUP($A1364,Finnifty!$A$14:$I$486,D$15+1,FALSE),All_curves!D1363)</f>
        <v>1053176.75</v>
      </c>
      <c r="E1364">
        <f>IFERROR(VLOOKUP($A1364,Finnifty!$A$14:$I$486,E$15+1,FALSE),All_curves!E1363)</f>
        <v>1002211.88</v>
      </c>
      <c r="F1364">
        <f>IFERROR(VLOOKUP($A1364,Finnifty!$A$14:$I$486,F$15+1,FALSE),All_curves!F1363)</f>
        <v>1053521.5</v>
      </c>
      <c r="G1364">
        <f>IFERROR(VLOOKUP($A1364,Finnifty!$A$14:$I$486,G$15+1,FALSE),All_curves!G1363)</f>
        <v>1103017.75</v>
      </c>
      <c r="H1364">
        <f>IFERROR(VLOOKUP($A1364,Finnifty!$A$14:$I$486,H$15+1,FALSE),All_curves!H1363)</f>
        <v>1051294.25</v>
      </c>
      <c r="I1364">
        <f>IFERROR(VLOOKUP($A1364,Finnifty!$A$14:$I$486,I$15+1,FALSE),All_curves!I1363)</f>
        <v>1006309.63</v>
      </c>
      <c r="J1364">
        <f>IFERROR(VLOOKUP($A1364,Banknifty!$A$14:$I$4860,2,FALSE),All_curves!J1363)</f>
        <v>18719860</v>
      </c>
      <c r="K1364">
        <f>IFERROR(VLOOKUP($A1364,Banknifty!$A$14:$I$4860,3,FALSE),All_curves!K1363)</f>
        <v>34302380</v>
      </c>
      <c r="L1364">
        <f>IFERROR(VLOOKUP($A1364,Banknifty!$A$14:$I$4860,4,FALSE),All_curves!L1363)</f>
        <v>25179156</v>
      </c>
      <c r="M1364">
        <f>IFERROR(VLOOKUP($A1364,Banknifty!$A$14:$I$4860,5,FALSE),All_curves!M1363)</f>
        <v>36211704</v>
      </c>
      <c r="N1364">
        <f>IFERROR(VLOOKUP($A1364,Banknifty!$A$14:$I$4860,6,FALSE),All_curves!N1363)</f>
        <v>19305608</v>
      </c>
      <c r="O1364">
        <f>IFERROR(VLOOKUP($A1364,Banknifty!$A$14:$I$4860,7,FALSE),All_curves!O1363)</f>
        <v>32469516</v>
      </c>
      <c r="P1364">
        <f>IFERROR(VLOOKUP($A1364,Banknifty!$A$14:$I$4860,8,FALSE),All_curves!P1363)</f>
        <v>32469516</v>
      </c>
      <c r="Q1364">
        <f>IFERROR(VLOOKUP($A1364,Banknifty!$A$14:$I$4860,9,FALSE),All_curves!Q1363)</f>
        <v>25749896</v>
      </c>
      <c r="R1364">
        <f>IFERROR(VLOOKUP($A1364,Nifty!$A$14:$I$4860,2,FALSE),All_curves!R1363)</f>
        <v>10122118</v>
      </c>
      <c r="S1364">
        <f>IFERROR(VLOOKUP($A1364,Nifty!$A$14:$I$4860,3,FALSE),All_curves!S1363)</f>
        <v>12782837</v>
      </c>
      <c r="T1364">
        <f>IFERROR(VLOOKUP($A1364,Nifty!$A$14:$I$4860,4,FALSE),All_curves!T1363)</f>
        <v>13353465</v>
      </c>
      <c r="U1364">
        <f>IFERROR(VLOOKUP($A1364,Nifty!$A$14:$I$4860,5,FALSE),All_curves!U1363)</f>
        <v>13719488</v>
      </c>
      <c r="V1364">
        <f>IFERROR(VLOOKUP($A1364,Nifty!$A$14:$I$4860,6,FALSE),All_curves!V1363)</f>
        <v>10994307</v>
      </c>
      <c r="W1364">
        <f>IFERROR(VLOOKUP($A1364,Nifty!$A$14:$I$4860,7,FALSE),All_curves!W1363)</f>
        <v>13106889</v>
      </c>
      <c r="X1364">
        <f>IFERROR(VLOOKUP($A1364,Nifty!$A$14:$I$4860,8,FALSE),All_curves!X1363)</f>
        <v>13247772</v>
      </c>
      <c r="Y1364">
        <f>IFERROR(VLOOKUP($A1364,Nifty!$A$14:$I$4860,9,FALSE),All_curves!Y1363)</f>
        <v>12609321</v>
      </c>
      <c r="AA1364" s="5">
        <f t="shared" si="569"/>
        <v>-7.034691301022189E-5</v>
      </c>
      <c r="AB1364" s="5">
        <f t="shared" si="570"/>
        <v>-4.4555522503564315E-4</v>
      </c>
      <c r="AC1364" s="5">
        <f t="shared" si="571"/>
        <v>4.5402367640676733E-3</v>
      </c>
      <c r="AD1364" s="5">
        <f t="shared" si="572"/>
        <v>4.5402133519092391E-3</v>
      </c>
      <c r="AE1364" s="5">
        <f t="shared" si="573"/>
        <v>-4.9749257593978413E-4</v>
      </c>
      <c r="AF1364" s="5">
        <f t="shared" si="574"/>
        <v>-1.5024698973475914E-4</v>
      </c>
      <c r="AG1364" s="5">
        <f t="shared" si="575"/>
        <v>4.5402447940274815E-3</v>
      </c>
      <c r="AH1364" s="5">
        <f t="shared" si="576"/>
        <v>4.5401927229302697E-3</v>
      </c>
      <c r="AI1364" s="5">
        <f t="shared" si="578"/>
        <v>-5.0193746287398033E-3</v>
      </c>
      <c r="AJ1364" s="5">
        <f t="shared" si="579"/>
        <v>6.3707355725199921E-3</v>
      </c>
      <c r="AK1364" s="5">
        <f t="shared" si="580"/>
        <v>0</v>
      </c>
      <c r="AL1364" s="5">
        <f t="shared" si="581"/>
        <v>2.8577192150460728E-3</v>
      </c>
      <c r="AM1364" s="5">
        <f t="shared" si="582"/>
        <v>-1.4782105149696578E-3</v>
      </c>
      <c r="AN1364" s="5">
        <f t="shared" si="583"/>
        <v>-1.7168757988766936E-3</v>
      </c>
      <c r="AO1364" s="5">
        <f t="shared" si="584"/>
        <v>-1.7168757988766936E-3</v>
      </c>
      <c r="AP1364" s="5">
        <f t="shared" si="585"/>
        <v>0</v>
      </c>
      <c r="AQ1364" s="5">
        <f t="shared" si="586"/>
        <v>6.1873538376324699E-3</v>
      </c>
      <c r="AR1364" s="5">
        <f t="shared" si="587"/>
        <v>8.9908124070117168E-3</v>
      </c>
      <c r="AS1364" s="5">
        <f t="shared" si="588"/>
        <v>7.7752895583309556E-3</v>
      </c>
      <c r="AT1364" s="5">
        <f t="shared" si="589"/>
        <v>6.6216458144401358E-3</v>
      </c>
      <c r="AU1364" s="5">
        <f t="shared" si="590"/>
        <v>6.1874130512793446E-3</v>
      </c>
      <c r="AV1364" s="5">
        <f t="shared" si="591"/>
        <v>8.9907712782459903E-3</v>
      </c>
      <c r="AW1364" s="5">
        <f t="shared" si="592"/>
        <v>7.7752476463159859E-3</v>
      </c>
      <c r="AX1364" s="5">
        <f t="shared" si="593"/>
        <v>-2.7670279051994484E-4</v>
      </c>
      <c r="AZ1364" s="7">
        <f t="shared" si="577"/>
        <v>153.94687687885096</v>
      </c>
      <c r="BA1364" s="4">
        <f t="shared" si="594"/>
        <v>2.8560914490855889E-3</v>
      </c>
      <c r="BB1364" s="5">
        <f>AZ1364/MAX($AZ$16:AZ1364)-1</f>
        <v>0</v>
      </c>
    </row>
    <row r="1365" spans="1:54" x14ac:dyDescent="0.25">
      <c r="A1365" s="3">
        <v>44545</v>
      </c>
      <c r="B1365">
        <f>IFERROR(VLOOKUP($A1365,Finnifty!$A$14:$I$486,B$15+1,FALSE),All_curves!B1364)</f>
        <v>997699.25</v>
      </c>
      <c r="C1365">
        <f>IFERROR(VLOOKUP($A1365,Finnifty!$A$14:$I$486,C$15+1,FALSE),All_curves!C1364)</f>
        <v>1020024.88</v>
      </c>
      <c r="D1365">
        <f>IFERROR(VLOOKUP($A1365,Finnifty!$A$14:$I$486,D$15+1,FALSE),All_curves!D1364)</f>
        <v>1053176.75</v>
      </c>
      <c r="E1365">
        <f>IFERROR(VLOOKUP($A1365,Finnifty!$A$14:$I$486,E$15+1,FALSE),All_curves!E1364)</f>
        <v>1002211.88</v>
      </c>
      <c r="F1365">
        <f>IFERROR(VLOOKUP($A1365,Finnifty!$A$14:$I$486,F$15+1,FALSE),All_curves!F1364)</f>
        <v>1053521.5</v>
      </c>
      <c r="G1365">
        <f>IFERROR(VLOOKUP($A1365,Finnifty!$A$14:$I$486,G$15+1,FALSE),All_curves!G1364)</f>
        <v>1103017.75</v>
      </c>
      <c r="H1365">
        <f>IFERROR(VLOOKUP($A1365,Finnifty!$A$14:$I$486,H$15+1,FALSE),All_curves!H1364)</f>
        <v>1051294.25</v>
      </c>
      <c r="I1365">
        <f>IFERROR(VLOOKUP($A1365,Finnifty!$A$14:$I$486,I$15+1,FALSE),All_curves!I1364)</f>
        <v>1006309.63</v>
      </c>
      <c r="J1365">
        <f>IFERROR(VLOOKUP($A1365,Banknifty!$A$14:$I$4860,2,FALSE),All_curves!J1364)</f>
        <v>18707364</v>
      </c>
      <c r="K1365">
        <f>IFERROR(VLOOKUP($A1365,Banknifty!$A$14:$I$4860,3,FALSE),All_curves!K1364)</f>
        <v>34312784</v>
      </c>
      <c r="L1365">
        <f>IFERROR(VLOOKUP($A1365,Banknifty!$A$14:$I$4860,4,FALSE),All_curves!L1364)</f>
        <v>25179156</v>
      </c>
      <c r="M1365">
        <f>IFERROR(VLOOKUP($A1365,Banknifty!$A$14:$I$4860,5,FALSE),All_curves!M1364)</f>
        <v>36201568</v>
      </c>
      <c r="N1365">
        <f>IFERROR(VLOOKUP($A1365,Banknifty!$A$14:$I$4860,6,FALSE),All_curves!N1364)</f>
        <v>19287618</v>
      </c>
      <c r="O1365">
        <f>IFERROR(VLOOKUP($A1365,Banknifty!$A$14:$I$4860,7,FALSE),All_curves!O1364)</f>
        <v>32463960</v>
      </c>
      <c r="P1365">
        <f>IFERROR(VLOOKUP($A1365,Banknifty!$A$14:$I$4860,8,FALSE),All_curves!P1364)</f>
        <v>32463960</v>
      </c>
      <c r="Q1365">
        <f>IFERROR(VLOOKUP($A1365,Banknifty!$A$14:$I$4860,9,FALSE),All_curves!Q1364)</f>
        <v>25749896</v>
      </c>
      <c r="R1365">
        <f>IFERROR(VLOOKUP($A1365,Nifty!$A$14:$I$4860,2,FALSE),All_curves!R1364)</f>
        <v>10113690</v>
      </c>
      <c r="S1365">
        <f>IFERROR(VLOOKUP($A1365,Nifty!$A$14:$I$4860,3,FALSE),All_curves!S1364)</f>
        <v>12752398</v>
      </c>
      <c r="T1365">
        <f>IFERROR(VLOOKUP($A1365,Nifty!$A$14:$I$4860,4,FALSE),All_curves!T1364)</f>
        <v>13344947</v>
      </c>
      <c r="U1365">
        <f>IFERROR(VLOOKUP($A1365,Nifty!$A$14:$I$4860,5,FALSE),All_curves!U1364)</f>
        <v>13703163</v>
      </c>
      <c r="V1365">
        <f>IFERROR(VLOOKUP($A1365,Nifty!$A$14:$I$4860,6,FALSE),All_curves!V1364)</f>
        <v>10985152</v>
      </c>
      <c r="W1365">
        <f>IFERROR(VLOOKUP($A1365,Nifty!$A$14:$I$4860,7,FALSE),All_curves!W1364)</f>
        <v>13075678</v>
      </c>
      <c r="X1365">
        <f>IFERROR(VLOOKUP($A1365,Nifty!$A$14:$I$4860,8,FALSE),All_curves!X1364)</f>
        <v>13239322</v>
      </c>
      <c r="Y1365">
        <f>IFERROR(VLOOKUP($A1365,Nifty!$A$14:$I$4860,9,FALSE),All_curves!Y1364)</f>
        <v>12692815</v>
      </c>
      <c r="AA1365" s="5">
        <f t="shared" si="569"/>
        <v>0</v>
      </c>
      <c r="AB1365" s="5">
        <f t="shared" si="570"/>
        <v>0</v>
      </c>
      <c r="AC1365" s="5">
        <f t="shared" si="571"/>
        <v>0</v>
      </c>
      <c r="AD1365" s="5">
        <f t="shared" si="572"/>
        <v>0</v>
      </c>
      <c r="AE1365" s="5">
        <f t="shared" si="573"/>
        <v>0</v>
      </c>
      <c r="AF1365" s="5">
        <f t="shared" si="574"/>
        <v>0</v>
      </c>
      <c r="AG1365" s="5">
        <f t="shared" si="575"/>
        <v>0</v>
      </c>
      <c r="AH1365" s="5">
        <f t="shared" si="576"/>
        <v>0</v>
      </c>
      <c r="AI1365" s="5">
        <f t="shared" si="578"/>
        <v>-6.6752635970568353E-4</v>
      </c>
      <c r="AJ1365" s="5">
        <f t="shared" si="579"/>
        <v>3.0330256967592284E-4</v>
      </c>
      <c r="AK1365" s="5">
        <f t="shared" si="580"/>
        <v>0</v>
      </c>
      <c r="AL1365" s="5">
        <f t="shared" si="581"/>
        <v>-2.7990950108280899E-4</v>
      </c>
      <c r="AM1365" s="5">
        <f t="shared" si="582"/>
        <v>-9.3185358368408355E-4</v>
      </c>
      <c r="AN1365" s="5">
        <f t="shared" si="583"/>
        <v>-1.7111434614547338E-4</v>
      </c>
      <c r="AO1365" s="5">
        <f t="shared" si="584"/>
        <v>-1.7111434614547338E-4</v>
      </c>
      <c r="AP1365" s="5">
        <f t="shared" si="585"/>
        <v>0</v>
      </c>
      <c r="AQ1365" s="5">
        <f t="shared" si="586"/>
        <v>-8.3263206376371635E-4</v>
      </c>
      <c r="AR1365" s="5">
        <f t="shared" si="587"/>
        <v>-2.3812397826867837E-3</v>
      </c>
      <c r="AS1365" s="5">
        <f t="shared" si="588"/>
        <v>-6.3788687056132165E-4</v>
      </c>
      <c r="AT1365" s="5">
        <f t="shared" si="589"/>
        <v>-1.1899132095891662E-3</v>
      </c>
      <c r="AU1365" s="5">
        <f t="shared" si="590"/>
        <v>-8.3270368928212157E-4</v>
      </c>
      <c r="AV1365" s="5">
        <f t="shared" si="591"/>
        <v>-2.3812668284594052E-3</v>
      </c>
      <c r="AW1365" s="5">
        <f t="shared" si="592"/>
        <v>-6.3784310297609892E-4</v>
      </c>
      <c r="AX1365" s="5">
        <f t="shared" si="593"/>
        <v>6.6216095220352766E-3</v>
      </c>
      <c r="AZ1365" s="7">
        <f t="shared" si="577"/>
        <v>153.91999973241423</v>
      </c>
      <c r="BA1365" s="4">
        <f t="shared" si="594"/>
        <v>-1.7458714968212246E-4</v>
      </c>
      <c r="BB1365" s="5">
        <f>AZ1365/MAX($AZ$16:AZ1365)-1</f>
        <v>-1.7458714968210387E-4</v>
      </c>
    </row>
    <row r="1366" spans="1:54" x14ac:dyDescent="0.25">
      <c r="A1366" s="3">
        <v>44546</v>
      </c>
      <c r="B1366">
        <f>IFERROR(VLOOKUP($A1366,Finnifty!$A$14:$I$486,B$15+1,FALSE),All_curves!B1365)</f>
        <v>997699.25</v>
      </c>
      <c r="C1366">
        <f>IFERROR(VLOOKUP($A1366,Finnifty!$A$14:$I$486,C$15+1,FALSE),All_curves!C1365)</f>
        <v>1020024.88</v>
      </c>
      <c r="D1366">
        <f>IFERROR(VLOOKUP($A1366,Finnifty!$A$14:$I$486,D$15+1,FALSE),All_curves!D1365)</f>
        <v>1053176.75</v>
      </c>
      <c r="E1366">
        <f>IFERROR(VLOOKUP($A1366,Finnifty!$A$14:$I$486,E$15+1,FALSE),All_curves!E1365)</f>
        <v>1002211.88</v>
      </c>
      <c r="F1366">
        <f>IFERROR(VLOOKUP($A1366,Finnifty!$A$14:$I$486,F$15+1,FALSE),All_curves!F1365)</f>
        <v>1053521.5</v>
      </c>
      <c r="G1366">
        <f>IFERROR(VLOOKUP($A1366,Finnifty!$A$14:$I$486,G$15+1,FALSE),All_curves!G1365)</f>
        <v>1103017.75</v>
      </c>
      <c r="H1366">
        <f>IFERROR(VLOOKUP($A1366,Finnifty!$A$14:$I$486,H$15+1,FALSE),All_curves!H1365)</f>
        <v>1051294.25</v>
      </c>
      <c r="I1366">
        <f>IFERROR(VLOOKUP($A1366,Finnifty!$A$14:$I$486,I$15+1,FALSE),All_curves!I1365)</f>
        <v>1006309.63</v>
      </c>
      <c r="J1366">
        <f>IFERROR(VLOOKUP($A1366,Banknifty!$A$14:$I$4860,2,FALSE),All_curves!J1365)</f>
        <v>19018398</v>
      </c>
      <c r="K1366">
        <f>IFERROR(VLOOKUP($A1366,Banknifty!$A$14:$I$4860,3,FALSE),All_curves!K1365)</f>
        <v>34686540</v>
      </c>
      <c r="L1366">
        <f>IFERROR(VLOOKUP($A1366,Banknifty!$A$14:$I$4860,4,FALSE),All_curves!L1365)</f>
        <v>25160284</v>
      </c>
      <c r="M1366">
        <f>IFERROR(VLOOKUP($A1366,Banknifty!$A$14:$I$4860,5,FALSE),All_curves!M1365)</f>
        <v>36223404</v>
      </c>
      <c r="N1366">
        <f>IFERROR(VLOOKUP($A1366,Banknifty!$A$14:$I$4860,6,FALSE),All_curves!N1365)</f>
        <v>19142384</v>
      </c>
      <c r="O1366">
        <f>IFERROR(VLOOKUP($A1366,Banknifty!$A$14:$I$4860,7,FALSE),All_curves!O1365)</f>
        <v>32545098</v>
      </c>
      <c r="P1366">
        <f>IFERROR(VLOOKUP($A1366,Banknifty!$A$14:$I$4860,8,FALSE),All_curves!P1365)</f>
        <v>32545098</v>
      </c>
      <c r="Q1366">
        <f>IFERROR(VLOOKUP($A1366,Banknifty!$A$14:$I$4860,9,FALSE),All_curves!Q1365)</f>
        <v>25791050</v>
      </c>
      <c r="R1366">
        <f>IFERROR(VLOOKUP($A1366,Nifty!$A$14:$I$4860,2,FALSE),All_curves!R1365)</f>
        <v>10006967</v>
      </c>
      <c r="S1366">
        <f>IFERROR(VLOOKUP($A1366,Nifty!$A$14:$I$4860,3,FALSE),All_curves!S1365)</f>
        <v>12649732</v>
      </c>
      <c r="T1366">
        <f>IFERROR(VLOOKUP($A1366,Nifty!$A$14:$I$4860,4,FALSE),All_curves!T1365)</f>
        <v>13230108</v>
      </c>
      <c r="U1366">
        <f>IFERROR(VLOOKUP($A1366,Nifty!$A$14:$I$4860,5,FALSE),All_curves!U1365)</f>
        <v>13519601</v>
      </c>
      <c r="V1366">
        <f>IFERROR(VLOOKUP($A1366,Nifty!$A$14:$I$4860,6,FALSE),All_curves!V1365)</f>
        <v>10903869</v>
      </c>
      <c r="W1366">
        <f>IFERROR(VLOOKUP($A1366,Nifty!$A$14:$I$4860,7,FALSE),All_curves!W1365)</f>
        <v>12989138</v>
      </c>
      <c r="X1366">
        <f>IFERROR(VLOOKUP($A1366,Nifty!$A$14:$I$4860,8,FALSE),All_curves!X1365)</f>
        <v>13191602</v>
      </c>
      <c r="Y1366">
        <f>IFERROR(VLOOKUP($A1366,Nifty!$A$14:$I$4860,9,FALSE),All_curves!Y1365)</f>
        <v>12677712</v>
      </c>
      <c r="AA1366" s="5">
        <f t="shared" si="569"/>
        <v>0</v>
      </c>
      <c r="AB1366" s="5">
        <f t="shared" si="570"/>
        <v>0</v>
      </c>
      <c r="AC1366" s="5">
        <f t="shared" si="571"/>
        <v>0</v>
      </c>
      <c r="AD1366" s="5">
        <f t="shared" si="572"/>
        <v>0</v>
      </c>
      <c r="AE1366" s="5">
        <f t="shared" si="573"/>
        <v>0</v>
      </c>
      <c r="AF1366" s="5">
        <f t="shared" si="574"/>
        <v>0</v>
      </c>
      <c r="AG1366" s="5">
        <f t="shared" si="575"/>
        <v>0</v>
      </c>
      <c r="AH1366" s="5">
        <f t="shared" si="576"/>
        <v>0</v>
      </c>
      <c r="AI1366" s="5">
        <f t="shared" si="578"/>
        <v>1.6626286846185279E-2</v>
      </c>
      <c r="AJ1366" s="5">
        <f t="shared" si="579"/>
        <v>1.0892616582787396E-2</v>
      </c>
      <c r="AK1366" s="5">
        <f t="shared" si="580"/>
        <v>-7.4950883977209504E-4</v>
      </c>
      <c r="AL1366" s="5">
        <f t="shared" si="581"/>
        <v>6.0317829327161121E-4</v>
      </c>
      <c r="AM1366" s="5">
        <f t="shared" si="582"/>
        <v>-7.529908566210719E-3</v>
      </c>
      <c r="AN1366" s="5">
        <f t="shared" si="583"/>
        <v>2.499325405773023E-3</v>
      </c>
      <c r="AO1366" s="5">
        <f t="shared" si="584"/>
        <v>2.499325405773023E-3</v>
      </c>
      <c r="AP1366" s="5">
        <f t="shared" si="585"/>
        <v>1.5982200471800212E-3</v>
      </c>
      <c r="AQ1366" s="5">
        <f t="shared" si="586"/>
        <v>-1.0552330553932343E-2</v>
      </c>
      <c r="AR1366" s="5">
        <f t="shared" si="587"/>
        <v>-8.050721127116689E-3</v>
      </c>
      <c r="AS1366" s="5">
        <f t="shared" si="588"/>
        <v>-8.6054294558082223E-3</v>
      </c>
      <c r="AT1366" s="5">
        <f t="shared" si="589"/>
        <v>-1.3395593411535733E-2</v>
      </c>
      <c r="AU1366" s="5">
        <f t="shared" si="590"/>
        <v>-7.3993514154379048E-3</v>
      </c>
      <c r="AV1366" s="5">
        <f t="shared" si="591"/>
        <v>-6.6183948549359828E-3</v>
      </c>
      <c r="AW1366" s="5">
        <f t="shared" si="592"/>
        <v>-3.6044141837474619E-3</v>
      </c>
      <c r="AX1366" s="5">
        <f t="shared" si="593"/>
        <v>-1.1898857739595092E-3</v>
      </c>
      <c r="AZ1366" s="7">
        <f t="shared" si="577"/>
        <v>153.70850989712437</v>
      </c>
      <c r="BA1366" s="4">
        <f t="shared" si="594"/>
        <v>-1.3740244000619295E-3</v>
      </c>
      <c r="BB1366" s="5">
        <f>AZ1366/MAX($AZ$16:AZ1366)-1</f>
        <v>-1.5483716627403554E-3</v>
      </c>
    </row>
    <row r="1367" spans="1:54" x14ac:dyDescent="0.25">
      <c r="A1367" s="3">
        <v>44547</v>
      </c>
      <c r="B1367">
        <f>IFERROR(VLOOKUP($A1367,Finnifty!$A$14:$I$486,B$15+1,FALSE),All_curves!B1366)</f>
        <v>1002446.38</v>
      </c>
      <c r="C1367">
        <f>IFERROR(VLOOKUP($A1367,Finnifty!$A$14:$I$486,C$15+1,FALSE),All_curves!C1366)</f>
        <v>1019922.88</v>
      </c>
      <c r="D1367">
        <f>IFERROR(VLOOKUP($A1367,Finnifty!$A$14:$I$486,D$15+1,FALSE),All_curves!D1366)</f>
        <v>1053071.3799999999</v>
      </c>
      <c r="E1367">
        <f>IFERROR(VLOOKUP($A1367,Finnifty!$A$14:$I$486,E$15+1,FALSE),All_curves!E1366)</f>
        <v>1002211.88</v>
      </c>
      <c r="F1367">
        <f>IFERROR(VLOOKUP($A1367,Finnifty!$A$14:$I$486,F$15+1,FALSE),All_curves!F1366)</f>
        <v>1058534.25</v>
      </c>
      <c r="G1367">
        <f>IFERROR(VLOOKUP($A1367,Finnifty!$A$14:$I$486,G$15+1,FALSE),All_curves!G1366)</f>
        <v>1102907.5</v>
      </c>
      <c r="H1367">
        <f>IFERROR(VLOOKUP($A1367,Finnifty!$A$14:$I$486,H$15+1,FALSE),All_curves!H1366)</f>
        <v>1051189.1299999999</v>
      </c>
      <c r="I1367">
        <f>IFERROR(VLOOKUP($A1367,Finnifty!$A$14:$I$486,I$15+1,FALSE),All_curves!I1366)</f>
        <v>1006309.63</v>
      </c>
      <c r="J1367">
        <f>IFERROR(VLOOKUP($A1367,Banknifty!$A$14:$I$4860,2,FALSE),All_curves!J1366)</f>
        <v>19147752</v>
      </c>
      <c r="K1367">
        <f>IFERROR(VLOOKUP($A1367,Banknifty!$A$14:$I$4860,3,FALSE),All_curves!K1366)</f>
        <v>34708672</v>
      </c>
      <c r="L1367">
        <f>IFERROR(VLOOKUP($A1367,Banknifty!$A$14:$I$4860,4,FALSE),All_curves!L1366)</f>
        <v>25188336</v>
      </c>
      <c r="M1367">
        <f>IFERROR(VLOOKUP($A1367,Banknifty!$A$14:$I$4860,5,FALSE),All_curves!M1366)</f>
        <v>36278740</v>
      </c>
      <c r="N1367">
        <f>IFERROR(VLOOKUP($A1367,Banknifty!$A$14:$I$4860,6,FALSE),All_curves!N1366)</f>
        <v>19046302</v>
      </c>
      <c r="O1367">
        <f>IFERROR(VLOOKUP($A1367,Banknifty!$A$14:$I$4860,7,FALSE),All_curves!O1366)</f>
        <v>32752434</v>
      </c>
      <c r="P1367">
        <f>IFERROR(VLOOKUP($A1367,Banknifty!$A$14:$I$4860,8,FALSE),All_curves!P1366)</f>
        <v>32752434</v>
      </c>
      <c r="Q1367">
        <f>IFERROR(VLOOKUP($A1367,Banknifty!$A$14:$I$4860,9,FALSE),All_curves!Q1366)</f>
        <v>25864754</v>
      </c>
      <c r="R1367">
        <f>IFERROR(VLOOKUP($A1367,Nifty!$A$14:$I$4860,2,FALSE),All_curves!R1366)</f>
        <v>10050706</v>
      </c>
      <c r="S1367">
        <f>IFERROR(VLOOKUP($A1367,Nifty!$A$14:$I$4860,3,FALSE),All_curves!S1366)</f>
        <v>12654813</v>
      </c>
      <c r="T1367">
        <f>IFERROR(VLOOKUP($A1367,Nifty!$A$14:$I$4860,4,FALSE),All_curves!T1366)</f>
        <v>13231395</v>
      </c>
      <c r="U1367">
        <f>IFERROR(VLOOKUP($A1367,Nifty!$A$14:$I$4860,5,FALSE),All_curves!U1366)</f>
        <v>13520157</v>
      </c>
      <c r="V1367">
        <f>IFERROR(VLOOKUP($A1367,Nifty!$A$14:$I$4860,6,FALSE),All_curves!V1366)</f>
        <v>10951528</v>
      </c>
      <c r="W1367">
        <f>IFERROR(VLOOKUP($A1367,Nifty!$A$14:$I$4860,7,FALSE),All_curves!W1366)</f>
        <v>12994355</v>
      </c>
      <c r="X1367">
        <f>IFERROR(VLOOKUP($A1367,Nifty!$A$14:$I$4860,8,FALSE),All_curves!X1366)</f>
        <v>13192886</v>
      </c>
      <c r="Y1367">
        <f>IFERROR(VLOOKUP($A1367,Nifty!$A$14:$I$4860,9,FALSE),All_curves!Y1366)</f>
        <v>12632017</v>
      </c>
      <c r="AA1367" s="5">
        <f t="shared" si="569"/>
        <v>4.7580771459936333E-3</v>
      </c>
      <c r="AB1367" s="5">
        <f t="shared" si="570"/>
        <v>-9.9997560843778643E-5</v>
      </c>
      <c r="AC1367" s="5">
        <f t="shared" si="571"/>
        <v>-1.0004968301868811E-4</v>
      </c>
      <c r="AD1367" s="5">
        <f t="shared" si="572"/>
        <v>0</v>
      </c>
      <c r="AE1367" s="5">
        <f t="shared" si="573"/>
        <v>4.7580898918531123E-3</v>
      </c>
      <c r="AF1367" s="5">
        <f t="shared" si="574"/>
        <v>-9.9953060592183895E-5</v>
      </c>
      <c r="AG1367" s="5">
        <f t="shared" si="575"/>
        <v>-9.9991034860247296E-5</v>
      </c>
      <c r="AH1367" s="5">
        <f t="shared" si="576"/>
        <v>0</v>
      </c>
      <c r="AI1367" s="5">
        <f t="shared" si="578"/>
        <v>6.8015192446808648E-3</v>
      </c>
      <c r="AJ1367" s="5">
        <f t="shared" si="579"/>
        <v>6.380572983064603E-4</v>
      </c>
      <c r="AK1367" s="5">
        <f t="shared" si="580"/>
        <v>1.1149317710403839E-3</v>
      </c>
      <c r="AL1367" s="5">
        <f t="shared" si="581"/>
        <v>1.5276311414575972E-3</v>
      </c>
      <c r="AM1367" s="5">
        <f t="shared" si="582"/>
        <v>-5.0193330151563353E-3</v>
      </c>
      <c r="AN1367" s="5">
        <f t="shared" si="583"/>
        <v>6.3707290111709725E-3</v>
      </c>
      <c r="AO1367" s="5">
        <f t="shared" si="584"/>
        <v>6.3707290111709725E-3</v>
      </c>
      <c r="AP1367" s="5">
        <f t="shared" si="585"/>
        <v>2.8577355322874087E-3</v>
      </c>
      <c r="AQ1367" s="5">
        <f t="shared" si="586"/>
        <v>4.3708548254430823E-3</v>
      </c>
      <c r="AR1367" s="5">
        <f t="shared" si="587"/>
        <v>4.0166858871004685E-4</v>
      </c>
      <c r="AS1367" s="5">
        <f t="shared" si="588"/>
        <v>9.7278117457522129E-5</v>
      </c>
      <c r="AT1367" s="5">
        <f t="shared" si="589"/>
        <v>4.1125474043113286E-5</v>
      </c>
      <c r="AU1367" s="5">
        <f t="shared" si="590"/>
        <v>4.3708338755721332E-3</v>
      </c>
      <c r="AV1367" s="5">
        <f t="shared" si="591"/>
        <v>4.0164328071656819E-4</v>
      </c>
      <c r="AW1367" s="5">
        <f t="shared" si="592"/>
        <v>9.7334652758629403E-5</v>
      </c>
      <c r="AX1367" s="5">
        <f t="shared" si="593"/>
        <v>-3.6043570006953907E-3</v>
      </c>
      <c r="AZ1367" s="7">
        <f t="shared" si="577"/>
        <v>153.93878162456136</v>
      </c>
      <c r="BA1367" s="4">
        <f t="shared" si="594"/>
        <v>1.4981065628123283E-3</v>
      </c>
      <c r="BB1367" s="5">
        <f>AZ1367/MAX($AZ$16:AZ1367)-1</f>
        <v>-5.2584725677595756E-5</v>
      </c>
    </row>
    <row r="1368" spans="1:54" x14ac:dyDescent="0.25">
      <c r="A1368" s="3">
        <v>44550</v>
      </c>
      <c r="B1368">
        <f>IFERROR(VLOOKUP($A1368,Finnifty!$A$14:$I$486,B$15+1,FALSE),All_curves!B1367)</f>
        <v>1031622.81</v>
      </c>
      <c r="C1368">
        <f>IFERROR(VLOOKUP($A1368,Finnifty!$A$14:$I$486,C$15+1,FALSE),All_curves!C1367)</f>
        <v>1030883.13</v>
      </c>
      <c r="D1368">
        <f>IFERROR(VLOOKUP($A1368,Finnifty!$A$14:$I$486,D$15+1,FALSE),All_curves!D1367)</f>
        <v>1061678.6299999999</v>
      </c>
      <c r="E1368">
        <f>IFERROR(VLOOKUP($A1368,Finnifty!$A$14:$I$486,E$15+1,FALSE),All_curves!E1367)</f>
        <v>994977.88</v>
      </c>
      <c r="F1368">
        <f>IFERROR(VLOOKUP($A1368,Finnifty!$A$14:$I$486,F$15+1,FALSE),All_curves!F1367)</f>
        <v>1071218.1299999999</v>
      </c>
      <c r="G1368">
        <f>IFERROR(VLOOKUP($A1368,Finnifty!$A$14:$I$486,G$15+1,FALSE),All_curves!G1367)</f>
        <v>1109102</v>
      </c>
      <c r="H1368">
        <f>IFERROR(VLOOKUP($A1368,Finnifty!$A$14:$I$486,H$15+1,FALSE),All_curves!H1367)</f>
        <v>1059780.8799999999</v>
      </c>
      <c r="I1368">
        <f>IFERROR(VLOOKUP($A1368,Finnifty!$A$14:$I$486,I$15+1,FALSE),All_curves!I1367)</f>
        <v>1005963.81</v>
      </c>
      <c r="J1368">
        <f>IFERROR(VLOOKUP($A1368,Banknifty!$A$14:$I$4860,2,FALSE),All_curves!J1367)</f>
        <v>19560588</v>
      </c>
      <c r="K1368">
        <f>IFERROR(VLOOKUP($A1368,Banknifty!$A$14:$I$4860,3,FALSE),All_curves!K1367)</f>
        <v>35297768</v>
      </c>
      <c r="L1368">
        <f>IFERROR(VLOOKUP($A1368,Banknifty!$A$14:$I$4860,4,FALSE),All_curves!L1367)</f>
        <v>25672696</v>
      </c>
      <c r="M1368">
        <f>IFERROR(VLOOKUP($A1368,Banknifty!$A$14:$I$4860,5,FALSE),All_curves!M1367)</f>
        <v>36865500</v>
      </c>
      <c r="N1368">
        <f>IFERROR(VLOOKUP($A1368,Banknifty!$A$14:$I$4860,6,FALSE),All_curves!N1367)</f>
        <v>19033588</v>
      </c>
      <c r="O1368">
        <f>IFERROR(VLOOKUP($A1368,Banknifty!$A$14:$I$4860,7,FALSE),All_curves!O1367)</f>
        <v>32762370</v>
      </c>
      <c r="P1368">
        <f>IFERROR(VLOOKUP($A1368,Banknifty!$A$14:$I$4860,8,FALSE),All_curves!P1367)</f>
        <v>32762370</v>
      </c>
      <c r="Q1368">
        <f>IFERROR(VLOOKUP($A1368,Banknifty!$A$14:$I$4860,9,FALSE),All_curves!Q1367)</f>
        <v>25857516</v>
      </c>
      <c r="R1368">
        <f>IFERROR(VLOOKUP($A1368,Nifty!$A$14:$I$4860,2,FALSE),All_curves!R1367)</f>
        <v>10179959</v>
      </c>
      <c r="S1368">
        <f>IFERROR(VLOOKUP($A1368,Nifty!$A$14:$I$4860,3,FALSE),All_curves!S1367)</f>
        <v>12787364</v>
      </c>
      <c r="T1368">
        <f>IFERROR(VLOOKUP($A1368,Nifty!$A$14:$I$4860,4,FALSE),All_curves!T1367)</f>
        <v>13337558</v>
      </c>
      <c r="U1368">
        <f>IFERROR(VLOOKUP($A1368,Nifty!$A$14:$I$4860,5,FALSE),All_curves!U1367)</f>
        <v>13605754</v>
      </c>
      <c r="V1368">
        <f>IFERROR(VLOOKUP($A1368,Nifty!$A$14:$I$4860,6,FALSE),All_curves!V1367)</f>
        <v>11092366</v>
      </c>
      <c r="W1368">
        <f>IFERROR(VLOOKUP($A1368,Nifty!$A$14:$I$4860,7,FALSE),All_curves!W1367)</f>
        <v>13130463</v>
      </c>
      <c r="X1368">
        <f>IFERROR(VLOOKUP($A1368,Nifty!$A$14:$I$4860,8,FALSE),All_curves!X1367)</f>
        <v>13298740</v>
      </c>
      <c r="Y1368">
        <f>IFERROR(VLOOKUP($A1368,Nifty!$A$14:$I$4860,9,FALSE),All_curves!Y1367)</f>
        <v>12632536</v>
      </c>
      <c r="AA1368" s="5">
        <f t="shared" si="569"/>
        <v>2.9105227553417823E-2</v>
      </c>
      <c r="AB1368" s="5">
        <f t="shared" si="570"/>
        <v>1.0746155630904086E-2</v>
      </c>
      <c r="AC1368" s="5">
        <f t="shared" si="571"/>
        <v>8.1734725332673897E-3</v>
      </c>
      <c r="AD1368" s="5">
        <f t="shared" si="572"/>
        <v>-7.2180345736871931E-3</v>
      </c>
      <c r="AE1368" s="5">
        <f t="shared" si="573"/>
        <v>1.1982493717137555E-2</v>
      </c>
      <c r="AF1368" s="5">
        <f t="shared" si="574"/>
        <v>5.616518157687711E-3</v>
      </c>
      <c r="AG1368" s="5">
        <f t="shared" si="575"/>
        <v>8.1733626754683097E-3</v>
      </c>
      <c r="AH1368" s="5">
        <f t="shared" si="576"/>
        <v>-3.4365168501859777E-4</v>
      </c>
      <c r="AI1368" s="5">
        <f t="shared" si="578"/>
        <v>2.1560546637537481E-2</v>
      </c>
      <c r="AJ1368" s="5">
        <f t="shared" si="579"/>
        <v>1.6972588291479518E-2</v>
      </c>
      <c r="AK1368" s="5">
        <f t="shared" si="580"/>
        <v>1.9229535448471058E-2</v>
      </c>
      <c r="AL1368" s="5">
        <f t="shared" si="581"/>
        <v>1.6173659834933574E-2</v>
      </c>
      <c r="AM1368" s="5">
        <f t="shared" si="582"/>
        <v>-6.6753115644180294E-4</v>
      </c>
      <c r="AN1368" s="5">
        <f t="shared" si="583"/>
        <v>3.0336676657372053E-4</v>
      </c>
      <c r="AO1368" s="5">
        <f t="shared" si="584"/>
        <v>3.0336676657372053E-4</v>
      </c>
      <c r="AP1368" s="5">
        <f t="shared" si="585"/>
        <v>-2.7984027994232274E-4</v>
      </c>
      <c r="AQ1368" s="5">
        <f t="shared" si="586"/>
        <v>1.2860091619434577E-2</v>
      </c>
      <c r="AR1368" s="5">
        <f t="shared" si="587"/>
        <v>1.0474354698089883E-2</v>
      </c>
      <c r="AS1368" s="5">
        <f t="shared" si="588"/>
        <v>8.0235681876326126E-3</v>
      </c>
      <c r="AT1368" s="5">
        <f t="shared" si="589"/>
        <v>6.331065534224134E-3</v>
      </c>
      <c r="AU1368" s="5">
        <f t="shared" si="590"/>
        <v>1.2860123263164658E-2</v>
      </c>
      <c r="AV1368" s="5">
        <f t="shared" si="591"/>
        <v>1.0474394458208858E-2</v>
      </c>
      <c r="AW1368" s="5">
        <f t="shared" si="592"/>
        <v>8.0235666403847272E-3</v>
      </c>
      <c r="AX1368" s="5">
        <f t="shared" si="593"/>
        <v>4.1086075169172176E-5</v>
      </c>
      <c r="AZ1368" s="7">
        <f t="shared" si="577"/>
        <v>155.27881542684469</v>
      </c>
      <c r="BA1368" s="4">
        <f t="shared" si="594"/>
        <v>8.704978616444611E-3</v>
      </c>
      <c r="BB1368" s="5">
        <f>AZ1368/MAX($AZ$16:AZ1368)-1</f>
        <v>0</v>
      </c>
    </row>
    <row r="1369" spans="1:54" x14ac:dyDescent="0.25">
      <c r="A1369" s="3">
        <v>44551</v>
      </c>
      <c r="B1369">
        <f>IFERROR(VLOOKUP($A1369,Finnifty!$A$14:$I$486,B$15+1,FALSE),All_curves!B1368)</f>
        <v>1031622.81</v>
      </c>
      <c r="C1369">
        <f>IFERROR(VLOOKUP($A1369,Finnifty!$A$14:$I$486,C$15+1,FALSE),All_curves!C1368)</f>
        <v>1030883.13</v>
      </c>
      <c r="D1369">
        <f>IFERROR(VLOOKUP($A1369,Finnifty!$A$14:$I$486,D$15+1,FALSE),All_curves!D1368)</f>
        <v>1061678.6299999999</v>
      </c>
      <c r="E1369">
        <f>IFERROR(VLOOKUP($A1369,Finnifty!$A$14:$I$486,E$15+1,FALSE),All_curves!E1368)</f>
        <v>994977.88</v>
      </c>
      <c r="F1369">
        <f>IFERROR(VLOOKUP($A1369,Finnifty!$A$14:$I$486,F$15+1,FALSE),All_curves!F1368)</f>
        <v>1071218.1299999999</v>
      </c>
      <c r="G1369">
        <f>IFERROR(VLOOKUP($A1369,Finnifty!$A$14:$I$486,G$15+1,FALSE),All_curves!G1368)</f>
        <v>1109102</v>
      </c>
      <c r="H1369">
        <f>IFERROR(VLOOKUP($A1369,Finnifty!$A$14:$I$486,H$15+1,FALSE),All_curves!H1368)</f>
        <v>1059780.8799999999</v>
      </c>
      <c r="I1369">
        <f>IFERROR(VLOOKUP($A1369,Finnifty!$A$14:$I$486,I$15+1,FALSE),All_curves!I1368)</f>
        <v>1005963.81</v>
      </c>
      <c r="J1369">
        <f>IFERROR(VLOOKUP($A1369,Banknifty!$A$14:$I$4860,2,FALSE),All_curves!J1368)</f>
        <v>19358456</v>
      </c>
      <c r="K1369">
        <f>IFERROR(VLOOKUP($A1369,Banknifty!$A$14:$I$4860,3,FALSE),All_curves!K1368)</f>
        <v>34992028</v>
      </c>
      <c r="L1369">
        <f>IFERROR(VLOOKUP($A1369,Banknifty!$A$14:$I$4860,4,FALSE),All_curves!L1368)</f>
        <v>25402124</v>
      </c>
      <c r="M1369">
        <f>IFERROR(VLOOKUP($A1369,Banknifty!$A$14:$I$4860,5,FALSE),All_curves!M1368)</f>
        <v>36620428</v>
      </c>
      <c r="N1369">
        <f>IFERROR(VLOOKUP($A1369,Banknifty!$A$14:$I$4860,6,FALSE),All_curves!N1368)</f>
        <v>19018132</v>
      </c>
      <c r="O1369">
        <f>IFERROR(VLOOKUP($A1369,Banknifty!$A$14:$I$4860,7,FALSE),All_curves!O1368)</f>
        <v>32644938</v>
      </c>
      <c r="P1369">
        <f>IFERROR(VLOOKUP($A1369,Banknifty!$A$14:$I$4860,8,FALSE),All_curves!P1368)</f>
        <v>32644938</v>
      </c>
      <c r="Q1369">
        <f>IFERROR(VLOOKUP($A1369,Banknifty!$A$14:$I$4860,9,FALSE),All_curves!Q1368)</f>
        <v>25847206</v>
      </c>
      <c r="R1369">
        <f>IFERROR(VLOOKUP($A1369,Nifty!$A$14:$I$4860,2,FALSE),All_curves!R1368)</f>
        <v>10123074</v>
      </c>
      <c r="S1369">
        <f>IFERROR(VLOOKUP($A1369,Nifty!$A$14:$I$4860,3,FALSE),All_curves!S1368)</f>
        <v>12673705</v>
      </c>
      <c r="T1369">
        <f>IFERROR(VLOOKUP($A1369,Nifty!$A$14:$I$4860,4,FALSE),All_curves!T1368)</f>
        <v>13219353</v>
      </c>
      <c r="U1369">
        <f>IFERROR(VLOOKUP($A1369,Nifty!$A$14:$I$4860,5,FALSE),All_curves!U1368)</f>
        <v>13491045</v>
      </c>
      <c r="V1369">
        <f>IFERROR(VLOOKUP($A1369,Nifty!$A$14:$I$4860,6,FALSE),All_curves!V1368)</f>
        <v>11030383</v>
      </c>
      <c r="W1369">
        <f>IFERROR(VLOOKUP($A1369,Nifty!$A$14:$I$4860,7,FALSE),All_curves!W1368)</f>
        <v>13013754</v>
      </c>
      <c r="X1369">
        <f>IFERROR(VLOOKUP($A1369,Nifty!$A$14:$I$4860,8,FALSE),All_curves!X1368)</f>
        <v>13180879</v>
      </c>
      <c r="Y1369">
        <f>IFERROR(VLOOKUP($A1369,Nifty!$A$14:$I$4860,9,FALSE),All_curves!Y1368)</f>
        <v>12712513</v>
      </c>
      <c r="AA1369" s="5">
        <f t="shared" si="569"/>
        <v>0</v>
      </c>
      <c r="AB1369" s="5">
        <f t="shared" si="570"/>
        <v>0</v>
      </c>
      <c r="AC1369" s="5">
        <f t="shared" si="571"/>
        <v>0</v>
      </c>
      <c r="AD1369" s="5">
        <f t="shared" si="572"/>
        <v>0</v>
      </c>
      <c r="AE1369" s="5">
        <f t="shared" si="573"/>
        <v>0</v>
      </c>
      <c r="AF1369" s="5">
        <f t="shared" si="574"/>
        <v>0</v>
      </c>
      <c r="AG1369" s="5">
        <f t="shared" si="575"/>
        <v>0</v>
      </c>
      <c r="AH1369" s="5">
        <f t="shared" si="576"/>
        <v>0</v>
      </c>
      <c r="AI1369" s="5">
        <f t="shared" si="578"/>
        <v>-1.0333636187214834E-2</v>
      </c>
      <c r="AJ1369" s="5">
        <f t="shared" si="579"/>
        <v>-8.6617374786983614E-3</v>
      </c>
      <c r="AK1369" s="5">
        <f t="shared" si="580"/>
        <v>-1.0539290458625783E-2</v>
      </c>
      <c r="AL1369" s="5">
        <f t="shared" si="581"/>
        <v>-6.6477329752749892E-3</v>
      </c>
      <c r="AM1369" s="5">
        <f t="shared" si="582"/>
        <v>-8.1203817167840864E-4</v>
      </c>
      <c r="AN1369" s="5">
        <f t="shared" si="583"/>
        <v>-3.5843560768039628E-3</v>
      </c>
      <c r="AO1369" s="5">
        <f t="shared" si="584"/>
        <v>-3.5843560768039628E-3</v>
      </c>
      <c r="AP1369" s="5">
        <f t="shared" si="585"/>
        <v>-3.9872352781300524E-4</v>
      </c>
      <c r="AQ1369" s="5">
        <f t="shared" si="586"/>
        <v>-5.5879399907209359E-3</v>
      </c>
      <c r="AR1369" s="5">
        <f t="shared" si="587"/>
        <v>-8.8883838764580725E-3</v>
      </c>
      <c r="AS1369" s="5">
        <f t="shared" si="588"/>
        <v>-8.8625668956791026E-3</v>
      </c>
      <c r="AT1369" s="5">
        <f t="shared" si="589"/>
        <v>-8.4309182717841047E-3</v>
      </c>
      <c r="AU1369" s="5">
        <f t="shared" si="590"/>
        <v>-5.58789711771146E-3</v>
      </c>
      <c r="AV1369" s="5">
        <f t="shared" si="591"/>
        <v>-8.8884146735724867E-3</v>
      </c>
      <c r="AW1369" s="5">
        <f t="shared" si="592"/>
        <v>-8.8625689351021775E-3</v>
      </c>
      <c r="AX1369" s="5">
        <f t="shared" si="593"/>
        <v>6.3310328187466958E-3</v>
      </c>
      <c r="AZ1369" s="7">
        <f t="shared" si="577"/>
        <v>154.67491328834191</v>
      </c>
      <c r="BA1369" s="4">
        <f t="shared" si="594"/>
        <v>-3.8891469956331233E-3</v>
      </c>
      <c r="BB1369" s="5">
        <f>AZ1369/MAX($AZ$16:AZ1369)-1</f>
        <v>-3.8891469956330305E-3</v>
      </c>
    </row>
    <row r="1370" spans="1:54" x14ac:dyDescent="0.25">
      <c r="A1370" s="3">
        <v>44552</v>
      </c>
      <c r="B1370">
        <f>IFERROR(VLOOKUP($A1370,Finnifty!$A$14:$I$486,B$15+1,FALSE),All_curves!B1369)</f>
        <v>1031622.81</v>
      </c>
      <c r="C1370">
        <f>IFERROR(VLOOKUP($A1370,Finnifty!$A$14:$I$486,C$15+1,FALSE),All_curves!C1369)</f>
        <v>1030883.13</v>
      </c>
      <c r="D1370">
        <f>IFERROR(VLOOKUP($A1370,Finnifty!$A$14:$I$486,D$15+1,FALSE),All_curves!D1369)</f>
        <v>1061678.6299999999</v>
      </c>
      <c r="E1370">
        <f>IFERROR(VLOOKUP($A1370,Finnifty!$A$14:$I$486,E$15+1,FALSE),All_curves!E1369)</f>
        <v>994977.88</v>
      </c>
      <c r="F1370">
        <f>IFERROR(VLOOKUP($A1370,Finnifty!$A$14:$I$486,F$15+1,FALSE),All_curves!F1369)</f>
        <v>1071218.1299999999</v>
      </c>
      <c r="G1370">
        <f>IFERROR(VLOOKUP($A1370,Finnifty!$A$14:$I$486,G$15+1,FALSE),All_curves!G1369)</f>
        <v>1109102</v>
      </c>
      <c r="H1370">
        <f>IFERROR(VLOOKUP($A1370,Finnifty!$A$14:$I$486,H$15+1,FALSE),All_curves!H1369)</f>
        <v>1059780.8799999999</v>
      </c>
      <c r="I1370">
        <f>IFERROR(VLOOKUP($A1370,Finnifty!$A$14:$I$486,I$15+1,FALSE),All_curves!I1369)</f>
        <v>1005963.81</v>
      </c>
      <c r="J1370">
        <f>IFERROR(VLOOKUP($A1370,Banknifty!$A$14:$I$4860,2,FALSE),All_curves!J1369)</f>
        <v>19295390</v>
      </c>
      <c r="K1370">
        <f>IFERROR(VLOOKUP($A1370,Banknifty!$A$14:$I$4860,3,FALSE),All_curves!K1369)</f>
        <v>34636848</v>
      </c>
      <c r="L1370">
        <f>IFERROR(VLOOKUP($A1370,Banknifty!$A$14:$I$4860,4,FALSE),All_curves!L1369)</f>
        <v>25452314</v>
      </c>
      <c r="M1370">
        <f>IFERROR(VLOOKUP($A1370,Banknifty!$A$14:$I$4860,5,FALSE),All_curves!M1369)</f>
        <v>36503072</v>
      </c>
      <c r="N1370">
        <f>IFERROR(VLOOKUP($A1370,Banknifty!$A$14:$I$4860,6,FALSE),All_curves!N1369)</f>
        <v>19231242</v>
      </c>
      <c r="O1370">
        <f>IFERROR(VLOOKUP($A1370,Banknifty!$A$14:$I$4860,7,FALSE),All_curves!O1369)</f>
        <v>32867966</v>
      </c>
      <c r="P1370">
        <f>IFERROR(VLOOKUP($A1370,Banknifty!$A$14:$I$4860,8,FALSE),All_curves!P1369)</f>
        <v>32867966</v>
      </c>
      <c r="Q1370">
        <f>IFERROR(VLOOKUP($A1370,Banknifty!$A$14:$I$4860,9,FALSE),All_curves!Q1369)</f>
        <v>26038608</v>
      </c>
      <c r="R1370">
        <f>IFERROR(VLOOKUP($A1370,Nifty!$A$14:$I$4860,2,FALSE),All_curves!R1369)</f>
        <v>10180356</v>
      </c>
      <c r="S1370">
        <f>IFERROR(VLOOKUP($A1370,Nifty!$A$14:$I$4860,3,FALSE),All_curves!S1369)</f>
        <v>12617492</v>
      </c>
      <c r="T1370">
        <f>IFERROR(VLOOKUP($A1370,Nifty!$A$14:$I$4860,4,FALSE),All_curves!T1369)</f>
        <v>13259531</v>
      </c>
      <c r="U1370">
        <f>IFERROR(VLOOKUP($A1370,Nifty!$A$14:$I$4860,5,FALSE),All_curves!U1369)</f>
        <v>13529133</v>
      </c>
      <c r="V1370">
        <f>IFERROR(VLOOKUP($A1370,Nifty!$A$14:$I$4860,6,FALSE),All_curves!V1369)</f>
        <v>11092798</v>
      </c>
      <c r="W1370">
        <f>IFERROR(VLOOKUP($A1370,Nifty!$A$14:$I$4860,7,FALSE),All_curves!W1369)</f>
        <v>12956034</v>
      </c>
      <c r="X1370">
        <f>IFERROR(VLOOKUP($A1370,Nifty!$A$14:$I$4860,8,FALSE),All_curves!X1369)</f>
        <v>13220940</v>
      </c>
      <c r="Y1370">
        <f>IFERROR(VLOOKUP($A1370,Nifty!$A$14:$I$4860,9,FALSE),All_curves!Y1369)</f>
        <v>12605335</v>
      </c>
      <c r="AA1370" s="5">
        <f t="shared" si="569"/>
        <v>0</v>
      </c>
      <c r="AB1370" s="5">
        <f t="shared" si="570"/>
        <v>0</v>
      </c>
      <c r="AC1370" s="5">
        <f t="shared" si="571"/>
        <v>0</v>
      </c>
      <c r="AD1370" s="5">
        <f t="shared" si="572"/>
        <v>0</v>
      </c>
      <c r="AE1370" s="5">
        <f t="shared" si="573"/>
        <v>0</v>
      </c>
      <c r="AF1370" s="5">
        <f t="shared" si="574"/>
        <v>0</v>
      </c>
      <c r="AG1370" s="5">
        <f t="shared" si="575"/>
        <v>0</v>
      </c>
      <c r="AH1370" s="5">
        <f t="shared" si="576"/>
        <v>0</v>
      </c>
      <c r="AI1370" s="5">
        <f t="shared" si="578"/>
        <v>-3.2578011386859007E-3</v>
      </c>
      <c r="AJ1370" s="5">
        <f t="shared" si="579"/>
        <v>-1.0150311951053537E-2</v>
      </c>
      <c r="AK1370" s="5">
        <f t="shared" si="580"/>
        <v>1.9758190299361544E-3</v>
      </c>
      <c r="AL1370" s="5">
        <f t="shared" si="581"/>
        <v>-3.2046594321617494E-3</v>
      </c>
      <c r="AM1370" s="5">
        <f t="shared" si="582"/>
        <v>1.1205622087384848E-2</v>
      </c>
      <c r="AN1370" s="5">
        <f t="shared" si="583"/>
        <v>6.8319321053695869E-3</v>
      </c>
      <c r="AO1370" s="5">
        <f t="shared" si="584"/>
        <v>6.8319321053695869E-3</v>
      </c>
      <c r="AP1370" s="5">
        <f t="shared" si="585"/>
        <v>7.4051330731839116E-3</v>
      </c>
      <c r="AQ1370" s="5">
        <f t="shared" si="586"/>
        <v>5.6585578649330781E-3</v>
      </c>
      <c r="AR1370" s="5">
        <f t="shared" si="587"/>
        <v>-4.4354038538848561E-3</v>
      </c>
      <c r="AS1370" s="5">
        <f t="shared" si="588"/>
        <v>3.0393318039090289E-3</v>
      </c>
      <c r="AT1370" s="5">
        <f t="shared" si="589"/>
        <v>2.823206060019734E-3</v>
      </c>
      <c r="AU1370" s="5">
        <f t="shared" si="590"/>
        <v>5.6584617234052281E-3</v>
      </c>
      <c r="AV1370" s="5">
        <f t="shared" si="591"/>
        <v>-4.4353074447235352E-3</v>
      </c>
      <c r="AW1370" s="5">
        <f t="shared" si="592"/>
        <v>3.0393268916284466E-3</v>
      </c>
      <c r="AX1370" s="5">
        <f t="shared" si="593"/>
        <v>-8.430905832702007E-3</v>
      </c>
      <c r="AZ1370" s="7">
        <f t="shared" si="577"/>
        <v>154.80738547557698</v>
      </c>
      <c r="BA1370" s="4">
        <f t="shared" si="594"/>
        <v>8.5645554549700076E-4</v>
      </c>
      <c r="BB1370" s="5">
        <f>AZ1370/MAX($AZ$16:AZ1370)-1</f>
        <v>-3.0360223316477919E-3</v>
      </c>
    </row>
    <row r="1371" spans="1:54" x14ac:dyDescent="0.25">
      <c r="A1371" s="3">
        <v>44553</v>
      </c>
      <c r="B1371">
        <f>IFERROR(VLOOKUP($A1371,Finnifty!$A$14:$I$486,B$15+1,FALSE),All_curves!B1370)</f>
        <v>1028586.31</v>
      </c>
      <c r="C1371">
        <f>IFERROR(VLOOKUP($A1371,Finnifty!$A$14:$I$486,C$15+1,FALSE),All_curves!C1370)</f>
        <v>1030883.13</v>
      </c>
      <c r="D1371">
        <f>IFERROR(VLOOKUP($A1371,Finnifty!$A$14:$I$486,D$15+1,FALSE),All_curves!D1370)</f>
        <v>1061678.6299999999</v>
      </c>
      <c r="E1371">
        <f>IFERROR(VLOOKUP($A1371,Finnifty!$A$14:$I$486,E$15+1,FALSE),All_curves!E1370)</f>
        <v>994977.88</v>
      </c>
      <c r="F1371">
        <f>IFERROR(VLOOKUP($A1371,Finnifty!$A$14:$I$486,F$15+1,FALSE),All_curves!F1370)</f>
        <v>1068065.1299999999</v>
      </c>
      <c r="G1371">
        <f>IFERROR(VLOOKUP($A1371,Finnifty!$A$14:$I$486,G$15+1,FALSE),All_curves!G1370)</f>
        <v>1109102</v>
      </c>
      <c r="H1371">
        <f>IFERROR(VLOOKUP($A1371,Finnifty!$A$14:$I$486,H$15+1,FALSE),All_curves!H1370)</f>
        <v>1059780.8799999999</v>
      </c>
      <c r="I1371">
        <f>IFERROR(VLOOKUP($A1371,Finnifty!$A$14:$I$486,I$15+1,FALSE),All_curves!I1370)</f>
        <v>1005963.81</v>
      </c>
      <c r="J1371">
        <f>IFERROR(VLOOKUP($A1371,Banknifty!$A$14:$I$4860,2,FALSE),All_curves!J1370)</f>
        <v>19311344</v>
      </c>
      <c r="K1371">
        <f>IFERROR(VLOOKUP($A1371,Banknifty!$A$14:$I$4860,3,FALSE),All_curves!K1370)</f>
        <v>34219552</v>
      </c>
      <c r="L1371">
        <f>IFERROR(VLOOKUP($A1371,Banknifty!$A$14:$I$4860,4,FALSE),All_curves!L1370)</f>
        <v>25472070</v>
      </c>
      <c r="M1371">
        <f>IFERROR(VLOOKUP($A1371,Banknifty!$A$14:$I$4860,5,FALSE),All_curves!M1370)</f>
        <v>36134940</v>
      </c>
      <c r="N1371">
        <f>IFERROR(VLOOKUP($A1371,Banknifty!$A$14:$I$4860,6,FALSE),All_curves!N1370)</f>
        <v>19645880</v>
      </c>
      <c r="O1371">
        <f>IFERROR(VLOOKUP($A1371,Banknifty!$A$14:$I$4860,7,FALSE),All_curves!O1370)</f>
        <v>33425820</v>
      </c>
      <c r="P1371">
        <f>IFERROR(VLOOKUP($A1371,Banknifty!$A$14:$I$4860,8,FALSE),All_curves!P1370)</f>
        <v>33425820</v>
      </c>
      <c r="Q1371">
        <f>IFERROR(VLOOKUP($A1371,Banknifty!$A$14:$I$4860,9,FALSE),All_curves!Q1370)</f>
        <v>26459746</v>
      </c>
      <c r="R1371">
        <f>IFERROR(VLOOKUP($A1371,Nifty!$A$14:$I$4860,2,FALSE),All_curves!R1370)</f>
        <v>10161941</v>
      </c>
      <c r="S1371">
        <f>IFERROR(VLOOKUP($A1371,Nifty!$A$14:$I$4860,3,FALSE),All_curves!S1370)</f>
        <v>12534819</v>
      </c>
      <c r="T1371">
        <f>IFERROR(VLOOKUP($A1371,Nifty!$A$14:$I$4860,4,FALSE),All_curves!T1370)</f>
        <v>13193261</v>
      </c>
      <c r="U1371">
        <f>IFERROR(VLOOKUP($A1371,Nifty!$A$14:$I$4860,5,FALSE),All_curves!U1370)</f>
        <v>13460898</v>
      </c>
      <c r="V1371">
        <f>IFERROR(VLOOKUP($A1371,Nifty!$A$14:$I$4860,6,FALSE),All_curves!V1370)</f>
        <v>11158782</v>
      </c>
      <c r="W1371">
        <f>IFERROR(VLOOKUP($A1371,Nifty!$A$14:$I$4860,7,FALSE),All_curves!W1370)</f>
        <v>12934894</v>
      </c>
      <c r="X1371">
        <f>IFERROR(VLOOKUP($A1371,Nifty!$A$14:$I$4860,8,FALSE),All_curves!X1370)</f>
        <v>13220940</v>
      </c>
      <c r="Y1371">
        <f>IFERROR(VLOOKUP($A1371,Nifty!$A$14:$I$4860,9,FALSE),All_curves!Y1370)</f>
        <v>12640922</v>
      </c>
      <c r="AA1371" s="5">
        <f t="shared" si="569"/>
        <v>-2.943420764416782E-3</v>
      </c>
      <c r="AB1371" s="5">
        <f t="shared" si="570"/>
        <v>0</v>
      </c>
      <c r="AC1371" s="5">
        <f t="shared" si="571"/>
        <v>0</v>
      </c>
      <c r="AD1371" s="5">
        <f t="shared" si="572"/>
        <v>0</v>
      </c>
      <c r="AE1371" s="5">
        <f t="shared" si="573"/>
        <v>-2.9433781147822913E-3</v>
      </c>
      <c r="AF1371" s="5">
        <f t="shared" si="574"/>
        <v>0</v>
      </c>
      <c r="AG1371" s="5">
        <f t="shared" si="575"/>
        <v>0</v>
      </c>
      <c r="AH1371" s="5">
        <f t="shared" si="576"/>
        <v>0</v>
      </c>
      <c r="AI1371" s="5">
        <f t="shared" si="578"/>
        <v>8.2682962096125578E-4</v>
      </c>
      <c r="AJ1371" s="5">
        <f t="shared" si="579"/>
        <v>-1.2047747531761521E-2</v>
      </c>
      <c r="AK1371" s="5">
        <f t="shared" si="580"/>
        <v>7.7619661615058178E-4</v>
      </c>
      <c r="AL1371" s="5">
        <f t="shared" si="581"/>
        <v>-1.0084959424784823E-2</v>
      </c>
      <c r="AM1371" s="5">
        <f t="shared" si="582"/>
        <v>2.1560645953079938E-2</v>
      </c>
      <c r="AN1371" s="5">
        <f t="shared" si="583"/>
        <v>1.6972574451367128E-2</v>
      </c>
      <c r="AO1371" s="5">
        <f t="shared" si="584"/>
        <v>1.6972574451367128E-2</v>
      </c>
      <c r="AP1371" s="5">
        <f t="shared" si="585"/>
        <v>1.6173598834469116E-2</v>
      </c>
      <c r="AQ1371" s="5">
        <f t="shared" si="586"/>
        <v>-1.8088758389195325E-3</v>
      </c>
      <c r="AR1371" s="5">
        <f t="shared" si="587"/>
        <v>-6.5522530150999847E-3</v>
      </c>
      <c r="AS1371" s="5">
        <f t="shared" si="588"/>
        <v>-4.9979143304540452E-3</v>
      </c>
      <c r="AT1371" s="5">
        <f t="shared" si="589"/>
        <v>-5.0435604410127288E-3</v>
      </c>
      <c r="AU1371" s="5">
        <f t="shared" si="590"/>
        <v>5.9483639745354644E-3</v>
      </c>
      <c r="AV1371" s="5">
        <f t="shared" si="591"/>
        <v>-1.6316721614036966E-3</v>
      </c>
      <c r="AW1371" s="5">
        <f t="shared" si="592"/>
        <v>0</v>
      </c>
      <c r="AX1371" s="5">
        <f t="shared" si="593"/>
        <v>2.8231697134586398E-3</v>
      </c>
      <c r="AZ1371" s="7">
        <f t="shared" si="577"/>
        <v>155.02669704774024</v>
      </c>
      <c r="BA1371" s="4">
        <f t="shared" si="594"/>
        <v>1.4166738330314101E-3</v>
      </c>
      <c r="BB1371" s="5">
        <f>AZ1371/MAX($AZ$16:AZ1371)-1</f>
        <v>-1.6236495520099981E-3</v>
      </c>
    </row>
    <row r="1372" spans="1:54" x14ac:dyDescent="0.25">
      <c r="A1372" s="3">
        <v>44554</v>
      </c>
      <c r="B1372">
        <f>IFERROR(VLOOKUP($A1372,Finnifty!$A$14:$I$486,B$15+1,FALSE),All_curves!B1371)</f>
        <v>1023439.5</v>
      </c>
      <c r="C1372">
        <f>IFERROR(VLOOKUP($A1372,Finnifty!$A$14:$I$486,C$15+1,FALSE),All_curves!C1371)</f>
        <v>1028256.06</v>
      </c>
      <c r="D1372">
        <f>IFERROR(VLOOKUP($A1372,Finnifty!$A$14:$I$486,D$15+1,FALSE),All_curves!D1371)</f>
        <v>1061277.6299999999</v>
      </c>
      <c r="E1372">
        <f>IFERROR(VLOOKUP($A1372,Finnifty!$A$14:$I$486,E$15+1,FALSE),All_curves!E1371)</f>
        <v>993466.69</v>
      </c>
      <c r="F1372">
        <f>IFERROR(VLOOKUP($A1372,Finnifty!$A$14:$I$486,F$15+1,FALSE),All_curves!F1371)</f>
        <v>1062058.3799999999</v>
      </c>
      <c r="G1372">
        <f>IFERROR(VLOOKUP($A1372,Finnifty!$A$14:$I$486,G$15+1,FALSE),All_curves!G1371)</f>
        <v>1106275.5</v>
      </c>
      <c r="H1372">
        <f>IFERROR(VLOOKUP($A1372,Finnifty!$A$14:$I$486,H$15+1,FALSE),All_curves!H1371)</f>
        <v>1059380.6299999999</v>
      </c>
      <c r="I1372">
        <f>IFERROR(VLOOKUP($A1372,Finnifty!$A$14:$I$486,I$15+1,FALSE),All_curves!I1371)</f>
        <v>1004435.88</v>
      </c>
      <c r="J1372">
        <f>IFERROR(VLOOKUP($A1372,Banknifty!$A$14:$I$4860,2,FALSE),All_curves!J1371)</f>
        <v>19300114</v>
      </c>
      <c r="K1372">
        <f>IFERROR(VLOOKUP($A1372,Banknifty!$A$14:$I$4860,3,FALSE),All_curves!K1371)</f>
        <v>34117732</v>
      </c>
      <c r="L1372">
        <f>IFERROR(VLOOKUP($A1372,Banknifty!$A$14:$I$4860,4,FALSE),All_curves!L1371)</f>
        <v>25432832</v>
      </c>
      <c r="M1372">
        <f>IFERROR(VLOOKUP($A1372,Banknifty!$A$14:$I$4860,5,FALSE),All_curves!M1371)</f>
        <v>36095292</v>
      </c>
      <c r="N1372">
        <f>IFERROR(VLOOKUP($A1372,Banknifty!$A$14:$I$4860,6,FALSE),All_curves!N1371)</f>
        <v>19442866</v>
      </c>
      <c r="O1372">
        <f>IFERROR(VLOOKUP($A1372,Banknifty!$A$14:$I$4860,7,FALSE),All_curves!O1371)</f>
        <v>33136296</v>
      </c>
      <c r="P1372">
        <f>IFERROR(VLOOKUP($A1372,Banknifty!$A$14:$I$4860,8,FALSE),All_curves!P1371)</f>
        <v>33136296</v>
      </c>
      <c r="Q1372">
        <f>IFERROR(VLOOKUP($A1372,Banknifty!$A$14:$I$4860,9,FALSE),All_curves!Q1371)</f>
        <v>26283850</v>
      </c>
      <c r="R1372">
        <f>IFERROR(VLOOKUP($A1372,Nifty!$A$14:$I$4860,2,FALSE),All_curves!R1371)</f>
        <v>10146147</v>
      </c>
      <c r="S1372">
        <f>IFERROR(VLOOKUP($A1372,Nifty!$A$14:$I$4860,3,FALSE),All_curves!S1371)</f>
        <v>12497809</v>
      </c>
      <c r="T1372">
        <f>IFERROR(VLOOKUP($A1372,Nifty!$A$14:$I$4860,4,FALSE),All_curves!T1371)</f>
        <v>13170297</v>
      </c>
      <c r="U1372">
        <f>IFERROR(VLOOKUP($A1372,Nifty!$A$14:$I$4860,5,FALSE),All_curves!U1371)</f>
        <v>13460898</v>
      </c>
      <c r="V1372">
        <f>IFERROR(VLOOKUP($A1372,Nifty!$A$14:$I$4860,6,FALSE),All_curves!V1371)</f>
        <v>11141438</v>
      </c>
      <c r="W1372">
        <f>IFERROR(VLOOKUP($A1372,Nifty!$A$14:$I$4860,7,FALSE),All_curves!W1371)</f>
        <v>12896703</v>
      </c>
      <c r="X1372">
        <f>IFERROR(VLOOKUP($A1372,Nifty!$A$14:$I$4860,8,FALSE),All_curves!X1371)</f>
        <v>13197928</v>
      </c>
      <c r="Y1372">
        <f>IFERROR(VLOOKUP($A1372,Nifty!$A$14:$I$4860,9,FALSE),All_curves!Y1371)</f>
        <v>12640922</v>
      </c>
      <c r="AA1372" s="5">
        <f t="shared" si="569"/>
        <v>-5.0037706607236609E-3</v>
      </c>
      <c r="AB1372" s="5">
        <f t="shared" si="570"/>
        <v>-2.548368407192747E-3</v>
      </c>
      <c r="AC1372" s="5">
        <f t="shared" si="571"/>
        <v>-3.7770375014523072E-4</v>
      </c>
      <c r="AD1372" s="5">
        <f t="shared" si="572"/>
        <v>-1.5188176846705481E-3</v>
      </c>
      <c r="AE1372" s="5">
        <f t="shared" si="573"/>
        <v>-5.6239547863528028E-3</v>
      </c>
      <c r="AF1372" s="5">
        <f t="shared" si="574"/>
        <v>-2.5484581219761271E-3</v>
      </c>
      <c r="AG1372" s="5">
        <f t="shared" si="575"/>
        <v>-3.7767241092323545E-4</v>
      </c>
      <c r="AH1372" s="5">
        <f t="shared" si="576"/>
        <v>-1.5188717375429484E-3</v>
      </c>
      <c r="AI1372" s="5">
        <f t="shared" si="578"/>
        <v>-5.8152348174211888E-4</v>
      </c>
      <c r="AJ1372" s="5">
        <f t="shared" si="579"/>
        <v>-2.9754919059139517E-3</v>
      </c>
      <c r="AK1372" s="5">
        <f t="shared" si="580"/>
        <v>-1.5404323245028495E-3</v>
      </c>
      <c r="AL1372" s="5">
        <f t="shared" si="581"/>
        <v>-1.0972205848411853E-3</v>
      </c>
      <c r="AM1372" s="5">
        <f t="shared" si="582"/>
        <v>-1.0333667924267043E-2</v>
      </c>
      <c r="AN1372" s="5">
        <f t="shared" si="583"/>
        <v>-8.6616872824660796E-3</v>
      </c>
      <c r="AO1372" s="5">
        <f t="shared" si="584"/>
        <v>-8.6616872824660796E-3</v>
      </c>
      <c r="AP1372" s="5">
        <f t="shared" si="585"/>
        <v>-6.6476828613547534E-3</v>
      </c>
      <c r="AQ1372" s="5">
        <f t="shared" si="586"/>
        <v>-1.5542306336948641E-3</v>
      </c>
      <c r="AR1372" s="5">
        <f t="shared" si="587"/>
        <v>-2.9525755417768584E-3</v>
      </c>
      <c r="AS1372" s="5">
        <f t="shared" si="588"/>
        <v>-1.7405855913863455E-3</v>
      </c>
      <c r="AT1372" s="5">
        <f t="shared" si="589"/>
        <v>0</v>
      </c>
      <c r="AU1372" s="5">
        <f t="shared" si="590"/>
        <v>-1.5542914988392331E-3</v>
      </c>
      <c r="AV1372" s="5">
        <f t="shared" si="591"/>
        <v>-2.9525560858867372E-3</v>
      </c>
      <c r="AW1372" s="5">
        <f t="shared" si="592"/>
        <v>-1.7405721529634155E-3</v>
      </c>
      <c r="AX1372" s="5">
        <f t="shared" si="593"/>
        <v>0</v>
      </c>
      <c r="AZ1372" s="7">
        <f t="shared" si="577"/>
        <v>154.55831086557794</v>
      </c>
      <c r="BA1372" s="4">
        <f t="shared" si="594"/>
        <v>-3.0213259463178679E-3</v>
      </c>
      <c r="BB1372" s="5">
        <f>AZ1372/MAX($AZ$16:AZ1372)-1</f>
        <v>-4.6400699238087206E-3</v>
      </c>
    </row>
    <row r="1373" spans="1:54" x14ac:dyDescent="0.25">
      <c r="A1373" s="3">
        <v>44557</v>
      </c>
      <c r="B1373">
        <f>IFERROR(VLOOKUP($A1373,Finnifty!$A$14:$I$486,B$15+1,FALSE),All_curves!B1372)</f>
        <v>1027454.81</v>
      </c>
      <c r="C1373">
        <f>IFERROR(VLOOKUP($A1373,Finnifty!$A$14:$I$486,C$15+1,FALSE),All_curves!C1372)</f>
        <v>1031533.88</v>
      </c>
      <c r="D1373">
        <f>IFERROR(VLOOKUP($A1373,Finnifty!$A$14:$I$486,D$15+1,FALSE),All_curves!D1372)</f>
        <v>1061135.8799999999</v>
      </c>
      <c r="E1373">
        <f>IFERROR(VLOOKUP($A1373,Finnifty!$A$14:$I$486,E$15+1,FALSE),All_curves!E1372)</f>
        <v>997932.38</v>
      </c>
      <c r="F1373">
        <f>IFERROR(VLOOKUP($A1373,Finnifty!$A$14:$I$486,F$15+1,FALSE),All_curves!F1372)</f>
        <v>1065386.75</v>
      </c>
      <c r="G1373">
        <f>IFERROR(VLOOKUP($A1373,Finnifty!$A$14:$I$486,G$15+1,FALSE),All_curves!G1372)</f>
        <v>1109802.1299999999</v>
      </c>
      <c r="H1373">
        <f>IFERROR(VLOOKUP($A1373,Finnifty!$A$14:$I$486,H$15+1,FALSE),All_curves!H1372)</f>
        <v>1059239.1299999999</v>
      </c>
      <c r="I1373">
        <f>IFERROR(VLOOKUP($A1373,Finnifty!$A$14:$I$486,I$15+1,FALSE),All_curves!I1372)</f>
        <v>1008950.88</v>
      </c>
      <c r="J1373">
        <f>IFERROR(VLOOKUP($A1373,Banknifty!$A$14:$I$4860,2,FALSE),All_curves!J1372)</f>
        <v>19461780</v>
      </c>
      <c r="K1373">
        <f>IFERROR(VLOOKUP($A1373,Banknifty!$A$14:$I$4860,3,FALSE),All_curves!K1372)</f>
        <v>34530732</v>
      </c>
      <c r="L1373">
        <f>IFERROR(VLOOKUP($A1373,Banknifty!$A$14:$I$4860,4,FALSE),All_curves!L1372)</f>
        <v>25559052</v>
      </c>
      <c r="M1373">
        <f>IFERROR(VLOOKUP($A1373,Banknifty!$A$14:$I$4860,5,FALSE),All_curves!M1372)</f>
        <v>36240412</v>
      </c>
      <c r="N1373">
        <f>IFERROR(VLOOKUP($A1373,Banknifty!$A$14:$I$4860,6,FALSE),All_curves!N1372)</f>
        <v>19379524</v>
      </c>
      <c r="O1373">
        <f>IFERROR(VLOOKUP($A1373,Banknifty!$A$14:$I$4860,7,FALSE),All_curves!O1372)</f>
        <v>32799952</v>
      </c>
      <c r="P1373">
        <f>IFERROR(VLOOKUP($A1373,Banknifty!$A$14:$I$4860,8,FALSE),All_curves!P1372)</f>
        <v>32799952</v>
      </c>
      <c r="Q1373">
        <f>IFERROR(VLOOKUP($A1373,Banknifty!$A$14:$I$4860,9,FALSE),All_curves!Q1372)</f>
        <v>26199618</v>
      </c>
      <c r="R1373">
        <f>IFERROR(VLOOKUP($A1373,Nifty!$A$14:$I$4860,2,FALSE),All_curves!R1372)</f>
        <v>10174626</v>
      </c>
      <c r="S1373">
        <f>IFERROR(VLOOKUP($A1373,Nifty!$A$14:$I$4860,3,FALSE),All_curves!S1372)</f>
        <v>12588271</v>
      </c>
      <c r="T1373">
        <f>IFERROR(VLOOKUP($A1373,Nifty!$A$14:$I$4860,4,FALSE),All_curves!T1372)</f>
        <v>13230657</v>
      </c>
      <c r="U1373">
        <f>IFERROR(VLOOKUP($A1373,Nifty!$A$14:$I$4860,5,FALSE),All_curves!U1372)</f>
        <v>13479614</v>
      </c>
      <c r="V1373">
        <f>IFERROR(VLOOKUP($A1373,Nifty!$A$14:$I$4860,6,FALSE),All_curves!V1372)</f>
        <v>11172712</v>
      </c>
      <c r="W1373">
        <f>IFERROR(VLOOKUP($A1373,Nifty!$A$14:$I$4860,7,FALSE),All_curves!W1372)</f>
        <v>12990052</v>
      </c>
      <c r="X1373">
        <f>IFERROR(VLOOKUP($A1373,Nifty!$A$14:$I$4860,8,FALSE),All_curves!X1372)</f>
        <v>13258415</v>
      </c>
      <c r="Y1373">
        <f>IFERROR(VLOOKUP($A1373,Nifty!$A$14:$I$4860,9,FALSE),All_curves!Y1372)</f>
        <v>12640922</v>
      </c>
      <c r="AA1373" s="5">
        <f t="shared" si="569"/>
        <v>3.9233486688758923E-3</v>
      </c>
      <c r="AB1373" s="5">
        <f t="shared" si="570"/>
        <v>3.1877468341883208E-3</v>
      </c>
      <c r="AC1373" s="5">
        <f t="shared" si="571"/>
        <v>-1.3356542717291031E-4</v>
      </c>
      <c r="AD1373" s="5">
        <f t="shared" si="572"/>
        <v>4.4950576048001789E-3</v>
      </c>
      <c r="AE1373" s="5">
        <f t="shared" si="573"/>
        <v>3.1338861052065958E-3</v>
      </c>
      <c r="AF1373" s="5">
        <f t="shared" si="574"/>
        <v>3.1878406418652805E-3</v>
      </c>
      <c r="AG1373" s="5">
        <f t="shared" si="575"/>
        <v>-1.3356861168967171E-4</v>
      </c>
      <c r="AH1373" s="5">
        <f t="shared" si="576"/>
        <v>4.4950604512454806E-3</v>
      </c>
      <c r="AI1373" s="5">
        <f t="shared" si="578"/>
        <v>8.3764272065958156E-3</v>
      </c>
      <c r="AJ1373" s="5">
        <f t="shared" si="579"/>
        <v>1.2105142276163106E-2</v>
      </c>
      <c r="AK1373" s="5">
        <f t="shared" si="580"/>
        <v>4.9628763324509606E-3</v>
      </c>
      <c r="AL1373" s="5">
        <f t="shared" si="581"/>
        <v>4.0204689298537488E-3</v>
      </c>
      <c r="AM1373" s="5">
        <f t="shared" si="582"/>
        <v>-3.2578530346297763E-3</v>
      </c>
      <c r="AN1373" s="5">
        <f t="shared" si="583"/>
        <v>-1.0150319758128634E-2</v>
      </c>
      <c r="AO1373" s="5">
        <f t="shared" si="584"/>
        <v>-1.0150319758128634E-2</v>
      </c>
      <c r="AP1373" s="5">
        <f t="shared" si="585"/>
        <v>-3.2047055511273959E-3</v>
      </c>
      <c r="AQ1373" s="5">
        <f t="shared" si="586"/>
        <v>2.8068783154826527E-3</v>
      </c>
      <c r="AR1373" s="5">
        <f t="shared" si="587"/>
        <v>7.2382287167294113E-3</v>
      </c>
      <c r="AS1373" s="5">
        <f t="shared" si="588"/>
        <v>4.5830401546753663E-3</v>
      </c>
      <c r="AT1373" s="5">
        <f t="shared" si="589"/>
        <v>1.3903975797155965E-3</v>
      </c>
      <c r="AU1373" s="5">
        <f t="shared" si="590"/>
        <v>2.8069985220937621E-3</v>
      </c>
      <c r="AV1373" s="5">
        <f t="shared" si="591"/>
        <v>7.2382065400746765E-3</v>
      </c>
      <c r="AW1373" s="5">
        <f t="shared" si="592"/>
        <v>4.583067887625969E-3</v>
      </c>
      <c r="AX1373" s="5">
        <f t="shared" si="593"/>
        <v>0</v>
      </c>
      <c r="AZ1373" s="7">
        <f t="shared" si="577"/>
        <v>154.91575491278545</v>
      </c>
      <c r="BA1373" s="4">
        <f t="shared" si="594"/>
        <v>2.3126808594485749E-3</v>
      </c>
      <c r="BB1373" s="5">
        <f>AZ1373/MAX($AZ$16:AZ1373)-1</f>
        <v>-2.3381200652595746E-3</v>
      </c>
    </row>
    <row r="1374" spans="1:54" x14ac:dyDescent="0.25">
      <c r="A1374" s="3">
        <v>44558</v>
      </c>
      <c r="B1374">
        <f>IFERROR(VLOOKUP($A1374,Finnifty!$A$14:$I$486,B$15+1,FALSE),All_curves!B1373)</f>
        <v>1027454.81</v>
      </c>
      <c r="C1374">
        <f>IFERROR(VLOOKUP($A1374,Finnifty!$A$14:$I$486,C$15+1,FALSE),All_curves!C1373)</f>
        <v>1031533.88</v>
      </c>
      <c r="D1374">
        <f>IFERROR(VLOOKUP($A1374,Finnifty!$A$14:$I$486,D$15+1,FALSE),All_curves!D1373)</f>
        <v>1061135.8799999999</v>
      </c>
      <c r="E1374">
        <f>IFERROR(VLOOKUP($A1374,Finnifty!$A$14:$I$486,E$15+1,FALSE),All_curves!E1373)</f>
        <v>997932.38</v>
      </c>
      <c r="F1374">
        <f>IFERROR(VLOOKUP($A1374,Finnifty!$A$14:$I$486,F$15+1,FALSE),All_curves!F1373)</f>
        <v>1065386.75</v>
      </c>
      <c r="G1374">
        <f>IFERROR(VLOOKUP($A1374,Finnifty!$A$14:$I$486,G$15+1,FALSE),All_curves!G1373)</f>
        <v>1109802.1299999999</v>
      </c>
      <c r="H1374">
        <f>IFERROR(VLOOKUP($A1374,Finnifty!$A$14:$I$486,H$15+1,FALSE),All_curves!H1373)</f>
        <v>1059239.1299999999</v>
      </c>
      <c r="I1374">
        <f>IFERROR(VLOOKUP($A1374,Finnifty!$A$14:$I$486,I$15+1,FALSE),All_curves!I1373)</f>
        <v>1008950.88</v>
      </c>
      <c r="J1374">
        <f>IFERROR(VLOOKUP($A1374,Banknifty!$A$14:$I$4860,2,FALSE),All_curves!J1373)</f>
        <v>19475908</v>
      </c>
      <c r="K1374">
        <f>IFERROR(VLOOKUP($A1374,Banknifty!$A$14:$I$4860,3,FALSE),All_curves!K1373)</f>
        <v>34543528</v>
      </c>
      <c r="L1374">
        <f>IFERROR(VLOOKUP($A1374,Banknifty!$A$14:$I$4860,4,FALSE),All_curves!L1373)</f>
        <v>25573740</v>
      </c>
      <c r="M1374">
        <f>IFERROR(VLOOKUP($A1374,Banknifty!$A$14:$I$4860,5,FALSE),All_curves!M1373)</f>
        <v>36309676</v>
      </c>
      <c r="N1374">
        <f>IFERROR(VLOOKUP($A1374,Banknifty!$A$14:$I$4860,6,FALSE),All_curves!N1373)</f>
        <v>19397988</v>
      </c>
      <c r="O1374">
        <f>IFERROR(VLOOKUP($A1374,Banknifty!$A$14:$I$4860,7,FALSE),All_curves!O1373)</f>
        <v>32588110</v>
      </c>
      <c r="P1374">
        <f>IFERROR(VLOOKUP($A1374,Banknifty!$A$14:$I$4860,8,FALSE),All_curves!P1373)</f>
        <v>32588110</v>
      </c>
      <c r="Q1374">
        <f>IFERROR(VLOOKUP($A1374,Banknifty!$A$14:$I$4860,9,FALSE),All_curves!Q1373)</f>
        <v>26199618</v>
      </c>
      <c r="R1374">
        <f>IFERROR(VLOOKUP($A1374,Nifty!$A$14:$I$4860,2,FALSE),All_curves!R1373)</f>
        <v>10185297</v>
      </c>
      <c r="S1374">
        <f>IFERROR(VLOOKUP($A1374,Nifty!$A$14:$I$4860,3,FALSE),All_curves!S1373)</f>
        <v>12637472</v>
      </c>
      <c r="T1374">
        <f>IFERROR(VLOOKUP($A1374,Nifty!$A$14:$I$4860,4,FALSE),All_curves!T1373)</f>
        <v>13253387</v>
      </c>
      <c r="U1374">
        <f>IFERROR(VLOOKUP($A1374,Nifty!$A$14:$I$4860,5,FALSE),All_curves!U1373)</f>
        <v>13528116</v>
      </c>
      <c r="V1374">
        <f>IFERROR(VLOOKUP($A1374,Nifty!$A$14:$I$4860,6,FALSE),All_curves!V1373)</f>
        <v>11184429</v>
      </c>
      <c r="W1374">
        <f>IFERROR(VLOOKUP($A1374,Nifty!$A$14:$I$4860,7,FALSE),All_curves!W1373)</f>
        <v>13040824</v>
      </c>
      <c r="X1374">
        <f>IFERROR(VLOOKUP($A1374,Nifty!$A$14:$I$4860,8,FALSE),All_curves!X1373)</f>
        <v>13281192</v>
      </c>
      <c r="Y1374">
        <f>IFERROR(VLOOKUP($A1374,Nifty!$A$14:$I$4860,9,FALSE),All_curves!Y1373)</f>
        <v>12658497</v>
      </c>
      <c r="AA1374" s="5">
        <f t="shared" si="569"/>
        <v>0</v>
      </c>
      <c r="AB1374" s="5">
        <f t="shared" si="570"/>
        <v>0</v>
      </c>
      <c r="AC1374" s="5">
        <f t="shared" si="571"/>
        <v>0</v>
      </c>
      <c r="AD1374" s="5">
        <f t="shared" si="572"/>
        <v>0</v>
      </c>
      <c r="AE1374" s="5">
        <f t="shared" si="573"/>
        <v>0</v>
      </c>
      <c r="AF1374" s="5">
        <f t="shared" si="574"/>
        <v>0</v>
      </c>
      <c r="AG1374" s="5">
        <f t="shared" si="575"/>
        <v>0</v>
      </c>
      <c r="AH1374" s="5">
        <f t="shared" si="576"/>
        <v>0</v>
      </c>
      <c r="AI1374" s="5">
        <f t="shared" si="578"/>
        <v>7.259356543953821E-4</v>
      </c>
      <c r="AJ1374" s="5">
        <f t="shared" si="579"/>
        <v>3.7056845478988798E-4</v>
      </c>
      <c r="AK1374" s="5">
        <f t="shared" si="580"/>
        <v>5.7466920134596755E-4</v>
      </c>
      <c r="AL1374" s="5">
        <f t="shared" si="581"/>
        <v>1.9112365499598383E-3</v>
      </c>
      <c r="AM1374" s="5">
        <f t="shared" si="582"/>
        <v>9.5275817919993067E-4</v>
      </c>
      <c r="AN1374" s="5">
        <f t="shared" si="583"/>
        <v>-6.4586070125955963E-3</v>
      </c>
      <c r="AO1374" s="5">
        <f t="shared" si="584"/>
        <v>-6.4586070125955963E-3</v>
      </c>
      <c r="AP1374" s="5">
        <f t="shared" si="585"/>
        <v>0</v>
      </c>
      <c r="AQ1374" s="5">
        <f t="shared" si="586"/>
        <v>1.0487854786995765E-3</v>
      </c>
      <c r="AR1374" s="5">
        <f t="shared" si="587"/>
        <v>3.9084795680042195E-3</v>
      </c>
      <c r="AS1374" s="5">
        <f t="shared" si="588"/>
        <v>1.7179796891415577E-3</v>
      </c>
      <c r="AT1374" s="5">
        <f t="shared" si="589"/>
        <v>3.5981742503903291E-3</v>
      </c>
      <c r="AU1374" s="5">
        <f t="shared" si="590"/>
        <v>1.048715835510583E-3</v>
      </c>
      <c r="AV1374" s="5">
        <f t="shared" si="591"/>
        <v>3.9085293884890682E-3</v>
      </c>
      <c r="AW1374" s="5">
        <f t="shared" si="592"/>
        <v>1.7179278216890026E-3</v>
      </c>
      <c r="AX1374" s="5">
        <f t="shared" si="593"/>
        <v>1.3903258006022767E-3</v>
      </c>
      <c r="AZ1374" s="7">
        <f t="shared" si="577"/>
        <v>154.98002475940012</v>
      </c>
      <c r="BA1374" s="4">
        <f t="shared" si="594"/>
        <v>4.1486966029276784E-4</v>
      </c>
      <c r="BB1374" s="5">
        <f>AZ1374/MAX($AZ$16:AZ1374)-1</f>
        <v>-1.9242204200439206E-3</v>
      </c>
    </row>
    <row r="1375" spans="1:54" x14ac:dyDescent="0.25">
      <c r="A1375" s="3">
        <v>44559</v>
      </c>
      <c r="B1375">
        <f>IFERROR(VLOOKUP($A1375,Finnifty!$A$14:$I$486,B$15+1,FALSE),All_curves!B1374)</f>
        <v>1027454.81</v>
      </c>
      <c r="C1375">
        <f>IFERROR(VLOOKUP($A1375,Finnifty!$A$14:$I$486,C$15+1,FALSE),All_curves!C1374)</f>
        <v>1031533.88</v>
      </c>
      <c r="D1375">
        <f>IFERROR(VLOOKUP($A1375,Finnifty!$A$14:$I$486,D$15+1,FALSE),All_curves!D1374)</f>
        <v>1061135.8799999999</v>
      </c>
      <c r="E1375">
        <f>IFERROR(VLOOKUP($A1375,Finnifty!$A$14:$I$486,E$15+1,FALSE),All_curves!E1374)</f>
        <v>997932.38</v>
      </c>
      <c r="F1375">
        <f>IFERROR(VLOOKUP($A1375,Finnifty!$A$14:$I$486,F$15+1,FALSE),All_curves!F1374)</f>
        <v>1065386.75</v>
      </c>
      <c r="G1375">
        <f>IFERROR(VLOOKUP($A1375,Finnifty!$A$14:$I$486,G$15+1,FALSE),All_curves!G1374)</f>
        <v>1109802.1299999999</v>
      </c>
      <c r="H1375">
        <f>IFERROR(VLOOKUP($A1375,Finnifty!$A$14:$I$486,H$15+1,FALSE),All_curves!H1374)</f>
        <v>1059239.1299999999</v>
      </c>
      <c r="I1375">
        <f>IFERROR(VLOOKUP($A1375,Finnifty!$A$14:$I$486,I$15+1,FALSE),All_curves!I1374)</f>
        <v>1008950.88</v>
      </c>
      <c r="J1375">
        <f>IFERROR(VLOOKUP($A1375,Banknifty!$A$14:$I$4860,2,FALSE),All_curves!J1374)</f>
        <v>19470474</v>
      </c>
      <c r="K1375">
        <f>IFERROR(VLOOKUP($A1375,Banknifty!$A$14:$I$4860,3,FALSE),All_curves!K1374)</f>
        <v>34511876</v>
      </c>
      <c r="L1375">
        <f>IFERROR(VLOOKUP($A1375,Banknifty!$A$14:$I$4860,4,FALSE),All_curves!L1374)</f>
        <v>25573740</v>
      </c>
      <c r="M1375">
        <f>IFERROR(VLOOKUP($A1375,Banknifty!$A$14:$I$4860,5,FALSE),All_curves!M1374)</f>
        <v>36299544</v>
      </c>
      <c r="N1375">
        <f>IFERROR(VLOOKUP($A1375,Banknifty!$A$14:$I$4860,6,FALSE),All_curves!N1374)</f>
        <v>19386148</v>
      </c>
      <c r="O1375">
        <f>IFERROR(VLOOKUP($A1375,Banknifty!$A$14:$I$4860,7,FALSE),All_curves!O1374)</f>
        <v>32501182</v>
      </c>
      <c r="P1375">
        <f>IFERROR(VLOOKUP($A1375,Banknifty!$A$14:$I$4860,8,FALSE),All_curves!P1374)</f>
        <v>32501182</v>
      </c>
      <c r="Q1375">
        <f>IFERROR(VLOOKUP($A1375,Banknifty!$A$14:$I$4860,9,FALSE),All_curves!Q1374)</f>
        <v>26170872</v>
      </c>
      <c r="R1375">
        <f>IFERROR(VLOOKUP($A1375,Nifty!$A$14:$I$4860,2,FALSE),All_curves!R1374)</f>
        <v>10183655</v>
      </c>
      <c r="S1375">
        <f>IFERROR(VLOOKUP($A1375,Nifty!$A$14:$I$4860,3,FALSE),All_curves!S1374)</f>
        <v>12637472</v>
      </c>
      <c r="T1375">
        <f>IFERROR(VLOOKUP($A1375,Nifty!$A$14:$I$4860,4,FALSE),All_curves!T1374)</f>
        <v>13253387</v>
      </c>
      <c r="U1375">
        <f>IFERROR(VLOOKUP($A1375,Nifty!$A$14:$I$4860,5,FALSE),All_curves!U1374)</f>
        <v>13528116</v>
      </c>
      <c r="V1375">
        <f>IFERROR(VLOOKUP($A1375,Nifty!$A$14:$I$4860,6,FALSE),All_curves!V1374)</f>
        <v>11182626</v>
      </c>
      <c r="W1375">
        <f>IFERROR(VLOOKUP($A1375,Nifty!$A$14:$I$4860,7,FALSE),All_curves!W1374)</f>
        <v>13040824</v>
      </c>
      <c r="X1375">
        <f>IFERROR(VLOOKUP($A1375,Nifty!$A$14:$I$4860,8,FALSE),All_curves!X1374)</f>
        <v>13281192</v>
      </c>
      <c r="Y1375">
        <f>IFERROR(VLOOKUP($A1375,Nifty!$A$14:$I$4860,9,FALSE),All_curves!Y1374)</f>
        <v>12704045</v>
      </c>
      <c r="AA1375" s="5">
        <f t="shared" si="569"/>
        <v>0</v>
      </c>
      <c r="AB1375" s="5">
        <f t="shared" si="570"/>
        <v>0</v>
      </c>
      <c r="AC1375" s="5">
        <f t="shared" si="571"/>
        <v>0</v>
      </c>
      <c r="AD1375" s="5">
        <f t="shared" si="572"/>
        <v>0</v>
      </c>
      <c r="AE1375" s="5">
        <f t="shared" si="573"/>
        <v>0</v>
      </c>
      <c r="AF1375" s="5">
        <f t="shared" si="574"/>
        <v>0</v>
      </c>
      <c r="AG1375" s="5">
        <f t="shared" si="575"/>
        <v>0</v>
      </c>
      <c r="AH1375" s="5">
        <f t="shared" si="576"/>
        <v>0</v>
      </c>
      <c r="AI1375" s="5">
        <f t="shared" si="578"/>
        <v>-2.790113816516504E-4</v>
      </c>
      <c r="AJ1375" s="5">
        <f t="shared" si="579"/>
        <v>-9.1629320548847204E-4</v>
      </c>
      <c r="AK1375" s="5">
        <f t="shared" si="580"/>
        <v>0</v>
      </c>
      <c r="AL1375" s="5">
        <f t="shared" si="581"/>
        <v>-2.7904407629530947E-4</v>
      </c>
      <c r="AM1375" s="5">
        <f t="shared" si="582"/>
        <v>-6.1037258090890223E-4</v>
      </c>
      <c r="AN1375" s="5">
        <f t="shared" si="583"/>
        <v>-2.667475959790222E-3</v>
      </c>
      <c r="AO1375" s="5">
        <f t="shared" si="584"/>
        <v>-2.667475959790222E-3</v>
      </c>
      <c r="AP1375" s="5">
        <f t="shared" si="585"/>
        <v>-1.0971915697396417E-3</v>
      </c>
      <c r="AQ1375" s="5">
        <f t="shared" si="586"/>
        <v>-1.6121277563141412E-4</v>
      </c>
      <c r="AR1375" s="5">
        <f t="shared" si="587"/>
        <v>0</v>
      </c>
      <c r="AS1375" s="5">
        <f t="shared" si="588"/>
        <v>0</v>
      </c>
      <c r="AT1375" s="5">
        <f t="shared" si="589"/>
        <v>0</v>
      </c>
      <c r="AU1375" s="5">
        <f t="shared" si="590"/>
        <v>-1.6120626274263028E-4</v>
      </c>
      <c r="AV1375" s="5">
        <f t="shared" si="591"/>
        <v>0</v>
      </c>
      <c r="AW1375" s="5">
        <f t="shared" si="592"/>
        <v>0</v>
      </c>
      <c r="AX1375" s="5">
        <f t="shared" si="593"/>
        <v>3.5982154911440301E-3</v>
      </c>
      <c r="AZ1375" s="7">
        <f t="shared" si="577"/>
        <v>154.94618055556933</v>
      </c>
      <c r="BA1375" s="4">
        <f t="shared" si="594"/>
        <v>-2.1837784503726812E-4</v>
      </c>
      <c r="BB1375" s="5">
        <f>AZ1375/MAX($AZ$16:AZ1375)-1</f>
        <v>-2.1421780579725658E-3</v>
      </c>
    </row>
    <row r="1376" spans="1:54" x14ac:dyDescent="0.25">
      <c r="A1376" s="3">
        <v>44560</v>
      </c>
      <c r="B1376">
        <f>IFERROR(VLOOKUP($A1376,Finnifty!$A$14:$I$486,B$15+1,FALSE),All_curves!B1375)</f>
        <v>1027454.81</v>
      </c>
      <c r="C1376">
        <f>IFERROR(VLOOKUP($A1376,Finnifty!$A$14:$I$486,C$15+1,FALSE),All_curves!C1375)</f>
        <v>1031533.88</v>
      </c>
      <c r="D1376">
        <f>IFERROR(VLOOKUP($A1376,Finnifty!$A$14:$I$486,D$15+1,FALSE),All_curves!D1375)</f>
        <v>1061135.8799999999</v>
      </c>
      <c r="E1376">
        <f>IFERROR(VLOOKUP($A1376,Finnifty!$A$14:$I$486,E$15+1,FALSE),All_curves!E1375)</f>
        <v>997932.38</v>
      </c>
      <c r="F1376">
        <f>IFERROR(VLOOKUP($A1376,Finnifty!$A$14:$I$486,F$15+1,FALSE),All_curves!F1375)</f>
        <v>1065386.75</v>
      </c>
      <c r="G1376">
        <f>IFERROR(VLOOKUP($A1376,Finnifty!$A$14:$I$486,G$15+1,FALSE),All_curves!G1375)</f>
        <v>1109802.1299999999</v>
      </c>
      <c r="H1376">
        <f>IFERROR(VLOOKUP($A1376,Finnifty!$A$14:$I$486,H$15+1,FALSE),All_curves!H1375)</f>
        <v>1059239.1299999999</v>
      </c>
      <c r="I1376">
        <f>IFERROR(VLOOKUP($A1376,Finnifty!$A$14:$I$486,I$15+1,FALSE),All_curves!I1375)</f>
        <v>1008950.88</v>
      </c>
      <c r="J1376">
        <f>IFERROR(VLOOKUP($A1376,Banknifty!$A$14:$I$4860,2,FALSE),All_curves!J1375)</f>
        <v>19374280</v>
      </c>
      <c r="K1376">
        <f>IFERROR(VLOOKUP($A1376,Banknifty!$A$14:$I$4860,3,FALSE),All_curves!K1375)</f>
        <v>34483380</v>
      </c>
      <c r="L1376">
        <f>IFERROR(VLOOKUP($A1376,Banknifty!$A$14:$I$4860,4,FALSE),All_curves!L1375)</f>
        <v>25449598</v>
      </c>
      <c r="M1376">
        <f>IFERROR(VLOOKUP($A1376,Banknifty!$A$14:$I$4860,5,FALSE),All_curves!M1375)</f>
        <v>36238720</v>
      </c>
      <c r="N1376">
        <f>IFERROR(VLOOKUP($A1376,Banknifty!$A$14:$I$4860,6,FALSE),All_curves!N1375)</f>
        <v>19548536</v>
      </c>
      <c r="O1376">
        <f>IFERROR(VLOOKUP($A1376,Banknifty!$A$14:$I$4860,7,FALSE),All_curves!O1375)</f>
        <v>32894614</v>
      </c>
      <c r="P1376">
        <f>IFERROR(VLOOKUP($A1376,Banknifty!$A$14:$I$4860,8,FALSE),All_curves!P1375)</f>
        <v>32894614</v>
      </c>
      <c r="Q1376">
        <f>IFERROR(VLOOKUP($A1376,Banknifty!$A$14:$I$4860,9,FALSE),All_curves!Q1375)</f>
        <v>26276092</v>
      </c>
      <c r="R1376">
        <f>IFERROR(VLOOKUP($A1376,Nifty!$A$14:$I$4860,2,FALSE),All_curves!R1375)</f>
        <v>10137008</v>
      </c>
      <c r="S1376">
        <f>IFERROR(VLOOKUP($A1376,Nifty!$A$14:$I$4860,3,FALSE),All_curves!S1375)</f>
        <v>12574452</v>
      </c>
      <c r="T1376">
        <f>IFERROR(VLOOKUP($A1376,Nifty!$A$14:$I$4860,4,FALSE),All_curves!T1375)</f>
        <v>13253387</v>
      </c>
      <c r="U1376">
        <f>IFERROR(VLOOKUP($A1376,Nifty!$A$14:$I$4860,5,FALSE),All_curves!U1375)</f>
        <v>13528116</v>
      </c>
      <c r="V1376">
        <f>IFERROR(VLOOKUP($A1376,Nifty!$A$14:$I$4860,6,FALSE),All_curves!V1375)</f>
        <v>11178241</v>
      </c>
      <c r="W1376">
        <f>IFERROR(VLOOKUP($A1376,Nifty!$A$14:$I$4860,7,FALSE),All_curves!W1375)</f>
        <v>13040824</v>
      </c>
      <c r="X1376">
        <f>IFERROR(VLOOKUP($A1376,Nifty!$A$14:$I$4860,8,FALSE),All_curves!X1375)</f>
        <v>13281192</v>
      </c>
      <c r="Y1376">
        <f>IFERROR(VLOOKUP($A1376,Nifty!$A$14:$I$4860,9,FALSE),All_curves!Y1375)</f>
        <v>12704045</v>
      </c>
      <c r="AA1376" s="5">
        <f t="shared" si="569"/>
        <v>0</v>
      </c>
      <c r="AB1376" s="5">
        <f t="shared" si="570"/>
        <v>0</v>
      </c>
      <c r="AC1376" s="5">
        <f t="shared" si="571"/>
        <v>0</v>
      </c>
      <c r="AD1376" s="5">
        <f t="shared" si="572"/>
        <v>0</v>
      </c>
      <c r="AE1376" s="5">
        <f t="shared" si="573"/>
        <v>0</v>
      </c>
      <c r="AF1376" s="5">
        <f t="shared" si="574"/>
        <v>0</v>
      </c>
      <c r="AG1376" s="5">
        <f t="shared" si="575"/>
        <v>0</v>
      </c>
      <c r="AH1376" s="5">
        <f t="shared" si="576"/>
        <v>0</v>
      </c>
      <c r="AI1376" s="5">
        <f t="shared" si="578"/>
        <v>-4.9405063276836136E-3</v>
      </c>
      <c r="AJ1376" s="5">
        <f t="shared" si="579"/>
        <v>-8.2568678677452656E-4</v>
      </c>
      <c r="AK1376" s="5">
        <f t="shared" si="580"/>
        <v>-4.8542763006115264E-3</v>
      </c>
      <c r="AL1376" s="5">
        <f t="shared" si="581"/>
        <v>-1.6756133355283476E-3</v>
      </c>
      <c r="AM1376" s="5">
        <f t="shared" si="582"/>
        <v>8.3764964550976373E-3</v>
      </c>
      <c r="AN1376" s="5">
        <f t="shared" si="583"/>
        <v>1.2105159744651761E-2</v>
      </c>
      <c r="AO1376" s="5">
        <f t="shared" si="584"/>
        <v>1.2105159744651761E-2</v>
      </c>
      <c r="AP1376" s="5">
        <f t="shared" si="585"/>
        <v>4.0205003486317725E-3</v>
      </c>
      <c r="AQ1376" s="5">
        <f t="shared" si="586"/>
        <v>-4.5805754417249656E-3</v>
      </c>
      <c r="AR1376" s="5">
        <f t="shared" si="587"/>
        <v>-4.986756845039908E-3</v>
      </c>
      <c r="AS1376" s="5">
        <f t="shared" si="588"/>
        <v>0</v>
      </c>
      <c r="AT1376" s="5">
        <f t="shared" si="589"/>
        <v>0</v>
      </c>
      <c r="AU1376" s="5">
        <f t="shared" si="590"/>
        <v>-3.921261428219136E-4</v>
      </c>
      <c r="AV1376" s="5">
        <f t="shared" si="591"/>
        <v>0</v>
      </c>
      <c r="AW1376" s="5">
        <f t="shared" si="592"/>
        <v>0</v>
      </c>
      <c r="AX1376" s="5">
        <f t="shared" si="593"/>
        <v>0</v>
      </c>
      <c r="AZ1376" s="7">
        <f t="shared" si="577"/>
        <v>155.03883691964967</v>
      </c>
      <c r="BA1376" s="4">
        <f t="shared" si="594"/>
        <v>5.9799062970200567E-4</v>
      </c>
      <c r="BB1376" s="5">
        <f>AZ1376/MAX($AZ$16:AZ1376)-1</f>
        <v>-1.5454684306763777E-3</v>
      </c>
    </row>
    <row r="1377" spans="1:54" x14ac:dyDescent="0.25">
      <c r="A1377" s="3">
        <v>44561</v>
      </c>
      <c r="B1377">
        <f>IFERROR(VLOOKUP($A1377,Finnifty!$A$14:$I$486,B$15+1,FALSE),All_curves!B1376)</f>
        <v>1027454.81</v>
      </c>
      <c r="C1377">
        <f>IFERROR(VLOOKUP($A1377,Finnifty!$A$14:$I$486,C$15+1,FALSE),All_curves!C1376)</f>
        <v>1031260.5</v>
      </c>
      <c r="D1377">
        <f>IFERROR(VLOOKUP($A1377,Finnifty!$A$14:$I$486,D$15+1,FALSE),All_curves!D1376)</f>
        <v>1061135.8799999999</v>
      </c>
      <c r="E1377">
        <f>IFERROR(VLOOKUP($A1377,Finnifty!$A$14:$I$486,E$15+1,FALSE),All_curves!E1376)</f>
        <v>997667.94</v>
      </c>
      <c r="F1377">
        <f>IFERROR(VLOOKUP($A1377,Finnifty!$A$14:$I$486,F$15+1,FALSE),All_curves!F1376)</f>
        <v>1065386.75</v>
      </c>
      <c r="G1377">
        <f>IFERROR(VLOOKUP($A1377,Finnifty!$A$14:$I$486,G$15+1,FALSE),All_curves!G1376)</f>
        <v>1109508</v>
      </c>
      <c r="H1377">
        <f>IFERROR(VLOOKUP($A1377,Finnifty!$A$14:$I$486,H$15+1,FALSE),All_curves!H1376)</f>
        <v>1059239.1299999999</v>
      </c>
      <c r="I1377">
        <f>IFERROR(VLOOKUP($A1377,Finnifty!$A$14:$I$486,I$15+1,FALSE),All_curves!I1376)</f>
        <v>1008683.5</v>
      </c>
      <c r="J1377">
        <f>IFERROR(VLOOKUP($A1377,Banknifty!$A$14:$I$4860,2,FALSE),All_curves!J1376)</f>
        <v>19358810</v>
      </c>
      <c r="K1377">
        <f>IFERROR(VLOOKUP($A1377,Banknifty!$A$14:$I$4860,3,FALSE),All_curves!K1376)</f>
        <v>34453960</v>
      </c>
      <c r="L1377">
        <f>IFERROR(VLOOKUP($A1377,Banknifty!$A$14:$I$4860,4,FALSE),All_curves!L1376)</f>
        <v>25429422</v>
      </c>
      <c r="M1377">
        <f>IFERROR(VLOOKUP($A1377,Banknifty!$A$14:$I$4860,5,FALSE),All_curves!M1376)</f>
        <v>36238720</v>
      </c>
      <c r="N1377">
        <f>IFERROR(VLOOKUP($A1377,Banknifty!$A$14:$I$4860,6,FALSE),All_curves!N1376)</f>
        <v>19562726</v>
      </c>
      <c r="O1377">
        <f>IFERROR(VLOOKUP($A1377,Banknifty!$A$14:$I$4860,7,FALSE),All_curves!O1376)</f>
        <v>32906802</v>
      </c>
      <c r="P1377">
        <f>IFERROR(VLOOKUP($A1377,Banknifty!$A$14:$I$4860,8,FALSE),All_curves!P1376)</f>
        <v>32906802</v>
      </c>
      <c r="Q1377">
        <f>IFERROR(VLOOKUP($A1377,Banknifty!$A$14:$I$4860,9,FALSE),All_curves!Q1376)</f>
        <v>26326312</v>
      </c>
      <c r="R1377">
        <f>IFERROR(VLOOKUP($A1377,Nifty!$A$14:$I$4860,2,FALSE),All_curves!R1376)</f>
        <v>10133592</v>
      </c>
      <c r="S1377">
        <f>IFERROR(VLOOKUP($A1377,Nifty!$A$14:$I$4860,3,FALSE),All_curves!S1376)</f>
        <v>12567119</v>
      </c>
      <c r="T1377">
        <f>IFERROR(VLOOKUP($A1377,Nifty!$A$14:$I$4860,4,FALSE),All_curves!T1376)</f>
        <v>13249728</v>
      </c>
      <c r="U1377">
        <f>IFERROR(VLOOKUP($A1377,Nifty!$A$14:$I$4860,5,FALSE),All_curves!U1376)</f>
        <v>13528116</v>
      </c>
      <c r="V1377">
        <f>IFERROR(VLOOKUP($A1377,Nifty!$A$14:$I$4860,6,FALSE),All_curves!V1376)</f>
        <v>11183405</v>
      </c>
      <c r="W1377">
        <f>IFERROR(VLOOKUP($A1377,Nifty!$A$14:$I$4860,7,FALSE),All_curves!W1376)</f>
        <v>13033219</v>
      </c>
      <c r="X1377">
        <f>IFERROR(VLOOKUP($A1377,Nifty!$A$14:$I$4860,8,FALSE),All_curves!X1376)</f>
        <v>13277526</v>
      </c>
      <c r="Y1377">
        <f>IFERROR(VLOOKUP($A1377,Nifty!$A$14:$I$4860,9,FALSE),All_curves!Y1376)</f>
        <v>12704045</v>
      </c>
      <c r="AA1377" s="5">
        <f t="shared" si="569"/>
        <v>0</v>
      </c>
      <c r="AB1377" s="5">
        <f t="shared" si="570"/>
        <v>-2.6502280274109946E-4</v>
      </c>
      <c r="AC1377" s="5">
        <f t="shared" si="571"/>
        <v>0</v>
      </c>
      <c r="AD1377" s="5">
        <f t="shared" si="572"/>
        <v>-2.649878942699857E-4</v>
      </c>
      <c r="AE1377" s="5">
        <f t="shared" si="573"/>
        <v>0</v>
      </c>
      <c r="AF1377" s="5">
        <f t="shared" si="574"/>
        <v>-2.6502922642601678E-4</v>
      </c>
      <c r="AG1377" s="5">
        <f t="shared" si="575"/>
        <v>0</v>
      </c>
      <c r="AH1377" s="5">
        <f t="shared" si="576"/>
        <v>-2.650079456791854E-4</v>
      </c>
      <c r="AI1377" s="5">
        <f t="shared" si="578"/>
        <v>-7.9848128549808717E-4</v>
      </c>
      <c r="AJ1377" s="5">
        <f t="shared" si="579"/>
        <v>-8.5316462597340159E-4</v>
      </c>
      <c r="AK1377" s="5">
        <f t="shared" si="580"/>
        <v>-7.9278266006399534E-4</v>
      </c>
      <c r="AL1377" s="5">
        <f t="shared" si="581"/>
        <v>0</v>
      </c>
      <c r="AM1377" s="5">
        <f t="shared" si="582"/>
        <v>7.2588555992125769E-4</v>
      </c>
      <c r="AN1377" s="5">
        <f t="shared" si="583"/>
        <v>3.7051658365716555E-4</v>
      </c>
      <c r="AO1377" s="5">
        <f t="shared" si="584"/>
        <v>3.7051658365716555E-4</v>
      </c>
      <c r="AP1377" s="5">
        <f t="shared" si="585"/>
        <v>1.9112431178882616E-3</v>
      </c>
      <c r="AQ1377" s="5">
        <f t="shared" si="586"/>
        <v>-3.3698306245788512E-4</v>
      </c>
      <c r="AR1377" s="5">
        <f t="shared" si="587"/>
        <v>-5.83166566622495E-4</v>
      </c>
      <c r="AS1377" s="5">
        <f t="shared" si="588"/>
        <v>-2.7608037100257388E-4</v>
      </c>
      <c r="AT1377" s="5">
        <f t="shared" si="589"/>
        <v>0</v>
      </c>
      <c r="AU1377" s="5">
        <f t="shared" si="590"/>
        <v>4.6196892695360425E-4</v>
      </c>
      <c r="AV1377" s="5">
        <f t="shared" si="591"/>
        <v>-5.8316867093677338E-4</v>
      </c>
      <c r="AW1377" s="5">
        <f t="shared" si="592"/>
        <v>-2.7602944073090718E-4</v>
      </c>
      <c r="AX1377" s="5">
        <f t="shared" si="593"/>
        <v>0</v>
      </c>
      <c r="AZ1377" s="7">
        <f t="shared" si="577"/>
        <v>155.02772726437189</v>
      </c>
      <c r="BA1377" s="4">
        <f t="shared" si="594"/>
        <v>-7.1657240846872972E-5</v>
      </c>
      <c r="BB1377" s="5">
        <f>AZ1377/MAX($AZ$16:AZ1377)-1</f>
        <v>-1.6170149275197554E-3</v>
      </c>
    </row>
    <row r="1378" spans="1:54" x14ac:dyDescent="0.25">
      <c r="A1378" s="3">
        <v>44564</v>
      </c>
      <c r="B1378">
        <f>IFERROR(VLOOKUP($A1378,Finnifty!$A$14:$I$486,B$15+1,FALSE),All_curves!B1377)</f>
        <v>1051903.25</v>
      </c>
      <c r="C1378">
        <f>IFERROR(VLOOKUP($A1378,Finnifty!$A$14:$I$486,C$15+1,FALSE),All_curves!C1377)</f>
        <v>1051182.5</v>
      </c>
      <c r="D1378">
        <f>IFERROR(VLOOKUP($A1378,Finnifty!$A$14:$I$486,D$15+1,FALSE),All_curves!D1377)</f>
        <v>1085604.75</v>
      </c>
      <c r="E1378">
        <f>IFERROR(VLOOKUP($A1378,Finnifty!$A$14:$I$486,E$15+1,FALSE),All_curves!E1377)</f>
        <v>1014177.13</v>
      </c>
      <c r="F1378">
        <f>IFERROR(VLOOKUP($A1378,Finnifty!$A$14:$I$486,F$15+1,FALSE),All_curves!F1377)</f>
        <v>1086671.25</v>
      </c>
      <c r="G1378">
        <f>IFERROR(VLOOKUP($A1378,Finnifty!$A$14:$I$486,G$15+1,FALSE),All_curves!G1377)</f>
        <v>1130941.5</v>
      </c>
      <c r="H1378">
        <f>IFERROR(VLOOKUP($A1378,Finnifty!$A$14:$I$486,H$15+1,FALSE),All_curves!H1377)</f>
        <v>1083664.3799999999</v>
      </c>
      <c r="I1378">
        <f>IFERROR(VLOOKUP($A1378,Finnifty!$A$14:$I$486,I$15+1,FALSE),All_curves!I1377)</f>
        <v>1025375</v>
      </c>
      <c r="J1378">
        <f>IFERROR(VLOOKUP($A1378,Banknifty!$A$14:$I$4860,2,FALSE),All_curves!J1377)</f>
        <v>19692754</v>
      </c>
      <c r="K1378">
        <f>IFERROR(VLOOKUP($A1378,Banknifty!$A$14:$I$4860,3,FALSE),All_curves!K1377)</f>
        <v>34845712</v>
      </c>
      <c r="L1378">
        <f>IFERROR(VLOOKUP($A1378,Banknifty!$A$14:$I$4860,4,FALSE),All_curves!L1377)</f>
        <v>25708166</v>
      </c>
      <c r="M1378">
        <f>IFERROR(VLOOKUP($A1378,Banknifty!$A$14:$I$4860,5,FALSE),All_curves!M1377)</f>
        <v>36495360</v>
      </c>
      <c r="N1378">
        <f>IFERROR(VLOOKUP($A1378,Banknifty!$A$14:$I$4860,6,FALSE),All_curves!N1377)</f>
        <v>19557268</v>
      </c>
      <c r="O1378">
        <f>IFERROR(VLOOKUP($A1378,Banknifty!$A$14:$I$4860,7,FALSE),All_curves!O1377)</f>
        <v>32876652</v>
      </c>
      <c r="P1378">
        <f>IFERROR(VLOOKUP($A1378,Banknifty!$A$14:$I$4860,8,FALSE),All_curves!P1377)</f>
        <v>32876652</v>
      </c>
      <c r="Q1378">
        <f>IFERROR(VLOOKUP($A1378,Banknifty!$A$14:$I$4860,9,FALSE),All_curves!Q1377)</f>
        <v>26318966</v>
      </c>
      <c r="R1378">
        <f>IFERROR(VLOOKUP($A1378,Nifty!$A$14:$I$4860,2,FALSE),All_curves!R1377)</f>
        <v>10279955</v>
      </c>
      <c r="S1378">
        <f>IFERROR(VLOOKUP($A1378,Nifty!$A$14:$I$4860,3,FALSE),All_curves!S1377)</f>
        <v>12691381</v>
      </c>
      <c r="T1378">
        <f>IFERROR(VLOOKUP($A1378,Nifty!$A$14:$I$4860,4,FALSE),All_curves!T1377)</f>
        <v>13385069</v>
      </c>
      <c r="U1378">
        <f>IFERROR(VLOOKUP($A1378,Nifty!$A$14:$I$4860,5,FALSE),All_curves!U1377)</f>
        <v>13596671</v>
      </c>
      <c r="V1378">
        <f>IFERROR(VLOOKUP($A1378,Nifty!$A$14:$I$4860,6,FALSE),All_curves!V1377)</f>
        <v>11344930</v>
      </c>
      <c r="W1378">
        <f>IFERROR(VLOOKUP($A1378,Nifty!$A$14:$I$4860,7,FALSE),All_curves!W1377)</f>
        <v>13162089</v>
      </c>
      <c r="X1378">
        <f>IFERROR(VLOOKUP($A1378,Nifty!$A$14:$I$4860,8,FALSE),All_curves!X1377)</f>
        <v>13413151</v>
      </c>
      <c r="Y1378">
        <f>IFERROR(VLOOKUP($A1378,Nifty!$A$14:$I$4860,9,FALSE),All_curves!Y1377)</f>
        <v>12704045</v>
      </c>
      <c r="AA1378" s="5">
        <f t="shared" si="569"/>
        <v>2.3795148713158465E-2</v>
      </c>
      <c r="AB1378" s="5">
        <f t="shared" si="570"/>
        <v>1.93181063368566E-2</v>
      </c>
      <c r="AC1378" s="5">
        <f t="shared" si="571"/>
        <v>2.3059129807202483E-2</v>
      </c>
      <c r="AD1378" s="5">
        <f t="shared" si="572"/>
        <v>1.654778041679883E-2</v>
      </c>
      <c r="AE1378" s="5">
        <f t="shared" si="573"/>
        <v>1.9978191018426017E-2</v>
      </c>
      <c r="AF1378" s="5">
        <f t="shared" si="574"/>
        <v>1.9318022042202454E-2</v>
      </c>
      <c r="AG1378" s="5">
        <f t="shared" si="575"/>
        <v>2.3059240645688872E-2</v>
      </c>
      <c r="AH1378" s="5">
        <f t="shared" si="576"/>
        <v>1.6547807116900293E-2</v>
      </c>
      <c r="AI1378" s="5">
        <f t="shared" si="578"/>
        <v>1.7250233872846632E-2</v>
      </c>
      <c r="AJ1378" s="5">
        <f t="shared" si="579"/>
        <v>1.1370304023107902E-2</v>
      </c>
      <c r="AK1378" s="5">
        <f t="shared" si="580"/>
        <v>1.0961476041413842E-2</v>
      </c>
      <c r="AL1378" s="5">
        <f t="shared" si="581"/>
        <v>7.0819278385108042E-3</v>
      </c>
      <c r="AM1378" s="5">
        <f t="shared" si="582"/>
        <v>-2.7899997168079338E-4</v>
      </c>
      <c r="AN1378" s="5">
        <f t="shared" si="583"/>
        <v>-9.1622394664792051E-4</v>
      </c>
      <c r="AO1378" s="5">
        <f t="shared" si="584"/>
        <v>-9.1622394664792051E-4</v>
      </c>
      <c r="AP1378" s="5">
        <f t="shared" si="585"/>
        <v>-2.7903642561100117E-4</v>
      </c>
      <c r="AQ1378" s="5">
        <f t="shared" si="586"/>
        <v>1.4443348419790336E-2</v>
      </c>
      <c r="AR1378" s="5">
        <f t="shared" si="587"/>
        <v>9.8878669009181408E-3</v>
      </c>
      <c r="AS1378" s="5">
        <f t="shared" si="588"/>
        <v>1.0214624783240867E-2</v>
      </c>
      <c r="AT1378" s="5">
        <f t="shared" si="589"/>
        <v>5.0675940389630636E-3</v>
      </c>
      <c r="AU1378" s="5">
        <f t="shared" si="590"/>
        <v>1.4443275549798962E-2</v>
      </c>
      <c r="AV1378" s="5">
        <f t="shared" si="591"/>
        <v>9.8878105247828252E-3</v>
      </c>
      <c r="AW1378" s="5">
        <f t="shared" si="592"/>
        <v>1.0214628839740225E-2</v>
      </c>
      <c r="AX1378" s="5">
        <f t="shared" si="593"/>
        <v>0</v>
      </c>
      <c r="AZ1378" s="7">
        <f t="shared" si="577"/>
        <v>156.83674602465601</v>
      </c>
      <c r="BA1378" s="4">
        <f t="shared" si="594"/>
        <v>1.1669001359989998E-2</v>
      </c>
      <c r="BB1378" s="5">
        <f>AZ1378/MAX($AZ$16:AZ1378)-1</f>
        <v>0</v>
      </c>
    </row>
    <row r="1379" spans="1:54" x14ac:dyDescent="0.25">
      <c r="A1379" s="3">
        <v>44565</v>
      </c>
      <c r="B1379">
        <f>IFERROR(VLOOKUP($A1379,Finnifty!$A$14:$I$486,B$15+1,FALSE),All_curves!B1378)</f>
        <v>1061516.8799999999</v>
      </c>
      <c r="C1379">
        <f>IFERROR(VLOOKUP($A1379,Finnifty!$A$14:$I$486,C$15+1,FALSE),All_curves!C1378)</f>
        <v>1062188.5</v>
      </c>
      <c r="D1379">
        <f>IFERROR(VLOOKUP($A1379,Finnifty!$A$14:$I$486,D$15+1,FALSE),All_curves!D1378)</f>
        <v>1097307.1299999999</v>
      </c>
      <c r="E1379">
        <f>IFERROR(VLOOKUP($A1379,Finnifty!$A$14:$I$486,E$15+1,FALSE),All_curves!E1378)</f>
        <v>1028309</v>
      </c>
      <c r="F1379">
        <f>IFERROR(VLOOKUP($A1379,Finnifty!$A$14:$I$486,F$15+1,FALSE),All_curves!F1378)</f>
        <v>1098844.5</v>
      </c>
      <c r="G1379">
        <f>IFERROR(VLOOKUP($A1379,Finnifty!$A$14:$I$486,G$15+1,FALSE),All_curves!G1378)</f>
        <v>1143694</v>
      </c>
      <c r="H1379">
        <f>IFERROR(VLOOKUP($A1379,Finnifty!$A$14:$I$486,H$15+1,FALSE),All_curves!H1378)</f>
        <v>1095375.75</v>
      </c>
      <c r="I1379">
        <f>IFERROR(VLOOKUP($A1379,Finnifty!$A$14:$I$486,I$15+1,FALSE),All_curves!I1378)</f>
        <v>1036955.69</v>
      </c>
      <c r="J1379">
        <f>IFERROR(VLOOKUP($A1379,Banknifty!$A$14:$I$4860,2,FALSE),All_curves!J1378)</f>
        <v>19688536</v>
      </c>
      <c r="K1379">
        <f>IFERROR(VLOOKUP($A1379,Banknifty!$A$14:$I$4860,3,FALSE),All_curves!K1378)</f>
        <v>34891708</v>
      </c>
      <c r="L1379">
        <f>IFERROR(VLOOKUP($A1379,Banknifty!$A$14:$I$4860,4,FALSE),All_curves!L1378)</f>
        <v>25781508</v>
      </c>
      <c r="M1379">
        <f>IFERROR(VLOOKUP($A1379,Banknifty!$A$14:$I$4860,5,FALSE),All_curves!M1378)</f>
        <v>36557784</v>
      </c>
      <c r="N1379">
        <f>IFERROR(VLOOKUP($A1379,Banknifty!$A$14:$I$4860,6,FALSE),All_curves!N1378)</f>
        <v>19531780</v>
      </c>
      <c r="O1379">
        <f>IFERROR(VLOOKUP($A1379,Banknifty!$A$14:$I$4860,7,FALSE),All_curves!O1378)</f>
        <v>32849506</v>
      </c>
      <c r="P1379">
        <f>IFERROR(VLOOKUP($A1379,Banknifty!$A$14:$I$4860,8,FALSE),All_curves!P1378)</f>
        <v>32849506</v>
      </c>
      <c r="Q1379">
        <f>IFERROR(VLOOKUP($A1379,Banknifty!$A$14:$I$4860,9,FALSE),All_curves!Q1378)</f>
        <v>26274866</v>
      </c>
      <c r="R1379">
        <f>IFERROR(VLOOKUP($A1379,Nifty!$A$14:$I$4860,2,FALSE),All_curves!R1378)</f>
        <v>10342751</v>
      </c>
      <c r="S1379">
        <f>IFERROR(VLOOKUP($A1379,Nifty!$A$14:$I$4860,3,FALSE),All_curves!S1378)</f>
        <v>12751051</v>
      </c>
      <c r="T1379">
        <f>IFERROR(VLOOKUP($A1379,Nifty!$A$14:$I$4860,4,FALSE),All_curves!T1378)</f>
        <v>13439673</v>
      </c>
      <c r="U1379">
        <f>IFERROR(VLOOKUP($A1379,Nifty!$A$14:$I$4860,5,FALSE),All_curves!U1378)</f>
        <v>13629442</v>
      </c>
      <c r="V1379">
        <f>IFERROR(VLOOKUP($A1379,Nifty!$A$14:$I$4860,6,FALSE),All_curves!V1378)</f>
        <v>11414232</v>
      </c>
      <c r="W1379">
        <f>IFERROR(VLOOKUP($A1379,Nifty!$A$14:$I$4860,7,FALSE),All_curves!W1378)</f>
        <v>13223972</v>
      </c>
      <c r="X1379">
        <f>IFERROR(VLOOKUP($A1379,Nifty!$A$14:$I$4860,8,FALSE),All_curves!X1378)</f>
        <v>13467870</v>
      </c>
      <c r="Y1379">
        <f>IFERROR(VLOOKUP($A1379,Nifty!$A$14:$I$4860,9,FALSE),All_curves!Y1378)</f>
        <v>12768424</v>
      </c>
      <c r="AA1379" s="5">
        <f t="shared" si="569"/>
        <v>9.1392720765905988E-3</v>
      </c>
      <c r="AB1379" s="5">
        <f t="shared" si="570"/>
        <v>1.0470113419886573E-2</v>
      </c>
      <c r="AC1379" s="5">
        <f t="shared" si="571"/>
        <v>1.0779595428262345E-2</v>
      </c>
      <c r="AD1379" s="5">
        <f t="shared" si="572"/>
        <v>1.3934321315251852E-2</v>
      </c>
      <c r="AE1379" s="5">
        <f t="shared" si="573"/>
        <v>1.1202330051522047E-2</v>
      </c>
      <c r="AF1379" s="5">
        <f t="shared" si="574"/>
        <v>1.1276003223862574E-2</v>
      </c>
      <c r="AG1379" s="5">
        <f t="shared" si="575"/>
        <v>1.0807192905980756E-2</v>
      </c>
      <c r="AH1379" s="5">
        <f t="shared" si="576"/>
        <v>1.1294102157747066E-2</v>
      </c>
      <c r="AI1379" s="5">
        <f t="shared" si="578"/>
        <v>-2.1419045807402615E-4</v>
      </c>
      <c r="AJ1379" s="5">
        <f t="shared" si="579"/>
        <v>1.3199902472935676E-3</v>
      </c>
      <c r="AK1379" s="5">
        <f t="shared" si="580"/>
        <v>2.8528678397361507E-3</v>
      </c>
      <c r="AL1379" s="5">
        <f t="shared" si="581"/>
        <v>1.7104640151515138E-3</v>
      </c>
      <c r="AM1379" s="5">
        <f t="shared" si="582"/>
        <v>-1.303249513173288E-3</v>
      </c>
      <c r="AN1379" s="5">
        <f t="shared" si="583"/>
        <v>-8.2569234847884587E-4</v>
      </c>
      <c r="AO1379" s="5">
        <f t="shared" si="584"/>
        <v>-8.2569234847884587E-4</v>
      </c>
      <c r="AP1379" s="5">
        <f t="shared" si="585"/>
        <v>-1.6755977419478096E-3</v>
      </c>
      <c r="AQ1379" s="5">
        <f t="shared" si="586"/>
        <v>6.1085870512078699E-3</v>
      </c>
      <c r="AR1379" s="5">
        <f t="shared" si="587"/>
        <v>4.7016160022301801E-3</v>
      </c>
      <c r="AS1379" s="5">
        <f t="shared" si="588"/>
        <v>4.0794709388498607E-3</v>
      </c>
      <c r="AT1379" s="5">
        <f t="shared" si="589"/>
        <v>2.4102223257442823E-3</v>
      </c>
      <c r="AU1379" s="5">
        <f t="shared" si="590"/>
        <v>6.1086317852996341E-3</v>
      </c>
      <c r="AV1379" s="5">
        <f t="shared" si="591"/>
        <v>4.7016092962142153E-3</v>
      </c>
      <c r="AW1379" s="5">
        <f t="shared" si="592"/>
        <v>4.07950376462618E-3</v>
      </c>
      <c r="AX1379" s="5">
        <f t="shared" si="593"/>
        <v>5.0675985483363828E-3</v>
      </c>
      <c r="AZ1379" s="7">
        <f t="shared" si="577"/>
        <v>157.66797470105587</v>
      </c>
      <c r="BA1379" s="4">
        <f t="shared" si="594"/>
        <v>5.2999612493183686E-3</v>
      </c>
      <c r="BB1379" s="5">
        <f>AZ1379/MAX($AZ$16:AZ1379)-1</f>
        <v>0</v>
      </c>
    </row>
    <row r="1380" spans="1:54" x14ac:dyDescent="0.25">
      <c r="A1380" s="3">
        <v>44566</v>
      </c>
      <c r="B1380">
        <f>IFERROR(VLOOKUP($A1380,Finnifty!$A$14:$I$486,B$15+1,FALSE),All_curves!B1379)</f>
        <v>1063203.6299999999</v>
      </c>
      <c r="C1380">
        <f>IFERROR(VLOOKUP($A1380,Finnifty!$A$14:$I$486,C$15+1,FALSE),All_curves!C1379)</f>
        <v>1063876.3799999999</v>
      </c>
      <c r="D1380">
        <f>IFERROR(VLOOKUP($A1380,Finnifty!$A$14:$I$486,D$15+1,FALSE),All_curves!D1379)</f>
        <v>1099050.8799999999</v>
      </c>
      <c r="E1380">
        <f>IFERROR(VLOOKUP($A1380,Finnifty!$A$14:$I$486,E$15+1,FALSE),All_curves!E1379)</f>
        <v>1028482</v>
      </c>
      <c r="F1380">
        <f>IFERROR(VLOOKUP($A1380,Finnifty!$A$14:$I$486,F$15+1,FALSE),All_curves!F1379)</f>
        <v>1100590.6299999999</v>
      </c>
      <c r="G1380">
        <f>IFERROR(VLOOKUP($A1380,Finnifty!$A$14:$I$486,G$15+1,FALSE),All_curves!G1379)</f>
        <v>1145511.3799999999</v>
      </c>
      <c r="H1380">
        <f>IFERROR(VLOOKUP($A1380,Finnifty!$A$14:$I$486,H$15+1,FALSE),All_curves!H1379)</f>
        <v>1097116.3799999999</v>
      </c>
      <c r="I1380">
        <f>IFERROR(VLOOKUP($A1380,Finnifty!$A$14:$I$486,I$15+1,FALSE),All_curves!I1379)</f>
        <v>1037130.19</v>
      </c>
      <c r="J1380">
        <f>IFERROR(VLOOKUP($A1380,Banknifty!$A$14:$I$4860,2,FALSE),All_curves!J1379)</f>
        <v>20207512</v>
      </c>
      <c r="K1380">
        <f>IFERROR(VLOOKUP($A1380,Banknifty!$A$14:$I$4860,3,FALSE),All_curves!K1379)</f>
        <v>35360476</v>
      </c>
      <c r="L1380">
        <f>IFERROR(VLOOKUP($A1380,Banknifty!$A$14:$I$4860,4,FALSE),All_curves!L1379)</f>
        <v>25915266</v>
      </c>
      <c r="M1380">
        <f>IFERROR(VLOOKUP($A1380,Banknifty!$A$14:$I$4860,5,FALSE),All_curves!M1379)</f>
        <v>36558044</v>
      </c>
      <c r="N1380">
        <f>IFERROR(VLOOKUP($A1380,Banknifty!$A$14:$I$4860,6,FALSE),All_curves!N1379)</f>
        <v>19516184</v>
      </c>
      <c r="O1380">
        <f>IFERROR(VLOOKUP($A1380,Banknifty!$A$14:$I$4860,7,FALSE),All_curves!O1379)</f>
        <v>32821480</v>
      </c>
      <c r="P1380">
        <f>IFERROR(VLOOKUP($A1380,Banknifty!$A$14:$I$4860,8,FALSE),All_curves!P1379)</f>
        <v>32821480</v>
      </c>
      <c r="Q1380">
        <f>IFERROR(VLOOKUP($A1380,Banknifty!$A$14:$I$4860,9,FALSE),All_curves!Q1379)</f>
        <v>26274866</v>
      </c>
      <c r="R1380">
        <f>IFERROR(VLOOKUP($A1380,Nifty!$A$14:$I$4860,2,FALSE),All_curves!R1379)</f>
        <v>10308576</v>
      </c>
      <c r="S1380">
        <f>IFERROR(VLOOKUP($A1380,Nifty!$A$14:$I$4860,3,FALSE),All_curves!S1379)</f>
        <v>12726768</v>
      </c>
      <c r="T1380">
        <f>IFERROR(VLOOKUP($A1380,Nifty!$A$14:$I$4860,4,FALSE),All_curves!T1379)</f>
        <v>13414353</v>
      </c>
      <c r="U1380">
        <f>IFERROR(VLOOKUP($A1380,Nifty!$A$14:$I$4860,5,FALSE),All_curves!U1379)</f>
        <v>13602646</v>
      </c>
      <c r="V1380">
        <f>IFERROR(VLOOKUP($A1380,Nifty!$A$14:$I$4860,6,FALSE),All_curves!V1379)</f>
        <v>11376516</v>
      </c>
      <c r="W1380">
        <f>IFERROR(VLOOKUP($A1380,Nifty!$A$14:$I$4860,7,FALSE),All_curves!W1379)</f>
        <v>13198788</v>
      </c>
      <c r="X1380">
        <f>IFERROR(VLOOKUP($A1380,Nifty!$A$14:$I$4860,8,FALSE),All_curves!X1379)</f>
        <v>13442496</v>
      </c>
      <c r="Y1380">
        <f>IFERROR(VLOOKUP($A1380,Nifty!$A$14:$I$4860,9,FALSE),All_curves!Y1379)</f>
        <v>12799199</v>
      </c>
      <c r="AA1380" s="5">
        <f t="shared" si="569"/>
        <v>1.5889996963589503E-3</v>
      </c>
      <c r="AB1380" s="5">
        <f t="shared" si="570"/>
        <v>1.589058815831601E-3</v>
      </c>
      <c r="AC1380" s="5">
        <f t="shared" si="571"/>
        <v>1.5891175335751573E-3</v>
      </c>
      <c r="AD1380" s="5">
        <f t="shared" si="572"/>
        <v>1.6823736833959657E-4</v>
      </c>
      <c r="AE1380" s="5">
        <f t="shared" si="573"/>
        <v>1.5890601445427421E-3</v>
      </c>
      <c r="AF1380" s="5">
        <f t="shared" si="574"/>
        <v>1.5890439225876296E-3</v>
      </c>
      <c r="AG1380" s="5">
        <f t="shared" si="575"/>
        <v>1.5890711475032848E-3</v>
      </c>
      <c r="AH1380" s="5">
        <f t="shared" si="576"/>
        <v>1.6828105740951393E-4</v>
      </c>
      <c r="AI1380" s="5">
        <f t="shared" si="578"/>
        <v>2.6359298629415662E-2</v>
      </c>
      <c r="AJ1380" s="5">
        <f t="shared" si="579"/>
        <v>1.3434939900333953E-2</v>
      </c>
      <c r="AK1380" s="5">
        <f t="shared" si="580"/>
        <v>5.1881371718054403E-3</v>
      </c>
      <c r="AL1380" s="5">
        <f t="shared" si="581"/>
        <v>7.1120284532710798E-6</v>
      </c>
      <c r="AM1380" s="5">
        <f t="shared" si="582"/>
        <v>-7.984935320795028E-4</v>
      </c>
      <c r="AN1380" s="5">
        <f t="shared" si="583"/>
        <v>-8.531635148485428E-4</v>
      </c>
      <c r="AO1380" s="5">
        <f t="shared" si="584"/>
        <v>-8.531635148485428E-4</v>
      </c>
      <c r="AP1380" s="5">
        <f t="shared" si="585"/>
        <v>0</v>
      </c>
      <c r="AQ1380" s="5">
        <f t="shared" si="586"/>
        <v>-3.3042466167850781E-3</v>
      </c>
      <c r="AR1380" s="5">
        <f t="shared" si="587"/>
        <v>-1.9043920379583357E-3</v>
      </c>
      <c r="AS1380" s="5">
        <f t="shared" si="588"/>
        <v>-1.8839744091987409E-3</v>
      </c>
      <c r="AT1380" s="5">
        <f t="shared" si="589"/>
        <v>-1.9660379346417844E-3</v>
      </c>
      <c r="AU1380" s="5">
        <f t="shared" si="590"/>
        <v>-3.3042959000658678E-3</v>
      </c>
      <c r="AV1380" s="5">
        <f t="shared" si="591"/>
        <v>-1.9044202452939141E-3</v>
      </c>
      <c r="AW1380" s="5">
        <f t="shared" si="592"/>
        <v>-1.8840395697314882E-3</v>
      </c>
      <c r="AX1380" s="5">
        <f t="shared" si="593"/>
        <v>2.410242642318261E-3</v>
      </c>
      <c r="AZ1380" s="7">
        <f t="shared" si="577"/>
        <v>157.92165178234967</v>
      </c>
      <c r="BA1380" s="4">
        <f t="shared" si="594"/>
        <v>1.6089321992926373E-3</v>
      </c>
      <c r="BB1380" s="5">
        <f>AZ1380/MAX($AZ$16:AZ1380)-1</f>
        <v>0</v>
      </c>
    </row>
    <row r="1381" spans="1:54" x14ac:dyDescent="0.25">
      <c r="A1381" s="3">
        <v>44567</v>
      </c>
      <c r="B1381">
        <f>IFERROR(VLOOKUP($A1381,Finnifty!$A$14:$I$486,B$15+1,FALSE),All_curves!B1380)</f>
        <v>1057146.75</v>
      </c>
      <c r="C1381">
        <f>IFERROR(VLOOKUP($A1381,Finnifty!$A$14:$I$486,C$15+1,FALSE),All_curves!C1380)</f>
        <v>1057815.6299999999</v>
      </c>
      <c r="D1381">
        <f>IFERROR(VLOOKUP($A1381,Finnifty!$A$14:$I$486,D$15+1,FALSE),All_curves!D1380)</f>
        <v>1092789.75</v>
      </c>
      <c r="E1381">
        <f>IFERROR(VLOOKUP($A1381,Finnifty!$A$14:$I$486,E$15+1,FALSE),All_curves!E1380)</f>
        <v>1023576.25</v>
      </c>
      <c r="F1381">
        <f>IFERROR(VLOOKUP($A1381,Finnifty!$A$14:$I$486,F$15+1,FALSE),All_curves!F1380)</f>
        <v>1094320.75</v>
      </c>
      <c r="G1381">
        <f>IFERROR(VLOOKUP($A1381,Finnifty!$A$14:$I$486,G$15+1,FALSE),All_curves!G1380)</f>
        <v>1138985.6299999999</v>
      </c>
      <c r="H1381">
        <f>IFERROR(VLOOKUP($A1381,Finnifty!$A$14:$I$486,H$15+1,FALSE),All_curves!H1380)</f>
        <v>1090866.25</v>
      </c>
      <c r="I1381">
        <f>IFERROR(VLOOKUP($A1381,Finnifty!$A$14:$I$486,I$15+1,FALSE),All_curves!I1380)</f>
        <v>1032183.19</v>
      </c>
      <c r="J1381">
        <f>IFERROR(VLOOKUP($A1381,Banknifty!$A$14:$I$4860,2,FALSE),All_curves!J1380)</f>
        <v>19671414</v>
      </c>
      <c r="K1381">
        <f>IFERROR(VLOOKUP($A1381,Banknifty!$A$14:$I$4860,3,FALSE),All_curves!K1380)</f>
        <v>34621440</v>
      </c>
      <c r="L1381">
        <f>IFERROR(VLOOKUP($A1381,Banknifty!$A$14:$I$4860,4,FALSE),All_curves!L1380)</f>
        <v>25591560</v>
      </c>
      <c r="M1381">
        <f>IFERROR(VLOOKUP($A1381,Banknifty!$A$14:$I$4860,5,FALSE),All_curves!M1380)</f>
        <v>36043056</v>
      </c>
      <c r="N1381">
        <f>IFERROR(VLOOKUP($A1381,Banknifty!$A$14:$I$4860,6,FALSE),All_curves!N1380)</f>
        <v>19852844</v>
      </c>
      <c r="O1381">
        <f>IFERROR(VLOOKUP($A1381,Banknifty!$A$14:$I$4860,7,FALSE),All_curves!O1380)</f>
        <v>33194670</v>
      </c>
      <c r="P1381">
        <f>IFERROR(VLOOKUP($A1381,Banknifty!$A$14:$I$4860,8,FALSE),All_curves!P1380)</f>
        <v>33194670</v>
      </c>
      <c r="Q1381">
        <f>IFERROR(VLOOKUP($A1381,Banknifty!$A$14:$I$4860,9,FALSE),All_curves!Q1380)</f>
        <v>26460942</v>
      </c>
      <c r="R1381">
        <f>IFERROR(VLOOKUP($A1381,Nifty!$A$14:$I$4860,2,FALSE),All_curves!R1380)</f>
        <v>10183261</v>
      </c>
      <c r="S1381">
        <f>IFERROR(VLOOKUP($A1381,Nifty!$A$14:$I$4860,3,FALSE),All_curves!S1380)</f>
        <v>12503377</v>
      </c>
      <c r="T1381">
        <f>IFERROR(VLOOKUP($A1381,Nifty!$A$14:$I$4860,4,FALSE),All_curves!T1380)</f>
        <v>13178650</v>
      </c>
      <c r="U1381">
        <f>IFERROR(VLOOKUP($A1381,Nifty!$A$14:$I$4860,5,FALSE),All_curves!U1380)</f>
        <v>13500185</v>
      </c>
      <c r="V1381">
        <f>IFERROR(VLOOKUP($A1381,Nifty!$A$14:$I$4860,6,FALSE),All_curves!V1380)</f>
        <v>11330507</v>
      </c>
      <c r="W1381">
        <f>IFERROR(VLOOKUP($A1381,Nifty!$A$14:$I$4860,7,FALSE),All_curves!W1380)</f>
        <v>13063617</v>
      </c>
      <c r="X1381">
        <f>IFERROR(VLOOKUP($A1381,Nifty!$A$14:$I$4860,8,FALSE),All_curves!X1380)</f>
        <v>13304151</v>
      </c>
      <c r="Y1381">
        <f>IFERROR(VLOOKUP($A1381,Nifty!$A$14:$I$4860,9,FALSE),All_curves!Y1380)</f>
        <v>12774035</v>
      </c>
      <c r="AA1381" s="5">
        <f t="shared" si="569"/>
        <v>-5.696820278914827E-3</v>
      </c>
      <c r="AB1381" s="5">
        <f t="shared" si="570"/>
        <v>-5.6968554936805971E-3</v>
      </c>
      <c r="AC1381" s="5">
        <f t="shared" si="571"/>
        <v>-5.6968518145400493E-3</v>
      </c>
      <c r="AD1381" s="5">
        <f t="shared" si="572"/>
        <v>-4.7698938824403125E-3</v>
      </c>
      <c r="AE1381" s="5">
        <f t="shared" si="573"/>
        <v>-5.6968320727933675E-3</v>
      </c>
      <c r="AF1381" s="5">
        <f t="shared" si="574"/>
        <v>-5.6968006725520715E-3</v>
      </c>
      <c r="AG1381" s="5">
        <f t="shared" si="575"/>
        <v>-5.6968705544254705E-3</v>
      </c>
      <c r="AH1381" s="5">
        <f t="shared" si="576"/>
        <v>-4.7698929678250401E-3</v>
      </c>
      <c r="AI1381" s="5">
        <f t="shared" si="578"/>
        <v>-2.6529639076794842E-2</v>
      </c>
      <c r="AJ1381" s="5">
        <f t="shared" si="579"/>
        <v>-2.0900058019580947E-2</v>
      </c>
      <c r="AK1381" s="5">
        <f t="shared" si="580"/>
        <v>-1.249093873857976E-2</v>
      </c>
      <c r="AL1381" s="5">
        <f t="shared" si="581"/>
        <v>-1.4086858695175231E-2</v>
      </c>
      <c r="AM1381" s="5">
        <f t="shared" si="582"/>
        <v>1.7250298521473306E-2</v>
      </c>
      <c r="AN1381" s="5">
        <f t="shared" si="583"/>
        <v>1.1370297744038416E-2</v>
      </c>
      <c r="AO1381" s="5">
        <f t="shared" si="584"/>
        <v>1.1370297744038416E-2</v>
      </c>
      <c r="AP1381" s="5">
        <f t="shared" si="585"/>
        <v>7.0819010076017541E-3</v>
      </c>
      <c r="AQ1381" s="5">
        <f t="shared" si="586"/>
        <v>-1.2156383190073949E-2</v>
      </c>
      <c r="AR1381" s="5">
        <f t="shared" si="587"/>
        <v>-1.7552846095725161E-2</v>
      </c>
      <c r="AS1381" s="5">
        <f t="shared" si="588"/>
        <v>-1.7570955528007914E-2</v>
      </c>
      <c r="AT1381" s="5">
        <f t="shared" si="589"/>
        <v>-7.5324315578013668E-3</v>
      </c>
      <c r="AU1381" s="5">
        <f t="shared" si="590"/>
        <v>-4.0442082620021358E-3</v>
      </c>
      <c r="AV1381" s="5">
        <f t="shared" si="591"/>
        <v>-1.0241167598115775E-2</v>
      </c>
      <c r="AW1381" s="5">
        <f t="shared" si="592"/>
        <v>-1.029161548569546E-2</v>
      </c>
      <c r="AX1381" s="5">
        <f t="shared" si="593"/>
        <v>-1.966060532381797E-3</v>
      </c>
      <c r="AZ1381" s="7">
        <f t="shared" si="577"/>
        <v>156.92140771970193</v>
      </c>
      <c r="BA1381" s="4">
        <f t="shared" si="594"/>
        <v>-6.3337993958314243E-3</v>
      </c>
      <c r="BB1381" s="5">
        <f>AZ1381/MAX($AZ$16:AZ1381)-1</f>
        <v>-6.333799395831341E-3</v>
      </c>
    </row>
    <row r="1382" spans="1:54" x14ac:dyDescent="0.25">
      <c r="A1382" s="3">
        <v>44568</v>
      </c>
      <c r="B1382">
        <f>IFERROR(VLOOKUP($A1382,Finnifty!$A$14:$I$486,B$15+1,FALSE),All_curves!B1381)</f>
        <v>1055663.8799999999</v>
      </c>
      <c r="C1382">
        <f>IFERROR(VLOOKUP($A1382,Finnifty!$A$14:$I$486,C$15+1,FALSE),All_curves!C1381)</f>
        <v>1056064</v>
      </c>
      <c r="D1382">
        <f>IFERROR(VLOOKUP($A1382,Finnifty!$A$14:$I$486,D$15+1,FALSE),All_curves!D1381)</f>
        <v>1092822.8799999999</v>
      </c>
      <c r="E1382">
        <f>IFERROR(VLOOKUP($A1382,Finnifty!$A$14:$I$486,E$15+1,FALSE),All_curves!E1381)</f>
        <v>1023607.38</v>
      </c>
      <c r="F1382">
        <f>IFERROR(VLOOKUP($A1382,Finnifty!$A$14:$I$486,F$15+1,FALSE),All_curves!F1381)</f>
        <v>1091721.6299999999</v>
      </c>
      <c r="G1382">
        <f>IFERROR(VLOOKUP($A1382,Finnifty!$A$14:$I$486,G$15+1,FALSE),All_curves!G1381)</f>
        <v>1137099.5</v>
      </c>
      <c r="H1382">
        <f>IFERROR(VLOOKUP($A1382,Finnifty!$A$14:$I$486,H$15+1,FALSE),All_curves!H1381)</f>
        <v>1089434.75</v>
      </c>
      <c r="I1382">
        <f>IFERROR(VLOOKUP($A1382,Finnifty!$A$14:$I$486,I$15+1,FALSE),All_curves!I1381)</f>
        <v>1032214.56</v>
      </c>
      <c r="J1382">
        <f>IFERROR(VLOOKUP($A1382,Banknifty!$A$14:$I$4860,2,FALSE),All_curves!J1381)</f>
        <v>19599848</v>
      </c>
      <c r="K1382">
        <f>IFERROR(VLOOKUP($A1382,Banknifty!$A$14:$I$4860,3,FALSE),All_curves!K1381)</f>
        <v>34494484</v>
      </c>
      <c r="L1382">
        <f>IFERROR(VLOOKUP($A1382,Banknifty!$A$14:$I$4860,4,FALSE),All_curves!L1381)</f>
        <v>25591560</v>
      </c>
      <c r="M1382">
        <f>IFERROR(VLOOKUP($A1382,Banknifty!$A$14:$I$4860,5,FALSE),All_curves!M1381)</f>
        <v>36043056</v>
      </c>
      <c r="N1382">
        <f>IFERROR(VLOOKUP($A1382,Banknifty!$A$14:$I$4860,6,FALSE),All_curves!N1381)</f>
        <v>19848590</v>
      </c>
      <c r="O1382">
        <f>IFERROR(VLOOKUP($A1382,Banknifty!$A$14:$I$4860,7,FALSE),All_curves!O1381)</f>
        <v>33238486</v>
      </c>
      <c r="P1382">
        <f>IFERROR(VLOOKUP($A1382,Banknifty!$A$14:$I$4860,8,FALSE),All_curves!P1381)</f>
        <v>33238486</v>
      </c>
      <c r="Q1382">
        <f>IFERROR(VLOOKUP($A1382,Banknifty!$A$14:$I$4860,9,FALSE),All_curves!Q1381)</f>
        <v>26506202</v>
      </c>
      <c r="R1382">
        <f>IFERROR(VLOOKUP($A1382,Nifty!$A$14:$I$4860,2,FALSE),All_curves!R1381)</f>
        <v>10156111</v>
      </c>
      <c r="S1382">
        <f>IFERROR(VLOOKUP($A1382,Nifty!$A$14:$I$4860,3,FALSE),All_curves!S1381)</f>
        <v>12482680</v>
      </c>
      <c r="T1382">
        <f>IFERROR(VLOOKUP($A1382,Nifty!$A$14:$I$4860,4,FALSE),All_curves!T1381)</f>
        <v>13178650</v>
      </c>
      <c r="U1382">
        <f>IFERROR(VLOOKUP($A1382,Nifty!$A$14:$I$4860,5,FALSE),All_curves!U1381)</f>
        <v>13500185</v>
      </c>
      <c r="V1382">
        <f>IFERROR(VLOOKUP($A1382,Nifty!$A$14:$I$4860,6,FALSE),All_curves!V1381)</f>
        <v>11274070</v>
      </c>
      <c r="W1382">
        <f>IFERROR(VLOOKUP($A1382,Nifty!$A$14:$I$4860,7,FALSE),All_curves!W1381)</f>
        <v>13014287</v>
      </c>
      <c r="X1382">
        <f>IFERROR(VLOOKUP($A1382,Nifty!$A$14:$I$4860,8,FALSE),All_curves!X1381)</f>
        <v>13276077</v>
      </c>
      <c r="Y1382">
        <f>IFERROR(VLOOKUP($A1382,Nifty!$A$14:$I$4860,9,FALSE),All_curves!Y1381)</f>
        <v>12677815</v>
      </c>
      <c r="AA1382" s="5">
        <f t="shared" si="569"/>
        <v>-1.4027096994813082E-3</v>
      </c>
      <c r="AB1382" s="5">
        <f t="shared" si="570"/>
        <v>-1.6558934755008803E-3</v>
      </c>
      <c r="AC1382" s="5">
        <f t="shared" si="571"/>
        <v>3.0316902221994013E-5</v>
      </c>
      <c r="AD1382" s="5">
        <f t="shared" si="572"/>
        <v>3.0412976072868858E-5</v>
      </c>
      <c r="AE1382" s="5">
        <f t="shared" si="573"/>
        <v>-2.3750988912529802E-3</v>
      </c>
      <c r="AF1382" s="5">
        <f t="shared" si="574"/>
        <v>-1.6559734822992889E-3</v>
      </c>
      <c r="AG1382" s="5">
        <f t="shared" si="575"/>
        <v>-1.3122598668718899E-3</v>
      </c>
      <c r="AH1382" s="5">
        <f t="shared" si="576"/>
        <v>3.0391891966408124E-5</v>
      </c>
      <c r="AI1382" s="5">
        <f t="shared" si="578"/>
        <v>-3.6380709592102045E-3</v>
      </c>
      <c r="AJ1382" s="5">
        <f t="shared" si="579"/>
        <v>-3.6669763013901235E-3</v>
      </c>
      <c r="AK1382" s="5">
        <f t="shared" si="580"/>
        <v>0</v>
      </c>
      <c r="AL1382" s="5">
        <f t="shared" si="581"/>
        <v>0</v>
      </c>
      <c r="AM1382" s="5">
        <f t="shared" si="582"/>
        <v>-2.1427660439987672E-4</v>
      </c>
      <c r="AN1382" s="5">
        <f t="shared" si="583"/>
        <v>1.3199709471429788E-3</v>
      </c>
      <c r="AO1382" s="5">
        <f t="shared" si="584"/>
        <v>1.3199709471429788E-3</v>
      </c>
      <c r="AP1382" s="5">
        <f t="shared" si="585"/>
        <v>1.7104455313798894E-3</v>
      </c>
      <c r="AQ1382" s="5">
        <f t="shared" si="586"/>
        <v>-2.6661400508147803E-3</v>
      </c>
      <c r="AR1382" s="5">
        <f t="shared" si="587"/>
        <v>-1.6553128006937534E-3</v>
      </c>
      <c r="AS1382" s="5">
        <f t="shared" si="588"/>
        <v>0</v>
      </c>
      <c r="AT1382" s="5">
        <f t="shared" si="589"/>
        <v>0</v>
      </c>
      <c r="AU1382" s="5">
        <f t="shared" si="590"/>
        <v>-4.9809774619971048E-3</v>
      </c>
      <c r="AV1382" s="5">
        <f t="shared" si="591"/>
        <v>-3.7761364253100504E-3</v>
      </c>
      <c r="AW1382" s="5">
        <f t="shared" si="592"/>
        <v>-2.1101684729826209E-3</v>
      </c>
      <c r="AX1382" s="5">
        <f t="shared" si="593"/>
        <v>-7.5324672274657001E-3</v>
      </c>
      <c r="AZ1382" s="7">
        <f t="shared" si="577"/>
        <v>156.69778848572776</v>
      </c>
      <c r="BA1382" s="4">
        <f t="shared" si="594"/>
        <v>-1.4250396884893102E-3</v>
      </c>
      <c r="BB1382" s="5">
        <f>AZ1382/MAX($AZ$16:AZ1382)-1</f>
        <v>-7.7498131688026328E-3</v>
      </c>
    </row>
    <row r="1383" spans="1:54" x14ac:dyDescent="0.25">
      <c r="A1383" s="3">
        <v>44571</v>
      </c>
      <c r="B1383">
        <f>IFERROR(VLOOKUP($A1383,Finnifty!$A$14:$I$486,B$15+1,FALSE),All_curves!B1382)</f>
        <v>1056530.8799999999</v>
      </c>
      <c r="C1383">
        <f>IFERROR(VLOOKUP($A1383,Finnifty!$A$14:$I$486,C$15+1,FALSE),All_curves!C1382)</f>
        <v>1057982.3799999999</v>
      </c>
      <c r="D1383">
        <f>IFERROR(VLOOKUP($A1383,Finnifty!$A$14:$I$486,D$15+1,FALSE),All_curves!D1382)</f>
        <v>1092822.8799999999</v>
      </c>
      <c r="E1383">
        <f>IFERROR(VLOOKUP($A1383,Finnifty!$A$14:$I$486,E$15+1,FALSE),All_curves!E1382)</f>
        <v>1023607.38</v>
      </c>
      <c r="F1383">
        <f>IFERROR(VLOOKUP($A1383,Finnifty!$A$14:$I$486,F$15+1,FALSE),All_curves!F1382)</f>
        <v>1092047.25</v>
      </c>
      <c r="G1383">
        <f>IFERROR(VLOOKUP($A1383,Finnifty!$A$14:$I$486,G$15+1,FALSE),All_curves!G1382)</f>
        <v>1139165.1299999999</v>
      </c>
      <c r="H1383">
        <f>IFERROR(VLOOKUP($A1383,Finnifty!$A$14:$I$486,H$15+1,FALSE),All_curves!H1382)</f>
        <v>1091615.1299999999</v>
      </c>
      <c r="I1383">
        <f>IFERROR(VLOOKUP($A1383,Finnifty!$A$14:$I$486,I$15+1,FALSE),All_curves!I1382)</f>
        <v>1032214.56</v>
      </c>
      <c r="J1383">
        <f>IFERROR(VLOOKUP($A1383,Banknifty!$A$14:$I$4860,2,FALSE),All_curves!J1382)</f>
        <v>19722868</v>
      </c>
      <c r="K1383">
        <f>IFERROR(VLOOKUP($A1383,Banknifty!$A$14:$I$4860,3,FALSE),All_curves!K1382)</f>
        <v>34486652</v>
      </c>
      <c r="L1383">
        <f>IFERROR(VLOOKUP($A1383,Banknifty!$A$14:$I$4860,4,FALSE),All_curves!L1382)</f>
        <v>25612856</v>
      </c>
      <c r="M1383">
        <f>IFERROR(VLOOKUP($A1383,Banknifty!$A$14:$I$4860,5,FALSE),All_curves!M1382)</f>
        <v>36043056</v>
      </c>
      <c r="N1383">
        <f>IFERROR(VLOOKUP($A1383,Banknifty!$A$14:$I$4860,6,FALSE),All_curves!N1382)</f>
        <v>20371786</v>
      </c>
      <c r="O1383">
        <f>IFERROR(VLOOKUP($A1383,Banknifty!$A$14:$I$4860,7,FALSE),All_curves!O1382)</f>
        <v>33685044</v>
      </c>
      <c r="P1383">
        <f>IFERROR(VLOOKUP($A1383,Banknifty!$A$14:$I$4860,8,FALSE),All_curves!P1382)</f>
        <v>33685044</v>
      </c>
      <c r="Q1383">
        <f>IFERROR(VLOOKUP($A1383,Banknifty!$A$14:$I$4860,9,FALSE),All_curves!Q1382)</f>
        <v>26506390</v>
      </c>
      <c r="R1383">
        <f>IFERROR(VLOOKUP($A1383,Nifty!$A$14:$I$4860,2,FALSE),All_curves!R1382)</f>
        <v>10207746</v>
      </c>
      <c r="S1383">
        <f>IFERROR(VLOOKUP($A1383,Nifty!$A$14:$I$4860,3,FALSE),All_curves!S1382)</f>
        <v>12462520</v>
      </c>
      <c r="T1383">
        <f>IFERROR(VLOOKUP($A1383,Nifty!$A$14:$I$4860,4,FALSE),All_curves!T1382)</f>
        <v>13203654</v>
      </c>
      <c r="U1383">
        <f>IFERROR(VLOOKUP($A1383,Nifty!$A$14:$I$4860,5,FALSE),All_curves!U1382)</f>
        <v>13500185</v>
      </c>
      <c r="V1383">
        <f>IFERROR(VLOOKUP($A1383,Nifty!$A$14:$I$4860,6,FALSE),All_curves!V1382)</f>
        <v>11331389</v>
      </c>
      <c r="W1383">
        <f>IFERROR(VLOOKUP($A1383,Nifty!$A$14:$I$4860,7,FALSE),All_curves!W1382)</f>
        <v>12993267</v>
      </c>
      <c r="X1383">
        <f>IFERROR(VLOOKUP($A1383,Nifty!$A$14:$I$4860,8,FALSE),All_curves!X1382)</f>
        <v>13301267</v>
      </c>
      <c r="Y1383">
        <f>IFERROR(VLOOKUP($A1383,Nifty!$A$14:$I$4860,9,FALSE),All_curves!Y1382)</f>
        <v>12677815</v>
      </c>
      <c r="AA1383" s="5">
        <f t="shared" si="569"/>
        <v>8.2128413828086444E-4</v>
      </c>
      <c r="AB1383" s="5">
        <f t="shared" si="570"/>
        <v>1.8165376340826267E-3</v>
      </c>
      <c r="AC1383" s="5">
        <f t="shared" si="571"/>
        <v>0</v>
      </c>
      <c r="AD1383" s="5">
        <f t="shared" si="572"/>
        <v>0</v>
      </c>
      <c r="AE1383" s="5">
        <f t="shared" si="573"/>
        <v>2.9826284563050365E-4</v>
      </c>
      <c r="AF1383" s="5">
        <f t="shared" si="574"/>
        <v>1.8165780567134249E-3</v>
      </c>
      <c r="AG1383" s="5">
        <f t="shared" si="575"/>
        <v>2.0013864988241981E-3</v>
      </c>
      <c r="AH1383" s="5">
        <f t="shared" si="576"/>
        <v>0</v>
      </c>
      <c r="AI1383" s="5">
        <f t="shared" si="578"/>
        <v>6.2765792877577109E-3</v>
      </c>
      <c r="AJ1383" s="5">
        <f t="shared" si="579"/>
        <v>-2.2705079455598298E-4</v>
      </c>
      <c r="AK1383" s="5">
        <f t="shared" si="580"/>
        <v>8.3214934923847572E-4</v>
      </c>
      <c r="AL1383" s="5">
        <f t="shared" si="581"/>
        <v>0</v>
      </c>
      <c r="AM1383" s="5">
        <f t="shared" si="582"/>
        <v>2.6359353485562398E-2</v>
      </c>
      <c r="AN1383" s="5">
        <f t="shared" si="583"/>
        <v>1.343496812700784E-2</v>
      </c>
      <c r="AO1383" s="5">
        <f t="shared" si="584"/>
        <v>1.343496812700784E-2</v>
      </c>
      <c r="AP1383" s="5">
        <f t="shared" si="585"/>
        <v>7.0926796680303994E-6</v>
      </c>
      <c r="AQ1383" s="5">
        <f t="shared" si="586"/>
        <v>5.0841311206621942E-3</v>
      </c>
      <c r="AR1383" s="5">
        <f t="shared" si="587"/>
        <v>-1.6150377963706219E-3</v>
      </c>
      <c r="AS1383" s="5">
        <f t="shared" si="588"/>
        <v>1.8973111813425092E-3</v>
      </c>
      <c r="AT1383" s="5">
        <f t="shared" si="589"/>
        <v>0</v>
      </c>
      <c r="AU1383" s="5">
        <f t="shared" si="590"/>
        <v>5.0841444127984747E-3</v>
      </c>
      <c r="AV1383" s="5">
        <f t="shared" si="591"/>
        <v>-1.6151480292388998E-3</v>
      </c>
      <c r="AW1383" s="5">
        <f t="shared" si="592"/>
        <v>1.8973978532965674E-3</v>
      </c>
      <c r="AX1383" s="5">
        <f t="shared" si="593"/>
        <v>0</v>
      </c>
      <c r="AZ1383" s="7">
        <f t="shared" si="577"/>
        <v>157.20447671435628</v>
      </c>
      <c r="BA1383" s="4">
        <f t="shared" si="594"/>
        <v>3.2335378407378399E-3</v>
      </c>
      <c r="BB1383" s="5">
        <f>AZ1383/MAX($AZ$16:AZ1383)-1</f>
        <v>-4.5413346422048528E-3</v>
      </c>
    </row>
    <row r="1384" spans="1:54" x14ac:dyDescent="0.25">
      <c r="A1384" s="3">
        <v>44572</v>
      </c>
      <c r="B1384">
        <f>IFERROR(VLOOKUP($A1384,Finnifty!$A$14:$I$486,B$15+1,FALSE),All_curves!B1383)</f>
        <v>1051141.1299999999</v>
      </c>
      <c r="C1384">
        <f>IFERROR(VLOOKUP($A1384,Finnifty!$A$14:$I$486,C$15+1,FALSE),All_curves!C1383)</f>
        <v>1057982.3799999999</v>
      </c>
      <c r="D1384">
        <f>IFERROR(VLOOKUP($A1384,Finnifty!$A$14:$I$486,D$15+1,FALSE),All_curves!D1383)</f>
        <v>1092822.8799999999</v>
      </c>
      <c r="E1384">
        <f>IFERROR(VLOOKUP($A1384,Finnifty!$A$14:$I$486,E$15+1,FALSE),All_curves!E1383)</f>
        <v>1023607.38</v>
      </c>
      <c r="F1384">
        <f>IFERROR(VLOOKUP($A1384,Finnifty!$A$14:$I$486,F$15+1,FALSE),All_curves!F1383)</f>
        <v>1086123.6299999999</v>
      </c>
      <c r="G1384">
        <f>IFERROR(VLOOKUP($A1384,Finnifty!$A$14:$I$486,G$15+1,FALSE),All_curves!G1383)</f>
        <v>1139165.1299999999</v>
      </c>
      <c r="H1384">
        <f>IFERROR(VLOOKUP($A1384,Finnifty!$A$14:$I$486,H$15+1,FALSE),All_curves!H1383)</f>
        <v>1091615.1299999999</v>
      </c>
      <c r="I1384">
        <f>IFERROR(VLOOKUP($A1384,Finnifty!$A$14:$I$486,I$15+1,FALSE),All_curves!I1383)</f>
        <v>1032214.56</v>
      </c>
      <c r="J1384">
        <f>IFERROR(VLOOKUP($A1384,Banknifty!$A$14:$I$4860,2,FALSE),All_curves!J1383)</f>
        <v>19602402</v>
      </c>
      <c r="K1384">
        <f>IFERROR(VLOOKUP($A1384,Banknifty!$A$14:$I$4860,3,FALSE),All_curves!K1383)</f>
        <v>34486652</v>
      </c>
      <c r="L1384">
        <f>IFERROR(VLOOKUP($A1384,Banknifty!$A$14:$I$4860,4,FALSE),All_curves!L1383)</f>
        <v>25576472</v>
      </c>
      <c r="M1384">
        <f>IFERROR(VLOOKUP($A1384,Banknifty!$A$14:$I$4860,5,FALSE),All_curves!M1383)</f>
        <v>36043056</v>
      </c>
      <c r="N1384">
        <f>IFERROR(VLOOKUP($A1384,Banknifty!$A$14:$I$4860,6,FALSE),All_curves!N1383)</f>
        <v>20036838</v>
      </c>
      <c r="O1384">
        <f>IFERROR(VLOOKUP($A1384,Banknifty!$A$14:$I$4860,7,FALSE),All_curves!O1383)</f>
        <v>33256590</v>
      </c>
      <c r="P1384">
        <f>IFERROR(VLOOKUP($A1384,Banknifty!$A$14:$I$4860,8,FALSE),All_curves!P1383)</f>
        <v>33256590</v>
      </c>
      <c r="Q1384">
        <f>IFERROR(VLOOKUP($A1384,Banknifty!$A$14:$I$4860,9,FALSE),All_curves!Q1383)</f>
        <v>26206608</v>
      </c>
      <c r="R1384">
        <f>IFERROR(VLOOKUP($A1384,Nifty!$A$14:$I$4860,2,FALSE),All_curves!R1383)</f>
        <v>10202955</v>
      </c>
      <c r="S1384">
        <f>IFERROR(VLOOKUP($A1384,Nifty!$A$14:$I$4860,3,FALSE),All_curves!S1383)</f>
        <v>12460554</v>
      </c>
      <c r="T1384">
        <f>IFERROR(VLOOKUP($A1384,Nifty!$A$14:$I$4860,4,FALSE),All_curves!T1383)</f>
        <v>13197584</v>
      </c>
      <c r="U1384">
        <f>IFERROR(VLOOKUP($A1384,Nifty!$A$14:$I$4860,5,FALSE),All_curves!U1383)</f>
        <v>13500185</v>
      </c>
      <c r="V1384">
        <f>IFERROR(VLOOKUP($A1384,Nifty!$A$14:$I$4860,6,FALSE),All_curves!V1383)</f>
        <v>11326071</v>
      </c>
      <c r="W1384">
        <f>IFERROR(VLOOKUP($A1384,Nifty!$A$14:$I$4860,7,FALSE),All_curves!W1383)</f>
        <v>12991218</v>
      </c>
      <c r="X1384">
        <f>IFERROR(VLOOKUP($A1384,Nifty!$A$14:$I$4860,8,FALSE),All_curves!X1383)</f>
        <v>13295151</v>
      </c>
      <c r="Y1384">
        <f>IFERROR(VLOOKUP($A1384,Nifty!$A$14:$I$4860,9,FALSE),All_curves!Y1383)</f>
        <v>12677815</v>
      </c>
      <c r="AA1384" s="5">
        <f t="shared" si="569"/>
        <v>-5.1013653287634853E-3</v>
      </c>
      <c r="AB1384" s="5">
        <f t="shared" si="570"/>
        <v>0</v>
      </c>
      <c r="AC1384" s="5">
        <f t="shared" si="571"/>
        <v>0</v>
      </c>
      <c r="AD1384" s="5">
        <f t="shared" si="572"/>
        <v>0</v>
      </c>
      <c r="AE1384" s="5">
        <f t="shared" si="573"/>
        <v>-5.4243257331586525E-3</v>
      </c>
      <c r="AF1384" s="5">
        <f t="shared" si="574"/>
        <v>0</v>
      </c>
      <c r="AG1384" s="5">
        <f t="shared" si="575"/>
        <v>0</v>
      </c>
      <c r="AH1384" s="5">
        <f t="shared" si="576"/>
        <v>0</v>
      </c>
      <c r="AI1384" s="5">
        <f t="shared" si="578"/>
        <v>-6.1079352151015565E-3</v>
      </c>
      <c r="AJ1384" s="5">
        <f t="shared" si="579"/>
        <v>0</v>
      </c>
      <c r="AK1384" s="5">
        <f t="shared" si="580"/>
        <v>-1.4205366242640016E-3</v>
      </c>
      <c r="AL1384" s="5">
        <f t="shared" si="581"/>
        <v>0</v>
      </c>
      <c r="AM1384" s="5">
        <f t="shared" si="582"/>
        <v>-1.6441759205599316E-2</v>
      </c>
      <c r="AN1384" s="5">
        <f t="shared" si="583"/>
        <v>-1.2719413399014723E-2</v>
      </c>
      <c r="AO1384" s="5">
        <f t="shared" si="584"/>
        <v>-1.2719413399014723E-2</v>
      </c>
      <c r="AP1384" s="5">
        <f t="shared" si="585"/>
        <v>-1.1309801146063281E-2</v>
      </c>
      <c r="AQ1384" s="5">
        <f t="shared" si="586"/>
        <v>-4.6934945285670437E-4</v>
      </c>
      <c r="AR1384" s="5">
        <f t="shared" si="587"/>
        <v>-1.5775300661502456E-4</v>
      </c>
      <c r="AS1384" s="5">
        <f t="shared" si="588"/>
        <v>-4.5972122565463014E-4</v>
      </c>
      <c r="AT1384" s="5">
        <f t="shared" si="589"/>
        <v>0</v>
      </c>
      <c r="AU1384" s="5">
        <f t="shared" si="590"/>
        <v>-4.693158093858063E-4</v>
      </c>
      <c r="AV1384" s="5">
        <f t="shared" si="591"/>
        <v>-1.576970595617011E-4</v>
      </c>
      <c r="AW1384" s="5">
        <f t="shared" si="592"/>
        <v>-4.598058215056211E-4</v>
      </c>
      <c r="AX1384" s="5">
        <f t="shared" si="593"/>
        <v>0</v>
      </c>
      <c r="AZ1384" s="7">
        <f t="shared" si="577"/>
        <v>156.72357385928416</v>
      </c>
      <c r="BA1384" s="4">
        <f t="shared" si="594"/>
        <v>-3.0590913511066345E-3</v>
      </c>
      <c r="BB1384" s="5">
        <f>AZ1384/MAX($AZ$16:AZ1384)-1</f>
        <v>-7.5865336357849866E-3</v>
      </c>
    </row>
    <row r="1385" spans="1:54" x14ac:dyDescent="0.25">
      <c r="A1385" s="3">
        <v>44573</v>
      </c>
      <c r="B1385">
        <f>IFERROR(VLOOKUP($A1385,Finnifty!$A$14:$I$486,B$15+1,FALSE),All_curves!B1384)</f>
        <v>1051141.1299999999</v>
      </c>
      <c r="C1385">
        <f>IFERROR(VLOOKUP($A1385,Finnifty!$A$14:$I$486,C$15+1,FALSE),All_curves!C1384)</f>
        <v>1057982.3799999999</v>
      </c>
      <c r="D1385">
        <f>IFERROR(VLOOKUP($A1385,Finnifty!$A$14:$I$486,D$15+1,FALSE),All_curves!D1384)</f>
        <v>1092822.8799999999</v>
      </c>
      <c r="E1385">
        <f>IFERROR(VLOOKUP($A1385,Finnifty!$A$14:$I$486,E$15+1,FALSE),All_curves!E1384)</f>
        <v>1023607.38</v>
      </c>
      <c r="F1385">
        <f>IFERROR(VLOOKUP($A1385,Finnifty!$A$14:$I$486,F$15+1,FALSE),All_curves!F1384)</f>
        <v>1086123.6299999999</v>
      </c>
      <c r="G1385">
        <f>IFERROR(VLOOKUP($A1385,Finnifty!$A$14:$I$486,G$15+1,FALSE),All_curves!G1384)</f>
        <v>1139165.1299999999</v>
      </c>
      <c r="H1385">
        <f>IFERROR(VLOOKUP($A1385,Finnifty!$A$14:$I$486,H$15+1,FALSE),All_curves!H1384)</f>
        <v>1091615.1299999999</v>
      </c>
      <c r="I1385">
        <f>IFERROR(VLOOKUP($A1385,Finnifty!$A$14:$I$486,I$15+1,FALSE),All_curves!I1384)</f>
        <v>1032214.56</v>
      </c>
      <c r="J1385">
        <f>IFERROR(VLOOKUP($A1385,Banknifty!$A$14:$I$4860,2,FALSE),All_curves!J1384)</f>
        <v>19488998</v>
      </c>
      <c r="K1385">
        <f>IFERROR(VLOOKUP($A1385,Banknifty!$A$14:$I$4860,3,FALSE),All_curves!K1384)</f>
        <v>34486652</v>
      </c>
      <c r="L1385">
        <f>IFERROR(VLOOKUP($A1385,Banknifty!$A$14:$I$4860,4,FALSE),All_curves!L1384)</f>
        <v>25576472</v>
      </c>
      <c r="M1385">
        <f>IFERROR(VLOOKUP($A1385,Banknifty!$A$14:$I$4860,5,FALSE),All_curves!M1384)</f>
        <v>36043056</v>
      </c>
      <c r="N1385">
        <f>IFERROR(VLOOKUP($A1385,Banknifty!$A$14:$I$4860,6,FALSE),All_curves!N1384)</f>
        <v>20038748</v>
      </c>
      <c r="O1385">
        <f>IFERROR(VLOOKUP($A1385,Banknifty!$A$14:$I$4860,7,FALSE),All_curves!O1384)</f>
        <v>33295266</v>
      </c>
      <c r="P1385">
        <f>IFERROR(VLOOKUP($A1385,Banknifty!$A$14:$I$4860,8,FALSE),All_curves!P1384)</f>
        <v>33295266</v>
      </c>
      <c r="Q1385">
        <f>IFERROR(VLOOKUP($A1385,Banknifty!$A$14:$I$4860,9,FALSE),All_curves!Q1384)</f>
        <v>26365390</v>
      </c>
      <c r="R1385">
        <f>IFERROR(VLOOKUP($A1385,Nifty!$A$14:$I$4860,2,FALSE),All_curves!R1384)</f>
        <v>10207641</v>
      </c>
      <c r="S1385">
        <f>IFERROR(VLOOKUP($A1385,Nifty!$A$14:$I$4860,3,FALSE),All_curves!S1384)</f>
        <v>12460554</v>
      </c>
      <c r="T1385">
        <f>IFERROR(VLOOKUP($A1385,Nifty!$A$14:$I$4860,4,FALSE),All_curves!T1384)</f>
        <v>13187317</v>
      </c>
      <c r="U1385">
        <f>IFERROR(VLOOKUP($A1385,Nifty!$A$14:$I$4860,5,FALSE),All_curves!U1384)</f>
        <v>13500185</v>
      </c>
      <c r="V1385">
        <f>IFERROR(VLOOKUP($A1385,Nifty!$A$14:$I$4860,6,FALSE),All_curves!V1384)</f>
        <v>11331272</v>
      </c>
      <c r="W1385">
        <f>IFERROR(VLOOKUP($A1385,Nifty!$A$14:$I$4860,7,FALSE),All_curves!W1384)</f>
        <v>12991218</v>
      </c>
      <c r="X1385">
        <f>IFERROR(VLOOKUP($A1385,Nifty!$A$14:$I$4860,8,FALSE),All_curves!X1384)</f>
        <v>13284809</v>
      </c>
      <c r="Y1385">
        <f>IFERROR(VLOOKUP($A1385,Nifty!$A$14:$I$4860,9,FALSE),All_curves!Y1384)</f>
        <v>12677815</v>
      </c>
      <c r="AA1385" s="5">
        <f t="shared" ref="AA1385:AA1448" si="595">IFERROR(B1385/B1384-1,0)</f>
        <v>0</v>
      </c>
      <c r="AB1385" s="5">
        <f t="shared" ref="AB1385:AB1448" si="596">IFERROR(C1385/C1384-1,0)</f>
        <v>0</v>
      </c>
      <c r="AC1385" s="5">
        <f t="shared" ref="AC1385:AC1448" si="597">IFERROR(D1385/D1384-1,0)</f>
        <v>0</v>
      </c>
      <c r="AD1385" s="5">
        <f t="shared" ref="AD1385:AD1448" si="598">IFERROR(E1385/E1384-1,0)</f>
        <v>0</v>
      </c>
      <c r="AE1385" s="5">
        <f t="shared" ref="AE1385:AE1448" si="599">IFERROR(F1385/F1384-1,0)</f>
        <v>0</v>
      </c>
      <c r="AF1385" s="5">
        <f t="shared" ref="AF1385:AF1448" si="600">IFERROR(G1385/G1384-1,0)</f>
        <v>0</v>
      </c>
      <c r="AG1385" s="5">
        <f t="shared" ref="AG1385:AG1448" si="601">IFERROR(H1385/H1384-1,0)</f>
        <v>0</v>
      </c>
      <c r="AH1385" s="5">
        <f t="shared" ref="AH1385:AH1448" si="602">IFERROR(I1385/I1384-1,0)</f>
        <v>0</v>
      </c>
      <c r="AI1385" s="5">
        <f t="shared" si="578"/>
        <v>-5.7852093840335961E-3</v>
      </c>
      <c r="AJ1385" s="5">
        <f t="shared" si="579"/>
        <v>0</v>
      </c>
      <c r="AK1385" s="5">
        <f t="shared" si="580"/>
        <v>0</v>
      </c>
      <c r="AL1385" s="5">
        <f t="shared" si="581"/>
        <v>0</v>
      </c>
      <c r="AM1385" s="5">
        <f t="shared" si="582"/>
        <v>9.532442194726265E-5</v>
      </c>
      <c r="AN1385" s="5">
        <f t="shared" si="583"/>
        <v>1.1629574769993489E-3</v>
      </c>
      <c r="AO1385" s="5">
        <f t="shared" si="584"/>
        <v>1.1629574769993489E-3</v>
      </c>
      <c r="AP1385" s="5">
        <f t="shared" si="585"/>
        <v>6.0588535532717369E-3</v>
      </c>
      <c r="AQ1385" s="5">
        <f t="shared" si="586"/>
        <v>4.5927870896234069E-4</v>
      </c>
      <c r="AR1385" s="5">
        <f t="shared" si="587"/>
        <v>0</v>
      </c>
      <c r="AS1385" s="5">
        <f t="shared" si="588"/>
        <v>-7.779454178885592E-4</v>
      </c>
      <c r="AT1385" s="5">
        <f t="shared" si="589"/>
        <v>0</v>
      </c>
      <c r="AU1385" s="5">
        <f t="shared" si="590"/>
        <v>4.5920602122317966E-4</v>
      </c>
      <c r="AV1385" s="5">
        <f t="shared" si="591"/>
        <v>0</v>
      </c>
      <c r="AW1385" s="5">
        <f t="shared" si="592"/>
        <v>-7.7787758860359268E-4</v>
      </c>
      <c r="AX1385" s="5">
        <f t="shared" si="593"/>
        <v>0</v>
      </c>
      <c r="AZ1385" s="7">
        <f t="shared" ref="AZ1385:AZ1448" si="603">AZ1384*(1+BA1385)</f>
        <v>156.73700993628066</v>
      </c>
      <c r="BA1385" s="4">
        <f t="shared" si="594"/>
        <v>8.5731052869894575E-5</v>
      </c>
      <c r="BB1385" s="5">
        <f>AZ1385/MAX($AZ$16:AZ1385)-1</f>
        <v>-7.5014529844311673E-3</v>
      </c>
    </row>
    <row r="1386" spans="1:54" x14ac:dyDescent="0.25">
      <c r="A1386" s="3">
        <v>44574</v>
      </c>
      <c r="B1386">
        <f>IFERROR(VLOOKUP($A1386,Finnifty!$A$14:$I$486,B$15+1,FALSE),All_curves!B1385)</f>
        <v>1051141.1299999999</v>
      </c>
      <c r="C1386">
        <f>IFERROR(VLOOKUP($A1386,Finnifty!$A$14:$I$486,C$15+1,FALSE),All_curves!C1385)</f>
        <v>1057982.3799999999</v>
      </c>
      <c r="D1386">
        <f>IFERROR(VLOOKUP($A1386,Finnifty!$A$14:$I$486,D$15+1,FALSE),All_curves!D1385)</f>
        <v>1092822.8799999999</v>
      </c>
      <c r="E1386">
        <f>IFERROR(VLOOKUP($A1386,Finnifty!$A$14:$I$486,E$15+1,FALSE),All_curves!E1385)</f>
        <v>1023607.38</v>
      </c>
      <c r="F1386">
        <f>IFERROR(VLOOKUP($A1386,Finnifty!$A$14:$I$486,F$15+1,FALSE),All_curves!F1385)</f>
        <v>1086123.6299999999</v>
      </c>
      <c r="G1386">
        <f>IFERROR(VLOOKUP($A1386,Finnifty!$A$14:$I$486,G$15+1,FALSE),All_curves!G1385)</f>
        <v>1139165.1299999999</v>
      </c>
      <c r="H1386">
        <f>IFERROR(VLOOKUP($A1386,Finnifty!$A$14:$I$486,H$15+1,FALSE),All_curves!H1385)</f>
        <v>1091615.1299999999</v>
      </c>
      <c r="I1386">
        <f>IFERROR(VLOOKUP($A1386,Finnifty!$A$14:$I$486,I$15+1,FALSE),All_curves!I1385)</f>
        <v>1032214.56</v>
      </c>
      <c r="J1386">
        <f>IFERROR(VLOOKUP($A1386,Banknifty!$A$14:$I$4860,2,FALSE),All_curves!J1385)</f>
        <v>19345234</v>
      </c>
      <c r="K1386">
        <f>IFERROR(VLOOKUP($A1386,Banknifty!$A$14:$I$4860,3,FALSE),All_curves!K1385)</f>
        <v>34486652</v>
      </c>
      <c r="L1386">
        <f>IFERROR(VLOOKUP($A1386,Banknifty!$A$14:$I$4860,4,FALSE),All_curves!L1385)</f>
        <v>25576472</v>
      </c>
      <c r="M1386">
        <f>IFERROR(VLOOKUP($A1386,Banknifty!$A$14:$I$4860,5,FALSE),All_curves!M1385)</f>
        <v>36043056</v>
      </c>
      <c r="N1386">
        <f>IFERROR(VLOOKUP($A1386,Banknifty!$A$14:$I$4860,6,FALSE),All_curves!N1385)</f>
        <v>20164522</v>
      </c>
      <c r="O1386">
        <f>IFERROR(VLOOKUP($A1386,Banknifty!$A$14:$I$4860,7,FALSE),All_curves!O1385)</f>
        <v>33287708</v>
      </c>
      <c r="P1386">
        <f>IFERROR(VLOOKUP($A1386,Banknifty!$A$14:$I$4860,8,FALSE),All_curves!P1385)</f>
        <v>33287708</v>
      </c>
      <c r="Q1386">
        <f>IFERROR(VLOOKUP($A1386,Banknifty!$A$14:$I$4860,9,FALSE),All_curves!Q1385)</f>
        <v>26365390</v>
      </c>
      <c r="R1386">
        <f>IFERROR(VLOOKUP($A1386,Nifty!$A$14:$I$4860,2,FALSE),All_curves!R1385)</f>
        <v>10175656</v>
      </c>
      <c r="S1386">
        <f>IFERROR(VLOOKUP($A1386,Nifty!$A$14:$I$4860,3,FALSE),All_curves!S1385)</f>
        <v>12336075</v>
      </c>
      <c r="T1386">
        <f>IFERROR(VLOOKUP($A1386,Nifty!$A$14:$I$4860,4,FALSE),All_curves!T1385)</f>
        <v>13126099</v>
      </c>
      <c r="U1386">
        <f>IFERROR(VLOOKUP($A1386,Nifty!$A$14:$I$4860,5,FALSE),All_curves!U1385)</f>
        <v>13500185</v>
      </c>
      <c r="V1386">
        <f>IFERROR(VLOOKUP($A1386,Nifty!$A$14:$I$4860,6,FALSE),All_curves!V1385)</f>
        <v>11308338</v>
      </c>
      <c r="W1386">
        <f>IFERROR(VLOOKUP($A1386,Nifty!$A$14:$I$4860,7,FALSE),All_curves!W1385)</f>
        <v>12991218</v>
      </c>
      <c r="X1386">
        <f>IFERROR(VLOOKUP($A1386,Nifty!$A$14:$I$4860,8,FALSE),All_curves!X1385)</f>
        <v>13289362</v>
      </c>
      <c r="Y1386">
        <f>IFERROR(VLOOKUP($A1386,Nifty!$A$14:$I$4860,9,FALSE),All_curves!Y1385)</f>
        <v>12677815</v>
      </c>
      <c r="AA1386" s="5">
        <f t="shared" si="595"/>
        <v>0</v>
      </c>
      <c r="AB1386" s="5">
        <f t="shared" si="596"/>
        <v>0</v>
      </c>
      <c r="AC1386" s="5">
        <f t="shared" si="597"/>
        <v>0</v>
      </c>
      <c r="AD1386" s="5">
        <f t="shared" si="598"/>
        <v>0</v>
      </c>
      <c r="AE1386" s="5">
        <f t="shared" si="599"/>
        <v>0</v>
      </c>
      <c r="AF1386" s="5">
        <f t="shared" si="600"/>
        <v>0</v>
      </c>
      <c r="AG1386" s="5">
        <f t="shared" si="601"/>
        <v>0</v>
      </c>
      <c r="AH1386" s="5">
        <f t="shared" si="602"/>
        <v>0</v>
      </c>
      <c r="AI1386" s="5">
        <f t="shared" si="578"/>
        <v>-7.3766747782517683E-3</v>
      </c>
      <c r="AJ1386" s="5">
        <f t="shared" si="579"/>
        <v>0</v>
      </c>
      <c r="AK1386" s="5">
        <f t="shared" si="580"/>
        <v>0</v>
      </c>
      <c r="AL1386" s="5">
        <f t="shared" si="581"/>
        <v>0</v>
      </c>
      <c r="AM1386" s="5">
        <f t="shared" si="582"/>
        <v>6.2765398317299326E-3</v>
      </c>
      <c r="AN1386" s="5">
        <f t="shared" si="583"/>
        <v>-2.2699923766944519E-4</v>
      </c>
      <c r="AO1386" s="5">
        <f t="shared" si="584"/>
        <v>-2.2699923766944519E-4</v>
      </c>
      <c r="AP1386" s="5">
        <f t="shared" si="585"/>
        <v>0</v>
      </c>
      <c r="AQ1386" s="5">
        <f t="shared" si="586"/>
        <v>-3.1334370007722878E-3</v>
      </c>
      <c r="AR1386" s="5">
        <f t="shared" si="587"/>
        <v>-9.9898447532910106E-3</v>
      </c>
      <c r="AS1386" s="5">
        <f t="shared" si="588"/>
        <v>-4.642187641352713E-3</v>
      </c>
      <c r="AT1386" s="5">
        <f t="shared" si="589"/>
        <v>0</v>
      </c>
      <c r="AU1386" s="5">
        <f t="shared" si="590"/>
        <v>-2.023956357238621E-3</v>
      </c>
      <c r="AV1386" s="5">
        <f t="shared" si="591"/>
        <v>0</v>
      </c>
      <c r="AW1386" s="5">
        <f t="shared" si="592"/>
        <v>3.4272227775344888E-4</v>
      </c>
      <c r="AX1386" s="5">
        <f t="shared" si="593"/>
        <v>0</v>
      </c>
      <c r="AZ1386" s="7">
        <f t="shared" si="603"/>
        <v>156.59985958705741</v>
      </c>
      <c r="BA1386" s="4">
        <f t="shared" si="594"/>
        <v>-8.7503487069841301E-4</v>
      </c>
      <c r="BB1386" s="5">
        <f>AZ1386/MAX($AZ$16:AZ1386)-1</f>
        <v>-8.3699238221873751E-3</v>
      </c>
    </row>
    <row r="1387" spans="1:54" x14ac:dyDescent="0.25">
      <c r="A1387" s="3">
        <v>44575</v>
      </c>
      <c r="B1387">
        <f>IFERROR(VLOOKUP($A1387,Finnifty!$A$14:$I$486,B$15+1,FALSE),All_curves!B1386)</f>
        <v>1049942</v>
      </c>
      <c r="C1387">
        <f>IFERROR(VLOOKUP($A1387,Finnifty!$A$14:$I$486,C$15+1,FALSE),All_curves!C1386)</f>
        <v>1057262</v>
      </c>
      <c r="D1387">
        <f>IFERROR(VLOOKUP($A1387,Finnifty!$A$14:$I$486,D$15+1,FALSE),All_curves!D1386)</f>
        <v>1092078.8799999999</v>
      </c>
      <c r="E1387">
        <f>IFERROR(VLOOKUP($A1387,Finnifty!$A$14:$I$486,E$15+1,FALSE),All_curves!E1386)</f>
        <v>1023607.38</v>
      </c>
      <c r="F1387">
        <f>IFERROR(VLOOKUP($A1387,Finnifty!$A$14:$I$486,F$15+1,FALSE),All_curves!F1386)</f>
        <v>1084884.5</v>
      </c>
      <c r="G1387">
        <f>IFERROR(VLOOKUP($A1387,Finnifty!$A$14:$I$486,G$15+1,FALSE),All_curves!G1386)</f>
        <v>1138389.5</v>
      </c>
      <c r="H1387">
        <f>IFERROR(VLOOKUP($A1387,Finnifty!$A$14:$I$486,H$15+1,FALSE),All_curves!H1386)</f>
        <v>1090871.8799999999</v>
      </c>
      <c r="I1387">
        <f>IFERROR(VLOOKUP($A1387,Finnifty!$A$14:$I$486,I$15+1,FALSE),All_curves!I1386)</f>
        <v>1031484</v>
      </c>
      <c r="J1387">
        <f>IFERROR(VLOOKUP($A1387,Banknifty!$A$14:$I$4860,2,FALSE),All_curves!J1386)</f>
        <v>19345234</v>
      </c>
      <c r="K1387">
        <f>IFERROR(VLOOKUP($A1387,Banknifty!$A$14:$I$4860,3,FALSE),All_curves!K1386)</f>
        <v>34464836</v>
      </c>
      <c r="L1387">
        <f>IFERROR(VLOOKUP($A1387,Banknifty!$A$14:$I$4860,4,FALSE),All_curves!L1386)</f>
        <v>25576472</v>
      </c>
      <c r="M1387">
        <f>IFERROR(VLOOKUP($A1387,Banknifty!$A$14:$I$4860,5,FALSE),All_curves!M1386)</f>
        <v>36043056</v>
      </c>
      <c r="N1387">
        <f>IFERROR(VLOOKUP($A1387,Banknifty!$A$14:$I$4860,6,FALSE),All_curves!N1386)</f>
        <v>20041360</v>
      </c>
      <c r="O1387">
        <f>IFERROR(VLOOKUP($A1387,Banknifty!$A$14:$I$4860,7,FALSE),All_curves!O1386)</f>
        <v>33287708</v>
      </c>
      <c r="P1387">
        <f>IFERROR(VLOOKUP($A1387,Banknifty!$A$14:$I$4860,8,FALSE),All_curves!P1386)</f>
        <v>33287708</v>
      </c>
      <c r="Q1387">
        <f>IFERROR(VLOOKUP($A1387,Banknifty!$A$14:$I$4860,9,FALSE),All_curves!Q1386)</f>
        <v>26365390</v>
      </c>
      <c r="R1387">
        <f>IFERROR(VLOOKUP($A1387,Nifty!$A$14:$I$4860,2,FALSE),All_curves!R1386)</f>
        <v>10175656</v>
      </c>
      <c r="S1387">
        <f>IFERROR(VLOOKUP($A1387,Nifty!$A$14:$I$4860,3,FALSE),All_curves!S1386)</f>
        <v>12346310</v>
      </c>
      <c r="T1387">
        <f>IFERROR(VLOOKUP($A1387,Nifty!$A$14:$I$4860,4,FALSE),All_curves!T1386)</f>
        <v>13126099</v>
      </c>
      <c r="U1387">
        <f>IFERROR(VLOOKUP($A1387,Nifty!$A$14:$I$4860,5,FALSE),All_curves!U1386)</f>
        <v>13486067</v>
      </c>
      <c r="V1387">
        <f>IFERROR(VLOOKUP($A1387,Nifty!$A$14:$I$4860,6,FALSE),All_curves!V1386)</f>
        <v>11353126</v>
      </c>
      <c r="W1387">
        <f>IFERROR(VLOOKUP($A1387,Nifty!$A$14:$I$4860,7,FALSE),All_curves!W1386)</f>
        <v>13001997</v>
      </c>
      <c r="X1387">
        <f>IFERROR(VLOOKUP($A1387,Nifty!$A$14:$I$4860,8,FALSE),All_curves!X1386)</f>
        <v>13289362</v>
      </c>
      <c r="Y1387">
        <f>IFERROR(VLOOKUP($A1387,Nifty!$A$14:$I$4860,9,FALSE),All_curves!Y1386)</f>
        <v>12677815</v>
      </c>
      <c r="AA1387" s="5">
        <f t="shared" si="595"/>
        <v>-1.1407887730545685E-3</v>
      </c>
      <c r="AB1387" s="5">
        <f t="shared" si="596"/>
        <v>-6.8089980855812193E-4</v>
      </c>
      <c r="AC1387" s="5">
        <f t="shared" si="597"/>
        <v>-6.8080565809525151E-4</v>
      </c>
      <c r="AD1387" s="5">
        <f t="shared" si="598"/>
        <v>0</v>
      </c>
      <c r="AE1387" s="5">
        <f t="shared" si="599"/>
        <v>-1.1408738064191404E-3</v>
      </c>
      <c r="AF1387" s="5">
        <f t="shared" si="600"/>
        <v>-6.8087582701892302E-4</v>
      </c>
      <c r="AG1387" s="5">
        <f t="shared" si="601"/>
        <v>-6.8087183804421691E-4</v>
      </c>
      <c r="AH1387" s="5">
        <f t="shared" si="602"/>
        <v>-7.0775982853799047E-4</v>
      </c>
      <c r="AI1387" s="5">
        <f t="shared" si="578"/>
        <v>0</v>
      </c>
      <c r="AJ1387" s="5">
        <f t="shared" si="579"/>
        <v>-6.3259257523751167E-4</v>
      </c>
      <c r="AK1387" s="5">
        <f t="shared" si="580"/>
        <v>0</v>
      </c>
      <c r="AL1387" s="5">
        <f t="shared" si="581"/>
        <v>0</v>
      </c>
      <c r="AM1387" s="5">
        <f t="shared" si="582"/>
        <v>-6.1078561644060114E-3</v>
      </c>
      <c r="AN1387" s="5">
        <f t="shared" si="583"/>
        <v>0</v>
      </c>
      <c r="AO1387" s="5">
        <f t="shared" si="584"/>
        <v>0</v>
      </c>
      <c r="AP1387" s="5">
        <f t="shared" si="585"/>
        <v>0</v>
      </c>
      <c r="AQ1387" s="5">
        <f t="shared" si="586"/>
        <v>0</v>
      </c>
      <c r="AR1387" s="5">
        <f t="shared" si="587"/>
        <v>8.296804291478832E-4</v>
      </c>
      <c r="AS1387" s="5">
        <f t="shared" si="588"/>
        <v>0</v>
      </c>
      <c r="AT1387" s="5">
        <f t="shared" si="589"/>
        <v>-1.0457634469454025E-3</v>
      </c>
      <c r="AU1387" s="5">
        <f t="shared" si="590"/>
        <v>3.9606173780797338E-3</v>
      </c>
      <c r="AV1387" s="5">
        <f t="shared" si="591"/>
        <v>8.2971435010947836E-4</v>
      </c>
      <c r="AW1387" s="5">
        <f t="shared" si="592"/>
        <v>0</v>
      </c>
      <c r="AX1387" s="5">
        <f t="shared" si="593"/>
        <v>0</v>
      </c>
      <c r="AZ1387" s="7">
        <f t="shared" si="603"/>
        <v>156.54844866506664</v>
      </c>
      <c r="BA1387" s="4">
        <f t="shared" si="594"/>
        <v>-3.2829481537416854E-4</v>
      </c>
      <c r="BB1387" s="5">
        <f>AZ1387/MAX($AZ$16:AZ1387)-1</f>
        <v>-8.6954708349656906E-3</v>
      </c>
    </row>
    <row r="1388" spans="1:54" x14ac:dyDescent="0.25">
      <c r="A1388" s="3">
        <v>44578</v>
      </c>
      <c r="B1388">
        <f>IFERROR(VLOOKUP($A1388,Finnifty!$A$14:$I$486,B$15+1,FALSE),All_curves!B1387)</f>
        <v>1045662.25</v>
      </c>
      <c r="C1388">
        <f>IFERROR(VLOOKUP($A1388,Finnifty!$A$14:$I$486,C$15+1,FALSE),All_curves!C1387)</f>
        <v>1055165.6299999999</v>
      </c>
      <c r="D1388">
        <f>IFERROR(VLOOKUP($A1388,Finnifty!$A$14:$I$486,D$15+1,FALSE),All_curves!D1387)</f>
        <v>1089913.5</v>
      </c>
      <c r="E1388">
        <f>IFERROR(VLOOKUP($A1388,Finnifty!$A$14:$I$486,E$15+1,FALSE),All_curves!E1387)</f>
        <v>1023607.38</v>
      </c>
      <c r="F1388">
        <f>IFERROR(VLOOKUP($A1388,Finnifty!$A$14:$I$486,F$15+1,FALSE),All_curves!F1387)</f>
        <v>1082959</v>
      </c>
      <c r="G1388">
        <f>IFERROR(VLOOKUP($A1388,Finnifty!$A$14:$I$486,G$15+1,FALSE),All_curves!G1387)</f>
        <v>1136132.25</v>
      </c>
      <c r="H1388">
        <f>IFERROR(VLOOKUP($A1388,Finnifty!$A$14:$I$486,H$15+1,FALSE),All_curves!H1387)</f>
        <v>1088708.8799999999</v>
      </c>
      <c r="I1388">
        <f>IFERROR(VLOOKUP($A1388,Finnifty!$A$14:$I$486,I$15+1,FALSE),All_curves!I1387)</f>
        <v>1029451.31</v>
      </c>
      <c r="J1388">
        <f>IFERROR(VLOOKUP($A1388,Banknifty!$A$14:$I$4860,2,FALSE),All_curves!J1387)</f>
        <v>19345234</v>
      </c>
      <c r="K1388">
        <f>IFERROR(VLOOKUP($A1388,Banknifty!$A$14:$I$4860,3,FALSE),All_curves!K1387)</f>
        <v>34476488</v>
      </c>
      <c r="L1388">
        <f>IFERROR(VLOOKUP($A1388,Banknifty!$A$14:$I$4860,4,FALSE),All_curves!L1387)</f>
        <v>25576472</v>
      </c>
      <c r="M1388">
        <f>IFERROR(VLOOKUP($A1388,Banknifty!$A$14:$I$4860,5,FALSE),All_curves!M1387)</f>
        <v>36016556</v>
      </c>
      <c r="N1388">
        <f>IFERROR(VLOOKUP($A1388,Banknifty!$A$14:$I$4860,6,FALSE),All_curves!N1387)</f>
        <v>19925416</v>
      </c>
      <c r="O1388">
        <f>IFERROR(VLOOKUP($A1388,Banknifty!$A$14:$I$4860,7,FALSE),All_curves!O1387)</f>
        <v>33287708</v>
      </c>
      <c r="P1388">
        <f>IFERROR(VLOOKUP($A1388,Banknifty!$A$14:$I$4860,8,FALSE),All_curves!P1387)</f>
        <v>33287708</v>
      </c>
      <c r="Q1388">
        <f>IFERROR(VLOOKUP($A1388,Banknifty!$A$14:$I$4860,9,FALSE),All_curves!Q1387)</f>
        <v>26365390</v>
      </c>
      <c r="R1388">
        <f>IFERROR(VLOOKUP($A1388,Nifty!$A$14:$I$4860,2,FALSE),All_curves!R1387)</f>
        <v>10175656</v>
      </c>
      <c r="S1388">
        <f>IFERROR(VLOOKUP($A1388,Nifty!$A$14:$I$4860,3,FALSE),All_curves!S1387)</f>
        <v>12358347</v>
      </c>
      <c r="T1388">
        <f>IFERROR(VLOOKUP($A1388,Nifty!$A$14:$I$4860,4,FALSE),All_curves!T1387)</f>
        <v>13126099</v>
      </c>
      <c r="U1388">
        <f>IFERROR(VLOOKUP($A1388,Nifty!$A$14:$I$4860,5,FALSE),All_curves!U1387)</f>
        <v>13496321</v>
      </c>
      <c r="V1388">
        <f>IFERROR(VLOOKUP($A1388,Nifty!$A$14:$I$4860,6,FALSE),All_curves!V1387)</f>
        <v>11353126</v>
      </c>
      <c r="W1388">
        <f>IFERROR(VLOOKUP($A1388,Nifty!$A$14:$I$4860,7,FALSE),All_curves!W1387)</f>
        <v>13014674</v>
      </c>
      <c r="X1388">
        <f>IFERROR(VLOOKUP($A1388,Nifty!$A$14:$I$4860,8,FALSE),All_curves!X1387)</f>
        <v>13289362</v>
      </c>
      <c r="Y1388">
        <f>IFERROR(VLOOKUP($A1388,Nifty!$A$14:$I$4860,9,FALSE),All_curves!Y1387)</f>
        <v>12664557</v>
      </c>
      <c r="AA1388" s="5">
        <f t="shared" si="595"/>
        <v>-4.0761775412355705E-3</v>
      </c>
      <c r="AB1388" s="5">
        <f t="shared" si="596"/>
        <v>-1.9828292324892693E-3</v>
      </c>
      <c r="AC1388" s="5">
        <f t="shared" si="597"/>
        <v>-1.9828054911197324E-3</v>
      </c>
      <c r="AD1388" s="5">
        <f t="shared" si="598"/>
        <v>0</v>
      </c>
      <c r="AE1388" s="5">
        <f t="shared" si="599"/>
        <v>-1.7748433128135233E-3</v>
      </c>
      <c r="AF1388" s="5">
        <f t="shared" si="600"/>
        <v>-1.9828450631352856E-3</v>
      </c>
      <c r="AG1388" s="5">
        <f t="shared" si="601"/>
        <v>-1.982817633909506E-3</v>
      </c>
      <c r="AH1388" s="5">
        <f t="shared" si="602"/>
        <v>-1.9706461758010052E-3</v>
      </c>
      <c r="AI1388" s="5">
        <f t="shared" si="578"/>
        <v>0</v>
      </c>
      <c r="AJ1388" s="5">
        <f t="shared" si="579"/>
        <v>3.3808372104249251E-4</v>
      </c>
      <c r="AK1388" s="5">
        <f t="shared" si="580"/>
        <v>0</v>
      </c>
      <c r="AL1388" s="5">
        <f t="shared" si="581"/>
        <v>-7.3523177390955041E-4</v>
      </c>
      <c r="AM1388" s="5">
        <f t="shared" si="582"/>
        <v>-5.7852361316796941E-3</v>
      </c>
      <c r="AN1388" s="5">
        <f t="shared" si="583"/>
        <v>0</v>
      </c>
      <c r="AO1388" s="5">
        <f t="shared" si="584"/>
        <v>0</v>
      </c>
      <c r="AP1388" s="5">
        <f t="shared" si="585"/>
        <v>0</v>
      </c>
      <c r="AQ1388" s="5">
        <f t="shared" si="586"/>
        <v>0</v>
      </c>
      <c r="AR1388" s="5">
        <f t="shared" si="587"/>
        <v>9.7494717045010226E-4</v>
      </c>
      <c r="AS1388" s="5">
        <f t="shared" si="588"/>
        <v>0</v>
      </c>
      <c r="AT1388" s="5">
        <f t="shared" si="589"/>
        <v>7.6034028304916568E-4</v>
      </c>
      <c r="AU1388" s="5">
        <f t="shared" si="590"/>
        <v>0</v>
      </c>
      <c r="AV1388" s="5">
        <f t="shared" si="591"/>
        <v>9.75004070528529E-4</v>
      </c>
      <c r="AW1388" s="5">
        <f t="shared" si="592"/>
        <v>0</v>
      </c>
      <c r="AX1388" s="5">
        <f t="shared" si="593"/>
        <v>-1.045763800781141E-3</v>
      </c>
      <c r="AZ1388" s="7">
        <f t="shared" si="603"/>
        <v>156.41622509977873</v>
      </c>
      <c r="BA1388" s="4">
        <f t="shared" si="594"/>
        <v>-8.4461753799183281E-4</v>
      </c>
      <c r="BB1388" s="5">
        <f>AZ1388/MAX($AZ$16:AZ1388)-1</f>
        <v>-9.532744025789075E-3</v>
      </c>
    </row>
    <row r="1389" spans="1:54" x14ac:dyDescent="0.25">
      <c r="A1389" s="3">
        <v>44579</v>
      </c>
      <c r="B1389">
        <f>IFERROR(VLOOKUP($A1389,Finnifty!$A$14:$I$486,B$15+1,FALSE),All_curves!B1388)</f>
        <v>1045084.44</v>
      </c>
      <c r="C1389">
        <f>IFERROR(VLOOKUP($A1389,Finnifty!$A$14:$I$486,C$15+1,FALSE),All_curves!C1388)</f>
        <v>1060635.5</v>
      </c>
      <c r="D1389">
        <f>IFERROR(VLOOKUP($A1389,Finnifty!$A$14:$I$486,D$15+1,FALSE),All_curves!D1388)</f>
        <v>1086387.6299999999</v>
      </c>
      <c r="E1389">
        <f>IFERROR(VLOOKUP($A1389,Finnifty!$A$14:$I$486,E$15+1,FALSE),All_curves!E1388)</f>
        <v>1018498.44</v>
      </c>
      <c r="F1389">
        <f>IFERROR(VLOOKUP($A1389,Finnifty!$A$14:$I$486,F$15+1,FALSE),All_curves!F1388)</f>
        <v>1077534.75</v>
      </c>
      <c r="G1389">
        <f>IFERROR(VLOOKUP($A1389,Finnifty!$A$14:$I$486,G$15+1,FALSE),All_curves!G1388)</f>
        <v>1133987.75</v>
      </c>
      <c r="H1389">
        <f>IFERROR(VLOOKUP($A1389,Finnifty!$A$14:$I$486,H$15+1,FALSE),All_curves!H1388)</f>
        <v>1085186.8799999999</v>
      </c>
      <c r="I1389">
        <f>IFERROR(VLOOKUP($A1389,Finnifty!$A$14:$I$486,I$15+1,FALSE),All_curves!I1388)</f>
        <v>1029451.31</v>
      </c>
      <c r="J1389">
        <f>IFERROR(VLOOKUP($A1389,Banknifty!$A$14:$I$4860,2,FALSE),All_curves!J1388)</f>
        <v>19222084</v>
      </c>
      <c r="K1389">
        <f>IFERROR(VLOOKUP($A1389,Banknifty!$A$14:$I$4860,3,FALSE),All_curves!K1388)</f>
        <v>34164356</v>
      </c>
      <c r="L1389">
        <f>IFERROR(VLOOKUP($A1389,Banknifty!$A$14:$I$4860,4,FALSE),All_curves!L1388)</f>
        <v>25410022</v>
      </c>
      <c r="M1389">
        <f>IFERROR(VLOOKUP($A1389,Banknifty!$A$14:$I$4860,5,FALSE),All_curves!M1388)</f>
        <v>35726592</v>
      </c>
      <c r="N1389">
        <f>IFERROR(VLOOKUP($A1389,Banknifty!$A$14:$I$4860,6,FALSE),All_curves!N1388)</f>
        <v>19838418</v>
      </c>
      <c r="O1389">
        <f>IFERROR(VLOOKUP($A1389,Banknifty!$A$14:$I$4860,7,FALSE),All_curves!O1388)</f>
        <v>33287708</v>
      </c>
      <c r="P1389">
        <f>IFERROR(VLOOKUP($A1389,Banknifty!$A$14:$I$4860,8,FALSE),All_curves!P1388)</f>
        <v>33287708</v>
      </c>
      <c r="Q1389">
        <f>IFERROR(VLOOKUP($A1389,Banknifty!$A$14:$I$4860,9,FALSE),All_curves!Q1388)</f>
        <v>26365390</v>
      </c>
      <c r="R1389">
        <f>IFERROR(VLOOKUP($A1389,Nifty!$A$14:$I$4860,2,FALSE),All_curves!R1388)</f>
        <v>10292461</v>
      </c>
      <c r="S1389">
        <f>IFERROR(VLOOKUP($A1389,Nifty!$A$14:$I$4860,3,FALSE),All_curves!S1388)</f>
        <v>12480459</v>
      </c>
      <c r="T1389">
        <f>IFERROR(VLOOKUP($A1389,Nifty!$A$14:$I$4860,4,FALSE),All_curves!T1388)</f>
        <v>13237650</v>
      </c>
      <c r="U1389">
        <f>IFERROR(VLOOKUP($A1389,Nifty!$A$14:$I$4860,5,FALSE),All_curves!U1388)</f>
        <v>13619122</v>
      </c>
      <c r="V1389">
        <f>IFERROR(VLOOKUP($A1389,Nifty!$A$14:$I$4860,6,FALSE),All_curves!V1388)</f>
        <v>11483448</v>
      </c>
      <c r="W1389">
        <f>IFERROR(VLOOKUP($A1389,Nifty!$A$14:$I$4860,7,FALSE),All_curves!W1388)</f>
        <v>13143271</v>
      </c>
      <c r="X1389">
        <f>IFERROR(VLOOKUP($A1389,Nifty!$A$14:$I$4860,8,FALSE),All_curves!X1388)</f>
        <v>13402301</v>
      </c>
      <c r="Y1389">
        <f>IFERROR(VLOOKUP($A1389,Nifty!$A$14:$I$4860,9,FALSE),All_curves!Y1388)</f>
        <v>12674187</v>
      </c>
      <c r="AA1389" s="5">
        <f t="shared" si="595"/>
        <v>-5.5257804324493343E-4</v>
      </c>
      <c r="AB1389" s="5">
        <f t="shared" si="596"/>
        <v>5.1838970532049888E-3</v>
      </c>
      <c r="AC1389" s="5">
        <f t="shared" si="597"/>
        <v>-3.2349998417307013E-3</v>
      </c>
      <c r="AD1389" s="5">
        <f t="shared" si="598"/>
        <v>-4.9911129011204203E-3</v>
      </c>
      <c r="AE1389" s="5">
        <f t="shared" si="599"/>
        <v>-5.0087307091034594E-3</v>
      </c>
      <c r="AF1389" s="5">
        <f t="shared" si="600"/>
        <v>-1.8875443417788462E-3</v>
      </c>
      <c r="AG1389" s="5">
        <f t="shared" si="601"/>
        <v>-3.2350245916979992E-3</v>
      </c>
      <c r="AH1389" s="5">
        <f t="shared" si="602"/>
        <v>0</v>
      </c>
      <c r="AI1389" s="5">
        <f t="shared" si="578"/>
        <v>-6.3659090399216245E-3</v>
      </c>
      <c r="AJ1389" s="5">
        <f t="shared" si="579"/>
        <v>-9.0534743562047382E-3</v>
      </c>
      <c r="AK1389" s="5">
        <f t="shared" si="580"/>
        <v>-6.5079343233891418E-3</v>
      </c>
      <c r="AL1389" s="5">
        <f t="shared" si="581"/>
        <v>-8.0508530576882675E-3</v>
      </c>
      <c r="AM1389" s="5">
        <f t="shared" si="582"/>
        <v>-4.3661823672840328E-3</v>
      </c>
      <c r="AN1389" s="5">
        <f t="shared" si="583"/>
        <v>0</v>
      </c>
      <c r="AO1389" s="5">
        <f t="shared" si="584"/>
        <v>0</v>
      </c>
      <c r="AP1389" s="5">
        <f t="shared" si="585"/>
        <v>0</v>
      </c>
      <c r="AQ1389" s="5">
        <f t="shared" si="586"/>
        <v>1.1478866817038691E-2</v>
      </c>
      <c r="AR1389" s="5">
        <f t="shared" si="587"/>
        <v>9.880933105373968E-3</v>
      </c>
      <c r="AS1389" s="5">
        <f t="shared" si="588"/>
        <v>8.4984122091416037E-3</v>
      </c>
      <c r="AT1389" s="5">
        <f t="shared" si="589"/>
        <v>9.0988499754858232E-3</v>
      </c>
      <c r="AU1389" s="5">
        <f t="shared" si="590"/>
        <v>1.1478953021397009E-2</v>
      </c>
      <c r="AV1389" s="5">
        <f t="shared" si="591"/>
        <v>9.8809236404999723E-3</v>
      </c>
      <c r="AW1389" s="5">
        <f t="shared" si="592"/>
        <v>8.4984516186705772E-3</v>
      </c>
      <c r="AX1389" s="5">
        <f t="shared" si="593"/>
        <v>7.6038980281745161E-4</v>
      </c>
      <c r="AZ1389" s="7">
        <f t="shared" si="603"/>
        <v>156.55638272945561</v>
      </c>
      <c r="BA1389" s="4">
        <f t="shared" si="594"/>
        <v>8.9605556960274657E-4</v>
      </c>
      <c r="BB1389" s="5">
        <f>AZ1389/MAX($AZ$16:AZ1389)-1</f>
        <v>-8.6452303245643236E-3</v>
      </c>
    </row>
    <row r="1390" spans="1:54" x14ac:dyDescent="0.25">
      <c r="A1390" s="3">
        <v>44580</v>
      </c>
      <c r="B1390">
        <f>IFERROR(VLOOKUP($A1390,Finnifty!$A$14:$I$486,B$15+1,FALSE),All_curves!B1389)</f>
        <v>1045013.44</v>
      </c>
      <c r="C1390">
        <f>IFERROR(VLOOKUP($A1390,Finnifty!$A$14:$I$486,C$15+1,FALSE),All_curves!C1389)</f>
        <v>1060563.5</v>
      </c>
      <c r="D1390">
        <f>IFERROR(VLOOKUP($A1390,Finnifty!$A$14:$I$486,D$15+1,FALSE),All_curves!D1389)</f>
        <v>1086313.75</v>
      </c>
      <c r="E1390">
        <f>IFERROR(VLOOKUP($A1390,Finnifty!$A$14:$I$486,E$15+1,FALSE),All_curves!E1389)</f>
        <v>1018429.25</v>
      </c>
      <c r="F1390">
        <f>IFERROR(VLOOKUP($A1390,Finnifty!$A$14:$I$486,F$15+1,FALSE),All_curves!F1389)</f>
        <v>1077461.5</v>
      </c>
      <c r="G1390">
        <f>IFERROR(VLOOKUP($A1390,Finnifty!$A$14:$I$486,G$15+1,FALSE),All_curves!G1389)</f>
        <v>1133910.75</v>
      </c>
      <c r="H1390">
        <f>IFERROR(VLOOKUP($A1390,Finnifty!$A$14:$I$486,H$15+1,FALSE),All_curves!H1389)</f>
        <v>1085113.1299999999</v>
      </c>
      <c r="I1390">
        <f>IFERROR(VLOOKUP($A1390,Finnifty!$A$14:$I$486,I$15+1,FALSE),All_curves!I1389)</f>
        <v>1029381.38</v>
      </c>
      <c r="J1390">
        <f>IFERROR(VLOOKUP($A1390,Banknifty!$A$14:$I$4860,2,FALSE),All_curves!J1389)</f>
        <v>19055910</v>
      </c>
      <c r="K1390">
        <f>IFERROR(VLOOKUP($A1390,Banknifty!$A$14:$I$4860,3,FALSE),All_curves!K1389)</f>
        <v>34029160</v>
      </c>
      <c r="L1390">
        <f>IFERROR(VLOOKUP($A1390,Banknifty!$A$14:$I$4860,4,FALSE),All_curves!L1389)</f>
        <v>25375822</v>
      </c>
      <c r="M1390">
        <f>IFERROR(VLOOKUP($A1390,Banknifty!$A$14:$I$4860,5,FALSE),All_curves!M1389)</f>
        <v>35665708</v>
      </c>
      <c r="N1390">
        <f>IFERROR(VLOOKUP($A1390,Banknifty!$A$14:$I$4860,6,FALSE),All_curves!N1389)</f>
        <v>19869072</v>
      </c>
      <c r="O1390">
        <f>IFERROR(VLOOKUP($A1390,Banknifty!$A$14:$I$4860,7,FALSE),All_curves!O1389)</f>
        <v>33266650</v>
      </c>
      <c r="P1390">
        <f>IFERROR(VLOOKUP($A1390,Banknifty!$A$14:$I$4860,8,FALSE),All_curves!P1389)</f>
        <v>33266650</v>
      </c>
      <c r="Q1390">
        <f>IFERROR(VLOOKUP($A1390,Banknifty!$A$14:$I$4860,9,FALSE),All_curves!Q1389)</f>
        <v>26365390</v>
      </c>
      <c r="R1390">
        <f>IFERROR(VLOOKUP($A1390,Nifty!$A$14:$I$4860,2,FALSE),All_curves!R1389)</f>
        <v>10320606</v>
      </c>
      <c r="S1390">
        <f>IFERROR(VLOOKUP($A1390,Nifty!$A$14:$I$4860,3,FALSE),All_curves!S1389)</f>
        <v>12508079</v>
      </c>
      <c r="T1390">
        <f>IFERROR(VLOOKUP($A1390,Nifty!$A$14:$I$4860,4,FALSE),All_curves!T1389)</f>
        <v>13284666</v>
      </c>
      <c r="U1390">
        <f>IFERROR(VLOOKUP($A1390,Nifty!$A$14:$I$4860,5,FALSE),All_curves!U1389)</f>
        <v>13619731</v>
      </c>
      <c r="V1390">
        <f>IFERROR(VLOOKUP($A1390,Nifty!$A$14:$I$4860,6,FALSE),All_curves!V1389)</f>
        <v>11514850</v>
      </c>
      <c r="W1390">
        <f>IFERROR(VLOOKUP($A1390,Nifty!$A$14:$I$4860,7,FALSE),All_curves!W1389)</f>
        <v>13172358</v>
      </c>
      <c r="X1390">
        <f>IFERROR(VLOOKUP($A1390,Nifty!$A$14:$I$4860,8,FALSE),All_curves!X1389)</f>
        <v>13449902</v>
      </c>
      <c r="Y1390">
        <f>IFERROR(VLOOKUP($A1390,Nifty!$A$14:$I$4860,9,FALSE),All_curves!Y1389)</f>
        <v>12789508</v>
      </c>
      <c r="AA1390" s="5">
        <f t="shared" si="595"/>
        <v>-6.793709415475746E-5</v>
      </c>
      <c r="AB1390" s="5">
        <f t="shared" si="596"/>
        <v>-6.7883830024539904E-5</v>
      </c>
      <c r="AC1390" s="5">
        <f t="shared" si="597"/>
        <v>-6.8005192584763563E-5</v>
      </c>
      <c r="AD1390" s="5">
        <f t="shared" si="598"/>
        <v>-6.793333920074307E-5</v>
      </c>
      <c r="AE1390" s="5">
        <f t="shared" si="599"/>
        <v>-6.7979246144989069E-5</v>
      </c>
      <c r="AF1390" s="5">
        <f t="shared" si="600"/>
        <v>-6.790196807682225E-5</v>
      </c>
      <c r="AG1390" s="5">
        <f t="shared" si="601"/>
        <v>-6.7960644714037954E-5</v>
      </c>
      <c r="AH1390" s="5">
        <f t="shared" si="602"/>
        <v>-6.7929390463405959E-5</v>
      </c>
      <c r="AI1390" s="5">
        <f t="shared" si="578"/>
        <v>-8.6449523371139314E-3</v>
      </c>
      <c r="AJ1390" s="5">
        <f t="shared" si="579"/>
        <v>-3.9572237217057049E-3</v>
      </c>
      <c r="AK1390" s="5">
        <f t="shared" si="580"/>
        <v>-1.3459256351686655E-3</v>
      </c>
      <c r="AL1390" s="5">
        <f t="shared" si="581"/>
        <v>-1.704164785714779E-3</v>
      </c>
      <c r="AM1390" s="5">
        <f t="shared" si="582"/>
        <v>1.5451836935787E-3</v>
      </c>
      <c r="AN1390" s="5">
        <f t="shared" si="583"/>
        <v>-6.3260588563196496E-4</v>
      </c>
      <c r="AO1390" s="5">
        <f t="shared" si="584"/>
        <v>-6.3260588563196496E-4</v>
      </c>
      <c r="AP1390" s="5">
        <f t="shared" si="585"/>
        <v>0</v>
      </c>
      <c r="AQ1390" s="5">
        <f t="shared" si="586"/>
        <v>2.7345257854267668E-3</v>
      </c>
      <c r="AR1390" s="5">
        <f t="shared" si="587"/>
        <v>2.2130596318612472E-3</v>
      </c>
      <c r="AS1390" s="5">
        <f t="shared" si="588"/>
        <v>3.5516877995716012E-3</v>
      </c>
      <c r="AT1390" s="5">
        <f t="shared" si="589"/>
        <v>4.4716538995626109E-5</v>
      </c>
      <c r="AU1390" s="5">
        <f t="shared" si="590"/>
        <v>2.7345445374942212E-3</v>
      </c>
      <c r="AV1390" s="5">
        <f t="shared" si="591"/>
        <v>2.2130716166470776E-3</v>
      </c>
      <c r="AW1390" s="5">
        <f t="shared" si="592"/>
        <v>3.5517035470251646E-3</v>
      </c>
      <c r="AX1390" s="5">
        <f t="shared" si="593"/>
        <v>9.0988873684758609E-3</v>
      </c>
      <c r="AZ1390" s="7">
        <f t="shared" si="603"/>
        <v>156.62309121863521</v>
      </c>
      <c r="BA1390" s="4">
        <f t="shared" si="594"/>
        <v>4.260988151143833E-4</v>
      </c>
      <c r="BB1390" s="5">
        <f>AZ1390/MAX($AZ$16:AZ1390)-1</f>
        <v>-8.2228152318477576E-3</v>
      </c>
    </row>
    <row r="1391" spans="1:54" x14ac:dyDescent="0.25">
      <c r="A1391" s="3">
        <v>44581</v>
      </c>
      <c r="B1391">
        <f>IFERROR(VLOOKUP($A1391,Finnifty!$A$14:$I$486,B$15+1,FALSE),All_curves!B1390)</f>
        <v>1046083.25</v>
      </c>
      <c r="C1391">
        <f>IFERROR(VLOOKUP($A1391,Finnifty!$A$14:$I$486,C$15+1,FALSE),All_curves!C1390)</f>
        <v>1061649.25</v>
      </c>
      <c r="D1391">
        <f>IFERROR(VLOOKUP($A1391,Finnifty!$A$14:$I$486,D$15+1,FALSE),All_curves!D1390)</f>
        <v>1087425.8799999999</v>
      </c>
      <c r="E1391">
        <f>IFERROR(VLOOKUP($A1391,Finnifty!$A$14:$I$486,E$15+1,FALSE),All_curves!E1390)</f>
        <v>1019434.38</v>
      </c>
      <c r="F1391">
        <f>IFERROR(VLOOKUP($A1391,Finnifty!$A$14:$I$486,F$15+1,FALSE),All_curves!F1390)</f>
        <v>1078524.8799999999</v>
      </c>
      <c r="G1391">
        <f>IFERROR(VLOOKUP($A1391,Finnifty!$A$14:$I$486,G$15+1,FALSE),All_curves!G1390)</f>
        <v>1135071.6299999999</v>
      </c>
      <c r="H1391">
        <f>IFERROR(VLOOKUP($A1391,Finnifty!$A$14:$I$486,H$15+1,FALSE),All_curves!H1390)</f>
        <v>1086224</v>
      </c>
      <c r="I1391">
        <f>IFERROR(VLOOKUP($A1391,Finnifty!$A$14:$I$486,I$15+1,FALSE),All_curves!I1390)</f>
        <v>1030435.19</v>
      </c>
      <c r="J1391">
        <f>IFERROR(VLOOKUP($A1391,Banknifty!$A$14:$I$4860,2,FALSE),All_curves!J1390)</f>
        <v>19134738</v>
      </c>
      <c r="K1391">
        <f>IFERROR(VLOOKUP($A1391,Banknifty!$A$14:$I$4860,3,FALSE),All_curves!K1390)</f>
        <v>33882820</v>
      </c>
      <c r="L1391">
        <f>IFERROR(VLOOKUP($A1391,Banknifty!$A$14:$I$4860,4,FALSE),All_curves!L1390)</f>
        <v>25120460</v>
      </c>
      <c r="M1391">
        <f>IFERROR(VLOOKUP($A1391,Banknifty!$A$14:$I$4860,5,FALSE),All_curves!M1390)</f>
        <v>35305980</v>
      </c>
      <c r="N1391">
        <f>IFERROR(VLOOKUP($A1391,Banknifty!$A$14:$I$4860,6,FALSE),All_curves!N1390)</f>
        <v>19869072</v>
      </c>
      <c r="O1391">
        <f>IFERROR(VLOOKUP($A1391,Banknifty!$A$14:$I$4860,7,FALSE),All_curves!O1390)</f>
        <v>33277896</v>
      </c>
      <c r="P1391">
        <f>IFERROR(VLOOKUP($A1391,Banknifty!$A$14:$I$4860,8,FALSE),All_curves!P1390)</f>
        <v>33277896</v>
      </c>
      <c r="Q1391">
        <f>IFERROR(VLOOKUP($A1391,Banknifty!$A$14:$I$4860,9,FALSE),All_curves!Q1390)</f>
        <v>26346008</v>
      </c>
      <c r="R1391">
        <f>IFERROR(VLOOKUP($A1391,Nifty!$A$14:$I$4860,2,FALSE),All_curves!R1390)</f>
        <v>10731921</v>
      </c>
      <c r="S1391">
        <f>IFERROR(VLOOKUP($A1391,Nifty!$A$14:$I$4860,3,FALSE),All_curves!S1390)</f>
        <v>12682509</v>
      </c>
      <c r="T1391">
        <f>IFERROR(VLOOKUP($A1391,Nifty!$A$14:$I$4860,4,FALSE),All_curves!T1390)</f>
        <v>13255262</v>
      </c>
      <c r="U1391">
        <f>IFERROR(VLOOKUP($A1391,Nifty!$A$14:$I$4860,5,FALSE),All_curves!U1390)</f>
        <v>13817252</v>
      </c>
      <c r="V1391">
        <f>IFERROR(VLOOKUP($A1391,Nifty!$A$14:$I$4860,6,FALSE),All_curves!V1390)</f>
        <v>11562640</v>
      </c>
      <c r="W1391">
        <f>IFERROR(VLOOKUP($A1391,Nifty!$A$14:$I$4860,7,FALSE),All_curves!W1390)</f>
        <v>13198975</v>
      </c>
      <c r="X1391">
        <f>IFERROR(VLOOKUP($A1391,Nifty!$A$14:$I$4860,8,FALSE),All_curves!X1390)</f>
        <v>13473778</v>
      </c>
      <c r="Y1391">
        <f>IFERROR(VLOOKUP($A1391,Nifty!$A$14:$I$4860,9,FALSE),All_curves!Y1390)</f>
        <v>12790080</v>
      </c>
      <c r="AA1391" s="5">
        <f t="shared" si="595"/>
        <v>1.0237284603726859E-3</v>
      </c>
      <c r="AB1391" s="5">
        <f t="shared" si="596"/>
        <v>1.0237482244108698E-3</v>
      </c>
      <c r="AC1391" s="5">
        <f t="shared" si="597"/>
        <v>1.0237650034345958E-3</v>
      </c>
      <c r="AD1391" s="5">
        <f t="shared" si="598"/>
        <v>9.8694141001942626E-4</v>
      </c>
      <c r="AE1391" s="5">
        <f t="shared" si="599"/>
        <v>9.8693085553391846E-4</v>
      </c>
      <c r="AF1391" s="5">
        <f t="shared" si="600"/>
        <v>1.0237842793181517E-3</v>
      </c>
      <c r="AG1391" s="5">
        <f t="shared" si="601"/>
        <v>1.0237365757430616E-3</v>
      </c>
      <c r="AH1391" s="5">
        <f t="shared" si="602"/>
        <v>1.0237313598968623E-3</v>
      </c>
      <c r="AI1391" s="5">
        <f t="shared" si="578"/>
        <v>4.1366694112219271E-3</v>
      </c>
      <c r="AJ1391" s="5">
        <f t="shared" si="579"/>
        <v>-4.300429396435268E-3</v>
      </c>
      <c r="AK1391" s="5">
        <f t="shared" si="580"/>
        <v>-1.0063201105367181E-2</v>
      </c>
      <c r="AL1391" s="5">
        <f t="shared" si="581"/>
        <v>-1.0086102875064173E-2</v>
      </c>
      <c r="AM1391" s="5">
        <f t="shared" si="582"/>
        <v>0</v>
      </c>
      <c r="AN1391" s="5">
        <f t="shared" si="583"/>
        <v>3.3805628159133683E-4</v>
      </c>
      <c r="AO1391" s="5">
        <f t="shared" si="584"/>
        <v>3.3805628159133683E-4</v>
      </c>
      <c r="AP1391" s="5">
        <f t="shared" si="585"/>
        <v>-7.3513041149775304E-4</v>
      </c>
      <c r="AQ1391" s="5">
        <f t="shared" si="586"/>
        <v>3.9853764401043934E-2</v>
      </c>
      <c r="AR1391" s="5">
        <f t="shared" si="587"/>
        <v>1.3945386817592054E-2</v>
      </c>
      <c r="AS1391" s="5">
        <f t="shared" si="588"/>
        <v>-2.213378943813904E-3</v>
      </c>
      <c r="AT1391" s="5">
        <f t="shared" si="589"/>
        <v>1.4502562495544158E-2</v>
      </c>
      <c r="AU1391" s="5">
        <f t="shared" si="590"/>
        <v>4.1502928826688823E-3</v>
      </c>
      <c r="AV1391" s="5">
        <f t="shared" si="591"/>
        <v>2.0206708624226355E-3</v>
      </c>
      <c r="AW1391" s="5">
        <f t="shared" si="592"/>
        <v>1.7751802206440459E-3</v>
      </c>
      <c r="AX1391" s="5">
        <f t="shared" si="593"/>
        <v>4.4724159834697019E-5</v>
      </c>
      <c r="AZ1391" s="7">
        <f t="shared" si="603"/>
        <v>157.02654895543193</v>
      </c>
      <c r="BA1391" s="4">
        <f t="shared" si="594"/>
        <v>2.5759786354460964E-3</v>
      </c>
      <c r="BB1391" s="5">
        <f>AZ1391/MAX($AZ$16:AZ1391)-1</f>
        <v>-5.6680183927620975E-3</v>
      </c>
    </row>
    <row r="1392" spans="1:54" x14ac:dyDescent="0.25">
      <c r="A1392" s="3">
        <v>44582</v>
      </c>
      <c r="B1392">
        <f>IFERROR(VLOOKUP($A1392,Finnifty!$A$14:$I$486,B$15+1,FALSE),All_curves!B1391)</f>
        <v>1047135.88</v>
      </c>
      <c r="C1392">
        <f>IFERROR(VLOOKUP($A1392,Finnifty!$A$14:$I$486,C$15+1,FALSE),All_curves!C1391)</f>
        <v>1064772.75</v>
      </c>
      <c r="D1392">
        <f>IFERROR(VLOOKUP($A1392,Finnifty!$A$14:$I$486,D$15+1,FALSE),All_curves!D1391)</f>
        <v>1091074.6299999999</v>
      </c>
      <c r="E1392">
        <f>IFERROR(VLOOKUP($A1392,Finnifty!$A$14:$I$486,E$15+1,FALSE),All_curves!E1391)</f>
        <v>1022549.31</v>
      </c>
      <c r="F1392">
        <f>IFERROR(VLOOKUP($A1392,Finnifty!$A$14:$I$486,F$15+1,FALSE),All_curves!F1391)</f>
        <v>1082861</v>
      </c>
      <c r="G1392">
        <f>IFERROR(VLOOKUP($A1392,Finnifty!$A$14:$I$486,G$15+1,FALSE),All_curves!G1391)</f>
        <v>1137784.25</v>
      </c>
      <c r="H1392">
        <f>IFERROR(VLOOKUP($A1392,Finnifty!$A$14:$I$486,H$15+1,FALSE),All_curves!H1391)</f>
        <v>1090469.3799999999</v>
      </c>
      <c r="I1392">
        <f>IFERROR(VLOOKUP($A1392,Finnifty!$A$14:$I$486,I$15+1,FALSE),All_curves!I1391)</f>
        <v>1033637.5</v>
      </c>
      <c r="J1392">
        <f>IFERROR(VLOOKUP($A1392,Banknifty!$A$14:$I$4860,2,FALSE),All_curves!J1391)</f>
        <v>19088322</v>
      </c>
      <c r="K1392">
        <f>IFERROR(VLOOKUP($A1392,Banknifty!$A$14:$I$4860,3,FALSE),All_curves!K1391)</f>
        <v>33862836</v>
      </c>
      <c r="L1392">
        <f>IFERROR(VLOOKUP($A1392,Banknifty!$A$14:$I$4860,4,FALSE),All_curves!L1391)</f>
        <v>25120460</v>
      </c>
      <c r="M1392">
        <f>IFERROR(VLOOKUP($A1392,Banknifty!$A$14:$I$4860,5,FALSE),All_curves!M1391)</f>
        <v>35305980</v>
      </c>
      <c r="N1392">
        <f>IFERROR(VLOOKUP($A1392,Banknifty!$A$14:$I$4860,6,FALSE),All_curves!N1391)</f>
        <v>19742588</v>
      </c>
      <c r="O1392">
        <f>IFERROR(VLOOKUP($A1392,Banknifty!$A$14:$I$4860,7,FALSE),All_curves!O1391)</f>
        <v>32976616</v>
      </c>
      <c r="P1392">
        <f>IFERROR(VLOOKUP($A1392,Banknifty!$A$14:$I$4860,8,FALSE),All_curves!P1391)</f>
        <v>32976616</v>
      </c>
      <c r="Q1392">
        <f>IFERROR(VLOOKUP($A1392,Banknifty!$A$14:$I$4860,9,FALSE),All_curves!Q1391)</f>
        <v>26133898</v>
      </c>
      <c r="R1392">
        <f>IFERROR(VLOOKUP($A1392,Nifty!$A$14:$I$4860,2,FALSE),All_curves!R1391)</f>
        <v>10711037</v>
      </c>
      <c r="S1392">
        <f>IFERROR(VLOOKUP($A1392,Nifty!$A$14:$I$4860,3,FALSE),All_curves!S1391)</f>
        <v>12664031</v>
      </c>
      <c r="T1392">
        <f>IFERROR(VLOOKUP($A1392,Nifty!$A$14:$I$4860,4,FALSE),All_curves!T1391)</f>
        <v>13224875</v>
      </c>
      <c r="U1392">
        <f>IFERROR(VLOOKUP($A1392,Nifty!$A$14:$I$4860,5,FALSE),All_curves!U1391)</f>
        <v>13817252</v>
      </c>
      <c r="V1392">
        <f>IFERROR(VLOOKUP($A1392,Nifty!$A$14:$I$4860,6,FALSE),All_curves!V1391)</f>
        <v>11681292</v>
      </c>
      <c r="W1392">
        <f>IFERROR(VLOOKUP($A1392,Nifty!$A$14:$I$4860,7,FALSE),All_curves!W1391)</f>
        <v>13330865</v>
      </c>
      <c r="X1392">
        <f>IFERROR(VLOOKUP($A1392,Nifty!$A$14:$I$4860,8,FALSE),All_curves!X1391)</f>
        <v>13589987</v>
      </c>
      <c r="Y1392">
        <f>IFERROR(VLOOKUP($A1392,Nifty!$A$14:$I$4860,9,FALSE),All_curves!Y1391)</f>
        <v>12778235</v>
      </c>
      <c r="AA1392" s="5">
        <f t="shared" si="595"/>
        <v>1.0062583451173612E-3</v>
      </c>
      <c r="AB1392" s="5">
        <f t="shared" si="596"/>
        <v>2.9421204790565092E-3</v>
      </c>
      <c r="AC1392" s="5">
        <f t="shared" si="597"/>
        <v>3.3554011055907385E-3</v>
      </c>
      <c r="AD1392" s="5">
        <f t="shared" si="598"/>
        <v>3.0555473320412752E-3</v>
      </c>
      <c r="AE1392" s="5">
        <f t="shared" si="599"/>
        <v>4.0204172202316091E-3</v>
      </c>
      <c r="AF1392" s="5">
        <f t="shared" si="600"/>
        <v>2.3898227462526567E-3</v>
      </c>
      <c r="AG1392" s="5">
        <f t="shared" si="601"/>
        <v>3.9083835378337373E-3</v>
      </c>
      <c r="AH1392" s="5">
        <f t="shared" si="602"/>
        <v>3.1077257755531829E-3</v>
      </c>
      <c r="AI1392" s="5">
        <f t="shared" si="578"/>
        <v>-2.4257452597469253E-3</v>
      </c>
      <c r="AJ1392" s="5">
        <f t="shared" si="579"/>
        <v>-5.8979742536191537E-4</v>
      </c>
      <c r="AK1392" s="5">
        <f t="shared" si="580"/>
        <v>0</v>
      </c>
      <c r="AL1392" s="5">
        <f t="shared" si="581"/>
        <v>0</v>
      </c>
      <c r="AM1392" s="5">
        <f t="shared" si="582"/>
        <v>-6.3658735546381351E-3</v>
      </c>
      <c r="AN1392" s="5">
        <f t="shared" si="583"/>
        <v>-9.0534569853815139E-3</v>
      </c>
      <c r="AO1392" s="5">
        <f t="shared" si="584"/>
        <v>-9.0534569853815139E-3</v>
      </c>
      <c r="AP1392" s="5">
        <f t="shared" si="585"/>
        <v>-8.0509350790449741E-3</v>
      </c>
      <c r="AQ1392" s="5">
        <f t="shared" si="586"/>
        <v>-1.9459703439859144E-3</v>
      </c>
      <c r="AR1392" s="5">
        <f t="shared" si="587"/>
        <v>-1.456967229433892E-3</v>
      </c>
      <c r="AS1392" s="5">
        <f t="shared" si="588"/>
        <v>-2.2924480858997898E-3</v>
      </c>
      <c r="AT1392" s="5">
        <f t="shared" si="589"/>
        <v>0</v>
      </c>
      <c r="AU1392" s="5">
        <f t="shared" si="590"/>
        <v>1.0261670345180773E-2</v>
      </c>
      <c r="AV1392" s="5">
        <f t="shared" si="591"/>
        <v>9.9924425949742268E-3</v>
      </c>
      <c r="AW1392" s="5">
        <f t="shared" si="592"/>
        <v>8.6248266818704789E-3</v>
      </c>
      <c r="AX1392" s="5">
        <f t="shared" si="593"/>
        <v>-9.2610835897821708E-4</v>
      </c>
      <c r="AZ1392" s="7">
        <f t="shared" si="603"/>
        <v>157.09527330513177</v>
      </c>
      <c r="BA1392" s="4">
        <f t="shared" si="594"/>
        <v>4.3766070232707332E-4</v>
      </c>
      <c r="BB1392" s="5">
        <f>AZ1392/MAX($AZ$16:AZ1392)-1</f>
        <v>-5.2328383593456262E-3</v>
      </c>
    </row>
    <row r="1393" spans="1:54" x14ac:dyDescent="0.25">
      <c r="A1393" s="3">
        <v>44585</v>
      </c>
      <c r="B1393">
        <f>IFERROR(VLOOKUP($A1393,Finnifty!$A$14:$I$486,B$15+1,FALSE),All_curves!B1392)</f>
        <v>1047182</v>
      </c>
      <c r="C1393">
        <f>IFERROR(VLOOKUP($A1393,Finnifty!$A$14:$I$486,C$15+1,FALSE),All_curves!C1392)</f>
        <v>1067532.8799999999</v>
      </c>
      <c r="D1393">
        <f>IFERROR(VLOOKUP($A1393,Finnifty!$A$14:$I$486,D$15+1,FALSE),All_curves!D1392)</f>
        <v>1096358.25</v>
      </c>
      <c r="E1393">
        <f>IFERROR(VLOOKUP($A1393,Finnifty!$A$14:$I$486,E$15+1,FALSE),All_curves!E1392)</f>
        <v>1023064.44</v>
      </c>
      <c r="F1393">
        <f>IFERROR(VLOOKUP($A1393,Finnifty!$A$14:$I$486,F$15+1,FALSE),All_curves!F1392)</f>
        <v>1082606.1299999999</v>
      </c>
      <c r="G1393">
        <f>IFERROR(VLOOKUP($A1393,Finnifty!$A$14:$I$486,G$15+1,FALSE),All_curves!G1392)</f>
        <v>1140738.8799999999</v>
      </c>
      <c r="H1393">
        <f>IFERROR(VLOOKUP($A1393,Finnifty!$A$14:$I$486,H$15+1,FALSE),All_curves!H1392)</f>
        <v>1095745.5</v>
      </c>
      <c r="I1393">
        <f>IFERROR(VLOOKUP($A1393,Finnifty!$A$14:$I$486,I$15+1,FALSE),All_curves!I1392)</f>
        <v>1034158.13</v>
      </c>
      <c r="J1393">
        <f>IFERROR(VLOOKUP($A1393,Banknifty!$A$14:$I$4860,2,FALSE),All_curves!J1392)</f>
        <v>19292086</v>
      </c>
      <c r="K1393">
        <f>IFERROR(VLOOKUP($A1393,Banknifty!$A$14:$I$4860,3,FALSE),All_curves!K1392)</f>
        <v>34122976</v>
      </c>
      <c r="L1393">
        <f>IFERROR(VLOOKUP($A1393,Banknifty!$A$14:$I$4860,4,FALSE),All_curves!L1392)</f>
        <v>25344762</v>
      </c>
      <c r="M1393">
        <f>IFERROR(VLOOKUP($A1393,Banknifty!$A$14:$I$4860,5,FALSE),All_curves!M1392)</f>
        <v>35339732</v>
      </c>
      <c r="N1393">
        <f>IFERROR(VLOOKUP($A1393,Banknifty!$A$14:$I$4860,6,FALSE),All_curves!N1392)</f>
        <v>19571914</v>
      </c>
      <c r="O1393">
        <f>IFERROR(VLOOKUP($A1393,Banknifty!$A$14:$I$4860,7,FALSE),All_curves!O1392)</f>
        <v>32846120</v>
      </c>
      <c r="P1393">
        <f>IFERROR(VLOOKUP($A1393,Banknifty!$A$14:$I$4860,8,FALSE),All_curves!P1392)</f>
        <v>32846120</v>
      </c>
      <c r="Q1393">
        <f>IFERROR(VLOOKUP($A1393,Banknifty!$A$14:$I$4860,9,FALSE),All_curves!Q1392)</f>
        <v>26089362</v>
      </c>
      <c r="R1393">
        <f>IFERROR(VLOOKUP($A1393,Nifty!$A$14:$I$4860,2,FALSE),All_curves!R1392)</f>
        <v>10921848</v>
      </c>
      <c r="S1393">
        <f>IFERROR(VLOOKUP($A1393,Nifty!$A$14:$I$4860,3,FALSE),All_curves!S1392)</f>
        <v>12858186</v>
      </c>
      <c r="T1393">
        <f>IFERROR(VLOOKUP($A1393,Nifty!$A$14:$I$4860,4,FALSE),All_curves!T1392)</f>
        <v>13365600</v>
      </c>
      <c r="U1393">
        <f>IFERROR(VLOOKUP($A1393,Nifty!$A$14:$I$4860,5,FALSE),All_curves!U1392)</f>
        <v>13867215</v>
      </c>
      <c r="V1393">
        <f>IFERROR(VLOOKUP($A1393,Nifty!$A$14:$I$4860,6,FALSE),All_curves!V1392)</f>
        <v>11911200</v>
      </c>
      <c r="W1393">
        <f>IFERROR(VLOOKUP($A1393,Nifty!$A$14:$I$4860,7,FALSE),All_curves!W1392)</f>
        <v>13535243</v>
      </c>
      <c r="X1393">
        <f>IFERROR(VLOOKUP($A1393,Nifty!$A$14:$I$4860,8,FALSE),All_curves!X1392)</f>
        <v>13734597</v>
      </c>
      <c r="Y1393">
        <f>IFERROR(VLOOKUP($A1393,Nifty!$A$14:$I$4860,9,FALSE),All_curves!Y1392)</f>
        <v>12910195</v>
      </c>
      <c r="AA1393" s="5">
        <f t="shared" si="595"/>
        <v>4.4043949673389093E-5</v>
      </c>
      <c r="AB1393" s="5">
        <f t="shared" si="596"/>
        <v>2.5922244910943082E-3</v>
      </c>
      <c r="AC1393" s="5">
        <f t="shared" si="597"/>
        <v>4.842583499535813E-3</v>
      </c>
      <c r="AD1393" s="5">
        <f t="shared" si="598"/>
        <v>5.0377032673365463E-4</v>
      </c>
      <c r="AE1393" s="5">
        <f t="shared" si="599"/>
        <v>-2.3536723549943961E-4</v>
      </c>
      <c r="AF1393" s="5">
        <f t="shared" si="600"/>
        <v>2.5968280014421197E-3</v>
      </c>
      <c r="AG1393" s="5">
        <f t="shared" si="601"/>
        <v>4.8383935365521324E-3</v>
      </c>
      <c r="AH1393" s="5">
        <f t="shared" si="602"/>
        <v>5.0368722110016861E-4</v>
      </c>
      <c r="AI1393" s="5">
        <f t="shared" si="578"/>
        <v>1.0674798968709709E-2</v>
      </c>
      <c r="AJ1393" s="5">
        <f t="shared" si="579"/>
        <v>7.6821681444518841E-3</v>
      </c>
      <c r="AK1393" s="5">
        <f t="shared" si="580"/>
        <v>8.9290562354351621E-3</v>
      </c>
      <c r="AL1393" s="5">
        <f t="shared" si="581"/>
        <v>9.5598535998719925E-4</v>
      </c>
      <c r="AM1393" s="5">
        <f t="shared" si="582"/>
        <v>-8.6449658980879418E-3</v>
      </c>
      <c r="AN1393" s="5">
        <f t="shared" si="583"/>
        <v>-3.9572283584222712E-3</v>
      </c>
      <c r="AO1393" s="5">
        <f t="shared" si="584"/>
        <v>-3.9572283584222712E-3</v>
      </c>
      <c r="AP1393" s="5">
        <f t="shared" si="585"/>
        <v>-1.7041468517249303E-3</v>
      </c>
      <c r="AQ1393" s="5">
        <f t="shared" si="586"/>
        <v>1.9681661075393597E-2</v>
      </c>
      <c r="AR1393" s="5">
        <f t="shared" si="587"/>
        <v>1.5331216419163907E-2</v>
      </c>
      <c r="AS1393" s="5">
        <f t="shared" si="588"/>
        <v>1.0640932333954023E-2</v>
      </c>
      <c r="AT1393" s="5">
        <f t="shared" si="589"/>
        <v>3.6159867388971811E-3</v>
      </c>
      <c r="AU1393" s="5">
        <f t="shared" si="590"/>
        <v>1.9681726987049064E-2</v>
      </c>
      <c r="AV1393" s="5">
        <f t="shared" si="591"/>
        <v>1.5331188186213041E-2</v>
      </c>
      <c r="AW1393" s="5">
        <f t="shared" si="592"/>
        <v>1.064092261456917E-2</v>
      </c>
      <c r="AX1393" s="5">
        <f t="shared" si="593"/>
        <v>1.0326934823158274E-2</v>
      </c>
      <c r="AZ1393" s="7">
        <f t="shared" si="603"/>
        <v>157.95219642005964</v>
      </c>
      <c r="BA1393" s="4">
        <f t="shared" si="594"/>
        <v>5.4547988421232065E-3</v>
      </c>
      <c r="BB1393" s="5">
        <f>AZ1393/MAX($AZ$16:AZ1393)-1</f>
        <v>0</v>
      </c>
    </row>
    <row r="1394" spans="1:54" x14ac:dyDescent="0.25">
      <c r="A1394" s="3">
        <v>44586</v>
      </c>
      <c r="B1394">
        <f>IFERROR(VLOOKUP($A1394,Finnifty!$A$14:$I$486,B$15+1,FALSE),All_curves!B1393)</f>
        <v>1053038.75</v>
      </c>
      <c r="C1394">
        <f>IFERROR(VLOOKUP($A1394,Finnifty!$A$14:$I$486,C$15+1,FALSE),All_curves!C1393)</f>
        <v>1082090.6299999999</v>
      </c>
      <c r="D1394">
        <f>IFERROR(VLOOKUP($A1394,Finnifty!$A$14:$I$486,D$15+1,FALSE),All_curves!D1393)</f>
        <v>1110325</v>
      </c>
      <c r="E1394">
        <f>IFERROR(VLOOKUP($A1394,Finnifty!$A$14:$I$486,E$15+1,FALSE),All_curves!E1393)</f>
        <v>1038808.56</v>
      </c>
      <c r="F1394">
        <f>IFERROR(VLOOKUP($A1394,Finnifty!$A$14:$I$486,F$15+1,FALSE),All_curves!F1393)</f>
        <v>1093137.75</v>
      </c>
      <c r="G1394">
        <f>IFERROR(VLOOKUP($A1394,Finnifty!$A$14:$I$486,G$15+1,FALSE),All_curves!G1393)</f>
        <v>1168239</v>
      </c>
      <c r="H1394">
        <f>IFERROR(VLOOKUP($A1394,Finnifty!$A$14:$I$486,H$15+1,FALSE),All_curves!H1393)</f>
        <v>1109704.3799999999</v>
      </c>
      <c r="I1394">
        <f>IFERROR(VLOOKUP($A1394,Finnifty!$A$14:$I$486,I$15+1,FALSE),All_curves!I1393)</f>
        <v>1043794.38</v>
      </c>
      <c r="J1394">
        <f>IFERROR(VLOOKUP($A1394,Banknifty!$A$14:$I$4860,2,FALSE),All_curves!J1393)</f>
        <v>19620420</v>
      </c>
      <c r="K1394">
        <f>IFERROR(VLOOKUP($A1394,Banknifty!$A$14:$I$4860,3,FALSE),All_curves!K1393)</f>
        <v>34508364</v>
      </c>
      <c r="L1394">
        <f>IFERROR(VLOOKUP($A1394,Banknifty!$A$14:$I$4860,4,FALSE),All_curves!L1393)</f>
        <v>25516776</v>
      </c>
      <c r="M1394">
        <f>IFERROR(VLOOKUP($A1394,Banknifty!$A$14:$I$4860,5,FALSE),All_curves!M1393)</f>
        <v>35584424</v>
      </c>
      <c r="N1394">
        <f>IFERROR(VLOOKUP($A1394,Banknifty!$A$14:$I$4860,6,FALSE),All_curves!N1393)</f>
        <v>19498872</v>
      </c>
      <c r="O1394">
        <f>IFERROR(VLOOKUP($A1394,Banknifty!$A$14:$I$4860,7,FALSE),All_curves!O1393)</f>
        <v>32720670</v>
      </c>
      <c r="P1394">
        <f>IFERROR(VLOOKUP($A1394,Banknifty!$A$14:$I$4860,8,FALSE),All_curves!P1393)</f>
        <v>32720670</v>
      </c>
      <c r="Q1394">
        <f>IFERROR(VLOOKUP($A1394,Banknifty!$A$14:$I$4860,9,FALSE),All_curves!Q1393)</f>
        <v>26002506</v>
      </c>
      <c r="R1394">
        <f>IFERROR(VLOOKUP($A1394,Nifty!$A$14:$I$4860,2,FALSE),All_curves!R1393)</f>
        <v>11128573</v>
      </c>
      <c r="S1394">
        <f>IFERROR(VLOOKUP($A1394,Nifty!$A$14:$I$4860,3,FALSE),All_curves!S1393)</f>
        <v>13150029</v>
      </c>
      <c r="T1394">
        <f>IFERROR(VLOOKUP($A1394,Nifty!$A$14:$I$4860,4,FALSE),All_curves!T1393)</f>
        <v>13549621</v>
      </c>
      <c r="U1394">
        <f>IFERROR(VLOOKUP($A1394,Nifty!$A$14:$I$4860,5,FALSE),All_curves!U1393)</f>
        <v>14117230</v>
      </c>
      <c r="V1394">
        <f>IFERROR(VLOOKUP($A1394,Nifty!$A$14:$I$4860,6,FALSE),All_curves!V1393)</f>
        <v>12136651</v>
      </c>
      <c r="W1394">
        <f>IFERROR(VLOOKUP($A1394,Nifty!$A$14:$I$4860,7,FALSE),All_curves!W1393)</f>
        <v>13842454</v>
      </c>
      <c r="X1394">
        <f>IFERROR(VLOOKUP($A1394,Nifty!$A$14:$I$4860,8,FALSE),All_curves!X1393)</f>
        <v>13923698</v>
      </c>
      <c r="Y1394">
        <f>IFERROR(VLOOKUP($A1394,Nifty!$A$14:$I$4860,9,FALSE),All_curves!Y1393)</f>
        <v>12956877</v>
      </c>
      <c r="AA1394" s="5">
        <f t="shared" si="595"/>
        <v>5.5928673334721957E-3</v>
      </c>
      <c r="AB1394" s="5">
        <f t="shared" si="596"/>
        <v>1.3636816507234917E-2</v>
      </c>
      <c r="AC1394" s="5">
        <f t="shared" si="597"/>
        <v>1.2739220961761388E-2</v>
      </c>
      <c r="AD1394" s="5">
        <f t="shared" si="598"/>
        <v>1.5389177244788277E-2</v>
      </c>
      <c r="AE1394" s="5">
        <f t="shared" si="599"/>
        <v>9.7280254638869579E-3</v>
      </c>
      <c r="AF1394" s="5">
        <f t="shared" si="600"/>
        <v>2.4107287375003894E-2</v>
      </c>
      <c r="AG1394" s="5">
        <f t="shared" si="601"/>
        <v>1.2739162515383207E-2</v>
      </c>
      <c r="AH1394" s="5">
        <f t="shared" si="602"/>
        <v>9.3179657157460571E-3</v>
      </c>
      <c r="AI1394" s="5">
        <f t="shared" si="578"/>
        <v>1.7019103066407748E-2</v>
      </c>
      <c r="AJ1394" s="5">
        <f t="shared" si="579"/>
        <v>1.1294091113272176E-2</v>
      </c>
      <c r="AK1394" s="5">
        <f t="shared" si="580"/>
        <v>6.7869645017775149E-3</v>
      </c>
      <c r="AL1394" s="5">
        <f t="shared" si="581"/>
        <v>6.9239913873710979E-3</v>
      </c>
      <c r="AM1394" s="5">
        <f t="shared" si="582"/>
        <v>-3.7319804286898295E-3</v>
      </c>
      <c r="AN1394" s="5">
        <f t="shared" si="583"/>
        <v>-3.8193247786952877E-3</v>
      </c>
      <c r="AO1394" s="5">
        <f t="shared" si="584"/>
        <v>-3.8193247786952877E-3</v>
      </c>
      <c r="AP1394" s="5">
        <f t="shared" si="585"/>
        <v>-3.3291730169561218E-3</v>
      </c>
      <c r="AQ1394" s="5">
        <f t="shared" si="586"/>
        <v>1.8927657663794673E-2</v>
      </c>
      <c r="AR1394" s="5">
        <f t="shared" si="587"/>
        <v>2.2697058511986112E-2</v>
      </c>
      <c r="AS1394" s="5">
        <f t="shared" si="588"/>
        <v>1.3768255820913344E-2</v>
      </c>
      <c r="AT1394" s="5">
        <f t="shared" si="589"/>
        <v>1.8029214950514572E-2</v>
      </c>
      <c r="AU1394" s="5">
        <f t="shared" si="590"/>
        <v>1.8927647928000502E-2</v>
      </c>
      <c r="AV1394" s="5">
        <f t="shared" si="591"/>
        <v>2.2697117443698733E-2</v>
      </c>
      <c r="AW1394" s="5">
        <f t="shared" si="592"/>
        <v>1.3768223414200031E-2</v>
      </c>
      <c r="AX1394" s="5">
        <f t="shared" si="593"/>
        <v>3.6159020061277136E-3</v>
      </c>
      <c r="AZ1394" s="7">
        <f t="shared" si="603"/>
        <v>159.68312838447079</v>
      </c>
      <c r="BA1394" s="4">
        <f t="shared" si="594"/>
        <v>1.0958581163429357E-2</v>
      </c>
      <c r="BB1394" s="5">
        <f>AZ1394/MAX($AZ$16:AZ1394)-1</f>
        <v>0</v>
      </c>
    </row>
    <row r="1395" spans="1:54" x14ac:dyDescent="0.25">
      <c r="A1395" s="3">
        <v>44588</v>
      </c>
      <c r="B1395">
        <f>IFERROR(VLOOKUP($A1395,Finnifty!$A$14:$I$486,B$15+1,FALSE),All_curves!B1394)</f>
        <v>1053038.75</v>
      </c>
      <c r="C1395">
        <f>IFERROR(VLOOKUP($A1395,Finnifty!$A$14:$I$486,C$15+1,FALSE),All_curves!C1394)</f>
        <v>1082090.6299999999</v>
      </c>
      <c r="D1395">
        <f>IFERROR(VLOOKUP($A1395,Finnifty!$A$14:$I$486,D$15+1,FALSE),All_curves!D1394)</f>
        <v>1110325</v>
      </c>
      <c r="E1395">
        <f>IFERROR(VLOOKUP($A1395,Finnifty!$A$14:$I$486,E$15+1,FALSE),All_curves!E1394)</f>
        <v>1038808.56</v>
      </c>
      <c r="F1395">
        <f>IFERROR(VLOOKUP($A1395,Finnifty!$A$14:$I$486,F$15+1,FALSE),All_curves!F1394)</f>
        <v>1093137.75</v>
      </c>
      <c r="G1395">
        <f>IFERROR(VLOOKUP($A1395,Finnifty!$A$14:$I$486,G$15+1,FALSE),All_curves!G1394)</f>
        <v>1168239</v>
      </c>
      <c r="H1395">
        <f>IFERROR(VLOOKUP($A1395,Finnifty!$A$14:$I$486,H$15+1,FALSE),All_curves!H1394)</f>
        <v>1109704.3799999999</v>
      </c>
      <c r="I1395">
        <f>IFERROR(VLOOKUP($A1395,Finnifty!$A$14:$I$486,I$15+1,FALSE),All_curves!I1394)</f>
        <v>1043794.38</v>
      </c>
      <c r="J1395">
        <f>IFERROR(VLOOKUP($A1395,Banknifty!$A$14:$I$4860,2,FALSE),All_curves!J1394)</f>
        <v>19848442</v>
      </c>
      <c r="K1395">
        <f>IFERROR(VLOOKUP($A1395,Banknifty!$A$14:$I$4860,3,FALSE),All_curves!K1394)</f>
        <v>34745772</v>
      </c>
      <c r="L1395">
        <f>IFERROR(VLOOKUP($A1395,Banknifty!$A$14:$I$4860,4,FALSE),All_curves!L1394)</f>
        <v>25875952</v>
      </c>
      <c r="M1395">
        <f>IFERROR(VLOOKUP($A1395,Banknifty!$A$14:$I$4860,5,FALSE),All_curves!M1394)</f>
        <v>35723420</v>
      </c>
      <c r="N1395">
        <f>IFERROR(VLOOKUP($A1395,Banknifty!$A$14:$I$4860,6,FALSE),All_curves!N1394)</f>
        <v>19576914</v>
      </c>
      <c r="O1395">
        <f>IFERROR(VLOOKUP($A1395,Banknifty!$A$14:$I$4860,7,FALSE),All_curves!O1394)</f>
        <v>32950050</v>
      </c>
      <c r="P1395">
        <f>IFERROR(VLOOKUP($A1395,Banknifty!$A$14:$I$4860,8,FALSE),All_curves!P1394)</f>
        <v>32950050</v>
      </c>
      <c r="Q1395">
        <f>IFERROR(VLOOKUP($A1395,Banknifty!$A$14:$I$4860,9,FALSE),All_curves!Q1394)</f>
        <v>26188056</v>
      </c>
      <c r="R1395">
        <f>IFERROR(VLOOKUP($A1395,Nifty!$A$14:$I$4860,2,FALSE),All_curves!R1394)</f>
        <v>10900101</v>
      </c>
      <c r="S1395">
        <f>IFERROR(VLOOKUP($A1395,Nifty!$A$14:$I$4860,3,FALSE),All_curves!S1394)</f>
        <v>12921016</v>
      </c>
      <c r="T1395">
        <f>IFERROR(VLOOKUP($A1395,Nifty!$A$14:$I$4860,4,FALSE),All_curves!T1394)</f>
        <v>13423834</v>
      </c>
      <c r="U1395">
        <f>IFERROR(VLOOKUP($A1395,Nifty!$A$14:$I$4860,5,FALSE),All_curves!U1394)</f>
        <v>13922278</v>
      </c>
      <c r="V1395">
        <f>IFERROR(VLOOKUP($A1395,Nifty!$A$14:$I$4860,6,FALSE),All_curves!V1394)</f>
        <v>11985413</v>
      </c>
      <c r="W1395">
        <f>IFERROR(VLOOKUP($A1395,Nifty!$A$14:$I$4860,7,FALSE),All_curves!W1394)</f>
        <v>13668852</v>
      </c>
      <c r="X1395">
        <f>IFERROR(VLOOKUP($A1395,Nifty!$A$14:$I$4860,8,FALSE),All_curves!X1394)</f>
        <v>13782870</v>
      </c>
      <c r="Y1395">
        <f>IFERROR(VLOOKUP($A1395,Nifty!$A$14:$I$4860,9,FALSE),All_curves!Y1394)</f>
        <v>13190480</v>
      </c>
      <c r="AA1395" s="5">
        <f t="shared" si="595"/>
        <v>0</v>
      </c>
      <c r="AB1395" s="5">
        <f t="shared" si="596"/>
        <v>0</v>
      </c>
      <c r="AC1395" s="5">
        <f t="shared" si="597"/>
        <v>0</v>
      </c>
      <c r="AD1395" s="5">
        <f t="shared" si="598"/>
        <v>0</v>
      </c>
      <c r="AE1395" s="5">
        <f t="shared" si="599"/>
        <v>0</v>
      </c>
      <c r="AF1395" s="5">
        <f t="shared" si="600"/>
        <v>0</v>
      </c>
      <c r="AG1395" s="5">
        <f t="shared" si="601"/>
        <v>0</v>
      </c>
      <c r="AH1395" s="5">
        <f t="shared" si="602"/>
        <v>0</v>
      </c>
      <c r="AI1395" s="5">
        <f t="shared" si="578"/>
        <v>1.1621667629948762E-2</v>
      </c>
      <c r="AJ1395" s="5">
        <f t="shared" si="579"/>
        <v>6.8797234200961288E-3</v>
      </c>
      <c r="AK1395" s="5">
        <f t="shared" si="580"/>
        <v>1.407607293335178E-2</v>
      </c>
      <c r="AL1395" s="5">
        <f t="shared" si="581"/>
        <v>3.9060910470265497E-3</v>
      </c>
      <c r="AM1395" s="5">
        <f t="shared" si="582"/>
        <v>4.0023853687536359E-3</v>
      </c>
      <c r="AN1395" s="5">
        <f t="shared" si="583"/>
        <v>7.0102476507969413E-3</v>
      </c>
      <c r="AO1395" s="5">
        <f t="shared" si="584"/>
        <v>7.0102476507969413E-3</v>
      </c>
      <c r="AP1395" s="5">
        <f t="shared" si="585"/>
        <v>7.1358506753156359E-3</v>
      </c>
      <c r="AQ1395" s="5">
        <f t="shared" si="586"/>
        <v>-2.0530215329494617E-2</v>
      </c>
      <c r="AR1395" s="5">
        <f t="shared" si="587"/>
        <v>-1.7415398855774367E-2</v>
      </c>
      <c r="AS1395" s="5">
        <f t="shared" si="588"/>
        <v>-9.2834330938112997E-3</v>
      </c>
      <c r="AT1395" s="5">
        <f t="shared" si="589"/>
        <v>-1.3809507955880873E-2</v>
      </c>
      <c r="AU1395" s="5">
        <f t="shared" si="590"/>
        <v>-1.2461262995862699E-2</v>
      </c>
      <c r="AV1395" s="5">
        <f t="shared" si="591"/>
        <v>-1.2541273389819474E-2</v>
      </c>
      <c r="AW1395" s="5">
        <f t="shared" si="592"/>
        <v>-1.0114267057501514E-2</v>
      </c>
      <c r="AX1395" s="5">
        <f t="shared" si="593"/>
        <v>1.8029267392134729E-2</v>
      </c>
      <c r="AZ1395" s="7">
        <f t="shared" si="603"/>
        <v>159.57345398715012</v>
      </c>
      <c r="BA1395" s="4">
        <f t="shared" si="594"/>
        <v>-6.8682520458015562E-4</v>
      </c>
      <c r="BB1395" s="5">
        <f>AZ1395/MAX($AZ$16:AZ1395)-1</f>
        <v>-6.8682520458018814E-4</v>
      </c>
    </row>
    <row r="1396" spans="1:54" x14ac:dyDescent="0.25">
      <c r="A1396" s="3">
        <v>44589</v>
      </c>
      <c r="B1396">
        <f>IFERROR(VLOOKUP($A1396,Finnifty!$A$14:$I$486,B$15+1,FALSE),All_curves!B1395)</f>
        <v>1053038.75</v>
      </c>
      <c r="C1396">
        <f>IFERROR(VLOOKUP($A1396,Finnifty!$A$14:$I$486,C$15+1,FALSE),All_curves!C1395)</f>
        <v>1082090.6299999999</v>
      </c>
      <c r="D1396">
        <f>IFERROR(VLOOKUP($A1396,Finnifty!$A$14:$I$486,D$15+1,FALSE),All_curves!D1395)</f>
        <v>1110325</v>
      </c>
      <c r="E1396">
        <f>IFERROR(VLOOKUP($A1396,Finnifty!$A$14:$I$486,E$15+1,FALSE),All_curves!E1395)</f>
        <v>1038808.56</v>
      </c>
      <c r="F1396">
        <f>IFERROR(VLOOKUP($A1396,Finnifty!$A$14:$I$486,F$15+1,FALSE),All_curves!F1395)</f>
        <v>1093137.75</v>
      </c>
      <c r="G1396">
        <f>IFERROR(VLOOKUP($A1396,Finnifty!$A$14:$I$486,G$15+1,FALSE),All_curves!G1395)</f>
        <v>1168239</v>
      </c>
      <c r="H1396">
        <f>IFERROR(VLOOKUP($A1396,Finnifty!$A$14:$I$486,H$15+1,FALSE),All_curves!H1395)</f>
        <v>1109704.3799999999</v>
      </c>
      <c r="I1396">
        <f>IFERROR(VLOOKUP($A1396,Finnifty!$A$14:$I$486,I$15+1,FALSE),All_curves!I1395)</f>
        <v>1043794.38</v>
      </c>
      <c r="J1396">
        <f>IFERROR(VLOOKUP($A1396,Banknifty!$A$14:$I$4860,2,FALSE),All_curves!J1395)</f>
        <v>19890628</v>
      </c>
      <c r="K1396">
        <f>IFERROR(VLOOKUP($A1396,Banknifty!$A$14:$I$4860,3,FALSE),All_curves!K1395)</f>
        <v>34763912</v>
      </c>
      <c r="L1396">
        <f>IFERROR(VLOOKUP($A1396,Banknifty!$A$14:$I$4860,4,FALSE),All_curves!L1395)</f>
        <v>25863056</v>
      </c>
      <c r="M1396">
        <f>IFERROR(VLOOKUP($A1396,Banknifty!$A$14:$I$4860,5,FALSE),All_curves!M1395)</f>
        <v>35697392</v>
      </c>
      <c r="N1396">
        <f>IFERROR(VLOOKUP($A1396,Banknifty!$A$14:$I$4860,6,FALSE),All_curves!N1395)</f>
        <v>19785894</v>
      </c>
      <c r="O1396">
        <f>IFERROR(VLOOKUP($A1396,Banknifty!$A$14:$I$4860,7,FALSE),All_curves!O1395)</f>
        <v>33203176</v>
      </c>
      <c r="P1396">
        <f>IFERROR(VLOOKUP($A1396,Banknifty!$A$14:$I$4860,8,FALSE),All_curves!P1395)</f>
        <v>33203176</v>
      </c>
      <c r="Q1396">
        <f>IFERROR(VLOOKUP($A1396,Banknifty!$A$14:$I$4860,9,FALSE),All_curves!Q1395)</f>
        <v>26213092</v>
      </c>
      <c r="R1396">
        <f>IFERROR(VLOOKUP($A1396,Nifty!$A$14:$I$4860,2,FALSE),All_curves!R1395)</f>
        <v>10876478</v>
      </c>
      <c r="S1396">
        <f>IFERROR(VLOOKUP($A1396,Nifty!$A$14:$I$4860,3,FALSE),All_curves!S1395)</f>
        <v>12908525</v>
      </c>
      <c r="T1396">
        <f>IFERROR(VLOOKUP($A1396,Nifty!$A$14:$I$4860,4,FALSE),All_curves!T1395)</f>
        <v>13423834</v>
      </c>
      <c r="U1396">
        <f>IFERROR(VLOOKUP($A1396,Nifty!$A$14:$I$4860,5,FALSE),All_curves!U1395)</f>
        <v>13922278</v>
      </c>
      <c r="V1396">
        <f>IFERROR(VLOOKUP($A1396,Nifty!$A$14:$I$4860,6,FALSE),All_curves!V1395)</f>
        <v>11964815</v>
      </c>
      <c r="W1396">
        <f>IFERROR(VLOOKUP($A1396,Nifty!$A$14:$I$4860,7,FALSE),All_curves!W1395)</f>
        <v>13655638</v>
      </c>
      <c r="X1396">
        <f>IFERROR(VLOOKUP($A1396,Nifty!$A$14:$I$4860,8,FALSE),All_curves!X1395)</f>
        <v>13788755</v>
      </c>
      <c r="Y1396">
        <f>IFERROR(VLOOKUP($A1396,Nifty!$A$14:$I$4860,9,FALSE),All_curves!Y1395)</f>
        <v>13008326</v>
      </c>
      <c r="AA1396" s="5">
        <f t="shared" si="595"/>
        <v>0</v>
      </c>
      <c r="AB1396" s="5">
        <f t="shared" si="596"/>
        <v>0</v>
      </c>
      <c r="AC1396" s="5">
        <f t="shared" si="597"/>
        <v>0</v>
      </c>
      <c r="AD1396" s="5">
        <f t="shared" si="598"/>
        <v>0</v>
      </c>
      <c r="AE1396" s="5">
        <f t="shared" si="599"/>
        <v>0</v>
      </c>
      <c r="AF1396" s="5">
        <f t="shared" si="600"/>
        <v>0</v>
      </c>
      <c r="AG1396" s="5">
        <f t="shared" si="601"/>
        <v>0</v>
      </c>
      <c r="AH1396" s="5">
        <f t="shared" si="602"/>
        <v>0</v>
      </c>
      <c r="AI1396" s="5">
        <f t="shared" si="578"/>
        <v>2.1254061149988956E-3</v>
      </c>
      <c r="AJ1396" s="5">
        <f t="shared" si="579"/>
        <v>5.2207790922009778E-4</v>
      </c>
      <c r="AK1396" s="5">
        <f t="shared" si="580"/>
        <v>-4.9837779881489741E-4</v>
      </c>
      <c r="AL1396" s="5">
        <f t="shared" si="581"/>
        <v>-7.2859765386401598E-4</v>
      </c>
      <c r="AM1396" s="5">
        <f t="shared" si="582"/>
        <v>1.0674818308953116E-2</v>
      </c>
      <c r="AN1396" s="5">
        <f t="shared" si="583"/>
        <v>7.6821127737287664E-3</v>
      </c>
      <c r="AO1396" s="5">
        <f t="shared" si="584"/>
        <v>7.6821127737287664E-3</v>
      </c>
      <c r="AP1396" s="5">
        <f t="shared" si="585"/>
        <v>9.5600834212361541E-4</v>
      </c>
      <c r="AQ1396" s="5">
        <f t="shared" si="586"/>
        <v>-2.1672276247715061E-3</v>
      </c>
      <c r="AR1396" s="5">
        <f t="shared" si="587"/>
        <v>-9.6671964495675944E-4</v>
      </c>
      <c r="AS1396" s="5">
        <f t="shared" si="588"/>
        <v>0</v>
      </c>
      <c r="AT1396" s="5">
        <f t="shared" si="589"/>
        <v>0</v>
      </c>
      <c r="AU1396" s="5">
        <f t="shared" si="590"/>
        <v>-1.718589088252509E-3</v>
      </c>
      <c r="AV1396" s="5">
        <f t="shared" si="591"/>
        <v>-9.6672346734016923E-4</v>
      </c>
      <c r="AW1396" s="5">
        <f t="shared" si="592"/>
        <v>4.2697928660717643E-4</v>
      </c>
      <c r="AX1396" s="5">
        <f t="shared" si="593"/>
        <v>-1.3809505036966097E-2</v>
      </c>
      <c r="AZ1396" s="7">
        <f t="shared" si="603"/>
        <v>159.63471540098473</v>
      </c>
      <c r="BA1396" s="4">
        <f t="shared" si="594"/>
        <v>3.8390729976643689E-4</v>
      </c>
      <c r="BB1396" s="5">
        <f>AZ1396/MAX($AZ$16:AZ1396)-1</f>
        <v>-3.0318158202347067E-4</v>
      </c>
    </row>
    <row r="1397" spans="1:54" x14ac:dyDescent="0.25">
      <c r="A1397" s="3">
        <v>44592</v>
      </c>
      <c r="B1397">
        <f>IFERROR(VLOOKUP($A1397,Finnifty!$A$14:$I$486,B$15+1,FALSE),All_curves!B1396)</f>
        <v>1053038.75</v>
      </c>
      <c r="C1397">
        <f>IFERROR(VLOOKUP($A1397,Finnifty!$A$14:$I$486,C$15+1,FALSE),All_curves!C1396)</f>
        <v>1082090.6299999999</v>
      </c>
      <c r="D1397">
        <f>IFERROR(VLOOKUP($A1397,Finnifty!$A$14:$I$486,D$15+1,FALSE),All_curves!D1396)</f>
        <v>1110325</v>
      </c>
      <c r="E1397">
        <f>IFERROR(VLOOKUP($A1397,Finnifty!$A$14:$I$486,E$15+1,FALSE),All_curves!E1396)</f>
        <v>1038808.56</v>
      </c>
      <c r="F1397">
        <f>IFERROR(VLOOKUP($A1397,Finnifty!$A$14:$I$486,F$15+1,FALSE),All_curves!F1396)</f>
        <v>1093137.75</v>
      </c>
      <c r="G1397">
        <f>IFERROR(VLOOKUP($A1397,Finnifty!$A$14:$I$486,G$15+1,FALSE),All_curves!G1396)</f>
        <v>1168239</v>
      </c>
      <c r="H1397">
        <f>IFERROR(VLOOKUP($A1397,Finnifty!$A$14:$I$486,H$15+1,FALSE),All_curves!H1396)</f>
        <v>1109704.3799999999</v>
      </c>
      <c r="I1397">
        <f>IFERROR(VLOOKUP($A1397,Finnifty!$A$14:$I$486,I$15+1,FALSE),All_curves!I1396)</f>
        <v>1043794.38</v>
      </c>
      <c r="J1397">
        <f>IFERROR(VLOOKUP($A1397,Banknifty!$A$14:$I$4860,2,FALSE),All_curves!J1396)</f>
        <v>19808848</v>
      </c>
      <c r="K1397">
        <f>IFERROR(VLOOKUP($A1397,Banknifty!$A$14:$I$4860,3,FALSE),All_curves!K1396)</f>
        <v>34642100</v>
      </c>
      <c r="L1397">
        <f>IFERROR(VLOOKUP($A1397,Banknifty!$A$14:$I$4860,4,FALSE),All_curves!L1396)</f>
        <v>25808604</v>
      </c>
      <c r="M1397">
        <f>IFERROR(VLOOKUP($A1397,Banknifty!$A$14:$I$4860,5,FALSE),All_curves!M1396)</f>
        <v>35613336</v>
      </c>
      <c r="N1397">
        <f>IFERROR(VLOOKUP($A1397,Banknifty!$A$14:$I$4860,6,FALSE),All_curves!N1396)</f>
        <v>20122632</v>
      </c>
      <c r="O1397">
        <f>IFERROR(VLOOKUP($A1397,Banknifty!$A$14:$I$4860,7,FALSE),All_curves!O1396)</f>
        <v>33578176</v>
      </c>
      <c r="P1397">
        <f>IFERROR(VLOOKUP($A1397,Banknifty!$A$14:$I$4860,8,FALSE),All_curves!P1396)</f>
        <v>33578176</v>
      </c>
      <c r="Q1397">
        <f>IFERROR(VLOOKUP($A1397,Banknifty!$A$14:$I$4860,9,FALSE),All_curves!Q1396)</f>
        <v>26394592</v>
      </c>
      <c r="R1397">
        <f>IFERROR(VLOOKUP($A1397,Nifty!$A$14:$I$4860,2,FALSE),All_curves!R1396)</f>
        <v>10881372</v>
      </c>
      <c r="S1397">
        <f>IFERROR(VLOOKUP($A1397,Nifty!$A$14:$I$4860,3,FALSE),All_curves!S1396)</f>
        <v>12867750</v>
      </c>
      <c r="T1397">
        <f>IFERROR(VLOOKUP($A1397,Nifty!$A$14:$I$4860,4,FALSE),All_curves!T1396)</f>
        <v>13423834</v>
      </c>
      <c r="U1397">
        <f>IFERROR(VLOOKUP($A1397,Nifty!$A$14:$I$4860,5,FALSE),All_curves!U1396)</f>
        <v>13922278</v>
      </c>
      <c r="V1397">
        <f>IFERROR(VLOOKUP($A1397,Nifty!$A$14:$I$4860,6,FALSE),All_curves!V1396)</f>
        <v>11970198</v>
      </c>
      <c r="W1397">
        <f>IFERROR(VLOOKUP($A1397,Nifty!$A$14:$I$4860,7,FALSE),All_curves!W1396)</f>
        <v>13612504</v>
      </c>
      <c r="X1397">
        <f>IFERROR(VLOOKUP($A1397,Nifty!$A$14:$I$4860,8,FALSE),All_curves!X1396)</f>
        <v>13788755</v>
      </c>
      <c r="Y1397">
        <f>IFERROR(VLOOKUP($A1397,Nifty!$A$14:$I$4860,9,FALSE),All_curves!Y1396)</f>
        <v>13008326</v>
      </c>
      <c r="AA1397" s="5">
        <f t="shared" si="595"/>
        <v>0</v>
      </c>
      <c r="AB1397" s="5">
        <f t="shared" si="596"/>
        <v>0</v>
      </c>
      <c r="AC1397" s="5">
        <f t="shared" si="597"/>
        <v>0</v>
      </c>
      <c r="AD1397" s="5">
        <f t="shared" si="598"/>
        <v>0</v>
      </c>
      <c r="AE1397" s="5">
        <f t="shared" si="599"/>
        <v>0</v>
      </c>
      <c r="AF1397" s="5">
        <f t="shared" si="600"/>
        <v>0</v>
      </c>
      <c r="AG1397" s="5">
        <f t="shared" si="601"/>
        <v>0</v>
      </c>
      <c r="AH1397" s="5">
        <f t="shared" si="602"/>
        <v>0</v>
      </c>
      <c r="AI1397" s="5">
        <f t="shared" si="578"/>
        <v>-4.1114840617400006E-3</v>
      </c>
      <c r="AJ1397" s="5">
        <f t="shared" si="579"/>
        <v>-3.5039784935596563E-3</v>
      </c>
      <c r="AK1397" s="5">
        <f t="shared" si="580"/>
        <v>-2.1053969801557715E-3</v>
      </c>
      <c r="AL1397" s="5">
        <f t="shared" si="581"/>
        <v>-2.3546818210137266E-3</v>
      </c>
      <c r="AM1397" s="5">
        <f t="shared" si="582"/>
        <v>1.7019094512484401E-2</v>
      </c>
      <c r="AN1397" s="5">
        <f t="shared" si="583"/>
        <v>1.1294100299320764E-2</v>
      </c>
      <c r="AO1397" s="5">
        <f t="shared" si="584"/>
        <v>1.1294100299320764E-2</v>
      </c>
      <c r="AP1397" s="5">
        <f t="shared" si="585"/>
        <v>6.924021019725668E-3</v>
      </c>
      <c r="AQ1397" s="5">
        <f t="shared" si="586"/>
        <v>4.4996183507195475E-4</v>
      </c>
      <c r="AR1397" s="5">
        <f t="shared" si="587"/>
        <v>-3.1587652346026784E-3</v>
      </c>
      <c r="AS1397" s="5">
        <f t="shared" si="588"/>
        <v>0</v>
      </c>
      <c r="AT1397" s="5">
        <f t="shared" si="589"/>
        <v>0</v>
      </c>
      <c r="AU1397" s="5">
        <f t="shared" si="590"/>
        <v>4.4990248491094675E-4</v>
      </c>
      <c r="AV1397" s="5">
        <f t="shared" si="591"/>
        <v>-3.1586953315546618E-3</v>
      </c>
      <c r="AW1397" s="5">
        <f t="shared" si="592"/>
        <v>0</v>
      </c>
      <c r="AX1397" s="5">
        <f t="shared" si="593"/>
        <v>0</v>
      </c>
      <c r="AZ1397" s="7">
        <f t="shared" si="603"/>
        <v>159.82786129119779</v>
      </c>
      <c r="BA1397" s="4">
        <f t="shared" si="594"/>
        <v>1.2099241053420003E-3</v>
      </c>
      <c r="BB1397" s="5">
        <f>AZ1397/MAX($AZ$16:AZ1397)-1</f>
        <v>0</v>
      </c>
    </row>
    <row r="1398" spans="1:54" x14ac:dyDescent="0.25">
      <c r="A1398" s="3">
        <v>44593</v>
      </c>
      <c r="B1398">
        <f>IFERROR(VLOOKUP($A1398,Finnifty!$A$14:$I$486,B$15+1,FALSE),All_curves!B1397)</f>
        <v>1054639.25</v>
      </c>
      <c r="C1398">
        <f>IFERROR(VLOOKUP($A1398,Finnifty!$A$14:$I$486,C$15+1,FALSE),All_curves!C1397)</f>
        <v>1076501.3799999999</v>
      </c>
      <c r="D1398">
        <f>IFERROR(VLOOKUP($A1398,Finnifty!$A$14:$I$486,D$15+1,FALSE),All_curves!D1397)</f>
        <v>1101457.8799999999</v>
      </c>
      <c r="E1398">
        <f>IFERROR(VLOOKUP($A1398,Finnifty!$A$14:$I$486,E$15+1,FALSE),All_curves!E1397)</f>
        <v>1028380.25</v>
      </c>
      <c r="F1398">
        <f>IFERROR(VLOOKUP($A1398,Finnifty!$A$14:$I$486,F$15+1,FALSE),All_curves!F1397)</f>
        <v>1082164</v>
      </c>
      <c r="G1398">
        <f>IFERROR(VLOOKUP($A1398,Finnifty!$A$14:$I$486,G$15+1,FALSE),All_curves!G1397)</f>
        <v>1156797</v>
      </c>
      <c r="H1398">
        <f>IFERROR(VLOOKUP($A1398,Finnifty!$A$14:$I$486,H$15+1,FALSE),All_curves!H1397)</f>
        <v>1103278.75</v>
      </c>
      <c r="I1398">
        <f>IFERROR(VLOOKUP($A1398,Finnifty!$A$14:$I$486,I$15+1,FALSE),All_curves!I1397)</f>
        <v>1043794.38</v>
      </c>
      <c r="J1398">
        <f>IFERROR(VLOOKUP($A1398,Banknifty!$A$14:$I$4860,2,FALSE),All_curves!J1397)</f>
        <v>19649728</v>
      </c>
      <c r="K1398">
        <f>IFERROR(VLOOKUP($A1398,Banknifty!$A$14:$I$4860,3,FALSE),All_curves!K1397)</f>
        <v>34530468</v>
      </c>
      <c r="L1398">
        <f>IFERROR(VLOOKUP($A1398,Banknifty!$A$14:$I$4860,4,FALSE),All_curves!L1397)</f>
        <v>25746006</v>
      </c>
      <c r="M1398">
        <f>IFERROR(VLOOKUP($A1398,Banknifty!$A$14:$I$4860,5,FALSE),All_curves!M1397)</f>
        <v>35613336</v>
      </c>
      <c r="N1398">
        <f>IFERROR(VLOOKUP($A1398,Banknifty!$A$14:$I$4860,6,FALSE),All_curves!N1397)</f>
        <v>19875590</v>
      </c>
      <c r="O1398">
        <f>IFERROR(VLOOKUP($A1398,Banknifty!$A$14:$I$4860,7,FALSE),All_curves!O1397)</f>
        <v>33368512</v>
      </c>
      <c r="P1398">
        <f>IFERROR(VLOOKUP($A1398,Banknifty!$A$14:$I$4860,8,FALSE),All_curves!P1397)</f>
        <v>33368512</v>
      </c>
      <c r="Q1398">
        <f>IFERROR(VLOOKUP($A1398,Banknifty!$A$14:$I$4860,9,FALSE),All_curves!Q1397)</f>
        <v>26166360</v>
      </c>
      <c r="R1398">
        <f>IFERROR(VLOOKUP($A1398,Nifty!$A$14:$I$4860,2,FALSE),All_curves!R1397)</f>
        <v>10830609</v>
      </c>
      <c r="S1398">
        <f>IFERROR(VLOOKUP($A1398,Nifty!$A$14:$I$4860,3,FALSE),All_curves!S1397)</f>
        <v>12814176</v>
      </c>
      <c r="T1398">
        <f>IFERROR(VLOOKUP($A1398,Nifty!$A$14:$I$4860,4,FALSE),All_curves!T1397)</f>
        <v>13367944</v>
      </c>
      <c r="U1398">
        <f>IFERROR(VLOOKUP($A1398,Nifty!$A$14:$I$4860,5,FALSE),All_curves!U1397)</f>
        <v>13922278</v>
      </c>
      <c r="V1398">
        <f>IFERROR(VLOOKUP($A1398,Nifty!$A$14:$I$4860,6,FALSE),All_curves!V1397)</f>
        <v>11914356</v>
      </c>
      <c r="W1398">
        <f>IFERROR(VLOOKUP($A1398,Nifty!$A$14:$I$4860,7,FALSE),All_curves!W1397)</f>
        <v>13555829</v>
      </c>
      <c r="X1398">
        <f>IFERROR(VLOOKUP($A1398,Nifty!$A$14:$I$4860,8,FALSE),All_curves!X1397)</f>
        <v>13731346</v>
      </c>
      <c r="Y1398">
        <f>IFERROR(VLOOKUP($A1398,Nifty!$A$14:$I$4860,9,FALSE),All_curves!Y1397)</f>
        <v>13008326</v>
      </c>
      <c r="AA1398" s="5">
        <f t="shared" si="595"/>
        <v>1.5198870886754534E-3</v>
      </c>
      <c r="AB1398" s="5">
        <f t="shared" si="596"/>
        <v>-5.1652327864626368E-3</v>
      </c>
      <c r="AC1398" s="5">
        <f t="shared" si="597"/>
        <v>-7.986058136131402E-3</v>
      </c>
      <c r="AD1398" s="5">
        <f t="shared" si="598"/>
        <v>-1.0038721667830708E-2</v>
      </c>
      <c r="AE1398" s="5">
        <f t="shared" si="599"/>
        <v>-1.0038762269439561E-2</v>
      </c>
      <c r="AF1398" s="5">
        <f t="shared" si="600"/>
        <v>-9.794228749425371E-3</v>
      </c>
      <c r="AG1398" s="5">
        <f t="shared" si="601"/>
        <v>-5.79039797968528E-3</v>
      </c>
      <c r="AH1398" s="5">
        <f t="shared" si="602"/>
        <v>0</v>
      </c>
      <c r="AI1398" s="5">
        <f t="shared" si="578"/>
        <v>-8.0327740411759718E-3</v>
      </c>
      <c r="AJ1398" s="5">
        <f t="shared" si="579"/>
        <v>-3.2224374388388766E-3</v>
      </c>
      <c r="AK1398" s="5">
        <f t="shared" si="580"/>
        <v>-2.425470203657687E-3</v>
      </c>
      <c r="AL1398" s="5">
        <f t="shared" si="581"/>
        <v>0</v>
      </c>
      <c r="AM1398" s="5">
        <f t="shared" si="582"/>
        <v>-1.2276823429459904E-2</v>
      </c>
      <c r="AN1398" s="5">
        <f t="shared" si="583"/>
        <v>-6.2440556628210464E-3</v>
      </c>
      <c r="AO1398" s="5">
        <f t="shared" si="584"/>
        <v>-6.2440556628210464E-3</v>
      </c>
      <c r="AP1398" s="5">
        <f t="shared" si="585"/>
        <v>-8.6469228241906615E-3</v>
      </c>
      <c r="AQ1398" s="5">
        <f t="shared" si="586"/>
        <v>-4.6651286253240887E-3</v>
      </c>
      <c r="AR1398" s="5">
        <f t="shared" si="587"/>
        <v>-4.1634318354024646E-3</v>
      </c>
      <c r="AS1398" s="5">
        <f t="shared" si="588"/>
        <v>-4.1634901027530757E-3</v>
      </c>
      <c r="AT1398" s="5">
        <f t="shared" si="589"/>
        <v>0</v>
      </c>
      <c r="AU1398" s="5">
        <f t="shared" si="590"/>
        <v>-4.6650857404363366E-3</v>
      </c>
      <c r="AV1398" s="5">
        <f t="shared" si="591"/>
        <v>-4.1634514854871352E-3</v>
      </c>
      <c r="AW1398" s="5">
        <f t="shared" si="592"/>
        <v>-4.1634650844111221E-3</v>
      </c>
      <c r="AX1398" s="5">
        <f t="shared" si="593"/>
        <v>0</v>
      </c>
      <c r="AZ1398" s="7">
        <f t="shared" si="603"/>
        <v>159.02625726173122</v>
      </c>
      <c r="BA1398" s="4">
        <f t="shared" si="594"/>
        <v>-5.015421109878287E-3</v>
      </c>
      <c r="BB1398" s="5">
        <f>AZ1398/MAX($AZ$16:AZ1398)-1</f>
        <v>-5.015421109878293E-3</v>
      </c>
    </row>
    <row r="1399" spans="1:54" x14ac:dyDescent="0.25">
      <c r="A1399" s="3">
        <v>44594</v>
      </c>
      <c r="B1399">
        <f>IFERROR(VLOOKUP($A1399,Finnifty!$A$14:$I$486,B$15+1,FALSE),All_curves!B1398)</f>
        <v>1054639.25</v>
      </c>
      <c r="C1399">
        <f>IFERROR(VLOOKUP($A1399,Finnifty!$A$14:$I$486,C$15+1,FALSE),All_curves!C1398)</f>
        <v>1076501.3799999999</v>
      </c>
      <c r="D1399">
        <f>IFERROR(VLOOKUP($A1399,Finnifty!$A$14:$I$486,D$15+1,FALSE),All_curves!D1398)</f>
        <v>1101457.8799999999</v>
      </c>
      <c r="E1399">
        <f>IFERROR(VLOOKUP($A1399,Finnifty!$A$14:$I$486,E$15+1,FALSE),All_curves!E1398)</f>
        <v>1028380.25</v>
      </c>
      <c r="F1399">
        <f>IFERROR(VLOOKUP($A1399,Finnifty!$A$14:$I$486,F$15+1,FALSE),All_curves!F1398)</f>
        <v>1082164</v>
      </c>
      <c r="G1399">
        <f>IFERROR(VLOOKUP($A1399,Finnifty!$A$14:$I$486,G$15+1,FALSE),All_curves!G1398)</f>
        <v>1156797</v>
      </c>
      <c r="H1399">
        <f>IFERROR(VLOOKUP($A1399,Finnifty!$A$14:$I$486,H$15+1,FALSE),All_curves!H1398)</f>
        <v>1103278.75</v>
      </c>
      <c r="I1399">
        <f>IFERROR(VLOOKUP($A1399,Finnifty!$A$14:$I$486,I$15+1,FALSE),All_curves!I1398)</f>
        <v>1043794.38</v>
      </c>
      <c r="J1399">
        <f>IFERROR(VLOOKUP($A1399,Banknifty!$A$14:$I$4860,2,FALSE),All_curves!J1398)</f>
        <v>19714422</v>
      </c>
      <c r="K1399">
        <f>IFERROR(VLOOKUP($A1399,Banknifty!$A$14:$I$4860,3,FALSE),All_curves!K1398)</f>
        <v>34501588</v>
      </c>
      <c r="L1399">
        <f>IFERROR(VLOOKUP($A1399,Banknifty!$A$14:$I$4860,4,FALSE),All_curves!L1398)</f>
        <v>25780116</v>
      </c>
      <c r="M1399">
        <f>IFERROR(VLOOKUP($A1399,Banknifty!$A$14:$I$4860,5,FALSE),All_curves!M1398)</f>
        <v>35613336</v>
      </c>
      <c r="N1399">
        <f>IFERROR(VLOOKUP($A1399,Banknifty!$A$14:$I$4860,6,FALSE),All_curves!N1398)</f>
        <v>19928638</v>
      </c>
      <c r="O1399">
        <f>IFERROR(VLOOKUP($A1399,Banknifty!$A$14:$I$4860,7,FALSE),All_curves!O1398)</f>
        <v>33382814</v>
      </c>
      <c r="P1399">
        <f>IFERROR(VLOOKUP($A1399,Banknifty!$A$14:$I$4860,8,FALSE),All_curves!P1398)</f>
        <v>33382814</v>
      </c>
      <c r="Q1399">
        <f>IFERROR(VLOOKUP($A1399,Banknifty!$A$14:$I$4860,9,FALSE),All_curves!Q1398)</f>
        <v>26169476</v>
      </c>
      <c r="R1399">
        <f>IFERROR(VLOOKUP($A1399,Nifty!$A$14:$I$4860,2,FALSE),All_curves!R1398)</f>
        <v>10847770</v>
      </c>
      <c r="S1399">
        <f>IFERROR(VLOOKUP($A1399,Nifty!$A$14:$I$4860,3,FALSE),All_curves!S1398)</f>
        <v>12805969</v>
      </c>
      <c r="T1399">
        <f>IFERROR(VLOOKUP($A1399,Nifty!$A$14:$I$4860,4,FALSE),All_curves!T1398)</f>
        <v>13359383</v>
      </c>
      <c r="U1399">
        <f>IFERROR(VLOOKUP($A1399,Nifty!$A$14:$I$4860,5,FALSE),All_curves!U1398)</f>
        <v>13922278</v>
      </c>
      <c r="V1399">
        <f>IFERROR(VLOOKUP($A1399,Nifty!$A$14:$I$4860,6,FALSE),All_curves!V1398)</f>
        <v>11933235</v>
      </c>
      <c r="W1399">
        <f>IFERROR(VLOOKUP($A1399,Nifty!$A$14:$I$4860,7,FALSE),All_curves!W1398)</f>
        <v>13547147</v>
      </c>
      <c r="X1399">
        <f>IFERROR(VLOOKUP($A1399,Nifty!$A$14:$I$4860,8,FALSE),All_curves!X1398)</f>
        <v>13722551</v>
      </c>
      <c r="Y1399">
        <f>IFERROR(VLOOKUP($A1399,Nifty!$A$14:$I$4860,9,FALSE),All_curves!Y1398)</f>
        <v>13008326</v>
      </c>
      <c r="AA1399" s="5">
        <f t="shared" si="595"/>
        <v>0</v>
      </c>
      <c r="AB1399" s="5">
        <f t="shared" si="596"/>
        <v>0</v>
      </c>
      <c r="AC1399" s="5">
        <f t="shared" si="597"/>
        <v>0</v>
      </c>
      <c r="AD1399" s="5">
        <f t="shared" si="598"/>
        <v>0</v>
      </c>
      <c r="AE1399" s="5">
        <f t="shared" si="599"/>
        <v>0</v>
      </c>
      <c r="AF1399" s="5">
        <f t="shared" si="600"/>
        <v>0</v>
      </c>
      <c r="AG1399" s="5">
        <f t="shared" si="601"/>
        <v>0</v>
      </c>
      <c r="AH1399" s="5">
        <f t="shared" si="602"/>
        <v>0</v>
      </c>
      <c r="AI1399" s="5">
        <f t="shared" si="578"/>
        <v>3.2923610952781956E-3</v>
      </c>
      <c r="AJ1399" s="5">
        <f t="shared" si="579"/>
        <v>-8.3636283180410498E-4</v>
      </c>
      <c r="AK1399" s="5">
        <f t="shared" si="580"/>
        <v>1.3248656898472433E-3</v>
      </c>
      <c r="AL1399" s="5">
        <f t="shared" si="581"/>
        <v>0</v>
      </c>
      <c r="AM1399" s="5">
        <f t="shared" si="582"/>
        <v>2.6690025302393838E-3</v>
      </c>
      <c r="AN1399" s="5">
        <f t="shared" si="583"/>
        <v>4.2860766461516597E-4</v>
      </c>
      <c r="AO1399" s="5">
        <f t="shared" si="584"/>
        <v>4.2860766461516597E-4</v>
      </c>
      <c r="AP1399" s="5">
        <f t="shared" si="585"/>
        <v>1.1908419818418281E-4</v>
      </c>
      <c r="AQ1399" s="5">
        <f t="shared" si="586"/>
        <v>1.5844907705560018E-3</v>
      </c>
      <c r="AR1399" s="5">
        <f t="shared" si="587"/>
        <v>-6.4046256271177437E-4</v>
      </c>
      <c r="AS1399" s="5">
        <f t="shared" si="588"/>
        <v>-6.4041261692893148E-4</v>
      </c>
      <c r="AT1399" s="5">
        <f t="shared" si="589"/>
        <v>0</v>
      </c>
      <c r="AU1399" s="5">
        <f t="shared" si="590"/>
        <v>1.5845589975655994E-3</v>
      </c>
      <c r="AV1399" s="5">
        <f t="shared" si="591"/>
        <v>-6.4046249034266367E-4</v>
      </c>
      <c r="AW1399" s="5">
        <f t="shared" si="592"/>
        <v>-6.4050530807391315E-4</v>
      </c>
      <c r="AX1399" s="5">
        <f t="shared" si="593"/>
        <v>0</v>
      </c>
      <c r="AZ1399" s="7">
        <f t="shared" si="603"/>
        <v>159.07948714547027</v>
      </c>
      <c r="BA1399" s="4">
        <f t="shared" si="594"/>
        <v>3.3472386670998139E-4</v>
      </c>
      <c r="BB1399" s="5">
        <f>AZ1399/MAX($AZ$16:AZ1399)-1</f>
        <v>-4.6823760243154267E-3</v>
      </c>
    </row>
    <row r="1400" spans="1:54" x14ac:dyDescent="0.25">
      <c r="A1400" s="3">
        <v>44595</v>
      </c>
      <c r="B1400">
        <f>IFERROR(VLOOKUP($A1400,Finnifty!$A$14:$I$486,B$15+1,FALSE),All_curves!B1399)</f>
        <v>1054639.25</v>
      </c>
      <c r="C1400">
        <f>IFERROR(VLOOKUP($A1400,Finnifty!$A$14:$I$486,C$15+1,FALSE),All_curves!C1399)</f>
        <v>1076501.3799999999</v>
      </c>
      <c r="D1400">
        <f>IFERROR(VLOOKUP($A1400,Finnifty!$A$14:$I$486,D$15+1,FALSE),All_curves!D1399)</f>
        <v>1101457.8799999999</v>
      </c>
      <c r="E1400">
        <f>IFERROR(VLOOKUP($A1400,Finnifty!$A$14:$I$486,E$15+1,FALSE),All_curves!E1399)</f>
        <v>1028380.25</v>
      </c>
      <c r="F1400">
        <f>IFERROR(VLOOKUP($A1400,Finnifty!$A$14:$I$486,F$15+1,FALSE),All_curves!F1399)</f>
        <v>1082164</v>
      </c>
      <c r="G1400">
        <f>IFERROR(VLOOKUP($A1400,Finnifty!$A$14:$I$486,G$15+1,FALSE),All_curves!G1399)</f>
        <v>1156797</v>
      </c>
      <c r="H1400">
        <f>IFERROR(VLOOKUP($A1400,Finnifty!$A$14:$I$486,H$15+1,FALSE),All_curves!H1399)</f>
        <v>1103278.75</v>
      </c>
      <c r="I1400">
        <f>IFERROR(VLOOKUP($A1400,Finnifty!$A$14:$I$486,I$15+1,FALSE),All_curves!I1399)</f>
        <v>1043794.38</v>
      </c>
      <c r="J1400">
        <f>IFERROR(VLOOKUP($A1400,Banknifty!$A$14:$I$4860,2,FALSE),All_curves!J1399)</f>
        <v>19585184</v>
      </c>
      <c r="K1400">
        <f>IFERROR(VLOOKUP($A1400,Banknifty!$A$14:$I$4860,3,FALSE),All_curves!K1399)</f>
        <v>34359116</v>
      </c>
      <c r="L1400">
        <f>IFERROR(VLOOKUP($A1400,Banknifty!$A$14:$I$4860,4,FALSE),All_curves!L1399)</f>
        <v>25650340</v>
      </c>
      <c r="M1400">
        <f>IFERROR(VLOOKUP($A1400,Banknifty!$A$14:$I$4860,5,FALSE),All_curves!M1399)</f>
        <v>35613336</v>
      </c>
      <c r="N1400">
        <f>IFERROR(VLOOKUP($A1400,Banknifty!$A$14:$I$4860,6,FALSE),All_curves!N1399)</f>
        <v>19846700</v>
      </c>
      <c r="O1400">
        <f>IFERROR(VLOOKUP($A1400,Banknifty!$A$14:$I$4860,7,FALSE),All_curves!O1399)</f>
        <v>33265840</v>
      </c>
      <c r="P1400">
        <f>IFERROR(VLOOKUP($A1400,Banknifty!$A$14:$I$4860,8,FALSE),All_curves!P1399)</f>
        <v>33265840</v>
      </c>
      <c r="Q1400">
        <f>IFERROR(VLOOKUP($A1400,Banknifty!$A$14:$I$4860,9,FALSE),All_curves!Q1399)</f>
        <v>26107856</v>
      </c>
      <c r="R1400">
        <f>IFERROR(VLOOKUP($A1400,Nifty!$A$14:$I$4860,2,FALSE),All_curves!R1399)</f>
        <v>10961777</v>
      </c>
      <c r="S1400">
        <f>IFERROR(VLOOKUP($A1400,Nifty!$A$14:$I$4860,3,FALSE),All_curves!S1399)</f>
        <v>12963438</v>
      </c>
      <c r="T1400">
        <f>IFERROR(VLOOKUP($A1400,Nifty!$A$14:$I$4860,4,FALSE),All_curves!T1399)</f>
        <v>13537070</v>
      </c>
      <c r="U1400">
        <f>IFERROR(VLOOKUP($A1400,Nifty!$A$14:$I$4860,5,FALSE),All_curves!U1399)</f>
        <v>14213933</v>
      </c>
      <c r="V1400">
        <f>IFERROR(VLOOKUP($A1400,Nifty!$A$14:$I$4860,6,FALSE),All_curves!V1399)</f>
        <v>12009642</v>
      </c>
      <c r="W1400">
        <f>IFERROR(VLOOKUP($A1400,Nifty!$A$14:$I$4860,7,FALSE),All_curves!W1399)</f>
        <v>13608572</v>
      </c>
      <c r="X1400">
        <f>IFERROR(VLOOKUP($A1400,Nifty!$A$14:$I$4860,8,FALSE),All_curves!X1399)</f>
        <v>13772220</v>
      </c>
      <c r="Y1400">
        <f>IFERROR(VLOOKUP($A1400,Nifty!$A$14:$I$4860,9,FALSE),All_curves!Y1399)</f>
        <v>13008326</v>
      </c>
      <c r="AA1400" s="5">
        <f t="shared" si="595"/>
        <v>0</v>
      </c>
      <c r="AB1400" s="5">
        <f t="shared" si="596"/>
        <v>0</v>
      </c>
      <c r="AC1400" s="5">
        <f t="shared" si="597"/>
        <v>0</v>
      </c>
      <c r="AD1400" s="5">
        <f t="shared" si="598"/>
        <v>0</v>
      </c>
      <c r="AE1400" s="5">
        <f t="shared" si="599"/>
        <v>0</v>
      </c>
      <c r="AF1400" s="5">
        <f t="shared" si="600"/>
        <v>0</v>
      </c>
      <c r="AG1400" s="5">
        <f t="shared" si="601"/>
        <v>0</v>
      </c>
      <c r="AH1400" s="5">
        <f t="shared" si="602"/>
        <v>0</v>
      </c>
      <c r="AI1400" s="5">
        <f t="shared" si="578"/>
        <v>-6.5555054061438023E-3</v>
      </c>
      <c r="AJ1400" s="5">
        <f t="shared" si="579"/>
        <v>-4.1294331147887497E-3</v>
      </c>
      <c r="AK1400" s="5">
        <f t="shared" si="580"/>
        <v>-5.0339571784704384E-3</v>
      </c>
      <c r="AL1400" s="5">
        <f t="shared" si="581"/>
        <v>0</v>
      </c>
      <c r="AM1400" s="5">
        <f t="shared" si="582"/>
        <v>-4.1115704946820264E-3</v>
      </c>
      <c r="AN1400" s="5">
        <f t="shared" si="583"/>
        <v>-3.5040185647621236E-3</v>
      </c>
      <c r="AO1400" s="5">
        <f t="shared" si="584"/>
        <v>-3.5040185647621236E-3</v>
      </c>
      <c r="AP1400" s="5">
        <f t="shared" si="585"/>
        <v>-2.3546516559980191E-3</v>
      </c>
      <c r="AQ1400" s="5">
        <f t="shared" si="586"/>
        <v>1.0509717665474039E-2</v>
      </c>
      <c r="AR1400" s="5">
        <f t="shared" si="587"/>
        <v>1.2296531406565281E-2</v>
      </c>
      <c r="AS1400" s="5">
        <f t="shared" si="588"/>
        <v>1.3300539403653611E-2</v>
      </c>
      <c r="AT1400" s="5">
        <f t="shared" si="589"/>
        <v>2.0948798752618014E-2</v>
      </c>
      <c r="AU1400" s="5">
        <f t="shared" si="590"/>
        <v>6.4028739901627052E-3</v>
      </c>
      <c r="AV1400" s="5">
        <f t="shared" si="591"/>
        <v>4.5341650164421043E-3</v>
      </c>
      <c r="AW1400" s="5">
        <f t="shared" si="592"/>
        <v>3.6195165170092025E-3</v>
      </c>
      <c r="AX1400" s="5">
        <f t="shared" si="593"/>
        <v>0</v>
      </c>
      <c r="AZ1400" s="7">
        <f t="shared" si="603"/>
        <v>159.360653429639</v>
      </c>
      <c r="BA1400" s="4">
        <f t="shared" si="594"/>
        <v>1.7674578238465698E-3</v>
      </c>
      <c r="BB1400" s="5">
        <f>AZ1400/MAX($AZ$16:AZ1400)-1</f>
        <v>-2.9231941026074404E-3</v>
      </c>
    </row>
    <row r="1401" spans="1:54" x14ac:dyDescent="0.25">
      <c r="A1401" s="3">
        <v>44596</v>
      </c>
      <c r="B1401">
        <f>IFERROR(VLOOKUP($A1401,Finnifty!$A$14:$I$486,B$15+1,FALSE),All_curves!B1400)</f>
        <v>1053738.5</v>
      </c>
      <c r="C1401">
        <f>IFERROR(VLOOKUP($A1401,Finnifty!$A$14:$I$486,C$15+1,FALSE),All_curves!C1400)</f>
        <v>1075582.1299999999</v>
      </c>
      <c r="D1401">
        <f>IFERROR(VLOOKUP($A1401,Finnifty!$A$14:$I$486,D$15+1,FALSE),All_curves!D1400)</f>
        <v>1100319.8799999999</v>
      </c>
      <c r="E1401">
        <f>IFERROR(VLOOKUP($A1401,Finnifty!$A$14:$I$486,E$15+1,FALSE),All_curves!E1400)</f>
        <v>1028380.25</v>
      </c>
      <c r="F1401">
        <f>IFERROR(VLOOKUP($A1401,Finnifty!$A$14:$I$486,F$15+1,FALSE),All_curves!F1400)</f>
        <v>1082164</v>
      </c>
      <c r="G1401">
        <f>IFERROR(VLOOKUP($A1401,Finnifty!$A$14:$I$486,G$15+1,FALSE),All_curves!G1400)</f>
        <v>1155601.75</v>
      </c>
      <c r="H1401">
        <f>IFERROR(VLOOKUP($A1401,Finnifty!$A$14:$I$486,H$15+1,FALSE),All_curves!H1400)</f>
        <v>1102336.6299999999</v>
      </c>
      <c r="I1401">
        <f>IFERROR(VLOOKUP($A1401,Finnifty!$A$14:$I$486,I$15+1,FALSE),All_curves!I1400)</f>
        <v>1043289.63</v>
      </c>
      <c r="J1401">
        <f>IFERROR(VLOOKUP($A1401,Banknifty!$A$14:$I$4860,2,FALSE),All_curves!J1400)</f>
        <v>19534214</v>
      </c>
      <c r="K1401">
        <f>IFERROR(VLOOKUP($A1401,Banknifty!$A$14:$I$4860,3,FALSE),All_curves!K1400)</f>
        <v>34322624</v>
      </c>
      <c r="L1401">
        <f>IFERROR(VLOOKUP($A1401,Banknifty!$A$14:$I$4860,4,FALSE),All_curves!L1400)</f>
        <v>25623096</v>
      </c>
      <c r="M1401">
        <f>IFERROR(VLOOKUP($A1401,Banknifty!$A$14:$I$4860,5,FALSE),All_curves!M1400)</f>
        <v>35613336</v>
      </c>
      <c r="N1401">
        <f>IFERROR(VLOOKUP($A1401,Banknifty!$A$14:$I$4860,6,FALSE),All_curves!N1400)</f>
        <v>19687278</v>
      </c>
      <c r="O1401">
        <f>IFERROR(VLOOKUP($A1401,Banknifty!$A$14:$I$4860,7,FALSE),All_curves!O1400)</f>
        <v>33158644</v>
      </c>
      <c r="P1401">
        <f>IFERROR(VLOOKUP($A1401,Banknifty!$A$14:$I$4860,8,FALSE),All_curves!P1400)</f>
        <v>33158644</v>
      </c>
      <c r="Q1401">
        <f>IFERROR(VLOOKUP($A1401,Banknifty!$A$14:$I$4860,9,FALSE),All_curves!Q1400)</f>
        <v>26107856</v>
      </c>
      <c r="R1401">
        <f>IFERROR(VLOOKUP($A1401,Nifty!$A$14:$I$4860,2,FALSE),All_curves!R1400)</f>
        <v>10941116</v>
      </c>
      <c r="S1401">
        <f>IFERROR(VLOOKUP($A1401,Nifty!$A$14:$I$4860,3,FALSE),All_curves!S1400)</f>
        <v>12963438</v>
      </c>
      <c r="T1401">
        <f>IFERROR(VLOOKUP($A1401,Nifty!$A$14:$I$4860,4,FALSE),All_curves!T1400)</f>
        <v>13537070</v>
      </c>
      <c r="U1401">
        <f>IFERROR(VLOOKUP($A1401,Nifty!$A$14:$I$4860,5,FALSE),All_curves!U1400)</f>
        <v>14213933</v>
      </c>
      <c r="V1401">
        <f>IFERROR(VLOOKUP($A1401,Nifty!$A$14:$I$4860,6,FALSE),All_curves!V1400)</f>
        <v>11980498</v>
      </c>
      <c r="W1401">
        <f>IFERROR(VLOOKUP($A1401,Nifty!$A$14:$I$4860,7,FALSE),All_curves!W1400)</f>
        <v>13600995</v>
      </c>
      <c r="X1401">
        <f>IFERROR(VLOOKUP($A1401,Nifty!$A$14:$I$4860,8,FALSE),All_curves!X1400)</f>
        <v>13765025</v>
      </c>
      <c r="Y1401">
        <f>IFERROR(VLOOKUP($A1401,Nifty!$A$14:$I$4860,9,FALSE),All_curves!Y1400)</f>
        <v>13042922</v>
      </c>
      <c r="AA1401" s="5">
        <f t="shared" si="595"/>
        <v>-8.5408351718374576E-4</v>
      </c>
      <c r="AB1401" s="5">
        <f t="shared" si="596"/>
        <v>-8.5392366148195897E-4</v>
      </c>
      <c r="AC1401" s="5">
        <f t="shared" si="597"/>
        <v>-1.033176139245584E-3</v>
      </c>
      <c r="AD1401" s="5">
        <f t="shared" si="598"/>
        <v>0</v>
      </c>
      <c r="AE1401" s="5">
        <f t="shared" si="599"/>
        <v>0</v>
      </c>
      <c r="AF1401" s="5">
        <f t="shared" si="600"/>
        <v>-1.0332409229968365E-3</v>
      </c>
      <c r="AG1401" s="5">
        <f t="shared" si="601"/>
        <v>-8.53927441274549E-4</v>
      </c>
      <c r="AH1401" s="5">
        <f t="shared" si="602"/>
        <v>-4.8357225299489048E-4</v>
      </c>
      <c r="AI1401" s="5">
        <f t="shared" si="578"/>
        <v>-2.6024774645977411E-3</v>
      </c>
      <c r="AJ1401" s="5">
        <f t="shared" si="579"/>
        <v>-1.0620762187245614E-3</v>
      </c>
      <c r="AK1401" s="5">
        <f t="shared" si="580"/>
        <v>-1.0621301705941999E-3</v>
      </c>
      <c r="AL1401" s="5">
        <f t="shared" si="581"/>
        <v>0</v>
      </c>
      <c r="AM1401" s="5">
        <f t="shared" si="582"/>
        <v>-8.0326704187597686E-3</v>
      </c>
      <c r="AN1401" s="5">
        <f t="shared" si="583"/>
        <v>-3.2224047250873911E-3</v>
      </c>
      <c r="AO1401" s="5">
        <f t="shared" si="584"/>
        <v>-3.2224047250873911E-3</v>
      </c>
      <c r="AP1401" s="5">
        <f t="shared" si="585"/>
        <v>0</v>
      </c>
      <c r="AQ1401" s="5">
        <f t="shared" si="586"/>
        <v>-1.8848221415195265E-3</v>
      </c>
      <c r="AR1401" s="5">
        <f t="shared" si="587"/>
        <v>0</v>
      </c>
      <c r="AS1401" s="5">
        <f t="shared" si="588"/>
        <v>0</v>
      </c>
      <c r="AT1401" s="5">
        <f t="shared" si="589"/>
        <v>0</v>
      </c>
      <c r="AU1401" s="5">
        <f t="shared" si="590"/>
        <v>-2.426716799718065E-3</v>
      </c>
      <c r="AV1401" s="5">
        <f t="shared" si="591"/>
        <v>-5.5678141688930705E-4</v>
      </c>
      <c r="AW1401" s="5">
        <f t="shared" si="592"/>
        <v>-5.2242848284445031E-4</v>
      </c>
      <c r="AX1401" s="5">
        <f t="shared" si="593"/>
        <v>2.6595274441922889E-3</v>
      </c>
      <c r="AZ1401" s="7">
        <f t="shared" si="603"/>
        <v>159.18105856111868</v>
      </c>
      <c r="BA1401" s="4">
        <f t="shared" si="594"/>
        <v>-1.1269712106169868E-3</v>
      </c>
      <c r="BB1401" s="5">
        <f>AZ1401/MAX($AZ$16:AZ1401)-1</f>
        <v>-4.0468709576277906E-3</v>
      </c>
    </row>
    <row r="1402" spans="1:54" x14ac:dyDescent="0.25">
      <c r="A1402" s="3">
        <v>44599</v>
      </c>
      <c r="B1402">
        <f>IFERROR(VLOOKUP($A1402,Finnifty!$A$14:$I$486,B$15+1,FALSE),All_curves!B1401)</f>
        <v>1075999.5</v>
      </c>
      <c r="C1402">
        <f>IFERROR(VLOOKUP($A1402,Finnifty!$A$14:$I$486,C$15+1,FALSE),All_curves!C1401)</f>
        <v>1090239</v>
      </c>
      <c r="D1402">
        <f>IFERROR(VLOOKUP($A1402,Finnifty!$A$14:$I$486,D$15+1,FALSE),All_curves!D1401)</f>
        <v>1105279.1299999999</v>
      </c>
      <c r="E1402">
        <f>IFERROR(VLOOKUP($A1402,Finnifty!$A$14:$I$486,E$15+1,FALSE),All_curves!E1401)</f>
        <v>1034428.31</v>
      </c>
      <c r="F1402">
        <f>IFERROR(VLOOKUP($A1402,Finnifty!$A$14:$I$486,F$15+1,FALSE),All_curves!F1401)</f>
        <v>1089830.1299999999</v>
      </c>
      <c r="G1402">
        <f>IFERROR(VLOOKUP($A1402,Finnifty!$A$14:$I$486,G$15+1,FALSE),All_curves!G1401)</f>
        <v>1163340.25</v>
      </c>
      <c r="H1402">
        <f>IFERROR(VLOOKUP($A1402,Finnifty!$A$14:$I$486,H$15+1,FALSE),All_curves!H1401)</f>
        <v>1107285.8799999999</v>
      </c>
      <c r="I1402">
        <f>IFERROR(VLOOKUP($A1402,Finnifty!$A$14:$I$486,I$15+1,FALSE),All_curves!I1401)</f>
        <v>1048966.5</v>
      </c>
      <c r="J1402">
        <f>IFERROR(VLOOKUP($A1402,Banknifty!$A$14:$I$4860,2,FALSE),All_curves!J1401)</f>
        <v>19609686</v>
      </c>
      <c r="K1402">
        <f>IFERROR(VLOOKUP($A1402,Banknifty!$A$14:$I$4860,3,FALSE),All_curves!K1401)</f>
        <v>34542004</v>
      </c>
      <c r="L1402">
        <f>IFERROR(VLOOKUP($A1402,Banknifty!$A$14:$I$4860,4,FALSE),All_curves!L1401)</f>
        <v>25687584</v>
      </c>
      <c r="M1402">
        <f>IFERROR(VLOOKUP($A1402,Banknifty!$A$14:$I$4860,5,FALSE),All_curves!M1401)</f>
        <v>35739136</v>
      </c>
      <c r="N1402">
        <f>IFERROR(VLOOKUP($A1402,Banknifty!$A$14:$I$4860,6,FALSE),All_curves!N1401)</f>
        <v>19752096</v>
      </c>
      <c r="O1402">
        <f>IFERROR(VLOOKUP($A1402,Banknifty!$A$14:$I$4860,7,FALSE),All_curves!O1401)</f>
        <v>33130910</v>
      </c>
      <c r="P1402">
        <f>IFERROR(VLOOKUP($A1402,Banknifty!$A$14:$I$4860,8,FALSE),All_curves!P1401)</f>
        <v>33130910</v>
      </c>
      <c r="Q1402">
        <f>IFERROR(VLOOKUP($A1402,Banknifty!$A$14:$I$4860,9,FALSE),All_curves!Q1401)</f>
        <v>26107856</v>
      </c>
      <c r="R1402">
        <f>IFERROR(VLOOKUP($A1402,Nifty!$A$14:$I$4860,2,FALSE),All_curves!R1401)</f>
        <v>10945658</v>
      </c>
      <c r="S1402">
        <f>IFERROR(VLOOKUP($A1402,Nifty!$A$14:$I$4860,3,FALSE),All_curves!S1401)</f>
        <v>13055443</v>
      </c>
      <c r="T1402">
        <f>IFERROR(VLOOKUP($A1402,Nifty!$A$14:$I$4860,4,FALSE),All_curves!T1401)</f>
        <v>13587544</v>
      </c>
      <c r="U1402">
        <f>IFERROR(VLOOKUP($A1402,Nifty!$A$14:$I$4860,5,FALSE),All_curves!U1401)</f>
        <v>14271456</v>
      </c>
      <c r="V1402">
        <f>IFERROR(VLOOKUP($A1402,Nifty!$A$14:$I$4860,6,FALSE),All_curves!V1401)</f>
        <v>11985472</v>
      </c>
      <c r="W1402">
        <f>IFERROR(VLOOKUP($A1402,Nifty!$A$14:$I$4860,7,FALSE),All_curves!W1401)</f>
        <v>13697525</v>
      </c>
      <c r="X1402">
        <f>IFERROR(VLOOKUP($A1402,Nifty!$A$14:$I$4860,8,FALSE),All_curves!X1401)</f>
        <v>13816348</v>
      </c>
      <c r="Y1402">
        <f>IFERROR(VLOOKUP($A1402,Nifty!$A$14:$I$4860,9,FALSE),All_curves!Y1401)</f>
        <v>13034112</v>
      </c>
      <c r="AA1402" s="5">
        <f t="shared" si="595"/>
        <v>2.1125734705527144E-2</v>
      </c>
      <c r="AB1402" s="5">
        <f t="shared" si="596"/>
        <v>1.3626918476230321E-2</v>
      </c>
      <c r="AC1402" s="5">
        <f t="shared" si="597"/>
        <v>4.5070984266866176E-3</v>
      </c>
      <c r="AD1402" s="5">
        <f t="shared" si="598"/>
        <v>5.8811514515180185E-3</v>
      </c>
      <c r="AE1402" s="5">
        <f t="shared" si="599"/>
        <v>7.0840741329409873E-3</v>
      </c>
      <c r="AF1402" s="5">
        <f t="shared" si="600"/>
        <v>6.6965111466819049E-3</v>
      </c>
      <c r="AG1402" s="5">
        <f t="shared" si="601"/>
        <v>4.4897809483115392E-3</v>
      </c>
      <c r="AH1402" s="5">
        <f t="shared" si="602"/>
        <v>5.4413173837450923E-3</v>
      </c>
      <c r="AI1402" s="5">
        <f t="shared" si="578"/>
        <v>3.8635800754511784E-3</v>
      </c>
      <c r="AJ1402" s="5">
        <f t="shared" si="579"/>
        <v>6.3917024525863564E-3</v>
      </c>
      <c r="AK1402" s="5">
        <f t="shared" si="580"/>
        <v>2.5167918818240764E-3</v>
      </c>
      <c r="AL1402" s="5">
        <f t="shared" si="581"/>
        <v>3.532384610079875E-3</v>
      </c>
      <c r="AM1402" s="5">
        <f t="shared" si="582"/>
        <v>3.2923799826467537E-3</v>
      </c>
      <c r="AN1402" s="5">
        <f t="shared" si="583"/>
        <v>-8.3640332216239344E-4</v>
      </c>
      <c r="AO1402" s="5">
        <f t="shared" si="584"/>
        <v>-8.3640332216239344E-4</v>
      </c>
      <c r="AP1402" s="5">
        <f t="shared" si="585"/>
        <v>0</v>
      </c>
      <c r="AQ1402" s="5">
        <f t="shared" si="586"/>
        <v>4.1513132663983932E-4</v>
      </c>
      <c r="AR1402" s="5">
        <f t="shared" si="587"/>
        <v>7.0972684869554659E-3</v>
      </c>
      <c r="AS1402" s="5">
        <f t="shared" si="588"/>
        <v>3.7285764201560045E-3</v>
      </c>
      <c r="AT1402" s="5">
        <f t="shared" si="589"/>
        <v>4.0469446422746191E-3</v>
      </c>
      <c r="AU1402" s="5">
        <f t="shared" si="590"/>
        <v>4.1517472812890865E-4</v>
      </c>
      <c r="AV1402" s="5">
        <f t="shared" si="591"/>
        <v>7.0972748684929865E-3</v>
      </c>
      <c r="AW1402" s="5">
        <f t="shared" si="592"/>
        <v>3.7285075762667486E-3</v>
      </c>
      <c r="AX1402" s="5">
        <f t="shared" si="593"/>
        <v>-6.7546213954206014E-4</v>
      </c>
      <c r="AZ1402" s="7">
        <f t="shared" si="603"/>
        <v>159.9280822355941</v>
      </c>
      <c r="BA1402" s="4">
        <f t="shared" si="594"/>
        <v>4.6929181224699005E-3</v>
      </c>
      <c r="BB1402" s="5">
        <f>AZ1402/MAX($AZ$16:AZ1402)-1</f>
        <v>0</v>
      </c>
    </row>
    <row r="1403" spans="1:54" x14ac:dyDescent="0.25">
      <c r="A1403" s="3">
        <v>44600</v>
      </c>
      <c r="B1403">
        <f>IFERROR(VLOOKUP($A1403,Finnifty!$A$14:$I$486,B$15+1,FALSE),All_curves!B1402)</f>
        <v>1104060.5</v>
      </c>
      <c r="C1403">
        <f>IFERROR(VLOOKUP($A1403,Finnifty!$A$14:$I$486,C$15+1,FALSE),All_curves!C1402)</f>
        <v>1099567</v>
      </c>
      <c r="D1403">
        <f>IFERROR(VLOOKUP($A1403,Finnifty!$A$14:$I$486,D$15+1,FALSE),All_curves!D1402)</f>
        <v>1102876.5</v>
      </c>
      <c r="E1403">
        <f>IFERROR(VLOOKUP($A1403,Finnifty!$A$14:$I$486,E$15+1,FALSE),All_curves!E1402)</f>
        <v>1029302.88</v>
      </c>
      <c r="F1403">
        <f>IFERROR(VLOOKUP($A1403,Finnifty!$A$14:$I$486,F$15+1,FALSE),All_curves!F1402)</f>
        <v>1078922.25</v>
      </c>
      <c r="G1403">
        <f>IFERROR(VLOOKUP($A1403,Finnifty!$A$14:$I$486,G$15+1,FALSE),All_curves!G1402)</f>
        <v>1155703.8799999999</v>
      </c>
      <c r="H1403">
        <f>IFERROR(VLOOKUP($A1403,Finnifty!$A$14:$I$486,H$15+1,FALSE),All_curves!H1402)</f>
        <v>1104878.8799999999</v>
      </c>
      <c r="I1403">
        <f>IFERROR(VLOOKUP($A1403,Finnifty!$A$14:$I$486,I$15+1,FALSE),All_curves!I1402)</f>
        <v>1049046</v>
      </c>
      <c r="J1403">
        <f>IFERROR(VLOOKUP($A1403,Banknifty!$A$14:$I$4860,2,FALSE),All_curves!J1402)</f>
        <v>19518760</v>
      </c>
      <c r="K1403">
        <f>IFERROR(VLOOKUP($A1403,Banknifty!$A$14:$I$4860,3,FALSE),All_curves!K1402)</f>
        <v>34326788</v>
      </c>
      <c r="L1403">
        <f>IFERROR(VLOOKUP($A1403,Banknifty!$A$14:$I$4860,4,FALSE),All_curves!L1402)</f>
        <v>25556846</v>
      </c>
      <c r="M1403">
        <f>IFERROR(VLOOKUP($A1403,Banknifty!$A$14:$I$4860,5,FALSE),All_curves!M1402)</f>
        <v>35497952</v>
      </c>
      <c r="N1403">
        <f>IFERROR(VLOOKUP($A1403,Banknifty!$A$14:$I$4860,6,FALSE),All_curves!N1402)</f>
        <v>19715270</v>
      </c>
      <c r="O1403">
        <f>IFERROR(VLOOKUP($A1403,Banknifty!$A$14:$I$4860,7,FALSE),All_curves!O1402)</f>
        <v>33023076</v>
      </c>
      <c r="P1403">
        <f>IFERROR(VLOOKUP($A1403,Banknifty!$A$14:$I$4860,8,FALSE),All_curves!P1402)</f>
        <v>33023076</v>
      </c>
      <c r="Q1403">
        <f>IFERROR(VLOOKUP($A1403,Banknifty!$A$14:$I$4860,9,FALSE),All_curves!Q1402)</f>
        <v>26107856</v>
      </c>
      <c r="R1403">
        <f>IFERROR(VLOOKUP($A1403,Nifty!$A$14:$I$4860,2,FALSE),All_curves!R1402)</f>
        <v>10872515</v>
      </c>
      <c r="S1403">
        <f>IFERROR(VLOOKUP($A1403,Nifty!$A$14:$I$4860,3,FALSE),All_curves!S1402)</f>
        <v>12916567</v>
      </c>
      <c r="T1403">
        <f>IFERROR(VLOOKUP($A1403,Nifty!$A$14:$I$4860,4,FALSE),All_curves!T1402)</f>
        <v>13539992</v>
      </c>
      <c r="U1403">
        <f>IFERROR(VLOOKUP($A1403,Nifty!$A$14:$I$4860,5,FALSE),All_curves!U1402)</f>
        <v>14180935</v>
      </c>
      <c r="V1403">
        <f>IFERROR(VLOOKUP($A1403,Nifty!$A$14:$I$4860,6,FALSE),All_curves!V1402)</f>
        <v>11905380</v>
      </c>
      <c r="W1403">
        <f>IFERROR(VLOOKUP($A1403,Nifty!$A$14:$I$4860,7,FALSE),All_curves!W1402)</f>
        <v>13551818</v>
      </c>
      <c r="X1403">
        <f>IFERROR(VLOOKUP($A1403,Nifty!$A$14:$I$4860,8,FALSE),All_curves!X1402)</f>
        <v>13767995</v>
      </c>
      <c r="Y1403">
        <f>IFERROR(VLOOKUP($A1403,Nifty!$A$14:$I$4860,9,FALSE),All_curves!Y1402)</f>
        <v>13086860</v>
      </c>
      <c r="AA1403" s="5">
        <f t="shared" si="595"/>
        <v>2.6079008401026282E-2</v>
      </c>
      <c r="AB1403" s="5">
        <f t="shared" si="596"/>
        <v>8.5559221418423093E-3</v>
      </c>
      <c r="AC1403" s="5">
        <f t="shared" si="597"/>
        <v>-2.1737766820946192E-3</v>
      </c>
      <c r="AD1403" s="5">
        <f t="shared" si="598"/>
        <v>-4.9548431248948033E-3</v>
      </c>
      <c r="AE1403" s="5">
        <f t="shared" si="599"/>
        <v>-1.0008789167904486E-2</v>
      </c>
      <c r="AF1403" s="5">
        <f t="shared" si="600"/>
        <v>-6.5641758720202947E-3</v>
      </c>
      <c r="AG1403" s="5">
        <f t="shared" si="601"/>
        <v>-2.173783702543064E-3</v>
      </c>
      <c r="AH1403" s="5">
        <f t="shared" si="602"/>
        <v>7.5788883629801518E-5</v>
      </c>
      <c r="AI1403" s="5">
        <f t="shared" si="578"/>
        <v>-4.6367902066356548E-3</v>
      </c>
      <c r="AJ1403" s="5">
        <f t="shared" si="579"/>
        <v>-6.2305591765897672E-3</v>
      </c>
      <c r="AK1403" s="5">
        <f t="shared" si="580"/>
        <v>-5.0895405344465461E-3</v>
      </c>
      <c r="AL1403" s="5">
        <f t="shared" si="581"/>
        <v>-6.748456370070044E-3</v>
      </c>
      <c r="AM1403" s="5">
        <f t="shared" si="582"/>
        <v>-1.8644097315039243E-3</v>
      </c>
      <c r="AN1403" s="5">
        <f t="shared" si="583"/>
        <v>-3.2547853349033096E-3</v>
      </c>
      <c r="AO1403" s="5">
        <f t="shared" si="584"/>
        <v>-3.2547853349033096E-3</v>
      </c>
      <c r="AP1403" s="5">
        <f t="shared" si="585"/>
        <v>0</v>
      </c>
      <c r="AQ1403" s="5">
        <f t="shared" si="586"/>
        <v>-6.682375787732453E-3</v>
      </c>
      <c r="AR1403" s="5">
        <f t="shared" si="587"/>
        <v>-1.063740234628574E-2</v>
      </c>
      <c r="AS1403" s="5">
        <f t="shared" si="588"/>
        <v>-3.4996758796144167E-3</v>
      </c>
      <c r="AT1403" s="5">
        <f t="shared" si="589"/>
        <v>-6.3428006224452993E-3</v>
      </c>
      <c r="AU1403" s="5">
        <f t="shared" si="590"/>
        <v>-6.6824235207424421E-3</v>
      </c>
      <c r="AV1403" s="5">
        <f t="shared" si="591"/>
        <v>-1.0637469177825931E-2</v>
      </c>
      <c r="AW1403" s="5">
        <f t="shared" si="592"/>
        <v>-3.4996947094847464E-3</v>
      </c>
      <c r="AX1403" s="5">
        <f t="shared" si="593"/>
        <v>4.0469193451766472E-3</v>
      </c>
      <c r="AZ1403" s="7">
        <f t="shared" si="603"/>
        <v>159.48708788878898</v>
      </c>
      <c r="BA1403" s="4">
        <f t="shared" si="594"/>
        <v>-2.7574541046235758E-3</v>
      </c>
      <c r="BB1403" s="5">
        <f>AZ1403/MAX($AZ$16:AZ1403)-1</f>
        <v>-2.7574541046236911E-3</v>
      </c>
    </row>
    <row r="1404" spans="1:54" x14ac:dyDescent="0.25">
      <c r="A1404" s="3">
        <v>44601</v>
      </c>
      <c r="B1404">
        <f>IFERROR(VLOOKUP($A1404,Finnifty!$A$14:$I$486,B$15+1,FALSE),All_curves!B1403)</f>
        <v>1104060.5</v>
      </c>
      <c r="C1404">
        <f>IFERROR(VLOOKUP($A1404,Finnifty!$A$14:$I$486,C$15+1,FALSE),All_curves!C1403)</f>
        <v>1099567</v>
      </c>
      <c r="D1404">
        <f>IFERROR(VLOOKUP($A1404,Finnifty!$A$14:$I$486,D$15+1,FALSE),All_curves!D1403)</f>
        <v>1102876.5</v>
      </c>
      <c r="E1404">
        <f>IFERROR(VLOOKUP($A1404,Finnifty!$A$14:$I$486,E$15+1,FALSE),All_curves!E1403)</f>
        <v>1029302.88</v>
      </c>
      <c r="F1404">
        <f>IFERROR(VLOOKUP($A1404,Finnifty!$A$14:$I$486,F$15+1,FALSE),All_curves!F1403)</f>
        <v>1078922.25</v>
      </c>
      <c r="G1404">
        <f>IFERROR(VLOOKUP($A1404,Finnifty!$A$14:$I$486,G$15+1,FALSE),All_curves!G1403)</f>
        <v>1155703.8799999999</v>
      </c>
      <c r="H1404">
        <f>IFERROR(VLOOKUP($A1404,Finnifty!$A$14:$I$486,H$15+1,FALSE),All_curves!H1403)</f>
        <v>1104878.8799999999</v>
      </c>
      <c r="I1404">
        <f>IFERROR(VLOOKUP($A1404,Finnifty!$A$14:$I$486,I$15+1,FALSE),All_curves!I1403)</f>
        <v>1049046</v>
      </c>
      <c r="J1404">
        <f>IFERROR(VLOOKUP($A1404,Banknifty!$A$14:$I$4860,2,FALSE),All_curves!J1403)</f>
        <v>19475588</v>
      </c>
      <c r="K1404">
        <f>IFERROR(VLOOKUP($A1404,Banknifty!$A$14:$I$4860,3,FALSE),All_curves!K1403)</f>
        <v>34300328</v>
      </c>
      <c r="L1404">
        <f>IFERROR(VLOOKUP($A1404,Banknifty!$A$14:$I$4860,4,FALSE),All_curves!L1403)</f>
        <v>25511180</v>
      </c>
      <c r="M1404">
        <f>IFERROR(VLOOKUP($A1404,Banknifty!$A$14:$I$4860,5,FALSE),All_curves!M1403)</f>
        <v>35379604</v>
      </c>
      <c r="N1404">
        <f>IFERROR(VLOOKUP($A1404,Banknifty!$A$14:$I$4860,6,FALSE),All_curves!N1403)</f>
        <v>19663962</v>
      </c>
      <c r="O1404">
        <f>IFERROR(VLOOKUP($A1404,Banknifty!$A$14:$I$4860,7,FALSE),All_curves!O1403)</f>
        <v>32988000</v>
      </c>
      <c r="P1404">
        <f>IFERROR(VLOOKUP($A1404,Banknifty!$A$14:$I$4860,8,FALSE),All_curves!P1403)</f>
        <v>32988000</v>
      </c>
      <c r="Q1404">
        <f>IFERROR(VLOOKUP($A1404,Banknifty!$A$14:$I$4860,9,FALSE),All_curves!Q1403)</f>
        <v>26107856</v>
      </c>
      <c r="R1404">
        <f>IFERROR(VLOOKUP($A1404,Nifty!$A$14:$I$4860,2,FALSE),All_curves!R1403)</f>
        <v>10850946</v>
      </c>
      <c r="S1404">
        <f>IFERROR(VLOOKUP($A1404,Nifty!$A$14:$I$4860,3,FALSE),All_curves!S1403)</f>
        <v>12891883</v>
      </c>
      <c r="T1404">
        <f>IFERROR(VLOOKUP($A1404,Nifty!$A$14:$I$4860,4,FALSE),All_curves!T1403)</f>
        <v>13594922</v>
      </c>
      <c r="U1404">
        <f>IFERROR(VLOOKUP($A1404,Nifty!$A$14:$I$4860,5,FALSE),All_curves!U1403)</f>
        <v>14157934</v>
      </c>
      <c r="V1404">
        <f>IFERROR(VLOOKUP($A1404,Nifty!$A$14:$I$4860,6,FALSE),All_curves!V1403)</f>
        <v>11881762</v>
      </c>
      <c r="W1404">
        <f>IFERROR(VLOOKUP($A1404,Nifty!$A$14:$I$4860,7,FALSE),All_curves!W1403)</f>
        <v>13525921</v>
      </c>
      <c r="X1404">
        <f>IFERROR(VLOOKUP($A1404,Nifty!$A$14:$I$4860,8,FALSE),All_curves!X1403)</f>
        <v>13823851</v>
      </c>
      <c r="Y1404">
        <f>IFERROR(VLOOKUP($A1404,Nifty!$A$14:$I$4860,9,FALSE),All_curves!Y1403)</f>
        <v>13003853</v>
      </c>
      <c r="AA1404" s="5">
        <f t="shared" si="595"/>
        <v>0</v>
      </c>
      <c r="AB1404" s="5">
        <f t="shared" si="596"/>
        <v>0</v>
      </c>
      <c r="AC1404" s="5">
        <f t="shared" si="597"/>
        <v>0</v>
      </c>
      <c r="AD1404" s="5">
        <f t="shared" si="598"/>
        <v>0</v>
      </c>
      <c r="AE1404" s="5">
        <f t="shared" si="599"/>
        <v>0</v>
      </c>
      <c r="AF1404" s="5">
        <f t="shared" si="600"/>
        <v>0</v>
      </c>
      <c r="AG1404" s="5">
        <f t="shared" si="601"/>
        <v>0</v>
      </c>
      <c r="AH1404" s="5">
        <f t="shared" si="602"/>
        <v>0</v>
      </c>
      <c r="AI1404" s="5">
        <f t="shared" si="578"/>
        <v>-2.2118208328807398E-3</v>
      </c>
      <c r="AJ1404" s="5">
        <f t="shared" si="579"/>
        <v>-7.7082656262505989E-4</v>
      </c>
      <c r="AK1404" s="5">
        <f t="shared" si="580"/>
        <v>-1.7868402071210543E-3</v>
      </c>
      <c r="AL1404" s="5">
        <f t="shared" si="581"/>
        <v>-3.3339388142730186E-3</v>
      </c>
      <c r="AM1404" s="5">
        <f t="shared" si="582"/>
        <v>-2.6024497762394683E-3</v>
      </c>
      <c r="AN1404" s="5">
        <f t="shared" si="583"/>
        <v>-1.062166346950888E-3</v>
      </c>
      <c r="AO1404" s="5">
        <f t="shared" si="584"/>
        <v>-1.062166346950888E-3</v>
      </c>
      <c r="AP1404" s="5">
        <f t="shared" si="585"/>
        <v>0</v>
      </c>
      <c r="AQ1404" s="5">
        <f t="shared" si="586"/>
        <v>-1.9838096337415623E-3</v>
      </c>
      <c r="AR1404" s="5">
        <f t="shared" si="587"/>
        <v>-1.9110341006244314E-3</v>
      </c>
      <c r="AS1404" s="5">
        <f t="shared" si="588"/>
        <v>4.0568709346358034E-3</v>
      </c>
      <c r="AT1404" s="5">
        <f t="shared" si="589"/>
        <v>-1.6219663936122286E-3</v>
      </c>
      <c r="AU1404" s="5">
        <f t="shared" si="590"/>
        <v>-1.9838090006366604E-3</v>
      </c>
      <c r="AV1404" s="5">
        <f t="shared" si="591"/>
        <v>-1.9109613189906005E-3</v>
      </c>
      <c r="AW1404" s="5">
        <f t="shared" si="592"/>
        <v>4.0569451107441701E-3</v>
      </c>
      <c r="AX1404" s="5">
        <f t="shared" si="593"/>
        <v>-6.3427743553456928E-3</v>
      </c>
      <c r="AZ1404" s="7">
        <f t="shared" si="603"/>
        <v>159.35105372509125</v>
      </c>
      <c r="BA1404" s="4">
        <f t="shared" si="594"/>
        <v>-8.5294781852551359E-4</v>
      </c>
      <c r="BB1404" s="5">
        <f>AZ1404/MAX($AZ$16:AZ1404)-1</f>
        <v>-3.6080499586859105E-3</v>
      </c>
    </row>
    <row r="1405" spans="1:54" x14ac:dyDescent="0.25">
      <c r="A1405" s="3">
        <v>44602</v>
      </c>
      <c r="B1405">
        <f>IFERROR(VLOOKUP($A1405,Finnifty!$A$14:$I$486,B$15+1,FALSE),All_curves!B1404)</f>
        <v>1103659.25</v>
      </c>
      <c r="C1405">
        <f>IFERROR(VLOOKUP($A1405,Finnifty!$A$14:$I$486,C$15+1,FALSE),All_curves!C1404)</f>
        <v>1099068.1299999999</v>
      </c>
      <c r="D1405">
        <f>IFERROR(VLOOKUP($A1405,Finnifty!$A$14:$I$486,D$15+1,FALSE),All_curves!D1404)</f>
        <v>1102197.8799999999</v>
      </c>
      <c r="E1405">
        <f>IFERROR(VLOOKUP($A1405,Finnifty!$A$14:$I$486,E$15+1,FALSE),All_curves!E1404)</f>
        <v>1028486.81</v>
      </c>
      <c r="F1405">
        <f>IFERROR(VLOOKUP($A1405,Finnifty!$A$14:$I$486,F$15+1,FALSE),All_curves!F1404)</f>
        <v>1078162.5</v>
      </c>
      <c r="G1405">
        <f>IFERROR(VLOOKUP($A1405,Finnifty!$A$14:$I$486,G$15+1,FALSE),All_curves!G1404)</f>
        <v>1155179.5</v>
      </c>
      <c r="H1405">
        <f>IFERROR(VLOOKUP($A1405,Finnifty!$A$14:$I$486,H$15+1,FALSE),All_curves!H1404)</f>
        <v>1104199.1299999999</v>
      </c>
      <c r="I1405">
        <f>IFERROR(VLOOKUP($A1405,Finnifty!$A$14:$I$486,I$15+1,FALSE),All_curves!I1404)</f>
        <v>1048214.25</v>
      </c>
      <c r="J1405">
        <f>IFERROR(VLOOKUP($A1405,Banknifty!$A$14:$I$4860,2,FALSE),All_curves!J1404)</f>
        <v>19285308</v>
      </c>
      <c r="K1405">
        <f>IFERROR(VLOOKUP($A1405,Banknifty!$A$14:$I$4860,3,FALSE),All_curves!K1404)</f>
        <v>34080252</v>
      </c>
      <c r="L1405">
        <f>IFERROR(VLOOKUP($A1405,Banknifty!$A$14:$I$4860,4,FALSE),All_curves!L1404)</f>
        <v>25285938</v>
      </c>
      <c r="M1405">
        <f>IFERROR(VLOOKUP($A1405,Banknifty!$A$14:$I$4860,5,FALSE),All_curves!M1404)</f>
        <v>35053352</v>
      </c>
      <c r="N1405">
        <f>IFERROR(VLOOKUP($A1405,Banknifty!$A$14:$I$4860,6,FALSE),All_curves!N1404)</f>
        <v>19739936</v>
      </c>
      <c r="O1405">
        <f>IFERROR(VLOOKUP($A1405,Banknifty!$A$14:$I$4860,7,FALSE),All_curves!O1404)</f>
        <v>33198850</v>
      </c>
      <c r="P1405">
        <f>IFERROR(VLOOKUP($A1405,Banknifty!$A$14:$I$4860,8,FALSE),All_curves!P1404)</f>
        <v>33198850</v>
      </c>
      <c r="Q1405">
        <f>IFERROR(VLOOKUP($A1405,Banknifty!$A$14:$I$4860,9,FALSE),All_curves!Q1404)</f>
        <v>26200080</v>
      </c>
      <c r="R1405">
        <f>IFERROR(VLOOKUP($A1405,Nifty!$A$14:$I$4860,2,FALSE),All_curves!R1404)</f>
        <v>10756913</v>
      </c>
      <c r="S1405">
        <f>IFERROR(VLOOKUP($A1405,Nifty!$A$14:$I$4860,3,FALSE),All_curves!S1404)</f>
        <v>12909894</v>
      </c>
      <c r="T1405">
        <f>IFERROR(VLOOKUP($A1405,Nifty!$A$14:$I$4860,4,FALSE),All_curves!T1404)</f>
        <v>13563995</v>
      </c>
      <c r="U1405">
        <f>IFERROR(VLOOKUP($A1405,Nifty!$A$14:$I$4860,5,FALSE),All_curves!U1404)</f>
        <v>14031388</v>
      </c>
      <c r="V1405">
        <f>IFERROR(VLOOKUP($A1405,Nifty!$A$14:$I$4860,6,FALSE),All_curves!V1404)</f>
        <v>11869566</v>
      </c>
      <c r="W1405">
        <f>IFERROR(VLOOKUP($A1405,Nifty!$A$14:$I$4860,7,FALSE),All_curves!W1404)</f>
        <v>13524206</v>
      </c>
      <c r="X1405">
        <f>IFERROR(VLOOKUP($A1405,Nifty!$A$14:$I$4860,8,FALSE),All_curves!X1404)</f>
        <v>13824877</v>
      </c>
      <c r="Y1405">
        <f>IFERROR(VLOOKUP($A1405,Nifty!$A$14:$I$4860,9,FALSE),All_curves!Y1404)</f>
        <v>12982762</v>
      </c>
      <c r="AA1405" s="5">
        <f t="shared" si="595"/>
        <v>-3.6343117066506281E-4</v>
      </c>
      <c r="AB1405" s="5">
        <f t="shared" si="596"/>
        <v>-4.5369677336637437E-4</v>
      </c>
      <c r="AC1405" s="5">
        <f t="shared" si="597"/>
        <v>-6.1531821559357436E-4</v>
      </c>
      <c r="AD1405" s="5">
        <f t="shared" si="598"/>
        <v>-7.9283757566084301E-4</v>
      </c>
      <c r="AE1405" s="5">
        <f t="shared" si="599"/>
        <v>-7.0417493012120413E-4</v>
      </c>
      <c r="AF1405" s="5">
        <f t="shared" si="600"/>
        <v>-4.5373214460431299E-4</v>
      </c>
      <c r="AG1405" s="5">
        <f t="shared" si="601"/>
        <v>-6.1522580647033198E-4</v>
      </c>
      <c r="AH1405" s="5">
        <f t="shared" si="602"/>
        <v>-7.9286323002036863E-4</v>
      </c>
      <c r="AI1405" s="5">
        <f t="shared" si="578"/>
        <v>-9.7701799812154322E-3</v>
      </c>
      <c r="AJ1405" s="5">
        <f t="shared" si="579"/>
        <v>-6.4161485569467214E-3</v>
      </c>
      <c r="AK1405" s="5">
        <f t="shared" si="580"/>
        <v>-8.8291486320899448E-3</v>
      </c>
      <c r="AL1405" s="5">
        <f t="shared" si="581"/>
        <v>-9.2214712182758785E-3</v>
      </c>
      <c r="AM1405" s="5">
        <f t="shared" si="582"/>
        <v>3.8636160912026707E-3</v>
      </c>
      <c r="AN1405" s="5">
        <f t="shared" si="583"/>
        <v>6.3917182005577278E-3</v>
      </c>
      <c r="AO1405" s="5">
        <f t="shared" si="584"/>
        <v>6.3917182005577278E-3</v>
      </c>
      <c r="AP1405" s="5">
        <f t="shared" si="585"/>
        <v>3.5324233441458297E-3</v>
      </c>
      <c r="AQ1405" s="5">
        <f t="shared" si="586"/>
        <v>-8.6658803757755365E-3</v>
      </c>
      <c r="AR1405" s="5">
        <f t="shared" si="587"/>
        <v>1.397080628175118E-3</v>
      </c>
      <c r="AS1405" s="5">
        <f t="shared" si="588"/>
        <v>-2.2748935227432376E-3</v>
      </c>
      <c r="AT1405" s="5">
        <f t="shared" si="589"/>
        <v>-8.938168520915557E-3</v>
      </c>
      <c r="AU1405" s="5">
        <f t="shared" si="590"/>
        <v>-1.0264470875616105E-3</v>
      </c>
      <c r="AV1405" s="5">
        <f t="shared" si="591"/>
        <v>-1.2679358396372464E-4</v>
      </c>
      <c r="AW1405" s="5">
        <f t="shared" si="592"/>
        <v>7.4219549964782416E-5</v>
      </c>
      <c r="AX1405" s="5">
        <f t="shared" si="593"/>
        <v>-1.6219039080186404E-3</v>
      </c>
      <c r="AZ1405" s="7">
        <f t="shared" si="603"/>
        <v>159.08525922688918</v>
      </c>
      <c r="BA1405" s="4">
        <f t="shared" si="594"/>
        <v>-1.6679808008085207E-3</v>
      </c>
      <c r="BB1405" s="5">
        <f>AZ1405/MAX($AZ$16:AZ1405)-1</f>
        <v>-5.2700126014351145E-3</v>
      </c>
    </row>
    <row r="1406" spans="1:54" x14ac:dyDescent="0.25">
      <c r="A1406" s="3">
        <v>44603</v>
      </c>
      <c r="B1406">
        <f>IFERROR(VLOOKUP($A1406,Finnifty!$A$14:$I$486,B$15+1,FALSE),All_curves!B1405)</f>
        <v>1100011</v>
      </c>
      <c r="C1406">
        <f>IFERROR(VLOOKUP($A1406,Finnifty!$A$14:$I$486,C$15+1,FALSE),All_curves!C1405)</f>
        <v>1096872.5</v>
      </c>
      <c r="D1406">
        <f>IFERROR(VLOOKUP($A1406,Finnifty!$A$14:$I$486,D$15+1,FALSE),All_curves!D1405)</f>
        <v>1100399.8799999999</v>
      </c>
      <c r="E1406">
        <f>IFERROR(VLOOKUP($A1406,Finnifty!$A$14:$I$486,E$15+1,FALSE),All_curves!E1405)</f>
        <v>1026532.88</v>
      </c>
      <c r="F1406">
        <f>IFERROR(VLOOKUP($A1406,Finnifty!$A$14:$I$486,F$15+1,FALSE),All_curves!F1405)</f>
        <v>1074302.25</v>
      </c>
      <c r="G1406">
        <f>IFERROR(VLOOKUP($A1406,Finnifty!$A$14:$I$486,G$15+1,FALSE),All_curves!G1405)</f>
        <v>1152280.25</v>
      </c>
      <c r="H1406">
        <f>IFERROR(VLOOKUP($A1406,Finnifty!$A$14:$I$486,H$15+1,FALSE),All_curves!H1405)</f>
        <v>1102104.75</v>
      </c>
      <c r="I1406">
        <f>IFERROR(VLOOKUP($A1406,Finnifty!$A$14:$I$486,I$15+1,FALSE),All_curves!I1405)</f>
        <v>1045792.88</v>
      </c>
      <c r="J1406">
        <f>IFERROR(VLOOKUP($A1406,Banknifty!$A$14:$I$4860,2,FALSE),All_curves!J1405)</f>
        <v>19282976</v>
      </c>
      <c r="K1406">
        <f>IFERROR(VLOOKUP($A1406,Banknifty!$A$14:$I$4860,3,FALSE),All_curves!K1405)</f>
        <v>34080252</v>
      </c>
      <c r="L1406">
        <f>IFERROR(VLOOKUP($A1406,Banknifty!$A$14:$I$4860,4,FALSE),All_curves!L1405)</f>
        <v>25283410</v>
      </c>
      <c r="M1406">
        <f>IFERROR(VLOOKUP($A1406,Banknifty!$A$14:$I$4860,5,FALSE),All_curves!M1405)</f>
        <v>35053352</v>
      </c>
      <c r="N1406">
        <f>IFERROR(VLOOKUP($A1406,Banknifty!$A$14:$I$4860,6,FALSE),All_curves!N1405)</f>
        <v>19648406</v>
      </c>
      <c r="O1406">
        <f>IFERROR(VLOOKUP($A1406,Banknifty!$A$14:$I$4860,7,FALSE),All_curves!O1405)</f>
        <v>32992002</v>
      </c>
      <c r="P1406">
        <f>IFERROR(VLOOKUP($A1406,Banknifty!$A$14:$I$4860,8,FALSE),All_curves!P1405)</f>
        <v>32992002</v>
      </c>
      <c r="Q1406">
        <f>IFERROR(VLOOKUP($A1406,Banknifty!$A$14:$I$4860,9,FALSE),All_curves!Q1405)</f>
        <v>26023268</v>
      </c>
      <c r="R1406">
        <f>IFERROR(VLOOKUP($A1406,Nifty!$A$14:$I$4860,2,FALSE),All_curves!R1405)</f>
        <v>10763625</v>
      </c>
      <c r="S1406">
        <f>IFERROR(VLOOKUP($A1406,Nifty!$A$14:$I$4860,3,FALSE),All_curves!S1405)</f>
        <v>12892820</v>
      </c>
      <c r="T1406">
        <f>IFERROR(VLOOKUP($A1406,Nifty!$A$14:$I$4860,4,FALSE),All_curves!T1405)</f>
        <v>13547981</v>
      </c>
      <c r="U1406">
        <f>IFERROR(VLOOKUP($A1406,Nifty!$A$14:$I$4860,5,FALSE),All_curves!U1405)</f>
        <v>14031388</v>
      </c>
      <c r="V1406">
        <f>IFERROR(VLOOKUP($A1406,Nifty!$A$14:$I$4860,6,FALSE),All_curves!V1405)</f>
        <v>11877871</v>
      </c>
      <c r="W1406">
        <f>IFERROR(VLOOKUP($A1406,Nifty!$A$14:$I$4860,7,FALSE),All_curves!W1405)</f>
        <v>13445143</v>
      </c>
      <c r="X1406">
        <f>IFERROR(VLOOKUP($A1406,Nifty!$A$14:$I$4860,8,FALSE),All_curves!X1405)</f>
        <v>13750848</v>
      </c>
      <c r="Y1406">
        <f>IFERROR(VLOOKUP($A1406,Nifty!$A$14:$I$4860,9,FALSE),All_curves!Y1405)</f>
        <v>12964079</v>
      </c>
      <c r="AA1406" s="5">
        <f t="shared" si="595"/>
        <v>-3.3055945483173588E-3</v>
      </c>
      <c r="AB1406" s="5">
        <f t="shared" si="596"/>
        <v>-1.9977196500091665E-3</v>
      </c>
      <c r="AC1406" s="5">
        <f t="shared" si="597"/>
        <v>-1.6312860264257045E-3</v>
      </c>
      <c r="AD1406" s="5">
        <f t="shared" si="598"/>
        <v>-1.8998104603792365E-3</v>
      </c>
      <c r="AE1406" s="5">
        <f t="shared" si="599"/>
        <v>-3.5803972035755027E-3</v>
      </c>
      <c r="AF1406" s="5">
        <f t="shared" si="600"/>
        <v>-2.5097831116289715E-3</v>
      </c>
      <c r="AG1406" s="5">
        <f t="shared" si="601"/>
        <v>-1.8967412155087571E-3</v>
      </c>
      <c r="AH1406" s="5">
        <f t="shared" si="602"/>
        <v>-2.3099953086880287E-3</v>
      </c>
      <c r="AI1406" s="5">
        <f t="shared" si="578"/>
        <v>-1.2092106592231922E-4</v>
      </c>
      <c r="AJ1406" s="5">
        <f t="shared" si="579"/>
        <v>0</v>
      </c>
      <c r="AK1406" s="5">
        <f t="shared" si="580"/>
        <v>-9.9976516591993025E-5</v>
      </c>
      <c r="AL1406" s="5">
        <f t="shared" si="581"/>
        <v>0</v>
      </c>
      <c r="AM1406" s="5">
        <f t="shared" si="582"/>
        <v>-4.6367931486708258E-3</v>
      </c>
      <c r="AN1406" s="5">
        <f t="shared" si="583"/>
        <v>-6.2305772639714707E-3</v>
      </c>
      <c r="AO1406" s="5">
        <f t="shared" si="584"/>
        <v>-6.2305772639714707E-3</v>
      </c>
      <c r="AP1406" s="5">
        <f t="shared" si="585"/>
        <v>-6.7485290121251928E-3</v>
      </c>
      <c r="AQ1406" s="5">
        <f t="shared" si="586"/>
        <v>6.2397083624277094E-4</v>
      </c>
      <c r="AR1406" s="5">
        <f t="shared" si="587"/>
        <v>-1.3225515252099918E-3</v>
      </c>
      <c r="AS1406" s="5">
        <f t="shared" si="588"/>
        <v>-1.1806256195169285E-3</v>
      </c>
      <c r="AT1406" s="5">
        <f t="shared" si="589"/>
        <v>0</v>
      </c>
      <c r="AU1406" s="5">
        <f t="shared" si="590"/>
        <v>6.9968859855529253E-4</v>
      </c>
      <c r="AV1406" s="5">
        <f t="shared" si="591"/>
        <v>-5.8460363588073161E-3</v>
      </c>
      <c r="AW1406" s="5">
        <f t="shared" si="592"/>
        <v>-5.3547673516372019E-3</v>
      </c>
      <c r="AX1406" s="5">
        <f t="shared" si="593"/>
        <v>-1.4390620424220568E-3</v>
      </c>
      <c r="AZ1406" s="7">
        <f t="shared" si="603"/>
        <v>158.70731185713993</v>
      </c>
      <c r="BA1406" s="4">
        <f t="shared" si="594"/>
        <v>-2.3757535524408925E-3</v>
      </c>
      <c r="BB1406" s="5">
        <f>AZ1406/MAX($AZ$16:AZ1406)-1</f>
        <v>-7.6332459027166344E-3</v>
      </c>
    </row>
    <row r="1407" spans="1:54" x14ac:dyDescent="0.25">
      <c r="A1407" s="3">
        <v>44606</v>
      </c>
      <c r="B1407">
        <f>IFERROR(VLOOKUP($A1407,Finnifty!$A$14:$I$486,B$15+1,FALSE),All_curves!B1406)</f>
        <v>1106640</v>
      </c>
      <c r="C1407">
        <f>IFERROR(VLOOKUP($A1407,Finnifty!$A$14:$I$486,C$15+1,FALSE),All_curves!C1406)</f>
        <v>1100048.6299999999</v>
      </c>
      <c r="D1407">
        <f>IFERROR(VLOOKUP($A1407,Finnifty!$A$14:$I$486,D$15+1,FALSE),All_curves!D1406)</f>
        <v>1122675.8799999999</v>
      </c>
      <c r="E1407">
        <f>IFERROR(VLOOKUP($A1407,Finnifty!$A$14:$I$486,E$15+1,FALSE),All_curves!E1406)</f>
        <v>1034765.94</v>
      </c>
      <c r="F1407">
        <f>IFERROR(VLOOKUP($A1407,Finnifty!$A$14:$I$486,F$15+1,FALSE),All_curves!F1406)</f>
        <v>1077345.75</v>
      </c>
      <c r="G1407">
        <f>IFERROR(VLOOKUP($A1407,Finnifty!$A$14:$I$486,G$15+1,FALSE),All_curves!G1406)</f>
        <v>1154771.1299999999</v>
      </c>
      <c r="H1407">
        <f>IFERROR(VLOOKUP($A1407,Finnifty!$A$14:$I$486,H$15+1,FALSE),All_curves!H1406)</f>
        <v>1120616.75</v>
      </c>
      <c r="I1407">
        <f>IFERROR(VLOOKUP($A1407,Finnifty!$A$14:$I$486,I$15+1,FALSE),All_curves!I1406)</f>
        <v>1056577.75</v>
      </c>
      <c r="J1407">
        <f>IFERROR(VLOOKUP($A1407,Banknifty!$A$14:$I$4860,2,FALSE),All_curves!J1406)</f>
        <v>19792016</v>
      </c>
      <c r="K1407">
        <f>IFERROR(VLOOKUP($A1407,Banknifty!$A$14:$I$4860,3,FALSE),All_curves!K1406)</f>
        <v>34076844</v>
      </c>
      <c r="L1407">
        <f>IFERROR(VLOOKUP($A1407,Banknifty!$A$14:$I$4860,4,FALSE),All_curves!L1406)</f>
        <v>25682754</v>
      </c>
      <c r="M1407">
        <f>IFERROR(VLOOKUP($A1407,Banknifty!$A$14:$I$4860,5,FALSE),All_curves!M1406)</f>
        <v>35053352</v>
      </c>
      <c r="N1407">
        <f>IFERROR(VLOOKUP($A1407,Banknifty!$A$14:$I$4860,6,FALSE),All_curves!N1406)</f>
        <v>19604948</v>
      </c>
      <c r="O1407">
        <f>IFERROR(VLOOKUP($A1407,Banknifty!$A$14:$I$4860,7,FALSE),All_curves!O1406)</f>
        <v>32966572</v>
      </c>
      <c r="P1407">
        <f>IFERROR(VLOOKUP($A1407,Banknifty!$A$14:$I$4860,8,FALSE),All_curves!P1406)</f>
        <v>32966572</v>
      </c>
      <c r="Q1407">
        <f>IFERROR(VLOOKUP($A1407,Banknifty!$A$14:$I$4860,9,FALSE),All_curves!Q1406)</f>
        <v>25936510</v>
      </c>
      <c r="R1407">
        <f>IFERROR(VLOOKUP($A1407,Nifty!$A$14:$I$4860,2,FALSE),All_curves!R1406)</f>
        <v>11000411</v>
      </c>
      <c r="S1407">
        <f>IFERROR(VLOOKUP($A1407,Nifty!$A$14:$I$4860,3,FALSE),All_curves!S1406)</f>
        <v>13115080</v>
      </c>
      <c r="T1407">
        <f>IFERROR(VLOOKUP($A1407,Nifty!$A$14:$I$4860,4,FALSE),All_curves!T1406)</f>
        <v>13838759</v>
      </c>
      <c r="U1407">
        <f>IFERROR(VLOOKUP($A1407,Nifty!$A$14:$I$4860,5,FALSE),All_curves!U1406)</f>
        <v>14031388</v>
      </c>
      <c r="V1407">
        <f>IFERROR(VLOOKUP($A1407,Nifty!$A$14:$I$4860,6,FALSE),All_curves!V1406)</f>
        <v>12139168</v>
      </c>
      <c r="W1407">
        <f>IFERROR(VLOOKUP($A1407,Nifty!$A$14:$I$4860,7,FALSE),All_curves!W1406)</f>
        <v>13676924</v>
      </c>
      <c r="X1407">
        <f>IFERROR(VLOOKUP($A1407,Nifty!$A$14:$I$4860,8,FALSE),All_curves!X1406)</f>
        <v>14045980</v>
      </c>
      <c r="Y1407">
        <f>IFERROR(VLOOKUP($A1407,Nifty!$A$14:$I$4860,9,FALSE),All_curves!Y1406)</f>
        <v>12909261</v>
      </c>
      <c r="AA1407" s="5">
        <f t="shared" si="595"/>
        <v>6.0263033733298776E-3</v>
      </c>
      <c r="AB1407" s="5">
        <f t="shared" si="596"/>
        <v>2.895623693729199E-3</v>
      </c>
      <c r="AC1407" s="5">
        <f t="shared" si="597"/>
        <v>2.0243550008384181E-2</v>
      </c>
      <c r="AD1407" s="5">
        <f t="shared" si="598"/>
        <v>8.0202594192597676E-3</v>
      </c>
      <c r="AE1407" s="5">
        <f t="shared" si="599"/>
        <v>2.8330016063915497E-3</v>
      </c>
      <c r="AF1407" s="5">
        <f t="shared" si="600"/>
        <v>2.1616963407988798E-3</v>
      </c>
      <c r="AG1407" s="5">
        <f t="shared" si="601"/>
        <v>1.6796951469449706E-2</v>
      </c>
      <c r="AH1407" s="5">
        <f t="shared" si="602"/>
        <v>1.0312625192093527E-2</v>
      </c>
      <c r="AI1407" s="5">
        <f t="shared" si="578"/>
        <v>2.6398414850487883E-2</v>
      </c>
      <c r="AJ1407" s="5">
        <f t="shared" si="579"/>
        <v>-9.9999260568806037E-5</v>
      </c>
      <c r="AK1407" s="5">
        <f t="shared" si="580"/>
        <v>1.579470490728907E-2</v>
      </c>
      <c r="AL1407" s="5">
        <f t="shared" si="581"/>
        <v>0</v>
      </c>
      <c r="AM1407" s="5">
        <f t="shared" si="582"/>
        <v>-2.2117824723287827E-3</v>
      </c>
      <c r="AN1407" s="5">
        <f t="shared" si="583"/>
        <v>-7.7079287276959896E-4</v>
      </c>
      <c r="AO1407" s="5">
        <f t="shared" si="584"/>
        <v>-7.7079287276959896E-4</v>
      </c>
      <c r="AP1407" s="5">
        <f t="shared" si="585"/>
        <v>-3.3338626032671792E-3</v>
      </c>
      <c r="AQ1407" s="5">
        <f t="shared" si="586"/>
        <v>2.1998722549326999E-2</v>
      </c>
      <c r="AR1407" s="5">
        <f t="shared" si="587"/>
        <v>1.7239052433835278E-2</v>
      </c>
      <c r="AS1407" s="5">
        <f t="shared" si="588"/>
        <v>2.1462829037035114E-2</v>
      </c>
      <c r="AT1407" s="5">
        <f t="shared" si="589"/>
        <v>0</v>
      </c>
      <c r="AU1407" s="5">
        <f t="shared" si="590"/>
        <v>2.199863931844348E-2</v>
      </c>
      <c r="AV1407" s="5">
        <f t="shared" si="591"/>
        <v>1.7239013374569456E-2</v>
      </c>
      <c r="AW1407" s="5">
        <f t="shared" si="592"/>
        <v>2.1462821783791108E-2</v>
      </c>
      <c r="AX1407" s="5">
        <f t="shared" si="593"/>
        <v>-4.2284530972080958E-3</v>
      </c>
      <c r="AZ1407" s="7">
        <f t="shared" si="603"/>
        <v>160.17183995925993</v>
      </c>
      <c r="BA1407" s="4">
        <f t="shared" si="594"/>
        <v>9.2278552574709613E-3</v>
      </c>
      <c r="BB1407" s="5">
        <f>AZ1407/MAX($AZ$16:AZ1407)-1</f>
        <v>0</v>
      </c>
    </row>
    <row r="1408" spans="1:54" x14ac:dyDescent="0.25">
      <c r="A1408" s="3">
        <v>44607</v>
      </c>
      <c r="B1408">
        <f>IFERROR(VLOOKUP($A1408,Finnifty!$A$14:$I$486,B$15+1,FALSE),All_curves!B1407)</f>
        <v>1092166.1299999999</v>
      </c>
      <c r="C1408">
        <f>IFERROR(VLOOKUP($A1408,Finnifty!$A$14:$I$486,C$15+1,FALSE),All_curves!C1407)</f>
        <v>1090680</v>
      </c>
      <c r="D1408">
        <f>IFERROR(VLOOKUP($A1408,Finnifty!$A$14:$I$486,D$15+1,FALSE),All_curves!D1407)</f>
        <v>1134557.6299999999</v>
      </c>
      <c r="E1408">
        <f>IFERROR(VLOOKUP($A1408,Finnifty!$A$14:$I$486,E$15+1,FALSE),All_curves!E1407)</f>
        <v>1072380.6299999999</v>
      </c>
      <c r="F1408">
        <f>IFERROR(VLOOKUP($A1408,Finnifty!$A$14:$I$486,F$15+1,FALSE),All_curves!F1407)</f>
        <v>1119469.3799999999</v>
      </c>
      <c r="G1408">
        <f>IFERROR(VLOOKUP($A1408,Finnifty!$A$14:$I$486,G$15+1,FALSE),All_curves!G1407)</f>
        <v>1164892.1299999999</v>
      </c>
      <c r="H1408">
        <f>IFERROR(VLOOKUP($A1408,Finnifty!$A$14:$I$486,H$15+1,FALSE),All_curves!H1407)</f>
        <v>1155204.6299999999</v>
      </c>
      <c r="I1408">
        <f>IFERROR(VLOOKUP($A1408,Finnifty!$A$14:$I$486,I$15+1,FALSE),All_curves!I1407)</f>
        <v>1049419.8799999999</v>
      </c>
      <c r="J1408">
        <f>IFERROR(VLOOKUP($A1408,Banknifty!$A$14:$I$4860,2,FALSE),All_curves!J1407)</f>
        <v>19986370</v>
      </c>
      <c r="K1408">
        <f>IFERROR(VLOOKUP($A1408,Banknifty!$A$14:$I$4860,3,FALSE),All_curves!K1407)</f>
        <v>34096556</v>
      </c>
      <c r="L1408">
        <f>IFERROR(VLOOKUP($A1408,Banknifty!$A$14:$I$4860,4,FALSE),All_curves!L1407)</f>
        <v>25780608</v>
      </c>
      <c r="M1408">
        <f>IFERROR(VLOOKUP($A1408,Banknifty!$A$14:$I$4860,5,FALSE),All_curves!M1407)</f>
        <v>35318928</v>
      </c>
      <c r="N1408">
        <f>IFERROR(VLOOKUP($A1408,Banknifty!$A$14:$I$4860,6,FALSE),All_curves!N1407)</f>
        <v>19548476</v>
      </c>
      <c r="O1408">
        <f>IFERROR(VLOOKUP($A1408,Banknifty!$A$14:$I$4860,7,FALSE),All_curves!O1407)</f>
        <v>32966374</v>
      </c>
      <c r="P1408">
        <f>IFERROR(VLOOKUP($A1408,Banknifty!$A$14:$I$4860,8,FALSE),All_curves!P1407)</f>
        <v>32966374</v>
      </c>
      <c r="Q1408">
        <f>IFERROR(VLOOKUP($A1408,Banknifty!$A$14:$I$4860,9,FALSE),All_curves!Q1407)</f>
        <v>25898518</v>
      </c>
      <c r="R1408">
        <f>IFERROR(VLOOKUP($A1408,Nifty!$A$14:$I$4860,2,FALSE),All_curves!R1407)</f>
        <v>11154279</v>
      </c>
      <c r="S1408">
        <f>IFERROR(VLOOKUP($A1408,Nifty!$A$14:$I$4860,3,FALSE),All_curves!S1407)</f>
        <v>13290465</v>
      </c>
      <c r="T1408">
        <f>IFERROR(VLOOKUP($A1408,Nifty!$A$14:$I$4860,4,FALSE),All_curves!T1407)</f>
        <v>13919424</v>
      </c>
      <c r="U1408">
        <f>IFERROR(VLOOKUP($A1408,Nifty!$A$14:$I$4860,5,FALSE),All_curves!U1407)</f>
        <v>14188855</v>
      </c>
      <c r="V1408">
        <f>IFERROR(VLOOKUP($A1408,Nifty!$A$14:$I$4860,6,FALSE),All_curves!V1407)</f>
        <v>12308965</v>
      </c>
      <c r="W1408">
        <f>IFERROR(VLOOKUP($A1408,Nifty!$A$14:$I$4860,7,FALSE),All_curves!W1407)</f>
        <v>13859823</v>
      </c>
      <c r="X1408">
        <f>IFERROR(VLOOKUP($A1408,Nifty!$A$14:$I$4860,8,FALSE),All_curves!X1407)</f>
        <v>14127853</v>
      </c>
      <c r="Y1408">
        <f>IFERROR(VLOOKUP($A1408,Nifty!$A$14:$I$4860,9,FALSE),All_curves!Y1407)</f>
        <v>12909261</v>
      </c>
      <c r="AA1408" s="5">
        <f t="shared" si="595"/>
        <v>-1.3079113352129079E-2</v>
      </c>
      <c r="AB1408" s="5">
        <f t="shared" si="596"/>
        <v>-8.5165598542674692E-3</v>
      </c>
      <c r="AC1408" s="5">
        <f t="shared" si="597"/>
        <v>1.0583419677636652E-2</v>
      </c>
      <c r="AD1408" s="5">
        <f t="shared" si="598"/>
        <v>3.6350916227489982E-2</v>
      </c>
      <c r="AE1408" s="5">
        <f t="shared" si="599"/>
        <v>3.9099453448440125E-2</v>
      </c>
      <c r="AF1408" s="5">
        <f t="shared" si="600"/>
        <v>8.7645073011133334E-3</v>
      </c>
      <c r="AG1408" s="5">
        <f t="shared" si="601"/>
        <v>3.0865039274131867E-2</v>
      </c>
      <c r="AH1408" s="5">
        <f t="shared" si="602"/>
        <v>-6.7745795328362224E-3</v>
      </c>
      <c r="AI1408" s="5">
        <f t="shared" si="578"/>
        <v>9.8198182539868117E-3</v>
      </c>
      <c r="AJ1408" s="5">
        <f t="shared" si="579"/>
        <v>5.7845732427574958E-4</v>
      </c>
      <c r="AK1408" s="5">
        <f t="shared" si="580"/>
        <v>3.8101054115924349E-3</v>
      </c>
      <c r="AL1408" s="5">
        <f t="shared" si="581"/>
        <v>7.5763367794325909E-3</v>
      </c>
      <c r="AM1408" s="5">
        <f t="shared" si="582"/>
        <v>-2.8804973111890009E-3</v>
      </c>
      <c r="AN1408" s="5">
        <f t="shared" si="583"/>
        <v>-6.0060839810471833E-6</v>
      </c>
      <c r="AO1408" s="5">
        <f t="shared" si="584"/>
        <v>-6.0060839810471833E-6</v>
      </c>
      <c r="AP1408" s="5">
        <f t="shared" si="585"/>
        <v>-1.4648077169981955E-3</v>
      </c>
      <c r="AQ1408" s="5">
        <f t="shared" si="586"/>
        <v>1.3987477376981694E-2</v>
      </c>
      <c r="AR1408" s="5">
        <f t="shared" si="587"/>
        <v>1.3372773936567661E-2</v>
      </c>
      <c r="AS1408" s="5">
        <f t="shared" si="588"/>
        <v>5.8289186190756404E-3</v>
      </c>
      <c r="AT1408" s="5">
        <f t="shared" si="589"/>
        <v>1.1222482052381411E-2</v>
      </c>
      <c r="AU1408" s="5">
        <f t="shared" si="590"/>
        <v>1.3987531929700703E-2</v>
      </c>
      <c r="AV1408" s="5">
        <f t="shared" si="591"/>
        <v>1.3372816870226067E-2</v>
      </c>
      <c r="AW1408" s="5">
        <f t="shared" si="592"/>
        <v>5.828927565040054E-3</v>
      </c>
      <c r="AX1408" s="5">
        <f t="shared" si="593"/>
        <v>0</v>
      </c>
      <c r="AZ1408" s="7">
        <f t="shared" si="603"/>
        <v>161.45535972766211</v>
      </c>
      <c r="BA1408" s="4">
        <f t="shared" si="594"/>
        <v>8.0133921713621131E-3</v>
      </c>
      <c r="BB1408" s="5">
        <f>AZ1408/MAX($AZ$16:AZ1408)-1</f>
        <v>0</v>
      </c>
    </row>
    <row r="1409" spans="1:54" x14ac:dyDescent="0.25">
      <c r="A1409" s="3">
        <v>44608</v>
      </c>
      <c r="B1409">
        <f>IFERROR(VLOOKUP($A1409,Finnifty!$A$14:$I$486,B$15+1,FALSE),All_curves!B1408)</f>
        <v>1093774.25</v>
      </c>
      <c r="C1409">
        <f>IFERROR(VLOOKUP($A1409,Finnifty!$A$14:$I$486,C$15+1,FALSE),All_curves!C1408)</f>
        <v>1092286</v>
      </c>
      <c r="D1409">
        <f>IFERROR(VLOOKUP($A1409,Finnifty!$A$14:$I$486,D$15+1,FALSE),All_curves!D1408)</f>
        <v>1136724.8799999999</v>
      </c>
      <c r="E1409">
        <f>IFERROR(VLOOKUP($A1409,Finnifty!$A$14:$I$486,E$15+1,FALSE),All_curves!E1408)</f>
        <v>1073795.3799999999</v>
      </c>
      <c r="F1409">
        <f>IFERROR(VLOOKUP($A1409,Finnifty!$A$14:$I$486,F$15+1,FALSE),All_curves!F1408)</f>
        <v>1120946.3799999999</v>
      </c>
      <c r="G1409">
        <f>IFERROR(VLOOKUP($A1409,Finnifty!$A$14:$I$486,G$15+1,FALSE),All_curves!G1408)</f>
        <v>1166607.3799999999</v>
      </c>
      <c r="H1409">
        <f>IFERROR(VLOOKUP($A1409,Finnifty!$A$14:$I$486,H$15+1,FALSE),All_curves!H1408)</f>
        <v>1155229.3799999999</v>
      </c>
      <c r="I1409">
        <f>IFERROR(VLOOKUP($A1409,Finnifty!$A$14:$I$486,I$15+1,FALSE),All_curves!I1408)</f>
        <v>1048818.3799999999</v>
      </c>
      <c r="J1409">
        <f>IFERROR(VLOOKUP($A1409,Banknifty!$A$14:$I$4860,2,FALSE),All_curves!J1408)</f>
        <v>20086994</v>
      </c>
      <c r="K1409">
        <f>IFERROR(VLOOKUP($A1409,Banknifty!$A$14:$I$4860,3,FALSE),All_curves!K1408)</f>
        <v>34103780</v>
      </c>
      <c r="L1409">
        <f>IFERROR(VLOOKUP($A1409,Banknifty!$A$14:$I$4860,4,FALSE),All_curves!L1408)</f>
        <v>25794400</v>
      </c>
      <c r="M1409">
        <f>IFERROR(VLOOKUP($A1409,Banknifty!$A$14:$I$4860,5,FALSE),All_curves!M1408)</f>
        <v>35345592</v>
      </c>
      <c r="N1409">
        <f>IFERROR(VLOOKUP($A1409,Banknifty!$A$14:$I$4860,6,FALSE),All_curves!N1408)</f>
        <v>19549580</v>
      </c>
      <c r="O1409">
        <f>IFERROR(VLOOKUP($A1409,Banknifty!$A$14:$I$4860,7,FALSE),All_curves!O1408)</f>
        <v>32870368</v>
      </c>
      <c r="P1409">
        <f>IFERROR(VLOOKUP($A1409,Banknifty!$A$14:$I$4860,8,FALSE),All_curves!P1408)</f>
        <v>32870368</v>
      </c>
      <c r="Q1409">
        <f>IFERROR(VLOOKUP($A1409,Banknifty!$A$14:$I$4860,9,FALSE),All_curves!Q1408)</f>
        <v>25835946</v>
      </c>
      <c r="R1409">
        <f>IFERROR(VLOOKUP($A1409,Nifty!$A$14:$I$4860,2,FALSE),All_curves!R1408)</f>
        <v>11168327</v>
      </c>
      <c r="S1409">
        <f>IFERROR(VLOOKUP($A1409,Nifty!$A$14:$I$4860,3,FALSE),All_curves!S1408)</f>
        <v>13307846</v>
      </c>
      <c r="T1409">
        <f>IFERROR(VLOOKUP($A1409,Nifty!$A$14:$I$4860,4,FALSE),All_curves!T1408)</f>
        <v>13924308</v>
      </c>
      <c r="U1409">
        <f>IFERROR(VLOOKUP($A1409,Nifty!$A$14:$I$4860,5,FALSE),All_curves!U1408)</f>
        <v>14201439</v>
      </c>
      <c r="V1409">
        <f>IFERROR(VLOOKUP($A1409,Nifty!$A$14:$I$4860,6,FALSE),All_curves!V1408)</f>
        <v>12324467</v>
      </c>
      <c r="W1409">
        <f>IFERROR(VLOOKUP($A1409,Nifty!$A$14:$I$4860,7,FALSE),All_curves!W1408)</f>
        <v>13877948</v>
      </c>
      <c r="X1409">
        <f>IFERROR(VLOOKUP($A1409,Nifty!$A$14:$I$4860,8,FALSE),All_curves!X1408)</f>
        <v>14132810</v>
      </c>
      <c r="Y1409">
        <f>IFERROR(VLOOKUP($A1409,Nifty!$A$14:$I$4860,9,FALSE),All_curves!Y1408)</f>
        <v>13054135</v>
      </c>
      <c r="AA1409" s="5">
        <f t="shared" si="595"/>
        <v>1.4724133589458788E-3</v>
      </c>
      <c r="AB1409" s="5">
        <f t="shared" si="596"/>
        <v>1.4724758866029308E-3</v>
      </c>
      <c r="AC1409" s="5">
        <f t="shared" si="597"/>
        <v>1.9102158785886392E-3</v>
      </c>
      <c r="AD1409" s="5">
        <f t="shared" si="598"/>
        <v>1.3192610537919869E-3</v>
      </c>
      <c r="AE1409" s="5">
        <f t="shared" si="599"/>
        <v>1.3193750775031265E-3</v>
      </c>
      <c r="AF1409" s="5">
        <f t="shared" si="600"/>
        <v>1.4724539344257437E-3</v>
      </c>
      <c r="AG1409" s="5">
        <f t="shared" si="601"/>
        <v>2.1424775626055492E-5</v>
      </c>
      <c r="AH1409" s="5">
        <f t="shared" si="602"/>
        <v>-5.7317381866250905E-4</v>
      </c>
      <c r="AI1409" s="5">
        <f t="shared" si="578"/>
        <v>5.0346311010953659E-3</v>
      </c>
      <c r="AJ1409" s="5">
        <f t="shared" si="579"/>
        <v>2.1186890546953663E-4</v>
      </c>
      <c r="AK1409" s="5">
        <f t="shared" si="580"/>
        <v>5.3497574611127696E-4</v>
      </c>
      <c r="AL1409" s="5">
        <f t="shared" si="581"/>
        <v>7.549493008394137E-4</v>
      </c>
      <c r="AM1409" s="5">
        <f t="shared" si="582"/>
        <v>5.6474990684618476E-5</v>
      </c>
      <c r="AN1409" s="5">
        <f t="shared" si="583"/>
        <v>-2.9122402117988111E-3</v>
      </c>
      <c r="AO1409" s="5">
        <f t="shared" si="584"/>
        <v>-2.9122402117988111E-3</v>
      </c>
      <c r="AP1409" s="5">
        <f t="shared" si="585"/>
        <v>-2.4160455822220817E-3</v>
      </c>
      <c r="AQ1409" s="5">
        <f t="shared" si="586"/>
        <v>1.2594269876160524E-3</v>
      </c>
      <c r="AR1409" s="5">
        <f t="shared" si="587"/>
        <v>1.3077796751279624E-3</v>
      </c>
      <c r="AS1409" s="5">
        <f t="shared" si="588"/>
        <v>3.5087658799670685E-4</v>
      </c>
      <c r="AT1409" s="5">
        <f t="shared" si="589"/>
        <v>8.8689326940061264E-4</v>
      </c>
      <c r="AU1409" s="5">
        <f t="shared" si="590"/>
        <v>1.2594072694169789E-3</v>
      </c>
      <c r="AV1409" s="5">
        <f t="shared" si="591"/>
        <v>1.307736758254352E-3</v>
      </c>
      <c r="AW1409" s="5">
        <f t="shared" si="592"/>
        <v>3.5086718413612772E-4</v>
      </c>
      <c r="AX1409" s="5">
        <f t="shared" si="593"/>
        <v>1.1222485934709869E-2</v>
      </c>
      <c r="AZ1409" s="7">
        <f t="shared" si="603"/>
        <v>161.62160690655995</v>
      </c>
      <c r="BA1409" s="4">
        <f t="shared" si="594"/>
        <v>1.0296789104942096E-3</v>
      </c>
      <c r="BB1409" s="5">
        <f>AZ1409/MAX($AZ$16:AZ1409)-1</f>
        <v>0</v>
      </c>
    </row>
    <row r="1410" spans="1:54" x14ac:dyDescent="0.25">
      <c r="A1410" s="3">
        <v>44609</v>
      </c>
      <c r="B1410">
        <f>IFERROR(VLOOKUP($A1410,Finnifty!$A$14:$I$486,B$15+1,FALSE),All_curves!B1409)</f>
        <v>1092902.5</v>
      </c>
      <c r="C1410">
        <f>IFERROR(VLOOKUP($A1410,Finnifty!$A$14:$I$486,C$15+1,FALSE),All_curves!C1409)</f>
        <v>1091415.5</v>
      </c>
      <c r="D1410">
        <f>IFERROR(VLOOKUP($A1410,Finnifty!$A$14:$I$486,D$15+1,FALSE),All_curves!D1409)</f>
        <v>1135847.75</v>
      </c>
      <c r="E1410">
        <f>IFERROR(VLOOKUP($A1410,Finnifty!$A$14:$I$486,E$15+1,FALSE),All_curves!E1409)</f>
        <v>1073036.6299999999</v>
      </c>
      <c r="F1410">
        <f>IFERROR(VLOOKUP($A1410,Finnifty!$A$14:$I$486,F$15+1,FALSE),All_curves!F1409)</f>
        <v>1120154.25</v>
      </c>
      <c r="G1410">
        <f>IFERROR(VLOOKUP($A1410,Finnifty!$A$14:$I$486,G$15+1,FALSE),All_curves!G1409)</f>
        <v>1165677.6299999999</v>
      </c>
      <c r="H1410">
        <f>IFERROR(VLOOKUP($A1410,Finnifty!$A$14:$I$486,H$15+1,FALSE),All_curves!H1409)</f>
        <v>1154576.8799999999</v>
      </c>
      <c r="I1410">
        <f>IFERROR(VLOOKUP($A1410,Finnifty!$A$14:$I$486,I$15+1,FALSE),All_curves!I1409)</f>
        <v>1048296.06</v>
      </c>
      <c r="J1410">
        <f>IFERROR(VLOOKUP($A1410,Banknifty!$A$14:$I$4860,2,FALSE),All_curves!J1409)</f>
        <v>19911886</v>
      </c>
      <c r="K1410">
        <f>IFERROR(VLOOKUP($A1410,Banknifty!$A$14:$I$4860,3,FALSE),All_curves!K1409)</f>
        <v>33652648</v>
      </c>
      <c r="L1410">
        <f>IFERROR(VLOOKUP($A1410,Banknifty!$A$14:$I$4860,4,FALSE),All_curves!L1409)</f>
        <v>25745602</v>
      </c>
      <c r="M1410">
        <f>IFERROR(VLOOKUP($A1410,Banknifty!$A$14:$I$4860,5,FALSE),All_curves!M1409)</f>
        <v>35791860</v>
      </c>
      <c r="N1410">
        <f>IFERROR(VLOOKUP($A1410,Banknifty!$A$14:$I$4860,6,FALSE),All_curves!N1409)</f>
        <v>20065656</v>
      </c>
      <c r="O1410">
        <f>IFERROR(VLOOKUP($A1410,Banknifty!$A$14:$I$4860,7,FALSE),All_curves!O1409)</f>
        <v>32867082</v>
      </c>
      <c r="P1410">
        <f>IFERROR(VLOOKUP($A1410,Banknifty!$A$14:$I$4860,8,FALSE),All_curves!P1409)</f>
        <v>32867082</v>
      </c>
      <c r="Q1410">
        <f>IFERROR(VLOOKUP($A1410,Banknifty!$A$14:$I$4860,9,FALSE),All_curves!Q1409)</f>
        <v>25835946</v>
      </c>
      <c r="R1410">
        <f>IFERROR(VLOOKUP($A1410,Nifty!$A$14:$I$4860,2,FALSE),All_curves!R1409)</f>
        <v>11022611</v>
      </c>
      <c r="S1410">
        <f>IFERROR(VLOOKUP($A1410,Nifty!$A$14:$I$4860,3,FALSE),All_curves!S1409)</f>
        <v>13102152</v>
      </c>
      <c r="T1410">
        <f>IFERROR(VLOOKUP($A1410,Nifty!$A$14:$I$4860,4,FALSE),All_curves!T1409)</f>
        <v>13870243</v>
      </c>
      <c r="U1410">
        <f>IFERROR(VLOOKUP($A1410,Nifty!$A$14:$I$4860,5,FALSE),All_curves!U1409)</f>
        <v>14153321</v>
      </c>
      <c r="V1410">
        <f>IFERROR(VLOOKUP($A1410,Nifty!$A$14:$I$4860,6,FALSE),All_curves!V1409)</f>
        <v>12238669</v>
      </c>
      <c r="W1410">
        <f>IFERROR(VLOOKUP($A1410,Nifty!$A$14:$I$4860,7,FALSE),All_curves!W1409)</f>
        <v>13785657</v>
      </c>
      <c r="X1410">
        <f>IFERROR(VLOOKUP($A1410,Nifty!$A$14:$I$4860,8,FALSE),All_curves!X1409)</f>
        <v>14091169</v>
      </c>
      <c r="Y1410">
        <f>IFERROR(VLOOKUP($A1410,Nifty!$A$14:$I$4860,9,FALSE),All_curves!Y1409)</f>
        <v>13065713</v>
      </c>
      <c r="AA1410" s="5">
        <f t="shared" si="595"/>
        <v>-7.970109005582815E-4</v>
      </c>
      <c r="AB1410" s="5">
        <f t="shared" si="596"/>
        <v>-7.9695244652044916E-4</v>
      </c>
      <c r="AC1410" s="5">
        <f t="shared" si="597"/>
        <v>-7.7162910342909452E-4</v>
      </c>
      <c r="AD1410" s="5">
        <f t="shared" si="598"/>
        <v>-7.0660575946979165E-4</v>
      </c>
      <c r="AE1410" s="5">
        <f t="shared" si="599"/>
        <v>-7.066618119592194E-4</v>
      </c>
      <c r="AF1410" s="5">
        <f t="shared" si="600"/>
        <v>-7.9696907111970194E-4</v>
      </c>
      <c r="AG1410" s="5">
        <f t="shared" si="601"/>
        <v>-5.6482289257564489E-4</v>
      </c>
      <c r="AH1410" s="5">
        <f t="shared" si="602"/>
        <v>-4.9800805359634381E-4</v>
      </c>
      <c r="AI1410" s="5">
        <f t="shared" si="578"/>
        <v>-8.7174815704131881E-3</v>
      </c>
      <c r="AJ1410" s="5">
        <f t="shared" si="579"/>
        <v>-1.3228211066339313E-2</v>
      </c>
      <c r="AK1410" s="5">
        <f t="shared" si="580"/>
        <v>-1.8918059733895598E-3</v>
      </c>
      <c r="AL1410" s="5">
        <f t="shared" si="581"/>
        <v>1.2625845961216298E-2</v>
      </c>
      <c r="AM1410" s="5">
        <f t="shared" si="582"/>
        <v>2.6398316485571449E-2</v>
      </c>
      <c r="AN1410" s="5">
        <f t="shared" si="583"/>
        <v>-9.9968457913268693E-5</v>
      </c>
      <c r="AO1410" s="5">
        <f t="shared" si="584"/>
        <v>-9.9968457913268693E-5</v>
      </c>
      <c r="AP1410" s="5">
        <f t="shared" si="585"/>
        <v>0</v>
      </c>
      <c r="AQ1410" s="5">
        <f t="shared" si="586"/>
        <v>-1.3047254078430881E-2</v>
      </c>
      <c r="AR1410" s="5">
        <f t="shared" si="587"/>
        <v>-1.5456596056191207E-2</v>
      </c>
      <c r="AS1410" s="5">
        <f t="shared" si="588"/>
        <v>-3.8827782321391169E-3</v>
      </c>
      <c r="AT1410" s="5">
        <f t="shared" si="589"/>
        <v>-3.3882481909051076E-3</v>
      </c>
      <c r="AU1410" s="5">
        <f t="shared" si="590"/>
        <v>-6.9615992318369235E-3</v>
      </c>
      <c r="AV1410" s="5">
        <f t="shared" si="591"/>
        <v>-6.6501906477816064E-3</v>
      </c>
      <c r="AW1410" s="5">
        <f t="shared" si="592"/>
        <v>-2.946406270232127E-3</v>
      </c>
      <c r="AX1410" s="5">
        <f t="shared" si="593"/>
        <v>8.8692203658080615E-4</v>
      </c>
      <c r="AZ1410" s="7">
        <f t="shared" si="603"/>
        <v>161.33810857532157</v>
      </c>
      <c r="BA1410" s="4">
        <f t="shared" si="594"/>
        <v>-1.7540868245560647E-3</v>
      </c>
      <c r="BB1410" s="5">
        <f>AZ1410/MAX($AZ$16:AZ1410)-1</f>
        <v>-1.7540868245560226E-3</v>
      </c>
    </row>
    <row r="1411" spans="1:54" x14ac:dyDescent="0.25">
      <c r="A1411" s="3">
        <v>44610</v>
      </c>
      <c r="B1411">
        <f>IFERROR(VLOOKUP($A1411,Finnifty!$A$14:$I$486,B$15+1,FALSE),All_curves!B1410)</f>
        <v>1094015</v>
      </c>
      <c r="C1411">
        <f>IFERROR(VLOOKUP($A1411,Finnifty!$A$14:$I$486,C$15+1,FALSE),All_curves!C1410)</f>
        <v>1092526.3799999999</v>
      </c>
      <c r="D1411">
        <f>IFERROR(VLOOKUP($A1411,Finnifty!$A$14:$I$486,D$15+1,FALSE),All_curves!D1410)</f>
        <v>1135511.5</v>
      </c>
      <c r="E1411">
        <f>IFERROR(VLOOKUP($A1411,Finnifty!$A$14:$I$486,E$15+1,FALSE),All_curves!E1410)</f>
        <v>1072719</v>
      </c>
      <c r="F1411">
        <f>IFERROR(VLOOKUP($A1411,Finnifty!$A$14:$I$486,F$15+1,FALSE),All_curves!F1410)</f>
        <v>1119822.6299999999</v>
      </c>
      <c r="G1411">
        <f>IFERROR(VLOOKUP($A1411,Finnifty!$A$14:$I$486,G$15+1,FALSE),All_curves!G1410)</f>
        <v>1165562.6299999999</v>
      </c>
      <c r="H1411">
        <f>IFERROR(VLOOKUP($A1411,Finnifty!$A$14:$I$486,H$15+1,FALSE),All_curves!H1410)</f>
        <v>1154235.1299999999</v>
      </c>
      <c r="I1411">
        <f>IFERROR(VLOOKUP($A1411,Finnifty!$A$14:$I$486,I$15+1,FALSE),All_curves!I1410)</f>
        <v>1047985.75</v>
      </c>
      <c r="J1411">
        <f>IFERROR(VLOOKUP($A1411,Banknifty!$A$14:$I$4860,2,FALSE),All_curves!J1410)</f>
        <v>19890870</v>
      </c>
      <c r="K1411">
        <f>IFERROR(VLOOKUP($A1411,Banknifty!$A$14:$I$4860,3,FALSE),All_curves!K1410)</f>
        <v>33607104</v>
      </c>
      <c r="L1411">
        <f>IFERROR(VLOOKUP($A1411,Banknifty!$A$14:$I$4860,4,FALSE),All_curves!L1410)</f>
        <v>25723054</v>
      </c>
      <c r="M1411">
        <f>IFERROR(VLOOKUP($A1411,Banknifty!$A$14:$I$4860,5,FALSE),All_curves!M1410)</f>
        <v>35791860</v>
      </c>
      <c r="N1411">
        <f>IFERROR(VLOOKUP($A1411,Banknifty!$A$14:$I$4860,6,FALSE),All_curves!N1410)</f>
        <v>20262698</v>
      </c>
      <c r="O1411">
        <f>IFERROR(VLOOKUP($A1411,Banknifty!$A$14:$I$4860,7,FALSE),All_curves!O1410)</f>
        <v>32886096</v>
      </c>
      <c r="P1411">
        <f>IFERROR(VLOOKUP($A1411,Banknifty!$A$14:$I$4860,8,FALSE),All_curves!P1410)</f>
        <v>32886096</v>
      </c>
      <c r="Q1411">
        <f>IFERROR(VLOOKUP($A1411,Banknifty!$A$14:$I$4860,9,FALSE),All_curves!Q1410)</f>
        <v>26031686</v>
      </c>
      <c r="R1411">
        <f>IFERROR(VLOOKUP($A1411,Nifty!$A$14:$I$4860,2,FALSE),All_curves!R1410)</f>
        <v>10993484</v>
      </c>
      <c r="S1411">
        <f>IFERROR(VLOOKUP($A1411,Nifty!$A$14:$I$4860,3,FALSE),All_curves!S1410)</f>
        <v>13102152</v>
      </c>
      <c r="T1411">
        <f>IFERROR(VLOOKUP($A1411,Nifty!$A$14:$I$4860,4,FALSE),All_curves!T1410)</f>
        <v>13870243</v>
      </c>
      <c r="U1411">
        <f>IFERROR(VLOOKUP($A1411,Nifty!$A$14:$I$4860,5,FALSE),All_curves!U1410)</f>
        <v>14153321</v>
      </c>
      <c r="V1411">
        <f>IFERROR(VLOOKUP($A1411,Nifty!$A$14:$I$4860,6,FALSE),All_curves!V1410)</f>
        <v>12209466</v>
      </c>
      <c r="W1411">
        <f>IFERROR(VLOOKUP($A1411,Nifty!$A$14:$I$4860,7,FALSE),All_curves!W1410)</f>
        <v>13789154</v>
      </c>
      <c r="X1411">
        <f>IFERROR(VLOOKUP($A1411,Nifty!$A$14:$I$4860,8,FALSE),All_curves!X1410)</f>
        <v>14091169</v>
      </c>
      <c r="Y1411">
        <f>IFERROR(VLOOKUP($A1411,Nifty!$A$14:$I$4860,9,FALSE),All_curves!Y1410)</f>
        <v>13022227</v>
      </c>
      <c r="AA1411" s="5">
        <f t="shared" si="595"/>
        <v>1.017931608720879E-3</v>
      </c>
      <c r="AB1411" s="5">
        <f t="shared" si="596"/>
        <v>1.0178341795583634E-3</v>
      </c>
      <c r="AC1411" s="5">
        <f t="shared" si="597"/>
        <v>-2.9603439369407791E-4</v>
      </c>
      <c r="AD1411" s="5">
        <f t="shared" si="598"/>
        <v>-2.9601039807924945E-4</v>
      </c>
      <c r="AE1411" s="5">
        <f t="shared" si="599"/>
        <v>-2.9604851296161083E-4</v>
      </c>
      <c r="AF1411" s="5">
        <f t="shared" si="600"/>
        <v>-9.8655062978236785E-5</v>
      </c>
      <c r="AG1411" s="5">
        <f t="shared" si="601"/>
        <v>-2.9599588032636071E-4</v>
      </c>
      <c r="AH1411" s="5">
        <f t="shared" si="602"/>
        <v>-2.9601370437282171E-4</v>
      </c>
      <c r="AI1411" s="5">
        <f t="shared" si="578"/>
        <v>-1.0554499960475638E-3</v>
      </c>
      <c r="AJ1411" s="5">
        <f t="shared" si="579"/>
        <v>-1.3533556111245959E-3</v>
      </c>
      <c r="AK1411" s="5">
        <f t="shared" si="580"/>
        <v>-8.7580006868748228E-4</v>
      </c>
      <c r="AL1411" s="5">
        <f t="shared" si="581"/>
        <v>0</v>
      </c>
      <c r="AM1411" s="5">
        <f t="shared" si="582"/>
        <v>9.8198633525861112E-3</v>
      </c>
      <c r="AN1411" s="5">
        <f t="shared" si="583"/>
        <v>5.7851195916946985E-4</v>
      </c>
      <c r="AO1411" s="5">
        <f t="shared" si="584"/>
        <v>5.7851195916946985E-4</v>
      </c>
      <c r="AP1411" s="5">
        <f t="shared" si="585"/>
        <v>7.5762660287337358E-3</v>
      </c>
      <c r="AQ1411" s="5">
        <f t="shared" si="586"/>
        <v>-2.6424773585859151E-3</v>
      </c>
      <c r="AR1411" s="5">
        <f t="shared" si="587"/>
        <v>0</v>
      </c>
      <c r="AS1411" s="5">
        <f t="shared" si="588"/>
        <v>0</v>
      </c>
      <c r="AT1411" s="5">
        <f t="shared" si="589"/>
        <v>0</v>
      </c>
      <c r="AU1411" s="5">
        <f t="shared" si="590"/>
        <v>-2.3861254847238333E-3</v>
      </c>
      <c r="AV1411" s="5">
        <f t="shared" si="591"/>
        <v>2.5366944789073642E-4</v>
      </c>
      <c r="AW1411" s="5">
        <f t="shared" si="592"/>
        <v>0</v>
      </c>
      <c r="AX1411" s="5">
        <f t="shared" si="593"/>
        <v>-3.3282531156164641E-3</v>
      </c>
      <c r="AZ1411" s="7">
        <f t="shared" si="603"/>
        <v>161.38934934986472</v>
      </c>
      <c r="BA1411" s="4">
        <f t="shared" si="594"/>
        <v>3.1759870619293973E-4</v>
      </c>
      <c r="BB1411" s="5">
        <f>AZ1411/MAX($AZ$16:AZ1411)-1</f>
        <v>-1.4370452140690659E-3</v>
      </c>
    </row>
    <row r="1412" spans="1:54" x14ac:dyDescent="0.25">
      <c r="A1412" s="3">
        <v>44613</v>
      </c>
      <c r="B1412">
        <f>IFERROR(VLOOKUP($A1412,Finnifty!$A$14:$I$486,B$15+1,FALSE),All_curves!B1411)</f>
        <v>1087040.6299999999</v>
      </c>
      <c r="C1412">
        <f>IFERROR(VLOOKUP($A1412,Finnifty!$A$14:$I$486,C$15+1,FALSE),All_curves!C1411)</f>
        <v>1086051.6299999999</v>
      </c>
      <c r="D1412">
        <f>IFERROR(VLOOKUP($A1412,Finnifty!$A$14:$I$486,D$15+1,FALSE),All_curves!D1411)</f>
        <v>1130321</v>
      </c>
      <c r="E1412">
        <f>IFERROR(VLOOKUP($A1412,Finnifty!$A$14:$I$486,E$15+1,FALSE),All_curves!E1411)</f>
        <v>1067790.25</v>
      </c>
      <c r="F1412">
        <f>IFERROR(VLOOKUP($A1412,Finnifty!$A$14:$I$486,F$15+1,FALSE),All_curves!F1411)</f>
        <v>1113879.25</v>
      </c>
      <c r="G1412">
        <f>IFERROR(VLOOKUP($A1412,Finnifty!$A$14:$I$486,G$15+1,FALSE),All_curves!G1411)</f>
        <v>1159376.5</v>
      </c>
      <c r="H1412">
        <f>IFERROR(VLOOKUP($A1412,Finnifty!$A$14:$I$486,H$15+1,FALSE),All_curves!H1411)</f>
        <v>1148959</v>
      </c>
      <c r="I1412">
        <f>IFERROR(VLOOKUP($A1412,Finnifty!$A$14:$I$486,I$15+1,FALSE),All_curves!I1411)</f>
        <v>1043170.63</v>
      </c>
      <c r="J1412">
        <f>IFERROR(VLOOKUP($A1412,Banknifty!$A$14:$I$4860,2,FALSE),All_curves!J1411)</f>
        <v>19807282</v>
      </c>
      <c r="K1412">
        <f>IFERROR(VLOOKUP($A1412,Banknifty!$A$14:$I$4860,3,FALSE),All_curves!K1411)</f>
        <v>33511012</v>
      </c>
      <c r="L1412">
        <f>IFERROR(VLOOKUP($A1412,Banknifty!$A$14:$I$4860,4,FALSE),All_curves!L1411)</f>
        <v>25540826</v>
      </c>
      <c r="M1412">
        <f>IFERROR(VLOOKUP($A1412,Banknifty!$A$14:$I$4860,5,FALSE),All_curves!M1411)</f>
        <v>35645320</v>
      </c>
      <c r="N1412">
        <f>IFERROR(VLOOKUP($A1412,Banknifty!$A$14:$I$4860,6,FALSE),All_curves!N1411)</f>
        <v>20364714</v>
      </c>
      <c r="O1412">
        <f>IFERROR(VLOOKUP($A1412,Banknifty!$A$14:$I$4860,7,FALSE),All_curves!O1411)</f>
        <v>32893062</v>
      </c>
      <c r="P1412">
        <f>IFERROR(VLOOKUP($A1412,Banknifty!$A$14:$I$4860,8,FALSE),All_curves!P1411)</f>
        <v>32893062</v>
      </c>
      <c r="Q1412">
        <f>IFERROR(VLOOKUP($A1412,Banknifty!$A$14:$I$4860,9,FALSE),All_curves!Q1411)</f>
        <v>26051340</v>
      </c>
      <c r="R1412">
        <f>IFERROR(VLOOKUP($A1412,Nifty!$A$14:$I$4860,2,FALSE),All_curves!R1411)</f>
        <v>10915076</v>
      </c>
      <c r="S1412">
        <f>IFERROR(VLOOKUP($A1412,Nifty!$A$14:$I$4860,3,FALSE),All_curves!S1411)</f>
        <v>13045739</v>
      </c>
      <c r="T1412">
        <f>IFERROR(VLOOKUP($A1412,Nifty!$A$14:$I$4860,4,FALSE),All_curves!T1411)</f>
        <v>13870243</v>
      </c>
      <c r="U1412">
        <f>IFERROR(VLOOKUP($A1412,Nifty!$A$14:$I$4860,5,FALSE),All_curves!U1411)</f>
        <v>14119214</v>
      </c>
      <c r="V1412">
        <f>IFERROR(VLOOKUP($A1412,Nifty!$A$14:$I$4860,6,FALSE),All_curves!V1411)</f>
        <v>12122386</v>
      </c>
      <c r="W1412">
        <f>IFERROR(VLOOKUP($A1412,Nifty!$A$14:$I$4860,7,FALSE),All_curves!W1411)</f>
        <v>13729783</v>
      </c>
      <c r="X1412">
        <f>IFERROR(VLOOKUP($A1412,Nifty!$A$14:$I$4860,8,FALSE),All_curves!X1411)</f>
        <v>14091169</v>
      </c>
      <c r="Y1412">
        <f>IFERROR(VLOOKUP($A1412,Nifty!$A$14:$I$4860,9,FALSE),All_curves!Y1411)</f>
        <v>13023745</v>
      </c>
      <c r="AA1412" s="5">
        <f t="shared" si="595"/>
        <v>-6.3750222803161671E-3</v>
      </c>
      <c r="AB1412" s="5">
        <f t="shared" si="596"/>
        <v>-5.9264015208493337E-3</v>
      </c>
      <c r="AC1412" s="5">
        <f t="shared" si="597"/>
        <v>-4.5710677522861065E-3</v>
      </c>
      <c r="AD1412" s="5">
        <f t="shared" si="598"/>
        <v>-4.5946328908129663E-3</v>
      </c>
      <c r="AE1412" s="5">
        <f t="shared" si="599"/>
        <v>-5.3074298025214128E-3</v>
      </c>
      <c r="AF1412" s="5">
        <f t="shared" si="600"/>
        <v>-5.3074196450515476E-3</v>
      </c>
      <c r="AG1412" s="5">
        <f t="shared" si="601"/>
        <v>-4.5711050225961669E-3</v>
      </c>
      <c r="AH1412" s="5">
        <f t="shared" si="602"/>
        <v>-4.5946426275357277E-3</v>
      </c>
      <c r="AI1412" s="5">
        <f t="shared" si="578"/>
        <v>-4.2023300137198349E-3</v>
      </c>
      <c r="AJ1412" s="5">
        <f t="shared" si="579"/>
        <v>-2.8592764196522236E-3</v>
      </c>
      <c r="AK1412" s="5">
        <f t="shared" si="580"/>
        <v>-7.0842288011369048E-3</v>
      </c>
      <c r="AL1412" s="5">
        <f t="shared" si="581"/>
        <v>-4.094227011393059E-3</v>
      </c>
      <c r="AM1412" s="5">
        <f t="shared" si="582"/>
        <v>5.0346701115517867E-3</v>
      </c>
      <c r="AN1412" s="5">
        <f t="shared" si="583"/>
        <v>2.1182204175285158E-4</v>
      </c>
      <c r="AO1412" s="5">
        <f t="shared" si="584"/>
        <v>2.1182204175285158E-4</v>
      </c>
      <c r="AP1412" s="5">
        <f t="shared" si="585"/>
        <v>7.5500296062269712E-4</v>
      </c>
      <c r="AQ1412" s="5">
        <f t="shared" si="586"/>
        <v>-7.1322248706597868E-3</v>
      </c>
      <c r="AR1412" s="5">
        <f t="shared" si="587"/>
        <v>-4.3056285715507014E-3</v>
      </c>
      <c r="AS1412" s="5">
        <f t="shared" si="588"/>
        <v>0</v>
      </c>
      <c r="AT1412" s="5">
        <f t="shared" si="589"/>
        <v>-2.4098231079475729E-3</v>
      </c>
      <c r="AU1412" s="5">
        <f t="shared" si="590"/>
        <v>-7.1321710548192252E-3</v>
      </c>
      <c r="AV1412" s="5">
        <f t="shared" si="591"/>
        <v>-4.305630352667067E-3</v>
      </c>
      <c r="AW1412" s="5">
        <f t="shared" si="592"/>
        <v>0</v>
      </c>
      <c r="AX1412" s="5">
        <f t="shared" si="593"/>
        <v>1.1656992310138392E-4</v>
      </c>
      <c r="AZ1412" s="7">
        <f t="shared" si="603"/>
        <v>160.86185246660338</v>
      </c>
      <c r="BA1412" s="4">
        <f t="shared" si="594"/>
        <v>-3.26847394444726E-3</v>
      </c>
      <c r="BB1412" s="5">
        <f>AZ1412/MAX($AZ$16:AZ1412)-1</f>
        <v>-4.7008222136771805E-3</v>
      </c>
    </row>
    <row r="1413" spans="1:54" x14ac:dyDescent="0.25">
      <c r="A1413" s="3">
        <v>44614</v>
      </c>
      <c r="B1413">
        <f>IFERROR(VLOOKUP($A1413,Finnifty!$A$14:$I$486,B$15+1,FALSE),All_curves!B1412)</f>
        <v>1078351.8799999999</v>
      </c>
      <c r="C1413">
        <f>IFERROR(VLOOKUP($A1413,Finnifty!$A$14:$I$486,C$15+1,FALSE),All_curves!C1412)</f>
        <v>1080095.5</v>
      </c>
      <c r="D1413">
        <f>IFERROR(VLOOKUP($A1413,Finnifty!$A$14:$I$486,D$15+1,FALSE),All_curves!D1412)</f>
        <v>1128374.5</v>
      </c>
      <c r="E1413">
        <f>IFERROR(VLOOKUP($A1413,Finnifty!$A$14:$I$486,E$15+1,FALSE),All_curves!E1412)</f>
        <v>1060885.5</v>
      </c>
      <c r="F1413">
        <f>IFERROR(VLOOKUP($A1413,Finnifty!$A$14:$I$486,F$15+1,FALSE),All_curves!F1412)</f>
        <v>1102695.3799999999</v>
      </c>
      <c r="G1413">
        <f>IFERROR(VLOOKUP($A1413,Finnifty!$A$14:$I$486,G$15+1,FALSE),All_curves!G1412)</f>
        <v>1156184.75</v>
      </c>
      <c r="H1413">
        <f>IFERROR(VLOOKUP($A1413,Finnifty!$A$14:$I$486,H$15+1,FALSE),All_curves!H1412)</f>
        <v>1146980.3799999999</v>
      </c>
      <c r="I1413">
        <f>IFERROR(VLOOKUP($A1413,Finnifty!$A$14:$I$486,I$15+1,FALSE),All_curves!I1412)</f>
        <v>1041387.75</v>
      </c>
      <c r="J1413">
        <f>IFERROR(VLOOKUP($A1413,Banknifty!$A$14:$I$4860,2,FALSE),All_curves!J1412)</f>
        <v>19692934</v>
      </c>
      <c r="K1413">
        <f>IFERROR(VLOOKUP($A1413,Banknifty!$A$14:$I$4860,3,FALSE),All_curves!K1412)</f>
        <v>33263928</v>
      </c>
      <c r="L1413">
        <f>IFERROR(VLOOKUP($A1413,Banknifty!$A$14:$I$4860,4,FALSE),All_curves!L1412)</f>
        <v>25444846</v>
      </c>
      <c r="M1413">
        <f>IFERROR(VLOOKUP($A1413,Banknifty!$A$14:$I$4860,5,FALSE),All_curves!M1412)</f>
        <v>35408888</v>
      </c>
      <c r="N1413">
        <f>IFERROR(VLOOKUP($A1413,Banknifty!$A$14:$I$4860,6,FALSE),All_curves!N1412)</f>
        <v>20269336</v>
      </c>
      <c r="O1413">
        <f>IFERROR(VLOOKUP($A1413,Banknifty!$A$14:$I$4860,7,FALSE),All_curves!O1412)</f>
        <v>32723722</v>
      </c>
      <c r="P1413">
        <f>IFERROR(VLOOKUP($A1413,Banknifty!$A$14:$I$4860,8,FALSE),All_curves!P1412)</f>
        <v>32723722</v>
      </c>
      <c r="Q1413">
        <f>IFERROR(VLOOKUP($A1413,Banknifty!$A$14:$I$4860,9,FALSE),All_curves!Q1412)</f>
        <v>26106262</v>
      </c>
      <c r="R1413">
        <f>IFERROR(VLOOKUP($A1413,Nifty!$A$14:$I$4860,2,FALSE),All_curves!R1412)</f>
        <v>10878201</v>
      </c>
      <c r="S1413">
        <f>IFERROR(VLOOKUP($A1413,Nifty!$A$14:$I$4860,3,FALSE),All_curves!S1412)</f>
        <v>12988786</v>
      </c>
      <c r="T1413">
        <f>IFERROR(VLOOKUP($A1413,Nifty!$A$14:$I$4860,4,FALSE),All_curves!T1412)</f>
        <v>13844627</v>
      </c>
      <c r="U1413">
        <f>IFERROR(VLOOKUP($A1413,Nifty!$A$14:$I$4860,5,FALSE),All_curves!U1412)</f>
        <v>14054023</v>
      </c>
      <c r="V1413">
        <f>IFERROR(VLOOKUP($A1413,Nifty!$A$14:$I$4860,6,FALSE),All_curves!V1412)</f>
        <v>12081432</v>
      </c>
      <c r="W1413">
        <f>IFERROR(VLOOKUP($A1413,Nifty!$A$14:$I$4860,7,FALSE),All_curves!W1412)</f>
        <v>13669843</v>
      </c>
      <c r="X1413">
        <f>IFERROR(VLOOKUP($A1413,Nifty!$A$14:$I$4860,8,FALSE),All_curves!X1412)</f>
        <v>14065145</v>
      </c>
      <c r="Y1413">
        <f>IFERROR(VLOOKUP($A1413,Nifty!$A$14:$I$4860,9,FALSE),All_curves!Y1412)</f>
        <v>12992361</v>
      </c>
      <c r="AA1413" s="5">
        <f t="shared" si="595"/>
        <v>-7.9930315024195897E-3</v>
      </c>
      <c r="AB1413" s="5">
        <f t="shared" si="596"/>
        <v>-5.484205203025061E-3</v>
      </c>
      <c r="AC1413" s="5">
        <f t="shared" si="597"/>
        <v>-1.7220771798454049E-3</v>
      </c>
      <c r="AD1413" s="5">
        <f t="shared" si="598"/>
        <v>-6.4663916906901875E-3</v>
      </c>
      <c r="AE1413" s="5">
        <f t="shared" si="599"/>
        <v>-1.0040468928746216E-2</v>
      </c>
      <c r="AF1413" s="5">
        <f t="shared" si="600"/>
        <v>-2.7529883519288312E-3</v>
      </c>
      <c r="AG1413" s="5">
        <f t="shared" si="601"/>
        <v>-1.7220980034972078E-3</v>
      </c>
      <c r="AH1413" s="5">
        <f t="shared" si="602"/>
        <v>-1.7090971972629765E-3</v>
      </c>
      <c r="AI1413" s="5">
        <f t="shared" si="578"/>
        <v>-5.7730283236235858E-3</v>
      </c>
      <c r="AJ1413" s="5">
        <f t="shared" si="579"/>
        <v>-7.3732180932046809E-3</v>
      </c>
      <c r="AK1413" s="5">
        <f t="shared" si="580"/>
        <v>-3.7579050888957299E-3</v>
      </c>
      <c r="AL1413" s="5">
        <f t="shared" si="581"/>
        <v>-6.6329044037197749E-3</v>
      </c>
      <c r="AM1413" s="5">
        <f t="shared" si="582"/>
        <v>-4.6834932226399451E-3</v>
      </c>
      <c r="AN1413" s="5">
        <f t="shared" si="583"/>
        <v>-5.1481981215369954E-3</v>
      </c>
      <c r="AO1413" s="5">
        <f t="shared" si="584"/>
        <v>-5.1481981215369954E-3</v>
      </c>
      <c r="AP1413" s="5">
        <f t="shared" si="585"/>
        <v>2.1082216884045213E-3</v>
      </c>
      <c r="AQ1413" s="5">
        <f t="shared" si="586"/>
        <v>-3.3783548552479559E-3</v>
      </c>
      <c r="AR1413" s="5">
        <f t="shared" si="587"/>
        <v>-4.3656399993898809E-3</v>
      </c>
      <c r="AS1413" s="5">
        <f t="shared" si="588"/>
        <v>-1.8468313785129364E-3</v>
      </c>
      <c r="AT1413" s="5">
        <f t="shared" si="589"/>
        <v>-4.6171833644563787E-3</v>
      </c>
      <c r="AU1413" s="5">
        <f t="shared" si="590"/>
        <v>-3.3783778209999227E-3</v>
      </c>
      <c r="AV1413" s="5">
        <f t="shared" si="591"/>
        <v>-4.3656917228771519E-3</v>
      </c>
      <c r="AW1413" s="5">
        <f t="shared" si="592"/>
        <v>-1.8468304510435019E-3</v>
      </c>
      <c r="AX1413" s="5">
        <f t="shared" si="593"/>
        <v>-2.4097523408205257E-3</v>
      </c>
      <c r="AZ1413" s="7">
        <f t="shared" si="603"/>
        <v>160.18819155680322</v>
      </c>
      <c r="BA1413" s="4">
        <f t="shared" si="594"/>
        <v>-4.187822653229872E-3</v>
      </c>
      <c r="BB1413" s="5">
        <f>AZ1413/MAX($AZ$16:AZ1413)-1</f>
        <v>-8.8689586571518708E-3</v>
      </c>
    </row>
    <row r="1414" spans="1:54" x14ac:dyDescent="0.25">
      <c r="A1414" s="3">
        <v>44615</v>
      </c>
      <c r="B1414">
        <f>IFERROR(VLOOKUP($A1414,Finnifty!$A$14:$I$486,B$15+1,FALSE),All_curves!B1413)</f>
        <v>1078351.8799999999</v>
      </c>
      <c r="C1414">
        <f>IFERROR(VLOOKUP($A1414,Finnifty!$A$14:$I$486,C$15+1,FALSE),All_curves!C1413)</f>
        <v>1080095.5</v>
      </c>
      <c r="D1414">
        <f>IFERROR(VLOOKUP($A1414,Finnifty!$A$14:$I$486,D$15+1,FALSE),All_curves!D1413)</f>
        <v>1128374.5</v>
      </c>
      <c r="E1414">
        <f>IFERROR(VLOOKUP($A1414,Finnifty!$A$14:$I$486,E$15+1,FALSE),All_curves!E1413)</f>
        <v>1060885.5</v>
      </c>
      <c r="F1414">
        <f>IFERROR(VLOOKUP($A1414,Finnifty!$A$14:$I$486,F$15+1,FALSE),All_curves!F1413)</f>
        <v>1102695.3799999999</v>
      </c>
      <c r="G1414">
        <f>IFERROR(VLOOKUP($A1414,Finnifty!$A$14:$I$486,G$15+1,FALSE),All_curves!G1413)</f>
        <v>1156184.75</v>
      </c>
      <c r="H1414">
        <f>IFERROR(VLOOKUP($A1414,Finnifty!$A$14:$I$486,H$15+1,FALSE),All_curves!H1413)</f>
        <v>1146980.3799999999</v>
      </c>
      <c r="I1414">
        <f>IFERROR(VLOOKUP($A1414,Finnifty!$A$14:$I$486,I$15+1,FALSE),All_curves!I1413)</f>
        <v>1041387.75</v>
      </c>
      <c r="J1414">
        <f>IFERROR(VLOOKUP($A1414,Banknifty!$A$14:$I$4860,2,FALSE),All_curves!J1413)</f>
        <v>19691160</v>
      </c>
      <c r="K1414">
        <f>IFERROR(VLOOKUP($A1414,Banknifty!$A$14:$I$4860,3,FALSE),All_curves!K1413)</f>
        <v>33363298</v>
      </c>
      <c r="L1414">
        <f>IFERROR(VLOOKUP($A1414,Banknifty!$A$14:$I$4860,4,FALSE),All_curves!L1413)</f>
        <v>25559288</v>
      </c>
      <c r="M1414">
        <f>IFERROR(VLOOKUP($A1414,Banknifty!$A$14:$I$4860,5,FALSE),All_curves!M1413)</f>
        <v>35516460</v>
      </c>
      <c r="N1414">
        <f>IFERROR(VLOOKUP($A1414,Banknifty!$A$14:$I$4860,6,FALSE),All_curves!N1413)</f>
        <v>20262258</v>
      </c>
      <c r="O1414">
        <f>IFERROR(VLOOKUP($A1414,Banknifty!$A$14:$I$4860,7,FALSE),All_curves!O1413)</f>
        <v>32667628</v>
      </c>
      <c r="P1414">
        <f>IFERROR(VLOOKUP($A1414,Banknifty!$A$14:$I$4860,8,FALSE),All_curves!P1413)</f>
        <v>32667628</v>
      </c>
      <c r="Q1414">
        <f>IFERROR(VLOOKUP($A1414,Banknifty!$A$14:$I$4860,9,FALSE),All_curves!Q1413)</f>
        <v>26073026</v>
      </c>
      <c r="R1414">
        <f>IFERROR(VLOOKUP($A1414,Nifty!$A$14:$I$4860,2,FALSE),All_curves!R1413)</f>
        <v>10847914</v>
      </c>
      <c r="S1414">
        <f>IFERROR(VLOOKUP($A1414,Nifty!$A$14:$I$4860,3,FALSE),All_curves!S1413)</f>
        <v>13027652</v>
      </c>
      <c r="T1414">
        <f>IFERROR(VLOOKUP($A1414,Nifty!$A$14:$I$4860,4,FALSE),All_curves!T1413)</f>
        <v>13847044</v>
      </c>
      <c r="U1414">
        <f>IFERROR(VLOOKUP($A1414,Nifty!$A$14:$I$4860,5,FALSE),All_curves!U1413)</f>
        <v>14093212</v>
      </c>
      <c r="V1414">
        <f>IFERROR(VLOOKUP($A1414,Nifty!$A$14:$I$4860,6,FALSE),All_curves!V1413)</f>
        <v>12047794</v>
      </c>
      <c r="W1414">
        <f>IFERROR(VLOOKUP($A1414,Nifty!$A$14:$I$4860,7,FALSE),All_curves!W1413)</f>
        <v>13710748</v>
      </c>
      <c r="X1414">
        <f>IFERROR(VLOOKUP($A1414,Nifty!$A$14:$I$4860,8,FALSE),All_curves!X1413)</f>
        <v>14067600</v>
      </c>
      <c r="Y1414">
        <f>IFERROR(VLOOKUP($A1414,Nifty!$A$14:$I$4860,9,FALSE),All_curves!Y1413)</f>
        <v>12932372</v>
      </c>
      <c r="AA1414" s="5">
        <f t="shared" si="595"/>
        <v>0</v>
      </c>
      <c r="AB1414" s="5">
        <f t="shared" si="596"/>
        <v>0</v>
      </c>
      <c r="AC1414" s="5">
        <f t="shared" si="597"/>
        <v>0</v>
      </c>
      <c r="AD1414" s="5">
        <f t="shared" si="598"/>
        <v>0</v>
      </c>
      <c r="AE1414" s="5">
        <f t="shared" si="599"/>
        <v>0</v>
      </c>
      <c r="AF1414" s="5">
        <f t="shared" si="600"/>
        <v>0</v>
      </c>
      <c r="AG1414" s="5">
        <f t="shared" si="601"/>
        <v>0</v>
      </c>
      <c r="AH1414" s="5">
        <f t="shared" si="602"/>
        <v>0</v>
      </c>
      <c r="AI1414" s="5">
        <f t="shared" si="578"/>
        <v>-9.0083072436075717E-5</v>
      </c>
      <c r="AJ1414" s="5">
        <f t="shared" si="579"/>
        <v>2.9873200783743226E-3</v>
      </c>
      <c r="AK1414" s="5">
        <f t="shared" si="580"/>
        <v>4.4976495436443997E-3</v>
      </c>
      <c r="AL1414" s="5">
        <f t="shared" si="581"/>
        <v>3.0379943024474443E-3</v>
      </c>
      <c r="AM1414" s="5">
        <f t="shared" si="582"/>
        <v>-3.4919742807559828E-4</v>
      </c>
      <c r="AN1414" s="5">
        <f t="shared" si="583"/>
        <v>-1.7141693111804024E-3</v>
      </c>
      <c r="AO1414" s="5">
        <f t="shared" si="584"/>
        <v>-1.7141693111804024E-3</v>
      </c>
      <c r="AP1414" s="5">
        <f t="shared" si="585"/>
        <v>-1.2731045141582964E-3</v>
      </c>
      <c r="AQ1414" s="5">
        <f t="shared" si="586"/>
        <v>-2.7841919817440663E-3</v>
      </c>
      <c r="AR1414" s="5">
        <f t="shared" si="587"/>
        <v>2.9922734888387925E-3</v>
      </c>
      <c r="AS1414" s="5">
        <f t="shared" si="588"/>
        <v>1.7458036247552933E-4</v>
      </c>
      <c r="AT1414" s="5">
        <f t="shared" si="589"/>
        <v>2.7884542383345146E-3</v>
      </c>
      <c r="AU1414" s="5">
        <f t="shared" si="590"/>
        <v>-2.7842725928515222E-3</v>
      </c>
      <c r="AV1414" s="5">
        <f t="shared" si="591"/>
        <v>2.9923533137872216E-3</v>
      </c>
      <c r="AW1414" s="5">
        <f t="shared" si="592"/>
        <v>1.7454494781254937E-4</v>
      </c>
      <c r="AX1414" s="5">
        <f t="shared" si="593"/>
        <v>-4.6172516296306698E-3</v>
      </c>
      <c r="AZ1414" s="7">
        <f t="shared" si="603"/>
        <v>160.21701695755809</v>
      </c>
      <c r="BA1414" s="4">
        <f t="shared" si="594"/>
        <v>1.7994710143573919E-4</v>
      </c>
      <c r="BB1414" s="5">
        <f>AZ1414/MAX($AZ$16:AZ1414)-1</f>
        <v>-8.6906074991193183E-3</v>
      </c>
    </row>
    <row r="1415" spans="1:54" x14ac:dyDescent="0.25">
      <c r="A1415" s="3">
        <v>44616</v>
      </c>
      <c r="B1415">
        <f>IFERROR(VLOOKUP($A1415,Finnifty!$A$14:$I$486,B$15+1,FALSE),All_curves!B1414)</f>
        <v>1078351.8799999999</v>
      </c>
      <c r="C1415">
        <f>IFERROR(VLOOKUP($A1415,Finnifty!$A$14:$I$486,C$15+1,FALSE),All_curves!C1414)</f>
        <v>1080095.5</v>
      </c>
      <c r="D1415">
        <f>IFERROR(VLOOKUP($A1415,Finnifty!$A$14:$I$486,D$15+1,FALSE),All_curves!D1414)</f>
        <v>1128374.5</v>
      </c>
      <c r="E1415">
        <f>IFERROR(VLOOKUP($A1415,Finnifty!$A$14:$I$486,E$15+1,FALSE),All_curves!E1414)</f>
        <v>1060885.5</v>
      </c>
      <c r="F1415">
        <f>IFERROR(VLOOKUP($A1415,Finnifty!$A$14:$I$486,F$15+1,FALSE),All_curves!F1414)</f>
        <v>1102695.3799999999</v>
      </c>
      <c r="G1415">
        <f>IFERROR(VLOOKUP($A1415,Finnifty!$A$14:$I$486,G$15+1,FALSE),All_curves!G1414)</f>
        <v>1156184.75</v>
      </c>
      <c r="H1415">
        <f>IFERROR(VLOOKUP($A1415,Finnifty!$A$14:$I$486,H$15+1,FALSE),All_curves!H1414)</f>
        <v>1146980.3799999999</v>
      </c>
      <c r="I1415">
        <f>IFERROR(VLOOKUP($A1415,Finnifty!$A$14:$I$486,I$15+1,FALSE),All_curves!I1414)</f>
        <v>1041387.75</v>
      </c>
      <c r="J1415">
        <f>IFERROR(VLOOKUP($A1415,Banknifty!$A$14:$I$4860,2,FALSE),All_curves!J1414)</f>
        <v>19684160</v>
      </c>
      <c r="K1415">
        <f>IFERROR(VLOOKUP($A1415,Banknifty!$A$14:$I$4860,3,FALSE),All_curves!K1414)</f>
        <v>34604992</v>
      </c>
      <c r="L1415">
        <f>IFERROR(VLOOKUP($A1415,Banknifty!$A$14:$I$4860,4,FALSE),All_curves!L1414)</f>
        <v>25646762</v>
      </c>
      <c r="M1415">
        <f>IFERROR(VLOOKUP($A1415,Banknifty!$A$14:$I$4860,5,FALSE),All_curves!M1414)</f>
        <v>36006044</v>
      </c>
      <c r="N1415">
        <f>IFERROR(VLOOKUP($A1415,Banknifty!$A$14:$I$4860,6,FALSE),All_curves!N1414)</f>
        <v>20177108</v>
      </c>
      <c r="O1415">
        <f>IFERROR(VLOOKUP($A1415,Banknifty!$A$14:$I$4860,7,FALSE),All_curves!O1414)</f>
        <v>32574220</v>
      </c>
      <c r="P1415">
        <f>IFERROR(VLOOKUP($A1415,Banknifty!$A$14:$I$4860,8,FALSE),All_curves!P1414)</f>
        <v>32574220</v>
      </c>
      <c r="Q1415">
        <f>IFERROR(VLOOKUP($A1415,Banknifty!$A$14:$I$4860,9,FALSE),All_curves!Q1414)</f>
        <v>25966276</v>
      </c>
      <c r="R1415">
        <f>IFERROR(VLOOKUP($A1415,Nifty!$A$14:$I$4860,2,FALSE),All_curves!R1414)</f>
        <v>10880700</v>
      </c>
      <c r="S1415">
        <f>IFERROR(VLOOKUP($A1415,Nifty!$A$14:$I$4860,3,FALSE),All_curves!S1414)</f>
        <v>13395646</v>
      </c>
      <c r="T1415">
        <f>IFERROR(VLOOKUP($A1415,Nifty!$A$14:$I$4860,4,FALSE),All_curves!T1414)</f>
        <v>14060221</v>
      </c>
      <c r="U1415">
        <f>IFERROR(VLOOKUP($A1415,Nifty!$A$14:$I$4860,5,FALSE),All_curves!U1414)</f>
        <v>14093212</v>
      </c>
      <c r="V1415">
        <f>IFERROR(VLOOKUP($A1415,Nifty!$A$14:$I$4860,6,FALSE),All_curves!V1414)</f>
        <v>12079415</v>
      </c>
      <c r="W1415">
        <f>IFERROR(VLOOKUP($A1415,Nifty!$A$14:$I$4860,7,FALSE),All_curves!W1414)</f>
        <v>14050965</v>
      </c>
      <c r="X1415">
        <f>IFERROR(VLOOKUP($A1415,Nifty!$A$14:$I$4860,8,FALSE),All_curves!X1414)</f>
        <v>14101970</v>
      </c>
      <c r="Y1415">
        <f>IFERROR(VLOOKUP($A1415,Nifty!$A$14:$I$4860,9,FALSE),All_curves!Y1414)</f>
        <v>12968433</v>
      </c>
      <c r="AA1415" s="5">
        <f t="shared" si="595"/>
        <v>0</v>
      </c>
      <c r="AB1415" s="5">
        <f t="shared" si="596"/>
        <v>0</v>
      </c>
      <c r="AC1415" s="5">
        <f t="shared" si="597"/>
        <v>0</v>
      </c>
      <c r="AD1415" s="5">
        <f t="shared" si="598"/>
        <v>0</v>
      </c>
      <c r="AE1415" s="5">
        <f t="shared" si="599"/>
        <v>0</v>
      </c>
      <c r="AF1415" s="5">
        <f t="shared" si="600"/>
        <v>0</v>
      </c>
      <c r="AG1415" s="5">
        <f t="shared" si="601"/>
        <v>0</v>
      </c>
      <c r="AH1415" s="5">
        <f t="shared" si="602"/>
        <v>0</v>
      </c>
      <c r="AI1415" s="5">
        <f t="shared" si="578"/>
        <v>-3.5548946837060669E-4</v>
      </c>
      <c r="AJ1415" s="5">
        <f t="shared" si="579"/>
        <v>3.7217363822964922E-2</v>
      </c>
      <c r="AK1415" s="5">
        <f t="shared" si="580"/>
        <v>3.4223958038268609E-3</v>
      </c>
      <c r="AL1415" s="5">
        <f t="shared" si="581"/>
        <v>1.3784707147052488E-2</v>
      </c>
      <c r="AM1415" s="5">
        <f t="shared" si="582"/>
        <v>-4.2023944221813991E-3</v>
      </c>
      <c r="AN1415" s="5">
        <f t="shared" si="583"/>
        <v>-2.8593444250069044E-3</v>
      </c>
      <c r="AO1415" s="5">
        <f t="shared" si="584"/>
        <v>-2.8593444250069044E-3</v>
      </c>
      <c r="AP1415" s="5">
        <f t="shared" si="585"/>
        <v>-4.0942696869937789E-3</v>
      </c>
      <c r="AQ1415" s="5">
        <f t="shared" si="586"/>
        <v>3.0223322198166258E-3</v>
      </c>
      <c r="AR1415" s="5">
        <f t="shared" si="587"/>
        <v>2.8247146914885279E-2</v>
      </c>
      <c r="AS1415" s="5">
        <f t="shared" si="588"/>
        <v>1.5395126931061931E-2</v>
      </c>
      <c r="AT1415" s="5">
        <f t="shared" si="589"/>
        <v>0</v>
      </c>
      <c r="AU1415" s="5">
        <f t="shared" si="590"/>
        <v>2.6246298699994508E-3</v>
      </c>
      <c r="AV1415" s="5">
        <f t="shared" si="591"/>
        <v>2.4813890533178729E-2</v>
      </c>
      <c r="AW1415" s="5">
        <f t="shared" si="592"/>
        <v>2.4432028206660128E-3</v>
      </c>
      <c r="AX1415" s="5">
        <f t="shared" si="593"/>
        <v>2.7884289131181461E-3</v>
      </c>
      <c r="AZ1415" s="7">
        <f t="shared" si="603"/>
        <v>161.01401906219934</v>
      </c>
      <c r="BA1415" s="4">
        <f t="shared" si="594"/>
        <v>4.9745159395421191E-3</v>
      </c>
      <c r="BB1415" s="5">
        <f>AZ1415/MAX($AZ$16:AZ1415)-1</f>
        <v>-3.7593231251059622E-3</v>
      </c>
    </row>
    <row r="1416" spans="1:54" x14ac:dyDescent="0.25">
      <c r="A1416" s="3">
        <v>44617</v>
      </c>
      <c r="B1416">
        <f>IFERROR(VLOOKUP($A1416,Finnifty!$A$14:$I$486,B$15+1,FALSE),All_curves!B1415)</f>
        <v>1076292.25</v>
      </c>
      <c r="C1416">
        <f>IFERROR(VLOOKUP($A1416,Finnifty!$A$14:$I$486,C$15+1,FALSE),All_curves!C1415)</f>
        <v>1078032.6299999999</v>
      </c>
      <c r="D1416">
        <f>IFERROR(VLOOKUP($A1416,Finnifty!$A$14:$I$486,D$15+1,FALSE),All_curves!D1415)</f>
        <v>1126219.3799999999</v>
      </c>
      <c r="E1416">
        <f>IFERROR(VLOOKUP($A1416,Finnifty!$A$14:$I$486,E$15+1,FALSE),All_curves!E1415)</f>
        <v>1060885.5</v>
      </c>
      <c r="F1416">
        <f>IFERROR(VLOOKUP($A1416,Finnifty!$A$14:$I$486,F$15+1,FALSE),All_curves!F1415)</f>
        <v>1102695.3799999999</v>
      </c>
      <c r="G1416">
        <f>IFERROR(VLOOKUP($A1416,Finnifty!$A$14:$I$486,G$15+1,FALSE),All_curves!G1415)</f>
        <v>1153976.6299999999</v>
      </c>
      <c r="H1416">
        <f>IFERROR(VLOOKUP($A1416,Finnifty!$A$14:$I$486,H$15+1,FALSE),All_curves!H1415)</f>
        <v>1144789.8799999999</v>
      </c>
      <c r="I1416">
        <f>IFERROR(VLOOKUP($A1416,Finnifty!$A$14:$I$486,I$15+1,FALSE),All_curves!I1415)</f>
        <v>1039398.81</v>
      </c>
      <c r="J1416">
        <f>IFERROR(VLOOKUP($A1416,Banknifty!$A$14:$I$4860,2,FALSE),All_curves!J1415)</f>
        <v>19684888</v>
      </c>
      <c r="K1416">
        <f>IFERROR(VLOOKUP($A1416,Banknifty!$A$14:$I$4860,3,FALSE),All_curves!K1415)</f>
        <v>34557016</v>
      </c>
      <c r="L1416">
        <f>IFERROR(VLOOKUP($A1416,Banknifty!$A$14:$I$4860,4,FALSE),All_curves!L1415)</f>
        <v>25605574</v>
      </c>
      <c r="M1416">
        <f>IFERROR(VLOOKUP($A1416,Banknifty!$A$14:$I$4860,5,FALSE),All_curves!M1415)</f>
        <v>36006044</v>
      </c>
      <c r="N1416">
        <f>IFERROR(VLOOKUP($A1416,Banknifty!$A$14:$I$4860,6,FALSE),All_curves!N1415)</f>
        <v>20060626</v>
      </c>
      <c r="O1416">
        <f>IFERROR(VLOOKUP($A1416,Banknifty!$A$14:$I$4860,7,FALSE),All_curves!O1415)</f>
        <v>32334046</v>
      </c>
      <c r="P1416">
        <f>IFERROR(VLOOKUP($A1416,Banknifty!$A$14:$I$4860,8,FALSE),All_curves!P1415)</f>
        <v>32334046</v>
      </c>
      <c r="Q1416">
        <f>IFERROR(VLOOKUP($A1416,Banknifty!$A$14:$I$4860,9,FALSE),All_curves!Q1415)</f>
        <v>25794044</v>
      </c>
      <c r="R1416">
        <f>IFERROR(VLOOKUP($A1416,Nifty!$A$14:$I$4860,2,FALSE),All_curves!R1415)</f>
        <v>10882872</v>
      </c>
      <c r="S1416">
        <f>IFERROR(VLOOKUP($A1416,Nifty!$A$14:$I$4860,3,FALSE),All_curves!S1415)</f>
        <v>13370976</v>
      </c>
      <c r="T1416">
        <f>IFERROR(VLOOKUP($A1416,Nifty!$A$14:$I$4860,4,FALSE),All_curves!T1415)</f>
        <v>14067289</v>
      </c>
      <c r="U1416">
        <f>IFERROR(VLOOKUP($A1416,Nifty!$A$14:$I$4860,5,FALSE),All_curves!U1415)</f>
        <v>14093212</v>
      </c>
      <c r="V1416">
        <f>IFERROR(VLOOKUP($A1416,Nifty!$A$14:$I$4860,6,FALSE),All_curves!V1415)</f>
        <v>12032730</v>
      </c>
      <c r="W1416">
        <f>IFERROR(VLOOKUP($A1416,Nifty!$A$14:$I$4860,7,FALSE),All_curves!W1415)</f>
        <v>13904050</v>
      </c>
      <c r="X1416">
        <f>IFERROR(VLOOKUP($A1416,Nifty!$A$14:$I$4860,8,FALSE),All_curves!X1415)</f>
        <v>14056116</v>
      </c>
      <c r="Y1416">
        <f>IFERROR(VLOOKUP($A1416,Nifty!$A$14:$I$4860,9,FALSE),All_curves!Y1415)</f>
        <v>13025292</v>
      </c>
      <c r="AA1416" s="5">
        <f t="shared" si="595"/>
        <v>-1.9099795142935028E-3</v>
      </c>
      <c r="AB1416" s="5">
        <f t="shared" si="596"/>
        <v>-1.9098959304988394E-3</v>
      </c>
      <c r="AC1416" s="5">
        <f t="shared" si="597"/>
        <v>-1.9099332712677608E-3</v>
      </c>
      <c r="AD1416" s="5">
        <f t="shared" si="598"/>
        <v>0</v>
      </c>
      <c r="AE1416" s="5">
        <f t="shared" si="599"/>
        <v>0</v>
      </c>
      <c r="AF1416" s="5">
        <f t="shared" si="600"/>
        <v>-1.9098331819374925E-3</v>
      </c>
      <c r="AG1416" s="5">
        <f t="shared" si="601"/>
        <v>-1.9097972713361111E-3</v>
      </c>
      <c r="AH1416" s="5">
        <f t="shared" si="602"/>
        <v>-1.9098937931619764E-3</v>
      </c>
      <c r="AI1416" s="5">
        <f t="shared" si="578"/>
        <v>3.6984052151467495E-5</v>
      </c>
      <c r="AJ1416" s="5">
        <f t="shared" si="579"/>
        <v>-1.3863895706145435E-3</v>
      </c>
      <c r="AK1416" s="5">
        <f t="shared" si="580"/>
        <v>-1.6059727149961844E-3</v>
      </c>
      <c r="AL1416" s="5">
        <f t="shared" si="581"/>
        <v>0</v>
      </c>
      <c r="AM1416" s="5">
        <f t="shared" si="582"/>
        <v>-5.7729779708767248E-3</v>
      </c>
      <c r="AN1416" s="5">
        <f t="shared" si="583"/>
        <v>-7.3731312676097449E-3</v>
      </c>
      <c r="AO1416" s="5">
        <f t="shared" si="584"/>
        <v>-7.3731312676097449E-3</v>
      </c>
      <c r="AP1416" s="5">
        <f t="shared" si="585"/>
        <v>-6.6329110882130671E-3</v>
      </c>
      <c r="AQ1416" s="5">
        <f t="shared" si="586"/>
        <v>1.9961950977420706E-4</v>
      </c>
      <c r="AR1416" s="5">
        <f t="shared" si="587"/>
        <v>-1.8416431727145133E-3</v>
      </c>
      <c r="AS1416" s="5">
        <f t="shared" si="588"/>
        <v>5.0269480116993392E-4</v>
      </c>
      <c r="AT1416" s="5">
        <f t="shared" si="589"/>
        <v>0</v>
      </c>
      <c r="AU1416" s="5">
        <f t="shared" si="590"/>
        <v>-3.8648394810509856E-3</v>
      </c>
      <c r="AV1416" s="5">
        <f t="shared" si="591"/>
        <v>-1.0455865486818872E-2</v>
      </c>
      <c r="AW1416" s="5">
        <f t="shared" si="592"/>
        <v>-3.2516024356881168E-3</v>
      </c>
      <c r="AX1416" s="5">
        <f t="shared" si="593"/>
        <v>4.3844156036429993E-3</v>
      </c>
      <c r="AZ1416" s="7">
        <f t="shared" si="603"/>
        <v>160.63903026976615</v>
      </c>
      <c r="BA1416" s="4">
        <f t="shared" si="594"/>
        <v>-2.3289201438312329E-3</v>
      </c>
      <c r="BB1416" s="5">
        <f>AZ1416/MAX($AZ$16:AZ1416)-1</f>
        <v>-6.0794881055838967E-3</v>
      </c>
    </row>
    <row r="1417" spans="1:54" x14ac:dyDescent="0.25">
      <c r="A1417" s="3">
        <v>44620</v>
      </c>
      <c r="B1417">
        <f>IFERROR(VLOOKUP($A1417,Finnifty!$A$14:$I$486,B$15+1,FALSE),All_curves!B1416)</f>
        <v>1075682.25</v>
      </c>
      <c r="C1417">
        <f>IFERROR(VLOOKUP($A1417,Finnifty!$A$14:$I$486,C$15+1,FALSE),All_curves!C1416)</f>
        <v>1077985.8799999999</v>
      </c>
      <c r="D1417">
        <f>IFERROR(VLOOKUP($A1417,Finnifty!$A$14:$I$486,D$15+1,FALSE),All_curves!D1416)</f>
        <v>1121989.25</v>
      </c>
      <c r="E1417">
        <f>IFERROR(VLOOKUP($A1417,Finnifty!$A$14:$I$486,E$15+1,FALSE),All_curves!E1416)</f>
        <v>1058434.25</v>
      </c>
      <c r="F1417">
        <f>IFERROR(VLOOKUP($A1417,Finnifty!$A$14:$I$486,F$15+1,FALSE),All_curves!F1416)</f>
        <v>1099851.8799999999</v>
      </c>
      <c r="G1417">
        <f>IFERROR(VLOOKUP($A1417,Finnifty!$A$14:$I$486,G$15+1,FALSE),All_curves!G1416)</f>
        <v>1148730.6299999999</v>
      </c>
      <c r="H1417">
        <f>IFERROR(VLOOKUP($A1417,Finnifty!$A$14:$I$486,H$15+1,FALSE),All_curves!H1416)</f>
        <v>1141594.75</v>
      </c>
      <c r="I1417">
        <f>IFERROR(VLOOKUP($A1417,Finnifty!$A$14:$I$486,I$15+1,FALSE),All_curves!I1416)</f>
        <v>1037394.06</v>
      </c>
      <c r="J1417">
        <f>IFERROR(VLOOKUP($A1417,Banknifty!$A$14:$I$4860,2,FALSE),All_curves!J1416)</f>
        <v>19529542</v>
      </c>
      <c r="K1417">
        <f>IFERROR(VLOOKUP($A1417,Banknifty!$A$14:$I$4860,3,FALSE),All_curves!K1416)</f>
        <v>34372768</v>
      </c>
      <c r="L1417">
        <f>IFERROR(VLOOKUP($A1417,Banknifty!$A$14:$I$4860,4,FALSE),All_curves!L1416)</f>
        <v>25452996</v>
      </c>
      <c r="M1417">
        <f>IFERROR(VLOOKUP($A1417,Banknifty!$A$14:$I$4860,5,FALSE),All_curves!M1416)</f>
        <v>35970196</v>
      </c>
      <c r="N1417">
        <f>IFERROR(VLOOKUP($A1417,Banknifty!$A$14:$I$4860,6,FALSE),All_curves!N1416)</f>
        <v>20058820</v>
      </c>
      <c r="O1417">
        <f>IFERROR(VLOOKUP($A1417,Banknifty!$A$14:$I$4860,7,FALSE),All_curves!O1416)</f>
        <v>32430636</v>
      </c>
      <c r="P1417">
        <f>IFERROR(VLOOKUP($A1417,Banknifty!$A$14:$I$4860,8,FALSE),All_curves!P1416)</f>
        <v>32430636</v>
      </c>
      <c r="Q1417">
        <f>IFERROR(VLOOKUP($A1417,Banknifty!$A$14:$I$4860,9,FALSE),All_curves!Q1416)</f>
        <v>25872408</v>
      </c>
      <c r="R1417">
        <f>IFERROR(VLOOKUP($A1417,Nifty!$A$14:$I$4860,2,FALSE),All_curves!R1416)</f>
        <v>10776850</v>
      </c>
      <c r="S1417">
        <f>IFERROR(VLOOKUP($A1417,Nifty!$A$14:$I$4860,3,FALSE),All_curves!S1416)</f>
        <v>13389417</v>
      </c>
      <c r="T1417">
        <f>IFERROR(VLOOKUP($A1417,Nifty!$A$14:$I$4860,4,FALSE),All_curves!T1416)</f>
        <v>14055056</v>
      </c>
      <c r="U1417">
        <f>IFERROR(VLOOKUP($A1417,Nifty!$A$14:$I$4860,5,FALSE),All_curves!U1416)</f>
        <v>14116379</v>
      </c>
      <c r="V1417">
        <f>IFERROR(VLOOKUP($A1417,Nifty!$A$14:$I$4860,6,FALSE),All_curves!V1416)</f>
        <v>11915506</v>
      </c>
      <c r="W1417">
        <f>IFERROR(VLOOKUP($A1417,Nifty!$A$14:$I$4860,7,FALSE),All_curves!W1416)</f>
        <v>13923227</v>
      </c>
      <c r="X1417">
        <f>IFERROR(VLOOKUP($A1417,Nifty!$A$14:$I$4860,8,FALSE),All_curves!X1416)</f>
        <v>14043893</v>
      </c>
      <c r="Y1417">
        <f>IFERROR(VLOOKUP($A1417,Nifty!$A$14:$I$4860,9,FALSE),All_curves!Y1416)</f>
        <v>12924613</v>
      </c>
      <c r="AA1417" s="5">
        <f t="shared" si="595"/>
        <v>-5.6676056154825183E-4</v>
      </c>
      <c r="AB1417" s="5">
        <f t="shared" si="596"/>
        <v>-4.3366034291558719E-5</v>
      </c>
      <c r="AC1417" s="5">
        <f t="shared" si="597"/>
        <v>-3.7560444040661833E-3</v>
      </c>
      <c r="AD1417" s="5">
        <f t="shared" si="598"/>
        <v>-2.3105698023019317E-3</v>
      </c>
      <c r="AE1417" s="5">
        <f t="shared" si="599"/>
        <v>-2.5786813399000241E-3</v>
      </c>
      <c r="AF1417" s="5">
        <f t="shared" si="600"/>
        <v>-4.5460192725046422E-3</v>
      </c>
      <c r="AG1417" s="5">
        <f t="shared" si="601"/>
        <v>-2.7910187326253277E-3</v>
      </c>
      <c r="AH1417" s="5">
        <f t="shared" si="602"/>
        <v>-1.9287591833975215E-3</v>
      </c>
      <c r="AI1417" s="5">
        <f t="shared" si="578"/>
        <v>-7.8916374835356073E-3</v>
      </c>
      <c r="AJ1417" s="5">
        <f t="shared" si="579"/>
        <v>-5.3317103536948407E-3</v>
      </c>
      <c r="AK1417" s="5">
        <f t="shared" si="580"/>
        <v>-5.9587806936098886E-3</v>
      </c>
      <c r="AL1417" s="5">
        <f t="shared" si="581"/>
        <v>-9.9561062581599025E-4</v>
      </c>
      <c r="AM1417" s="5">
        <f t="shared" si="582"/>
        <v>-9.0027100849154884E-5</v>
      </c>
      <c r="AN1417" s="5">
        <f t="shared" si="583"/>
        <v>2.9872537448607517E-3</v>
      </c>
      <c r="AO1417" s="5">
        <f t="shared" si="584"/>
        <v>2.9872537448607517E-3</v>
      </c>
      <c r="AP1417" s="5">
        <f t="shared" si="585"/>
        <v>3.0380656867918798E-3</v>
      </c>
      <c r="AQ1417" s="5">
        <f t="shared" si="586"/>
        <v>-9.7420974904418589E-3</v>
      </c>
      <c r="AR1417" s="5">
        <f t="shared" si="587"/>
        <v>1.3791812953669602E-3</v>
      </c>
      <c r="AS1417" s="5">
        <f t="shared" si="588"/>
        <v>-8.6960607690644842E-4</v>
      </c>
      <c r="AT1417" s="5">
        <f t="shared" si="589"/>
        <v>1.643841020769532E-3</v>
      </c>
      <c r="AU1417" s="5">
        <f t="shared" si="590"/>
        <v>-9.7420951022751945E-3</v>
      </c>
      <c r="AV1417" s="5">
        <f t="shared" si="591"/>
        <v>1.3792384233370925E-3</v>
      </c>
      <c r="AW1417" s="5">
        <f t="shared" si="592"/>
        <v>-8.6958587991159408E-4</v>
      </c>
      <c r="AX1417" s="5">
        <f t="shared" si="593"/>
        <v>-7.7295004211805907E-3</v>
      </c>
      <c r="AZ1417" s="7">
        <f t="shared" si="603"/>
        <v>160.27540349961029</v>
      </c>
      <c r="BA1417" s="4">
        <f t="shared" si="594"/>
        <v>-2.2636265267862352E-3</v>
      </c>
      <c r="BB1417" s="5">
        <f>AZ1417/MAX($AZ$16:AZ1417)-1</f>
        <v>-8.32935294182513E-3</v>
      </c>
    </row>
    <row r="1418" spans="1:54" x14ac:dyDescent="0.25">
      <c r="A1418" s="3">
        <v>44622</v>
      </c>
      <c r="B1418">
        <f>IFERROR(VLOOKUP($A1418,Finnifty!$A$14:$I$486,B$15+1,FALSE),All_curves!B1417)</f>
        <v>1075682.25</v>
      </c>
      <c r="C1418">
        <f>IFERROR(VLOOKUP($A1418,Finnifty!$A$14:$I$486,C$15+1,FALSE),All_curves!C1417)</f>
        <v>1077985.8799999999</v>
      </c>
      <c r="D1418">
        <f>IFERROR(VLOOKUP($A1418,Finnifty!$A$14:$I$486,D$15+1,FALSE),All_curves!D1417)</f>
        <v>1121989.25</v>
      </c>
      <c r="E1418">
        <f>IFERROR(VLOOKUP($A1418,Finnifty!$A$14:$I$486,E$15+1,FALSE),All_curves!E1417)</f>
        <v>1058434.25</v>
      </c>
      <c r="F1418">
        <f>IFERROR(VLOOKUP($A1418,Finnifty!$A$14:$I$486,F$15+1,FALSE),All_curves!F1417)</f>
        <v>1099851.8799999999</v>
      </c>
      <c r="G1418">
        <f>IFERROR(VLOOKUP($A1418,Finnifty!$A$14:$I$486,G$15+1,FALSE),All_curves!G1417)</f>
        <v>1148730.6299999999</v>
      </c>
      <c r="H1418">
        <f>IFERROR(VLOOKUP($A1418,Finnifty!$A$14:$I$486,H$15+1,FALSE),All_curves!H1417)</f>
        <v>1141594.75</v>
      </c>
      <c r="I1418">
        <f>IFERROR(VLOOKUP($A1418,Finnifty!$A$14:$I$486,I$15+1,FALSE),All_curves!I1417)</f>
        <v>1037394.06</v>
      </c>
      <c r="J1418">
        <f>IFERROR(VLOOKUP($A1418,Banknifty!$A$14:$I$4860,2,FALSE),All_curves!J1417)</f>
        <v>19563264</v>
      </c>
      <c r="K1418">
        <f>IFERROR(VLOOKUP($A1418,Banknifty!$A$14:$I$4860,3,FALSE),All_curves!K1417)</f>
        <v>34141368</v>
      </c>
      <c r="L1418">
        <f>IFERROR(VLOOKUP($A1418,Banknifty!$A$14:$I$4860,4,FALSE),All_curves!L1417)</f>
        <v>25237748</v>
      </c>
      <c r="M1418">
        <f>IFERROR(VLOOKUP($A1418,Banknifty!$A$14:$I$4860,5,FALSE),All_curves!M1417)</f>
        <v>35734464</v>
      </c>
      <c r="N1418">
        <f>IFERROR(VLOOKUP($A1418,Banknifty!$A$14:$I$4860,6,FALSE),All_curves!N1417)</f>
        <v>20313394</v>
      </c>
      <c r="O1418">
        <f>IFERROR(VLOOKUP($A1418,Banknifty!$A$14:$I$4860,7,FALSE),All_curves!O1417)</f>
        <v>33243818</v>
      </c>
      <c r="P1418">
        <f>IFERROR(VLOOKUP($A1418,Banknifty!$A$14:$I$4860,8,FALSE),All_curves!P1417)</f>
        <v>33243818</v>
      </c>
      <c r="Q1418">
        <f>IFERROR(VLOOKUP($A1418,Banknifty!$A$14:$I$4860,9,FALSE),All_curves!Q1417)</f>
        <v>26046102</v>
      </c>
      <c r="R1418">
        <f>IFERROR(VLOOKUP($A1418,Nifty!$A$14:$I$4860,2,FALSE),All_curves!R1417)</f>
        <v>10770083</v>
      </c>
      <c r="S1418">
        <f>IFERROR(VLOOKUP($A1418,Nifty!$A$14:$I$4860,3,FALSE),All_curves!S1417)</f>
        <v>13302731</v>
      </c>
      <c r="T1418">
        <f>IFERROR(VLOOKUP($A1418,Nifty!$A$14:$I$4860,4,FALSE),All_curves!T1417)</f>
        <v>13980542</v>
      </c>
      <c r="U1418">
        <f>IFERROR(VLOOKUP($A1418,Nifty!$A$14:$I$4860,5,FALSE),All_curves!U1417)</f>
        <v>14038334</v>
      </c>
      <c r="V1418">
        <f>IFERROR(VLOOKUP($A1418,Nifty!$A$14:$I$4860,6,FALSE),All_curves!V1417)</f>
        <v>11908024</v>
      </c>
      <c r="W1418">
        <f>IFERROR(VLOOKUP($A1418,Nifty!$A$14:$I$4860,7,FALSE),All_curves!W1417)</f>
        <v>13833084</v>
      </c>
      <c r="X1418">
        <f>IFERROR(VLOOKUP($A1418,Nifty!$A$14:$I$4860,8,FALSE),All_curves!X1417)</f>
        <v>13969438</v>
      </c>
      <c r="Y1418">
        <f>IFERROR(VLOOKUP($A1418,Nifty!$A$14:$I$4860,9,FALSE),All_curves!Y1417)</f>
        <v>12945860</v>
      </c>
      <c r="AA1418" s="5">
        <f t="shared" si="595"/>
        <v>0</v>
      </c>
      <c r="AB1418" s="5">
        <f t="shared" si="596"/>
        <v>0</v>
      </c>
      <c r="AC1418" s="5">
        <f t="shared" si="597"/>
        <v>0</v>
      </c>
      <c r="AD1418" s="5">
        <f t="shared" si="598"/>
        <v>0</v>
      </c>
      <c r="AE1418" s="5">
        <f t="shared" si="599"/>
        <v>0</v>
      </c>
      <c r="AF1418" s="5">
        <f t="shared" si="600"/>
        <v>0</v>
      </c>
      <c r="AG1418" s="5">
        <f t="shared" si="601"/>
        <v>0</v>
      </c>
      <c r="AH1418" s="5">
        <f t="shared" si="602"/>
        <v>0</v>
      </c>
      <c r="AI1418" s="5">
        <f t="shared" si="578"/>
        <v>1.7267174007460362E-3</v>
      </c>
      <c r="AJ1418" s="5">
        <f t="shared" si="579"/>
        <v>-6.7320734832877482E-3</v>
      </c>
      <c r="AK1418" s="5">
        <f t="shared" si="580"/>
        <v>-8.4566861991413056E-3</v>
      </c>
      <c r="AL1418" s="5">
        <f t="shared" si="581"/>
        <v>-6.5535367113374043E-3</v>
      </c>
      <c r="AM1418" s="5">
        <f t="shared" si="582"/>
        <v>1.2691374667104016E-2</v>
      </c>
      <c r="AN1418" s="5">
        <f t="shared" si="583"/>
        <v>2.5074500543251776E-2</v>
      </c>
      <c r="AO1418" s="5">
        <f t="shared" si="584"/>
        <v>2.5074500543251776E-2</v>
      </c>
      <c r="AP1418" s="5">
        <f t="shared" si="585"/>
        <v>6.7134841101763598E-3</v>
      </c>
      <c r="AQ1418" s="5">
        <f t="shared" si="586"/>
        <v>-6.2792003229139581E-4</v>
      </c>
      <c r="AR1418" s="5">
        <f t="shared" si="587"/>
        <v>-6.4742176601116919E-3</v>
      </c>
      <c r="AS1418" s="5">
        <f t="shared" si="588"/>
        <v>-5.3015797304543089E-3</v>
      </c>
      <c r="AT1418" s="5">
        <f t="shared" si="589"/>
        <v>-5.5286840910122592E-3</v>
      </c>
      <c r="AU1418" s="5">
        <f t="shared" si="590"/>
        <v>-6.2792129851640954E-4</v>
      </c>
      <c r="AV1418" s="5">
        <f t="shared" si="591"/>
        <v>-6.4742893296216852E-3</v>
      </c>
      <c r="AW1418" s="5">
        <f t="shared" si="592"/>
        <v>-5.3015926566800653E-3</v>
      </c>
      <c r="AX1418" s="5">
        <f t="shared" si="593"/>
        <v>1.6439176940925559E-3</v>
      </c>
      <c r="AZ1418" s="7">
        <f t="shared" si="603"/>
        <v>160.41461600220293</v>
      </c>
      <c r="BA1418" s="4">
        <f t="shared" si="594"/>
        <v>8.6858307359034359E-4</v>
      </c>
      <c r="BB1418" s="5">
        <f>AZ1418/MAX($AZ$16:AZ1418)-1</f>
        <v>-7.4680046032138403E-3</v>
      </c>
    </row>
    <row r="1419" spans="1:54" x14ac:dyDescent="0.25">
      <c r="A1419" s="3">
        <v>44623</v>
      </c>
      <c r="B1419">
        <f>IFERROR(VLOOKUP($A1419,Finnifty!$A$14:$I$486,B$15+1,FALSE),All_curves!B1418)</f>
        <v>1076401.1299999999</v>
      </c>
      <c r="C1419">
        <f>IFERROR(VLOOKUP($A1419,Finnifty!$A$14:$I$486,C$15+1,FALSE),All_curves!C1418)</f>
        <v>1077816.25</v>
      </c>
      <c r="D1419">
        <f>IFERROR(VLOOKUP($A1419,Finnifty!$A$14:$I$486,D$15+1,FALSE),All_curves!D1418)</f>
        <v>1122073.3799999999</v>
      </c>
      <c r="E1419">
        <f>IFERROR(VLOOKUP($A1419,Finnifty!$A$14:$I$486,E$15+1,FALSE),All_curves!E1418)</f>
        <v>1058434.25</v>
      </c>
      <c r="F1419">
        <f>IFERROR(VLOOKUP($A1419,Finnifty!$A$14:$I$486,F$15+1,FALSE),All_curves!F1418)</f>
        <v>1100586.8799999999</v>
      </c>
      <c r="G1419">
        <f>IFERROR(VLOOKUP($A1419,Finnifty!$A$14:$I$486,G$15+1,FALSE),All_curves!G1418)</f>
        <v>1148549.8799999999</v>
      </c>
      <c r="H1419">
        <f>IFERROR(VLOOKUP($A1419,Finnifty!$A$14:$I$486,H$15+1,FALSE),All_curves!H1418)</f>
        <v>1141680.3799999999</v>
      </c>
      <c r="I1419">
        <f>IFERROR(VLOOKUP($A1419,Finnifty!$A$14:$I$486,I$15+1,FALSE),All_curves!I1418)</f>
        <v>1037394.06</v>
      </c>
      <c r="J1419">
        <f>IFERROR(VLOOKUP($A1419,Banknifty!$A$14:$I$4860,2,FALSE),All_curves!J1418)</f>
        <v>19445326</v>
      </c>
      <c r="K1419">
        <f>IFERROR(VLOOKUP($A1419,Banknifty!$A$14:$I$4860,3,FALSE),All_curves!K1418)</f>
        <v>34346556</v>
      </c>
      <c r="L1419">
        <f>IFERROR(VLOOKUP($A1419,Banknifty!$A$14:$I$4860,4,FALSE),All_curves!L1418)</f>
        <v>25085564</v>
      </c>
      <c r="M1419">
        <f>IFERROR(VLOOKUP($A1419,Banknifty!$A$14:$I$4860,5,FALSE),All_curves!M1418)</f>
        <v>35627776</v>
      </c>
      <c r="N1419">
        <f>IFERROR(VLOOKUP($A1419,Banknifty!$A$14:$I$4860,6,FALSE),All_curves!N1418)</f>
        <v>20078592</v>
      </c>
      <c r="O1419">
        <f>IFERROR(VLOOKUP($A1419,Banknifty!$A$14:$I$4860,7,FALSE),All_curves!O1418)</f>
        <v>32825604</v>
      </c>
      <c r="P1419">
        <f>IFERROR(VLOOKUP($A1419,Banknifty!$A$14:$I$4860,8,FALSE),All_curves!P1418)</f>
        <v>32825604</v>
      </c>
      <c r="Q1419">
        <f>IFERROR(VLOOKUP($A1419,Banknifty!$A$14:$I$4860,9,FALSE),All_curves!Q1418)</f>
        <v>25782522</v>
      </c>
      <c r="R1419">
        <f>IFERROR(VLOOKUP($A1419,Nifty!$A$14:$I$4860,2,FALSE),All_curves!R1418)</f>
        <v>10752321</v>
      </c>
      <c r="S1419">
        <f>IFERROR(VLOOKUP($A1419,Nifty!$A$14:$I$4860,3,FALSE),All_curves!S1418)</f>
        <v>13445249</v>
      </c>
      <c r="T1419">
        <f>IFERROR(VLOOKUP($A1419,Nifty!$A$14:$I$4860,4,FALSE),All_curves!T1418)</f>
        <v>13935159</v>
      </c>
      <c r="U1419">
        <f>IFERROR(VLOOKUP($A1419,Nifty!$A$14:$I$4860,5,FALSE),All_curves!U1418)</f>
        <v>13964524</v>
      </c>
      <c r="V1419">
        <f>IFERROR(VLOOKUP($A1419,Nifty!$A$14:$I$4860,6,FALSE),All_curves!V1418)</f>
        <v>11893799</v>
      </c>
      <c r="W1419">
        <f>IFERROR(VLOOKUP($A1419,Nifty!$A$14:$I$4860,7,FALSE),All_curves!W1418)</f>
        <v>13819310</v>
      </c>
      <c r="X1419">
        <f>IFERROR(VLOOKUP($A1419,Nifty!$A$14:$I$4860,8,FALSE),All_curves!X1418)</f>
        <v>13942703</v>
      </c>
      <c r="Y1419">
        <f>IFERROR(VLOOKUP($A1419,Nifty!$A$14:$I$4860,9,FALSE),All_curves!Y1418)</f>
        <v>12874287</v>
      </c>
      <c r="AA1419" s="5">
        <f t="shared" si="595"/>
        <v>6.6830144310725537E-4</v>
      </c>
      <c r="AB1419" s="5">
        <f t="shared" si="596"/>
        <v>-1.5735827634388855E-4</v>
      </c>
      <c r="AC1419" s="5">
        <f t="shared" si="597"/>
        <v>7.4982893107033988E-5</v>
      </c>
      <c r="AD1419" s="5">
        <f t="shared" si="598"/>
        <v>0</v>
      </c>
      <c r="AE1419" s="5">
        <f t="shared" si="599"/>
        <v>6.6827180401785036E-4</v>
      </c>
      <c r="AF1419" s="5">
        <f t="shared" si="600"/>
        <v>-1.57347593316981E-4</v>
      </c>
      <c r="AG1419" s="5">
        <f t="shared" si="601"/>
        <v>7.5009104588019682E-5</v>
      </c>
      <c r="AH1419" s="5">
        <f t="shared" si="602"/>
        <v>0</v>
      </c>
      <c r="AI1419" s="5">
        <f t="shared" si="578"/>
        <v>-6.0285441120663252E-3</v>
      </c>
      <c r="AJ1419" s="5">
        <f t="shared" si="579"/>
        <v>6.0099525010246513E-3</v>
      </c>
      <c r="AK1419" s="5">
        <f t="shared" si="580"/>
        <v>-6.0300150393767238E-3</v>
      </c>
      <c r="AL1419" s="5">
        <f t="shared" si="581"/>
        <v>-2.9855771727820279E-3</v>
      </c>
      <c r="AM1419" s="5">
        <f t="shared" si="582"/>
        <v>-1.1558974339787809E-2</v>
      </c>
      <c r="AN1419" s="5">
        <f t="shared" si="583"/>
        <v>-1.2580203633649978E-2</v>
      </c>
      <c r="AO1419" s="5">
        <f t="shared" si="584"/>
        <v>-1.2580203633649978E-2</v>
      </c>
      <c r="AP1419" s="5">
        <f t="shared" si="585"/>
        <v>-1.011974843682939E-2</v>
      </c>
      <c r="AQ1419" s="5">
        <f t="shared" si="586"/>
        <v>-1.6491980609619761E-3</v>
      </c>
      <c r="AR1419" s="5">
        <f t="shared" si="587"/>
        <v>1.0713439217856946E-2</v>
      </c>
      <c r="AS1419" s="5">
        <f t="shared" si="588"/>
        <v>-3.2461545482285192E-3</v>
      </c>
      <c r="AT1419" s="5">
        <f t="shared" si="589"/>
        <v>-5.2577463964028626E-3</v>
      </c>
      <c r="AU1419" s="5">
        <f t="shared" si="590"/>
        <v>-1.1945726679758462E-3</v>
      </c>
      <c r="AV1419" s="5">
        <f t="shared" si="591"/>
        <v>-9.9572879048515084E-4</v>
      </c>
      <c r="AW1419" s="5">
        <f t="shared" si="592"/>
        <v>-1.9138207277916708E-3</v>
      </c>
      <c r="AX1419" s="5">
        <f t="shared" si="593"/>
        <v>-5.5286400439986672E-3</v>
      </c>
      <c r="AZ1419" s="7">
        <f t="shared" si="603"/>
        <v>159.98835508923148</v>
      </c>
      <c r="BA1419" s="4">
        <f t="shared" si="594"/>
        <v>-2.6572448545810856E-3</v>
      </c>
      <c r="BB1419" s="5">
        <f>AZ1419/MAX($AZ$16:AZ1419)-1</f>
        <v>-1.0105405140989121E-2</v>
      </c>
    </row>
    <row r="1420" spans="1:54" x14ac:dyDescent="0.25">
      <c r="A1420" s="3">
        <v>44624</v>
      </c>
      <c r="B1420">
        <f>IFERROR(VLOOKUP($A1420,Finnifty!$A$14:$I$486,B$15+1,FALSE),All_curves!B1419)</f>
        <v>1079794.8799999999</v>
      </c>
      <c r="C1420">
        <f>IFERROR(VLOOKUP($A1420,Finnifty!$A$14:$I$486,C$15+1,FALSE),All_curves!C1419)</f>
        <v>1082724.8799999999</v>
      </c>
      <c r="D1420">
        <f>IFERROR(VLOOKUP($A1420,Finnifty!$A$14:$I$486,D$15+1,FALSE),All_curves!D1419)</f>
        <v>1125236.3799999999</v>
      </c>
      <c r="E1420">
        <f>IFERROR(VLOOKUP($A1420,Finnifty!$A$14:$I$486,E$15+1,FALSE),All_curves!E1419)</f>
        <v>1055260.5</v>
      </c>
      <c r="F1420">
        <f>IFERROR(VLOOKUP($A1420,Finnifty!$A$14:$I$486,F$15+1,FALSE),All_curves!F1419)</f>
        <v>1104165.8799999999</v>
      </c>
      <c r="G1420">
        <f>IFERROR(VLOOKUP($A1420,Finnifty!$A$14:$I$486,G$15+1,FALSE),All_curves!G1419)</f>
        <v>1153780.75</v>
      </c>
      <c r="H1420">
        <f>IFERROR(VLOOKUP($A1420,Finnifty!$A$14:$I$486,H$15+1,FALSE),All_curves!H1419)</f>
        <v>1144076.3799999999</v>
      </c>
      <c r="I1420">
        <f>IFERROR(VLOOKUP($A1420,Finnifty!$A$14:$I$486,I$15+1,FALSE),All_curves!I1419)</f>
        <v>1034381.75</v>
      </c>
      <c r="J1420">
        <f>IFERROR(VLOOKUP($A1420,Banknifty!$A$14:$I$4860,2,FALSE),All_curves!J1419)</f>
        <v>19349498</v>
      </c>
      <c r="K1420">
        <f>IFERROR(VLOOKUP($A1420,Banknifty!$A$14:$I$4860,3,FALSE),All_curves!K1419)</f>
        <v>34208112</v>
      </c>
      <c r="L1420">
        <f>IFERROR(VLOOKUP($A1420,Banknifty!$A$14:$I$4860,4,FALSE),All_curves!L1419)</f>
        <v>25085564</v>
      </c>
      <c r="M1420">
        <f>IFERROR(VLOOKUP($A1420,Banknifty!$A$14:$I$4860,5,FALSE),All_curves!M1419)</f>
        <v>35467312</v>
      </c>
      <c r="N1420">
        <f>IFERROR(VLOOKUP($A1420,Banknifty!$A$14:$I$4860,6,FALSE),All_curves!N1419)</f>
        <v>19920136</v>
      </c>
      <c r="O1420">
        <f>IFERROR(VLOOKUP($A1420,Banknifty!$A$14:$I$4860,7,FALSE),All_curves!O1419)</f>
        <v>32650586</v>
      </c>
      <c r="P1420">
        <f>IFERROR(VLOOKUP($A1420,Banknifty!$A$14:$I$4860,8,FALSE),All_curves!P1419)</f>
        <v>32650586</v>
      </c>
      <c r="Q1420">
        <f>IFERROR(VLOOKUP($A1420,Banknifty!$A$14:$I$4860,9,FALSE),All_curves!Q1419)</f>
        <v>25756854</v>
      </c>
      <c r="R1420">
        <f>IFERROR(VLOOKUP($A1420,Nifty!$A$14:$I$4860,2,FALSE),All_curves!R1419)</f>
        <v>10721047</v>
      </c>
      <c r="S1420">
        <f>IFERROR(VLOOKUP($A1420,Nifty!$A$14:$I$4860,3,FALSE),All_curves!S1419)</f>
        <v>13389426</v>
      </c>
      <c r="T1420">
        <f>IFERROR(VLOOKUP($A1420,Nifty!$A$14:$I$4860,4,FALSE),All_curves!T1419)</f>
        <v>13905273</v>
      </c>
      <c r="U1420">
        <f>IFERROR(VLOOKUP($A1420,Nifty!$A$14:$I$4860,5,FALSE),All_curves!U1419)</f>
        <v>13964524</v>
      </c>
      <c r="V1420">
        <f>IFERROR(VLOOKUP($A1420,Nifty!$A$14:$I$4860,6,FALSE),All_curves!V1419)</f>
        <v>11923198</v>
      </c>
      <c r="W1420">
        <f>IFERROR(VLOOKUP($A1420,Nifty!$A$14:$I$4860,7,FALSE),All_curves!W1419)</f>
        <v>13834224</v>
      </c>
      <c r="X1420">
        <f>IFERROR(VLOOKUP($A1420,Nifty!$A$14:$I$4860,8,FALSE),All_curves!X1419)</f>
        <v>13984263</v>
      </c>
      <c r="Y1420">
        <f>IFERROR(VLOOKUP($A1420,Nifty!$A$14:$I$4860,9,FALSE),All_curves!Y1419)</f>
        <v>12874287</v>
      </c>
      <c r="AA1420" s="5">
        <f t="shared" si="595"/>
        <v>3.1528673701781695E-3</v>
      </c>
      <c r="AB1420" s="5">
        <f t="shared" si="596"/>
        <v>4.5542364016128989E-3</v>
      </c>
      <c r="AC1420" s="5">
        <f t="shared" si="597"/>
        <v>2.8188887254414485E-3</v>
      </c>
      <c r="AD1420" s="5">
        <f t="shared" si="598"/>
        <v>-2.998532974532897E-3</v>
      </c>
      <c r="AE1420" s="5">
        <f t="shared" si="599"/>
        <v>3.2519013855589751E-3</v>
      </c>
      <c r="AF1420" s="5">
        <f t="shared" si="600"/>
        <v>4.5543254943356537E-3</v>
      </c>
      <c r="AG1420" s="5">
        <f t="shared" si="601"/>
        <v>2.0986609229458608E-3</v>
      </c>
      <c r="AH1420" s="5">
        <f t="shared" si="602"/>
        <v>-2.9037278273986722E-3</v>
      </c>
      <c r="AI1420" s="5">
        <f t="shared" si="578"/>
        <v>-4.9280737180750211E-3</v>
      </c>
      <c r="AJ1420" s="5">
        <f t="shared" si="579"/>
        <v>-4.0307971489194072E-3</v>
      </c>
      <c r="AK1420" s="5">
        <f t="shared" si="580"/>
        <v>0</v>
      </c>
      <c r="AL1420" s="5">
        <f t="shared" si="581"/>
        <v>-4.5039016749178762E-3</v>
      </c>
      <c r="AM1420" s="5">
        <f t="shared" si="582"/>
        <v>-7.8917884281926032E-3</v>
      </c>
      <c r="AN1420" s="5">
        <f t="shared" si="583"/>
        <v>-5.3317526160371331E-3</v>
      </c>
      <c r="AO1420" s="5">
        <f t="shared" si="584"/>
        <v>-5.3317526160371331E-3</v>
      </c>
      <c r="AP1420" s="5">
        <f t="shared" si="585"/>
        <v>-9.9555815369811729E-4</v>
      </c>
      <c r="AQ1420" s="5">
        <f t="shared" si="586"/>
        <v>-2.9085813193263643E-3</v>
      </c>
      <c r="AR1420" s="5">
        <f t="shared" si="587"/>
        <v>-4.1518755063592039E-3</v>
      </c>
      <c r="AS1420" s="5">
        <f t="shared" si="588"/>
        <v>-2.1446472193105137E-3</v>
      </c>
      <c r="AT1420" s="5">
        <f t="shared" si="589"/>
        <v>0</v>
      </c>
      <c r="AU1420" s="5">
        <f t="shared" si="590"/>
        <v>2.4717922339194676E-3</v>
      </c>
      <c r="AV1420" s="5">
        <f t="shared" si="591"/>
        <v>1.0792145193934122E-3</v>
      </c>
      <c r="AW1420" s="5">
        <f t="shared" si="592"/>
        <v>2.980770658314924E-3</v>
      </c>
      <c r="AX1420" s="5">
        <f t="shared" si="593"/>
        <v>0</v>
      </c>
      <c r="AZ1420" s="7">
        <f t="shared" si="603"/>
        <v>159.84730981207755</v>
      </c>
      <c r="BA1420" s="4">
        <f t="shared" si="594"/>
        <v>-8.815971454626721E-4</v>
      </c>
      <c r="BB1420" s="5">
        <f>AZ1420/MAX($AZ$16:AZ1420)-1</f>
        <v>-1.0978093390125676E-2</v>
      </c>
    </row>
    <row r="1421" spans="1:54" x14ac:dyDescent="0.25">
      <c r="A1421" s="3">
        <v>44627</v>
      </c>
      <c r="B1421">
        <f>IFERROR(VLOOKUP($A1421,Finnifty!$A$14:$I$486,B$15+1,FALSE),All_curves!B1420)</f>
        <v>1082377</v>
      </c>
      <c r="C1421">
        <f>IFERROR(VLOOKUP($A1421,Finnifty!$A$14:$I$486,C$15+1,FALSE),All_curves!C1420)</f>
        <v>1072894.8799999999</v>
      </c>
      <c r="D1421">
        <f>IFERROR(VLOOKUP($A1421,Finnifty!$A$14:$I$486,D$15+1,FALSE),All_curves!D1420)</f>
        <v>1121384.6299999999</v>
      </c>
      <c r="E1421">
        <f>IFERROR(VLOOKUP($A1421,Finnifty!$A$14:$I$486,E$15+1,FALSE),All_curves!E1420)</f>
        <v>1048546.38</v>
      </c>
      <c r="F1421">
        <f>IFERROR(VLOOKUP($A1421,Finnifty!$A$14:$I$486,F$15+1,FALSE),All_curves!F1420)</f>
        <v>1101017.5</v>
      </c>
      <c r="G1421">
        <f>IFERROR(VLOOKUP($A1421,Finnifty!$A$14:$I$486,G$15+1,FALSE),All_curves!G1420)</f>
        <v>1143305.6299999999</v>
      </c>
      <c r="H1421">
        <f>IFERROR(VLOOKUP($A1421,Finnifty!$A$14:$I$486,H$15+1,FALSE),All_curves!H1420)</f>
        <v>1137218.75</v>
      </c>
      <c r="I1421">
        <f>IFERROR(VLOOKUP($A1421,Finnifty!$A$14:$I$486,I$15+1,FALSE),All_curves!I1420)</f>
        <v>1027720.81</v>
      </c>
      <c r="J1421">
        <f>IFERROR(VLOOKUP($A1421,Banknifty!$A$14:$I$4860,2,FALSE),All_curves!J1420)</f>
        <v>19281204</v>
      </c>
      <c r="K1421">
        <f>IFERROR(VLOOKUP($A1421,Banknifty!$A$14:$I$4860,3,FALSE),All_curves!K1420)</f>
        <v>34001924</v>
      </c>
      <c r="L1421">
        <f>IFERROR(VLOOKUP($A1421,Banknifty!$A$14:$I$4860,4,FALSE),All_curves!L1420)</f>
        <v>25081532</v>
      </c>
      <c r="M1421">
        <f>IFERROR(VLOOKUP($A1421,Banknifty!$A$14:$I$4860,5,FALSE),All_curves!M1420)</f>
        <v>35223584</v>
      </c>
      <c r="N1421">
        <f>IFERROR(VLOOKUP($A1421,Banknifty!$A$14:$I$4860,6,FALSE),All_curves!N1420)</f>
        <v>19954534</v>
      </c>
      <c r="O1421">
        <f>IFERROR(VLOOKUP($A1421,Banknifty!$A$14:$I$4860,7,FALSE),All_curves!O1420)</f>
        <v>32430778</v>
      </c>
      <c r="P1421">
        <f>IFERROR(VLOOKUP($A1421,Banknifty!$A$14:$I$4860,8,FALSE),All_curves!P1420)</f>
        <v>32430778</v>
      </c>
      <c r="Q1421">
        <f>IFERROR(VLOOKUP($A1421,Banknifty!$A$14:$I$4860,9,FALSE),All_curves!Q1420)</f>
        <v>25588056</v>
      </c>
      <c r="R1421">
        <f>IFERROR(VLOOKUP($A1421,Nifty!$A$14:$I$4860,2,FALSE),All_curves!R1420)</f>
        <v>10713334</v>
      </c>
      <c r="S1421">
        <f>IFERROR(VLOOKUP($A1421,Nifty!$A$14:$I$4860,3,FALSE),All_curves!S1420)</f>
        <v>13309346</v>
      </c>
      <c r="T1421">
        <f>IFERROR(VLOOKUP($A1421,Nifty!$A$14:$I$4860,4,FALSE),All_curves!T1420)</f>
        <v>13851946</v>
      </c>
      <c r="U1421">
        <f>IFERROR(VLOOKUP($A1421,Nifty!$A$14:$I$4860,5,FALSE),All_curves!U1420)</f>
        <v>13964524</v>
      </c>
      <c r="V1421">
        <f>IFERROR(VLOOKUP($A1421,Nifty!$A$14:$I$4860,6,FALSE),All_curves!V1420)</f>
        <v>11914620</v>
      </c>
      <c r="W1421">
        <f>IFERROR(VLOOKUP($A1421,Nifty!$A$14:$I$4860,7,FALSE),All_curves!W1420)</f>
        <v>13751483</v>
      </c>
      <c r="X1421">
        <f>IFERROR(VLOOKUP($A1421,Nifty!$A$14:$I$4860,8,FALSE),All_curves!X1420)</f>
        <v>13930632</v>
      </c>
      <c r="Y1421">
        <f>IFERROR(VLOOKUP($A1421,Nifty!$A$14:$I$4860,9,FALSE),All_curves!Y1420)</f>
        <v>12874287</v>
      </c>
      <c r="AA1421" s="5">
        <f t="shared" si="595"/>
        <v>2.3913060228624161E-3</v>
      </c>
      <c r="AB1421" s="5">
        <f t="shared" si="596"/>
        <v>-9.0789453365105466E-3</v>
      </c>
      <c r="AC1421" s="5">
        <f t="shared" si="597"/>
        <v>-3.4230585399309676E-3</v>
      </c>
      <c r="AD1421" s="5">
        <f t="shared" si="598"/>
        <v>-6.3625237559825631E-3</v>
      </c>
      <c r="AE1421" s="5">
        <f t="shared" si="599"/>
        <v>-2.8513650503309007E-3</v>
      </c>
      <c r="AF1421" s="5">
        <f t="shared" si="600"/>
        <v>-9.0789519585936507E-3</v>
      </c>
      <c r="AG1421" s="5">
        <f t="shared" si="601"/>
        <v>-5.9940316222591994E-3</v>
      </c>
      <c r="AH1421" s="5">
        <f t="shared" si="602"/>
        <v>-6.439537433834186E-3</v>
      </c>
      <c r="AI1421" s="5">
        <f t="shared" si="578"/>
        <v>-3.5294972510397926E-3</v>
      </c>
      <c r="AJ1421" s="5">
        <f t="shared" si="579"/>
        <v>-6.0274592178604092E-3</v>
      </c>
      <c r="AK1421" s="5">
        <f t="shared" si="580"/>
        <v>-1.607298922997602E-4</v>
      </c>
      <c r="AL1421" s="5">
        <f t="shared" si="581"/>
        <v>-6.8719050375173341E-3</v>
      </c>
      <c r="AM1421" s="5">
        <f t="shared" si="582"/>
        <v>1.7267954395492335E-3</v>
      </c>
      <c r="AN1421" s="5">
        <f t="shared" si="583"/>
        <v>-6.7321303207238392E-3</v>
      </c>
      <c r="AO1421" s="5">
        <f t="shared" si="584"/>
        <v>-6.7321303207238392E-3</v>
      </c>
      <c r="AP1421" s="5">
        <f t="shared" si="585"/>
        <v>-6.5535177549245205E-3</v>
      </c>
      <c r="AQ1421" s="5">
        <f t="shared" si="586"/>
        <v>-7.1942600382224331E-4</v>
      </c>
      <c r="AR1421" s="5">
        <f t="shared" si="587"/>
        <v>-5.9808389097486536E-3</v>
      </c>
      <c r="AS1421" s="5">
        <f t="shared" si="588"/>
        <v>-3.8350199956520559E-3</v>
      </c>
      <c r="AT1421" s="5">
        <f t="shared" si="589"/>
        <v>0</v>
      </c>
      <c r="AU1421" s="5">
        <f t="shared" si="590"/>
        <v>-7.1943785551498163E-4</v>
      </c>
      <c r="AV1421" s="5">
        <f t="shared" si="591"/>
        <v>-5.98089202545804E-3</v>
      </c>
      <c r="AW1421" s="5">
        <f t="shared" si="592"/>
        <v>-3.8350966368410067E-3</v>
      </c>
      <c r="AX1421" s="5">
        <f t="shared" si="593"/>
        <v>0</v>
      </c>
      <c r="AZ1421" s="7">
        <f t="shared" si="603"/>
        <v>159.20266963227925</v>
      </c>
      <c r="BA1421" s="4">
        <f t="shared" si="594"/>
        <v>-4.032849727381535E-3</v>
      </c>
      <c r="BB1421" s="5">
        <f>AZ1421/MAX($AZ$16:AZ1421)-1</f>
        <v>-1.4966670116571601E-2</v>
      </c>
    </row>
    <row r="1422" spans="1:54" x14ac:dyDescent="0.25">
      <c r="A1422" s="3">
        <v>44628</v>
      </c>
      <c r="B1422">
        <f>IFERROR(VLOOKUP($A1422,Finnifty!$A$14:$I$486,B$15+1,FALSE),All_curves!B1421)</f>
        <v>1086194.6299999999</v>
      </c>
      <c r="C1422">
        <f>IFERROR(VLOOKUP($A1422,Finnifty!$A$14:$I$486,C$15+1,FALSE),All_curves!C1421)</f>
        <v>1081291.8799999999</v>
      </c>
      <c r="D1422">
        <f>IFERROR(VLOOKUP($A1422,Finnifty!$A$14:$I$486,D$15+1,FALSE),All_curves!D1421)</f>
        <v>1122352.5</v>
      </c>
      <c r="E1422">
        <f>IFERROR(VLOOKUP($A1422,Finnifty!$A$14:$I$486,E$15+1,FALSE),All_curves!E1421)</f>
        <v>1054345</v>
      </c>
      <c r="F1422">
        <f>IFERROR(VLOOKUP($A1422,Finnifty!$A$14:$I$486,F$15+1,FALSE),All_curves!F1421)</f>
        <v>1106474.1299999999</v>
      </c>
      <c r="G1422">
        <f>IFERROR(VLOOKUP($A1422,Finnifty!$A$14:$I$486,G$15+1,FALSE),All_curves!G1421)</f>
        <v>1146072.5</v>
      </c>
      <c r="H1422">
        <f>IFERROR(VLOOKUP($A1422,Finnifty!$A$14:$I$486,H$15+1,FALSE),All_curves!H1421)</f>
        <v>1138200.3799999999</v>
      </c>
      <c r="I1422">
        <f>IFERROR(VLOOKUP($A1422,Finnifty!$A$14:$I$486,I$15+1,FALSE),All_curves!I1421)</f>
        <v>1033404.25</v>
      </c>
      <c r="J1422">
        <f>IFERROR(VLOOKUP($A1422,Banknifty!$A$14:$I$4860,2,FALSE),All_curves!J1421)</f>
        <v>19314434</v>
      </c>
      <c r="K1422">
        <f>IFERROR(VLOOKUP($A1422,Banknifty!$A$14:$I$4860,3,FALSE),All_curves!K1421)</f>
        <v>34084280</v>
      </c>
      <c r="L1422">
        <f>IFERROR(VLOOKUP($A1422,Banknifty!$A$14:$I$4860,4,FALSE),All_curves!L1421)</f>
        <v>25223844</v>
      </c>
      <c r="M1422">
        <f>IFERROR(VLOOKUP($A1422,Banknifty!$A$14:$I$4860,5,FALSE),All_curves!M1421)</f>
        <v>35280780</v>
      </c>
      <c r="N1422">
        <f>IFERROR(VLOOKUP($A1422,Banknifty!$A$14:$I$4860,6,FALSE),All_curves!N1421)</f>
        <v>19871674</v>
      </c>
      <c r="O1422">
        <f>IFERROR(VLOOKUP($A1422,Banknifty!$A$14:$I$4860,7,FALSE),All_curves!O1421)</f>
        <v>32430128</v>
      </c>
      <c r="P1422">
        <f>IFERROR(VLOOKUP($A1422,Banknifty!$A$14:$I$4860,8,FALSE),All_curves!P1421)</f>
        <v>32430128</v>
      </c>
      <c r="Q1422">
        <f>IFERROR(VLOOKUP($A1422,Banknifty!$A$14:$I$4860,9,FALSE),All_curves!Q1421)</f>
        <v>25582314</v>
      </c>
      <c r="R1422">
        <f>IFERROR(VLOOKUP($A1422,Nifty!$A$14:$I$4860,2,FALSE),All_curves!R1421)</f>
        <v>10762720</v>
      </c>
      <c r="S1422">
        <f>IFERROR(VLOOKUP($A1422,Nifty!$A$14:$I$4860,3,FALSE),All_curves!S1421)</f>
        <v>13315155</v>
      </c>
      <c r="T1422">
        <f>IFERROR(VLOOKUP($A1422,Nifty!$A$14:$I$4860,4,FALSE),All_curves!T1421)</f>
        <v>13857215</v>
      </c>
      <c r="U1422">
        <f>IFERROR(VLOOKUP($A1422,Nifty!$A$14:$I$4860,5,FALSE),All_curves!U1421)</f>
        <v>13954540</v>
      </c>
      <c r="V1422">
        <f>IFERROR(VLOOKUP($A1422,Nifty!$A$14:$I$4860,6,FALSE),All_curves!V1421)</f>
        <v>11969543</v>
      </c>
      <c r="W1422">
        <f>IFERROR(VLOOKUP($A1422,Nifty!$A$14:$I$4860,7,FALSE),All_curves!W1421)</f>
        <v>13757485</v>
      </c>
      <c r="X1422">
        <f>IFERROR(VLOOKUP($A1422,Nifty!$A$14:$I$4860,8,FALSE),All_curves!X1421)</f>
        <v>13935932</v>
      </c>
      <c r="Y1422">
        <f>IFERROR(VLOOKUP($A1422,Nifty!$A$14:$I$4860,9,FALSE),All_curves!Y1421)</f>
        <v>12874287</v>
      </c>
      <c r="AA1422" s="5">
        <f t="shared" si="595"/>
        <v>3.5270797513249352E-3</v>
      </c>
      <c r="AB1422" s="5">
        <f t="shared" si="596"/>
        <v>7.826489021925509E-3</v>
      </c>
      <c r="AC1422" s="5">
        <f t="shared" si="597"/>
        <v>8.6310260913791126E-4</v>
      </c>
      <c r="AD1422" s="5">
        <f t="shared" si="598"/>
        <v>5.5301511793879321E-3</v>
      </c>
      <c r="AE1422" s="5">
        <f t="shared" si="599"/>
        <v>4.9559884379675179E-3</v>
      </c>
      <c r="AF1422" s="5">
        <f t="shared" si="600"/>
        <v>2.4200615543195081E-3</v>
      </c>
      <c r="AG1422" s="5">
        <f t="shared" si="601"/>
        <v>8.6318485339775819E-4</v>
      </c>
      <c r="AH1422" s="5">
        <f t="shared" si="602"/>
        <v>5.530140038713327E-3</v>
      </c>
      <c r="AI1422" s="5">
        <f t="shared" si="578"/>
        <v>1.7234400922265802E-3</v>
      </c>
      <c r="AJ1422" s="5">
        <f t="shared" si="579"/>
        <v>2.4220982318530204E-3</v>
      </c>
      <c r="AK1422" s="5">
        <f t="shared" si="580"/>
        <v>5.6739755769303901E-3</v>
      </c>
      <c r="AL1422" s="5">
        <f t="shared" si="581"/>
        <v>1.6237984186957544E-3</v>
      </c>
      <c r="AM1422" s="5">
        <f t="shared" si="582"/>
        <v>-4.1524397412637803E-3</v>
      </c>
      <c r="AN1422" s="5">
        <f t="shared" si="583"/>
        <v>-2.0042689077626186E-5</v>
      </c>
      <c r="AO1422" s="5">
        <f t="shared" si="584"/>
        <v>-2.0042689077626186E-5</v>
      </c>
      <c r="AP1422" s="5">
        <f t="shared" si="585"/>
        <v>-2.2440157235859015E-4</v>
      </c>
      <c r="AQ1422" s="5">
        <f t="shared" si="586"/>
        <v>4.6097694704561043E-3</v>
      </c>
      <c r="AR1422" s="5">
        <f t="shared" si="587"/>
        <v>4.3646021374743604E-4</v>
      </c>
      <c r="AS1422" s="5">
        <f t="shared" si="588"/>
        <v>3.8037976757920866E-4</v>
      </c>
      <c r="AT1422" s="5">
        <f t="shared" si="589"/>
        <v>-7.1495455197756463E-4</v>
      </c>
      <c r="AU1422" s="5">
        <f t="shared" si="590"/>
        <v>4.6097147873789268E-3</v>
      </c>
      <c r="AV1422" s="5">
        <f t="shared" si="591"/>
        <v>4.3646201649671923E-4</v>
      </c>
      <c r="AW1422" s="5">
        <f t="shared" si="592"/>
        <v>3.8045653635809806E-4</v>
      </c>
      <c r="AX1422" s="5">
        <f t="shared" si="593"/>
        <v>0</v>
      </c>
      <c r="AZ1422" s="7">
        <f t="shared" si="603"/>
        <v>159.52559149366411</v>
      </c>
      <c r="BA1422" s="4">
        <f t="shared" si="594"/>
        <v>2.0283696380892268E-3</v>
      </c>
      <c r="BB1422" s="5">
        <f>AZ1422/MAX($AZ$16:AZ1422)-1</f>
        <v>-1.2968658417730206E-2</v>
      </c>
    </row>
    <row r="1423" spans="1:54" x14ac:dyDescent="0.25">
      <c r="A1423" s="3">
        <v>44629</v>
      </c>
      <c r="B1423">
        <f>IFERROR(VLOOKUP($A1423,Finnifty!$A$14:$I$486,B$15+1,FALSE),All_curves!B1422)</f>
        <v>1086194.6299999999</v>
      </c>
      <c r="C1423">
        <f>IFERROR(VLOOKUP($A1423,Finnifty!$A$14:$I$486,C$15+1,FALSE),All_curves!C1422)</f>
        <v>1081291.8799999999</v>
      </c>
      <c r="D1423">
        <f>IFERROR(VLOOKUP($A1423,Finnifty!$A$14:$I$486,D$15+1,FALSE),All_curves!D1422)</f>
        <v>1122352.5</v>
      </c>
      <c r="E1423">
        <f>IFERROR(VLOOKUP($A1423,Finnifty!$A$14:$I$486,E$15+1,FALSE),All_curves!E1422)</f>
        <v>1054345</v>
      </c>
      <c r="F1423">
        <f>IFERROR(VLOOKUP($A1423,Finnifty!$A$14:$I$486,F$15+1,FALSE),All_curves!F1422)</f>
        <v>1106474.1299999999</v>
      </c>
      <c r="G1423">
        <f>IFERROR(VLOOKUP($A1423,Finnifty!$A$14:$I$486,G$15+1,FALSE),All_curves!G1422)</f>
        <v>1146072.5</v>
      </c>
      <c r="H1423">
        <f>IFERROR(VLOOKUP($A1423,Finnifty!$A$14:$I$486,H$15+1,FALSE),All_curves!H1422)</f>
        <v>1138200.3799999999</v>
      </c>
      <c r="I1423">
        <f>IFERROR(VLOOKUP($A1423,Finnifty!$A$14:$I$486,I$15+1,FALSE),All_curves!I1422)</f>
        <v>1033404.25</v>
      </c>
      <c r="J1423">
        <f>IFERROR(VLOOKUP($A1423,Banknifty!$A$14:$I$4860,2,FALSE),All_curves!J1422)</f>
        <v>19330920</v>
      </c>
      <c r="K1423">
        <f>IFERROR(VLOOKUP($A1423,Banknifty!$A$14:$I$4860,3,FALSE),All_curves!K1422)</f>
        <v>34183588</v>
      </c>
      <c r="L1423">
        <f>IFERROR(VLOOKUP($A1423,Banknifty!$A$14:$I$4860,4,FALSE),All_curves!L1422)</f>
        <v>25223392</v>
      </c>
      <c r="M1423">
        <f>IFERROR(VLOOKUP($A1423,Banknifty!$A$14:$I$4860,5,FALSE),All_curves!M1422)</f>
        <v>35355624</v>
      </c>
      <c r="N1423">
        <f>IFERROR(VLOOKUP($A1423,Banknifty!$A$14:$I$4860,6,FALSE),All_curves!N1422)</f>
        <v>19879134</v>
      </c>
      <c r="O1423">
        <f>IFERROR(VLOOKUP($A1423,Banknifty!$A$14:$I$4860,7,FALSE),All_curves!O1422)</f>
        <v>32455620</v>
      </c>
      <c r="P1423">
        <f>IFERROR(VLOOKUP($A1423,Banknifty!$A$14:$I$4860,8,FALSE),All_curves!P1422)</f>
        <v>32455620</v>
      </c>
      <c r="Q1423">
        <f>IFERROR(VLOOKUP($A1423,Banknifty!$A$14:$I$4860,9,FALSE),All_curves!Q1422)</f>
        <v>25565706</v>
      </c>
      <c r="R1423">
        <f>IFERROR(VLOOKUP($A1423,Nifty!$A$14:$I$4860,2,FALSE),All_curves!R1422)</f>
        <v>10861319</v>
      </c>
      <c r="S1423">
        <f>IFERROR(VLOOKUP($A1423,Nifty!$A$14:$I$4860,3,FALSE),All_curves!S1422)</f>
        <v>13426949</v>
      </c>
      <c r="T1423">
        <f>IFERROR(VLOOKUP($A1423,Nifty!$A$14:$I$4860,4,FALSE),All_curves!T1422)</f>
        <v>13951091</v>
      </c>
      <c r="U1423">
        <f>IFERROR(VLOOKUP($A1423,Nifty!$A$14:$I$4860,5,FALSE),All_curves!U1422)</f>
        <v>14014512</v>
      </c>
      <c r="V1423">
        <f>IFERROR(VLOOKUP($A1423,Nifty!$A$14:$I$4860,6,FALSE),All_curves!V1422)</f>
        <v>12079199</v>
      </c>
      <c r="W1423">
        <f>IFERROR(VLOOKUP($A1423,Nifty!$A$14:$I$4860,7,FALSE),All_curves!W1422)</f>
        <v>13872993</v>
      </c>
      <c r="X1423">
        <f>IFERROR(VLOOKUP($A1423,Nifty!$A$14:$I$4860,8,FALSE),All_curves!X1422)</f>
        <v>14030341</v>
      </c>
      <c r="Y1423">
        <f>IFERROR(VLOOKUP($A1423,Nifty!$A$14:$I$4860,9,FALSE),All_curves!Y1422)</f>
        <v>12865082</v>
      </c>
      <c r="AA1423" s="5">
        <f t="shared" si="595"/>
        <v>0</v>
      </c>
      <c r="AB1423" s="5">
        <f t="shared" si="596"/>
        <v>0</v>
      </c>
      <c r="AC1423" s="5">
        <f t="shared" si="597"/>
        <v>0</v>
      </c>
      <c r="AD1423" s="5">
        <f t="shared" si="598"/>
        <v>0</v>
      </c>
      <c r="AE1423" s="5">
        <f t="shared" si="599"/>
        <v>0</v>
      </c>
      <c r="AF1423" s="5">
        <f t="shared" si="600"/>
        <v>0</v>
      </c>
      <c r="AG1423" s="5">
        <f t="shared" si="601"/>
        <v>0</v>
      </c>
      <c r="AH1423" s="5">
        <f t="shared" si="602"/>
        <v>0</v>
      </c>
      <c r="AI1423" s="5">
        <f t="shared" si="578"/>
        <v>8.5355853554913708E-4</v>
      </c>
      <c r="AJ1423" s="5">
        <f t="shared" si="579"/>
        <v>2.9136012261370414E-3</v>
      </c>
      <c r="AK1423" s="5">
        <f t="shared" si="580"/>
        <v>-1.7919552626421975E-5</v>
      </c>
      <c r="AL1423" s="5">
        <f t="shared" si="581"/>
        <v>2.1213816701330934E-3</v>
      </c>
      <c r="AM1423" s="5">
        <f t="shared" si="582"/>
        <v>3.7540873506691774E-4</v>
      </c>
      <c r="AN1423" s="5">
        <f t="shared" si="583"/>
        <v>7.8605918545870956E-4</v>
      </c>
      <c r="AO1423" s="5">
        <f t="shared" si="584"/>
        <v>7.8605918545870956E-4</v>
      </c>
      <c r="AP1423" s="5">
        <f t="shared" si="585"/>
        <v>-6.4919850487332731E-4</v>
      </c>
      <c r="AQ1423" s="5">
        <f t="shared" si="586"/>
        <v>9.1611600041625607E-3</v>
      </c>
      <c r="AR1423" s="5">
        <f t="shared" si="587"/>
        <v>8.3959968922628914E-3</v>
      </c>
      <c r="AS1423" s="5">
        <f t="shared" si="588"/>
        <v>6.7745214316152769E-3</v>
      </c>
      <c r="AT1423" s="5">
        <f t="shared" si="589"/>
        <v>4.2976694323137998E-3</v>
      </c>
      <c r="AU1423" s="5">
        <f t="shared" si="590"/>
        <v>9.1612520210671011E-3</v>
      </c>
      <c r="AV1423" s="5">
        <f t="shared" si="591"/>
        <v>8.3960113349206278E-3</v>
      </c>
      <c r="AW1423" s="5">
        <f t="shared" si="592"/>
        <v>6.7745020569847103E-3</v>
      </c>
      <c r="AX1423" s="5">
        <f t="shared" si="593"/>
        <v>-7.1499105154326781E-4</v>
      </c>
      <c r="AZ1423" s="7">
        <f t="shared" si="603"/>
        <v>159.92051751868442</v>
      </c>
      <c r="BA1423" s="4">
        <f t="shared" si="594"/>
        <v>2.4756280250869825E-3</v>
      </c>
      <c r="BB1423" s="5">
        <f>AZ1423/MAX($AZ$16:AZ1423)-1</f>
        <v>-1.052513596686977E-2</v>
      </c>
    </row>
    <row r="1424" spans="1:54" x14ac:dyDescent="0.25">
      <c r="A1424" s="3">
        <v>44630</v>
      </c>
      <c r="B1424">
        <f>IFERROR(VLOOKUP($A1424,Finnifty!$A$14:$I$486,B$15+1,FALSE),All_curves!B1423)</f>
        <v>1083637.1299999999</v>
      </c>
      <c r="C1424">
        <f>IFERROR(VLOOKUP($A1424,Finnifty!$A$14:$I$486,C$15+1,FALSE),All_curves!C1423)</f>
        <v>1078636.6299999999</v>
      </c>
      <c r="D1424">
        <f>IFERROR(VLOOKUP($A1424,Finnifty!$A$14:$I$486,D$15+1,FALSE),All_curves!D1423)</f>
        <v>1122352.5</v>
      </c>
      <c r="E1424">
        <f>IFERROR(VLOOKUP($A1424,Finnifty!$A$14:$I$486,E$15+1,FALSE),All_curves!E1423)</f>
        <v>1054345</v>
      </c>
      <c r="F1424">
        <f>IFERROR(VLOOKUP($A1424,Finnifty!$A$14:$I$486,F$15+1,FALSE),All_curves!F1423)</f>
        <v>1103868.8799999999</v>
      </c>
      <c r="G1424">
        <f>IFERROR(VLOOKUP($A1424,Finnifty!$A$14:$I$486,G$15+1,FALSE),All_curves!G1423)</f>
        <v>1143258.1299999999</v>
      </c>
      <c r="H1424">
        <f>IFERROR(VLOOKUP($A1424,Finnifty!$A$14:$I$486,H$15+1,FALSE),All_curves!H1423)</f>
        <v>1138200.3799999999</v>
      </c>
      <c r="I1424">
        <f>IFERROR(VLOOKUP($A1424,Finnifty!$A$14:$I$486,I$15+1,FALSE),All_curves!I1423)</f>
        <v>1033404.25</v>
      </c>
      <c r="J1424">
        <f>IFERROR(VLOOKUP($A1424,Banknifty!$A$14:$I$4860,2,FALSE),All_curves!J1423)</f>
        <v>19630496</v>
      </c>
      <c r="K1424">
        <f>IFERROR(VLOOKUP($A1424,Banknifty!$A$14:$I$4860,3,FALSE),All_curves!K1423)</f>
        <v>34771232</v>
      </c>
      <c r="L1424">
        <f>IFERROR(VLOOKUP($A1424,Banknifty!$A$14:$I$4860,4,FALSE),All_curves!L1423)</f>
        <v>25465568</v>
      </c>
      <c r="M1424">
        <f>IFERROR(VLOOKUP($A1424,Banknifty!$A$14:$I$4860,5,FALSE),All_curves!M1423)</f>
        <v>35737612</v>
      </c>
      <c r="N1424">
        <f>IFERROR(VLOOKUP($A1424,Banknifty!$A$14:$I$4860,6,FALSE),All_curves!N1423)</f>
        <v>19808970</v>
      </c>
      <c r="O1424">
        <f>IFERROR(VLOOKUP($A1424,Banknifty!$A$14:$I$4860,7,FALSE),All_curves!O1423)</f>
        <v>32259994</v>
      </c>
      <c r="P1424">
        <f>IFERROR(VLOOKUP($A1424,Banknifty!$A$14:$I$4860,8,FALSE),All_curves!P1423)</f>
        <v>32259994</v>
      </c>
      <c r="Q1424">
        <f>IFERROR(VLOOKUP($A1424,Banknifty!$A$14:$I$4860,9,FALSE),All_curves!Q1423)</f>
        <v>25390018</v>
      </c>
      <c r="R1424">
        <f>IFERROR(VLOOKUP($A1424,Nifty!$A$14:$I$4860,2,FALSE),All_curves!R1423)</f>
        <v>10996409</v>
      </c>
      <c r="S1424">
        <f>IFERROR(VLOOKUP($A1424,Nifty!$A$14:$I$4860,3,FALSE),All_curves!S1423)</f>
        <v>13547291</v>
      </c>
      <c r="T1424">
        <f>IFERROR(VLOOKUP($A1424,Nifty!$A$14:$I$4860,4,FALSE),All_curves!T1423)</f>
        <v>14143818</v>
      </c>
      <c r="U1424">
        <f>IFERROR(VLOOKUP($A1424,Nifty!$A$14:$I$4860,5,FALSE),All_curves!U1423)</f>
        <v>14126958</v>
      </c>
      <c r="V1424">
        <f>IFERROR(VLOOKUP($A1424,Nifty!$A$14:$I$4860,6,FALSE),All_curves!V1423)</f>
        <v>12295081</v>
      </c>
      <c r="W1424">
        <f>IFERROR(VLOOKUP($A1424,Nifty!$A$14:$I$4860,7,FALSE),All_curves!W1423)</f>
        <v>14115177</v>
      </c>
      <c r="X1424">
        <f>IFERROR(VLOOKUP($A1424,Nifty!$A$14:$I$4860,8,FALSE),All_curves!X1423)</f>
        <v>14285652</v>
      </c>
      <c r="Y1424">
        <f>IFERROR(VLOOKUP($A1424,Nifty!$A$14:$I$4860,9,FALSE),All_curves!Y1423)</f>
        <v>12920372</v>
      </c>
      <c r="AA1424" s="5">
        <f t="shared" si="595"/>
        <v>-2.3545503994988337E-3</v>
      </c>
      <c r="AB1424" s="5">
        <f t="shared" si="596"/>
        <v>-2.4556274296630987E-3</v>
      </c>
      <c r="AC1424" s="5">
        <f t="shared" si="597"/>
        <v>0</v>
      </c>
      <c r="AD1424" s="5">
        <f t="shared" si="598"/>
        <v>0</v>
      </c>
      <c r="AE1424" s="5">
        <f t="shared" si="599"/>
        <v>-2.3545512085312303E-3</v>
      </c>
      <c r="AF1424" s="5">
        <f t="shared" si="600"/>
        <v>-2.4556648903102385E-3</v>
      </c>
      <c r="AG1424" s="5">
        <f t="shared" si="601"/>
        <v>0</v>
      </c>
      <c r="AH1424" s="5">
        <f t="shared" si="602"/>
        <v>0</v>
      </c>
      <c r="AI1424" s="5">
        <f t="shared" si="578"/>
        <v>1.5497244828492462E-2</v>
      </c>
      <c r="AJ1424" s="5">
        <f t="shared" si="579"/>
        <v>1.7190822683680773E-2</v>
      </c>
      <c r="AK1424" s="5">
        <f t="shared" si="580"/>
        <v>9.6012463351480282E-3</v>
      </c>
      <c r="AL1424" s="5">
        <f t="shared" si="581"/>
        <v>1.0804165130843035E-2</v>
      </c>
      <c r="AM1424" s="5">
        <f t="shared" si="582"/>
        <v>-3.5295300087015979E-3</v>
      </c>
      <c r="AN1424" s="5">
        <f t="shared" si="583"/>
        <v>-6.02749231103894E-3</v>
      </c>
      <c r="AO1424" s="5">
        <f t="shared" si="584"/>
        <v>-6.02749231103894E-3</v>
      </c>
      <c r="AP1424" s="5">
        <f t="shared" si="585"/>
        <v>-6.8720183201668172E-3</v>
      </c>
      <c r="AQ1424" s="5">
        <f t="shared" si="586"/>
        <v>1.2437715898041546E-2</v>
      </c>
      <c r="AR1424" s="5">
        <f t="shared" si="587"/>
        <v>8.9627211662157702E-3</v>
      </c>
      <c r="AS1424" s="5">
        <f t="shared" si="588"/>
        <v>1.3814475154667161E-2</v>
      </c>
      <c r="AT1424" s="5">
        <f t="shared" si="589"/>
        <v>8.0235401703605547E-3</v>
      </c>
      <c r="AU1424" s="5">
        <f t="shared" si="590"/>
        <v>1.7872211559723405E-2</v>
      </c>
      <c r="AV1424" s="5">
        <f t="shared" si="591"/>
        <v>1.7457227867122782E-2</v>
      </c>
      <c r="AW1424" s="5">
        <f t="shared" si="592"/>
        <v>1.8197063064967489E-2</v>
      </c>
      <c r="AX1424" s="5">
        <f t="shared" si="593"/>
        <v>4.2976795639546594E-3</v>
      </c>
      <c r="AZ1424" s="7">
        <f t="shared" si="603"/>
        <v>160.73397446411855</v>
      </c>
      <c r="BA1424" s="4">
        <f t="shared" si="594"/>
        <v>5.0866327726778321E-3</v>
      </c>
      <c r="BB1424" s="5">
        <f>AZ1424/MAX($AZ$16:AZ1424)-1</f>
        <v>-5.4920406957380541E-3</v>
      </c>
    </row>
    <row r="1425" spans="1:54" x14ac:dyDescent="0.25">
      <c r="A1425" s="3">
        <v>44631</v>
      </c>
      <c r="B1425">
        <f>IFERROR(VLOOKUP($A1425,Finnifty!$A$14:$I$486,B$15+1,FALSE),All_curves!B1424)</f>
        <v>1083169.3799999999</v>
      </c>
      <c r="C1425">
        <f>IFERROR(VLOOKUP($A1425,Finnifty!$A$14:$I$486,C$15+1,FALSE),All_curves!C1424)</f>
        <v>1078188.3799999999</v>
      </c>
      <c r="D1425">
        <f>IFERROR(VLOOKUP($A1425,Finnifty!$A$14:$I$486,D$15+1,FALSE),All_curves!D1424)</f>
        <v>1122352.5</v>
      </c>
      <c r="E1425">
        <f>IFERROR(VLOOKUP($A1425,Finnifty!$A$14:$I$486,E$15+1,FALSE),All_curves!E1424)</f>
        <v>1054345</v>
      </c>
      <c r="F1425">
        <f>IFERROR(VLOOKUP($A1425,Finnifty!$A$14:$I$486,F$15+1,FALSE),All_curves!F1424)</f>
        <v>1103392.3799999999</v>
      </c>
      <c r="G1425">
        <f>IFERROR(VLOOKUP($A1425,Finnifty!$A$14:$I$486,G$15+1,FALSE),All_curves!G1424)</f>
        <v>1142783.1299999999</v>
      </c>
      <c r="H1425">
        <f>IFERROR(VLOOKUP($A1425,Finnifty!$A$14:$I$486,H$15+1,FALSE),All_curves!H1424)</f>
        <v>1138200.3799999999</v>
      </c>
      <c r="I1425">
        <f>IFERROR(VLOOKUP($A1425,Finnifty!$A$14:$I$486,I$15+1,FALSE),All_curves!I1424)</f>
        <v>1033404.25</v>
      </c>
      <c r="J1425">
        <f>IFERROR(VLOOKUP($A1425,Banknifty!$A$14:$I$4860,2,FALSE),All_curves!J1424)</f>
        <v>19600072</v>
      </c>
      <c r="K1425">
        <f>IFERROR(VLOOKUP($A1425,Banknifty!$A$14:$I$4860,3,FALSE),All_curves!K1424)</f>
        <v>34771232</v>
      </c>
      <c r="L1425">
        <f>IFERROR(VLOOKUP($A1425,Banknifty!$A$14:$I$4860,4,FALSE),All_curves!L1424)</f>
        <v>25465974</v>
      </c>
      <c r="M1425">
        <f>IFERROR(VLOOKUP($A1425,Banknifty!$A$14:$I$4860,5,FALSE),All_curves!M1424)</f>
        <v>35737612</v>
      </c>
      <c r="N1425">
        <f>IFERROR(VLOOKUP($A1425,Banknifty!$A$14:$I$4860,6,FALSE),All_curves!N1424)</f>
        <v>19843110</v>
      </c>
      <c r="O1425">
        <f>IFERROR(VLOOKUP($A1425,Banknifty!$A$14:$I$4860,7,FALSE),All_curves!O1424)</f>
        <v>32338132</v>
      </c>
      <c r="P1425">
        <f>IFERROR(VLOOKUP($A1425,Banknifty!$A$14:$I$4860,8,FALSE),All_curves!P1424)</f>
        <v>32338132</v>
      </c>
      <c r="Q1425">
        <f>IFERROR(VLOOKUP($A1425,Banknifty!$A$14:$I$4860,9,FALSE),All_curves!Q1424)</f>
        <v>25431248</v>
      </c>
      <c r="R1425">
        <f>IFERROR(VLOOKUP($A1425,Nifty!$A$14:$I$4860,2,FALSE),All_curves!R1424)</f>
        <v>10990276</v>
      </c>
      <c r="S1425">
        <f>IFERROR(VLOOKUP($A1425,Nifty!$A$14:$I$4860,3,FALSE),All_curves!S1424)</f>
        <v>13542044</v>
      </c>
      <c r="T1425">
        <f>IFERROR(VLOOKUP($A1425,Nifty!$A$14:$I$4860,4,FALSE),All_curves!T1424)</f>
        <v>14143818</v>
      </c>
      <c r="U1425">
        <f>IFERROR(VLOOKUP($A1425,Nifty!$A$14:$I$4860,5,FALSE),All_curves!U1424)</f>
        <v>14126958</v>
      </c>
      <c r="V1425">
        <f>IFERROR(VLOOKUP($A1425,Nifty!$A$14:$I$4860,6,FALSE),All_curves!V1424)</f>
        <v>12283801</v>
      </c>
      <c r="W1425">
        <f>IFERROR(VLOOKUP($A1425,Nifty!$A$14:$I$4860,7,FALSE),All_curves!W1424)</f>
        <v>14104630</v>
      </c>
      <c r="X1425">
        <f>IFERROR(VLOOKUP($A1425,Nifty!$A$14:$I$4860,8,FALSE),All_curves!X1424)</f>
        <v>14283815</v>
      </c>
      <c r="Y1425">
        <f>IFERROR(VLOOKUP($A1425,Nifty!$A$14:$I$4860,9,FALSE),All_curves!Y1424)</f>
        <v>13127806</v>
      </c>
      <c r="AA1425" s="5">
        <f t="shared" si="595"/>
        <v>-4.3164818466490118E-4</v>
      </c>
      <c r="AB1425" s="5">
        <f t="shared" si="596"/>
        <v>-4.1557090454080736E-4</v>
      </c>
      <c r="AC1425" s="5">
        <f t="shared" si="597"/>
        <v>0</v>
      </c>
      <c r="AD1425" s="5">
        <f t="shared" si="598"/>
        <v>0</v>
      </c>
      <c r="AE1425" s="5">
        <f t="shared" si="599"/>
        <v>-4.3166358671153926E-4</v>
      </c>
      <c r="AF1425" s="5">
        <f t="shared" si="600"/>
        <v>-4.1547922340168242E-4</v>
      </c>
      <c r="AG1425" s="5">
        <f t="shared" si="601"/>
        <v>0</v>
      </c>
      <c r="AH1425" s="5">
        <f t="shared" si="602"/>
        <v>0</v>
      </c>
      <c r="AI1425" s="5">
        <f t="shared" ref="AI1425:AI1488" si="604">IFERROR(J1425/J1424-1,0)</f>
        <v>-1.5498334835757355E-3</v>
      </c>
      <c r="AJ1425" s="5">
        <f t="shared" ref="AJ1425:AJ1488" si="605">IFERROR(K1425/K1424-1,0)</f>
        <v>0</v>
      </c>
      <c r="AK1425" s="5">
        <f t="shared" ref="AK1425:AK1488" si="606">IFERROR(L1425/L1424-1,0)</f>
        <v>1.5943096183912431E-5</v>
      </c>
      <c r="AL1425" s="5">
        <f t="shared" ref="AL1425:AL1488" si="607">IFERROR(M1425/M1424-1,0)</f>
        <v>0</v>
      </c>
      <c r="AM1425" s="5">
        <f t="shared" ref="AM1425:AM1488" si="608">IFERROR(N1425/N1424-1,0)</f>
        <v>1.7234616438916994E-3</v>
      </c>
      <c r="AN1425" s="5">
        <f t="shared" ref="AN1425:AN1488" si="609">IFERROR(O1425/O1424-1,0)</f>
        <v>2.4221331225293685E-3</v>
      </c>
      <c r="AO1425" s="5">
        <f t="shared" ref="AO1425:AO1488" si="610">IFERROR(P1425/P1424-1,0)</f>
        <v>2.4221331225293685E-3</v>
      </c>
      <c r="AP1425" s="5">
        <f t="shared" ref="AP1425:AP1488" si="611">IFERROR(Q1425/Q1424-1,0)</f>
        <v>1.6238665132100039E-3</v>
      </c>
      <c r="AQ1425" s="5">
        <f t="shared" ref="AQ1425:AQ1488" si="612">IFERROR(R1425/R1424-1,0)</f>
        <v>-5.5772752723182162E-4</v>
      </c>
      <c r="AR1425" s="5">
        <f t="shared" ref="AR1425:AR1488" si="613">IFERROR(S1425/S1424-1,0)</f>
        <v>-3.8730990572211077E-4</v>
      </c>
      <c r="AS1425" s="5">
        <f t="shared" ref="AS1425:AS1488" si="614">IFERROR(T1425/T1424-1,0)</f>
        <v>0</v>
      </c>
      <c r="AT1425" s="5">
        <f t="shared" ref="AT1425:AT1488" si="615">IFERROR(U1425/U1424-1,0)</f>
        <v>0</v>
      </c>
      <c r="AU1425" s="5">
        <f t="shared" ref="AU1425:AU1488" si="616">IFERROR(V1425/V1424-1,0)</f>
        <v>-9.174400721719822E-4</v>
      </c>
      <c r="AV1425" s="5">
        <f t="shared" ref="AV1425:AV1488" si="617">IFERROR(W1425/W1424-1,0)</f>
        <v>-7.47209900378909E-4</v>
      </c>
      <c r="AW1425" s="5">
        <f t="shared" ref="AW1425:AW1488" si="618">IFERROR(X1425/X1424-1,0)</f>
        <v>-1.2859056065483987E-4</v>
      </c>
      <c r="AX1425" s="5">
        <f t="shared" ref="AX1425:AX1488" si="619">IFERROR(Y1425/Y1424-1,0)</f>
        <v>1.6054800898921417E-2</v>
      </c>
      <c r="AZ1425" s="7">
        <f t="shared" si="603"/>
        <v>160.85639927086302</v>
      </c>
      <c r="BA1425" s="4">
        <f t="shared" ref="BA1425:BA1488" si="620">(AA1425*$AA$14%)+(AB1425*$AB$14%)+(AC1425*$AC$14%)+(AD1425*$AD$14%)+(AE1425*$AE$14%)+(AF1425*$AF$14%)+(AG1425*$AG$14%)+(AH1425*$AH$14%)+(AI1425*$AI$14%)+(AJ1425*$AJ$14%)+(AK1425*$AK$14%)+(AL1425*$AL$14%)+(AM1425*$AM$14%)+(AN1425*$AN$14%)+(AO1425*$AO$14%)+(AP1425*$AP$14%)+(AQ1425*$AQ$14%)+(AR1425*$AR$14%)+(AS1425*$AS$14%)+(AT1425*$AT$14%)+(AU1425*$AU$14%)+(AV1425*$AV$14%)+(AW1425*$AW$14%)+(AX1425*$AX$14%)</f>
        <v>7.6166104367547671E-4</v>
      </c>
      <c r="BB1425" s="5">
        <f>AZ1425/MAX($AZ$16:AZ1425)-1</f>
        <v>-4.7345627255106493E-3</v>
      </c>
    </row>
    <row r="1426" spans="1:54" x14ac:dyDescent="0.25">
      <c r="A1426" s="3">
        <v>44634</v>
      </c>
      <c r="B1426">
        <f>IFERROR(VLOOKUP($A1426,Finnifty!$A$14:$I$486,B$15+1,FALSE),All_curves!B1425)</f>
        <v>1084959.6299999999</v>
      </c>
      <c r="C1426">
        <f>IFERROR(VLOOKUP($A1426,Finnifty!$A$14:$I$486,C$15+1,FALSE),All_curves!C1425)</f>
        <v>1080203.25</v>
      </c>
      <c r="D1426">
        <f>IFERROR(VLOOKUP($A1426,Finnifty!$A$14:$I$486,D$15+1,FALSE),All_curves!D1425)</f>
        <v>1121790.6299999999</v>
      </c>
      <c r="E1426">
        <f>IFERROR(VLOOKUP($A1426,Finnifty!$A$14:$I$486,E$15+1,FALSE),All_curves!E1425)</f>
        <v>1054911</v>
      </c>
      <c r="F1426">
        <f>IFERROR(VLOOKUP($A1426,Finnifty!$A$14:$I$486,F$15+1,FALSE),All_curves!F1425)</f>
        <v>1102839.8799999999</v>
      </c>
      <c r="G1426">
        <f>IFERROR(VLOOKUP($A1426,Finnifty!$A$14:$I$486,G$15+1,FALSE),All_curves!G1425)</f>
        <v>1144918.75</v>
      </c>
      <c r="H1426">
        <f>IFERROR(VLOOKUP($A1426,Finnifty!$A$14:$I$486,H$15+1,FALSE),All_curves!H1425)</f>
        <v>1138997.25</v>
      </c>
      <c r="I1426">
        <f>IFERROR(VLOOKUP($A1426,Finnifty!$A$14:$I$486,I$15+1,FALSE),All_curves!I1425)</f>
        <v>1036962</v>
      </c>
      <c r="J1426">
        <f>IFERROR(VLOOKUP($A1426,Banknifty!$A$14:$I$4860,2,FALSE),All_curves!J1425)</f>
        <v>19692042</v>
      </c>
      <c r="K1426">
        <f>IFERROR(VLOOKUP($A1426,Banknifty!$A$14:$I$4860,3,FALSE),All_curves!K1425)</f>
        <v>34789828</v>
      </c>
      <c r="L1426">
        <f>IFERROR(VLOOKUP($A1426,Banknifty!$A$14:$I$4860,4,FALSE),All_curves!L1425)</f>
        <v>25533172</v>
      </c>
      <c r="M1426">
        <f>IFERROR(VLOOKUP($A1426,Banknifty!$A$14:$I$4860,5,FALSE),All_curves!M1425)</f>
        <v>35722284</v>
      </c>
      <c r="N1426">
        <f>IFERROR(VLOOKUP($A1426,Banknifty!$A$14:$I$4860,6,FALSE),All_curves!N1425)</f>
        <v>19860048</v>
      </c>
      <c r="O1426">
        <f>IFERROR(VLOOKUP($A1426,Banknifty!$A$14:$I$4860,7,FALSE),All_curves!O1425)</f>
        <v>32432352</v>
      </c>
      <c r="P1426">
        <f>IFERROR(VLOOKUP($A1426,Banknifty!$A$14:$I$4860,8,FALSE),All_curves!P1425)</f>
        <v>32432352</v>
      </c>
      <c r="Q1426">
        <f>IFERROR(VLOOKUP($A1426,Banknifty!$A$14:$I$4860,9,FALSE),All_curves!Q1425)</f>
        <v>25485196</v>
      </c>
      <c r="R1426">
        <f>IFERROR(VLOOKUP($A1426,Nifty!$A$14:$I$4860,2,FALSE),All_curves!R1425)</f>
        <v>11038448</v>
      </c>
      <c r="S1426">
        <f>IFERROR(VLOOKUP($A1426,Nifty!$A$14:$I$4860,3,FALSE),All_curves!S1425)</f>
        <v>13581041</v>
      </c>
      <c r="T1426">
        <f>IFERROR(VLOOKUP($A1426,Nifty!$A$14:$I$4860,4,FALSE),All_curves!T1425)</f>
        <v>14173370</v>
      </c>
      <c r="U1426">
        <f>IFERROR(VLOOKUP($A1426,Nifty!$A$14:$I$4860,5,FALSE),All_curves!U1425)</f>
        <v>14137129</v>
      </c>
      <c r="V1426">
        <f>IFERROR(VLOOKUP($A1426,Nifty!$A$14:$I$4860,6,FALSE),All_curves!V1425)</f>
        <v>12337642</v>
      </c>
      <c r="W1426">
        <f>IFERROR(VLOOKUP($A1426,Nifty!$A$14:$I$4860,7,FALSE),All_curves!W1425)</f>
        <v>14145247</v>
      </c>
      <c r="X1426">
        <f>IFERROR(VLOOKUP($A1426,Nifty!$A$14:$I$4860,8,FALSE),All_curves!X1425)</f>
        <v>14313660</v>
      </c>
      <c r="Y1426">
        <f>IFERROR(VLOOKUP($A1426,Nifty!$A$14:$I$4860,9,FALSE),All_curves!Y1425)</f>
        <v>13123519</v>
      </c>
      <c r="AA1426" s="5">
        <f t="shared" si="595"/>
        <v>1.6527885971076017E-3</v>
      </c>
      <c r="AB1426" s="5">
        <f t="shared" si="596"/>
        <v>1.8687550685716481E-3</v>
      </c>
      <c r="AC1426" s="5">
        <f t="shared" si="597"/>
        <v>-5.0061812131230177E-4</v>
      </c>
      <c r="AD1426" s="5">
        <f t="shared" si="598"/>
        <v>5.368261811835584E-4</v>
      </c>
      <c r="AE1426" s="5">
        <f t="shared" si="599"/>
        <v>-5.0072848971460804E-4</v>
      </c>
      <c r="AF1426" s="5">
        <f t="shared" si="600"/>
        <v>1.8687885250809888E-3</v>
      </c>
      <c r="AG1426" s="5">
        <f t="shared" si="601"/>
        <v>7.0011398168756678E-4</v>
      </c>
      <c r="AH1426" s="5">
        <f t="shared" si="602"/>
        <v>3.4427475985316924E-3</v>
      </c>
      <c r="AI1426" s="5">
        <f t="shared" si="604"/>
        <v>4.6923297016459031E-3</v>
      </c>
      <c r="AJ1426" s="5">
        <f t="shared" si="605"/>
        <v>5.348099256303751E-4</v>
      </c>
      <c r="AK1426" s="5">
        <f t="shared" si="606"/>
        <v>2.6387366923408262E-3</v>
      </c>
      <c r="AL1426" s="5">
        <f t="shared" si="607"/>
        <v>-4.2890386744365294E-4</v>
      </c>
      <c r="AM1426" s="5">
        <f t="shared" si="608"/>
        <v>8.5359603408940998E-4</v>
      </c>
      <c r="AN1426" s="5">
        <f t="shared" si="609"/>
        <v>2.9135882060224993E-3</v>
      </c>
      <c r="AO1426" s="5">
        <f t="shared" si="610"/>
        <v>2.9135882060224993E-3</v>
      </c>
      <c r="AP1426" s="5">
        <f t="shared" si="611"/>
        <v>2.1213272742257594E-3</v>
      </c>
      <c r="AQ1426" s="5">
        <f t="shared" si="612"/>
        <v>4.3831474296005535E-3</v>
      </c>
      <c r="AR1426" s="5">
        <f t="shared" si="613"/>
        <v>2.8796982198551202E-3</v>
      </c>
      <c r="AS1426" s="5">
        <f t="shared" si="614"/>
        <v>2.0893934014138971E-3</v>
      </c>
      <c r="AT1426" s="5">
        <f t="shared" si="615"/>
        <v>7.1997099446319268E-4</v>
      </c>
      <c r="AU1426" s="5">
        <f t="shared" si="616"/>
        <v>4.3830895664949132E-3</v>
      </c>
      <c r="AV1426" s="5">
        <f t="shared" si="617"/>
        <v>2.8796926966534464E-3</v>
      </c>
      <c r="AW1426" s="5">
        <f t="shared" si="618"/>
        <v>2.0894277894245583E-3</v>
      </c>
      <c r="AX1426" s="5">
        <f t="shared" si="619"/>
        <v>-3.265587562765182E-4</v>
      </c>
      <c r="AZ1426" s="7">
        <f t="shared" si="603"/>
        <v>161.15402118862056</v>
      </c>
      <c r="BA1426" s="4">
        <f t="shared" si="620"/>
        <v>1.8502336189707889E-3</v>
      </c>
      <c r="BB1426" s="5">
        <f>AZ1426/MAX($AZ$16:AZ1426)-1</f>
        <v>-2.8930891536657066E-3</v>
      </c>
    </row>
    <row r="1427" spans="1:54" x14ac:dyDescent="0.25">
      <c r="A1427" s="3">
        <v>44635</v>
      </c>
      <c r="B1427">
        <f>IFERROR(VLOOKUP($A1427,Finnifty!$A$14:$I$486,B$15+1,FALSE),All_curves!B1426)</f>
        <v>1084480.8799999999</v>
      </c>
      <c r="C1427">
        <f>IFERROR(VLOOKUP($A1427,Finnifty!$A$14:$I$486,C$15+1,FALSE),All_curves!C1426)</f>
        <v>1079708.6299999999</v>
      </c>
      <c r="D1427">
        <f>IFERROR(VLOOKUP($A1427,Finnifty!$A$14:$I$486,D$15+1,FALSE),All_curves!D1426)</f>
        <v>1121393.75</v>
      </c>
      <c r="E1427">
        <f>IFERROR(VLOOKUP($A1427,Finnifty!$A$14:$I$486,E$15+1,FALSE),All_curves!E1426)</f>
        <v>1049515.8799999999</v>
      </c>
      <c r="F1427">
        <f>IFERROR(VLOOKUP($A1427,Finnifty!$A$14:$I$486,F$15+1,FALSE),All_curves!F1426)</f>
        <v>1102449.75</v>
      </c>
      <c r="G1427">
        <f>IFERROR(VLOOKUP($A1427,Finnifty!$A$14:$I$486,G$15+1,FALSE),All_curves!G1426)</f>
        <v>1145259.25</v>
      </c>
      <c r="H1427">
        <f>IFERROR(VLOOKUP($A1427,Finnifty!$A$14:$I$486,H$15+1,FALSE),All_curves!H1426)</f>
        <v>1138552.5</v>
      </c>
      <c r="I1427">
        <f>IFERROR(VLOOKUP($A1427,Finnifty!$A$14:$I$486,I$15+1,FALSE),All_curves!I1426)</f>
        <v>1036426.19</v>
      </c>
      <c r="J1427">
        <f>IFERROR(VLOOKUP($A1427,Banknifty!$A$14:$I$4860,2,FALSE),All_curves!J1426)</f>
        <v>19705436</v>
      </c>
      <c r="K1427">
        <f>IFERROR(VLOOKUP($A1427,Banknifty!$A$14:$I$4860,3,FALSE),All_curves!K1426)</f>
        <v>34805608</v>
      </c>
      <c r="L1427">
        <f>IFERROR(VLOOKUP($A1427,Banknifty!$A$14:$I$4860,4,FALSE),All_curves!L1426)</f>
        <v>25514078</v>
      </c>
      <c r="M1427">
        <f>IFERROR(VLOOKUP($A1427,Banknifty!$A$14:$I$4860,5,FALSE),All_curves!M1426)</f>
        <v>35698660</v>
      </c>
      <c r="N1427">
        <f>IFERROR(VLOOKUP($A1427,Banknifty!$A$14:$I$4860,6,FALSE),All_curves!N1426)</f>
        <v>20275034</v>
      </c>
      <c r="O1427">
        <f>IFERROR(VLOOKUP($A1427,Banknifty!$A$14:$I$4860,7,FALSE),All_curves!O1426)</f>
        <v>33189126</v>
      </c>
      <c r="P1427">
        <f>IFERROR(VLOOKUP($A1427,Banknifty!$A$14:$I$4860,8,FALSE),All_curves!P1426)</f>
        <v>33189126</v>
      </c>
      <c r="Q1427">
        <f>IFERROR(VLOOKUP($A1427,Banknifty!$A$14:$I$4860,9,FALSE),All_curves!Q1426)</f>
        <v>25989576</v>
      </c>
      <c r="R1427">
        <f>IFERROR(VLOOKUP($A1427,Nifty!$A$14:$I$4860,2,FALSE),All_curves!R1426)</f>
        <v>11054530</v>
      </c>
      <c r="S1427">
        <f>IFERROR(VLOOKUP($A1427,Nifty!$A$14:$I$4860,3,FALSE),All_curves!S1426)</f>
        <v>13592366</v>
      </c>
      <c r="T1427">
        <f>IFERROR(VLOOKUP($A1427,Nifty!$A$14:$I$4860,4,FALSE),All_curves!T1426)</f>
        <v>14168878</v>
      </c>
      <c r="U1427">
        <f>IFERROR(VLOOKUP($A1427,Nifty!$A$14:$I$4860,5,FALSE),All_curves!U1426)</f>
        <v>14126471</v>
      </c>
      <c r="V1427">
        <f>IFERROR(VLOOKUP($A1427,Nifty!$A$14:$I$4860,6,FALSE),All_curves!V1426)</f>
        <v>12355617</v>
      </c>
      <c r="W1427">
        <f>IFERROR(VLOOKUP($A1427,Nifty!$A$14:$I$4860,7,FALSE),All_curves!W1426)</f>
        <v>14157043</v>
      </c>
      <c r="X1427">
        <f>IFERROR(VLOOKUP($A1427,Nifty!$A$14:$I$4860,8,FALSE),All_curves!X1426)</f>
        <v>14309123</v>
      </c>
      <c r="Y1427">
        <f>IFERROR(VLOOKUP($A1427,Nifty!$A$14:$I$4860,9,FALSE),All_curves!Y1426)</f>
        <v>13132968</v>
      </c>
      <c r="AA1427" s="5">
        <f t="shared" si="595"/>
        <v>-4.4126065778138379E-4</v>
      </c>
      <c r="AB1427" s="5">
        <f t="shared" si="596"/>
        <v>-4.5789530812845314E-4</v>
      </c>
      <c r="AC1427" s="5">
        <f t="shared" si="597"/>
        <v>-3.5379150920511471E-4</v>
      </c>
      <c r="AD1427" s="5">
        <f t="shared" si="598"/>
        <v>-5.1142892623170511E-3</v>
      </c>
      <c r="AE1427" s="5">
        <f t="shared" si="599"/>
        <v>-3.5375035585394343E-4</v>
      </c>
      <c r="AF1427" s="5">
        <f t="shared" si="600"/>
        <v>2.9740101644759598E-4</v>
      </c>
      <c r="AG1427" s="5">
        <f t="shared" si="601"/>
        <v>-3.904750428501691E-4</v>
      </c>
      <c r="AH1427" s="5">
        <f t="shared" si="602"/>
        <v>-5.1671131632602396E-4</v>
      </c>
      <c r="AI1427" s="5">
        <f t="shared" si="604"/>
        <v>6.8017323952496156E-4</v>
      </c>
      <c r="AJ1427" s="5">
        <f t="shared" si="605"/>
        <v>4.5358085702518203E-4</v>
      </c>
      <c r="AK1427" s="5">
        <f t="shared" si="606"/>
        <v>-7.4781151358715992E-4</v>
      </c>
      <c r="AL1427" s="5">
        <f t="shared" si="607"/>
        <v>-6.6132389519102386E-4</v>
      </c>
      <c r="AM1427" s="5">
        <f t="shared" si="608"/>
        <v>2.0895518480116504E-2</v>
      </c>
      <c r="AN1427" s="5">
        <f t="shared" si="609"/>
        <v>2.3333922868128631E-2</v>
      </c>
      <c r="AO1427" s="5">
        <f t="shared" si="610"/>
        <v>2.3333922868128631E-2</v>
      </c>
      <c r="AP1427" s="5">
        <f t="shared" si="611"/>
        <v>1.9791097545414305E-2</v>
      </c>
      <c r="AQ1427" s="5">
        <f t="shared" si="612"/>
        <v>1.456907710214228E-3</v>
      </c>
      <c r="AR1427" s="5">
        <f t="shared" si="613"/>
        <v>8.3388305800702334E-4</v>
      </c>
      <c r="AS1427" s="5">
        <f t="shared" si="614"/>
        <v>-3.1693238799246348E-4</v>
      </c>
      <c r="AT1427" s="5">
        <f t="shared" si="615"/>
        <v>-7.5390130485475382E-4</v>
      </c>
      <c r="AU1427" s="5">
        <f t="shared" si="616"/>
        <v>1.4569234542549658E-3</v>
      </c>
      <c r="AV1427" s="5">
        <f t="shared" si="617"/>
        <v>8.3391969047985626E-4</v>
      </c>
      <c r="AW1427" s="5">
        <f t="shared" si="618"/>
        <v>-3.1696994339669438E-4</v>
      </c>
      <c r="AX1427" s="5">
        <f t="shared" si="619"/>
        <v>7.2000505352254329E-4</v>
      </c>
      <c r="AZ1427" s="7">
        <f t="shared" si="603"/>
        <v>161.71579163950011</v>
      </c>
      <c r="BA1427" s="4">
        <f t="shared" si="620"/>
        <v>3.4859226393241746E-3</v>
      </c>
      <c r="BB1427" s="5">
        <f>AZ1427/MAX($AZ$16:AZ1427)-1</f>
        <v>0</v>
      </c>
    </row>
    <row r="1428" spans="1:54" x14ac:dyDescent="0.25">
      <c r="A1428" s="3">
        <v>44636</v>
      </c>
      <c r="B1428">
        <f>IFERROR(VLOOKUP($A1428,Finnifty!$A$14:$I$486,B$15+1,FALSE),All_curves!B1427)</f>
        <v>1084480.8799999999</v>
      </c>
      <c r="C1428">
        <f>IFERROR(VLOOKUP($A1428,Finnifty!$A$14:$I$486,C$15+1,FALSE),All_curves!C1427)</f>
        <v>1079708.6299999999</v>
      </c>
      <c r="D1428">
        <f>IFERROR(VLOOKUP($A1428,Finnifty!$A$14:$I$486,D$15+1,FALSE),All_curves!D1427)</f>
        <v>1121393.75</v>
      </c>
      <c r="E1428">
        <f>IFERROR(VLOOKUP($A1428,Finnifty!$A$14:$I$486,E$15+1,FALSE),All_curves!E1427)</f>
        <v>1049515.8799999999</v>
      </c>
      <c r="F1428">
        <f>IFERROR(VLOOKUP($A1428,Finnifty!$A$14:$I$486,F$15+1,FALSE),All_curves!F1427)</f>
        <v>1102449.75</v>
      </c>
      <c r="G1428">
        <f>IFERROR(VLOOKUP($A1428,Finnifty!$A$14:$I$486,G$15+1,FALSE),All_curves!G1427)</f>
        <v>1145259.25</v>
      </c>
      <c r="H1428">
        <f>IFERROR(VLOOKUP($A1428,Finnifty!$A$14:$I$486,H$15+1,FALSE),All_curves!H1427)</f>
        <v>1138552.5</v>
      </c>
      <c r="I1428">
        <f>IFERROR(VLOOKUP($A1428,Finnifty!$A$14:$I$486,I$15+1,FALSE),All_curves!I1427)</f>
        <v>1036426.19</v>
      </c>
      <c r="J1428">
        <f>IFERROR(VLOOKUP($A1428,Banknifty!$A$14:$I$4860,2,FALSE),All_curves!J1427)</f>
        <v>19545234</v>
      </c>
      <c r="K1428">
        <f>IFERROR(VLOOKUP($A1428,Banknifty!$A$14:$I$4860,3,FALSE),All_curves!K1427)</f>
        <v>34567692</v>
      </c>
      <c r="L1428">
        <f>IFERROR(VLOOKUP($A1428,Banknifty!$A$14:$I$4860,4,FALSE),All_curves!L1427)</f>
        <v>25338594</v>
      </c>
      <c r="M1428">
        <f>IFERROR(VLOOKUP($A1428,Banknifty!$A$14:$I$4860,5,FALSE),All_curves!M1427)</f>
        <v>35447444</v>
      </c>
      <c r="N1428">
        <f>IFERROR(VLOOKUP($A1428,Banknifty!$A$14:$I$4860,6,FALSE),All_curves!N1427)</f>
        <v>20233406</v>
      </c>
      <c r="O1428">
        <f>IFERROR(VLOOKUP($A1428,Banknifty!$A$14:$I$4860,7,FALSE),All_curves!O1427)</f>
        <v>33165604</v>
      </c>
      <c r="P1428">
        <f>IFERROR(VLOOKUP($A1428,Banknifty!$A$14:$I$4860,8,FALSE),All_curves!P1427)</f>
        <v>33165604</v>
      </c>
      <c r="Q1428">
        <f>IFERROR(VLOOKUP($A1428,Banknifty!$A$14:$I$4860,9,FALSE),All_curves!Q1427)</f>
        <v>25947206</v>
      </c>
      <c r="R1428">
        <f>IFERROR(VLOOKUP($A1428,Nifty!$A$14:$I$4860,2,FALSE),All_curves!R1427)</f>
        <v>10969228</v>
      </c>
      <c r="S1428">
        <f>IFERROR(VLOOKUP($A1428,Nifty!$A$14:$I$4860,3,FALSE),All_curves!S1427)</f>
        <v>13476750</v>
      </c>
      <c r="T1428">
        <f>IFERROR(VLOOKUP($A1428,Nifty!$A$14:$I$4860,4,FALSE),All_curves!T1427)</f>
        <v>14057206</v>
      </c>
      <c r="U1428">
        <f>IFERROR(VLOOKUP($A1428,Nifty!$A$14:$I$4860,5,FALSE),All_curves!U1427)</f>
        <v>14014197</v>
      </c>
      <c r="V1428">
        <f>IFERROR(VLOOKUP($A1428,Nifty!$A$14:$I$4860,6,FALSE),All_curves!V1427)</f>
        <v>12260275</v>
      </c>
      <c r="W1428">
        <f>IFERROR(VLOOKUP($A1428,Nifty!$A$14:$I$4860,7,FALSE),All_curves!W1427)</f>
        <v>14036624</v>
      </c>
      <c r="X1428">
        <f>IFERROR(VLOOKUP($A1428,Nifty!$A$14:$I$4860,8,FALSE),All_curves!X1427)</f>
        <v>14196346</v>
      </c>
      <c r="Y1428">
        <f>IFERROR(VLOOKUP($A1428,Nifty!$A$14:$I$4860,9,FALSE),All_curves!Y1427)</f>
        <v>13123067</v>
      </c>
      <c r="AA1428" s="5">
        <f t="shared" si="595"/>
        <v>0</v>
      </c>
      <c r="AB1428" s="5">
        <f t="shared" si="596"/>
        <v>0</v>
      </c>
      <c r="AC1428" s="5">
        <f t="shared" si="597"/>
        <v>0</v>
      </c>
      <c r="AD1428" s="5">
        <f t="shared" si="598"/>
        <v>0</v>
      </c>
      <c r="AE1428" s="5">
        <f t="shared" si="599"/>
        <v>0</v>
      </c>
      <c r="AF1428" s="5">
        <f t="shared" si="600"/>
        <v>0</v>
      </c>
      <c r="AG1428" s="5">
        <f t="shared" si="601"/>
        <v>0</v>
      </c>
      <c r="AH1428" s="5">
        <f t="shared" si="602"/>
        <v>0</v>
      </c>
      <c r="AI1428" s="5">
        <f t="shared" si="604"/>
        <v>-8.1298378782382885E-3</v>
      </c>
      <c r="AJ1428" s="5">
        <f t="shared" si="605"/>
        <v>-6.8355651192761879E-3</v>
      </c>
      <c r="AK1428" s="5">
        <f t="shared" si="606"/>
        <v>-6.8779283343102238E-3</v>
      </c>
      <c r="AL1428" s="5">
        <f t="shared" si="607"/>
        <v>-7.0371268837541301E-3</v>
      </c>
      <c r="AM1428" s="5">
        <f t="shared" si="608"/>
        <v>-2.0531654842107505E-3</v>
      </c>
      <c r="AN1428" s="5">
        <f t="shared" si="609"/>
        <v>-7.0872610505023914E-4</v>
      </c>
      <c r="AO1428" s="5">
        <f t="shared" si="610"/>
        <v>-7.0872610505023914E-4</v>
      </c>
      <c r="AP1428" s="5">
        <f t="shared" si="611"/>
        <v>-1.630268997077855E-3</v>
      </c>
      <c r="AQ1428" s="5">
        <f t="shared" si="612"/>
        <v>-7.7164746036240128E-3</v>
      </c>
      <c r="AR1428" s="5">
        <f t="shared" si="613"/>
        <v>-8.5059510610587807E-3</v>
      </c>
      <c r="AS1428" s="5">
        <f t="shared" si="614"/>
        <v>-7.8814991561082515E-3</v>
      </c>
      <c r="AT1428" s="5">
        <f t="shared" si="615"/>
        <v>-7.9477740760590665E-3</v>
      </c>
      <c r="AU1428" s="5">
        <f t="shared" si="616"/>
        <v>-7.7164904027050563E-3</v>
      </c>
      <c r="AV1428" s="5">
        <f t="shared" si="617"/>
        <v>-8.5059429430284217E-3</v>
      </c>
      <c r="AW1428" s="5">
        <f t="shared" si="618"/>
        <v>-7.881475335700161E-3</v>
      </c>
      <c r="AX1428" s="5">
        <f t="shared" si="619"/>
        <v>-7.5390422027987736E-4</v>
      </c>
      <c r="AZ1428" s="7">
        <f t="shared" si="603"/>
        <v>161.10335468762815</v>
      </c>
      <c r="BA1428" s="4">
        <f t="shared" si="620"/>
        <v>-3.7871190293971477E-3</v>
      </c>
      <c r="BB1428" s="5">
        <f>AZ1428/MAX($AZ$16:AZ1428)-1</f>
        <v>-3.7871190293969903E-3</v>
      </c>
    </row>
    <row r="1429" spans="1:54" x14ac:dyDescent="0.25">
      <c r="A1429" s="3">
        <v>44637</v>
      </c>
      <c r="B1429">
        <f>IFERROR(VLOOKUP($A1429,Finnifty!$A$14:$I$486,B$15+1,FALSE),All_curves!B1428)</f>
        <v>1086238.1299999999</v>
      </c>
      <c r="C1429">
        <f>IFERROR(VLOOKUP($A1429,Finnifty!$A$14:$I$486,C$15+1,FALSE),All_curves!C1428)</f>
        <v>1080069.6299999999</v>
      </c>
      <c r="D1429">
        <f>IFERROR(VLOOKUP($A1429,Finnifty!$A$14:$I$486,D$15+1,FALSE),All_curves!D1428)</f>
        <v>1121768.6299999999</v>
      </c>
      <c r="E1429">
        <f>IFERROR(VLOOKUP($A1429,Finnifty!$A$14:$I$486,E$15+1,FALSE),All_curves!E1428)</f>
        <v>1049866.75</v>
      </c>
      <c r="F1429">
        <f>IFERROR(VLOOKUP($A1429,Finnifty!$A$14:$I$486,F$15+1,FALSE),All_curves!F1428)</f>
        <v>1102818.25</v>
      </c>
      <c r="G1429">
        <f>IFERROR(VLOOKUP($A1429,Finnifty!$A$14:$I$486,G$15+1,FALSE),All_curves!G1428)</f>
        <v>1145642.1299999999</v>
      </c>
      <c r="H1429">
        <f>IFERROR(VLOOKUP($A1429,Finnifty!$A$14:$I$486,H$15+1,FALSE),All_curves!H1428)</f>
        <v>1138933.1299999999</v>
      </c>
      <c r="I1429">
        <f>IFERROR(VLOOKUP($A1429,Finnifty!$A$14:$I$486,I$15+1,FALSE),All_curves!I1428)</f>
        <v>1036772.69</v>
      </c>
      <c r="J1429">
        <f>IFERROR(VLOOKUP($A1429,Banknifty!$A$14:$I$4860,2,FALSE),All_curves!J1428)</f>
        <v>19725070</v>
      </c>
      <c r="K1429">
        <f>IFERROR(VLOOKUP($A1429,Banknifty!$A$14:$I$4860,3,FALSE),All_curves!K1428)</f>
        <v>34567692</v>
      </c>
      <c r="L1429">
        <f>IFERROR(VLOOKUP($A1429,Banknifty!$A$14:$I$4860,4,FALSE),All_curves!L1428)</f>
        <v>25449546</v>
      </c>
      <c r="M1429">
        <f>IFERROR(VLOOKUP($A1429,Banknifty!$A$14:$I$4860,5,FALSE),All_curves!M1428)</f>
        <v>35447444</v>
      </c>
      <c r="N1429">
        <f>IFERROR(VLOOKUP($A1429,Banknifty!$A$14:$I$4860,6,FALSE),All_curves!N1428)</f>
        <v>20328348</v>
      </c>
      <c r="O1429">
        <f>IFERROR(VLOOKUP($A1429,Banknifty!$A$14:$I$4860,7,FALSE),All_curves!O1428)</f>
        <v>33183338</v>
      </c>
      <c r="P1429">
        <f>IFERROR(VLOOKUP($A1429,Banknifty!$A$14:$I$4860,8,FALSE),All_curves!P1428)</f>
        <v>33183338</v>
      </c>
      <c r="Q1429">
        <f>IFERROR(VLOOKUP($A1429,Banknifty!$A$14:$I$4860,9,FALSE),All_curves!Q1428)</f>
        <v>25936078</v>
      </c>
      <c r="R1429">
        <f>IFERROR(VLOOKUP($A1429,Nifty!$A$14:$I$4860,2,FALSE),All_curves!R1428)</f>
        <v>11063796</v>
      </c>
      <c r="S1429">
        <f>IFERROR(VLOOKUP($A1429,Nifty!$A$14:$I$4860,3,FALSE),All_curves!S1428)</f>
        <v>13481609</v>
      </c>
      <c r="T1429">
        <f>IFERROR(VLOOKUP($A1429,Nifty!$A$14:$I$4860,4,FALSE),All_curves!T1428)</f>
        <v>13978773</v>
      </c>
      <c r="U1429">
        <f>IFERROR(VLOOKUP($A1429,Nifty!$A$14:$I$4860,5,FALSE),All_curves!U1428)</f>
        <v>13933151</v>
      </c>
      <c r="V1429">
        <f>IFERROR(VLOOKUP($A1429,Nifty!$A$14:$I$4860,6,FALSE),All_curves!V1428)</f>
        <v>12370970</v>
      </c>
      <c r="W1429">
        <f>IFERROR(VLOOKUP($A1429,Nifty!$A$14:$I$4860,7,FALSE),All_curves!W1428)</f>
        <v>14149313</v>
      </c>
      <c r="X1429">
        <f>IFERROR(VLOOKUP($A1429,Nifty!$A$14:$I$4860,8,FALSE),All_curves!X1428)</f>
        <v>14249144</v>
      </c>
      <c r="Y1429">
        <f>IFERROR(VLOOKUP($A1429,Nifty!$A$14:$I$4860,9,FALSE),All_curves!Y1428)</f>
        <v>13018767</v>
      </c>
      <c r="AA1429" s="5">
        <f t="shared" si="595"/>
        <v>1.6203605175593161E-3</v>
      </c>
      <c r="AB1429" s="5">
        <f t="shared" si="596"/>
        <v>3.3434946240995522E-4</v>
      </c>
      <c r="AC1429" s="5">
        <f t="shared" si="597"/>
        <v>3.3429827837005988E-4</v>
      </c>
      <c r="AD1429" s="5">
        <f t="shared" si="598"/>
        <v>3.3431604674727389E-4</v>
      </c>
      <c r="AE1429" s="5">
        <f t="shared" si="599"/>
        <v>3.3425559759070467E-4</v>
      </c>
      <c r="AF1429" s="5">
        <f t="shared" si="600"/>
        <v>3.3431731723609914E-4</v>
      </c>
      <c r="AG1429" s="5">
        <f t="shared" si="601"/>
        <v>3.3431045120879688E-4</v>
      </c>
      <c r="AH1429" s="5">
        <f t="shared" si="602"/>
        <v>3.3432192600235666E-4</v>
      </c>
      <c r="AI1429" s="5">
        <f t="shared" si="604"/>
        <v>9.201015449597616E-3</v>
      </c>
      <c r="AJ1429" s="5">
        <f t="shared" si="605"/>
        <v>0</v>
      </c>
      <c r="AK1429" s="5">
        <f t="shared" si="606"/>
        <v>4.3787749233441531E-3</v>
      </c>
      <c r="AL1429" s="5">
        <f t="shared" si="607"/>
        <v>0</v>
      </c>
      <c r="AM1429" s="5">
        <f t="shared" si="608"/>
        <v>4.692338996212575E-3</v>
      </c>
      <c r="AN1429" s="5">
        <f t="shared" si="609"/>
        <v>5.3471059957166389E-4</v>
      </c>
      <c r="AO1429" s="5">
        <f t="shared" si="610"/>
        <v>5.3471059957166389E-4</v>
      </c>
      <c r="AP1429" s="5">
        <f t="shared" si="611"/>
        <v>-4.2887083873310861E-4</v>
      </c>
      <c r="AQ1429" s="5">
        <f t="shared" si="612"/>
        <v>8.6212083475700751E-3</v>
      </c>
      <c r="AR1429" s="5">
        <f t="shared" si="613"/>
        <v>3.6054686775366385E-4</v>
      </c>
      <c r="AS1429" s="5">
        <f t="shared" si="614"/>
        <v>-5.5795582706833491E-3</v>
      </c>
      <c r="AT1429" s="5">
        <f t="shared" si="615"/>
        <v>-5.7831354875345076E-3</v>
      </c>
      <c r="AU1429" s="5">
        <f t="shared" si="616"/>
        <v>9.0287534333446384E-3</v>
      </c>
      <c r="AV1429" s="5">
        <f t="shared" si="617"/>
        <v>8.0282124818618072E-3</v>
      </c>
      <c r="AW1429" s="5">
        <f t="shared" si="618"/>
        <v>3.7191260342626098E-3</v>
      </c>
      <c r="AX1429" s="5">
        <f t="shared" si="619"/>
        <v>-7.9478371938510595E-3</v>
      </c>
      <c r="AZ1429" s="7">
        <f t="shared" si="603"/>
        <v>161.32702337280958</v>
      </c>
      <c r="BA1429" s="4">
        <f t="shared" si="620"/>
        <v>1.3883552308088755E-3</v>
      </c>
      <c r="BB1429" s="5">
        <f>AZ1429/MAX($AZ$16:AZ1429)-1</f>
        <v>-2.4040216651023405E-3</v>
      </c>
    </row>
    <row r="1430" spans="1:54" x14ac:dyDescent="0.25">
      <c r="A1430" s="3">
        <v>44641</v>
      </c>
      <c r="B1430">
        <f>IFERROR(VLOOKUP($A1430,Finnifty!$A$14:$I$486,B$15+1,FALSE),All_curves!B1429)</f>
        <v>1081185</v>
      </c>
      <c r="C1430">
        <f>IFERROR(VLOOKUP($A1430,Finnifty!$A$14:$I$486,C$15+1,FALSE),All_curves!C1429)</f>
        <v>1077285.25</v>
      </c>
      <c r="D1430">
        <f>IFERROR(VLOOKUP($A1430,Finnifty!$A$14:$I$486,D$15+1,FALSE),All_curves!D1429)</f>
        <v>1118876.75</v>
      </c>
      <c r="E1430">
        <f>IFERROR(VLOOKUP($A1430,Finnifty!$A$14:$I$486,E$15+1,FALSE),All_curves!E1429)</f>
        <v>1047160.31</v>
      </c>
      <c r="F1430">
        <f>IFERROR(VLOOKUP($A1430,Finnifty!$A$14:$I$486,F$15+1,FALSE),All_curves!F1429)</f>
        <v>1099975.25</v>
      </c>
      <c r="G1430">
        <f>IFERROR(VLOOKUP($A1430,Finnifty!$A$14:$I$486,G$15+1,FALSE),All_curves!G1429)</f>
        <v>1142688.6299999999</v>
      </c>
      <c r="H1430">
        <f>IFERROR(VLOOKUP($A1430,Finnifty!$A$14:$I$486,H$15+1,FALSE),All_curves!H1429)</f>
        <v>1135997</v>
      </c>
      <c r="I1430">
        <f>IFERROR(VLOOKUP($A1430,Finnifty!$A$14:$I$486,I$15+1,FALSE),All_curves!I1429)</f>
        <v>1034099.94</v>
      </c>
      <c r="J1430">
        <f>IFERROR(VLOOKUP($A1430,Banknifty!$A$14:$I$4860,2,FALSE),All_curves!J1429)</f>
        <v>19725214</v>
      </c>
      <c r="K1430">
        <f>IFERROR(VLOOKUP($A1430,Banknifty!$A$14:$I$4860,3,FALSE),All_curves!K1429)</f>
        <v>34567692</v>
      </c>
      <c r="L1430">
        <f>IFERROR(VLOOKUP($A1430,Banknifty!$A$14:$I$4860,4,FALSE),All_curves!L1429)</f>
        <v>25416344</v>
      </c>
      <c r="M1430">
        <f>IFERROR(VLOOKUP($A1430,Banknifty!$A$14:$I$4860,5,FALSE),All_curves!M1429)</f>
        <v>35447444</v>
      </c>
      <c r="N1430">
        <f>IFERROR(VLOOKUP($A1430,Banknifty!$A$14:$I$4860,6,FALSE),All_curves!N1429)</f>
        <v>20342176</v>
      </c>
      <c r="O1430">
        <f>IFERROR(VLOOKUP($A1430,Banknifty!$A$14:$I$4860,7,FALSE),All_curves!O1429)</f>
        <v>33198390</v>
      </c>
      <c r="P1430">
        <f>IFERROR(VLOOKUP($A1430,Banknifty!$A$14:$I$4860,8,FALSE),All_curves!P1429)</f>
        <v>33198390</v>
      </c>
      <c r="Q1430">
        <f>IFERROR(VLOOKUP($A1430,Banknifty!$A$14:$I$4860,9,FALSE),All_curves!Q1429)</f>
        <v>25918926</v>
      </c>
      <c r="R1430">
        <f>IFERROR(VLOOKUP($A1430,Nifty!$A$14:$I$4860,2,FALSE),All_curves!R1429)</f>
        <v>11075329</v>
      </c>
      <c r="S1430">
        <f>IFERROR(VLOOKUP($A1430,Nifty!$A$14:$I$4860,3,FALSE),All_curves!S1429)</f>
        <v>13475296</v>
      </c>
      <c r="T1430">
        <f>IFERROR(VLOOKUP($A1430,Nifty!$A$14:$I$4860,4,FALSE),All_curves!T1429)</f>
        <v>13994949</v>
      </c>
      <c r="U1430">
        <f>IFERROR(VLOOKUP($A1430,Nifty!$A$14:$I$4860,5,FALSE),All_curves!U1429)</f>
        <v>13926168</v>
      </c>
      <c r="V1430">
        <f>IFERROR(VLOOKUP($A1430,Nifty!$A$14:$I$4860,6,FALSE),All_curves!V1429)</f>
        <v>12383866</v>
      </c>
      <c r="W1430">
        <f>IFERROR(VLOOKUP($A1430,Nifty!$A$14:$I$4860,7,FALSE),All_curves!W1429)</f>
        <v>14142687</v>
      </c>
      <c r="X1430">
        <f>IFERROR(VLOOKUP($A1430,Nifty!$A$14:$I$4860,8,FALSE),All_curves!X1429)</f>
        <v>14265633</v>
      </c>
      <c r="Y1430">
        <f>IFERROR(VLOOKUP($A1430,Nifty!$A$14:$I$4860,9,FALSE),All_curves!Y1429)</f>
        <v>13075262</v>
      </c>
      <c r="AA1430" s="5">
        <f t="shared" si="595"/>
        <v>-4.6519541714116208E-3</v>
      </c>
      <c r="AB1430" s="5">
        <f t="shared" si="596"/>
        <v>-2.5779634225988612E-3</v>
      </c>
      <c r="AC1430" s="5">
        <f t="shared" si="597"/>
        <v>-2.5779647626622548E-3</v>
      </c>
      <c r="AD1430" s="5">
        <f t="shared" si="598"/>
        <v>-2.5778890511580776E-3</v>
      </c>
      <c r="AE1430" s="5">
        <f t="shared" si="599"/>
        <v>-2.577940653412325E-3</v>
      </c>
      <c r="AF1430" s="5">
        <f t="shared" si="600"/>
        <v>-2.578030191679459E-3</v>
      </c>
      <c r="AG1430" s="5">
        <f t="shared" si="601"/>
        <v>-2.5779652225937921E-3</v>
      </c>
      <c r="AH1430" s="5">
        <f t="shared" si="602"/>
        <v>-2.5779517784173533E-3</v>
      </c>
      <c r="AI1430" s="5">
        <f t="shared" si="604"/>
        <v>7.3003543206162647E-6</v>
      </c>
      <c r="AJ1430" s="5">
        <f t="shared" si="605"/>
        <v>0</v>
      </c>
      <c r="AK1430" s="5">
        <f t="shared" si="606"/>
        <v>-1.3046205225035745E-3</v>
      </c>
      <c r="AL1430" s="5">
        <f t="shared" si="607"/>
        <v>0</v>
      </c>
      <c r="AM1430" s="5">
        <f t="shared" si="608"/>
        <v>6.8023235336189813E-4</v>
      </c>
      <c r="AN1430" s="5">
        <f t="shared" si="609"/>
        <v>4.5360114163317533E-4</v>
      </c>
      <c r="AO1430" s="5">
        <f t="shared" si="610"/>
        <v>4.5360114163317533E-4</v>
      </c>
      <c r="AP1430" s="5">
        <f t="shared" si="611"/>
        <v>-6.6131818388270869E-4</v>
      </c>
      <c r="AQ1430" s="5">
        <f t="shared" si="612"/>
        <v>1.042408952587337E-3</v>
      </c>
      <c r="AR1430" s="5">
        <f t="shared" si="613"/>
        <v>-4.6826754877704602E-4</v>
      </c>
      <c r="AS1430" s="5">
        <f t="shared" si="614"/>
        <v>1.1571831089896012E-3</v>
      </c>
      <c r="AT1430" s="5">
        <f t="shared" si="615"/>
        <v>-5.0117880729205755E-4</v>
      </c>
      <c r="AU1430" s="5">
        <f t="shared" si="616"/>
        <v>1.0424404876900883E-3</v>
      </c>
      <c r="AV1430" s="5">
        <f t="shared" si="617"/>
        <v>-4.682912873579248E-4</v>
      </c>
      <c r="AW1430" s="5">
        <f t="shared" si="618"/>
        <v>1.1571923197633005E-3</v>
      </c>
      <c r="AX1430" s="5">
        <f t="shared" si="619"/>
        <v>4.3395046550875893E-3</v>
      </c>
      <c r="AZ1430" s="7">
        <f t="shared" si="603"/>
        <v>161.22103238499028</v>
      </c>
      <c r="BA1430" s="4">
        <f t="shared" si="620"/>
        <v>-6.5699462869501157E-4</v>
      </c>
      <c r="BB1430" s="5">
        <f>AZ1430/MAX($AZ$16:AZ1430)-1</f>
        <v>-3.0594368644761838E-3</v>
      </c>
    </row>
    <row r="1431" spans="1:54" x14ac:dyDescent="0.25">
      <c r="A1431" s="3">
        <v>44642</v>
      </c>
      <c r="B1431">
        <f>IFERROR(VLOOKUP($A1431,Finnifty!$A$14:$I$486,B$15+1,FALSE),All_curves!B1430)</f>
        <v>1071223.1299999999</v>
      </c>
      <c r="C1431">
        <f>IFERROR(VLOOKUP($A1431,Finnifty!$A$14:$I$486,C$15+1,FALSE),All_curves!C1430)</f>
        <v>1066639.1299999999</v>
      </c>
      <c r="D1431">
        <f>IFERROR(VLOOKUP($A1431,Finnifty!$A$14:$I$486,D$15+1,FALSE),All_curves!D1430)</f>
        <v>1107724.25</v>
      </c>
      <c r="E1431">
        <f>IFERROR(VLOOKUP($A1431,Finnifty!$A$14:$I$486,E$15+1,FALSE),All_curves!E1430)</f>
        <v>1041885.13</v>
      </c>
      <c r="F1431">
        <f>IFERROR(VLOOKUP($A1431,Finnifty!$A$14:$I$486,F$15+1,FALSE),All_curves!F1430)</f>
        <v>1088880.5</v>
      </c>
      <c r="G1431">
        <f>IFERROR(VLOOKUP($A1431,Finnifty!$A$14:$I$486,G$15+1,FALSE),All_curves!G1430)</f>
        <v>1131202.6299999999</v>
      </c>
      <c r="H1431">
        <f>IFERROR(VLOOKUP($A1431,Finnifty!$A$14:$I$486,H$15+1,FALSE),All_curves!H1430)</f>
        <v>1124673.8799999999</v>
      </c>
      <c r="I1431">
        <f>IFERROR(VLOOKUP($A1431,Finnifty!$A$14:$I$486,I$15+1,FALSE),All_curves!I1430)</f>
        <v>1029281.38</v>
      </c>
      <c r="J1431">
        <f>IFERROR(VLOOKUP($A1431,Banknifty!$A$14:$I$4860,2,FALSE),All_curves!J1430)</f>
        <v>19604304</v>
      </c>
      <c r="K1431">
        <f>IFERROR(VLOOKUP($A1431,Banknifty!$A$14:$I$4860,3,FALSE),All_curves!K1430)</f>
        <v>34288824</v>
      </c>
      <c r="L1431">
        <f>IFERROR(VLOOKUP($A1431,Banknifty!$A$14:$I$4860,4,FALSE),All_curves!L1430)</f>
        <v>25270966</v>
      </c>
      <c r="M1431">
        <f>IFERROR(VLOOKUP($A1431,Banknifty!$A$14:$I$4860,5,FALSE),All_curves!M1430)</f>
        <v>35499256</v>
      </c>
      <c r="N1431">
        <f>IFERROR(VLOOKUP($A1431,Banknifty!$A$14:$I$4860,6,FALSE),All_curves!N1430)</f>
        <v>20176796</v>
      </c>
      <c r="O1431">
        <f>IFERROR(VLOOKUP($A1431,Banknifty!$A$14:$I$4860,7,FALSE),All_curves!O1430)</f>
        <v>32971460</v>
      </c>
      <c r="P1431">
        <f>IFERROR(VLOOKUP($A1431,Banknifty!$A$14:$I$4860,8,FALSE),All_curves!P1430)</f>
        <v>32971460</v>
      </c>
      <c r="Q1431">
        <f>IFERROR(VLOOKUP($A1431,Banknifty!$A$14:$I$4860,9,FALSE),All_curves!Q1430)</f>
        <v>25736530</v>
      </c>
      <c r="R1431">
        <f>IFERROR(VLOOKUP($A1431,Nifty!$A$14:$I$4860,2,FALSE),All_curves!R1430)</f>
        <v>11043206</v>
      </c>
      <c r="S1431">
        <f>IFERROR(VLOOKUP($A1431,Nifty!$A$14:$I$4860,3,FALSE),All_curves!S1430)</f>
        <v>13505462</v>
      </c>
      <c r="T1431">
        <f>IFERROR(VLOOKUP($A1431,Nifty!$A$14:$I$4860,4,FALSE),All_curves!T1430)</f>
        <v>14005417</v>
      </c>
      <c r="U1431">
        <f>IFERROR(VLOOKUP($A1431,Nifty!$A$14:$I$4860,5,FALSE),All_curves!U1430)</f>
        <v>13939460</v>
      </c>
      <c r="V1431">
        <f>IFERROR(VLOOKUP($A1431,Nifty!$A$14:$I$4860,6,FALSE),All_curves!V1430)</f>
        <v>12347948</v>
      </c>
      <c r="W1431">
        <f>IFERROR(VLOOKUP($A1431,Nifty!$A$14:$I$4860,7,FALSE),All_curves!W1430)</f>
        <v>14174348</v>
      </c>
      <c r="X1431">
        <f>IFERROR(VLOOKUP($A1431,Nifty!$A$14:$I$4860,8,FALSE),All_curves!X1430)</f>
        <v>14276303</v>
      </c>
      <c r="Y1431">
        <f>IFERROR(VLOOKUP($A1431,Nifty!$A$14:$I$4860,9,FALSE),All_curves!Y1430)</f>
        <v>13068710</v>
      </c>
      <c r="AA1431" s="5">
        <f t="shared" si="595"/>
        <v>-9.2138440692389745E-3</v>
      </c>
      <c r="AB1431" s="5">
        <f t="shared" si="596"/>
        <v>-9.8823593843878621E-3</v>
      </c>
      <c r="AC1431" s="5">
        <f t="shared" si="597"/>
        <v>-9.9675857953076541E-3</v>
      </c>
      <c r="AD1431" s="5">
        <f t="shared" si="598"/>
        <v>-5.0376049871485584E-3</v>
      </c>
      <c r="AE1431" s="5">
        <f t="shared" si="599"/>
        <v>-1.0086363306810786E-2</v>
      </c>
      <c r="AF1431" s="5">
        <f t="shared" si="600"/>
        <v>-1.0051732115335721E-2</v>
      </c>
      <c r="AG1431" s="5">
        <f t="shared" si="601"/>
        <v>-9.9675615340534263E-3</v>
      </c>
      <c r="AH1431" s="5">
        <f t="shared" si="602"/>
        <v>-4.6596656798953973E-3</v>
      </c>
      <c r="AI1431" s="5">
        <f t="shared" si="604"/>
        <v>-6.1297180349982883E-3</v>
      </c>
      <c r="AJ1431" s="5">
        <f t="shared" si="605"/>
        <v>-8.0673016873674674E-3</v>
      </c>
      <c r="AK1431" s="5">
        <f t="shared" si="606"/>
        <v>-5.7198627780612465E-3</v>
      </c>
      <c r="AL1431" s="5">
        <f t="shared" si="607"/>
        <v>1.4616568686871556E-3</v>
      </c>
      <c r="AM1431" s="5">
        <f t="shared" si="608"/>
        <v>-8.1299070463257683E-3</v>
      </c>
      <c r="AN1431" s="5">
        <f t="shared" si="609"/>
        <v>-6.8355724479409741E-3</v>
      </c>
      <c r="AO1431" s="5">
        <f t="shared" si="610"/>
        <v>-6.8355724479409741E-3</v>
      </c>
      <c r="AP1431" s="5">
        <f t="shared" si="611"/>
        <v>-7.037174302669813E-3</v>
      </c>
      <c r="AQ1431" s="5">
        <f t="shared" si="612"/>
        <v>-2.9004104528181918E-3</v>
      </c>
      <c r="AR1431" s="5">
        <f t="shared" si="613"/>
        <v>2.2386150181783471E-3</v>
      </c>
      <c r="AS1431" s="5">
        <f t="shared" si="614"/>
        <v>7.479841477093796E-4</v>
      </c>
      <c r="AT1431" s="5">
        <f t="shared" si="615"/>
        <v>9.5446213200922614E-4</v>
      </c>
      <c r="AU1431" s="5">
        <f t="shared" si="616"/>
        <v>-2.9003866805406009E-3</v>
      </c>
      <c r="AV1431" s="5">
        <f t="shared" si="617"/>
        <v>2.2386834976975134E-3</v>
      </c>
      <c r="AW1431" s="5">
        <f t="shared" si="618"/>
        <v>7.4795138778638304E-4</v>
      </c>
      <c r="AX1431" s="5">
        <f t="shared" si="619"/>
        <v>-5.0109894547423206E-4</v>
      </c>
      <c r="AZ1431" s="7">
        <f t="shared" si="603"/>
        <v>160.44492529379139</v>
      </c>
      <c r="BA1431" s="4">
        <f t="shared" si="620"/>
        <v>-4.8139320268436626E-3</v>
      </c>
      <c r="BB1431" s="5">
        <f>AZ1431/MAX($AZ$16:AZ1431)-1</f>
        <v>-7.858640970213715E-3</v>
      </c>
    </row>
    <row r="1432" spans="1:54" x14ac:dyDescent="0.25">
      <c r="A1432" s="3">
        <v>44643</v>
      </c>
      <c r="B1432">
        <f>IFERROR(VLOOKUP($A1432,Finnifty!$A$14:$I$486,B$15+1,FALSE),All_curves!B1431)</f>
        <v>1071012</v>
      </c>
      <c r="C1432">
        <f>IFERROR(VLOOKUP($A1432,Finnifty!$A$14:$I$486,C$15+1,FALSE),All_curves!C1431)</f>
        <v>1066428.8799999999</v>
      </c>
      <c r="D1432">
        <f>IFERROR(VLOOKUP($A1432,Finnifty!$A$14:$I$486,D$15+1,FALSE),All_curves!D1431)</f>
        <v>1107506</v>
      </c>
      <c r="E1432">
        <f>IFERROR(VLOOKUP($A1432,Finnifty!$A$14:$I$486,E$15+1,FALSE),All_curves!E1431)</f>
        <v>1041679.75</v>
      </c>
      <c r="F1432">
        <f>IFERROR(VLOOKUP($A1432,Finnifty!$A$14:$I$486,F$15+1,FALSE),All_curves!F1431)</f>
        <v>1088665.8799999999</v>
      </c>
      <c r="G1432">
        <f>IFERROR(VLOOKUP($A1432,Finnifty!$A$14:$I$486,G$15+1,FALSE),All_curves!G1431)</f>
        <v>1130979.6299999999</v>
      </c>
      <c r="H1432">
        <f>IFERROR(VLOOKUP($A1432,Finnifty!$A$14:$I$486,H$15+1,FALSE),All_curves!H1431)</f>
        <v>1124452.25</v>
      </c>
      <c r="I1432">
        <f>IFERROR(VLOOKUP($A1432,Finnifty!$A$14:$I$486,I$15+1,FALSE),All_curves!I1431)</f>
        <v>1029078.5</v>
      </c>
      <c r="J1432">
        <f>IFERROR(VLOOKUP($A1432,Banknifty!$A$14:$I$4860,2,FALSE),All_curves!J1431)</f>
        <v>19603420</v>
      </c>
      <c r="K1432">
        <f>IFERROR(VLOOKUP($A1432,Banknifty!$A$14:$I$4860,3,FALSE),All_curves!K1431)</f>
        <v>34411360</v>
      </c>
      <c r="L1432">
        <f>IFERROR(VLOOKUP($A1432,Banknifty!$A$14:$I$4860,4,FALSE),All_curves!L1431)</f>
        <v>25262818</v>
      </c>
      <c r="M1432">
        <f>IFERROR(VLOOKUP($A1432,Banknifty!$A$14:$I$4860,5,FALSE),All_curves!M1431)</f>
        <v>35564124</v>
      </c>
      <c r="N1432">
        <f>IFERROR(VLOOKUP($A1432,Banknifty!$A$14:$I$4860,6,FALSE),All_curves!N1431)</f>
        <v>20362444</v>
      </c>
      <c r="O1432">
        <f>IFERROR(VLOOKUP($A1432,Banknifty!$A$14:$I$4860,7,FALSE),All_curves!O1431)</f>
        <v>32971460</v>
      </c>
      <c r="P1432">
        <f>IFERROR(VLOOKUP($A1432,Banknifty!$A$14:$I$4860,8,FALSE),All_curves!P1431)</f>
        <v>32971460</v>
      </c>
      <c r="Q1432">
        <f>IFERROR(VLOOKUP($A1432,Banknifty!$A$14:$I$4860,9,FALSE),All_curves!Q1431)</f>
        <v>25736530</v>
      </c>
      <c r="R1432">
        <f>IFERROR(VLOOKUP($A1432,Nifty!$A$14:$I$4860,2,FALSE),All_curves!R1431)</f>
        <v>11097016</v>
      </c>
      <c r="S1432">
        <f>IFERROR(VLOOKUP($A1432,Nifty!$A$14:$I$4860,3,FALSE),All_curves!S1431)</f>
        <v>13569599</v>
      </c>
      <c r="T1432">
        <f>IFERROR(VLOOKUP($A1432,Nifty!$A$14:$I$4860,4,FALSE),All_curves!T1431)</f>
        <v>14068277</v>
      </c>
      <c r="U1432">
        <f>IFERROR(VLOOKUP($A1432,Nifty!$A$14:$I$4860,5,FALSE),All_curves!U1431)</f>
        <v>13959820</v>
      </c>
      <c r="V1432">
        <f>IFERROR(VLOOKUP($A1432,Nifty!$A$14:$I$4860,6,FALSE),All_curves!V1431)</f>
        <v>12408116</v>
      </c>
      <c r="W1432">
        <f>IFERROR(VLOOKUP($A1432,Nifty!$A$14:$I$4860,7,FALSE),All_curves!W1431)</f>
        <v>14241661</v>
      </c>
      <c r="X1432">
        <f>IFERROR(VLOOKUP($A1432,Nifty!$A$14:$I$4860,8,FALSE),All_curves!X1431)</f>
        <v>14340379</v>
      </c>
      <c r="Y1432">
        <f>IFERROR(VLOOKUP($A1432,Nifty!$A$14:$I$4860,9,FALSE),All_curves!Y1431)</f>
        <v>13081182</v>
      </c>
      <c r="AA1432" s="5">
        <f t="shared" si="595"/>
        <v>-1.9709245822563393E-4</v>
      </c>
      <c r="AB1432" s="5">
        <f t="shared" si="596"/>
        <v>-1.9711446363313012E-4</v>
      </c>
      <c r="AC1432" s="5">
        <f t="shared" si="597"/>
        <v>-1.9702556841194596E-4</v>
      </c>
      <c r="AD1432" s="5">
        <f t="shared" si="598"/>
        <v>-1.9712345832212375E-4</v>
      </c>
      <c r="AE1432" s="5">
        <f t="shared" si="599"/>
        <v>-1.9710151848628676E-4</v>
      </c>
      <c r="AF1432" s="5">
        <f t="shared" si="600"/>
        <v>-1.9713532667442468E-4</v>
      </c>
      <c r="AG1432" s="5">
        <f t="shared" si="601"/>
        <v>-1.970615695279232E-4</v>
      </c>
      <c r="AH1432" s="5">
        <f t="shared" si="602"/>
        <v>-1.9710839420805648E-4</v>
      </c>
      <c r="AI1432" s="5">
        <f t="shared" si="604"/>
        <v>-4.5092138950764138E-5</v>
      </c>
      <c r="AJ1432" s="5">
        <f t="shared" si="605"/>
        <v>3.573642537288535E-3</v>
      </c>
      <c r="AK1432" s="5">
        <f t="shared" si="606"/>
        <v>-3.2242534772908282E-4</v>
      </c>
      <c r="AL1432" s="5">
        <f t="shared" si="607"/>
        <v>1.8273059018476534E-3</v>
      </c>
      <c r="AM1432" s="5">
        <f t="shared" si="608"/>
        <v>9.2010644306459444E-3</v>
      </c>
      <c r="AN1432" s="5">
        <f t="shared" si="609"/>
        <v>0</v>
      </c>
      <c r="AO1432" s="5">
        <f t="shared" si="610"/>
        <v>0</v>
      </c>
      <c r="AP1432" s="5">
        <f t="shared" si="611"/>
        <v>0</v>
      </c>
      <c r="AQ1432" s="5">
        <f t="shared" si="612"/>
        <v>4.8726791839253103E-3</v>
      </c>
      <c r="AR1432" s="5">
        <f t="shared" si="613"/>
        <v>4.7489674918193003E-3</v>
      </c>
      <c r="AS1432" s="5">
        <f t="shared" si="614"/>
        <v>4.4882633626688317E-3</v>
      </c>
      <c r="AT1432" s="5">
        <f t="shared" si="615"/>
        <v>1.4606017736698007E-3</v>
      </c>
      <c r="AU1432" s="5">
        <f t="shared" si="616"/>
        <v>4.8727124539236222E-3</v>
      </c>
      <c r="AV1432" s="5">
        <f t="shared" si="617"/>
        <v>4.7489309561188353E-3</v>
      </c>
      <c r="AW1432" s="5">
        <f t="shared" si="618"/>
        <v>4.4882768318941224E-3</v>
      </c>
      <c r="AX1432" s="5">
        <f t="shared" si="619"/>
        <v>9.5434055847909427E-4</v>
      </c>
      <c r="AZ1432" s="7">
        <f t="shared" si="603"/>
        <v>160.73434457582096</v>
      </c>
      <c r="BA1432" s="4">
        <f t="shared" si="620"/>
        <v>1.8038543849213202E-3</v>
      </c>
      <c r="BB1432" s="5">
        <f>AZ1432/MAX($AZ$16:AZ1432)-1</f>
        <v>-6.0689624292661337E-3</v>
      </c>
    </row>
    <row r="1433" spans="1:54" x14ac:dyDescent="0.25">
      <c r="A1433" s="3">
        <v>44644</v>
      </c>
      <c r="B1433">
        <f>IFERROR(VLOOKUP($A1433,Finnifty!$A$14:$I$486,B$15+1,FALSE),All_curves!B1432)</f>
        <v>1072967</v>
      </c>
      <c r="C1433">
        <f>IFERROR(VLOOKUP($A1433,Finnifty!$A$14:$I$486,C$15+1,FALSE),All_curves!C1432)</f>
        <v>1068375.5</v>
      </c>
      <c r="D1433">
        <f>IFERROR(VLOOKUP($A1433,Finnifty!$A$14:$I$486,D$15+1,FALSE),All_curves!D1432)</f>
        <v>1109527.6299999999</v>
      </c>
      <c r="E1433">
        <f>IFERROR(VLOOKUP($A1433,Finnifty!$A$14:$I$486,E$15+1,FALSE),All_curves!E1432)</f>
        <v>1043581.25</v>
      </c>
      <c r="F1433">
        <f>IFERROR(VLOOKUP($A1433,Finnifty!$A$14:$I$486,F$15+1,FALSE),All_curves!F1432)</f>
        <v>1090653.25</v>
      </c>
      <c r="G1433">
        <f>IFERROR(VLOOKUP($A1433,Finnifty!$A$14:$I$486,G$15+1,FALSE),All_curves!G1432)</f>
        <v>1133044.25</v>
      </c>
      <c r="H1433">
        <f>IFERROR(VLOOKUP($A1433,Finnifty!$A$14:$I$486,H$15+1,FALSE),All_curves!H1432)</f>
        <v>1126504.8799999999</v>
      </c>
      <c r="I1433">
        <f>IFERROR(VLOOKUP($A1433,Finnifty!$A$14:$I$486,I$15+1,FALSE),All_curves!I1432)</f>
        <v>1030853.88</v>
      </c>
      <c r="J1433">
        <f>IFERROR(VLOOKUP($A1433,Banknifty!$A$14:$I$4860,2,FALSE),All_curves!J1432)</f>
        <v>19658838</v>
      </c>
      <c r="K1433">
        <f>IFERROR(VLOOKUP($A1433,Banknifty!$A$14:$I$4860,3,FALSE),All_curves!K1432)</f>
        <v>34401508</v>
      </c>
      <c r="L1433">
        <f>IFERROR(VLOOKUP($A1433,Banknifty!$A$14:$I$4860,4,FALSE),All_curves!L1432)</f>
        <v>25424616</v>
      </c>
      <c r="M1433">
        <f>IFERROR(VLOOKUP($A1433,Banknifty!$A$14:$I$4860,5,FALSE),All_curves!M1432)</f>
        <v>35778368</v>
      </c>
      <c r="N1433">
        <f>IFERROR(VLOOKUP($A1433,Banknifty!$A$14:$I$4860,6,FALSE),All_curves!N1432)</f>
        <v>20362592</v>
      </c>
      <c r="O1433">
        <f>IFERROR(VLOOKUP($A1433,Banknifty!$A$14:$I$4860,7,FALSE),All_curves!O1432)</f>
        <v>32971460</v>
      </c>
      <c r="P1433">
        <f>IFERROR(VLOOKUP($A1433,Banknifty!$A$14:$I$4860,8,FALSE),All_curves!P1432)</f>
        <v>32971460</v>
      </c>
      <c r="Q1433">
        <f>IFERROR(VLOOKUP($A1433,Banknifty!$A$14:$I$4860,9,FALSE),All_curves!Q1432)</f>
        <v>25736530</v>
      </c>
      <c r="R1433">
        <f>IFERROR(VLOOKUP($A1433,Nifty!$A$14:$I$4860,2,FALSE),All_curves!R1432)</f>
        <v>11087192</v>
      </c>
      <c r="S1433">
        <f>IFERROR(VLOOKUP($A1433,Nifty!$A$14:$I$4860,3,FALSE),All_curves!S1432)</f>
        <v>13514964</v>
      </c>
      <c r="T1433">
        <f>IFERROR(VLOOKUP($A1433,Nifty!$A$14:$I$4860,4,FALSE),All_curves!T1432)</f>
        <v>14117388</v>
      </c>
      <c r="U1433">
        <f>IFERROR(VLOOKUP($A1433,Nifty!$A$14:$I$4860,5,FALSE),All_curves!U1432)</f>
        <v>13990092</v>
      </c>
      <c r="V1433">
        <f>IFERROR(VLOOKUP($A1433,Nifty!$A$14:$I$4860,6,FALSE),All_curves!V1432)</f>
        <v>12436049</v>
      </c>
      <c r="W1433">
        <f>IFERROR(VLOOKUP($A1433,Nifty!$A$14:$I$4860,7,FALSE),All_curves!W1432)</f>
        <v>14245601</v>
      </c>
      <c r="X1433">
        <f>IFERROR(VLOOKUP($A1433,Nifty!$A$14:$I$4860,8,FALSE),All_curves!X1432)</f>
        <v>14390441</v>
      </c>
      <c r="Y1433">
        <f>IFERROR(VLOOKUP($A1433,Nifty!$A$14:$I$4860,9,FALSE),All_curves!Y1432)</f>
        <v>13100289</v>
      </c>
      <c r="AA1433" s="5">
        <f t="shared" si="595"/>
        <v>1.825376373000509E-3</v>
      </c>
      <c r="AB1433" s="5">
        <f t="shared" si="596"/>
        <v>1.8253631690845484E-3</v>
      </c>
      <c r="AC1433" s="5">
        <f t="shared" si="597"/>
        <v>1.8253896592883567E-3</v>
      </c>
      <c r="AD1433" s="5">
        <f t="shared" si="598"/>
        <v>1.8254170727616259E-3</v>
      </c>
      <c r="AE1433" s="5">
        <f t="shared" si="599"/>
        <v>1.8255095861001713E-3</v>
      </c>
      <c r="AF1433" s="5">
        <f t="shared" si="600"/>
        <v>1.8255147530819027E-3</v>
      </c>
      <c r="AG1433" s="5">
        <f t="shared" si="601"/>
        <v>1.8254487907334305E-3</v>
      </c>
      <c r="AH1433" s="5">
        <f t="shared" si="602"/>
        <v>1.725213382652635E-3</v>
      </c>
      <c r="AI1433" s="5">
        <f t="shared" si="604"/>
        <v>2.826955704667844E-3</v>
      </c>
      <c r="AJ1433" s="5">
        <f t="shared" si="605"/>
        <v>-2.8630080299063554E-4</v>
      </c>
      <c r="AK1433" s="5">
        <f t="shared" si="606"/>
        <v>6.4045903350924416E-3</v>
      </c>
      <c r="AL1433" s="5">
        <f t="shared" si="607"/>
        <v>6.0241607525606256E-3</v>
      </c>
      <c r="AM1433" s="5">
        <f t="shared" si="608"/>
        <v>7.2682827267911421E-6</v>
      </c>
      <c r="AN1433" s="5">
        <f t="shared" si="609"/>
        <v>0</v>
      </c>
      <c r="AO1433" s="5">
        <f t="shared" si="610"/>
        <v>0</v>
      </c>
      <c r="AP1433" s="5">
        <f t="shared" si="611"/>
        <v>0</v>
      </c>
      <c r="AQ1433" s="5">
        <f t="shared" si="612"/>
        <v>-8.8528303464641134E-4</v>
      </c>
      <c r="AR1433" s="5">
        <f t="shared" si="613"/>
        <v>-4.0262796269808776E-3</v>
      </c>
      <c r="AS1433" s="5">
        <f t="shared" si="614"/>
        <v>3.4909036835142349E-3</v>
      </c>
      <c r="AT1433" s="5">
        <f t="shared" si="615"/>
        <v>2.1685093360803709E-3</v>
      </c>
      <c r="AU1433" s="5">
        <f t="shared" si="616"/>
        <v>2.2511878515643069E-3</v>
      </c>
      <c r="AV1433" s="5">
        <f t="shared" si="617"/>
        <v>2.7665312353675198E-4</v>
      </c>
      <c r="AW1433" s="5">
        <f t="shared" si="618"/>
        <v>3.4909816539716587E-3</v>
      </c>
      <c r="AX1433" s="5">
        <f t="shared" si="619"/>
        <v>1.4606478221921293E-3</v>
      </c>
      <c r="AZ1433" s="7">
        <f t="shared" si="603"/>
        <v>160.98687984903484</v>
      </c>
      <c r="BA1433" s="4">
        <f t="shared" si="620"/>
        <v>1.5711344944996837E-3</v>
      </c>
      <c r="BB1433" s="5">
        <f>AZ1433/MAX($AZ$16:AZ1433)-1</f>
        <v>-4.5073630909848728E-3</v>
      </c>
    </row>
    <row r="1434" spans="1:54" x14ac:dyDescent="0.25">
      <c r="A1434" s="3">
        <v>44645</v>
      </c>
      <c r="B1434">
        <f>IFERROR(VLOOKUP($A1434,Finnifty!$A$14:$I$486,B$15+1,FALSE),All_curves!B1433)</f>
        <v>1072967</v>
      </c>
      <c r="C1434">
        <f>IFERROR(VLOOKUP($A1434,Finnifty!$A$14:$I$486,C$15+1,FALSE),All_curves!C1433)</f>
        <v>1068375.5</v>
      </c>
      <c r="D1434">
        <f>IFERROR(VLOOKUP($A1434,Finnifty!$A$14:$I$486,D$15+1,FALSE),All_curves!D1433)</f>
        <v>1109527.6299999999</v>
      </c>
      <c r="E1434">
        <f>IFERROR(VLOOKUP($A1434,Finnifty!$A$14:$I$486,E$15+1,FALSE),All_curves!E1433)</f>
        <v>1043581.25</v>
      </c>
      <c r="F1434">
        <f>IFERROR(VLOOKUP($A1434,Finnifty!$A$14:$I$486,F$15+1,FALSE),All_curves!F1433)</f>
        <v>1090653.25</v>
      </c>
      <c r="G1434">
        <f>IFERROR(VLOOKUP($A1434,Finnifty!$A$14:$I$486,G$15+1,FALSE),All_curves!G1433)</f>
        <v>1133044.25</v>
      </c>
      <c r="H1434">
        <f>IFERROR(VLOOKUP($A1434,Finnifty!$A$14:$I$486,H$15+1,FALSE),All_curves!H1433)</f>
        <v>1126504.8799999999</v>
      </c>
      <c r="I1434">
        <f>IFERROR(VLOOKUP($A1434,Finnifty!$A$14:$I$486,I$15+1,FALSE),All_curves!I1433)</f>
        <v>1029801.06</v>
      </c>
      <c r="J1434">
        <f>IFERROR(VLOOKUP($A1434,Banknifty!$A$14:$I$4860,2,FALSE),All_curves!J1433)</f>
        <v>19599814</v>
      </c>
      <c r="K1434">
        <f>IFERROR(VLOOKUP($A1434,Banknifty!$A$14:$I$4860,3,FALSE),All_curves!K1433)</f>
        <v>34401508</v>
      </c>
      <c r="L1434">
        <f>IFERROR(VLOOKUP($A1434,Banknifty!$A$14:$I$4860,4,FALSE),All_curves!L1433)</f>
        <v>25376442</v>
      </c>
      <c r="M1434">
        <f>IFERROR(VLOOKUP($A1434,Banknifty!$A$14:$I$4860,5,FALSE),All_curves!M1433)</f>
        <v>35778368</v>
      </c>
      <c r="N1434">
        <f>IFERROR(VLOOKUP($A1434,Banknifty!$A$14:$I$4860,6,FALSE),All_curves!N1433)</f>
        <v>20237776</v>
      </c>
      <c r="O1434">
        <f>IFERROR(VLOOKUP($A1434,Banknifty!$A$14:$I$4860,7,FALSE),All_curves!O1433)</f>
        <v>32705470</v>
      </c>
      <c r="P1434">
        <f>IFERROR(VLOOKUP($A1434,Banknifty!$A$14:$I$4860,8,FALSE),All_curves!P1433)</f>
        <v>32705470</v>
      </c>
      <c r="Q1434">
        <f>IFERROR(VLOOKUP($A1434,Banknifty!$A$14:$I$4860,9,FALSE),All_curves!Q1433)</f>
        <v>25774148</v>
      </c>
      <c r="R1434">
        <f>IFERROR(VLOOKUP($A1434,Nifty!$A$14:$I$4860,2,FALSE),All_curves!R1433)</f>
        <v>11065709</v>
      </c>
      <c r="S1434">
        <f>IFERROR(VLOOKUP($A1434,Nifty!$A$14:$I$4860,3,FALSE),All_curves!S1433)</f>
        <v>13493057</v>
      </c>
      <c r="T1434">
        <f>IFERROR(VLOOKUP($A1434,Nifty!$A$14:$I$4860,4,FALSE),All_curves!T1433)</f>
        <v>14071091</v>
      </c>
      <c r="U1434">
        <f>IFERROR(VLOOKUP($A1434,Nifty!$A$14:$I$4860,5,FALSE),All_curves!U1433)</f>
        <v>13990092</v>
      </c>
      <c r="V1434">
        <f>IFERROR(VLOOKUP($A1434,Nifty!$A$14:$I$4860,6,FALSE),All_curves!V1433)</f>
        <v>12412699</v>
      </c>
      <c r="W1434">
        <f>IFERROR(VLOOKUP($A1434,Nifty!$A$14:$I$4860,7,FALSE),All_curves!W1433)</f>
        <v>14224185</v>
      </c>
      <c r="X1434">
        <f>IFERROR(VLOOKUP($A1434,Nifty!$A$14:$I$4860,8,FALSE),All_curves!X1433)</f>
        <v>14343248</v>
      </c>
      <c r="Y1434">
        <f>IFERROR(VLOOKUP($A1434,Nifty!$A$14:$I$4860,9,FALSE),All_curves!Y1433)</f>
        <v>13128698</v>
      </c>
      <c r="AA1434" s="5">
        <f t="shared" si="595"/>
        <v>0</v>
      </c>
      <c r="AB1434" s="5">
        <f t="shared" si="596"/>
        <v>0</v>
      </c>
      <c r="AC1434" s="5">
        <f t="shared" si="597"/>
        <v>0</v>
      </c>
      <c r="AD1434" s="5">
        <f t="shared" si="598"/>
        <v>0</v>
      </c>
      <c r="AE1434" s="5">
        <f t="shared" si="599"/>
        <v>0</v>
      </c>
      <c r="AF1434" s="5">
        <f t="shared" si="600"/>
        <v>0</v>
      </c>
      <c r="AG1434" s="5">
        <f t="shared" si="601"/>
        <v>0</v>
      </c>
      <c r="AH1434" s="5">
        <f t="shared" si="602"/>
        <v>-1.0213086650068259E-3</v>
      </c>
      <c r="AI1434" s="5">
        <f t="shared" si="604"/>
        <v>-3.0024155039072298E-3</v>
      </c>
      <c r="AJ1434" s="5">
        <f t="shared" si="605"/>
        <v>0</v>
      </c>
      <c r="AK1434" s="5">
        <f t="shared" si="606"/>
        <v>-1.8947778798310555E-3</v>
      </c>
      <c r="AL1434" s="5">
        <f t="shared" si="607"/>
        <v>0</v>
      </c>
      <c r="AM1434" s="5">
        <f t="shared" si="608"/>
        <v>-6.1296715074387054E-3</v>
      </c>
      <c r="AN1434" s="5">
        <f t="shared" si="609"/>
        <v>-8.0672800051924121E-3</v>
      </c>
      <c r="AO1434" s="5">
        <f t="shared" si="610"/>
        <v>-8.0672800051924121E-3</v>
      </c>
      <c r="AP1434" s="5">
        <f t="shared" si="611"/>
        <v>1.4616578070159036E-3</v>
      </c>
      <c r="AQ1434" s="5">
        <f t="shared" si="612"/>
        <v>-1.9376411989617814E-3</v>
      </c>
      <c r="AR1434" s="5">
        <f t="shared" si="613"/>
        <v>-1.6209440143533094E-3</v>
      </c>
      <c r="AS1434" s="5">
        <f t="shared" si="614"/>
        <v>-3.2794310108923419E-3</v>
      </c>
      <c r="AT1434" s="5">
        <f t="shared" si="615"/>
        <v>0</v>
      </c>
      <c r="AU1434" s="5">
        <f t="shared" si="616"/>
        <v>-1.8776059824144875E-3</v>
      </c>
      <c r="AV1434" s="5">
        <f t="shared" si="617"/>
        <v>-1.5033412770720789E-3</v>
      </c>
      <c r="AW1434" s="5">
        <f t="shared" si="618"/>
        <v>-3.2794686417184638E-3</v>
      </c>
      <c r="AX1434" s="5">
        <f t="shared" si="619"/>
        <v>2.1685781130478254E-3</v>
      </c>
      <c r="AZ1434" s="7">
        <f t="shared" si="603"/>
        <v>160.73164232989583</v>
      </c>
      <c r="BA1434" s="4">
        <f t="shared" si="620"/>
        <v>-1.5854554071632243E-3</v>
      </c>
      <c r="BB1434" s="5">
        <f>AZ1434/MAX($AZ$16:AZ1434)-1</f>
        <v>-6.0856722749634828E-3</v>
      </c>
    </row>
    <row r="1435" spans="1:54" x14ac:dyDescent="0.25">
      <c r="A1435" s="3">
        <v>44648</v>
      </c>
      <c r="B1435">
        <f>IFERROR(VLOOKUP($A1435,Finnifty!$A$14:$I$486,B$15+1,FALSE),All_curves!B1434)</f>
        <v>1071479.3799999999</v>
      </c>
      <c r="C1435">
        <f>IFERROR(VLOOKUP($A1435,Finnifty!$A$14:$I$486,C$15+1,FALSE),All_curves!C1434)</f>
        <v>1071519.25</v>
      </c>
      <c r="D1435">
        <f>IFERROR(VLOOKUP($A1435,Finnifty!$A$14:$I$486,D$15+1,FALSE),All_curves!D1434)</f>
        <v>1111886.1299999999</v>
      </c>
      <c r="E1435">
        <f>IFERROR(VLOOKUP($A1435,Finnifty!$A$14:$I$486,E$15+1,FALSE),All_curves!E1434)</f>
        <v>1045472.13</v>
      </c>
      <c r="F1435">
        <f>IFERROR(VLOOKUP($A1435,Finnifty!$A$14:$I$486,F$15+1,FALSE),All_curves!F1434)</f>
        <v>1092629.3799999999</v>
      </c>
      <c r="G1435">
        <f>IFERROR(VLOOKUP($A1435,Finnifty!$A$14:$I$486,G$15+1,FALSE),All_curves!G1434)</f>
        <v>1135452.6299999999</v>
      </c>
      <c r="H1435">
        <f>IFERROR(VLOOKUP($A1435,Finnifty!$A$14:$I$486,H$15+1,FALSE),All_curves!H1434)</f>
        <v>1129819.6299999999</v>
      </c>
      <c r="I1435">
        <f>IFERROR(VLOOKUP($A1435,Finnifty!$A$14:$I$486,I$15+1,FALSE),All_curves!I1434)</f>
        <v>1032831.25</v>
      </c>
      <c r="J1435">
        <f>IFERROR(VLOOKUP($A1435,Banknifty!$A$14:$I$4860,2,FALSE),All_curves!J1434)</f>
        <v>19508054</v>
      </c>
      <c r="K1435">
        <f>IFERROR(VLOOKUP($A1435,Banknifty!$A$14:$I$4860,3,FALSE),All_curves!K1434)</f>
        <v>34433672</v>
      </c>
      <c r="L1435">
        <f>IFERROR(VLOOKUP($A1435,Banknifty!$A$14:$I$4860,4,FALSE),All_curves!L1434)</f>
        <v>25249482</v>
      </c>
      <c r="M1435">
        <f>IFERROR(VLOOKUP($A1435,Banknifty!$A$14:$I$4860,5,FALSE),All_curves!M1434)</f>
        <v>35771048</v>
      </c>
      <c r="N1435">
        <f>IFERROR(VLOOKUP($A1435,Banknifty!$A$14:$I$4860,6,FALSE),All_curves!N1434)</f>
        <v>20236862</v>
      </c>
      <c r="O1435">
        <f>IFERROR(VLOOKUP($A1435,Banknifty!$A$14:$I$4860,7,FALSE),All_curves!O1434)</f>
        <v>32822350</v>
      </c>
      <c r="P1435">
        <f>IFERROR(VLOOKUP($A1435,Banknifty!$A$14:$I$4860,8,FALSE),All_curves!P1434)</f>
        <v>32822350</v>
      </c>
      <c r="Q1435">
        <f>IFERROR(VLOOKUP($A1435,Banknifty!$A$14:$I$4860,9,FALSE),All_curves!Q1434)</f>
        <v>25821246</v>
      </c>
      <c r="R1435">
        <f>IFERROR(VLOOKUP($A1435,Nifty!$A$14:$I$4860,2,FALSE),All_curves!R1434)</f>
        <v>10998515</v>
      </c>
      <c r="S1435">
        <f>IFERROR(VLOOKUP($A1435,Nifty!$A$14:$I$4860,3,FALSE),All_curves!S1434)</f>
        <v>13402365</v>
      </c>
      <c r="T1435">
        <f>IFERROR(VLOOKUP($A1435,Nifty!$A$14:$I$4860,4,FALSE),All_curves!T1434)</f>
        <v>13980683</v>
      </c>
      <c r="U1435">
        <f>IFERROR(VLOOKUP($A1435,Nifty!$A$14:$I$4860,5,FALSE),All_curves!U1434)</f>
        <v>13990092</v>
      </c>
      <c r="V1435">
        <f>IFERROR(VLOOKUP($A1435,Nifty!$A$14:$I$4860,6,FALSE),All_curves!V1434)</f>
        <v>12337326</v>
      </c>
      <c r="W1435">
        <f>IFERROR(VLOOKUP($A1435,Nifty!$A$14:$I$4860,7,FALSE),All_curves!W1434)</f>
        <v>14128579</v>
      </c>
      <c r="X1435">
        <f>IFERROR(VLOOKUP($A1435,Nifty!$A$14:$I$4860,8,FALSE),All_curves!X1434)</f>
        <v>14251091</v>
      </c>
      <c r="Y1435">
        <f>IFERROR(VLOOKUP($A1435,Nifty!$A$14:$I$4860,9,FALSE),All_curves!Y1434)</f>
        <v>13128698</v>
      </c>
      <c r="AA1435" s="5">
        <f t="shared" si="595"/>
        <v>-1.386454569432316E-3</v>
      </c>
      <c r="AB1435" s="5">
        <f t="shared" si="596"/>
        <v>2.9425515654373235E-3</v>
      </c>
      <c r="AC1435" s="5">
        <f t="shared" si="597"/>
        <v>2.1256793758259729E-3</v>
      </c>
      <c r="AD1435" s="5">
        <f t="shared" si="598"/>
        <v>1.8119145011468163E-3</v>
      </c>
      <c r="AE1435" s="5">
        <f t="shared" si="599"/>
        <v>1.8118774230029278E-3</v>
      </c>
      <c r="AF1435" s="5">
        <f t="shared" si="600"/>
        <v>2.125583356519245E-3</v>
      </c>
      <c r="AG1435" s="5">
        <f t="shared" si="601"/>
        <v>2.9425083360490323E-3</v>
      </c>
      <c r="AH1435" s="5">
        <f t="shared" si="602"/>
        <v>2.9425003699257157E-3</v>
      </c>
      <c r="AI1435" s="5">
        <f t="shared" si="604"/>
        <v>-4.6816770812212471E-3</v>
      </c>
      <c r="AJ1435" s="5">
        <f t="shared" si="605"/>
        <v>9.3495901400597603E-4</v>
      </c>
      <c r="AK1435" s="5">
        <f t="shared" si="606"/>
        <v>-5.0030654415619269E-3</v>
      </c>
      <c r="AL1435" s="5">
        <f t="shared" si="607"/>
        <v>-2.0459289814445114E-4</v>
      </c>
      <c r="AM1435" s="5">
        <f t="shared" si="608"/>
        <v>-4.5163065348630127E-5</v>
      </c>
      <c r="AN1435" s="5">
        <f t="shared" si="609"/>
        <v>3.5737141218272761E-3</v>
      </c>
      <c r="AO1435" s="5">
        <f t="shared" si="610"/>
        <v>3.5737141218272761E-3</v>
      </c>
      <c r="AP1435" s="5">
        <f t="shared" si="611"/>
        <v>1.8273348938633305E-3</v>
      </c>
      <c r="AQ1435" s="5">
        <f t="shared" si="612"/>
        <v>-6.0722724589992172E-3</v>
      </c>
      <c r="AR1435" s="5">
        <f t="shared" si="613"/>
        <v>-6.7213827081586963E-3</v>
      </c>
      <c r="AS1435" s="5">
        <f t="shared" si="614"/>
        <v>-6.4250881470384602E-3</v>
      </c>
      <c r="AT1435" s="5">
        <f t="shared" si="615"/>
        <v>0</v>
      </c>
      <c r="AU1435" s="5">
        <f t="shared" si="616"/>
        <v>-6.0722490733079448E-3</v>
      </c>
      <c r="AV1435" s="5">
        <f t="shared" si="617"/>
        <v>-6.7213692735295094E-3</v>
      </c>
      <c r="AW1435" s="5">
        <f t="shared" si="618"/>
        <v>-6.4251137538722247E-3</v>
      </c>
      <c r="AX1435" s="5">
        <f t="shared" si="619"/>
        <v>0</v>
      </c>
      <c r="AZ1435" s="7">
        <f t="shared" si="603"/>
        <v>160.57662944311156</v>
      </c>
      <c r="BA1435" s="4">
        <f t="shared" si="620"/>
        <v>-9.6442047463265567E-4</v>
      </c>
      <c r="BB1435" s="5">
        <f>AZ1435/MAX($AZ$16:AZ1435)-1</f>
        <v>-7.044223602652222E-3</v>
      </c>
    </row>
    <row r="1436" spans="1:54" x14ac:dyDescent="0.25">
      <c r="A1436" s="3">
        <v>44649</v>
      </c>
      <c r="B1436">
        <f>IFERROR(VLOOKUP($A1436,Finnifty!$A$14:$I$486,B$15+1,FALSE),All_curves!B1435)</f>
        <v>1071450.5</v>
      </c>
      <c r="C1436">
        <f>IFERROR(VLOOKUP($A1436,Finnifty!$A$14:$I$486,C$15+1,FALSE),All_curves!C1435)</f>
        <v>1073656.25</v>
      </c>
      <c r="D1436">
        <f>IFERROR(VLOOKUP($A1436,Finnifty!$A$14:$I$486,D$15+1,FALSE),All_curves!D1435)</f>
        <v>1114730</v>
      </c>
      <c r="E1436">
        <f>IFERROR(VLOOKUP($A1436,Finnifty!$A$14:$I$486,E$15+1,FALSE),All_curves!E1435)</f>
        <v>1048060.81</v>
      </c>
      <c r="F1436">
        <f>IFERROR(VLOOKUP($A1436,Finnifty!$A$14:$I$486,F$15+1,FALSE),All_curves!F1435)</f>
        <v>1090357.25</v>
      </c>
      <c r="G1436">
        <f>IFERROR(VLOOKUP($A1436,Finnifty!$A$14:$I$486,G$15+1,FALSE),All_curves!G1435)</f>
        <v>1135301.75</v>
      </c>
      <c r="H1436">
        <f>IFERROR(VLOOKUP($A1436,Finnifty!$A$14:$I$486,H$15+1,FALSE),All_curves!H1435)</f>
        <v>1132821.6299999999</v>
      </c>
      <c r="I1436">
        <f>IFERROR(VLOOKUP($A1436,Finnifty!$A$14:$I$486,I$15+1,FALSE),All_curves!I1435)</f>
        <v>1035575.56</v>
      </c>
      <c r="J1436">
        <f>IFERROR(VLOOKUP($A1436,Banknifty!$A$14:$I$4860,2,FALSE),All_curves!J1435)</f>
        <v>19390242</v>
      </c>
      <c r="K1436">
        <f>IFERROR(VLOOKUP($A1436,Banknifty!$A$14:$I$4860,3,FALSE),All_curves!K1435)</f>
        <v>34219596</v>
      </c>
      <c r="L1436">
        <f>IFERROR(VLOOKUP($A1436,Banknifty!$A$14:$I$4860,4,FALSE),All_curves!L1435)</f>
        <v>25170162</v>
      </c>
      <c r="M1436">
        <f>IFERROR(VLOOKUP($A1436,Banknifty!$A$14:$I$4860,5,FALSE),All_curves!M1435)</f>
        <v>35742164</v>
      </c>
      <c r="N1436">
        <f>IFERROR(VLOOKUP($A1436,Banknifty!$A$14:$I$4860,6,FALSE),All_curves!N1435)</f>
        <v>20346330</v>
      </c>
      <c r="O1436">
        <f>IFERROR(VLOOKUP($A1436,Banknifty!$A$14:$I$4860,7,FALSE),All_curves!O1435)</f>
        <v>33143364</v>
      </c>
      <c r="P1436">
        <f>IFERROR(VLOOKUP($A1436,Banknifty!$A$14:$I$4860,8,FALSE),All_curves!P1435)</f>
        <v>33143364</v>
      </c>
      <c r="Q1436">
        <f>IFERROR(VLOOKUP($A1436,Banknifty!$A$14:$I$4860,9,FALSE),All_curves!Q1435)</f>
        <v>25976798</v>
      </c>
      <c r="R1436">
        <f>IFERROR(VLOOKUP($A1436,Nifty!$A$14:$I$4860,2,FALSE),All_curves!R1435)</f>
        <v>10982547</v>
      </c>
      <c r="S1436">
        <f>IFERROR(VLOOKUP($A1436,Nifty!$A$14:$I$4860,3,FALSE),All_curves!S1435)</f>
        <v>13383905</v>
      </c>
      <c r="T1436">
        <f>IFERROR(VLOOKUP($A1436,Nifty!$A$14:$I$4860,4,FALSE),All_curves!T1435)</f>
        <v>13961591</v>
      </c>
      <c r="U1436">
        <f>IFERROR(VLOOKUP($A1436,Nifty!$A$14:$I$4860,5,FALSE),All_curves!U1435)</f>
        <v>13990092</v>
      </c>
      <c r="V1436">
        <f>IFERROR(VLOOKUP($A1436,Nifty!$A$14:$I$4860,6,FALSE),All_curves!V1435)</f>
        <v>12319414</v>
      </c>
      <c r="W1436">
        <f>IFERROR(VLOOKUP($A1436,Nifty!$A$14:$I$4860,7,FALSE),All_curves!W1435)</f>
        <v>14109119</v>
      </c>
      <c r="X1436">
        <f>IFERROR(VLOOKUP($A1436,Nifty!$A$14:$I$4860,8,FALSE),All_curves!X1435)</f>
        <v>14231630</v>
      </c>
      <c r="Y1436">
        <f>IFERROR(VLOOKUP($A1436,Nifty!$A$14:$I$4860,9,FALSE),All_curves!Y1435)</f>
        <v>13128698</v>
      </c>
      <c r="AA1436" s="5">
        <f t="shared" si="595"/>
        <v>-2.6953388500894349E-5</v>
      </c>
      <c r="AB1436" s="5">
        <f t="shared" si="596"/>
        <v>1.9943645436142354E-3</v>
      </c>
      <c r="AC1436" s="5">
        <f t="shared" si="597"/>
        <v>2.5576989614934931E-3</v>
      </c>
      <c r="AD1436" s="5">
        <f t="shared" si="598"/>
        <v>2.4760870478681696E-3</v>
      </c>
      <c r="AE1436" s="5">
        <f t="shared" si="599"/>
        <v>-2.0795065935348411E-3</v>
      </c>
      <c r="AF1436" s="5">
        <f t="shared" si="600"/>
        <v>-1.3288092872698609E-4</v>
      </c>
      <c r="AG1436" s="5">
        <f t="shared" si="601"/>
        <v>2.6570612868532795E-3</v>
      </c>
      <c r="AH1436" s="5">
        <f t="shared" si="602"/>
        <v>2.657074909381496E-3</v>
      </c>
      <c r="AI1436" s="5">
        <f t="shared" si="604"/>
        <v>-6.0391467032027135E-3</v>
      </c>
      <c r="AJ1436" s="5">
        <f t="shared" si="605"/>
        <v>-6.2170540510463335E-3</v>
      </c>
      <c r="AK1436" s="5">
        <f t="shared" si="606"/>
        <v>-3.1414505850060337E-3</v>
      </c>
      <c r="AL1436" s="5">
        <f t="shared" si="607"/>
        <v>-8.074686545387344E-4</v>
      </c>
      <c r="AM1436" s="5">
        <f t="shared" si="608"/>
        <v>5.4093366847092206E-3</v>
      </c>
      <c r="AN1436" s="5">
        <f t="shared" si="609"/>
        <v>9.7803478422477941E-3</v>
      </c>
      <c r="AO1436" s="5">
        <f t="shared" si="610"/>
        <v>9.7803478422477941E-3</v>
      </c>
      <c r="AP1436" s="5">
        <f t="shared" si="611"/>
        <v>6.0241864393375533E-3</v>
      </c>
      <c r="AQ1436" s="5">
        <f t="shared" si="612"/>
        <v>-1.4518323610051009E-3</v>
      </c>
      <c r="AR1436" s="5">
        <f t="shared" si="613"/>
        <v>-1.3773688449761901E-3</v>
      </c>
      <c r="AS1436" s="5">
        <f t="shared" si="614"/>
        <v>-1.365598519042277E-3</v>
      </c>
      <c r="AT1436" s="5">
        <f t="shared" si="615"/>
        <v>0</v>
      </c>
      <c r="AU1436" s="5">
        <f t="shared" si="616"/>
        <v>-1.4518543159189878E-3</v>
      </c>
      <c r="AV1436" s="5">
        <f t="shared" si="617"/>
        <v>-1.3773501213392159E-3</v>
      </c>
      <c r="AW1436" s="5">
        <f t="shared" si="618"/>
        <v>-1.3655796598309733E-3</v>
      </c>
      <c r="AX1436" s="5">
        <f t="shared" si="619"/>
        <v>0</v>
      </c>
      <c r="AZ1436" s="7">
        <f t="shared" si="603"/>
        <v>160.68704234051876</v>
      </c>
      <c r="BA1436" s="4">
        <f t="shared" si="620"/>
        <v>6.8760253462848986E-4</v>
      </c>
      <c r="BB1436" s="5">
        <f>AZ1436/MAX($AZ$16:AZ1436)-1</f>
        <v>-6.361464694027319E-3</v>
      </c>
    </row>
    <row r="1437" spans="1:54" x14ac:dyDescent="0.25">
      <c r="A1437" s="3">
        <v>44650</v>
      </c>
      <c r="B1437">
        <f>IFERROR(VLOOKUP($A1437,Finnifty!$A$14:$I$486,B$15+1,FALSE),All_curves!B1436)</f>
        <v>1071450.5</v>
      </c>
      <c r="C1437">
        <f>IFERROR(VLOOKUP($A1437,Finnifty!$A$14:$I$486,C$15+1,FALSE),All_curves!C1436)</f>
        <v>1073656.25</v>
      </c>
      <c r="D1437">
        <f>IFERROR(VLOOKUP($A1437,Finnifty!$A$14:$I$486,D$15+1,FALSE),All_curves!D1436)</f>
        <v>1114730</v>
      </c>
      <c r="E1437">
        <f>IFERROR(VLOOKUP($A1437,Finnifty!$A$14:$I$486,E$15+1,FALSE),All_curves!E1436)</f>
        <v>1048060.81</v>
      </c>
      <c r="F1437">
        <f>IFERROR(VLOOKUP($A1437,Finnifty!$A$14:$I$486,F$15+1,FALSE),All_curves!F1436)</f>
        <v>1090357.25</v>
      </c>
      <c r="G1437">
        <f>IFERROR(VLOOKUP($A1437,Finnifty!$A$14:$I$486,G$15+1,FALSE),All_curves!G1436)</f>
        <v>1135301.75</v>
      </c>
      <c r="H1437">
        <f>IFERROR(VLOOKUP($A1437,Finnifty!$A$14:$I$486,H$15+1,FALSE),All_curves!H1436)</f>
        <v>1132821.6299999999</v>
      </c>
      <c r="I1437">
        <f>IFERROR(VLOOKUP($A1437,Finnifty!$A$14:$I$486,I$15+1,FALSE),All_curves!I1436)</f>
        <v>1035575.56</v>
      </c>
      <c r="J1437">
        <f>IFERROR(VLOOKUP($A1437,Banknifty!$A$14:$I$4860,2,FALSE),All_curves!J1436)</f>
        <v>19297218</v>
      </c>
      <c r="K1437">
        <f>IFERROR(VLOOKUP($A1437,Banknifty!$A$14:$I$4860,3,FALSE),All_curves!K1436)</f>
        <v>34066156</v>
      </c>
      <c r="L1437">
        <f>IFERROR(VLOOKUP($A1437,Banknifty!$A$14:$I$4860,4,FALSE),All_curves!L1436)</f>
        <v>25145080</v>
      </c>
      <c r="M1437">
        <f>IFERROR(VLOOKUP($A1437,Banknifty!$A$14:$I$4860,5,FALSE),All_curves!M1436)</f>
        <v>35742164</v>
      </c>
      <c r="N1437">
        <f>IFERROR(VLOOKUP($A1437,Banknifty!$A$14:$I$4860,6,FALSE),All_curves!N1436)</f>
        <v>20281088</v>
      </c>
      <c r="O1437">
        <f>IFERROR(VLOOKUP($A1437,Banknifty!$A$14:$I$4860,7,FALSE),All_curves!O1436)</f>
        <v>33143364</v>
      </c>
      <c r="P1437">
        <f>IFERROR(VLOOKUP($A1437,Banknifty!$A$14:$I$4860,8,FALSE),All_curves!P1436)</f>
        <v>33143364</v>
      </c>
      <c r="Q1437">
        <f>IFERROR(VLOOKUP($A1437,Banknifty!$A$14:$I$4860,9,FALSE),All_curves!Q1436)</f>
        <v>25976798</v>
      </c>
      <c r="R1437">
        <f>IFERROR(VLOOKUP($A1437,Nifty!$A$14:$I$4860,2,FALSE),All_curves!R1436)</f>
        <v>10964004</v>
      </c>
      <c r="S1437">
        <f>IFERROR(VLOOKUP($A1437,Nifty!$A$14:$I$4860,3,FALSE),All_curves!S1436)</f>
        <v>13353037</v>
      </c>
      <c r="T1437">
        <f>IFERROR(VLOOKUP($A1437,Nifty!$A$14:$I$4860,4,FALSE),All_curves!T1436)</f>
        <v>13935744</v>
      </c>
      <c r="U1437">
        <f>IFERROR(VLOOKUP($A1437,Nifty!$A$14:$I$4860,5,FALSE),All_curves!U1436)</f>
        <v>13971576</v>
      </c>
      <c r="V1437">
        <f>IFERROR(VLOOKUP($A1437,Nifty!$A$14:$I$4860,6,FALSE),All_curves!V1436)</f>
        <v>12298615</v>
      </c>
      <c r="W1437">
        <f>IFERROR(VLOOKUP($A1437,Nifty!$A$14:$I$4860,7,FALSE),All_curves!W1436)</f>
        <v>14076578</v>
      </c>
      <c r="X1437">
        <f>IFERROR(VLOOKUP($A1437,Nifty!$A$14:$I$4860,8,FALSE),All_curves!X1436)</f>
        <v>14205283</v>
      </c>
      <c r="Y1437">
        <f>IFERROR(VLOOKUP($A1437,Nifty!$A$14:$I$4860,9,FALSE),All_curves!Y1436)</f>
        <v>13128698</v>
      </c>
      <c r="AA1437" s="5">
        <f t="shared" si="595"/>
        <v>0</v>
      </c>
      <c r="AB1437" s="5">
        <f t="shared" si="596"/>
        <v>0</v>
      </c>
      <c r="AC1437" s="5">
        <f t="shared" si="597"/>
        <v>0</v>
      </c>
      <c r="AD1437" s="5">
        <f t="shared" si="598"/>
        <v>0</v>
      </c>
      <c r="AE1437" s="5">
        <f t="shared" si="599"/>
        <v>0</v>
      </c>
      <c r="AF1437" s="5">
        <f t="shared" si="600"/>
        <v>0</v>
      </c>
      <c r="AG1437" s="5">
        <f t="shared" si="601"/>
        <v>0</v>
      </c>
      <c r="AH1437" s="5">
        <f t="shared" si="602"/>
        <v>0</v>
      </c>
      <c r="AI1437" s="5">
        <f t="shared" si="604"/>
        <v>-4.7974646216379924E-3</v>
      </c>
      <c r="AJ1437" s="5">
        <f t="shared" si="605"/>
        <v>-4.4839804654619453E-3</v>
      </c>
      <c r="AK1437" s="5">
        <f t="shared" si="606"/>
        <v>-9.9649736064466587E-4</v>
      </c>
      <c r="AL1437" s="5">
        <f t="shared" si="607"/>
        <v>0</v>
      </c>
      <c r="AM1437" s="5">
        <f t="shared" si="608"/>
        <v>-3.2065733722003165E-3</v>
      </c>
      <c r="AN1437" s="5">
        <f t="shared" si="609"/>
        <v>0</v>
      </c>
      <c r="AO1437" s="5">
        <f t="shared" si="610"/>
        <v>0</v>
      </c>
      <c r="AP1437" s="5">
        <f t="shared" si="611"/>
        <v>0</v>
      </c>
      <c r="AQ1437" s="5">
        <f t="shared" si="612"/>
        <v>-1.6884061593362976E-3</v>
      </c>
      <c r="AR1437" s="5">
        <f t="shared" si="613"/>
        <v>-2.3063522940427461E-3</v>
      </c>
      <c r="AS1437" s="5">
        <f t="shared" si="614"/>
        <v>-1.8512933089073202E-3</v>
      </c>
      <c r="AT1437" s="5">
        <f t="shared" si="615"/>
        <v>-1.3235080941569333E-3</v>
      </c>
      <c r="AU1437" s="5">
        <f t="shared" si="616"/>
        <v>-1.6883108238752165E-3</v>
      </c>
      <c r="AV1437" s="5">
        <f t="shared" si="617"/>
        <v>-2.3063807173219208E-3</v>
      </c>
      <c r="AW1437" s="5">
        <f t="shared" si="618"/>
        <v>-1.8512988322489932E-3</v>
      </c>
      <c r="AX1437" s="5">
        <f t="shared" si="619"/>
        <v>0</v>
      </c>
      <c r="AZ1437" s="7">
        <f t="shared" si="603"/>
        <v>160.50961662237808</v>
      </c>
      <c r="BA1437" s="4">
        <f t="shared" si="620"/>
        <v>-1.1041694187430978E-3</v>
      </c>
      <c r="BB1437" s="5">
        <f>AZ1437/MAX($AZ$16:AZ1437)-1</f>
        <v>-7.4586099779968551E-3</v>
      </c>
    </row>
    <row r="1438" spans="1:54" x14ac:dyDescent="0.25">
      <c r="A1438" s="3">
        <v>44651</v>
      </c>
      <c r="B1438">
        <f>IFERROR(VLOOKUP($A1438,Finnifty!$A$14:$I$486,B$15+1,FALSE),All_curves!B1437)</f>
        <v>1071343.3799999999</v>
      </c>
      <c r="C1438">
        <f>IFERROR(VLOOKUP($A1438,Finnifty!$A$14:$I$486,C$15+1,FALSE),All_curves!C1437)</f>
        <v>1073548.8799999999</v>
      </c>
      <c r="D1438">
        <f>IFERROR(VLOOKUP($A1438,Finnifty!$A$14:$I$486,D$15+1,FALSE),All_curves!D1437)</f>
        <v>1114730</v>
      </c>
      <c r="E1438">
        <f>IFERROR(VLOOKUP($A1438,Finnifty!$A$14:$I$486,E$15+1,FALSE),All_curves!E1437)</f>
        <v>1048060.81</v>
      </c>
      <c r="F1438">
        <f>IFERROR(VLOOKUP($A1438,Finnifty!$A$14:$I$486,F$15+1,FALSE),All_curves!F1437)</f>
        <v>1090357.25</v>
      </c>
      <c r="G1438">
        <f>IFERROR(VLOOKUP($A1438,Finnifty!$A$14:$I$486,G$15+1,FALSE),All_curves!G1437)</f>
        <v>1135301.75</v>
      </c>
      <c r="H1438">
        <f>IFERROR(VLOOKUP($A1438,Finnifty!$A$14:$I$486,H$15+1,FALSE),All_curves!H1437)</f>
        <v>1132708.3799999999</v>
      </c>
      <c r="I1438">
        <f>IFERROR(VLOOKUP($A1438,Finnifty!$A$14:$I$486,I$15+1,FALSE),All_curves!I1437)</f>
        <v>1035472</v>
      </c>
      <c r="J1438">
        <f>IFERROR(VLOOKUP($A1438,Banknifty!$A$14:$I$4860,2,FALSE),All_curves!J1437)</f>
        <v>19169922</v>
      </c>
      <c r="K1438">
        <f>IFERROR(VLOOKUP($A1438,Banknifty!$A$14:$I$4860,3,FALSE),All_curves!K1437)</f>
        <v>34004932</v>
      </c>
      <c r="L1438">
        <f>IFERROR(VLOOKUP($A1438,Banknifty!$A$14:$I$4860,4,FALSE),All_curves!L1437)</f>
        <v>25145080</v>
      </c>
      <c r="M1438">
        <f>IFERROR(VLOOKUP($A1438,Banknifty!$A$14:$I$4860,5,FALSE),All_curves!M1437)</f>
        <v>35742164</v>
      </c>
      <c r="N1438">
        <f>IFERROR(VLOOKUP($A1438,Banknifty!$A$14:$I$4860,6,FALSE),All_curves!N1437)</f>
        <v>20186140</v>
      </c>
      <c r="O1438">
        <f>IFERROR(VLOOKUP($A1438,Banknifty!$A$14:$I$4860,7,FALSE),All_curves!O1437)</f>
        <v>33174350</v>
      </c>
      <c r="P1438">
        <f>IFERROR(VLOOKUP($A1438,Banknifty!$A$14:$I$4860,8,FALSE),All_curves!P1437)</f>
        <v>33174350</v>
      </c>
      <c r="Q1438">
        <f>IFERROR(VLOOKUP($A1438,Banknifty!$A$14:$I$4860,9,FALSE),All_curves!Q1437)</f>
        <v>25971484</v>
      </c>
      <c r="R1438">
        <f>IFERROR(VLOOKUP($A1438,Nifty!$A$14:$I$4860,2,FALSE),All_curves!R1437)</f>
        <v>10969234</v>
      </c>
      <c r="S1438">
        <f>IFERROR(VLOOKUP($A1438,Nifty!$A$14:$I$4860,3,FALSE),All_curves!S1437)</f>
        <v>13305727</v>
      </c>
      <c r="T1438">
        <f>IFERROR(VLOOKUP($A1438,Nifty!$A$14:$I$4860,4,FALSE),All_curves!T1437)</f>
        <v>13942071</v>
      </c>
      <c r="U1438">
        <f>IFERROR(VLOOKUP($A1438,Nifty!$A$14:$I$4860,5,FALSE),All_curves!U1437)</f>
        <v>13978962</v>
      </c>
      <c r="V1438">
        <f>IFERROR(VLOOKUP($A1438,Nifty!$A$14:$I$4860,6,FALSE),All_curves!V1437)</f>
        <v>12307848</v>
      </c>
      <c r="W1438">
        <f>IFERROR(VLOOKUP($A1438,Nifty!$A$14:$I$4860,7,FALSE),All_curves!W1437)</f>
        <v>14093078</v>
      </c>
      <c r="X1438">
        <f>IFERROR(VLOOKUP($A1438,Nifty!$A$14:$I$4860,8,FALSE),All_curves!X1437)</f>
        <v>14211733</v>
      </c>
      <c r="Y1438">
        <f>IFERROR(VLOOKUP($A1438,Nifty!$A$14:$I$4860,9,FALSE),All_curves!Y1437)</f>
        <v>13111322</v>
      </c>
      <c r="AA1438" s="5">
        <f t="shared" si="595"/>
        <v>-9.9976620478559042E-5</v>
      </c>
      <c r="AB1438" s="5">
        <f t="shared" si="596"/>
        <v>-1.0000407486110419E-4</v>
      </c>
      <c r="AC1438" s="5">
        <f t="shared" si="597"/>
        <v>0</v>
      </c>
      <c r="AD1438" s="5">
        <f t="shared" si="598"/>
        <v>0</v>
      </c>
      <c r="AE1438" s="5">
        <f t="shared" si="599"/>
        <v>0</v>
      </c>
      <c r="AF1438" s="5">
        <f t="shared" si="600"/>
        <v>0</v>
      </c>
      <c r="AG1438" s="5">
        <f t="shared" si="601"/>
        <v>-9.9971608063298412E-5</v>
      </c>
      <c r="AH1438" s="5">
        <f t="shared" si="602"/>
        <v>-1.0000236004026331E-4</v>
      </c>
      <c r="AI1438" s="5">
        <f t="shared" si="604"/>
        <v>-6.5965985356023493E-3</v>
      </c>
      <c r="AJ1438" s="5">
        <f t="shared" si="605"/>
        <v>-1.7972089366349309E-3</v>
      </c>
      <c r="AK1438" s="5">
        <f t="shared" si="606"/>
        <v>0</v>
      </c>
      <c r="AL1438" s="5">
        <f t="shared" si="607"/>
        <v>0</v>
      </c>
      <c r="AM1438" s="5">
        <f t="shared" si="608"/>
        <v>-4.6816028804765875E-3</v>
      </c>
      <c r="AN1438" s="5">
        <f t="shared" si="609"/>
        <v>9.3490811614649338E-4</v>
      </c>
      <c r="AO1438" s="5">
        <f t="shared" si="610"/>
        <v>9.3490811614649338E-4</v>
      </c>
      <c r="AP1438" s="5">
        <f t="shared" si="611"/>
        <v>-2.0456716797812025E-4</v>
      </c>
      <c r="AQ1438" s="5">
        <f t="shared" si="612"/>
        <v>4.7701551367551609E-4</v>
      </c>
      <c r="AR1438" s="5">
        <f t="shared" si="613"/>
        <v>-3.5430142221578587E-3</v>
      </c>
      <c r="AS1438" s="5">
        <f t="shared" si="614"/>
        <v>4.5401235843600674E-4</v>
      </c>
      <c r="AT1438" s="5">
        <f t="shared" si="615"/>
        <v>5.286447284114093E-4</v>
      </c>
      <c r="AU1438" s="5">
        <f t="shared" si="616"/>
        <v>7.5073494047916967E-4</v>
      </c>
      <c r="AV1438" s="5">
        <f t="shared" si="617"/>
        <v>1.1721598814711243E-3</v>
      </c>
      <c r="AW1438" s="5">
        <f t="shared" si="618"/>
        <v>4.5405642393747669E-4</v>
      </c>
      <c r="AX1438" s="5">
        <f t="shared" si="619"/>
        <v>-1.3235128113998629E-3</v>
      </c>
      <c r="AZ1438" s="7">
        <f t="shared" si="603"/>
        <v>160.42374384948545</v>
      </c>
      <c r="BA1438" s="4">
        <f t="shared" si="620"/>
        <v>-5.3500079745788531E-4</v>
      </c>
      <c r="BB1438" s="5">
        <f>AZ1438/MAX($AZ$16:AZ1438)-1</f>
        <v>-7.98962041316853E-3</v>
      </c>
    </row>
    <row r="1439" spans="1:54" x14ac:dyDescent="0.25">
      <c r="A1439" s="3">
        <v>44652</v>
      </c>
      <c r="B1439">
        <f>IFERROR(VLOOKUP($A1439,Finnifty!$A$14:$I$486,B$15+1,FALSE),All_curves!B1438)</f>
        <v>1074831.8799999999</v>
      </c>
      <c r="C1439">
        <f>IFERROR(VLOOKUP($A1439,Finnifty!$A$14:$I$486,C$15+1,FALSE),All_curves!C1438)</f>
        <v>1074879</v>
      </c>
      <c r="D1439">
        <f>IFERROR(VLOOKUP($A1439,Finnifty!$A$14:$I$486,D$15+1,FALSE),All_curves!D1438)</f>
        <v>1116255.1299999999</v>
      </c>
      <c r="E1439">
        <f>IFERROR(VLOOKUP($A1439,Finnifty!$A$14:$I$486,E$15+1,FALSE),All_curves!E1438)</f>
        <v>1048916.75</v>
      </c>
      <c r="F1439">
        <f>IFERROR(VLOOKUP($A1439,Finnifty!$A$14:$I$486,F$15+1,FALSE),All_curves!F1438)</f>
        <v>1091247.75</v>
      </c>
      <c r="G1439">
        <f>IFERROR(VLOOKUP($A1439,Finnifty!$A$14:$I$486,G$15+1,FALSE),All_curves!G1438)</f>
        <v>1136855</v>
      </c>
      <c r="H1439">
        <f>IFERROR(VLOOKUP($A1439,Finnifty!$A$14:$I$486,H$15+1,FALSE),All_curves!H1438)</f>
        <v>1133677.1299999999</v>
      </c>
      <c r="I1439">
        <f>IFERROR(VLOOKUP($A1439,Finnifty!$A$14:$I$486,I$15+1,FALSE),All_curves!I1438)</f>
        <v>1038843.69</v>
      </c>
      <c r="J1439">
        <f>IFERROR(VLOOKUP($A1439,Banknifty!$A$14:$I$4860,2,FALSE),All_curves!J1438)</f>
        <v>19262220</v>
      </c>
      <c r="K1439">
        <f>IFERROR(VLOOKUP($A1439,Banknifty!$A$14:$I$4860,3,FALSE),All_curves!K1438)</f>
        <v>34151608</v>
      </c>
      <c r="L1439">
        <f>IFERROR(VLOOKUP($A1439,Banknifty!$A$14:$I$4860,4,FALSE),All_curves!L1438)</f>
        <v>25218000</v>
      </c>
      <c r="M1439">
        <f>IFERROR(VLOOKUP($A1439,Banknifty!$A$14:$I$4860,5,FALSE),All_curves!M1438)</f>
        <v>35808880</v>
      </c>
      <c r="N1439">
        <f>IFERROR(VLOOKUP($A1439,Banknifty!$A$14:$I$4860,6,FALSE),All_curves!N1438)</f>
        <v>20064232</v>
      </c>
      <c r="O1439">
        <f>IFERROR(VLOOKUP($A1439,Banknifty!$A$14:$I$4860,7,FALSE),All_curves!O1438)</f>
        <v>32968104</v>
      </c>
      <c r="P1439">
        <f>IFERROR(VLOOKUP($A1439,Banknifty!$A$14:$I$4860,8,FALSE),All_curves!P1438)</f>
        <v>32968104</v>
      </c>
      <c r="Q1439">
        <f>IFERROR(VLOOKUP($A1439,Banknifty!$A$14:$I$4860,9,FALSE),All_curves!Q1438)</f>
        <v>25950510</v>
      </c>
      <c r="R1439">
        <f>IFERROR(VLOOKUP($A1439,Nifty!$A$14:$I$4860,2,FALSE),All_curves!R1438)</f>
        <v>10991378</v>
      </c>
      <c r="S1439">
        <f>IFERROR(VLOOKUP($A1439,Nifty!$A$14:$I$4860,3,FALSE),All_curves!S1438)</f>
        <v>13333137</v>
      </c>
      <c r="T1439">
        <f>IFERROR(VLOOKUP($A1439,Nifty!$A$14:$I$4860,4,FALSE),All_curves!T1438)</f>
        <v>13941851</v>
      </c>
      <c r="U1439">
        <f>IFERROR(VLOOKUP($A1439,Nifty!$A$14:$I$4860,5,FALSE),All_curves!U1438)</f>
        <v>13985164</v>
      </c>
      <c r="V1439">
        <f>IFERROR(VLOOKUP($A1439,Nifty!$A$14:$I$4860,6,FALSE),All_curves!V1438)</f>
        <v>12335515</v>
      </c>
      <c r="W1439">
        <f>IFERROR(VLOOKUP($A1439,Nifty!$A$14:$I$4860,7,FALSE),All_curves!W1438)</f>
        <v>14122110</v>
      </c>
      <c r="X1439">
        <f>IFERROR(VLOOKUP($A1439,Nifty!$A$14:$I$4860,8,FALSE),All_curves!X1438)</f>
        <v>14211508</v>
      </c>
      <c r="Y1439">
        <f>IFERROR(VLOOKUP($A1439,Nifty!$A$14:$I$4860,9,FALSE),All_curves!Y1438)</f>
        <v>13118252</v>
      </c>
      <c r="AA1439" s="5">
        <f t="shared" si="595"/>
        <v>3.2561922396907583E-3</v>
      </c>
      <c r="AB1439" s="5">
        <f t="shared" si="596"/>
        <v>1.2389934215200071E-3</v>
      </c>
      <c r="AC1439" s="5">
        <f t="shared" si="597"/>
        <v>1.3681608999487338E-3</v>
      </c>
      <c r="AD1439" s="5">
        <f t="shared" si="598"/>
        <v>8.1668925298328254E-4</v>
      </c>
      <c r="AE1439" s="5">
        <f t="shared" si="599"/>
        <v>8.1670480019280234E-4</v>
      </c>
      <c r="AF1439" s="5">
        <f t="shared" si="600"/>
        <v>1.3681384706754063E-3</v>
      </c>
      <c r="AG1439" s="5">
        <f t="shared" si="601"/>
        <v>8.5525102233297012E-4</v>
      </c>
      <c r="AH1439" s="5">
        <f t="shared" si="602"/>
        <v>3.2561865506743892E-3</v>
      </c>
      <c r="AI1439" s="5">
        <f t="shared" si="604"/>
        <v>4.8147300755840838E-3</v>
      </c>
      <c r="AJ1439" s="5">
        <f t="shared" si="605"/>
        <v>4.3133743069976305E-3</v>
      </c>
      <c r="AK1439" s="5">
        <f t="shared" si="606"/>
        <v>2.8999708889372311E-3</v>
      </c>
      <c r="AL1439" s="5">
        <f t="shared" si="607"/>
        <v>1.8665909540340753E-3</v>
      </c>
      <c r="AM1439" s="5">
        <f t="shared" si="608"/>
        <v>-6.0391932286212313E-3</v>
      </c>
      <c r="AN1439" s="5">
        <f t="shared" si="609"/>
        <v>-6.2170321347667645E-3</v>
      </c>
      <c r="AO1439" s="5">
        <f t="shared" si="610"/>
        <v>-6.2170321347667645E-3</v>
      </c>
      <c r="AP1439" s="5">
        <f t="shared" si="611"/>
        <v>-8.0757803443187726E-4</v>
      </c>
      <c r="AQ1439" s="5">
        <f t="shared" si="612"/>
        <v>2.0187371333313386E-3</v>
      </c>
      <c r="AR1439" s="5">
        <f t="shared" si="613"/>
        <v>2.0600152099918834E-3</v>
      </c>
      <c r="AS1439" s="5">
        <f t="shared" si="614"/>
        <v>-1.577957822762599E-5</v>
      </c>
      <c r="AT1439" s="5">
        <f t="shared" si="615"/>
        <v>4.4366670429463184E-4</v>
      </c>
      <c r="AU1439" s="5">
        <f t="shared" si="616"/>
        <v>2.2479153138712515E-3</v>
      </c>
      <c r="AV1439" s="5">
        <f t="shared" si="617"/>
        <v>2.0600184005226119E-3</v>
      </c>
      <c r="AW1439" s="5">
        <f t="shared" si="618"/>
        <v>-1.5831988962933252E-5</v>
      </c>
      <c r="AX1439" s="5">
        <f t="shared" si="619"/>
        <v>5.2855082042824186E-4</v>
      </c>
      <c r="AZ1439" s="7">
        <f t="shared" si="603"/>
        <v>160.53682547279703</v>
      </c>
      <c r="BA1439" s="4">
        <f t="shared" si="620"/>
        <v>7.0489330692642205E-4</v>
      </c>
      <c r="BB1439" s="5">
        <f>AZ1439/MAX($AZ$16:AZ1439)-1</f>
        <v>-7.2903589361962284E-3</v>
      </c>
    </row>
    <row r="1440" spans="1:54" x14ac:dyDescent="0.25">
      <c r="A1440" s="3">
        <v>44655</v>
      </c>
      <c r="B1440">
        <f>IFERROR(VLOOKUP($A1440,Finnifty!$A$14:$I$486,B$15+1,FALSE),All_curves!B1439)</f>
        <v>1083822.5</v>
      </c>
      <c r="C1440">
        <f>IFERROR(VLOOKUP($A1440,Finnifty!$A$14:$I$486,C$15+1,FALSE),All_curves!C1439)</f>
        <v>1080102.25</v>
      </c>
      <c r="D1440">
        <f>IFERROR(VLOOKUP($A1440,Finnifty!$A$14:$I$486,D$15+1,FALSE),All_curves!D1439)</f>
        <v>1123036.6299999999</v>
      </c>
      <c r="E1440">
        <f>IFERROR(VLOOKUP($A1440,Finnifty!$A$14:$I$486,E$15+1,FALSE),All_curves!E1439)</f>
        <v>1054886.1299999999</v>
      </c>
      <c r="F1440">
        <f>IFERROR(VLOOKUP($A1440,Finnifty!$A$14:$I$486,F$15+1,FALSE),All_curves!F1439)</f>
        <v>1098298.3799999999</v>
      </c>
      <c r="G1440">
        <f>IFERROR(VLOOKUP($A1440,Finnifty!$A$14:$I$486,G$15+1,FALSE),All_curves!G1439)</f>
        <v>1141472.8799999999</v>
      </c>
      <c r="H1440">
        <f>IFERROR(VLOOKUP($A1440,Finnifty!$A$14:$I$486,H$15+1,FALSE),All_curves!H1439)</f>
        <v>1141025.25</v>
      </c>
      <c r="I1440">
        <f>IFERROR(VLOOKUP($A1440,Finnifty!$A$14:$I$486,I$15+1,FALSE),All_curves!I1439)</f>
        <v>1049556.6299999999</v>
      </c>
      <c r="J1440">
        <f>IFERROR(VLOOKUP($A1440,Banknifty!$A$14:$I$4860,2,FALSE),All_curves!J1439)</f>
        <v>19494952</v>
      </c>
      <c r="K1440">
        <f>IFERROR(VLOOKUP($A1440,Banknifty!$A$14:$I$4860,3,FALSE),All_curves!K1439)</f>
        <v>34531048</v>
      </c>
      <c r="L1440">
        <f>IFERROR(VLOOKUP($A1440,Banknifty!$A$14:$I$4860,4,FALSE),All_curves!L1439)</f>
        <v>25716720</v>
      </c>
      <c r="M1440">
        <f>IFERROR(VLOOKUP($A1440,Banknifty!$A$14:$I$4860,5,FALSE),All_curves!M1439)</f>
        <v>36599948</v>
      </c>
      <c r="N1440">
        <f>IFERROR(VLOOKUP($A1440,Banknifty!$A$14:$I$4860,6,FALSE),All_curves!N1439)</f>
        <v>19967976</v>
      </c>
      <c r="O1440">
        <f>IFERROR(VLOOKUP($A1440,Banknifty!$A$14:$I$4860,7,FALSE),All_curves!O1439)</f>
        <v>32820278</v>
      </c>
      <c r="P1440">
        <f>IFERROR(VLOOKUP($A1440,Banknifty!$A$14:$I$4860,8,FALSE),All_curves!P1439)</f>
        <v>32820278</v>
      </c>
      <c r="Q1440">
        <f>IFERROR(VLOOKUP($A1440,Banknifty!$A$14:$I$4860,9,FALSE),All_curves!Q1439)</f>
        <v>25950510</v>
      </c>
      <c r="R1440">
        <f>IFERROR(VLOOKUP($A1440,Nifty!$A$14:$I$4860,2,FALSE),All_curves!R1439)</f>
        <v>11086094</v>
      </c>
      <c r="S1440">
        <f>IFERROR(VLOOKUP($A1440,Nifty!$A$14:$I$4860,3,FALSE),All_curves!S1439)</f>
        <v>13404132</v>
      </c>
      <c r="T1440">
        <f>IFERROR(VLOOKUP($A1440,Nifty!$A$14:$I$4860,4,FALSE),All_curves!T1439)</f>
        <v>14044086</v>
      </c>
      <c r="U1440">
        <f>IFERROR(VLOOKUP($A1440,Nifty!$A$14:$I$4860,5,FALSE),All_curves!U1439)</f>
        <v>14140308</v>
      </c>
      <c r="V1440">
        <f>IFERROR(VLOOKUP($A1440,Nifty!$A$14:$I$4860,6,FALSE),All_curves!V1439)</f>
        <v>12441814</v>
      </c>
      <c r="W1440">
        <f>IFERROR(VLOOKUP($A1440,Nifty!$A$14:$I$4860,7,FALSE),All_curves!W1439)</f>
        <v>14197305</v>
      </c>
      <c r="X1440">
        <f>IFERROR(VLOOKUP($A1440,Nifty!$A$14:$I$4860,8,FALSE),All_curves!X1439)</f>
        <v>14315721</v>
      </c>
      <c r="Y1440">
        <f>IFERROR(VLOOKUP($A1440,Nifty!$A$14:$I$4860,9,FALSE),All_curves!Y1439)</f>
        <v>13124073</v>
      </c>
      <c r="AA1440" s="5">
        <f t="shared" si="595"/>
        <v>8.3646755993134203E-3</v>
      </c>
      <c r="AB1440" s="5">
        <f t="shared" si="596"/>
        <v>4.8593841725441678E-3</v>
      </c>
      <c r="AC1440" s="5">
        <f t="shared" si="597"/>
        <v>6.0752240395078871E-3</v>
      </c>
      <c r="AD1440" s="5">
        <f t="shared" si="598"/>
        <v>5.6909950193853032E-3</v>
      </c>
      <c r="AE1440" s="5">
        <f t="shared" si="599"/>
        <v>6.4610717410413798E-3</v>
      </c>
      <c r="AF1440" s="5">
        <f t="shared" si="600"/>
        <v>4.0619780007122852E-3</v>
      </c>
      <c r="AG1440" s="5">
        <f t="shared" si="601"/>
        <v>6.4816690798024101E-3</v>
      </c>
      <c r="AH1440" s="5">
        <f t="shared" si="602"/>
        <v>1.0312369515379061E-2</v>
      </c>
      <c r="AI1440" s="5">
        <f t="shared" si="604"/>
        <v>1.2082304116555642E-2</v>
      </c>
      <c r="AJ1440" s="5">
        <f t="shared" si="605"/>
        <v>1.1110457815046271E-2</v>
      </c>
      <c r="AK1440" s="5">
        <f t="shared" si="606"/>
        <v>1.9776350226029082E-2</v>
      </c>
      <c r="AL1440" s="5">
        <f t="shared" si="607"/>
        <v>2.2091391855874942E-2</v>
      </c>
      <c r="AM1440" s="5">
        <f t="shared" si="608"/>
        <v>-4.7973926936251132E-3</v>
      </c>
      <c r="AN1440" s="5">
        <f t="shared" si="609"/>
        <v>-4.4839096600762796E-3</v>
      </c>
      <c r="AO1440" s="5">
        <f t="shared" si="610"/>
        <v>-4.4839096600762796E-3</v>
      </c>
      <c r="AP1440" s="5">
        <f t="shared" si="611"/>
        <v>0</v>
      </c>
      <c r="AQ1440" s="5">
        <f t="shared" si="612"/>
        <v>8.6172998508466936E-3</v>
      </c>
      <c r="AR1440" s="5">
        <f t="shared" si="613"/>
        <v>5.3247034062575693E-3</v>
      </c>
      <c r="AS1440" s="5">
        <f t="shared" si="614"/>
        <v>7.3329574387217544E-3</v>
      </c>
      <c r="AT1440" s="5">
        <f t="shared" si="615"/>
        <v>1.1093470194557531E-2</v>
      </c>
      <c r="AU1440" s="5">
        <f t="shared" si="616"/>
        <v>8.6173135049489868E-3</v>
      </c>
      <c r="AV1440" s="5">
        <f t="shared" si="617"/>
        <v>5.3246292515778393E-3</v>
      </c>
      <c r="AW1440" s="5">
        <f t="shared" si="618"/>
        <v>7.3330008328462704E-3</v>
      </c>
      <c r="AX1440" s="5">
        <f t="shared" si="619"/>
        <v>4.4373289977972519E-4</v>
      </c>
      <c r="AZ1440" s="7">
        <f t="shared" si="603"/>
        <v>161.59161774492179</v>
      </c>
      <c r="BA1440" s="4">
        <f t="shared" si="620"/>
        <v>6.5704069394562749E-3</v>
      </c>
      <c r="BB1440" s="5">
        <f>AZ1440/MAX($AZ$16:AZ1440)-1</f>
        <v>-7.6785262168543866E-4</v>
      </c>
    </row>
    <row r="1441" spans="1:54" x14ac:dyDescent="0.25">
      <c r="A1441" s="3">
        <v>44656</v>
      </c>
      <c r="B1441">
        <f>IFERROR(VLOOKUP($A1441,Finnifty!$A$14:$I$486,B$15+1,FALSE),All_curves!B1440)</f>
        <v>1094144.5</v>
      </c>
      <c r="C1441">
        <f>IFERROR(VLOOKUP($A1441,Finnifty!$A$14:$I$486,C$15+1,FALSE),All_curves!C1440)</f>
        <v>1069110.25</v>
      </c>
      <c r="D1441">
        <f>IFERROR(VLOOKUP($A1441,Finnifty!$A$14:$I$486,D$15+1,FALSE),All_curves!D1440)</f>
        <v>1115295.3799999999</v>
      </c>
      <c r="E1441">
        <f>IFERROR(VLOOKUP($A1441,Finnifty!$A$14:$I$486,E$15+1,FALSE),All_curves!E1440)</f>
        <v>1052624.5</v>
      </c>
      <c r="F1441">
        <f>IFERROR(VLOOKUP($A1441,Finnifty!$A$14:$I$486,F$15+1,FALSE),All_curves!F1440)</f>
        <v>1082520</v>
      </c>
      <c r="G1441">
        <f>IFERROR(VLOOKUP($A1441,Finnifty!$A$14:$I$486,G$15+1,FALSE),All_curves!G1440)</f>
        <v>1130005.75</v>
      </c>
      <c r="H1441">
        <f>IFERROR(VLOOKUP($A1441,Finnifty!$A$14:$I$486,H$15+1,FALSE),All_curves!H1440)</f>
        <v>1133160.1299999999</v>
      </c>
      <c r="I1441">
        <f>IFERROR(VLOOKUP($A1441,Finnifty!$A$14:$I$486,I$15+1,FALSE),All_curves!I1440)</f>
        <v>1063366.8799999999</v>
      </c>
      <c r="J1441">
        <f>IFERROR(VLOOKUP($A1441,Banknifty!$A$14:$I$4860,2,FALSE),All_curves!J1440)</f>
        <v>19546070</v>
      </c>
      <c r="K1441">
        <f>IFERROR(VLOOKUP($A1441,Banknifty!$A$14:$I$4860,3,FALSE),All_curves!K1440)</f>
        <v>34472532</v>
      </c>
      <c r="L1441">
        <f>IFERROR(VLOOKUP($A1441,Banknifty!$A$14:$I$4860,4,FALSE),All_curves!L1440)</f>
        <v>25831960</v>
      </c>
      <c r="M1441">
        <f>IFERROR(VLOOKUP($A1441,Banknifty!$A$14:$I$4860,5,FALSE),All_curves!M1440)</f>
        <v>36500252</v>
      </c>
      <c r="N1441">
        <f>IFERROR(VLOOKUP($A1441,Banknifty!$A$14:$I$4860,6,FALSE),All_curves!N1440)</f>
        <v>19910260</v>
      </c>
      <c r="O1441">
        <f>IFERROR(VLOOKUP($A1441,Banknifty!$A$14:$I$4860,7,FALSE),All_curves!O1440)</f>
        <v>32761290</v>
      </c>
      <c r="P1441">
        <f>IFERROR(VLOOKUP($A1441,Banknifty!$A$14:$I$4860,8,FALSE),All_curves!P1440)</f>
        <v>32761290</v>
      </c>
      <c r="Q1441">
        <f>IFERROR(VLOOKUP($A1441,Banknifty!$A$14:$I$4860,9,FALSE),All_curves!Q1440)</f>
        <v>25950510</v>
      </c>
      <c r="R1441">
        <f>IFERROR(VLOOKUP($A1441,Nifty!$A$14:$I$4860,2,FALSE),All_curves!R1440)</f>
        <v>11083298</v>
      </c>
      <c r="S1441">
        <f>IFERROR(VLOOKUP($A1441,Nifty!$A$14:$I$4860,3,FALSE),All_curves!S1440)</f>
        <v>13399318</v>
      </c>
      <c r="T1441">
        <f>IFERROR(VLOOKUP($A1441,Nifty!$A$14:$I$4860,4,FALSE),All_curves!T1440)</f>
        <v>14056024</v>
      </c>
      <c r="U1441">
        <f>IFERROR(VLOOKUP($A1441,Nifty!$A$14:$I$4860,5,FALSE),All_curves!U1440)</f>
        <v>14132418</v>
      </c>
      <c r="V1441">
        <f>IFERROR(VLOOKUP($A1441,Nifty!$A$14:$I$4860,6,FALSE),All_curves!V1440)</f>
        <v>12438676</v>
      </c>
      <c r="W1441">
        <f>IFERROR(VLOOKUP($A1441,Nifty!$A$14:$I$4860,7,FALSE),All_curves!W1440)</f>
        <v>14192206</v>
      </c>
      <c r="X1441">
        <f>IFERROR(VLOOKUP($A1441,Nifty!$A$14:$I$4860,8,FALSE),All_curves!X1440)</f>
        <v>14327890</v>
      </c>
      <c r="Y1441">
        <f>IFERROR(VLOOKUP($A1441,Nifty!$A$14:$I$4860,9,FALSE),All_curves!Y1440)</f>
        <v>13269664</v>
      </c>
      <c r="AA1441" s="5">
        <f t="shared" si="595"/>
        <v>9.5236996832968046E-3</v>
      </c>
      <c r="AB1441" s="5">
        <f t="shared" si="596"/>
        <v>-1.0176814278462953E-2</v>
      </c>
      <c r="AC1441" s="5">
        <f t="shared" si="597"/>
        <v>-6.8931411435796397E-3</v>
      </c>
      <c r="AD1441" s="5">
        <f t="shared" si="598"/>
        <v>-2.143956523534829E-3</v>
      </c>
      <c r="AE1441" s="5">
        <f t="shared" si="599"/>
        <v>-1.4366205292954959E-2</v>
      </c>
      <c r="AF1441" s="5">
        <f t="shared" si="600"/>
        <v>-1.004590665351579E-2</v>
      </c>
      <c r="AG1441" s="5">
        <f t="shared" si="601"/>
        <v>-6.8930288790718386E-3</v>
      </c>
      <c r="AH1441" s="5">
        <f t="shared" si="602"/>
        <v>1.3158175181076315E-2</v>
      </c>
      <c r="AI1441" s="5">
        <f t="shared" si="604"/>
        <v>2.6221146889717772E-3</v>
      </c>
      <c r="AJ1441" s="5">
        <f t="shared" si="605"/>
        <v>-1.6945909084485899E-3</v>
      </c>
      <c r="AK1441" s="5">
        <f t="shared" si="606"/>
        <v>4.4811313417885135E-3</v>
      </c>
      <c r="AL1441" s="5">
        <f t="shared" si="607"/>
        <v>-2.7239382963057945E-3</v>
      </c>
      <c r="AM1441" s="5">
        <f t="shared" si="608"/>
        <v>-2.8904281535594434E-3</v>
      </c>
      <c r="AN1441" s="5">
        <f t="shared" si="609"/>
        <v>-1.7973034841447522E-3</v>
      </c>
      <c r="AO1441" s="5">
        <f t="shared" si="610"/>
        <v>-1.7973034841447522E-3</v>
      </c>
      <c r="AP1441" s="5">
        <f t="shared" si="611"/>
        <v>0</v>
      </c>
      <c r="AQ1441" s="5">
        <f t="shared" si="612"/>
        <v>-2.5220785607626972E-4</v>
      </c>
      <c r="AR1441" s="5">
        <f t="shared" si="613"/>
        <v>-3.5914298665518096E-4</v>
      </c>
      <c r="AS1441" s="5">
        <f t="shared" si="614"/>
        <v>8.5003751757151136E-4</v>
      </c>
      <c r="AT1441" s="5">
        <f t="shared" si="615"/>
        <v>-5.5797935943124877E-4</v>
      </c>
      <c r="AU1441" s="5">
        <f t="shared" si="616"/>
        <v>-2.5221402602548793E-4</v>
      </c>
      <c r="AV1441" s="5">
        <f t="shared" si="617"/>
        <v>-3.5915267017228025E-4</v>
      </c>
      <c r="AW1441" s="5">
        <f t="shared" si="618"/>
        <v>8.5004450701431367E-4</v>
      </c>
      <c r="AX1441" s="5">
        <f t="shared" si="619"/>
        <v>1.1093431132240816E-2</v>
      </c>
      <c r="AZ1441" s="7">
        <f t="shared" si="603"/>
        <v>161.45275210335336</v>
      </c>
      <c r="BA1441" s="4">
        <f t="shared" si="620"/>
        <v>-8.5936166433849004E-4</v>
      </c>
      <c r="BB1441" s="5">
        <f>AZ1441/MAX($AZ$16:AZ1441)-1</f>
        <v>-1.626554422916926E-3</v>
      </c>
    </row>
    <row r="1442" spans="1:54" x14ac:dyDescent="0.25">
      <c r="A1442" s="3">
        <v>44657</v>
      </c>
      <c r="B1442">
        <f>IFERROR(VLOOKUP($A1442,Finnifty!$A$14:$I$486,B$15+1,FALSE),All_curves!B1441)</f>
        <v>1094144.5</v>
      </c>
      <c r="C1442">
        <f>IFERROR(VLOOKUP($A1442,Finnifty!$A$14:$I$486,C$15+1,FALSE),All_curves!C1441)</f>
        <v>1069110.25</v>
      </c>
      <c r="D1442">
        <f>IFERROR(VLOOKUP($A1442,Finnifty!$A$14:$I$486,D$15+1,FALSE),All_curves!D1441)</f>
        <v>1115295.3799999999</v>
      </c>
      <c r="E1442">
        <f>IFERROR(VLOOKUP($A1442,Finnifty!$A$14:$I$486,E$15+1,FALSE),All_curves!E1441)</f>
        <v>1052624.5</v>
      </c>
      <c r="F1442">
        <f>IFERROR(VLOOKUP($A1442,Finnifty!$A$14:$I$486,F$15+1,FALSE),All_curves!F1441)</f>
        <v>1082520</v>
      </c>
      <c r="G1442">
        <f>IFERROR(VLOOKUP($A1442,Finnifty!$A$14:$I$486,G$15+1,FALSE),All_curves!G1441)</f>
        <v>1130005.75</v>
      </c>
      <c r="H1442">
        <f>IFERROR(VLOOKUP($A1442,Finnifty!$A$14:$I$486,H$15+1,FALSE),All_curves!H1441)</f>
        <v>1133160.1299999999</v>
      </c>
      <c r="I1442">
        <f>IFERROR(VLOOKUP($A1442,Finnifty!$A$14:$I$486,I$15+1,FALSE),All_curves!I1441)</f>
        <v>1063366.8799999999</v>
      </c>
      <c r="J1442">
        <f>IFERROR(VLOOKUP($A1442,Banknifty!$A$14:$I$4860,2,FALSE),All_curves!J1441)</f>
        <v>19585490</v>
      </c>
      <c r="K1442">
        <f>IFERROR(VLOOKUP($A1442,Banknifty!$A$14:$I$4860,3,FALSE),All_curves!K1441)</f>
        <v>34554488</v>
      </c>
      <c r="L1442">
        <f>IFERROR(VLOOKUP($A1442,Banknifty!$A$14:$I$4860,4,FALSE),All_curves!L1441)</f>
        <v>25941038</v>
      </c>
      <c r="M1442">
        <f>IFERROR(VLOOKUP($A1442,Banknifty!$A$14:$I$4860,5,FALSE),All_curves!M1441)</f>
        <v>36536400</v>
      </c>
      <c r="N1442">
        <f>IFERROR(VLOOKUP($A1442,Banknifty!$A$14:$I$4860,6,FALSE),All_curves!N1441)</f>
        <v>20005082</v>
      </c>
      <c r="O1442">
        <f>IFERROR(VLOOKUP($A1442,Banknifty!$A$14:$I$4860,7,FALSE),All_curves!O1441)</f>
        <v>32902602</v>
      </c>
      <c r="P1442">
        <f>IFERROR(VLOOKUP($A1442,Banknifty!$A$14:$I$4860,8,FALSE),All_curves!P1441)</f>
        <v>32902602</v>
      </c>
      <c r="Q1442">
        <f>IFERROR(VLOOKUP($A1442,Banknifty!$A$14:$I$4860,9,FALSE),All_curves!Q1441)</f>
        <v>25998950</v>
      </c>
      <c r="R1442">
        <f>IFERROR(VLOOKUP($A1442,Nifty!$A$14:$I$4860,2,FALSE),All_curves!R1441)</f>
        <v>11134113</v>
      </c>
      <c r="S1442">
        <f>IFERROR(VLOOKUP($A1442,Nifty!$A$14:$I$4860,3,FALSE),All_curves!S1441)</f>
        <v>13380750</v>
      </c>
      <c r="T1442">
        <f>IFERROR(VLOOKUP($A1442,Nifty!$A$14:$I$4860,4,FALSE),All_curves!T1441)</f>
        <v>14100755</v>
      </c>
      <c r="U1442">
        <f>IFERROR(VLOOKUP($A1442,Nifty!$A$14:$I$4860,5,FALSE),All_curves!U1441)</f>
        <v>14132418</v>
      </c>
      <c r="V1442">
        <f>IFERROR(VLOOKUP($A1442,Nifty!$A$14:$I$4860,6,FALSE),All_curves!V1441)</f>
        <v>12495705</v>
      </c>
      <c r="W1442">
        <f>IFERROR(VLOOKUP($A1442,Nifty!$A$14:$I$4860,7,FALSE),All_curves!W1441)</f>
        <v>14172540</v>
      </c>
      <c r="X1442">
        <f>IFERROR(VLOOKUP($A1442,Nifty!$A$14:$I$4860,8,FALSE),All_curves!X1441)</f>
        <v>14373485</v>
      </c>
      <c r="Y1442">
        <f>IFERROR(VLOOKUP($A1442,Nifty!$A$14:$I$4860,9,FALSE),All_curves!Y1441)</f>
        <v>13262260</v>
      </c>
      <c r="AA1442" s="5">
        <f t="shared" si="595"/>
        <v>0</v>
      </c>
      <c r="AB1442" s="5">
        <f t="shared" si="596"/>
        <v>0</v>
      </c>
      <c r="AC1442" s="5">
        <f t="shared" si="597"/>
        <v>0</v>
      </c>
      <c r="AD1442" s="5">
        <f t="shared" si="598"/>
        <v>0</v>
      </c>
      <c r="AE1442" s="5">
        <f t="shared" si="599"/>
        <v>0</v>
      </c>
      <c r="AF1442" s="5">
        <f t="shared" si="600"/>
        <v>0</v>
      </c>
      <c r="AG1442" s="5">
        <f t="shared" si="601"/>
        <v>0</v>
      </c>
      <c r="AH1442" s="5">
        <f t="shared" si="602"/>
        <v>0</v>
      </c>
      <c r="AI1442" s="5">
        <f t="shared" si="604"/>
        <v>2.0167737043814693E-3</v>
      </c>
      <c r="AJ1442" s="5">
        <f t="shared" si="605"/>
        <v>2.377429078896709E-3</v>
      </c>
      <c r="AK1442" s="5">
        <f t="shared" si="606"/>
        <v>4.2225986723423148E-3</v>
      </c>
      <c r="AL1442" s="5">
        <f t="shared" si="607"/>
        <v>9.9034932690322819E-4</v>
      </c>
      <c r="AM1442" s="5">
        <f t="shared" si="608"/>
        <v>4.7624691992973478E-3</v>
      </c>
      <c r="AN1442" s="5">
        <f t="shared" si="609"/>
        <v>4.3133832642121561E-3</v>
      </c>
      <c r="AO1442" s="5">
        <f t="shared" si="610"/>
        <v>4.3133832642121561E-3</v>
      </c>
      <c r="AP1442" s="5">
        <f t="shared" si="611"/>
        <v>1.8666299814531495E-3</v>
      </c>
      <c r="AQ1442" s="5">
        <f t="shared" si="612"/>
        <v>4.5848266463646148E-3</v>
      </c>
      <c r="AR1442" s="5">
        <f t="shared" si="613"/>
        <v>-1.3857421698626471E-3</v>
      </c>
      <c r="AS1442" s="5">
        <f t="shared" si="614"/>
        <v>3.1823366266305886E-3</v>
      </c>
      <c r="AT1442" s="5">
        <f t="shared" si="615"/>
        <v>0</v>
      </c>
      <c r="AU1442" s="5">
        <f t="shared" si="616"/>
        <v>4.5848127244410009E-3</v>
      </c>
      <c r="AV1442" s="5">
        <f t="shared" si="617"/>
        <v>-1.3856901457038884E-3</v>
      </c>
      <c r="AW1442" s="5">
        <f t="shared" si="618"/>
        <v>3.1822550284794637E-3</v>
      </c>
      <c r="AX1442" s="5">
        <f t="shared" si="619"/>
        <v>-5.5796439156263755E-4</v>
      </c>
      <c r="AZ1442" s="7">
        <f t="shared" si="603"/>
        <v>161.70211487534959</v>
      </c>
      <c r="BA1442" s="4">
        <f t="shared" si="620"/>
        <v>1.5444937837702096E-3</v>
      </c>
      <c r="BB1442" s="5">
        <f>AZ1442/MAX($AZ$16:AZ1442)-1</f>
        <v>-8.4572842341867904E-5</v>
      </c>
    </row>
    <row r="1443" spans="1:54" x14ac:dyDescent="0.25">
      <c r="A1443" s="3">
        <v>44658</v>
      </c>
      <c r="B1443">
        <f>IFERROR(VLOOKUP($A1443,Finnifty!$A$14:$I$486,B$15+1,FALSE),All_curves!B1442)</f>
        <v>1094144.5</v>
      </c>
      <c r="C1443">
        <f>IFERROR(VLOOKUP($A1443,Finnifty!$A$14:$I$486,C$15+1,FALSE),All_curves!C1442)</f>
        <v>1069110.25</v>
      </c>
      <c r="D1443">
        <f>IFERROR(VLOOKUP($A1443,Finnifty!$A$14:$I$486,D$15+1,FALSE),All_curves!D1442)</f>
        <v>1115295.3799999999</v>
      </c>
      <c r="E1443">
        <f>IFERROR(VLOOKUP($A1443,Finnifty!$A$14:$I$486,E$15+1,FALSE),All_curves!E1442)</f>
        <v>1052624.5</v>
      </c>
      <c r="F1443">
        <f>IFERROR(VLOOKUP($A1443,Finnifty!$A$14:$I$486,F$15+1,FALSE),All_curves!F1442)</f>
        <v>1082520</v>
      </c>
      <c r="G1443">
        <f>IFERROR(VLOOKUP($A1443,Finnifty!$A$14:$I$486,G$15+1,FALSE),All_curves!G1442)</f>
        <v>1130005.75</v>
      </c>
      <c r="H1443">
        <f>IFERROR(VLOOKUP($A1443,Finnifty!$A$14:$I$486,H$15+1,FALSE),All_curves!H1442)</f>
        <v>1133160.1299999999</v>
      </c>
      <c r="I1443">
        <f>IFERROR(VLOOKUP($A1443,Finnifty!$A$14:$I$486,I$15+1,FALSE),All_curves!I1442)</f>
        <v>1063366.8799999999</v>
      </c>
      <c r="J1443">
        <f>IFERROR(VLOOKUP($A1443,Banknifty!$A$14:$I$4860,2,FALSE),All_curves!J1442)</f>
        <v>19416734</v>
      </c>
      <c r="K1443">
        <f>IFERROR(VLOOKUP($A1443,Banknifty!$A$14:$I$4860,3,FALSE),All_curves!K1442)</f>
        <v>34242508</v>
      </c>
      <c r="L1443">
        <f>IFERROR(VLOOKUP($A1443,Banknifty!$A$14:$I$4860,4,FALSE),All_curves!L1442)</f>
        <v>25710608</v>
      </c>
      <c r="M1443">
        <f>IFERROR(VLOOKUP($A1443,Banknifty!$A$14:$I$4860,5,FALSE),All_curves!M1442)</f>
        <v>36167872</v>
      </c>
      <c r="N1443">
        <f>IFERROR(VLOOKUP($A1443,Banknifty!$A$14:$I$4860,6,FALSE),All_curves!N1442)</f>
        <v>20246788</v>
      </c>
      <c r="O1443">
        <f>IFERROR(VLOOKUP($A1443,Banknifty!$A$14:$I$4860,7,FALSE),All_curves!O1442)</f>
        <v>33268164</v>
      </c>
      <c r="P1443">
        <f>IFERROR(VLOOKUP($A1443,Banknifty!$A$14:$I$4860,8,FALSE),All_curves!P1442)</f>
        <v>33268164</v>
      </c>
      <c r="Q1443">
        <f>IFERROR(VLOOKUP($A1443,Banknifty!$A$14:$I$4860,9,FALSE),All_curves!Q1442)</f>
        <v>26573304</v>
      </c>
      <c r="R1443">
        <f>IFERROR(VLOOKUP($A1443,Nifty!$A$14:$I$4860,2,FALSE),All_curves!R1442)</f>
        <v>11178982</v>
      </c>
      <c r="S1443">
        <f>IFERROR(VLOOKUP($A1443,Nifty!$A$14:$I$4860,3,FALSE),All_curves!S1442)</f>
        <v>13346649</v>
      </c>
      <c r="T1443">
        <f>IFERROR(VLOOKUP($A1443,Nifty!$A$14:$I$4860,4,FALSE),All_curves!T1442)</f>
        <v>14100755</v>
      </c>
      <c r="U1443">
        <f>IFERROR(VLOOKUP($A1443,Nifty!$A$14:$I$4860,5,FALSE),All_curves!U1442)</f>
        <v>14132418</v>
      </c>
      <c r="V1443">
        <f>IFERROR(VLOOKUP($A1443,Nifty!$A$14:$I$4860,6,FALSE),All_curves!V1442)</f>
        <v>12503192</v>
      </c>
      <c r="W1443">
        <f>IFERROR(VLOOKUP($A1443,Nifty!$A$14:$I$4860,7,FALSE),All_curves!W1442)</f>
        <v>14186249</v>
      </c>
      <c r="X1443">
        <f>IFERROR(VLOOKUP($A1443,Nifty!$A$14:$I$4860,8,FALSE),All_curves!X1442)</f>
        <v>14346258</v>
      </c>
      <c r="Y1443">
        <f>IFERROR(VLOOKUP($A1443,Nifty!$A$14:$I$4860,9,FALSE),All_curves!Y1442)</f>
        <v>13262260</v>
      </c>
      <c r="AA1443" s="5">
        <f t="shared" si="595"/>
        <v>0</v>
      </c>
      <c r="AB1443" s="5">
        <f t="shared" si="596"/>
        <v>0</v>
      </c>
      <c r="AC1443" s="5">
        <f t="shared" si="597"/>
        <v>0</v>
      </c>
      <c r="AD1443" s="5">
        <f t="shared" si="598"/>
        <v>0</v>
      </c>
      <c r="AE1443" s="5">
        <f t="shared" si="599"/>
        <v>0</v>
      </c>
      <c r="AF1443" s="5">
        <f t="shared" si="600"/>
        <v>0</v>
      </c>
      <c r="AG1443" s="5">
        <f t="shared" si="601"/>
        <v>0</v>
      </c>
      <c r="AH1443" s="5">
        <f t="shared" si="602"/>
        <v>0</v>
      </c>
      <c r="AI1443" s="5">
        <f t="shared" si="604"/>
        <v>-8.6163787579478512E-3</v>
      </c>
      <c r="AJ1443" s="5">
        <f t="shared" si="605"/>
        <v>-9.0286390584053411E-3</v>
      </c>
      <c r="AK1443" s="5">
        <f t="shared" si="606"/>
        <v>-8.8828365310593682E-3</v>
      </c>
      <c r="AL1443" s="5">
        <f t="shared" si="607"/>
        <v>-1.0086598570193006E-2</v>
      </c>
      <c r="AM1443" s="5">
        <f t="shared" si="608"/>
        <v>1.2082229905381103E-2</v>
      </c>
      <c r="AN1443" s="5">
        <f t="shared" si="609"/>
        <v>1.1110428287708141E-2</v>
      </c>
      <c r="AO1443" s="5">
        <f t="shared" si="610"/>
        <v>1.1110428287708141E-2</v>
      </c>
      <c r="AP1443" s="5">
        <f t="shared" si="611"/>
        <v>2.2091430615467145E-2</v>
      </c>
      <c r="AQ1443" s="5">
        <f t="shared" si="612"/>
        <v>4.0298674892198516E-3</v>
      </c>
      <c r="AR1443" s="5">
        <f t="shared" si="613"/>
        <v>-2.5485118547167174E-3</v>
      </c>
      <c r="AS1443" s="5">
        <f t="shared" si="614"/>
        <v>0</v>
      </c>
      <c r="AT1443" s="5">
        <f t="shared" si="615"/>
        <v>0</v>
      </c>
      <c r="AU1443" s="5">
        <f t="shared" si="616"/>
        <v>5.991658733941474E-4</v>
      </c>
      <c r="AV1443" s="5">
        <f t="shared" si="617"/>
        <v>9.6729308931209346E-4</v>
      </c>
      <c r="AW1443" s="5">
        <f t="shared" si="618"/>
        <v>-1.8942518115822038E-3</v>
      </c>
      <c r="AX1443" s="5">
        <f t="shared" si="619"/>
        <v>0</v>
      </c>
      <c r="AZ1443" s="7">
        <f t="shared" si="603"/>
        <v>161.84315703168863</v>
      </c>
      <c r="BA1443" s="4">
        <f t="shared" si="620"/>
        <v>8.7223445684525558E-4</v>
      </c>
      <c r="BB1443" s="5">
        <f>AZ1443/MAX($AZ$16:AZ1443)-1</f>
        <v>0</v>
      </c>
    </row>
    <row r="1444" spans="1:54" x14ac:dyDescent="0.25">
      <c r="A1444" s="3">
        <v>44659</v>
      </c>
      <c r="B1444">
        <f>IFERROR(VLOOKUP($A1444,Finnifty!$A$14:$I$486,B$15+1,FALSE),All_curves!B1443)</f>
        <v>1090496</v>
      </c>
      <c r="C1444">
        <f>IFERROR(VLOOKUP($A1444,Finnifty!$A$14:$I$486,C$15+1,FALSE),All_curves!C1443)</f>
        <v>1065392.1299999999</v>
      </c>
      <c r="D1444">
        <f>IFERROR(VLOOKUP($A1444,Finnifty!$A$14:$I$486,D$15+1,FALSE),All_curves!D1443)</f>
        <v>1114506.75</v>
      </c>
      <c r="E1444">
        <f>IFERROR(VLOOKUP($A1444,Finnifty!$A$14:$I$486,E$15+1,FALSE),All_curves!E1443)</f>
        <v>1051880.1299999999</v>
      </c>
      <c r="F1444">
        <f>IFERROR(VLOOKUP($A1444,Finnifty!$A$14:$I$486,F$15+1,FALSE),All_curves!F1443)</f>
        <v>1081754.5</v>
      </c>
      <c r="G1444">
        <f>IFERROR(VLOOKUP($A1444,Finnifty!$A$14:$I$486,G$15+1,FALSE),All_curves!G1443)</f>
        <v>1126075.75</v>
      </c>
      <c r="H1444">
        <f>IFERROR(VLOOKUP($A1444,Finnifty!$A$14:$I$486,H$15+1,FALSE),All_curves!H1443)</f>
        <v>1132358.8799999999</v>
      </c>
      <c r="I1444">
        <f>IFERROR(VLOOKUP($A1444,Finnifty!$A$14:$I$486,I$15+1,FALSE),All_curves!I1443)</f>
        <v>1062615</v>
      </c>
      <c r="J1444">
        <f>IFERROR(VLOOKUP($A1444,Banknifty!$A$14:$I$4860,2,FALSE),All_curves!J1443)</f>
        <v>19363894</v>
      </c>
      <c r="K1444">
        <f>IFERROR(VLOOKUP($A1444,Banknifty!$A$14:$I$4860,3,FALSE),All_curves!K1443)</f>
        <v>34242508</v>
      </c>
      <c r="L1444">
        <f>IFERROR(VLOOKUP($A1444,Banknifty!$A$14:$I$4860,4,FALSE),All_curves!L1443)</f>
        <v>25710608</v>
      </c>
      <c r="M1444">
        <f>IFERROR(VLOOKUP($A1444,Banknifty!$A$14:$I$4860,5,FALSE),All_curves!M1443)</f>
        <v>36167872</v>
      </c>
      <c r="N1444">
        <f>IFERROR(VLOOKUP($A1444,Banknifty!$A$14:$I$4860,6,FALSE),All_curves!N1443)</f>
        <v>20299880</v>
      </c>
      <c r="O1444">
        <f>IFERROR(VLOOKUP($A1444,Banknifty!$A$14:$I$4860,7,FALSE),All_curves!O1443)</f>
        <v>33211790</v>
      </c>
      <c r="P1444">
        <f>IFERROR(VLOOKUP($A1444,Banknifty!$A$14:$I$4860,8,FALSE),All_curves!P1443)</f>
        <v>33211790</v>
      </c>
      <c r="Q1444">
        <f>IFERROR(VLOOKUP($A1444,Banknifty!$A$14:$I$4860,9,FALSE),All_curves!Q1443)</f>
        <v>26500920</v>
      </c>
      <c r="R1444">
        <f>IFERROR(VLOOKUP($A1444,Nifty!$A$14:$I$4860,2,FALSE),All_curves!R1443)</f>
        <v>11143902</v>
      </c>
      <c r="S1444">
        <f>IFERROR(VLOOKUP($A1444,Nifty!$A$14:$I$4860,3,FALSE),All_curves!S1443)</f>
        <v>13331670</v>
      </c>
      <c r="T1444">
        <f>IFERROR(VLOOKUP($A1444,Nifty!$A$14:$I$4860,4,FALSE),All_curves!T1443)</f>
        <v>14084929</v>
      </c>
      <c r="U1444">
        <f>IFERROR(VLOOKUP($A1444,Nifty!$A$14:$I$4860,5,FALSE),All_curves!U1443)</f>
        <v>14107335</v>
      </c>
      <c r="V1444">
        <f>IFERROR(VLOOKUP($A1444,Nifty!$A$14:$I$4860,6,FALSE),All_curves!V1443)</f>
        <v>12465788</v>
      </c>
      <c r="W1444">
        <f>IFERROR(VLOOKUP($A1444,Nifty!$A$14:$I$4860,7,FALSE),All_curves!W1443)</f>
        <v>14168753</v>
      </c>
      <c r="X1444">
        <f>IFERROR(VLOOKUP($A1444,Nifty!$A$14:$I$4860,8,FALSE),All_curves!X1443)</f>
        <v>14331495</v>
      </c>
      <c r="Y1444">
        <f>IFERROR(VLOOKUP($A1444,Nifty!$A$14:$I$4860,9,FALSE),All_curves!Y1443)</f>
        <v>13262260</v>
      </c>
      <c r="AA1444" s="5">
        <f t="shared" si="595"/>
        <v>-3.3345686972789945E-3</v>
      </c>
      <c r="AB1444" s="5">
        <f t="shared" si="596"/>
        <v>-3.477770417036119E-3</v>
      </c>
      <c r="AC1444" s="5">
        <f t="shared" si="597"/>
        <v>-7.0710415746533251E-4</v>
      </c>
      <c r="AD1444" s="5">
        <f t="shared" si="598"/>
        <v>-7.071562556258959E-4</v>
      </c>
      <c r="AE1444" s="5">
        <f t="shared" si="599"/>
        <v>-7.0714628829027237E-4</v>
      </c>
      <c r="AF1444" s="5">
        <f t="shared" si="600"/>
        <v>-3.47785840912751E-3</v>
      </c>
      <c r="AG1444" s="5">
        <f t="shared" si="601"/>
        <v>-7.0709335669971729E-4</v>
      </c>
      <c r="AH1444" s="5">
        <f t="shared" si="602"/>
        <v>-7.0707487146848269E-4</v>
      </c>
      <c r="AI1444" s="5">
        <f t="shared" si="604"/>
        <v>-2.7213639533816281E-3</v>
      </c>
      <c r="AJ1444" s="5">
        <f t="shared" si="605"/>
        <v>0</v>
      </c>
      <c r="AK1444" s="5">
        <f t="shared" si="606"/>
        <v>0</v>
      </c>
      <c r="AL1444" s="5">
        <f t="shared" si="607"/>
        <v>0</v>
      </c>
      <c r="AM1444" s="5">
        <f t="shared" si="608"/>
        <v>2.6222430935711749E-3</v>
      </c>
      <c r="AN1444" s="5">
        <f t="shared" si="609"/>
        <v>-1.6945329474749027E-3</v>
      </c>
      <c r="AO1444" s="5">
        <f t="shared" si="610"/>
        <v>-1.6945329474749027E-3</v>
      </c>
      <c r="AP1444" s="5">
        <f t="shared" si="611"/>
        <v>-2.7239367750431231E-3</v>
      </c>
      <c r="AQ1444" s="5">
        <f t="shared" si="612"/>
        <v>-3.138031709864153E-3</v>
      </c>
      <c r="AR1444" s="5">
        <f t="shared" si="613"/>
        <v>-1.1223041828701819E-3</v>
      </c>
      <c r="AS1444" s="5">
        <f t="shared" si="614"/>
        <v>-1.1223512499862753E-3</v>
      </c>
      <c r="AT1444" s="5">
        <f t="shared" si="615"/>
        <v>-1.7748555130481236E-3</v>
      </c>
      <c r="AU1444" s="5">
        <f t="shared" si="616"/>
        <v>-2.9915560762403537E-3</v>
      </c>
      <c r="AV1444" s="5">
        <f t="shared" si="617"/>
        <v>-1.2333069862230372E-3</v>
      </c>
      <c r="AW1444" s="5">
        <f t="shared" si="618"/>
        <v>-1.0290488293184241E-3</v>
      </c>
      <c r="AX1444" s="5">
        <f t="shared" si="619"/>
        <v>0</v>
      </c>
      <c r="AZ1444" s="7">
        <f t="shared" si="603"/>
        <v>161.62433597612784</v>
      </c>
      <c r="BA1444" s="4">
        <f t="shared" si="620"/>
        <v>-1.3520562720977611E-3</v>
      </c>
      <c r="BB1444" s="5">
        <f>AZ1444/MAX($AZ$16:AZ1444)-1</f>
        <v>-1.3520562720977791E-3</v>
      </c>
    </row>
    <row r="1445" spans="1:54" x14ac:dyDescent="0.25">
      <c r="A1445" s="3">
        <v>44662</v>
      </c>
      <c r="B1445">
        <f>IFERROR(VLOOKUP($A1445,Finnifty!$A$14:$I$486,B$15+1,FALSE),All_curves!B1444)</f>
        <v>1095415.8799999999</v>
      </c>
      <c r="C1445">
        <f>IFERROR(VLOOKUP($A1445,Finnifty!$A$14:$I$486,C$15+1,FALSE),All_curves!C1444)</f>
        <v>1070613.25</v>
      </c>
      <c r="D1445">
        <f>IFERROR(VLOOKUP($A1445,Finnifty!$A$14:$I$486,D$15+1,FALSE),All_curves!D1444)</f>
        <v>1118083.75</v>
      </c>
      <c r="E1445">
        <f>IFERROR(VLOOKUP($A1445,Finnifty!$A$14:$I$486,E$15+1,FALSE),All_curves!E1444)</f>
        <v>1055256.1299999999</v>
      </c>
      <c r="F1445">
        <f>IFERROR(VLOOKUP($A1445,Finnifty!$A$14:$I$486,F$15+1,FALSE),All_curves!F1444)</f>
        <v>1085226.3799999999</v>
      </c>
      <c r="G1445">
        <f>IFERROR(VLOOKUP($A1445,Finnifty!$A$14:$I$486,G$15+1,FALSE),All_curves!G1444)</f>
        <v>1131594.3799999999</v>
      </c>
      <c r="H1445">
        <f>IFERROR(VLOOKUP($A1445,Finnifty!$A$14:$I$486,H$15+1,FALSE),All_curves!H1444)</f>
        <v>1135993.1299999999</v>
      </c>
      <c r="I1445">
        <f>IFERROR(VLOOKUP($A1445,Finnifty!$A$14:$I$486,I$15+1,FALSE),All_curves!I1444)</f>
        <v>1066025.3799999999</v>
      </c>
      <c r="J1445">
        <f>IFERROR(VLOOKUP($A1445,Banknifty!$A$14:$I$4860,2,FALSE),All_curves!J1444)</f>
        <v>19385634</v>
      </c>
      <c r="K1445">
        <f>IFERROR(VLOOKUP($A1445,Banknifty!$A$14:$I$4860,3,FALSE),All_curves!K1444)</f>
        <v>34096912</v>
      </c>
      <c r="L1445">
        <f>IFERROR(VLOOKUP($A1445,Banknifty!$A$14:$I$4860,4,FALSE),All_curves!L1444)</f>
        <v>25710608</v>
      </c>
      <c r="M1445">
        <f>IFERROR(VLOOKUP($A1445,Banknifty!$A$14:$I$4860,5,FALSE),All_curves!M1444)</f>
        <v>36080576</v>
      </c>
      <c r="N1445">
        <f>IFERROR(VLOOKUP($A1445,Banknifty!$A$14:$I$4860,6,FALSE),All_curves!N1444)</f>
        <v>20340818</v>
      </c>
      <c r="O1445">
        <f>IFERROR(VLOOKUP($A1445,Banknifty!$A$14:$I$4860,7,FALSE),All_curves!O1444)</f>
        <v>33290748</v>
      </c>
      <c r="P1445">
        <f>IFERROR(VLOOKUP($A1445,Banknifty!$A$14:$I$4860,8,FALSE),All_curves!P1444)</f>
        <v>33290748</v>
      </c>
      <c r="Q1445">
        <f>IFERROR(VLOOKUP($A1445,Banknifty!$A$14:$I$4860,9,FALSE),All_curves!Q1444)</f>
        <v>26527164</v>
      </c>
      <c r="R1445">
        <f>IFERROR(VLOOKUP($A1445,Nifty!$A$14:$I$4860,2,FALSE),All_curves!R1444)</f>
        <v>11100197</v>
      </c>
      <c r="S1445">
        <f>IFERROR(VLOOKUP($A1445,Nifty!$A$14:$I$4860,3,FALSE),All_curves!S1444)</f>
        <v>13272903</v>
      </c>
      <c r="T1445">
        <f>IFERROR(VLOOKUP($A1445,Nifty!$A$14:$I$4860,4,FALSE),All_curves!T1444)</f>
        <v>14022842</v>
      </c>
      <c r="U1445">
        <f>IFERROR(VLOOKUP($A1445,Nifty!$A$14:$I$4860,5,FALSE),All_curves!U1444)</f>
        <v>14049555</v>
      </c>
      <c r="V1445">
        <f>IFERROR(VLOOKUP($A1445,Nifty!$A$14:$I$4860,6,FALSE),All_curves!V1444)</f>
        <v>12416900</v>
      </c>
      <c r="W1445">
        <f>IFERROR(VLOOKUP($A1445,Nifty!$A$14:$I$4860,7,FALSE),All_curves!W1444)</f>
        <v>14106296</v>
      </c>
      <c r="X1445">
        <f>IFERROR(VLOOKUP($A1445,Nifty!$A$14:$I$4860,8,FALSE),All_curves!X1444)</f>
        <v>14268320</v>
      </c>
      <c r="Y1445">
        <f>IFERROR(VLOOKUP($A1445,Nifty!$A$14:$I$4860,9,FALSE),All_curves!Y1444)</f>
        <v>13238721</v>
      </c>
      <c r="AA1445" s="5">
        <f t="shared" si="595"/>
        <v>4.5115983919243874E-3</v>
      </c>
      <c r="AB1445" s="5">
        <f t="shared" si="596"/>
        <v>4.9006556862778439E-3</v>
      </c>
      <c r="AC1445" s="5">
        <f t="shared" si="597"/>
        <v>3.2094915531017953E-3</v>
      </c>
      <c r="AD1445" s="5">
        <f t="shared" si="598"/>
        <v>3.2094911803306481E-3</v>
      </c>
      <c r="AE1445" s="5">
        <f t="shared" si="599"/>
        <v>3.2094897687042767E-3</v>
      </c>
      <c r="AF1445" s="5">
        <f t="shared" si="600"/>
        <v>4.9007626707171514E-3</v>
      </c>
      <c r="AG1445" s="5">
        <f t="shared" si="601"/>
        <v>3.2094506999407191E-3</v>
      </c>
      <c r="AH1445" s="5">
        <f t="shared" si="602"/>
        <v>3.2094220390261885E-3</v>
      </c>
      <c r="AI1445" s="5">
        <f t="shared" si="604"/>
        <v>1.1227080668794187E-3</v>
      </c>
      <c r="AJ1445" s="5">
        <f t="shared" si="605"/>
        <v>-4.2519081838281458E-3</v>
      </c>
      <c r="AK1445" s="5">
        <f t="shared" si="606"/>
        <v>0</v>
      </c>
      <c r="AL1445" s="5">
        <f t="shared" si="607"/>
        <v>-2.4136338460830631E-3</v>
      </c>
      <c r="AM1445" s="5">
        <f t="shared" si="608"/>
        <v>2.0166621674611029E-3</v>
      </c>
      <c r="AN1445" s="5">
        <f t="shared" si="609"/>
        <v>2.3774087455088466E-3</v>
      </c>
      <c r="AO1445" s="5">
        <f t="shared" si="610"/>
        <v>2.3774087455088466E-3</v>
      </c>
      <c r="AP1445" s="5">
        <f t="shared" si="611"/>
        <v>9.9030524223309158E-4</v>
      </c>
      <c r="AQ1445" s="5">
        <f t="shared" si="612"/>
        <v>-3.9218758384630403E-3</v>
      </c>
      <c r="AR1445" s="5">
        <f t="shared" si="613"/>
        <v>-4.4080749073447389E-3</v>
      </c>
      <c r="AS1445" s="5">
        <f t="shared" si="614"/>
        <v>-4.4080449393816279E-3</v>
      </c>
      <c r="AT1445" s="5">
        <f t="shared" si="615"/>
        <v>-4.0957416833158344E-3</v>
      </c>
      <c r="AU1445" s="5">
        <f t="shared" si="616"/>
        <v>-3.921773737849521E-3</v>
      </c>
      <c r="AV1445" s="5">
        <f t="shared" si="617"/>
        <v>-4.4080802311960987E-3</v>
      </c>
      <c r="AW1445" s="5">
        <f t="shared" si="618"/>
        <v>-4.4081235070032587E-3</v>
      </c>
      <c r="AX1445" s="5">
        <f t="shared" si="619"/>
        <v>-1.7748860299827696E-3</v>
      </c>
      <c r="AZ1445" s="7">
        <f t="shared" si="603"/>
        <v>161.63263748725461</v>
      </c>
      <c r="BA1445" s="4">
        <f t="shared" si="620"/>
        <v>5.1363002215259175E-5</v>
      </c>
      <c r="BB1445" s="5">
        <f>AZ1445/MAX($AZ$16:AZ1445)-1</f>
        <v>-1.3007627155517953E-3</v>
      </c>
    </row>
    <row r="1446" spans="1:54" x14ac:dyDescent="0.25">
      <c r="A1446" s="3">
        <v>44663</v>
      </c>
      <c r="B1446">
        <f>IFERROR(VLOOKUP($A1446,Finnifty!$A$14:$I$486,B$15+1,FALSE),All_curves!B1445)</f>
        <v>1095415.8799999999</v>
      </c>
      <c r="C1446">
        <f>IFERROR(VLOOKUP($A1446,Finnifty!$A$14:$I$486,C$15+1,FALSE),All_curves!C1445)</f>
        <v>1070613.25</v>
      </c>
      <c r="D1446">
        <f>IFERROR(VLOOKUP($A1446,Finnifty!$A$14:$I$486,D$15+1,FALSE),All_curves!D1445)</f>
        <v>1118083.75</v>
      </c>
      <c r="E1446">
        <f>IFERROR(VLOOKUP($A1446,Finnifty!$A$14:$I$486,E$15+1,FALSE),All_curves!E1445)</f>
        <v>1050273.6299999999</v>
      </c>
      <c r="F1446">
        <f>IFERROR(VLOOKUP($A1446,Finnifty!$A$14:$I$486,F$15+1,FALSE),All_curves!F1445)</f>
        <v>1085226.3799999999</v>
      </c>
      <c r="G1446">
        <f>IFERROR(VLOOKUP($A1446,Finnifty!$A$14:$I$486,G$15+1,FALSE),All_curves!G1445)</f>
        <v>1130481.25</v>
      </c>
      <c r="H1446">
        <f>IFERROR(VLOOKUP($A1446,Finnifty!$A$14:$I$486,H$15+1,FALSE),All_curves!H1445)</f>
        <v>1135993.1299999999</v>
      </c>
      <c r="I1446">
        <f>IFERROR(VLOOKUP($A1446,Finnifty!$A$14:$I$486,I$15+1,FALSE),All_curves!I1445)</f>
        <v>1066025.3799999999</v>
      </c>
      <c r="J1446">
        <f>IFERROR(VLOOKUP($A1446,Banknifty!$A$14:$I$4860,2,FALSE),All_curves!J1445)</f>
        <v>19295864</v>
      </c>
      <c r="K1446">
        <f>IFERROR(VLOOKUP($A1446,Banknifty!$A$14:$I$4860,3,FALSE),All_curves!K1445)</f>
        <v>34069648</v>
      </c>
      <c r="L1446">
        <f>IFERROR(VLOOKUP($A1446,Banknifty!$A$14:$I$4860,4,FALSE),All_curves!L1445)</f>
        <v>25690186</v>
      </c>
      <c r="M1446">
        <f>IFERROR(VLOOKUP($A1446,Banknifty!$A$14:$I$4860,5,FALSE),All_curves!M1445)</f>
        <v>35981656</v>
      </c>
      <c r="N1446">
        <f>IFERROR(VLOOKUP($A1446,Banknifty!$A$14:$I$4860,6,FALSE),All_curves!N1445)</f>
        <v>20344890</v>
      </c>
      <c r="O1446">
        <f>IFERROR(VLOOKUP($A1446,Banknifty!$A$14:$I$4860,7,FALSE),All_curves!O1445)</f>
        <v>33236714</v>
      </c>
      <c r="P1446">
        <f>IFERROR(VLOOKUP($A1446,Banknifty!$A$14:$I$4860,8,FALSE),All_curves!P1445)</f>
        <v>33236714</v>
      </c>
      <c r="Q1446">
        <f>IFERROR(VLOOKUP($A1446,Banknifty!$A$14:$I$4860,9,FALSE),All_curves!Q1445)</f>
        <v>26453884</v>
      </c>
      <c r="R1446">
        <f>IFERROR(VLOOKUP($A1446,Nifty!$A$14:$I$4860,2,FALSE),All_curves!R1445)</f>
        <v>11143287</v>
      </c>
      <c r="S1446">
        <f>IFERROR(VLOOKUP($A1446,Nifty!$A$14:$I$4860,3,FALSE),All_curves!S1445)</f>
        <v>13210602</v>
      </c>
      <c r="T1446">
        <f>IFERROR(VLOOKUP($A1446,Nifty!$A$14:$I$4860,4,FALSE),All_curves!T1445)</f>
        <v>13989224</v>
      </c>
      <c r="U1446">
        <f>IFERROR(VLOOKUP($A1446,Nifty!$A$14:$I$4860,5,FALSE),All_curves!U1445)</f>
        <v>13981607</v>
      </c>
      <c r="V1446">
        <f>IFERROR(VLOOKUP($A1446,Nifty!$A$14:$I$4860,6,FALSE),All_curves!V1445)</f>
        <v>12465101</v>
      </c>
      <c r="W1446">
        <f>IFERROR(VLOOKUP($A1446,Nifty!$A$14:$I$4860,7,FALSE),All_curves!W1445)</f>
        <v>14040083</v>
      </c>
      <c r="X1446">
        <f>IFERROR(VLOOKUP($A1446,Nifty!$A$14:$I$4860,8,FALSE),All_curves!X1445)</f>
        <v>14234115</v>
      </c>
      <c r="Y1446">
        <f>IFERROR(VLOOKUP($A1446,Nifty!$A$14:$I$4860,9,FALSE),All_curves!Y1445)</f>
        <v>13184499</v>
      </c>
      <c r="AA1446" s="5">
        <f t="shared" si="595"/>
        <v>0</v>
      </c>
      <c r="AB1446" s="5">
        <f t="shared" si="596"/>
        <v>0</v>
      </c>
      <c r="AC1446" s="5">
        <f t="shared" si="597"/>
        <v>0</v>
      </c>
      <c r="AD1446" s="5">
        <f t="shared" si="598"/>
        <v>-4.7216025174855458E-3</v>
      </c>
      <c r="AE1446" s="5">
        <f t="shared" si="599"/>
        <v>0</v>
      </c>
      <c r="AF1446" s="5">
        <f t="shared" si="600"/>
        <v>-9.8368286346550704E-4</v>
      </c>
      <c r="AG1446" s="5">
        <f t="shared" si="601"/>
        <v>0</v>
      </c>
      <c r="AH1446" s="5">
        <f t="shared" si="602"/>
        <v>0</v>
      </c>
      <c r="AI1446" s="5">
        <f t="shared" si="604"/>
        <v>-4.630748728671974E-3</v>
      </c>
      <c r="AJ1446" s="5">
        <f t="shared" si="605"/>
        <v>-7.9960320160366027E-4</v>
      </c>
      <c r="AK1446" s="5">
        <f t="shared" si="606"/>
        <v>-7.9430249179635037E-4</v>
      </c>
      <c r="AL1446" s="5">
        <f t="shared" si="607"/>
        <v>-2.7416413751265578E-3</v>
      </c>
      <c r="AM1446" s="5">
        <f t="shared" si="608"/>
        <v>2.0018860598436383E-4</v>
      </c>
      <c r="AN1446" s="5">
        <f t="shared" si="609"/>
        <v>-1.6230935994588913E-3</v>
      </c>
      <c r="AO1446" s="5">
        <f t="shared" si="610"/>
        <v>-1.6230935994588913E-3</v>
      </c>
      <c r="AP1446" s="5">
        <f t="shared" si="611"/>
        <v>-2.7624513498691883E-3</v>
      </c>
      <c r="AQ1446" s="5">
        <f t="shared" si="612"/>
        <v>3.8819130867677742E-3</v>
      </c>
      <c r="AR1446" s="5">
        <f t="shared" si="613"/>
        <v>-4.6938488136317735E-3</v>
      </c>
      <c r="AS1446" s="5">
        <f t="shared" si="614"/>
        <v>-2.3973742269933762E-3</v>
      </c>
      <c r="AT1446" s="5">
        <f t="shared" si="615"/>
        <v>-4.8363097621241247E-3</v>
      </c>
      <c r="AU1446" s="5">
        <f t="shared" si="616"/>
        <v>3.8818867833356752E-3</v>
      </c>
      <c r="AV1446" s="5">
        <f t="shared" si="617"/>
        <v>-4.6938615211250534E-3</v>
      </c>
      <c r="AW1446" s="5">
        <f t="shared" si="618"/>
        <v>-2.3972689146304349E-3</v>
      </c>
      <c r="AX1446" s="5">
        <f t="shared" si="619"/>
        <v>-4.0957128713566826E-3</v>
      </c>
      <c r="AZ1446" s="7">
        <f t="shared" si="603"/>
        <v>161.39132933848452</v>
      </c>
      <c r="BA1446" s="4">
        <f t="shared" si="620"/>
        <v>-1.4929419733629252E-3</v>
      </c>
      <c r="BB1446" s="5">
        <f>AZ1446/MAX($AZ$16:AZ1446)-1</f>
        <v>-2.7917627256593969E-3</v>
      </c>
    </row>
    <row r="1447" spans="1:54" x14ac:dyDescent="0.25">
      <c r="A1447" s="3">
        <v>44664</v>
      </c>
      <c r="B1447">
        <f>IFERROR(VLOOKUP($A1447,Finnifty!$A$14:$I$486,B$15+1,FALSE),All_curves!B1446)</f>
        <v>1094221.8799999999</v>
      </c>
      <c r="C1447">
        <f>IFERROR(VLOOKUP($A1447,Finnifty!$A$14:$I$486,C$15+1,FALSE),All_curves!C1446)</f>
        <v>1069446.3799999999</v>
      </c>
      <c r="D1447">
        <f>IFERROR(VLOOKUP($A1447,Finnifty!$A$14:$I$486,D$15+1,FALSE),All_curves!D1446)</f>
        <v>1118083.75</v>
      </c>
      <c r="E1447">
        <f>IFERROR(VLOOKUP($A1447,Finnifty!$A$14:$I$486,E$15+1,FALSE),All_curves!E1446)</f>
        <v>1050273.6299999999</v>
      </c>
      <c r="F1447">
        <f>IFERROR(VLOOKUP($A1447,Finnifty!$A$14:$I$486,F$15+1,FALSE),All_curves!F1446)</f>
        <v>1085226.3799999999</v>
      </c>
      <c r="G1447">
        <f>IFERROR(VLOOKUP($A1447,Finnifty!$A$14:$I$486,G$15+1,FALSE),All_curves!G1446)</f>
        <v>1130481.25</v>
      </c>
      <c r="H1447">
        <f>IFERROR(VLOOKUP($A1447,Finnifty!$A$14:$I$486,H$15+1,FALSE),All_curves!H1446)</f>
        <v>1134754.8799999999</v>
      </c>
      <c r="I1447">
        <f>IFERROR(VLOOKUP($A1447,Finnifty!$A$14:$I$486,I$15+1,FALSE),All_curves!I1446)</f>
        <v>1064863.3799999999</v>
      </c>
      <c r="J1447">
        <f>IFERROR(VLOOKUP($A1447,Banknifty!$A$14:$I$4860,2,FALSE),All_curves!J1446)</f>
        <v>19236998</v>
      </c>
      <c r="K1447">
        <f>IFERROR(VLOOKUP($A1447,Banknifty!$A$14:$I$4860,3,FALSE),All_curves!K1446)</f>
        <v>34448236</v>
      </c>
      <c r="L1447">
        <f>IFERROR(VLOOKUP($A1447,Banknifty!$A$14:$I$4860,4,FALSE),All_curves!L1446)</f>
        <v>25819414</v>
      </c>
      <c r="M1447">
        <f>IFERROR(VLOOKUP($A1447,Banknifty!$A$14:$I$4860,5,FALSE),All_curves!M1446)</f>
        <v>36236684</v>
      </c>
      <c r="N1447">
        <f>IFERROR(VLOOKUP($A1447,Banknifty!$A$14:$I$4860,6,FALSE),All_curves!N1446)</f>
        <v>20279498</v>
      </c>
      <c r="O1447">
        <f>IFERROR(VLOOKUP($A1447,Banknifty!$A$14:$I$4860,7,FALSE),All_curves!O1446)</f>
        <v>33208490</v>
      </c>
      <c r="P1447">
        <f>IFERROR(VLOOKUP($A1447,Banknifty!$A$14:$I$4860,8,FALSE),All_curves!P1446)</f>
        <v>33208490</v>
      </c>
      <c r="Q1447">
        <f>IFERROR(VLOOKUP($A1447,Banknifty!$A$14:$I$4860,9,FALSE),All_curves!Q1446)</f>
        <v>26423704</v>
      </c>
      <c r="R1447">
        <f>IFERROR(VLOOKUP($A1447,Nifty!$A$14:$I$4860,2,FALSE),All_curves!R1446)</f>
        <v>10962760</v>
      </c>
      <c r="S1447">
        <f>IFERROR(VLOOKUP($A1447,Nifty!$A$14:$I$4860,3,FALSE),All_curves!S1446)</f>
        <v>13163579</v>
      </c>
      <c r="T1447">
        <f>IFERROR(VLOOKUP($A1447,Nifty!$A$14:$I$4860,4,FALSE),All_curves!T1446)</f>
        <v>13811342</v>
      </c>
      <c r="U1447">
        <f>IFERROR(VLOOKUP($A1447,Nifty!$A$14:$I$4860,5,FALSE),All_curves!U1446)</f>
        <v>13818665</v>
      </c>
      <c r="V1447">
        <f>IFERROR(VLOOKUP($A1447,Nifty!$A$14:$I$4860,6,FALSE),All_curves!V1446)</f>
        <v>12364636</v>
      </c>
      <c r="W1447">
        <f>IFERROR(VLOOKUP($A1447,Nifty!$A$14:$I$4860,7,FALSE),All_curves!W1446)</f>
        <v>13989909</v>
      </c>
      <c r="X1447">
        <f>IFERROR(VLOOKUP($A1447,Nifty!$A$14:$I$4860,8,FALSE),All_curves!X1446)</f>
        <v>14125789</v>
      </c>
      <c r="Y1447">
        <f>IFERROR(VLOOKUP($A1447,Nifty!$A$14:$I$4860,9,FALSE),All_curves!Y1446)</f>
        <v>13120735</v>
      </c>
      <c r="AA1447" s="5">
        <f t="shared" si="595"/>
        <v>-1.0899969790468811E-3</v>
      </c>
      <c r="AB1447" s="5">
        <f t="shared" si="596"/>
        <v>-1.0899080503627978E-3</v>
      </c>
      <c r="AC1447" s="5">
        <f t="shared" si="597"/>
        <v>0</v>
      </c>
      <c r="AD1447" s="5">
        <f t="shared" si="598"/>
        <v>0</v>
      </c>
      <c r="AE1447" s="5">
        <f t="shared" si="599"/>
        <v>0</v>
      </c>
      <c r="AF1447" s="5">
        <f t="shared" si="600"/>
        <v>0</v>
      </c>
      <c r="AG1447" s="5">
        <f t="shared" si="601"/>
        <v>-1.0900153947234203E-3</v>
      </c>
      <c r="AH1447" s="5">
        <f t="shared" si="602"/>
        <v>-1.0900303330488859E-3</v>
      </c>
      <c r="AI1447" s="5">
        <f t="shared" si="604"/>
        <v>-3.0507055812581951E-3</v>
      </c>
      <c r="AJ1447" s="5">
        <f t="shared" si="605"/>
        <v>1.1112178206243772E-2</v>
      </c>
      <c r="AK1447" s="5">
        <f t="shared" si="606"/>
        <v>5.0302477374044585E-3</v>
      </c>
      <c r="AL1447" s="5">
        <f t="shared" si="607"/>
        <v>7.0877226995889053E-3</v>
      </c>
      <c r="AM1447" s="5">
        <f t="shared" si="608"/>
        <v>-3.214173190417835E-3</v>
      </c>
      <c r="AN1447" s="5">
        <f t="shared" si="609"/>
        <v>-8.4918142028123089E-4</v>
      </c>
      <c r="AO1447" s="5">
        <f t="shared" si="610"/>
        <v>-8.4918142028123089E-4</v>
      </c>
      <c r="AP1447" s="5">
        <f t="shared" si="611"/>
        <v>-1.1408532675202254E-3</v>
      </c>
      <c r="AQ1447" s="5">
        <f t="shared" si="612"/>
        <v>-1.6200516059579173E-2</v>
      </c>
      <c r="AR1447" s="5">
        <f t="shared" si="613"/>
        <v>-3.5594895675458149E-3</v>
      </c>
      <c r="AS1447" s="5">
        <f t="shared" si="614"/>
        <v>-1.2715644556124062E-2</v>
      </c>
      <c r="AT1447" s="5">
        <f t="shared" si="615"/>
        <v>-1.1654025177506466E-2</v>
      </c>
      <c r="AU1447" s="5">
        <f t="shared" si="616"/>
        <v>-8.0597020433288424E-3</v>
      </c>
      <c r="AV1447" s="5">
        <f t="shared" si="617"/>
        <v>-3.5736255975125086E-3</v>
      </c>
      <c r="AW1447" s="5">
        <f t="shared" si="618"/>
        <v>-7.6103080521690014E-3</v>
      </c>
      <c r="AX1447" s="5">
        <f t="shared" si="619"/>
        <v>-4.8362853984819099E-3</v>
      </c>
      <c r="AZ1447" s="7">
        <f t="shared" si="603"/>
        <v>160.9983179593834</v>
      </c>
      <c r="BA1447" s="4">
        <f t="shared" si="620"/>
        <v>-2.4351455602479727E-3</v>
      </c>
      <c r="BB1447" s="5">
        <f>AZ1447/MAX($AZ$16:AZ1447)-1</f>
        <v>-5.2201099373007098E-3</v>
      </c>
    </row>
    <row r="1448" spans="1:54" x14ac:dyDescent="0.25">
      <c r="A1448" s="3">
        <v>44669</v>
      </c>
      <c r="B1448">
        <f>IFERROR(VLOOKUP($A1448,Finnifty!$A$14:$I$486,B$15+1,FALSE),All_curves!B1447)</f>
        <v>1089259.25</v>
      </c>
      <c r="C1448">
        <f>IFERROR(VLOOKUP($A1448,Finnifty!$A$14:$I$486,C$15+1,FALSE),All_curves!C1447)</f>
        <v>1065397.75</v>
      </c>
      <c r="D1448">
        <f>IFERROR(VLOOKUP($A1448,Finnifty!$A$14:$I$486,D$15+1,FALSE),All_curves!D1447)</f>
        <v>1114102.75</v>
      </c>
      <c r="E1448">
        <f>IFERROR(VLOOKUP($A1448,Finnifty!$A$14:$I$486,E$15+1,FALSE),All_curves!E1447)</f>
        <v>1050273.6299999999</v>
      </c>
      <c r="F1448">
        <f>IFERROR(VLOOKUP($A1448,Finnifty!$A$14:$I$486,F$15+1,FALSE),All_curves!F1447)</f>
        <v>1080304.3799999999</v>
      </c>
      <c r="G1448">
        <f>IFERROR(VLOOKUP($A1448,Finnifty!$A$14:$I$486,G$15+1,FALSE),All_curves!G1447)</f>
        <v>1126201.75</v>
      </c>
      <c r="H1448">
        <f>IFERROR(VLOOKUP($A1448,Finnifty!$A$14:$I$486,H$15+1,FALSE),All_curves!H1447)</f>
        <v>1130714.6299999999</v>
      </c>
      <c r="I1448">
        <f>IFERROR(VLOOKUP($A1448,Finnifty!$A$14:$I$486,I$15+1,FALSE),All_curves!I1447)</f>
        <v>1062460.6299999999</v>
      </c>
      <c r="J1448">
        <f>IFERROR(VLOOKUP($A1448,Banknifty!$A$14:$I$4860,2,FALSE),All_curves!J1447)</f>
        <v>19172640</v>
      </c>
      <c r="K1448">
        <f>IFERROR(VLOOKUP($A1448,Banknifty!$A$14:$I$4860,3,FALSE),All_curves!K1447)</f>
        <v>34448236</v>
      </c>
      <c r="L1448">
        <f>IFERROR(VLOOKUP($A1448,Banknifty!$A$14:$I$4860,4,FALSE),All_curves!L1447)</f>
        <v>25774074</v>
      </c>
      <c r="M1448">
        <f>IFERROR(VLOOKUP($A1448,Banknifty!$A$14:$I$4860,5,FALSE),All_curves!M1447)</f>
        <v>36236684</v>
      </c>
      <c r="N1448">
        <f>IFERROR(VLOOKUP($A1448,Banknifty!$A$14:$I$4860,6,FALSE),All_curves!N1447)</f>
        <v>20302264</v>
      </c>
      <c r="O1448">
        <f>IFERROR(VLOOKUP($A1448,Banknifty!$A$14:$I$4860,7,FALSE),All_curves!O1447)</f>
        <v>33067290</v>
      </c>
      <c r="P1448">
        <f>IFERROR(VLOOKUP($A1448,Banknifty!$A$14:$I$4860,8,FALSE),All_curves!P1447)</f>
        <v>33067290</v>
      </c>
      <c r="Q1448">
        <f>IFERROR(VLOOKUP($A1448,Banknifty!$A$14:$I$4860,9,FALSE),All_curves!Q1447)</f>
        <v>26359928</v>
      </c>
      <c r="R1448">
        <f>IFERROR(VLOOKUP($A1448,Nifty!$A$14:$I$4860,2,FALSE),All_curves!R1447)</f>
        <v>10955786</v>
      </c>
      <c r="S1448">
        <f>IFERROR(VLOOKUP($A1448,Nifty!$A$14:$I$4860,3,FALSE),All_curves!S1447)</f>
        <v>13099202</v>
      </c>
      <c r="T1448">
        <f>IFERROR(VLOOKUP($A1448,Nifty!$A$14:$I$4860,4,FALSE),All_curves!T1447)</f>
        <v>13751261</v>
      </c>
      <c r="U1448">
        <f>IFERROR(VLOOKUP($A1448,Nifty!$A$14:$I$4860,5,FALSE),All_curves!U1447)</f>
        <v>13818665</v>
      </c>
      <c r="V1448">
        <f>IFERROR(VLOOKUP($A1448,Nifty!$A$14:$I$4860,6,FALSE),All_curves!V1447)</f>
        <v>12356771</v>
      </c>
      <c r="W1448">
        <f>IFERROR(VLOOKUP($A1448,Nifty!$A$14:$I$4860,7,FALSE),All_curves!W1447)</f>
        <v>13921491</v>
      </c>
      <c r="X1448">
        <f>IFERROR(VLOOKUP($A1448,Nifty!$A$14:$I$4860,8,FALSE),All_curves!X1447)</f>
        <v>14064340</v>
      </c>
      <c r="Y1448">
        <f>IFERROR(VLOOKUP($A1448,Nifty!$A$14:$I$4860,9,FALSE),All_curves!Y1447)</f>
        <v>13045271</v>
      </c>
      <c r="AA1448" s="5">
        <f t="shared" si="595"/>
        <v>-4.5353050333812872E-3</v>
      </c>
      <c r="AB1448" s="5">
        <f t="shared" si="596"/>
        <v>-3.7857250963810873E-3</v>
      </c>
      <c r="AC1448" s="5">
        <f t="shared" si="597"/>
        <v>-3.5605561747945602E-3</v>
      </c>
      <c r="AD1448" s="5">
        <f t="shared" si="598"/>
        <v>0</v>
      </c>
      <c r="AE1448" s="5">
        <f t="shared" si="599"/>
        <v>-4.5354592283316508E-3</v>
      </c>
      <c r="AF1448" s="5">
        <f t="shared" si="600"/>
        <v>-3.7855559302730768E-3</v>
      </c>
      <c r="AG1448" s="5">
        <f t="shared" si="601"/>
        <v>-3.5604605639589781E-3</v>
      </c>
      <c r="AH1448" s="5">
        <f t="shared" si="602"/>
        <v>-2.2563927402593498E-3</v>
      </c>
      <c r="AI1448" s="5">
        <f t="shared" si="604"/>
        <v>-3.3455323954392213E-3</v>
      </c>
      <c r="AJ1448" s="5">
        <f t="shared" si="605"/>
        <v>0</v>
      </c>
      <c r="AK1448" s="5">
        <f t="shared" si="606"/>
        <v>-1.7560429527950783E-3</v>
      </c>
      <c r="AL1448" s="5">
        <f t="shared" si="607"/>
        <v>0</v>
      </c>
      <c r="AM1448" s="5">
        <f t="shared" si="608"/>
        <v>1.1226116149423149E-3</v>
      </c>
      <c r="AN1448" s="5">
        <f t="shared" si="609"/>
        <v>-4.2519247337051702E-3</v>
      </c>
      <c r="AO1448" s="5">
        <f t="shared" si="610"/>
        <v>-4.2519247337051702E-3</v>
      </c>
      <c r="AP1448" s="5">
        <f t="shared" si="611"/>
        <v>-2.4135904640772976E-3</v>
      </c>
      <c r="AQ1448" s="5">
        <f t="shared" si="612"/>
        <v>-6.3615366933145179E-4</v>
      </c>
      <c r="AR1448" s="5">
        <f t="shared" si="613"/>
        <v>-4.890539267474292E-3</v>
      </c>
      <c r="AS1448" s="5">
        <f t="shared" si="614"/>
        <v>-4.3501203576017389E-3</v>
      </c>
      <c r="AT1448" s="5">
        <f t="shared" si="615"/>
        <v>0</v>
      </c>
      <c r="AU1448" s="5">
        <f t="shared" si="616"/>
        <v>-6.3608827627437137E-4</v>
      </c>
      <c r="AV1448" s="5">
        <f t="shared" si="617"/>
        <v>-4.8905250205701911E-3</v>
      </c>
      <c r="AW1448" s="5">
        <f t="shared" si="618"/>
        <v>-4.3501286901567182E-3</v>
      </c>
      <c r="AX1448" s="5">
        <f t="shared" si="619"/>
        <v>-5.7515070611516839E-3</v>
      </c>
      <c r="AZ1448" s="7">
        <f t="shared" si="603"/>
        <v>160.55274893763158</v>
      </c>
      <c r="BA1448" s="4">
        <f t="shared" si="620"/>
        <v>-2.7675383656133369E-3</v>
      </c>
      <c r="BB1448" s="5">
        <f>AZ1448/MAX($AZ$16:AZ1448)-1</f>
        <v>-7.9732014483898661E-3</v>
      </c>
    </row>
    <row r="1449" spans="1:54" x14ac:dyDescent="0.25">
      <c r="A1449" s="3">
        <v>44670</v>
      </c>
      <c r="B1449">
        <f>IFERROR(VLOOKUP($A1449,Finnifty!$A$14:$I$486,B$15+1,FALSE),All_curves!B1448)</f>
        <v>1090333</v>
      </c>
      <c r="C1449">
        <f>IFERROR(VLOOKUP($A1449,Finnifty!$A$14:$I$486,C$15+1,FALSE),All_curves!C1448)</f>
        <v>1057040</v>
      </c>
      <c r="D1449">
        <f>IFERROR(VLOOKUP($A1449,Finnifty!$A$14:$I$486,D$15+1,FALSE),All_curves!D1448)</f>
        <v>1100674.75</v>
      </c>
      <c r="E1449">
        <f>IFERROR(VLOOKUP($A1449,Finnifty!$A$14:$I$486,E$15+1,FALSE),All_curves!E1448)</f>
        <v>1078960.3799999999</v>
      </c>
      <c r="F1449">
        <f>IFERROR(VLOOKUP($A1449,Finnifty!$A$14:$I$486,F$15+1,FALSE),All_curves!F1448)</f>
        <v>1096970.8799999999</v>
      </c>
      <c r="G1449">
        <f>IFERROR(VLOOKUP($A1449,Finnifty!$A$14:$I$486,G$15+1,FALSE),All_curves!G1448)</f>
        <v>1113537.8799999999</v>
      </c>
      <c r="H1449">
        <f>IFERROR(VLOOKUP($A1449,Finnifty!$A$14:$I$486,H$15+1,FALSE),All_curves!H1448)</f>
        <v>1117086.3799999999</v>
      </c>
      <c r="I1449">
        <f>IFERROR(VLOOKUP($A1449,Finnifty!$A$14:$I$486,I$15+1,FALSE),All_curves!I1448)</f>
        <v>1065100.1299999999</v>
      </c>
      <c r="J1449">
        <f>IFERROR(VLOOKUP($A1449,Banknifty!$A$14:$I$4860,2,FALSE),All_curves!J1448)</f>
        <v>19516438</v>
      </c>
      <c r="K1449">
        <f>IFERROR(VLOOKUP($A1449,Banknifty!$A$14:$I$4860,3,FALSE),All_curves!K1448)</f>
        <v>34506548</v>
      </c>
      <c r="L1449">
        <f>IFERROR(VLOOKUP($A1449,Banknifty!$A$14:$I$4860,4,FALSE),All_curves!L1448)</f>
        <v>25534602</v>
      </c>
      <c r="M1449">
        <f>IFERROR(VLOOKUP($A1449,Banknifty!$A$14:$I$4860,5,FALSE),All_curves!M1448)</f>
        <v>36614692</v>
      </c>
      <c r="N1449">
        <f>IFERROR(VLOOKUP($A1449,Banknifty!$A$14:$I$4860,6,FALSE),All_curves!N1448)</f>
        <v>20208250</v>
      </c>
      <c r="O1449">
        <f>IFERROR(VLOOKUP($A1449,Banknifty!$A$14:$I$4860,7,FALSE),All_curves!O1448)</f>
        <v>33040850</v>
      </c>
      <c r="P1449">
        <f>IFERROR(VLOOKUP($A1449,Banknifty!$A$14:$I$4860,8,FALSE),All_curves!P1448)</f>
        <v>33040850</v>
      </c>
      <c r="Q1449">
        <f>IFERROR(VLOOKUP($A1449,Banknifty!$A$14:$I$4860,9,FALSE),All_curves!Q1448)</f>
        <v>26287656</v>
      </c>
      <c r="R1449">
        <f>IFERROR(VLOOKUP($A1449,Nifty!$A$14:$I$4860,2,FALSE),All_curves!R1448)</f>
        <v>11111787</v>
      </c>
      <c r="S1449">
        <f>IFERROR(VLOOKUP($A1449,Nifty!$A$14:$I$4860,3,FALSE),All_curves!S1448)</f>
        <v>13182276</v>
      </c>
      <c r="T1449">
        <f>IFERROR(VLOOKUP($A1449,Nifty!$A$14:$I$4860,4,FALSE),All_curves!T1448)</f>
        <v>13837000</v>
      </c>
      <c r="U1449">
        <f>IFERROR(VLOOKUP($A1449,Nifty!$A$14:$I$4860,5,FALSE),All_curves!U1448)</f>
        <v>13921589</v>
      </c>
      <c r="V1449">
        <f>IFERROR(VLOOKUP($A1449,Nifty!$A$14:$I$4860,6,FALSE),All_curves!V1448)</f>
        <v>12532720</v>
      </c>
      <c r="W1449">
        <f>IFERROR(VLOOKUP($A1449,Nifty!$A$14:$I$4860,7,FALSE),All_curves!W1448)</f>
        <v>14009780</v>
      </c>
      <c r="X1449">
        <f>IFERROR(VLOOKUP($A1449,Nifty!$A$14:$I$4860,8,FALSE),All_curves!X1448)</f>
        <v>14152031</v>
      </c>
      <c r="Y1449">
        <f>IFERROR(VLOOKUP($A1449,Nifty!$A$14:$I$4860,9,FALSE),All_curves!Y1448)</f>
        <v>13045271</v>
      </c>
      <c r="AA1449" s="5">
        <f t="shared" ref="AA1449:AA1512" si="621">IFERROR(B1449/B1448-1,0)</f>
        <v>9.8576165407826544E-4</v>
      </c>
      <c r="AB1449" s="5">
        <f t="shared" ref="AB1449:AB1512" si="622">IFERROR(C1449/C1448-1,0)</f>
        <v>-7.8447227807643127E-3</v>
      </c>
      <c r="AC1449" s="5">
        <f t="shared" ref="AC1449:AC1512" si="623">IFERROR(D1449/D1448-1,0)</f>
        <v>-1.205274827658398E-2</v>
      </c>
      <c r="AD1449" s="5">
        <f t="shared" ref="AD1449:AD1512" si="624">IFERROR(E1449/E1448-1,0)</f>
        <v>2.731359636250219E-2</v>
      </c>
      <c r="AE1449" s="5">
        <f t="shared" ref="AE1449:AE1512" si="625">IFERROR(F1449/F1448-1,0)</f>
        <v>1.5427596433516211E-2</v>
      </c>
      <c r="AF1449" s="5">
        <f t="shared" ref="AF1449:AF1512" si="626">IFERROR(G1449/G1448-1,0)</f>
        <v>-1.1244761429291095E-2</v>
      </c>
      <c r="AG1449" s="5">
        <f t="shared" ref="AG1449:AG1512" si="627">IFERROR(H1449/H1448-1,0)</f>
        <v>-1.2052775862641862E-2</v>
      </c>
      <c r="AH1449" s="5">
        <f t="shared" ref="AH1449:AH1512" si="628">IFERROR(I1449/I1448-1,0)</f>
        <v>2.4843273486754303E-3</v>
      </c>
      <c r="AI1449" s="5">
        <f t="shared" si="604"/>
        <v>1.7931698503701021E-2</v>
      </c>
      <c r="AJ1449" s="5">
        <f t="shared" si="605"/>
        <v>1.6927426995101413E-3</v>
      </c>
      <c r="AK1449" s="5">
        <f t="shared" si="606"/>
        <v>-9.2911970377674846E-3</v>
      </c>
      <c r="AL1449" s="5">
        <f t="shared" si="607"/>
        <v>1.0431638833177992E-2</v>
      </c>
      <c r="AM1449" s="5">
        <f t="shared" si="608"/>
        <v>-4.6307150768998273E-3</v>
      </c>
      <c r="AN1449" s="5">
        <f t="shared" si="609"/>
        <v>-7.9958170143368257E-4</v>
      </c>
      <c r="AO1449" s="5">
        <f t="shared" si="610"/>
        <v>-7.9958170143368257E-4</v>
      </c>
      <c r="AP1449" s="5">
        <f t="shared" si="611"/>
        <v>-2.7417373825907587E-3</v>
      </c>
      <c r="AQ1449" s="5">
        <f t="shared" si="612"/>
        <v>1.4239142677668237E-2</v>
      </c>
      <c r="AR1449" s="5">
        <f t="shared" si="613"/>
        <v>6.3419130417257108E-3</v>
      </c>
      <c r="AS1449" s="5">
        <f t="shared" si="614"/>
        <v>6.2349918309310137E-3</v>
      </c>
      <c r="AT1449" s="5">
        <f t="shared" si="615"/>
        <v>7.4481869268847589E-3</v>
      </c>
      <c r="AU1449" s="5">
        <f t="shared" si="616"/>
        <v>1.4239075888029307E-2</v>
      </c>
      <c r="AV1449" s="5">
        <f t="shared" si="617"/>
        <v>6.341921278403273E-3</v>
      </c>
      <c r="AW1449" s="5">
        <f t="shared" si="618"/>
        <v>6.2349886308208369E-3</v>
      </c>
      <c r="AX1449" s="5">
        <f t="shared" si="619"/>
        <v>0</v>
      </c>
      <c r="AZ1449" s="7">
        <f t="shared" ref="AZ1449:AZ1512" si="629">AZ1448*(1+BA1449)</f>
        <v>161.06042850939522</v>
      </c>
      <c r="BA1449" s="4">
        <f t="shared" si="620"/>
        <v>3.1620733691757378E-3</v>
      </c>
      <c r="BB1449" s="5">
        <f>AZ1449/MAX($AZ$16:AZ1449)-1</f>
        <v>-4.8363399271812435E-3</v>
      </c>
    </row>
    <row r="1450" spans="1:54" x14ac:dyDescent="0.25">
      <c r="A1450" s="3">
        <v>44671</v>
      </c>
      <c r="B1450">
        <f>IFERROR(VLOOKUP($A1450,Finnifty!$A$14:$I$486,B$15+1,FALSE),All_curves!B1449)</f>
        <v>1090333</v>
      </c>
      <c r="C1450">
        <f>IFERROR(VLOOKUP($A1450,Finnifty!$A$14:$I$486,C$15+1,FALSE),All_curves!C1449)</f>
        <v>1057040</v>
      </c>
      <c r="D1450">
        <f>IFERROR(VLOOKUP($A1450,Finnifty!$A$14:$I$486,D$15+1,FALSE),All_curves!D1449)</f>
        <v>1100674.75</v>
      </c>
      <c r="E1450">
        <f>IFERROR(VLOOKUP($A1450,Finnifty!$A$14:$I$486,E$15+1,FALSE),All_curves!E1449)</f>
        <v>1078960.3799999999</v>
      </c>
      <c r="F1450">
        <f>IFERROR(VLOOKUP($A1450,Finnifty!$A$14:$I$486,F$15+1,FALSE),All_curves!F1449)</f>
        <v>1096970.8799999999</v>
      </c>
      <c r="G1450">
        <f>IFERROR(VLOOKUP($A1450,Finnifty!$A$14:$I$486,G$15+1,FALSE),All_curves!G1449)</f>
        <v>1113537.8799999999</v>
      </c>
      <c r="H1450">
        <f>IFERROR(VLOOKUP($A1450,Finnifty!$A$14:$I$486,H$15+1,FALSE),All_curves!H1449)</f>
        <v>1117086.3799999999</v>
      </c>
      <c r="I1450">
        <f>IFERROR(VLOOKUP($A1450,Finnifty!$A$14:$I$486,I$15+1,FALSE),All_curves!I1449)</f>
        <v>1065100.1299999999</v>
      </c>
      <c r="J1450">
        <f>IFERROR(VLOOKUP($A1450,Banknifty!$A$14:$I$4860,2,FALSE),All_curves!J1449)</f>
        <v>19268272</v>
      </c>
      <c r="K1450">
        <f>IFERROR(VLOOKUP($A1450,Banknifty!$A$14:$I$4860,3,FALSE),All_curves!K1449)</f>
        <v>34387176</v>
      </c>
      <c r="L1450">
        <f>IFERROR(VLOOKUP($A1450,Banknifty!$A$14:$I$4860,4,FALSE),All_curves!L1449)</f>
        <v>25553738</v>
      </c>
      <c r="M1450">
        <f>IFERROR(VLOOKUP($A1450,Banknifty!$A$14:$I$4860,5,FALSE),All_curves!M1449)</f>
        <v>36271136</v>
      </c>
      <c r="N1450">
        <f>IFERROR(VLOOKUP($A1450,Banknifty!$A$14:$I$4860,6,FALSE),All_curves!N1449)</f>
        <v>20223802</v>
      </c>
      <c r="O1450">
        <f>IFERROR(VLOOKUP($A1450,Banknifty!$A$14:$I$4860,7,FALSE),All_curves!O1449)</f>
        <v>33161634</v>
      </c>
      <c r="P1450">
        <f>IFERROR(VLOOKUP($A1450,Banknifty!$A$14:$I$4860,8,FALSE),All_curves!P1449)</f>
        <v>33161634</v>
      </c>
      <c r="Q1450">
        <f>IFERROR(VLOOKUP($A1450,Banknifty!$A$14:$I$4860,9,FALSE),All_curves!Q1449)</f>
        <v>26347228</v>
      </c>
      <c r="R1450">
        <f>IFERROR(VLOOKUP($A1450,Nifty!$A$14:$I$4860,2,FALSE),All_curves!R1449)</f>
        <v>10939331</v>
      </c>
      <c r="S1450">
        <f>IFERROR(VLOOKUP($A1450,Nifty!$A$14:$I$4860,3,FALSE),All_curves!S1449)</f>
        <v>13014672</v>
      </c>
      <c r="T1450">
        <f>IFERROR(VLOOKUP($A1450,Nifty!$A$14:$I$4860,4,FALSE),All_curves!T1449)</f>
        <v>13670035</v>
      </c>
      <c r="U1450">
        <f>IFERROR(VLOOKUP($A1450,Nifty!$A$14:$I$4860,5,FALSE),All_curves!U1449)</f>
        <v>13713412</v>
      </c>
      <c r="V1450">
        <f>IFERROR(VLOOKUP($A1450,Nifty!$A$14:$I$4860,6,FALSE),All_curves!V1449)</f>
        <v>12338211</v>
      </c>
      <c r="W1450">
        <f>IFERROR(VLOOKUP($A1450,Nifty!$A$14:$I$4860,7,FALSE),All_curves!W1449)</f>
        <v>13831655</v>
      </c>
      <c r="X1450">
        <f>IFERROR(VLOOKUP($A1450,Nifty!$A$14:$I$4860,8,FALSE),All_curves!X1449)</f>
        <v>13981265</v>
      </c>
      <c r="Y1450">
        <f>IFERROR(VLOOKUP($A1450,Nifty!$A$14:$I$4860,9,FALSE),All_curves!Y1449)</f>
        <v>13142434</v>
      </c>
      <c r="AA1450" s="5">
        <f t="shared" si="621"/>
        <v>0</v>
      </c>
      <c r="AB1450" s="5">
        <f t="shared" si="622"/>
        <v>0</v>
      </c>
      <c r="AC1450" s="5">
        <f t="shared" si="623"/>
        <v>0</v>
      </c>
      <c r="AD1450" s="5">
        <f t="shared" si="624"/>
        <v>0</v>
      </c>
      <c r="AE1450" s="5">
        <f t="shared" si="625"/>
        <v>0</v>
      </c>
      <c r="AF1450" s="5">
        <f t="shared" si="626"/>
        <v>0</v>
      </c>
      <c r="AG1450" s="5">
        <f t="shared" si="627"/>
        <v>0</v>
      </c>
      <c r="AH1450" s="5">
        <f t="shared" si="628"/>
        <v>0</v>
      </c>
      <c r="AI1450" s="5">
        <f t="shared" si="604"/>
        <v>-1.2715742493584092E-2</v>
      </c>
      <c r="AJ1450" s="5">
        <f t="shared" si="605"/>
        <v>-3.4594013866585671E-3</v>
      </c>
      <c r="AK1450" s="5">
        <f t="shared" si="606"/>
        <v>7.4941446120835309E-4</v>
      </c>
      <c r="AL1450" s="5">
        <f t="shared" si="607"/>
        <v>-9.3830094214639725E-3</v>
      </c>
      <c r="AM1450" s="5">
        <f t="shared" si="608"/>
        <v>7.6958667870785646E-4</v>
      </c>
      <c r="AN1450" s="5">
        <f t="shared" si="609"/>
        <v>3.6555960273418897E-3</v>
      </c>
      <c r="AO1450" s="5">
        <f t="shared" si="610"/>
        <v>3.6555960273418897E-3</v>
      </c>
      <c r="AP1450" s="5">
        <f t="shared" si="611"/>
        <v>2.2661586867995798E-3</v>
      </c>
      <c r="AQ1450" s="5">
        <f t="shared" si="612"/>
        <v>-1.5520095912565646E-2</v>
      </c>
      <c r="AR1450" s="5">
        <f t="shared" si="613"/>
        <v>-1.2714344624555007E-2</v>
      </c>
      <c r="AS1450" s="5">
        <f t="shared" si="614"/>
        <v>-1.2066560670665583E-2</v>
      </c>
      <c r="AT1450" s="5">
        <f t="shared" si="615"/>
        <v>-1.4953537272218043E-2</v>
      </c>
      <c r="AU1450" s="5">
        <f t="shared" si="616"/>
        <v>-1.5520094600374068E-2</v>
      </c>
      <c r="AV1450" s="5">
        <f t="shared" si="617"/>
        <v>-1.271433241635489E-2</v>
      </c>
      <c r="AW1450" s="5">
        <f t="shared" si="618"/>
        <v>-1.2066536598174471E-2</v>
      </c>
      <c r="AX1450" s="5">
        <f t="shared" si="619"/>
        <v>7.4481396361945063E-3</v>
      </c>
      <c r="AZ1450" s="7">
        <f t="shared" si="629"/>
        <v>160.37210211413665</v>
      </c>
      <c r="BA1450" s="4">
        <f t="shared" si="620"/>
        <v>-4.2737151616258446E-3</v>
      </c>
      <c r="BB1450" s="5">
        <f>AZ1450/MAX($AZ$16:AZ1450)-1</f>
        <v>-9.0893859495335683E-3</v>
      </c>
    </row>
    <row r="1451" spans="1:54" x14ac:dyDescent="0.25">
      <c r="A1451" s="3">
        <v>44672</v>
      </c>
      <c r="B1451">
        <f>IFERROR(VLOOKUP($A1451,Finnifty!$A$14:$I$486,B$15+1,FALSE),All_curves!B1450)</f>
        <v>1088167.8799999999</v>
      </c>
      <c r="C1451">
        <f>IFERROR(VLOOKUP($A1451,Finnifty!$A$14:$I$486,C$15+1,FALSE),All_curves!C1450)</f>
        <v>1054941</v>
      </c>
      <c r="D1451">
        <f>IFERROR(VLOOKUP($A1451,Finnifty!$A$14:$I$486,D$15+1,FALSE),All_curves!D1450)</f>
        <v>1098489.1299999999</v>
      </c>
      <c r="E1451">
        <f>IFERROR(VLOOKUP($A1451,Finnifty!$A$14:$I$486,E$15+1,FALSE),All_curves!E1450)</f>
        <v>1076817.8799999999</v>
      </c>
      <c r="F1451">
        <f>IFERROR(VLOOKUP($A1451,Finnifty!$A$14:$I$486,F$15+1,FALSE),All_curves!F1450)</f>
        <v>1094792.6299999999</v>
      </c>
      <c r="G1451">
        <f>IFERROR(VLOOKUP($A1451,Finnifty!$A$14:$I$486,G$15+1,FALSE),All_curves!G1450)</f>
        <v>1111326.75</v>
      </c>
      <c r="H1451">
        <f>IFERROR(VLOOKUP($A1451,Finnifty!$A$14:$I$486,H$15+1,FALSE),All_curves!H1450)</f>
        <v>1114868.1299999999</v>
      </c>
      <c r="I1451">
        <f>IFERROR(VLOOKUP($A1451,Finnifty!$A$14:$I$486,I$15+1,FALSE),All_curves!I1450)</f>
        <v>1062985.1299999999</v>
      </c>
      <c r="J1451">
        <f>IFERROR(VLOOKUP($A1451,Banknifty!$A$14:$I$4860,2,FALSE),All_curves!J1450)</f>
        <v>19237796</v>
      </c>
      <c r="K1451">
        <f>IFERROR(VLOOKUP($A1451,Banknifty!$A$14:$I$4860,3,FALSE),All_curves!K1450)</f>
        <v>34214608</v>
      </c>
      <c r="L1451">
        <f>IFERROR(VLOOKUP($A1451,Banknifty!$A$14:$I$4860,4,FALSE),All_curves!L1450)</f>
        <v>25553738</v>
      </c>
      <c r="M1451">
        <f>IFERROR(VLOOKUP($A1451,Banknifty!$A$14:$I$4860,5,FALSE),All_curves!M1450)</f>
        <v>36271136</v>
      </c>
      <c r="N1451">
        <f>IFERROR(VLOOKUP($A1451,Banknifty!$A$14:$I$4860,6,FALSE),All_curves!N1450)</f>
        <v>20156142</v>
      </c>
      <c r="O1451">
        <f>IFERROR(VLOOKUP($A1451,Banknifty!$A$14:$I$4860,7,FALSE),All_curves!O1450)</f>
        <v>33161634</v>
      </c>
      <c r="P1451">
        <f>IFERROR(VLOOKUP($A1451,Banknifty!$A$14:$I$4860,8,FALSE),All_curves!P1450)</f>
        <v>33161634</v>
      </c>
      <c r="Q1451">
        <f>IFERROR(VLOOKUP($A1451,Banknifty!$A$14:$I$4860,9,FALSE),All_curves!Q1450)</f>
        <v>26347228</v>
      </c>
      <c r="R1451">
        <f>IFERROR(VLOOKUP($A1451,Nifty!$A$14:$I$4860,2,FALSE),All_curves!R1450)</f>
        <v>11184063</v>
      </c>
      <c r="S1451">
        <f>IFERROR(VLOOKUP($A1451,Nifty!$A$14:$I$4860,3,FALSE),All_curves!S1450)</f>
        <v>13342800</v>
      </c>
      <c r="T1451">
        <f>IFERROR(VLOOKUP($A1451,Nifty!$A$14:$I$4860,4,FALSE),All_curves!T1450)</f>
        <v>13830319</v>
      </c>
      <c r="U1451">
        <f>IFERROR(VLOOKUP($A1451,Nifty!$A$14:$I$4860,5,FALSE),All_curves!U1450)</f>
        <v>13738649</v>
      </c>
      <c r="V1451">
        <f>IFERROR(VLOOKUP($A1451,Nifty!$A$14:$I$4860,6,FALSE),All_curves!V1450)</f>
        <v>12425639</v>
      </c>
      <c r="W1451">
        <f>IFERROR(VLOOKUP($A1451,Nifty!$A$14:$I$4860,7,FALSE),All_curves!W1450)</f>
        <v>13928725</v>
      </c>
      <c r="X1451">
        <f>IFERROR(VLOOKUP($A1451,Nifty!$A$14:$I$4860,8,FALSE),All_curves!X1450)</f>
        <v>14078337</v>
      </c>
      <c r="Y1451">
        <f>IFERROR(VLOOKUP($A1451,Nifty!$A$14:$I$4860,9,FALSE),All_curves!Y1450)</f>
        <v>12945909</v>
      </c>
      <c r="AA1451" s="5">
        <f t="shared" si="621"/>
        <v>-1.9857419705724411E-3</v>
      </c>
      <c r="AB1451" s="5">
        <f t="shared" si="622"/>
        <v>-1.9857337470672309E-3</v>
      </c>
      <c r="AC1451" s="5">
        <f t="shared" si="623"/>
        <v>-1.9857092206395643E-3</v>
      </c>
      <c r="AD1451" s="5">
        <f t="shared" si="624"/>
        <v>-1.9857077606501017E-3</v>
      </c>
      <c r="AE1451" s="5">
        <f t="shared" si="625"/>
        <v>-1.9856953723329518E-3</v>
      </c>
      <c r="AF1451" s="5">
        <f t="shared" si="626"/>
        <v>-1.9856800919964002E-3</v>
      </c>
      <c r="AG1451" s="5">
        <f t="shared" si="627"/>
        <v>-1.9857461694233747E-3</v>
      </c>
      <c r="AH1451" s="5">
        <f t="shared" si="628"/>
        <v>-1.9857287971600801E-3</v>
      </c>
      <c r="AI1451" s="5">
        <f t="shared" si="604"/>
        <v>-1.5816675205747588E-3</v>
      </c>
      <c r="AJ1451" s="5">
        <f t="shared" si="605"/>
        <v>-5.0183824341958339E-3</v>
      </c>
      <c r="AK1451" s="5">
        <f t="shared" si="606"/>
        <v>0</v>
      </c>
      <c r="AL1451" s="5">
        <f t="shared" si="607"/>
        <v>0</v>
      </c>
      <c r="AM1451" s="5">
        <f t="shared" si="608"/>
        <v>-3.3455628175157459E-3</v>
      </c>
      <c r="AN1451" s="5">
        <f t="shared" si="609"/>
        <v>0</v>
      </c>
      <c r="AO1451" s="5">
        <f t="shared" si="610"/>
        <v>0</v>
      </c>
      <c r="AP1451" s="5">
        <f t="shared" si="611"/>
        <v>0</v>
      </c>
      <c r="AQ1451" s="5">
        <f t="shared" si="612"/>
        <v>2.2371751983736532E-2</v>
      </c>
      <c r="AR1451" s="5">
        <f t="shared" si="613"/>
        <v>2.5212160552336549E-2</v>
      </c>
      <c r="AS1451" s="5">
        <f t="shared" si="614"/>
        <v>1.1725207726242193E-2</v>
      </c>
      <c r="AT1451" s="5">
        <f t="shared" si="615"/>
        <v>1.8403151600783207E-3</v>
      </c>
      <c r="AU1451" s="5">
        <f t="shared" si="616"/>
        <v>7.085954357564539E-3</v>
      </c>
      <c r="AV1451" s="5">
        <f t="shared" si="617"/>
        <v>7.017959889832337E-3</v>
      </c>
      <c r="AW1451" s="5">
        <f t="shared" si="618"/>
        <v>6.9430055148800296E-3</v>
      </c>
      <c r="AX1451" s="5">
        <f t="shared" si="619"/>
        <v>-1.4953470567172E-2</v>
      </c>
      <c r="AZ1451" s="7">
        <f t="shared" si="629"/>
        <v>160.64882102713014</v>
      </c>
      <c r="BA1451" s="4">
        <f t="shared" si="620"/>
        <v>1.7254803631404172E-3</v>
      </c>
      <c r="BB1451" s="5">
        <f>AZ1451/MAX($AZ$16:AZ1451)-1</f>
        <v>-7.3795891433621197E-3</v>
      </c>
    </row>
    <row r="1452" spans="1:54" x14ac:dyDescent="0.25">
      <c r="A1452" s="3">
        <v>44676</v>
      </c>
      <c r="B1452">
        <f>IFERROR(VLOOKUP($A1452,Finnifty!$A$14:$I$486,B$15+1,FALSE),All_curves!B1451)</f>
        <v>1092795.5</v>
      </c>
      <c r="C1452">
        <f>IFERROR(VLOOKUP($A1452,Finnifty!$A$14:$I$486,C$15+1,FALSE),All_curves!C1451)</f>
        <v>1056983</v>
      </c>
      <c r="D1452">
        <f>IFERROR(VLOOKUP($A1452,Finnifty!$A$14:$I$486,D$15+1,FALSE),All_curves!D1451)</f>
        <v>1099411.6299999999</v>
      </c>
      <c r="E1452">
        <f>IFERROR(VLOOKUP($A1452,Finnifty!$A$14:$I$486,E$15+1,FALSE),All_curves!E1451)</f>
        <v>1078773</v>
      </c>
      <c r="F1452">
        <f>IFERROR(VLOOKUP($A1452,Finnifty!$A$14:$I$486,F$15+1,FALSE),All_curves!F1451)</f>
        <v>1092712.75</v>
      </c>
      <c r="G1452">
        <f>IFERROR(VLOOKUP($A1452,Finnifty!$A$14:$I$486,G$15+1,FALSE),All_curves!G1451)</f>
        <v>1113147.75</v>
      </c>
      <c r="H1452">
        <f>IFERROR(VLOOKUP($A1452,Finnifty!$A$14:$I$486,H$15+1,FALSE),All_curves!H1451)</f>
        <v>1113158.6299999999</v>
      </c>
      <c r="I1452">
        <f>IFERROR(VLOOKUP($A1452,Finnifty!$A$14:$I$486,I$15+1,FALSE),All_curves!I1451)</f>
        <v>1067450</v>
      </c>
      <c r="J1452">
        <f>IFERROR(VLOOKUP($A1452,Banknifty!$A$14:$I$4860,2,FALSE),All_curves!J1451)</f>
        <v>19277216</v>
      </c>
      <c r="K1452">
        <f>IFERROR(VLOOKUP($A1452,Banknifty!$A$14:$I$4860,3,FALSE),All_curves!K1451)</f>
        <v>34233560</v>
      </c>
      <c r="L1452">
        <f>IFERROR(VLOOKUP($A1452,Banknifty!$A$14:$I$4860,4,FALSE),All_curves!L1451)</f>
        <v>25595304</v>
      </c>
      <c r="M1452">
        <f>IFERROR(VLOOKUP($A1452,Banknifty!$A$14:$I$4860,5,FALSE),All_curves!M1451)</f>
        <v>36346176</v>
      </c>
      <c r="N1452">
        <f>IFERROR(VLOOKUP($A1452,Banknifty!$A$14:$I$4860,6,FALSE),All_curves!N1451)</f>
        <v>20517576</v>
      </c>
      <c r="O1452">
        <f>IFERROR(VLOOKUP($A1452,Banknifty!$A$14:$I$4860,7,FALSE),All_curves!O1451)</f>
        <v>33217770</v>
      </c>
      <c r="P1452">
        <f>IFERROR(VLOOKUP($A1452,Banknifty!$A$14:$I$4860,8,FALSE),All_curves!P1451)</f>
        <v>33217770</v>
      </c>
      <c r="Q1452">
        <f>IFERROR(VLOOKUP($A1452,Banknifty!$A$14:$I$4860,9,FALSE),All_curves!Q1451)</f>
        <v>26622072</v>
      </c>
      <c r="R1452">
        <f>IFERROR(VLOOKUP($A1452,Nifty!$A$14:$I$4860,2,FALSE),All_curves!R1451)</f>
        <v>11174684</v>
      </c>
      <c r="S1452">
        <f>IFERROR(VLOOKUP($A1452,Nifty!$A$14:$I$4860,3,FALSE),All_curves!S1451)</f>
        <v>13342800</v>
      </c>
      <c r="T1452">
        <f>IFERROR(VLOOKUP($A1452,Nifty!$A$14:$I$4860,4,FALSE),All_curves!T1451)</f>
        <v>13794871</v>
      </c>
      <c r="U1452">
        <f>IFERROR(VLOOKUP($A1452,Nifty!$A$14:$I$4860,5,FALSE),All_curves!U1451)</f>
        <v>13738649</v>
      </c>
      <c r="V1452">
        <f>IFERROR(VLOOKUP($A1452,Nifty!$A$14:$I$4860,6,FALSE),All_curves!V1451)</f>
        <v>12340706</v>
      </c>
      <c r="W1452">
        <f>IFERROR(VLOOKUP($A1452,Nifty!$A$14:$I$4860,7,FALSE),All_curves!W1451)</f>
        <v>13845128</v>
      </c>
      <c r="X1452">
        <f>IFERROR(VLOOKUP($A1452,Nifty!$A$14:$I$4860,8,FALSE),All_curves!X1451)</f>
        <v>13960919</v>
      </c>
      <c r="Y1452">
        <f>IFERROR(VLOOKUP($A1452,Nifty!$A$14:$I$4860,9,FALSE),All_curves!Y1451)</f>
        <v>13008760</v>
      </c>
      <c r="AA1452" s="5">
        <f t="shared" si="621"/>
        <v>4.2526710124912714E-3</v>
      </c>
      <c r="AB1452" s="5">
        <f t="shared" si="622"/>
        <v>1.9356532735006482E-3</v>
      </c>
      <c r="AC1452" s="5">
        <f t="shared" si="623"/>
        <v>8.3978983023702547E-4</v>
      </c>
      <c r="AD1452" s="5">
        <f t="shared" si="624"/>
        <v>1.8156459289104809E-3</v>
      </c>
      <c r="AE1452" s="5">
        <f t="shared" si="625"/>
        <v>-1.8997935709522684E-3</v>
      </c>
      <c r="AF1452" s="5">
        <f t="shared" si="626"/>
        <v>1.6385819921997946E-3</v>
      </c>
      <c r="AG1452" s="5">
        <f t="shared" si="627"/>
        <v>-1.533365206161208E-3</v>
      </c>
      <c r="AH1452" s="5">
        <f t="shared" si="628"/>
        <v>4.200312755080704E-3</v>
      </c>
      <c r="AI1452" s="5">
        <f t="shared" si="604"/>
        <v>2.0490912784396631E-3</v>
      </c>
      <c r="AJ1452" s="5">
        <f t="shared" si="605"/>
        <v>5.539154503830801E-4</v>
      </c>
      <c r="AK1452" s="5">
        <f t="shared" si="606"/>
        <v>1.6266113396012916E-3</v>
      </c>
      <c r="AL1452" s="5">
        <f t="shared" si="607"/>
        <v>2.0688626901566032E-3</v>
      </c>
      <c r="AM1452" s="5">
        <f t="shared" si="608"/>
        <v>1.7931705382905117E-2</v>
      </c>
      <c r="AN1452" s="5">
        <f t="shared" si="609"/>
        <v>1.692799576763937E-3</v>
      </c>
      <c r="AO1452" s="5">
        <f t="shared" si="610"/>
        <v>1.692799576763937E-3</v>
      </c>
      <c r="AP1452" s="5">
        <f t="shared" si="611"/>
        <v>1.04316097313919E-2</v>
      </c>
      <c r="AQ1452" s="5">
        <f t="shared" si="612"/>
        <v>-8.3860400285651338E-4</v>
      </c>
      <c r="AR1452" s="5">
        <f t="shared" si="613"/>
        <v>0</v>
      </c>
      <c r="AS1452" s="5">
        <f t="shared" si="614"/>
        <v>-2.5630645251204509E-3</v>
      </c>
      <c r="AT1452" s="5">
        <f t="shared" si="615"/>
        <v>0</v>
      </c>
      <c r="AU1452" s="5">
        <f t="shared" si="616"/>
        <v>-6.8353023937038904E-3</v>
      </c>
      <c r="AV1452" s="5">
        <f t="shared" si="617"/>
        <v>-6.0017697240773993E-3</v>
      </c>
      <c r="AW1452" s="5">
        <f t="shared" si="618"/>
        <v>-8.3403316741175182E-3</v>
      </c>
      <c r="AX1452" s="5">
        <f t="shared" si="619"/>
        <v>4.8548927695999389E-3</v>
      </c>
      <c r="AZ1452" s="7">
        <f t="shared" si="629"/>
        <v>160.8467719119499</v>
      </c>
      <c r="BA1452" s="4">
        <f t="shared" si="620"/>
        <v>1.2321963121431725E-3</v>
      </c>
      <c r="BB1452" s="5">
        <f>AZ1452/MAX($AZ$16:AZ1452)-1</f>
        <v>-6.1564859337466249E-3</v>
      </c>
    </row>
    <row r="1453" spans="1:54" x14ac:dyDescent="0.25">
      <c r="A1453" s="3">
        <v>44677</v>
      </c>
      <c r="B1453">
        <f>IFERROR(VLOOKUP($A1453,Finnifty!$A$14:$I$486,B$15+1,FALSE),All_curves!B1452)</f>
        <v>1092397.25</v>
      </c>
      <c r="C1453">
        <f>IFERROR(VLOOKUP($A1453,Finnifty!$A$14:$I$486,C$15+1,FALSE),All_curves!C1452)</f>
        <v>1060140.75</v>
      </c>
      <c r="D1453">
        <f>IFERROR(VLOOKUP($A1453,Finnifty!$A$14:$I$486,D$15+1,FALSE),All_curves!D1452)</f>
        <v>1099411.6299999999</v>
      </c>
      <c r="E1453">
        <f>IFERROR(VLOOKUP($A1453,Finnifty!$A$14:$I$486,E$15+1,FALSE),All_curves!E1452)</f>
        <v>1082050.3799999999</v>
      </c>
      <c r="F1453">
        <f>IFERROR(VLOOKUP($A1453,Finnifty!$A$14:$I$486,F$15+1,FALSE),All_curves!F1452)</f>
        <v>1090479.75</v>
      </c>
      <c r="G1453">
        <f>IFERROR(VLOOKUP($A1453,Finnifty!$A$14:$I$486,G$15+1,FALSE),All_curves!G1452)</f>
        <v>1114929.6299999999</v>
      </c>
      <c r="H1453">
        <f>IFERROR(VLOOKUP($A1453,Finnifty!$A$14:$I$486,H$15+1,FALSE),All_curves!H1452)</f>
        <v>1110524.75</v>
      </c>
      <c r="I1453">
        <f>IFERROR(VLOOKUP($A1453,Finnifty!$A$14:$I$486,I$15+1,FALSE),All_curves!I1452)</f>
        <v>1073607.3799999999</v>
      </c>
      <c r="J1453">
        <f>IFERROR(VLOOKUP($A1453,Banknifty!$A$14:$I$4860,2,FALSE),All_curves!J1452)</f>
        <v>19334590</v>
      </c>
      <c r="K1453">
        <f>IFERROR(VLOOKUP($A1453,Banknifty!$A$14:$I$4860,3,FALSE),All_curves!K1452)</f>
        <v>34369904</v>
      </c>
      <c r="L1453">
        <f>IFERROR(VLOOKUP($A1453,Banknifty!$A$14:$I$4860,4,FALSE),All_curves!L1452)</f>
        <v>25674774</v>
      </c>
      <c r="M1453">
        <f>IFERROR(VLOOKUP($A1453,Banknifty!$A$14:$I$4860,5,FALSE),All_curves!M1452)</f>
        <v>36469752</v>
      </c>
      <c r="N1453">
        <f>IFERROR(VLOOKUP($A1453,Banknifty!$A$14:$I$4860,6,FALSE),All_curves!N1452)</f>
        <v>20256680</v>
      </c>
      <c r="O1453">
        <f>IFERROR(VLOOKUP($A1453,Banknifty!$A$14:$I$4860,7,FALSE),All_curves!O1452)</f>
        <v>33102852</v>
      </c>
      <c r="P1453">
        <f>IFERROR(VLOOKUP($A1453,Banknifty!$A$14:$I$4860,8,FALSE),All_curves!P1452)</f>
        <v>33102852</v>
      </c>
      <c r="Q1453">
        <f>IFERROR(VLOOKUP($A1453,Banknifty!$A$14:$I$4860,9,FALSE),All_curves!Q1452)</f>
        <v>26372276</v>
      </c>
      <c r="R1453">
        <f>IFERROR(VLOOKUP($A1453,Nifty!$A$14:$I$4860,2,FALSE),All_curves!R1452)</f>
        <v>11080396</v>
      </c>
      <c r="S1453">
        <f>IFERROR(VLOOKUP($A1453,Nifty!$A$14:$I$4860,3,FALSE),All_curves!S1452)</f>
        <v>13342800</v>
      </c>
      <c r="T1453">
        <f>IFERROR(VLOOKUP($A1453,Nifty!$A$14:$I$4860,4,FALSE),All_curves!T1452)</f>
        <v>13729124</v>
      </c>
      <c r="U1453">
        <f>IFERROR(VLOOKUP($A1453,Nifty!$A$14:$I$4860,5,FALSE),All_curves!U1452)</f>
        <v>13738649</v>
      </c>
      <c r="V1453">
        <f>IFERROR(VLOOKUP($A1453,Nifty!$A$14:$I$4860,6,FALSE),All_curves!V1452)</f>
        <v>12236580</v>
      </c>
      <c r="W1453">
        <f>IFERROR(VLOOKUP($A1453,Nifty!$A$14:$I$4860,7,FALSE),All_curves!W1452)</f>
        <v>13845128</v>
      </c>
      <c r="X1453">
        <f>IFERROR(VLOOKUP($A1453,Nifty!$A$14:$I$4860,8,FALSE),All_curves!X1452)</f>
        <v>13894381</v>
      </c>
      <c r="Y1453">
        <f>IFERROR(VLOOKUP($A1453,Nifty!$A$14:$I$4860,9,FALSE),All_curves!Y1452)</f>
        <v>12934378</v>
      </c>
      <c r="AA1453" s="5">
        <f t="shared" si="621"/>
        <v>-3.6443232059424346E-4</v>
      </c>
      <c r="AB1453" s="5">
        <f t="shared" si="622"/>
        <v>2.9875125711578132E-3</v>
      </c>
      <c r="AC1453" s="5">
        <f t="shared" si="623"/>
        <v>0</v>
      </c>
      <c r="AD1453" s="5">
        <f t="shared" si="624"/>
        <v>3.0380626878869776E-3</v>
      </c>
      <c r="AE1453" s="5">
        <f t="shared" si="625"/>
        <v>-2.0435379746415183E-3</v>
      </c>
      <c r="AF1453" s="5">
        <f t="shared" si="626"/>
        <v>1.6007578508780984E-3</v>
      </c>
      <c r="AG1453" s="5">
        <f t="shared" si="627"/>
        <v>-2.3661317704556373E-3</v>
      </c>
      <c r="AH1453" s="5">
        <f t="shared" si="628"/>
        <v>5.7683076490702145E-3</v>
      </c>
      <c r="AI1453" s="5">
        <f t="shared" si="604"/>
        <v>2.9762596424711685E-3</v>
      </c>
      <c r="AJ1453" s="5">
        <f t="shared" si="605"/>
        <v>3.9827584393794524E-3</v>
      </c>
      <c r="AK1453" s="5">
        <f t="shared" si="606"/>
        <v>3.1048664239345936E-3</v>
      </c>
      <c r="AL1453" s="5">
        <f t="shared" si="607"/>
        <v>3.39997253081048E-3</v>
      </c>
      <c r="AM1453" s="5">
        <f t="shared" si="608"/>
        <v>-1.2715732111824529E-2</v>
      </c>
      <c r="AN1453" s="5">
        <f t="shared" si="609"/>
        <v>-3.4595338579320734E-3</v>
      </c>
      <c r="AO1453" s="5">
        <f t="shared" si="610"/>
        <v>-3.4595338579320734E-3</v>
      </c>
      <c r="AP1453" s="5">
        <f t="shared" si="611"/>
        <v>-9.3830412598989721E-3</v>
      </c>
      <c r="AQ1453" s="5">
        <f t="shared" si="612"/>
        <v>-8.4376435163625585E-3</v>
      </c>
      <c r="AR1453" s="5">
        <f t="shared" si="613"/>
        <v>0</v>
      </c>
      <c r="AS1453" s="5">
        <f t="shared" si="614"/>
        <v>-4.7660467430249431E-3</v>
      </c>
      <c r="AT1453" s="5">
        <f t="shared" si="615"/>
        <v>0</v>
      </c>
      <c r="AU1453" s="5">
        <f t="shared" si="616"/>
        <v>-8.437604785333952E-3</v>
      </c>
      <c r="AV1453" s="5">
        <f t="shared" si="617"/>
        <v>0</v>
      </c>
      <c r="AW1453" s="5">
        <f t="shared" si="618"/>
        <v>-4.7660186267107774E-3</v>
      </c>
      <c r="AX1453" s="5">
        <f t="shared" si="619"/>
        <v>-5.7178393636287961E-3</v>
      </c>
      <c r="AZ1453" s="7">
        <f t="shared" si="629"/>
        <v>160.58500318416327</v>
      </c>
      <c r="BA1453" s="4">
        <f t="shared" si="620"/>
        <v>-1.62744159969797E-3</v>
      </c>
      <c r="BB1453" s="5">
        <f>AZ1453/MAX($AZ$16:AZ1453)-1</f>
        <v>-7.7739082121279779E-3</v>
      </c>
    </row>
    <row r="1454" spans="1:54" x14ac:dyDescent="0.25">
      <c r="A1454" s="3">
        <v>44678</v>
      </c>
      <c r="B1454">
        <f>IFERROR(VLOOKUP($A1454,Finnifty!$A$14:$I$486,B$15+1,FALSE),All_curves!B1453)</f>
        <v>1092397.25</v>
      </c>
      <c r="C1454">
        <f>IFERROR(VLOOKUP($A1454,Finnifty!$A$14:$I$486,C$15+1,FALSE),All_curves!C1453)</f>
        <v>1059902.75</v>
      </c>
      <c r="D1454">
        <f>IFERROR(VLOOKUP($A1454,Finnifty!$A$14:$I$486,D$15+1,FALSE),All_curves!D1453)</f>
        <v>1099411.6299999999</v>
      </c>
      <c r="E1454">
        <f>IFERROR(VLOOKUP($A1454,Finnifty!$A$14:$I$486,E$15+1,FALSE),All_curves!E1453)</f>
        <v>1082050.3799999999</v>
      </c>
      <c r="F1454">
        <f>IFERROR(VLOOKUP($A1454,Finnifty!$A$14:$I$486,F$15+1,FALSE),All_curves!F1453)</f>
        <v>1090479.75</v>
      </c>
      <c r="G1454">
        <f>IFERROR(VLOOKUP($A1454,Finnifty!$A$14:$I$486,G$15+1,FALSE),All_curves!G1453)</f>
        <v>1114679.25</v>
      </c>
      <c r="H1454">
        <f>IFERROR(VLOOKUP($A1454,Finnifty!$A$14:$I$486,H$15+1,FALSE),All_curves!H1453)</f>
        <v>1110524.75</v>
      </c>
      <c r="I1454">
        <f>IFERROR(VLOOKUP($A1454,Finnifty!$A$14:$I$486,I$15+1,FALSE),All_curves!I1453)</f>
        <v>1073607.3799999999</v>
      </c>
      <c r="J1454">
        <f>IFERROR(VLOOKUP($A1454,Banknifty!$A$14:$I$4860,2,FALSE),All_curves!J1453)</f>
        <v>19237874</v>
      </c>
      <c r="K1454">
        <f>IFERROR(VLOOKUP($A1454,Banknifty!$A$14:$I$4860,3,FALSE),All_curves!K1453)</f>
        <v>34197972</v>
      </c>
      <c r="L1454">
        <f>IFERROR(VLOOKUP($A1454,Banknifty!$A$14:$I$4860,4,FALSE),All_curves!L1453)</f>
        <v>25508416</v>
      </c>
      <c r="M1454">
        <f>IFERROR(VLOOKUP($A1454,Banknifty!$A$14:$I$4860,5,FALSE),All_curves!M1453)</f>
        <v>36238584</v>
      </c>
      <c r="N1454">
        <f>IFERROR(VLOOKUP($A1454,Banknifty!$A$14:$I$4860,6,FALSE),All_curves!N1453)</f>
        <v>20272754</v>
      </c>
      <c r="O1454">
        <f>IFERROR(VLOOKUP($A1454,Banknifty!$A$14:$I$4860,7,FALSE),All_curves!O1453)</f>
        <v>33102852</v>
      </c>
      <c r="P1454">
        <f>IFERROR(VLOOKUP($A1454,Banknifty!$A$14:$I$4860,8,FALSE),All_curves!P1453)</f>
        <v>33102852</v>
      </c>
      <c r="Q1454">
        <f>IFERROR(VLOOKUP($A1454,Banknifty!$A$14:$I$4860,9,FALSE),All_curves!Q1453)</f>
        <v>26372276</v>
      </c>
      <c r="R1454">
        <f>IFERROR(VLOOKUP($A1454,Nifty!$A$14:$I$4860,2,FALSE),All_curves!R1453)</f>
        <v>11058321</v>
      </c>
      <c r="S1454">
        <f>IFERROR(VLOOKUP($A1454,Nifty!$A$14:$I$4860,3,FALSE),All_curves!S1453)</f>
        <v>13298997</v>
      </c>
      <c r="T1454">
        <f>IFERROR(VLOOKUP($A1454,Nifty!$A$14:$I$4860,4,FALSE),All_curves!T1453)</f>
        <v>13658248</v>
      </c>
      <c r="U1454">
        <f>IFERROR(VLOOKUP($A1454,Nifty!$A$14:$I$4860,5,FALSE),All_curves!U1453)</f>
        <v>13669819</v>
      </c>
      <c r="V1454">
        <f>IFERROR(VLOOKUP($A1454,Nifty!$A$14:$I$4860,6,FALSE),All_curves!V1453)</f>
        <v>12212201</v>
      </c>
      <c r="W1454">
        <f>IFERROR(VLOOKUP($A1454,Nifty!$A$14:$I$4860,7,FALSE),All_curves!W1453)</f>
        <v>13799676</v>
      </c>
      <c r="X1454">
        <f>IFERROR(VLOOKUP($A1454,Nifty!$A$14:$I$4860,8,FALSE),All_curves!X1453)</f>
        <v>13822652</v>
      </c>
      <c r="Y1454">
        <f>IFERROR(VLOOKUP($A1454,Nifty!$A$14:$I$4860,9,FALSE),All_curves!Y1453)</f>
        <v>12934378</v>
      </c>
      <c r="AA1454" s="5">
        <f t="shared" si="621"/>
        <v>0</v>
      </c>
      <c r="AB1454" s="5">
        <f t="shared" si="622"/>
        <v>-2.2449849229921881E-4</v>
      </c>
      <c r="AC1454" s="5">
        <f t="shared" si="623"/>
        <v>0</v>
      </c>
      <c r="AD1454" s="5">
        <f t="shared" si="624"/>
        <v>0</v>
      </c>
      <c r="AE1454" s="5">
        <f t="shared" si="625"/>
        <v>0</v>
      </c>
      <c r="AF1454" s="5">
        <f t="shared" si="626"/>
        <v>-2.245702269119132E-4</v>
      </c>
      <c r="AG1454" s="5">
        <f t="shared" si="627"/>
        <v>0</v>
      </c>
      <c r="AH1454" s="5">
        <f t="shared" si="628"/>
        <v>0</v>
      </c>
      <c r="AI1454" s="5">
        <f t="shared" si="604"/>
        <v>-5.002226579410296E-3</v>
      </c>
      <c r="AJ1454" s="5">
        <f t="shared" si="605"/>
        <v>-5.0023997739417903E-3</v>
      </c>
      <c r="AK1454" s="5">
        <f t="shared" si="606"/>
        <v>-6.4794338598657131E-3</v>
      </c>
      <c r="AL1454" s="5">
        <f t="shared" si="607"/>
        <v>-6.338622757840473E-3</v>
      </c>
      <c r="AM1454" s="5">
        <f t="shared" si="608"/>
        <v>7.9351601545751826E-4</v>
      </c>
      <c r="AN1454" s="5">
        <f t="shared" si="609"/>
        <v>0</v>
      </c>
      <c r="AO1454" s="5">
        <f t="shared" si="610"/>
        <v>0</v>
      </c>
      <c r="AP1454" s="5">
        <f t="shared" si="611"/>
        <v>0</v>
      </c>
      <c r="AQ1454" s="5">
        <f t="shared" si="612"/>
        <v>-1.9922573164352642E-3</v>
      </c>
      <c r="AR1454" s="5">
        <f t="shared" si="613"/>
        <v>-3.2828941451569227E-3</v>
      </c>
      <c r="AS1454" s="5">
        <f t="shared" si="614"/>
        <v>-5.1624561042642458E-3</v>
      </c>
      <c r="AT1454" s="5">
        <f t="shared" si="615"/>
        <v>-5.0099540355096339E-3</v>
      </c>
      <c r="AU1454" s="5">
        <f t="shared" si="616"/>
        <v>-1.9923050394800024E-3</v>
      </c>
      <c r="AV1454" s="5">
        <f t="shared" si="617"/>
        <v>-3.2828876699442233E-3</v>
      </c>
      <c r="AW1454" s="5">
        <f t="shared" si="618"/>
        <v>-5.1624466034146943E-3</v>
      </c>
      <c r="AX1454" s="5">
        <f t="shared" si="619"/>
        <v>0</v>
      </c>
      <c r="AZ1454" s="7">
        <f t="shared" si="629"/>
        <v>160.26140140838643</v>
      </c>
      <c r="BA1454" s="4">
        <f t="shared" si="620"/>
        <v>-2.0151431912090369E-3</v>
      </c>
      <c r="BB1454" s="5">
        <f>AZ1454/MAX($AZ$16:AZ1454)-1</f>
        <v>-9.7733858651342098E-3</v>
      </c>
    </row>
    <row r="1455" spans="1:54" x14ac:dyDescent="0.25">
      <c r="A1455" s="3">
        <v>44679</v>
      </c>
      <c r="B1455">
        <f>IFERROR(VLOOKUP($A1455,Finnifty!$A$14:$I$486,B$15+1,FALSE),All_curves!B1454)</f>
        <v>1092397.25</v>
      </c>
      <c r="C1455">
        <f>IFERROR(VLOOKUP($A1455,Finnifty!$A$14:$I$486,C$15+1,FALSE),All_curves!C1454)</f>
        <v>1058254.25</v>
      </c>
      <c r="D1455">
        <f>IFERROR(VLOOKUP($A1455,Finnifty!$A$14:$I$486,D$15+1,FALSE),All_curves!D1454)</f>
        <v>1099411.6299999999</v>
      </c>
      <c r="E1455">
        <f>IFERROR(VLOOKUP($A1455,Finnifty!$A$14:$I$486,E$15+1,FALSE),All_curves!E1454)</f>
        <v>1082050.3799999999</v>
      </c>
      <c r="F1455">
        <f>IFERROR(VLOOKUP($A1455,Finnifty!$A$14:$I$486,F$15+1,FALSE),All_curves!F1454)</f>
        <v>1090479.75</v>
      </c>
      <c r="G1455">
        <f>IFERROR(VLOOKUP($A1455,Finnifty!$A$14:$I$486,G$15+1,FALSE),All_curves!G1454)</f>
        <v>1112945.5</v>
      </c>
      <c r="H1455">
        <f>IFERROR(VLOOKUP($A1455,Finnifty!$A$14:$I$486,H$15+1,FALSE),All_curves!H1454)</f>
        <v>1110524.75</v>
      </c>
      <c r="I1455">
        <f>IFERROR(VLOOKUP($A1455,Finnifty!$A$14:$I$486,I$15+1,FALSE),All_curves!I1454)</f>
        <v>1073607.3799999999</v>
      </c>
      <c r="J1455">
        <f>IFERROR(VLOOKUP($A1455,Banknifty!$A$14:$I$4860,2,FALSE),All_curves!J1454)</f>
        <v>19004052</v>
      </c>
      <c r="K1455">
        <f>IFERROR(VLOOKUP($A1455,Banknifty!$A$14:$I$4860,3,FALSE),All_curves!K1454)</f>
        <v>34045412</v>
      </c>
      <c r="L1455">
        <f>IFERROR(VLOOKUP($A1455,Banknifty!$A$14:$I$4860,4,FALSE),All_curves!L1454)</f>
        <v>25467896</v>
      </c>
      <c r="M1455">
        <f>IFERROR(VLOOKUP($A1455,Banknifty!$A$14:$I$4860,5,FALSE),All_curves!M1454)</f>
        <v>36082376</v>
      </c>
      <c r="N1455">
        <f>IFERROR(VLOOKUP($A1455,Banknifty!$A$14:$I$4860,6,FALSE),All_curves!N1454)</f>
        <v>20138356</v>
      </c>
      <c r="O1455">
        <f>IFERROR(VLOOKUP($A1455,Banknifty!$A$14:$I$4860,7,FALSE),All_curves!O1454)</f>
        <v>33102852</v>
      </c>
      <c r="P1455">
        <f>IFERROR(VLOOKUP($A1455,Banknifty!$A$14:$I$4860,8,FALSE),All_curves!P1454)</f>
        <v>33102852</v>
      </c>
      <c r="Q1455">
        <f>IFERROR(VLOOKUP($A1455,Banknifty!$A$14:$I$4860,9,FALSE),All_curves!Q1454)</f>
        <v>26372276</v>
      </c>
      <c r="R1455">
        <f>IFERROR(VLOOKUP($A1455,Nifty!$A$14:$I$4860,2,FALSE),All_curves!R1454)</f>
        <v>11105728</v>
      </c>
      <c r="S1455">
        <f>IFERROR(VLOOKUP($A1455,Nifty!$A$14:$I$4860,3,FALSE),All_curves!S1454)</f>
        <v>13241468</v>
      </c>
      <c r="T1455">
        <f>IFERROR(VLOOKUP($A1455,Nifty!$A$14:$I$4860,4,FALSE),All_curves!T1454)</f>
        <v>13470156</v>
      </c>
      <c r="U1455">
        <f>IFERROR(VLOOKUP($A1455,Nifty!$A$14:$I$4860,5,FALSE),All_curves!U1454)</f>
        <v>13562033</v>
      </c>
      <c r="V1455">
        <f>IFERROR(VLOOKUP($A1455,Nifty!$A$14:$I$4860,6,FALSE),All_curves!V1454)</f>
        <v>12162780</v>
      </c>
      <c r="W1455">
        <f>IFERROR(VLOOKUP($A1455,Nifty!$A$14:$I$4860,7,FALSE),All_curves!W1454)</f>
        <v>13730450</v>
      </c>
      <c r="X1455">
        <f>IFERROR(VLOOKUP($A1455,Nifty!$A$14:$I$4860,8,FALSE),All_curves!X1454)</f>
        <v>13756704</v>
      </c>
      <c r="Y1455">
        <f>IFERROR(VLOOKUP($A1455,Nifty!$A$14:$I$4860,9,FALSE),All_curves!Y1454)</f>
        <v>12934378</v>
      </c>
      <c r="AA1455" s="5">
        <f t="shared" si="621"/>
        <v>0</v>
      </c>
      <c r="AB1455" s="5">
        <f t="shared" si="622"/>
        <v>-1.5553313735623409E-3</v>
      </c>
      <c r="AC1455" s="5">
        <f t="shared" si="623"/>
        <v>0</v>
      </c>
      <c r="AD1455" s="5">
        <f t="shared" si="624"/>
        <v>0</v>
      </c>
      <c r="AE1455" s="5">
        <f t="shared" si="625"/>
        <v>0</v>
      </c>
      <c r="AF1455" s="5">
        <f t="shared" si="626"/>
        <v>-1.555380168779541E-3</v>
      </c>
      <c r="AG1455" s="5">
        <f t="shared" si="627"/>
        <v>0</v>
      </c>
      <c r="AH1455" s="5">
        <f t="shared" si="628"/>
        <v>0</v>
      </c>
      <c r="AI1455" s="5">
        <f t="shared" si="604"/>
        <v>-1.2154253635302981E-2</v>
      </c>
      <c r="AJ1455" s="5">
        <f t="shared" si="605"/>
        <v>-4.4610832478604312E-3</v>
      </c>
      <c r="AK1455" s="5">
        <f t="shared" si="606"/>
        <v>-1.5884953420862713E-3</v>
      </c>
      <c r="AL1455" s="5">
        <f t="shared" si="607"/>
        <v>-4.3105437011556891E-3</v>
      </c>
      <c r="AM1455" s="5">
        <f t="shared" si="608"/>
        <v>-6.6294890176243904E-3</v>
      </c>
      <c r="AN1455" s="5">
        <f t="shared" si="609"/>
        <v>0</v>
      </c>
      <c r="AO1455" s="5">
        <f t="shared" si="610"/>
        <v>0</v>
      </c>
      <c r="AP1455" s="5">
        <f t="shared" si="611"/>
        <v>0</v>
      </c>
      <c r="AQ1455" s="5">
        <f t="shared" si="612"/>
        <v>4.2869979990634022E-3</v>
      </c>
      <c r="AR1455" s="5">
        <f t="shared" si="613"/>
        <v>-4.3258149467964024E-3</v>
      </c>
      <c r="AS1455" s="5">
        <f t="shared" si="614"/>
        <v>-1.3771312396729019E-2</v>
      </c>
      <c r="AT1455" s="5">
        <f t="shared" si="615"/>
        <v>-7.8849617540656114E-3</v>
      </c>
      <c r="AU1455" s="5">
        <f t="shared" si="616"/>
        <v>-4.0468544531816475E-3</v>
      </c>
      <c r="AV1455" s="5">
        <f t="shared" si="617"/>
        <v>-5.0164945901628455E-3</v>
      </c>
      <c r="AW1455" s="5">
        <f t="shared" si="618"/>
        <v>-4.7710092100994306E-3</v>
      </c>
      <c r="AX1455" s="5">
        <f t="shared" si="619"/>
        <v>0</v>
      </c>
      <c r="AZ1455" s="7">
        <f t="shared" si="629"/>
        <v>159.80876961780496</v>
      </c>
      <c r="BA1455" s="4">
        <f t="shared" si="620"/>
        <v>-2.8243344099309672E-3</v>
      </c>
      <c r="BB1455" s="5">
        <f>AZ1455/MAX($AZ$16:AZ1455)-1</f>
        <v>-1.2570116965064826E-2</v>
      </c>
    </row>
    <row r="1456" spans="1:54" x14ac:dyDescent="0.25">
      <c r="A1456" s="3">
        <v>44680</v>
      </c>
      <c r="B1456">
        <f>IFERROR(VLOOKUP($A1456,Finnifty!$A$14:$I$486,B$15+1,FALSE),All_curves!B1455)</f>
        <v>1099395.1299999999</v>
      </c>
      <c r="C1456">
        <f>IFERROR(VLOOKUP($A1456,Finnifty!$A$14:$I$486,C$15+1,FALSE),All_curves!C1455)</f>
        <v>1054050.8799999999</v>
      </c>
      <c r="D1456">
        <f>IFERROR(VLOOKUP($A1456,Finnifty!$A$14:$I$486,D$15+1,FALSE),All_curves!D1455)</f>
        <v>1102855.8799999999</v>
      </c>
      <c r="E1456">
        <f>IFERROR(VLOOKUP($A1456,Finnifty!$A$14:$I$486,E$15+1,FALSE),All_curves!E1455)</f>
        <v>1077633.8799999999</v>
      </c>
      <c r="F1456">
        <f>IFERROR(VLOOKUP($A1456,Finnifty!$A$14:$I$486,F$15+1,FALSE),All_curves!F1455)</f>
        <v>1097465.3799999999</v>
      </c>
      <c r="G1456">
        <f>IFERROR(VLOOKUP($A1456,Finnifty!$A$14:$I$486,G$15+1,FALSE),All_curves!G1455)</f>
        <v>1108446.25</v>
      </c>
      <c r="H1456">
        <f>IFERROR(VLOOKUP($A1456,Finnifty!$A$14:$I$486,H$15+1,FALSE),All_curves!H1455)</f>
        <v>1114111</v>
      </c>
      <c r="I1456">
        <f>IFERROR(VLOOKUP($A1456,Finnifty!$A$14:$I$486,I$15+1,FALSE),All_curves!I1455)</f>
        <v>1074617.5</v>
      </c>
      <c r="J1456">
        <f>IFERROR(VLOOKUP($A1456,Banknifty!$A$14:$I$4860,2,FALSE),All_curves!J1455)</f>
        <v>18963146</v>
      </c>
      <c r="K1456">
        <f>IFERROR(VLOOKUP($A1456,Banknifty!$A$14:$I$4860,3,FALSE),All_curves!K1455)</f>
        <v>33937512</v>
      </c>
      <c r="L1456">
        <f>IFERROR(VLOOKUP($A1456,Banknifty!$A$14:$I$4860,4,FALSE),All_curves!L1455)</f>
        <v>25456426</v>
      </c>
      <c r="M1456">
        <f>IFERROR(VLOOKUP($A1456,Banknifty!$A$14:$I$4860,5,FALSE),All_curves!M1455)</f>
        <v>36066220</v>
      </c>
      <c r="N1456">
        <f>IFERROR(VLOOKUP($A1456,Banknifty!$A$14:$I$4860,6,FALSE),All_curves!N1455)</f>
        <v>20179622</v>
      </c>
      <c r="O1456">
        <f>IFERROR(VLOOKUP($A1456,Banknifty!$A$14:$I$4860,7,FALSE),All_curves!O1455)</f>
        <v>33121186</v>
      </c>
      <c r="P1456">
        <f>IFERROR(VLOOKUP($A1456,Banknifty!$A$14:$I$4860,8,FALSE),All_curves!P1455)</f>
        <v>33121186</v>
      </c>
      <c r="Q1456">
        <f>IFERROR(VLOOKUP($A1456,Banknifty!$A$14:$I$4860,9,FALSE),All_curves!Q1455)</f>
        <v>26426838</v>
      </c>
      <c r="R1456">
        <f>IFERROR(VLOOKUP($A1456,Nifty!$A$14:$I$4860,2,FALSE),All_curves!R1455)</f>
        <v>11077471</v>
      </c>
      <c r="S1456">
        <f>IFERROR(VLOOKUP($A1456,Nifty!$A$14:$I$4860,3,FALSE),All_curves!S1455)</f>
        <v>13278765</v>
      </c>
      <c r="T1456">
        <f>IFERROR(VLOOKUP($A1456,Nifty!$A$14:$I$4860,4,FALSE),All_curves!T1455)</f>
        <v>13476259</v>
      </c>
      <c r="U1456">
        <f>IFERROR(VLOOKUP($A1456,Nifty!$A$14:$I$4860,5,FALSE),All_curves!U1455)</f>
        <v>13568178</v>
      </c>
      <c r="V1456">
        <f>IFERROR(VLOOKUP($A1456,Nifty!$A$14:$I$4860,6,FALSE),All_curves!V1455)</f>
        <v>12155513</v>
      </c>
      <c r="W1456">
        <f>IFERROR(VLOOKUP($A1456,Nifty!$A$14:$I$4860,7,FALSE),All_curves!W1455)</f>
        <v>13794535</v>
      </c>
      <c r="X1456">
        <f>IFERROR(VLOOKUP($A1456,Nifty!$A$14:$I$4860,8,FALSE),All_curves!X1455)</f>
        <v>13786610</v>
      </c>
      <c r="Y1456">
        <f>IFERROR(VLOOKUP($A1456,Nifty!$A$14:$I$4860,9,FALSE),All_curves!Y1455)</f>
        <v>12869578</v>
      </c>
      <c r="AA1456" s="5">
        <f t="shared" si="621"/>
        <v>6.4059846360835504E-3</v>
      </c>
      <c r="AB1456" s="5">
        <f t="shared" si="622"/>
        <v>-3.9719849932093876E-3</v>
      </c>
      <c r="AC1456" s="5">
        <f t="shared" si="623"/>
        <v>3.1328120478404387E-3</v>
      </c>
      <c r="AD1456" s="5">
        <f t="shared" si="624"/>
        <v>-4.0816029286917521E-3</v>
      </c>
      <c r="AE1456" s="5">
        <f t="shared" si="625"/>
        <v>6.4060153340765869E-3</v>
      </c>
      <c r="AF1456" s="5">
        <f t="shared" si="626"/>
        <v>-4.0426507856853311E-3</v>
      </c>
      <c r="AG1456" s="5">
        <f t="shared" si="627"/>
        <v>3.2293291977509853E-3</v>
      </c>
      <c r="AH1456" s="5">
        <f t="shared" si="628"/>
        <v>9.40865365512078E-4</v>
      </c>
      <c r="AI1456" s="5">
        <f t="shared" si="604"/>
        <v>-2.15248832196413E-3</v>
      </c>
      <c r="AJ1456" s="5">
        <f t="shared" si="605"/>
        <v>-3.1692963504157401E-3</v>
      </c>
      <c r="AK1456" s="5">
        <f t="shared" si="606"/>
        <v>-4.503709297383196E-4</v>
      </c>
      <c r="AL1456" s="5">
        <f t="shared" si="607"/>
        <v>-4.4775321891221687E-4</v>
      </c>
      <c r="AM1456" s="5">
        <f t="shared" si="608"/>
        <v>2.0491245660767543E-3</v>
      </c>
      <c r="AN1456" s="5">
        <f t="shared" si="609"/>
        <v>5.5384955954851378E-4</v>
      </c>
      <c r="AO1456" s="5">
        <f t="shared" si="610"/>
        <v>5.5384955954851378E-4</v>
      </c>
      <c r="AP1456" s="5">
        <f t="shared" si="611"/>
        <v>2.0689150985679916E-3</v>
      </c>
      <c r="AQ1456" s="5">
        <f t="shared" si="612"/>
        <v>-2.5443626928374208E-3</v>
      </c>
      <c r="AR1456" s="5">
        <f t="shared" si="613"/>
        <v>2.8166816549344276E-3</v>
      </c>
      <c r="AS1456" s="5">
        <f t="shared" si="614"/>
        <v>4.5307567336272392E-4</v>
      </c>
      <c r="AT1456" s="5">
        <f t="shared" si="615"/>
        <v>4.5310315938618118E-4</v>
      </c>
      <c r="AU1456" s="5">
        <f t="shared" si="616"/>
        <v>-5.9747853697922348E-4</v>
      </c>
      <c r="AV1456" s="5">
        <f t="shared" si="617"/>
        <v>4.667363414891712E-3</v>
      </c>
      <c r="AW1456" s="5">
        <f t="shared" si="618"/>
        <v>2.173921892918429E-3</v>
      </c>
      <c r="AX1456" s="5">
        <f t="shared" si="619"/>
        <v>-5.0099046123439628E-3</v>
      </c>
      <c r="AZ1456" s="7">
        <f t="shared" si="629"/>
        <v>159.87160774304084</v>
      </c>
      <c r="BA1456" s="4">
        <f t="shared" si="620"/>
        <v>3.9320824123839187E-4</v>
      </c>
      <c r="BB1456" s="5">
        <f>AZ1456/MAX($AZ$16:AZ1456)-1</f>
        <v>-1.2181851397410459E-2</v>
      </c>
    </row>
    <row r="1457" spans="1:54" x14ac:dyDescent="0.25">
      <c r="A1457" s="3">
        <v>44683</v>
      </c>
      <c r="B1457">
        <f>IFERROR(VLOOKUP($A1457,Finnifty!$A$14:$I$486,B$15+1,FALSE),All_curves!B1456)</f>
        <v>1104703.75</v>
      </c>
      <c r="C1457">
        <f>IFERROR(VLOOKUP($A1457,Finnifty!$A$14:$I$486,C$15+1,FALSE),All_curves!C1456)</f>
        <v>1050783.25</v>
      </c>
      <c r="D1457">
        <f>IFERROR(VLOOKUP($A1457,Finnifty!$A$14:$I$486,D$15+1,FALSE),All_curves!D1456)</f>
        <v>1101935.5</v>
      </c>
      <c r="E1457">
        <f>IFERROR(VLOOKUP($A1457,Finnifty!$A$14:$I$486,E$15+1,FALSE),All_curves!E1456)</f>
        <v>1077691.8799999999</v>
      </c>
      <c r="F1457">
        <f>IFERROR(VLOOKUP($A1457,Finnifty!$A$14:$I$486,F$15+1,FALSE),All_curves!F1456)</f>
        <v>1103981.1299999999</v>
      </c>
      <c r="G1457">
        <f>IFERROR(VLOOKUP($A1457,Finnifty!$A$14:$I$486,G$15+1,FALSE),All_curves!G1456)</f>
        <v>1103607.3799999999</v>
      </c>
      <c r="H1457">
        <f>IFERROR(VLOOKUP($A1457,Finnifty!$A$14:$I$486,H$15+1,FALSE),All_curves!H1456)</f>
        <v>1113504.1299999999</v>
      </c>
      <c r="I1457">
        <f>IFERROR(VLOOKUP($A1457,Finnifty!$A$14:$I$486,I$15+1,FALSE),All_curves!I1456)</f>
        <v>1073959.6299999999</v>
      </c>
      <c r="J1457">
        <f>IFERROR(VLOOKUP($A1457,Banknifty!$A$14:$I$4860,2,FALSE),All_curves!J1456)</f>
        <v>18989276</v>
      </c>
      <c r="K1457">
        <f>IFERROR(VLOOKUP($A1457,Banknifty!$A$14:$I$4860,3,FALSE),All_curves!K1456)</f>
        <v>33964060</v>
      </c>
      <c r="L1457">
        <f>IFERROR(VLOOKUP($A1457,Banknifty!$A$14:$I$4860,4,FALSE),All_curves!L1456)</f>
        <v>25518562</v>
      </c>
      <c r="M1457">
        <f>IFERROR(VLOOKUP($A1457,Banknifty!$A$14:$I$4860,5,FALSE),All_curves!M1456)</f>
        <v>36145380</v>
      </c>
      <c r="N1457">
        <f>IFERROR(VLOOKUP($A1457,Banknifty!$A$14:$I$4860,6,FALSE),All_curves!N1456)</f>
        <v>20239684</v>
      </c>
      <c r="O1457">
        <f>IFERROR(VLOOKUP($A1457,Banknifty!$A$14:$I$4860,7,FALSE),All_curves!O1456)</f>
        <v>33253100</v>
      </c>
      <c r="P1457">
        <f>IFERROR(VLOOKUP($A1457,Banknifty!$A$14:$I$4860,8,FALSE),All_curves!P1456)</f>
        <v>33253100</v>
      </c>
      <c r="Q1457">
        <f>IFERROR(VLOOKUP($A1457,Banknifty!$A$14:$I$4860,9,FALSE),All_curves!Q1456)</f>
        <v>26516690</v>
      </c>
      <c r="R1457">
        <f>IFERROR(VLOOKUP($A1457,Nifty!$A$14:$I$4860,2,FALSE),All_curves!R1456)</f>
        <v>11100200</v>
      </c>
      <c r="S1457">
        <f>IFERROR(VLOOKUP($A1457,Nifty!$A$14:$I$4860,3,FALSE),All_curves!S1456)</f>
        <v>13344132</v>
      </c>
      <c r="T1457">
        <f>IFERROR(VLOOKUP($A1457,Nifty!$A$14:$I$4860,4,FALSE),All_curves!T1456)</f>
        <v>13534625</v>
      </c>
      <c r="U1457">
        <f>IFERROR(VLOOKUP($A1457,Nifty!$A$14:$I$4860,5,FALSE),All_curves!U1456)</f>
        <v>13630805</v>
      </c>
      <c r="V1457">
        <f>IFERROR(VLOOKUP($A1457,Nifty!$A$14:$I$4860,6,FALSE),All_curves!V1456)</f>
        <v>12180454</v>
      </c>
      <c r="W1457">
        <f>IFERROR(VLOOKUP($A1457,Nifty!$A$14:$I$4860,7,FALSE),All_curves!W1456)</f>
        <v>13862442</v>
      </c>
      <c r="X1457">
        <f>IFERROR(VLOOKUP($A1457,Nifty!$A$14:$I$4860,8,FALSE),All_curves!X1456)</f>
        <v>13846320</v>
      </c>
      <c r="Y1457">
        <f>IFERROR(VLOOKUP($A1457,Nifty!$A$14:$I$4860,9,FALSE),All_curves!Y1456)</f>
        <v>12801609</v>
      </c>
      <c r="AA1457" s="5">
        <f t="shared" si="621"/>
        <v>4.8286733815168237E-3</v>
      </c>
      <c r="AB1457" s="5">
        <f t="shared" si="622"/>
        <v>-3.1000685659499094E-3</v>
      </c>
      <c r="AC1457" s="5">
        <f t="shared" si="623"/>
        <v>-8.3454240639302402E-4</v>
      </c>
      <c r="AD1457" s="5">
        <f t="shared" si="624"/>
        <v>5.3821618897220702E-5</v>
      </c>
      <c r="AE1457" s="5">
        <f t="shared" si="625"/>
        <v>5.9370893321482043E-3</v>
      </c>
      <c r="AF1457" s="5">
        <f t="shared" si="626"/>
        <v>-4.3654529933229158E-3</v>
      </c>
      <c r="AG1457" s="5">
        <f t="shared" si="627"/>
        <v>-5.4471233117714402E-4</v>
      </c>
      <c r="AH1457" s="5">
        <f t="shared" si="628"/>
        <v>-6.1218991873868145E-4</v>
      </c>
      <c r="AI1457" s="5">
        <f t="shared" si="604"/>
        <v>1.3779359184389328E-3</v>
      </c>
      <c r="AJ1457" s="5">
        <f t="shared" si="605"/>
        <v>7.8226123352820309E-4</v>
      </c>
      <c r="AK1457" s="5">
        <f t="shared" si="606"/>
        <v>2.4408768143651116E-3</v>
      </c>
      <c r="AL1457" s="5">
        <f t="shared" si="607"/>
        <v>2.1948515813412506E-3</v>
      </c>
      <c r="AM1457" s="5">
        <f t="shared" si="608"/>
        <v>2.9763689329760368E-3</v>
      </c>
      <c r="AN1457" s="5">
        <f t="shared" si="609"/>
        <v>3.9827680083677208E-3</v>
      </c>
      <c r="AO1457" s="5">
        <f t="shared" si="610"/>
        <v>3.9827680083677208E-3</v>
      </c>
      <c r="AP1457" s="5">
        <f t="shared" si="611"/>
        <v>3.4000284105120127E-3</v>
      </c>
      <c r="AQ1457" s="5">
        <f t="shared" si="612"/>
        <v>2.0518221171601514E-3</v>
      </c>
      <c r="AR1457" s="5">
        <f t="shared" si="613"/>
        <v>4.9226716490577971E-3</v>
      </c>
      <c r="AS1457" s="5">
        <f t="shared" si="614"/>
        <v>4.3310239139808804E-3</v>
      </c>
      <c r="AT1457" s="5">
        <f t="shared" si="615"/>
        <v>4.6157265920303558E-3</v>
      </c>
      <c r="AU1457" s="5">
        <f t="shared" si="616"/>
        <v>2.0518261960642548E-3</v>
      </c>
      <c r="AV1457" s="5">
        <f t="shared" si="617"/>
        <v>4.9227465804393411E-3</v>
      </c>
      <c r="AW1457" s="5">
        <f t="shared" si="618"/>
        <v>4.3310139330843267E-3</v>
      </c>
      <c r="AX1457" s="5">
        <f t="shared" si="619"/>
        <v>-5.2813697543151461E-3</v>
      </c>
      <c r="AZ1457" s="7">
        <f t="shared" si="629"/>
        <v>160.1676762266265</v>
      </c>
      <c r="BA1457" s="4">
        <f t="shared" si="620"/>
        <v>1.8519140938491471E-3</v>
      </c>
      <c r="BB1457" s="5">
        <f>AZ1457/MAX($AZ$16:AZ1457)-1</f>
        <v>-1.0352497045853393E-2</v>
      </c>
    </row>
    <row r="1458" spans="1:54" x14ac:dyDescent="0.25">
      <c r="A1458" s="3">
        <v>44685</v>
      </c>
      <c r="B1458">
        <f>IFERROR(VLOOKUP($A1458,Finnifty!$A$14:$I$486,B$15+1,FALSE),All_curves!B1457)</f>
        <v>1104593.25</v>
      </c>
      <c r="C1458">
        <f>IFERROR(VLOOKUP($A1458,Finnifty!$A$14:$I$486,C$15+1,FALSE),All_curves!C1457)</f>
        <v>1054621.25</v>
      </c>
      <c r="D1458">
        <f>IFERROR(VLOOKUP($A1458,Finnifty!$A$14:$I$486,D$15+1,FALSE),All_curves!D1457)</f>
        <v>1101825.25</v>
      </c>
      <c r="E1458">
        <f>IFERROR(VLOOKUP($A1458,Finnifty!$A$14:$I$486,E$15+1,FALSE),All_curves!E1457)</f>
        <v>1077691.8799999999</v>
      </c>
      <c r="F1458">
        <f>IFERROR(VLOOKUP($A1458,Finnifty!$A$14:$I$486,F$15+1,FALSE),All_curves!F1457)</f>
        <v>1103981.1299999999</v>
      </c>
      <c r="G1458">
        <f>IFERROR(VLOOKUP($A1458,Finnifty!$A$14:$I$486,G$15+1,FALSE),All_curves!G1457)</f>
        <v>1107638.3799999999</v>
      </c>
      <c r="H1458">
        <f>IFERROR(VLOOKUP($A1458,Finnifty!$A$14:$I$486,H$15+1,FALSE),All_curves!H1457)</f>
        <v>1113392.75</v>
      </c>
      <c r="I1458">
        <f>IFERROR(VLOOKUP($A1458,Finnifty!$A$14:$I$486,I$15+1,FALSE),All_curves!I1457)</f>
        <v>1073852.25</v>
      </c>
      <c r="J1458">
        <f>IFERROR(VLOOKUP($A1458,Banknifty!$A$14:$I$4860,2,FALSE),All_curves!J1457)</f>
        <v>19300568</v>
      </c>
      <c r="K1458">
        <f>IFERROR(VLOOKUP($A1458,Banknifty!$A$14:$I$4860,3,FALSE),All_curves!K1457)</f>
        <v>34678824</v>
      </c>
      <c r="L1458">
        <f>IFERROR(VLOOKUP($A1458,Banknifty!$A$14:$I$4860,4,FALSE),All_curves!L1457)</f>
        <v>25815804</v>
      </c>
      <c r="M1458">
        <f>IFERROR(VLOOKUP($A1458,Banknifty!$A$14:$I$4860,5,FALSE),All_curves!M1457)</f>
        <v>36459992</v>
      </c>
      <c r="N1458">
        <f>IFERROR(VLOOKUP($A1458,Banknifty!$A$14:$I$4860,6,FALSE),All_curves!N1457)</f>
        <v>20138438</v>
      </c>
      <c r="O1458">
        <f>IFERROR(VLOOKUP($A1458,Banknifty!$A$14:$I$4860,7,FALSE),All_curves!O1457)</f>
        <v>33086756</v>
      </c>
      <c r="P1458">
        <f>IFERROR(VLOOKUP($A1458,Banknifty!$A$14:$I$4860,8,FALSE),All_curves!P1457)</f>
        <v>33086756</v>
      </c>
      <c r="Q1458">
        <f>IFERROR(VLOOKUP($A1458,Banknifty!$A$14:$I$4860,9,FALSE),All_curves!Q1457)</f>
        <v>26348610</v>
      </c>
      <c r="R1458">
        <f>IFERROR(VLOOKUP($A1458,Nifty!$A$14:$I$4860,2,FALSE),All_curves!R1457)</f>
        <v>11374611</v>
      </c>
      <c r="S1458">
        <f>IFERROR(VLOOKUP($A1458,Nifty!$A$14:$I$4860,3,FALSE),All_curves!S1457)</f>
        <v>13526559</v>
      </c>
      <c r="T1458">
        <f>IFERROR(VLOOKUP($A1458,Nifty!$A$14:$I$4860,4,FALSE),All_curves!T1457)</f>
        <v>13685799</v>
      </c>
      <c r="U1458">
        <f>IFERROR(VLOOKUP($A1458,Nifty!$A$14:$I$4860,5,FALSE),All_curves!U1457)</f>
        <v>13723984</v>
      </c>
      <c r="V1458">
        <f>IFERROR(VLOOKUP($A1458,Nifty!$A$14:$I$4860,6,FALSE),All_curves!V1457)</f>
        <v>12481571</v>
      </c>
      <c r="W1458">
        <f>IFERROR(VLOOKUP($A1458,Nifty!$A$14:$I$4860,7,FALSE),All_curves!W1457)</f>
        <v>14051955</v>
      </c>
      <c r="X1458">
        <f>IFERROR(VLOOKUP($A1458,Nifty!$A$14:$I$4860,8,FALSE),All_curves!X1457)</f>
        <v>14000976</v>
      </c>
      <c r="Y1458">
        <f>IFERROR(VLOOKUP($A1458,Nifty!$A$14:$I$4860,9,FALSE),All_curves!Y1457)</f>
        <v>12828506</v>
      </c>
      <c r="AA1458" s="5">
        <f t="shared" si="621"/>
        <v>-1.00026817144383E-4</v>
      </c>
      <c r="AB1458" s="5">
        <f t="shared" si="622"/>
        <v>3.6525134941007842E-3</v>
      </c>
      <c r="AC1458" s="5">
        <f t="shared" si="623"/>
        <v>-1.0005122804379596E-4</v>
      </c>
      <c r="AD1458" s="5">
        <f t="shared" si="624"/>
        <v>0</v>
      </c>
      <c r="AE1458" s="5">
        <f t="shared" si="625"/>
        <v>0</v>
      </c>
      <c r="AF1458" s="5">
        <f t="shared" si="626"/>
        <v>3.6525670931994991E-3</v>
      </c>
      <c r="AG1458" s="5">
        <f t="shared" si="627"/>
        <v>-1.0002657107333057E-4</v>
      </c>
      <c r="AH1458" s="5">
        <f t="shared" si="628"/>
        <v>-9.9985136312708001E-5</v>
      </c>
      <c r="AI1458" s="5">
        <f t="shared" si="604"/>
        <v>1.6393042051734863E-2</v>
      </c>
      <c r="AJ1458" s="5">
        <f t="shared" si="605"/>
        <v>2.1044716091068061E-2</v>
      </c>
      <c r="AK1458" s="5">
        <f t="shared" si="606"/>
        <v>1.1648070138121414E-2</v>
      </c>
      <c r="AL1458" s="5">
        <f t="shared" si="607"/>
        <v>8.7040722770101997E-3</v>
      </c>
      <c r="AM1458" s="5">
        <f t="shared" si="608"/>
        <v>-5.0023508272164507E-3</v>
      </c>
      <c r="AN1458" s="5">
        <f t="shared" si="609"/>
        <v>-5.002360682161977E-3</v>
      </c>
      <c r="AO1458" s="5">
        <f t="shared" si="610"/>
        <v>-5.002360682161977E-3</v>
      </c>
      <c r="AP1458" s="5">
        <f t="shared" si="611"/>
        <v>-6.3386493563110102E-3</v>
      </c>
      <c r="AQ1458" s="5">
        <f t="shared" si="612"/>
        <v>2.4721266283490362E-2</v>
      </c>
      <c r="AR1458" s="5">
        <f t="shared" si="613"/>
        <v>1.367095289525011E-2</v>
      </c>
      <c r="AS1458" s="5">
        <f t="shared" si="614"/>
        <v>1.1169426563351514E-2</v>
      </c>
      <c r="AT1458" s="5">
        <f t="shared" si="615"/>
        <v>6.8359132127560063E-3</v>
      </c>
      <c r="AU1458" s="5">
        <f t="shared" si="616"/>
        <v>2.4721328121267039E-2</v>
      </c>
      <c r="AV1458" s="5">
        <f t="shared" si="617"/>
        <v>1.3670967929027222E-2</v>
      </c>
      <c r="AW1458" s="5">
        <f t="shared" si="618"/>
        <v>1.1169465966408332E-2</v>
      </c>
      <c r="AX1458" s="5">
        <f t="shared" si="619"/>
        <v>2.1010640146874593E-3</v>
      </c>
      <c r="AZ1458" s="7">
        <f t="shared" si="629"/>
        <v>161.17813108311805</v>
      </c>
      <c r="BA1458" s="4">
        <f t="shared" si="620"/>
        <v>6.3087314512936341E-3</v>
      </c>
      <c r="BB1458" s="5">
        <f>AZ1458/MAX($AZ$16:AZ1458)-1</f>
        <v>-4.1090767182722088E-3</v>
      </c>
    </row>
    <row r="1459" spans="1:54" x14ac:dyDescent="0.25">
      <c r="A1459" s="3">
        <v>44686</v>
      </c>
      <c r="B1459">
        <f>IFERROR(VLOOKUP($A1459,Finnifty!$A$14:$I$486,B$15+1,FALSE),All_curves!B1458)</f>
        <v>1106154.75</v>
      </c>
      <c r="C1459">
        <f>IFERROR(VLOOKUP($A1459,Finnifty!$A$14:$I$486,C$15+1,FALSE),All_curves!C1458)</f>
        <v>1051762.75</v>
      </c>
      <c r="D1459">
        <f>IFERROR(VLOOKUP($A1459,Finnifty!$A$14:$I$486,D$15+1,FALSE),All_curves!D1458)</f>
        <v>1103382.8799999999</v>
      </c>
      <c r="E1459">
        <f>IFERROR(VLOOKUP($A1459,Finnifty!$A$14:$I$486,E$15+1,FALSE),All_curves!E1458)</f>
        <v>1081081.8799999999</v>
      </c>
      <c r="F1459">
        <f>IFERROR(VLOOKUP($A1459,Finnifty!$A$14:$I$486,F$15+1,FALSE),All_curves!F1458)</f>
        <v>1108285</v>
      </c>
      <c r="G1459">
        <f>IFERROR(VLOOKUP($A1459,Finnifty!$A$14:$I$486,G$15+1,FALSE),All_curves!G1458)</f>
        <v>1104636.1299999999</v>
      </c>
      <c r="H1459">
        <f>IFERROR(VLOOKUP($A1459,Finnifty!$A$14:$I$486,H$15+1,FALSE),All_curves!H1458)</f>
        <v>1114966.6299999999</v>
      </c>
      <c r="I1459">
        <f>IFERROR(VLOOKUP($A1459,Finnifty!$A$14:$I$486,I$15+1,FALSE),All_curves!I1458)</f>
        <v>1074563.75</v>
      </c>
      <c r="J1459">
        <f>IFERROR(VLOOKUP($A1459,Banknifty!$A$14:$I$4860,2,FALSE),All_curves!J1458)</f>
        <v>18840498</v>
      </c>
      <c r="K1459">
        <f>IFERROR(VLOOKUP($A1459,Banknifty!$A$14:$I$4860,3,FALSE),All_curves!K1458)</f>
        <v>33928932</v>
      </c>
      <c r="L1459">
        <f>IFERROR(VLOOKUP($A1459,Banknifty!$A$14:$I$4860,4,FALSE),All_curves!L1458)</f>
        <v>25440158</v>
      </c>
      <c r="M1459">
        <f>IFERROR(VLOOKUP($A1459,Banknifty!$A$14:$I$4860,5,FALSE),All_curves!M1458)</f>
        <v>35857800</v>
      </c>
      <c r="N1459">
        <f>IFERROR(VLOOKUP($A1459,Banknifty!$A$14:$I$4860,6,FALSE),All_curves!N1458)</f>
        <v>20013376</v>
      </c>
      <c r="O1459">
        <f>IFERROR(VLOOKUP($A1459,Banknifty!$A$14:$I$4860,7,FALSE),All_curves!O1458)</f>
        <v>33051634</v>
      </c>
      <c r="P1459">
        <f>IFERROR(VLOOKUP($A1459,Banknifty!$A$14:$I$4860,8,FALSE),All_curves!P1458)</f>
        <v>33051634</v>
      </c>
      <c r="Q1459">
        <f>IFERROR(VLOOKUP($A1459,Banknifty!$A$14:$I$4860,9,FALSE),All_curves!Q1458)</f>
        <v>26300064</v>
      </c>
      <c r="R1459">
        <f>IFERROR(VLOOKUP($A1459,Nifty!$A$14:$I$4860,2,FALSE),All_curves!R1458)</f>
        <v>11118313</v>
      </c>
      <c r="S1459">
        <f>IFERROR(VLOOKUP($A1459,Nifty!$A$14:$I$4860,3,FALSE),All_curves!S1458)</f>
        <v>13281692</v>
      </c>
      <c r="T1459">
        <f>IFERROR(VLOOKUP($A1459,Nifty!$A$14:$I$4860,4,FALSE),All_curves!T1458)</f>
        <v>13544467</v>
      </c>
      <c r="U1459">
        <f>IFERROR(VLOOKUP($A1459,Nifty!$A$14:$I$4860,5,FALSE),All_curves!U1458)</f>
        <v>13564756</v>
      </c>
      <c r="V1459">
        <f>IFERROR(VLOOKUP($A1459,Nifty!$A$14:$I$4860,6,FALSE),All_curves!V1458)</f>
        <v>12282914</v>
      </c>
      <c r="W1459">
        <f>IFERROR(VLOOKUP($A1459,Nifty!$A$14:$I$4860,7,FALSE),All_curves!W1458)</f>
        <v>13891532</v>
      </c>
      <c r="X1459">
        <f>IFERROR(VLOOKUP($A1459,Nifty!$A$14:$I$4860,8,FALSE),All_curves!X1458)</f>
        <v>13856389</v>
      </c>
      <c r="Y1459">
        <f>IFERROR(VLOOKUP($A1459,Nifty!$A$14:$I$4860,9,FALSE),All_curves!Y1458)</f>
        <v>12887720</v>
      </c>
      <c r="AA1459" s="5">
        <f t="shared" si="621"/>
        <v>1.4136425331225944E-3</v>
      </c>
      <c r="AB1459" s="5">
        <f t="shared" si="622"/>
        <v>-2.7104517380054372E-3</v>
      </c>
      <c r="AC1459" s="5">
        <f t="shared" si="623"/>
        <v>1.4136815252689949E-3</v>
      </c>
      <c r="AD1459" s="5">
        <f t="shared" si="624"/>
        <v>3.1456115267380902E-3</v>
      </c>
      <c r="AE1459" s="5">
        <f t="shared" si="625"/>
        <v>3.898499605695438E-3</v>
      </c>
      <c r="AF1459" s="5">
        <f t="shared" si="626"/>
        <v>-2.7104965431046235E-3</v>
      </c>
      <c r="AG1459" s="5">
        <f t="shared" si="627"/>
        <v>1.413589229856127E-3</v>
      </c>
      <c r="AH1459" s="5">
        <f t="shared" si="628"/>
        <v>6.6256787188367916E-4</v>
      </c>
      <c r="AI1459" s="5">
        <f t="shared" si="604"/>
        <v>-2.3837122306452296E-2</v>
      </c>
      <c r="AJ1459" s="5">
        <f t="shared" si="605"/>
        <v>-2.1623916658765618E-2</v>
      </c>
      <c r="AK1459" s="5">
        <f t="shared" si="606"/>
        <v>-1.4551009141532067E-2</v>
      </c>
      <c r="AL1459" s="5">
        <f t="shared" si="607"/>
        <v>-1.6516514869229781E-2</v>
      </c>
      <c r="AM1459" s="5">
        <f t="shared" si="608"/>
        <v>-6.2101142104467044E-3</v>
      </c>
      <c r="AN1459" s="5">
        <f t="shared" si="609"/>
        <v>-1.0615123465110843E-3</v>
      </c>
      <c r="AO1459" s="5">
        <f t="shared" si="610"/>
        <v>-1.0615123465110843E-3</v>
      </c>
      <c r="AP1459" s="5">
        <f t="shared" si="611"/>
        <v>-1.842450133043072E-3</v>
      </c>
      <c r="AQ1459" s="5">
        <f t="shared" si="612"/>
        <v>-2.2532462868400494E-2</v>
      </c>
      <c r="AR1459" s="5">
        <f t="shared" si="613"/>
        <v>-1.8102682286012306E-2</v>
      </c>
      <c r="AS1459" s="5">
        <f t="shared" si="614"/>
        <v>-1.032690893677457E-2</v>
      </c>
      <c r="AT1459" s="5">
        <f t="shared" si="615"/>
        <v>-1.1602170331880268E-2</v>
      </c>
      <c r="AU1459" s="5">
        <f t="shared" si="616"/>
        <v>-1.5916025314441584E-2</v>
      </c>
      <c r="AV1459" s="5">
        <f t="shared" si="617"/>
        <v>-1.1416418569515807E-2</v>
      </c>
      <c r="AW1459" s="5">
        <f t="shared" si="618"/>
        <v>-1.0326922923087678E-2</v>
      </c>
      <c r="AX1459" s="5">
        <f t="shared" si="619"/>
        <v>4.6158141875600744E-3</v>
      </c>
      <c r="AZ1459" s="7">
        <f t="shared" si="629"/>
        <v>159.99760009498308</v>
      </c>
      <c r="BA1459" s="4">
        <f t="shared" si="620"/>
        <v>-7.3243868768162294E-3</v>
      </c>
      <c r="BB1459" s="5">
        <f>AZ1459/MAX($AZ$16:AZ1459)-1</f>
        <v>-1.1403367127497344E-2</v>
      </c>
    </row>
    <row r="1460" spans="1:54" x14ac:dyDescent="0.25">
      <c r="A1460" s="3">
        <v>44687</v>
      </c>
      <c r="B1460">
        <f>IFERROR(VLOOKUP($A1460,Finnifty!$A$14:$I$486,B$15+1,FALSE),All_curves!B1459)</f>
        <v>1115161.8799999999</v>
      </c>
      <c r="C1460">
        <f>IFERROR(VLOOKUP($A1460,Finnifty!$A$14:$I$486,C$15+1,FALSE),All_curves!C1459)</f>
        <v>1066492.75</v>
      </c>
      <c r="D1460">
        <f>IFERROR(VLOOKUP($A1460,Finnifty!$A$14:$I$486,D$15+1,FALSE),All_curves!D1459)</f>
        <v>1111846.5</v>
      </c>
      <c r="E1460">
        <f>IFERROR(VLOOKUP($A1460,Finnifty!$A$14:$I$486,E$15+1,FALSE),All_curves!E1459)</f>
        <v>1095016.3799999999</v>
      </c>
      <c r="F1460">
        <f>IFERROR(VLOOKUP($A1460,Finnifty!$A$14:$I$486,F$15+1,FALSE),All_curves!F1459)</f>
        <v>1117309.5</v>
      </c>
      <c r="G1460">
        <f>IFERROR(VLOOKUP($A1460,Finnifty!$A$14:$I$486,G$15+1,FALSE),All_curves!G1459)</f>
        <v>1120106.6299999999</v>
      </c>
      <c r="H1460">
        <f>IFERROR(VLOOKUP($A1460,Finnifty!$A$14:$I$486,H$15+1,FALSE),All_curves!H1459)</f>
        <v>1123519.1299999999</v>
      </c>
      <c r="I1460">
        <f>IFERROR(VLOOKUP($A1460,Finnifty!$A$14:$I$486,I$15+1,FALSE),All_curves!I1459)</f>
        <v>1088414.1299999999</v>
      </c>
      <c r="J1460">
        <f>IFERROR(VLOOKUP($A1460,Banknifty!$A$14:$I$4860,2,FALSE),All_curves!J1459)</f>
        <v>18798994</v>
      </c>
      <c r="K1460">
        <f>IFERROR(VLOOKUP($A1460,Banknifty!$A$14:$I$4860,3,FALSE),All_curves!K1459)</f>
        <v>33928932</v>
      </c>
      <c r="L1460">
        <f>IFERROR(VLOOKUP($A1460,Banknifty!$A$14:$I$4860,4,FALSE),All_curves!L1459)</f>
        <v>25440158</v>
      </c>
      <c r="M1460">
        <f>IFERROR(VLOOKUP($A1460,Banknifty!$A$14:$I$4860,5,FALSE),All_curves!M1459)</f>
        <v>35857800</v>
      </c>
      <c r="N1460">
        <f>IFERROR(VLOOKUP($A1460,Banknifty!$A$14:$I$4860,6,FALSE),All_curves!N1459)</f>
        <v>19956988</v>
      </c>
      <c r="O1460">
        <f>IFERROR(VLOOKUP($A1460,Banknifty!$A$14:$I$4860,7,FALSE),All_curves!O1459)</f>
        <v>32968130</v>
      </c>
      <c r="P1460">
        <f>IFERROR(VLOOKUP($A1460,Banknifty!$A$14:$I$4860,8,FALSE),All_curves!P1459)</f>
        <v>32968130</v>
      </c>
      <c r="Q1460">
        <f>IFERROR(VLOOKUP($A1460,Banknifty!$A$14:$I$4860,9,FALSE),All_curves!Q1459)</f>
        <v>26288286</v>
      </c>
      <c r="R1460">
        <f>IFERROR(VLOOKUP($A1460,Nifty!$A$14:$I$4860,2,FALSE),All_curves!R1459)</f>
        <v>11101746</v>
      </c>
      <c r="S1460">
        <f>IFERROR(VLOOKUP($A1460,Nifty!$A$14:$I$4860,3,FALSE),All_curves!S1459)</f>
        <v>13281692</v>
      </c>
      <c r="T1460">
        <f>IFERROR(VLOOKUP($A1460,Nifty!$A$14:$I$4860,4,FALSE),All_curves!T1459)</f>
        <v>13527741</v>
      </c>
      <c r="U1460">
        <f>IFERROR(VLOOKUP($A1460,Nifty!$A$14:$I$4860,5,FALSE),All_curves!U1459)</f>
        <v>13564756</v>
      </c>
      <c r="V1460">
        <f>IFERROR(VLOOKUP($A1460,Nifty!$A$14:$I$4860,6,FALSE),All_curves!V1459)</f>
        <v>12251458</v>
      </c>
      <c r="W1460">
        <f>IFERROR(VLOOKUP($A1460,Nifty!$A$14:$I$4860,7,FALSE),All_curves!W1459)</f>
        <v>13891532</v>
      </c>
      <c r="X1460">
        <f>IFERROR(VLOOKUP($A1460,Nifty!$A$14:$I$4860,8,FALSE),All_curves!X1459)</f>
        <v>13839278</v>
      </c>
      <c r="Y1460">
        <f>IFERROR(VLOOKUP($A1460,Nifty!$A$14:$I$4860,9,FALSE),All_curves!Y1459)</f>
        <v>12975819</v>
      </c>
      <c r="AA1460" s="5">
        <f t="shared" si="621"/>
        <v>8.1427395217530396E-3</v>
      </c>
      <c r="AB1460" s="5">
        <f t="shared" si="622"/>
        <v>1.4005059601131631E-2</v>
      </c>
      <c r="AC1460" s="5">
        <f t="shared" si="623"/>
        <v>7.6706102237149576E-3</v>
      </c>
      <c r="AD1460" s="5">
        <f t="shared" si="624"/>
        <v>1.288940297473129E-2</v>
      </c>
      <c r="AE1460" s="5">
        <f t="shared" si="625"/>
        <v>8.1427611128905841E-3</v>
      </c>
      <c r="AF1460" s="5">
        <f t="shared" si="626"/>
        <v>1.4005064273970413E-2</v>
      </c>
      <c r="AG1460" s="5">
        <f t="shared" si="627"/>
        <v>7.6706331560794094E-3</v>
      </c>
      <c r="AH1460" s="5">
        <f t="shared" si="628"/>
        <v>1.2889305078456204E-2</v>
      </c>
      <c r="AI1460" s="5">
        <f t="shared" si="604"/>
        <v>-2.2029141692538889E-3</v>
      </c>
      <c r="AJ1460" s="5">
        <f t="shared" si="605"/>
        <v>0</v>
      </c>
      <c r="AK1460" s="5">
        <f t="shared" si="606"/>
        <v>0</v>
      </c>
      <c r="AL1460" s="5">
        <f t="shared" si="607"/>
        <v>0</v>
      </c>
      <c r="AM1460" s="5">
        <f t="shared" si="608"/>
        <v>-2.8175156455362282E-3</v>
      </c>
      <c r="AN1460" s="5">
        <f t="shared" si="609"/>
        <v>-2.5264711572202669E-3</v>
      </c>
      <c r="AO1460" s="5">
        <f t="shared" si="610"/>
        <v>-2.5264711572202669E-3</v>
      </c>
      <c r="AP1460" s="5">
        <f t="shared" si="611"/>
        <v>-4.4783160983941084E-4</v>
      </c>
      <c r="AQ1460" s="5">
        <f t="shared" si="612"/>
        <v>-1.4900641850971175E-3</v>
      </c>
      <c r="AR1460" s="5">
        <f t="shared" si="613"/>
        <v>0</v>
      </c>
      <c r="AS1460" s="5">
        <f t="shared" si="614"/>
        <v>-1.2348954004612889E-3</v>
      </c>
      <c r="AT1460" s="5">
        <f t="shared" si="615"/>
        <v>0</v>
      </c>
      <c r="AU1460" s="5">
        <f t="shared" si="616"/>
        <v>-2.5609558122771103E-3</v>
      </c>
      <c r="AV1460" s="5">
        <f t="shared" si="617"/>
        <v>0</v>
      </c>
      <c r="AW1460" s="5">
        <f t="shared" si="618"/>
        <v>-1.2348816130955953E-3</v>
      </c>
      <c r="AX1460" s="5">
        <f t="shared" si="619"/>
        <v>6.8358871856308845E-3</v>
      </c>
      <c r="AZ1460" s="7">
        <f t="shared" si="629"/>
        <v>160.49898899019021</v>
      </c>
      <c r="BA1460" s="4">
        <f t="shared" si="620"/>
        <v>3.1337275990982187E-3</v>
      </c>
      <c r="BB1460" s="5">
        <f>AZ1460/MAX($AZ$16:AZ1460)-1</f>
        <v>-8.3053745746891616E-3</v>
      </c>
    </row>
    <row r="1461" spans="1:54" x14ac:dyDescent="0.25">
      <c r="A1461" s="3">
        <v>44690</v>
      </c>
      <c r="B1461">
        <f>IFERROR(VLOOKUP($A1461,Finnifty!$A$14:$I$486,B$15+1,FALSE),All_curves!B1460)</f>
        <v>1118534.3799999999</v>
      </c>
      <c r="C1461">
        <f>IFERROR(VLOOKUP($A1461,Finnifty!$A$14:$I$486,C$15+1,FALSE),All_curves!C1460)</f>
        <v>1061696.5</v>
      </c>
      <c r="D1461">
        <f>IFERROR(VLOOKUP($A1461,Finnifty!$A$14:$I$486,D$15+1,FALSE),All_curves!D1460)</f>
        <v>1111739.3799999999</v>
      </c>
      <c r="E1461">
        <f>IFERROR(VLOOKUP($A1461,Finnifty!$A$14:$I$486,E$15+1,FALSE),All_curves!E1460)</f>
        <v>1090104.1299999999</v>
      </c>
      <c r="F1461">
        <f>IFERROR(VLOOKUP($A1461,Finnifty!$A$14:$I$486,F$15+1,FALSE),All_curves!F1460)</f>
        <v>1117661</v>
      </c>
      <c r="G1461">
        <f>IFERROR(VLOOKUP($A1461,Finnifty!$A$14:$I$486,G$15+1,FALSE),All_curves!G1460)</f>
        <v>1114111.75</v>
      </c>
      <c r="H1461">
        <f>IFERROR(VLOOKUP($A1461,Finnifty!$A$14:$I$486,H$15+1,FALSE),All_curves!H1460)</f>
        <v>1122782.1299999999</v>
      </c>
      <c r="I1461">
        <f>IFERROR(VLOOKUP($A1461,Finnifty!$A$14:$I$486,I$15+1,FALSE),All_curves!I1460)</f>
        <v>1083103</v>
      </c>
      <c r="J1461">
        <f>IFERROR(VLOOKUP($A1461,Banknifty!$A$14:$I$4860,2,FALSE),All_curves!J1460)</f>
        <v>18790672</v>
      </c>
      <c r="K1461">
        <f>IFERROR(VLOOKUP($A1461,Banknifty!$A$14:$I$4860,3,FALSE),All_curves!K1460)</f>
        <v>33854988</v>
      </c>
      <c r="L1461">
        <f>IFERROR(VLOOKUP($A1461,Banknifty!$A$14:$I$4860,4,FALSE),All_curves!L1460)</f>
        <v>25388328</v>
      </c>
      <c r="M1461">
        <f>IFERROR(VLOOKUP($A1461,Banknifty!$A$14:$I$4860,5,FALSE),All_curves!M1460)</f>
        <v>35734116</v>
      </c>
      <c r="N1461">
        <f>IFERROR(VLOOKUP($A1461,Banknifty!$A$14:$I$4860,6,FALSE),All_curves!N1460)</f>
        <v>19984488</v>
      </c>
      <c r="O1461">
        <f>IFERROR(VLOOKUP($A1461,Banknifty!$A$14:$I$4860,7,FALSE),All_curves!O1460)</f>
        <v>32993922</v>
      </c>
      <c r="P1461">
        <f>IFERROR(VLOOKUP($A1461,Banknifty!$A$14:$I$4860,8,FALSE),All_curves!P1460)</f>
        <v>32993922</v>
      </c>
      <c r="Q1461">
        <f>IFERROR(VLOOKUP($A1461,Banknifty!$A$14:$I$4860,9,FALSE),All_curves!Q1460)</f>
        <v>26345988</v>
      </c>
      <c r="R1461">
        <f>IFERROR(VLOOKUP($A1461,Nifty!$A$14:$I$4860,2,FALSE),All_curves!R1460)</f>
        <v>11140656</v>
      </c>
      <c r="S1461">
        <f>IFERROR(VLOOKUP($A1461,Nifty!$A$14:$I$4860,3,FALSE),All_curves!S1460)</f>
        <v>13265732</v>
      </c>
      <c r="T1461">
        <f>IFERROR(VLOOKUP($A1461,Nifty!$A$14:$I$4860,4,FALSE),All_curves!T1460)</f>
        <v>13546843</v>
      </c>
      <c r="U1461">
        <f>IFERROR(VLOOKUP($A1461,Nifty!$A$14:$I$4860,5,FALSE),All_curves!U1460)</f>
        <v>13522807</v>
      </c>
      <c r="V1461">
        <f>IFERROR(VLOOKUP($A1461,Nifty!$A$14:$I$4860,6,FALSE),All_curves!V1460)</f>
        <v>12294398</v>
      </c>
      <c r="W1461">
        <f>IFERROR(VLOOKUP($A1461,Nifty!$A$14:$I$4860,7,FALSE),All_curves!W1460)</f>
        <v>13874839</v>
      </c>
      <c r="X1461">
        <f>IFERROR(VLOOKUP($A1461,Nifty!$A$14:$I$4860,8,FALSE),All_curves!X1460)</f>
        <v>13858819</v>
      </c>
      <c r="Y1461">
        <f>IFERROR(VLOOKUP($A1461,Nifty!$A$14:$I$4860,9,FALSE),All_curves!Y1460)</f>
        <v>12855641</v>
      </c>
      <c r="AA1461" s="5">
        <f t="shared" si="621"/>
        <v>3.0242246085383506E-3</v>
      </c>
      <c r="AB1461" s="5">
        <f t="shared" si="622"/>
        <v>-4.4972176322811697E-3</v>
      </c>
      <c r="AC1461" s="5">
        <f t="shared" si="623"/>
        <v>-9.6344234568501719E-5</v>
      </c>
      <c r="AD1461" s="5">
        <f t="shared" si="624"/>
        <v>-4.486005953627803E-3</v>
      </c>
      <c r="AE1461" s="5">
        <f t="shared" si="625"/>
        <v>3.1459501597375095E-4</v>
      </c>
      <c r="AF1461" s="5">
        <f t="shared" si="626"/>
        <v>-5.3520618836082612E-3</v>
      </c>
      <c r="AG1461" s="5">
        <f t="shared" si="627"/>
        <v>-6.5597458941357711E-4</v>
      </c>
      <c r="AH1461" s="5">
        <f t="shared" si="628"/>
        <v>-4.8796959297100484E-3</v>
      </c>
      <c r="AI1461" s="5">
        <f t="shared" si="604"/>
        <v>-4.4268326273200209E-4</v>
      </c>
      <c r="AJ1461" s="5">
        <f t="shared" si="605"/>
        <v>-2.1793789442001721E-3</v>
      </c>
      <c r="AK1461" s="5">
        <f t="shared" si="606"/>
        <v>-2.0373301140661493E-3</v>
      </c>
      <c r="AL1461" s="5">
        <f t="shared" si="607"/>
        <v>-3.4492913675685521E-3</v>
      </c>
      <c r="AM1461" s="5">
        <f t="shared" si="608"/>
        <v>1.3779634481916325E-3</v>
      </c>
      <c r="AN1461" s="5">
        <f t="shared" si="609"/>
        <v>7.8233129995552986E-4</v>
      </c>
      <c r="AO1461" s="5">
        <f t="shared" si="610"/>
        <v>7.8233129995552986E-4</v>
      </c>
      <c r="AP1461" s="5">
        <f t="shared" si="611"/>
        <v>2.194970033420951E-3</v>
      </c>
      <c r="AQ1461" s="5">
        <f t="shared" si="612"/>
        <v>3.5048541013278367E-3</v>
      </c>
      <c r="AR1461" s="5">
        <f t="shared" si="613"/>
        <v>-1.2016541265976732E-3</v>
      </c>
      <c r="AS1461" s="5">
        <f t="shared" si="614"/>
        <v>1.4120613338177712E-3</v>
      </c>
      <c r="AT1461" s="5">
        <f t="shared" si="615"/>
        <v>-3.0924994153967988E-3</v>
      </c>
      <c r="AU1461" s="5">
        <f t="shared" si="616"/>
        <v>3.5048889691333684E-3</v>
      </c>
      <c r="AV1461" s="5">
        <f t="shared" si="617"/>
        <v>-1.2016673179027215E-3</v>
      </c>
      <c r="AW1461" s="5">
        <f t="shared" si="618"/>
        <v>1.4119956257834243E-3</v>
      </c>
      <c r="AX1461" s="5">
        <f t="shared" si="619"/>
        <v>-9.2616889924250767E-3</v>
      </c>
      <c r="AZ1461" s="7">
        <f t="shared" si="629"/>
        <v>160.33499060143109</v>
      </c>
      <c r="BA1461" s="4">
        <f t="shared" si="620"/>
        <v>-1.021803251166682E-3</v>
      </c>
      <c r="BB1461" s="5">
        <f>AZ1461/MAX($AZ$16:AZ1461)-1</f>
        <v>-9.3186913671132743E-3</v>
      </c>
    </row>
    <row r="1462" spans="1:54" x14ac:dyDescent="0.25">
      <c r="A1462" s="3">
        <v>44691</v>
      </c>
      <c r="B1462">
        <f>IFERROR(VLOOKUP($A1462,Finnifty!$A$14:$I$486,B$15+1,FALSE),All_curves!B1461)</f>
        <v>1118767</v>
      </c>
      <c r="C1462">
        <f>IFERROR(VLOOKUP($A1462,Finnifty!$A$14:$I$486,C$15+1,FALSE),All_curves!C1461)</f>
        <v>1060667.5</v>
      </c>
      <c r="D1462">
        <f>IFERROR(VLOOKUP($A1462,Finnifty!$A$14:$I$486,D$15+1,FALSE),All_curves!D1461)</f>
        <v>1114617.8799999999</v>
      </c>
      <c r="E1462">
        <f>IFERROR(VLOOKUP($A1462,Finnifty!$A$14:$I$486,E$15+1,FALSE),All_curves!E1461)</f>
        <v>1079281.5</v>
      </c>
      <c r="F1462">
        <f>IFERROR(VLOOKUP($A1462,Finnifty!$A$14:$I$486,F$15+1,FALSE),All_curves!F1461)</f>
        <v>1110203.25</v>
      </c>
      <c r="G1462">
        <f>IFERROR(VLOOKUP($A1462,Finnifty!$A$14:$I$486,G$15+1,FALSE),All_curves!G1461)</f>
        <v>1114490</v>
      </c>
      <c r="H1462">
        <f>IFERROR(VLOOKUP($A1462,Finnifty!$A$14:$I$486,H$15+1,FALSE),All_curves!H1461)</f>
        <v>1126257.1299999999</v>
      </c>
      <c r="I1462">
        <f>IFERROR(VLOOKUP($A1462,Finnifty!$A$14:$I$486,I$15+1,FALSE),All_curves!I1461)</f>
        <v>1082944</v>
      </c>
      <c r="J1462">
        <f>IFERROR(VLOOKUP($A1462,Banknifty!$A$14:$I$4860,2,FALSE),All_curves!J1461)</f>
        <v>18756056</v>
      </c>
      <c r="K1462">
        <f>IFERROR(VLOOKUP($A1462,Banknifty!$A$14:$I$4860,3,FALSE),All_curves!K1461)</f>
        <v>33727060</v>
      </c>
      <c r="L1462">
        <f>IFERROR(VLOOKUP($A1462,Banknifty!$A$14:$I$4860,4,FALSE),All_curves!L1461)</f>
        <v>25312286</v>
      </c>
      <c r="M1462">
        <f>IFERROR(VLOOKUP($A1462,Banknifty!$A$14:$I$4860,5,FALSE),All_curves!M1461)</f>
        <v>35571696</v>
      </c>
      <c r="N1462">
        <f>IFERROR(VLOOKUP($A1462,Banknifty!$A$14:$I$4860,6,FALSE),All_curves!N1461)</f>
        <v>20312094</v>
      </c>
      <c r="O1462">
        <f>IFERROR(VLOOKUP($A1462,Banknifty!$A$14:$I$4860,7,FALSE),All_curves!O1461)</f>
        <v>33688268</v>
      </c>
      <c r="P1462">
        <f>IFERROR(VLOOKUP($A1462,Banknifty!$A$14:$I$4860,8,FALSE),All_curves!P1461)</f>
        <v>33688268</v>
      </c>
      <c r="Q1462">
        <f>IFERROR(VLOOKUP($A1462,Banknifty!$A$14:$I$4860,9,FALSE),All_curves!Q1461)</f>
        <v>26575306</v>
      </c>
      <c r="R1462">
        <f>IFERROR(VLOOKUP($A1462,Nifty!$A$14:$I$4860,2,FALSE),All_curves!R1461)</f>
        <v>11081523</v>
      </c>
      <c r="S1462">
        <f>IFERROR(VLOOKUP($A1462,Nifty!$A$14:$I$4860,3,FALSE),All_curves!S1461)</f>
        <v>13273820</v>
      </c>
      <c r="T1462">
        <f>IFERROR(VLOOKUP($A1462,Nifty!$A$14:$I$4860,4,FALSE),All_curves!T1461)</f>
        <v>13508651</v>
      </c>
      <c r="U1462">
        <f>IFERROR(VLOOKUP($A1462,Nifty!$A$14:$I$4860,5,FALSE),All_curves!U1461)</f>
        <v>13529082</v>
      </c>
      <c r="V1462">
        <f>IFERROR(VLOOKUP($A1462,Nifty!$A$14:$I$4860,6,FALSE),All_curves!V1461)</f>
        <v>12229141</v>
      </c>
      <c r="W1462">
        <f>IFERROR(VLOOKUP($A1462,Nifty!$A$14:$I$4860,7,FALSE),All_curves!W1461)</f>
        <v>13883298</v>
      </c>
      <c r="X1462">
        <f>IFERROR(VLOOKUP($A1462,Nifty!$A$14:$I$4860,8,FALSE),All_curves!X1461)</f>
        <v>13819748</v>
      </c>
      <c r="Y1462">
        <f>IFERROR(VLOOKUP($A1462,Nifty!$A$14:$I$4860,9,FALSE),All_curves!Y1461)</f>
        <v>12855641</v>
      </c>
      <c r="AA1462" s="5">
        <f t="shared" si="621"/>
        <v>2.0796857401927937E-4</v>
      </c>
      <c r="AB1462" s="5">
        <f t="shared" si="622"/>
        <v>-9.6920353415497207E-4</v>
      </c>
      <c r="AC1462" s="5">
        <f t="shared" si="623"/>
        <v>2.5891859655093885E-3</v>
      </c>
      <c r="AD1462" s="5">
        <f t="shared" si="624"/>
        <v>-9.928069899157177E-3</v>
      </c>
      <c r="AE1462" s="5">
        <f t="shared" si="625"/>
        <v>-6.6726404518007154E-3</v>
      </c>
      <c r="AF1462" s="5">
        <f t="shared" si="626"/>
        <v>3.3950813282412895E-4</v>
      </c>
      <c r="AG1462" s="5">
        <f t="shared" si="627"/>
        <v>3.0949904769146386E-3</v>
      </c>
      <c r="AH1462" s="5">
        <f t="shared" si="628"/>
        <v>-1.4680044280179771E-4</v>
      </c>
      <c r="AI1462" s="5">
        <f t="shared" si="604"/>
        <v>-1.842190635864438E-3</v>
      </c>
      <c r="AJ1462" s="5">
        <f t="shared" si="605"/>
        <v>-3.7787046328299212E-3</v>
      </c>
      <c r="AK1462" s="5">
        <f t="shared" si="606"/>
        <v>-2.9951558842314929E-3</v>
      </c>
      <c r="AL1462" s="5">
        <f t="shared" si="607"/>
        <v>-4.5452362666533741E-3</v>
      </c>
      <c r="AM1462" s="5">
        <f t="shared" si="608"/>
        <v>1.6393014421985708E-2</v>
      </c>
      <c r="AN1462" s="5">
        <f t="shared" si="609"/>
        <v>2.1044663923252216E-2</v>
      </c>
      <c r="AO1462" s="5">
        <f t="shared" si="610"/>
        <v>2.1044663923252216E-2</v>
      </c>
      <c r="AP1462" s="5">
        <f t="shared" si="611"/>
        <v>8.7040956672417291E-3</v>
      </c>
      <c r="AQ1462" s="5">
        <f t="shared" si="612"/>
        <v>-5.307856198055072E-3</v>
      </c>
      <c r="AR1462" s="5">
        <f t="shared" si="613"/>
        <v>6.0969119532949811E-4</v>
      </c>
      <c r="AS1462" s="5">
        <f t="shared" si="614"/>
        <v>-2.8192546410997776E-3</v>
      </c>
      <c r="AT1462" s="5">
        <f t="shared" si="615"/>
        <v>4.6403087761293094E-4</v>
      </c>
      <c r="AU1462" s="5">
        <f t="shared" si="616"/>
        <v>-5.3078646063028367E-3</v>
      </c>
      <c r="AV1462" s="5">
        <f t="shared" si="617"/>
        <v>6.0966473196555349E-4</v>
      </c>
      <c r="AW1462" s="5">
        <f t="shared" si="618"/>
        <v>-2.8192156921884592E-3</v>
      </c>
      <c r="AX1462" s="5">
        <f t="shared" si="619"/>
        <v>0</v>
      </c>
      <c r="AZ1462" s="7">
        <f t="shared" si="629"/>
        <v>160.52184289511308</v>
      </c>
      <c r="BA1462" s="4">
        <f t="shared" si="620"/>
        <v>1.1653868751986356E-3</v>
      </c>
      <c r="BB1462" s="5">
        <f>AZ1462/MAX($AZ$16:AZ1462)-1</f>
        <v>-8.1641643725278712E-3</v>
      </c>
    </row>
    <row r="1463" spans="1:54" x14ac:dyDescent="0.25">
      <c r="A1463" s="3">
        <v>44692</v>
      </c>
      <c r="B1463">
        <f>IFERROR(VLOOKUP($A1463,Finnifty!$A$14:$I$486,B$15+1,FALSE),All_curves!B1462)</f>
        <v>1118509.3799999999</v>
      </c>
      <c r="C1463">
        <f>IFERROR(VLOOKUP($A1463,Finnifty!$A$14:$I$486,C$15+1,FALSE),All_curves!C1462)</f>
        <v>1060423.25</v>
      </c>
      <c r="D1463">
        <f>IFERROR(VLOOKUP($A1463,Finnifty!$A$14:$I$486,D$15+1,FALSE),All_curves!D1462)</f>
        <v>1114617.8799999999</v>
      </c>
      <c r="E1463">
        <f>IFERROR(VLOOKUP($A1463,Finnifty!$A$14:$I$486,E$15+1,FALSE),All_curves!E1462)</f>
        <v>1079281.5</v>
      </c>
      <c r="F1463">
        <f>IFERROR(VLOOKUP($A1463,Finnifty!$A$14:$I$486,F$15+1,FALSE),All_curves!F1462)</f>
        <v>1110203.25</v>
      </c>
      <c r="G1463">
        <f>IFERROR(VLOOKUP($A1463,Finnifty!$A$14:$I$486,G$15+1,FALSE),All_curves!G1462)</f>
        <v>1114490</v>
      </c>
      <c r="H1463">
        <f>IFERROR(VLOOKUP($A1463,Finnifty!$A$14:$I$486,H$15+1,FALSE),All_curves!H1462)</f>
        <v>1125997.8799999999</v>
      </c>
      <c r="I1463">
        <f>IFERROR(VLOOKUP($A1463,Finnifty!$A$14:$I$486,I$15+1,FALSE),All_curves!I1462)</f>
        <v>1082694.6299999999</v>
      </c>
      <c r="J1463">
        <f>IFERROR(VLOOKUP($A1463,Banknifty!$A$14:$I$4860,2,FALSE),All_curves!J1462)</f>
        <v>18704688</v>
      </c>
      <c r="K1463">
        <f>IFERROR(VLOOKUP($A1463,Banknifty!$A$14:$I$4860,3,FALSE),All_curves!K1462)</f>
        <v>33526478</v>
      </c>
      <c r="L1463">
        <f>IFERROR(VLOOKUP($A1463,Banknifty!$A$14:$I$4860,4,FALSE),All_curves!L1462)</f>
        <v>25217652</v>
      </c>
      <c r="M1463">
        <f>IFERROR(VLOOKUP($A1463,Banknifty!$A$14:$I$4860,5,FALSE),All_curves!M1462)</f>
        <v>35378860</v>
      </c>
      <c r="N1463">
        <f>IFERROR(VLOOKUP($A1463,Banknifty!$A$14:$I$4860,6,FALSE),All_curves!N1462)</f>
        <v>19963082</v>
      </c>
      <c r="O1463">
        <f>IFERROR(VLOOKUP($A1463,Banknifty!$A$14:$I$4860,7,FALSE),All_curves!O1462)</f>
        <v>33349990</v>
      </c>
      <c r="P1463">
        <f>IFERROR(VLOOKUP($A1463,Banknifty!$A$14:$I$4860,8,FALSE),All_curves!P1462)</f>
        <v>33349990</v>
      </c>
      <c r="Q1463">
        <f>IFERROR(VLOOKUP($A1463,Banknifty!$A$14:$I$4860,9,FALSE),All_curves!Q1462)</f>
        <v>26294138</v>
      </c>
      <c r="R1463">
        <f>IFERROR(VLOOKUP($A1463,Nifty!$A$14:$I$4860,2,FALSE),All_curves!R1462)</f>
        <v>11055640</v>
      </c>
      <c r="S1463">
        <f>IFERROR(VLOOKUP($A1463,Nifty!$A$14:$I$4860,3,FALSE),All_curves!S1462)</f>
        <v>13201451</v>
      </c>
      <c r="T1463">
        <f>IFERROR(VLOOKUP($A1463,Nifty!$A$14:$I$4860,4,FALSE),All_curves!T1462)</f>
        <v>13443643</v>
      </c>
      <c r="U1463">
        <f>IFERROR(VLOOKUP($A1463,Nifty!$A$14:$I$4860,5,FALSE),All_curves!U1462)</f>
        <v>13451074</v>
      </c>
      <c r="V1463">
        <f>IFERROR(VLOOKUP($A1463,Nifty!$A$14:$I$4860,6,FALSE),All_curves!V1462)</f>
        <v>12200577</v>
      </c>
      <c r="W1463">
        <f>IFERROR(VLOOKUP($A1463,Nifty!$A$14:$I$4860,7,FALSE),All_curves!W1462)</f>
        <v>13807607</v>
      </c>
      <c r="X1463">
        <f>IFERROR(VLOOKUP($A1463,Nifty!$A$14:$I$4860,8,FALSE),All_curves!X1462)</f>
        <v>13753243</v>
      </c>
      <c r="Y1463">
        <f>IFERROR(VLOOKUP($A1463,Nifty!$A$14:$I$4860,9,FALSE),All_curves!Y1462)</f>
        <v>12815885</v>
      </c>
      <c r="AA1463" s="5">
        <f t="shared" si="621"/>
        <v>-2.3027136123976444E-4</v>
      </c>
      <c r="AB1463" s="5">
        <f t="shared" si="622"/>
        <v>-2.3027951737941699E-4</v>
      </c>
      <c r="AC1463" s="5">
        <f t="shared" si="623"/>
        <v>0</v>
      </c>
      <c r="AD1463" s="5">
        <f t="shared" si="624"/>
        <v>0</v>
      </c>
      <c r="AE1463" s="5">
        <f t="shared" si="625"/>
        <v>0</v>
      </c>
      <c r="AF1463" s="5">
        <f t="shared" si="626"/>
        <v>0</v>
      </c>
      <c r="AG1463" s="5">
        <f t="shared" si="627"/>
        <v>-2.3018722198897557E-4</v>
      </c>
      <c r="AH1463" s="5">
        <f t="shared" si="628"/>
        <v>-2.3027044796419815E-4</v>
      </c>
      <c r="AI1463" s="5">
        <f t="shared" si="604"/>
        <v>-2.7387420894883219E-3</v>
      </c>
      <c r="AJ1463" s="5">
        <f t="shared" si="605"/>
        <v>-5.9472127128780139E-3</v>
      </c>
      <c r="AK1463" s="5">
        <f t="shared" si="606"/>
        <v>-3.7386587683151395E-3</v>
      </c>
      <c r="AL1463" s="5">
        <f t="shared" si="607"/>
        <v>-5.4210516136199427E-3</v>
      </c>
      <c r="AM1463" s="5">
        <f t="shared" si="608"/>
        <v>-1.7182472668746063E-2</v>
      </c>
      <c r="AN1463" s="5">
        <f t="shared" si="609"/>
        <v>-1.0041418573373928E-2</v>
      </c>
      <c r="AO1463" s="5">
        <f t="shared" si="610"/>
        <v>-1.0041418573373928E-2</v>
      </c>
      <c r="AP1463" s="5">
        <f t="shared" si="611"/>
        <v>-1.0580047507261048E-2</v>
      </c>
      <c r="AQ1463" s="5">
        <f t="shared" si="612"/>
        <v>-2.3356897783815E-3</v>
      </c>
      <c r="AR1463" s="5">
        <f t="shared" si="613"/>
        <v>-5.4520100468440358E-3</v>
      </c>
      <c r="AS1463" s="5">
        <f t="shared" si="614"/>
        <v>-4.8123235991514024E-3</v>
      </c>
      <c r="AT1463" s="5">
        <f t="shared" si="615"/>
        <v>-5.7659492343974383E-3</v>
      </c>
      <c r="AU1463" s="5">
        <f t="shared" si="616"/>
        <v>-2.335732329850515E-3</v>
      </c>
      <c r="AV1463" s="5">
        <f t="shared" si="617"/>
        <v>-5.451946648411643E-3</v>
      </c>
      <c r="AW1463" s="5">
        <f t="shared" si="618"/>
        <v>-4.8123164040327904E-3</v>
      </c>
      <c r="AX1463" s="5">
        <f t="shared" si="619"/>
        <v>-3.0924945710603113E-3</v>
      </c>
      <c r="AZ1463" s="7">
        <f t="shared" si="629"/>
        <v>159.84851734641686</v>
      </c>
      <c r="BA1463" s="4">
        <f t="shared" si="620"/>
        <v>-4.1946039028232665E-3</v>
      </c>
      <c r="BB1463" s="5">
        <f>AZ1463/MAX($AZ$16:AZ1463)-1</f>
        <v>-1.2324522839610941E-2</v>
      </c>
    </row>
    <row r="1464" spans="1:54" x14ac:dyDescent="0.25">
      <c r="A1464" s="3">
        <v>44693</v>
      </c>
      <c r="B1464">
        <f>IFERROR(VLOOKUP($A1464,Finnifty!$A$14:$I$486,B$15+1,FALSE),All_curves!B1463)</f>
        <v>1116031.8799999999</v>
      </c>
      <c r="C1464">
        <f>IFERROR(VLOOKUP($A1464,Finnifty!$A$14:$I$486,C$15+1,FALSE),All_curves!C1463)</f>
        <v>1058074.3799999999</v>
      </c>
      <c r="D1464">
        <f>IFERROR(VLOOKUP($A1464,Finnifty!$A$14:$I$486,D$15+1,FALSE),All_curves!D1463)</f>
        <v>1114617.8799999999</v>
      </c>
      <c r="E1464">
        <f>IFERROR(VLOOKUP($A1464,Finnifty!$A$14:$I$486,E$15+1,FALSE),All_curves!E1463)</f>
        <v>1079281.5</v>
      </c>
      <c r="F1464">
        <f>IFERROR(VLOOKUP($A1464,Finnifty!$A$14:$I$486,F$15+1,FALSE),All_curves!F1463)</f>
        <v>1110203.25</v>
      </c>
      <c r="G1464">
        <f>IFERROR(VLOOKUP($A1464,Finnifty!$A$14:$I$486,G$15+1,FALSE),All_curves!G1463)</f>
        <v>1114490</v>
      </c>
      <c r="H1464">
        <f>IFERROR(VLOOKUP($A1464,Finnifty!$A$14:$I$486,H$15+1,FALSE),All_curves!H1463)</f>
        <v>1123503.75</v>
      </c>
      <c r="I1464">
        <f>IFERROR(VLOOKUP($A1464,Finnifty!$A$14:$I$486,I$15+1,FALSE),All_curves!I1463)</f>
        <v>1080296.5</v>
      </c>
      <c r="J1464">
        <f>IFERROR(VLOOKUP($A1464,Banknifty!$A$14:$I$4860,2,FALSE),All_curves!J1463)</f>
        <v>19249414</v>
      </c>
      <c r="K1464">
        <f>IFERROR(VLOOKUP($A1464,Banknifty!$A$14:$I$4860,3,FALSE),All_curves!K1463)</f>
        <v>34388608</v>
      </c>
      <c r="L1464">
        <f>IFERROR(VLOOKUP($A1464,Banknifty!$A$14:$I$4860,4,FALSE),All_curves!L1463)</f>
        <v>25600430</v>
      </c>
      <c r="M1464">
        <f>IFERROR(VLOOKUP($A1464,Banknifty!$A$14:$I$4860,5,FALSE),All_curves!M1463)</f>
        <v>35659000</v>
      </c>
      <c r="N1464">
        <f>IFERROR(VLOOKUP($A1464,Banknifty!$A$14:$I$4860,6,FALSE),All_curves!N1463)</f>
        <v>19975194</v>
      </c>
      <c r="O1464">
        <f>IFERROR(VLOOKUP($A1464,Banknifty!$A$14:$I$4860,7,FALSE),All_curves!O1463)</f>
        <v>33600920</v>
      </c>
      <c r="P1464">
        <f>IFERROR(VLOOKUP($A1464,Banknifty!$A$14:$I$4860,8,FALSE),All_curves!P1463)</f>
        <v>33600920</v>
      </c>
      <c r="Q1464">
        <f>IFERROR(VLOOKUP($A1464,Banknifty!$A$14:$I$4860,9,FALSE),All_curves!Q1463)</f>
        <v>26452112</v>
      </c>
      <c r="R1464">
        <f>IFERROR(VLOOKUP($A1464,Nifty!$A$14:$I$4860,2,FALSE),All_curves!R1463)</f>
        <v>11214260</v>
      </c>
      <c r="S1464">
        <f>IFERROR(VLOOKUP($A1464,Nifty!$A$14:$I$4860,3,FALSE),All_curves!S1463)</f>
        <v>13405914</v>
      </c>
      <c r="T1464">
        <f>IFERROR(VLOOKUP($A1464,Nifty!$A$14:$I$4860,4,FALSE),All_curves!T1463)</f>
        <v>13607819</v>
      </c>
      <c r="U1464">
        <f>IFERROR(VLOOKUP($A1464,Nifty!$A$14:$I$4860,5,FALSE),All_curves!U1463)</f>
        <v>13491863</v>
      </c>
      <c r="V1464">
        <f>IFERROR(VLOOKUP($A1464,Nifty!$A$14:$I$4860,6,FALSE),All_curves!V1463)</f>
        <v>12381159</v>
      </c>
      <c r="W1464">
        <f>IFERROR(VLOOKUP($A1464,Nifty!$A$14:$I$4860,7,FALSE),All_curves!W1463)</f>
        <v>13949569</v>
      </c>
      <c r="X1464">
        <f>IFERROR(VLOOKUP($A1464,Nifty!$A$14:$I$4860,8,FALSE),All_curves!X1463)</f>
        <v>13907942</v>
      </c>
      <c r="Y1464">
        <f>IFERROR(VLOOKUP($A1464,Nifty!$A$14:$I$4860,9,FALSE),All_curves!Y1463)</f>
        <v>12821833</v>
      </c>
      <c r="AA1464" s="5">
        <f t="shared" si="621"/>
        <v>-2.2150015407113033E-3</v>
      </c>
      <c r="AB1464" s="5">
        <f t="shared" si="622"/>
        <v>-2.2150306493187166E-3</v>
      </c>
      <c r="AC1464" s="5">
        <f t="shared" si="623"/>
        <v>0</v>
      </c>
      <c r="AD1464" s="5">
        <f t="shared" si="624"/>
        <v>0</v>
      </c>
      <c r="AE1464" s="5">
        <f t="shared" si="625"/>
        <v>0</v>
      </c>
      <c r="AF1464" s="5">
        <f t="shared" si="626"/>
        <v>0</v>
      </c>
      <c r="AG1464" s="5">
        <f t="shared" si="627"/>
        <v>-2.2150396943908524E-3</v>
      </c>
      <c r="AH1464" s="5">
        <f t="shared" si="628"/>
        <v>-2.2149643431775834E-3</v>
      </c>
      <c r="AI1464" s="5">
        <f t="shared" si="604"/>
        <v>2.9122431766838375E-2</v>
      </c>
      <c r="AJ1464" s="5">
        <f t="shared" si="605"/>
        <v>2.5714899131367153E-2</v>
      </c>
      <c r="AK1464" s="5">
        <f t="shared" si="606"/>
        <v>1.517897066705487E-2</v>
      </c>
      <c r="AL1464" s="5">
        <f t="shared" si="607"/>
        <v>7.9182879267449824E-3</v>
      </c>
      <c r="AM1464" s="5">
        <f t="shared" si="608"/>
        <v>6.0671994434535748E-4</v>
      </c>
      <c r="AN1464" s="5">
        <f t="shared" si="609"/>
        <v>7.5241401871484204E-3</v>
      </c>
      <c r="AO1464" s="5">
        <f t="shared" si="610"/>
        <v>7.5241401871484204E-3</v>
      </c>
      <c r="AP1464" s="5">
        <f t="shared" si="611"/>
        <v>6.0079550810907545E-3</v>
      </c>
      <c r="AQ1464" s="5">
        <f t="shared" si="612"/>
        <v>1.4347428100046633E-2</v>
      </c>
      <c r="AR1464" s="5">
        <f t="shared" si="613"/>
        <v>1.5487918714389703E-2</v>
      </c>
      <c r="AS1464" s="5">
        <f t="shared" si="614"/>
        <v>1.221216600292041E-2</v>
      </c>
      <c r="AT1464" s="5">
        <f t="shared" si="615"/>
        <v>3.0323972643373498E-3</v>
      </c>
      <c r="AU1464" s="5">
        <f t="shared" si="616"/>
        <v>1.4801103259296733E-2</v>
      </c>
      <c r="AV1464" s="5">
        <f t="shared" si="617"/>
        <v>1.0281433995043443E-2</v>
      </c>
      <c r="AW1464" s="5">
        <f t="shared" si="618"/>
        <v>1.1248183428446579E-2</v>
      </c>
      <c r="AX1464" s="5">
        <f t="shared" si="619"/>
        <v>4.6411153033920627E-4</v>
      </c>
      <c r="AZ1464" s="7">
        <f t="shared" si="629"/>
        <v>160.99817619606756</v>
      </c>
      <c r="BA1464" s="4">
        <f t="shared" si="620"/>
        <v>7.1921771232899964E-3</v>
      </c>
      <c r="BB1464" s="5">
        <f>AZ1464/MAX($AZ$16:AZ1464)-1</f>
        <v>-5.2209858675434928E-3</v>
      </c>
    </row>
    <row r="1465" spans="1:54" x14ac:dyDescent="0.25">
      <c r="A1465" s="3">
        <v>44694</v>
      </c>
      <c r="B1465">
        <f>IFERROR(VLOOKUP($A1465,Finnifty!$A$14:$I$486,B$15+1,FALSE),All_curves!B1464)</f>
        <v>1125194.25</v>
      </c>
      <c r="C1465">
        <f>IFERROR(VLOOKUP($A1465,Finnifty!$A$14:$I$486,C$15+1,FALSE),All_curves!C1464)</f>
        <v>1067829.75</v>
      </c>
      <c r="D1465">
        <f>IFERROR(VLOOKUP($A1465,Finnifty!$A$14:$I$486,D$15+1,FALSE),All_curves!D1464)</f>
        <v>1122479.25</v>
      </c>
      <c r="E1465">
        <f>IFERROR(VLOOKUP($A1465,Finnifty!$A$14:$I$486,E$15+1,FALSE),All_curves!E1464)</f>
        <v>1081116.3799999999</v>
      </c>
      <c r="F1465">
        <f>IFERROR(VLOOKUP($A1465,Finnifty!$A$14:$I$486,F$15+1,FALSE),All_curves!F1464)</f>
        <v>1112090.6299999999</v>
      </c>
      <c r="G1465">
        <f>IFERROR(VLOOKUP($A1465,Finnifty!$A$14:$I$486,G$15+1,FALSE),All_curves!G1464)</f>
        <v>1124765.5</v>
      </c>
      <c r="H1465">
        <f>IFERROR(VLOOKUP($A1465,Finnifty!$A$14:$I$486,H$15+1,FALSE),All_curves!H1464)</f>
        <v>1131427.75</v>
      </c>
      <c r="I1465">
        <f>IFERROR(VLOOKUP($A1465,Finnifty!$A$14:$I$486,I$15+1,FALSE),All_curves!I1464)</f>
        <v>1093349.5</v>
      </c>
      <c r="J1465">
        <f>IFERROR(VLOOKUP($A1465,Banknifty!$A$14:$I$4860,2,FALSE),All_curves!J1464)</f>
        <v>19317894</v>
      </c>
      <c r="K1465">
        <f>IFERROR(VLOOKUP($A1465,Banknifty!$A$14:$I$4860,3,FALSE),All_curves!K1464)</f>
        <v>34501576</v>
      </c>
      <c r="L1465">
        <f>IFERROR(VLOOKUP($A1465,Banknifty!$A$14:$I$4860,4,FALSE),All_curves!L1464)</f>
        <v>25671060</v>
      </c>
      <c r="M1465">
        <f>IFERROR(VLOOKUP($A1465,Banknifty!$A$14:$I$4860,5,FALSE),All_curves!M1464)</f>
        <v>35735380</v>
      </c>
      <c r="N1465">
        <f>IFERROR(VLOOKUP($A1465,Banknifty!$A$14:$I$4860,6,FALSE),All_curves!N1464)</f>
        <v>19966352</v>
      </c>
      <c r="O1465">
        <f>IFERROR(VLOOKUP($A1465,Banknifty!$A$14:$I$4860,7,FALSE),All_curves!O1464)</f>
        <v>33527688</v>
      </c>
      <c r="P1465">
        <f>IFERROR(VLOOKUP($A1465,Banknifty!$A$14:$I$4860,8,FALSE),All_curves!P1464)</f>
        <v>33527688</v>
      </c>
      <c r="Q1465">
        <f>IFERROR(VLOOKUP($A1465,Banknifty!$A$14:$I$4860,9,FALSE),All_curves!Q1464)</f>
        <v>26360870</v>
      </c>
      <c r="R1465">
        <f>IFERROR(VLOOKUP($A1465,Nifty!$A$14:$I$4860,2,FALSE),All_curves!R1464)</f>
        <v>11198834</v>
      </c>
      <c r="S1465">
        <f>IFERROR(VLOOKUP($A1465,Nifty!$A$14:$I$4860,3,FALSE),All_curves!S1464)</f>
        <v>13312622</v>
      </c>
      <c r="T1465">
        <f>IFERROR(VLOOKUP($A1465,Nifty!$A$14:$I$4860,4,FALSE),All_curves!T1464)</f>
        <v>13513648</v>
      </c>
      <c r="U1465">
        <f>IFERROR(VLOOKUP($A1465,Nifty!$A$14:$I$4860,5,FALSE),All_curves!U1464)</f>
        <v>13491863</v>
      </c>
      <c r="V1465">
        <f>IFERROR(VLOOKUP($A1465,Nifty!$A$14:$I$4860,6,FALSE),All_curves!V1464)</f>
        <v>12325302</v>
      </c>
      <c r="W1465">
        <f>IFERROR(VLOOKUP($A1465,Nifty!$A$14:$I$4860,7,FALSE),All_curves!W1464)</f>
        <v>13808955</v>
      </c>
      <c r="X1465">
        <f>IFERROR(VLOOKUP($A1465,Nifty!$A$14:$I$4860,8,FALSE),All_curves!X1464)</f>
        <v>13768631</v>
      </c>
      <c r="Y1465">
        <f>IFERROR(VLOOKUP($A1465,Nifty!$A$14:$I$4860,9,FALSE),All_curves!Y1464)</f>
        <v>12747903</v>
      </c>
      <c r="AA1465" s="5">
        <f t="shared" si="621"/>
        <v>8.2097744376263826E-3</v>
      </c>
      <c r="AB1465" s="5">
        <f t="shared" si="622"/>
        <v>9.2199283759240025E-3</v>
      </c>
      <c r="AC1465" s="5">
        <f t="shared" si="623"/>
        <v>7.0529731678090624E-3</v>
      </c>
      <c r="AD1465" s="5">
        <f t="shared" si="624"/>
        <v>1.7000939977196428E-3</v>
      </c>
      <c r="AE1465" s="5">
        <f t="shared" si="625"/>
        <v>1.7000310528725304E-3</v>
      </c>
      <c r="AF1465" s="5">
        <f t="shared" si="626"/>
        <v>9.2199122468572536E-3</v>
      </c>
      <c r="AG1465" s="5">
        <f t="shared" si="627"/>
        <v>7.0529359603828112E-3</v>
      </c>
      <c r="AH1465" s="5">
        <f t="shared" si="628"/>
        <v>1.208279393666456E-2</v>
      </c>
      <c r="AI1465" s="5">
        <f t="shared" si="604"/>
        <v>3.5575108935783639E-3</v>
      </c>
      <c r="AJ1465" s="5">
        <f t="shared" si="605"/>
        <v>3.2850413718403804E-3</v>
      </c>
      <c r="AK1465" s="5">
        <f t="shared" si="606"/>
        <v>2.7589380334627212E-3</v>
      </c>
      <c r="AL1465" s="5">
        <f t="shared" si="607"/>
        <v>2.1419557474970929E-3</v>
      </c>
      <c r="AM1465" s="5">
        <f t="shared" si="608"/>
        <v>-4.4264901757651298E-4</v>
      </c>
      <c r="AN1465" s="5">
        <f t="shared" si="609"/>
        <v>-2.1794641337201659E-3</v>
      </c>
      <c r="AO1465" s="5">
        <f t="shared" si="610"/>
        <v>-2.1794641337201659E-3</v>
      </c>
      <c r="AP1465" s="5">
        <f t="shared" si="611"/>
        <v>-3.4493276000041595E-3</v>
      </c>
      <c r="AQ1465" s="5">
        <f t="shared" si="612"/>
        <v>-1.3755700331542497E-3</v>
      </c>
      <c r="AR1465" s="5">
        <f t="shared" si="613"/>
        <v>-6.959018236279868E-3</v>
      </c>
      <c r="AS1465" s="5">
        <f t="shared" si="614"/>
        <v>-6.9203595374101035E-3</v>
      </c>
      <c r="AT1465" s="5">
        <f t="shared" si="615"/>
        <v>0</v>
      </c>
      <c r="AU1465" s="5">
        <f t="shared" si="616"/>
        <v>-4.5114516338898847E-3</v>
      </c>
      <c r="AV1465" s="5">
        <f t="shared" si="617"/>
        <v>-1.0080168068275053E-2</v>
      </c>
      <c r="AW1465" s="5">
        <f t="shared" si="618"/>
        <v>-1.0016650917871295E-2</v>
      </c>
      <c r="AX1465" s="5">
        <f t="shared" si="619"/>
        <v>-5.765946257450083E-3</v>
      </c>
      <c r="AZ1465" s="7">
        <f t="shared" si="629"/>
        <v>161.09277483128255</v>
      </c>
      <c r="BA1465" s="4">
        <f t="shared" si="620"/>
        <v>5.8757581887013653E-4</v>
      </c>
      <c r="BB1465" s="5">
        <f>AZ1465/MAX($AZ$16:AZ1465)-1</f>
        <v>-4.6364777737198937E-3</v>
      </c>
    </row>
    <row r="1466" spans="1:54" x14ac:dyDescent="0.25">
      <c r="A1466" s="3">
        <v>44697</v>
      </c>
      <c r="B1466">
        <f>IFERROR(VLOOKUP($A1466,Finnifty!$A$14:$I$486,B$15+1,FALSE),All_curves!B1465)</f>
        <v>1124803.8799999999</v>
      </c>
      <c r="C1466">
        <f>IFERROR(VLOOKUP($A1466,Finnifty!$A$14:$I$486,C$15+1,FALSE),All_curves!C1465)</f>
        <v>1065060.75</v>
      </c>
      <c r="D1466">
        <f>IFERROR(VLOOKUP($A1466,Finnifty!$A$14:$I$486,D$15+1,FALSE),All_curves!D1465)</f>
        <v>1122360.25</v>
      </c>
      <c r="E1466">
        <f>IFERROR(VLOOKUP($A1466,Finnifty!$A$14:$I$486,E$15+1,FALSE),All_curves!E1465)</f>
        <v>1078283.3799999999</v>
      </c>
      <c r="F1466">
        <f>IFERROR(VLOOKUP($A1466,Finnifty!$A$14:$I$486,F$15+1,FALSE),All_curves!F1465)</f>
        <v>1108586.1299999999</v>
      </c>
      <c r="G1466">
        <f>IFERROR(VLOOKUP($A1466,Finnifty!$A$14:$I$486,G$15+1,FALSE),All_curves!G1465)</f>
        <v>1119508.25</v>
      </c>
      <c r="H1466">
        <f>IFERROR(VLOOKUP($A1466,Finnifty!$A$14:$I$486,H$15+1,FALSE),All_curves!H1465)</f>
        <v>1131307.75</v>
      </c>
      <c r="I1466">
        <f>IFERROR(VLOOKUP($A1466,Finnifty!$A$14:$I$486,I$15+1,FALSE),All_curves!I1465)</f>
        <v>1092052.6299999999</v>
      </c>
      <c r="J1466">
        <f>IFERROR(VLOOKUP($A1466,Banknifty!$A$14:$I$4860,2,FALSE),All_curves!J1465)</f>
        <v>19310076</v>
      </c>
      <c r="K1466">
        <f>IFERROR(VLOOKUP($A1466,Banknifty!$A$14:$I$4860,3,FALSE),All_curves!K1465)</f>
        <v>34267796</v>
      </c>
      <c r="L1466">
        <f>IFERROR(VLOOKUP($A1466,Banknifty!$A$14:$I$4860,4,FALSE),All_curves!L1465)</f>
        <v>25544794</v>
      </c>
      <c r="M1466">
        <f>IFERROR(VLOOKUP($A1466,Banknifty!$A$14:$I$4860,5,FALSE),All_curves!M1465)</f>
        <v>35542376</v>
      </c>
      <c r="N1466">
        <f>IFERROR(VLOOKUP($A1466,Banknifty!$A$14:$I$4860,6,FALSE),All_curves!N1465)</f>
        <v>19929568</v>
      </c>
      <c r="O1466">
        <f>IFERROR(VLOOKUP($A1466,Banknifty!$A$14:$I$4860,7,FALSE),All_curves!O1465)</f>
        <v>33400996</v>
      </c>
      <c r="P1466">
        <f>IFERROR(VLOOKUP($A1466,Banknifty!$A$14:$I$4860,8,FALSE),All_curves!P1465)</f>
        <v>33400996</v>
      </c>
      <c r="Q1466">
        <f>IFERROR(VLOOKUP($A1466,Banknifty!$A$14:$I$4860,9,FALSE),All_curves!Q1465)</f>
        <v>26241054</v>
      </c>
      <c r="R1466">
        <f>IFERROR(VLOOKUP($A1466,Nifty!$A$14:$I$4860,2,FALSE),All_curves!R1465)</f>
        <v>11162119</v>
      </c>
      <c r="S1466">
        <f>IFERROR(VLOOKUP($A1466,Nifty!$A$14:$I$4860,3,FALSE),All_curves!S1465)</f>
        <v>13276969</v>
      </c>
      <c r="T1466">
        <f>IFERROR(VLOOKUP($A1466,Nifty!$A$14:$I$4860,4,FALSE),All_curves!T1465)</f>
        <v>13517539</v>
      </c>
      <c r="U1466">
        <f>IFERROR(VLOOKUP($A1466,Nifty!$A$14:$I$4860,5,FALSE),All_curves!U1465)</f>
        <v>13491863</v>
      </c>
      <c r="V1466">
        <f>IFERROR(VLOOKUP($A1466,Nifty!$A$14:$I$4860,6,FALSE),All_curves!V1465)</f>
        <v>12284894</v>
      </c>
      <c r="W1466">
        <f>IFERROR(VLOOKUP($A1466,Nifty!$A$14:$I$4860,7,FALSE),All_curves!W1465)</f>
        <v>13771973</v>
      </c>
      <c r="X1466">
        <f>IFERROR(VLOOKUP($A1466,Nifty!$A$14:$I$4860,8,FALSE),All_curves!X1465)</f>
        <v>13772597</v>
      </c>
      <c r="Y1466">
        <f>IFERROR(VLOOKUP($A1466,Nifty!$A$14:$I$4860,9,FALSE),All_curves!Y1465)</f>
        <v>12847368</v>
      </c>
      <c r="AA1466" s="5">
        <f t="shared" si="621"/>
        <v>-3.4693565133314674E-4</v>
      </c>
      <c r="AB1466" s="5">
        <f t="shared" si="622"/>
        <v>-2.5931099971694405E-3</v>
      </c>
      <c r="AC1466" s="5">
        <f t="shared" si="623"/>
        <v>-1.060153227776528E-4</v>
      </c>
      <c r="AD1466" s="5">
        <f t="shared" si="624"/>
        <v>-2.6204394387217E-3</v>
      </c>
      <c r="AE1466" s="5">
        <f t="shared" si="625"/>
        <v>-3.1512719426473046E-3</v>
      </c>
      <c r="AF1466" s="5">
        <f t="shared" si="626"/>
        <v>-4.6740853982452091E-3</v>
      </c>
      <c r="AG1466" s="5">
        <f t="shared" si="627"/>
        <v>-1.0606068306173722E-4</v>
      </c>
      <c r="AH1466" s="5">
        <f t="shared" si="628"/>
        <v>-1.1861440463457606E-3</v>
      </c>
      <c r="AI1466" s="5">
        <f t="shared" si="604"/>
        <v>-4.0470250017932141E-4</v>
      </c>
      <c r="AJ1466" s="5">
        <f t="shared" si="605"/>
        <v>-6.7759223520688083E-3</v>
      </c>
      <c r="AK1466" s="5">
        <f t="shared" si="606"/>
        <v>-4.9186126322793289E-3</v>
      </c>
      <c r="AL1466" s="5">
        <f t="shared" si="607"/>
        <v>-5.4009219994302082E-3</v>
      </c>
      <c r="AM1466" s="5">
        <f t="shared" si="608"/>
        <v>-1.8422994846529761E-3</v>
      </c>
      <c r="AN1466" s="5">
        <f t="shared" si="609"/>
        <v>-3.7787275997079872E-3</v>
      </c>
      <c r="AO1466" s="5">
        <f t="shared" si="610"/>
        <v>-3.7787275997079872E-3</v>
      </c>
      <c r="AP1466" s="5">
        <f t="shared" si="611"/>
        <v>-4.5452217624076807E-3</v>
      </c>
      <c r="AQ1466" s="5">
        <f t="shared" si="612"/>
        <v>-3.2784663117606527E-3</v>
      </c>
      <c r="AR1466" s="5">
        <f t="shared" si="613"/>
        <v>-2.6781350811282412E-3</v>
      </c>
      <c r="AS1466" s="5">
        <f t="shared" si="614"/>
        <v>2.8793113450942265E-4</v>
      </c>
      <c r="AT1466" s="5">
        <f t="shared" si="615"/>
        <v>0</v>
      </c>
      <c r="AU1466" s="5">
        <f t="shared" si="616"/>
        <v>-3.2784592215265862E-3</v>
      </c>
      <c r="AV1466" s="5">
        <f t="shared" si="617"/>
        <v>-2.678117207275954E-3</v>
      </c>
      <c r="AW1466" s="5">
        <f t="shared" si="618"/>
        <v>2.8804606645360664E-4</v>
      </c>
      <c r="AX1466" s="5">
        <f t="shared" si="619"/>
        <v>7.8024597457322376E-3</v>
      </c>
      <c r="AZ1466" s="7">
        <f t="shared" si="629"/>
        <v>160.75874937019614</v>
      </c>
      <c r="BA1466" s="4">
        <f t="shared" si="620"/>
        <v>-2.0734974702388506E-3</v>
      </c>
      <c r="BB1466" s="5">
        <f>AZ1466/MAX($AZ$16:AZ1466)-1</f>
        <v>-6.7003615190240895E-3</v>
      </c>
    </row>
    <row r="1467" spans="1:54" x14ac:dyDescent="0.25">
      <c r="A1467" s="3">
        <v>44698</v>
      </c>
      <c r="B1467">
        <f>IFERROR(VLOOKUP($A1467,Finnifty!$A$14:$I$486,B$15+1,FALSE),All_curves!B1466)</f>
        <v>1128751.6299999999</v>
      </c>
      <c r="C1467">
        <f>IFERROR(VLOOKUP($A1467,Finnifty!$A$14:$I$486,C$15+1,FALSE),All_curves!C1466)</f>
        <v>1068597.25</v>
      </c>
      <c r="D1467">
        <f>IFERROR(VLOOKUP($A1467,Finnifty!$A$14:$I$486,D$15+1,FALSE),All_curves!D1466)</f>
        <v>1130287.5</v>
      </c>
      <c r="E1467">
        <f>IFERROR(VLOOKUP($A1467,Finnifty!$A$14:$I$486,E$15+1,FALSE),All_curves!E1466)</f>
        <v>1088121.3799999999</v>
      </c>
      <c r="F1467">
        <f>IFERROR(VLOOKUP($A1467,Finnifty!$A$14:$I$486,F$15+1,FALSE),All_curves!F1466)</f>
        <v>1117140.75</v>
      </c>
      <c r="G1467">
        <f>IFERROR(VLOOKUP($A1467,Finnifty!$A$14:$I$486,G$15+1,FALSE),All_curves!G1466)</f>
        <v>1131289.25</v>
      </c>
      <c r="H1467">
        <f>IFERROR(VLOOKUP($A1467,Finnifty!$A$14:$I$486,H$15+1,FALSE),All_curves!H1466)</f>
        <v>1139298.25</v>
      </c>
      <c r="I1467">
        <f>IFERROR(VLOOKUP($A1467,Finnifty!$A$14:$I$486,I$15+1,FALSE),All_curves!I1466)</f>
        <v>1094956.3799999999</v>
      </c>
      <c r="J1467">
        <f>IFERROR(VLOOKUP($A1467,Banknifty!$A$14:$I$4860,2,FALSE),All_curves!J1466)</f>
        <v>19375528</v>
      </c>
      <c r="K1467">
        <f>IFERROR(VLOOKUP($A1467,Banknifty!$A$14:$I$4860,3,FALSE),All_curves!K1466)</f>
        <v>34436408</v>
      </c>
      <c r="L1467">
        <f>IFERROR(VLOOKUP($A1467,Banknifty!$A$14:$I$4860,4,FALSE),All_curves!L1466)</f>
        <v>25683100</v>
      </c>
      <c r="M1467">
        <f>IFERROR(VLOOKUP($A1467,Banknifty!$A$14:$I$4860,5,FALSE),All_curves!M1466)</f>
        <v>35669032</v>
      </c>
      <c r="N1467">
        <f>IFERROR(VLOOKUP($A1467,Banknifty!$A$14:$I$4860,6,FALSE),All_curves!N1466)</f>
        <v>19874986</v>
      </c>
      <c r="O1467">
        <f>IFERROR(VLOOKUP($A1467,Banknifty!$A$14:$I$4860,7,FALSE),All_curves!O1466)</f>
        <v>33202354</v>
      </c>
      <c r="P1467">
        <f>IFERROR(VLOOKUP($A1467,Banknifty!$A$14:$I$4860,8,FALSE),All_curves!P1466)</f>
        <v>33202354</v>
      </c>
      <c r="Q1467">
        <f>IFERROR(VLOOKUP($A1467,Banknifty!$A$14:$I$4860,9,FALSE),All_curves!Q1466)</f>
        <v>26098798</v>
      </c>
      <c r="R1467">
        <f>IFERROR(VLOOKUP($A1467,Nifty!$A$14:$I$4860,2,FALSE),All_curves!R1466)</f>
        <v>11337976</v>
      </c>
      <c r="S1467">
        <f>IFERROR(VLOOKUP($A1467,Nifty!$A$14:$I$4860,3,FALSE),All_curves!S1466)</f>
        <v>13428635</v>
      </c>
      <c r="T1467">
        <f>IFERROR(VLOOKUP($A1467,Nifty!$A$14:$I$4860,4,FALSE),All_curves!T1466)</f>
        <v>13602925</v>
      </c>
      <c r="U1467">
        <f>IFERROR(VLOOKUP($A1467,Nifty!$A$14:$I$4860,5,FALSE),All_curves!U1466)</f>
        <v>13557930</v>
      </c>
      <c r="V1467">
        <f>IFERROR(VLOOKUP($A1467,Nifty!$A$14:$I$4860,6,FALSE),All_curves!V1466)</f>
        <v>12478440</v>
      </c>
      <c r="W1467">
        <f>IFERROR(VLOOKUP($A1467,Nifty!$A$14:$I$4860,7,FALSE),All_curves!W1466)</f>
        <v>13929293</v>
      </c>
      <c r="X1467">
        <f>IFERROR(VLOOKUP($A1467,Nifty!$A$14:$I$4860,8,FALSE),All_curves!X1466)</f>
        <v>13859593</v>
      </c>
      <c r="Y1467">
        <f>IFERROR(VLOOKUP($A1467,Nifty!$A$14:$I$4860,9,FALSE),All_curves!Y1466)</f>
        <v>12812220</v>
      </c>
      <c r="AA1467" s="5">
        <f t="shared" si="621"/>
        <v>3.5097229572145228E-3</v>
      </c>
      <c r="AB1467" s="5">
        <f t="shared" si="622"/>
        <v>3.3204678700251566E-3</v>
      </c>
      <c r="AC1467" s="5">
        <f t="shared" si="623"/>
        <v>7.0630174224364239E-3</v>
      </c>
      <c r="AD1467" s="5">
        <f t="shared" si="624"/>
        <v>9.123761139673725E-3</v>
      </c>
      <c r="AE1467" s="5">
        <f t="shared" si="625"/>
        <v>7.7166940560586816E-3</v>
      </c>
      <c r="AF1467" s="5">
        <f t="shared" si="626"/>
        <v>1.0523370417323763E-2</v>
      </c>
      <c r="AG1467" s="5">
        <f t="shared" si="627"/>
        <v>7.0630648468552604E-3</v>
      </c>
      <c r="AH1467" s="5">
        <f t="shared" si="628"/>
        <v>2.6589835693175967E-3</v>
      </c>
      <c r="AI1467" s="5">
        <f t="shared" si="604"/>
        <v>3.3895257584692917E-3</v>
      </c>
      <c r="AJ1467" s="5">
        <f t="shared" si="605"/>
        <v>4.9204214942799585E-3</v>
      </c>
      <c r="AK1467" s="5">
        <f t="shared" si="606"/>
        <v>5.4142538788921613E-3</v>
      </c>
      <c r="AL1467" s="5">
        <f t="shared" si="607"/>
        <v>3.5635209081126273E-3</v>
      </c>
      <c r="AM1467" s="5">
        <f t="shared" si="608"/>
        <v>-2.7387447635593976E-3</v>
      </c>
      <c r="AN1467" s="5">
        <f t="shared" si="609"/>
        <v>-5.9471879221805191E-3</v>
      </c>
      <c r="AO1467" s="5">
        <f t="shared" si="610"/>
        <v>-5.9471879221805191E-3</v>
      </c>
      <c r="AP1467" s="5">
        <f t="shared" si="611"/>
        <v>-5.4211237094363707E-3</v>
      </c>
      <c r="AQ1467" s="5">
        <f t="shared" si="612"/>
        <v>1.5754804262523958E-2</v>
      </c>
      <c r="AR1467" s="5">
        <f t="shared" si="613"/>
        <v>1.1423239746963354E-2</v>
      </c>
      <c r="AS1467" s="5">
        <f t="shared" si="614"/>
        <v>6.3166823487619261E-3</v>
      </c>
      <c r="AT1467" s="5">
        <f t="shared" si="615"/>
        <v>4.8968033547331924E-3</v>
      </c>
      <c r="AU1467" s="5">
        <f t="shared" si="616"/>
        <v>1.575479609347874E-2</v>
      </c>
      <c r="AV1467" s="5">
        <f t="shared" si="617"/>
        <v>1.1423199856694488E-2</v>
      </c>
      <c r="AW1467" s="5">
        <f t="shared" si="618"/>
        <v>6.3166010012489782E-3</v>
      </c>
      <c r="AX1467" s="5">
        <f t="shared" si="619"/>
        <v>-2.7358132809770508E-3</v>
      </c>
      <c r="AZ1467" s="7">
        <f t="shared" si="629"/>
        <v>161.54487890135539</v>
      </c>
      <c r="BA1467" s="4">
        <f t="shared" si="620"/>
        <v>4.8901197243637479E-3</v>
      </c>
      <c r="BB1467" s="5">
        <f>AZ1467/MAX($AZ$16:AZ1467)-1</f>
        <v>-1.84300736468479E-3</v>
      </c>
    </row>
    <row r="1468" spans="1:54" x14ac:dyDescent="0.25">
      <c r="A1468" s="3">
        <v>44699</v>
      </c>
      <c r="B1468">
        <f>IFERROR(VLOOKUP($A1468,Finnifty!$A$14:$I$486,B$15+1,FALSE),All_curves!B1467)</f>
        <v>1131448.6299999999</v>
      </c>
      <c r="C1468">
        <f>IFERROR(VLOOKUP($A1468,Finnifty!$A$14:$I$486,C$15+1,FALSE),All_curves!C1467)</f>
        <v>1068597.25</v>
      </c>
      <c r="D1468">
        <f>IFERROR(VLOOKUP($A1468,Finnifty!$A$14:$I$486,D$15+1,FALSE),All_curves!D1467)</f>
        <v>1130287.5</v>
      </c>
      <c r="E1468">
        <f>IFERROR(VLOOKUP($A1468,Finnifty!$A$14:$I$486,E$15+1,FALSE),All_curves!E1467)</f>
        <v>1088121.3799999999</v>
      </c>
      <c r="F1468">
        <f>IFERROR(VLOOKUP($A1468,Finnifty!$A$14:$I$486,F$15+1,FALSE),All_curves!F1467)</f>
        <v>1119810</v>
      </c>
      <c r="G1468">
        <f>IFERROR(VLOOKUP($A1468,Finnifty!$A$14:$I$486,G$15+1,FALSE),All_curves!G1467)</f>
        <v>1131289.25</v>
      </c>
      <c r="H1468">
        <f>IFERROR(VLOOKUP($A1468,Finnifty!$A$14:$I$486,H$15+1,FALSE),All_curves!H1467)</f>
        <v>1139298.25</v>
      </c>
      <c r="I1468">
        <f>IFERROR(VLOOKUP($A1468,Finnifty!$A$14:$I$486,I$15+1,FALSE),All_curves!I1467)</f>
        <v>1094956.3799999999</v>
      </c>
      <c r="J1468">
        <f>IFERROR(VLOOKUP($A1468,Banknifty!$A$14:$I$4860,2,FALSE),All_curves!J1467)</f>
        <v>19245256</v>
      </c>
      <c r="K1468">
        <f>IFERROR(VLOOKUP($A1468,Banknifty!$A$14:$I$4860,3,FALSE),All_curves!K1467)</f>
        <v>34558276</v>
      </c>
      <c r="L1468">
        <f>IFERROR(VLOOKUP($A1468,Banknifty!$A$14:$I$4860,4,FALSE),All_curves!L1467)</f>
        <v>25801522</v>
      </c>
      <c r="M1468">
        <f>IFERROR(VLOOKUP($A1468,Banknifty!$A$14:$I$4860,5,FALSE),All_curves!M1467)</f>
        <v>35805676</v>
      </c>
      <c r="N1468">
        <f>IFERROR(VLOOKUP($A1468,Banknifty!$A$14:$I$4860,6,FALSE),All_curves!N1467)</f>
        <v>20180424</v>
      </c>
      <c r="O1468">
        <f>IFERROR(VLOOKUP($A1468,Banknifty!$A$14:$I$4860,7,FALSE),All_curves!O1467)</f>
        <v>33571620</v>
      </c>
      <c r="P1468">
        <f>IFERROR(VLOOKUP($A1468,Banknifty!$A$14:$I$4860,8,FALSE),All_curves!P1467)</f>
        <v>33571620</v>
      </c>
      <c r="Q1468">
        <f>IFERROR(VLOOKUP($A1468,Banknifty!$A$14:$I$4860,9,FALSE),All_curves!Q1467)</f>
        <v>26380766</v>
      </c>
      <c r="R1468">
        <f>IFERROR(VLOOKUP($A1468,Nifty!$A$14:$I$4860,2,FALSE),All_curves!R1467)</f>
        <v>11299604</v>
      </c>
      <c r="S1468">
        <f>IFERROR(VLOOKUP($A1468,Nifty!$A$14:$I$4860,3,FALSE),All_curves!S1467)</f>
        <v>13459294</v>
      </c>
      <c r="T1468">
        <f>IFERROR(VLOOKUP($A1468,Nifty!$A$14:$I$4860,4,FALSE),All_curves!T1467)</f>
        <v>13645789</v>
      </c>
      <c r="U1468">
        <f>IFERROR(VLOOKUP($A1468,Nifty!$A$14:$I$4860,5,FALSE),All_curves!U1467)</f>
        <v>13574200</v>
      </c>
      <c r="V1468">
        <f>IFERROR(VLOOKUP($A1468,Nifty!$A$14:$I$4860,6,FALSE),All_curves!V1467)</f>
        <v>12436209</v>
      </c>
      <c r="W1468">
        <f>IFERROR(VLOOKUP($A1468,Nifty!$A$14:$I$4860,7,FALSE),All_curves!W1467)</f>
        <v>13961095</v>
      </c>
      <c r="X1468">
        <f>IFERROR(VLOOKUP($A1468,Nifty!$A$14:$I$4860,8,FALSE),All_curves!X1467)</f>
        <v>13903266</v>
      </c>
      <c r="Y1468">
        <f>IFERROR(VLOOKUP($A1468,Nifty!$A$14:$I$4860,9,FALSE),All_curves!Y1467)</f>
        <v>12812220</v>
      </c>
      <c r="AA1468" s="5">
        <f t="shared" si="621"/>
        <v>2.3893653203406195E-3</v>
      </c>
      <c r="AB1468" s="5">
        <f t="shared" si="622"/>
        <v>0</v>
      </c>
      <c r="AC1468" s="5">
        <f t="shared" si="623"/>
        <v>0</v>
      </c>
      <c r="AD1468" s="5">
        <f t="shared" si="624"/>
        <v>0</v>
      </c>
      <c r="AE1468" s="5">
        <f t="shared" si="625"/>
        <v>2.3893587267316274E-3</v>
      </c>
      <c r="AF1468" s="5">
        <f t="shared" si="626"/>
        <v>0</v>
      </c>
      <c r="AG1468" s="5">
        <f t="shared" si="627"/>
        <v>0</v>
      </c>
      <c r="AH1468" s="5">
        <f t="shared" si="628"/>
        <v>0</v>
      </c>
      <c r="AI1468" s="5">
        <f t="shared" si="604"/>
        <v>-6.7235329019162959E-3</v>
      </c>
      <c r="AJ1468" s="5">
        <f t="shared" si="605"/>
        <v>3.5389289150018488E-3</v>
      </c>
      <c r="AK1468" s="5">
        <f t="shared" si="606"/>
        <v>4.610891987337995E-3</v>
      </c>
      <c r="AL1468" s="5">
        <f t="shared" si="607"/>
        <v>3.8308861311402431E-3</v>
      </c>
      <c r="AM1468" s="5">
        <f t="shared" si="608"/>
        <v>1.5367960510764611E-2</v>
      </c>
      <c r="AN1468" s="5">
        <f t="shared" si="609"/>
        <v>1.1121681312114218E-2</v>
      </c>
      <c r="AO1468" s="5">
        <f t="shared" si="610"/>
        <v>1.1121681312114218E-2</v>
      </c>
      <c r="AP1468" s="5">
        <f t="shared" si="611"/>
        <v>1.0803869205010974E-2</v>
      </c>
      <c r="AQ1468" s="5">
        <f t="shared" si="612"/>
        <v>-3.3843783052636134E-3</v>
      </c>
      <c r="AR1468" s="5">
        <f t="shared" si="613"/>
        <v>2.2831062129546886E-3</v>
      </c>
      <c r="AS1468" s="5">
        <f t="shared" si="614"/>
        <v>3.1510869904818328E-3</v>
      </c>
      <c r="AT1468" s="5">
        <f t="shared" si="615"/>
        <v>1.2000356986650029E-3</v>
      </c>
      <c r="AU1468" s="5">
        <f t="shared" si="616"/>
        <v>-3.3843172704279834E-3</v>
      </c>
      <c r="AV1468" s="5">
        <f t="shared" si="617"/>
        <v>2.2831022364164788E-3</v>
      </c>
      <c r="AW1468" s="5">
        <f t="shared" si="618"/>
        <v>3.1511026333890246E-3</v>
      </c>
      <c r="AX1468" s="5">
        <f t="shared" si="619"/>
        <v>0</v>
      </c>
      <c r="AZ1468" s="7">
        <f t="shared" si="629"/>
        <v>161.97398806404718</v>
      </c>
      <c r="BA1468" s="4">
        <f t="shared" si="620"/>
        <v>2.656284529785646E-3</v>
      </c>
      <c r="BB1468" s="5">
        <f>AZ1468/MAX($AZ$16:AZ1468)-1</f>
        <v>0</v>
      </c>
    </row>
    <row r="1469" spans="1:54" x14ac:dyDescent="0.25">
      <c r="A1469" s="3">
        <v>44700</v>
      </c>
      <c r="B1469">
        <f>IFERROR(VLOOKUP($A1469,Finnifty!$A$14:$I$486,B$15+1,FALSE),All_curves!B1468)</f>
        <v>1131448.6299999999</v>
      </c>
      <c r="C1469">
        <f>IFERROR(VLOOKUP($A1469,Finnifty!$A$14:$I$486,C$15+1,FALSE),All_curves!C1468)</f>
        <v>1068597.25</v>
      </c>
      <c r="D1469">
        <f>IFERROR(VLOOKUP($A1469,Finnifty!$A$14:$I$486,D$15+1,FALSE),All_curves!D1468)</f>
        <v>1130287.5</v>
      </c>
      <c r="E1469">
        <f>IFERROR(VLOOKUP($A1469,Finnifty!$A$14:$I$486,E$15+1,FALSE),All_curves!E1468)</f>
        <v>1088121.3799999999</v>
      </c>
      <c r="F1469">
        <f>IFERROR(VLOOKUP($A1469,Finnifty!$A$14:$I$486,F$15+1,FALSE),All_curves!F1468)</f>
        <v>1119810</v>
      </c>
      <c r="G1469">
        <f>IFERROR(VLOOKUP($A1469,Finnifty!$A$14:$I$486,G$15+1,FALSE),All_curves!G1468)</f>
        <v>1131289.25</v>
      </c>
      <c r="H1469">
        <f>IFERROR(VLOOKUP($A1469,Finnifty!$A$14:$I$486,H$15+1,FALSE),All_curves!H1468)</f>
        <v>1139298.25</v>
      </c>
      <c r="I1469">
        <f>IFERROR(VLOOKUP($A1469,Finnifty!$A$14:$I$486,I$15+1,FALSE),All_curves!I1468)</f>
        <v>1094956.3799999999</v>
      </c>
      <c r="J1469">
        <f>IFERROR(VLOOKUP($A1469,Banknifty!$A$14:$I$4860,2,FALSE),All_curves!J1468)</f>
        <v>19282694</v>
      </c>
      <c r="K1469">
        <f>IFERROR(VLOOKUP($A1469,Banknifty!$A$14:$I$4860,3,FALSE),All_curves!K1468)</f>
        <v>35432724</v>
      </c>
      <c r="L1469">
        <f>IFERROR(VLOOKUP($A1469,Banknifty!$A$14:$I$4860,4,FALSE),All_curves!L1468)</f>
        <v>25801522</v>
      </c>
      <c r="M1469">
        <f>IFERROR(VLOOKUP($A1469,Banknifty!$A$14:$I$4860,5,FALSE),All_curves!M1468)</f>
        <v>36188564</v>
      </c>
      <c r="N1469">
        <f>IFERROR(VLOOKUP($A1469,Banknifty!$A$14:$I$4860,6,FALSE),All_curves!N1468)</f>
        <v>20190812</v>
      </c>
      <c r="O1469">
        <f>IFERROR(VLOOKUP($A1469,Banknifty!$A$14:$I$4860,7,FALSE),All_curves!O1468)</f>
        <v>33544346</v>
      </c>
      <c r="P1469">
        <f>IFERROR(VLOOKUP($A1469,Banknifty!$A$14:$I$4860,8,FALSE),All_curves!P1468)</f>
        <v>33544346</v>
      </c>
      <c r="Q1469">
        <f>IFERROR(VLOOKUP($A1469,Banknifty!$A$14:$I$4860,9,FALSE),All_curves!Q1468)</f>
        <v>26333338</v>
      </c>
      <c r="R1469">
        <f>IFERROR(VLOOKUP($A1469,Nifty!$A$14:$I$4860,2,FALSE),All_curves!R1468)</f>
        <v>11337662</v>
      </c>
      <c r="S1469">
        <f>IFERROR(VLOOKUP($A1469,Nifty!$A$14:$I$4860,3,FALSE),All_curves!S1468)</f>
        <v>13632833</v>
      </c>
      <c r="T1469">
        <f>IFERROR(VLOOKUP($A1469,Nifty!$A$14:$I$4860,4,FALSE),All_curves!T1468)</f>
        <v>13691703</v>
      </c>
      <c r="U1469">
        <f>IFERROR(VLOOKUP($A1469,Nifty!$A$14:$I$4860,5,FALSE),All_curves!U1468)</f>
        <v>13723293</v>
      </c>
      <c r="V1469">
        <f>IFERROR(VLOOKUP($A1469,Nifty!$A$14:$I$4860,6,FALSE),All_curves!V1468)</f>
        <v>12403916</v>
      </c>
      <c r="W1469">
        <f>IFERROR(VLOOKUP($A1469,Nifty!$A$14:$I$4860,7,FALSE),All_curves!W1468)</f>
        <v>14140000</v>
      </c>
      <c r="X1469">
        <f>IFERROR(VLOOKUP($A1469,Nifty!$A$14:$I$4860,8,FALSE),All_curves!X1468)</f>
        <v>13902180</v>
      </c>
      <c r="Y1469">
        <f>IFERROR(VLOOKUP($A1469,Nifty!$A$14:$I$4860,9,FALSE),All_curves!Y1468)</f>
        <v>12874959</v>
      </c>
      <c r="AA1469" s="5">
        <f t="shared" si="621"/>
        <v>0</v>
      </c>
      <c r="AB1469" s="5">
        <f t="shared" si="622"/>
        <v>0</v>
      </c>
      <c r="AC1469" s="5">
        <f t="shared" si="623"/>
        <v>0</v>
      </c>
      <c r="AD1469" s="5">
        <f t="shared" si="624"/>
        <v>0</v>
      </c>
      <c r="AE1469" s="5">
        <f t="shared" si="625"/>
        <v>0</v>
      </c>
      <c r="AF1469" s="5">
        <f t="shared" si="626"/>
        <v>0</v>
      </c>
      <c r="AG1469" s="5">
        <f t="shared" si="627"/>
        <v>0</v>
      </c>
      <c r="AH1469" s="5">
        <f t="shared" si="628"/>
        <v>0</v>
      </c>
      <c r="AI1469" s="5">
        <f t="shared" si="604"/>
        <v>1.9453105742006649E-3</v>
      </c>
      <c r="AJ1469" s="5">
        <f t="shared" si="605"/>
        <v>2.5303577065013405E-2</v>
      </c>
      <c r="AK1469" s="5">
        <f t="shared" si="606"/>
        <v>0</v>
      </c>
      <c r="AL1469" s="5">
        <f t="shared" si="607"/>
        <v>1.0693500103168052E-2</v>
      </c>
      <c r="AM1469" s="5">
        <f t="shared" si="608"/>
        <v>5.1475628064112655E-4</v>
      </c>
      <c r="AN1469" s="5">
        <f t="shared" si="609"/>
        <v>-8.1241238879747879E-4</v>
      </c>
      <c r="AO1469" s="5">
        <f t="shared" si="610"/>
        <v>-8.1241238879747879E-4</v>
      </c>
      <c r="AP1469" s="5">
        <f t="shared" si="611"/>
        <v>-1.7978249759692533E-3</v>
      </c>
      <c r="AQ1469" s="5">
        <f t="shared" si="612"/>
        <v>3.3680826336923708E-3</v>
      </c>
      <c r="AR1469" s="5">
        <f t="shared" si="613"/>
        <v>1.2893618342834312E-2</v>
      </c>
      <c r="AS1469" s="5">
        <f t="shared" si="614"/>
        <v>3.3647010077615391E-3</v>
      </c>
      <c r="AT1469" s="5">
        <f t="shared" si="615"/>
        <v>1.0983557042035574E-2</v>
      </c>
      <c r="AU1469" s="5">
        <f t="shared" si="616"/>
        <v>-2.5966916445356869E-3</v>
      </c>
      <c r="AV1469" s="5">
        <f t="shared" si="617"/>
        <v>1.2814539260709745E-2</v>
      </c>
      <c r="AW1469" s="5">
        <f t="shared" si="618"/>
        <v>-7.8111143093972935E-5</v>
      </c>
      <c r="AX1469" s="5">
        <f t="shared" si="619"/>
        <v>4.8968094522261474E-3</v>
      </c>
      <c r="AZ1469" s="7">
        <f t="shared" si="629"/>
        <v>162.51849736424853</v>
      </c>
      <c r="BA1469" s="4">
        <f t="shared" si="620"/>
        <v>3.3617083008787118E-3</v>
      </c>
      <c r="BB1469" s="5">
        <f>AZ1469/MAX($AZ$16:AZ1469)-1</f>
        <v>0</v>
      </c>
    </row>
    <row r="1470" spans="1:54" x14ac:dyDescent="0.25">
      <c r="A1470" s="3">
        <v>44701</v>
      </c>
      <c r="B1470">
        <f>IFERROR(VLOOKUP($A1470,Finnifty!$A$14:$I$486,B$15+1,FALSE),All_curves!B1469)</f>
        <v>1137931.1299999999</v>
      </c>
      <c r="C1470">
        <f>IFERROR(VLOOKUP($A1470,Finnifty!$A$14:$I$486,C$15+1,FALSE),All_curves!C1469)</f>
        <v>1072030.75</v>
      </c>
      <c r="D1470">
        <f>IFERROR(VLOOKUP($A1470,Finnifty!$A$14:$I$486,D$15+1,FALSE),All_curves!D1469)</f>
        <v>1133117.1299999999</v>
      </c>
      <c r="E1470">
        <f>IFERROR(VLOOKUP($A1470,Finnifty!$A$14:$I$486,E$15+1,FALSE),All_curves!E1469)</f>
        <v>1089618</v>
      </c>
      <c r="F1470">
        <f>IFERROR(VLOOKUP($A1470,Finnifty!$A$14:$I$486,F$15+1,FALSE),All_curves!F1469)</f>
        <v>1124162.6299999999</v>
      </c>
      <c r="G1470">
        <f>IFERROR(VLOOKUP($A1470,Finnifty!$A$14:$I$486,G$15+1,FALSE),All_curves!G1469)</f>
        <v>1134121.5</v>
      </c>
      <c r="H1470">
        <f>IFERROR(VLOOKUP($A1470,Finnifty!$A$14:$I$486,H$15+1,FALSE),All_curves!H1469)</f>
        <v>1142958.8799999999</v>
      </c>
      <c r="I1470">
        <f>IFERROR(VLOOKUP($A1470,Finnifty!$A$14:$I$486,I$15+1,FALSE),All_curves!I1469)</f>
        <v>1098474.5</v>
      </c>
      <c r="J1470">
        <f>IFERROR(VLOOKUP($A1470,Banknifty!$A$14:$I$4860,2,FALSE),All_curves!J1469)</f>
        <v>19357300</v>
      </c>
      <c r="K1470">
        <f>IFERROR(VLOOKUP($A1470,Banknifty!$A$14:$I$4860,3,FALSE),All_curves!K1469)</f>
        <v>35544536</v>
      </c>
      <c r="L1470">
        <f>IFERROR(VLOOKUP($A1470,Banknifty!$A$14:$I$4860,4,FALSE),All_curves!L1469)</f>
        <v>25879918</v>
      </c>
      <c r="M1470">
        <f>IFERROR(VLOOKUP($A1470,Banknifty!$A$14:$I$4860,5,FALSE),All_curves!M1469)</f>
        <v>36232792</v>
      </c>
      <c r="N1470">
        <f>IFERROR(VLOOKUP($A1470,Banknifty!$A$14:$I$4860,6,FALSE),All_curves!N1469)</f>
        <v>20182640</v>
      </c>
      <c r="O1470">
        <f>IFERROR(VLOOKUP($A1470,Banknifty!$A$14:$I$4860,7,FALSE),All_curves!O1469)</f>
        <v>33317054</v>
      </c>
      <c r="P1470">
        <f>IFERROR(VLOOKUP($A1470,Banknifty!$A$14:$I$4860,8,FALSE),All_curves!P1469)</f>
        <v>33317054</v>
      </c>
      <c r="Q1470">
        <f>IFERROR(VLOOKUP($A1470,Banknifty!$A$14:$I$4860,9,FALSE),All_curves!Q1469)</f>
        <v>26191112</v>
      </c>
      <c r="R1470">
        <f>IFERROR(VLOOKUP($A1470,Nifty!$A$14:$I$4860,2,FALSE),All_curves!R1469)</f>
        <v>11392136</v>
      </c>
      <c r="S1470">
        <f>IFERROR(VLOOKUP($A1470,Nifty!$A$14:$I$4860,3,FALSE),All_curves!S1469)</f>
        <v>13669460</v>
      </c>
      <c r="T1470">
        <f>IFERROR(VLOOKUP($A1470,Nifty!$A$14:$I$4860,4,FALSE),All_curves!T1469)</f>
        <v>13729679</v>
      </c>
      <c r="U1470">
        <f>IFERROR(VLOOKUP($A1470,Nifty!$A$14:$I$4860,5,FALSE),All_curves!U1469)</f>
        <v>13747051</v>
      </c>
      <c r="V1470">
        <f>IFERROR(VLOOKUP($A1470,Nifty!$A$14:$I$4860,6,FALSE),All_curves!V1469)</f>
        <v>12428174</v>
      </c>
      <c r="W1470">
        <f>IFERROR(VLOOKUP($A1470,Nifty!$A$14:$I$4860,7,FALSE),All_curves!W1469)</f>
        <v>14137789</v>
      </c>
      <c r="X1470">
        <f>IFERROR(VLOOKUP($A1470,Nifty!$A$14:$I$4860,8,FALSE),All_curves!X1469)</f>
        <v>13901212</v>
      </c>
      <c r="Y1470">
        <f>IFERROR(VLOOKUP($A1470,Nifty!$A$14:$I$4860,9,FALSE),All_curves!Y1469)</f>
        <v>12890410</v>
      </c>
      <c r="AA1470" s="5">
        <f t="shared" si="621"/>
        <v>5.7293807497031946E-3</v>
      </c>
      <c r="AB1470" s="5">
        <f t="shared" si="622"/>
        <v>3.2130908066627661E-3</v>
      </c>
      <c r="AC1470" s="5">
        <f t="shared" si="623"/>
        <v>2.5034604027736052E-3</v>
      </c>
      <c r="AD1470" s="5">
        <f t="shared" si="624"/>
        <v>1.375416408048169E-3</v>
      </c>
      <c r="AE1470" s="5">
        <f t="shared" si="625"/>
        <v>3.886936176672684E-3</v>
      </c>
      <c r="AF1470" s="5">
        <f t="shared" si="626"/>
        <v>2.5035595450058068E-3</v>
      </c>
      <c r="AG1470" s="5">
        <f t="shared" si="627"/>
        <v>3.2130568093120537E-3</v>
      </c>
      <c r="AH1470" s="5">
        <f t="shared" si="628"/>
        <v>3.2130229699196544E-3</v>
      </c>
      <c r="AI1470" s="5">
        <f t="shared" si="604"/>
        <v>3.8690651835266987E-3</v>
      </c>
      <c r="AJ1470" s="5">
        <f t="shared" si="605"/>
        <v>3.1556140024684431E-3</v>
      </c>
      <c r="AK1470" s="5">
        <f t="shared" si="606"/>
        <v>3.0384254076174511E-3</v>
      </c>
      <c r="AL1470" s="5">
        <f t="shared" si="607"/>
        <v>1.2221540484447235E-3</v>
      </c>
      <c r="AM1470" s="5">
        <f t="shared" si="608"/>
        <v>-4.0473855137668213E-4</v>
      </c>
      <c r="AN1470" s="5">
        <f t="shared" si="609"/>
        <v>-6.7758661921744068E-3</v>
      </c>
      <c r="AO1470" s="5">
        <f t="shared" si="610"/>
        <v>-6.7758661921744068E-3</v>
      </c>
      <c r="AP1470" s="5">
        <f t="shared" si="611"/>
        <v>-5.4009863846353756E-3</v>
      </c>
      <c r="AQ1470" s="5">
        <f t="shared" si="612"/>
        <v>4.8046943011708088E-3</v>
      </c>
      <c r="AR1470" s="5">
        <f t="shared" si="613"/>
        <v>2.6866756161394445E-3</v>
      </c>
      <c r="AS1470" s="5">
        <f t="shared" si="614"/>
        <v>2.773650582400089E-3</v>
      </c>
      <c r="AT1470" s="5">
        <f t="shared" si="615"/>
        <v>1.7312171357122264E-3</v>
      </c>
      <c r="AU1470" s="5">
        <f t="shared" si="616"/>
        <v>1.9556727085221493E-3</v>
      </c>
      <c r="AV1470" s="5">
        <f t="shared" si="617"/>
        <v>-1.5636492220649778E-4</v>
      </c>
      <c r="AW1470" s="5">
        <f t="shared" si="618"/>
        <v>-6.9629367480450455E-5</v>
      </c>
      <c r="AX1470" s="5">
        <f t="shared" si="619"/>
        <v>1.2000814915216207E-3</v>
      </c>
      <c r="AZ1470" s="7">
        <f t="shared" si="629"/>
        <v>162.73851844573858</v>
      </c>
      <c r="BA1470" s="4">
        <f t="shared" si="620"/>
        <v>1.3538217806489073E-3</v>
      </c>
      <c r="BB1470" s="5">
        <f>AZ1470/MAX($AZ$16:AZ1470)-1</f>
        <v>0</v>
      </c>
    </row>
    <row r="1471" spans="1:54" x14ac:dyDescent="0.25">
      <c r="A1471" s="3">
        <v>44704</v>
      </c>
      <c r="B1471">
        <f>IFERROR(VLOOKUP($A1471,Finnifty!$A$14:$I$486,B$15+1,FALSE),All_curves!B1470)</f>
        <v>1131703.5</v>
      </c>
      <c r="C1471">
        <f>IFERROR(VLOOKUP($A1471,Finnifty!$A$14:$I$486,C$15+1,FALSE),All_curves!C1470)</f>
        <v>1061779.8799999999</v>
      </c>
      <c r="D1471">
        <f>IFERROR(VLOOKUP($A1471,Finnifty!$A$14:$I$486,D$15+1,FALSE),All_curves!D1470)</f>
        <v>1131203.75</v>
      </c>
      <c r="E1471">
        <f>IFERROR(VLOOKUP($A1471,Finnifty!$A$14:$I$486,E$15+1,FALSE),All_curves!E1470)</f>
        <v>1083867.25</v>
      </c>
      <c r="F1471">
        <f>IFERROR(VLOOKUP($A1471,Finnifty!$A$14:$I$486,F$15+1,FALSE),All_curves!F1470)</f>
        <v>1122546.1299999999</v>
      </c>
      <c r="G1471">
        <f>IFERROR(VLOOKUP($A1471,Finnifty!$A$14:$I$486,G$15+1,FALSE),All_curves!G1470)</f>
        <v>1123213.3799999999</v>
      </c>
      <c r="H1471">
        <f>IFERROR(VLOOKUP($A1471,Finnifty!$A$14:$I$486,H$15+1,FALSE),All_curves!H1470)</f>
        <v>1136037.3799999999</v>
      </c>
      <c r="I1471">
        <f>IFERROR(VLOOKUP($A1471,Finnifty!$A$14:$I$486,I$15+1,FALSE),All_curves!I1470)</f>
        <v>1087665.3799999999</v>
      </c>
      <c r="J1471">
        <f>IFERROR(VLOOKUP($A1471,Banknifty!$A$14:$I$4860,2,FALSE),All_curves!J1470)</f>
        <v>19264032</v>
      </c>
      <c r="K1471">
        <f>IFERROR(VLOOKUP($A1471,Banknifty!$A$14:$I$4860,3,FALSE),All_curves!K1470)</f>
        <v>35358704</v>
      </c>
      <c r="L1471">
        <f>IFERROR(VLOOKUP($A1471,Banknifty!$A$14:$I$4860,4,FALSE),All_curves!L1470)</f>
        <v>25736864</v>
      </c>
      <c r="M1471">
        <f>IFERROR(VLOOKUP($A1471,Banknifty!$A$14:$I$4860,5,FALSE),All_curves!M1470)</f>
        <v>36241744</v>
      </c>
      <c r="N1471">
        <f>IFERROR(VLOOKUP($A1471,Banknifty!$A$14:$I$4860,6,FALSE),All_curves!N1470)</f>
        <v>20251050</v>
      </c>
      <c r="O1471">
        <f>IFERROR(VLOOKUP($A1471,Banknifty!$A$14:$I$4860,7,FALSE),All_curves!O1470)</f>
        <v>33480986</v>
      </c>
      <c r="P1471">
        <f>IFERROR(VLOOKUP($A1471,Banknifty!$A$14:$I$4860,8,FALSE),All_curves!P1470)</f>
        <v>33480986</v>
      </c>
      <c r="Q1471">
        <f>IFERROR(VLOOKUP($A1471,Banknifty!$A$14:$I$4860,9,FALSE),All_curves!Q1470)</f>
        <v>26284446</v>
      </c>
      <c r="R1471">
        <f>IFERROR(VLOOKUP($A1471,Nifty!$A$14:$I$4860,2,FALSE),All_curves!R1470)</f>
        <v>11348025</v>
      </c>
      <c r="S1471">
        <f>IFERROR(VLOOKUP($A1471,Nifty!$A$14:$I$4860,3,FALSE),All_curves!S1470)</f>
        <v>13613180</v>
      </c>
      <c r="T1471">
        <f>IFERROR(VLOOKUP($A1471,Nifty!$A$14:$I$4860,4,FALSE),All_curves!T1470)</f>
        <v>13730413</v>
      </c>
      <c r="U1471">
        <f>IFERROR(VLOOKUP($A1471,Nifty!$A$14:$I$4860,5,FALSE),All_curves!U1470)</f>
        <v>13732048</v>
      </c>
      <c r="V1471">
        <f>IFERROR(VLOOKUP($A1471,Nifty!$A$14:$I$4860,6,FALSE),All_curves!V1470)</f>
        <v>12380051</v>
      </c>
      <c r="W1471">
        <f>IFERROR(VLOOKUP($A1471,Nifty!$A$14:$I$4860,7,FALSE),All_curves!W1470)</f>
        <v>14079581</v>
      </c>
      <c r="X1471">
        <f>IFERROR(VLOOKUP($A1471,Nifty!$A$14:$I$4860,8,FALSE),All_curves!X1470)</f>
        <v>13901956</v>
      </c>
      <c r="Y1471">
        <f>IFERROR(VLOOKUP($A1471,Nifty!$A$14:$I$4860,9,FALSE),All_curves!Y1470)</f>
        <v>13031991</v>
      </c>
      <c r="AA1471" s="5">
        <f t="shared" si="621"/>
        <v>-5.4727652981950703E-3</v>
      </c>
      <c r="AB1471" s="5">
        <f t="shared" si="622"/>
        <v>-9.5621044452317561E-3</v>
      </c>
      <c r="AC1471" s="5">
        <f t="shared" si="623"/>
        <v>-1.6885986005700238E-3</v>
      </c>
      <c r="AD1471" s="5">
        <f t="shared" si="624"/>
        <v>-5.2777670706614099E-3</v>
      </c>
      <c r="AE1471" s="5">
        <f t="shared" si="625"/>
        <v>-1.4379592034651223E-3</v>
      </c>
      <c r="AF1471" s="5">
        <f t="shared" si="626"/>
        <v>-9.6181229259828527E-3</v>
      </c>
      <c r="AG1471" s="5">
        <f t="shared" si="627"/>
        <v>-6.0557734150505915E-3</v>
      </c>
      <c r="AH1471" s="5">
        <f t="shared" si="628"/>
        <v>-9.8401191834677215E-3</v>
      </c>
      <c r="AI1471" s="5">
        <f t="shared" si="604"/>
        <v>-4.8182339479162506E-3</v>
      </c>
      <c r="AJ1471" s="5">
        <f t="shared" si="605"/>
        <v>-5.2281453329423577E-3</v>
      </c>
      <c r="AK1471" s="5">
        <f t="shared" si="606"/>
        <v>-5.5276063857698787E-3</v>
      </c>
      <c r="AL1471" s="5">
        <f t="shared" si="607"/>
        <v>2.4706900864823744E-4</v>
      </c>
      <c r="AM1471" s="5">
        <f t="shared" si="608"/>
        <v>3.3895466599018764E-3</v>
      </c>
      <c r="AN1471" s="5">
        <f t="shared" si="609"/>
        <v>4.9203630068852533E-3</v>
      </c>
      <c r="AO1471" s="5">
        <f t="shared" si="610"/>
        <v>4.9203630068852533E-3</v>
      </c>
      <c r="AP1471" s="5">
        <f t="shared" si="611"/>
        <v>3.5635753075318188E-3</v>
      </c>
      <c r="AQ1471" s="5">
        <f t="shared" si="612"/>
        <v>-3.8720570049374237E-3</v>
      </c>
      <c r="AR1471" s="5">
        <f t="shared" si="613"/>
        <v>-4.1172072634910739E-3</v>
      </c>
      <c r="AS1471" s="5">
        <f t="shared" si="614"/>
        <v>5.3460827452722626E-5</v>
      </c>
      <c r="AT1471" s="5">
        <f t="shared" si="615"/>
        <v>-1.0913613399703426E-3</v>
      </c>
      <c r="AU1471" s="5">
        <f t="shared" si="616"/>
        <v>-3.8720893350865371E-3</v>
      </c>
      <c r="AV1471" s="5">
        <f t="shared" si="617"/>
        <v>-4.1171925822347522E-3</v>
      </c>
      <c r="AW1471" s="5">
        <f t="shared" si="618"/>
        <v>5.3520513175309148E-5</v>
      </c>
      <c r="AX1471" s="5">
        <f t="shared" si="619"/>
        <v>1.0983436523741341E-2</v>
      </c>
      <c r="AZ1471" s="7">
        <f t="shared" si="629"/>
        <v>162.37597928115025</v>
      </c>
      <c r="BA1471" s="4">
        <f t="shared" si="620"/>
        <v>-2.2277403533646394E-3</v>
      </c>
      <c r="BB1471" s="5">
        <f>AZ1471/MAX($AZ$16:AZ1471)-1</f>
        <v>-2.2277403533644824E-3</v>
      </c>
    </row>
    <row r="1472" spans="1:54" x14ac:dyDescent="0.25">
      <c r="A1472" s="3">
        <v>44705</v>
      </c>
      <c r="B1472">
        <f>IFERROR(VLOOKUP($A1472,Finnifty!$A$14:$I$486,B$15+1,FALSE),All_curves!B1471)</f>
        <v>1131275.1299999999</v>
      </c>
      <c r="C1472">
        <f>IFERROR(VLOOKUP($A1472,Finnifty!$A$14:$I$486,C$15+1,FALSE),All_curves!C1471)</f>
        <v>1057165.75</v>
      </c>
      <c r="D1472">
        <f>IFERROR(VLOOKUP($A1472,Finnifty!$A$14:$I$486,D$15+1,FALSE),All_curves!D1471)</f>
        <v>1125728.8799999999</v>
      </c>
      <c r="E1472">
        <f>IFERROR(VLOOKUP($A1472,Finnifty!$A$14:$I$486,E$15+1,FALSE),All_curves!E1471)</f>
        <v>1078074.3799999999</v>
      </c>
      <c r="F1472">
        <f>IFERROR(VLOOKUP($A1472,Finnifty!$A$14:$I$486,F$15+1,FALSE),All_curves!F1471)</f>
        <v>1114520.25</v>
      </c>
      <c r="G1472">
        <f>IFERROR(VLOOKUP($A1472,Finnifty!$A$14:$I$486,G$15+1,FALSE),All_curves!G1471)</f>
        <v>1116850.75</v>
      </c>
      <c r="H1472">
        <f>IFERROR(VLOOKUP($A1472,Finnifty!$A$14:$I$486,H$15+1,FALSE),All_curves!H1471)</f>
        <v>1131120.6299999999</v>
      </c>
      <c r="I1472">
        <f>IFERROR(VLOOKUP($A1472,Finnifty!$A$14:$I$486,I$15+1,FALSE),All_curves!I1471)</f>
        <v>1088908.8799999999</v>
      </c>
      <c r="J1472">
        <f>IFERROR(VLOOKUP($A1472,Banknifty!$A$14:$I$4860,2,FALSE),All_curves!J1471)</f>
        <v>19236588</v>
      </c>
      <c r="K1472">
        <f>IFERROR(VLOOKUP($A1472,Banknifty!$A$14:$I$4860,3,FALSE),All_curves!K1471)</f>
        <v>35433792</v>
      </c>
      <c r="L1472">
        <f>IFERROR(VLOOKUP($A1472,Banknifty!$A$14:$I$4860,4,FALSE),All_curves!L1471)</f>
        <v>25670116</v>
      </c>
      <c r="M1472">
        <f>IFERROR(VLOOKUP($A1472,Banknifty!$A$14:$I$4860,5,FALSE),All_curves!M1471)</f>
        <v>36241744</v>
      </c>
      <c r="N1472">
        <f>IFERROR(VLOOKUP($A1472,Banknifty!$A$14:$I$4860,6,FALSE),All_curves!N1471)</f>
        <v>20114892</v>
      </c>
      <c r="O1472">
        <f>IFERROR(VLOOKUP($A1472,Banknifty!$A$14:$I$4860,7,FALSE),All_curves!O1471)</f>
        <v>33599472</v>
      </c>
      <c r="P1472">
        <f>IFERROR(VLOOKUP($A1472,Banknifty!$A$14:$I$4860,8,FALSE),All_curves!P1471)</f>
        <v>33599472</v>
      </c>
      <c r="Q1472">
        <f>IFERROR(VLOOKUP($A1472,Banknifty!$A$14:$I$4860,9,FALSE),All_curves!Q1471)</f>
        <v>26385136</v>
      </c>
      <c r="R1472">
        <f>IFERROR(VLOOKUP($A1472,Nifty!$A$14:$I$4860,2,FALSE),All_curves!R1471)</f>
        <v>11328459</v>
      </c>
      <c r="S1472">
        <f>IFERROR(VLOOKUP($A1472,Nifty!$A$14:$I$4860,3,FALSE),All_curves!S1471)</f>
        <v>13601917</v>
      </c>
      <c r="T1472">
        <f>IFERROR(VLOOKUP($A1472,Nifty!$A$14:$I$4860,4,FALSE),All_curves!T1471)</f>
        <v>13716924</v>
      </c>
      <c r="U1472">
        <f>IFERROR(VLOOKUP($A1472,Nifty!$A$14:$I$4860,5,FALSE),All_curves!U1471)</f>
        <v>13732048</v>
      </c>
      <c r="V1472">
        <f>IFERROR(VLOOKUP($A1472,Nifty!$A$14:$I$4860,6,FALSE),All_curves!V1471)</f>
        <v>12358706</v>
      </c>
      <c r="W1472">
        <f>IFERROR(VLOOKUP($A1472,Nifty!$A$14:$I$4860,7,FALSE),All_curves!W1471)</f>
        <v>14067932</v>
      </c>
      <c r="X1472">
        <f>IFERROR(VLOOKUP($A1472,Nifty!$A$14:$I$4860,8,FALSE),All_curves!X1471)</f>
        <v>13888298</v>
      </c>
      <c r="Y1472">
        <f>IFERROR(VLOOKUP($A1472,Nifty!$A$14:$I$4860,9,FALSE),All_curves!Y1471)</f>
        <v>13054553</v>
      </c>
      <c r="AA1472" s="5">
        <f t="shared" si="621"/>
        <v>-3.7851787150977589E-4</v>
      </c>
      <c r="AB1472" s="5">
        <f t="shared" si="622"/>
        <v>-4.3456558999779293E-3</v>
      </c>
      <c r="AC1472" s="5">
        <f t="shared" si="623"/>
        <v>-4.8398619612073368E-3</v>
      </c>
      <c r="AD1472" s="5">
        <f t="shared" si="624"/>
        <v>-5.3446305347819578E-3</v>
      </c>
      <c r="AE1472" s="5">
        <f t="shared" si="625"/>
        <v>-7.1497106314908354E-3</v>
      </c>
      <c r="AF1472" s="5">
        <f t="shared" si="626"/>
        <v>-5.664667206866647E-3</v>
      </c>
      <c r="AG1472" s="5">
        <f t="shared" si="627"/>
        <v>-4.3279825880376821E-3</v>
      </c>
      <c r="AH1472" s="5">
        <f t="shared" si="628"/>
        <v>1.1432744140482676E-3</v>
      </c>
      <c r="AI1472" s="5">
        <f t="shared" si="604"/>
        <v>-1.4246238793623744E-3</v>
      </c>
      <c r="AJ1472" s="5">
        <f t="shared" si="605"/>
        <v>2.1236072453334476E-3</v>
      </c>
      <c r="AK1472" s="5">
        <f t="shared" si="606"/>
        <v>-2.5934783662842076E-3</v>
      </c>
      <c r="AL1472" s="5">
        <f t="shared" si="607"/>
        <v>0</v>
      </c>
      <c r="AM1472" s="5">
        <f t="shared" si="608"/>
        <v>-6.7235032257586536E-3</v>
      </c>
      <c r="AN1472" s="5">
        <f t="shared" si="609"/>
        <v>3.5389041409952249E-3</v>
      </c>
      <c r="AO1472" s="5">
        <f t="shared" si="610"/>
        <v>3.5389041409952249E-3</v>
      </c>
      <c r="AP1472" s="5">
        <f t="shared" si="611"/>
        <v>3.8307826613503959E-3</v>
      </c>
      <c r="AQ1472" s="5">
        <f t="shared" si="612"/>
        <v>-1.724176673914668E-3</v>
      </c>
      <c r="AR1472" s="5">
        <f t="shared" si="613"/>
        <v>-8.2735995557248199E-4</v>
      </c>
      <c r="AS1472" s="5">
        <f t="shared" si="614"/>
        <v>-9.8241764468409709E-4</v>
      </c>
      <c r="AT1472" s="5">
        <f t="shared" si="615"/>
        <v>0</v>
      </c>
      <c r="AU1472" s="5">
        <f t="shared" si="616"/>
        <v>-1.7241447551387123E-3</v>
      </c>
      <c r="AV1472" s="5">
        <f t="shared" si="617"/>
        <v>-8.2736837126051732E-4</v>
      </c>
      <c r="AW1472" s="5">
        <f t="shared" si="618"/>
        <v>-9.8245167802291089E-4</v>
      </c>
      <c r="AX1472" s="5">
        <f t="shared" si="619"/>
        <v>1.731278052601537E-3</v>
      </c>
      <c r="AZ1472" s="7">
        <f t="shared" si="629"/>
        <v>162.14625921361349</v>
      </c>
      <c r="BA1472" s="4">
        <f t="shared" si="620"/>
        <v>-1.4147416911894455E-3</v>
      </c>
      <c r="BB1472" s="5">
        <f>AZ1472/MAX($AZ$16:AZ1472)-1</f>
        <v>-3.6393303673989408E-3</v>
      </c>
    </row>
    <row r="1473" spans="1:54" x14ac:dyDescent="0.25">
      <c r="A1473" s="3">
        <v>44706</v>
      </c>
      <c r="B1473">
        <f>IFERROR(VLOOKUP($A1473,Finnifty!$A$14:$I$486,B$15+1,FALSE),All_curves!B1472)</f>
        <v>1131275.1299999999</v>
      </c>
      <c r="C1473">
        <f>IFERROR(VLOOKUP($A1473,Finnifty!$A$14:$I$486,C$15+1,FALSE),All_curves!C1472)</f>
        <v>1057165.75</v>
      </c>
      <c r="D1473">
        <f>IFERROR(VLOOKUP($A1473,Finnifty!$A$14:$I$486,D$15+1,FALSE),All_curves!D1472)</f>
        <v>1125728.8799999999</v>
      </c>
      <c r="E1473">
        <f>IFERROR(VLOOKUP($A1473,Finnifty!$A$14:$I$486,E$15+1,FALSE),All_curves!E1472)</f>
        <v>1078074.3799999999</v>
      </c>
      <c r="F1473">
        <f>IFERROR(VLOOKUP($A1473,Finnifty!$A$14:$I$486,F$15+1,FALSE),All_curves!F1472)</f>
        <v>1114520.25</v>
      </c>
      <c r="G1473">
        <f>IFERROR(VLOOKUP($A1473,Finnifty!$A$14:$I$486,G$15+1,FALSE),All_curves!G1472)</f>
        <v>1116850.75</v>
      </c>
      <c r="H1473">
        <f>IFERROR(VLOOKUP($A1473,Finnifty!$A$14:$I$486,H$15+1,FALSE),All_curves!H1472)</f>
        <v>1131120.6299999999</v>
      </c>
      <c r="I1473">
        <f>IFERROR(VLOOKUP($A1473,Finnifty!$A$14:$I$486,I$15+1,FALSE),All_curves!I1472)</f>
        <v>1088908.8799999999</v>
      </c>
      <c r="J1473">
        <f>IFERROR(VLOOKUP($A1473,Banknifty!$A$14:$I$4860,2,FALSE),All_curves!J1472)</f>
        <v>19198844</v>
      </c>
      <c r="K1473">
        <f>IFERROR(VLOOKUP($A1473,Banknifty!$A$14:$I$4860,3,FALSE),All_curves!K1472)</f>
        <v>35478440</v>
      </c>
      <c r="L1473">
        <f>IFERROR(VLOOKUP($A1473,Banknifty!$A$14:$I$4860,4,FALSE),All_curves!L1472)</f>
        <v>25771584</v>
      </c>
      <c r="M1473">
        <f>IFERROR(VLOOKUP($A1473,Banknifty!$A$14:$I$4860,5,FALSE),All_curves!M1472)</f>
        <v>36234708</v>
      </c>
      <c r="N1473">
        <f>IFERROR(VLOOKUP($A1473,Banknifty!$A$14:$I$4860,6,FALSE),All_curves!N1472)</f>
        <v>20068028</v>
      </c>
      <c r="O1473">
        <f>IFERROR(VLOOKUP($A1473,Banknifty!$A$14:$I$4860,7,FALSE),All_curves!O1472)</f>
        <v>34449660</v>
      </c>
      <c r="P1473">
        <f>IFERROR(VLOOKUP($A1473,Banknifty!$A$14:$I$4860,8,FALSE),All_curves!P1472)</f>
        <v>34449660</v>
      </c>
      <c r="Q1473">
        <f>IFERROR(VLOOKUP($A1473,Banknifty!$A$14:$I$4860,9,FALSE),All_curves!Q1472)</f>
        <v>26667286</v>
      </c>
      <c r="R1473">
        <f>IFERROR(VLOOKUP($A1473,Nifty!$A$14:$I$4860,2,FALSE),All_curves!R1472)</f>
        <v>11306394</v>
      </c>
      <c r="S1473">
        <f>IFERROR(VLOOKUP($A1473,Nifty!$A$14:$I$4860,3,FALSE),All_curves!S1472)</f>
        <v>13631985</v>
      </c>
      <c r="T1473">
        <f>IFERROR(VLOOKUP($A1473,Nifty!$A$14:$I$4860,4,FALSE),All_curves!T1472)</f>
        <v>13713380</v>
      </c>
      <c r="U1473">
        <f>IFERROR(VLOOKUP($A1473,Nifty!$A$14:$I$4860,5,FALSE),All_curves!U1472)</f>
        <v>13752044</v>
      </c>
      <c r="V1473">
        <f>IFERROR(VLOOKUP($A1473,Nifty!$A$14:$I$4860,6,FALSE),All_curves!V1472)</f>
        <v>12334634</v>
      </c>
      <c r="W1473">
        <f>IFERROR(VLOOKUP($A1473,Nifty!$A$14:$I$4860,7,FALSE),All_curves!W1472)</f>
        <v>14099030</v>
      </c>
      <c r="X1473">
        <f>IFERROR(VLOOKUP($A1473,Nifty!$A$14:$I$4860,8,FALSE),All_curves!X1472)</f>
        <v>13884709</v>
      </c>
      <c r="Y1473">
        <f>IFERROR(VLOOKUP($A1473,Nifty!$A$14:$I$4860,9,FALSE),All_curves!Y1472)</f>
        <v>13040306</v>
      </c>
      <c r="AA1473" s="5">
        <f t="shared" si="621"/>
        <v>0</v>
      </c>
      <c r="AB1473" s="5">
        <f t="shared" si="622"/>
        <v>0</v>
      </c>
      <c r="AC1473" s="5">
        <f t="shared" si="623"/>
        <v>0</v>
      </c>
      <c r="AD1473" s="5">
        <f t="shared" si="624"/>
        <v>0</v>
      </c>
      <c r="AE1473" s="5">
        <f t="shared" si="625"/>
        <v>0</v>
      </c>
      <c r="AF1473" s="5">
        <f t="shared" si="626"/>
        <v>0</v>
      </c>
      <c r="AG1473" s="5">
        <f t="shared" si="627"/>
        <v>0</v>
      </c>
      <c r="AH1473" s="5">
        <f t="shared" si="628"/>
        <v>0</v>
      </c>
      <c r="AI1473" s="5">
        <f t="shared" si="604"/>
        <v>-1.9620943173498384E-3</v>
      </c>
      <c r="AJ1473" s="5">
        <f t="shared" si="605"/>
        <v>1.2600401334410538E-3</v>
      </c>
      <c r="AK1473" s="5">
        <f t="shared" si="606"/>
        <v>3.9527674904156207E-3</v>
      </c>
      <c r="AL1473" s="5">
        <f t="shared" si="607"/>
        <v>-1.9414076761870014E-4</v>
      </c>
      <c r="AM1473" s="5">
        <f t="shared" si="608"/>
        <v>-2.3298161382123705E-3</v>
      </c>
      <c r="AN1473" s="5">
        <f t="shared" si="609"/>
        <v>2.5303611913901403E-2</v>
      </c>
      <c r="AO1473" s="5">
        <f t="shared" si="610"/>
        <v>2.5303611913901403E-2</v>
      </c>
      <c r="AP1473" s="5">
        <f t="shared" si="611"/>
        <v>1.0693520776243082E-2</v>
      </c>
      <c r="AQ1473" s="5">
        <f t="shared" si="612"/>
        <v>-1.9477494688376895E-3</v>
      </c>
      <c r="AR1473" s="5">
        <f t="shared" si="613"/>
        <v>2.2105707599890945E-3</v>
      </c>
      <c r="AS1473" s="5">
        <f t="shared" si="614"/>
        <v>-2.5836696332204312E-4</v>
      </c>
      <c r="AT1473" s="5">
        <f t="shared" si="615"/>
        <v>1.4561557023395899E-3</v>
      </c>
      <c r="AU1473" s="5">
        <f t="shared" si="616"/>
        <v>-1.9477767332599649E-3</v>
      </c>
      <c r="AV1473" s="5">
        <f t="shared" si="617"/>
        <v>2.2105594482544344E-3</v>
      </c>
      <c r="AW1473" s="5">
        <f t="shared" si="618"/>
        <v>-2.5841899417766712E-4</v>
      </c>
      <c r="AX1473" s="5">
        <f t="shared" si="619"/>
        <v>-1.0913433803516615E-3</v>
      </c>
      <c r="AZ1473" s="7">
        <f t="shared" si="629"/>
        <v>162.56784713124728</v>
      </c>
      <c r="BA1473" s="4">
        <f t="shared" si="620"/>
        <v>2.6000471406398234E-3</v>
      </c>
      <c r="BB1473" s="5">
        <f>AZ1473/MAX($AZ$16:AZ1473)-1</f>
        <v>-1.0487456572747522E-3</v>
      </c>
    </row>
    <row r="1474" spans="1:54" x14ac:dyDescent="0.25">
      <c r="A1474" s="3">
        <v>44707</v>
      </c>
      <c r="B1474">
        <f>IFERROR(VLOOKUP($A1474,Finnifty!$A$14:$I$486,B$15+1,FALSE),All_curves!B1473)</f>
        <v>1133266.75</v>
      </c>
      <c r="C1474">
        <f>IFERROR(VLOOKUP($A1474,Finnifty!$A$14:$I$486,C$15+1,FALSE),All_curves!C1473)</f>
        <v>1059026.8799999999</v>
      </c>
      <c r="D1474">
        <f>IFERROR(VLOOKUP($A1474,Finnifty!$A$14:$I$486,D$15+1,FALSE),All_curves!D1473)</f>
        <v>1125728.8799999999</v>
      </c>
      <c r="E1474">
        <f>IFERROR(VLOOKUP($A1474,Finnifty!$A$14:$I$486,E$15+1,FALSE),All_curves!E1473)</f>
        <v>1078074.3799999999</v>
      </c>
      <c r="F1474">
        <f>IFERROR(VLOOKUP($A1474,Finnifty!$A$14:$I$486,F$15+1,FALSE),All_curves!F1473)</f>
        <v>1114520.25</v>
      </c>
      <c r="G1474">
        <f>IFERROR(VLOOKUP($A1474,Finnifty!$A$14:$I$486,G$15+1,FALSE),All_curves!G1473)</f>
        <v>1118174.5</v>
      </c>
      <c r="H1474">
        <f>IFERROR(VLOOKUP($A1474,Finnifty!$A$14:$I$486,H$15+1,FALSE),All_curves!H1473)</f>
        <v>1132461.3799999999</v>
      </c>
      <c r="I1474">
        <f>IFERROR(VLOOKUP($A1474,Finnifty!$A$14:$I$486,I$15+1,FALSE),All_curves!I1473)</f>
        <v>1090825.8799999999</v>
      </c>
      <c r="J1474">
        <f>IFERROR(VLOOKUP($A1474,Banknifty!$A$14:$I$4860,2,FALSE),All_curves!J1473)</f>
        <v>19363166</v>
      </c>
      <c r="K1474">
        <f>IFERROR(VLOOKUP($A1474,Banknifty!$A$14:$I$4860,3,FALSE),All_curves!K1473)</f>
        <v>34806928</v>
      </c>
      <c r="L1474">
        <f>IFERROR(VLOOKUP($A1474,Banknifty!$A$14:$I$4860,4,FALSE),All_curves!L1473)</f>
        <v>25934836</v>
      </c>
      <c r="M1474">
        <f>IFERROR(VLOOKUP($A1474,Banknifty!$A$14:$I$4860,5,FALSE),All_curves!M1473)</f>
        <v>36441996</v>
      </c>
      <c r="N1474">
        <f>IFERROR(VLOOKUP($A1474,Banknifty!$A$14:$I$4860,6,FALSE),All_curves!N1473)</f>
        <v>20096756</v>
      </c>
      <c r="O1474">
        <f>IFERROR(VLOOKUP($A1474,Banknifty!$A$14:$I$4860,7,FALSE),All_curves!O1473)</f>
        <v>34558372</v>
      </c>
      <c r="P1474">
        <f>IFERROR(VLOOKUP($A1474,Banknifty!$A$14:$I$4860,8,FALSE),All_curves!P1473)</f>
        <v>34558372</v>
      </c>
      <c r="Q1474">
        <f>IFERROR(VLOOKUP($A1474,Banknifty!$A$14:$I$4860,9,FALSE),All_curves!Q1473)</f>
        <v>26699880</v>
      </c>
      <c r="R1474">
        <f>IFERROR(VLOOKUP($A1474,Nifty!$A$14:$I$4860,2,FALSE),All_curves!R1473)</f>
        <v>11129809</v>
      </c>
      <c r="S1474">
        <f>IFERROR(VLOOKUP($A1474,Nifty!$A$14:$I$4860,3,FALSE),All_curves!S1473)</f>
        <v>13413810</v>
      </c>
      <c r="T1474">
        <f>IFERROR(VLOOKUP($A1474,Nifty!$A$14:$I$4860,4,FALSE),All_curves!T1473)</f>
        <v>13498126</v>
      </c>
      <c r="U1474">
        <f>IFERROR(VLOOKUP($A1474,Nifty!$A$14:$I$4860,5,FALSE),All_curves!U1473)</f>
        <v>13534332</v>
      </c>
      <c r="V1474">
        <f>IFERROR(VLOOKUP($A1474,Nifty!$A$14:$I$4860,6,FALSE),All_curves!V1473)</f>
        <v>12194759</v>
      </c>
      <c r="W1474">
        <f>IFERROR(VLOOKUP($A1474,Nifty!$A$14:$I$4860,7,FALSE),All_curves!W1473)</f>
        <v>13932700</v>
      </c>
      <c r="X1474">
        <f>IFERROR(VLOOKUP($A1474,Nifty!$A$14:$I$4860,8,FALSE),All_curves!X1473)</f>
        <v>13805942</v>
      </c>
      <c r="Y1474">
        <f>IFERROR(VLOOKUP($A1474,Nifty!$A$14:$I$4860,9,FALSE),All_curves!Y1473)</f>
        <v>13040306</v>
      </c>
      <c r="AA1474" s="5">
        <f t="shared" si="621"/>
        <v>1.7605089577104049E-3</v>
      </c>
      <c r="AB1474" s="5">
        <f t="shared" si="622"/>
        <v>1.7604902542480705E-3</v>
      </c>
      <c r="AC1474" s="5">
        <f t="shared" si="623"/>
        <v>0</v>
      </c>
      <c r="AD1474" s="5">
        <f t="shared" si="624"/>
        <v>0</v>
      </c>
      <c r="AE1474" s="5">
        <f t="shared" si="625"/>
        <v>0</v>
      </c>
      <c r="AF1474" s="5">
        <f t="shared" si="626"/>
        <v>1.1852523714561691E-3</v>
      </c>
      <c r="AG1474" s="5">
        <f t="shared" si="627"/>
        <v>1.1853289246435139E-3</v>
      </c>
      <c r="AH1474" s="5">
        <f t="shared" si="628"/>
        <v>1.7604778831448176E-3</v>
      </c>
      <c r="AI1474" s="5">
        <f t="shared" si="604"/>
        <v>8.5589528202842935E-3</v>
      </c>
      <c r="AJ1474" s="5">
        <f t="shared" si="605"/>
        <v>-1.8927326004187339E-2</v>
      </c>
      <c r="AK1474" s="5">
        <f t="shared" si="606"/>
        <v>6.3345737693112358E-3</v>
      </c>
      <c r="AL1474" s="5">
        <f t="shared" si="607"/>
        <v>5.7207029238375284E-3</v>
      </c>
      <c r="AM1474" s="5">
        <f t="shared" si="608"/>
        <v>1.4315307911669795E-3</v>
      </c>
      <c r="AN1474" s="5">
        <f t="shared" si="609"/>
        <v>3.1556770081331287E-3</v>
      </c>
      <c r="AO1474" s="5">
        <f t="shared" si="610"/>
        <v>3.1556770081331287E-3</v>
      </c>
      <c r="AP1474" s="5">
        <f t="shared" si="611"/>
        <v>1.2222466133224863E-3</v>
      </c>
      <c r="AQ1474" s="5">
        <f t="shared" si="612"/>
        <v>-1.5618153763259923E-2</v>
      </c>
      <c r="AR1474" s="5">
        <f t="shared" si="613"/>
        <v>-1.6004639089611694E-2</v>
      </c>
      <c r="AS1474" s="5">
        <f t="shared" si="614"/>
        <v>-1.5696640798986139E-2</v>
      </c>
      <c r="AT1474" s="5">
        <f t="shared" si="615"/>
        <v>-1.5831246613230765E-2</v>
      </c>
      <c r="AU1474" s="5">
        <f t="shared" si="616"/>
        <v>-1.1340020303804765E-2</v>
      </c>
      <c r="AV1474" s="5">
        <f t="shared" si="617"/>
        <v>-1.1797265485639752E-2</v>
      </c>
      <c r="AW1474" s="5">
        <f t="shared" si="618"/>
        <v>-5.6729312800145593E-3</v>
      </c>
      <c r="AX1474" s="5">
        <f t="shared" si="619"/>
        <v>0</v>
      </c>
      <c r="AZ1474" s="7">
        <f t="shared" si="629"/>
        <v>162.06892096228822</v>
      </c>
      <c r="BA1474" s="4">
        <f t="shared" si="620"/>
        <v>-3.0690335005559661E-3</v>
      </c>
      <c r="BB1474" s="5">
        <f>AZ1474/MAX($AZ$16:AZ1474)-1</f>
        <v>-4.1145605222749904E-3</v>
      </c>
    </row>
    <row r="1475" spans="1:54" x14ac:dyDescent="0.25">
      <c r="A1475" s="3">
        <v>44708</v>
      </c>
      <c r="B1475">
        <f>IFERROR(VLOOKUP($A1475,Finnifty!$A$14:$I$486,B$15+1,FALSE),All_curves!B1474)</f>
        <v>1136191.1299999999</v>
      </c>
      <c r="C1475">
        <f>IFERROR(VLOOKUP($A1475,Finnifty!$A$14:$I$486,C$15+1,FALSE),All_curves!C1474)</f>
        <v>1061380.8799999999</v>
      </c>
      <c r="D1475">
        <f>IFERROR(VLOOKUP($A1475,Finnifty!$A$14:$I$486,D$15+1,FALSE),All_curves!D1474)</f>
        <v>1125379.25</v>
      </c>
      <c r="E1475">
        <f>IFERROR(VLOOKUP($A1475,Finnifty!$A$14:$I$486,E$15+1,FALSE),All_curves!E1474)</f>
        <v>1077508.6299999999</v>
      </c>
      <c r="F1475">
        <f>IFERROR(VLOOKUP($A1475,Finnifty!$A$14:$I$486,F$15+1,FALSE),All_curves!F1474)</f>
        <v>1113801.6299999999</v>
      </c>
      <c r="G1475">
        <f>IFERROR(VLOOKUP($A1475,Finnifty!$A$14:$I$486,G$15+1,FALSE),All_curves!G1474)</f>
        <v>1120442.5</v>
      </c>
      <c r="H1475">
        <f>IFERROR(VLOOKUP($A1475,Finnifty!$A$14:$I$486,H$15+1,FALSE),All_curves!H1474)</f>
        <v>1134806.25</v>
      </c>
      <c r="I1475">
        <f>IFERROR(VLOOKUP($A1475,Finnifty!$A$14:$I$486,I$15+1,FALSE),All_curves!I1474)</f>
        <v>1092780.1299999999</v>
      </c>
      <c r="J1475">
        <f>IFERROR(VLOOKUP($A1475,Banknifty!$A$14:$I$4860,2,FALSE),All_curves!J1474)</f>
        <v>19343270</v>
      </c>
      <c r="K1475">
        <f>IFERROR(VLOOKUP($A1475,Banknifty!$A$14:$I$4860,3,FALSE),All_curves!K1474)</f>
        <v>34806928</v>
      </c>
      <c r="L1475">
        <f>IFERROR(VLOOKUP($A1475,Banknifty!$A$14:$I$4860,4,FALSE),All_curves!L1474)</f>
        <v>25934836</v>
      </c>
      <c r="M1475">
        <f>IFERROR(VLOOKUP($A1475,Banknifty!$A$14:$I$4860,5,FALSE),All_curves!M1474)</f>
        <v>36441996</v>
      </c>
      <c r="N1475">
        <f>IFERROR(VLOOKUP($A1475,Banknifty!$A$14:$I$4860,6,FALSE),All_curves!N1474)</f>
        <v>19999926</v>
      </c>
      <c r="O1475">
        <f>IFERROR(VLOOKUP($A1475,Banknifty!$A$14:$I$4860,7,FALSE),All_curves!O1474)</f>
        <v>34377692</v>
      </c>
      <c r="P1475">
        <f>IFERROR(VLOOKUP($A1475,Banknifty!$A$14:$I$4860,8,FALSE),All_curves!P1474)</f>
        <v>34377692</v>
      </c>
      <c r="Q1475">
        <f>IFERROR(VLOOKUP($A1475,Banknifty!$A$14:$I$4860,9,FALSE),All_curves!Q1474)</f>
        <v>26706476</v>
      </c>
      <c r="R1475">
        <f>IFERROR(VLOOKUP($A1475,Nifty!$A$14:$I$4860,2,FALSE),All_curves!R1474)</f>
        <v>11124920</v>
      </c>
      <c r="S1475">
        <f>IFERROR(VLOOKUP($A1475,Nifty!$A$14:$I$4860,3,FALSE),All_curves!S1474)</f>
        <v>13413810</v>
      </c>
      <c r="T1475">
        <f>IFERROR(VLOOKUP($A1475,Nifty!$A$14:$I$4860,4,FALSE),All_curves!T1474)</f>
        <v>13498126</v>
      </c>
      <c r="U1475">
        <f>IFERROR(VLOOKUP($A1475,Nifty!$A$14:$I$4860,5,FALSE),All_curves!U1474)</f>
        <v>13534332</v>
      </c>
      <c r="V1475">
        <f>IFERROR(VLOOKUP($A1475,Nifty!$A$14:$I$4860,6,FALSE),All_curves!V1474)</f>
        <v>12175719</v>
      </c>
      <c r="W1475">
        <f>IFERROR(VLOOKUP($A1475,Nifty!$A$14:$I$4860,7,FALSE),All_curves!W1474)</f>
        <v>13917469</v>
      </c>
      <c r="X1475">
        <f>IFERROR(VLOOKUP($A1475,Nifty!$A$14:$I$4860,8,FALSE),All_curves!X1474)</f>
        <v>13805942</v>
      </c>
      <c r="Y1475">
        <f>IFERROR(VLOOKUP($A1475,Nifty!$A$14:$I$4860,9,FALSE),All_curves!Y1474)</f>
        <v>13059294</v>
      </c>
      <c r="AA1475" s="5">
        <f t="shared" si="621"/>
        <v>2.5804868977228335E-3</v>
      </c>
      <c r="AB1475" s="5">
        <f t="shared" si="622"/>
        <v>2.2227953269704503E-3</v>
      </c>
      <c r="AC1475" s="5">
        <f t="shared" si="623"/>
        <v>-3.1058099886349666E-4</v>
      </c>
      <c r="AD1475" s="5">
        <f t="shared" si="624"/>
        <v>-5.2477826251651205E-4</v>
      </c>
      <c r="AE1475" s="5">
        <f t="shared" si="625"/>
        <v>-6.4477967089437982E-4</v>
      </c>
      <c r="AF1475" s="5">
        <f t="shared" si="626"/>
        <v>2.0283059576120532E-3</v>
      </c>
      <c r="AG1475" s="5">
        <f t="shared" si="627"/>
        <v>2.0705959968365661E-3</v>
      </c>
      <c r="AH1475" s="5">
        <f t="shared" si="628"/>
        <v>1.7915324854596015E-3</v>
      </c>
      <c r="AI1475" s="5">
        <f t="shared" si="604"/>
        <v>-1.0275179172661852E-3</v>
      </c>
      <c r="AJ1475" s="5">
        <f t="shared" si="605"/>
        <v>0</v>
      </c>
      <c r="AK1475" s="5">
        <f t="shared" si="606"/>
        <v>0</v>
      </c>
      <c r="AL1475" s="5">
        <f t="shared" si="607"/>
        <v>0</v>
      </c>
      <c r="AM1475" s="5">
        <f t="shared" si="608"/>
        <v>-4.8181905577198147E-3</v>
      </c>
      <c r="AN1475" s="5">
        <f t="shared" si="609"/>
        <v>-5.2282555439822076E-3</v>
      </c>
      <c r="AO1475" s="5">
        <f t="shared" si="610"/>
        <v>-5.2282555439822076E-3</v>
      </c>
      <c r="AP1475" s="5">
        <f t="shared" si="611"/>
        <v>2.4704230880434608E-4</v>
      </c>
      <c r="AQ1475" s="5">
        <f t="shared" si="612"/>
        <v>-4.3927079072070274E-4</v>
      </c>
      <c r="AR1475" s="5">
        <f t="shared" si="613"/>
        <v>0</v>
      </c>
      <c r="AS1475" s="5">
        <f t="shared" si="614"/>
        <v>0</v>
      </c>
      <c r="AT1475" s="5">
        <f t="shared" si="615"/>
        <v>0</v>
      </c>
      <c r="AU1475" s="5">
        <f t="shared" si="616"/>
        <v>-1.5613264681983985E-3</v>
      </c>
      <c r="AV1475" s="5">
        <f t="shared" si="617"/>
        <v>-1.0931836614582746E-3</v>
      </c>
      <c r="AW1475" s="5">
        <f t="shared" si="618"/>
        <v>0</v>
      </c>
      <c r="AX1475" s="5">
        <f t="shared" si="619"/>
        <v>1.4561008000886222E-3</v>
      </c>
      <c r="AZ1475" s="7">
        <f t="shared" si="629"/>
        <v>162.01166147469931</v>
      </c>
      <c r="BA1475" s="4">
        <f t="shared" si="620"/>
        <v>-3.5330331842115448E-4</v>
      </c>
      <c r="BB1475" s="5">
        <f>AZ1475/MAX($AZ$16:AZ1475)-1</f>
        <v>-4.4664101528097966E-3</v>
      </c>
    </row>
    <row r="1476" spans="1:54" x14ac:dyDescent="0.25">
      <c r="A1476" s="3">
        <v>44711</v>
      </c>
      <c r="B1476">
        <f>IFERROR(VLOOKUP($A1476,Finnifty!$A$14:$I$486,B$15+1,FALSE),All_curves!B1475)</f>
        <v>1142598.6299999999</v>
      </c>
      <c r="C1476">
        <f>IFERROR(VLOOKUP($A1476,Finnifty!$A$14:$I$486,C$15+1,FALSE),All_curves!C1475)</f>
        <v>1067909.5</v>
      </c>
      <c r="D1476">
        <f>IFERROR(VLOOKUP($A1476,Finnifty!$A$14:$I$486,D$15+1,FALSE),All_curves!D1475)</f>
        <v>1129046.6299999999</v>
      </c>
      <c r="E1476">
        <f>IFERROR(VLOOKUP($A1476,Finnifty!$A$14:$I$486,E$15+1,FALSE),All_curves!E1475)</f>
        <v>1081302.8799999999</v>
      </c>
      <c r="F1476">
        <f>IFERROR(VLOOKUP($A1476,Finnifty!$A$14:$I$486,F$15+1,FALSE),All_curves!F1475)</f>
        <v>1121325.6299999999</v>
      </c>
      <c r="G1476">
        <f>IFERROR(VLOOKUP($A1476,Finnifty!$A$14:$I$486,G$15+1,FALSE),All_curves!G1475)</f>
        <v>1129626.6299999999</v>
      </c>
      <c r="H1476">
        <f>IFERROR(VLOOKUP($A1476,Finnifty!$A$14:$I$486,H$15+1,FALSE),All_curves!H1475)</f>
        <v>1141347.1299999999</v>
      </c>
      <c r="I1476">
        <f>IFERROR(VLOOKUP($A1476,Finnifty!$A$14:$I$486,I$15+1,FALSE),All_curves!I1475)</f>
        <v>1096628.25</v>
      </c>
      <c r="J1476">
        <f>IFERROR(VLOOKUP($A1476,Banknifty!$A$14:$I$4860,2,FALSE),All_curves!J1475)</f>
        <v>19417912</v>
      </c>
      <c r="K1476">
        <f>IFERROR(VLOOKUP($A1476,Banknifty!$A$14:$I$4860,3,FALSE),All_curves!K1475)</f>
        <v>34806928</v>
      </c>
      <c r="L1476">
        <f>IFERROR(VLOOKUP($A1476,Banknifty!$A$14:$I$4860,4,FALSE),All_curves!L1475)</f>
        <v>25934836</v>
      </c>
      <c r="M1476">
        <f>IFERROR(VLOOKUP($A1476,Banknifty!$A$14:$I$4860,5,FALSE),All_curves!M1475)</f>
        <v>36441996</v>
      </c>
      <c r="N1476">
        <f>IFERROR(VLOOKUP($A1476,Banknifty!$A$14:$I$4860,6,FALSE),All_curves!N1475)</f>
        <v>19971434</v>
      </c>
      <c r="O1476">
        <f>IFERROR(VLOOKUP($A1476,Banknifty!$A$14:$I$4860,7,FALSE),All_curves!O1475)</f>
        <v>34450700</v>
      </c>
      <c r="P1476">
        <f>IFERROR(VLOOKUP($A1476,Banknifty!$A$14:$I$4860,8,FALSE),All_curves!P1475)</f>
        <v>34450700</v>
      </c>
      <c r="Q1476">
        <f>IFERROR(VLOOKUP($A1476,Banknifty!$A$14:$I$4860,9,FALSE),All_curves!Q1475)</f>
        <v>26706476</v>
      </c>
      <c r="R1476">
        <f>IFERROR(VLOOKUP($A1476,Nifty!$A$14:$I$4860,2,FALSE),All_curves!R1475)</f>
        <v>11176178</v>
      </c>
      <c r="S1476">
        <f>IFERROR(VLOOKUP($A1476,Nifty!$A$14:$I$4860,3,FALSE),All_curves!S1475)</f>
        <v>13409755</v>
      </c>
      <c r="T1476">
        <f>IFERROR(VLOOKUP($A1476,Nifty!$A$14:$I$4860,4,FALSE),All_curves!T1475)</f>
        <v>13484342</v>
      </c>
      <c r="U1476">
        <f>IFERROR(VLOOKUP($A1476,Nifty!$A$14:$I$4860,5,FALSE),All_curves!U1475)</f>
        <v>13531986</v>
      </c>
      <c r="V1476">
        <f>IFERROR(VLOOKUP($A1476,Nifty!$A$14:$I$4860,6,FALSE),All_curves!V1475)</f>
        <v>12231818</v>
      </c>
      <c r="W1476">
        <f>IFERROR(VLOOKUP($A1476,Nifty!$A$14:$I$4860,7,FALSE),All_curves!W1475)</f>
        <v>13913263</v>
      </c>
      <c r="X1476">
        <f>IFERROR(VLOOKUP($A1476,Nifty!$A$14:$I$4860,8,FALSE),All_curves!X1475)</f>
        <v>13791845</v>
      </c>
      <c r="Y1476">
        <f>IFERROR(VLOOKUP($A1476,Nifty!$A$14:$I$4860,9,FALSE),All_curves!Y1475)</f>
        <v>12983517</v>
      </c>
      <c r="AA1476" s="5">
        <f t="shared" si="621"/>
        <v>5.6394561010171262E-3</v>
      </c>
      <c r="AB1476" s="5">
        <f t="shared" si="622"/>
        <v>6.1510623782861096E-3</v>
      </c>
      <c r="AC1476" s="5">
        <f t="shared" si="623"/>
        <v>3.2587947574116427E-3</v>
      </c>
      <c r="AD1476" s="5">
        <f t="shared" si="624"/>
        <v>3.5213175044361833E-3</v>
      </c>
      <c r="AE1476" s="5">
        <f t="shared" si="625"/>
        <v>6.7552424034431624E-3</v>
      </c>
      <c r="AF1476" s="5">
        <f t="shared" si="626"/>
        <v>8.1968775729230892E-3</v>
      </c>
      <c r="AG1476" s="5">
        <f t="shared" si="627"/>
        <v>5.7638737890277625E-3</v>
      </c>
      <c r="AH1476" s="5">
        <f t="shared" si="628"/>
        <v>3.5214037063431292E-3</v>
      </c>
      <c r="AI1476" s="5">
        <f t="shared" si="604"/>
        <v>3.8588098082692479E-3</v>
      </c>
      <c r="AJ1476" s="5">
        <f t="shared" si="605"/>
        <v>0</v>
      </c>
      <c r="AK1476" s="5">
        <f t="shared" si="606"/>
        <v>0</v>
      </c>
      <c r="AL1476" s="5">
        <f t="shared" si="607"/>
        <v>0</v>
      </c>
      <c r="AM1476" s="5">
        <f t="shared" si="608"/>
        <v>-1.4246052710394919E-3</v>
      </c>
      <c r="AN1476" s="5">
        <f t="shared" si="609"/>
        <v>2.1237027779525963E-3</v>
      </c>
      <c r="AO1476" s="5">
        <f t="shared" si="610"/>
        <v>2.1237027779525963E-3</v>
      </c>
      <c r="AP1476" s="5">
        <f t="shared" si="611"/>
        <v>0</v>
      </c>
      <c r="AQ1476" s="5">
        <f t="shared" si="612"/>
        <v>4.6074938066971161E-3</v>
      </c>
      <c r="AR1476" s="5">
        <f t="shared" si="613"/>
        <v>-3.0230039041856394E-4</v>
      </c>
      <c r="AS1476" s="5">
        <f t="shared" si="614"/>
        <v>-1.0211787917818738E-3</v>
      </c>
      <c r="AT1476" s="5">
        <f t="shared" si="615"/>
        <v>-1.7333696262211706E-4</v>
      </c>
      <c r="AU1476" s="5">
        <f t="shared" si="616"/>
        <v>4.6074486443059559E-3</v>
      </c>
      <c r="AV1476" s="5">
        <f t="shared" si="617"/>
        <v>-3.0221012168230033E-4</v>
      </c>
      <c r="AW1476" s="5">
        <f t="shared" si="618"/>
        <v>-1.021082081903546E-3</v>
      </c>
      <c r="AX1476" s="5">
        <f t="shared" si="619"/>
        <v>-5.802534195186948E-3</v>
      </c>
      <c r="AZ1476" s="7">
        <f t="shared" si="629"/>
        <v>162.34973889219228</v>
      </c>
      <c r="BA1476" s="4">
        <f t="shared" si="620"/>
        <v>2.0867474255596204E-3</v>
      </c>
      <c r="BB1476" s="5">
        <f>AZ1476/MAX($AZ$16:AZ1476)-1</f>
        <v>-2.3889829971379672E-3</v>
      </c>
    </row>
    <row r="1477" spans="1:54" x14ac:dyDescent="0.25">
      <c r="A1477" s="3">
        <v>44712</v>
      </c>
      <c r="B1477">
        <f>IFERROR(VLOOKUP($A1477,Finnifty!$A$14:$I$486,B$15+1,FALSE),All_curves!B1476)</f>
        <v>1132751.3799999999</v>
      </c>
      <c r="C1477">
        <f>IFERROR(VLOOKUP($A1477,Finnifty!$A$14:$I$486,C$15+1,FALSE),All_curves!C1476)</f>
        <v>1062261.6299999999</v>
      </c>
      <c r="D1477">
        <f>IFERROR(VLOOKUP($A1477,Finnifty!$A$14:$I$486,D$15+1,FALSE),All_curves!D1476)</f>
        <v>1125393.8799999999</v>
      </c>
      <c r="E1477">
        <f>IFERROR(VLOOKUP($A1477,Finnifty!$A$14:$I$486,E$15+1,FALSE),All_curves!E1476)</f>
        <v>1081302.8799999999</v>
      </c>
      <c r="F1477">
        <f>IFERROR(VLOOKUP($A1477,Finnifty!$A$14:$I$486,F$15+1,FALSE),All_curves!F1476)</f>
        <v>1118119.3799999999</v>
      </c>
      <c r="G1477">
        <f>IFERROR(VLOOKUP($A1477,Finnifty!$A$14:$I$486,G$15+1,FALSE),All_curves!G1476)</f>
        <v>1125231</v>
      </c>
      <c r="H1477">
        <f>IFERROR(VLOOKUP($A1477,Finnifty!$A$14:$I$486,H$15+1,FALSE),All_curves!H1476)</f>
        <v>1134800</v>
      </c>
      <c r="I1477">
        <f>IFERROR(VLOOKUP($A1477,Finnifty!$A$14:$I$486,I$15+1,FALSE),All_curves!I1476)</f>
        <v>1096628.25</v>
      </c>
      <c r="J1477">
        <f>IFERROR(VLOOKUP($A1477,Banknifty!$A$14:$I$4860,2,FALSE),All_curves!J1476)</f>
        <v>19361406</v>
      </c>
      <c r="K1477">
        <f>IFERROR(VLOOKUP($A1477,Banknifty!$A$14:$I$4860,3,FALSE),All_curves!K1476)</f>
        <v>34705644</v>
      </c>
      <c r="L1477">
        <f>IFERROR(VLOOKUP($A1477,Banknifty!$A$14:$I$4860,4,FALSE),All_curves!L1476)</f>
        <v>25928114</v>
      </c>
      <c r="M1477">
        <f>IFERROR(VLOOKUP($A1477,Banknifty!$A$14:$I$4860,5,FALSE),All_curves!M1476)</f>
        <v>36432552</v>
      </c>
      <c r="N1477">
        <f>IFERROR(VLOOKUP($A1477,Banknifty!$A$14:$I$4860,6,FALSE),All_curves!N1476)</f>
        <v>19932246</v>
      </c>
      <c r="O1477">
        <f>IFERROR(VLOOKUP($A1477,Banknifty!$A$14:$I$4860,7,FALSE),All_curves!O1476)</f>
        <v>34494112</v>
      </c>
      <c r="P1477">
        <f>IFERROR(VLOOKUP($A1477,Banknifty!$A$14:$I$4860,8,FALSE),All_curves!P1476)</f>
        <v>34494112</v>
      </c>
      <c r="Q1477">
        <f>IFERROR(VLOOKUP($A1477,Banknifty!$A$14:$I$4860,9,FALSE),All_curves!Q1476)</f>
        <v>26701290</v>
      </c>
      <c r="R1477">
        <f>IFERROR(VLOOKUP($A1477,Nifty!$A$14:$I$4860,2,FALSE),All_curves!R1476)</f>
        <v>11104145</v>
      </c>
      <c r="S1477">
        <f>IFERROR(VLOOKUP($A1477,Nifty!$A$14:$I$4860,3,FALSE),All_curves!S1476)</f>
        <v>13302514</v>
      </c>
      <c r="T1477">
        <f>IFERROR(VLOOKUP($A1477,Nifty!$A$14:$I$4860,4,FALSE),All_curves!T1476)</f>
        <v>13413402</v>
      </c>
      <c r="U1477">
        <f>IFERROR(VLOOKUP($A1477,Nifty!$A$14:$I$4860,5,FALSE),All_curves!U1476)</f>
        <v>13474736</v>
      </c>
      <c r="V1477">
        <f>IFERROR(VLOOKUP($A1477,Nifty!$A$14:$I$4860,6,FALSE),All_curves!V1476)</f>
        <v>12152981</v>
      </c>
      <c r="W1477">
        <f>IFERROR(VLOOKUP($A1477,Nifty!$A$14:$I$4860,7,FALSE),All_curves!W1476)</f>
        <v>13801994</v>
      </c>
      <c r="X1477">
        <f>IFERROR(VLOOKUP($A1477,Nifty!$A$14:$I$4860,8,FALSE),All_curves!X1476)</f>
        <v>13719287</v>
      </c>
      <c r="Y1477">
        <f>IFERROR(VLOOKUP($A1477,Nifty!$A$14:$I$4860,9,FALSE),All_curves!Y1476)</f>
        <v>12983517</v>
      </c>
      <c r="AA1477" s="5">
        <f t="shared" si="621"/>
        <v>-8.6182931971483523E-3</v>
      </c>
      <c r="AB1477" s="5">
        <f t="shared" si="622"/>
        <v>-5.2887159445628162E-3</v>
      </c>
      <c r="AC1477" s="5">
        <f t="shared" si="623"/>
        <v>-3.2352516742377713E-3</v>
      </c>
      <c r="AD1477" s="5">
        <f t="shared" si="624"/>
        <v>0</v>
      </c>
      <c r="AE1477" s="5">
        <f t="shared" si="625"/>
        <v>-2.8593389058626517E-3</v>
      </c>
      <c r="AF1477" s="5">
        <f t="shared" si="626"/>
        <v>-3.89122377541673E-3</v>
      </c>
      <c r="AG1477" s="5">
        <f t="shared" si="627"/>
        <v>-5.7363179245913942E-3</v>
      </c>
      <c r="AH1477" s="5">
        <f t="shared" si="628"/>
        <v>0</v>
      </c>
      <c r="AI1477" s="5">
        <f t="shared" si="604"/>
        <v>-2.9099936182633845E-3</v>
      </c>
      <c r="AJ1477" s="5">
        <f t="shared" si="605"/>
        <v>-2.9098804697731406E-3</v>
      </c>
      <c r="AK1477" s="5">
        <f t="shared" si="606"/>
        <v>-2.5918806658353777E-4</v>
      </c>
      <c r="AL1477" s="5">
        <f t="shared" si="607"/>
        <v>-2.5915155690159342E-4</v>
      </c>
      <c r="AM1477" s="5">
        <f t="shared" si="608"/>
        <v>-1.9622026139936022E-3</v>
      </c>
      <c r="AN1477" s="5">
        <f t="shared" si="609"/>
        <v>1.2601195331298776E-3</v>
      </c>
      <c r="AO1477" s="5">
        <f t="shared" si="610"/>
        <v>1.2601195331298776E-3</v>
      </c>
      <c r="AP1477" s="5">
        <f t="shared" si="611"/>
        <v>-1.9418511075741662E-4</v>
      </c>
      <c r="AQ1477" s="5">
        <f t="shared" si="612"/>
        <v>-6.4452266239853895E-3</v>
      </c>
      <c r="AR1477" s="5">
        <f t="shared" si="613"/>
        <v>-7.9972378317128001E-3</v>
      </c>
      <c r="AS1477" s="5">
        <f t="shared" si="614"/>
        <v>-5.2609166987903633E-3</v>
      </c>
      <c r="AT1477" s="5">
        <f t="shared" si="615"/>
        <v>-4.2307167624914266E-3</v>
      </c>
      <c r="AU1477" s="5">
        <f t="shared" si="616"/>
        <v>-6.4452397836527453E-3</v>
      </c>
      <c r="AV1477" s="5">
        <f t="shared" si="617"/>
        <v>-7.9973331920771829E-3</v>
      </c>
      <c r="AW1477" s="5">
        <f t="shared" si="618"/>
        <v>-5.2609349945565986E-3</v>
      </c>
      <c r="AX1477" s="5">
        <f t="shared" si="619"/>
        <v>0</v>
      </c>
      <c r="AZ1477" s="7">
        <f t="shared" si="629"/>
        <v>161.81370666444522</v>
      </c>
      <c r="BA1477" s="4">
        <f t="shared" si="620"/>
        <v>-3.3017129032957972E-3</v>
      </c>
      <c r="BB1477" s="5">
        <f>AZ1477/MAX($AZ$16:AZ1477)-1</f>
        <v>-5.6828081644464401E-3</v>
      </c>
    </row>
    <row r="1478" spans="1:54" x14ac:dyDescent="0.25">
      <c r="A1478" s="3">
        <v>44713</v>
      </c>
      <c r="B1478">
        <f>IFERROR(VLOOKUP($A1478,Finnifty!$A$14:$I$486,B$15+1,FALSE),All_curves!B1477)</f>
        <v>1132751.3799999999</v>
      </c>
      <c r="C1478">
        <f>IFERROR(VLOOKUP($A1478,Finnifty!$A$14:$I$486,C$15+1,FALSE),All_curves!C1477)</f>
        <v>1062261.6299999999</v>
      </c>
      <c r="D1478">
        <f>IFERROR(VLOOKUP($A1478,Finnifty!$A$14:$I$486,D$15+1,FALSE),All_curves!D1477)</f>
        <v>1125393.8799999999</v>
      </c>
      <c r="E1478">
        <f>IFERROR(VLOOKUP($A1478,Finnifty!$A$14:$I$486,E$15+1,FALSE),All_curves!E1477)</f>
        <v>1081302.8799999999</v>
      </c>
      <c r="F1478">
        <f>IFERROR(VLOOKUP($A1478,Finnifty!$A$14:$I$486,F$15+1,FALSE),All_curves!F1477)</f>
        <v>1118119.3799999999</v>
      </c>
      <c r="G1478">
        <f>IFERROR(VLOOKUP($A1478,Finnifty!$A$14:$I$486,G$15+1,FALSE),All_curves!G1477)</f>
        <v>1125231</v>
      </c>
      <c r="H1478">
        <f>IFERROR(VLOOKUP($A1478,Finnifty!$A$14:$I$486,H$15+1,FALSE),All_curves!H1477)</f>
        <v>1134800</v>
      </c>
      <c r="I1478">
        <f>IFERROR(VLOOKUP($A1478,Finnifty!$A$14:$I$486,I$15+1,FALSE),All_curves!I1477)</f>
        <v>1096628.25</v>
      </c>
      <c r="J1478">
        <f>IFERROR(VLOOKUP($A1478,Banknifty!$A$14:$I$4860,2,FALSE),All_curves!J1477)</f>
        <v>19299280</v>
      </c>
      <c r="K1478">
        <f>IFERROR(VLOOKUP($A1478,Banknifty!$A$14:$I$4860,3,FALSE),All_curves!K1477)</f>
        <v>34463168</v>
      </c>
      <c r="L1478">
        <f>IFERROR(VLOOKUP($A1478,Banknifty!$A$14:$I$4860,4,FALSE),All_curves!L1477)</f>
        <v>25843210</v>
      </c>
      <c r="M1478">
        <f>IFERROR(VLOOKUP($A1478,Banknifty!$A$14:$I$4860,5,FALSE),All_curves!M1477)</f>
        <v>36344828</v>
      </c>
      <c r="N1478">
        <f>IFERROR(VLOOKUP($A1478,Banknifty!$A$14:$I$4860,6,FALSE),All_curves!N1477)</f>
        <v>20041712</v>
      </c>
      <c r="O1478">
        <f>IFERROR(VLOOKUP($A1478,Banknifty!$A$14:$I$4860,7,FALSE),All_curves!O1477)</f>
        <v>34270376</v>
      </c>
      <c r="P1478">
        <f>IFERROR(VLOOKUP($A1478,Banknifty!$A$14:$I$4860,8,FALSE),All_curves!P1477)</f>
        <v>34270376</v>
      </c>
      <c r="Q1478">
        <f>IFERROR(VLOOKUP($A1478,Banknifty!$A$14:$I$4860,9,FALSE),All_curves!Q1477)</f>
        <v>26633276</v>
      </c>
      <c r="R1478">
        <f>IFERROR(VLOOKUP($A1478,Nifty!$A$14:$I$4860,2,FALSE),All_curves!R1477)</f>
        <v>11041541</v>
      </c>
      <c r="S1478">
        <f>IFERROR(VLOOKUP($A1478,Nifty!$A$14:$I$4860,3,FALSE),All_curves!S1477)</f>
        <v>13293928</v>
      </c>
      <c r="T1478">
        <f>IFERROR(VLOOKUP($A1478,Nifty!$A$14:$I$4860,4,FALSE),All_curves!T1477)</f>
        <v>13391277</v>
      </c>
      <c r="U1478">
        <f>IFERROR(VLOOKUP($A1478,Nifty!$A$14:$I$4860,5,FALSE),All_curves!U1477)</f>
        <v>13446277</v>
      </c>
      <c r="V1478">
        <f>IFERROR(VLOOKUP($A1478,Nifty!$A$14:$I$4860,6,FALSE),All_curves!V1477)</f>
        <v>12084464</v>
      </c>
      <c r="W1478">
        <f>IFERROR(VLOOKUP($A1478,Nifty!$A$14:$I$4860,7,FALSE),All_curves!W1477)</f>
        <v>13793087</v>
      </c>
      <c r="X1478">
        <f>IFERROR(VLOOKUP($A1478,Nifty!$A$14:$I$4860,8,FALSE),All_curves!X1477)</f>
        <v>13696658</v>
      </c>
      <c r="Y1478">
        <f>IFERROR(VLOOKUP($A1478,Nifty!$A$14:$I$4860,9,FALSE),All_curves!Y1477)</f>
        <v>12981267</v>
      </c>
      <c r="AA1478" s="5">
        <f t="shared" si="621"/>
        <v>0</v>
      </c>
      <c r="AB1478" s="5">
        <f t="shared" si="622"/>
        <v>0</v>
      </c>
      <c r="AC1478" s="5">
        <f t="shared" si="623"/>
        <v>0</v>
      </c>
      <c r="AD1478" s="5">
        <f t="shared" si="624"/>
        <v>0</v>
      </c>
      <c r="AE1478" s="5">
        <f t="shared" si="625"/>
        <v>0</v>
      </c>
      <c r="AF1478" s="5">
        <f t="shared" si="626"/>
        <v>0</v>
      </c>
      <c r="AG1478" s="5">
        <f t="shared" si="627"/>
        <v>0</v>
      </c>
      <c r="AH1478" s="5">
        <f t="shared" si="628"/>
        <v>0</v>
      </c>
      <c r="AI1478" s="5">
        <f t="shared" si="604"/>
        <v>-3.2087545708199272E-3</v>
      </c>
      <c r="AJ1478" s="5">
        <f t="shared" si="605"/>
        <v>-6.986644593023561E-3</v>
      </c>
      <c r="AK1478" s="5">
        <f t="shared" si="606"/>
        <v>-3.2745922052024312E-3</v>
      </c>
      <c r="AL1478" s="5">
        <f t="shared" si="607"/>
        <v>-2.4078466970965939E-3</v>
      </c>
      <c r="AM1478" s="5">
        <f t="shared" si="608"/>
        <v>5.4919049263189024E-3</v>
      </c>
      <c r="AN1478" s="5">
        <f t="shared" si="609"/>
        <v>-6.4862084288471733E-3</v>
      </c>
      <c r="AO1478" s="5">
        <f t="shared" si="610"/>
        <v>-6.4862084288471733E-3</v>
      </c>
      <c r="AP1478" s="5">
        <f t="shared" si="611"/>
        <v>-2.5472177561458587E-3</v>
      </c>
      <c r="AQ1478" s="5">
        <f t="shared" si="612"/>
        <v>-5.6378946780684114E-3</v>
      </c>
      <c r="AR1478" s="5">
        <f t="shared" si="613"/>
        <v>-6.4544190669524326E-4</v>
      </c>
      <c r="AS1478" s="5">
        <f t="shared" si="614"/>
        <v>-1.6494696871084402E-3</v>
      </c>
      <c r="AT1478" s="5">
        <f t="shared" si="615"/>
        <v>-2.1120265361784796E-3</v>
      </c>
      <c r="AU1478" s="5">
        <f t="shared" si="616"/>
        <v>-5.6378760075408429E-3</v>
      </c>
      <c r="AV1478" s="5">
        <f t="shared" si="617"/>
        <v>-6.4534153543316375E-4</v>
      </c>
      <c r="AW1478" s="5">
        <f t="shared" si="618"/>
        <v>-1.6494297407729785E-3</v>
      </c>
      <c r="AX1478" s="5">
        <f t="shared" si="619"/>
        <v>-1.7329664989851334E-4</v>
      </c>
      <c r="AZ1478" s="7">
        <f t="shared" si="629"/>
        <v>161.51666831424188</v>
      </c>
      <c r="BA1478" s="4">
        <f t="shared" si="620"/>
        <v>-1.8356810206399954E-3</v>
      </c>
      <c r="BB1478" s="5">
        <f>AZ1478/MAX($AZ$16:AZ1478)-1</f>
        <v>-7.508057361995002E-3</v>
      </c>
    </row>
    <row r="1479" spans="1:54" x14ac:dyDescent="0.25">
      <c r="A1479" s="3">
        <v>44714</v>
      </c>
      <c r="B1479">
        <f>IFERROR(VLOOKUP($A1479,Finnifty!$A$14:$I$486,B$15+1,FALSE),All_curves!B1478)</f>
        <v>1132751.3799999999</v>
      </c>
      <c r="C1479">
        <f>IFERROR(VLOOKUP($A1479,Finnifty!$A$14:$I$486,C$15+1,FALSE),All_curves!C1478)</f>
        <v>1062261.6299999999</v>
      </c>
      <c r="D1479">
        <f>IFERROR(VLOOKUP($A1479,Finnifty!$A$14:$I$486,D$15+1,FALSE),All_curves!D1478)</f>
        <v>1125393.8799999999</v>
      </c>
      <c r="E1479">
        <f>IFERROR(VLOOKUP($A1479,Finnifty!$A$14:$I$486,E$15+1,FALSE),All_curves!E1478)</f>
        <v>1081302.8799999999</v>
      </c>
      <c r="F1479">
        <f>IFERROR(VLOOKUP($A1479,Finnifty!$A$14:$I$486,F$15+1,FALSE),All_curves!F1478)</f>
        <v>1118119.3799999999</v>
      </c>
      <c r="G1479">
        <f>IFERROR(VLOOKUP($A1479,Finnifty!$A$14:$I$486,G$15+1,FALSE),All_curves!G1478)</f>
        <v>1125231</v>
      </c>
      <c r="H1479">
        <f>IFERROR(VLOOKUP($A1479,Finnifty!$A$14:$I$486,H$15+1,FALSE),All_curves!H1478)</f>
        <v>1134800</v>
      </c>
      <c r="I1479">
        <f>IFERROR(VLOOKUP($A1479,Finnifty!$A$14:$I$486,I$15+1,FALSE),All_curves!I1478)</f>
        <v>1096628.25</v>
      </c>
      <c r="J1479">
        <f>IFERROR(VLOOKUP($A1479,Banknifty!$A$14:$I$4860,2,FALSE),All_curves!J1478)</f>
        <v>19173502</v>
      </c>
      <c r="K1479">
        <f>IFERROR(VLOOKUP($A1479,Banknifty!$A$14:$I$4860,3,FALSE),All_curves!K1478)</f>
        <v>34113132</v>
      </c>
      <c r="L1479">
        <f>IFERROR(VLOOKUP($A1479,Banknifty!$A$14:$I$4860,4,FALSE),All_curves!L1478)</f>
        <v>25775524</v>
      </c>
      <c r="M1479">
        <f>IFERROR(VLOOKUP($A1479,Banknifty!$A$14:$I$4860,5,FALSE),All_curves!M1478)</f>
        <v>36193032</v>
      </c>
      <c r="N1479">
        <f>IFERROR(VLOOKUP($A1479,Banknifty!$A$14:$I$4860,6,FALSE),All_curves!N1478)</f>
        <v>20063286</v>
      </c>
      <c r="O1479">
        <f>IFERROR(VLOOKUP($A1479,Banknifty!$A$14:$I$4860,7,FALSE),All_curves!O1478)</f>
        <v>34355596</v>
      </c>
      <c r="P1479">
        <f>IFERROR(VLOOKUP($A1479,Banknifty!$A$14:$I$4860,8,FALSE),All_curves!P1478)</f>
        <v>34355596</v>
      </c>
      <c r="Q1479">
        <f>IFERROR(VLOOKUP($A1479,Banknifty!$A$14:$I$4860,9,FALSE),All_curves!Q1478)</f>
        <v>26719134</v>
      </c>
      <c r="R1479">
        <f>IFERROR(VLOOKUP($A1479,Nifty!$A$14:$I$4860,2,FALSE),All_curves!R1478)</f>
        <v>11139833</v>
      </c>
      <c r="S1479">
        <f>IFERROR(VLOOKUP($A1479,Nifty!$A$14:$I$4860,3,FALSE),All_curves!S1478)</f>
        <v>13404378</v>
      </c>
      <c r="T1479">
        <f>IFERROR(VLOOKUP($A1479,Nifty!$A$14:$I$4860,4,FALSE),All_curves!T1478)</f>
        <v>13418036</v>
      </c>
      <c r="U1479">
        <f>IFERROR(VLOOKUP($A1479,Nifty!$A$14:$I$4860,5,FALSE),All_curves!U1478)</f>
        <v>13503132</v>
      </c>
      <c r="V1479">
        <f>IFERROR(VLOOKUP($A1479,Nifty!$A$14:$I$4860,6,FALSE),All_curves!V1478)</f>
        <v>12096833</v>
      </c>
      <c r="W1479">
        <f>IFERROR(VLOOKUP($A1479,Nifty!$A$14:$I$4860,7,FALSE),All_curves!W1478)</f>
        <v>13869402</v>
      </c>
      <c r="X1479">
        <f>IFERROR(VLOOKUP($A1479,Nifty!$A$14:$I$4860,8,FALSE),All_curves!X1478)</f>
        <v>13712354</v>
      </c>
      <c r="Y1479">
        <f>IFERROR(VLOOKUP($A1479,Nifty!$A$14:$I$4860,9,FALSE),All_curves!Y1478)</f>
        <v>12926346</v>
      </c>
      <c r="AA1479" s="5">
        <f t="shared" si="621"/>
        <v>0</v>
      </c>
      <c r="AB1479" s="5">
        <f t="shared" si="622"/>
        <v>0</v>
      </c>
      <c r="AC1479" s="5">
        <f t="shared" si="623"/>
        <v>0</v>
      </c>
      <c r="AD1479" s="5">
        <f t="shared" si="624"/>
        <v>0</v>
      </c>
      <c r="AE1479" s="5">
        <f t="shared" si="625"/>
        <v>0</v>
      </c>
      <c r="AF1479" s="5">
        <f t="shared" si="626"/>
        <v>0</v>
      </c>
      <c r="AG1479" s="5">
        <f t="shared" si="627"/>
        <v>0</v>
      </c>
      <c r="AH1479" s="5">
        <f t="shared" si="628"/>
        <v>0</v>
      </c>
      <c r="AI1479" s="5">
        <f t="shared" si="604"/>
        <v>-6.5172379487732357E-3</v>
      </c>
      <c r="AJ1479" s="5">
        <f t="shared" si="605"/>
        <v>-1.0156814370634759E-2</v>
      </c>
      <c r="AK1479" s="5">
        <f t="shared" si="606"/>
        <v>-2.6191018840151514E-3</v>
      </c>
      <c r="AL1479" s="5">
        <f t="shared" si="607"/>
        <v>-4.1765502370790797E-3</v>
      </c>
      <c r="AM1479" s="5">
        <f t="shared" si="608"/>
        <v>1.0764549455655192E-3</v>
      </c>
      <c r="AN1479" s="5">
        <f t="shared" si="609"/>
        <v>2.4866957981435345E-3</v>
      </c>
      <c r="AO1479" s="5">
        <f t="shared" si="610"/>
        <v>2.4866957981435345E-3</v>
      </c>
      <c r="AP1479" s="5">
        <f t="shared" si="611"/>
        <v>3.2237115704429886E-3</v>
      </c>
      <c r="AQ1479" s="5">
        <f t="shared" si="612"/>
        <v>8.9020182961780936E-3</v>
      </c>
      <c r="AR1479" s="5">
        <f t="shared" si="613"/>
        <v>8.308304362713459E-3</v>
      </c>
      <c r="AS1479" s="5">
        <f t="shared" si="614"/>
        <v>1.9982410938106376E-3</v>
      </c>
      <c r="AT1479" s="5">
        <f t="shared" si="615"/>
        <v>4.2283079546852065E-3</v>
      </c>
      <c r="AU1479" s="5">
        <f t="shared" si="616"/>
        <v>1.023545603677567E-3</v>
      </c>
      <c r="AV1479" s="5">
        <f t="shared" si="617"/>
        <v>5.532844097916545E-3</v>
      </c>
      <c r="AW1479" s="5">
        <f t="shared" si="618"/>
        <v>1.1459729811462704E-3</v>
      </c>
      <c r="AX1479" s="5">
        <f t="shared" si="619"/>
        <v>-4.2307888744603783E-3</v>
      </c>
      <c r="AZ1479" s="7">
        <f t="shared" si="629"/>
        <v>161.60222032304907</v>
      </c>
      <c r="BA1479" s="4">
        <f t="shared" si="620"/>
        <v>5.2967913281086487E-4</v>
      </c>
      <c r="BB1479" s="5">
        <f>AZ1479/MAX($AZ$16:AZ1479)-1</f>
        <v>-6.9823550904968279E-3</v>
      </c>
    </row>
    <row r="1480" spans="1:54" x14ac:dyDescent="0.25">
      <c r="A1480" s="3">
        <v>44715</v>
      </c>
      <c r="B1480">
        <f>IFERROR(VLOOKUP($A1480,Finnifty!$A$14:$I$486,B$15+1,FALSE),All_curves!B1479)</f>
        <v>1136247</v>
      </c>
      <c r="C1480">
        <f>IFERROR(VLOOKUP($A1480,Finnifty!$A$14:$I$486,C$15+1,FALSE),All_curves!C1479)</f>
        <v>1066705.25</v>
      </c>
      <c r="D1480">
        <f>IFERROR(VLOOKUP($A1480,Finnifty!$A$14:$I$486,D$15+1,FALSE),All_curves!D1479)</f>
        <v>1128221.3799999999</v>
      </c>
      <c r="E1480">
        <f>IFERROR(VLOOKUP($A1480,Finnifty!$A$14:$I$486,E$15+1,FALSE),All_curves!E1479)</f>
        <v>1085452.8799999999</v>
      </c>
      <c r="F1480">
        <f>IFERROR(VLOOKUP($A1480,Finnifty!$A$14:$I$486,F$15+1,FALSE),All_curves!F1479)</f>
        <v>1120709.3799999999</v>
      </c>
      <c r="G1480">
        <f>IFERROR(VLOOKUP($A1480,Finnifty!$A$14:$I$486,G$15+1,FALSE),All_curves!G1479)</f>
        <v>1129938</v>
      </c>
      <c r="H1480">
        <f>IFERROR(VLOOKUP($A1480,Finnifty!$A$14:$I$486,H$15+1,FALSE),All_curves!H1479)</f>
        <v>1138125.25</v>
      </c>
      <c r="I1480">
        <f>IFERROR(VLOOKUP($A1480,Finnifty!$A$14:$I$486,I$15+1,FALSE),All_curves!I1479)</f>
        <v>1100837</v>
      </c>
      <c r="J1480">
        <f>IFERROR(VLOOKUP($A1480,Banknifty!$A$14:$I$4860,2,FALSE),All_curves!J1479)</f>
        <v>19252604</v>
      </c>
      <c r="K1480">
        <f>IFERROR(VLOOKUP($A1480,Banknifty!$A$14:$I$4860,3,FALSE),All_curves!K1479)</f>
        <v>34213760</v>
      </c>
      <c r="L1480">
        <f>IFERROR(VLOOKUP($A1480,Banknifty!$A$14:$I$4860,4,FALSE),All_curves!L1479)</f>
        <v>25806268</v>
      </c>
      <c r="M1480">
        <f>IFERROR(VLOOKUP($A1480,Banknifty!$A$14:$I$4860,5,FALSE),All_curves!M1479)</f>
        <v>36236200</v>
      </c>
      <c r="N1480">
        <f>IFERROR(VLOOKUP($A1480,Banknifty!$A$14:$I$4860,6,FALSE),All_curves!N1479)</f>
        <v>20140708</v>
      </c>
      <c r="O1480">
        <f>IFERROR(VLOOKUP($A1480,Banknifty!$A$14:$I$4860,7,FALSE),All_curves!O1479)</f>
        <v>34355596</v>
      </c>
      <c r="P1480">
        <f>IFERROR(VLOOKUP($A1480,Banknifty!$A$14:$I$4860,8,FALSE),All_curves!P1479)</f>
        <v>34355596</v>
      </c>
      <c r="Q1480">
        <f>IFERROR(VLOOKUP($A1480,Banknifty!$A$14:$I$4860,9,FALSE),All_curves!Q1479)</f>
        <v>26719134</v>
      </c>
      <c r="R1480">
        <f>IFERROR(VLOOKUP($A1480,Nifty!$A$14:$I$4860,2,FALSE),All_curves!R1479)</f>
        <v>11156147</v>
      </c>
      <c r="S1480">
        <f>IFERROR(VLOOKUP($A1480,Nifty!$A$14:$I$4860,3,FALSE),All_curves!S1479)</f>
        <v>13426684</v>
      </c>
      <c r="T1480">
        <f>IFERROR(VLOOKUP($A1480,Nifty!$A$14:$I$4860,4,FALSE),All_curves!T1479)</f>
        <v>13414416</v>
      </c>
      <c r="U1480">
        <f>IFERROR(VLOOKUP($A1480,Nifty!$A$14:$I$4860,5,FALSE),All_curves!U1479)</f>
        <v>13499489</v>
      </c>
      <c r="V1480">
        <f>IFERROR(VLOOKUP($A1480,Nifty!$A$14:$I$4860,6,FALSE),All_curves!V1479)</f>
        <v>12170190</v>
      </c>
      <c r="W1480">
        <f>IFERROR(VLOOKUP($A1480,Nifty!$A$14:$I$4860,7,FALSE),All_curves!W1479)</f>
        <v>13957868</v>
      </c>
      <c r="X1480">
        <f>IFERROR(VLOOKUP($A1480,Nifty!$A$14:$I$4860,8,FALSE),All_curves!X1479)</f>
        <v>13708655</v>
      </c>
      <c r="Y1480">
        <f>IFERROR(VLOOKUP($A1480,Nifty!$A$14:$I$4860,9,FALSE),All_curves!Y1479)</f>
        <v>12899045</v>
      </c>
      <c r="AA1480" s="5">
        <f t="shared" si="621"/>
        <v>3.0859551899200532E-3</v>
      </c>
      <c r="AB1480" s="5">
        <f t="shared" si="622"/>
        <v>4.1831690748352912E-3</v>
      </c>
      <c r="AC1480" s="5">
        <f t="shared" si="623"/>
        <v>2.5124536842158207E-3</v>
      </c>
      <c r="AD1480" s="5">
        <f t="shared" si="624"/>
        <v>3.8379625882436486E-3</v>
      </c>
      <c r="AE1480" s="5">
        <f t="shared" si="625"/>
        <v>2.3163895075317686E-3</v>
      </c>
      <c r="AF1480" s="5">
        <f t="shared" si="626"/>
        <v>4.1831410617019227E-3</v>
      </c>
      <c r="AG1480" s="5">
        <f t="shared" si="627"/>
        <v>2.930252026788871E-3</v>
      </c>
      <c r="AH1480" s="5">
        <f t="shared" si="628"/>
        <v>3.8379004006143802E-3</v>
      </c>
      <c r="AI1480" s="5">
        <f t="shared" si="604"/>
        <v>4.1255895766980633E-3</v>
      </c>
      <c r="AJ1480" s="5">
        <f t="shared" si="605"/>
        <v>2.9498317539415897E-3</v>
      </c>
      <c r="AK1480" s="5">
        <f t="shared" si="606"/>
        <v>1.1927594566070177E-3</v>
      </c>
      <c r="AL1480" s="5">
        <f t="shared" si="607"/>
        <v>1.1927157691569157E-3</v>
      </c>
      <c r="AM1480" s="5">
        <f t="shared" si="608"/>
        <v>3.858889316535663E-3</v>
      </c>
      <c r="AN1480" s="5">
        <f t="shared" si="609"/>
        <v>0</v>
      </c>
      <c r="AO1480" s="5">
        <f t="shared" si="610"/>
        <v>0</v>
      </c>
      <c r="AP1480" s="5">
        <f t="shared" si="611"/>
        <v>0</v>
      </c>
      <c r="AQ1480" s="5">
        <f t="shared" si="612"/>
        <v>1.4644743776679459E-3</v>
      </c>
      <c r="AR1480" s="5">
        <f t="shared" si="613"/>
        <v>1.6640831823750979E-3</v>
      </c>
      <c r="AS1480" s="5">
        <f t="shared" si="614"/>
        <v>-2.6978612965411486E-4</v>
      </c>
      <c r="AT1480" s="5">
        <f t="shared" si="615"/>
        <v>-2.697892607433916E-4</v>
      </c>
      <c r="AU1480" s="5">
        <f t="shared" si="616"/>
        <v>6.0641491868160813E-3</v>
      </c>
      <c r="AV1480" s="5">
        <f t="shared" si="617"/>
        <v>6.3785013946526803E-3</v>
      </c>
      <c r="AW1480" s="5">
        <f t="shared" si="618"/>
        <v>-2.6975674636176006E-4</v>
      </c>
      <c r="AX1480" s="5">
        <f t="shared" si="619"/>
        <v>-2.1120431094757697E-3</v>
      </c>
      <c r="AZ1480" s="7">
        <f t="shared" si="629"/>
        <v>161.95812795118573</v>
      </c>
      <c r="BA1480" s="4">
        <f t="shared" si="620"/>
        <v>2.2023684292528244E-3</v>
      </c>
      <c r="BB1480" s="5">
        <f>AZ1480/MAX($AZ$16:AZ1480)-1</f>
        <v>-4.7953643796569967E-3</v>
      </c>
    </row>
    <row r="1481" spans="1:54" x14ac:dyDescent="0.25">
      <c r="A1481" s="3">
        <v>44718</v>
      </c>
      <c r="B1481">
        <f>IFERROR(VLOOKUP($A1481,Finnifty!$A$14:$I$486,B$15+1,FALSE),All_curves!B1480)</f>
        <v>1129938.6299999999</v>
      </c>
      <c r="C1481">
        <f>IFERROR(VLOOKUP($A1481,Finnifty!$A$14:$I$486,C$15+1,FALSE),All_curves!C1480)</f>
        <v>1067413.1299999999</v>
      </c>
      <c r="D1481">
        <f>IFERROR(VLOOKUP($A1481,Finnifty!$A$14:$I$486,D$15+1,FALSE),All_curves!D1480)</f>
        <v>1128894.3799999999</v>
      </c>
      <c r="E1481">
        <f>IFERROR(VLOOKUP($A1481,Finnifty!$A$14:$I$486,E$15+1,FALSE),All_curves!E1480)</f>
        <v>1086153.5</v>
      </c>
      <c r="F1481">
        <f>IFERROR(VLOOKUP($A1481,Finnifty!$A$14:$I$486,F$15+1,FALSE),All_curves!F1480)</f>
        <v>1120556.6299999999</v>
      </c>
      <c r="G1481">
        <f>IFERROR(VLOOKUP($A1481,Finnifty!$A$14:$I$486,G$15+1,FALSE),All_curves!G1480)</f>
        <v>1130687.8799999999</v>
      </c>
      <c r="H1481">
        <f>IFERROR(VLOOKUP($A1481,Finnifty!$A$14:$I$486,H$15+1,FALSE),All_curves!H1480)</f>
        <v>1138822.5</v>
      </c>
      <c r="I1481">
        <f>IFERROR(VLOOKUP($A1481,Finnifty!$A$14:$I$486,I$15+1,FALSE),All_curves!I1480)</f>
        <v>1101547.6299999999</v>
      </c>
      <c r="J1481">
        <f>IFERROR(VLOOKUP($A1481,Banknifty!$A$14:$I$4860,2,FALSE),All_curves!J1480)</f>
        <v>19228760</v>
      </c>
      <c r="K1481">
        <f>IFERROR(VLOOKUP($A1481,Banknifty!$A$14:$I$4860,3,FALSE),All_curves!K1480)</f>
        <v>34243592</v>
      </c>
      <c r="L1481">
        <f>IFERROR(VLOOKUP($A1481,Banknifty!$A$14:$I$4860,4,FALSE),All_curves!L1480)</f>
        <v>25848276</v>
      </c>
      <c r="M1481">
        <f>IFERROR(VLOOKUP($A1481,Banknifty!$A$14:$I$4860,5,FALSE),All_curves!M1480)</f>
        <v>36292236</v>
      </c>
      <c r="N1481">
        <f>IFERROR(VLOOKUP($A1481,Banknifty!$A$14:$I$4860,6,FALSE),All_curves!N1480)</f>
        <v>20082100</v>
      </c>
      <c r="O1481">
        <f>IFERROR(VLOOKUP($A1481,Banknifty!$A$14:$I$4860,7,FALSE),All_curves!O1480)</f>
        <v>34255620</v>
      </c>
      <c r="P1481">
        <f>IFERROR(VLOOKUP($A1481,Banknifty!$A$14:$I$4860,8,FALSE),All_curves!P1480)</f>
        <v>34255620</v>
      </c>
      <c r="Q1481">
        <f>IFERROR(VLOOKUP($A1481,Banknifty!$A$14:$I$4860,9,FALSE),All_curves!Q1480)</f>
        <v>26712208</v>
      </c>
      <c r="R1481">
        <f>IFERROR(VLOOKUP($A1481,Nifty!$A$14:$I$4860,2,FALSE),All_curves!R1480)</f>
        <v>11117097</v>
      </c>
      <c r="S1481">
        <f>IFERROR(VLOOKUP($A1481,Nifty!$A$14:$I$4860,3,FALSE),All_curves!S1480)</f>
        <v>13435416</v>
      </c>
      <c r="T1481">
        <f>IFERROR(VLOOKUP($A1481,Nifty!$A$14:$I$4860,4,FALSE),All_curves!T1480)</f>
        <v>13419879</v>
      </c>
      <c r="U1481">
        <f>IFERROR(VLOOKUP($A1481,Nifty!$A$14:$I$4860,5,FALSE),All_curves!U1480)</f>
        <v>13504987</v>
      </c>
      <c r="V1481">
        <f>IFERROR(VLOOKUP($A1481,Nifty!$A$14:$I$4860,6,FALSE),All_curves!V1480)</f>
        <v>12127591</v>
      </c>
      <c r="W1481">
        <f>IFERROR(VLOOKUP($A1481,Nifty!$A$14:$I$4860,7,FALSE),All_curves!W1480)</f>
        <v>13966945</v>
      </c>
      <c r="X1481">
        <f>IFERROR(VLOOKUP($A1481,Nifty!$A$14:$I$4860,8,FALSE),All_curves!X1480)</f>
        <v>13714238</v>
      </c>
      <c r="Y1481">
        <f>IFERROR(VLOOKUP($A1481,Nifty!$A$14:$I$4860,9,FALSE),All_curves!Y1480)</f>
        <v>12953312</v>
      </c>
      <c r="AA1481" s="5">
        <f t="shared" si="621"/>
        <v>-5.5519354506547991E-3</v>
      </c>
      <c r="AB1481" s="5">
        <f t="shared" si="622"/>
        <v>6.6361349585553064E-4</v>
      </c>
      <c r="AC1481" s="5">
        <f t="shared" si="623"/>
        <v>5.9651413448658097E-4</v>
      </c>
      <c r="AD1481" s="5">
        <f t="shared" si="624"/>
        <v>6.454633019170597E-4</v>
      </c>
      <c r="AE1481" s="5">
        <f t="shared" si="625"/>
        <v>-1.362976010783612E-4</v>
      </c>
      <c r="AF1481" s="5">
        <f t="shared" si="626"/>
        <v>6.6364703196097885E-4</v>
      </c>
      <c r="AG1481" s="5">
        <f t="shared" si="627"/>
        <v>6.1263028827451826E-4</v>
      </c>
      <c r="AH1481" s="5">
        <f t="shared" si="628"/>
        <v>6.4553607845652117E-4</v>
      </c>
      <c r="AI1481" s="5">
        <f t="shared" si="604"/>
        <v>-1.2384818178361456E-3</v>
      </c>
      <c r="AJ1481" s="5">
        <f t="shared" si="605"/>
        <v>8.7192989019624356E-4</v>
      </c>
      <c r="AK1481" s="5">
        <f t="shared" si="606"/>
        <v>1.6278215819505171E-3</v>
      </c>
      <c r="AL1481" s="5">
        <f t="shared" si="607"/>
        <v>1.5464093917132438E-3</v>
      </c>
      <c r="AM1481" s="5">
        <f t="shared" si="608"/>
        <v>-2.909927496093978E-3</v>
      </c>
      <c r="AN1481" s="5">
        <f t="shared" si="609"/>
        <v>-2.9100353840463278E-3</v>
      </c>
      <c r="AO1481" s="5">
        <f t="shared" si="610"/>
        <v>-2.9100353840463278E-3</v>
      </c>
      <c r="AP1481" s="5">
        <f t="shared" si="611"/>
        <v>-2.5921498803072041E-4</v>
      </c>
      <c r="AQ1481" s="5">
        <f t="shared" si="612"/>
        <v>-3.5003124286547838E-3</v>
      </c>
      <c r="AR1481" s="5">
        <f t="shared" si="613"/>
        <v>6.5034672745700739E-4</v>
      </c>
      <c r="AS1481" s="5">
        <f t="shared" si="614"/>
        <v>4.0724844078199318E-4</v>
      </c>
      <c r="AT1481" s="5">
        <f t="shared" si="615"/>
        <v>4.0727467535983664E-4</v>
      </c>
      <c r="AU1481" s="5">
        <f t="shared" si="616"/>
        <v>-3.5002740302328972E-3</v>
      </c>
      <c r="AV1481" s="5">
        <f t="shared" si="617"/>
        <v>6.5031421704242476E-4</v>
      </c>
      <c r="AW1481" s="5">
        <f t="shared" si="618"/>
        <v>4.0726096032028813E-4</v>
      </c>
      <c r="AX1481" s="5">
        <f t="shared" si="619"/>
        <v>4.2070556386151203E-3</v>
      </c>
      <c r="AZ1481" s="7">
        <f t="shared" si="629"/>
        <v>161.90202667649709</v>
      </c>
      <c r="BA1481" s="4">
        <f t="shared" si="620"/>
        <v>-3.4639369692860328E-4</v>
      </c>
      <c r="BB1481" s="5">
        <f>AZ1481/MAX($AZ$16:AZ1481)-1</f>
        <v>-5.1400969925899931E-3</v>
      </c>
    </row>
    <row r="1482" spans="1:54" x14ac:dyDescent="0.25">
      <c r="A1482" s="3">
        <v>44719</v>
      </c>
      <c r="B1482">
        <f>IFERROR(VLOOKUP($A1482,Finnifty!$A$14:$I$486,B$15+1,FALSE),All_curves!B1481)</f>
        <v>1140192.25</v>
      </c>
      <c r="C1482">
        <f>IFERROR(VLOOKUP($A1482,Finnifty!$A$14:$I$486,C$15+1,FALSE),All_curves!C1481)</f>
        <v>1060587.25</v>
      </c>
      <c r="D1482">
        <f>IFERROR(VLOOKUP($A1482,Finnifty!$A$14:$I$486,D$15+1,FALSE),All_curves!D1481)</f>
        <v>1128150.5</v>
      </c>
      <c r="E1482">
        <f>IFERROR(VLOOKUP($A1482,Finnifty!$A$14:$I$486,E$15+1,FALSE),All_curves!E1481)</f>
        <v>1086153.5</v>
      </c>
      <c r="F1482">
        <f>IFERROR(VLOOKUP($A1482,Finnifty!$A$14:$I$486,F$15+1,FALSE),All_curves!F1481)</f>
        <v>1113749.1299999999</v>
      </c>
      <c r="G1482">
        <f>IFERROR(VLOOKUP($A1482,Finnifty!$A$14:$I$486,G$15+1,FALSE),All_curves!G1481)</f>
        <v>1127498.25</v>
      </c>
      <c r="H1482">
        <f>IFERROR(VLOOKUP($A1482,Finnifty!$A$14:$I$486,H$15+1,FALSE),All_curves!H1481)</f>
        <v>1138072</v>
      </c>
      <c r="I1482">
        <f>IFERROR(VLOOKUP($A1482,Finnifty!$A$14:$I$486,I$15+1,FALSE),All_curves!I1481)</f>
        <v>1101547.6299999999</v>
      </c>
      <c r="J1482">
        <f>IFERROR(VLOOKUP($A1482,Banknifty!$A$14:$I$4860,2,FALSE),All_curves!J1481)</f>
        <v>19206834</v>
      </c>
      <c r="K1482">
        <f>IFERROR(VLOOKUP($A1482,Banknifty!$A$14:$I$4860,3,FALSE),All_curves!K1481)</f>
        <v>34243592</v>
      </c>
      <c r="L1482">
        <f>IFERROR(VLOOKUP($A1482,Banknifty!$A$14:$I$4860,4,FALSE),All_curves!L1481)</f>
        <v>25848276</v>
      </c>
      <c r="M1482">
        <f>IFERROR(VLOOKUP($A1482,Banknifty!$A$14:$I$4860,5,FALSE),All_curves!M1481)</f>
        <v>36292236</v>
      </c>
      <c r="N1482">
        <f>IFERROR(VLOOKUP($A1482,Banknifty!$A$14:$I$4860,6,FALSE),All_curves!N1481)</f>
        <v>20017660</v>
      </c>
      <c r="O1482">
        <f>IFERROR(VLOOKUP($A1482,Banknifty!$A$14:$I$4860,7,FALSE),All_curves!O1481)</f>
        <v>34016288</v>
      </c>
      <c r="P1482">
        <f>IFERROR(VLOOKUP($A1482,Banknifty!$A$14:$I$4860,8,FALSE),All_curves!P1481)</f>
        <v>34016288</v>
      </c>
      <c r="Q1482">
        <f>IFERROR(VLOOKUP($A1482,Banknifty!$A$14:$I$4860,9,FALSE),All_curves!Q1481)</f>
        <v>26647890</v>
      </c>
      <c r="R1482">
        <f>IFERROR(VLOOKUP($A1482,Nifty!$A$14:$I$4860,2,FALSE),All_curves!R1481)</f>
        <v>11157095</v>
      </c>
      <c r="S1482">
        <f>IFERROR(VLOOKUP($A1482,Nifty!$A$14:$I$4860,3,FALSE),All_curves!S1481)</f>
        <v>13411980</v>
      </c>
      <c r="T1482">
        <f>IFERROR(VLOOKUP($A1482,Nifty!$A$14:$I$4860,4,FALSE),All_curves!T1481)</f>
        <v>13384500</v>
      </c>
      <c r="U1482">
        <f>IFERROR(VLOOKUP($A1482,Nifty!$A$14:$I$4860,5,FALSE),All_curves!U1481)</f>
        <v>13504987</v>
      </c>
      <c r="V1482">
        <f>IFERROR(VLOOKUP($A1482,Nifty!$A$14:$I$4860,6,FALSE),All_curves!V1481)</f>
        <v>12171224</v>
      </c>
      <c r="W1482">
        <f>IFERROR(VLOOKUP($A1482,Nifty!$A$14:$I$4860,7,FALSE),All_curves!W1481)</f>
        <v>13942582</v>
      </c>
      <c r="X1482">
        <f>IFERROR(VLOOKUP($A1482,Nifty!$A$14:$I$4860,8,FALSE),All_curves!X1481)</f>
        <v>13678083</v>
      </c>
      <c r="Y1482">
        <f>IFERROR(VLOOKUP($A1482,Nifty!$A$14:$I$4860,9,FALSE),All_curves!Y1481)</f>
        <v>13007144</v>
      </c>
      <c r="AA1482" s="5">
        <f t="shared" si="621"/>
        <v>9.0744928332966435E-3</v>
      </c>
      <c r="AB1482" s="5">
        <f t="shared" si="622"/>
        <v>-6.3947873678487088E-3</v>
      </c>
      <c r="AC1482" s="5">
        <f t="shared" si="623"/>
        <v>-6.5894561367196847E-4</v>
      </c>
      <c r="AD1482" s="5">
        <f t="shared" si="624"/>
        <v>0</v>
      </c>
      <c r="AE1482" s="5">
        <f t="shared" si="625"/>
        <v>-6.0751057266958952E-3</v>
      </c>
      <c r="AF1482" s="5">
        <f t="shared" si="626"/>
        <v>-2.8209641727121593E-3</v>
      </c>
      <c r="AG1482" s="5">
        <f t="shared" si="627"/>
        <v>-6.5901402545176513E-4</v>
      </c>
      <c r="AH1482" s="5">
        <f t="shared" si="628"/>
        <v>0</v>
      </c>
      <c r="AI1482" s="5">
        <f t="shared" si="604"/>
        <v>-1.1402711355282813E-3</v>
      </c>
      <c r="AJ1482" s="5">
        <f t="shared" si="605"/>
        <v>0</v>
      </c>
      <c r="AK1482" s="5">
        <f t="shared" si="606"/>
        <v>0</v>
      </c>
      <c r="AL1482" s="5">
        <f t="shared" si="607"/>
        <v>0</v>
      </c>
      <c r="AM1482" s="5">
        <f t="shared" si="608"/>
        <v>-3.2088277620367922E-3</v>
      </c>
      <c r="AN1482" s="5">
        <f t="shared" si="609"/>
        <v>-6.9866491980001832E-3</v>
      </c>
      <c r="AO1482" s="5">
        <f t="shared" si="610"/>
        <v>-6.9866491980001832E-3</v>
      </c>
      <c r="AP1482" s="5">
        <f t="shared" si="611"/>
        <v>-2.407812937066045E-3</v>
      </c>
      <c r="AQ1482" s="5">
        <f t="shared" si="612"/>
        <v>3.5978817131847585E-3</v>
      </c>
      <c r="AR1482" s="5">
        <f t="shared" si="613"/>
        <v>-1.7443449462227756E-3</v>
      </c>
      <c r="AS1482" s="5">
        <f t="shared" si="614"/>
        <v>-2.6363128907496147E-3</v>
      </c>
      <c r="AT1482" s="5">
        <f t="shared" si="615"/>
        <v>0</v>
      </c>
      <c r="AU1482" s="5">
        <f t="shared" si="616"/>
        <v>3.5978291154443731E-3</v>
      </c>
      <c r="AV1482" s="5">
        <f t="shared" si="617"/>
        <v>-1.7443327800030772E-3</v>
      </c>
      <c r="AW1482" s="5">
        <f t="shared" si="618"/>
        <v>-2.6363112554995682E-3</v>
      </c>
      <c r="AX1482" s="5">
        <f t="shared" si="619"/>
        <v>4.1558483266672663E-3</v>
      </c>
      <c r="AZ1482" s="7">
        <f t="shared" si="629"/>
        <v>161.72883011469972</v>
      </c>
      <c r="BA1482" s="4">
        <f t="shared" si="620"/>
        <v>-1.0697615425372493E-3</v>
      </c>
      <c r="BB1482" s="5">
        <f>AZ1482/MAX($AZ$16:AZ1482)-1</f>
        <v>-6.2043598570397096E-3</v>
      </c>
    </row>
    <row r="1483" spans="1:54" x14ac:dyDescent="0.25">
      <c r="A1483" s="3">
        <v>44720</v>
      </c>
      <c r="B1483">
        <f>IFERROR(VLOOKUP($A1483,Finnifty!$A$14:$I$486,B$15+1,FALSE),All_curves!B1482)</f>
        <v>1137368</v>
      </c>
      <c r="C1483">
        <f>IFERROR(VLOOKUP($A1483,Finnifty!$A$14:$I$486,C$15+1,FALSE),All_curves!C1482)</f>
        <v>1057960.25</v>
      </c>
      <c r="D1483">
        <f>IFERROR(VLOOKUP($A1483,Finnifty!$A$14:$I$486,D$15+1,FALSE),All_curves!D1482)</f>
        <v>1129257.3799999999</v>
      </c>
      <c r="E1483">
        <f>IFERROR(VLOOKUP($A1483,Finnifty!$A$14:$I$486,E$15+1,FALSE),All_curves!E1482)</f>
        <v>1087032.5</v>
      </c>
      <c r="F1483">
        <f>IFERROR(VLOOKUP($A1483,Finnifty!$A$14:$I$486,F$15+1,FALSE),All_curves!F1482)</f>
        <v>1114539</v>
      </c>
      <c r="G1483">
        <f>IFERROR(VLOOKUP($A1483,Finnifty!$A$14:$I$486,G$15+1,FALSE),All_curves!G1482)</f>
        <v>1128491.6299999999</v>
      </c>
      <c r="H1483">
        <f>IFERROR(VLOOKUP($A1483,Finnifty!$A$14:$I$486,H$15+1,FALSE),All_curves!H1482)</f>
        <v>1136786.8799999999</v>
      </c>
      <c r="I1483">
        <f>IFERROR(VLOOKUP($A1483,Finnifty!$A$14:$I$486,I$15+1,FALSE),All_curves!I1482)</f>
        <v>1101300.6299999999</v>
      </c>
      <c r="J1483">
        <f>IFERROR(VLOOKUP($A1483,Banknifty!$A$14:$I$4860,2,FALSE),All_curves!J1482)</f>
        <v>19078808</v>
      </c>
      <c r="K1483">
        <f>IFERROR(VLOOKUP($A1483,Banknifty!$A$14:$I$4860,3,FALSE),All_curves!K1482)</f>
        <v>33957928</v>
      </c>
      <c r="L1483">
        <f>IFERROR(VLOOKUP($A1483,Banknifty!$A$14:$I$4860,4,FALSE),All_curves!L1482)</f>
        <v>25848276</v>
      </c>
      <c r="M1483">
        <f>IFERROR(VLOOKUP($A1483,Banknifty!$A$14:$I$4860,5,FALSE),All_curves!M1482)</f>
        <v>36292236</v>
      </c>
      <c r="N1483">
        <f>IFERROR(VLOOKUP($A1483,Banknifty!$A$14:$I$4860,6,FALSE),All_curves!N1482)</f>
        <v>19887200</v>
      </c>
      <c r="O1483">
        <f>IFERROR(VLOOKUP($A1483,Banknifty!$A$14:$I$4860,7,FALSE),All_curves!O1482)</f>
        <v>33938348</v>
      </c>
      <c r="P1483">
        <f>IFERROR(VLOOKUP($A1483,Banknifty!$A$14:$I$4860,8,FALSE),All_curves!P1482)</f>
        <v>33938348</v>
      </c>
      <c r="Q1483">
        <f>IFERROR(VLOOKUP($A1483,Banknifty!$A$14:$I$4860,9,FALSE),All_curves!Q1482)</f>
        <v>26647890</v>
      </c>
      <c r="R1483">
        <f>IFERROR(VLOOKUP($A1483,Nifty!$A$14:$I$4860,2,FALSE),All_curves!R1482)</f>
        <v>11133541</v>
      </c>
      <c r="S1483">
        <f>IFERROR(VLOOKUP($A1483,Nifty!$A$14:$I$4860,3,FALSE),All_curves!S1482)</f>
        <v>13410414</v>
      </c>
      <c r="T1483">
        <f>IFERROR(VLOOKUP($A1483,Nifty!$A$14:$I$4860,4,FALSE),All_curves!T1482)</f>
        <v>13381103</v>
      </c>
      <c r="U1483">
        <f>IFERROR(VLOOKUP($A1483,Nifty!$A$14:$I$4860,5,FALSE),All_curves!U1482)</f>
        <v>13504987</v>
      </c>
      <c r="V1483">
        <f>IFERROR(VLOOKUP($A1483,Nifty!$A$14:$I$4860,6,FALSE),All_curves!V1482)</f>
        <v>12145529</v>
      </c>
      <c r="W1483">
        <f>IFERROR(VLOOKUP($A1483,Nifty!$A$14:$I$4860,7,FALSE),All_curves!W1482)</f>
        <v>13940954</v>
      </c>
      <c r="X1483">
        <f>IFERROR(VLOOKUP($A1483,Nifty!$A$14:$I$4860,8,FALSE),All_curves!X1482)</f>
        <v>13674610</v>
      </c>
      <c r="Y1483">
        <f>IFERROR(VLOOKUP($A1483,Nifty!$A$14:$I$4860,9,FALSE),All_curves!Y1482)</f>
        <v>13012441</v>
      </c>
      <c r="AA1483" s="5">
        <f t="shared" si="621"/>
        <v>-2.476994559470147E-3</v>
      </c>
      <c r="AB1483" s="5">
        <f t="shared" si="622"/>
        <v>-2.4769296444021593E-3</v>
      </c>
      <c r="AC1483" s="5">
        <f t="shared" si="623"/>
        <v>9.8114568933826973E-4</v>
      </c>
      <c r="AD1483" s="5">
        <f t="shared" si="624"/>
        <v>8.0927787831086562E-4</v>
      </c>
      <c r="AE1483" s="5">
        <f t="shared" si="625"/>
        <v>7.0919920718592877E-4</v>
      </c>
      <c r="AF1483" s="5">
        <f t="shared" si="626"/>
        <v>8.8104793067289577E-4</v>
      </c>
      <c r="AG1483" s="5">
        <f t="shared" si="627"/>
        <v>-1.1292079938703958E-3</v>
      </c>
      <c r="AH1483" s="5">
        <f t="shared" si="628"/>
        <v>-2.2422997723670068E-4</v>
      </c>
      <c r="AI1483" s="5">
        <f t="shared" si="604"/>
        <v>-6.6656482791489502E-3</v>
      </c>
      <c r="AJ1483" s="5">
        <f t="shared" si="605"/>
        <v>-8.3421155117138213E-3</v>
      </c>
      <c r="AK1483" s="5">
        <f t="shared" si="606"/>
        <v>0</v>
      </c>
      <c r="AL1483" s="5">
        <f t="shared" si="607"/>
        <v>0</v>
      </c>
      <c r="AM1483" s="5">
        <f t="shared" si="608"/>
        <v>-6.5172452724244767E-3</v>
      </c>
      <c r="AN1483" s="5">
        <f t="shared" si="609"/>
        <v>-2.2912552951104281E-3</v>
      </c>
      <c r="AO1483" s="5">
        <f t="shared" si="610"/>
        <v>-2.2912552951104281E-3</v>
      </c>
      <c r="AP1483" s="5">
        <f t="shared" si="611"/>
        <v>0</v>
      </c>
      <c r="AQ1483" s="5">
        <f t="shared" si="612"/>
        <v>-2.1111230118592283E-3</v>
      </c>
      <c r="AR1483" s="5">
        <f t="shared" si="613"/>
        <v>-1.1676128356885584E-4</v>
      </c>
      <c r="AS1483" s="5">
        <f t="shared" si="614"/>
        <v>-2.5380103851468938E-4</v>
      </c>
      <c r="AT1483" s="5">
        <f t="shared" si="615"/>
        <v>0</v>
      </c>
      <c r="AU1483" s="5">
        <f t="shared" si="616"/>
        <v>-2.1111270320881559E-3</v>
      </c>
      <c r="AV1483" s="5">
        <f t="shared" si="617"/>
        <v>-1.1676459926868166E-4</v>
      </c>
      <c r="AW1483" s="5">
        <f t="shared" si="618"/>
        <v>-2.5390984979400955E-4</v>
      </c>
      <c r="AX1483" s="5">
        <f t="shared" si="619"/>
        <v>4.0723774565720738E-4</v>
      </c>
      <c r="AZ1483" s="7">
        <f t="shared" si="629"/>
        <v>161.50247403845248</v>
      </c>
      <c r="BA1483" s="4">
        <f t="shared" si="620"/>
        <v>-1.399602508017332E-3</v>
      </c>
      <c r="BB1483" s="5">
        <f>AZ1483/MAX($AZ$16:AZ1483)-1</f>
        <v>-7.5952787274404798E-3</v>
      </c>
    </row>
    <row r="1484" spans="1:54" x14ac:dyDescent="0.25">
      <c r="A1484" s="3">
        <v>44721</v>
      </c>
      <c r="B1484">
        <f>IFERROR(VLOOKUP($A1484,Finnifty!$A$14:$I$486,B$15+1,FALSE),All_curves!B1483)</f>
        <v>1139468.25</v>
      </c>
      <c r="C1484">
        <f>IFERROR(VLOOKUP($A1484,Finnifty!$A$14:$I$486,C$15+1,FALSE),All_curves!C1483)</f>
        <v>1059442.3799999999</v>
      </c>
      <c r="D1484">
        <f>IFERROR(VLOOKUP($A1484,Finnifty!$A$14:$I$486,D$15+1,FALSE),All_curves!D1483)</f>
        <v>1131018.8799999999</v>
      </c>
      <c r="E1484">
        <f>IFERROR(VLOOKUP($A1484,Finnifty!$A$14:$I$486,E$15+1,FALSE),All_curves!E1483)</f>
        <v>1088680.1299999999</v>
      </c>
      <c r="F1484">
        <f>IFERROR(VLOOKUP($A1484,Finnifty!$A$14:$I$486,F$15+1,FALSE),All_curves!F1483)</f>
        <v>1118592.8799999999</v>
      </c>
      <c r="G1484">
        <f>IFERROR(VLOOKUP($A1484,Finnifty!$A$14:$I$486,G$15+1,FALSE),All_curves!G1483)</f>
        <v>1132645.8799999999</v>
      </c>
      <c r="H1484">
        <f>IFERROR(VLOOKUP($A1484,Finnifty!$A$14:$I$486,H$15+1,FALSE),All_curves!H1483)</f>
        <v>1137862.75</v>
      </c>
      <c r="I1484">
        <f>IFERROR(VLOOKUP($A1484,Finnifty!$A$14:$I$486,I$15+1,FALSE),All_curves!I1483)</f>
        <v>1100599</v>
      </c>
      <c r="J1484">
        <f>IFERROR(VLOOKUP($A1484,Banknifty!$A$14:$I$4860,2,FALSE),All_curves!J1483)</f>
        <v>19076604</v>
      </c>
      <c r="K1484">
        <f>IFERROR(VLOOKUP($A1484,Banknifty!$A$14:$I$4860,3,FALSE),All_curves!K1483)</f>
        <v>33950736</v>
      </c>
      <c r="L1484">
        <f>IFERROR(VLOOKUP($A1484,Banknifty!$A$14:$I$4860,4,FALSE),All_curves!L1483)</f>
        <v>25848276</v>
      </c>
      <c r="M1484">
        <f>IFERROR(VLOOKUP($A1484,Banknifty!$A$14:$I$4860,5,FALSE),All_curves!M1483)</f>
        <v>36292236</v>
      </c>
      <c r="N1484">
        <f>IFERROR(VLOOKUP($A1484,Banknifty!$A$14:$I$4860,6,FALSE),All_curves!N1483)</f>
        <v>19969248</v>
      </c>
      <c r="O1484">
        <f>IFERROR(VLOOKUP($A1484,Banknifty!$A$14:$I$4860,7,FALSE),All_curves!O1483)</f>
        <v>34038456</v>
      </c>
      <c r="P1484">
        <f>IFERROR(VLOOKUP($A1484,Banknifty!$A$14:$I$4860,8,FALSE),All_curves!P1483)</f>
        <v>34038456</v>
      </c>
      <c r="Q1484">
        <f>IFERROR(VLOOKUP($A1484,Banknifty!$A$14:$I$4860,9,FALSE),All_curves!Q1483)</f>
        <v>26679674</v>
      </c>
      <c r="R1484">
        <f>IFERROR(VLOOKUP($A1484,Nifty!$A$14:$I$4860,2,FALSE),All_curves!R1483)</f>
        <v>11217760</v>
      </c>
      <c r="S1484">
        <f>IFERROR(VLOOKUP($A1484,Nifty!$A$14:$I$4860,3,FALSE),All_curves!S1483)</f>
        <v>13646084</v>
      </c>
      <c r="T1484">
        <f>IFERROR(VLOOKUP($A1484,Nifty!$A$14:$I$4860,4,FALSE),All_curves!T1483)</f>
        <v>13634802</v>
      </c>
      <c r="U1484">
        <f>IFERROR(VLOOKUP($A1484,Nifty!$A$14:$I$4860,5,FALSE),All_curves!U1483)</f>
        <v>13691246</v>
      </c>
      <c r="V1484">
        <f>IFERROR(VLOOKUP($A1484,Nifty!$A$14:$I$4860,6,FALSE),All_curves!V1483)</f>
        <v>12199311</v>
      </c>
      <c r="W1484">
        <f>IFERROR(VLOOKUP($A1484,Nifty!$A$14:$I$4860,7,FALSE),All_curves!W1483)</f>
        <v>13962258</v>
      </c>
      <c r="X1484">
        <f>IFERROR(VLOOKUP($A1484,Nifty!$A$14:$I$4860,8,FALSE),All_curves!X1483)</f>
        <v>13678007</v>
      </c>
      <c r="Y1484">
        <f>IFERROR(VLOOKUP($A1484,Nifty!$A$14:$I$4860,9,FALSE),All_curves!Y1483)</f>
        <v>13012441</v>
      </c>
      <c r="AA1484" s="5">
        <f t="shared" si="621"/>
        <v>1.846587911740194E-3</v>
      </c>
      <c r="AB1484" s="5">
        <f t="shared" si="622"/>
        <v>1.4009316512599845E-3</v>
      </c>
      <c r="AC1484" s="5">
        <f t="shared" si="623"/>
        <v>1.5598746850784551E-3</v>
      </c>
      <c r="AD1484" s="5">
        <f t="shared" si="624"/>
        <v>1.5157136516157355E-3</v>
      </c>
      <c r="AE1484" s="5">
        <f t="shared" si="625"/>
        <v>3.6372706562981527E-3</v>
      </c>
      <c r="AF1484" s="5">
        <f t="shared" si="626"/>
        <v>3.6812413043771919E-3</v>
      </c>
      <c r="AG1484" s="5">
        <f t="shared" si="627"/>
        <v>9.4641310427512337E-4</v>
      </c>
      <c r="AH1484" s="5">
        <f t="shared" si="628"/>
        <v>-6.3709216256413459E-4</v>
      </c>
      <c r="AI1484" s="5">
        <f t="shared" si="604"/>
        <v>-1.1552084385979544E-4</v>
      </c>
      <c r="AJ1484" s="5">
        <f t="shared" si="605"/>
        <v>-2.1179148503991385E-4</v>
      </c>
      <c r="AK1484" s="5">
        <f t="shared" si="606"/>
        <v>0</v>
      </c>
      <c r="AL1484" s="5">
        <f t="shared" si="607"/>
        <v>0</v>
      </c>
      <c r="AM1484" s="5">
        <f t="shared" si="608"/>
        <v>4.1256687718733698E-3</v>
      </c>
      <c r="AN1484" s="5">
        <f t="shared" si="609"/>
        <v>2.9497016177688629E-3</v>
      </c>
      <c r="AO1484" s="5">
        <f t="shared" si="610"/>
        <v>2.9497016177688629E-3</v>
      </c>
      <c r="AP1484" s="5">
        <f t="shared" si="611"/>
        <v>1.1927398379383281E-3</v>
      </c>
      <c r="AQ1484" s="5">
        <f t="shared" si="612"/>
        <v>7.5644397411389619E-3</v>
      </c>
      <c r="AR1484" s="5">
        <f t="shared" si="613"/>
        <v>1.7573655817038958E-2</v>
      </c>
      <c r="AS1484" s="5">
        <f t="shared" si="614"/>
        <v>1.8959498331340807E-2</v>
      </c>
      <c r="AT1484" s="5">
        <f t="shared" si="615"/>
        <v>1.379186814470823E-2</v>
      </c>
      <c r="AU1484" s="5">
        <f t="shared" si="616"/>
        <v>4.428131537127733E-3</v>
      </c>
      <c r="AV1484" s="5">
        <f t="shared" si="617"/>
        <v>1.528159407168328E-3</v>
      </c>
      <c r="AW1484" s="5">
        <f t="shared" si="618"/>
        <v>2.4841659103991276E-4</v>
      </c>
      <c r="AX1484" s="5">
        <f t="shared" si="619"/>
        <v>0</v>
      </c>
      <c r="AZ1484" s="7">
        <f t="shared" si="629"/>
        <v>162.1009457479127</v>
      </c>
      <c r="BA1484" s="4">
        <f t="shared" si="620"/>
        <v>3.7056504120038902E-3</v>
      </c>
      <c r="BB1484" s="5">
        <f>AZ1484/MAX($AZ$16:AZ1484)-1</f>
        <v>-3.9177737631822529E-3</v>
      </c>
    </row>
    <row r="1485" spans="1:54" x14ac:dyDescent="0.25">
      <c r="A1485" s="3">
        <v>44722</v>
      </c>
      <c r="B1485">
        <f>IFERROR(VLOOKUP($A1485,Finnifty!$A$14:$I$486,B$15+1,FALSE),All_curves!B1484)</f>
        <v>1141478.5</v>
      </c>
      <c r="C1485">
        <f>IFERROR(VLOOKUP($A1485,Finnifty!$A$14:$I$486,C$15+1,FALSE),All_curves!C1484)</f>
        <v>1062895.25</v>
      </c>
      <c r="D1485">
        <f>IFERROR(VLOOKUP($A1485,Finnifty!$A$14:$I$486,D$15+1,FALSE),All_curves!D1484)</f>
        <v>1131395.1299999999</v>
      </c>
      <c r="E1485">
        <f>IFERROR(VLOOKUP($A1485,Finnifty!$A$14:$I$486,E$15+1,FALSE),All_curves!E1484)</f>
        <v>1088853.25</v>
      </c>
      <c r="F1485">
        <f>IFERROR(VLOOKUP($A1485,Finnifty!$A$14:$I$486,F$15+1,FALSE),All_curves!F1484)</f>
        <v>1122582.75</v>
      </c>
      <c r="G1485">
        <f>IFERROR(VLOOKUP($A1485,Finnifty!$A$14:$I$486,G$15+1,FALSE),All_curves!G1484)</f>
        <v>1136337.25</v>
      </c>
      <c r="H1485">
        <f>IFERROR(VLOOKUP($A1485,Finnifty!$A$14:$I$486,H$15+1,FALSE),All_curves!H1484)</f>
        <v>1138241.3799999999</v>
      </c>
      <c r="I1485">
        <f>IFERROR(VLOOKUP($A1485,Finnifty!$A$14:$I$486,I$15+1,FALSE),All_curves!I1484)</f>
        <v>1100774</v>
      </c>
      <c r="J1485">
        <f>IFERROR(VLOOKUP($A1485,Banknifty!$A$14:$I$4860,2,FALSE),All_curves!J1484)</f>
        <v>19082490</v>
      </c>
      <c r="K1485">
        <f>IFERROR(VLOOKUP($A1485,Banknifty!$A$14:$I$4860,3,FALSE),All_curves!K1484)</f>
        <v>33916996</v>
      </c>
      <c r="L1485">
        <f>IFERROR(VLOOKUP($A1485,Banknifty!$A$14:$I$4860,4,FALSE),All_curves!L1484)</f>
        <v>25845532</v>
      </c>
      <c r="M1485">
        <f>IFERROR(VLOOKUP($A1485,Banknifty!$A$14:$I$4860,5,FALSE),All_curves!M1484)</f>
        <v>36252108</v>
      </c>
      <c r="N1485">
        <f>IFERROR(VLOOKUP($A1485,Banknifty!$A$14:$I$4860,6,FALSE),All_curves!N1484)</f>
        <v>19944516</v>
      </c>
      <c r="O1485">
        <f>IFERROR(VLOOKUP($A1485,Banknifty!$A$14:$I$4860,7,FALSE),All_curves!O1484)</f>
        <v>34068136</v>
      </c>
      <c r="P1485">
        <f>IFERROR(VLOOKUP($A1485,Banknifty!$A$14:$I$4860,8,FALSE),All_curves!P1484)</f>
        <v>34068136</v>
      </c>
      <c r="Q1485">
        <f>IFERROR(VLOOKUP($A1485,Banknifty!$A$14:$I$4860,9,FALSE),All_curves!Q1484)</f>
        <v>26720930</v>
      </c>
      <c r="R1485">
        <f>IFERROR(VLOOKUP($A1485,Nifty!$A$14:$I$4860,2,FALSE),All_curves!R1484)</f>
        <v>11228572</v>
      </c>
      <c r="S1485">
        <f>IFERROR(VLOOKUP($A1485,Nifty!$A$14:$I$4860,3,FALSE),All_curves!S1484)</f>
        <v>13637731</v>
      </c>
      <c r="T1485">
        <f>IFERROR(VLOOKUP($A1485,Nifty!$A$14:$I$4860,4,FALSE),All_curves!T1484)</f>
        <v>13627708</v>
      </c>
      <c r="U1485">
        <f>IFERROR(VLOOKUP($A1485,Nifty!$A$14:$I$4860,5,FALSE),All_curves!U1484)</f>
        <v>13682659</v>
      </c>
      <c r="V1485">
        <f>IFERROR(VLOOKUP($A1485,Nifty!$A$14:$I$4860,6,FALSE),All_curves!V1484)</f>
        <v>12143228</v>
      </c>
      <c r="W1485">
        <f>IFERROR(VLOOKUP($A1485,Nifty!$A$14:$I$4860,7,FALSE),All_curves!W1484)</f>
        <v>13878371</v>
      </c>
      <c r="X1485">
        <f>IFERROR(VLOOKUP($A1485,Nifty!$A$14:$I$4860,8,FALSE),All_curves!X1484)</f>
        <v>13633988</v>
      </c>
      <c r="Y1485">
        <f>IFERROR(VLOOKUP($A1485,Nifty!$A$14:$I$4860,9,FALSE),All_curves!Y1484)</f>
        <v>13012441</v>
      </c>
      <c r="AA1485" s="5">
        <f t="shared" si="621"/>
        <v>1.7642000994761986E-3</v>
      </c>
      <c r="AB1485" s="5">
        <f t="shared" si="622"/>
        <v>3.2591390199059322E-3</v>
      </c>
      <c r="AC1485" s="5">
        <f t="shared" si="623"/>
        <v>3.326646501249364E-4</v>
      </c>
      <c r="AD1485" s="5">
        <f t="shared" si="624"/>
        <v>1.5901824165753808E-4</v>
      </c>
      <c r="AE1485" s="5">
        <f t="shared" si="625"/>
        <v>3.5668651851243904E-3</v>
      </c>
      <c r="AF1485" s="5">
        <f t="shared" si="626"/>
        <v>3.2590680504660519E-3</v>
      </c>
      <c r="AG1485" s="5">
        <f t="shared" si="627"/>
        <v>3.3275542239152855E-4</v>
      </c>
      <c r="AH1485" s="5">
        <f t="shared" si="628"/>
        <v>1.5900432400894893E-4</v>
      </c>
      <c r="AI1485" s="5">
        <f t="shared" si="604"/>
        <v>3.0854548325276454E-4</v>
      </c>
      <c r="AJ1485" s="5">
        <f t="shared" si="605"/>
        <v>-9.9379288861367598E-4</v>
      </c>
      <c r="AK1485" s="5">
        <f t="shared" si="606"/>
        <v>-1.0615795034063513E-4</v>
      </c>
      <c r="AL1485" s="5">
        <f t="shared" si="607"/>
        <v>-1.105691035404921E-3</v>
      </c>
      <c r="AM1485" s="5">
        <f t="shared" si="608"/>
        <v>-1.2385043242489902E-3</v>
      </c>
      <c r="AN1485" s="5">
        <f t="shared" si="609"/>
        <v>8.719549441373875E-4</v>
      </c>
      <c r="AO1485" s="5">
        <f t="shared" si="610"/>
        <v>8.719549441373875E-4</v>
      </c>
      <c r="AP1485" s="5">
        <f t="shared" si="611"/>
        <v>1.5463457312110407E-3</v>
      </c>
      <c r="AQ1485" s="5">
        <f t="shared" si="612"/>
        <v>9.6382878578249453E-4</v>
      </c>
      <c r="AR1485" s="5">
        <f t="shared" si="613"/>
        <v>-6.1211700001262415E-4</v>
      </c>
      <c r="AS1485" s="5">
        <f t="shared" si="614"/>
        <v>-5.2028624984801208E-4</v>
      </c>
      <c r="AT1485" s="5">
        <f t="shared" si="615"/>
        <v>-6.2718908125669603E-4</v>
      </c>
      <c r="AU1485" s="5">
        <f t="shared" si="616"/>
        <v>-4.5972268433848162E-3</v>
      </c>
      <c r="AV1485" s="5">
        <f t="shared" si="617"/>
        <v>-6.0081256197959121E-3</v>
      </c>
      <c r="AW1485" s="5">
        <f t="shared" si="618"/>
        <v>-3.2182320128948394E-3</v>
      </c>
      <c r="AX1485" s="5">
        <f t="shared" si="619"/>
        <v>0</v>
      </c>
      <c r="AZ1485" s="7">
        <f t="shared" si="629"/>
        <v>162.08992303135602</v>
      </c>
      <c r="BA1485" s="4">
        <f t="shared" si="620"/>
        <v>-6.7999088505188242E-5</v>
      </c>
      <c r="BB1485" s="5">
        <f>AZ1485/MAX($AZ$16:AZ1485)-1</f>
        <v>-3.9855064466426393E-3</v>
      </c>
    </row>
    <row r="1486" spans="1:54" x14ac:dyDescent="0.25">
      <c r="A1486" s="3">
        <v>44725</v>
      </c>
      <c r="B1486">
        <f>IFERROR(VLOOKUP($A1486,Finnifty!$A$14:$I$486,B$15+1,FALSE),All_curves!B1485)</f>
        <v>1178784.3799999999</v>
      </c>
      <c r="C1486">
        <f>IFERROR(VLOOKUP($A1486,Finnifty!$A$14:$I$486,C$15+1,FALSE),All_curves!C1485)</f>
        <v>1095017</v>
      </c>
      <c r="D1486">
        <f>IFERROR(VLOOKUP($A1486,Finnifty!$A$14:$I$486,D$15+1,FALSE),All_curves!D1485)</f>
        <v>1172007.5</v>
      </c>
      <c r="E1486">
        <f>IFERROR(VLOOKUP($A1486,Finnifty!$A$14:$I$486,E$15+1,FALSE),All_curves!E1485)</f>
        <v>1126453.5</v>
      </c>
      <c r="F1486">
        <f>IFERROR(VLOOKUP($A1486,Finnifty!$A$14:$I$486,F$15+1,FALSE),All_curves!F1485)</f>
        <v>1158972.8799999999</v>
      </c>
      <c r="G1486">
        <f>IFERROR(VLOOKUP($A1486,Finnifty!$A$14:$I$486,G$15+1,FALSE),All_curves!G1485)</f>
        <v>1170063.5</v>
      </c>
      <c r="H1486">
        <f>IFERROR(VLOOKUP($A1486,Finnifty!$A$14:$I$486,H$15+1,FALSE),All_curves!H1485)</f>
        <v>1179099.5</v>
      </c>
      <c r="I1486">
        <f>IFERROR(VLOOKUP($A1486,Finnifty!$A$14:$I$486,I$15+1,FALSE),All_curves!I1485)</f>
        <v>1139849.25</v>
      </c>
      <c r="J1486">
        <f>IFERROR(VLOOKUP($A1486,Banknifty!$A$14:$I$4860,2,FALSE),All_curves!J1485)</f>
        <v>19414364</v>
      </c>
      <c r="K1486">
        <f>IFERROR(VLOOKUP($A1486,Banknifty!$A$14:$I$4860,3,FALSE),All_curves!K1485)</f>
        <v>34470740</v>
      </c>
      <c r="L1486">
        <f>IFERROR(VLOOKUP($A1486,Banknifty!$A$14:$I$4860,4,FALSE),All_curves!L1485)</f>
        <v>26323042</v>
      </c>
      <c r="M1486">
        <f>IFERROR(VLOOKUP($A1486,Banknifty!$A$14:$I$4860,5,FALSE),All_curves!M1485)</f>
        <v>36575168</v>
      </c>
      <c r="N1486">
        <f>IFERROR(VLOOKUP($A1486,Banknifty!$A$14:$I$4860,6,FALSE),All_curves!N1485)</f>
        <v>19921772</v>
      </c>
      <c r="O1486">
        <f>IFERROR(VLOOKUP($A1486,Banknifty!$A$14:$I$4860,7,FALSE),All_curves!O1485)</f>
        <v>34068136</v>
      </c>
      <c r="P1486">
        <f>IFERROR(VLOOKUP($A1486,Banknifty!$A$14:$I$4860,8,FALSE),All_curves!P1485)</f>
        <v>34068136</v>
      </c>
      <c r="Q1486">
        <f>IFERROR(VLOOKUP($A1486,Banknifty!$A$14:$I$4860,9,FALSE),All_curves!Q1485)</f>
        <v>26720930</v>
      </c>
      <c r="R1486">
        <f>IFERROR(VLOOKUP($A1486,Nifty!$A$14:$I$4860,2,FALSE),All_curves!R1485)</f>
        <v>11422528</v>
      </c>
      <c r="S1486">
        <f>IFERROR(VLOOKUP($A1486,Nifty!$A$14:$I$4860,3,FALSE),All_curves!S1485)</f>
        <v>13830759</v>
      </c>
      <c r="T1486">
        <f>IFERROR(VLOOKUP($A1486,Nifty!$A$14:$I$4860,4,FALSE),All_curves!T1485)</f>
        <v>13847209</v>
      </c>
      <c r="U1486">
        <f>IFERROR(VLOOKUP($A1486,Nifty!$A$14:$I$4860,5,FALSE),All_curves!U1485)</f>
        <v>13771333</v>
      </c>
      <c r="V1486">
        <f>IFERROR(VLOOKUP($A1486,Nifty!$A$14:$I$4860,6,FALSE),All_curves!V1485)</f>
        <v>12352983</v>
      </c>
      <c r="W1486">
        <f>IFERROR(VLOOKUP($A1486,Nifty!$A$14:$I$4860,7,FALSE),All_curves!W1485)</f>
        <v>14074805</v>
      </c>
      <c r="X1486">
        <f>IFERROR(VLOOKUP($A1486,Nifty!$A$14:$I$4860,8,FALSE),All_curves!X1485)</f>
        <v>13853590</v>
      </c>
      <c r="Y1486">
        <f>IFERROR(VLOOKUP($A1486,Nifty!$A$14:$I$4860,9,FALSE),All_curves!Y1485)</f>
        <v>13019982</v>
      </c>
      <c r="AA1486" s="5">
        <f t="shared" si="621"/>
        <v>3.2682069789312651E-2</v>
      </c>
      <c r="AB1486" s="5">
        <f t="shared" si="622"/>
        <v>3.0220993084690173E-2</v>
      </c>
      <c r="AC1486" s="5">
        <f t="shared" si="623"/>
        <v>3.5895832431239283E-2</v>
      </c>
      <c r="AD1486" s="5">
        <f t="shared" si="624"/>
        <v>3.4531972054085314E-2</v>
      </c>
      <c r="AE1486" s="5">
        <f t="shared" si="625"/>
        <v>3.2416434334127997E-2</v>
      </c>
      <c r="AF1486" s="5">
        <f t="shared" si="626"/>
        <v>2.9679789164704484E-2</v>
      </c>
      <c r="AG1486" s="5">
        <f t="shared" si="627"/>
        <v>3.5895830812265883E-2</v>
      </c>
      <c r="AH1486" s="5">
        <f t="shared" si="628"/>
        <v>3.5497976878087645E-2</v>
      </c>
      <c r="AI1486" s="5">
        <f t="shared" si="604"/>
        <v>1.7391545862201374E-2</v>
      </c>
      <c r="AJ1486" s="5">
        <f t="shared" si="605"/>
        <v>1.6326445891611474E-2</v>
      </c>
      <c r="AK1486" s="5">
        <f t="shared" si="606"/>
        <v>1.8475533798259614E-2</v>
      </c>
      <c r="AL1486" s="5">
        <f t="shared" si="607"/>
        <v>8.9114817819697656E-3</v>
      </c>
      <c r="AM1486" s="5">
        <f t="shared" si="608"/>
        <v>-1.1403635966898973E-3</v>
      </c>
      <c r="AN1486" s="5">
        <f t="shared" si="609"/>
        <v>0</v>
      </c>
      <c r="AO1486" s="5">
        <f t="shared" si="610"/>
        <v>0</v>
      </c>
      <c r="AP1486" s="5">
        <f t="shared" si="611"/>
        <v>0</v>
      </c>
      <c r="AQ1486" s="5">
        <f t="shared" si="612"/>
        <v>1.7273434235448581E-2</v>
      </c>
      <c r="AR1486" s="5">
        <f t="shared" si="613"/>
        <v>1.4153967401175471E-2</v>
      </c>
      <c r="AS1486" s="5">
        <f t="shared" si="614"/>
        <v>1.6106963841608479E-2</v>
      </c>
      <c r="AT1486" s="5">
        <f t="shared" si="615"/>
        <v>6.4807578702354984E-3</v>
      </c>
      <c r="AU1486" s="5">
        <f t="shared" si="616"/>
        <v>1.7273413626096801E-2</v>
      </c>
      <c r="AV1486" s="5">
        <f t="shared" si="617"/>
        <v>1.4153966629080639E-2</v>
      </c>
      <c r="AW1486" s="5">
        <f t="shared" si="618"/>
        <v>1.6106952712588551E-2</v>
      </c>
      <c r="AX1486" s="5">
        <f t="shared" si="619"/>
        <v>5.7952232021651895E-4</v>
      </c>
      <c r="AZ1486" s="7">
        <f t="shared" si="629"/>
        <v>164.98670310149473</v>
      </c>
      <c r="BA1486" s="4">
        <f t="shared" si="620"/>
        <v>1.7871438371763176E-2</v>
      </c>
      <c r="BB1486" s="5">
        <f>AZ1486/MAX($AZ$16:AZ1486)-1</f>
        <v>0</v>
      </c>
    </row>
    <row r="1487" spans="1:54" x14ac:dyDescent="0.25">
      <c r="A1487" s="3">
        <v>44726</v>
      </c>
      <c r="B1487">
        <f>IFERROR(VLOOKUP($A1487,Finnifty!$A$14:$I$486,B$15+1,FALSE),All_curves!B1486)</f>
        <v>1169215.1299999999</v>
      </c>
      <c r="C1487">
        <f>IFERROR(VLOOKUP($A1487,Finnifty!$A$14:$I$486,C$15+1,FALSE),All_curves!C1486)</f>
        <v>1088598.6299999999</v>
      </c>
      <c r="D1487">
        <f>IFERROR(VLOOKUP($A1487,Finnifty!$A$14:$I$486,D$15+1,FALSE),All_curves!D1486)</f>
        <v>1160224.6299999999</v>
      </c>
      <c r="E1487">
        <f>IFERROR(VLOOKUP($A1487,Finnifty!$A$14:$I$486,E$15+1,FALSE),All_curves!E1486)</f>
        <v>1124952.25</v>
      </c>
      <c r="F1487">
        <f>IFERROR(VLOOKUP($A1487,Finnifty!$A$14:$I$486,F$15+1,FALSE),All_curves!F1486)</f>
        <v>1145204.5</v>
      </c>
      <c r="G1487">
        <f>IFERROR(VLOOKUP($A1487,Finnifty!$A$14:$I$486,G$15+1,FALSE),All_curves!G1486)</f>
        <v>1162615</v>
      </c>
      <c r="H1487">
        <f>IFERROR(VLOOKUP($A1487,Finnifty!$A$14:$I$486,H$15+1,FALSE),All_curves!H1486)</f>
        <v>1167245.3799999999</v>
      </c>
      <c r="I1487">
        <f>IFERROR(VLOOKUP($A1487,Finnifty!$A$14:$I$486,I$15+1,FALSE),All_curves!I1486)</f>
        <v>1138020.25</v>
      </c>
      <c r="J1487">
        <f>IFERROR(VLOOKUP($A1487,Banknifty!$A$14:$I$4860,2,FALSE),All_curves!J1486)</f>
        <v>19343380</v>
      </c>
      <c r="K1487">
        <f>IFERROR(VLOOKUP($A1487,Banknifty!$A$14:$I$4860,3,FALSE),All_curves!K1486)</f>
        <v>34401656</v>
      </c>
      <c r="L1487">
        <f>IFERROR(VLOOKUP($A1487,Banknifty!$A$14:$I$4860,4,FALSE),All_curves!L1486)</f>
        <v>26331300</v>
      </c>
      <c r="M1487">
        <f>IFERROR(VLOOKUP($A1487,Banknifty!$A$14:$I$4860,5,FALSE),All_curves!M1486)</f>
        <v>36575168</v>
      </c>
      <c r="N1487">
        <f>IFERROR(VLOOKUP($A1487,Banknifty!$A$14:$I$4860,6,FALSE),All_curves!N1486)</f>
        <v>19788982</v>
      </c>
      <c r="O1487">
        <f>IFERROR(VLOOKUP($A1487,Banknifty!$A$14:$I$4860,7,FALSE),All_curves!O1486)</f>
        <v>33783936</v>
      </c>
      <c r="P1487">
        <f>IFERROR(VLOOKUP($A1487,Banknifty!$A$14:$I$4860,8,FALSE),All_curves!P1486)</f>
        <v>33783936</v>
      </c>
      <c r="Q1487">
        <f>IFERROR(VLOOKUP($A1487,Banknifty!$A$14:$I$4860,9,FALSE),All_curves!Q1486)</f>
        <v>26720930</v>
      </c>
      <c r="R1487">
        <f>IFERROR(VLOOKUP($A1487,Nifty!$A$14:$I$4860,2,FALSE),All_curves!R1486)</f>
        <v>11400452</v>
      </c>
      <c r="S1487">
        <f>IFERROR(VLOOKUP($A1487,Nifty!$A$14:$I$4860,3,FALSE),All_curves!S1486)</f>
        <v>13784293</v>
      </c>
      <c r="T1487">
        <f>IFERROR(VLOOKUP($A1487,Nifty!$A$14:$I$4860,4,FALSE),All_curves!T1486)</f>
        <v>13859960</v>
      </c>
      <c r="U1487">
        <f>IFERROR(VLOOKUP($A1487,Nifty!$A$14:$I$4860,5,FALSE),All_curves!U1486)</f>
        <v>13775052</v>
      </c>
      <c r="V1487">
        <f>IFERROR(VLOOKUP($A1487,Nifty!$A$14:$I$4860,6,FALSE),All_curves!V1486)</f>
        <v>12329110</v>
      </c>
      <c r="W1487">
        <f>IFERROR(VLOOKUP($A1487,Nifty!$A$14:$I$4860,7,FALSE),All_curves!W1486)</f>
        <v>14027518</v>
      </c>
      <c r="X1487">
        <f>IFERROR(VLOOKUP($A1487,Nifty!$A$14:$I$4860,8,FALSE),All_curves!X1486)</f>
        <v>13866347</v>
      </c>
      <c r="Y1487">
        <f>IFERROR(VLOOKUP($A1487,Nifty!$A$14:$I$4860,9,FALSE),All_curves!Y1486)</f>
        <v>12942807</v>
      </c>
      <c r="AA1487" s="5">
        <f t="shared" si="621"/>
        <v>-8.1178968455621892E-3</v>
      </c>
      <c r="AB1487" s="5">
        <f t="shared" si="622"/>
        <v>-5.8614341147216198E-3</v>
      </c>
      <c r="AC1487" s="5">
        <f t="shared" si="623"/>
        <v>-1.005357900866688E-2</v>
      </c>
      <c r="AD1487" s="5">
        <f t="shared" si="624"/>
        <v>-1.3327225668879894E-3</v>
      </c>
      <c r="AE1487" s="5">
        <f t="shared" si="625"/>
        <v>-1.1879812062556505E-2</v>
      </c>
      <c r="AF1487" s="5">
        <f t="shared" si="626"/>
        <v>-6.3658938168740242E-3</v>
      </c>
      <c r="AG1487" s="5">
        <f t="shared" si="627"/>
        <v>-1.0053536618411019E-2</v>
      </c>
      <c r="AH1487" s="5">
        <f t="shared" si="628"/>
        <v>-1.6045981519047237E-3</v>
      </c>
      <c r="AI1487" s="5">
        <f t="shared" si="604"/>
        <v>-3.6562619305994248E-3</v>
      </c>
      <c r="AJ1487" s="5">
        <f t="shared" si="605"/>
        <v>-2.0041345210459749E-3</v>
      </c>
      <c r="AK1487" s="5">
        <f t="shared" si="606"/>
        <v>3.1371754070064206E-4</v>
      </c>
      <c r="AL1487" s="5">
        <f t="shared" si="607"/>
        <v>0</v>
      </c>
      <c r="AM1487" s="5">
        <f t="shared" si="608"/>
        <v>-6.6655717172147133E-3</v>
      </c>
      <c r="AN1487" s="5">
        <f t="shared" si="609"/>
        <v>-8.3421059490897953E-3</v>
      </c>
      <c r="AO1487" s="5">
        <f t="shared" si="610"/>
        <v>-8.3421059490897953E-3</v>
      </c>
      <c r="AP1487" s="5">
        <f t="shared" si="611"/>
        <v>0</v>
      </c>
      <c r="AQ1487" s="5">
        <f t="shared" si="612"/>
        <v>-1.9326719969520179E-3</v>
      </c>
      <c r="AR1487" s="5">
        <f t="shared" si="613"/>
        <v>-3.3596131636738358E-3</v>
      </c>
      <c r="AS1487" s="5">
        <f t="shared" si="614"/>
        <v>9.2083538278364685E-4</v>
      </c>
      <c r="AT1487" s="5">
        <f t="shared" si="615"/>
        <v>2.7005374134803084E-4</v>
      </c>
      <c r="AU1487" s="5">
        <f t="shared" si="616"/>
        <v>-1.9325696473475595E-3</v>
      </c>
      <c r="AV1487" s="5">
        <f t="shared" si="617"/>
        <v>-3.3596913065581102E-3</v>
      </c>
      <c r="AW1487" s="5">
        <f t="shared" si="618"/>
        <v>9.2084434431805029E-4</v>
      </c>
      <c r="AX1487" s="5">
        <f t="shared" si="619"/>
        <v>-5.9274275494389794E-3</v>
      </c>
      <c r="AZ1487" s="7">
        <f t="shared" si="629"/>
        <v>164.31049014067511</v>
      </c>
      <c r="BA1487" s="4">
        <f t="shared" si="620"/>
        <v>-4.0985906628102E-3</v>
      </c>
      <c r="BB1487" s="5">
        <f>AZ1487/MAX($AZ$16:AZ1487)-1</f>
        <v>-4.0985906628101532E-3</v>
      </c>
    </row>
    <row r="1488" spans="1:54" x14ac:dyDescent="0.25">
      <c r="A1488" s="3">
        <v>44727</v>
      </c>
      <c r="B1488">
        <f>IFERROR(VLOOKUP($A1488,Finnifty!$A$14:$I$486,B$15+1,FALSE),All_curves!B1487)</f>
        <v>1169215.1299999999</v>
      </c>
      <c r="C1488">
        <f>IFERROR(VLOOKUP($A1488,Finnifty!$A$14:$I$486,C$15+1,FALSE),All_curves!C1487)</f>
        <v>1088598.6299999999</v>
      </c>
      <c r="D1488">
        <f>IFERROR(VLOOKUP($A1488,Finnifty!$A$14:$I$486,D$15+1,FALSE),All_curves!D1487)</f>
        <v>1160224.6299999999</v>
      </c>
      <c r="E1488">
        <f>IFERROR(VLOOKUP($A1488,Finnifty!$A$14:$I$486,E$15+1,FALSE),All_curves!E1487)</f>
        <v>1124952.25</v>
      </c>
      <c r="F1488">
        <f>IFERROR(VLOOKUP($A1488,Finnifty!$A$14:$I$486,F$15+1,FALSE),All_curves!F1487)</f>
        <v>1145204.5</v>
      </c>
      <c r="G1488">
        <f>IFERROR(VLOOKUP($A1488,Finnifty!$A$14:$I$486,G$15+1,FALSE),All_curves!G1487)</f>
        <v>1162615</v>
      </c>
      <c r="H1488">
        <f>IFERROR(VLOOKUP($A1488,Finnifty!$A$14:$I$486,H$15+1,FALSE),All_curves!H1487)</f>
        <v>1167245.3799999999</v>
      </c>
      <c r="I1488">
        <f>IFERROR(VLOOKUP($A1488,Finnifty!$A$14:$I$486,I$15+1,FALSE),All_curves!I1487)</f>
        <v>1138020.25</v>
      </c>
      <c r="J1488">
        <f>IFERROR(VLOOKUP($A1488,Banknifty!$A$14:$I$4860,2,FALSE),All_curves!J1487)</f>
        <v>19333784</v>
      </c>
      <c r="K1488">
        <f>IFERROR(VLOOKUP($A1488,Banknifty!$A$14:$I$4860,3,FALSE),All_curves!K1487)</f>
        <v>34379040</v>
      </c>
      <c r="L1488">
        <f>IFERROR(VLOOKUP($A1488,Banknifty!$A$14:$I$4860,4,FALSE),All_curves!L1487)</f>
        <v>26320178</v>
      </c>
      <c r="M1488">
        <f>IFERROR(VLOOKUP($A1488,Banknifty!$A$14:$I$4860,5,FALSE),All_curves!M1487)</f>
        <v>36575168</v>
      </c>
      <c r="N1488">
        <f>IFERROR(VLOOKUP($A1488,Banknifty!$A$14:$I$4860,6,FALSE),All_curves!N1487)</f>
        <v>19786694</v>
      </c>
      <c r="O1488">
        <f>IFERROR(VLOOKUP($A1488,Banknifty!$A$14:$I$4860,7,FALSE),All_curves!O1487)</f>
        <v>33737992</v>
      </c>
      <c r="P1488">
        <f>IFERROR(VLOOKUP($A1488,Banknifty!$A$14:$I$4860,8,FALSE),All_curves!P1487)</f>
        <v>33737992</v>
      </c>
      <c r="Q1488">
        <f>IFERROR(VLOOKUP($A1488,Banknifty!$A$14:$I$4860,9,FALSE),All_curves!Q1487)</f>
        <v>26720930</v>
      </c>
      <c r="R1488">
        <f>IFERROR(VLOOKUP($A1488,Nifty!$A$14:$I$4860,2,FALSE),All_curves!R1487)</f>
        <v>11390862</v>
      </c>
      <c r="S1488">
        <f>IFERROR(VLOOKUP($A1488,Nifty!$A$14:$I$4860,3,FALSE),All_curves!S1487)</f>
        <v>13772671</v>
      </c>
      <c r="T1488">
        <f>IFERROR(VLOOKUP($A1488,Nifty!$A$14:$I$4860,4,FALSE),All_curves!T1487)</f>
        <v>13859960</v>
      </c>
      <c r="U1488">
        <f>IFERROR(VLOOKUP($A1488,Nifty!$A$14:$I$4860,5,FALSE),All_curves!U1487)</f>
        <v>13775052</v>
      </c>
      <c r="V1488">
        <f>IFERROR(VLOOKUP($A1488,Nifty!$A$14:$I$4860,6,FALSE),All_curves!V1487)</f>
        <v>12318738</v>
      </c>
      <c r="W1488">
        <f>IFERROR(VLOOKUP($A1488,Nifty!$A$14:$I$4860,7,FALSE),All_curves!W1487)</f>
        <v>14015691</v>
      </c>
      <c r="X1488">
        <f>IFERROR(VLOOKUP($A1488,Nifty!$A$14:$I$4860,8,FALSE),All_curves!X1487)</f>
        <v>13866347</v>
      </c>
      <c r="Y1488">
        <f>IFERROR(VLOOKUP($A1488,Nifty!$A$14:$I$4860,9,FALSE),All_curves!Y1487)</f>
        <v>13026686</v>
      </c>
      <c r="AA1488" s="5">
        <f t="shared" si="621"/>
        <v>0</v>
      </c>
      <c r="AB1488" s="5">
        <f t="shared" si="622"/>
        <v>0</v>
      </c>
      <c r="AC1488" s="5">
        <f t="shared" si="623"/>
        <v>0</v>
      </c>
      <c r="AD1488" s="5">
        <f t="shared" si="624"/>
        <v>0</v>
      </c>
      <c r="AE1488" s="5">
        <f t="shared" si="625"/>
        <v>0</v>
      </c>
      <c r="AF1488" s="5">
        <f t="shared" si="626"/>
        <v>0</v>
      </c>
      <c r="AG1488" s="5">
        <f t="shared" si="627"/>
        <v>0</v>
      </c>
      <c r="AH1488" s="5">
        <f t="shared" si="628"/>
        <v>0</v>
      </c>
      <c r="AI1488" s="5">
        <f t="shared" si="604"/>
        <v>-4.9608703339332205E-4</v>
      </c>
      <c r="AJ1488" s="5">
        <f t="shared" si="605"/>
        <v>-6.5741021304321912E-4</v>
      </c>
      <c r="AK1488" s="5">
        <f t="shared" si="606"/>
        <v>-4.2238704507557845E-4</v>
      </c>
      <c r="AL1488" s="5">
        <f t="shared" si="607"/>
        <v>0</v>
      </c>
      <c r="AM1488" s="5">
        <f t="shared" si="608"/>
        <v>-1.1561989393893413E-4</v>
      </c>
      <c r="AN1488" s="5">
        <f t="shared" si="609"/>
        <v>-1.3599362726711695E-3</v>
      </c>
      <c r="AO1488" s="5">
        <f t="shared" si="610"/>
        <v>-1.3599362726711695E-3</v>
      </c>
      <c r="AP1488" s="5">
        <f t="shared" si="611"/>
        <v>0</v>
      </c>
      <c r="AQ1488" s="5">
        <f t="shared" si="612"/>
        <v>-8.41194717542737E-4</v>
      </c>
      <c r="AR1488" s="5">
        <f t="shared" si="613"/>
        <v>-8.4313355788356859E-4</v>
      </c>
      <c r="AS1488" s="5">
        <f t="shared" si="614"/>
        <v>0</v>
      </c>
      <c r="AT1488" s="5">
        <f t="shared" si="615"/>
        <v>0</v>
      </c>
      <c r="AU1488" s="5">
        <f t="shared" si="616"/>
        <v>-8.4126104803994295E-4</v>
      </c>
      <c r="AV1488" s="5">
        <f t="shared" si="617"/>
        <v>-8.4312848502487991E-4</v>
      </c>
      <c r="AW1488" s="5">
        <f t="shared" si="618"/>
        <v>0</v>
      </c>
      <c r="AX1488" s="5">
        <f t="shared" si="619"/>
        <v>6.4807425468060842E-3</v>
      </c>
      <c r="AZ1488" s="7">
        <f t="shared" si="629"/>
        <v>164.30159442556055</v>
      </c>
      <c r="BA1488" s="4">
        <f t="shared" si="620"/>
        <v>-5.4139666353268169E-5</v>
      </c>
      <c r="BB1488" s="5">
        <f>AZ1488/MAX($AZ$16:AZ1488)-1</f>
        <v>-4.1525084328324358E-3</v>
      </c>
    </row>
    <row r="1489" spans="1:56" x14ac:dyDescent="0.25">
      <c r="A1489" s="3">
        <v>44728</v>
      </c>
      <c r="B1489">
        <f>IFERROR(VLOOKUP($A1489,Finnifty!$A$14:$I$486,B$15+1,FALSE),All_curves!B1488)</f>
        <v>1181737.1299999999</v>
      </c>
      <c r="C1489">
        <f>IFERROR(VLOOKUP($A1489,Finnifty!$A$14:$I$486,C$15+1,FALSE),All_curves!C1488)</f>
        <v>1100257.3799999999</v>
      </c>
      <c r="D1489">
        <f>IFERROR(VLOOKUP($A1489,Finnifty!$A$14:$I$486,D$15+1,FALSE),All_curves!D1488)</f>
        <v>1162622.5</v>
      </c>
      <c r="E1489">
        <f>IFERROR(VLOOKUP($A1489,Finnifty!$A$14:$I$486,E$15+1,FALSE),All_curves!E1488)</f>
        <v>1127277.25</v>
      </c>
      <c r="F1489">
        <f>IFERROR(VLOOKUP($A1489,Finnifty!$A$14:$I$486,F$15+1,FALSE),All_curves!F1488)</f>
        <v>1157469.3799999999</v>
      </c>
      <c r="G1489">
        <f>IFERROR(VLOOKUP($A1489,Finnifty!$A$14:$I$486,G$15+1,FALSE),All_curves!G1488)</f>
        <v>1175066.3799999999</v>
      </c>
      <c r="H1489">
        <f>IFERROR(VLOOKUP($A1489,Finnifty!$A$14:$I$486,H$15+1,FALSE),All_curves!H1488)</f>
        <v>1169657.75</v>
      </c>
      <c r="I1489">
        <f>IFERROR(VLOOKUP($A1489,Finnifty!$A$14:$I$486,I$15+1,FALSE),All_curves!I1488)</f>
        <v>1140372.25</v>
      </c>
      <c r="J1489">
        <f>IFERROR(VLOOKUP($A1489,Banknifty!$A$14:$I$4860,2,FALSE),All_curves!J1488)</f>
        <v>20381742</v>
      </c>
      <c r="K1489">
        <f>IFERROR(VLOOKUP($A1489,Banknifty!$A$14:$I$4860,3,FALSE),All_curves!K1488)</f>
        <v>36697136</v>
      </c>
      <c r="L1489">
        <f>IFERROR(VLOOKUP($A1489,Banknifty!$A$14:$I$4860,4,FALSE),All_curves!L1488)</f>
        <v>27095526</v>
      </c>
      <c r="M1489">
        <f>IFERROR(VLOOKUP($A1489,Banknifty!$A$14:$I$4860,5,FALSE),All_curves!M1488)</f>
        <v>37599448</v>
      </c>
      <c r="N1489">
        <f>IFERROR(VLOOKUP($A1489,Banknifty!$A$14:$I$4860,6,FALSE),All_curves!N1488)</f>
        <v>19792800</v>
      </c>
      <c r="O1489">
        <f>IFERROR(VLOOKUP($A1489,Banknifty!$A$14:$I$4860,7,FALSE),All_curves!O1488)</f>
        <v>33704460</v>
      </c>
      <c r="P1489">
        <f>IFERROR(VLOOKUP($A1489,Banknifty!$A$14:$I$4860,8,FALSE),All_curves!P1488)</f>
        <v>33704460</v>
      </c>
      <c r="Q1489">
        <f>IFERROR(VLOOKUP($A1489,Banknifty!$A$14:$I$4860,9,FALSE),All_curves!Q1488)</f>
        <v>26691386</v>
      </c>
      <c r="R1489">
        <f>IFERROR(VLOOKUP($A1489,Nifty!$A$14:$I$4860,2,FALSE),All_curves!R1488)</f>
        <v>11904433</v>
      </c>
      <c r="S1489">
        <f>IFERROR(VLOOKUP($A1489,Nifty!$A$14:$I$4860,3,FALSE),All_curves!S1488)</f>
        <v>14564631</v>
      </c>
      <c r="T1489">
        <f>IFERROR(VLOOKUP($A1489,Nifty!$A$14:$I$4860,4,FALSE),All_curves!T1488)</f>
        <v>14434007</v>
      </c>
      <c r="U1489">
        <f>IFERROR(VLOOKUP($A1489,Nifty!$A$14:$I$4860,5,FALSE),All_curves!U1488)</f>
        <v>14217988</v>
      </c>
      <c r="V1489">
        <f>IFERROR(VLOOKUP($A1489,Nifty!$A$14:$I$4860,6,FALSE),All_curves!V1488)</f>
        <v>12451459</v>
      </c>
      <c r="W1489">
        <f>IFERROR(VLOOKUP($A1489,Nifty!$A$14:$I$4860,7,FALSE),All_curves!W1488)</f>
        <v>14200128</v>
      </c>
      <c r="X1489">
        <f>IFERROR(VLOOKUP($A1489,Nifty!$A$14:$I$4860,8,FALSE),All_curves!X1488)</f>
        <v>13960146</v>
      </c>
      <c r="Y1489">
        <f>IFERROR(VLOOKUP($A1489,Nifty!$A$14:$I$4860,9,FALSE),All_curves!Y1488)</f>
        <v>13030203</v>
      </c>
      <c r="AA1489" s="5">
        <f t="shared" si="621"/>
        <v>1.0709748513090256E-2</v>
      </c>
      <c r="AB1489" s="5">
        <f t="shared" si="622"/>
        <v>1.0709870175015679E-2</v>
      </c>
      <c r="AC1489" s="5">
        <f t="shared" si="623"/>
        <v>2.0667290953821915E-3</v>
      </c>
      <c r="AD1489" s="5">
        <f t="shared" si="624"/>
        <v>2.066754388908576E-3</v>
      </c>
      <c r="AE1489" s="5">
        <f t="shared" si="625"/>
        <v>1.0709772796037687E-2</v>
      </c>
      <c r="AF1489" s="5">
        <f t="shared" si="626"/>
        <v>1.0709805051543286E-2</v>
      </c>
      <c r="AG1489" s="5">
        <f t="shared" si="627"/>
        <v>2.0667205382300935E-3</v>
      </c>
      <c r="AH1489" s="5">
        <f t="shared" si="628"/>
        <v>2.066747054808582E-3</v>
      </c>
      <c r="AI1489" s="5">
        <f t="shared" ref="AI1489:AI1552" si="630">IFERROR(J1489/J1488-1,0)</f>
        <v>5.4203460636572665E-2</v>
      </c>
      <c r="AJ1489" s="5">
        <f t="shared" ref="AJ1489:AJ1552" si="631">IFERROR(K1489/K1488-1,0)</f>
        <v>6.7427595418603881E-2</v>
      </c>
      <c r="AK1489" s="5">
        <f t="shared" ref="AK1489:AK1552" si="632">IFERROR(L1489/L1488-1,0)</f>
        <v>2.9458311414155336E-2</v>
      </c>
      <c r="AL1489" s="5">
        <f t="shared" ref="AL1489:AL1552" si="633">IFERROR(M1489/M1488-1,0)</f>
        <v>2.8004792759940278E-2</v>
      </c>
      <c r="AM1489" s="5">
        <f t="shared" ref="AM1489:AM1552" si="634">IFERROR(N1489/N1488-1,0)</f>
        <v>3.0859121791637634E-4</v>
      </c>
      <c r="AN1489" s="5">
        <f t="shared" ref="AN1489:AN1552" si="635">IFERROR(O1489/O1488-1,0)</f>
        <v>-9.9389436099217576E-4</v>
      </c>
      <c r="AO1489" s="5">
        <f t="shared" ref="AO1489:AO1552" si="636">IFERROR(P1489/P1488-1,0)</f>
        <v>-9.9389436099217576E-4</v>
      </c>
      <c r="AP1489" s="5">
        <f t="shared" ref="AP1489:AP1552" si="637">IFERROR(Q1489/Q1488-1,0)</f>
        <v>-1.105650140171055E-3</v>
      </c>
      <c r="AQ1489" s="5">
        <f t="shared" ref="AQ1489:AQ1552" si="638">IFERROR(R1489/R1488-1,0)</f>
        <v>4.5086227890391406E-2</v>
      </c>
      <c r="AR1489" s="5">
        <f t="shared" ref="AR1489:AR1552" si="639">IFERROR(S1489/S1488-1,0)</f>
        <v>5.7502281147934209E-2</v>
      </c>
      <c r="AS1489" s="5">
        <f t="shared" ref="AS1489:AS1552" si="640">IFERROR(T1489/T1488-1,0)</f>
        <v>4.1417651998995719E-2</v>
      </c>
      <c r="AT1489" s="5">
        <f t="shared" ref="AT1489:AT1552" si="641">IFERROR(U1489/U1488-1,0)</f>
        <v>3.2154942137423426E-2</v>
      </c>
      <c r="AU1489" s="5">
        <f t="shared" ref="AU1489:AU1552" si="642">IFERROR(V1489/V1488-1,0)</f>
        <v>1.077391206794065E-2</v>
      </c>
      <c r="AV1489" s="5">
        <f t="shared" ref="AV1489:AV1552" si="643">IFERROR(W1489/W1488-1,0)</f>
        <v>1.3159322647738225E-2</v>
      </c>
      <c r="AW1489" s="5">
        <f t="shared" ref="AW1489:AW1552" si="644">IFERROR(X1489/X1488-1,0)</f>
        <v>6.7645069029356186E-3</v>
      </c>
      <c r="AX1489" s="5">
        <f t="shared" ref="AX1489:AX1552" si="645">IFERROR(Y1489/Y1488-1,0)</f>
        <v>2.6998424618507322E-4</v>
      </c>
      <c r="AZ1489" s="7">
        <f t="shared" si="629"/>
        <v>167.27644107432133</v>
      </c>
      <c r="BA1489" s="4">
        <f t="shared" ref="BA1489:BA1552" si="646">(AA1489*$AA$14%)+(AB1489*$AB$14%)+(AC1489*$AC$14%)+(AD1489*$AD$14%)+(AE1489*$AE$14%)+(AF1489*$AF$14%)+(AG1489*$AG$14%)+(AH1489*$AH$14%)+(AI1489*$AI$14%)+(AJ1489*$AJ$14%)+(AK1489*$AK$14%)+(AL1489*$AL$14%)+(AM1489*$AM$14%)+(AN1489*$AN$14%)+(AO1489*$AO$14%)+(AP1489*$AP$14%)+(AQ1489*$AQ$14%)+(AR1489*$AR$14%)+(AS1489*$AS$14%)+(AT1489*$AT$14%)+(AU1489*$AU$14%)+(AV1489*$AV$14%)+(AW1489*$AW$14%)+(AX1489*$AX$14%)</f>
        <v>1.8106012051566412E-2</v>
      </c>
      <c r="BB1489" s="5">
        <f>AZ1489/MAX($AZ$16:AZ1489)-1</f>
        <v>0</v>
      </c>
      <c r="BD1489" s="4">
        <f>(AS1489*$AS$14%)</f>
        <v>1.7257354999581551E-3</v>
      </c>
    </row>
    <row r="1490" spans="1:56" x14ac:dyDescent="0.25">
      <c r="A1490" s="3">
        <v>44729</v>
      </c>
      <c r="B1490">
        <f>IFERROR(VLOOKUP($A1490,Finnifty!$A$14:$I$486,B$15+1,FALSE),All_curves!B1489)</f>
        <v>1181539.25</v>
      </c>
      <c r="C1490">
        <f>IFERROR(VLOOKUP($A1490,Finnifty!$A$14:$I$486,C$15+1,FALSE),All_curves!C1489)</f>
        <v>1101522.75</v>
      </c>
      <c r="D1490">
        <f>IFERROR(VLOOKUP($A1490,Finnifty!$A$14:$I$486,D$15+1,FALSE),All_curves!D1489)</f>
        <v>1165636.1299999999</v>
      </c>
      <c r="E1490">
        <f>IFERROR(VLOOKUP($A1490,Finnifty!$A$14:$I$486,E$15+1,FALSE),All_curves!E1489)</f>
        <v>1130485.75</v>
      </c>
      <c r="F1490">
        <f>IFERROR(VLOOKUP($A1490,Finnifty!$A$14:$I$486,F$15+1,FALSE),All_curves!F1489)</f>
        <v>1157614.1299999999</v>
      </c>
      <c r="G1490">
        <f>IFERROR(VLOOKUP($A1490,Finnifty!$A$14:$I$486,G$15+1,FALSE),All_curves!G1489)</f>
        <v>1176107.5</v>
      </c>
      <c r="H1490">
        <f>IFERROR(VLOOKUP($A1490,Finnifty!$A$14:$I$486,H$15+1,FALSE),All_curves!H1489)</f>
        <v>1172689.6299999999</v>
      </c>
      <c r="I1490">
        <f>IFERROR(VLOOKUP($A1490,Finnifty!$A$14:$I$486,I$15+1,FALSE),All_curves!I1489)</f>
        <v>1141454.8799999999</v>
      </c>
      <c r="J1490">
        <f>IFERROR(VLOOKUP($A1490,Banknifty!$A$14:$I$4860,2,FALSE),All_curves!J1489)</f>
        <v>20366680</v>
      </c>
      <c r="K1490">
        <f>IFERROR(VLOOKUP($A1490,Banknifty!$A$14:$I$4860,3,FALSE),All_curves!K1489)</f>
        <v>36684336</v>
      </c>
      <c r="L1490">
        <f>IFERROR(VLOOKUP($A1490,Banknifty!$A$14:$I$4860,4,FALSE),All_curves!L1489)</f>
        <v>27086306</v>
      </c>
      <c r="M1490">
        <f>IFERROR(VLOOKUP($A1490,Banknifty!$A$14:$I$4860,5,FALSE),All_curves!M1489)</f>
        <v>37599448</v>
      </c>
      <c r="N1490">
        <f>IFERROR(VLOOKUP($A1490,Banknifty!$A$14:$I$4860,6,FALSE),All_curves!N1489)</f>
        <v>20137028</v>
      </c>
      <c r="O1490">
        <f>IFERROR(VLOOKUP($A1490,Banknifty!$A$14:$I$4860,7,FALSE),All_curves!O1489)</f>
        <v>34254736</v>
      </c>
      <c r="P1490">
        <f>IFERROR(VLOOKUP($A1490,Banknifty!$A$14:$I$4860,8,FALSE),All_curves!P1489)</f>
        <v>34254736</v>
      </c>
      <c r="Q1490">
        <f>IFERROR(VLOOKUP($A1490,Banknifty!$A$14:$I$4860,9,FALSE),All_curves!Q1489)</f>
        <v>26929248</v>
      </c>
      <c r="R1490">
        <f>IFERROR(VLOOKUP($A1490,Nifty!$A$14:$I$4860,2,FALSE),All_curves!R1489)</f>
        <v>11888800</v>
      </c>
      <c r="S1490">
        <f>IFERROR(VLOOKUP($A1490,Nifty!$A$14:$I$4860,3,FALSE),All_curves!S1489)</f>
        <v>14564631</v>
      </c>
      <c r="T1490">
        <f>IFERROR(VLOOKUP($A1490,Nifty!$A$14:$I$4860,4,FALSE),All_curves!T1489)</f>
        <v>14434007</v>
      </c>
      <c r="U1490">
        <f>IFERROR(VLOOKUP($A1490,Nifty!$A$14:$I$4860,5,FALSE),All_curves!U1489)</f>
        <v>14217988</v>
      </c>
      <c r="V1490">
        <f>IFERROR(VLOOKUP($A1490,Nifty!$A$14:$I$4860,6,FALSE),All_curves!V1489)</f>
        <v>12453638</v>
      </c>
      <c r="W1490">
        <f>IFERROR(VLOOKUP($A1490,Nifty!$A$14:$I$4860,7,FALSE),All_curves!W1489)</f>
        <v>14215294</v>
      </c>
      <c r="X1490">
        <f>IFERROR(VLOOKUP($A1490,Nifty!$A$14:$I$4860,8,FALSE),All_curves!X1489)</f>
        <v>13976748</v>
      </c>
      <c r="Y1490">
        <f>IFERROR(VLOOKUP($A1490,Nifty!$A$14:$I$4860,9,FALSE),All_curves!Y1489)</f>
        <v>13030203</v>
      </c>
      <c r="AA1490" s="5">
        <f t="shared" si="621"/>
        <v>-1.6744840707505482E-4</v>
      </c>
      <c r="AB1490" s="5">
        <f t="shared" si="622"/>
        <v>1.1500672688058433E-3</v>
      </c>
      <c r="AC1490" s="5">
        <f t="shared" si="623"/>
        <v>2.5920967467942813E-3</v>
      </c>
      <c r="AD1490" s="5">
        <f t="shared" si="624"/>
        <v>2.84623858061539E-3</v>
      </c>
      <c r="AE1490" s="5">
        <f t="shared" si="625"/>
        <v>1.250573038917846E-4</v>
      </c>
      <c r="AF1490" s="5">
        <f t="shared" si="626"/>
        <v>8.8600952058559557E-4</v>
      </c>
      <c r="AG1490" s="5">
        <f t="shared" si="627"/>
        <v>2.5921086745246402E-3</v>
      </c>
      <c r="AH1490" s="5">
        <f t="shared" si="628"/>
        <v>9.4936543746992896E-4</v>
      </c>
      <c r="AI1490" s="5">
        <f t="shared" si="630"/>
        <v>-7.389947336199354E-4</v>
      </c>
      <c r="AJ1490" s="5">
        <f t="shared" si="631"/>
        <v>-3.4880106175039227E-4</v>
      </c>
      <c r="AK1490" s="5">
        <f t="shared" si="632"/>
        <v>-3.4027757940557901E-4</v>
      </c>
      <c r="AL1490" s="5">
        <f t="shared" si="633"/>
        <v>0</v>
      </c>
      <c r="AM1490" s="5">
        <f t="shared" si="634"/>
        <v>1.7391576734974379E-2</v>
      </c>
      <c r="AN1490" s="5">
        <f t="shared" si="635"/>
        <v>1.6326503970097717E-2</v>
      </c>
      <c r="AO1490" s="5">
        <f t="shared" si="636"/>
        <v>1.6326503970097717E-2</v>
      </c>
      <c r="AP1490" s="5">
        <f t="shared" si="637"/>
        <v>8.9115642027730591E-3</v>
      </c>
      <c r="AQ1490" s="5">
        <f t="shared" si="638"/>
        <v>-1.3132082813184232E-3</v>
      </c>
      <c r="AR1490" s="5">
        <f t="shared" si="639"/>
        <v>0</v>
      </c>
      <c r="AS1490" s="5">
        <f t="shared" si="640"/>
        <v>0</v>
      </c>
      <c r="AT1490" s="5">
        <f t="shared" si="641"/>
        <v>0</v>
      </c>
      <c r="AU1490" s="5">
        <f t="shared" si="642"/>
        <v>1.7499957233924057E-4</v>
      </c>
      <c r="AV1490" s="5">
        <f t="shared" si="643"/>
        <v>1.0680185418046051E-3</v>
      </c>
      <c r="AW1490" s="5">
        <f t="shared" si="644"/>
        <v>1.1892425766892867E-3</v>
      </c>
      <c r="AX1490" s="5">
        <f t="shared" si="645"/>
        <v>0</v>
      </c>
      <c r="AZ1490" s="7">
        <f t="shared" si="629"/>
        <v>167.76168649295559</v>
      </c>
      <c r="BA1490" s="4">
        <f t="shared" si="646"/>
        <v>2.9008592932622539E-3</v>
      </c>
      <c r="BB1490" s="5">
        <f>AZ1490/MAX($AZ$16:AZ1490)-1</f>
        <v>0</v>
      </c>
    </row>
    <row r="1491" spans="1:56" x14ac:dyDescent="0.25">
      <c r="A1491" s="3">
        <v>44732</v>
      </c>
      <c r="B1491">
        <f>IFERROR(VLOOKUP($A1491,Finnifty!$A$14:$I$486,B$15+1,FALSE),All_curves!B1490)</f>
        <v>1171525</v>
      </c>
      <c r="C1491">
        <f>IFERROR(VLOOKUP($A1491,Finnifty!$A$14:$I$486,C$15+1,FALSE),All_curves!C1490)</f>
        <v>1098467.3799999999</v>
      </c>
      <c r="D1491">
        <f>IFERROR(VLOOKUP($A1491,Finnifty!$A$14:$I$486,D$15+1,FALSE),All_curves!D1490)</f>
        <v>1163708</v>
      </c>
      <c r="E1491">
        <f>IFERROR(VLOOKUP($A1491,Finnifty!$A$14:$I$486,E$15+1,FALSE),All_curves!E1490)</f>
        <v>1129378</v>
      </c>
      <c r="F1491">
        <f>IFERROR(VLOOKUP($A1491,Finnifty!$A$14:$I$486,F$15+1,FALSE),All_curves!F1490)</f>
        <v>1157614.1299999999</v>
      </c>
      <c r="G1491">
        <f>IFERROR(VLOOKUP($A1491,Finnifty!$A$14:$I$486,G$15+1,FALSE),All_curves!G1490)</f>
        <v>1172902.1299999999</v>
      </c>
      <c r="H1491">
        <f>IFERROR(VLOOKUP($A1491,Finnifty!$A$14:$I$486,H$15+1,FALSE),All_curves!H1490)</f>
        <v>1170749.8799999999</v>
      </c>
      <c r="I1491">
        <f>IFERROR(VLOOKUP($A1491,Finnifty!$A$14:$I$486,I$15+1,FALSE),All_curves!I1490)</f>
        <v>1137185.75</v>
      </c>
      <c r="J1491">
        <f>IFERROR(VLOOKUP($A1491,Banknifty!$A$14:$I$4860,2,FALSE),All_curves!J1490)</f>
        <v>20266196</v>
      </c>
      <c r="K1491">
        <f>IFERROR(VLOOKUP($A1491,Banknifty!$A$14:$I$4860,3,FALSE),All_curves!K1490)</f>
        <v>36610852</v>
      </c>
      <c r="L1491">
        <f>IFERROR(VLOOKUP($A1491,Banknifty!$A$14:$I$4860,4,FALSE),All_curves!L1490)</f>
        <v>27054270</v>
      </c>
      <c r="M1491">
        <f>IFERROR(VLOOKUP($A1491,Banknifty!$A$14:$I$4860,5,FALSE),All_curves!M1490)</f>
        <v>37599448</v>
      </c>
      <c r="N1491">
        <f>IFERROR(VLOOKUP($A1491,Banknifty!$A$14:$I$4860,6,FALSE),All_curves!N1490)</f>
        <v>20063402</v>
      </c>
      <c r="O1491">
        <f>IFERROR(VLOOKUP($A1491,Banknifty!$A$14:$I$4860,7,FALSE),All_curves!O1490)</f>
        <v>34186084</v>
      </c>
      <c r="P1491">
        <f>IFERROR(VLOOKUP($A1491,Banknifty!$A$14:$I$4860,8,FALSE),All_curves!P1490)</f>
        <v>34186084</v>
      </c>
      <c r="Q1491">
        <f>IFERROR(VLOOKUP($A1491,Banknifty!$A$14:$I$4860,9,FALSE),All_curves!Q1490)</f>
        <v>26929248</v>
      </c>
      <c r="R1491">
        <f>IFERROR(VLOOKUP($A1491,Nifty!$A$14:$I$4860,2,FALSE),All_curves!R1490)</f>
        <v>11826924</v>
      </c>
      <c r="S1491">
        <f>IFERROR(VLOOKUP($A1491,Nifty!$A$14:$I$4860,3,FALSE),All_curves!S1490)</f>
        <v>14564631</v>
      </c>
      <c r="T1491">
        <f>IFERROR(VLOOKUP($A1491,Nifty!$A$14:$I$4860,4,FALSE),All_curves!T1490)</f>
        <v>14434007</v>
      </c>
      <c r="U1491">
        <f>IFERROR(VLOOKUP($A1491,Nifty!$A$14:$I$4860,5,FALSE),All_curves!U1490)</f>
        <v>14217988</v>
      </c>
      <c r="V1491">
        <f>IFERROR(VLOOKUP($A1491,Nifty!$A$14:$I$4860,6,FALSE),All_curves!V1490)</f>
        <v>12388822</v>
      </c>
      <c r="W1491">
        <f>IFERROR(VLOOKUP($A1491,Nifty!$A$14:$I$4860,7,FALSE),All_curves!W1490)</f>
        <v>14215294</v>
      </c>
      <c r="X1491">
        <f>IFERROR(VLOOKUP($A1491,Nifty!$A$14:$I$4860,8,FALSE),All_curves!X1490)</f>
        <v>13976748</v>
      </c>
      <c r="Y1491">
        <f>IFERROR(VLOOKUP($A1491,Nifty!$A$14:$I$4860,9,FALSE),All_curves!Y1490)</f>
        <v>13108526</v>
      </c>
      <c r="AA1491" s="5">
        <f t="shared" si="621"/>
        <v>-8.4755965576259751E-3</v>
      </c>
      <c r="AB1491" s="5">
        <f t="shared" si="622"/>
        <v>-2.7737693116189899E-3</v>
      </c>
      <c r="AC1491" s="5">
        <f t="shared" si="623"/>
        <v>-1.6541439908867028E-3</v>
      </c>
      <c r="AD1491" s="5">
        <f t="shared" si="624"/>
        <v>-9.7988851252661657E-4</v>
      </c>
      <c r="AE1491" s="5">
        <f t="shared" si="625"/>
        <v>0</v>
      </c>
      <c r="AF1491" s="5">
        <f t="shared" si="626"/>
        <v>-2.7254056283121386E-3</v>
      </c>
      <c r="AG1491" s="5">
        <f t="shared" si="627"/>
        <v>-1.65410348175421E-3</v>
      </c>
      <c r="AH1491" s="5">
        <f t="shared" si="628"/>
        <v>-3.7400777505983696E-3</v>
      </c>
      <c r="AI1491" s="5">
        <f t="shared" si="630"/>
        <v>-4.9337447242260302E-3</v>
      </c>
      <c r="AJ1491" s="5">
        <f t="shared" si="631"/>
        <v>-2.0031437941251395E-3</v>
      </c>
      <c r="AK1491" s="5">
        <f t="shared" si="632"/>
        <v>-1.1827378749985629E-3</v>
      </c>
      <c r="AL1491" s="5">
        <f t="shared" si="633"/>
        <v>0</v>
      </c>
      <c r="AM1491" s="5">
        <f t="shared" si="634"/>
        <v>-3.6562495716845334E-3</v>
      </c>
      <c r="AN1491" s="5">
        <f t="shared" si="635"/>
        <v>-2.0041608261117672E-3</v>
      </c>
      <c r="AO1491" s="5">
        <f t="shared" si="636"/>
        <v>-2.0041608261117672E-3</v>
      </c>
      <c r="AP1491" s="5">
        <f t="shared" si="637"/>
        <v>0</v>
      </c>
      <c r="AQ1491" s="5">
        <f t="shared" si="638"/>
        <v>-5.204562277101088E-3</v>
      </c>
      <c r="AR1491" s="5">
        <f t="shared" si="639"/>
        <v>0</v>
      </c>
      <c r="AS1491" s="5">
        <f t="shared" si="640"/>
        <v>0</v>
      </c>
      <c r="AT1491" s="5">
        <f t="shared" si="641"/>
        <v>0</v>
      </c>
      <c r="AU1491" s="5">
        <f t="shared" si="642"/>
        <v>-5.2045835923607564E-3</v>
      </c>
      <c r="AV1491" s="5">
        <f t="shared" si="643"/>
        <v>0</v>
      </c>
      <c r="AW1491" s="5">
        <f t="shared" si="644"/>
        <v>0</v>
      </c>
      <c r="AX1491" s="5">
        <f t="shared" si="645"/>
        <v>6.0108810277168523E-3</v>
      </c>
      <c r="AZ1491" s="7">
        <f t="shared" si="629"/>
        <v>167.46680724919204</v>
      </c>
      <c r="BA1491" s="4">
        <f t="shared" si="646"/>
        <v>-1.7577269871802415E-3</v>
      </c>
      <c r="BB1491" s="5">
        <f>AZ1491/MAX($AZ$16:AZ1491)-1</f>
        <v>-1.7577269871802415E-3</v>
      </c>
    </row>
    <row r="1492" spans="1:56" x14ac:dyDescent="0.25">
      <c r="A1492" s="3">
        <v>44733</v>
      </c>
      <c r="B1492">
        <f>IFERROR(VLOOKUP($A1492,Finnifty!$A$14:$I$486,B$15+1,FALSE),All_curves!B1491)</f>
        <v>1212010.8799999999</v>
      </c>
      <c r="C1492">
        <f>IFERROR(VLOOKUP($A1492,Finnifty!$A$14:$I$486,C$15+1,FALSE),All_curves!C1491)</f>
        <v>1133928</v>
      </c>
      <c r="D1492">
        <f>IFERROR(VLOOKUP($A1492,Finnifty!$A$14:$I$486,D$15+1,FALSE),All_curves!D1491)</f>
        <v>1187427</v>
      </c>
      <c r="E1492">
        <f>IFERROR(VLOOKUP($A1492,Finnifty!$A$14:$I$486,E$15+1,FALSE),All_curves!E1491)</f>
        <v>1118147.3799999999</v>
      </c>
      <c r="F1492">
        <f>IFERROR(VLOOKUP($A1492,Finnifty!$A$14:$I$486,F$15+1,FALSE),All_curves!F1491)</f>
        <v>1154912.6299999999</v>
      </c>
      <c r="G1492">
        <f>IFERROR(VLOOKUP($A1492,Finnifty!$A$14:$I$486,G$15+1,FALSE),All_curves!G1491)</f>
        <v>1201063.8799999999</v>
      </c>
      <c r="H1492">
        <f>IFERROR(VLOOKUP($A1492,Finnifty!$A$14:$I$486,H$15+1,FALSE),All_curves!H1491)</f>
        <v>1194612.25</v>
      </c>
      <c r="I1492">
        <f>IFERROR(VLOOKUP($A1492,Finnifty!$A$14:$I$486,I$15+1,FALSE),All_curves!I1491)</f>
        <v>1151443.8799999999</v>
      </c>
      <c r="J1492">
        <f>IFERROR(VLOOKUP($A1492,Banknifty!$A$14:$I$4860,2,FALSE),All_curves!J1491)</f>
        <v>20258134</v>
      </c>
      <c r="K1492">
        <f>IFERROR(VLOOKUP($A1492,Banknifty!$A$14:$I$4860,3,FALSE),All_curves!K1491)</f>
        <v>36583640</v>
      </c>
      <c r="L1492">
        <f>IFERROR(VLOOKUP($A1492,Banknifty!$A$14:$I$4860,4,FALSE),All_curves!L1491)</f>
        <v>27000726</v>
      </c>
      <c r="M1492">
        <f>IFERROR(VLOOKUP($A1492,Banknifty!$A$14:$I$4860,5,FALSE),All_curves!M1491)</f>
        <v>37466624</v>
      </c>
      <c r="N1492">
        <f>IFERROR(VLOOKUP($A1492,Banknifty!$A$14:$I$4860,6,FALSE),All_curves!N1491)</f>
        <v>20053448</v>
      </c>
      <c r="O1492">
        <f>IFERROR(VLOOKUP($A1492,Banknifty!$A$14:$I$4860,7,FALSE),All_curves!O1491)</f>
        <v>34163608</v>
      </c>
      <c r="P1492">
        <f>IFERROR(VLOOKUP($A1492,Banknifty!$A$14:$I$4860,8,FALSE),All_curves!P1491)</f>
        <v>34163608</v>
      </c>
      <c r="Q1492">
        <f>IFERROR(VLOOKUP($A1492,Banknifty!$A$14:$I$4860,9,FALSE),All_curves!Q1491)</f>
        <v>26929248</v>
      </c>
      <c r="R1492">
        <f>IFERROR(VLOOKUP($A1492,Nifty!$A$14:$I$4860,2,FALSE),All_curves!R1491)</f>
        <v>11782533</v>
      </c>
      <c r="S1492">
        <f>IFERROR(VLOOKUP($A1492,Nifty!$A$14:$I$4860,3,FALSE),All_curves!S1491)</f>
        <v>14568402</v>
      </c>
      <c r="T1492">
        <f>IFERROR(VLOOKUP($A1492,Nifty!$A$14:$I$4860,4,FALSE),All_curves!T1491)</f>
        <v>14406588</v>
      </c>
      <c r="U1492">
        <f>IFERROR(VLOOKUP($A1492,Nifty!$A$14:$I$4860,5,FALSE),All_curves!U1491)</f>
        <v>14192680</v>
      </c>
      <c r="V1492">
        <f>IFERROR(VLOOKUP($A1492,Nifty!$A$14:$I$4860,6,FALSE),All_curves!V1491)</f>
        <v>12342322</v>
      </c>
      <c r="W1492">
        <f>IFERROR(VLOOKUP($A1492,Nifty!$A$14:$I$4860,7,FALSE),All_curves!W1491)</f>
        <v>14218974</v>
      </c>
      <c r="X1492">
        <f>IFERROR(VLOOKUP($A1492,Nifty!$A$14:$I$4860,8,FALSE),All_curves!X1491)</f>
        <v>13950197</v>
      </c>
      <c r="Y1492">
        <f>IFERROR(VLOOKUP($A1492,Nifty!$A$14:$I$4860,9,FALSE),All_curves!Y1491)</f>
        <v>13123431</v>
      </c>
      <c r="AA1492" s="5">
        <f t="shared" si="621"/>
        <v>3.4558272337337881E-2</v>
      </c>
      <c r="AB1492" s="5">
        <f t="shared" si="622"/>
        <v>3.2281905357990803E-2</v>
      </c>
      <c r="AC1492" s="5">
        <f t="shared" si="623"/>
        <v>2.0382260842066957E-2</v>
      </c>
      <c r="AD1492" s="5">
        <f t="shared" si="624"/>
        <v>-9.9440754114212826E-3</v>
      </c>
      <c r="AE1492" s="5">
        <f t="shared" si="625"/>
        <v>-2.3336791854812189E-3</v>
      </c>
      <c r="AF1492" s="5">
        <f t="shared" si="626"/>
        <v>2.4010315336369992E-2</v>
      </c>
      <c r="AG1492" s="5">
        <f t="shared" si="627"/>
        <v>2.038212466013678E-2</v>
      </c>
      <c r="AH1492" s="5">
        <f t="shared" si="628"/>
        <v>1.2538083598039984E-2</v>
      </c>
      <c r="AI1492" s="5">
        <f t="shared" si="630"/>
        <v>-3.9780529113608853E-4</v>
      </c>
      <c r="AJ1492" s="5">
        <f t="shared" si="631"/>
        <v>-7.4327688413255988E-4</v>
      </c>
      <c r="AK1492" s="5">
        <f t="shared" si="632"/>
        <v>-1.9791330536732543E-3</v>
      </c>
      <c r="AL1492" s="5">
        <f t="shared" si="633"/>
        <v>-3.532605053138016E-3</v>
      </c>
      <c r="AM1492" s="5">
        <f t="shared" si="634"/>
        <v>-4.961272270774808E-4</v>
      </c>
      <c r="AN1492" s="5">
        <f t="shared" si="635"/>
        <v>-6.5746050351944696E-4</v>
      </c>
      <c r="AO1492" s="5">
        <f t="shared" si="636"/>
        <v>-6.5746050351944696E-4</v>
      </c>
      <c r="AP1492" s="5">
        <f t="shared" si="637"/>
        <v>0</v>
      </c>
      <c r="AQ1492" s="5">
        <f t="shared" si="638"/>
        <v>-3.7533850729065676E-3</v>
      </c>
      <c r="AR1492" s="5">
        <f t="shared" si="639"/>
        <v>2.5891490144869245E-4</v>
      </c>
      <c r="AS1492" s="5">
        <f t="shared" si="640"/>
        <v>-1.899611105911192E-3</v>
      </c>
      <c r="AT1492" s="5">
        <f t="shared" si="641"/>
        <v>-1.7799986889847075E-3</v>
      </c>
      <c r="AU1492" s="5">
        <f t="shared" si="642"/>
        <v>-3.7533834936041011E-3</v>
      </c>
      <c r="AV1492" s="5">
        <f t="shared" si="643"/>
        <v>2.5887610906960568E-4</v>
      </c>
      <c r="AW1492" s="5">
        <f t="shared" si="644"/>
        <v>-1.8996550556681369E-3</v>
      </c>
      <c r="AX1492" s="5">
        <f t="shared" si="645"/>
        <v>1.1370462247242141E-3</v>
      </c>
      <c r="AZ1492" s="7">
        <f t="shared" si="629"/>
        <v>168.24818045736799</v>
      </c>
      <c r="BA1492" s="4">
        <f t="shared" si="646"/>
        <v>4.6658392848754754E-3</v>
      </c>
      <c r="BB1492" s="5">
        <f>AZ1492/MAX($AZ$16:AZ1492)-1</f>
        <v>0</v>
      </c>
    </row>
    <row r="1493" spans="1:56" x14ac:dyDescent="0.25">
      <c r="A1493" s="3">
        <v>44734</v>
      </c>
      <c r="B1493">
        <f>IFERROR(VLOOKUP($A1493,Finnifty!$A$14:$I$486,B$15+1,FALSE),All_curves!B1492)</f>
        <v>1212010.8799999999</v>
      </c>
      <c r="C1493">
        <f>IFERROR(VLOOKUP($A1493,Finnifty!$A$14:$I$486,C$15+1,FALSE),All_curves!C1492)</f>
        <v>1133928</v>
      </c>
      <c r="D1493">
        <f>IFERROR(VLOOKUP($A1493,Finnifty!$A$14:$I$486,D$15+1,FALSE),All_curves!D1492)</f>
        <v>1187427</v>
      </c>
      <c r="E1493">
        <f>IFERROR(VLOOKUP($A1493,Finnifty!$A$14:$I$486,E$15+1,FALSE),All_curves!E1492)</f>
        <v>1118147.3799999999</v>
      </c>
      <c r="F1493">
        <f>IFERROR(VLOOKUP($A1493,Finnifty!$A$14:$I$486,F$15+1,FALSE),All_curves!F1492)</f>
        <v>1154912.6299999999</v>
      </c>
      <c r="G1493">
        <f>IFERROR(VLOOKUP($A1493,Finnifty!$A$14:$I$486,G$15+1,FALSE),All_curves!G1492)</f>
        <v>1201063.8799999999</v>
      </c>
      <c r="H1493">
        <f>IFERROR(VLOOKUP($A1493,Finnifty!$A$14:$I$486,H$15+1,FALSE),All_curves!H1492)</f>
        <v>1194612.25</v>
      </c>
      <c r="I1493">
        <f>IFERROR(VLOOKUP($A1493,Finnifty!$A$14:$I$486,I$15+1,FALSE),All_curves!I1492)</f>
        <v>1151443.8799999999</v>
      </c>
      <c r="J1493">
        <f>IFERROR(VLOOKUP($A1493,Banknifty!$A$14:$I$4860,2,FALSE),All_curves!J1492)</f>
        <v>20136498</v>
      </c>
      <c r="K1493">
        <f>IFERROR(VLOOKUP($A1493,Banknifty!$A$14:$I$4860,3,FALSE),All_curves!K1492)</f>
        <v>36353988</v>
      </c>
      <c r="L1493">
        <f>IFERROR(VLOOKUP($A1493,Banknifty!$A$14:$I$4860,4,FALSE),All_curves!L1492)</f>
        <v>26878818</v>
      </c>
      <c r="M1493">
        <f>IFERROR(VLOOKUP($A1493,Banknifty!$A$14:$I$4860,5,FALSE),All_curves!M1492)</f>
        <v>37287792</v>
      </c>
      <c r="N1493">
        <f>IFERROR(VLOOKUP($A1493,Banknifty!$A$14:$I$4860,6,FALSE),All_curves!N1492)</f>
        <v>20189382</v>
      </c>
      <c r="O1493">
        <f>IFERROR(VLOOKUP($A1493,Banknifty!$A$14:$I$4860,7,FALSE),All_curves!O1492)</f>
        <v>34621980</v>
      </c>
      <c r="P1493">
        <f>IFERROR(VLOOKUP($A1493,Banknifty!$A$14:$I$4860,8,FALSE),All_curves!P1492)</f>
        <v>34621980</v>
      </c>
      <c r="Q1493">
        <f>IFERROR(VLOOKUP($A1493,Banknifty!$A$14:$I$4860,9,FALSE),All_curves!Q1492)</f>
        <v>27087140</v>
      </c>
      <c r="R1493">
        <f>IFERROR(VLOOKUP($A1493,Nifty!$A$14:$I$4860,2,FALSE),All_curves!R1492)</f>
        <v>11792172</v>
      </c>
      <c r="S1493">
        <f>IFERROR(VLOOKUP($A1493,Nifty!$A$14:$I$4860,3,FALSE),All_curves!S1492)</f>
        <v>14501394</v>
      </c>
      <c r="T1493">
        <f>IFERROR(VLOOKUP($A1493,Nifty!$A$14:$I$4860,4,FALSE),All_curves!T1492)</f>
        <v>14340103</v>
      </c>
      <c r="U1493">
        <f>IFERROR(VLOOKUP($A1493,Nifty!$A$14:$I$4860,5,FALSE),All_curves!U1492)</f>
        <v>14118183</v>
      </c>
      <c r="V1493">
        <f>IFERROR(VLOOKUP($A1493,Nifty!$A$14:$I$4860,6,FALSE),All_curves!V1492)</f>
        <v>12352419</v>
      </c>
      <c r="W1493">
        <f>IFERROR(VLOOKUP($A1493,Nifty!$A$14:$I$4860,7,FALSE),All_curves!W1492)</f>
        <v>14153573</v>
      </c>
      <c r="X1493">
        <f>IFERROR(VLOOKUP($A1493,Nifty!$A$14:$I$4860,8,FALSE),All_curves!X1492)</f>
        <v>13885818</v>
      </c>
      <c r="Y1493">
        <f>IFERROR(VLOOKUP($A1493,Nifty!$A$14:$I$4860,9,FALSE),All_curves!Y1492)</f>
        <v>13123431</v>
      </c>
      <c r="AA1493" s="5">
        <f t="shared" si="621"/>
        <v>0</v>
      </c>
      <c r="AB1493" s="5">
        <f t="shared" si="622"/>
        <v>0</v>
      </c>
      <c r="AC1493" s="5">
        <f t="shared" si="623"/>
        <v>0</v>
      </c>
      <c r="AD1493" s="5">
        <f t="shared" si="624"/>
        <v>0</v>
      </c>
      <c r="AE1493" s="5">
        <f t="shared" si="625"/>
        <v>0</v>
      </c>
      <c r="AF1493" s="5">
        <f t="shared" si="626"/>
        <v>0</v>
      </c>
      <c r="AG1493" s="5">
        <f t="shared" si="627"/>
        <v>0</v>
      </c>
      <c r="AH1493" s="5">
        <f t="shared" si="628"/>
        <v>0</v>
      </c>
      <c r="AI1493" s="5">
        <f t="shared" si="630"/>
        <v>-6.0043042463832075E-3</v>
      </c>
      <c r="AJ1493" s="5">
        <f t="shared" si="631"/>
        <v>-6.2774507949454605E-3</v>
      </c>
      <c r="AK1493" s="5">
        <f t="shared" si="632"/>
        <v>-4.5149897080545287E-3</v>
      </c>
      <c r="AL1493" s="5">
        <f t="shared" si="633"/>
        <v>-4.7731015209696581E-3</v>
      </c>
      <c r="AM1493" s="5">
        <f t="shared" si="634"/>
        <v>6.7785849096873019E-3</v>
      </c>
      <c r="AN1493" s="5">
        <f t="shared" si="635"/>
        <v>1.3416966966720789E-2</v>
      </c>
      <c r="AO1493" s="5">
        <f t="shared" si="636"/>
        <v>1.3416966966720789E-2</v>
      </c>
      <c r="AP1493" s="5">
        <f t="shared" si="637"/>
        <v>5.863216083865419E-3</v>
      </c>
      <c r="AQ1493" s="5">
        <f t="shared" si="638"/>
        <v>8.1807536630695843E-4</v>
      </c>
      <c r="AR1493" s="5">
        <f t="shared" si="639"/>
        <v>-4.5995435875534341E-3</v>
      </c>
      <c r="AS1493" s="5">
        <f t="shared" si="640"/>
        <v>-4.6149025709626423E-3</v>
      </c>
      <c r="AT1493" s="5">
        <f t="shared" si="641"/>
        <v>-5.2489734144643974E-3</v>
      </c>
      <c r="AU1493" s="5">
        <f t="shared" si="642"/>
        <v>8.1807945052791986E-4</v>
      </c>
      <c r="AV1493" s="5">
        <f t="shared" si="643"/>
        <v>-4.5995583084967873E-3</v>
      </c>
      <c r="AW1493" s="5">
        <f t="shared" si="644"/>
        <v>-4.6149169076250551E-3</v>
      </c>
      <c r="AX1493" s="5">
        <f t="shared" si="645"/>
        <v>0</v>
      </c>
      <c r="AZ1493" s="7">
        <f t="shared" si="629"/>
        <v>168.21918672993064</v>
      </c>
      <c r="BA1493" s="4">
        <f t="shared" si="646"/>
        <v>-1.7232713815108303E-4</v>
      </c>
      <c r="BB1493" s="5">
        <f>AZ1493/MAX($AZ$16:AZ1493)-1</f>
        <v>-1.7232713815107381E-4</v>
      </c>
    </row>
    <row r="1494" spans="1:56" x14ac:dyDescent="0.25">
      <c r="A1494" s="3">
        <v>44735</v>
      </c>
      <c r="B1494">
        <f>IFERROR(VLOOKUP($A1494,Finnifty!$A$14:$I$486,B$15+1,FALSE),All_curves!B1493)</f>
        <v>1211135.25</v>
      </c>
      <c r="C1494">
        <f>IFERROR(VLOOKUP($A1494,Finnifty!$A$14:$I$486,C$15+1,FALSE),All_curves!C1493)</f>
        <v>1131486.75</v>
      </c>
      <c r="D1494">
        <f>IFERROR(VLOOKUP($A1494,Finnifty!$A$14:$I$486,D$15+1,FALSE),All_curves!D1493)</f>
        <v>1184332</v>
      </c>
      <c r="E1494">
        <f>IFERROR(VLOOKUP($A1494,Finnifty!$A$14:$I$486,E$15+1,FALSE),All_curves!E1493)</f>
        <v>1115981.25</v>
      </c>
      <c r="F1494">
        <f>IFERROR(VLOOKUP($A1494,Finnifty!$A$14:$I$486,F$15+1,FALSE),All_curves!F1493)</f>
        <v>1151994.3799999999</v>
      </c>
      <c r="G1494">
        <f>IFERROR(VLOOKUP($A1494,Finnifty!$A$14:$I$486,G$15+1,FALSE),All_curves!G1493)</f>
        <v>1198478.1299999999</v>
      </c>
      <c r="H1494">
        <f>IFERROR(VLOOKUP($A1494,Finnifty!$A$14:$I$486,H$15+1,FALSE),All_curves!H1493)</f>
        <v>1192253</v>
      </c>
      <c r="I1494">
        <f>IFERROR(VLOOKUP($A1494,Finnifty!$A$14:$I$486,I$15+1,FALSE),All_curves!I1493)</f>
        <v>1149547.25</v>
      </c>
      <c r="J1494">
        <f>IFERROR(VLOOKUP($A1494,Banknifty!$A$14:$I$4860,2,FALSE),All_curves!J1493)</f>
        <v>19864850</v>
      </c>
      <c r="K1494">
        <f>IFERROR(VLOOKUP($A1494,Banknifty!$A$14:$I$4860,3,FALSE),All_curves!K1493)</f>
        <v>35883364</v>
      </c>
      <c r="L1494">
        <f>IFERROR(VLOOKUP($A1494,Banknifty!$A$14:$I$4860,4,FALSE),All_curves!L1493)</f>
        <v>26397702</v>
      </c>
      <c r="M1494">
        <f>IFERROR(VLOOKUP($A1494,Banknifty!$A$14:$I$4860,5,FALSE),All_curves!M1493)</f>
        <v>36911876</v>
      </c>
      <c r="N1494">
        <f>IFERROR(VLOOKUP($A1494,Banknifty!$A$14:$I$4860,6,FALSE),All_curves!N1493)</f>
        <v>20195662</v>
      </c>
      <c r="O1494">
        <f>IFERROR(VLOOKUP($A1494,Banknifty!$A$14:$I$4860,7,FALSE),All_curves!O1493)</f>
        <v>34705072</v>
      </c>
      <c r="P1494">
        <f>IFERROR(VLOOKUP($A1494,Banknifty!$A$14:$I$4860,8,FALSE),All_curves!P1493)</f>
        <v>34705072</v>
      </c>
      <c r="Q1494">
        <f>IFERROR(VLOOKUP($A1494,Banknifty!$A$14:$I$4860,9,FALSE),All_curves!Q1493)</f>
        <v>27132792</v>
      </c>
      <c r="R1494">
        <f>IFERROR(VLOOKUP($A1494,Nifty!$A$14:$I$4860,2,FALSE),All_curves!R1493)</f>
        <v>11630728</v>
      </c>
      <c r="S1494">
        <f>IFERROR(VLOOKUP($A1494,Nifty!$A$14:$I$4860,3,FALSE),All_curves!S1493)</f>
        <v>14292570</v>
      </c>
      <c r="T1494">
        <f>IFERROR(VLOOKUP($A1494,Nifty!$A$14:$I$4860,4,FALSE),All_curves!T1493)</f>
        <v>14135144</v>
      </c>
      <c r="U1494">
        <f>IFERROR(VLOOKUP($A1494,Nifty!$A$14:$I$4860,5,FALSE),All_curves!U1493)</f>
        <v>13917510</v>
      </c>
      <c r="V1494">
        <f>IFERROR(VLOOKUP($A1494,Nifty!$A$14:$I$4860,6,FALSE),All_curves!V1493)</f>
        <v>12285126</v>
      </c>
      <c r="W1494">
        <f>IFERROR(VLOOKUP($A1494,Nifty!$A$14:$I$4860,7,FALSE),All_curves!W1493)</f>
        <v>14077098</v>
      </c>
      <c r="X1494">
        <f>IFERROR(VLOOKUP($A1494,Nifty!$A$14:$I$4860,8,FALSE),All_curves!X1493)</f>
        <v>13810557</v>
      </c>
      <c r="Y1494">
        <f>IFERROR(VLOOKUP($A1494,Nifty!$A$14:$I$4860,9,FALSE),All_curves!Y1493)</f>
        <v>13100072</v>
      </c>
      <c r="AA1494" s="5">
        <f t="shared" si="621"/>
        <v>-7.2246051124547073E-4</v>
      </c>
      <c r="AB1494" s="5">
        <f t="shared" si="622"/>
        <v>-2.1529144707600478E-3</v>
      </c>
      <c r="AC1494" s="5">
        <f t="shared" si="623"/>
        <v>-2.6064760191574221E-3</v>
      </c>
      <c r="AD1494" s="5">
        <f t="shared" si="624"/>
        <v>-1.9372490950163579E-3</v>
      </c>
      <c r="AE1494" s="5">
        <f t="shared" si="625"/>
        <v>-2.5268145175622037E-3</v>
      </c>
      <c r="AF1494" s="5">
        <f t="shared" si="626"/>
        <v>-2.1528829923683768E-3</v>
      </c>
      <c r="AG1494" s="5">
        <f t="shared" si="627"/>
        <v>-1.9749085948180811E-3</v>
      </c>
      <c r="AH1494" s="5">
        <f t="shared" si="628"/>
        <v>-1.647175370804721E-3</v>
      </c>
      <c r="AI1494" s="5">
        <f t="shared" si="630"/>
        <v>-1.3490329847821614E-2</v>
      </c>
      <c r="AJ1494" s="5">
        <f t="shared" si="631"/>
        <v>-1.2945594854682829E-2</v>
      </c>
      <c r="AK1494" s="5">
        <f t="shared" si="632"/>
        <v>-1.789944781053987E-2</v>
      </c>
      <c r="AL1494" s="5">
        <f t="shared" si="633"/>
        <v>-1.0081476532587397E-2</v>
      </c>
      <c r="AM1494" s="5">
        <f t="shared" si="634"/>
        <v>3.1105459295388549E-4</v>
      </c>
      <c r="AN1494" s="5">
        <f t="shared" si="635"/>
        <v>2.3999782796939595E-3</v>
      </c>
      <c r="AO1494" s="5">
        <f t="shared" si="636"/>
        <v>2.3999782796939595E-3</v>
      </c>
      <c r="AP1494" s="5">
        <f t="shared" si="637"/>
        <v>1.6853754216945571E-3</v>
      </c>
      <c r="AQ1494" s="5">
        <f t="shared" si="638"/>
        <v>-1.3690777237645446E-2</v>
      </c>
      <c r="AR1494" s="5">
        <f t="shared" si="639"/>
        <v>-1.4400270760176581E-2</v>
      </c>
      <c r="AS1494" s="5">
        <f t="shared" si="640"/>
        <v>-1.4292714633918568E-2</v>
      </c>
      <c r="AT1494" s="5">
        <f t="shared" si="641"/>
        <v>-1.4213797908696923E-2</v>
      </c>
      <c r="AU1494" s="5">
        <f t="shared" si="642"/>
        <v>-5.4477588559779244E-3</v>
      </c>
      <c r="AV1494" s="5">
        <f t="shared" si="643"/>
        <v>-5.4032292764519818E-3</v>
      </c>
      <c r="AW1494" s="5">
        <f t="shared" si="644"/>
        <v>-5.4199903815532746E-3</v>
      </c>
      <c r="AX1494" s="5">
        <f t="shared" si="645"/>
        <v>-1.7799461131772221E-3</v>
      </c>
      <c r="AZ1494" s="7">
        <f t="shared" si="629"/>
        <v>167.25199769464464</v>
      </c>
      <c r="BA1494" s="4">
        <f t="shared" si="646"/>
        <v>-5.7495762171219161E-3</v>
      </c>
      <c r="BB1494" s="5">
        <f>AZ1494/MAX($AZ$16:AZ1494)-1</f>
        <v>-5.9209125472579061E-3</v>
      </c>
    </row>
    <row r="1495" spans="1:56" x14ac:dyDescent="0.25">
      <c r="A1495" s="3">
        <v>44736</v>
      </c>
      <c r="B1495">
        <f>IFERROR(VLOOKUP($A1495,Finnifty!$A$14:$I$486,B$15+1,FALSE),All_curves!B1494)</f>
        <v>1220031.6299999999</v>
      </c>
      <c r="C1495">
        <f>IFERROR(VLOOKUP($A1495,Finnifty!$A$14:$I$486,C$15+1,FALSE),All_curves!C1494)</f>
        <v>1138921.3799999999</v>
      </c>
      <c r="D1495">
        <f>IFERROR(VLOOKUP($A1495,Finnifty!$A$14:$I$486,D$15+1,FALSE),All_curves!D1494)</f>
        <v>1185897.25</v>
      </c>
      <c r="E1495">
        <f>IFERROR(VLOOKUP($A1495,Finnifty!$A$14:$I$486,E$15+1,FALSE),All_curves!E1494)</f>
        <v>1119242.6299999999</v>
      </c>
      <c r="F1495">
        <f>IFERROR(VLOOKUP($A1495,Finnifty!$A$14:$I$486,F$15+1,FALSE),All_curves!F1494)</f>
        <v>1154719.3799999999</v>
      </c>
      <c r="G1495">
        <f>IFERROR(VLOOKUP($A1495,Finnifty!$A$14:$I$486,G$15+1,FALSE),All_curves!G1494)</f>
        <v>1206352.8799999999</v>
      </c>
      <c r="H1495">
        <f>IFERROR(VLOOKUP($A1495,Finnifty!$A$14:$I$486,H$15+1,FALSE),All_curves!H1494)</f>
        <v>1199463.25</v>
      </c>
      <c r="I1495">
        <f>IFERROR(VLOOKUP($A1495,Finnifty!$A$14:$I$486,I$15+1,FALSE),All_curves!I1494)</f>
        <v>1153183.8799999999</v>
      </c>
      <c r="J1495">
        <f>IFERROR(VLOOKUP($A1495,Banknifty!$A$14:$I$4860,2,FALSE),All_curves!J1494)</f>
        <v>19867730</v>
      </c>
      <c r="K1495">
        <f>IFERROR(VLOOKUP($A1495,Banknifty!$A$14:$I$4860,3,FALSE),All_curves!K1494)</f>
        <v>35883364</v>
      </c>
      <c r="L1495">
        <f>IFERROR(VLOOKUP($A1495,Banknifty!$A$14:$I$4860,4,FALSE),All_curves!L1494)</f>
        <v>26386936</v>
      </c>
      <c r="M1495">
        <f>IFERROR(VLOOKUP($A1495,Banknifty!$A$14:$I$4860,5,FALSE),All_curves!M1494)</f>
        <v>36911876</v>
      </c>
      <c r="N1495">
        <f>IFERROR(VLOOKUP($A1495,Banknifty!$A$14:$I$4860,6,FALSE),All_curves!N1494)</f>
        <v>20096022</v>
      </c>
      <c r="O1495">
        <f>IFERROR(VLOOKUP($A1495,Banknifty!$A$14:$I$4860,7,FALSE),All_curves!O1494)</f>
        <v>34635552</v>
      </c>
      <c r="P1495">
        <f>IFERROR(VLOOKUP($A1495,Banknifty!$A$14:$I$4860,8,FALSE),All_curves!P1494)</f>
        <v>34635552</v>
      </c>
      <c r="Q1495">
        <f>IFERROR(VLOOKUP($A1495,Banknifty!$A$14:$I$4860,9,FALSE),All_curves!Q1494)</f>
        <v>27132792</v>
      </c>
      <c r="R1495">
        <f>IFERROR(VLOOKUP($A1495,Nifty!$A$14:$I$4860,2,FALSE),All_curves!R1494)</f>
        <v>11627207</v>
      </c>
      <c r="S1495">
        <f>IFERROR(VLOOKUP($A1495,Nifty!$A$14:$I$4860,3,FALSE),All_curves!S1494)</f>
        <v>14292570</v>
      </c>
      <c r="T1495">
        <f>IFERROR(VLOOKUP($A1495,Nifty!$A$14:$I$4860,4,FALSE),All_curves!T1494)</f>
        <v>14135144</v>
      </c>
      <c r="U1495">
        <f>IFERROR(VLOOKUP($A1495,Nifty!$A$14:$I$4860,5,FALSE),All_curves!U1494)</f>
        <v>13917510</v>
      </c>
      <c r="V1495">
        <f>IFERROR(VLOOKUP($A1495,Nifty!$A$14:$I$4860,6,FALSE),All_curves!V1494)</f>
        <v>12327691</v>
      </c>
      <c r="W1495">
        <f>IFERROR(VLOOKUP($A1495,Nifty!$A$14:$I$4860,7,FALSE),All_curves!W1494)</f>
        <v>14128510</v>
      </c>
      <c r="X1495">
        <f>IFERROR(VLOOKUP($A1495,Nifty!$A$14:$I$4860,8,FALSE),All_curves!X1494)</f>
        <v>13859554</v>
      </c>
      <c r="Y1495">
        <f>IFERROR(VLOOKUP($A1495,Nifty!$A$14:$I$4860,9,FALSE),All_curves!Y1494)</f>
        <v>13031310</v>
      </c>
      <c r="AA1495" s="5">
        <f t="shared" si="621"/>
        <v>7.3454884580395063E-3</v>
      </c>
      <c r="AB1495" s="5">
        <f t="shared" si="622"/>
        <v>6.5706734966184399E-3</v>
      </c>
      <c r="AC1495" s="5">
        <f t="shared" si="623"/>
        <v>1.3216310966857048E-3</v>
      </c>
      <c r="AD1495" s="5">
        <f t="shared" si="624"/>
        <v>2.9224326125549815E-3</v>
      </c>
      <c r="AE1495" s="5">
        <f t="shared" si="625"/>
        <v>2.3654629287341855E-3</v>
      </c>
      <c r="AF1495" s="5">
        <f t="shared" si="626"/>
        <v>6.5706246971732885E-3</v>
      </c>
      <c r="AG1495" s="5">
        <f t="shared" si="627"/>
        <v>6.0475838601370402E-3</v>
      </c>
      <c r="AH1495" s="5">
        <f t="shared" si="628"/>
        <v>3.1635324254830621E-3</v>
      </c>
      <c r="AI1495" s="5">
        <f t="shared" si="630"/>
        <v>1.4497970032500973E-4</v>
      </c>
      <c r="AJ1495" s="5">
        <f t="shared" si="631"/>
        <v>0</v>
      </c>
      <c r="AK1495" s="5">
        <f t="shared" si="632"/>
        <v>-4.0783853079329191E-4</v>
      </c>
      <c r="AL1495" s="5">
        <f t="shared" si="633"/>
        <v>0</v>
      </c>
      <c r="AM1495" s="5">
        <f t="shared" si="634"/>
        <v>-4.9337327986574975E-3</v>
      </c>
      <c r="AN1495" s="5">
        <f t="shared" si="635"/>
        <v>-2.0031654162826484E-3</v>
      </c>
      <c r="AO1495" s="5">
        <f t="shared" si="636"/>
        <v>-2.0031654162826484E-3</v>
      </c>
      <c r="AP1495" s="5">
        <f t="shared" si="637"/>
        <v>0</v>
      </c>
      <c r="AQ1495" s="5">
        <f t="shared" si="638"/>
        <v>-3.0273255466040094E-4</v>
      </c>
      <c r="AR1495" s="5">
        <f t="shared" si="639"/>
        <v>0</v>
      </c>
      <c r="AS1495" s="5">
        <f t="shared" si="640"/>
        <v>0</v>
      </c>
      <c r="AT1495" s="5">
        <f t="shared" si="641"/>
        <v>0</v>
      </c>
      <c r="AU1495" s="5">
        <f t="shared" si="642"/>
        <v>3.4647589288054892E-3</v>
      </c>
      <c r="AV1495" s="5">
        <f t="shared" si="643"/>
        <v>3.6521731964926918E-3</v>
      </c>
      <c r="AW1495" s="5">
        <f t="shared" si="644"/>
        <v>3.5477931845906419E-3</v>
      </c>
      <c r="AX1495" s="5">
        <f t="shared" si="645"/>
        <v>-5.2489787842386892E-3</v>
      </c>
      <c r="AZ1495" s="7">
        <f t="shared" si="629"/>
        <v>167.47651622640254</v>
      </c>
      <c r="BA1495" s="4">
        <f t="shared" si="646"/>
        <v>1.342396711863536E-3</v>
      </c>
      <c r="BB1495" s="5">
        <f>AZ1495/MAX($AZ$16:AZ1495)-1</f>
        <v>-4.5864640489291508E-3</v>
      </c>
    </row>
    <row r="1496" spans="1:56" x14ac:dyDescent="0.25">
      <c r="A1496" s="3">
        <v>44739</v>
      </c>
      <c r="B1496">
        <f>IFERROR(VLOOKUP($A1496,Finnifty!$A$14:$I$486,B$15+1,FALSE),All_curves!B1495)</f>
        <v>1218643.3799999999</v>
      </c>
      <c r="C1496">
        <f>IFERROR(VLOOKUP($A1496,Finnifty!$A$14:$I$486,C$15+1,FALSE),All_curves!C1495)</f>
        <v>1136696.75</v>
      </c>
      <c r="D1496">
        <f>IFERROR(VLOOKUP($A1496,Finnifty!$A$14:$I$486,D$15+1,FALSE),All_curves!D1495)</f>
        <v>1186467.25</v>
      </c>
      <c r="E1496">
        <f>IFERROR(VLOOKUP($A1496,Finnifty!$A$14:$I$486,E$15+1,FALSE),All_curves!E1495)</f>
        <v>1117664.1299999999</v>
      </c>
      <c r="F1496">
        <f>IFERROR(VLOOKUP($A1496,Finnifty!$A$14:$I$486,F$15+1,FALSE),All_curves!F1495)</f>
        <v>1154719.3799999999</v>
      </c>
      <c r="G1496">
        <f>IFERROR(VLOOKUP($A1496,Finnifty!$A$14:$I$486,G$15+1,FALSE),All_curves!G1495)</f>
        <v>1203593.5</v>
      </c>
      <c r="H1496">
        <f>IFERROR(VLOOKUP($A1496,Finnifty!$A$14:$I$486,H$15+1,FALSE),All_curves!H1495)</f>
        <v>1200260.75</v>
      </c>
      <c r="I1496">
        <f>IFERROR(VLOOKUP($A1496,Finnifty!$A$14:$I$486,I$15+1,FALSE),All_curves!I1495)</f>
        <v>1151646.75</v>
      </c>
      <c r="J1496">
        <f>IFERROR(VLOOKUP($A1496,Banknifty!$A$14:$I$4860,2,FALSE),All_curves!J1495)</f>
        <v>19967864</v>
      </c>
      <c r="K1496">
        <f>IFERROR(VLOOKUP($A1496,Banknifty!$A$14:$I$4860,3,FALSE),All_curves!K1495)</f>
        <v>35853968</v>
      </c>
      <c r="L1496">
        <f>IFERROR(VLOOKUP($A1496,Banknifty!$A$14:$I$4860,4,FALSE),All_curves!L1495)</f>
        <v>26431000</v>
      </c>
      <c r="M1496">
        <f>IFERROR(VLOOKUP($A1496,Banknifty!$A$14:$I$4860,5,FALSE),All_curves!M1495)</f>
        <v>36911876</v>
      </c>
      <c r="N1496">
        <f>IFERROR(VLOOKUP($A1496,Banknifty!$A$14:$I$4860,6,FALSE),All_curves!N1495)</f>
        <v>20088026</v>
      </c>
      <c r="O1496">
        <f>IFERROR(VLOOKUP($A1496,Banknifty!$A$14:$I$4860,7,FALSE),All_curves!O1495)</f>
        <v>34609808</v>
      </c>
      <c r="P1496">
        <f>IFERROR(VLOOKUP($A1496,Banknifty!$A$14:$I$4860,8,FALSE),All_curves!P1495)</f>
        <v>34609808</v>
      </c>
      <c r="Q1496">
        <f>IFERROR(VLOOKUP($A1496,Banknifty!$A$14:$I$4860,9,FALSE),All_curves!Q1495)</f>
        <v>27036942</v>
      </c>
      <c r="R1496">
        <f>IFERROR(VLOOKUP($A1496,Nifty!$A$14:$I$4860,2,FALSE),All_curves!R1495)</f>
        <v>11642478</v>
      </c>
      <c r="S1496">
        <f>IFERROR(VLOOKUP($A1496,Nifty!$A$14:$I$4860,3,FALSE),All_curves!S1495)</f>
        <v>14292570</v>
      </c>
      <c r="T1496">
        <f>IFERROR(VLOOKUP($A1496,Nifty!$A$14:$I$4860,4,FALSE),All_curves!T1495)</f>
        <v>14135144</v>
      </c>
      <c r="U1496">
        <f>IFERROR(VLOOKUP($A1496,Nifty!$A$14:$I$4860,5,FALSE),All_curves!U1495)</f>
        <v>13917510</v>
      </c>
      <c r="V1496">
        <f>IFERROR(VLOOKUP($A1496,Nifty!$A$14:$I$4860,6,FALSE),All_curves!V1495)</f>
        <v>12343882</v>
      </c>
      <c r="W1496">
        <f>IFERROR(VLOOKUP($A1496,Nifty!$A$14:$I$4860,7,FALSE),All_curves!W1495)</f>
        <v>14128510</v>
      </c>
      <c r="X1496">
        <f>IFERROR(VLOOKUP($A1496,Nifty!$A$14:$I$4860,8,FALSE),All_curves!X1495)</f>
        <v>13859554</v>
      </c>
      <c r="Y1496">
        <f>IFERROR(VLOOKUP($A1496,Nifty!$A$14:$I$4860,9,FALSE),All_curves!Y1495)</f>
        <v>12965727</v>
      </c>
      <c r="AA1496" s="5">
        <f t="shared" si="621"/>
        <v>-1.1378803351188571E-3</v>
      </c>
      <c r="AB1496" s="5">
        <f t="shared" si="622"/>
        <v>-1.9532779338991002E-3</v>
      </c>
      <c r="AC1496" s="5">
        <f t="shared" si="623"/>
        <v>4.8064872399367076E-4</v>
      </c>
      <c r="AD1496" s="5">
        <f t="shared" si="624"/>
        <v>-1.4103286970046369E-3</v>
      </c>
      <c r="AE1496" s="5">
        <f t="shared" si="625"/>
        <v>0</v>
      </c>
      <c r="AF1496" s="5">
        <f t="shared" si="626"/>
        <v>-2.2873738238183838E-3</v>
      </c>
      <c r="AG1496" s="5">
        <f t="shared" si="627"/>
        <v>6.6488072894266281E-4</v>
      </c>
      <c r="AH1496" s="5">
        <f t="shared" si="628"/>
        <v>-1.3329444043216343E-3</v>
      </c>
      <c r="AI1496" s="5">
        <f t="shared" si="630"/>
        <v>5.0400322533072917E-3</v>
      </c>
      <c r="AJ1496" s="5">
        <f t="shared" si="631"/>
        <v>-8.1920970397308945E-4</v>
      </c>
      <c r="AK1496" s="5">
        <f t="shared" si="632"/>
        <v>1.6699172651193361E-3</v>
      </c>
      <c r="AL1496" s="5">
        <f t="shared" si="633"/>
        <v>0</v>
      </c>
      <c r="AM1496" s="5">
        <f t="shared" si="634"/>
        <v>-3.9788969180065692E-4</v>
      </c>
      <c r="AN1496" s="5">
        <f t="shared" si="635"/>
        <v>-7.4328250925526085E-4</v>
      </c>
      <c r="AO1496" s="5">
        <f t="shared" si="636"/>
        <v>-7.4328250925526085E-4</v>
      </c>
      <c r="AP1496" s="5">
        <f t="shared" si="637"/>
        <v>-3.5326257614770595E-3</v>
      </c>
      <c r="AQ1496" s="5">
        <f t="shared" si="638"/>
        <v>1.3133850631539268E-3</v>
      </c>
      <c r="AR1496" s="5">
        <f t="shared" si="639"/>
        <v>0</v>
      </c>
      <c r="AS1496" s="5">
        <f t="shared" si="640"/>
        <v>0</v>
      </c>
      <c r="AT1496" s="5">
        <f t="shared" si="641"/>
        <v>0</v>
      </c>
      <c r="AU1496" s="5">
        <f t="shared" si="642"/>
        <v>1.3133846395079196E-3</v>
      </c>
      <c r="AV1496" s="5">
        <f t="shared" si="643"/>
        <v>0</v>
      </c>
      <c r="AW1496" s="5">
        <f t="shared" si="644"/>
        <v>0</v>
      </c>
      <c r="AX1496" s="5">
        <f t="shared" si="645"/>
        <v>-5.0327250291797299E-3</v>
      </c>
      <c r="AZ1496" s="7">
        <f t="shared" si="629"/>
        <v>167.41435053652467</v>
      </c>
      <c r="BA1496" s="4">
        <f t="shared" si="646"/>
        <v>-3.7119048854495268E-4</v>
      </c>
      <c r="BB1496" s="5">
        <f>AZ1496/MAX($AZ$16:AZ1496)-1</f>
        <v>-4.9559520856429229E-3</v>
      </c>
    </row>
    <row r="1497" spans="1:56" x14ac:dyDescent="0.25">
      <c r="A1497" s="3">
        <v>44740</v>
      </c>
      <c r="B1497">
        <f>IFERROR(VLOOKUP($A1497,Finnifty!$A$14:$I$486,B$15+1,FALSE),All_curves!B1496)</f>
        <v>1218994.25</v>
      </c>
      <c r="C1497">
        <f>IFERROR(VLOOKUP($A1497,Finnifty!$A$14:$I$486,C$15+1,FALSE),All_curves!C1496)</f>
        <v>1140102.75</v>
      </c>
      <c r="D1497">
        <f>IFERROR(VLOOKUP($A1497,Finnifty!$A$14:$I$486,D$15+1,FALSE),All_curves!D1496)</f>
        <v>1189488.3799999999</v>
      </c>
      <c r="E1497">
        <f>IFERROR(VLOOKUP($A1497,Finnifty!$A$14:$I$486,E$15+1,FALSE),All_curves!E1496)</f>
        <v>1120756.1299999999</v>
      </c>
      <c r="F1497">
        <f>IFERROR(VLOOKUP($A1497,Finnifty!$A$14:$I$486,F$15+1,FALSE),All_curves!F1496)</f>
        <v>1148942.6299999999</v>
      </c>
      <c r="G1497">
        <f>IFERROR(VLOOKUP($A1497,Finnifty!$A$14:$I$486,G$15+1,FALSE),All_curves!G1496)</f>
        <v>1205044.8799999999</v>
      </c>
      <c r="H1497">
        <f>IFERROR(VLOOKUP($A1497,Finnifty!$A$14:$I$486,H$15+1,FALSE),All_curves!H1496)</f>
        <v>1203317</v>
      </c>
      <c r="I1497">
        <f>IFERROR(VLOOKUP($A1497,Finnifty!$A$14:$I$486,I$15+1,FALSE),All_curves!I1496)</f>
        <v>1158905.3799999999</v>
      </c>
      <c r="J1497">
        <f>IFERROR(VLOOKUP($A1497,Banknifty!$A$14:$I$4860,2,FALSE),All_curves!J1496)</f>
        <v>19980838</v>
      </c>
      <c r="K1497">
        <f>IFERROR(VLOOKUP($A1497,Banknifty!$A$14:$I$4860,3,FALSE),All_curves!K1496)</f>
        <v>35897056</v>
      </c>
      <c r="L1497">
        <f>IFERROR(VLOOKUP($A1497,Banknifty!$A$14:$I$4860,4,FALSE),All_curves!L1496)</f>
        <v>26467542</v>
      </c>
      <c r="M1497">
        <f>IFERROR(VLOOKUP($A1497,Banknifty!$A$14:$I$4860,5,FALSE),All_curves!M1496)</f>
        <v>36911876</v>
      </c>
      <c r="N1497">
        <f>IFERROR(VLOOKUP($A1497,Banknifty!$A$14:$I$4860,6,FALSE),All_curves!N1496)</f>
        <v>19967414</v>
      </c>
      <c r="O1497">
        <f>IFERROR(VLOOKUP($A1497,Banknifty!$A$14:$I$4860,7,FALSE),All_curves!O1496)</f>
        <v>34392544</v>
      </c>
      <c r="P1497">
        <f>IFERROR(VLOOKUP($A1497,Banknifty!$A$14:$I$4860,8,FALSE),All_curves!P1496)</f>
        <v>34392544</v>
      </c>
      <c r="Q1497">
        <f>IFERROR(VLOOKUP($A1497,Banknifty!$A$14:$I$4860,9,FALSE),All_curves!Q1496)</f>
        <v>26907892</v>
      </c>
      <c r="R1497">
        <f>IFERROR(VLOOKUP($A1497,Nifty!$A$14:$I$4860,2,FALSE),All_curves!R1496)</f>
        <v>11594318</v>
      </c>
      <c r="S1497">
        <f>IFERROR(VLOOKUP($A1497,Nifty!$A$14:$I$4860,3,FALSE),All_curves!S1496)</f>
        <v>14290734</v>
      </c>
      <c r="T1497">
        <f>IFERROR(VLOOKUP($A1497,Nifty!$A$14:$I$4860,4,FALSE),All_curves!T1496)</f>
        <v>14135144</v>
      </c>
      <c r="U1497">
        <f>IFERROR(VLOOKUP($A1497,Nifty!$A$14:$I$4860,5,FALSE),All_curves!U1496)</f>
        <v>13917510</v>
      </c>
      <c r="V1497">
        <f>IFERROR(VLOOKUP($A1497,Nifty!$A$14:$I$4860,6,FALSE),All_curves!V1496)</f>
        <v>12292821</v>
      </c>
      <c r="W1497">
        <f>IFERROR(VLOOKUP($A1497,Nifty!$A$14:$I$4860,7,FALSE),All_curves!W1496)</f>
        <v>14126696</v>
      </c>
      <c r="X1497">
        <f>IFERROR(VLOOKUP($A1497,Nifty!$A$14:$I$4860,8,FALSE),All_curves!X1496)</f>
        <v>13859554</v>
      </c>
      <c r="Y1497">
        <f>IFERROR(VLOOKUP($A1497,Nifty!$A$14:$I$4860,9,FALSE),All_curves!Y1496)</f>
        <v>12965727</v>
      </c>
      <c r="AA1497" s="5">
        <f t="shared" si="621"/>
        <v>2.8791852133158713E-4</v>
      </c>
      <c r="AB1497" s="5">
        <f t="shared" si="622"/>
        <v>2.9964016348247302E-3</v>
      </c>
      <c r="AC1497" s="5">
        <f t="shared" si="623"/>
        <v>2.5463239714369479E-3</v>
      </c>
      <c r="AD1497" s="5">
        <f t="shared" si="624"/>
        <v>2.7664840599295193E-3</v>
      </c>
      <c r="AE1497" s="5">
        <f t="shared" si="625"/>
        <v>-5.0027306201442245E-3</v>
      </c>
      <c r="AF1497" s="5">
        <f t="shared" si="626"/>
        <v>1.2058722483960782E-3</v>
      </c>
      <c r="AG1497" s="5">
        <f t="shared" si="627"/>
        <v>2.5463217055128329E-3</v>
      </c>
      <c r="AH1497" s="5">
        <f t="shared" si="628"/>
        <v>6.302826799971406E-3</v>
      </c>
      <c r="AI1497" s="5">
        <f t="shared" si="630"/>
        <v>6.4974400867323645E-4</v>
      </c>
      <c r="AJ1497" s="5">
        <f t="shared" si="631"/>
        <v>1.2017637768850786E-3</v>
      </c>
      <c r="AK1497" s="5">
        <f t="shared" si="632"/>
        <v>1.3825432257577042E-3</v>
      </c>
      <c r="AL1497" s="5">
        <f t="shared" si="633"/>
        <v>0</v>
      </c>
      <c r="AM1497" s="5">
        <f t="shared" si="634"/>
        <v>-6.0041738297232916E-3</v>
      </c>
      <c r="AN1497" s="5">
        <f t="shared" si="635"/>
        <v>-6.2775268790857819E-3</v>
      </c>
      <c r="AO1497" s="5">
        <f t="shared" si="636"/>
        <v>-6.2775268790857819E-3</v>
      </c>
      <c r="AP1497" s="5">
        <f t="shared" si="637"/>
        <v>-4.7730989695505821E-3</v>
      </c>
      <c r="AQ1497" s="5">
        <f t="shared" si="638"/>
        <v>-4.1365764229917001E-3</v>
      </c>
      <c r="AR1497" s="5">
        <f t="shared" si="639"/>
        <v>-1.2845835283648022E-4</v>
      </c>
      <c r="AS1497" s="5">
        <f t="shared" si="640"/>
        <v>0</v>
      </c>
      <c r="AT1497" s="5">
        <f t="shared" si="641"/>
        <v>0</v>
      </c>
      <c r="AU1497" s="5">
        <f t="shared" si="642"/>
        <v>-4.1365431069415592E-3</v>
      </c>
      <c r="AV1497" s="5">
        <f t="shared" si="643"/>
        <v>-1.2839287370003394E-4</v>
      </c>
      <c r="AW1497" s="5">
        <f t="shared" si="644"/>
        <v>0</v>
      </c>
      <c r="AX1497" s="5">
        <f t="shared" si="645"/>
        <v>0</v>
      </c>
      <c r="AZ1497" s="7">
        <f t="shared" si="629"/>
        <v>167.30986425492907</v>
      </c>
      <c r="BA1497" s="4">
        <f t="shared" si="646"/>
        <v>-6.2411783255584652E-4</v>
      </c>
      <c r="BB1497" s="5">
        <f>AZ1497/MAX($AZ$16:AZ1497)-1</f>
        <v>-5.5769768201248127E-3</v>
      </c>
    </row>
    <row r="1498" spans="1:56" x14ac:dyDescent="0.25">
      <c r="A1498" s="3">
        <v>44741</v>
      </c>
      <c r="B1498">
        <f>IFERROR(VLOOKUP($A1498,Finnifty!$A$14:$I$486,B$15+1,FALSE),All_curves!B1497)</f>
        <v>1218872.3799999999</v>
      </c>
      <c r="C1498">
        <f>IFERROR(VLOOKUP($A1498,Finnifty!$A$14:$I$486,C$15+1,FALSE),All_curves!C1497)</f>
        <v>1139988.75</v>
      </c>
      <c r="D1498">
        <f>IFERROR(VLOOKUP($A1498,Finnifty!$A$14:$I$486,D$15+1,FALSE),All_curves!D1497)</f>
        <v>1189369.3799999999</v>
      </c>
      <c r="E1498">
        <f>IFERROR(VLOOKUP($A1498,Finnifty!$A$14:$I$486,E$15+1,FALSE),All_curves!E1497)</f>
        <v>1120644</v>
      </c>
      <c r="F1498">
        <f>IFERROR(VLOOKUP($A1498,Finnifty!$A$14:$I$486,F$15+1,FALSE),All_curves!F1497)</f>
        <v>1148827.6299999999</v>
      </c>
      <c r="G1498">
        <f>IFERROR(VLOOKUP($A1498,Finnifty!$A$14:$I$486,G$15+1,FALSE),All_curves!G1497)</f>
        <v>1204924.3799999999</v>
      </c>
      <c r="H1498">
        <f>IFERROR(VLOOKUP($A1498,Finnifty!$A$14:$I$486,H$15+1,FALSE),All_curves!H1497)</f>
        <v>1203196.6299999999</v>
      </c>
      <c r="I1498">
        <f>IFERROR(VLOOKUP($A1498,Finnifty!$A$14:$I$486,I$15+1,FALSE),All_curves!I1497)</f>
        <v>1158789.5</v>
      </c>
      <c r="J1498">
        <f>IFERROR(VLOOKUP($A1498,Banknifty!$A$14:$I$4860,2,FALSE),All_curves!J1497)</f>
        <v>20043368</v>
      </c>
      <c r="K1498">
        <f>IFERROR(VLOOKUP($A1498,Banknifty!$A$14:$I$4860,3,FALSE),All_curves!K1497)</f>
        <v>35897056</v>
      </c>
      <c r="L1498">
        <f>IFERROR(VLOOKUP($A1498,Banknifty!$A$14:$I$4860,4,FALSE),All_curves!L1497)</f>
        <v>26467542</v>
      </c>
      <c r="M1498">
        <f>IFERROR(VLOOKUP($A1498,Banknifty!$A$14:$I$4860,5,FALSE),All_curves!M1497)</f>
        <v>36911876</v>
      </c>
      <c r="N1498">
        <f>IFERROR(VLOOKUP($A1498,Banknifty!$A$14:$I$4860,6,FALSE),All_curves!N1497)</f>
        <v>19843296</v>
      </c>
      <c r="O1498">
        <f>IFERROR(VLOOKUP($A1498,Banknifty!$A$14:$I$4860,7,FALSE),All_curves!O1497)</f>
        <v>34205552</v>
      </c>
      <c r="P1498">
        <f>IFERROR(VLOOKUP($A1498,Banknifty!$A$14:$I$4860,8,FALSE),All_curves!P1497)</f>
        <v>34205552</v>
      </c>
      <c r="Q1498">
        <f>IFERROR(VLOOKUP($A1498,Banknifty!$A$14:$I$4860,9,FALSE),All_curves!Q1497)</f>
        <v>26907892</v>
      </c>
      <c r="R1498">
        <f>IFERROR(VLOOKUP($A1498,Nifty!$A$14:$I$4860,2,FALSE),All_curves!R1497)</f>
        <v>11563935</v>
      </c>
      <c r="S1498">
        <f>IFERROR(VLOOKUP($A1498,Nifty!$A$14:$I$4860,3,FALSE),All_curves!S1497)</f>
        <v>14226961</v>
      </c>
      <c r="T1498">
        <f>IFERROR(VLOOKUP($A1498,Nifty!$A$14:$I$4860,4,FALSE),All_curves!T1497)</f>
        <v>14135144</v>
      </c>
      <c r="U1498">
        <f>IFERROR(VLOOKUP($A1498,Nifty!$A$14:$I$4860,5,FALSE),All_curves!U1497)</f>
        <v>13873748</v>
      </c>
      <c r="V1498">
        <f>IFERROR(VLOOKUP($A1498,Nifty!$A$14:$I$4860,6,FALSE),All_curves!V1497)</f>
        <v>12260607</v>
      </c>
      <c r="W1498">
        <f>IFERROR(VLOOKUP($A1498,Nifty!$A$14:$I$4860,7,FALSE),All_curves!W1497)</f>
        <v>14063655</v>
      </c>
      <c r="X1498">
        <f>IFERROR(VLOOKUP($A1498,Nifty!$A$14:$I$4860,8,FALSE),All_curves!X1497)</f>
        <v>13859554</v>
      </c>
      <c r="Y1498">
        <f>IFERROR(VLOOKUP($A1498,Nifty!$A$14:$I$4860,9,FALSE),All_curves!Y1497)</f>
        <v>12965727</v>
      </c>
      <c r="AA1498" s="5">
        <f t="shared" si="621"/>
        <v>-9.9975861247991737E-5</v>
      </c>
      <c r="AB1498" s="5">
        <f t="shared" si="622"/>
        <v>-9.9990987654452468E-5</v>
      </c>
      <c r="AC1498" s="5">
        <f t="shared" si="623"/>
        <v>-1.0004301176946839E-4</v>
      </c>
      <c r="AD1498" s="5">
        <f t="shared" si="624"/>
        <v>-1.0004852705991496E-4</v>
      </c>
      <c r="AE1498" s="5">
        <f t="shared" si="625"/>
        <v>-1.0009202983440879E-4</v>
      </c>
      <c r="AF1498" s="5">
        <f t="shared" si="626"/>
        <v>-9.9996275657376898E-5</v>
      </c>
      <c r="AG1498" s="5">
        <f t="shared" si="627"/>
        <v>-1.0003182868700833E-4</v>
      </c>
      <c r="AH1498" s="5">
        <f t="shared" si="628"/>
        <v>-9.9990906936575641E-5</v>
      </c>
      <c r="AI1498" s="5">
        <f t="shared" si="630"/>
        <v>3.1294983723906267E-3</v>
      </c>
      <c r="AJ1498" s="5">
        <f t="shared" si="631"/>
        <v>0</v>
      </c>
      <c r="AK1498" s="5">
        <f t="shared" si="632"/>
        <v>0</v>
      </c>
      <c r="AL1498" s="5">
        <f t="shared" si="633"/>
        <v>0</v>
      </c>
      <c r="AM1498" s="5">
        <f t="shared" si="634"/>
        <v>-6.2160277740522796E-3</v>
      </c>
      <c r="AN1498" s="5">
        <f t="shared" si="635"/>
        <v>-5.4369923899785233E-3</v>
      </c>
      <c r="AO1498" s="5">
        <f t="shared" si="636"/>
        <v>-5.4369923899785233E-3</v>
      </c>
      <c r="AP1498" s="5">
        <f t="shared" si="637"/>
        <v>0</v>
      </c>
      <c r="AQ1498" s="5">
        <f t="shared" si="638"/>
        <v>-2.6205077349095163E-3</v>
      </c>
      <c r="AR1498" s="5">
        <f t="shared" si="639"/>
        <v>-4.4625419520089027E-3</v>
      </c>
      <c r="AS1498" s="5">
        <f t="shared" si="640"/>
        <v>0</v>
      </c>
      <c r="AT1498" s="5">
        <f t="shared" si="641"/>
        <v>-3.1443843043762465E-3</v>
      </c>
      <c r="AU1498" s="5">
        <f t="shared" si="642"/>
        <v>-2.6205538988975929E-3</v>
      </c>
      <c r="AV1498" s="5">
        <f t="shared" si="643"/>
        <v>-4.4625438248263594E-3</v>
      </c>
      <c r="AW1498" s="5">
        <f t="shared" si="644"/>
        <v>0</v>
      </c>
      <c r="AX1498" s="5">
        <f t="shared" si="645"/>
        <v>0</v>
      </c>
      <c r="AZ1498" s="7">
        <f t="shared" si="629"/>
        <v>167.08628797648751</v>
      </c>
      <c r="BA1498" s="4">
        <f t="shared" si="646"/>
        <v>-1.336300638561855E-3</v>
      </c>
      <c r="BB1498" s="5">
        <f>AZ1498/MAX($AZ$16:AZ1498)-1</f>
        <v>-6.9058249410006711E-3</v>
      </c>
    </row>
    <row r="1499" spans="1:56" x14ac:dyDescent="0.25">
      <c r="A1499" s="3">
        <v>44742</v>
      </c>
      <c r="B1499">
        <f>IFERROR(VLOOKUP($A1499,Finnifty!$A$14:$I$486,B$15+1,FALSE),All_curves!B1498)</f>
        <v>1216134.25</v>
      </c>
      <c r="C1499">
        <f>IFERROR(VLOOKUP($A1499,Finnifty!$A$14:$I$486,C$15+1,FALSE),All_curves!C1498)</f>
        <v>1137427.8799999999</v>
      </c>
      <c r="D1499">
        <f>IFERROR(VLOOKUP($A1499,Finnifty!$A$14:$I$486,D$15+1,FALSE),All_curves!D1498)</f>
        <v>1186697.5</v>
      </c>
      <c r="E1499">
        <f>IFERROR(VLOOKUP($A1499,Finnifty!$A$14:$I$486,E$15+1,FALSE),All_curves!E1498)</f>
        <v>1118126.6299999999</v>
      </c>
      <c r="F1499">
        <f>IFERROR(VLOOKUP($A1499,Finnifty!$A$14:$I$486,F$15+1,FALSE),All_curves!F1498)</f>
        <v>1146246.8799999999</v>
      </c>
      <c r="G1499">
        <f>IFERROR(VLOOKUP($A1499,Finnifty!$A$14:$I$486,G$15+1,FALSE),All_curves!G1498)</f>
        <v>1202217.5</v>
      </c>
      <c r="H1499">
        <f>IFERROR(VLOOKUP($A1499,Finnifty!$A$14:$I$486,H$15+1,FALSE),All_curves!H1498)</f>
        <v>1200493.75</v>
      </c>
      <c r="I1499">
        <f>IFERROR(VLOOKUP($A1499,Finnifty!$A$14:$I$486,I$15+1,FALSE),All_curves!I1498)</f>
        <v>1156186.3799999999</v>
      </c>
      <c r="J1499">
        <f>IFERROR(VLOOKUP($A1499,Banknifty!$A$14:$I$4860,2,FALSE),All_curves!J1498)</f>
        <v>19787446</v>
      </c>
      <c r="K1499">
        <f>IFERROR(VLOOKUP($A1499,Banknifty!$A$14:$I$4860,3,FALSE),All_curves!K1498)</f>
        <v>35897056</v>
      </c>
      <c r="L1499">
        <f>IFERROR(VLOOKUP($A1499,Banknifty!$A$14:$I$4860,4,FALSE),All_curves!L1498)</f>
        <v>26467542</v>
      </c>
      <c r="M1499">
        <f>IFERROR(VLOOKUP($A1499,Banknifty!$A$14:$I$4860,5,FALSE),All_curves!M1498)</f>
        <v>36911876</v>
      </c>
      <c r="N1499">
        <f>IFERROR(VLOOKUP($A1499,Banknifty!$A$14:$I$4860,6,FALSE),All_curves!N1498)</f>
        <v>19952786</v>
      </c>
      <c r="O1499">
        <f>IFERROR(VLOOKUP($A1499,Banknifty!$A$14:$I$4860,7,FALSE),All_curves!O1498)</f>
        <v>34373664</v>
      </c>
      <c r="P1499">
        <f>IFERROR(VLOOKUP($A1499,Banknifty!$A$14:$I$4860,8,FALSE),All_curves!P1498)</f>
        <v>34373664</v>
      </c>
      <c r="Q1499">
        <f>IFERROR(VLOOKUP($A1499,Banknifty!$A$14:$I$4860,9,FALSE),All_curves!Q1498)</f>
        <v>26907892</v>
      </c>
      <c r="R1499">
        <f>IFERROR(VLOOKUP($A1499,Nifty!$A$14:$I$4860,2,FALSE),All_curves!R1498)</f>
        <v>11498156</v>
      </c>
      <c r="S1499">
        <f>IFERROR(VLOOKUP($A1499,Nifty!$A$14:$I$4860,3,FALSE),All_curves!S1498)</f>
        <v>14153362</v>
      </c>
      <c r="T1499">
        <f>IFERROR(VLOOKUP($A1499,Nifty!$A$14:$I$4860,4,FALSE),All_curves!T1498)</f>
        <v>14135144</v>
      </c>
      <c r="U1499">
        <f>IFERROR(VLOOKUP($A1499,Nifty!$A$14:$I$4860,5,FALSE),All_curves!U1498)</f>
        <v>13849430</v>
      </c>
      <c r="V1499">
        <f>IFERROR(VLOOKUP($A1499,Nifty!$A$14:$I$4860,6,FALSE),All_curves!V1498)</f>
        <v>12259361</v>
      </c>
      <c r="W1499">
        <f>IFERROR(VLOOKUP($A1499,Nifty!$A$14:$I$4860,7,FALSE),All_curves!W1498)</f>
        <v>14121169</v>
      </c>
      <c r="X1499">
        <f>IFERROR(VLOOKUP($A1499,Nifty!$A$14:$I$4860,8,FALSE),All_curves!X1498)</f>
        <v>13859554</v>
      </c>
      <c r="Y1499">
        <f>IFERROR(VLOOKUP($A1499,Nifty!$A$14:$I$4860,9,FALSE),All_curves!Y1498)</f>
        <v>12965727</v>
      </c>
      <c r="AA1499" s="5">
        <f t="shared" si="621"/>
        <v>-2.2464451938765118E-3</v>
      </c>
      <c r="AB1499" s="5">
        <f t="shared" si="622"/>
        <v>-2.2463993613972555E-3</v>
      </c>
      <c r="AC1499" s="5">
        <f t="shared" si="623"/>
        <v>-2.2464677878287764E-3</v>
      </c>
      <c r="AD1499" s="5">
        <f t="shared" si="624"/>
        <v>-2.2463601286404344E-3</v>
      </c>
      <c r="AE1499" s="5">
        <f t="shared" si="625"/>
        <v>-2.2464205530989823E-3</v>
      </c>
      <c r="AF1499" s="5">
        <f t="shared" si="626"/>
        <v>-2.24651442441548E-3</v>
      </c>
      <c r="AG1499" s="5">
        <f t="shared" si="627"/>
        <v>-2.2464158663740852E-3</v>
      </c>
      <c r="AH1499" s="5">
        <f t="shared" si="628"/>
        <v>-2.2464131751280814E-3</v>
      </c>
      <c r="AI1499" s="5">
        <f t="shared" si="630"/>
        <v>-1.2768412973308663E-2</v>
      </c>
      <c r="AJ1499" s="5">
        <f t="shared" si="631"/>
        <v>0</v>
      </c>
      <c r="AK1499" s="5">
        <f t="shared" si="632"/>
        <v>0</v>
      </c>
      <c r="AL1499" s="5">
        <f t="shared" si="633"/>
        <v>0</v>
      </c>
      <c r="AM1499" s="5">
        <f t="shared" si="634"/>
        <v>5.5177325379816011E-3</v>
      </c>
      <c r="AN1499" s="5">
        <f t="shared" si="635"/>
        <v>4.9147576978145757E-3</v>
      </c>
      <c r="AO1499" s="5">
        <f t="shared" si="636"/>
        <v>4.9147576978145757E-3</v>
      </c>
      <c r="AP1499" s="5">
        <f t="shared" si="637"/>
        <v>0</v>
      </c>
      <c r="AQ1499" s="5">
        <f t="shared" si="638"/>
        <v>-5.6882886318541104E-3</v>
      </c>
      <c r="AR1499" s="5">
        <f t="shared" si="639"/>
        <v>-5.1732059995103219E-3</v>
      </c>
      <c r="AS1499" s="5">
        <f t="shared" si="640"/>
        <v>0</v>
      </c>
      <c r="AT1499" s="5">
        <f t="shared" si="641"/>
        <v>-1.7528068118290996E-3</v>
      </c>
      <c r="AU1499" s="5">
        <f t="shared" si="642"/>
        <v>-1.0162628979137889E-4</v>
      </c>
      <c r="AV1499" s="5">
        <f t="shared" si="643"/>
        <v>4.0895485561895928E-3</v>
      </c>
      <c r="AW1499" s="5">
        <f t="shared" si="644"/>
        <v>0</v>
      </c>
      <c r="AX1499" s="5">
        <f t="shared" si="645"/>
        <v>0</v>
      </c>
      <c r="AZ1499" s="7">
        <f t="shared" si="629"/>
        <v>166.91906954618111</v>
      </c>
      <c r="BA1499" s="4">
        <f t="shared" si="646"/>
        <v>-1.0007908628022017E-3</v>
      </c>
      <c r="BB1499" s="5">
        <f>AZ1499/MAX($AZ$16:AZ1499)-1</f>
        <v>-7.8997045173018199E-3</v>
      </c>
    </row>
    <row r="1500" spans="1:56" x14ac:dyDescent="0.25">
      <c r="A1500" s="3">
        <v>44743</v>
      </c>
      <c r="B1500">
        <f>IFERROR(VLOOKUP($A1500,Finnifty!$A$14:$I$486,B$15+1,FALSE),All_curves!B1499)</f>
        <v>1218330.5</v>
      </c>
      <c r="C1500">
        <f>IFERROR(VLOOKUP($A1500,Finnifty!$A$14:$I$486,C$15+1,FALSE),All_curves!C1499)</f>
        <v>1145291.25</v>
      </c>
      <c r="D1500">
        <f>IFERROR(VLOOKUP($A1500,Finnifty!$A$14:$I$486,D$15+1,FALSE),All_curves!D1499)</f>
        <v>1193033.25</v>
      </c>
      <c r="E1500">
        <f>IFERROR(VLOOKUP($A1500,Finnifty!$A$14:$I$486,E$15+1,FALSE),All_curves!E1499)</f>
        <v>1119977</v>
      </c>
      <c r="F1500">
        <f>IFERROR(VLOOKUP($A1500,Finnifty!$A$14:$I$486,F$15+1,FALSE),All_curves!F1499)</f>
        <v>1151993.6299999999</v>
      </c>
      <c r="G1500">
        <f>IFERROR(VLOOKUP($A1500,Finnifty!$A$14:$I$486,G$15+1,FALSE),All_curves!G1499)</f>
        <v>1208871.5</v>
      </c>
      <c r="H1500">
        <f>IFERROR(VLOOKUP($A1500,Finnifty!$A$14:$I$486,H$15+1,FALSE),All_curves!H1499)</f>
        <v>1208557.8799999999</v>
      </c>
      <c r="I1500">
        <f>IFERROR(VLOOKUP($A1500,Finnifty!$A$14:$I$486,I$15+1,FALSE),All_curves!I1499)</f>
        <v>1161570.1299999999</v>
      </c>
      <c r="J1500">
        <f>IFERROR(VLOOKUP($A1500,Banknifty!$A$14:$I$4860,2,FALSE),All_curves!J1499)</f>
        <v>19790618</v>
      </c>
      <c r="K1500">
        <f>IFERROR(VLOOKUP($A1500,Banknifty!$A$14:$I$4860,3,FALSE),All_curves!K1499)</f>
        <v>35976284</v>
      </c>
      <c r="L1500">
        <f>IFERROR(VLOOKUP($A1500,Banknifty!$A$14:$I$4860,4,FALSE),All_curves!L1499)</f>
        <v>26467542</v>
      </c>
      <c r="M1500">
        <f>IFERROR(VLOOKUP($A1500,Banknifty!$A$14:$I$4860,5,FALSE),All_curves!M1499)</f>
        <v>36936460</v>
      </c>
      <c r="N1500">
        <f>IFERROR(VLOOKUP($A1500,Banknifty!$A$14:$I$4860,6,FALSE),All_curves!N1499)</f>
        <v>20053348</v>
      </c>
      <c r="O1500">
        <f>IFERROR(VLOOKUP($A1500,Banknifty!$A$14:$I$4860,7,FALSE),All_curves!O1499)</f>
        <v>34345504</v>
      </c>
      <c r="P1500">
        <f>IFERROR(VLOOKUP($A1500,Banknifty!$A$14:$I$4860,8,FALSE),All_curves!P1499)</f>
        <v>34345504</v>
      </c>
      <c r="Q1500">
        <f>IFERROR(VLOOKUP($A1500,Banknifty!$A$14:$I$4860,9,FALSE),All_curves!Q1499)</f>
        <v>26907892</v>
      </c>
      <c r="R1500">
        <f>IFERROR(VLOOKUP($A1500,Nifty!$A$14:$I$4860,2,FALSE),All_curves!R1499)</f>
        <v>11432265</v>
      </c>
      <c r="S1500">
        <f>IFERROR(VLOOKUP($A1500,Nifty!$A$14:$I$4860,3,FALSE),All_curves!S1499)</f>
        <v>14153362</v>
      </c>
      <c r="T1500">
        <f>IFERROR(VLOOKUP($A1500,Nifty!$A$14:$I$4860,4,FALSE),All_curves!T1499)</f>
        <v>14135144</v>
      </c>
      <c r="U1500">
        <f>IFERROR(VLOOKUP($A1500,Nifty!$A$14:$I$4860,5,FALSE),All_curves!U1499)</f>
        <v>13849430</v>
      </c>
      <c r="V1500">
        <f>IFERROR(VLOOKUP($A1500,Nifty!$A$14:$I$4860,6,FALSE),All_curves!V1499)</f>
        <v>12171637</v>
      </c>
      <c r="W1500">
        <f>IFERROR(VLOOKUP($A1500,Nifty!$A$14:$I$4860,7,FALSE),All_curves!W1499)</f>
        <v>14121169</v>
      </c>
      <c r="X1500">
        <f>IFERROR(VLOOKUP($A1500,Nifty!$A$14:$I$4860,8,FALSE),All_curves!X1499)</f>
        <v>13859554</v>
      </c>
      <c r="Y1500">
        <f>IFERROR(VLOOKUP($A1500,Nifty!$A$14:$I$4860,9,FALSE),All_curves!Y1499)</f>
        <v>12924958</v>
      </c>
      <c r="AA1500" s="5">
        <f t="shared" si="621"/>
        <v>1.8059272650203795E-3</v>
      </c>
      <c r="AB1500" s="5">
        <f t="shared" si="622"/>
        <v>6.9132910651004131E-3</v>
      </c>
      <c r="AC1500" s="5">
        <f t="shared" si="623"/>
        <v>5.3389764451345911E-3</v>
      </c>
      <c r="AD1500" s="5">
        <f t="shared" si="624"/>
        <v>1.6548841163008809E-3</v>
      </c>
      <c r="AE1500" s="5">
        <f t="shared" si="625"/>
        <v>5.0135360019474273E-3</v>
      </c>
      <c r="AF1500" s="5">
        <f t="shared" si="626"/>
        <v>5.5347722022014434E-3</v>
      </c>
      <c r="AG1500" s="5">
        <f t="shared" si="627"/>
        <v>6.7173444259913673E-3</v>
      </c>
      <c r="AH1500" s="5">
        <f t="shared" si="628"/>
        <v>4.6564724279143377E-3</v>
      </c>
      <c r="AI1500" s="5">
        <f t="shared" si="630"/>
        <v>1.6030365919883494E-4</v>
      </c>
      <c r="AJ1500" s="5">
        <f t="shared" si="631"/>
        <v>2.2070890715941704E-3</v>
      </c>
      <c r="AK1500" s="5">
        <f t="shared" si="632"/>
        <v>0</v>
      </c>
      <c r="AL1500" s="5">
        <f t="shared" si="633"/>
        <v>6.6601870899218873E-4</v>
      </c>
      <c r="AM1500" s="5">
        <f t="shared" si="634"/>
        <v>5.0399979230970615E-3</v>
      </c>
      <c r="AN1500" s="5">
        <f t="shared" si="635"/>
        <v>-8.1923183981780223E-4</v>
      </c>
      <c r="AO1500" s="5">
        <f t="shared" si="636"/>
        <v>-8.1923183981780223E-4</v>
      </c>
      <c r="AP1500" s="5">
        <f t="shared" si="637"/>
        <v>0</v>
      </c>
      <c r="AQ1500" s="5">
        <f t="shared" si="638"/>
        <v>-5.7305710585244807E-3</v>
      </c>
      <c r="AR1500" s="5">
        <f t="shared" si="639"/>
        <v>0</v>
      </c>
      <c r="AS1500" s="5">
        <f t="shared" si="640"/>
        <v>0</v>
      </c>
      <c r="AT1500" s="5">
        <f t="shared" si="641"/>
        <v>0</v>
      </c>
      <c r="AU1500" s="5">
        <f t="shared" si="642"/>
        <v>-7.1556747533578768E-3</v>
      </c>
      <c r="AV1500" s="5">
        <f t="shared" si="643"/>
        <v>0</v>
      </c>
      <c r="AW1500" s="5">
        <f t="shared" si="644"/>
        <v>0</v>
      </c>
      <c r="AX1500" s="5">
        <f t="shared" si="645"/>
        <v>-3.1443666830252015E-3</v>
      </c>
      <c r="AZ1500" s="7">
        <f t="shared" si="629"/>
        <v>167.11408343991329</v>
      </c>
      <c r="BA1500" s="4">
        <f t="shared" si="646"/>
        <v>1.1683140474145804E-3</v>
      </c>
      <c r="BB1500" s="5">
        <f>AZ1500/MAX($AZ$16:AZ1500)-1</f>
        <v>-6.7406198056452205E-3</v>
      </c>
    </row>
    <row r="1501" spans="1:56" x14ac:dyDescent="0.25">
      <c r="A1501" s="3">
        <v>44746</v>
      </c>
      <c r="B1501">
        <f>IFERROR(VLOOKUP($A1501,Finnifty!$A$14:$I$486,B$15+1,FALSE),All_curves!B1500)</f>
        <v>1212412.5</v>
      </c>
      <c r="C1501">
        <f>IFERROR(VLOOKUP($A1501,Finnifty!$A$14:$I$486,C$15+1,FALSE),All_curves!C1500)</f>
        <v>1144422.1299999999</v>
      </c>
      <c r="D1501">
        <f>IFERROR(VLOOKUP($A1501,Finnifty!$A$14:$I$486,D$15+1,FALSE),All_curves!D1500)</f>
        <v>1191362.75</v>
      </c>
      <c r="E1501">
        <f>IFERROR(VLOOKUP($A1501,Finnifty!$A$14:$I$486,E$15+1,FALSE),All_curves!E1500)</f>
        <v>1119084.75</v>
      </c>
      <c r="F1501">
        <f>IFERROR(VLOOKUP($A1501,Finnifty!$A$14:$I$486,F$15+1,FALSE),All_curves!F1500)</f>
        <v>1145459.5</v>
      </c>
      <c r="G1501">
        <f>IFERROR(VLOOKUP($A1501,Finnifty!$A$14:$I$486,G$15+1,FALSE),All_curves!G1500)</f>
        <v>1207199.8799999999</v>
      </c>
      <c r="H1501">
        <f>IFERROR(VLOOKUP($A1501,Finnifty!$A$14:$I$486,H$15+1,FALSE),All_curves!H1500)</f>
        <v>1206823.3799999999</v>
      </c>
      <c r="I1501">
        <f>IFERROR(VLOOKUP($A1501,Finnifty!$A$14:$I$486,I$15+1,FALSE),All_curves!I1500)</f>
        <v>1162176.75</v>
      </c>
      <c r="J1501">
        <f>IFERROR(VLOOKUP($A1501,Banknifty!$A$14:$I$4860,2,FALSE),All_curves!J1500)</f>
        <v>19809120</v>
      </c>
      <c r="K1501">
        <f>IFERROR(VLOOKUP($A1501,Banknifty!$A$14:$I$4860,3,FALSE),All_curves!K1500)</f>
        <v>35970792</v>
      </c>
      <c r="L1501">
        <f>IFERROR(VLOOKUP($A1501,Banknifty!$A$14:$I$4860,4,FALSE),All_curves!L1500)</f>
        <v>26468308</v>
      </c>
      <c r="M1501">
        <f>IFERROR(VLOOKUP($A1501,Banknifty!$A$14:$I$4860,5,FALSE),All_curves!M1500)</f>
        <v>36928668</v>
      </c>
      <c r="N1501">
        <f>IFERROR(VLOOKUP($A1501,Banknifty!$A$14:$I$4860,6,FALSE),All_curves!N1500)</f>
        <v>20066378</v>
      </c>
      <c r="O1501">
        <f>IFERROR(VLOOKUP($A1501,Banknifty!$A$14:$I$4860,7,FALSE),All_curves!O1500)</f>
        <v>34386784</v>
      </c>
      <c r="P1501">
        <f>IFERROR(VLOOKUP($A1501,Banknifty!$A$14:$I$4860,8,FALSE),All_curves!P1500)</f>
        <v>34386784</v>
      </c>
      <c r="Q1501">
        <f>IFERROR(VLOOKUP($A1501,Banknifty!$A$14:$I$4860,9,FALSE),All_curves!Q1500)</f>
        <v>26907892</v>
      </c>
      <c r="R1501">
        <f>IFERROR(VLOOKUP($A1501,Nifty!$A$14:$I$4860,2,FALSE),All_curves!R1500)</f>
        <v>11374968</v>
      </c>
      <c r="S1501">
        <f>IFERROR(VLOOKUP($A1501,Nifty!$A$14:$I$4860,3,FALSE),All_curves!S1500)</f>
        <v>14153409</v>
      </c>
      <c r="T1501">
        <f>IFERROR(VLOOKUP($A1501,Nifty!$A$14:$I$4860,4,FALSE),All_curves!T1500)</f>
        <v>14135144</v>
      </c>
      <c r="U1501">
        <f>IFERROR(VLOOKUP($A1501,Nifty!$A$14:$I$4860,5,FALSE),All_curves!U1500)</f>
        <v>13849430</v>
      </c>
      <c r="V1501">
        <f>IFERROR(VLOOKUP($A1501,Nifty!$A$14:$I$4860,6,FALSE),All_curves!V1500)</f>
        <v>12110635</v>
      </c>
      <c r="W1501">
        <f>IFERROR(VLOOKUP($A1501,Nifty!$A$14:$I$4860,7,FALSE),All_curves!W1500)</f>
        <v>14121217</v>
      </c>
      <c r="X1501">
        <f>IFERROR(VLOOKUP($A1501,Nifty!$A$14:$I$4860,8,FALSE),All_curves!X1500)</f>
        <v>13859554</v>
      </c>
      <c r="Y1501">
        <f>IFERROR(VLOOKUP($A1501,Nifty!$A$14:$I$4860,9,FALSE),All_curves!Y1500)</f>
        <v>12967620</v>
      </c>
      <c r="AA1501" s="5">
        <f t="shared" si="621"/>
        <v>-4.8574668367902252E-3</v>
      </c>
      <c r="AB1501" s="5">
        <f t="shared" si="622"/>
        <v>-7.5886373880884594E-4</v>
      </c>
      <c r="AC1501" s="5">
        <f t="shared" si="623"/>
        <v>-1.4002124416900852E-3</v>
      </c>
      <c r="AD1501" s="5">
        <f t="shared" si="624"/>
        <v>-7.9666814586365486E-4</v>
      </c>
      <c r="AE1501" s="5">
        <f t="shared" si="625"/>
        <v>-5.6720192107311274E-3</v>
      </c>
      <c r="AF1501" s="5">
        <f t="shared" si="626"/>
        <v>-1.3827937874291152E-3</v>
      </c>
      <c r="AG1501" s="5">
        <f t="shared" si="627"/>
        <v>-1.4351815735957896E-3</v>
      </c>
      <c r="AH1501" s="5">
        <f t="shared" si="628"/>
        <v>5.2224139062539976E-4</v>
      </c>
      <c r="AI1501" s="5">
        <f t="shared" si="630"/>
        <v>9.3488742999325858E-4</v>
      </c>
      <c r="AJ1501" s="5">
        <f t="shared" si="631"/>
        <v>-1.5265612201642575E-4</v>
      </c>
      <c r="AK1501" s="5">
        <f t="shared" si="632"/>
        <v>2.8941108320523767E-5</v>
      </c>
      <c r="AL1501" s="5">
        <f t="shared" si="633"/>
        <v>-2.1095687025773913E-4</v>
      </c>
      <c r="AM1501" s="5">
        <f t="shared" si="634"/>
        <v>6.4976681200556996E-4</v>
      </c>
      <c r="AN1501" s="5">
        <f t="shared" si="635"/>
        <v>1.2019040396087366E-3</v>
      </c>
      <c r="AO1501" s="5">
        <f t="shared" si="636"/>
        <v>1.2019040396087366E-3</v>
      </c>
      <c r="AP1501" s="5">
        <f t="shared" si="637"/>
        <v>0</v>
      </c>
      <c r="AQ1501" s="5">
        <f t="shared" si="638"/>
        <v>-5.0118677269990197E-3</v>
      </c>
      <c r="AR1501" s="5">
        <f t="shared" si="639"/>
        <v>3.3207657657019496E-6</v>
      </c>
      <c r="AS1501" s="5">
        <f t="shared" si="640"/>
        <v>0</v>
      </c>
      <c r="AT1501" s="5">
        <f t="shared" si="641"/>
        <v>0</v>
      </c>
      <c r="AU1501" s="5">
        <f t="shared" si="642"/>
        <v>-5.0118155840500611E-3</v>
      </c>
      <c r="AV1501" s="5">
        <f t="shared" si="643"/>
        <v>3.3991520107523598E-6</v>
      </c>
      <c r="AW1501" s="5">
        <f t="shared" si="644"/>
        <v>0</v>
      </c>
      <c r="AX1501" s="5">
        <f t="shared" si="645"/>
        <v>3.3007457354987668E-3</v>
      </c>
      <c r="AZ1501" s="7">
        <f t="shared" si="629"/>
        <v>166.98287526865286</v>
      </c>
      <c r="BA1501" s="4">
        <f t="shared" si="646"/>
        <v>-7.8514131519977703E-4</v>
      </c>
      <c r="BB1501" s="5">
        <f>AZ1501/MAX($AZ$16:AZ1501)-1</f>
        <v>-7.5204687817456151E-3</v>
      </c>
    </row>
    <row r="1502" spans="1:56" x14ac:dyDescent="0.25">
      <c r="A1502" s="3">
        <v>44747</v>
      </c>
      <c r="B1502">
        <f>IFERROR(VLOOKUP($A1502,Finnifty!$A$14:$I$486,B$15+1,FALSE),All_curves!B1501)</f>
        <v>1220117.5</v>
      </c>
      <c r="C1502">
        <f>IFERROR(VLOOKUP($A1502,Finnifty!$A$14:$I$486,C$15+1,FALSE),All_curves!C1501)</f>
        <v>1147878.6299999999</v>
      </c>
      <c r="D1502">
        <f>IFERROR(VLOOKUP($A1502,Finnifty!$A$14:$I$486,D$15+1,FALSE),All_curves!D1501)</f>
        <v>1179952.75</v>
      </c>
      <c r="E1502">
        <f>IFERROR(VLOOKUP($A1502,Finnifty!$A$14:$I$486,E$15+1,FALSE),All_curves!E1501)</f>
        <v>1107806.25</v>
      </c>
      <c r="F1502">
        <f>IFERROR(VLOOKUP($A1502,Finnifty!$A$14:$I$486,F$15+1,FALSE),All_curves!F1501)</f>
        <v>1133165.1299999999</v>
      </c>
      <c r="G1502">
        <f>IFERROR(VLOOKUP($A1502,Finnifty!$A$14:$I$486,G$15+1,FALSE),All_curves!G1501)</f>
        <v>1200635.25</v>
      </c>
      <c r="H1502">
        <f>IFERROR(VLOOKUP($A1502,Finnifty!$A$14:$I$486,H$15+1,FALSE),All_curves!H1501)</f>
        <v>1195265.3799999999</v>
      </c>
      <c r="I1502">
        <f>IFERROR(VLOOKUP($A1502,Finnifty!$A$14:$I$486,I$15+1,FALSE),All_curves!I1501)</f>
        <v>1170017.75</v>
      </c>
      <c r="J1502">
        <f>IFERROR(VLOOKUP($A1502,Banknifty!$A$14:$I$4860,2,FALSE),All_curves!J1501)</f>
        <v>19718924</v>
      </c>
      <c r="K1502">
        <f>IFERROR(VLOOKUP($A1502,Banknifty!$A$14:$I$4860,3,FALSE),All_curves!K1501)</f>
        <v>36207596</v>
      </c>
      <c r="L1502">
        <f>IFERROR(VLOOKUP($A1502,Banknifty!$A$14:$I$4860,4,FALSE),All_curves!L1501)</f>
        <v>26389720</v>
      </c>
      <c r="M1502">
        <f>IFERROR(VLOOKUP($A1502,Banknifty!$A$14:$I$4860,5,FALSE),All_curves!M1501)</f>
        <v>36976988</v>
      </c>
      <c r="N1502">
        <f>IFERROR(VLOOKUP($A1502,Banknifty!$A$14:$I$4860,6,FALSE),All_curves!N1501)</f>
        <v>20129176</v>
      </c>
      <c r="O1502">
        <f>IFERROR(VLOOKUP($A1502,Banknifty!$A$14:$I$4860,7,FALSE),All_curves!O1501)</f>
        <v>34386784</v>
      </c>
      <c r="P1502">
        <f>IFERROR(VLOOKUP($A1502,Banknifty!$A$14:$I$4860,8,FALSE),All_curves!P1501)</f>
        <v>34386784</v>
      </c>
      <c r="Q1502">
        <f>IFERROR(VLOOKUP($A1502,Banknifty!$A$14:$I$4860,9,FALSE),All_curves!Q1501)</f>
        <v>26907892</v>
      </c>
      <c r="R1502">
        <f>IFERROR(VLOOKUP($A1502,Nifty!$A$14:$I$4860,2,FALSE),All_curves!R1501)</f>
        <v>11265192</v>
      </c>
      <c r="S1502">
        <f>IFERROR(VLOOKUP($A1502,Nifty!$A$14:$I$4860,3,FALSE),All_curves!S1501)</f>
        <v>14059601</v>
      </c>
      <c r="T1502">
        <f>IFERROR(VLOOKUP($A1502,Nifty!$A$14:$I$4860,4,FALSE),All_curves!T1501)</f>
        <v>14015752</v>
      </c>
      <c r="U1502">
        <f>IFERROR(VLOOKUP($A1502,Nifty!$A$14:$I$4860,5,FALSE),All_curves!U1501)</f>
        <v>13854072</v>
      </c>
      <c r="V1502">
        <f>IFERROR(VLOOKUP($A1502,Nifty!$A$14:$I$4860,6,FALSE),All_curves!V1501)</f>
        <v>11993759</v>
      </c>
      <c r="W1502">
        <f>IFERROR(VLOOKUP($A1502,Nifty!$A$14:$I$4860,7,FALSE),All_curves!W1501)</f>
        <v>14027622</v>
      </c>
      <c r="X1502">
        <f>IFERROR(VLOOKUP($A1502,Nifty!$A$14:$I$4860,8,FALSE),All_curves!X1501)</f>
        <v>13742489</v>
      </c>
      <c r="Y1502">
        <f>IFERROR(VLOOKUP($A1502,Nifty!$A$14:$I$4860,9,FALSE),All_curves!Y1501)</f>
        <v>12967620</v>
      </c>
      <c r="AA1502" s="5">
        <f t="shared" si="621"/>
        <v>6.355097790562203E-3</v>
      </c>
      <c r="AB1502" s="5">
        <f t="shared" si="622"/>
        <v>3.0203016084633383E-3</v>
      </c>
      <c r="AC1502" s="5">
        <f t="shared" si="623"/>
        <v>-9.5772677129615236E-3</v>
      </c>
      <c r="AD1502" s="5">
        <f t="shared" si="624"/>
        <v>-1.0078325167061752E-2</v>
      </c>
      <c r="AE1502" s="5">
        <f t="shared" si="625"/>
        <v>-1.0733133733667688E-2</v>
      </c>
      <c r="AF1502" s="5">
        <f t="shared" si="626"/>
        <v>-5.4378981548605099E-3</v>
      </c>
      <c r="AG1502" s="5">
        <f t="shared" si="627"/>
        <v>-9.5772092184690516E-3</v>
      </c>
      <c r="AH1502" s="5">
        <f t="shared" si="628"/>
        <v>6.7468222884341511E-3</v>
      </c>
      <c r="AI1502" s="5">
        <f t="shared" si="630"/>
        <v>-4.5532562779164731E-3</v>
      </c>
      <c r="AJ1502" s="5">
        <f t="shared" si="631"/>
        <v>6.5832300828960744E-3</v>
      </c>
      <c r="AK1502" s="5">
        <f t="shared" si="632"/>
        <v>-2.9691357679531016E-3</v>
      </c>
      <c r="AL1502" s="5">
        <f t="shared" si="633"/>
        <v>1.3084685318192069E-3</v>
      </c>
      <c r="AM1502" s="5">
        <f t="shared" si="634"/>
        <v>3.1295134577848938E-3</v>
      </c>
      <c r="AN1502" s="5">
        <f t="shared" si="635"/>
        <v>0</v>
      </c>
      <c r="AO1502" s="5">
        <f t="shared" si="636"/>
        <v>0</v>
      </c>
      <c r="AP1502" s="5">
        <f t="shared" si="637"/>
        <v>0</v>
      </c>
      <c r="AQ1502" s="5">
        <f t="shared" si="638"/>
        <v>-9.6506645117595546E-3</v>
      </c>
      <c r="AR1502" s="5">
        <f t="shared" si="639"/>
        <v>-6.6279438402436774E-3</v>
      </c>
      <c r="AS1502" s="5">
        <f t="shared" si="640"/>
        <v>-8.4464650660792673E-3</v>
      </c>
      <c r="AT1502" s="5">
        <f t="shared" si="641"/>
        <v>3.3517624913081967E-4</v>
      </c>
      <c r="AU1502" s="5">
        <f t="shared" si="642"/>
        <v>-9.6506913138740824E-3</v>
      </c>
      <c r="AV1502" s="5">
        <f t="shared" si="643"/>
        <v>-6.6279698130834452E-3</v>
      </c>
      <c r="AW1502" s="5">
        <f t="shared" si="644"/>
        <v>-8.4465199962423521E-3</v>
      </c>
      <c r="AX1502" s="5">
        <f t="shared" si="645"/>
        <v>0</v>
      </c>
      <c r="AZ1502" s="7">
        <f t="shared" si="629"/>
        <v>166.46176436121718</v>
      </c>
      <c r="BA1502" s="4">
        <f t="shared" si="646"/>
        <v>-3.1207446068784077E-3</v>
      </c>
      <c r="BB1502" s="5">
        <f>AZ1502/MAX($AZ$16:AZ1502)-1</f>
        <v>-1.0617743926232048E-2</v>
      </c>
    </row>
    <row r="1503" spans="1:56" x14ac:dyDescent="0.25">
      <c r="A1503" s="3">
        <v>44748</v>
      </c>
      <c r="B1503">
        <f>IFERROR(VLOOKUP($A1503,Finnifty!$A$14:$I$486,B$15+1,FALSE),All_curves!B1502)</f>
        <v>1219801.6299999999</v>
      </c>
      <c r="C1503">
        <f>IFERROR(VLOOKUP($A1503,Finnifty!$A$14:$I$486,C$15+1,FALSE),All_curves!C1502)</f>
        <v>1149041.1299999999</v>
      </c>
      <c r="D1503">
        <f>IFERROR(VLOOKUP($A1503,Finnifty!$A$14:$I$486,D$15+1,FALSE),All_curves!D1502)</f>
        <v>1181147.75</v>
      </c>
      <c r="E1503">
        <f>IFERROR(VLOOKUP($A1503,Finnifty!$A$14:$I$486,E$15+1,FALSE),All_curves!E1502)</f>
        <v>1108928.25</v>
      </c>
      <c r="F1503">
        <f>IFERROR(VLOOKUP($A1503,Finnifty!$A$14:$I$486,F$15+1,FALSE),All_curves!F1502)</f>
        <v>1134312.8799999999</v>
      </c>
      <c r="G1503">
        <f>IFERROR(VLOOKUP($A1503,Finnifty!$A$14:$I$486,G$15+1,FALSE),All_curves!G1502)</f>
        <v>1201851.1299999999</v>
      </c>
      <c r="H1503">
        <f>IFERROR(VLOOKUP($A1503,Finnifty!$A$14:$I$486,H$15+1,FALSE),All_curves!H1502)</f>
        <v>1196475.8799999999</v>
      </c>
      <c r="I1503">
        <f>IFERROR(VLOOKUP($A1503,Finnifty!$A$14:$I$486,I$15+1,FALSE),All_curves!I1502)</f>
        <v>1171202.75</v>
      </c>
      <c r="J1503">
        <f>IFERROR(VLOOKUP($A1503,Banknifty!$A$14:$I$4860,2,FALSE),All_curves!J1502)</f>
        <v>19922270</v>
      </c>
      <c r="K1503">
        <f>IFERROR(VLOOKUP($A1503,Banknifty!$A$14:$I$4860,3,FALSE),All_curves!K1502)</f>
        <v>36047128</v>
      </c>
      <c r="L1503">
        <f>IFERROR(VLOOKUP($A1503,Banknifty!$A$14:$I$4860,4,FALSE),All_curves!L1502)</f>
        <v>26548300</v>
      </c>
      <c r="M1503">
        <f>IFERROR(VLOOKUP($A1503,Banknifty!$A$14:$I$4860,5,FALSE),All_curves!M1502)</f>
        <v>36833096</v>
      </c>
      <c r="N1503">
        <f>IFERROR(VLOOKUP($A1503,Banknifty!$A$14:$I$4860,6,FALSE),All_curves!N1502)</f>
        <v>19983460</v>
      </c>
      <c r="O1503">
        <f>IFERROR(VLOOKUP($A1503,Banknifty!$A$14:$I$4860,7,FALSE),All_curves!O1502)</f>
        <v>34386784</v>
      </c>
      <c r="P1503">
        <f>IFERROR(VLOOKUP($A1503,Banknifty!$A$14:$I$4860,8,FALSE),All_curves!P1502)</f>
        <v>34386784</v>
      </c>
      <c r="Q1503">
        <f>IFERROR(VLOOKUP($A1503,Banknifty!$A$14:$I$4860,9,FALSE),All_curves!Q1502)</f>
        <v>26907892</v>
      </c>
      <c r="R1503">
        <f>IFERROR(VLOOKUP($A1503,Nifty!$A$14:$I$4860,2,FALSE),All_curves!R1502)</f>
        <v>11393182</v>
      </c>
      <c r="S1503">
        <f>IFERROR(VLOOKUP($A1503,Nifty!$A$14:$I$4860,3,FALSE),All_curves!S1502)</f>
        <v>14179486</v>
      </c>
      <c r="T1503">
        <f>IFERROR(VLOOKUP($A1503,Nifty!$A$14:$I$4860,4,FALSE),All_curves!T1502)</f>
        <v>14183856</v>
      </c>
      <c r="U1503">
        <f>IFERROR(VLOOKUP($A1503,Nifty!$A$14:$I$4860,5,FALSE),All_curves!U1502)</f>
        <v>13854105</v>
      </c>
      <c r="V1503">
        <f>IFERROR(VLOOKUP($A1503,Nifty!$A$14:$I$4860,6,FALSE),All_curves!V1502)</f>
        <v>12130026</v>
      </c>
      <c r="W1503">
        <f>IFERROR(VLOOKUP($A1503,Nifty!$A$14:$I$4860,7,FALSE),All_curves!W1502)</f>
        <v>14147234</v>
      </c>
      <c r="X1503">
        <f>IFERROR(VLOOKUP($A1503,Nifty!$A$14:$I$4860,8,FALSE),All_curves!X1502)</f>
        <v>13907316</v>
      </c>
      <c r="Y1503">
        <f>IFERROR(VLOOKUP($A1503,Nifty!$A$14:$I$4860,9,FALSE),All_curves!Y1502)</f>
        <v>12967620</v>
      </c>
      <c r="AA1503" s="5">
        <f t="shared" si="621"/>
        <v>-2.5888490247871765E-4</v>
      </c>
      <c r="AB1503" s="5">
        <f t="shared" si="622"/>
        <v>1.0127377316886399E-3</v>
      </c>
      <c r="AC1503" s="5">
        <f t="shared" si="623"/>
        <v>1.0127524174166069E-3</v>
      </c>
      <c r="AD1503" s="5">
        <f t="shared" si="624"/>
        <v>1.0128124841324304E-3</v>
      </c>
      <c r="AE1503" s="5">
        <f t="shared" si="625"/>
        <v>1.0128709131740354E-3</v>
      </c>
      <c r="AF1503" s="5">
        <f t="shared" si="626"/>
        <v>1.012697236733473E-3</v>
      </c>
      <c r="AG1503" s="5">
        <f t="shared" si="627"/>
        <v>1.012745805454518E-3</v>
      </c>
      <c r="AH1503" s="5">
        <f t="shared" si="628"/>
        <v>1.0128051476141486E-3</v>
      </c>
      <c r="AI1503" s="5">
        <f t="shared" si="630"/>
        <v>1.0312225961213617E-2</v>
      </c>
      <c r="AJ1503" s="5">
        <f t="shared" si="631"/>
        <v>-4.4318877177043081E-3</v>
      </c>
      <c r="AK1503" s="5">
        <f t="shared" si="632"/>
        <v>6.0091581115677695E-3</v>
      </c>
      <c r="AL1503" s="5">
        <f t="shared" si="633"/>
        <v>-3.8913932092035086E-3</v>
      </c>
      <c r="AM1503" s="5">
        <f t="shared" si="634"/>
        <v>-7.2390444596440728E-3</v>
      </c>
      <c r="AN1503" s="5">
        <f t="shared" si="635"/>
        <v>0</v>
      </c>
      <c r="AO1503" s="5">
        <f t="shared" si="636"/>
        <v>0</v>
      </c>
      <c r="AP1503" s="5">
        <f t="shared" si="637"/>
        <v>0</v>
      </c>
      <c r="AQ1503" s="5">
        <f t="shared" si="638"/>
        <v>1.1361546256823729E-2</v>
      </c>
      <c r="AR1503" s="5">
        <f t="shared" si="639"/>
        <v>8.526913388224866E-3</v>
      </c>
      <c r="AS1503" s="5">
        <f t="shared" si="640"/>
        <v>1.1993933682616476E-2</v>
      </c>
      <c r="AT1503" s="5">
        <f t="shared" si="641"/>
        <v>2.3819711634232021E-6</v>
      </c>
      <c r="AU1503" s="5">
        <f t="shared" si="642"/>
        <v>1.1361492256097616E-2</v>
      </c>
      <c r="AV1503" s="5">
        <f t="shared" si="643"/>
        <v>8.526890730303327E-3</v>
      </c>
      <c r="AW1503" s="5">
        <f t="shared" si="644"/>
        <v>1.1993969942417193E-2</v>
      </c>
      <c r="AX1503" s="5">
        <f t="shared" si="645"/>
        <v>0</v>
      </c>
      <c r="AZ1503" s="7">
        <f t="shared" si="629"/>
        <v>166.95668795013646</v>
      </c>
      <c r="BA1503" s="4">
        <f t="shared" si="646"/>
        <v>2.9731968228171365E-3</v>
      </c>
      <c r="BB1503" s="5">
        <f>AZ1503/MAX($AZ$16:AZ1503)-1</f>
        <v>-7.6761157459220852E-3</v>
      </c>
    </row>
    <row r="1504" spans="1:56" x14ac:dyDescent="0.25">
      <c r="A1504" s="3">
        <v>44749</v>
      </c>
      <c r="B1504">
        <f>IFERROR(VLOOKUP($A1504,Finnifty!$A$14:$I$486,B$15+1,FALSE),All_curves!B1503)</f>
        <v>1221585.25</v>
      </c>
      <c r="C1504">
        <f>IFERROR(VLOOKUP($A1504,Finnifty!$A$14:$I$486,C$15+1,FALSE),All_curves!C1503)</f>
        <v>1151510</v>
      </c>
      <c r="D1504">
        <f>IFERROR(VLOOKUP($A1504,Finnifty!$A$14:$I$486,D$15+1,FALSE),All_curves!D1503)</f>
        <v>1183685.6299999999</v>
      </c>
      <c r="E1504">
        <f>IFERROR(VLOOKUP($A1504,Finnifty!$A$14:$I$486,E$15+1,FALSE),All_curves!E1503)</f>
        <v>1111310.8799999999</v>
      </c>
      <c r="F1504">
        <f>IFERROR(VLOOKUP($A1504,Finnifty!$A$14:$I$486,F$15+1,FALSE),All_curves!F1503)</f>
        <v>1136750</v>
      </c>
      <c r="G1504">
        <f>IFERROR(VLOOKUP($A1504,Finnifty!$A$14:$I$486,G$15+1,FALSE),All_curves!G1503)</f>
        <v>1204433.5</v>
      </c>
      <c r="H1504">
        <f>IFERROR(VLOOKUP($A1504,Finnifty!$A$14:$I$486,H$15+1,FALSE),All_curves!H1503)</f>
        <v>1198727.25</v>
      </c>
      <c r="I1504">
        <f>IFERROR(VLOOKUP($A1504,Finnifty!$A$14:$I$486,I$15+1,FALSE),All_curves!I1503)</f>
        <v>1173719.1299999999</v>
      </c>
      <c r="J1504">
        <f>IFERROR(VLOOKUP($A1504,Banknifty!$A$14:$I$4860,2,FALSE),All_curves!J1503)</f>
        <v>20272844</v>
      </c>
      <c r="K1504">
        <f>IFERROR(VLOOKUP($A1504,Banknifty!$A$14:$I$4860,3,FALSE),All_curves!K1503)</f>
        <v>36373712</v>
      </c>
      <c r="L1504">
        <f>IFERROR(VLOOKUP($A1504,Banknifty!$A$14:$I$4860,4,FALSE),All_curves!L1503)</f>
        <v>26722190</v>
      </c>
      <c r="M1504">
        <f>IFERROR(VLOOKUP($A1504,Banknifty!$A$14:$I$4860,5,FALSE),All_curves!M1503)</f>
        <v>37061412</v>
      </c>
      <c r="N1504">
        <f>IFERROR(VLOOKUP($A1504,Banknifty!$A$14:$I$4860,6,FALSE),All_curves!N1503)</f>
        <v>19946682</v>
      </c>
      <c r="O1504">
        <f>IFERROR(VLOOKUP($A1504,Banknifty!$A$14:$I$4860,7,FALSE),All_curves!O1503)</f>
        <v>34462676</v>
      </c>
      <c r="P1504">
        <f>IFERROR(VLOOKUP($A1504,Banknifty!$A$14:$I$4860,8,FALSE),All_curves!P1503)</f>
        <v>34462676</v>
      </c>
      <c r="Q1504">
        <f>IFERROR(VLOOKUP($A1504,Banknifty!$A$14:$I$4860,9,FALSE),All_curves!Q1503)</f>
        <v>26925814</v>
      </c>
      <c r="R1504">
        <f>IFERROR(VLOOKUP($A1504,Nifty!$A$14:$I$4860,2,FALSE),All_curves!R1503)</f>
        <v>11499973</v>
      </c>
      <c r="S1504">
        <f>IFERROR(VLOOKUP($A1504,Nifty!$A$14:$I$4860,3,FALSE),All_curves!S1503)</f>
        <v>14314648</v>
      </c>
      <c r="T1504">
        <f>IFERROR(VLOOKUP($A1504,Nifty!$A$14:$I$4860,4,FALSE),All_curves!T1503)</f>
        <v>14343023</v>
      </c>
      <c r="U1504">
        <f>IFERROR(VLOOKUP($A1504,Nifty!$A$14:$I$4860,5,FALSE),All_curves!U1503)</f>
        <v>13969278</v>
      </c>
      <c r="V1504">
        <f>IFERROR(VLOOKUP($A1504,Nifty!$A$14:$I$4860,6,FALSE),All_curves!V1503)</f>
        <v>12243724</v>
      </c>
      <c r="W1504">
        <f>IFERROR(VLOOKUP($A1504,Nifty!$A$14:$I$4860,7,FALSE),All_curves!W1503)</f>
        <v>14282089</v>
      </c>
      <c r="X1504">
        <f>IFERROR(VLOOKUP($A1504,Nifty!$A$14:$I$4860,8,FALSE),All_curves!X1503)</f>
        <v>14063379</v>
      </c>
      <c r="Y1504">
        <f>IFERROR(VLOOKUP($A1504,Nifty!$A$14:$I$4860,9,FALSE),All_curves!Y1503)</f>
        <v>12971966</v>
      </c>
      <c r="AA1504" s="5">
        <f t="shared" si="621"/>
        <v>1.462221361353766E-3</v>
      </c>
      <c r="AB1504" s="5">
        <f t="shared" si="622"/>
        <v>2.1486350101325158E-3</v>
      </c>
      <c r="AC1504" s="5">
        <f t="shared" si="623"/>
        <v>2.1486558307375336E-3</v>
      </c>
      <c r="AD1504" s="5">
        <f t="shared" si="624"/>
        <v>2.1485880623925979E-3</v>
      </c>
      <c r="AE1504" s="5">
        <f t="shared" si="625"/>
        <v>2.1485430016452423E-3</v>
      </c>
      <c r="AF1504" s="5">
        <f t="shared" si="626"/>
        <v>2.1486604584712854E-3</v>
      </c>
      <c r="AG1504" s="5">
        <f t="shared" si="627"/>
        <v>1.8816676856034942E-3</v>
      </c>
      <c r="AH1504" s="5">
        <f t="shared" si="628"/>
        <v>2.1485434524466385E-3</v>
      </c>
      <c r="AI1504" s="5">
        <f t="shared" si="630"/>
        <v>1.7597091094538886E-2</v>
      </c>
      <c r="AJ1504" s="5">
        <f t="shared" si="631"/>
        <v>9.0599173393230981E-3</v>
      </c>
      <c r="AK1504" s="5">
        <f t="shared" si="632"/>
        <v>6.5499485842783756E-3</v>
      </c>
      <c r="AL1504" s="5">
        <f t="shared" si="633"/>
        <v>6.1986643751044124E-3</v>
      </c>
      <c r="AM1504" s="5">
        <f t="shared" si="634"/>
        <v>-1.8404220290180184E-3</v>
      </c>
      <c r="AN1504" s="5">
        <f t="shared" si="635"/>
        <v>2.2070106934106715E-3</v>
      </c>
      <c r="AO1504" s="5">
        <f t="shared" si="636"/>
        <v>2.2070106934106715E-3</v>
      </c>
      <c r="AP1504" s="5">
        <f t="shared" si="637"/>
        <v>6.6604994549557262E-4</v>
      </c>
      <c r="AQ1504" s="5">
        <f t="shared" si="638"/>
        <v>9.3732374327031298E-3</v>
      </c>
      <c r="AR1504" s="5">
        <f t="shared" si="639"/>
        <v>9.5322214077435685E-3</v>
      </c>
      <c r="AS1504" s="5">
        <f t="shared" si="640"/>
        <v>1.1221701630360625E-2</v>
      </c>
      <c r="AT1504" s="5">
        <f t="shared" si="641"/>
        <v>8.3132761011988077E-3</v>
      </c>
      <c r="AU1504" s="5">
        <f t="shared" si="642"/>
        <v>9.3732692741137491E-3</v>
      </c>
      <c r="AV1504" s="5">
        <f t="shared" si="643"/>
        <v>9.5322520289125023E-3</v>
      </c>
      <c r="AW1504" s="5">
        <f t="shared" si="644"/>
        <v>1.1221647656528333E-2</v>
      </c>
      <c r="AX1504" s="5">
        <f t="shared" si="645"/>
        <v>3.3514245482213489E-4</v>
      </c>
      <c r="AZ1504" s="7">
        <f t="shared" si="629"/>
        <v>167.84561776410965</v>
      </c>
      <c r="BA1504" s="4">
        <f t="shared" si="646"/>
        <v>5.3243138977379012E-3</v>
      </c>
      <c r="BB1504" s="5">
        <f>AZ1504/MAX($AZ$16:AZ1504)-1</f>
        <v>-2.3926718979309092E-3</v>
      </c>
    </row>
    <row r="1505" spans="1:54" x14ac:dyDescent="0.25">
      <c r="A1505" s="3">
        <v>44750</v>
      </c>
      <c r="B1505">
        <f>IFERROR(VLOOKUP($A1505,Finnifty!$A$14:$I$486,B$15+1,FALSE),All_curves!B1504)</f>
        <v>1224132.6299999999</v>
      </c>
      <c r="C1505">
        <f>IFERROR(VLOOKUP($A1505,Finnifty!$A$14:$I$486,C$15+1,FALSE),All_curves!C1504)</f>
        <v>1151510</v>
      </c>
      <c r="D1505">
        <f>IFERROR(VLOOKUP($A1505,Finnifty!$A$14:$I$486,D$15+1,FALSE),All_curves!D1504)</f>
        <v>1183685.6299999999</v>
      </c>
      <c r="E1505">
        <f>IFERROR(VLOOKUP($A1505,Finnifty!$A$14:$I$486,E$15+1,FALSE),All_curves!E1504)</f>
        <v>1111310.8799999999</v>
      </c>
      <c r="F1505">
        <f>IFERROR(VLOOKUP($A1505,Finnifty!$A$14:$I$486,F$15+1,FALSE),All_curves!F1504)</f>
        <v>1136750</v>
      </c>
      <c r="G1505">
        <f>IFERROR(VLOOKUP($A1505,Finnifty!$A$14:$I$486,G$15+1,FALSE),All_curves!G1504)</f>
        <v>1204433.5</v>
      </c>
      <c r="H1505">
        <f>IFERROR(VLOOKUP($A1505,Finnifty!$A$14:$I$486,H$15+1,FALSE),All_curves!H1504)</f>
        <v>1201096.3799999999</v>
      </c>
      <c r="I1505">
        <f>IFERROR(VLOOKUP($A1505,Finnifty!$A$14:$I$486,I$15+1,FALSE),All_curves!I1504)</f>
        <v>1173719.1299999999</v>
      </c>
      <c r="J1505">
        <f>IFERROR(VLOOKUP($A1505,Banknifty!$A$14:$I$4860,2,FALSE),All_curves!J1504)</f>
        <v>20247486</v>
      </c>
      <c r="K1505">
        <f>IFERROR(VLOOKUP($A1505,Banknifty!$A$14:$I$4860,3,FALSE),All_curves!K1504)</f>
        <v>36373712</v>
      </c>
      <c r="L1505">
        <f>IFERROR(VLOOKUP($A1505,Banknifty!$A$14:$I$4860,4,FALSE),All_curves!L1504)</f>
        <v>26688766</v>
      </c>
      <c r="M1505">
        <f>IFERROR(VLOOKUP($A1505,Banknifty!$A$14:$I$4860,5,FALSE),All_curves!M1504)</f>
        <v>37061412</v>
      </c>
      <c r="N1505">
        <f>IFERROR(VLOOKUP($A1505,Banknifty!$A$14:$I$4860,6,FALSE),All_curves!N1504)</f>
        <v>19965332</v>
      </c>
      <c r="O1505">
        <f>IFERROR(VLOOKUP($A1505,Banknifty!$A$14:$I$4860,7,FALSE),All_curves!O1504)</f>
        <v>34457416</v>
      </c>
      <c r="P1505">
        <f>IFERROR(VLOOKUP($A1505,Banknifty!$A$14:$I$4860,8,FALSE),All_curves!P1504)</f>
        <v>34457416</v>
      </c>
      <c r="Q1505">
        <f>IFERROR(VLOOKUP($A1505,Banknifty!$A$14:$I$4860,9,FALSE),All_curves!Q1504)</f>
        <v>26920134</v>
      </c>
      <c r="R1505">
        <f>IFERROR(VLOOKUP($A1505,Nifty!$A$14:$I$4860,2,FALSE),All_curves!R1504)</f>
        <v>11485939</v>
      </c>
      <c r="S1505">
        <f>IFERROR(VLOOKUP($A1505,Nifty!$A$14:$I$4860,3,FALSE),All_curves!S1504)</f>
        <v>14314648</v>
      </c>
      <c r="T1505">
        <f>IFERROR(VLOOKUP($A1505,Nifty!$A$14:$I$4860,4,FALSE),All_curves!T1504)</f>
        <v>14343023</v>
      </c>
      <c r="U1505">
        <f>IFERROR(VLOOKUP($A1505,Nifty!$A$14:$I$4860,5,FALSE),All_curves!U1504)</f>
        <v>13969278</v>
      </c>
      <c r="V1505">
        <f>IFERROR(VLOOKUP($A1505,Nifty!$A$14:$I$4860,6,FALSE),All_curves!V1504)</f>
        <v>12228782</v>
      </c>
      <c r="W1505">
        <f>IFERROR(VLOOKUP($A1505,Nifty!$A$14:$I$4860,7,FALSE),All_curves!W1504)</f>
        <v>14282089</v>
      </c>
      <c r="X1505">
        <f>IFERROR(VLOOKUP($A1505,Nifty!$A$14:$I$4860,8,FALSE),All_curves!X1504)</f>
        <v>14063379</v>
      </c>
      <c r="Y1505">
        <f>IFERROR(VLOOKUP($A1505,Nifty!$A$14:$I$4860,9,FALSE),All_curves!Y1504)</f>
        <v>12971997</v>
      </c>
      <c r="AA1505" s="5">
        <f t="shared" si="621"/>
        <v>2.0853067765838063E-3</v>
      </c>
      <c r="AB1505" s="5">
        <f t="shared" si="622"/>
        <v>0</v>
      </c>
      <c r="AC1505" s="5">
        <f t="shared" si="623"/>
        <v>0</v>
      </c>
      <c r="AD1505" s="5">
        <f t="shared" si="624"/>
        <v>0</v>
      </c>
      <c r="AE1505" s="5">
        <f t="shared" si="625"/>
        <v>0</v>
      </c>
      <c r="AF1505" s="5">
        <f t="shared" si="626"/>
        <v>0</v>
      </c>
      <c r="AG1505" s="5">
        <f t="shared" si="627"/>
        <v>1.9763711886919832E-3</v>
      </c>
      <c r="AH1505" s="5">
        <f t="shared" si="628"/>
        <v>0</v>
      </c>
      <c r="AI1505" s="5">
        <f t="shared" si="630"/>
        <v>-1.2508358472053116E-3</v>
      </c>
      <c r="AJ1505" s="5">
        <f t="shared" si="631"/>
        <v>0</v>
      </c>
      <c r="AK1505" s="5">
        <f t="shared" si="632"/>
        <v>-1.2507956870301262E-3</v>
      </c>
      <c r="AL1505" s="5">
        <f t="shared" si="633"/>
        <v>0</v>
      </c>
      <c r="AM1505" s="5">
        <f t="shared" si="634"/>
        <v>9.3499259676366187E-4</v>
      </c>
      <c r="AN1505" s="5">
        <f t="shared" si="635"/>
        <v>-1.5262889045530859E-4</v>
      </c>
      <c r="AO1505" s="5">
        <f t="shared" si="636"/>
        <v>-1.5262889045530859E-4</v>
      </c>
      <c r="AP1505" s="5">
        <f t="shared" si="637"/>
        <v>-2.1094998279347354E-4</v>
      </c>
      <c r="AQ1505" s="5">
        <f t="shared" si="638"/>
        <v>-1.220350691258143E-3</v>
      </c>
      <c r="AR1505" s="5">
        <f t="shared" si="639"/>
        <v>0</v>
      </c>
      <c r="AS1505" s="5">
        <f t="shared" si="640"/>
        <v>0</v>
      </c>
      <c r="AT1505" s="5">
        <f t="shared" si="641"/>
        <v>0</v>
      </c>
      <c r="AU1505" s="5">
        <f t="shared" si="642"/>
        <v>-1.2203803352640596E-3</v>
      </c>
      <c r="AV1505" s="5">
        <f t="shared" si="643"/>
        <v>0</v>
      </c>
      <c r="AW1505" s="5">
        <f t="shared" si="644"/>
        <v>0</v>
      </c>
      <c r="AX1505" s="5">
        <f t="shared" si="645"/>
        <v>2.3897688292695562E-6</v>
      </c>
      <c r="AZ1505" s="7">
        <f t="shared" si="629"/>
        <v>167.84240414999533</v>
      </c>
      <c r="BA1505" s="4">
        <f t="shared" si="646"/>
        <v>-1.9146249733042073E-5</v>
      </c>
      <c r="BB1505" s="5">
        <f>AZ1505/MAX($AZ$16:AZ1505)-1</f>
        <v>-2.4117723369703192E-3</v>
      </c>
    </row>
    <row r="1506" spans="1:54" x14ac:dyDescent="0.25">
      <c r="A1506" s="3">
        <v>44753</v>
      </c>
      <c r="B1506">
        <f>IFERROR(VLOOKUP($A1506,Finnifty!$A$14:$I$486,B$15+1,FALSE),All_curves!B1505)</f>
        <v>1223887.6299999999</v>
      </c>
      <c r="C1506">
        <f>IFERROR(VLOOKUP($A1506,Finnifty!$A$14:$I$486,C$15+1,FALSE),All_curves!C1505)</f>
        <v>1151279.5</v>
      </c>
      <c r="D1506">
        <f>IFERROR(VLOOKUP($A1506,Finnifty!$A$14:$I$486,D$15+1,FALSE),All_curves!D1505)</f>
        <v>1183448.6299999999</v>
      </c>
      <c r="E1506">
        <f>IFERROR(VLOOKUP($A1506,Finnifty!$A$14:$I$486,E$15+1,FALSE),All_curves!E1505)</f>
        <v>1110126.5</v>
      </c>
      <c r="F1506">
        <f>IFERROR(VLOOKUP($A1506,Finnifty!$A$14:$I$486,F$15+1,FALSE),All_curves!F1505)</f>
        <v>1136522.5</v>
      </c>
      <c r="G1506">
        <f>IFERROR(VLOOKUP($A1506,Finnifty!$A$14:$I$486,G$15+1,FALSE),All_curves!G1505)</f>
        <v>1203149.8799999999</v>
      </c>
      <c r="H1506">
        <f>IFERROR(VLOOKUP($A1506,Finnifty!$A$14:$I$486,H$15+1,FALSE),All_curves!H1505)</f>
        <v>1200855.8799999999</v>
      </c>
      <c r="I1506">
        <f>IFERROR(VLOOKUP($A1506,Finnifty!$A$14:$I$486,I$15+1,FALSE),All_curves!I1505)</f>
        <v>1173484.25</v>
      </c>
      <c r="J1506">
        <f>IFERROR(VLOOKUP($A1506,Banknifty!$A$14:$I$4860,2,FALSE),All_curves!J1505)</f>
        <v>20259150</v>
      </c>
      <c r="K1506">
        <f>IFERROR(VLOOKUP($A1506,Banknifty!$A$14:$I$4860,3,FALSE),All_curves!K1505)</f>
        <v>36321864</v>
      </c>
      <c r="L1506">
        <f>IFERROR(VLOOKUP($A1506,Banknifty!$A$14:$I$4860,4,FALSE),All_curves!L1505)</f>
        <v>26658216</v>
      </c>
      <c r="M1506">
        <f>IFERROR(VLOOKUP($A1506,Banknifty!$A$14:$I$4860,5,FALSE),All_curves!M1505)</f>
        <v>37024072</v>
      </c>
      <c r="N1506">
        <f>IFERROR(VLOOKUP($A1506,Banknifty!$A$14:$I$4860,6,FALSE),All_curves!N1505)</f>
        <v>19874424</v>
      </c>
      <c r="O1506">
        <f>IFERROR(VLOOKUP($A1506,Banknifty!$A$14:$I$4860,7,FALSE),All_curves!O1505)</f>
        <v>34684256</v>
      </c>
      <c r="P1506">
        <f>IFERROR(VLOOKUP($A1506,Banknifty!$A$14:$I$4860,8,FALSE),All_curves!P1505)</f>
        <v>34684256</v>
      </c>
      <c r="Q1506">
        <f>IFERROR(VLOOKUP($A1506,Banknifty!$A$14:$I$4860,9,FALSE),All_curves!Q1505)</f>
        <v>26955358</v>
      </c>
      <c r="R1506">
        <f>IFERROR(VLOOKUP($A1506,Nifty!$A$14:$I$4860,2,FALSE),All_curves!R1505)</f>
        <v>11485799</v>
      </c>
      <c r="S1506">
        <f>IFERROR(VLOOKUP($A1506,Nifty!$A$14:$I$4860,3,FALSE),All_curves!S1505)</f>
        <v>14295896</v>
      </c>
      <c r="T1506">
        <f>IFERROR(VLOOKUP($A1506,Nifty!$A$14:$I$4860,4,FALSE),All_curves!T1505)</f>
        <v>14343023</v>
      </c>
      <c r="U1506">
        <f>IFERROR(VLOOKUP($A1506,Nifty!$A$14:$I$4860,5,FALSE),All_curves!U1505)</f>
        <v>13969278</v>
      </c>
      <c r="V1506">
        <f>IFERROR(VLOOKUP($A1506,Nifty!$A$14:$I$4860,6,FALSE),All_curves!V1505)</f>
        <v>12228633</v>
      </c>
      <c r="W1506">
        <f>IFERROR(VLOOKUP($A1506,Nifty!$A$14:$I$4860,7,FALSE),All_curves!W1505)</f>
        <v>14263379</v>
      </c>
      <c r="X1506">
        <f>IFERROR(VLOOKUP($A1506,Nifty!$A$14:$I$4860,8,FALSE),All_curves!X1505)</f>
        <v>14063379</v>
      </c>
      <c r="Y1506">
        <f>IFERROR(VLOOKUP($A1506,Nifty!$A$14:$I$4860,9,FALSE),All_curves!Y1505)</f>
        <v>13079837</v>
      </c>
      <c r="AA1506" s="5">
        <f t="shared" si="621"/>
        <v>-2.0014171176863105E-4</v>
      </c>
      <c r="AB1506" s="5">
        <f t="shared" si="622"/>
        <v>-2.0017194813770622E-4</v>
      </c>
      <c r="AC1506" s="5">
        <f t="shared" si="623"/>
        <v>-2.0022208092529414E-4</v>
      </c>
      <c r="AD1506" s="5">
        <f t="shared" si="624"/>
        <v>-1.06575038660639E-3</v>
      </c>
      <c r="AE1506" s="5">
        <f t="shared" si="625"/>
        <v>-2.0013195513524096E-4</v>
      </c>
      <c r="AF1506" s="5">
        <f t="shared" si="626"/>
        <v>-1.0657458464914393E-3</v>
      </c>
      <c r="AG1506" s="5">
        <f t="shared" si="627"/>
        <v>-2.0023372312549803E-4</v>
      </c>
      <c r="AH1506" s="5">
        <f t="shared" si="628"/>
        <v>-2.0011601923863864E-4</v>
      </c>
      <c r="AI1506" s="5">
        <f t="shared" si="630"/>
        <v>5.7607151821215119E-4</v>
      </c>
      <c r="AJ1506" s="5">
        <f t="shared" si="631"/>
        <v>-1.4254250432290672E-3</v>
      </c>
      <c r="AK1506" s="5">
        <f t="shared" si="632"/>
        <v>-1.1446763780685876E-3</v>
      </c>
      <c r="AL1506" s="5">
        <f t="shared" si="633"/>
        <v>-1.0075169289286423E-3</v>
      </c>
      <c r="AM1506" s="5">
        <f t="shared" si="634"/>
        <v>-4.5532926775272431E-3</v>
      </c>
      <c r="AN1506" s="5">
        <f t="shared" si="635"/>
        <v>6.5831982293738101E-3</v>
      </c>
      <c r="AO1506" s="5">
        <f t="shared" si="636"/>
        <v>6.5831982293738101E-3</v>
      </c>
      <c r="AP1506" s="5">
        <f t="shared" si="637"/>
        <v>1.3084630262241159E-3</v>
      </c>
      <c r="AQ1506" s="5">
        <f t="shared" si="638"/>
        <v>-1.218881625608681E-5</v>
      </c>
      <c r="AR1506" s="5">
        <f t="shared" si="639"/>
        <v>-1.3099868051243968E-3</v>
      </c>
      <c r="AS1506" s="5">
        <f t="shared" si="640"/>
        <v>0</v>
      </c>
      <c r="AT1506" s="5">
        <f t="shared" si="641"/>
        <v>0</v>
      </c>
      <c r="AU1506" s="5">
        <f t="shared" si="642"/>
        <v>-1.2184369628909231E-5</v>
      </c>
      <c r="AV1506" s="5">
        <f t="shared" si="643"/>
        <v>-1.3100324469340618E-3</v>
      </c>
      <c r="AW1506" s="5">
        <f t="shared" si="644"/>
        <v>0</v>
      </c>
      <c r="AX1506" s="5">
        <f t="shared" si="645"/>
        <v>8.3132920860218285E-3</v>
      </c>
      <c r="AZ1506" s="7">
        <f t="shared" si="629"/>
        <v>167.90713820952806</v>
      </c>
      <c r="BA1506" s="4">
        <f t="shared" si="646"/>
        <v>3.8568358133666186E-4</v>
      </c>
      <c r="BB1506" s="5">
        <f>AZ1506/MAX($AZ$16:AZ1506)-1</f>
        <v>-2.027018936625935E-3</v>
      </c>
    </row>
    <row r="1507" spans="1:54" x14ac:dyDescent="0.25">
      <c r="A1507" s="3">
        <v>44754</v>
      </c>
      <c r="B1507">
        <f>IFERROR(VLOOKUP($A1507,Finnifty!$A$14:$I$486,B$15+1,FALSE),All_curves!B1506)</f>
        <v>1219757.6299999999</v>
      </c>
      <c r="C1507">
        <f>IFERROR(VLOOKUP($A1507,Finnifty!$A$14:$I$486,C$15+1,FALSE),All_curves!C1506)</f>
        <v>1143710.8799999999</v>
      </c>
      <c r="D1507">
        <f>IFERROR(VLOOKUP($A1507,Finnifty!$A$14:$I$486,D$15+1,FALSE),All_curves!D1506)</f>
        <v>1179455.1299999999</v>
      </c>
      <c r="E1507">
        <f>IFERROR(VLOOKUP($A1507,Finnifty!$A$14:$I$486,E$15+1,FALSE),All_curves!E1506)</f>
        <v>1107046.3799999999</v>
      </c>
      <c r="F1507">
        <f>IFERROR(VLOOKUP($A1507,Finnifty!$A$14:$I$486,F$15+1,FALSE),All_curves!F1506)</f>
        <v>1132687.25</v>
      </c>
      <c r="G1507">
        <f>IFERROR(VLOOKUP($A1507,Finnifty!$A$14:$I$486,G$15+1,FALSE),All_curves!G1506)</f>
        <v>1193929.1299999999</v>
      </c>
      <c r="H1507">
        <f>IFERROR(VLOOKUP($A1507,Finnifty!$A$14:$I$486,H$15+1,FALSE),All_curves!H1506)</f>
        <v>1196803.6299999999</v>
      </c>
      <c r="I1507">
        <f>IFERROR(VLOOKUP($A1507,Finnifty!$A$14:$I$486,I$15+1,FALSE),All_curves!I1506)</f>
        <v>1170089</v>
      </c>
      <c r="J1507">
        <f>IFERROR(VLOOKUP($A1507,Banknifty!$A$14:$I$4860,2,FALSE),All_curves!J1506)</f>
        <v>20213114</v>
      </c>
      <c r="K1507">
        <f>IFERROR(VLOOKUP($A1507,Banknifty!$A$14:$I$4860,3,FALSE),All_curves!K1506)</f>
        <v>36298688</v>
      </c>
      <c r="L1507">
        <f>IFERROR(VLOOKUP($A1507,Banknifty!$A$14:$I$4860,4,FALSE),All_curves!L1506)</f>
        <v>26619336</v>
      </c>
      <c r="M1507">
        <f>IFERROR(VLOOKUP($A1507,Banknifty!$A$14:$I$4860,5,FALSE),All_curves!M1506)</f>
        <v>37002516</v>
      </c>
      <c r="N1507">
        <f>IFERROR(VLOOKUP($A1507,Banknifty!$A$14:$I$4860,6,FALSE),All_curves!N1506)</f>
        <v>20079374</v>
      </c>
      <c r="O1507">
        <f>IFERROR(VLOOKUP($A1507,Banknifty!$A$14:$I$4860,7,FALSE),All_curves!O1506)</f>
        <v>34530540</v>
      </c>
      <c r="P1507">
        <f>IFERROR(VLOOKUP($A1507,Banknifty!$A$14:$I$4860,8,FALSE),All_curves!P1506)</f>
        <v>34530540</v>
      </c>
      <c r="Q1507">
        <f>IFERROR(VLOOKUP($A1507,Banknifty!$A$14:$I$4860,9,FALSE),All_curves!Q1506)</f>
        <v>26850466</v>
      </c>
      <c r="R1507">
        <f>IFERROR(VLOOKUP($A1507,Nifty!$A$14:$I$4860,2,FALSE),All_curves!R1506)</f>
        <v>11481697</v>
      </c>
      <c r="S1507">
        <f>IFERROR(VLOOKUP($A1507,Nifty!$A$14:$I$4860,3,FALSE),All_curves!S1506)</f>
        <v>14274986</v>
      </c>
      <c r="T1507">
        <f>IFERROR(VLOOKUP($A1507,Nifty!$A$14:$I$4860,4,FALSE),All_curves!T1506)</f>
        <v>14343023</v>
      </c>
      <c r="U1507">
        <f>IFERROR(VLOOKUP($A1507,Nifty!$A$14:$I$4860,5,FALSE),All_curves!U1506)</f>
        <v>13969278</v>
      </c>
      <c r="V1507">
        <f>IFERROR(VLOOKUP($A1507,Nifty!$A$14:$I$4860,6,FALSE),All_curves!V1506)</f>
        <v>12224266</v>
      </c>
      <c r="W1507">
        <f>IFERROR(VLOOKUP($A1507,Nifty!$A$14:$I$4860,7,FALSE),All_curves!W1506)</f>
        <v>14242517</v>
      </c>
      <c r="X1507">
        <f>IFERROR(VLOOKUP($A1507,Nifty!$A$14:$I$4860,8,FALSE),All_curves!X1506)</f>
        <v>14063379</v>
      </c>
      <c r="Y1507">
        <f>IFERROR(VLOOKUP($A1507,Nifty!$A$14:$I$4860,9,FALSE),All_curves!Y1506)</f>
        <v>13079837</v>
      </c>
      <c r="AA1507" s="5">
        <f t="shared" si="621"/>
        <v>-3.3744928037224842E-3</v>
      </c>
      <c r="AB1507" s="5">
        <f t="shared" si="622"/>
        <v>-6.574094301166733E-3</v>
      </c>
      <c r="AC1507" s="5">
        <f t="shared" si="623"/>
        <v>-3.3744599459293312E-3</v>
      </c>
      <c r="AD1507" s="5">
        <f t="shared" si="624"/>
        <v>-2.7745666822656112E-3</v>
      </c>
      <c r="AE1507" s="5">
        <f t="shared" si="625"/>
        <v>-3.3745482381563052E-3</v>
      </c>
      <c r="AF1507" s="5">
        <f t="shared" si="626"/>
        <v>-7.663841515738623E-3</v>
      </c>
      <c r="AG1507" s="5">
        <f t="shared" si="627"/>
        <v>-3.3744682167855533E-3</v>
      </c>
      <c r="AH1507" s="5">
        <f t="shared" si="628"/>
        <v>-2.8933068339008772E-3</v>
      </c>
      <c r="AI1507" s="5">
        <f t="shared" si="630"/>
        <v>-2.2723559478062816E-3</v>
      </c>
      <c r="AJ1507" s="5">
        <f t="shared" si="631"/>
        <v>-6.3807297995499557E-4</v>
      </c>
      <c r="AK1507" s="5">
        <f t="shared" si="632"/>
        <v>-1.4584621866670089E-3</v>
      </c>
      <c r="AL1507" s="5">
        <f t="shared" si="633"/>
        <v>-5.8221580813688778E-4</v>
      </c>
      <c r="AM1507" s="5">
        <f t="shared" si="634"/>
        <v>1.0312248546171743E-2</v>
      </c>
      <c r="AN1507" s="5">
        <f t="shared" si="635"/>
        <v>-4.4318667236223908E-3</v>
      </c>
      <c r="AO1507" s="5">
        <f t="shared" si="636"/>
        <v>-4.4318667236223908E-3</v>
      </c>
      <c r="AP1507" s="5">
        <f t="shared" si="637"/>
        <v>-3.8913228308821157E-3</v>
      </c>
      <c r="AQ1507" s="5">
        <f t="shared" si="638"/>
        <v>-3.5713666937753352E-4</v>
      </c>
      <c r="AR1507" s="5">
        <f t="shared" si="639"/>
        <v>-1.4626575347218562E-3</v>
      </c>
      <c r="AS1507" s="5">
        <f t="shared" si="640"/>
        <v>0</v>
      </c>
      <c r="AT1507" s="5">
        <f t="shared" si="641"/>
        <v>0</v>
      </c>
      <c r="AU1507" s="5">
        <f t="shared" si="642"/>
        <v>-3.5711268790228345E-4</v>
      </c>
      <c r="AV1507" s="5">
        <f t="shared" si="643"/>
        <v>-1.462626773080955E-3</v>
      </c>
      <c r="AW1507" s="5">
        <f t="shared" si="644"/>
        <v>0</v>
      </c>
      <c r="AX1507" s="5">
        <f t="shared" si="645"/>
        <v>0</v>
      </c>
      <c r="AZ1507" s="7">
        <f t="shared" si="629"/>
        <v>167.59624955987923</v>
      </c>
      <c r="BA1507" s="4">
        <f t="shared" si="646"/>
        <v>-1.8515511190528532E-3</v>
      </c>
      <c r="BB1507" s="5">
        <f>AZ1507/MAX($AZ$16:AZ1507)-1</f>
        <v>-3.8748169264983812E-3</v>
      </c>
    </row>
    <row r="1508" spans="1:54" x14ac:dyDescent="0.25">
      <c r="A1508" s="3">
        <v>44755</v>
      </c>
      <c r="B1508">
        <f>IFERROR(VLOOKUP($A1508,Finnifty!$A$14:$I$486,B$15+1,FALSE),All_curves!B1507)</f>
        <v>1223410.1299999999</v>
      </c>
      <c r="C1508">
        <f>IFERROR(VLOOKUP($A1508,Finnifty!$A$14:$I$486,C$15+1,FALSE),All_curves!C1507)</f>
        <v>1146639.75</v>
      </c>
      <c r="D1508">
        <f>IFERROR(VLOOKUP($A1508,Finnifty!$A$14:$I$486,D$15+1,FALSE),All_curves!D1507)</f>
        <v>1182287.3799999999</v>
      </c>
      <c r="E1508">
        <f>IFERROR(VLOOKUP($A1508,Finnifty!$A$14:$I$486,E$15+1,FALSE),All_curves!E1507)</f>
        <v>1107487.6299999999</v>
      </c>
      <c r="F1508">
        <f>IFERROR(VLOOKUP($A1508,Finnifty!$A$14:$I$486,F$15+1,FALSE),All_curves!F1507)</f>
        <v>1133138.75</v>
      </c>
      <c r="G1508">
        <f>IFERROR(VLOOKUP($A1508,Finnifty!$A$14:$I$486,G$15+1,FALSE),All_curves!G1507)</f>
        <v>1194911.8799999999</v>
      </c>
      <c r="H1508">
        <f>IFERROR(VLOOKUP($A1508,Finnifty!$A$14:$I$486,H$15+1,FALSE),All_curves!H1507)</f>
        <v>1199868.6299999999</v>
      </c>
      <c r="I1508">
        <f>IFERROR(VLOOKUP($A1508,Finnifty!$A$14:$I$486,I$15+1,FALSE),All_curves!I1507)</f>
        <v>1173548</v>
      </c>
      <c r="J1508">
        <f>IFERROR(VLOOKUP($A1508,Banknifty!$A$14:$I$4860,2,FALSE),All_curves!J1507)</f>
        <v>20240508</v>
      </c>
      <c r="K1508">
        <f>IFERROR(VLOOKUP($A1508,Banknifty!$A$14:$I$4860,3,FALSE),All_curves!K1507)</f>
        <v>36407652</v>
      </c>
      <c r="L1508">
        <f>IFERROR(VLOOKUP($A1508,Banknifty!$A$14:$I$4860,4,FALSE),All_curves!L1507)</f>
        <v>26609316</v>
      </c>
      <c r="M1508">
        <f>IFERROR(VLOOKUP($A1508,Banknifty!$A$14:$I$4860,5,FALSE),All_curves!M1507)</f>
        <v>37172304</v>
      </c>
      <c r="N1508">
        <f>IFERROR(VLOOKUP($A1508,Banknifty!$A$14:$I$4860,6,FALSE),All_curves!N1507)</f>
        <v>20349972</v>
      </c>
      <c r="O1508">
        <f>IFERROR(VLOOKUP($A1508,Banknifty!$A$14:$I$4860,7,FALSE),All_curves!O1507)</f>
        <v>34982100</v>
      </c>
      <c r="P1508">
        <f>IFERROR(VLOOKUP($A1508,Banknifty!$A$14:$I$4860,8,FALSE),All_curves!P1507)</f>
        <v>34982100</v>
      </c>
      <c r="Q1508">
        <f>IFERROR(VLOOKUP($A1508,Banknifty!$A$14:$I$4860,9,FALSE),All_curves!Q1507)</f>
        <v>27121518</v>
      </c>
      <c r="R1508">
        <f>IFERROR(VLOOKUP($A1508,Nifty!$A$14:$I$4860,2,FALSE),All_curves!R1507)</f>
        <v>11458327</v>
      </c>
      <c r="S1508">
        <f>IFERROR(VLOOKUP($A1508,Nifty!$A$14:$I$4860,3,FALSE),All_curves!S1507)</f>
        <v>14293683</v>
      </c>
      <c r="T1508">
        <f>IFERROR(VLOOKUP($A1508,Nifty!$A$14:$I$4860,4,FALSE),All_curves!T1507)</f>
        <v>14346416</v>
      </c>
      <c r="U1508">
        <f>IFERROR(VLOOKUP($A1508,Nifty!$A$14:$I$4860,5,FALSE),All_curves!U1507)</f>
        <v>13972583</v>
      </c>
      <c r="V1508">
        <f>IFERROR(VLOOKUP($A1508,Nifty!$A$14:$I$4860,6,FALSE),All_curves!V1507)</f>
        <v>12199385</v>
      </c>
      <c r="W1508">
        <f>IFERROR(VLOOKUP($A1508,Nifty!$A$14:$I$4860,7,FALSE),All_curves!W1507)</f>
        <v>14261171</v>
      </c>
      <c r="X1508">
        <f>IFERROR(VLOOKUP($A1508,Nifty!$A$14:$I$4860,8,FALSE),All_curves!X1507)</f>
        <v>14066706</v>
      </c>
      <c r="Y1508">
        <f>IFERROR(VLOOKUP($A1508,Nifty!$A$14:$I$4860,9,FALSE),All_curves!Y1507)</f>
        <v>13079837</v>
      </c>
      <c r="AA1508" s="5">
        <f t="shared" si="621"/>
        <v>2.9944473477079292E-3</v>
      </c>
      <c r="AB1508" s="5">
        <f t="shared" si="622"/>
        <v>2.5608482451440207E-3</v>
      </c>
      <c r="AC1508" s="5">
        <f t="shared" si="623"/>
        <v>2.4013206844077928E-3</v>
      </c>
      <c r="AD1508" s="5">
        <f t="shared" si="624"/>
        <v>3.9858311988694162E-4</v>
      </c>
      <c r="AE1508" s="5">
        <f t="shared" si="625"/>
        <v>3.9860958971682514E-4</v>
      </c>
      <c r="AF1508" s="5">
        <f t="shared" si="626"/>
        <v>8.2312255837169168E-4</v>
      </c>
      <c r="AG1508" s="5">
        <f t="shared" si="627"/>
        <v>2.5609882216015567E-3</v>
      </c>
      <c r="AH1508" s="5">
        <f t="shared" si="628"/>
        <v>2.9561853841886254E-3</v>
      </c>
      <c r="AI1508" s="5">
        <f t="shared" si="630"/>
        <v>1.3552587691336715E-3</v>
      </c>
      <c r="AJ1508" s="5">
        <f t="shared" si="631"/>
        <v>3.0018715827966336E-3</v>
      </c>
      <c r="AK1508" s="5">
        <f t="shared" si="632"/>
        <v>-3.7641810449362545E-4</v>
      </c>
      <c r="AL1508" s="5">
        <f t="shared" si="633"/>
        <v>4.5885528432714207E-3</v>
      </c>
      <c r="AM1508" s="5">
        <f t="shared" si="634"/>
        <v>1.3476416147236492E-2</v>
      </c>
      <c r="AN1508" s="5">
        <f t="shared" si="635"/>
        <v>1.3077119558512651E-2</v>
      </c>
      <c r="AO1508" s="5">
        <f t="shared" si="636"/>
        <v>1.3077119558512651E-2</v>
      </c>
      <c r="AP1508" s="5">
        <f t="shared" si="637"/>
        <v>1.0094871351580936E-2</v>
      </c>
      <c r="AQ1508" s="5">
        <f t="shared" si="638"/>
        <v>-2.0354134062238183E-3</v>
      </c>
      <c r="AR1508" s="5">
        <f t="shared" si="639"/>
        <v>1.3097736137885896E-3</v>
      </c>
      <c r="AS1508" s="5">
        <f t="shared" si="640"/>
        <v>2.3656100948876713E-4</v>
      </c>
      <c r="AT1508" s="5">
        <f t="shared" si="641"/>
        <v>2.3659060976521928E-4</v>
      </c>
      <c r="AU1508" s="5">
        <f t="shared" si="642"/>
        <v>-2.0353778296382519E-3</v>
      </c>
      <c r="AV1508" s="5">
        <f t="shared" si="643"/>
        <v>1.3097404061375162E-3</v>
      </c>
      <c r="AW1508" s="5">
        <f t="shared" si="644"/>
        <v>2.3657187934711388E-4</v>
      </c>
      <c r="AX1508" s="5">
        <f t="shared" si="645"/>
        <v>0</v>
      </c>
      <c r="AZ1508" s="7">
        <f t="shared" si="629"/>
        <v>168.10355882032897</v>
      </c>
      <c r="BA1508" s="4">
        <f t="shared" si="646"/>
        <v>3.0269726308433903E-3</v>
      </c>
      <c r="BB1508" s="5">
        <f>AZ1508/MAX($AZ$16:AZ1508)-1</f>
        <v>-8.5957326044105997E-4</v>
      </c>
    </row>
    <row r="1509" spans="1:54" x14ac:dyDescent="0.25">
      <c r="A1509" s="3">
        <v>44756</v>
      </c>
      <c r="B1509">
        <f>IFERROR(VLOOKUP($A1509,Finnifty!$A$14:$I$486,B$15+1,FALSE),All_curves!B1508)</f>
        <v>1221523.5</v>
      </c>
      <c r="C1509">
        <f>IFERROR(VLOOKUP($A1509,Finnifty!$A$14:$I$486,C$15+1,FALSE),All_curves!C1508)</f>
        <v>1144739</v>
      </c>
      <c r="D1509">
        <f>IFERROR(VLOOKUP($A1509,Finnifty!$A$14:$I$486,D$15+1,FALSE),All_curves!D1508)</f>
        <v>1180121.5</v>
      </c>
      <c r="E1509">
        <f>IFERROR(VLOOKUP($A1509,Finnifty!$A$14:$I$486,E$15+1,FALSE),All_curves!E1508)</f>
        <v>1105236.5</v>
      </c>
      <c r="F1509">
        <f>IFERROR(VLOOKUP($A1509,Finnifty!$A$14:$I$486,F$15+1,FALSE),All_curves!F1508)</f>
        <v>1131888.25</v>
      </c>
      <c r="G1509">
        <f>IFERROR(VLOOKUP($A1509,Finnifty!$A$14:$I$486,G$15+1,FALSE),All_curves!G1508)</f>
        <v>1192803.3799999999</v>
      </c>
      <c r="H1509">
        <f>IFERROR(VLOOKUP($A1509,Finnifty!$A$14:$I$486,H$15+1,FALSE),All_curves!H1508)</f>
        <v>1198569.75</v>
      </c>
      <c r="I1509">
        <f>IFERROR(VLOOKUP($A1509,Finnifty!$A$14:$I$486,I$15+1,FALSE),All_curves!I1508)</f>
        <v>1171578.8799999999</v>
      </c>
      <c r="J1509">
        <f>IFERROR(VLOOKUP($A1509,Banknifty!$A$14:$I$4860,2,FALSE),All_curves!J1508)</f>
        <v>20102580</v>
      </c>
      <c r="K1509">
        <f>IFERROR(VLOOKUP($A1509,Banknifty!$A$14:$I$4860,3,FALSE),All_curves!K1508)</f>
        <v>36112136</v>
      </c>
      <c r="L1509">
        <f>IFERROR(VLOOKUP($A1509,Banknifty!$A$14:$I$4860,4,FALSE),All_curves!L1508)</f>
        <v>26551500</v>
      </c>
      <c r="M1509">
        <f>IFERROR(VLOOKUP($A1509,Banknifty!$A$14:$I$4860,5,FALSE),All_curves!M1508)</f>
        <v>37003440</v>
      </c>
      <c r="N1509">
        <f>IFERROR(VLOOKUP($A1509,Banknifty!$A$14:$I$4860,6,FALSE),All_curves!N1508)</f>
        <v>20357408</v>
      </c>
      <c r="O1509">
        <f>IFERROR(VLOOKUP($A1509,Banknifty!$A$14:$I$4860,7,FALSE),All_curves!O1508)</f>
        <v>35016688</v>
      </c>
      <c r="P1509">
        <f>IFERROR(VLOOKUP($A1509,Banknifty!$A$14:$I$4860,8,FALSE),All_curves!P1508)</f>
        <v>35016688</v>
      </c>
      <c r="Q1509">
        <f>IFERROR(VLOOKUP($A1509,Banknifty!$A$14:$I$4860,9,FALSE),All_curves!Q1508)</f>
        <v>27121518</v>
      </c>
      <c r="R1509">
        <f>IFERROR(VLOOKUP($A1509,Nifty!$A$14:$I$4860,2,FALSE),All_curves!R1508)</f>
        <v>11339897</v>
      </c>
      <c r="S1509">
        <f>IFERROR(VLOOKUP($A1509,Nifty!$A$14:$I$4860,3,FALSE),All_curves!S1508)</f>
        <v>14212160</v>
      </c>
      <c r="T1509">
        <f>IFERROR(VLOOKUP($A1509,Nifty!$A$14:$I$4860,4,FALSE),All_curves!T1508)</f>
        <v>14274630</v>
      </c>
      <c r="U1509">
        <f>IFERROR(VLOOKUP($A1509,Nifty!$A$14:$I$4860,5,FALSE),All_curves!U1508)</f>
        <v>13832568</v>
      </c>
      <c r="V1509">
        <f>IFERROR(VLOOKUP($A1509,Nifty!$A$14:$I$4860,6,FALSE),All_curves!V1508)</f>
        <v>12091556</v>
      </c>
      <c r="W1509">
        <f>IFERROR(VLOOKUP($A1509,Nifty!$A$14:$I$4860,7,FALSE),All_curves!W1508)</f>
        <v>14151578</v>
      </c>
      <c r="X1509">
        <f>IFERROR(VLOOKUP($A1509,Nifty!$A$14:$I$4860,8,FALSE),All_curves!X1508)</f>
        <v>13996319</v>
      </c>
      <c r="Y1509">
        <f>IFERROR(VLOOKUP($A1509,Nifty!$A$14:$I$4860,9,FALSE),All_curves!Y1508)</f>
        <v>13079837</v>
      </c>
      <c r="AA1509" s="5">
        <f t="shared" si="621"/>
        <v>-1.5421075514552296E-3</v>
      </c>
      <c r="AB1509" s="5">
        <f t="shared" si="622"/>
        <v>-1.657669725822819E-3</v>
      </c>
      <c r="AC1509" s="5">
        <f t="shared" si="623"/>
        <v>-1.8319403866088324E-3</v>
      </c>
      <c r="AD1509" s="5">
        <f t="shared" si="624"/>
        <v>-2.0326457280609445E-3</v>
      </c>
      <c r="AE1509" s="5">
        <f t="shared" si="625"/>
        <v>-1.1035718264863492E-3</v>
      </c>
      <c r="AF1509" s="5">
        <f t="shared" si="626"/>
        <v>-1.764565266519913E-3</v>
      </c>
      <c r="AG1509" s="5">
        <f t="shared" si="627"/>
        <v>-1.0825185087136591E-3</v>
      </c>
      <c r="AH1509" s="5">
        <f t="shared" si="628"/>
        <v>-1.6779202895834677E-3</v>
      </c>
      <c r="AI1509" s="5">
        <f t="shared" si="630"/>
        <v>-6.814453471227111E-3</v>
      </c>
      <c r="AJ1509" s="5">
        <f t="shared" si="631"/>
        <v>-8.1168651029733807E-3</v>
      </c>
      <c r="AK1509" s="5">
        <f t="shared" si="632"/>
        <v>-2.1727728739814323E-3</v>
      </c>
      <c r="AL1509" s="5">
        <f t="shared" si="633"/>
        <v>-4.5427369796610106E-3</v>
      </c>
      <c r="AM1509" s="5">
        <f t="shared" si="634"/>
        <v>3.6540590817524254E-4</v>
      </c>
      <c r="AN1509" s="5">
        <f t="shared" si="635"/>
        <v>9.8873423836765006E-4</v>
      </c>
      <c r="AO1509" s="5">
        <f t="shared" si="636"/>
        <v>9.8873423836765006E-4</v>
      </c>
      <c r="AP1509" s="5">
        <f t="shared" si="637"/>
        <v>0</v>
      </c>
      <c r="AQ1509" s="5">
        <f t="shared" si="638"/>
        <v>-1.0335714803740514E-2</v>
      </c>
      <c r="AR1509" s="5">
        <f t="shared" si="639"/>
        <v>-5.7034285705090948E-3</v>
      </c>
      <c r="AS1509" s="5">
        <f t="shared" si="640"/>
        <v>-5.0037584299800208E-3</v>
      </c>
      <c r="AT1509" s="5">
        <f t="shared" si="641"/>
        <v>-1.0020695529237456E-2</v>
      </c>
      <c r="AU1509" s="5">
        <f t="shared" si="642"/>
        <v>-8.8388881898554539E-3</v>
      </c>
      <c r="AV1509" s="5">
        <f t="shared" si="643"/>
        <v>-7.6847125667309779E-3</v>
      </c>
      <c r="AW1509" s="5">
        <f t="shared" si="644"/>
        <v>-5.0038011742052912E-3</v>
      </c>
      <c r="AX1509" s="5">
        <f t="shared" si="645"/>
        <v>0</v>
      </c>
      <c r="AZ1509" s="7">
        <f t="shared" si="629"/>
        <v>167.5110785795971</v>
      </c>
      <c r="BA1509" s="4">
        <f t="shared" si="646"/>
        <v>-3.5244955246017677E-3</v>
      </c>
      <c r="BB1509" s="5">
        <f>AZ1509/MAX($AZ$16:AZ1509)-1</f>
        <v>-4.3810392229333139E-3</v>
      </c>
    </row>
    <row r="1510" spans="1:54" x14ac:dyDescent="0.25">
      <c r="A1510" s="3">
        <v>44757</v>
      </c>
      <c r="B1510">
        <f>IFERROR(VLOOKUP($A1510,Finnifty!$A$14:$I$486,B$15+1,FALSE),All_curves!B1509)</f>
        <v>1216795.1299999999</v>
      </c>
      <c r="C1510">
        <f>IFERROR(VLOOKUP($A1510,Finnifty!$A$14:$I$486,C$15+1,FALSE),All_curves!C1509)</f>
        <v>1136518.6299999999</v>
      </c>
      <c r="D1510">
        <f>IFERROR(VLOOKUP($A1510,Finnifty!$A$14:$I$486,D$15+1,FALSE),All_curves!D1509)</f>
        <v>1180121.5</v>
      </c>
      <c r="E1510">
        <f>IFERROR(VLOOKUP($A1510,Finnifty!$A$14:$I$486,E$15+1,FALSE),All_curves!E1509)</f>
        <v>1103665</v>
      </c>
      <c r="F1510">
        <f>IFERROR(VLOOKUP($A1510,Finnifty!$A$14:$I$486,F$15+1,FALSE),All_curves!F1509)</f>
        <v>1131888.25</v>
      </c>
      <c r="G1510">
        <f>IFERROR(VLOOKUP($A1510,Finnifty!$A$14:$I$486,G$15+1,FALSE),All_curves!G1509)</f>
        <v>1186746.1299999999</v>
      </c>
      <c r="H1510">
        <f>IFERROR(VLOOKUP($A1510,Finnifty!$A$14:$I$486,H$15+1,FALSE),All_curves!H1509)</f>
        <v>1195872.25</v>
      </c>
      <c r="I1510">
        <f>IFERROR(VLOOKUP($A1510,Finnifty!$A$14:$I$486,I$15+1,FALSE),All_curves!I1509)</f>
        <v>1162477.75</v>
      </c>
      <c r="J1510">
        <f>IFERROR(VLOOKUP($A1510,Banknifty!$A$14:$I$4860,2,FALSE),All_curves!J1509)</f>
        <v>20068584</v>
      </c>
      <c r="K1510">
        <f>IFERROR(VLOOKUP($A1510,Banknifty!$A$14:$I$4860,3,FALSE),All_curves!K1509)</f>
        <v>36003944</v>
      </c>
      <c r="L1510">
        <f>IFERROR(VLOOKUP($A1510,Banknifty!$A$14:$I$4860,4,FALSE),All_curves!L1509)</f>
        <v>26551500</v>
      </c>
      <c r="M1510">
        <f>IFERROR(VLOOKUP($A1510,Banknifty!$A$14:$I$4860,5,FALSE),All_curves!M1509)</f>
        <v>36940044</v>
      </c>
      <c r="N1510">
        <f>IFERROR(VLOOKUP($A1510,Banknifty!$A$14:$I$4860,6,FALSE),All_curves!N1509)</f>
        <v>20369134</v>
      </c>
      <c r="O1510">
        <f>IFERROR(VLOOKUP($A1510,Banknifty!$A$14:$I$4860,7,FALSE),All_curves!O1509)</f>
        <v>34966776</v>
      </c>
      <c r="P1510">
        <f>IFERROR(VLOOKUP($A1510,Banknifty!$A$14:$I$4860,8,FALSE),All_curves!P1509)</f>
        <v>34966776</v>
      </c>
      <c r="Q1510">
        <f>IFERROR(VLOOKUP($A1510,Banknifty!$A$14:$I$4860,9,FALSE),All_curves!Q1509)</f>
        <v>27094192</v>
      </c>
      <c r="R1510">
        <f>IFERROR(VLOOKUP($A1510,Nifty!$A$14:$I$4860,2,FALSE),All_curves!R1509)</f>
        <v>11341783</v>
      </c>
      <c r="S1510">
        <f>IFERROR(VLOOKUP($A1510,Nifty!$A$14:$I$4860,3,FALSE),All_curves!S1509)</f>
        <v>14212160</v>
      </c>
      <c r="T1510">
        <f>IFERROR(VLOOKUP($A1510,Nifty!$A$14:$I$4860,4,FALSE),All_curves!T1509)</f>
        <v>14274630</v>
      </c>
      <c r="U1510">
        <f>IFERROR(VLOOKUP($A1510,Nifty!$A$14:$I$4860,5,FALSE),All_curves!U1509)</f>
        <v>13832568</v>
      </c>
      <c r="V1510">
        <f>IFERROR(VLOOKUP($A1510,Nifty!$A$14:$I$4860,6,FALSE),All_curves!V1509)</f>
        <v>12082412</v>
      </c>
      <c r="W1510">
        <f>IFERROR(VLOOKUP($A1510,Nifty!$A$14:$I$4860,7,FALSE),All_curves!W1509)</f>
        <v>14108534</v>
      </c>
      <c r="X1510">
        <f>IFERROR(VLOOKUP($A1510,Nifty!$A$14:$I$4860,8,FALSE),All_curves!X1509)</f>
        <v>13996319</v>
      </c>
      <c r="Y1510">
        <f>IFERROR(VLOOKUP($A1510,Nifty!$A$14:$I$4860,9,FALSE),All_curves!Y1509)</f>
        <v>13082932</v>
      </c>
      <c r="AA1510" s="5">
        <f t="shared" si="621"/>
        <v>-3.8708792749383436E-3</v>
      </c>
      <c r="AB1510" s="5">
        <f t="shared" si="622"/>
        <v>-7.1809993369669201E-3</v>
      </c>
      <c r="AC1510" s="5">
        <f t="shared" si="623"/>
        <v>0</v>
      </c>
      <c r="AD1510" s="5">
        <f t="shared" si="624"/>
        <v>-1.4218676274263542E-3</v>
      </c>
      <c r="AE1510" s="5">
        <f t="shared" si="625"/>
        <v>0</v>
      </c>
      <c r="AF1510" s="5">
        <f t="shared" si="626"/>
        <v>-5.0781630078882145E-3</v>
      </c>
      <c r="AG1510" s="5">
        <f t="shared" si="627"/>
        <v>-2.2505990994683422E-3</v>
      </c>
      <c r="AH1510" s="5">
        <f t="shared" si="628"/>
        <v>-7.7682605545090766E-3</v>
      </c>
      <c r="AI1510" s="5">
        <f t="shared" si="630"/>
        <v>-1.6911262136501959E-3</v>
      </c>
      <c r="AJ1510" s="5">
        <f t="shared" si="631"/>
        <v>-2.9960011227250227E-3</v>
      </c>
      <c r="AK1510" s="5">
        <f t="shared" si="632"/>
        <v>0</v>
      </c>
      <c r="AL1510" s="5">
        <f t="shared" si="633"/>
        <v>-1.7132461198202664E-3</v>
      </c>
      <c r="AM1510" s="5">
        <f t="shared" si="634"/>
        <v>5.760065328552777E-4</v>
      </c>
      <c r="AN1510" s="5">
        <f t="shared" si="635"/>
        <v>-1.4253775228542098E-3</v>
      </c>
      <c r="AO1510" s="5">
        <f t="shared" si="636"/>
        <v>-1.4253775228542098E-3</v>
      </c>
      <c r="AP1510" s="5">
        <f t="shared" si="637"/>
        <v>-1.0075394747447453E-3</v>
      </c>
      <c r="AQ1510" s="5">
        <f t="shared" si="638"/>
        <v>1.663154436057912E-4</v>
      </c>
      <c r="AR1510" s="5">
        <f t="shared" si="639"/>
        <v>0</v>
      </c>
      <c r="AS1510" s="5">
        <f t="shared" si="640"/>
        <v>0</v>
      </c>
      <c r="AT1510" s="5">
        <f t="shared" si="641"/>
        <v>0</v>
      </c>
      <c r="AU1510" s="5">
        <f t="shared" si="642"/>
        <v>-7.5623021553228309E-4</v>
      </c>
      <c r="AV1510" s="5">
        <f t="shared" si="643"/>
        <v>-3.0416395966583742E-3</v>
      </c>
      <c r="AW1510" s="5">
        <f t="shared" si="644"/>
        <v>0</v>
      </c>
      <c r="AX1510" s="5">
        <f t="shared" si="645"/>
        <v>2.3662374385868823E-4</v>
      </c>
      <c r="AZ1510" s="7">
        <f t="shared" si="629"/>
        <v>167.22736813007501</v>
      </c>
      <c r="BA1510" s="4">
        <f t="shared" si="646"/>
        <v>-1.6936817070715338E-3</v>
      </c>
      <c r="BB1510" s="5">
        <f>AZ1510/MAX($AZ$16:AZ1510)-1</f>
        <v>-6.0673008440150777E-3</v>
      </c>
    </row>
    <row r="1511" spans="1:54" x14ac:dyDescent="0.25">
      <c r="A1511" s="3">
        <v>44760</v>
      </c>
      <c r="B1511">
        <f>IFERROR(VLOOKUP($A1511,Finnifty!$A$14:$I$486,B$15+1,FALSE),All_curves!B1510)</f>
        <v>1216221.8799999999</v>
      </c>
      <c r="C1511">
        <f>IFERROR(VLOOKUP($A1511,Finnifty!$A$14:$I$486,C$15+1,FALSE),All_curves!C1510)</f>
        <v>1139392.75</v>
      </c>
      <c r="D1511">
        <f>IFERROR(VLOOKUP($A1511,Finnifty!$A$14:$I$486,D$15+1,FALSE),All_curves!D1510)</f>
        <v>1183360.1299999999</v>
      </c>
      <c r="E1511">
        <f>IFERROR(VLOOKUP($A1511,Finnifty!$A$14:$I$486,E$15+1,FALSE),All_curves!E1510)</f>
        <v>1105879.6299999999</v>
      </c>
      <c r="F1511">
        <f>IFERROR(VLOOKUP($A1511,Finnifty!$A$14:$I$486,F$15+1,FALSE),All_curves!F1510)</f>
        <v>1134159.5</v>
      </c>
      <c r="G1511">
        <f>IFERROR(VLOOKUP($A1511,Finnifty!$A$14:$I$486,G$15+1,FALSE),All_curves!G1510)</f>
        <v>1188329.5</v>
      </c>
      <c r="H1511">
        <f>IFERROR(VLOOKUP($A1511,Finnifty!$A$14:$I$486,H$15+1,FALSE),All_curves!H1510)</f>
        <v>1199776.25</v>
      </c>
      <c r="I1511">
        <f>IFERROR(VLOOKUP($A1511,Finnifty!$A$14:$I$486,I$15+1,FALSE),All_curves!I1510)</f>
        <v>1164884.5</v>
      </c>
      <c r="J1511">
        <f>IFERROR(VLOOKUP($A1511,Banknifty!$A$14:$I$4860,2,FALSE),All_curves!J1510)</f>
        <v>20146408</v>
      </c>
      <c r="K1511">
        <f>IFERROR(VLOOKUP($A1511,Banknifty!$A$14:$I$4860,3,FALSE),All_curves!K1510)</f>
        <v>36054008</v>
      </c>
      <c r="L1511">
        <f>IFERROR(VLOOKUP($A1511,Banknifty!$A$14:$I$4860,4,FALSE),All_curves!L1510)</f>
        <v>26653798</v>
      </c>
      <c r="M1511">
        <f>IFERROR(VLOOKUP($A1511,Banknifty!$A$14:$I$4860,5,FALSE),All_curves!M1510)</f>
        <v>36968832</v>
      </c>
      <c r="N1511">
        <f>IFERROR(VLOOKUP($A1511,Banknifty!$A$14:$I$4860,6,FALSE),All_curves!N1510)</f>
        <v>20322850</v>
      </c>
      <c r="O1511">
        <f>IFERROR(VLOOKUP($A1511,Banknifty!$A$14:$I$4860,7,FALSE),All_curves!O1510)</f>
        <v>34944464</v>
      </c>
      <c r="P1511">
        <f>IFERROR(VLOOKUP($A1511,Banknifty!$A$14:$I$4860,8,FALSE),All_curves!P1510)</f>
        <v>34944464</v>
      </c>
      <c r="Q1511">
        <f>IFERROR(VLOOKUP($A1511,Banknifty!$A$14:$I$4860,9,FALSE),All_curves!Q1510)</f>
        <v>27078418</v>
      </c>
      <c r="R1511">
        <f>IFERROR(VLOOKUP($A1511,Nifty!$A$14:$I$4860,2,FALSE),All_curves!R1510)</f>
        <v>11398256</v>
      </c>
      <c r="S1511">
        <f>IFERROR(VLOOKUP($A1511,Nifty!$A$14:$I$4860,3,FALSE),All_curves!S1510)</f>
        <v>14231300</v>
      </c>
      <c r="T1511">
        <f>IFERROR(VLOOKUP($A1511,Nifty!$A$14:$I$4860,4,FALSE),All_curves!T1510)</f>
        <v>14296227</v>
      </c>
      <c r="U1511">
        <f>IFERROR(VLOOKUP($A1511,Nifty!$A$14:$I$4860,5,FALSE),All_curves!U1510)</f>
        <v>13841052</v>
      </c>
      <c r="V1511">
        <f>IFERROR(VLOOKUP($A1511,Nifty!$A$14:$I$4860,6,FALSE),All_curves!V1510)</f>
        <v>12142574</v>
      </c>
      <c r="W1511">
        <f>IFERROR(VLOOKUP($A1511,Nifty!$A$14:$I$4860,7,FALSE),All_curves!W1510)</f>
        <v>14127535</v>
      </c>
      <c r="X1511">
        <f>IFERROR(VLOOKUP($A1511,Nifty!$A$14:$I$4860,8,FALSE),All_curves!X1510)</f>
        <v>14017496</v>
      </c>
      <c r="Y1511">
        <f>IFERROR(VLOOKUP($A1511,Nifty!$A$14:$I$4860,9,FALSE),All_curves!Y1510)</f>
        <v>13017467</v>
      </c>
      <c r="AA1511" s="5">
        <f t="shared" si="621"/>
        <v>-4.7111464030924477E-4</v>
      </c>
      <c r="AB1511" s="5">
        <f t="shared" si="622"/>
        <v>2.5288806748378079E-3</v>
      </c>
      <c r="AC1511" s="5">
        <f t="shared" si="623"/>
        <v>2.7443191230731578E-3</v>
      </c>
      <c r="AD1511" s="5">
        <f t="shared" si="624"/>
        <v>2.0066143259049873E-3</v>
      </c>
      <c r="AE1511" s="5">
        <f t="shared" si="625"/>
        <v>2.006602683612968E-3</v>
      </c>
      <c r="AF1511" s="5">
        <f t="shared" si="626"/>
        <v>1.3342112183674093E-3</v>
      </c>
      <c r="AG1511" s="5">
        <f t="shared" si="627"/>
        <v>3.2645627490728302E-3</v>
      </c>
      <c r="AH1511" s="5">
        <f t="shared" si="628"/>
        <v>2.0703622069324634E-3</v>
      </c>
      <c r="AI1511" s="5">
        <f t="shared" si="630"/>
        <v>3.8779018988086555E-3</v>
      </c>
      <c r="AJ1511" s="5">
        <f t="shared" si="631"/>
        <v>1.3905143280970034E-3</v>
      </c>
      <c r="AK1511" s="5">
        <f t="shared" si="632"/>
        <v>3.8528143419391814E-3</v>
      </c>
      <c r="AL1511" s="5">
        <f t="shared" si="633"/>
        <v>7.7931688440879832E-4</v>
      </c>
      <c r="AM1511" s="5">
        <f t="shared" si="634"/>
        <v>-2.2722615502456245E-3</v>
      </c>
      <c r="AN1511" s="5">
        <f t="shared" si="635"/>
        <v>-6.3809142713067146E-4</v>
      </c>
      <c r="AO1511" s="5">
        <f t="shared" si="636"/>
        <v>-6.3809142713067146E-4</v>
      </c>
      <c r="AP1511" s="5">
        <f t="shared" si="637"/>
        <v>-5.8219119433422506E-4</v>
      </c>
      <c r="AQ1511" s="5">
        <f t="shared" si="638"/>
        <v>4.9791994786005933E-3</v>
      </c>
      <c r="AR1511" s="5">
        <f t="shared" si="639"/>
        <v>1.3467340643504855E-3</v>
      </c>
      <c r="AS1511" s="5">
        <f t="shared" si="640"/>
        <v>1.5129639086968183E-3</v>
      </c>
      <c r="AT1511" s="5">
        <f t="shared" si="641"/>
        <v>6.1333513777062088E-4</v>
      </c>
      <c r="AU1511" s="5">
        <f t="shared" si="642"/>
        <v>4.9793038012608815E-3</v>
      </c>
      <c r="AV1511" s="5">
        <f t="shared" si="643"/>
        <v>1.3467735201970754E-3</v>
      </c>
      <c r="AW1511" s="5">
        <f t="shared" si="644"/>
        <v>1.5130406787671191E-3</v>
      </c>
      <c r="AX1511" s="5">
        <f t="shared" si="645"/>
        <v>-5.0038477613427723E-3</v>
      </c>
      <c r="AZ1511" s="7">
        <f t="shared" si="629"/>
        <v>167.45411348154641</v>
      </c>
      <c r="BA1511" s="4">
        <f t="shared" si="646"/>
        <v>1.3559105426752356E-3</v>
      </c>
      <c r="BB1511" s="5">
        <f>AZ1511/MAX($AZ$16:AZ1511)-1</f>
        <v>-4.7196170185197506E-3</v>
      </c>
    </row>
    <row r="1512" spans="1:54" x14ac:dyDescent="0.25">
      <c r="A1512" s="3">
        <v>44761</v>
      </c>
      <c r="B1512">
        <f>IFERROR(VLOOKUP($A1512,Finnifty!$A$14:$I$486,B$15+1,FALSE),All_curves!B1511)</f>
        <v>1209595.75</v>
      </c>
      <c r="C1512">
        <f>IFERROR(VLOOKUP($A1512,Finnifty!$A$14:$I$486,C$15+1,FALSE),All_curves!C1511)</f>
        <v>1130260.3799999999</v>
      </c>
      <c r="D1512">
        <f>IFERROR(VLOOKUP($A1512,Finnifty!$A$14:$I$486,D$15+1,FALSE),All_curves!D1511)</f>
        <v>1176025.3799999999</v>
      </c>
      <c r="E1512">
        <f>IFERROR(VLOOKUP($A1512,Finnifty!$A$14:$I$486,E$15+1,FALSE),All_curves!E1511)</f>
        <v>1104375</v>
      </c>
      <c r="F1512">
        <f>IFERROR(VLOOKUP($A1512,Finnifty!$A$14:$I$486,F$15+1,FALSE),All_curves!F1511)</f>
        <v>1142332.1299999999</v>
      </c>
      <c r="G1512">
        <f>IFERROR(VLOOKUP($A1512,Finnifty!$A$14:$I$486,G$15+1,FALSE),All_curves!G1511)</f>
        <v>1189660.1299999999</v>
      </c>
      <c r="H1512">
        <f>IFERROR(VLOOKUP($A1512,Finnifty!$A$14:$I$486,H$15+1,FALSE),All_curves!H1511)</f>
        <v>1191968.6299999999</v>
      </c>
      <c r="I1512">
        <f>IFERROR(VLOOKUP($A1512,Finnifty!$A$14:$I$486,I$15+1,FALSE),All_curves!I1511)</f>
        <v>1155924.1299999999</v>
      </c>
      <c r="J1512">
        <f>IFERROR(VLOOKUP($A1512,Banknifty!$A$14:$I$4860,2,FALSE),All_curves!J1511)</f>
        <v>20237686</v>
      </c>
      <c r="K1512">
        <f>IFERROR(VLOOKUP($A1512,Banknifty!$A$14:$I$4860,3,FALSE),All_curves!K1511)</f>
        <v>36111936</v>
      </c>
      <c r="L1512">
        <f>IFERROR(VLOOKUP($A1512,Banknifty!$A$14:$I$4860,4,FALSE),All_curves!L1511)</f>
        <v>26654196</v>
      </c>
      <c r="M1512">
        <f>IFERROR(VLOOKUP($A1512,Banknifty!$A$14:$I$4860,5,FALSE),All_curves!M1511)</f>
        <v>36933600</v>
      </c>
      <c r="N1512">
        <f>IFERROR(VLOOKUP($A1512,Banknifty!$A$14:$I$4860,6,FALSE),All_curves!N1511)</f>
        <v>20350390</v>
      </c>
      <c r="O1512">
        <f>IFERROR(VLOOKUP($A1512,Banknifty!$A$14:$I$4860,7,FALSE),All_curves!O1511)</f>
        <v>35049364</v>
      </c>
      <c r="P1512">
        <f>IFERROR(VLOOKUP($A1512,Banknifty!$A$14:$I$4860,8,FALSE),All_curves!P1511)</f>
        <v>35049364</v>
      </c>
      <c r="Q1512">
        <f>IFERROR(VLOOKUP($A1512,Banknifty!$A$14:$I$4860,9,FALSE),All_curves!Q1511)</f>
        <v>27202668</v>
      </c>
      <c r="R1512">
        <f>IFERROR(VLOOKUP($A1512,Nifty!$A$14:$I$4860,2,FALSE),All_curves!R1511)</f>
        <v>11358166</v>
      </c>
      <c r="S1512">
        <f>IFERROR(VLOOKUP($A1512,Nifty!$A$14:$I$4860,3,FALSE),All_curves!S1511)</f>
        <v>14171841</v>
      </c>
      <c r="T1512">
        <f>IFERROR(VLOOKUP($A1512,Nifty!$A$14:$I$4860,4,FALSE),All_curves!T1511)</f>
        <v>14238985</v>
      </c>
      <c r="U1512">
        <f>IFERROR(VLOOKUP($A1512,Nifty!$A$14:$I$4860,5,FALSE),All_curves!U1511)</f>
        <v>13782587</v>
      </c>
      <c r="V1512">
        <f>IFERROR(VLOOKUP($A1512,Nifty!$A$14:$I$4860,6,FALSE),All_curves!V1511)</f>
        <v>12099865</v>
      </c>
      <c r="W1512">
        <f>IFERROR(VLOOKUP($A1512,Nifty!$A$14:$I$4860,7,FALSE),All_curves!W1511)</f>
        <v>14068510</v>
      </c>
      <c r="X1512">
        <f>IFERROR(VLOOKUP($A1512,Nifty!$A$14:$I$4860,8,FALSE),All_curves!X1511)</f>
        <v>13961370</v>
      </c>
      <c r="Y1512">
        <f>IFERROR(VLOOKUP($A1512,Nifty!$A$14:$I$4860,9,FALSE),All_curves!Y1511)</f>
        <v>13017467</v>
      </c>
      <c r="AA1512" s="5">
        <f t="shared" si="621"/>
        <v>-5.4481259620159372E-3</v>
      </c>
      <c r="AB1512" s="5">
        <f t="shared" si="622"/>
        <v>-8.0151203349329014E-3</v>
      </c>
      <c r="AC1512" s="5">
        <f t="shared" si="623"/>
        <v>-6.1982399221106599E-3</v>
      </c>
      <c r="AD1512" s="5">
        <f t="shared" si="624"/>
        <v>-1.3605730309002029E-3</v>
      </c>
      <c r="AE1512" s="5">
        <f t="shared" si="625"/>
        <v>7.2058912348746951E-3</v>
      </c>
      <c r="AF1512" s="5">
        <f t="shared" si="626"/>
        <v>1.1197483526244056E-3</v>
      </c>
      <c r="AG1512" s="5">
        <f t="shared" si="627"/>
        <v>-6.5075633894237095E-3</v>
      </c>
      <c r="AH1512" s="5">
        <f t="shared" si="628"/>
        <v>-7.6920673251297256E-3</v>
      </c>
      <c r="AI1512" s="5">
        <f t="shared" si="630"/>
        <v>4.5307332205324347E-3</v>
      </c>
      <c r="AJ1512" s="5">
        <f t="shared" si="631"/>
        <v>1.6067007030120539E-3</v>
      </c>
      <c r="AK1512" s="5">
        <f t="shared" si="632"/>
        <v>1.4932205909312657E-5</v>
      </c>
      <c r="AL1512" s="5">
        <f t="shared" si="633"/>
        <v>-9.5301901883182438E-4</v>
      </c>
      <c r="AM1512" s="5">
        <f t="shared" si="634"/>
        <v>1.3551248963605822E-3</v>
      </c>
      <c r="AN1512" s="5">
        <f t="shared" si="635"/>
        <v>3.0019061102211086E-3</v>
      </c>
      <c r="AO1512" s="5">
        <f t="shared" si="636"/>
        <v>3.0019061102211086E-3</v>
      </c>
      <c r="AP1512" s="5">
        <f t="shared" si="637"/>
        <v>4.5885250755786089E-3</v>
      </c>
      <c r="AQ1512" s="5">
        <f t="shared" si="638"/>
        <v>-3.517204737286117E-3</v>
      </c>
      <c r="AR1512" s="5">
        <f t="shared" si="639"/>
        <v>-4.1780441702444771E-3</v>
      </c>
      <c r="AS1512" s="5">
        <f t="shared" si="640"/>
        <v>-4.0039935012223804E-3</v>
      </c>
      <c r="AT1512" s="5">
        <f t="shared" si="641"/>
        <v>-4.2240286359735979E-3</v>
      </c>
      <c r="AU1512" s="5">
        <f t="shared" si="642"/>
        <v>-3.5172937797208759E-3</v>
      </c>
      <c r="AV1512" s="5">
        <f t="shared" si="643"/>
        <v>-4.1780112383370538E-3</v>
      </c>
      <c r="AW1512" s="5">
        <f t="shared" si="644"/>
        <v>-4.0039961488128606E-3</v>
      </c>
      <c r="AX1512" s="5">
        <f t="shared" si="645"/>
        <v>0</v>
      </c>
      <c r="AZ1512" s="7">
        <f t="shared" si="629"/>
        <v>167.19336082059061</v>
      </c>
      <c r="BA1512" s="4">
        <f t="shared" si="646"/>
        <v>-1.5571588869003339E-3</v>
      </c>
      <c r="BB1512" s="5">
        <f>AZ1512/MAX($AZ$16:AZ1512)-1</f>
        <v>-6.2694267118369451E-3</v>
      </c>
    </row>
    <row r="1513" spans="1:54" x14ac:dyDescent="0.25">
      <c r="A1513" s="3">
        <v>44762</v>
      </c>
      <c r="B1513">
        <f>IFERROR(VLOOKUP($A1513,Finnifty!$A$14:$I$486,B$15+1,FALSE),All_curves!B1512)</f>
        <v>1210576.25</v>
      </c>
      <c r="C1513">
        <f>IFERROR(VLOOKUP($A1513,Finnifty!$A$14:$I$486,C$15+1,FALSE),All_curves!C1512)</f>
        <v>1130260.3799999999</v>
      </c>
      <c r="D1513">
        <f>IFERROR(VLOOKUP($A1513,Finnifty!$A$14:$I$486,D$15+1,FALSE),All_curves!D1512)</f>
        <v>1176025.3799999999</v>
      </c>
      <c r="E1513">
        <f>IFERROR(VLOOKUP($A1513,Finnifty!$A$14:$I$486,E$15+1,FALSE),All_curves!E1512)</f>
        <v>1104375</v>
      </c>
      <c r="F1513">
        <f>IFERROR(VLOOKUP($A1513,Finnifty!$A$14:$I$486,F$15+1,FALSE),All_curves!F1512)</f>
        <v>1142332.1299999999</v>
      </c>
      <c r="G1513">
        <f>IFERROR(VLOOKUP($A1513,Finnifty!$A$14:$I$486,G$15+1,FALSE),All_curves!G1512)</f>
        <v>1189660.1299999999</v>
      </c>
      <c r="H1513">
        <f>IFERROR(VLOOKUP($A1513,Finnifty!$A$14:$I$486,H$15+1,FALSE),All_curves!H1512)</f>
        <v>1191968.6299999999</v>
      </c>
      <c r="I1513">
        <f>IFERROR(VLOOKUP($A1513,Finnifty!$A$14:$I$486,I$15+1,FALSE),All_curves!I1512)</f>
        <v>1156394.6299999999</v>
      </c>
      <c r="J1513">
        <f>IFERROR(VLOOKUP($A1513,Banknifty!$A$14:$I$4860,2,FALSE),All_curves!J1512)</f>
        <v>20282004</v>
      </c>
      <c r="K1513">
        <f>IFERROR(VLOOKUP($A1513,Banknifty!$A$14:$I$4860,3,FALSE),All_curves!K1512)</f>
        <v>36126036</v>
      </c>
      <c r="L1513">
        <f>IFERROR(VLOOKUP($A1513,Banknifty!$A$14:$I$4860,4,FALSE),All_curves!L1512)</f>
        <v>26692596</v>
      </c>
      <c r="M1513">
        <f>IFERROR(VLOOKUP($A1513,Banknifty!$A$14:$I$4860,5,FALSE),All_curves!M1512)</f>
        <v>37229584</v>
      </c>
      <c r="N1513">
        <f>IFERROR(VLOOKUP($A1513,Banknifty!$A$14:$I$4860,6,FALSE),All_curves!N1512)</f>
        <v>20300926</v>
      </c>
      <c r="O1513">
        <f>IFERROR(VLOOKUP($A1513,Banknifty!$A$14:$I$4860,7,FALSE),All_curves!O1512)</f>
        <v>34957688</v>
      </c>
      <c r="P1513">
        <f>IFERROR(VLOOKUP($A1513,Banknifty!$A$14:$I$4860,8,FALSE),All_curves!P1512)</f>
        <v>34957688</v>
      </c>
      <c r="Q1513">
        <f>IFERROR(VLOOKUP($A1513,Banknifty!$A$14:$I$4860,9,FALSE),All_curves!Q1512)</f>
        <v>27079094</v>
      </c>
      <c r="R1513">
        <f>IFERROR(VLOOKUP($A1513,Nifty!$A$14:$I$4860,2,FALSE),All_curves!R1512)</f>
        <v>11495958</v>
      </c>
      <c r="S1513">
        <f>IFERROR(VLOOKUP($A1513,Nifty!$A$14:$I$4860,3,FALSE),All_curves!S1512)</f>
        <v>14303219</v>
      </c>
      <c r="T1513">
        <f>IFERROR(VLOOKUP($A1513,Nifty!$A$14:$I$4860,4,FALSE),All_curves!T1512)</f>
        <v>14379473</v>
      </c>
      <c r="U1513">
        <f>IFERROR(VLOOKUP($A1513,Nifty!$A$14:$I$4860,5,FALSE),All_curves!U1512)</f>
        <v>13985858</v>
      </c>
      <c r="V1513">
        <f>IFERROR(VLOOKUP($A1513,Nifty!$A$14:$I$4860,6,FALSE),All_curves!V1512)</f>
        <v>12246656</v>
      </c>
      <c r="W1513">
        <f>IFERROR(VLOOKUP($A1513,Nifty!$A$14:$I$4860,7,FALSE),All_curves!W1512)</f>
        <v>14198930</v>
      </c>
      <c r="X1513">
        <f>IFERROR(VLOOKUP($A1513,Nifty!$A$14:$I$4860,8,FALSE),All_curves!X1512)</f>
        <v>14099119</v>
      </c>
      <c r="Y1513">
        <f>IFERROR(VLOOKUP($A1513,Nifty!$A$14:$I$4860,9,FALSE),All_curves!Y1512)</f>
        <v>13025451</v>
      </c>
      <c r="AA1513" s="5">
        <f t="shared" ref="AA1513:AA1576" si="647">IFERROR(B1513/B1512-1,0)</f>
        <v>8.1060139306865509E-4</v>
      </c>
      <c r="AB1513" s="5">
        <f t="shared" ref="AB1513:AB1576" si="648">IFERROR(C1513/C1512-1,0)</f>
        <v>0</v>
      </c>
      <c r="AC1513" s="5">
        <f t="shared" ref="AC1513:AC1576" si="649">IFERROR(D1513/D1512-1,0)</f>
        <v>0</v>
      </c>
      <c r="AD1513" s="5">
        <f t="shared" ref="AD1513:AD1576" si="650">IFERROR(E1513/E1512-1,0)</f>
        <v>0</v>
      </c>
      <c r="AE1513" s="5">
        <f t="shared" ref="AE1513:AE1576" si="651">IFERROR(F1513/F1512-1,0)</f>
        <v>0</v>
      </c>
      <c r="AF1513" s="5">
        <f t="shared" ref="AF1513:AF1576" si="652">IFERROR(G1513/G1512-1,0)</f>
        <v>0</v>
      </c>
      <c r="AG1513" s="5">
        <f t="shared" ref="AG1513:AG1576" si="653">IFERROR(H1513/H1512-1,0)</f>
        <v>0</v>
      </c>
      <c r="AH1513" s="5">
        <f t="shared" ref="AH1513:AH1576" si="654">IFERROR(I1513/I1512-1,0)</f>
        <v>4.0703363463823194E-4</v>
      </c>
      <c r="AI1513" s="5">
        <f t="shared" si="630"/>
        <v>2.1898748700814874E-3</v>
      </c>
      <c r="AJ1513" s="5">
        <f t="shared" si="631"/>
        <v>3.9045261932235675E-4</v>
      </c>
      <c r="AK1513" s="5">
        <f t="shared" si="632"/>
        <v>1.4406737310703743E-3</v>
      </c>
      <c r="AL1513" s="5">
        <f t="shared" si="633"/>
        <v>8.0139493577664478E-3</v>
      </c>
      <c r="AM1513" s="5">
        <f t="shared" si="634"/>
        <v>-2.4306168088179536E-3</v>
      </c>
      <c r="AN1513" s="5">
        <f t="shared" si="635"/>
        <v>-2.615625207921024E-3</v>
      </c>
      <c r="AO1513" s="5">
        <f t="shared" si="636"/>
        <v>-2.615625207921024E-3</v>
      </c>
      <c r="AP1513" s="5">
        <f t="shared" si="637"/>
        <v>-4.5427161776925296E-3</v>
      </c>
      <c r="AQ1513" s="5">
        <f t="shared" si="638"/>
        <v>1.2131536024389877E-2</v>
      </c>
      <c r="AR1513" s="5">
        <f t="shared" si="639"/>
        <v>9.2703552064972161E-3</v>
      </c>
      <c r="AS1513" s="5">
        <f t="shared" si="640"/>
        <v>9.8664335976195172E-3</v>
      </c>
      <c r="AT1513" s="5">
        <f t="shared" si="641"/>
        <v>1.4748392301096924E-2</v>
      </c>
      <c r="AU1513" s="5">
        <f t="shared" si="642"/>
        <v>1.2131622956123911E-2</v>
      </c>
      <c r="AV1513" s="5">
        <f t="shared" si="643"/>
        <v>9.2703491698835627E-3</v>
      </c>
      <c r="AW1513" s="5">
        <f t="shared" si="644"/>
        <v>9.8664386088185285E-3</v>
      </c>
      <c r="AX1513" s="5">
        <f t="shared" si="645"/>
        <v>6.1332976684336238E-4</v>
      </c>
      <c r="AZ1513" s="7">
        <f t="shared" ref="AZ1513:AZ1576" si="655">AZ1512*(1+BA1513)</f>
        <v>167.74333265161891</v>
      </c>
      <c r="BA1513" s="4">
        <f t="shared" si="646"/>
        <v>3.2894358264528305E-3</v>
      </c>
      <c r="BB1513" s="5">
        <f>AZ1513/MAX($AZ$16:AZ1513)-1</f>
        <v>-3.0006137622213824E-3</v>
      </c>
    </row>
    <row r="1514" spans="1:54" x14ac:dyDescent="0.25">
      <c r="A1514" s="3">
        <v>44763</v>
      </c>
      <c r="B1514">
        <f>IFERROR(VLOOKUP($A1514,Finnifty!$A$14:$I$486,B$15+1,FALSE),All_curves!B1513)</f>
        <v>1210126</v>
      </c>
      <c r="C1514">
        <f>IFERROR(VLOOKUP($A1514,Finnifty!$A$14:$I$486,C$15+1,FALSE),All_curves!C1513)</f>
        <v>1130260.3799999999</v>
      </c>
      <c r="D1514">
        <f>IFERROR(VLOOKUP($A1514,Finnifty!$A$14:$I$486,D$15+1,FALSE),All_curves!D1513)</f>
        <v>1176025.3799999999</v>
      </c>
      <c r="E1514">
        <f>IFERROR(VLOOKUP($A1514,Finnifty!$A$14:$I$486,E$15+1,FALSE),All_curves!E1513)</f>
        <v>1104375</v>
      </c>
      <c r="F1514">
        <f>IFERROR(VLOOKUP($A1514,Finnifty!$A$14:$I$486,F$15+1,FALSE),All_curves!F1513)</f>
        <v>1142332.1299999999</v>
      </c>
      <c r="G1514">
        <f>IFERROR(VLOOKUP($A1514,Finnifty!$A$14:$I$486,G$15+1,FALSE),All_curves!G1513)</f>
        <v>1189660.1299999999</v>
      </c>
      <c r="H1514">
        <f>IFERROR(VLOOKUP($A1514,Finnifty!$A$14:$I$486,H$15+1,FALSE),All_curves!H1513)</f>
        <v>1191968.6299999999</v>
      </c>
      <c r="I1514">
        <f>IFERROR(VLOOKUP($A1514,Finnifty!$A$14:$I$486,I$15+1,FALSE),All_curves!I1513)</f>
        <v>1155994</v>
      </c>
      <c r="J1514">
        <f>IFERROR(VLOOKUP($A1514,Banknifty!$A$14:$I$4860,2,FALSE),All_curves!J1513)</f>
        <v>20242782</v>
      </c>
      <c r="K1514">
        <f>IFERROR(VLOOKUP($A1514,Banknifty!$A$14:$I$4860,3,FALSE),All_curves!K1513)</f>
        <v>35817416</v>
      </c>
      <c r="L1514">
        <f>IFERROR(VLOOKUP($A1514,Banknifty!$A$14:$I$4860,4,FALSE),All_curves!L1513)</f>
        <v>26432460</v>
      </c>
      <c r="M1514">
        <f>IFERROR(VLOOKUP($A1514,Banknifty!$A$14:$I$4860,5,FALSE),All_curves!M1513)</f>
        <v>36862660</v>
      </c>
      <c r="N1514">
        <f>IFERROR(VLOOKUP($A1514,Banknifty!$A$14:$I$4860,6,FALSE),All_curves!N1513)</f>
        <v>20241632</v>
      </c>
      <c r="O1514">
        <f>IFERROR(VLOOKUP($A1514,Banknifty!$A$14:$I$4860,7,FALSE),All_curves!O1513)</f>
        <v>34829404</v>
      </c>
      <c r="P1514">
        <f>IFERROR(VLOOKUP($A1514,Banknifty!$A$14:$I$4860,8,FALSE),All_curves!P1513)</f>
        <v>34829404</v>
      </c>
      <c r="Q1514">
        <f>IFERROR(VLOOKUP($A1514,Banknifty!$A$14:$I$4860,9,FALSE),All_curves!Q1513)</f>
        <v>27032702</v>
      </c>
      <c r="R1514">
        <f>IFERROR(VLOOKUP($A1514,Nifty!$A$14:$I$4860,2,FALSE),All_curves!R1513)</f>
        <v>11453244</v>
      </c>
      <c r="S1514">
        <f>IFERROR(VLOOKUP($A1514,Nifty!$A$14:$I$4860,3,FALSE),All_curves!S1513)</f>
        <v>14180223</v>
      </c>
      <c r="T1514">
        <f>IFERROR(VLOOKUP($A1514,Nifty!$A$14:$I$4860,4,FALSE),All_curves!T1513)</f>
        <v>14359210</v>
      </c>
      <c r="U1514">
        <f>IFERROR(VLOOKUP($A1514,Nifty!$A$14:$I$4860,5,FALSE),All_curves!U1513)</f>
        <v>13971488</v>
      </c>
      <c r="V1514">
        <f>IFERROR(VLOOKUP($A1514,Nifty!$A$14:$I$4860,6,FALSE),All_curves!V1513)</f>
        <v>12248243</v>
      </c>
      <c r="W1514">
        <f>IFERROR(VLOOKUP($A1514,Nifty!$A$14:$I$4860,7,FALSE),All_curves!W1513)</f>
        <v>14188745</v>
      </c>
      <c r="X1514">
        <f>IFERROR(VLOOKUP($A1514,Nifty!$A$14:$I$4860,8,FALSE),All_curves!X1513)</f>
        <v>14084052</v>
      </c>
      <c r="Y1514">
        <f>IFERROR(VLOOKUP($A1514,Nifty!$A$14:$I$4860,9,FALSE),All_curves!Y1513)</f>
        <v>12970432</v>
      </c>
      <c r="AA1514" s="5">
        <f t="shared" si="647"/>
        <v>-3.7193031004867372E-4</v>
      </c>
      <c r="AB1514" s="5">
        <f t="shared" si="648"/>
        <v>0</v>
      </c>
      <c r="AC1514" s="5">
        <f t="shared" si="649"/>
        <v>0</v>
      </c>
      <c r="AD1514" s="5">
        <f t="shared" si="650"/>
        <v>0</v>
      </c>
      <c r="AE1514" s="5">
        <f t="shared" si="651"/>
        <v>0</v>
      </c>
      <c r="AF1514" s="5">
        <f t="shared" si="652"/>
        <v>0</v>
      </c>
      <c r="AG1514" s="5">
        <f t="shared" si="653"/>
        <v>0</v>
      </c>
      <c r="AH1514" s="5">
        <f t="shared" si="654"/>
        <v>-3.4644747528778108E-4</v>
      </c>
      <c r="AI1514" s="5">
        <f t="shared" si="630"/>
        <v>-1.9338325739408635E-3</v>
      </c>
      <c r="AJ1514" s="5">
        <f t="shared" si="631"/>
        <v>-8.5428691927340594E-3</v>
      </c>
      <c r="AK1514" s="5">
        <f t="shared" si="632"/>
        <v>-9.7456238426566477E-3</v>
      </c>
      <c r="AL1514" s="5">
        <f t="shared" si="633"/>
        <v>-9.8557104479061186E-3</v>
      </c>
      <c r="AM1514" s="5">
        <f t="shared" si="634"/>
        <v>-2.9207534671078506E-3</v>
      </c>
      <c r="AN1514" s="5">
        <f t="shared" si="635"/>
        <v>-3.6696934877387122E-3</v>
      </c>
      <c r="AO1514" s="5">
        <f t="shared" si="636"/>
        <v>-3.6696934877387122E-3</v>
      </c>
      <c r="AP1514" s="5">
        <f t="shared" si="637"/>
        <v>-1.7132035510494248E-3</v>
      </c>
      <c r="AQ1514" s="5">
        <f t="shared" si="638"/>
        <v>-3.7155668105258721E-3</v>
      </c>
      <c r="AR1514" s="5">
        <f t="shared" si="639"/>
        <v>-8.5991831628949855E-3</v>
      </c>
      <c r="AS1514" s="5">
        <f t="shared" si="640"/>
        <v>-1.4091615179498973E-3</v>
      </c>
      <c r="AT1514" s="5">
        <f t="shared" si="641"/>
        <v>-1.0274664593333815E-3</v>
      </c>
      <c r="AU1514" s="5">
        <f t="shared" si="642"/>
        <v>1.2958639484939027E-4</v>
      </c>
      <c r="AV1514" s="5">
        <f t="shared" si="643"/>
        <v>-7.1730757176768911E-4</v>
      </c>
      <c r="AW1514" s="5">
        <f t="shared" si="644"/>
        <v>-1.0686483318567142E-3</v>
      </c>
      <c r="AX1514" s="5">
        <f t="shared" si="645"/>
        <v>-4.2239612279068028E-3</v>
      </c>
      <c r="AZ1514" s="7">
        <f t="shared" si="655"/>
        <v>167.30020043121607</v>
      </c>
      <c r="BA1514" s="4">
        <f t="shared" si="646"/>
        <v>-2.6417277718164501E-3</v>
      </c>
      <c r="BB1514" s="5">
        <f>AZ1514/MAX($AZ$16:AZ1514)-1</f>
        <v>-5.6344147293297953E-3</v>
      </c>
    </row>
    <row r="1515" spans="1:54" x14ac:dyDescent="0.25">
      <c r="A1515" s="3">
        <v>44764</v>
      </c>
      <c r="B1515">
        <f>IFERROR(VLOOKUP($A1515,Finnifty!$A$14:$I$486,B$15+1,FALSE),All_curves!B1514)</f>
        <v>1218625.6299999999</v>
      </c>
      <c r="C1515">
        <f>IFERROR(VLOOKUP($A1515,Finnifty!$A$14:$I$486,C$15+1,FALSE),All_curves!C1514)</f>
        <v>1132509.25</v>
      </c>
      <c r="D1515">
        <f>IFERROR(VLOOKUP($A1515,Finnifty!$A$14:$I$486,D$15+1,FALSE),All_curves!D1514)</f>
        <v>1183575.8799999999</v>
      </c>
      <c r="E1515">
        <f>IFERROR(VLOOKUP($A1515,Finnifty!$A$14:$I$486,E$15+1,FALSE),All_curves!E1514)</f>
        <v>1104194.1299999999</v>
      </c>
      <c r="F1515">
        <f>IFERROR(VLOOKUP($A1515,Finnifty!$A$14:$I$486,F$15+1,FALSE),All_curves!F1514)</f>
        <v>1148839.5</v>
      </c>
      <c r="G1515">
        <f>IFERROR(VLOOKUP($A1515,Finnifty!$A$14:$I$486,G$15+1,FALSE),All_curves!G1514)</f>
        <v>1190945.25</v>
      </c>
      <c r="H1515">
        <f>IFERROR(VLOOKUP($A1515,Finnifty!$A$14:$I$486,H$15+1,FALSE),All_curves!H1514)</f>
        <v>1199621.5</v>
      </c>
      <c r="I1515">
        <f>IFERROR(VLOOKUP($A1515,Finnifty!$A$14:$I$486,I$15+1,FALSE),All_curves!I1514)</f>
        <v>1155804.6299999999</v>
      </c>
      <c r="J1515">
        <f>IFERROR(VLOOKUP($A1515,Banknifty!$A$14:$I$4860,2,FALSE),All_curves!J1514)</f>
        <v>20315274</v>
      </c>
      <c r="K1515">
        <f>IFERROR(VLOOKUP($A1515,Banknifty!$A$14:$I$4860,3,FALSE),All_curves!K1514)</f>
        <v>35821592</v>
      </c>
      <c r="L1515">
        <f>IFERROR(VLOOKUP($A1515,Banknifty!$A$14:$I$4860,4,FALSE),All_curves!L1514)</f>
        <v>26476376</v>
      </c>
      <c r="M1515">
        <f>IFERROR(VLOOKUP($A1515,Banknifty!$A$14:$I$4860,5,FALSE),All_curves!M1514)</f>
        <v>36845680</v>
      </c>
      <c r="N1515">
        <f>IFERROR(VLOOKUP($A1515,Banknifty!$A$14:$I$4860,6,FALSE),All_curves!N1514)</f>
        <v>20320126</v>
      </c>
      <c r="O1515">
        <f>IFERROR(VLOOKUP($A1515,Banknifty!$A$14:$I$4860,7,FALSE),All_curves!O1514)</f>
        <v>34877836</v>
      </c>
      <c r="P1515">
        <f>IFERROR(VLOOKUP($A1515,Banknifty!$A$14:$I$4860,8,FALSE),All_curves!P1514)</f>
        <v>34877836</v>
      </c>
      <c r="Q1515">
        <f>IFERROR(VLOOKUP($A1515,Banknifty!$A$14:$I$4860,9,FALSE),All_curves!Q1514)</f>
        <v>27053770</v>
      </c>
      <c r="R1515">
        <f>IFERROR(VLOOKUP($A1515,Nifty!$A$14:$I$4860,2,FALSE),All_curves!R1514)</f>
        <v>11434092</v>
      </c>
      <c r="S1515">
        <f>IFERROR(VLOOKUP($A1515,Nifty!$A$14:$I$4860,3,FALSE),All_curves!S1514)</f>
        <v>14175264</v>
      </c>
      <c r="T1515">
        <f>IFERROR(VLOOKUP($A1515,Nifty!$A$14:$I$4860,4,FALSE),All_curves!T1514)</f>
        <v>14349972</v>
      </c>
      <c r="U1515">
        <f>IFERROR(VLOOKUP($A1515,Nifty!$A$14:$I$4860,5,FALSE),All_curves!U1514)</f>
        <v>13971488</v>
      </c>
      <c r="V1515">
        <f>IFERROR(VLOOKUP($A1515,Nifty!$A$14:$I$4860,6,FALSE),All_curves!V1514)</f>
        <v>12246124</v>
      </c>
      <c r="W1515">
        <f>IFERROR(VLOOKUP($A1515,Nifty!$A$14:$I$4860,7,FALSE),All_curves!W1514)</f>
        <v>14194140</v>
      </c>
      <c r="X1515">
        <f>IFERROR(VLOOKUP($A1515,Nifty!$A$14:$I$4860,8,FALSE),All_curves!X1514)</f>
        <v>14084766</v>
      </c>
      <c r="Y1515">
        <f>IFERROR(VLOOKUP($A1515,Nifty!$A$14:$I$4860,9,FALSE),All_curves!Y1514)</f>
        <v>13161725</v>
      </c>
      <c r="AA1515" s="5">
        <f t="shared" si="647"/>
        <v>7.0237562038992785E-3</v>
      </c>
      <c r="AB1515" s="5">
        <f t="shared" si="648"/>
        <v>1.9896919681463565E-3</v>
      </c>
      <c r="AC1515" s="5">
        <f t="shared" si="649"/>
        <v>6.4203546355436902E-3</v>
      </c>
      <c r="AD1515" s="5">
        <f t="shared" si="650"/>
        <v>-1.6377589134131121E-4</v>
      </c>
      <c r="AE1515" s="5">
        <f t="shared" si="651"/>
        <v>5.6965656739429438E-3</v>
      </c>
      <c r="AF1515" s="5">
        <f t="shared" si="652"/>
        <v>1.0802412954700191E-3</v>
      </c>
      <c r="AG1515" s="5">
        <f t="shared" si="653"/>
        <v>6.4203619184173277E-3</v>
      </c>
      <c r="AH1515" s="5">
        <f t="shared" si="654"/>
        <v>-1.6381572914747622E-4</v>
      </c>
      <c r="AI1515" s="5">
        <f t="shared" si="630"/>
        <v>3.5811283251481196E-3</v>
      </c>
      <c r="AJ1515" s="5">
        <f t="shared" si="631"/>
        <v>1.1659132529273641E-4</v>
      </c>
      <c r="AK1515" s="5">
        <f t="shared" si="632"/>
        <v>1.6614420299889687E-3</v>
      </c>
      <c r="AL1515" s="5">
        <f t="shared" si="633"/>
        <v>-4.6062872294072577E-4</v>
      </c>
      <c r="AM1515" s="5">
        <f t="shared" si="634"/>
        <v>3.877849374991138E-3</v>
      </c>
      <c r="AN1515" s="5">
        <f t="shared" si="635"/>
        <v>1.3905492037704636E-3</v>
      </c>
      <c r="AO1515" s="5">
        <f t="shared" si="636"/>
        <v>1.3905492037704636E-3</v>
      </c>
      <c r="AP1515" s="5">
        <f t="shared" si="637"/>
        <v>7.7935235626824806E-4</v>
      </c>
      <c r="AQ1515" s="5">
        <f t="shared" si="638"/>
        <v>-1.6721899926344097E-3</v>
      </c>
      <c r="AR1515" s="5">
        <f t="shared" si="639"/>
        <v>-3.4971241284431631E-4</v>
      </c>
      <c r="AS1515" s="5">
        <f t="shared" si="640"/>
        <v>-6.4335015645011762E-4</v>
      </c>
      <c r="AT1515" s="5">
        <f t="shared" si="641"/>
        <v>0</v>
      </c>
      <c r="AU1515" s="5">
        <f t="shared" si="642"/>
        <v>-1.7300440561152097E-4</v>
      </c>
      <c r="AV1515" s="5">
        <f t="shared" si="643"/>
        <v>3.8023095065842227E-4</v>
      </c>
      <c r="AW1515" s="5">
        <f t="shared" si="644"/>
        <v>5.0695637874742516E-5</v>
      </c>
      <c r="AX1515" s="5">
        <f t="shared" si="645"/>
        <v>1.4748390801478273E-2</v>
      </c>
      <c r="AZ1515" s="7">
        <f t="shared" si="655"/>
        <v>167.66952450168799</v>
      </c>
      <c r="BA1515" s="4">
        <f t="shared" si="646"/>
        <v>2.2075530664038049E-3</v>
      </c>
      <c r="BB1515" s="5">
        <f>AZ1515/MAX($AZ$16:AZ1515)-1</f>
        <v>-3.4392999324389661E-3</v>
      </c>
    </row>
    <row r="1516" spans="1:54" x14ac:dyDescent="0.25">
      <c r="A1516" s="3">
        <v>44767</v>
      </c>
      <c r="B1516">
        <f>IFERROR(VLOOKUP($A1516,Finnifty!$A$14:$I$486,B$15+1,FALSE),All_curves!B1515)</f>
        <v>1219698.25</v>
      </c>
      <c r="C1516">
        <f>IFERROR(VLOOKUP($A1516,Finnifty!$A$14:$I$486,C$15+1,FALSE),All_curves!C1515)</f>
        <v>1130503.25</v>
      </c>
      <c r="D1516">
        <f>IFERROR(VLOOKUP($A1516,Finnifty!$A$14:$I$486,D$15+1,FALSE),All_curves!D1515)</f>
        <v>1187414</v>
      </c>
      <c r="E1516">
        <f>IFERROR(VLOOKUP($A1516,Finnifty!$A$14:$I$486,E$15+1,FALSE),All_curves!E1515)</f>
        <v>1104550.6299999999</v>
      </c>
      <c r="F1516">
        <f>IFERROR(VLOOKUP($A1516,Finnifty!$A$14:$I$486,F$15+1,FALSE),All_curves!F1515)</f>
        <v>1152446.6299999999</v>
      </c>
      <c r="G1516">
        <f>IFERROR(VLOOKUP($A1516,Finnifty!$A$14:$I$486,G$15+1,FALSE),All_curves!G1515)</f>
        <v>1188558.3799999999</v>
      </c>
      <c r="H1516">
        <f>IFERROR(VLOOKUP($A1516,Finnifty!$A$14:$I$486,H$15+1,FALSE),All_curves!H1515)</f>
        <v>1203511.6299999999</v>
      </c>
      <c r="I1516">
        <f>IFERROR(VLOOKUP($A1516,Finnifty!$A$14:$I$486,I$15+1,FALSE),All_curves!I1515)</f>
        <v>1156235.5</v>
      </c>
      <c r="J1516">
        <f>IFERROR(VLOOKUP($A1516,Banknifty!$A$14:$I$4860,2,FALSE),All_curves!J1515)</f>
        <v>20319952</v>
      </c>
      <c r="K1516">
        <f>IFERROR(VLOOKUP($A1516,Banknifty!$A$14:$I$4860,3,FALSE),All_curves!K1515)</f>
        <v>35832732</v>
      </c>
      <c r="L1516">
        <f>IFERROR(VLOOKUP($A1516,Banknifty!$A$14:$I$4860,4,FALSE),All_curves!L1515)</f>
        <v>26575108</v>
      </c>
      <c r="M1516">
        <f>IFERROR(VLOOKUP($A1516,Banknifty!$A$14:$I$4860,5,FALSE),All_curves!M1515)</f>
        <v>36802724</v>
      </c>
      <c r="N1516">
        <f>IFERROR(VLOOKUP($A1516,Banknifty!$A$14:$I$4860,6,FALSE),All_curves!N1515)</f>
        <v>20412192</v>
      </c>
      <c r="O1516">
        <f>IFERROR(VLOOKUP($A1516,Banknifty!$A$14:$I$4860,7,FALSE),All_curves!O1515)</f>
        <v>34933876</v>
      </c>
      <c r="P1516">
        <f>IFERROR(VLOOKUP($A1516,Banknifty!$A$14:$I$4860,8,FALSE),All_curves!P1515)</f>
        <v>34933876</v>
      </c>
      <c r="Q1516">
        <f>IFERROR(VLOOKUP($A1516,Banknifty!$A$14:$I$4860,9,FALSE),All_curves!Q1515)</f>
        <v>27027984</v>
      </c>
      <c r="R1516">
        <f>IFERROR(VLOOKUP($A1516,Nifty!$A$14:$I$4860,2,FALSE),All_curves!R1515)</f>
        <v>11410427</v>
      </c>
      <c r="S1516">
        <f>IFERROR(VLOOKUP($A1516,Nifty!$A$14:$I$4860,3,FALSE),All_curves!S1515)</f>
        <v>14128973</v>
      </c>
      <c r="T1516">
        <f>IFERROR(VLOOKUP($A1516,Nifty!$A$14:$I$4860,4,FALSE),All_curves!T1515)</f>
        <v>14304981</v>
      </c>
      <c r="U1516">
        <f>IFERROR(VLOOKUP($A1516,Nifty!$A$14:$I$4860,5,FALSE),All_curves!U1515)</f>
        <v>13971488</v>
      </c>
      <c r="V1516">
        <f>IFERROR(VLOOKUP($A1516,Nifty!$A$14:$I$4860,6,FALSE),All_curves!V1515)</f>
        <v>12220778</v>
      </c>
      <c r="W1516">
        <f>IFERROR(VLOOKUP($A1516,Nifty!$A$14:$I$4860,7,FALSE),All_curves!W1515)</f>
        <v>14147788</v>
      </c>
      <c r="X1516">
        <f>IFERROR(VLOOKUP($A1516,Nifty!$A$14:$I$4860,8,FALSE),All_curves!X1515)</f>
        <v>14040607</v>
      </c>
      <c r="Y1516">
        <f>IFERROR(VLOOKUP($A1516,Nifty!$A$14:$I$4860,9,FALSE),All_curves!Y1515)</f>
        <v>13161725</v>
      </c>
      <c r="AA1516" s="5">
        <f t="shared" si="647"/>
        <v>8.8018828227021118E-4</v>
      </c>
      <c r="AB1516" s="5">
        <f t="shared" si="648"/>
        <v>-1.7712879607826304E-3</v>
      </c>
      <c r="AC1516" s="5">
        <f t="shared" si="649"/>
        <v>3.242817013134891E-3</v>
      </c>
      <c r="AD1516" s="5">
        <f t="shared" si="650"/>
        <v>3.2285989421088068E-4</v>
      </c>
      <c r="AE1516" s="5">
        <f t="shared" si="651"/>
        <v>3.1398032536311682E-3</v>
      </c>
      <c r="AF1516" s="5">
        <f t="shared" si="652"/>
        <v>-2.0041811325920422E-3</v>
      </c>
      <c r="AG1516" s="5">
        <f t="shared" si="653"/>
        <v>3.2427978324829354E-3</v>
      </c>
      <c r="AH1516" s="5">
        <f t="shared" si="654"/>
        <v>3.727879165877912E-4</v>
      </c>
      <c r="AI1516" s="5">
        <f t="shared" si="630"/>
        <v>2.3027009136078469E-4</v>
      </c>
      <c r="AJ1516" s="5">
        <f t="shared" si="631"/>
        <v>3.1098562006959263E-4</v>
      </c>
      <c r="AK1516" s="5">
        <f t="shared" si="632"/>
        <v>3.7290602006860851E-3</v>
      </c>
      <c r="AL1516" s="5">
        <f t="shared" si="633"/>
        <v>-1.165835452080155E-3</v>
      </c>
      <c r="AM1516" s="5">
        <f t="shared" si="634"/>
        <v>4.5307789922168773E-3</v>
      </c>
      <c r="AN1516" s="5">
        <f t="shared" si="635"/>
        <v>1.606751061046241E-3</v>
      </c>
      <c r="AO1516" s="5">
        <f t="shared" si="636"/>
        <v>1.606751061046241E-3</v>
      </c>
      <c r="AP1516" s="5">
        <f t="shared" si="637"/>
        <v>-9.531388786110373E-4</v>
      </c>
      <c r="AQ1516" s="5">
        <f t="shared" si="638"/>
        <v>-2.0696877373385103E-3</v>
      </c>
      <c r="AR1516" s="5">
        <f t="shared" si="639"/>
        <v>-3.2656181923665928E-3</v>
      </c>
      <c r="AS1516" s="5">
        <f t="shared" si="640"/>
        <v>-3.1352674416368354E-3</v>
      </c>
      <c r="AT1516" s="5">
        <f t="shared" si="641"/>
        <v>0</v>
      </c>
      <c r="AU1516" s="5">
        <f t="shared" si="642"/>
        <v>-2.0697160995593045E-3</v>
      </c>
      <c r="AV1516" s="5">
        <f t="shared" si="643"/>
        <v>-3.2655729758900298E-3</v>
      </c>
      <c r="AW1516" s="5">
        <f t="shared" si="644"/>
        <v>-3.1352313556363143E-3</v>
      </c>
      <c r="AX1516" s="5">
        <f t="shared" si="645"/>
        <v>0</v>
      </c>
      <c r="AZ1516" s="7">
        <f t="shared" si="655"/>
        <v>167.6721814627814</v>
      </c>
      <c r="BA1516" s="4">
        <f t="shared" si="646"/>
        <v>1.58464163437603E-5</v>
      </c>
      <c r="BB1516" s="5">
        <f>AZ1516/MAX($AZ$16:AZ1516)-1</f>
        <v>-3.423508016673904E-3</v>
      </c>
    </row>
    <row r="1517" spans="1:54" x14ac:dyDescent="0.25">
      <c r="A1517" s="3">
        <v>44768</v>
      </c>
      <c r="B1517">
        <f>IFERROR(VLOOKUP($A1517,Finnifty!$A$14:$I$486,B$15+1,FALSE),All_curves!B1516)</f>
        <v>1211765.8799999999</v>
      </c>
      <c r="C1517">
        <f>IFERROR(VLOOKUP($A1517,Finnifty!$A$14:$I$486,C$15+1,FALSE),All_curves!C1516)</f>
        <v>1125887.8799999999</v>
      </c>
      <c r="D1517">
        <f>IFERROR(VLOOKUP($A1517,Finnifty!$A$14:$I$486,D$15+1,FALSE),All_curves!D1516)</f>
        <v>1187414</v>
      </c>
      <c r="E1517">
        <f>IFERROR(VLOOKUP($A1517,Finnifty!$A$14:$I$486,E$15+1,FALSE),All_curves!E1516)</f>
        <v>1105300.5</v>
      </c>
      <c r="F1517">
        <f>IFERROR(VLOOKUP($A1517,Finnifty!$A$14:$I$486,F$15+1,FALSE),All_curves!F1516)</f>
        <v>1144848.1299999999</v>
      </c>
      <c r="G1517">
        <f>IFERROR(VLOOKUP($A1517,Finnifty!$A$14:$I$486,G$15+1,FALSE),All_curves!G1516)</f>
        <v>1183613.1299999999</v>
      </c>
      <c r="H1517">
        <f>IFERROR(VLOOKUP($A1517,Finnifty!$A$14:$I$486,H$15+1,FALSE),All_curves!H1516)</f>
        <v>1200929.1299999999</v>
      </c>
      <c r="I1517">
        <f>IFERROR(VLOOKUP($A1517,Finnifty!$A$14:$I$486,I$15+1,FALSE),All_curves!I1516)</f>
        <v>1159355.25</v>
      </c>
      <c r="J1517">
        <f>IFERROR(VLOOKUP($A1517,Banknifty!$A$14:$I$4860,2,FALSE),All_curves!J1516)</f>
        <v>20368304</v>
      </c>
      <c r="K1517">
        <f>IFERROR(VLOOKUP($A1517,Banknifty!$A$14:$I$4860,3,FALSE),All_curves!K1516)</f>
        <v>35869780</v>
      </c>
      <c r="L1517">
        <f>IFERROR(VLOOKUP($A1517,Banknifty!$A$14:$I$4860,4,FALSE),All_curves!L1516)</f>
        <v>26639334</v>
      </c>
      <c r="M1517">
        <f>IFERROR(VLOOKUP($A1517,Banknifty!$A$14:$I$4860,5,FALSE),All_curves!M1516)</f>
        <v>36869788</v>
      </c>
      <c r="N1517">
        <f>IFERROR(VLOOKUP($A1517,Banknifty!$A$14:$I$4860,6,FALSE),All_curves!N1516)</f>
        <v>20456892</v>
      </c>
      <c r="O1517">
        <f>IFERROR(VLOOKUP($A1517,Banknifty!$A$14:$I$4860,7,FALSE),All_curves!O1516)</f>
        <v>34947516</v>
      </c>
      <c r="P1517">
        <f>IFERROR(VLOOKUP($A1517,Banknifty!$A$14:$I$4860,8,FALSE),All_curves!P1516)</f>
        <v>34947516</v>
      </c>
      <c r="Q1517">
        <f>IFERROR(VLOOKUP($A1517,Banknifty!$A$14:$I$4860,9,FALSE),All_curves!Q1516)</f>
        <v>27244586</v>
      </c>
      <c r="R1517">
        <f>IFERROR(VLOOKUP($A1517,Nifty!$A$14:$I$4860,2,FALSE),All_curves!R1516)</f>
        <v>11459992</v>
      </c>
      <c r="S1517">
        <f>IFERROR(VLOOKUP($A1517,Nifty!$A$14:$I$4860,3,FALSE),All_curves!S1516)</f>
        <v>14156991</v>
      </c>
      <c r="T1517">
        <f>IFERROR(VLOOKUP($A1517,Nifty!$A$14:$I$4860,4,FALSE),All_curves!T1516)</f>
        <v>14337071</v>
      </c>
      <c r="U1517">
        <f>IFERROR(VLOOKUP($A1517,Nifty!$A$14:$I$4860,5,FALSE),All_curves!U1516)</f>
        <v>13971488</v>
      </c>
      <c r="V1517">
        <f>IFERROR(VLOOKUP($A1517,Nifty!$A$14:$I$4860,6,FALSE),All_curves!V1516)</f>
        <v>12273862</v>
      </c>
      <c r="W1517">
        <f>IFERROR(VLOOKUP($A1517,Nifty!$A$14:$I$4860,7,FALSE),All_curves!W1516)</f>
        <v>14175843</v>
      </c>
      <c r="X1517">
        <f>IFERROR(VLOOKUP($A1517,Nifty!$A$14:$I$4860,8,FALSE),All_curves!X1516)</f>
        <v>14072104</v>
      </c>
      <c r="Y1517">
        <f>IFERROR(VLOOKUP($A1517,Nifty!$A$14:$I$4860,9,FALSE),All_curves!Y1516)</f>
        <v>13161725</v>
      </c>
      <c r="AA1517" s="5">
        <f t="shared" si="647"/>
        <v>-6.5035511857134409E-3</v>
      </c>
      <c r="AB1517" s="5">
        <f t="shared" si="648"/>
        <v>-4.0825800368111675E-3</v>
      </c>
      <c r="AC1517" s="5">
        <f t="shared" si="649"/>
        <v>0</v>
      </c>
      <c r="AD1517" s="5">
        <f t="shared" si="650"/>
        <v>6.7889146919419829E-4</v>
      </c>
      <c r="AE1517" s="5">
        <f t="shared" si="651"/>
        <v>-6.5933638939965622E-3</v>
      </c>
      <c r="AF1517" s="5">
        <f t="shared" si="652"/>
        <v>-4.1607127451325221E-3</v>
      </c>
      <c r="AG1517" s="5">
        <f t="shared" si="653"/>
        <v>-2.1458039420857444E-3</v>
      </c>
      <c r="AH1517" s="5">
        <f t="shared" si="654"/>
        <v>2.6981959989984539E-3</v>
      </c>
      <c r="AI1517" s="5">
        <f t="shared" si="630"/>
        <v>2.3795331799996156E-3</v>
      </c>
      <c r="AJ1517" s="5">
        <f t="shared" si="631"/>
        <v>1.033915024955423E-3</v>
      </c>
      <c r="AK1517" s="5">
        <f t="shared" si="632"/>
        <v>2.4167728688064827E-3</v>
      </c>
      <c r="AL1517" s="5">
        <f t="shared" si="633"/>
        <v>1.8222564177585721E-3</v>
      </c>
      <c r="AM1517" s="5">
        <f t="shared" si="634"/>
        <v>2.1898677025966595E-3</v>
      </c>
      <c r="AN1517" s="5">
        <f t="shared" si="635"/>
        <v>3.9045194984943521E-4</v>
      </c>
      <c r="AO1517" s="5">
        <f t="shared" si="636"/>
        <v>3.9045194984943521E-4</v>
      </c>
      <c r="AP1517" s="5">
        <f t="shared" si="637"/>
        <v>8.0139902406335395E-3</v>
      </c>
      <c r="AQ1517" s="5">
        <f t="shared" si="638"/>
        <v>4.3438339336467902E-3</v>
      </c>
      <c r="AR1517" s="5">
        <f t="shared" si="639"/>
        <v>1.9830174493220554E-3</v>
      </c>
      <c r="AS1517" s="5">
        <f t="shared" si="640"/>
        <v>2.2432745628953032E-3</v>
      </c>
      <c r="AT1517" s="5">
        <f t="shared" si="641"/>
        <v>0</v>
      </c>
      <c r="AU1517" s="5">
        <f t="shared" si="642"/>
        <v>4.3437496368889938E-3</v>
      </c>
      <c r="AV1517" s="5">
        <f t="shared" si="643"/>
        <v>1.9829955043149106E-3</v>
      </c>
      <c r="AW1517" s="5">
        <f t="shared" si="644"/>
        <v>2.2432790833046834E-3</v>
      </c>
      <c r="AX1517" s="5">
        <f t="shared" si="645"/>
        <v>0</v>
      </c>
      <c r="AZ1517" s="7">
        <f t="shared" si="655"/>
        <v>167.78164670174414</v>
      </c>
      <c r="BA1517" s="4">
        <f t="shared" si="646"/>
        <v>6.5285271538646317E-4</v>
      </c>
      <c r="BB1517" s="5">
        <f>AZ1517/MAX($AZ$16:AZ1517)-1</f>
        <v>-2.7728903477923783E-3</v>
      </c>
    </row>
    <row r="1518" spans="1:54" x14ac:dyDescent="0.25">
      <c r="A1518" s="3">
        <v>44769</v>
      </c>
      <c r="B1518">
        <f>IFERROR(VLOOKUP($A1518,Finnifty!$A$14:$I$486,B$15+1,FALSE),All_curves!B1517)</f>
        <v>1215382.3799999999</v>
      </c>
      <c r="C1518">
        <f>IFERROR(VLOOKUP($A1518,Finnifty!$A$14:$I$486,C$15+1,FALSE),All_curves!C1517)</f>
        <v>1128875.5</v>
      </c>
      <c r="D1518">
        <f>IFERROR(VLOOKUP($A1518,Finnifty!$A$14:$I$486,D$15+1,FALSE),All_curves!D1517)</f>
        <v>1189790.8799999999</v>
      </c>
      <c r="E1518">
        <f>IFERROR(VLOOKUP($A1518,Finnifty!$A$14:$I$486,E$15+1,FALSE),All_curves!E1517)</f>
        <v>1106737.75</v>
      </c>
      <c r="F1518">
        <f>IFERROR(VLOOKUP($A1518,Finnifty!$A$14:$I$486,F$15+1,FALSE),All_curves!F1517)</f>
        <v>1146336.75</v>
      </c>
      <c r="G1518">
        <f>IFERROR(VLOOKUP($A1518,Finnifty!$A$14:$I$486,G$15+1,FALSE),All_curves!G1517)</f>
        <v>1186754</v>
      </c>
      <c r="H1518">
        <f>IFERROR(VLOOKUP($A1518,Finnifty!$A$14:$I$486,H$15+1,FALSE),All_curves!H1517)</f>
        <v>1203333</v>
      </c>
      <c r="I1518">
        <f>IFERROR(VLOOKUP($A1518,Finnifty!$A$14:$I$486,I$15+1,FALSE),All_curves!I1517)</f>
        <v>1160862.75</v>
      </c>
      <c r="J1518">
        <f>IFERROR(VLOOKUP($A1518,Banknifty!$A$14:$I$4860,2,FALSE),All_curves!J1517)</f>
        <v>20508722</v>
      </c>
      <c r="K1518">
        <f>IFERROR(VLOOKUP($A1518,Banknifty!$A$14:$I$4860,3,FALSE),All_curves!K1517)</f>
        <v>36065904</v>
      </c>
      <c r="L1518">
        <f>IFERROR(VLOOKUP($A1518,Banknifty!$A$14:$I$4860,4,FALSE),All_curves!L1517)</f>
        <v>26765678</v>
      </c>
      <c r="M1518">
        <f>IFERROR(VLOOKUP($A1518,Banknifty!$A$14:$I$4860,5,FALSE),All_curves!M1517)</f>
        <v>36976448</v>
      </c>
      <c r="N1518">
        <f>IFERROR(VLOOKUP($A1518,Banknifty!$A$14:$I$4860,6,FALSE),All_curves!N1517)</f>
        <v>20474884</v>
      </c>
      <c r="O1518">
        <f>IFERROR(VLOOKUP($A1518,Banknifty!$A$14:$I$4860,7,FALSE),All_curves!O1517)</f>
        <v>34916292</v>
      </c>
      <c r="P1518">
        <f>IFERROR(VLOOKUP($A1518,Banknifty!$A$14:$I$4860,8,FALSE),All_curves!P1517)</f>
        <v>34916292</v>
      </c>
      <c r="Q1518">
        <f>IFERROR(VLOOKUP($A1518,Banknifty!$A$14:$I$4860,9,FALSE),All_curves!Q1517)</f>
        <v>27232098</v>
      </c>
      <c r="R1518">
        <f>IFERROR(VLOOKUP($A1518,Nifty!$A$14:$I$4860,2,FALSE),All_curves!R1517)</f>
        <v>11507834</v>
      </c>
      <c r="S1518">
        <f>IFERROR(VLOOKUP($A1518,Nifty!$A$14:$I$4860,3,FALSE),All_curves!S1517)</f>
        <v>14238178</v>
      </c>
      <c r="T1518">
        <f>IFERROR(VLOOKUP($A1518,Nifty!$A$14:$I$4860,4,FALSE),All_curves!T1517)</f>
        <v>14387792</v>
      </c>
      <c r="U1518">
        <f>IFERROR(VLOOKUP($A1518,Nifty!$A$14:$I$4860,5,FALSE),All_curves!U1517)</f>
        <v>14050567</v>
      </c>
      <c r="V1518">
        <f>IFERROR(VLOOKUP($A1518,Nifty!$A$14:$I$4860,6,FALSE),All_curves!V1517)</f>
        <v>12325102</v>
      </c>
      <c r="W1518">
        <f>IFERROR(VLOOKUP($A1518,Nifty!$A$14:$I$4860,7,FALSE),All_curves!W1517)</f>
        <v>14257138</v>
      </c>
      <c r="X1518">
        <f>IFERROR(VLOOKUP($A1518,Nifty!$A$14:$I$4860,8,FALSE),All_curves!X1517)</f>
        <v>14121888</v>
      </c>
      <c r="Y1518">
        <f>IFERROR(VLOOKUP($A1518,Nifty!$A$14:$I$4860,9,FALSE),All_curves!Y1517)</f>
        <v>13161725</v>
      </c>
      <c r="AA1518" s="5">
        <f t="shared" si="647"/>
        <v>2.9844873994966381E-3</v>
      </c>
      <c r="AB1518" s="5">
        <f t="shared" si="648"/>
        <v>2.6535679556298764E-3</v>
      </c>
      <c r="AC1518" s="5">
        <f t="shared" si="649"/>
        <v>2.0017281251525354E-3</v>
      </c>
      <c r="AD1518" s="5">
        <f t="shared" si="650"/>
        <v>1.300325115206169E-3</v>
      </c>
      <c r="AE1518" s="5">
        <f t="shared" si="651"/>
        <v>1.300277269090877E-3</v>
      </c>
      <c r="AF1518" s="5">
        <f t="shared" si="652"/>
        <v>2.6536288930827379E-3</v>
      </c>
      <c r="AG1518" s="5">
        <f t="shared" si="653"/>
        <v>2.0016751529710053E-3</v>
      </c>
      <c r="AH1518" s="5">
        <f t="shared" si="654"/>
        <v>1.3002916923006147E-3</v>
      </c>
      <c r="AI1518" s="5">
        <f t="shared" si="630"/>
        <v>6.8939465946697975E-3</v>
      </c>
      <c r="AJ1518" s="5">
        <f t="shared" si="631"/>
        <v>5.467666654214165E-3</v>
      </c>
      <c r="AK1518" s="5">
        <f t="shared" si="632"/>
        <v>4.7427612116728302E-3</v>
      </c>
      <c r="AL1518" s="5">
        <f t="shared" si="633"/>
        <v>2.8928834632844236E-3</v>
      </c>
      <c r="AM1518" s="5">
        <f t="shared" si="634"/>
        <v>8.7950799173208694E-4</v>
      </c>
      <c r="AN1518" s="5">
        <f t="shared" si="635"/>
        <v>-8.934540583657169E-4</v>
      </c>
      <c r="AO1518" s="5">
        <f t="shared" si="636"/>
        <v>-8.934540583657169E-4</v>
      </c>
      <c r="AP1518" s="5">
        <f t="shared" si="637"/>
        <v>-4.5836629706907939E-4</v>
      </c>
      <c r="AQ1518" s="5">
        <f t="shared" si="638"/>
        <v>4.1746975041518919E-3</v>
      </c>
      <c r="AR1518" s="5">
        <f t="shared" si="639"/>
        <v>5.7347638350551122E-3</v>
      </c>
      <c r="AS1518" s="5">
        <f t="shared" si="640"/>
        <v>3.5377518880947978E-3</v>
      </c>
      <c r="AT1518" s="5">
        <f t="shared" si="641"/>
        <v>5.6600270493736282E-3</v>
      </c>
      <c r="AU1518" s="5">
        <f t="shared" si="642"/>
        <v>4.1747251191190937E-3</v>
      </c>
      <c r="AV1518" s="5">
        <f t="shared" si="643"/>
        <v>5.7347559506690793E-3</v>
      </c>
      <c r="AW1518" s="5">
        <f t="shared" si="644"/>
        <v>3.5377794251663097E-3</v>
      </c>
      <c r="AX1518" s="5">
        <f t="shared" si="645"/>
        <v>0</v>
      </c>
      <c r="AZ1518" s="7">
        <f t="shared" si="655"/>
        <v>168.25270747403519</v>
      </c>
      <c r="BA1518" s="4">
        <f t="shared" si="646"/>
        <v>2.8075822448472149E-3</v>
      </c>
      <c r="BB1518" s="5">
        <f>AZ1518/MAX($AZ$16:AZ1518)-1</f>
        <v>0</v>
      </c>
    </row>
    <row r="1519" spans="1:54" x14ac:dyDescent="0.25">
      <c r="A1519" s="3">
        <v>44770</v>
      </c>
      <c r="B1519">
        <f>IFERROR(VLOOKUP($A1519,Finnifty!$A$14:$I$486,B$15+1,FALSE),All_curves!B1518)</f>
        <v>1223605.25</v>
      </c>
      <c r="C1519">
        <f>IFERROR(VLOOKUP($A1519,Finnifty!$A$14:$I$486,C$15+1,FALSE),All_curves!C1518)</f>
        <v>1131854.1299999999</v>
      </c>
      <c r="D1519">
        <f>IFERROR(VLOOKUP($A1519,Finnifty!$A$14:$I$486,D$15+1,FALSE),All_curves!D1518)</f>
        <v>1192791.1299999999</v>
      </c>
      <c r="E1519">
        <f>IFERROR(VLOOKUP($A1519,Finnifty!$A$14:$I$486,E$15+1,FALSE),All_curves!E1518)</f>
        <v>1108873.1299999999</v>
      </c>
      <c r="F1519">
        <f>IFERROR(VLOOKUP($A1519,Finnifty!$A$14:$I$486,F$15+1,FALSE),All_curves!F1518)</f>
        <v>1149419.8799999999</v>
      </c>
      <c r="G1519">
        <f>IFERROR(VLOOKUP($A1519,Finnifty!$A$14:$I$486,G$15+1,FALSE),All_curves!G1518)</f>
        <v>1189472</v>
      </c>
      <c r="H1519">
        <f>IFERROR(VLOOKUP($A1519,Finnifty!$A$14:$I$486,H$15+1,FALSE),All_curves!H1518)</f>
        <v>1206367.5</v>
      </c>
      <c r="I1519">
        <f>IFERROR(VLOOKUP($A1519,Finnifty!$A$14:$I$486,I$15+1,FALSE),All_curves!I1518)</f>
        <v>1163327.5</v>
      </c>
      <c r="J1519">
        <f>IFERROR(VLOOKUP($A1519,Banknifty!$A$14:$I$4860,2,FALSE),All_curves!J1518)</f>
        <v>20864574</v>
      </c>
      <c r="K1519">
        <f>IFERROR(VLOOKUP($A1519,Banknifty!$A$14:$I$4860,3,FALSE),All_curves!K1518)</f>
        <v>36447312</v>
      </c>
      <c r="L1519">
        <f>IFERROR(VLOOKUP($A1519,Banknifty!$A$14:$I$4860,4,FALSE),All_curves!L1518)</f>
        <v>27117086</v>
      </c>
      <c r="M1519">
        <f>IFERROR(VLOOKUP($A1519,Banknifty!$A$14:$I$4860,5,FALSE),All_curves!M1518)</f>
        <v>37425060</v>
      </c>
      <c r="N1519">
        <f>IFERROR(VLOOKUP($A1519,Banknifty!$A$14:$I$4860,6,FALSE),All_curves!N1518)</f>
        <v>20611422</v>
      </c>
      <c r="O1519">
        <f>IFERROR(VLOOKUP($A1519,Banknifty!$A$14:$I$4860,7,FALSE),All_curves!O1518)</f>
        <v>35044140</v>
      </c>
      <c r="P1519">
        <f>IFERROR(VLOOKUP($A1519,Banknifty!$A$14:$I$4860,8,FALSE),All_curves!P1518)</f>
        <v>35044140</v>
      </c>
      <c r="Q1519">
        <f>IFERROR(VLOOKUP($A1519,Banknifty!$A$14:$I$4860,9,FALSE),All_curves!Q1518)</f>
        <v>27266088</v>
      </c>
      <c r="R1519">
        <f>IFERROR(VLOOKUP($A1519,Nifty!$A$14:$I$4860,2,FALSE),All_curves!R1518)</f>
        <v>11702791</v>
      </c>
      <c r="S1519">
        <f>IFERROR(VLOOKUP($A1519,Nifty!$A$14:$I$4860,3,FALSE),All_curves!S1518)</f>
        <v>14422740</v>
      </c>
      <c r="T1519">
        <f>IFERROR(VLOOKUP($A1519,Nifty!$A$14:$I$4860,4,FALSE),All_curves!T1518)</f>
        <v>14585089</v>
      </c>
      <c r="U1519">
        <f>IFERROR(VLOOKUP($A1519,Nifty!$A$14:$I$4860,5,FALSE),All_curves!U1518)</f>
        <v>14096924</v>
      </c>
      <c r="V1519">
        <f>IFERROR(VLOOKUP($A1519,Nifty!$A$14:$I$4860,6,FALSE),All_curves!V1518)</f>
        <v>12460068</v>
      </c>
      <c r="W1519">
        <f>IFERROR(VLOOKUP($A1519,Nifty!$A$14:$I$4860,7,FALSE),All_curves!W1518)</f>
        <v>14405787</v>
      </c>
      <c r="X1519">
        <f>IFERROR(VLOOKUP($A1519,Nifty!$A$14:$I$4860,8,FALSE),All_curves!X1518)</f>
        <v>14248268</v>
      </c>
      <c r="Y1519">
        <f>IFERROR(VLOOKUP($A1519,Nifty!$A$14:$I$4860,9,FALSE),All_curves!Y1518)</f>
        <v>13161725</v>
      </c>
      <c r="AA1519" s="5">
        <f t="shared" si="647"/>
        <v>6.7656649753307097E-3</v>
      </c>
      <c r="AB1519" s="5">
        <f t="shared" si="648"/>
        <v>2.6385814910501182E-3</v>
      </c>
      <c r="AC1519" s="5">
        <f t="shared" si="649"/>
        <v>2.521661621746496E-3</v>
      </c>
      <c r="AD1519" s="5">
        <f t="shared" si="650"/>
        <v>1.9294363095501144E-3</v>
      </c>
      <c r="AE1519" s="5">
        <f t="shared" si="651"/>
        <v>2.6895499947985346E-3</v>
      </c>
      <c r="AF1519" s="5">
        <f t="shared" si="652"/>
        <v>2.2902808838225486E-3</v>
      </c>
      <c r="AG1519" s="5">
        <f t="shared" si="653"/>
        <v>2.5217458508990376E-3</v>
      </c>
      <c r="AH1519" s="5">
        <f t="shared" si="654"/>
        <v>2.1232053487805214E-3</v>
      </c>
      <c r="AI1519" s="5">
        <f t="shared" si="630"/>
        <v>1.7351251823492397E-2</v>
      </c>
      <c r="AJ1519" s="5">
        <f t="shared" si="631"/>
        <v>1.0575306805008955E-2</v>
      </c>
      <c r="AK1519" s="5">
        <f t="shared" si="632"/>
        <v>1.3129052811589492E-2</v>
      </c>
      <c r="AL1519" s="5">
        <f t="shared" si="633"/>
        <v>1.2132371394894426E-2</v>
      </c>
      <c r="AM1519" s="5">
        <f t="shared" si="634"/>
        <v>6.668560368888965E-3</v>
      </c>
      <c r="AN1519" s="5">
        <f t="shared" si="635"/>
        <v>3.6615571894060839E-3</v>
      </c>
      <c r="AO1519" s="5">
        <f t="shared" si="636"/>
        <v>3.6615571894060839E-3</v>
      </c>
      <c r="AP1519" s="5">
        <f t="shared" si="637"/>
        <v>1.2481594330338019E-3</v>
      </c>
      <c r="AQ1519" s="5">
        <f t="shared" si="638"/>
        <v>1.6941241940055862E-2</v>
      </c>
      <c r="AR1519" s="5">
        <f t="shared" si="639"/>
        <v>1.2962473147898557E-2</v>
      </c>
      <c r="AS1519" s="5">
        <f t="shared" si="640"/>
        <v>1.3712805967726061E-2</v>
      </c>
      <c r="AT1519" s="5">
        <f t="shared" si="641"/>
        <v>3.2992974589567403E-3</v>
      </c>
      <c r="AU1519" s="5">
        <f t="shared" si="642"/>
        <v>1.0950497610486387E-2</v>
      </c>
      <c r="AV1519" s="5">
        <f t="shared" si="643"/>
        <v>1.0426286117171557E-2</v>
      </c>
      <c r="AW1519" s="5">
        <f t="shared" si="644"/>
        <v>8.9492283184797738E-3</v>
      </c>
      <c r="AX1519" s="5">
        <f t="shared" si="645"/>
        <v>0</v>
      </c>
      <c r="AZ1519" s="7">
        <f t="shared" si="655"/>
        <v>169.43853695124142</v>
      </c>
      <c r="BA1519" s="4">
        <f t="shared" si="646"/>
        <v>7.0479072521863837E-3</v>
      </c>
      <c r="BB1519" s="5">
        <f>AZ1519/MAX($AZ$16:AZ1519)-1</f>
        <v>0</v>
      </c>
    </row>
    <row r="1520" spans="1:54" x14ac:dyDescent="0.25">
      <c r="A1520" s="3">
        <v>44771</v>
      </c>
      <c r="B1520">
        <f>IFERROR(VLOOKUP($A1520,Finnifty!$A$14:$I$486,B$15+1,FALSE),All_curves!B1519)</f>
        <v>1237708.5</v>
      </c>
      <c r="C1520">
        <f>IFERROR(VLOOKUP($A1520,Finnifty!$A$14:$I$486,C$15+1,FALSE),All_curves!C1519)</f>
        <v>1139252.5</v>
      </c>
      <c r="D1520">
        <f>IFERROR(VLOOKUP($A1520,Finnifty!$A$14:$I$486,D$15+1,FALSE),All_curves!D1519)</f>
        <v>1202953.75</v>
      </c>
      <c r="E1520">
        <f>IFERROR(VLOOKUP($A1520,Finnifty!$A$14:$I$486,E$15+1,FALSE),All_curves!E1519)</f>
        <v>1111634.5</v>
      </c>
      <c r="F1520">
        <f>IFERROR(VLOOKUP($A1520,Finnifty!$A$14:$I$486,F$15+1,FALSE),All_curves!F1519)</f>
        <v>1159214.3799999999</v>
      </c>
      <c r="G1520">
        <f>IFERROR(VLOOKUP($A1520,Finnifty!$A$14:$I$486,G$15+1,FALSE),All_curves!G1519)</f>
        <v>1196852.3799999999</v>
      </c>
      <c r="H1520">
        <f>IFERROR(VLOOKUP($A1520,Finnifty!$A$14:$I$486,H$15+1,FALSE),All_curves!H1519)</f>
        <v>1218188.8799999999</v>
      </c>
      <c r="I1520">
        <f>IFERROR(VLOOKUP($A1520,Finnifty!$A$14:$I$486,I$15+1,FALSE),All_curves!I1519)</f>
        <v>1172085.5</v>
      </c>
      <c r="J1520">
        <f>IFERROR(VLOOKUP($A1520,Banknifty!$A$14:$I$4860,2,FALSE),All_curves!J1519)</f>
        <v>20788840</v>
      </c>
      <c r="K1520">
        <f>IFERROR(VLOOKUP($A1520,Banknifty!$A$14:$I$4860,3,FALSE),All_curves!K1519)</f>
        <v>36307248</v>
      </c>
      <c r="L1520">
        <f>IFERROR(VLOOKUP($A1520,Banknifty!$A$14:$I$4860,4,FALSE),All_curves!L1519)</f>
        <v>27117086</v>
      </c>
      <c r="M1520">
        <f>IFERROR(VLOOKUP($A1520,Banknifty!$A$14:$I$4860,5,FALSE),All_curves!M1519)</f>
        <v>37382468</v>
      </c>
      <c r="N1520">
        <f>IFERROR(VLOOKUP($A1520,Banknifty!$A$14:$I$4860,6,FALSE),All_curves!N1519)</f>
        <v>20616168</v>
      </c>
      <c r="O1520">
        <f>IFERROR(VLOOKUP($A1520,Banknifty!$A$14:$I$4860,7,FALSE),All_curves!O1519)</f>
        <v>35055040</v>
      </c>
      <c r="P1520">
        <f>IFERROR(VLOOKUP($A1520,Banknifty!$A$14:$I$4860,8,FALSE),All_curves!P1519)</f>
        <v>35055040</v>
      </c>
      <c r="Q1520">
        <f>IFERROR(VLOOKUP($A1520,Banknifty!$A$14:$I$4860,9,FALSE),All_curves!Q1519)</f>
        <v>27234300</v>
      </c>
      <c r="R1520">
        <f>IFERROR(VLOOKUP($A1520,Nifty!$A$14:$I$4860,2,FALSE),All_curves!R1519)</f>
        <v>11714596</v>
      </c>
      <c r="S1520">
        <f>IFERROR(VLOOKUP($A1520,Nifty!$A$14:$I$4860,3,FALSE),All_curves!S1519)</f>
        <v>14418108</v>
      </c>
      <c r="T1520">
        <f>IFERROR(VLOOKUP($A1520,Nifty!$A$14:$I$4860,4,FALSE),All_curves!T1519)</f>
        <v>14589137</v>
      </c>
      <c r="U1520">
        <f>IFERROR(VLOOKUP($A1520,Nifty!$A$14:$I$4860,5,FALSE),All_curves!U1519)</f>
        <v>14096924</v>
      </c>
      <c r="V1520">
        <f>IFERROR(VLOOKUP($A1520,Nifty!$A$14:$I$4860,6,FALSE),All_curves!V1519)</f>
        <v>12562537</v>
      </c>
      <c r="W1520">
        <f>IFERROR(VLOOKUP($A1520,Nifty!$A$14:$I$4860,7,FALSE),All_curves!W1519)</f>
        <v>14504502</v>
      </c>
      <c r="X1520">
        <f>IFERROR(VLOOKUP($A1520,Nifty!$A$14:$I$4860,8,FALSE),All_curves!X1519)</f>
        <v>14350703</v>
      </c>
      <c r="Y1520">
        <f>IFERROR(VLOOKUP($A1520,Nifty!$A$14:$I$4860,9,FALSE),All_curves!Y1519)</f>
        <v>13236221</v>
      </c>
      <c r="AA1520" s="5">
        <f t="shared" si="647"/>
        <v>1.1525980294706972E-2</v>
      </c>
      <c r="AB1520" s="5">
        <f t="shared" si="648"/>
        <v>6.5365048409551374E-3</v>
      </c>
      <c r="AC1520" s="5">
        <f t="shared" si="649"/>
        <v>8.5200331763031212E-3</v>
      </c>
      <c r="AD1520" s="5">
        <f t="shared" si="650"/>
        <v>2.4902488168327963E-3</v>
      </c>
      <c r="AE1520" s="5">
        <f t="shared" si="651"/>
        <v>8.521255087392543E-3</v>
      </c>
      <c r="AF1520" s="5">
        <f t="shared" si="652"/>
        <v>6.2047530332784984E-3</v>
      </c>
      <c r="AG1520" s="5">
        <f t="shared" si="653"/>
        <v>9.7991532431036532E-3</v>
      </c>
      <c r="AH1520" s="5">
        <f t="shared" si="654"/>
        <v>7.5284045120569409E-3</v>
      </c>
      <c r="AI1520" s="5">
        <f t="shared" si="630"/>
        <v>-3.6297889427313601E-3</v>
      </c>
      <c r="AJ1520" s="5">
        <f t="shared" si="631"/>
        <v>-3.8429171402269979E-3</v>
      </c>
      <c r="AK1520" s="5">
        <f t="shared" si="632"/>
        <v>0</v>
      </c>
      <c r="AL1520" s="5">
        <f t="shared" si="633"/>
        <v>-1.1380609677045239E-3</v>
      </c>
      <c r="AM1520" s="5">
        <f t="shared" si="634"/>
        <v>2.3026067779308157E-4</v>
      </c>
      <c r="AN1520" s="5">
        <f t="shared" si="635"/>
        <v>3.1103631020767963E-4</v>
      </c>
      <c r="AO1520" s="5">
        <f t="shared" si="636"/>
        <v>3.1103631020767963E-4</v>
      </c>
      <c r="AP1520" s="5">
        <f t="shared" si="637"/>
        <v>-1.165843813017875E-3</v>
      </c>
      <c r="AQ1520" s="5">
        <f t="shared" si="638"/>
        <v>1.0087337285609177E-3</v>
      </c>
      <c r="AR1520" s="5">
        <f t="shared" si="639"/>
        <v>-3.2115950228595036E-4</v>
      </c>
      <c r="AS1520" s="5">
        <f t="shared" si="640"/>
        <v>2.7754372976396269E-4</v>
      </c>
      <c r="AT1520" s="5">
        <f t="shared" si="641"/>
        <v>0</v>
      </c>
      <c r="AU1520" s="5">
        <f t="shared" si="642"/>
        <v>8.2237913950389263E-3</v>
      </c>
      <c r="AV1520" s="5">
        <f t="shared" si="643"/>
        <v>6.852454503179839E-3</v>
      </c>
      <c r="AW1520" s="5">
        <f t="shared" si="644"/>
        <v>7.1892948672778179E-3</v>
      </c>
      <c r="AX1520" s="5">
        <f t="shared" si="645"/>
        <v>5.6600483599225093E-3</v>
      </c>
      <c r="AZ1520" s="7">
        <f t="shared" si="655"/>
        <v>170.01104691119258</v>
      </c>
      <c r="BA1520" s="4">
        <f t="shared" si="646"/>
        <v>3.3788651050256401E-3</v>
      </c>
      <c r="BB1520" s="5">
        <f>AZ1520/MAX($AZ$16:AZ1520)-1</f>
        <v>0</v>
      </c>
    </row>
    <row r="1521" spans="1:54" x14ac:dyDescent="0.25">
      <c r="A1521" s="3">
        <v>44774</v>
      </c>
      <c r="B1521">
        <f>IFERROR(VLOOKUP($A1521,Finnifty!$A$14:$I$486,B$15+1,FALSE),All_curves!B1520)</f>
        <v>1237828.25</v>
      </c>
      <c r="C1521">
        <f>IFERROR(VLOOKUP($A1521,Finnifty!$A$14:$I$486,C$15+1,FALSE),All_curves!C1520)</f>
        <v>1139437.1299999999</v>
      </c>
      <c r="D1521">
        <f>IFERROR(VLOOKUP($A1521,Finnifty!$A$14:$I$486,D$15+1,FALSE),All_curves!D1520)</f>
        <v>1201512.1299999999</v>
      </c>
      <c r="E1521">
        <f>IFERROR(VLOOKUP($A1521,Finnifty!$A$14:$I$486,E$15+1,FALSE),All_curves!E1520)</f>
        <v>1109455.5</v>
      </c>
      <c r="F1521">
        <f>IFERROR(VLOOKUP($A1521,Finnifty!$A$14:$I$486,F$15+1,FALSE),All_curves!F1520)</f>
        <v>1157981</v>
      </c>
      <c r="G1521">
        <f>IFERROR(VLOOKUP($A1521,Finnifty!$A$14:$I$486,G$15+1,FALSE),All_curves!G1520)</f>
        <v>1194944.5</v>
      </c>
      <c r="H1521">
        <f>IFERROR(VLOOKUP($A1521,Finnifty!$A$14:$I$486,H$15+1,FALSE),All_curves!H1520)</f>
        <v>1217005.3799999999</v>
      </c>
      <c r="I1521">
        <f>IFERROR(VLOOKUP($A1521,Finnifty!$A$14:$I$486,I$15+1,FALSE),All_curves!I1520)</f>
        <v>1171585.6299999999</v>
      </c>
      <c r="J1521">
        <f>IFERROR(VLOOKUP($A1521,Banknifty!$A$14:$I$4860,2,FALSE),All_curves!J1520)</f>
        <v>20808176</v>
      </c>
      <c r="K1521">
        <f>IFERROR(VLOOKUP($A1521,Banknifty!$A$14:$I$4860,3,FALSE),All_curves!K1520)</f>
        <v>36337948</v>
      </c>
      <c r="L1521">
        <f>IFERROR(VLOOKUP($A1521,Banknifty!$A$14:$I$4860,4,FALSE),All_curves!L1520)</f>
        <v>27123942</v>
      </c>
      <c r="M1521">
        <f>IFERROR(VLOOKUP($A1521,Banknifty!$A$14:$I$4860,5,FALSE),All_curves!M1520)</f>
        <v>37386692</v>
      </c>
      <c r="N1521">
        <f>IFERROR(VLOOKUP($A1521,Banknifty!$A$14:$I$4860,6,FALSE),All_curves!N1520)</f>
        <v>20665224</v>
      </c>
      <c r="O1521">
        <f>IFERROR(VLOOKUP($A1521,Banknifty!$A$14:$I$4860,7,FALSE),All_curves!O1520)</f>
        <v>35091284</v>
      </c>
      <c r="P1521">
        <f>IFERROR(VLOOKUP($A1521,Banknifty!$A$14:$I$4860,8,FALSE),All_curves!P1520)</f>
        <v>35091284</v>
      </c>
      <c r="Q1521">
        <f>IFERROR(VLOOKUP($A1521,Banknifty!$A$14:$I$4860,9,FALSE),All_curves!Q1520)</f>
        <v>27283926</v>
      </c>
      <c r="R1521">
        <f>IFERROR(VLOOKUP($A1521,Nifty!$A$14:$I$4860,2,FALSE),All_curves!R1520)</f>
        <v>11713044</v>
      </c>
      <c r="S1521">
        <f>IFERROR(VLOOKUP($A1521,Nifty!$A$14:$I$4860,3,FALSE),All_curves!S1520)</f>
        <v>14441723</v>
      </c>
      <c r="T1521">
        <f>IFERROR(VLOOKUP($A1521,Nifty!$A$14:$I$4860,4,FALSE),All_curves!T1520)</f>
        <v>14586142</v>
      </c>
      <c r="U1521">
        <f>IFERROR(VLOOKUP($A1521,Nifty!$A$14:$I$4860,5,FALSE),All_curves!U1520)</f>
        <v>14105127</v>
      </c>
      <c r="V1521">
        <f>IFERROR(VLOOKUP($A1521,Nifty!$A$14:$I$4860,6,FALSE),All_curves!V1520)</f>
        <v>12560873</v>
      </c>
      <c r="W1521">
        <f>IFERROR(VLOOKUP($A1521,Nifty!$A$14:$I$4860,7,FALSE),All_curves!W1520)</f>
        <v>14528258</v>
      </c>
      <c r="X1521">
        <f>IFERROR(VLOOKUP($A1521,Nifty!$A$14:$I$4860,8,FALSE),All_curves!X1520)</f>
        <v>14347758</v>
      </c>
      <c r="Y1521">
        <f>IFERROR(VLOOKUP($A1521,Nifty!$A$14:$I$4860,9,FALSE),All_curves!Y1520)</f>
        <v>13352052</v>
      </c>
      <c r="AA1521" s="5">
        <f t="shared" si="647"/>
        <v>9.6751375626924485E-5</v>
      </c>
      <c r="AB1521" s="5">
        <f t="shared" si="648"/>
        <v>1.6206240495408863E-4</v>
      </c>
      <c r="AC1521" s="5">
        <f t="shared" si="649"/>
        <v>-1.1984001878709849E-3</v>
      </c>
      <c r="AD1521" s="5">
        <f t="shared" si="650"/>
        <v>-1.9601766587848957E-3</v>
      </c>
      <c r="AE1521" s="5">
        <f t="shared" si="651"/>
        <v>-1.0639792097816292E-3</v>
      </c>
      <c r="AF1521" s="5">
        <f t="shared" si="652"/>
        <v>-1.5940813018225919E-3</v>
      </c>
      <c r="AG1521" s="5">
        <f t="shared" si="653"/>
        <v>-9.715242188058637E-4</v>
      </c>
      <c r="AH1521" s="5">
        <f t="shared" si="654"/>
        <v>-4.2647912630955354E-4</v>
      </c>
      <c r="AI1521" s="5">
        <f t="shared" si="630"/>
        <v>9.3011442677903844E-4</v>
      </c>
      <c r="AJ1521" s="5">
        <f t="shared" si="631"/>
        <v>8.455611948336994E-4</v>
      </c>
      <c r="AK1521" s="5">
        <f t="shared" si="632"/>
        <v>2.5282952600447217E-4</v>
      </c>
      <c r="AL1521" s="5">
        <f t="shared" si="633"/>
        <v>1.1299414474175151E-4</v>
      </c>
      <c r="AM1521" s="5">
        <f t="shared" si="634"/>
        <v>2.3794916688688605E-3</v>
      </c>
      <c r="AN1521" s="5">
        <f t="shared" si="635"/>
        <v>1.0339169488895461E-3</v>
      </c>
      <c r="AO1521" s="5">
        <f t="shared" si="636"/>
        <v>1.0339169488895461E-3</v>
      </c>
      <c r="AP1521" s="5">
        <f t="shared" si="637"/>
        <v>1.8221874621342504E-3</v>
      </c>
      <c r="AQ1521" s="5">
        <f t="shared" si="638"/>
        <v>-1.3248429565992925E-4</v>
      </c>
      <c r="AR1521" s="5">
        <f t="shared" si="639"/>
        <v>1.6378709328574992E-3</v>
      </c>
      <c r="AS1521" s="5">
        <f t="shared" si="640"/>
        <v>-2.0528973029732001E-4</v>
      </c>
      <c r="AT1521" s="5">
        <f t="shared" si="641"/>
        <v>5.8189999463720277E-4</v>
      </c>
      <c r="AU1521" s="5">
        <f t="shared" si="642"/>
        <v>-1.3245732131972332E-4</v>
      </c>
      <c r="AV1521" s="5">
        <f t="shared" si="643"/>
        <v>1.6378363076512414E-3</v>
      </c>
      <c r="AW1521" s="5">
        <f t="shared" si="644"/>
        <v>-2.0521642737636459E-4</v>
      </c>
      <c r="AX1521" s="5">
        <f t="shared" si="645"/>
        <v>8.7510627089106841E-3</v>
      </c>
      <c r="AZ1521" s="7">
        <f t="shared" si="655"/>
        <v>170.10588762732039</v>
      </c>
      <c r="BA1521" s="4">
        <f t="shared" si="646"/>
        <v>5.5785031532291462E-4</v>
      </c>
      <c r="BB1521" s="5">
        <f>AZ1521/MAX($AZ$16:AZ1521)-1</f>
        <v>0</v>
      </c>
    </row>
    <row r="1522" spans="1:54" x14ac:dyDescent="0.25">
      <c r="A1522" s="3">
        <v>44775</v>
      </c>
      <c r="B1522">
        <f>IFERROR(VLOOKUP($A1522,Finnifty!$A$14:$I$486,B$15+1,FALSE),All_curves!B1521)</f>
        <v>1236963.5</v>
      </c>
      <c r="C1522">
        <f>IFERROR(VLOOKUP($A1522,Finnifty!$A$14:$I$486,C$15+1,FALSE),All_curves!C1521)</f>
        <v>1124870.5</v>
      </c>
      <c r="D1522">
        <f>IFERROR(VLOOKUP($A1522,Finnifty!$A$14:$I$486,D$15+1,FALSE),All_curves!D1521)</f>
        <v>1191090.75</v>
      </c>
      <c r="E1522">
        <f>IFERROR(VLOOKUP($A1522,Finnifty!$A$14:$I$486,E$15+1,FALSE),All_curves!E1521)</f>
        <v>1094077.6299999999</v>
      </c>
      <c r="F1522">
        <f>IFERROR(VLOOKUP($A1522,Finnifty!$A$14:$I$486,F$15+1,FALSE),All_curves!F1521)</f>
        <v>1146389.3799999999</v>
      </c>
      <c r="G1522">
        <f>IFERROR(VLOOKUP($A1522,Finnifty!$A$14:$I$486,G$15+1,FALSE),All_curves!G1521)</f>
        <v>1178727.75</v>
      </c>
      <c r="H1522">
        <f>IFERROR(VLOOKUP($A1522,Finnifty!$A$14:$I$486,H$15+1,FALSE),All_curves!H1521)</f>
        <v>1207348.3799999999</v>
      </c>
      <c r="I1522">
        <f>IFERROR(VLOOKUP($A1522,Finnifty!$A$14:$I$486,I$15+1,FALSE),All_curves!I1521)</f>
        <v>1161986.25</v>
      </c>
      <c r="J1522">
        <f>IFERROR(VLOOKUP($A1522,Banknifty!$A$14:$I$4860,2,FALSE),All_curves!J1521)</f>
        <v>20701054</v>
      </c>
      <c r="K1522">
        <f>IFERROR(VLOOKUP($A1522,Banknifty!$A$14:$I$4860,3,FALSE),All_curves!K1521)</f>
        <v>36121684</v>
      </c>
      <c r="L1522">
        <f>IFERROR(VLOOKUP($A1522,Banknifty!$A$14:$I$4860,4,FALSE),All_curves!L1521)</f>
        <v>26950894</v>
      </c>
      <c r="M1522">
        <f>IFERROR(VLOOKUP($A1522,Banknifty!$A$14:$I$4860,5,FALSE),All_curves!M1521)</f>
        <v>37177320</v>
      </c>
      <c r="N1522">
        <f>IFERROR(VLOOKUP($A1522,Banknifty!$A$14:$I$4860,6,FALSE),All_curves!N1521)</f>
        <v>20807688</v>
      </c>
      <c r="O1522">
        <f>IFERROR(VLOOKUP($A1522,Banknifty!$A$14:$I$4860,7,FALSE),All_curves!O1521)</f>
        <v>35283152</v>
      </c>
      <c r="P1522">
        <f>IFERROR(VLOOKUP($A1522,Banknifty!$A$14:$I$4860,8,FALSE),All_curves!P1521)</f>
        <v>35283152</v>
      </c>
      <c r="Q1522">
        <f>IFERROR(VLOOKUP($A1522,Banknifty!$A$14:$I$4860,9,FALSE),All_curves!Q1521)</f>
        <v>27362856</v>
      </c>
      <c r="R1522">
        <f>IFERROR(VLOOKUP($A1522,Nifty!$A$14:$I$4860,2,FALSE),All_curves!R1521)</f>
        <v>11649261</v>
      </c>
      <c r="S1522">
        <f>IFERROR(VLOOKUP($A1522,Nifty!$A$14:$I$4860,3,FALSE),All_curves!S1521)</f>
        <v>14346878</v>
      </c>
      <c r="T1522">
        <f>IFERROR(VLOOKUP($A1522,Nifty!$A$14:$I$4860,4,FALSE),All_curves!T1521)</f>
        <v>14571521</v>
      </c>
      <c r="U1522">
        <f>IFERROR(VLOOKUP($A1522,Nifty!$A$14:$I$4860,5,FALSE),All_curves!U1521)</f>
        <v>14076172</v>
      </c>
      <c r="V1522">
        <f>IFERROR(VLOOKUP($A1522,Nifty!$A$14:$I$4860,6,FALSE),All_curves!V1521)</f>
        <v>12492473</v>
      </c>
      <c r="W1522">
        <f>IFERROR(VLOOKUP($A1522,Nifty!$A$14:$I$4860,7,FALSE),All_curves!W1521)</f>
        <v>14432845</v>
      </c>
      <c r="X1522">
        <f>IFERROR(VLOOKUP($A1522,Nifty!$A$14:$I$4860,8,FALSE),All_curves!X1521)</f>
        <v>14333376</v>
      </c>
      <c r="Y1522">
        <f>IFERROR(VLOOKUP($A1522,Nifty!$A$14:$I$4860,9,FALSE),All_curves!Y1521)</f>
        <v>13442621</v>
      </c>
      <c r="AA1522" s="5">
        <f t="shared" si="647"/>
        <v>-6.986025726912759E-4</v>
      </c>
      <c r="AB1522" s="5">
        <f t="shared" si="648"/>
        <v>-1.2784057686447192E-2</v>
      </c>
      <c r="AC1522" s="5">
        <f t="shared" si="649"/>
        <v>-8.6735537160160803E-3</v>
      </c>
      <c r="AD1522" s="5">
        <f t="shared" si="650"/>
        <v>-1.3860736189959977E-2</v>
      </c>
      <c r="AE1522" s="5">
        <f t="shared" si="651"/>
        <v>-1.001019878564513E-2</v>
      </c>
      <c r="AF1522" s="5">
        <f t="shared" si="652"/>
        <v>-1.3571132383135787E-2</v>
      </c>
      <c r="AG1522" s="5">
        <f t="shared" si="653"/>
        <v>-7.9350511991984618E-3</v>
      </c>
      <c r="AH1522" s="5">
        <f t="shared" si="654"/>
        <v>-8.1934941451952126E-3</v>
      </c>
      <c r="AI1522" s="5">
        <f t="shared" si="630"/>
        <v>-5.148072565322348E-3</v>
      </c>
      <c r="AJ1522" s="5">
        <f t="shared" si="631"/>
        <v>-5.9514642929204831E-3</v>
      </c>
      <c r="AK1522" s="5">
        <f t="shared" si="632"/>
        <v>-6.3798986150317427E-3</v>
      </c>
      <c r="AL1522" s="5">
        <f t="shared" si="633"/>
        <v>-5.6001745219930177E-3</v>
      </c>
      <c r="AM1522" s="5">
        <f t="shared" si="634"/>
        <v>6.8939005935768627E-3</v>
      </c>
      <c r="AN1522" s="5">
        <f t="shared" si="635"/>
        <v>5.4676825162625065E-3</v>
      </c>
      <c r="AO1522" s="5">
        <f t="shared" si="636"/>
        <v>5.4676825162625065E-3</v>
      </c>
      <c r="AP1522" s="5">
        <f t="shared" si="637"/>
        <v>2.8929121124283697E-3</v>
      </c>
      <c r="AQ1522" s="5">
        <f t="shared" si="638"/>
        <v>-5.4454674634535349E-3</v>
      </c>
      <c r="AR1522" s="5">
        <f t="shared" si="639"/>
        <v>-6.5674296619593342E-3</v>
      </c>
      <c r="AS1522" s="5">
        <f t="shared" si="640"/>
        <v>-1.0023898025948164E-3</v>
      </c>
      <c r="AT1522" s="5">
        <f t="shared" si="641"/>
        <v>-2.0527996663908255E-3</v>
      </c>
      <c r="AU1522" s="5">
        <f t="shared" si="642"/>
        <v>-5.4454813769712063E-3</v>
      </c>
      <c r="AV1522" s="5">
        <f t="shared" si="643"/>
        <v>-6.5674081503783732E-3</v>
      </c>
      <c r="AW1522" s="5">
        <f t="shared" si="644"/>
        <v>-1.0023865749617666E-3</v>
      </c>
      <c r="AX1522" s="5">
        <f t="shared" si="645"/>
        <v>6.7831521327208488E-3</v>
      </c>
      <c r="AZ1522" s="7">
        <f t="shared" si="655"/>
        <v>169.40147581896622</v>
      </c>
      <c r="BA1522" s="4">
        <f t="shared" si="646"/>
        <v>-4.1410195624589788E-3</v>
      </c>
      <c r="BB1522" s="5">
        <f>AZ1522/MAX($AZ$16:AZ1522)-1</f>
        <v>-4.1410195624589363E-3</v>
      </c>
    </row>
    <row r="1523" spans="1:54" x14ac:dyDescent="0.25">
      <c r="A1523" s="3">
        <v>44776</v>
      </c>
      <c r="B1523">
        <f>IFERROR(VLOOKUP($A1523,Finnifty!$A$14:$I$486,B$15+1,FALSE),All_curves!B1522)</f>
        <v>1234138.5</v>
      </c>
      <c r="C1523">
        <f>IFERROR(VLOOKUP($A1523,Finnifty!$A$14:$I$486,C$15+1,FALSE),All_curves!C1522)</f>
        <v>1122030</v>
      </c>
      <c r="D1523">
        <f>IFERROR(VLOOKUP($A1523,Finnifty!$A$14:$I$486,D$15+1,FALSE),All_curves!D1522)</f>
        <v>1188139.75</v>
      </c>
      <c r="E1523">
        <f>IFERROR(VLOOKUP($A1523,Finnifty!$A$14:$I$486,E$15+1,FALSE),All_curves!E1522)</f>
        <v>1094077.6299999999</v>
      </c>
      <c r="F1523">
        <f>IFERROR(VLOOKUP($A1523,Finnifty!$A$14:$I$486,F$15+1,FALSE),All_curves!F1522)</f>
        <v>1143771.1299999999</v>
      </c>
      <c r="G1523">
        <f>IFERROR(VLOOKUP($A1523,Finnifty!$A$14:$I$486,G$15+1,FALSE),All_curves!G1522)</f>
        <v>1178727.75</v>
      </c>
      <c r="H1523">
        <f>IFERROR(VLOOKUP($A1523,Finnifty!$A$14:$I$486,H$15+1,FALSE),All_curves!H1522)</f>
        <v>1204357.1299999999</v>
      </c>
      <c r="I1523">
        <f>IFERROR(VLOOKUP($A1523,Finnifty!$A$14:$I$486,I$15+1,FALSE),All_curves!I1522)</f>
        <v>1159295.1299999999</v>
      </c>
      <c r="J1523">
        <f>IFERROR(VLOOKUP($A1523,Banknifty!$A$14:$I$4860,2,FALSE),All_curves!J1522)</f>
        <v>20573790</v>
      </c>
      <c r="K1523">
        <f>IFERROR(VLOOKUP($A1523,Banknifty!$A$14:$I$4860,3,FALSE),All_curves!K1522)</f>
        <v>35987544</v>
      </c>
      <c r="L1523">
        <f>IFERROR(VLOOKUP($A1523,Banknifty!$A$14:$I$4860,4,FALSE),All_curves!L1522)</f>
        <v>26977452</v>
      </c>
      <c r="M1523">
        <f>IFERROR(VLOOKUP($A1523,Banknifty!$A$14:$I$4860,5,FALSE),All_curves!M1522)</f>
        <v>37204904</v>
      </c>
      <c r="N1523">
        <f>IFERROR(VLOOKUP($A1523,Banknifty!$A$14:$I$4860,6,FALSE),All_curves!N1522)</f>
        <v>21127724</v>
      </c>
      <c r="O1523">
        <f>IFERROR(VLOOKUP($A1523,Banknifty!$A$14:$I$4860,7,FALSE),All_curves!O1522)</f>
        <v>35739300</v>
      </c>
      <c r="P1523">
        <f>IFERROR(VLOOKUP($A1523,Banknifty!$A$14:$I$4860,8,FALSE),All_curves!P1522)</f>
        <v>35739300</v>
      </c>
      <c r="Q1523">
        <f>IFERROR(VLOOKUP($A1523,Banknifty!$A$14:$I$4860,9,FALSE),All_curves!Q1522)</f>
        <v>27694834</v>
      </c>
      <c r="R1523">
        <f>IFERROR(VLOOKUP($A1523,Nifty!$A$14:$I$4860,2,FALSE),All_curves!R1522)</f>
        <v>11557030</v>
      </c>
      <c r="S1523">
        <f>IFERROR(VLOOKUP($A1523,Nifty!$A$14:$I$4860,3,FALSE),All_curves!S1522)</f>
        <v>14268737</v>
      </c>
      <c r="T1523">
        <f>IFERROR(VLOOKUP($A1523,Nifty!$A$14:$I$4860,4,FALSE),All_curves!T1522)</f>
        <v>14513246</v>
      </c>
      <c r="U1523">
        <f>IFERROR(VLOOKUP($A1523,Nifty!$A$14:$I$4860,5,FALSE),All_curves!U1522)</f>
        <v>14021771</v>
      </c>
      <c r="V1523">
        <f>IFERROR(VLOOKUP($A1523,Nifty!$A$14:$I$4860,6,FALSE),All_curves!V1522)</f>
        <v>12393566</v>
      </c>
      <c r="W1523">
        <f>IFERROR(VLOOKUP($A1523,Nifty!$A$14:$I$4860,7,FALSE),All_curves!W1522)</f>
        <v>14354235</v>
      </c>
      <c r="X1523">
        <f>IFERROR(VLOOKUP($A1523,Nifty!$A$14:$I$4860,8,FALSE),All_curves!X1522)</f>
        <v>14276053</v>
      </c>
      <c r="Y1523">
        <f>IFERROR(VLOOKUP($A1523,Nifty!$A$14:$I$4860,9,FALSE),All_curves!Y1522)</f>
        <v>13450443</v>
      </c>
      <c r="AA1523" s="5">
        <f t="shared" si="647"/>
        <v>-2.2838183988452831E-3</v>
      </c>
      <c r="AB1523" s="5">
        <f t="shared" si="648"/>
        <v>-2.5251795651143327E-3</v>
      </c>
      <c r="AC1523" s="5">
        <f t="shared" si="649"/>
        <v>-2.4775610086804623E-3</v>
      </c>
      <c r="AD1523" s="5">
        <f t="shared" si="650"/>
        <v>0</v>
      </c>
      <c r="AE1523" s="5">
        <f t="shared" si="651"/>
        <v>-2.2839098526890034E-3</v>
      </c>
      <c r="AF1523" s="5">
        <f t="shared" si="652"/>
        <v>0</v>
      </c>
      <c r="AG1523" s="5">
        <f t="shared" si="653"/>
        <v>-2.477536765320365E-3</v>
      </c>
      <c r="AH1523" s="5">
        <f t="shared" si="654"/>
        <v>-2.3159654427925558E-3</v>
      </c>
      <c r="AI1523" s="5">
        <f t="shared" si="630"/>
        <v>-6.1477062955345163E-3</v>
      </c>
      <c r="AJ1523" s="5">
        <f t="shared" si="631"/>
        <v>-3.7135588695145216E-3</v>
      </c>
      <c r="AK1523" s="5">
        <f t="shared" si="632"/>
        <v>9.8542185650685177E-4</v>
      </c>
      <c r="AL1523" s="5">
        <f t="shared" si="633"/>
        <v>7.4195773121887854E-4</v>
      </c>
      <c r="AM1523" s="5">
        <f t="shared" si="634"/>
        <v>1.5380661224831949E-2</v>
      </c>
      <c r="AN1523" s="5">
        <f t="shared" si="635"/>
        <v>1.2928210042005395E-2</v>
      </c>
      <c r="AO1523" s="5">
        <f t="shared" si="636"/>
        <v>1.2928210042005395E-2</v>
      </c>
      <c r="AP1523" s="5">
        <f t="shared" si="637"/>
        <v>1.2132432374749147E-2</v>
      </c>
      <c r="AQ1523" s="5">
        <f t="shared" si="638"/>
        <v>-7.917326257863011E-3</v>
      </c>
      <c r="AR1523" s="5">
        <f t="shared" si="639"/>
        <v>-5.4465508105665528E-3</v>
      </c>
      <c r="AS1523" s="5">
        <f t="shared" si="640"/>
        <v>-3.9992393381582669E-3</v>
      </c>
      <c r="AT1523" s="5">
        <f t="shared" si="641"/>
        <v>-3.8647581174767742E-3</v>
      </c>
      <c r="AU1523" s="5">
        <f t="shared" si="642"/>
        <v>-7.9173274979261743E-3</v>
      </c>
      <c r="AV1523" s="5">
        <f t="shared" si="643"/>
        <v>-5.4466046022111358E-3</v>
      </c>
      <c r="AW1523" s="5">
        <f t="shared" si="644"/>
        <v>-3.9992671649721201E-3</v>
      </c>
      <c r="AX1523" s="5">
        <f t="shared" si="645"/>
        <v>5.8188057224861645E-4</v>
      </c>
      <c r="AZ1523" s="7">
        <f t="shared" si="655"/>
        <v>169.35109627077782</v>
      </c>
      <c r="BA1523" s="4">
        <f t="shared" si="646"/>
        <v>-2.9739733933745166E-4</v>
      </c>
      <c r="BB1523" s="5">
        <f>AZ1523/MAX($AZ$16:AZ1523)-1</f>
        <v>-4.4371853735963862E-3</v>
      </c>
    </row>
    <row r="1524" spans="1:54" x14ac:dyDescent="0.25">
      <c r="A1524" s="3">
        <v>44777</v>
      </c>
      <c r="B1524">
        <f>IFERROR(VLOOKUP($A1524,Finnifty!$A$14:$I$486,B$15+1,FALSE),All_curves!B1523)</f>
        <v>1232716.25</v>
      </c>
      <c r="C1524">
        <f>IFERROR(VLOOKUP($A1524,Finnifty!$A$14:$I$486,C$15+1,FALSE),All_curves!C1523)</f>
        <v>1121818.6299999999</v>
      </c>
      <c r="D1524">
        <f>IFERROR(VLOOKUP($A1524,Finnifty!$A$14:$I$486,D$15+1,FALSE),All_curves!D1523)</f>
        <v>1182443.6299999999</v>
      </c>
      <c r="E1524">
        <f>IFERROR(VLOOKUP($A1524,Finnifty!$A$14:$I$486,E$15+1,FALSE),All_curves!E1523)</f>
        <v>1092778.75</v>
      </c>
      <c r="F1524">
        <f>IFERROR(VLOOKUP($A1524,Finnifty!$A$14:$I$486,F$15+1,FALSE),All_curves!F1523)</f>
        <v>1139103.5</v>
      </c>
      <c r="G1524">
        <f>IFERROR(VLOOKUP($A1524,Finnifty!$A$14:$I$486,G$15+1,FALSE),All_curves!G1523)</f>
        <v>1179508.3799999999</v>
      </c>
      <c r="H1524">
        <f>IFERROR(VLOOKUP($A1524,Finnifty!$A$14:$I$486,H$15+1,FALSE),All_curves!H1523)</f>
        <v>1198583.1299999999</v>
      </c>
      <c r="I1524">
        <f>IFERROR(VLOOKUP($A1524,Finnifty!$A$14:$I$486,I$15+1,FALSE),All_curves!I1523)</f>
        <v>1156853.25</v>
      </c>
      <c r="J1524">
        <f>IFERROR(VLOOKUP($A1524,Banknifty!$A$14:$I$4860,2,FALSE),All_curves!J1523)</f>
        <v>20405546</v>
      </c>
      <c r="K1524">
        <f>IFERROR(VLOOKUP($A1524,Banknifty!$A$14:$I$4860,3,FALSE),All_curves!K1523)</f>
        <v>36029496</v>
      </c>
      <c r="L1524">
        <f>IFERROR(VLOOKUP($A1524,Banknifty!$A$14:$I$4860,4,FALSE),All_curves!L1523)</f>
        <v>26706416</v>
      </c>
      <c r="M1524">
        <f>IFERROR(VLOOKUP($A1524,Banknifty!$A$14:$I$4860,5,FALSE),All_curves!M1523)</f>
        <v>36830252</v>
      </c>
      <c r="N1524">
        <f>IFERROR(VLOOKUP($A1524,Banknifty!$A$14:$I$4860,6,FALSE),All_curves!N1523)</f>
        <v>21161864</v>
      </c>
      <c r="O1524">
        <f>IFERROR(VLOOKUP($A1524,Banknifty!$A$14:$I$4860,7,FALSE),All_curves!O1523)</f>
        <v>35601956</v>
      </c>
      <c r="P1524">
        <f>IFERROR(VLOOKUP($A1524,Banknifty!$A$14:$I$4860,8,FALSE),All_curves!P1523)</f>
        <v>35601956</v>
      </c>
      <c r="Q1524">
        <f>IFERROR(VLOOKUP($A1524,Banknifty!$A$14:$I$4860,9,FALSE),All_curves!Q1523)</f>
        <v>27663316</v>
      </c>
      <c r="R1524">
        <f>IFERROR(VLOOKUP($A1524,Nifty!$A$14:$I$4860,2,FALSE),All_curves!R1523)</f>
        <v>11463395</v>
      </c>
      <c r="S1524">
        <f>IFERROR(VLOOKUP($A1524,Nifty!$A$14:$I$4860,3,FALSE),All_curves!S1523)</f>
        <v>14129175</v>
      </c>
      <c r="T1524">
        <f>IFERROR(VLOOKUP($A1524,Nifty!$A$14:$I$4860,4,FALSE),All_curves!T1523)</f>
        <v>14356641</v>
      </c>
      <c r="U1524">
        <f>IFERROR(VLOOKUP($A1524,Nifty!$A$14:$I$4860,5,FALSE),All_curves!U1523)</f>
        <v>13869436</v>
      </c>
      <c r="V1524">
        <f>IFERROR(VLOOKUP($A1524,Nifty!$A$14:$I$4860,6,FALSE),All_curves!V1523)</f>
        <v>12350169</v>
      </c>
      <c r="W1524">
        <f>IFERROR(VLOOKUP($A1524,Nifty!$A$14:$I$4860,7,FALSE),All_curves!W1523)</f>
        <v>14306275</v>
      </c>
      <c r="X1524">
        <f>IFERROR(VLOOKUP($A1524,Nifty!$A$14:$I$4860,8,FALSE),All_curves!X1523)</f>
        <v>14208417</v>
      </c>
      <c r="Y1524">
        <f>IFERROR(VLOOKUP($A1524,Nifty!$A$14:$I$4860,9,FALSE),All_curves!Y1523)</f>
        <v>13422831</v>
      </c>
      <c r="AA1524" s="5">
        <f t="shared" si="647"/>
        <v>-1.1524233301205555E-3</v>
      </c>
      <c r="AB1524" s="5">
        <f t="shared" si="648"/>
        <v>-1.8838177232349818E-4</v>
      </c>
      <c r="AC1524" s="5">
        <f t="shared" si="649"/>
        <v>-4.794149846430229E-3</v>
      </c>
      <c r="AD1524" s="5">
        <f t="shared" si="650"/>
        <v>-1.1871918083179445E-3</v>
      </c>
      <c r="AE1524" s="5">
        <f t="shared" si="651"/>
        <v>-4.0809125860694628E-3</v>
      </c>
      <c r="AF1524" s="5">
        <f t="shared" si="652"/>
        <v>6.6226488686638163E-4</v>
      </c>
      <c r="AG1524" s="5">
        <f t="shared" si="653"/>
        <v>-4.7942589919320877E-3</v>
      </c>
      <c r="AH1524" s="5">
        <f t="shared" si="654"/>
        <v>-2.1063488811514652E-3</v>
      </c>
      <c r="AI1524" s="5">
        <f t="shared" si="630"/>
        <v>-8.177589058700363E-3</v>
      </c>
      <c r="AJ1524" s="5">
        <f t="shared" si="631"/>
        <v>1.1657366782240608E-3</v>
      </c>
      <c r="AK1524" s="5">
        <f t="shared" si="632"/>
        <v>-1.0046760531721044E-2</v>
      </c>
      <c r="AL1524" s="5">
        <f t="shared" si="633"/>
        <v>-1.0069962819955092E-2</v>
      </c>
      <c r="AM1524" s="5">
        <f t="shared" si="634"/>
        <v>1.6158863112751831E-3</v>
      </c>
      <c r="AN1524" s="5">
        <f t="shared" si="635"/>
        <v>-3.8429404045406956E-3</v>
      </c>
      <c r="AO1524" s="5">
        <f t="shared" si="636"/>
        <v>-3.8429404045406956E-3</v>
      </c>
      <c r="AP1524" s="5">
        <f t="shared" si="637"/>
        <v>-1.1380461785761575E-3</v>
      </c>
      <c r="AQ1524" s="5">
        <f t="shared" si="638"/>
        <v>-8.1019950627453374E-3</v>
      </c>
      <c r="AR1524" s="5">
        <f t="shared" si="639"/>
        <v>-9.7809637951837836E-3</v>
      </c>
      <c r="AS1524" s="5">
        <f t="shared" si="640"/>
        <v>-1.0790487531183612E-2</v>
      </c>
      <c r="AT1524" s="5">
        <f t="shared" si="641"/>
        <v>-1.086417685754526E-2</v>
      </c>
      <c r="AU1524" s="5">
        <f t="shared" si="642"/>
        <v>-3.5015749300887355E-3</v>
      </c>
      <c r="AV1524" s="5">
        <f t="shared" si="643"/>
        <v>-3.3411742248889986E-3</v>
      </c>
      <c r="AW1524" s="5">
        <f t="shared" si="644"/>
        <v>-4.7377240754149508E-3</v>
      </c>
      <c r="AX1524" s="5">
        <f t="shared" si="645"/>
        <v>-2.0528691880260519E-3</v>
      </c>
      <c r="AZ1524" s="7">
        <f t="shared" si="655"/>
        <v>168.60913394659357</v>
      </c>
      <c r="BA1524" s="4">
        <f t="shared" si="646"/>
        <v>-4.3812076834620992E-3</v>
      </c>
      <c r="BB1524" s="5">
        <f>AZ1524/MAX($AZ$16:AZ1524)-1</f>
        <v>-8.7989528264066363E-3</v>
      </c>
    </row>
    <row r="1525" spans="1:54" x14ac:dyDescent="0.25">
      <c r="A1525" s="3">
        <v>44778</v>
      </c>
      <c r="B1525">
        <f>IFERROR(VLOOKUP($A1525,Finnifty!$A$14:$I$486,B$15+1,FALSE),All_curves!B1524)</f>
        <v>1228935.6299999999</v>
      </c>
      <c r="C1525">
        <f>IFERROR(VLOOKUP($A1525,Finnifty!$A$14:$I$486,C$15+1,FALSE),All_curves!C1524)</f>
        <v>1120379.5</v>
      </c>
      <c r="D1525">
        <f>IFERROR(VLOOKUP($A1525,Finnifty!$A$14:$I$486,D$15+1,FALSE),All_curves!D1524)</f>
        <v>1179679.5</v>
      </c>
      <c r="E1525">
        <f>IFERROR(VLOOKUP($A1525,Finnifty!$A$14:$I$486,E$15+1,FALSE),All_curves!E1524)</f>
        <v>1091620.8799999999</v>
      </c>
      <c r="F1525">
        <f>IFERROR(VLOOKUP($A1525,Finnifty!$A$14:$I$486,F$15+1,FALSE),All_curves!F1524)</f>
        <v>1135476</v>
      </c>
      <c r="G1525">
        <f>IFERROR(VLOOKUP($A1525,Finnifty!$A$14:$I$486,G$15+1,FALSE),All_curves!G1524)</f>
        <v>1177995.1299999999</v>
      </c>
      <c r="H1525">
        <f>IFERROR(VLOOKUP($A1525,Finnifty!$A$14:$I$486,H$15+1,FALSE),All_curves!H1524)</f>
        <v>1195781.3799999999</v>
      </c>
      <c r="I1525">
        <f>IFERROR(VLOOKUP($A1525,Finnifty!$A$14:$I$486,I$15+1,FALSE),All_curves!I1524)</f>
        <v>1155627.5</v>
      </c>
      <c r="J1525">
        <f>IFERROR(VLOOKUP($A1525,Banknifty!$A$14:$I$4860,2,FALSE),All_curves!J1524)</f>
        <v>20355494</v>
      </c>
      <c r="K1525">
        <f>IFERROR(VLOOKUP($A1525,Banknifty!$A$14:$I$4860,3,FALSE),All_curves!K1524)</f>
        <v>35979480</v>
      </c>
      <c r="L1525">
        <f>IFERROR(VLOOKUP($A1525,Banknifty!$A$14:$I$4860,4,FALSE),All_curves!L1524)</f>
        <v>26706416</v>
      </c>
      <c r="M1525">
        <f>IFERROR(VLOOKUP($A1525,Banknifty!$A$14:$I$4860,5,FALSE),All_curves!M1524)</f>
        <v>36830252</v>
      </c>
      <c r="N1525">
        <f>IFERROR(VLOOKUP($A1525,Banknifty!$A$14:$I$4860,6,FALSE),All_curves!N1524)</f>
        <v>21181548</v>
      </c>
      <c r="O1525">
        <f>IFERROR(VLOOKUP($A1525,Banknifty!$A$14:$I$4860,7,FALSE),All_curves!O1524)</f>
        <v>35632060</v>
      </c>
      <c r="P1525">
        <f>IFERROR(VLOOKUP($A1525,Banknifty!$A$14:$I$4860,8,FALSE),All_curves!P1524)</f>
        <v>35632060</v>
      </c>
      <c r="Q1525">
        <f>IFERROR(VLOOKUP($A1525,Banknifty!$A$14:$I$4860,9,FALSE),All_curves!Q1524)</f>
        <v>27666442</v>
      </c>
      <c r="R1525">
        <f>IFERROR(VLOOKUP($A1525,Nifty!$A$14:$I$4860,2,FALSE),All_curves!R1524)</f>
        <v>11463395</v>
      </c>
      <c r="S1525">
        <f>IFERROR(VLOOKUP($A1525,Nifty!$A$14:$I$4860,3,FALSE),All_curves!S1524)</f>
        <v>14129175</v>
      </c>
      <c r="T1525">
        <f>IFERROR(VLOOKUP($A1525,Nifty!$A$14:$I$4860,4,FALSE),All_curves!T1524)</f>
        <v>14356641</v>
      </c>
      <c r="U1525">
        <f>IFERROR(VLOOKUP($A1525,Nifty!$A$14:$I$4860,5,FALSE),All_curves!U1524)</f>
        <v>13869436</v>
      </c>
      <c r="V1525">
        <f>IFERROR(VLOOKUP($A1525,Nifty!$A$14:$I$4860,6,FALSE),All_curves!V1524)</f>
        <v>12333562</v>
      </c>
      <c r="W1525">
        <f>IFERROR(VLOOKUP($A1525,Nifty!$A$14:$I$4860,7,FALSE),All_curves!W1524)</f>
        <v>14287038</v>
      </c>
      <c r="X1525">
        <f>IFERROR(VLOOKUP($A1525,Nifty!$A$14:$I$4860,8,FALSE),All_curves!X1524)</f>
        <v>14192901</v>
      </c>
      <c r="Y1525">
        <f>IFERROR(VLOOKUP($A1525,Nifty!$A$14:$I$4860,9,FALSE),All_curves!Y1524)</f>
        <v>13370956</v>
      </c>
      <c r="AA1525" s="5">
        <f t="shared" si="647"/>
        <v>-3.0669020547106074E-3</v>
      </c>
      <c r="AB1525" s="5">
        <f t="shared" si="648"/>
        <v>-1.2828544307558198E-3</v>
      </c>
      <c r="AC1525" s="5">
        <f t="shared" si="649"/>
        <v>-2.3376420912343265E-3</v>
      </c>
      <c r="AD1525" s="5">
        <f t="shared" si="650"/>
        <v>-1.0595648936256863E-3</v>
      </c>
      <c r="AE1525" s="5">
        <f t="shared" si="651"/>
        <v>-3.1845218630265348E-3</v>
      </c>
      <c r="AF1525" s="5">
        <f t="shared" si="652"/>
        <v>-1.2829497659015976E-3</v>
      </c>
      <c r="AG1525" s="5">
        <f t="shared" si="653"/>
        <v>-2.3375516723650458E-3</v>
      </c>
      <c r="AH1525" s="5">
        <f t="shared" si="654"/>
        <v>-1.0595553066043983E-3</v>
      </c>
      <c r="AI1525" s="5">
        <f t="shared" si="630"/>
        <v>-2.4528625698131412E-3</v>
      </c>
      <c r="AJ1525" s="5">
        <f t="shared" si="631"/>
        <v>-1.3881959381280007E-3</v>
      </c>
      <c r="AK1525" s="5">
        <f t="shared" si="632"/>
        <v>0</v>
      </c>
      <c r="AL1525" s="5">
        <f t="shared" si="633"/>
        <v>0</v>
      </c>
      <c r="AM1525" s="5">
        <f t="shared" si="634"/>
        <v>9.3016380787624975E-4</v>
      </c>
      <c r="AN1525" s="5">
        <f t="shared" si="635"/>
        <v>8.4557151859865343E-4</v>
      </c>
      <c r="AO1525" s="5">
        <f t="shared" si="636"/>
        <v>8.4557151859865343E-4</v>
      </c>
      <c r="AP1525" s="5">
        <f t="shared" si="637"/>
        <v>1.130016372585807E-4</v>
      </c>
      <c r="AQ1525" s="5">
        <f t="shared" si="638"/>
        <v>0</v>
      </c>
      <c r="AR1525" s="5">
        <f t="shared" si="639"/>
        <v>0</v>
      </c>
      <c r="AS1525" s="5">
        <f t="shared" si="640"/>
        <v>0</v>
      </c>
      <c r="AT1525" s="5">
        <f t="shared" si="641"/>
        <v>0</v>
      </c>
      <c r="AU1525" s="5">
        <f t="shared" si="642"/>
        <v>-1.344677955419038E-3</v>
      </c>
      <c r="AV1525" s="5">
        <f t="shared" si="643"/>
        <v>-1.3446547057147651E-3</v>
      </c>
      <c r="AW1525" s="5">
        <f t="shared" si="644"/>
        <v>-1.0920287601355883E-3</v>
      </c>
      <c r="AX1525" s="5">
        <f t="shared" si="645"/>
        <v>-3.8646839850698944E-3</v>
      </c>
      <c r="AZ1525" s="7">
        <f t="shared" si="655"/>
        <v>168.43796520297803</v>
      </c>
      <c r="BA1525" s="4">
        <f t="shared" si="646"/>
        <v>-1.0151807295905126E-3</v>
      </c>
      <c r="BB1525" s="5">
        <f>AZ1525/MAX($AZ$16:AZ1525)-1</f>
        <v>-9.8052010286472369E-3</v>
      </c>
    </row>
    <row r="1526" spans="1:54" x14ac:dyDescent="0.25">
      <c r="A1526" s="3">
        <v>44781</v>
      </c>
      <c r="B1526">
        <f>IFERROR(VLOOKUP($A1526,Finnifty!$A$14:$I$486,B$15+1,FALSE),All_curves!B1525)</f>
        <v>1252791.6299999999</v>
      </c>
      <c r="C1526">
        <f>IFERROR(VLOOKUP($A1526,Finnifty!$A$14:$I$486,C$15+1,FALSE),All_curves!C1525)</f>
        <v>1131301.75</v>
      </c>
      <c r="D1526">
        <f>IFERROR(VLOOKUP($A1526,Finnifty!$A$14:$I$486,D$15+1,FALSE),All_curves!D1525)</f>
        <v>1182587.5</v>
      </c>
      <c r="E1526">
        <f>IFERROR(VLOOKUP($A1526,Finnifty!$A$14:$I$486,E$15+1,FALSE),All_curves!E1525)</f>
        <v>1089754.6299999999</v>
      </c>
      <c r="F1526">
        <f>IFERROR(VLOOKUP($A1526,Finnifty!$A$14:$I$486,F$15+1,FALSE),All_curves!F1525)</f>
        <v>1141965.25</v>
      </c>
      <c r="G1526">
        <f>IFERROR(VLOOKUP($A1526,Finnifty!$A$14:$I$486,G$15+1,FALSE),All_curves!G1525)</f>
        <v>1181739.75</v>
      </c>
      <c r="H1526">
        <f>IFERROR(VLOOKUP($A1526,Finnifty!$A$14:$I$486,H$15+1,FALSE),All_curves!H1525)</f>
        <v>1198729</v>
      </c>
      <c r="I1526">
        <f>IFERROR(VLOOKUP($A1526,Finnifty!$A$14:$I$486,I$15+1,FALSE),All_curves!I1525)</f>
        <v>1155372.25</v>
      </c>
      <c r="J1526">
        <f>IFERROR(VLOOKUP($A1526,Banknifty!$A$14:$I$4860,2,FALSE),All_curves!J1525)</f>
        <v>20315710</v>
      </c>
      <c r="K1526">
        <f>IFERROR(VLOOKUP($A1526,Banknifty!$A$14:$I$4860,3,FALSE),All_curves!K1525)</f>
        <v>35988912</v>
      </c>
      <c r="L1526">
        <f>IFERROR(VLOOKUP($A1526,Banknifty!$A$14:$I$4860,4,FALSE),All_curves!L1525)</f>
        <v>26670770</v>
      </c>
      <c r="M1526">
        <f>IFERROR(VLOOKUP($A1526,Banknifty!$A$14:$I$4860,5,FALSE),All_curves!M1525)</f>
        <v>36797596</v>
      </c>
      <c r="N1526">
        <f>IFERROR(VLOOKUP($A1526,Banknifty!$A$14:$I$4860,6,FALSE),All_curves!N1525)</f>
        <v>21072502</v>
      </c>
      <c r="O1526">
        <f>IFERROR(VLOOKUP($A1526,Banknifty!$A$14:$I$4860,7,FALSE),All_curves!O1525)</f>
        <v>35420000</v>
      </c>
      <c r="P1526">
        <f>IFERROR(VLOOKUP($A1526,Banknifty!$A$14:$I$4860,8,FALSE),All_curves!P1525)</f>
        <v>35420000</v>
      </c>
      <c r="Q1526">
        <f>IFERROR(VLOOKUP($A1526,Banknifty!$A$14:$I$4860,9,FALSE),All_curves!Q1525)</f>
        <v>27511504</v>
      </c>
      <c r="R1526">
        <f>IFERROR(VLOOKUP($A1526,Nifty!$A$14:$I$4860,2,FALSE),All_curves!R1525)</f>
        <v>11481295</v>
      </c>
      <c r="S1526">
        <f>IFERROR(VLOOKUP($A1526,Nifty!$A$14:$I$4860,3,FALSE),All_curves!S1525)</f>
        <v>14155790</v>
      </c>
      <c r="T1526">
        <f>IFERROR(VLOOKUP($A1526,Nifty!$A$14:$I$4860,4,FALSE),All_curves!T1525)</f>
        <v>14348535</v>
      </c>
      <c r="U1526">
        <f>IFERROR(VLOOKUP($A1526,Nifty!$A$14:$I$4860,5,FALSE),All_curves!U1525)</f>
        <v>13853628</v>
      </c>
      <c r="V1526">
        <f>IFERROR(VLOOKUP($A1526,Nifty!$A$14:$I$4860,6,FALSE),All_curves!V1525)</f>
        <v>12352820</v>
      </c>
      <c r="W1526">
        <f>IFERROR(VLOOKUP($A1526,Nifty!$A$14:$I$4860,7,FALSE),All_curves!W1525)</f>
        <v>14313950</v>
      </c>
      <c r="X1526">
        <f>IFERROR(VLOOKUP($A1526,Nifty!$A$14:$I$4860,8,FALSE),All_curves!X1525)</f>
        <v>14184888</v>
      </c>
      <c r="Y1526">
        <f>IFERROR(VLOOKUP($A1526,Nifty!$A$14:$I$4860,9,FALSE),All_curves!Y1525)</f>
        <v>13331074</v>
      </c>
      <c r="AA1526" s="5">
        <f t="shared" si="647"/>
        <v>1.9411919890385043E-2</v>
      </c>
      <c r="AB1526" s="5">
        <f t="shared" si="648"/>
        <v>9.7487056841008002E-3</v>
      </c>
      <c r="AC1526" s="5">
        <f t="shared" si="649"/>
        <v>2.4650763194580261E-3</v>
      </c>
      <c r="AD1526" s="5">
        <f t="shared" si="650"/>
        <v>-1.7096136893240965E-3</v>
      </c>
      <c r="AE1526" s="5">
        <f t="shared" si="651"/>
        <v>5.7150041040057165E-3</v>
      </c>
      <c r="AF1526" s="5">
        <f t="shared" si="652"/>
        <v>3.1788077086534194E-3</v>
      </c>
      <c r="AG1526" s="5">
        <f t="shared" si="653"/>
        <v>2.4650158041430448E-3</v>
      </c>
      <c r="AH1526" s="5">
        <f t="shared" si="654"/>
        <v>-2.2087567144257747E-4</v>
      </c>
      <c r="AI1526" s="5">
        <f t="shared" si="630"/>
        <v>-1.9544600587929617E-3</v>
      </c>
      <c r="AJ1526" s="5">
        <f t="shared" si="631"/>
        <v>2.6214942517244211E-4</v>
      </c>
      <c r="AK1526" s="5">
        <f t="shared" si="632"/>
        <v>-1.3347354433481673E-3</v>
      </c>
      <c r="AL1526" s="5">
        <f t="shared" si="633"/>
        <v>-8.8666241002099966E-4</v>
      </c>
      <c r="AM1526" s="5">
        <f t="shared" si="634"/>
        <v>-5.1481600872608224E-3</v>
      </c>
      <c r="AN1526" s="5">
        <f t="shared" si="635"/>
        <v>-5.9513819857734962E-3</v>
      </c>
      <c r="AO1526" s="5">
        <f t="shared" si="636"/>
        <v>-5.9513819857734962E-3</v>
      </c>
      <c r="AP1526" s="5">
        <f t="shared" si="637"/>
        <v>-5.600214151136651E-3</v>
      </c>
      <c r="AQ1526" s="5">
        <f t="shared" si="638"/>
        <v>1.5614920361726181E-3</v>
      </c>
      <c r="AR1526" s="5">
        <f t="shared" si="639"/>
        <v>1.883691015222011E-3</v>
      </c>
      <c r="AS1526" s="5">
        <f t="shared" si="640"/>
        <v>-5.6461675123031796E-4</v>
      </c>
      <c r="AT1526" s="5">
        <f t="shared" si="641"/>
        <v>-1.1397723743056254E-3</v>
      </c>
      <c r="AU1526" s="5">
        <f t="shared" si="642"/>
        <v>1.5614305096938175E-3</v>
      </c>
      <c r="AV1526" s="5">
        <f t="shared" si="643"/>
        <v>1.8836654595584257E-3</v>
      </c>
      <c r="AW1526" s="5">
        <f t="shared" si="644"/>
        <v>-5.6457802390086353E-4</v>
      </c>
      <c r="AX1526" s="5">
        <f t="shared" si="645"/>
        <v>-2.98273362054291E-3</v>
      </c>
      <c r="AZ1526" s="7">
        <f t="shared" si="655"/>
        <v>168.55115391335434</v>
      </c>
      <c r="BA1526" s="4">
        <f t="shared" si="646"/>
        <v>6.7199048765468239E-4</v>
      </c>
      <c r="BB1526" s="5">
        <f>AZ1526/MAX($AZ$16:AZ1526)-1</f>
        <v>-9.1397995428134093E-3</v>
      </c>
    </row>
    <row r="1527" spans="1:54" x14ac:dyDescent="0.25">
      <c r="A1527" s="3">
        <v>44783</v>
      </c>
      <c r="B1527">
        <f>IFERROR(VLOOKUP($A1527,Finnifty!$A$14:$I$486,B$15+1,FALSE),All_curves!B1526)</f>
        <v>1252267.75</v>
      </c>
      <c r="C1527">
        <f>IFERROR(VLOOKUP($A1527,Finnifty!$A$14:$I$486,C$15+1,FALSE),All_curves!C1526)</f>
        <v>1129735.6299999999</v>
      </c>
      <c r="D1527">
        <f>IFERROR(VLOOKUP($A1527,Finnifty!$A$14:$I$486,D$15+1,FALSE),All_curves!D1526)</f>
        <v>1181349.1299999999</v>
      </c>
      <c r="E1527">
        <f>IFERROR(VLOOKUP($A1527,Finnifty!$A$14:$I$486,E$15+1,FALSE),All_curves!E1526)</f>
        <v>1088781.1299999999</v>
      </c>
      <c r="F1527">
        <f>IFERROR(VLOOKUP($A1527,Finnifty!$A$14:$I$486,F$15+1,FALSE),All_curves!F1526)</f>
        <v>1140978.8799999999</v>
      </c>
      <c r="G1527">
        <f>IFERROR(VLOOKUP($A1527,Finnifty!$A$14:$I$486,G$15+1,FALSE),All_curves!G1526)</f>
        <v>1180103.75</v>
      </c>
      <c r="H1527">
        <f>IFERROR(VLOOKUP($A1527,Finnifty!$A$14:$I$486,H$15+1,FALSE),All_curves!H1526)</f>
        <v>1197473.75</v>
      </c>
      <c r="I1527">
        <f>IFERROR(VLOOKUP($A1527,Finnifty!$A$14:$I$486,I$15+1,FALSE),All_curves!I1526)</f>
        <v>1154340.1299999999</v>
      </c>
      <c r="J1527">
        <f>IFERROR(VLOOKUP($A1527,Banknifty!$A$14:$I$4860,2,FALSE),All_curves!J1526)</f>
        <v>20303590</v>
      </c>
      <c r="K1527">
        <f>IFERROR(VLOOKUP($A1527,Banknifty!$A$14:$I$4860,3,FALSE),All_curves!K1526)</f>
        <v>36049604</v>
      </c>
      <c r="L1527">
        <f>IFERROR(VLOOKUP($A1527,Banknifty!$A$14:$I$4860,4,FALSE),All_curves!L1526)</f>
        <v>26701516</v>
      </c>
      <c r="M1527">
        <f>IFERROR(VLOOKUP($A1527,Banknifty!$A$14:$I$4860,5,FALSE),All_curves!M1526)</f>
        <v>36801124</v>
      </c>
      <c r="N1527">
        <f>IFERROR(VLOOKUP($A1527,Banknifty!$A$14:$I$4860,6,FALSE),All_curves!N1526)</f>
        <v>20942956</v>
      </c>
      <c r="O1527">
        <f>IFERROR(VLOOKUP($A1527,Banknifty!$A$14:$I$4860,7,FALSE),All_curves!O1526)</f>
        <v>35288464</v>
      </c>
      <c r="P1527">
        <f>IFERROR(VLOOKUP($A1527,Banknifty!$A$14:$I$4860,8,FALSE),All_curves!P1526)</f>
        <v>35288464</v>
      </c>
      <c r="Q1527">
        <f>IFERROR(VLOOKUP($A1527,Banknifty!$A$14:$I$4860,9,FALSE),All_curves!Q1526)</f>
        <v>27531916</v>
      </c>
      <c r="R1527">
        <f>IFERROR(VLOOKUP($A1527,Nifty!$A$14:$I$4860,2,FALSE),All_curves!R1526)</f>
        <v>11400524</v>
      </c>
      <c r="S1527">
        <f>IFERROR(VLOOKUP($A1527,Nifty!$A$14:$I$4860,3,FALSE),All_curves!S1526)</f>
        <v>14126249</v>
      </c>
      <c r="T1527">
        <f>IFERROR(VLOOKUP($A1527,Nifty!$A$14:$I$4860,4,FALSE),All_curves!T1526)</f>
        <v>14321104</v>
      </c>
      <c r="U1527">
        <f>IFERROR(VLOOKUP($A1527,Nifty!$A$14:$I$4860,5,FALSE),All_curves!U1526)</f>
        <v>13828644</v>
      </c>
      <c r="V1527">
        <f>IFERROR(VLOOKUP($A1527,Nifty!$A$14:$I$4860,6,FALSE),All_curves!V1526)</f>
        <v>12265918</v>
      </c>
      <c r="W1527">
        <f>IFERROR(VLOOKUP($A1527,Nifty!$A$14:$I$4860,7,FALSE),All_curves!W1526)</f>
        <v>14284079</v>
      </c>
      <c r="X1527">
        <f>IFERROR(VLOOKUP($A1527,Nifty!$A$14:$I$4860,8,FALSE),All_curves!X1526)</f>
        <v>14157769</v>
      </c>
      <c r="Y1527">
        <f>IFERROR(VLOOKUP($A1527,Nifty!$A$14:$I$4860,9,FALSE),All_curves!Y1526)</f>
        <v>13314188</v>
      </c>
      <c r="AA1527" s="5">
        <f t="shared" si="647"/>
        <v>-4.1817009904498992E-4</v>
      </c>
      <c r="AB1527" s="5">
        <f t="shared" si="648"/>
        <v>-1.3843521412391091E-3</v>
      </c>
      <c r="AC1527" s="5">
        <f t="shared" si="649"/>
        <v>-1.0471698711512767E-3</v>
      </c>
      <c r="AD1527" s="5">
        <f t="shared" si="650"/>
        <v>-8.9332036148359606E-4</v>
      </c>
      <c r="AE1527" s="5">
        <f t="shared" si="651"/>
        <v>-8.6374782420051144E-4</v>
      </c>
      <c r="AF1527" s="5">
        <f t="shared" si="652"/>
        <v>-1.384399568517547E-3</v>
      </c>
      <c r="AG1527" s="5">
        <f t="shared" si="653"/>
        <v>-1.0471507738613051E-3</v>
      </c>
      <c r="AH1527" s="5">
        <f t="shared" si="654"/>
        <v>-8.9332247680351529E-4</v>
      </c>
      <c r="AI1527" s="5">
        <f t="shared" si="630"/>
        <v>-5.9658264466266875E-4</v>
      </c>
      <c r="AJ1527" s="5">
        <f t="shared" si="631"/>
        <v>1.686408302646214E-3</v>
      </c>
      <c r="AK1527" s="5">
        <f t="shared" si="632"/>
        <v>1.1527976132672535E-3</v>
      </c>
      <c r="AL1527" s="5">
        <f t="shared" si="633"/>
        <v>9.5875828410196817E-5</v>
      </c>
      <c r="AM1527" s="5">
        <f t="shared" si="634"/>
        <v>-6.1476325877202198E-3</v>
      </c>
      <c r="AN1527" s="5">
        <f t="shared" si="635"/>
        <v>-3.7136081309994129E-3</v>
      </c>
      <c r="AO1527" s="5">
        <f t="shared" si="636"/>
        <v>-3.7136081309994129E-3</v>
      </c>
      <c r="AP1527" s="5">
        <f t="shared" si="637"/>
        <v>7.4194416997341861E-4</v>
      </c>
      <c r="AQ1527" s="5">
        <f t="shared" si="638"/>
        <v>-7.035007810530125E-3</v>
      </c>
      <c r="AR1527" s="5">
        <f t="shared" si="639"/>
        <v>-2.0868492680380379E-3</v>
      </c>
      <c r="AS1527" s="5">
        <f t="shared" si="640"/>
        <v>-1.9117631172799188E-3</v>
      </c>
      <c r="AT1527" s="5">
        <f t="shared" si="641"/>
        <v>-1.8034265103696878E-3</v>
      </c>
      <c r="AU1527" s="5">
        <f t="shared" si="642"/>
        <v>-7.0349928194534117E-3</v>
      </c>
      <c r="AV1527" s="5">
        <f t="shared" si="643"/>
        <v>-2.086845350165345E-3</v>
      </c>
      <c r="AW1527" s="5">
        <f t="shared" si="644"/>
        <v>-1.9118233432650067E-3</v>
      </c>
      <c r="AX1527" s="5">
        <f t="shared" si="645"/>
        <v>-1.2666646363226342E-3</v>
      </c>
      <c r="AZ1527" s="7">
        <f t="shared" si="655"/>
        <v>168.24520960979351</v>
      </c>
      <c r="BA1527" s="4">
        <f t="shared" si="646"/>
        <v>-1.8151421479921108E-3</v>
      </c>
      <c r="BB1527" s="5">
        <f>AZ1527/MAX($AZ$16:AZ1527)-1</f>
        <v>-1.0938351655431111E-2</v>
      </c>
    </row>
    <row r="1528" spans="1:54" x14ac:dyDescent="0.25">
      <c r="A1528" s="3">
        <v>44784</v>
      </c>
      <c r="B1528">
        <f>IFERROR(VLOOKUP($A1528,Finnifty!$A$14:$I$486,B$15+1,FALSE),All_curves!B1527)</f>
        <v>1253840.6299999999</v>
      </c>
      <c r="C1528">
        <f>IFERROR(VLOOKUP($A1528,Finnifty!$A$14:$I$486,C$15+1,FALSE),All_curves!C1527)</f>
        <v>1130506.25</v>
      </c>
      <c r="D1528">
        <f>IFERROR(VLOOKUP($A1528,Finnifty!$A$14:$I$486,D$15+1,FALSE),All_curves!D1527)</f>
        <v>1183744.75</v>
      </c>
      <c r="E1528">
        <f>IFERROR(VLOOKUP($A1528,Finnifty!$A$14:$I$486,E$15+1,FALSE),All_curves!E1527)</f>
        <v>1089559.25</v>
      </c>
      <c r="F1528">
        <f>IFERROR(VLOOKUP($A1528,Finnifty!$A$14:$I$486,F$15+1,FALSE),All_curves!F1527)</f>
        <v>1143186.8799999999</v>
      </c>
      <c r="G1528">
        <f>IFERROR(VLOOKUP($A1528,Finnifty!$A$14:$I$486,G$15+1,FALSE),All_curves!G1527)</f>
        <v>1180908.6299999999</v>
      </c>
      <c r="H1528">
        <f>IFERROR(VLOOKUP($A1528,Finnifty!$A$14:$I$486,H$15+1,FALSE),All_curves!H1527)</f>
        <v>1199902.1299999999</v>
      </c>
      <c r="I1528">
        <f>IFERROR(VLOOKUP($A1528,Finnifty!$A$14:$I$486,I$15+1,FALSE),All_curves!I1527)</f>
        <v>1155165.25</v>
      </c>
      <c r="J1528">
        <f>IFERROR(VLOOKUP($A1528,Banknifty!$A$14:$I$4860,2,FALSE),All_curves!J1527)</f>
        <v>20354290</v>
      </c>
      <c r="K1528">
        <f>IFERROR(VLOOKUP($A1528,Banknifty!$A$14:$I$4860,3,FALSE),All_curves!K1527)</f>
        <v>35937952</v>
      </c>
      <c r="L1528">
        <f>IFERROR(VLOOKUP($A1528,Banknifty!$A$14:$I$4860,4,FALSE),All_curves!L1527)</f>
        <v>26572432</v>
      </c>
      <c r="M1528">
        <f>IFERROR(VLOOKUP($A1528,Banknifty!$A$14:$I$4860,5,FALSE),All_curves!M1527)</f>
        <v>36615508</v>
      </c>
      <c r="N1528">
        <f>IFERROR(VLOOKUP($A1528,Banknifty!$A$14:$I$4860,6,FALSE),All_curves!N1527)</f>
        <v>20934446</v>
      </c>
      <c r="O1528">
        <f>IFERROR(VLOOKUP($A1528,Banknifty!$A$14:$I$4860,7,FALSE),All_curves!O1527)</f>
        <v>35248316</v>
      </c>
      <c r="P1528">
        <f>IFERROR(VLOOKUP($A1528,Banknifty!$A$14:$I$4860,8,FALSE),All_curves!P1527)</f>
        <v>35248316</v>
      </c>
      <c r="Q1528">
        <f>IFERROR(VLOOKUP($A1528,Banknifty!$A$14:$I$4860,9,FALSE),All_curves!Q1527)</f>
        <v>27491394</v>
      </c>
      <c r="R1528">
        <f>IFERROR(VLOOKUP($A1528,Nifty!$A$14:$I$4860,2,FALSE),All_curves!R1527)</f>
        <v>11291039</v>
      </c>
      <c r="S1528">
        <f>IFERROR(VLOOKUP($A1528,Nifty!$A$14:$I$4860,3,FALSE),All_curves!S1527)</f>
        <v>14057511</v>
      </c>
      <c r="T1528">
        <f>IFERROR(VLOOKUP($A1528,Nifty!$A$14:$I$4860,4,FALSE),All_curves!T1527)</f>
        <v>14252303</v>
      </c>
      <c r="U1528">
        <f>IFERROR(VLOOKUP($A1528,Nifty!$A$14:$I$4860,5,FALSE),All_curves!U1527)</f>
        <v>13828644</v>
      </c>
      <c r="V1528">
        <f>IFERROR(VLOOKUP($A1528,Nifty!$A$14:$I$4860,6,FALSE),All_curves!V1527)</f>
        <v>12210182</v>
      </c>
      <c r="W1528">
        <f>IFERROR(VLOOKUP($A1528,Nifty!$A$14:$I$4860,7,FALSE),All_curves!W1527)</f>
        <v>14284079</v>
      </c>
      <c r="X1528">
        <f>IFERROR(VLOOKUP($A1528,Nifty!$A$14:$I$4860,8,FALSE),All_curves!X1527)</f>
        <v>14157769</v>
      </c>
      <c r="Y1528">
        <f>IFERROR(VLOOKUP($A1528,Nifty!$A$14:$I$4860,9,FALSE),All_curves!Y1527)</f>
        <v>13299013</v>
      </c>
      <c r="AA1528" s="5">
        <f t="shared" si="647"/>
        <v>1.2560253188664827E-3</v>
      </c>
      <c r="AB1528" s="5">
        <f t="shared" si="648"/>
        <v>6.8212418864765922E-4</v>
      </c>
      <c r="AC1528" s="5">
        <f t="shared" si="649"/>
        <v>2.0278679174208225E-3</v>
      </c>
      <c r="AD1528" s="5">
        <f t="shared" si="650"/>
        <v>7.1467072541953058E-4</v>
      </c>
      <c r="AE1528" s="5">
        <f t="shared" si="651"/>
        <v>1.9351804303335829E-3</v>
      </c>
      <c r="AF1528" s="5">
        <f t="shared" si="652"/>
        <v>6.8204172726327172E-4</v>
      </c>
      <c r="AG1528" s="5">
        <f t="shared" si="653"/>
        <v>2.0279191923830986E-3</v>
      </c>
      <c r="AH1528" s="5">
        <f t="shared" si="654"/>
        <v>7.1479798592810617E-4</v>
      </c>
      <c r="AI1528" s="5">
        <f t="shared" si="630"/>
        <v>2.4970953412672969E-3</v>
      </c>
      <c r="AJ1528" s="5">
        <f t="shared" si="631"/>
        <v>-3.0971768788361498E-3</v>
      </c>
      <c r="AK1528" s="5">
        <f t="shared" si="632"/>
        <v>-4.8343322528953125E-3</v>
      </c>
      <c r="AL1528" s="5">
        <f t="shared" si="633"/>
        <v>-5.0437589895352408E-3</v>
      </c>
      <c r="AM1528" s="5">
        <f t="shared" si="634"/>
        <v>-4.0634187456634052E-4</v>
      </c>
      <c r="AN1528" s="5">
        <f t="shared" si="635"/>
        <v>-1.1377089124650075E-3</v>
      </c>
      <c r="AO1528" s="5">
        <f t="shared" si="636"/>
        <v>-1.1377089124650075E-3</v>
      </c>
      <c r="AP1528" s="5">
        <f t="shared" si="637"/>
        <v>-1.4718191062329522E-3</v>
      </c>
      <c r="AQ1528" s="5">
        <f t="shared" si="638"/>
        <v>-9.6035059441127446E-3</v>
      </c>
      <c r="AR1528" s="5">
        <f t="shared" si="639"/>
        <v>-4.8659768067234044E-3</v>
      </c>
      <c r="AS1528" s="5">
        <f t="shared" si="640"/>
        <v>-4.8041687288913337E-3</v>
      </c>
      <c r="AT1528" s="5">
        <f t="shared" si="641"/>
        <v>0</v>
      </c>
      <c r="AU1528" s="5">
        <f t="shared" si="642"/>
        <v>-4.5439729826989295E-3</v>
      </c>
      <c r="AV1528" s="5">
        <f t="shared" si="643"/>
        <v>0</v>
      </c>
      <c r="AW1528" s="5">
        <f t="shared" si="644"/>
        <v>0</v>
      </c>
      <c r="AX1528" s="5">
        <f t="shared" si="645"/>
        <v>-1.1397615836580277E-3</v>
      </c>
      <c r="AZ1528" s="7">
        <f t="shared" si="655"/>
        <v>168.03806813966455</v>
      </c>
      <c r="BA1528" s="4">
        <f t="shared" si="646"/>
        <v>-1.231187922731275E-3</v>
      </c>
      <c r="BB1528" s="5">
        <f>AZ1528/MAX($AZ$16:AZ1528)-1</f>
        <v>-1.2156072411709573E-2</v>
      </c>
    </row>
    <row r="1529" spans="1:54" x14ac:dyDescent="0.25">
      <c r="A1529" s="3">
        <v>44785</v>
      </c>
      <c r="B1529">
        <f>IFERROR(VLOOKUP($A1529,Finnifty!$A$14:$I$486,B$15+1,FALSE),All_curves!B1528)</f>
        <v>1253467.75</v>
      </c>
      <c r="C1529">
        <f>IFERROR(VLOOKUP($A1529,Finnifty!$A$14:$I$486,C$15+1,FALSE),All_curves!C1528)</f>
        <v>1131352.1299999999</v>
      </c>
      <c r="D1529">
        <f>IFERROR(VLOOKUP($A1529,Finnifty!$A$14:$I$486,D$15+1,FALSE),All_curves!D1528)</f>
        <v>1183794.75</v>
      </c>
      <c r="E1529">
        <f>IFERROR(VLOOKUP($A1529,Finnifty!$A$14:$I$486,E$15+1,FALSE),All_curves!E1528)</f>
        <v>1090329.3799999999</v>
      </c>
      <c r="F1529">
        <f>IFERROR(VLOOKUP($A1529,Finnifty!$A$14:$I$486,F$15+1,FALSE),All_curves!F1528)</f>
        <v>1143232</v>
      </c>
      <c r="G1529">
        <f>IFERROR(VLOOKUP($A1529,Finnifty!$A$14:$I$486,G$15+1,FALSE),All_curves!G1528)</f>
        <v>1181792.25</v>
      </c>
      <c r="H1529">
        <f>IFERROR(VLOOKUP($A1529,Finnifty!$A$14:$I$486,H$15+1,FALSE),All_curves!H1528)</f>
        <v>1199952.75</v>
      </c>
      <c r="I1529">
        <f>IFERROR(VLOOKUP($A1529,Finnifty!$A$14:$I$486,I$15+1,FALSE),All_curves!I1528)</f>
        <v>1154290.6299999999</v>
      </c>
      <c r="J1529">
        <f>IFERROR(VLOOKUP($A1529,Banknifty!$A$14:$I$4860,2,FALSE),All_curves!J1528)</f>
        <v>20354290</v>
      </c>
      <c r="K1529">
        <f>IFERROR(VLOOKUP($A1529,Banknifty!$A$14:$I$4860,3,FALSE),All_curves!K1528)</f>
        <v>35937952</v>
      </c>
      <c r="L1529">
        <f>IFERROR(VLOOKUP($A1529,Banknifty!$A$14:$I$4860,4,FALSE),All_curves!L1528)</f>
        <v>26572432</v>
      </c>
      <c r="M1529">
        <f>IFERROR(VLOOKUP($A1529,Banknifty!$A$14:$I$4860,5,FALSE),All_curves!M1528)</f>
        <v>36615508</v>
      </c>
      <c r="N1529">
        <f>IFERROR(VLOOKUP($A1529,Banknifty!$A$14:$I$4860,6,FALSE),All_curves!N1528)</f>
        <v>20845330</v>
      </c>
      <c r="O1529">
        <f>IFERROR(VLOOKUP($A1529,Banknifty!$A$14:$I$4860,7,FALSE),All_curves!O1528)</f>
        <v>35099592</v>
      </c>
      <c r="P1529">
        <f>IFERROR(VLOOKUP($A1529,Banknifty!$A$14:$I$4860,8,FALSE),All_curves!P1528)</f>
        <v>35099592</v>
      </c>
      <c r="Q1529">
        <f>IFERROR(VLOOKUP($A1529,Banknifty!$A$14:$I$4860,9,FALSE),All_curves!Q1528)</f>
        <v>27428160</v>
      </c>
      <c r="R1529">
        <f>IFERROR(VLOOKUP($A1529,Nifty!$A$14:$I$4860,2,FALSE),All_curves!R1528)</f>
        <v>11291039</v>
      </c>
      <c r="S1529">
        <f>IFERROR(VLOOKUP($A1529,Nifty!$A$14:$I$4860,3,FALSE),All_curves!S1528)</f>
        <v>14041849</v>
      </c>
      <c r="T1529">
        <f>IFERROR(VLOOKUP($A1529,Nifty!$A$14:$I$4860,4,FALSE),All_curves!T1528)</f>
        <v>14252303</v>
      </c>
      <c r="U1529">
        <f>IFERROR(VLOOKUP($A1529,Nifty!$A$14:$I$4860,5,FALSE),All_curves!U1528)</f>
        <v>13828644</v>
      </c>
      <c r="V1529">
        <f>IFERROR(VLOOKUP($A1529,Nifty!$A$14:$I$4860,6,FALSE),All_curves!V1528)</f>
        <v>12209978</v>
      </c>
      <c r="W1529">
        <f>IFERROR(VLOOKUP($A1529,Nifty!$A$14:$I$4860,7,FALSE),All_curves!W1528)</f>
        <v>14268165</v>
      </c>
      <c r="X1529">
        <f>IFERROR(VLOOKUP($A1529,Nifty!$A$14:$I$4860,8,FALSE),All_curves!X1528)</f>
        <v>14157769</v>
      </c>
      <c r="Y1529">
        <f>IFERROR(VLOOKUP($A1529,Nifty!$A$14:$I$4860,9,FALSE),All_curves!Y1528)</f>
        <v>13275029</v>
      </c>
      <c r="AA1529" s="5">
        <f t="shared" si="647"/>
        <v>-2.9739026721431472E-4</v>
      </c>
      <c r="AB1529" s="5">
        <f t="shared" si="648"/>
        <v>7.482311575013334E-4</v>
      </c>
      <c r="AC1529" s="5">
        <f t="shared" si="649"/>
        <v>4.223883569487441E-5</v>
      </c>
      <c r="AD1529" s="5">
        <f t="shared" si="650"/>
        <v>7.0682709545155653E-4</v>
      </c>
      <c r="AE1529" s="5">
        <f t="shared" si="651"/>
        <v>3.9468612516024848E-5</v>
      </c>
      <c r="AF1529" s="5">
        <f t="shared" si="652"/>
        <v>7.4825433361436211E-4</v>
      </c>
      <c r="AG1529" s="5">
        <f t="shared" si="653"/>
        <v>4.2186774016350626E-5</v>
      </c>
      <c r="AH1529" s="5">
        <f t="shared" si="654"/>
        <v>-7.5713842673164056E-4</v>
      </c>
      <c r="AI1529" s="5">
        <f t="shared" si="630"/>
        <v>0</v>
      </c>
      <c r="AJ1529" s="5">
        <f t="shared" si="631"/>
        <v>0</v>
      </c>
      <c r="AK1529" s="5">
        <f t="shared" si="632"/>
        <v>0</v>
      </c>
      <c r="AL1529" s="5">
        <f t="shared" si="633"/>
        <v>0</v>
      </c>
      <c r="AM1529" s="5">
        <f t="shared" si="634"/>
        <v>-4.256907491127282E-3</v>
      </c>
      <c r="AN1529" s="5">
        <f t="shared" si="635"/>
        <v>-4.2193221372618384E-3</v>
      </c>
      <c r="AO1529" s="5">
        <f t="shared" si="636"/>
        <v>-4.2193221372618384E-3</v>
      </c>
      <c r="AP1529" s="5">
        <f t="shared" si="637"/>
        <v>-2.3001379995499782E-3</v>
      </c>
      <c r="AQ1529" s="5">
        <f t="shared" si="638"/>
        <v>0</v>
      </c>
      <c r="AR1529" s="5">
        <f t="shared" si="639"/>
        <v>-1.1141374884927613E-3</v>
      </c>
      <c r="AS1529" s="5">
        <f t="shared" si="640"/>
        <v>0</v>
      </c>
      <c r="AT1529" s="5">
        <f t="shared" si="641"/>
        <v>0</v>
      </c>
      <c r="AU1529" s="5">
        <f t="shared" si="642"/>
        <v>-1.6707367670676376E-5</v>
      </c>
      <c r="AV1529" s="5">
        <f t="shared" si="643"/>
        <v>-1.1141075318892302E-3</v>
      </c>
      <c r="AW1529" s="5">
        <f t="shared" si="644"/>
        <v>0</v>
      </c>
      <c r="AX1529" s="5">
        <f t="shared" si="645"/>
        <v>-1.8034421050644456E-3</v>
      </c>
      <c r="AZ1529" s="7">
        <f t="shared" si="655"/>
        <v>167.91364010814479</v>
      </c>
      <c r="BA1529" s="4">
        <f t="shared" si="646"/>
        <v>-7.4047525597789609E-4</v>
      </c>
      <c r="BB1529" s="5">
        <f>AZ1529/MAX($AZ$16:AZ1529)-1</f>
        <v>-1.2887546396856742E-2</v>
      </c>
    </row>
    <row r="1530" spans="1:54" x14ac:dyDescent="0.25">
      <c r="A1530" s="3">
        <v>44789</v>
      </c>
      <c r="B1530">
        <f>IFERROR(VLOOKUP($A1530,Finnifty!$A$14:$I$486,B$15+1,FALSE),All_curves!B1529)</f>
        <v>1256753.1299999999</v>
      </c>
      <c r="C1530">
        <f>IFERROR(VLOOKUP($A1530,Finnifty!$A$14:$I$486,C$15+1,FALSE),All_curves!C1529)</f>
        <v>1127180.8799999999</v>
      </c>
      <c r="D1530">
        <f>IFERROR(VLOOKUP($A1530,Finnifty!$A$14:$I$486,D$15+1,FALSE),All_curves!D1529)</f>
        <v>1183794.75</v>
      </c>
      <c r="E1530">
        <f>IFERROR(VLOOKUP($A1530,Finnifty!$A$14:$I$486,E$15+1,FALSE),All_curves!E1529)</f>
        <v>1090329.3799999999</v>
      </c>
      <c r="F1530">
        <f>IFERROR(VLOOKUP($A1530,Finnifty!$A$14:$I$486,F$15+1,FALSE),All_curves!F1529)</f>
        <v>1137521.75</v>
      </c>
      <c r="G1530">
        <f>IFERROR(VLOOKUP($A1530,Finnifty!$A$14:$I$486,G$15+1,FALSE),All_curves!G1529)</f>
        <v>1176641.3799999999</v>
      </c>
      <c r="H1530">
        <f>IFERROR(VLOOKUP($A1530,Finnifty!$A$14:$I$486,H$15+1,FALSE),All_curves!H1529)</f>
        <v>1199952.75</v>
      </c>
      <c r="I1530">
        <f>IFERROR(VLOOKUP($A1530,Finnifty!$A$14:$I$486,I$15+1,FALSE),All_curves!I1529)</f>
        <v>1165243.25</v>
      </c>
      <c r="J1530">
        <f>IFERROR(VLOOKUP($A1530,Banknifty!$A$14:$I$4860,2,FALSE),All_curves!J1529)</f>
        <v>20302812</v>
      </c>
      <c r="K1530">
        <f>IFERROR(VLOOKUP($A1530,Banknifty!$A$14:$I$4860,3,FALSE),All_curves!K1529)</f>
        <v>35874336</v>
      </c>
      <c r="L1530">
        <f>IFERROR(VLOOKUP($A1530,Banknifty!$A$14:$I$4860,4,FALSE),All_curves!L1529)</f>
        <v>26572432</v>
      </c>
      <c r="M1530">
        <f>IFERROR(VLOOKUP($A1530,Banknifty!$A$14:$I$4860,5,FALSE),All_curves!M1529)</f>
        <v>36615508</v>
      </c>
      <c r="N1530">
        <f>IFERROR(VLOOKUP($A1530,Banknifty!$A$14:$I$4860,6,FALSE),All_curves!N1529)</f>
        <v>20804590</v>
      </c>
      <c r="O1530">
        <f>IFERROR(VLOOKUP($A1530,Banknifty!$A$14:$I$4860,7,FALSE),All_curves!O1529)</f>
        <v>35108792</v>
      </c>
      <c r="P1530">
        <f>IFERROR(VLOOKUP($A1530,Banknifty!$A$14:$I$4860,8,FALSE),All_curves!P1529)</f>
        <v>35108792</v>
      </c>
      <c r="Q1530">
        <f>IFERROR(VLOOKUP($A1530,Banknifty!$A$14:$I$4860,9,FALSE),All_curves!Q1529)</f>
        <v>27403842</v>
      </c>
      <c r="R1530">
        <f>IFERROR(VLOOKUP($A1530,Nifty!$A$14:$I$4860,2,FALSE),All_curves!R1529)</f>
        <v>11283017</v>
      </c>
      <c r="S1530">
        <f>IFERROR(VLOOKUP($A1530,Nifty!$A$14:$I$4860,3,FALSE),All_curves!S1529)</f>
        <v>14061332</v>
      </c>
      <c r="T1530">
        <f>IFERROR(VLOOKUP($A1530,Nifty!$A$14:$I$4860,4,FALSE),All_curves!T1529)</f>
        <v>14252303</v>
      </c>
      <c r="U1530">
        <f>IFERROR(VLOOKUP($A1530,Nifty!$A$14:$I$4860,5,FALSE),All_curves!U1529)</f>
        <v>13828644</v>
      </c>
      <c r="V1530">
        <f>IFERROR(VLOOKUP($A1530,Nifty!$A$14:$I$4860,6,FALSE),All_curves!V1529)</f>
        <v>12201303</v>
      </c>
      <c r="W1530">
        <f>IFERROR(VLOOKUP($A1530,Nifty!$A$14:$I$4860,7,FALSE),All_curves!W1529)</f>
        <v>14287961</v>
      </c>
      <c r="X1530">
        <f>IFERROR(VLOOKUP($A1530,Nifty!$A$14:$I$4860,8,FALSE),All_curves!X1529)</f>
        <v>14157769</v>
      </c>
      <c r="Y1530">
        <f>IFERROR(VLOOKUP($A1530,Nifty!$A$14:$I$4860,9,FALSE),All_curves!Y1529)</f>
        <v>13275029</v>
      </c>
      <c r="AA1530" s="5">
        <f t="shared" si="647"/>
        <v>2.6210327309976744E-3</v>
      </c>
      <c r="AB1530" s="5">
        <f t="shared" si="648"/>
        <v>-3.6869599564902655E-3</v>
      </c>
      <c r="AC1530" s="5">
        <f t="shared" si="649"/>
        <v>0</v>
      </c>
      <c r="AD1530" s="5">
        <f t="shared" si="650"/>
        <v>0</v>
      </c>
      <c r="AE1530" s="5">
        <f t="shared" si="651"/>
        <v>-4.9948304456138848E-3</v>
      </c>
      <c r="AF1530" s="5">
        <f t="shared" si="652"/>
        <v>-4.3585240976153905E-3</v>
      </c>
      <c r="AG1530" s="5">
        <f t="shared" si="653"/>
        <v>0</v>
      </c>
      <c r="AH1530" s="5">
        <f t="shared" si="654"/>
        <v>9.4886155317748244E-3</v>
      </c>
      <c r="AI1530" s="5">
        <f t="shared" si="630"/>
        <v>-2.5290982883706681E-3</v>
      </c>
      <c r="AJ1530" s="5">
        <f t="shared" si="631"/>
        <v>-1.7701620838048715E-3</v>
      </c>
      <c r="AK1530" s="5">
        <f t="shared" si="632"/>
        <v>0</v>
      </c>
      <c r="AL1530" s="5">
        <f t="shared" si="633"/>
        <v>0</v>
      </c>
      <c r="AM1530" s="5">
        <f t="shared" si="634"/>
        <v>-1.9543945814242125E-3</v>
      </c>
      <c r="AN1530" s="5">
        <f t="shared" si="635"/>
        <v>2.6211130887210388E-4</v>
      </c>
      <c r="AO1530" s="5">
        <f t="shared" si="636"/>
        <v>2.6211130887210388E-4</v>
      </c>
      <c r="AP1530" s="5">
        <f t="shared" si="637"/>
        <v>-8.866070491057032E-4</v>
      </c>
      <c r="AQ1530" s="5">
        <f t="shared" si="638"/>
        <v>-7.1047491732156853E-4</v>
      </c>
      <c r="AR1530" s="5">
        <f t="shared" si="639"/>
        <v>1.3874953362622566E-3</v>
      </c>
      <c r="AS1530" s="5">
        <f t="shared" si="640"/>
        <v>0</v>
      </c>
      <c r="AT1530" s="5">
        <f t="shared" si="641"/>
        <v>0</v>
      </c>
      <c r="AU1530" s="5">
        <f t="shared" si="642"/>
        <v>-7.1048449063548791E-4</v>
      </c>
      <c r="AV1530" s="5">
        <f t="shared" si="643"/>
        <v>1.387424381481539E-3</v>
      </c>
      <c r="AW1530" s="5">
        <f t="shared" si="644"/>
        <v>0</v>
      </c>
      <c r="AX1530" s="5">
        <f t="shared" si="645"/>
        <v>0</v>
      </c>
      <c r="AZ1530" s="7">
        <f t="shared" si="655"/>
        <v>167.87031317449393</v>
      </c>
      <c r="BA1530" s="4">
        <f t="shared" si="646"/>
        <v>-2.5803105467173126E-4</v>
      </c>
      <c r="BB1530" s="5">
        <f>AZ1530/MAX($AZ$16:AZ1530)-1</f>
        <v>-1.3142252064339499E-2</v>
      </c>
    </row>
    <row r="1531" spans="1:54" x14ac:dyDescent="0.25">
      <c r="A1531" s="3">
        <v>44790</v>
      </c>
      <c r="B1531">
        <f>IFERROR(VLOOKUP($A1531,Finnifty!$A$14:$I$486,B$15+1,FALSE),All_curves!B1530)</f>
        <v>1256219.6299999999</v>
      </c>
      <c r="C1531">
        <f>IFERROR(VLOOKUP($A1531,Finnifty!$A$14:$I$486,C$15+1,FALSE),All_curves!C1530)</f>
        <v>1127098.25</v>
      </c>
      <c r="D1531">
        <f>IFERROR(VLOOKUP($A1531,Finnifty!$A$14:$I$486,D$15+1,FALSE),All_curves!D1530)</f>
        <v>1183292.3799999999</v>
      </c>
      <c r="E1531">
        <f>IFERROR(VLOOKUP($A1531,Finnifty!$A$14:$I$486,E$15+1,FALSE),All_curves!E1530)</f>
        <v>1089866.5</v>
      </c>
      <c r="F1531">
        <f>IFERROR(VLOOKUP($A1531,Finnifty!$A$14:$I$486,F$15+1,FALSE),All_curves!F1530)</f>
        <v>1137039</v>
      </c>
      <c r="G1531">
        <f>IFERROR(VLOOKUP($A1531,Finnifty!$A$14:$I$486,G$15+1,FALSE),All_curves!G1530)</f>
        <v>1176143.6299999999</v>
      </c>
      <c r="H1531">
        <f>IFERROR(VLOOKUP($A1531,Finnifty!$A$14:$I$486,H$15+1,FALSE),All_curves!H1530)</f>
        <v>1199443.5</v>
      </c>
      <c r="I1531">
        <f>IFERROR(VLOOKUP($A1531,Finnifty!$A$14:$I$486,I$15+1,FALSE),All_curves!I1530)</f>
        <v>1165310.6299999999</v>
      </c>
      <c r="J1531">
        <f>IFERROR(VLOOKUP($A1531,Banknifty!$A$14:$I$4860,2,FALSE),All_curves!J1530)</f>
        <v>20299632</v>
      </c>
      <c r="K1531">
        <f>IFERROR(VLOOKUP($A1531,Banknifty!$A$14:$I$4860,3,FALSE),All_curves!K1530)</f>
        <v>35821792</v>
      </c>
      <c r="L1531">
        <f>IFERROR(VLOOKUP($A1531,Banknifty!$A$14:$I$4860,4,FALSE),All_curves!L1530)</f>
        <v>26572432</v>
      </c>
      <c r="M1531">
        <f>IFERROR(VLOOKUP($A1531,Banknifty!$A$14:$I$4860,5,FALSE),All_curves!M1530)</f>
        <v>36615508</v>
      </c>
      <c r="N1531">
        <f>IFERROR(VLOOKUP($A1531,Banknifty!$A$14:$I$4860,6,FALSE),All_curves!N1530)</f>
        <v>20792178</v>
      </c>
      <c r="O1531">
        <f>IFERROR(VLOOKUP($A1531,Banknifty!$A$14:$I$4860,7,FALSE),All_curves!O1530)</f>
        <v>35168000</v>
      </c>
      <c r="P1531">
        <f>IFERROR(VLOOKUP($A1531,Banknifty!$A$14:$I$4860,8,FALSE),All_curves!P1530)</f>
        <v>35168000</v>
      </c>
      <c r="Q1531">
        <f>IFERROR(VLOOKUP($A1531,Banknifty!$A$14:$I$4860,9,FALSE),All_curves!Q1530)</f>
        <v>27406470</v>
      </c>
      <c r="R1531">
        <f>IFERROR(VLOOKUP($A1531,Nifty!$A$14:$I$4860,2,FALSE),All_curves!R1530)</f>
        <v>11314793</v>
      </c>
      <c r="S1531">
        <f>IFERROR(VLOOKUP($A1531,Nifty!$A$14:$I$4860,3,FALSE),All_curves!S1530)</f>
        <v>14074376</v>
      </c>
      <c r="T1531">
        <f>IFERROR(VLOOKUP($A1531,Nifty!$A$14:$I$4860,4,FALSE),All_curves!T1530)</f>
        <v>14261655</v>
      </c>
      <c r="U1531">
        <f>IFERROR(VLOOKUP($A1531,Nifty!$A$14:$I$4860,5,FALSE),All_curves!U1530)</f>
        <v>13834367</v>
      </c>
      <c r="V1531">
        <f>IFERROR(VLOOKUP($A1531,Nifty!$A$14:$I$4860,6,FALSE),All_curves!V1530)</f>
        <v>12235665</v>
      </c>
      <c r="W1531">
        <f>IFERROR(VLOOKUP($A1531,Nifty!$A$14:$I$4860,7,FALSE),All_curves!W1530)</f>
        <v>14301216</v>
      </c>
      <c r="X1531">
        <f>IFERROR(VLOOKUP($A1531,Nifty!$A$14:$I$4860,8,FALSE),All_curves!X1530)</f>
        <v>14167059</v>
      </c>
      <c r="Y1531">
        <f>IFERROR(VLOOKUP($A1531,Nifty!$A$14:$I$4860,9,FALSE),All_curves!Y1530)</f>
        <v>13275029</v>
      </c>
      <c r="AA1531" s="5">
        <f t="shared" si="647"/>
        <v>-4.2450660138793062E-4</v>
      </c>
      <c r="AB1531" s="5">
        <f t="shared" si="648"/>
        <v>-7.3306779298731861E-5</v>
      </c>
      <c r="AC1531" s="5">
        <f t="shared" si="649"/>
        <v>-4.2437255275895591E-4</v>
      </c>
      <c r="AD1531" s="5">
        <f t="shared" si="650"/>
        <v>-4.2453226381911069E-4</v>
      </c>
      <c r="AE1531" s="5">
        <f t="shared" si="651"/>
        <v>-4.2438748973372409E-4</v>
      </c>
      <c r="AF1531" s="5">
        <f t="shared" si="652"/>
        <v>-4.2302608803368447E-4</v>
      </c>
      <c r="AG1531" s="5">
        <f t="shared" si="653"/>
        <v>-4.2439171042363277E-4</v>
      </c>
      <c r="AH1531" s="5">
        <f t="shared" si="654"/>
        <v>5.7824836144693137E-5</v>
      </c>
      <c r="AI1531" s="5">
        <f t="shared" si="630"/>
        <v>-1.5662854977915863E-4</v>
      </c>
      <c r="AJ1531" s="5">
        <f t="shared" si="631"/>
        <v>-1.4646682241031828E-3</v>
      </c>
      <c r="AK1531" s="5">
        <f t="shared" si="632"/>
        <v>0</v>
      </c>
      <c r="AL1531" s="5">
        <f t="shared" si="633"/>
        <v>0</v>
      </c>
      <c r="AM1531" s="5">
        <f t="shared" si="634"/>
        <v>-5.9659911586817937E-4</v>
      </c>
      <c r="AN1531" s="5">
        <f t="shared" si="635"/>
        <v>1.6864151862587828E-3</v>
      </c>
      <c r="AO1531" s="5">
        <f t="shared" si="636"/>
        <v>1.6864151862587828E-3</v>
      </c>
      <c r="AP1531" s="5">
        <f t="shared" si="637"/>
        <v>9.5898961904650193E-5</v>
      </c>
      <c r="AQ1531" s="5">
        <f t="shared" si="638"/>
        <v>2.8162680247667549E-3</v>
      </c>
      <c r="AR1531" s="5">
        <f t="shared" si="639"/>
        <v>9.2765038191267024E-4</v>
      </c>
      <c r="AS1531" s="5">
        <f t="shared" si="640"/>
        <v>6.5617465472067593E-4</v>
      </c>
      <c r="AT1531" s="5">
        <f t="shared" si="641"/>
        <v>4.1385113392178319E-4</v>
      </c>
      <c r="AU1531" s="5">
        <f t="shared" si="642"/>
        <v>2.8162565916116655E-3</v>
      </c>
      <c r="AV1531" s="5">
        <f t="shared" si="643"/>
        <v>9.2770409997622316E-4</v>
      </c>
      <c r="AW1531" s="5">
        <f t="shared" si="644"/>
        <v>6.5617683125074322E-4</v>
      </c>
      <c r="AX1531" s="5">
        <f t="shared" si="645"/>
        <v>0</v>
      </c>
      <c r="AZ1531" s="7">
        <f t="shared" si="655"/>
        <v>167.92559997872411</v>
      </c>
      <c r="BA1531" s="4">
        <f t="shared" si="646"/>
        <v>3.293423547300473E-4</v>
      </c>
      <c r="BB1531" s="5">
        <f>AZ1531/MAX($AZ$16:AZ1531)-1</f>
        <v>-1.2817238009850684E-2</v>
      </c>
    </row>
    <row r="1532" spans="1:54" x14ac:dyDescent="0.25">
      <c r="A1532" s="3">
        <v>44791</v>
      </c>
      <c r="B1532">
        <f>IFERROR(VLOOKUP($A1532,Finnifty!$A$14:$I$486,B$15+1,FALSE),All_curves!B1531)</f>
        <v>1254563.1299999999</v>
      </c>
      <c r="C1532">
        <f>IFERROR(VLOOKUP($A1532,Finnifty!$A$14:$I$486,C$15+1,FALSE),All_curves!C1531)</f>
        <v>1126038.3799999999</v>
      </c>
      <c r="D1532">
        <f>IFERROR(VLOOKUP($A1532,Finnifty!$A$14:$I$486,D$15+1,FALSE),All_curves!D1531)</f>
        <v>1183029</v>
      </c>
      <c r="E1532">
        <f>IFERROR(VLOOKUP($A1532,Finnifty!$A$14:$I$486,E$15+1,FALSE),All_curves!E1531)</f>
        <v>1089624</v>
      </c>
      <c r="F1532">
        <f>IFERROR(VLOOKUP($A1532,Finnifty!$A$14:$I$486,F$15+1,FALSE),All_curves!F1531)</f>
        <v>1136785.8799999999</v>
      </c>
      <c r="G1532">
        <f>IFERROR(VLOOKUP($A1532,Finnifty!$A$14:$I$486,G$15+1,FALSE),All_curves!G1531)</f>
        <v>1175092</v>
      </c>
      <c r="H1532">
        <f>IFERROR(VLOOKUP($A1532,Finnifty!$A$14:$I$486,H$15+1,FALSE),All_curves!H1531)</f>
        <v>1199176.5</v>
      </c>
      <c r="I1532">
        <f>IFERROR(VLOOKUP($A1532,Finnifty!$A$14:$I$486,I$15+1,FALSE),All_curves!I1531)</f>
        <v>1164194.6299999999</v>
      </c>
      <c r="J1532">
        <f>IFERROR(VLOOKUP($A1532,Banknifty!$A$14:$I$4860,2,FALSE),All_curves!J1531)</f>
        <v>20213346</v>
      </c>
      <c r="K1532">
        <f>IFERROR(VLOOKUP($A1532,Banknifty!$A$14:$I$4860,3,FALSE),All_curves!K1531)</f>
        <v>35567656</v>
      </c>
      <c r="L1532">
        <f>IFERROR(VLOOKUP($A1532,Banknifty!$A$14:$I$4860,4,FALSE),All_curves!L1531)</f>
        <v>26572432</v>
      </c>
      <c r="M1532">
        <f>IFERROR(VLOOKUP($A1532,Banknifty!$A$14:$I$4860,5,FALSE),All_curves!M1531)</f>
        <v>36615508</v>
      </c>
      <c r="N1532">
        <f>IFERROR(VLOOKUP($A1532,Banknifty!$A$14:$I$4860,6,FALSE),All_curves!N1531)</f>
        <v>20788106</v>
      </c>
      <c r="O1532">
        <f>IFERROR(VLOOKUP($A1532,Banknifty!$A$14:$I$4860,7,FALSE),All_curves!O1531)</f>
        <v>35156776</v>
      </c>
      <c r="P1532">
        <f>IFERROR(VLOOKUP($A1532,Banknifty!$A$14:$I$4860,8,FALSE),All_curves!P1531)</f>
        <v>35156776</v>
      </c>
      <c r="Q1532">
        <f>IFERROR(VLOOKUP($A1532,Banknifty!$A$14:$I$4860,9,FALSE),All_curves!Q1531)</f>
        <v>27406470</v>
      </c>
      <c r="R1532">
        <f>IFERROR(VLOOKUP($A1532,Nifty!$A$14:$I$4860,2,FALSE),All_curves!R1531)</f>
        <v>11257593</v>
      </c>
      <c r="S1532">
        <f>IFERROR(VLOOKUP($A1532,Nifty!$A$14:$I$4860,3,FALSE),All_curves!S1531)</f>
        <v>14010300</v>
      </c>
      <c r="T1532">
        <f>IFERROR(VLOOKUP($A1532,Nifty!$A$14:$I$4860,4,FALSE),All_curves!T1531)</f>
        <v>14198046</v>
      </c>
      <c r="U1532">
        <f>IFERROR(VLOOKUP($A1532,Nifty!$A$14:$I$4860,5,FALSE),All_curves!U1531)</f>
        <v>13774147</v>
      </c>
      <c r="V1532">
        <f>IFERROR(VLOOKUP($A1532,Nifty!$A$14:$I$4860,6,FALSE),All_curves!V1531)</f>
        <v>12114951</v>
      </c>
      <c r="W1532">
        <f>IFERROR(VLOOKUP($A1532,Nifty!$A$14:$I$4860,7,FALSE),All_curves!W1531)</f>
        <v>14236107</v>
      </c>
      <c r="X1532">
        <f>IFERROR(VLOOKUP($A1532,Nifty!$A$14:$I$4860,8,FALSE),All_curves!X1531)</f>
        <v>14103872</v>
      </c>
      <c r="Y1532">
        <f>IFERROR(VLOOKUP($A1532,Nifty!$A$14:$I$4860,9,FALSE),All_curves!Y1531)</f>
        <v>13275029</v>
      </c>
      <c r="AA1532" s="5">
        <f t="shared" si="647"/>
        <v>-1.3186388434321961E-3</v>
      </c>
      <c r="AB1532" s="5">
        <f t="shared" si="648"/>
        <v>-9.4035280420323719E-4</v>
      </c>
      <c r="AC1532" s="5">
        <f t="shared" si="649"/>
        <v>-2.2258235111760616E-4</v>
      </c>
      <c r="AD1532" s="5">
        <f t="shared" si="650"/>
        <v>-2.225043158955442E-4</v>
      </c>
      <c r="AE1532" s="5">
        <f t="shared" si="651"/>
        <v>-2.2261329646577899E-4</v>
      </c>
      <c r="AF1532" s="5">
        <f t="shared" si="652"/>
        <v>-8.9413399280147132E-4</v>
      </c>
      <c r="AG1532" s="5">
        <f t="shared" si="653"/>
        <v>-2.2260323224898571E-4</v>
      </c>
      <c r="AH1532" s="5">
        <f t="shared" si="654"/>
        <v>-9.5768456175504557E-4</v>
      </c>
      <c r="AI1532" s="5">
        <f t="shared" si="630"/>
        <v>-4.2506189274761352E-3</v>
      </c>
      <c r="AJ1532" s="5">
        <f t="shared" si="631"/>
        <v>-7.0944524495033523E-3</v>
      </c>
      <c r="AK1532" s="5">
        <f t="shared" si="632"/>
        <v>0</v>
      </c>
      <c r="AL1532" s="5">
        <f t="shared" si="633"/>
        <v>0</v>
      </c>
      <c r="AM1532" s="5">
        <f t="shared" si="634"/>
        <v>-1.958428789903266E-4</v>
      </c>
      <c r="AN1532" s="5">
        <f t="shared" si="635"/>
        <v>-3.191537761600971E-4</v>
      </c>
      <c r="AO1532" s="5">
        <f t="shared" si="636"/>
        <v>-3.191537761600971E-4</v>
      </c>
      <c r="AP1532" s="5">
        <f t="shared" si="637"/>
        <v>0</v>
      </c>
      <c r="AQ1532" s="5">
        <f t="shared" si="638"/>
        <v>-5.0553288955440534E-3</v>
      </c>
      <c r="AR1532" s="5">
        <f t="shared" si="639"/>
        <v>-4.5526707542842271E-3</v>
      </c>
      <c r="AS1532" s="5">
        <f t="shared" si="640"/>
        <v>-4.4601415473870532E-3</v>
      </c>
      <c r="AT1532" s="5">
        <f t="shared" si="641"/>
        <v>-4.3529277486999973E-3</v>
      </c>
      <c r="AU1532" s="5">
        <f t="shared" si="642"/>
        <v>-9.8657490214059118E-3</v>
      </c>
      <c r="AV1532" s="5">
        <f t="shared" si="643"/>
        <v>-4.5526897852602444E-3</v>
      </c>
      <c r="AW1532" s="5">
        <f t="shared" si="644"/>
        <v>-4.4601353040175651E-3</v>
      </c>
      <c r="AX1532" s="5">
        <f t="shared" si="645"/>
        <v>0</v>
      </c>
      <c r="AZ1532" s="7">
        <f t="shared" si="655"/>
        <v>167.54440901886537</v>
      </c>
      <c r="BA1532" s="4">
        <f t="shared" si="646"/>
        <v>-2.2699990942837054E-3</v>
      </c>
      <c r="BB1532" s="5">
        <f>AZ1532/MAX($AZ$16:AZ1532)-1</f>
        <v>-1.5058141985460738E-2</v>
      </c>
    </row>
    <row r="1533" spans="1:54" x14ac:dyDescent="0.25">
      <c r="A1533" s="3">
        <v>44792</v>
      </c>
      <c r="B1533">
        <f>IFERROR(VLOOKUP($A1533,Finnifty!$A$14:$I$486,B$15+1,FALSE),All_curves!B1532)</f>
        <v>1273583.6299999999</v>
      </c>
      <c r="C1533">
        <f>IFERROR(VLOOKUP($A1533,Finnifty!$A$14:$I$486,C$15+1,FALSE),All_curves!C1532)</f>
        <v>1142834.75</v>
      </c>
      <c r="D1533">
        <f>IFERROR(VLOOKUP($A1533,Finnifty!$A$14:$I$486,D$15+1,FALSE),All_curves!D1532)</f>
        <v>1184883.75</v>
      </c>
      <c r="E1533">
        <f>IFERROR(VLOOKUP($A1533,Finnifty!$A$14:$I$486,E$15+1,FALSE),All_curves!E1532)</f>
        <v>1090179.25</v>
      </c>
      <c r="F1533">
        <f>IFERROR(VLOOKUP($A1533,Finnifty!$A$14:$I$486,F$15+1,FALSE),All_curves!F1532)</f>
        <v>1149408</v>
      </c>
      <c r="G1533">
        <f>IFERROR(VLOOKUP($A1533,Finnifty!$A$14:$I$486,G$15+1,FALSE),All_curves!G1532)</f>
        <v>1188139.5</v>
      </c>
      <c r="H1533">
        <f>IFERROR(VLOOKUP($A1533,Finnifty!$A$14:$I$486,H$15+1,FALSE),All_curves!H1532)</f>
        <v>1201056.5</v>
      </c>
      <c r="I1533">
        <f>IFERROR(VLOOKUP($A1533,Finnifty!$A$14:$I$486,I$15+1,FALSE),All_curves!I1532)</f>
        <v>1164787.8799999999</v>
      </c>
      <c r="J1533">
        <f>IFERROR(VLOOKUP($A1533,Banknifty!$A$14:$I$4860,2,FALSE),All_curves!J1532)</f>
        <v>20494972</v>
      </c>
      <c r="K1533">
        <f>IFERROR(VLOOKUP($A1533,Banknifty!$A$14:$I$4860,3,FALSE),All_curves!K1532)</f>
        <v>35899288</v>
      </c>
      <c r="L1533">
        <f>IFERROR(VLOOKUP($A1533,Banknifty!$A$14:$I$4860,4,FALSE),All_curves!L1532)</f>
        <v>26646958</v>
      </c>
      <c r="M1533">
        <f>IFERROR(VLOOKUP($A1533,Banknifty!$A$14:$I$4860,5,FALSE),All_curves!M1532)</f>
        <v>36621512</v>
      </c>
      <c r="N1533">
        <f>IFERROR(VLOOKUP($A1533,Banknifty!$A$14:$I$4860,6,FALSE),All_curves!N1532)</f>
        <v>20786888</v>
      </c>
      <c r="O1533">
        <f>IFERROR(VLOOKUP($A1533,Banknifty!$A$14:$I$4860,7,FALSE),All_curves!O1532)</f>
        <v>35134512</v>
      </c>
      <c r="P1533">
        <f>IFERROR(VLOOKUP($A1533,Banknifty!$A$14:$I$4860,8,FALSE),All_curves!P1532)</f>
        <v>35134512</v>
      </c>
      <c r="Q1533">
        <f>IFERROR(VLOOKUP($A1533,Banknifty!$A$14:$I$4860,9,FALSE),All_curves!Q1532)</f>
        <v>27406470</v>
      </c>
      <c r="R1533">
        <f>IFERROR(VLOOKUP($A1533,Nifty!$A$14:$I$4860,2,FALSE),All_curves!R1532)</f>
        <v>11343171</v>
      </c>
      <c r="S1533">
        <f>IFERROR(VLOOKUP($A1533,Nifty!$A$14:$I$4860,3,FALSE),All_curves!S1532)</f>
        <v>14092734</v>
      </c>
      <c r="T1533">
        <f>IFERROR(VLOOKUP($A1533,Nifty!$A$14:$I$4860,4,FALSE),All_curves!T1532)</f>
        <v>14219823</v>
      </c>
      <c r="U1533">
        <f>IFERROR(VLOOKUP($A1533,Nifty!$A$14:$I$4860,5,FALSE),All_curves!U1532)</f>
        <v>13798869</v>
      </c>
      <c r="V1533">
        <f>IFERROR(VLOOKUP($A1533,Nifty!$A$14:$I$4860,6,FALSE),All_curves!V1532)</f>
        <v>12213687</v>
      </c>
      <c r="W1533">
        <f>IFERROR(VLOOKUP($A1533,Nifty!$A$14:$I$4860,7,FALSE),All_curves!W1532)</f>
        <v>14319870</v>
      </c>
      <c r="X1533">
        <f>IFERROR(VLOOKUP($A1533,Nifty!$A$14:$I$4860,8,FALSE),All_curves!X1532)</f>
        <v>14125505</v>
      </c>
      <c r="Y1533">
        <f>IFERROR(VLOOKUP($A1533,Nifty!$A$14:$I$4860,9,FALSE),All_curves!Y1532)</f>
        <v>13280523</v>
      </c>
      <c r="AA1533" s="5">
        <f t="shared" si="647"/>
        <v>1.5161054509867489E-2</v>
      </c>
      <c r="AB1533" s="5">
        <f t="shared" si="648"/>
        <v>1.4916338819641384E-2</v>
      </c>
      <c r="AC1533" s="5">
        <f t="shared" si="649"/>
        <v>1.5677975772361297E-3</v>
      </c>
      <c r="AD1533" s="5">
        <f t="shared" si="650"/>
        <v>5.0957945126017812E-4</v>
      </c>
      <c r="AE1533" s="5">
        <f t="shared" si="651"/>
        <v>1.1103339883145047E-2</v>
      </c>
      <c r="AF1533" s="5">
        <f t="shared" si="652"/>
        <v>1.1103385947653477E-2</v>
      </c>
      <c r="AG1533" s="5">
        <f t="shared" si="653"/>
        <v>1.5677425299778225E-3</v>
      </c>
      <c r="AH1533" s="5">
        <f t="shared" si="654"/>
        <v>5.0957974269305595E-4</v>
      </c>
      <c r="AI1533" s="5">
        <f t="shared" si="630"/>
        <v>1.3932675965671493E-2</v>
      </c>
      <c r="AJ1533" s="5">
        <f t="shared" si="631"/>
        <v>9.3239768175894522E-3</v>
      </c>
      <c r="AK1533" s="5">
        <f t="shared" si="632"/>
        <v>2.8046360227773626E-3</v>
      </c>
      <c r="AL1533" s="5">
        <f t="shared" si="633"/>
        <v>1.639742373640285E-4</v>
      </c>
      <c r="AM1533" s="5">
        <f t="shared" si="634"/>
        <v>-5.8591196331225781E-5</v>
      </c>
      <c r="AN1533" s="5">
        <f t="shared" si="635"/>
        <v>-6.3327763615184107E-4</v>
      </c>
      <c r="AO1533" s="5">
        <f t="shared" si="636"/>
        <v>-6.3327763615184107E-4</v>
      </c>
      <c r="AP1533" s="5">
        <f t="shared" si="637"/>
        <v>0</v>
      </c>
      <c r="AQ1533" s="5">
        <f t="shared" si="638"/>
        <v>7.6018026233493075E-3</v>
      </c>
      <c r="AR1533" s="5">
        <f t="shared" si="639"/>
        <v>5.883814051091063E-3</v>
      </c>
      <c r="AS1533" s="5">
        <f t="shared" si="640"/>
        <v>1.533802609176016E-3</v>
      </c>
      <c r="AT1533" s="5">
        <f t="shared" si="641"/>
        <v>1.7948116859796137E-3</v>
      </c>
      <c r="AU1533" s="5">
        <f t="shared" si="642"/>
        <v>8.1499297851059804E-3</v>
      </c>
      <c r="AV1533" s="5">
        <f t="shared" si="643"/>
        <v>5.8838416991386921E-3</v>
      </c>
      <c r="AW1533" s="5">
        <f t="shared" si="644"/>
        <v>1.5338341130719524E-3</v>
      </c>
      <c r="AX1533" s="5">
        <f t="shared" si="645"/>
        <v>4.1385973620089445E-4</v>
      </c>
      <c r="AZ1533" s="7">
        <f t="shared" si="655"/>
        <v>168.34118482537949</v>
      </c>
      <c r="BA1533" s="4">
        <f t="shared" si="646"/>
        <v>4.7556096391398149E-3</v>
      </c>
      <c r="BB1533" s="5">
        <f>AZ1533/MAX($AZ$16:AZ1533)-1</f>
        <v>-1.0374142991494417E-2</v>
      </c>
    </row>
    <row r="1534" spans="1:54" x14ac:dyDescent="0.25">
      <c r="A1534" s="3">
        <v>44795</v>
      </c>
      <c r="B1534">
        <f>IFERROR(VLOOKUP($A1534,Finnifty!$A$14:$I$486,B$15+1,FALSE),All_curves!B1533)</f>
        <v>1305372.8799999999</v>
      </c>
      <c r="C1534">
        <f>IFERROR(VLOOKUP($A1534,Finnifty!$A$14:$I$486,C$15+1,FALSE),All_curves!C1533)</f>
        <v>1167092.75</v>
      </c>
      <c r="D1534">
        <f>IFERROR(VLOOKUP($A1534,Finnifty!$A$14:$I$486,D$15+1,FALSE),All_curves!D1533)</f>
        <v>1201663.8799999999</v>
      </c>
      <c r="E1534">
        <f>IFERROR(VLOOKUP($A1534,Finnifty!$A$14:$I$486,E$15+1,FALSE),All_curves!E1533)</f>
        <v>1104072.5</v>
      </c>
      <c r="F1534">
        <f>IFERROR(VLOOKUP($A1534,Finnifty!$A$14:$I$486,F$15+1,FALSE),All_curves!F1533)</f>
        <v>1175753.8799999999</v>
      </c>
      <c r="G1534">
        <f>IFERROR(VLOOKUP($A1534,Finnifty!$A$14:$I$486,G$15+1,FALSE),All_curves!G1533)</f>
        <v>1211100.1299999999</v>
      </c>
      <c r="H1534">
        <f>IFERROR(VLOOKUP($A1534,Finnifty!$A$14:$I$486,H$15+1,FALSE),All_curves!H1533)</f>
        <v>1218065.75</v>
      </c>
      <c r="I1534">
        <f>IFERROR(VLOOKUP($A1534,Finnifty!$A$14:$I$486,I$15+1,FALSE),All_curves!I1533)</f>
        <v>1179631.8799999999</v>
      </c>
      <c r="J1534">
        <f>IFERROR(VLOOKUP($A1534,Banknifty!$A$14:$I$4860,2,FALSE),All_curves!J1533)</f>
        <v>20658330</v>
      </c>
      <c r="K1534">
        <f>IFERROR(VLOOKUP($A1534,Banknifty!$A$14:$I$4860,3,FALSE),All_curves!K1533)</f>
        <v>36318516</v>
      </c>
      <c r="L1534">
        <f>IFERROR(VLOOKUP($A1534,Banknifty!$A$14:$I$4860,4,FALSE),All_curves!L1533)</f>
        <v>26890274</v>
      </c>
      <c r="M1534">
        <f>IFERROR(VLOOKUP($A1534,Banknifty!$A$14:$I$4860,5,FALSE),All_curves!M1533)</f>
        <v>36864664</v>
      </c>
      <c r="N1534">
        <f>IFERROR(VLOOKUP($A1534,Banknifty!$A$14:$I$4860,6,FALSE),All_curves!N1533)</f>
        <v>20734314</v>
      </c>
      <c r="O1534">
        <f>IFERROR(VLOOKUP($A1534,Banknifty!$A$14:$I$4860,7,FALSE),All_curves!O1533)</f>
        <v>35072316</v>
      </c>
      <c r="P1534">
        <f>IFERROR(VLOOKUP($A1534,Banknifty!$A$14:$I$4860,8,FALSE),All_curves!P1533)</f>
        <v>35072316</v>
      </c>
      <c r="Q1534">
        <f>IFERROR(VLOOKUP($A1534,Banknifty!$A$14:$I$4860,9,FALSE),All_curves!Q1533)</f>
        <v>27406470</v>
      </c>
      <c r="R1534">
        <f>IFERROR(VLOOKUP($A1534,Nifty!$A$14:$I$4860,2,FALSE),All_curves!R1533)</f>
        <v>11413908</v>
      </c>
      <c r="S1534">
        <f>IFERROR(VLOOKUP($A1534,Nifty!$A$14:$I$4860,3,FALSE),All_curves!S1533)</f>
        <v>14176057</v>
      </c>
      <c r="T1534">
        <f>IFERROR(VLOOKUP($A1534,Nifty!$A$14:$I$4860,4,FALSE),All_curves!T1533)</f>
        <v>14271981</v>
      </c>
      <c r="U1534">
        <f>IFERROR(VLOOKUP($A1534,Nifty!$A$14:$I$4860,5,FALSE),All_curves!U1533)</f>
        <v>13842201</v>
      </c>
      <c r="V1534">
        <f>IFERROR(VLOOKUP($A1534,Nifty!$A$14:$I$4860,6,FALSE),All_curves!V1533)</f>
        <v>12289852</v>
      </c>
      <c r="W1534">
        <f>IFERROR(VLOOKUP($A1534,Nifty!$A$14:$I$4860,7,FALSE),All_curves!W1533)</f>
        <v>14404535</v>
      </c>
      <c r="X1534">
        <f>IFERROR(VLOOKUP($A1534,Nifty!$A$14:$I$4860,8,FALSE),All_curves!X1533)</f>
        <v>14177316</v>
      </c>
      <c r="Y1534">
        <f>IFERROR(VLOOKUP($A1534,Nifty!$A$14:$I$4860,9,FALSE),All_curves!Y1533)</f>
        <v>13222714</v>
      </c>
      <c r="AA1534" s="5">
        <f t="shared" si="647"/>
        <v>2.4960473149297613E-2</v>
      </c>
      <c r="AB1534" s="5">
        <f t="shared" si="648"/>
        <v>2.1226165900187999E-2</v>
      </c>
      <c r="AC1534" s="5">
        <f t="shared" si="649"/>
        <v>1.4161836551475959E-2</v>
      </c>
      <c r="AD1534" s="5">
        <f t="shared" si="650"/>
        <v>1.2744005171626549E-2</v>
      </c>
      <c r="AE1534" s="5">
        <f t="shared" si="651"/>
        <v>2.2921260335755367E-2</v>
      </c>
      <c r="AF1534" s="5">
        <f t="shared" si="652"/>
        <v>1.9324860422534451E-2</v>
      </c>
      <c r="AG1534" s="5">
        <f t="shared" si="653"/>
        <v>1.4161906621378728E-2</v>
      </c>
      <c r="AH1534" s="5">
        <f t="shared" si="654"/>
        <v>1.2743951284932775E-2</v>
      </c>
      <c r="AI1534" s="5">
        <f t="shared" si="630"/>
        <v>7.9706378715715953E-3</v>
      </c>
      <c r="AJ1534" s="5">
        <f t="shared" si="631"/>
        <v>1.1677891773229643E-2</v>
      </c>
      <c r="AK1534" s="5">
        <f t="shared" si="632"/>
        <v>9.131098566673268E-3</v>
      </c>
      <c r="AL1534" s="5">
        <f t="shared" si="633"/>
        <v>6.6395947824327006E-3</v>
      </c>
      <c r="AM1534" s="5">
        <f t="shared" si="634"/>
        <v>-2.5291905166372475E-3</v>
      </c>
      <c r="AN1534" s="5">
        <f t="shared" si="635"/>
        <v>-1.7702252417793884E-3</v>
      </c>
      <c r="AO1534" s="5">
        <f t="shared" si="636"/>
        <v>-1.7702252417793884E-3</v>
      </c>
      <c r="AP1534" s="5">
        <f t="shared" si="637"/>
        <v>0</v>
      </c>
      <c r="AQ1534" s="5">
        <f t="shared" si="638"/>
        <v>6.2360868931623514E-3</v>
      </c>
      <c r="AR1534" s="5">
        <f t="shared" si="639"/>
        <v>5.9124794379854517E-3</v>
      </c>
      <c r="AS1534" s="5">
        <f t="shared" si="640"/>
        <v>3.6679781457196192E-3</v>
      </c>
      <c r="AT1534" s="5">
        <f t="shared" si="641"/>
        <v>3.1402573645709086E-3</v>
      </c>
      <c r="AU1534" s="5">
        <f t="shared" si="642"/>
        <v>6.2360366693530178E-3</v>
      </c>
      <c r="AV1534" s="5">
        <f t="shared" si="643"/>
        <v>5.9124140093449462E-3</v>
      </c>
      <c r="AW1534" s="5">
        <f t="shared" si="644"/>
        <v>3.6679042625378244E-3</v>
      </c>
      <c r="AX1534" s="5">
        <f t="shared" si="645"/>
        <v>-4.3529159205552004E-3</v>
      </c>
      <c r="AZ1534" s="7">
        <f t="shared" si="655"/>
        <v>169.75815664341513</v>
      </c>
      <c r="BA1534" s="4">
        <f t="shared" si="646"/>
        <v>8.4172617622091488E-3</v>
      </c>
      <c r="BB1534" s="5">
        <f>AZ1534/MAX($AZ$16:AZ1534)-1</f>
        <v>-2.0442031064032973E-3</v>
      </c>
    </row>
    <row r="1535" spans="1:54" x14ac:dyDescent="0.25">
      <c r="A1535" s="3">
        <v>44796</v>
      </c>
      <c r="B1535">
        <f>IFERROR(VLOOKUP($A1535,Finnifty!$A$14:$I$486,B$15+1,FALSE),All_curves!B1534)</f>
        <v>1298811.25</v>
      </c>
      <c r="C1535">
        <f>IFERROR(VLOOKUP($A1535,Finnifty!$A$14:$I$486,C$15+1,FALSE),All_curves!C1534)</f>
        <v>1179261.3799999999</v>
      </c>
      <c r="D1535">
        <f>IFERROR(VLOOKUP($A1535,Finnifty!$A$14:$I$486,D$15+1,FALSE),All_curves!D1534)</f>
        <v>1212091.3799999999</v>
      </c>
      <c r="E1535">
        <f>IFERROR(VLOOKUP($A1535,Finnifty!$A$14:$I$486,E$15+1,FALSE),All_curves!E1534)</f>
        <v>1102279</v>
      </c>
      <c r="F1535">
        <f>IFERROR(VLOOKUP($A1535,Finnifty!$A$14:$I$486,F$15+1,FALSE),All_curves!F1534)</f>
        <v>1169788.1299999999</v>
      </c>
      <c r="G1535">
        <f>IFERROR(VLOOKUP($A1535,Finnifty!$A$14:$I$486,G$15+1,FALSE),All_curves!G1534)</f>
        <v>1221881.1299999999</v>
      </c>
      <c r="H1535">
        <f>IFERROR(VLOOKUP($A1535,Finnifty!$A$14:$I$486,H$15+1,FALSE),All_curves!H1534)</f>
        <v>1228635.5</v>
      </c>
      <c r="I1535">
        <f>IFERROR(VLOOKUP($A1535,Finnifty!$A$14:$I$486,I$15+1,FALSE),All_curves!I1534)</f>
        <v>1181321.5</v>
      </c>
      <c r="J1535">
        <f>IFERROR(VLOOKUP($A1535,Banknifty!$A$14:$I$4860,2,FALSE),All_curves!J1534)</f>
        <v>20908678</v>
      </c>
      <c r="K1535">
        <f>IFERROR(VLOOKUP($A1535,Banknifty!$A$14:$I$4860,3,FALSE),All_curves!K1534)</f>
        <v>36757348</v>
      </c>
      <c r="L1535">
        <f>IFERROR(VLOOKUP($A1535,Banknifty!$A$14:$I$4860,4,FALSE),All_curves!L1534)</f>
        <v>27224680</v>
      </c>
      <c r="M1535">
        <f>IFERROR(VLOOKUP($A1535,Banknifty!$A$14:$I$4860,5,FALSE),All_curves!M1534)</f>
        <v>37362464</v>
      </c>
      <c r="N1535">
        <f>IFERROR(VLOOKUP($A1535,Banknifty!$A$14:$I$4860,6,FALSE),All_curves!N1534)</f>
        <v>20731066</v>
      </c>
      <c r="O1535">
        <f>IFERROR(VLOOKUP($A1535,Banknifty!$A$14:$I$4860,7,FALSE),All_curves!O1534)</f>
        <v>35020944</v>
      </c>
      <c r="P1535">
        <f>IFERROR(VLOOKUP($A1535,Banknifty!$A$14:$I$4860,8,FALSE),All_curves!P1534)</f>
        <v>35020944</v>
      </c>
      <c r="Q1535">
        <f>IFERROR(VLOOKUP($A1535,Banknifty!$A$14:$I$4860,9,FALSE),All_curves!Q1534)</f>
        <v>27406470</v>
      </c>
      <c r="R1535">
        <f>IFERROR(VLOOKUP($A1535,Nifty!$A$14:$I$4860,2,FALSE),All_curves!R1534)</f>
        <v>11496182</v>
      </c>
      <c r="S1535">
        <f>IFERROR(VLOOKUP($A1535,Nifty!$A$14:$I$4860,3,FALSE),All_curves!S1534)</f>
        <v>14359955</v>
      </c>
      <c r="T1535">
        <f>IFERROR(VLOOKUP($A1535,Nifty!$A$14:$I$4860,4,FALSE),All_curves!T1534)</f>
        <v>14420355</v>
      </c>
      <c r="U1535">
        <f>IFERROR(VLOOKUP($A1535,Nifty!$A$14:$I$4860,5,FALSE),All_curves!U1534)</f>
        <v>13987036</v>
      </c>
      <c r="V1535">
        <f>IFERROR(VLOOKUP($A1535,Nifty!$A$14:$I$4860,6,FALSE),All_curves!V1534)</f>
        <v>12378440</v>
      </c>
      <c r="W1535">
        <f>IFERROR(VLOOKUP($A1535,Nifty!$A$14:$I$4860,7,FALSE),All_curves!W1534)</f>
        <v>14591398</v>
      </c>
      <c r="X1535">
        <f>IFERROR(VLOOKUP($A1535,Nifty!$A$14:$I$4860,8,FALSE),All_curves!X1534)</f>
        <v>14324706</v>
      </c>
      <c r="Y1535">
        <f>IFERROR(VLOOKUP($A1535,Nifty!$A$14:$I$4860,9,FALSE),All_curves!Y1534)</f>
        <v>13246446</v>
      </c>
      <c r="AA1535" s="5">
        <f t="shared" si="647"/>
        <v>-5.0266326967048913E-3</v>
      </c>
      <c r="AB1535" s="5">
        <f t="shared" si="648"/>
        <v>1.0426446398540179E-2</v>
      </c>
      <c r="AC1535" s="5">
        <f t="shared" si="649"/>
        <v>8.677551329910882E-3</v>
      </c>
      <c r="AD1535" s="5">
        <f t="shared" si="650"/>
        <v>-1.6244404239758037E-3</v>
      </c>
      <c r="AE1535" s="5">
        <f t="shared" si="651"/>
        <v>-5.0739785778975977E-3</v>
      </c>
      <c r="AF1535" s="5">
        <f t="shared" si="652"/>
        <v>8.9018238318576692E-3</v>
      </c>
      <c r="AG1535" s="5">
        <f t="shared" si="653"/>
        <v>8.6774872374499878E-3</v>
      </c>
      <c r="AH1535" s="5">
        <f t="shared" si="654"/>
        <v>1.4323281937753674E-3</v>
      </c>
      <c r="AI1535" s="5">
        <f t="shared" si="630"/>
        <v>1.2118501350302679E-2</v>
      </c>
      <c r="AJ1535" s="5">
        <f t="shared" si="631"/>
        <v>1.2082872549087575E-2</v>
      </c>
      <c r="AK1535" s="5">
        <f t="shared" si="632"/>
        <v>1.2435946171467149E-2</v>
      </c>
      <c r="AL1535" s="5">
        <f t="shared" si="633"/>
        <v>1.3503446009978548E-2</v>
      </c>
      <c r="AM1535" s="5">
        <f t="shared" si="634"/>
        <v>-1.5664853922825461E-4</v>
      </c>
      <c r="AN1535" s="5">
        <f t="shared" si="635"/>
        <v>-1.4647450142728502E-3</v>
      </c>
      <c r="AO1535" s="5">
        <f t="shared" si="636"/>
        <v>-1.4647450142728502E-3</v>
      </c>
      <c r="AP1535" s="5">
        <f t="shared" si="637"/>
        <v>0</v>
      </c>
      <c r="AQ1535" s="5">
        <f t="shared" si="638"/>
        <v>7.208223511176115E-3</v>
      </c>
      <c r="AR1535" s="5">
        <f t="shared" si="639"/>
        <v>1.297243655270286E-2</v>
      </c>
      <c r="AS1535" s="5">
        <f t="shared" si="640"/>
        <v>1.0396174154099658E-2</v>
      </c>
      <c r="AT1535" s="5">
        <f t="shared" si="641"/>
        <v>1.0463292651219369E-2</v>
      </c>
      <c r="AU1535" s="5">
        <f t="shared" si="642"/>
        <v>7.2082235001691419E-3</v>
      </c>
      <c r="AV1535" s="5">
        <f t="shared" si="643"/>
        <v>1.2972511781879748E-2</v>
      </c>
      <c r="AW1535" s="5">
        <f t="shared" si="644"/>
        <v>1.0396185004270198E-2</v>
      </c>
      <c r="AX1535" s="5">
        <f t="shared" si="645"/>
        <v>1.7947903887205463E-3</v>
      </c>
      <c r="AZ1535" s="7">
        <f t="shared" si="655"/>
        <v>170.79691423331298</v>
      </c>
      <c r="BA1535" s="4">
        <f t="shared" si="646"/>
        <v>6.119043764593976E-3</v>
      </c>
      <c r="BB1535" s="5">
        <f>AZ1535/MAX($AZ$16:AZ1535)-1</f>
        <v>0</v>
      </c>
    </row>
    <row r="1536" spans="1:54" x14ac:dyDescent="0.25">
      <c r="A1536" s="3">
        <v>44797</v>
      </c>
      <c r="B1536">
        <f>IFERROR(VLOOKUP($A1536,Finnifty!$A$14:$I$486,B$15+1,FALSE),All_curves!B1535)</f>
        <v>1298811.25</v>
      </c>
      <c r="C1536">
        <f>IFERROR(VLOOKUP($A1536,Finnifty!$A$14:$I$486,C$15+1,FALSE),All_curves!C1535)</f>
        <v>1179261.3799999999</v>
      </c>
      <c r="D1536">
        <f>IFERROR(VLOOKUP($A1536,Finnifty!$A$14:$I$486,D$15+1,FALSE),All_curves!D1535)</f>
        <v>1212091.3799999999</v>
      </c>
      <c r="E1536">
        <f>IFERROR(VLOOKUP($A1536,Finnifty!$A$14:$I$486,E$15+1,FALSE),All_curves!E1535)</f>
        <v>1102279</v>
      </c>
      <c r="F1536">
        <f>IFERROR(VLOOKUP($A1536,Finnifty!$A$14:$I$486,F$15+1,FALSE),All_curves!F1535)</f>
        <v>1169788.1299999999</v>
      </c>
      <c r="G1536">
        <f>IFERROR(VLOOKUP($A1536,Finnifty!$A$14:$I$486,G$15+1,FALSE),All_curves!G1535)</f>
        <v>1221881.1299999999</v>
      </c>
      <c r="H1536">
        <f>IFERROR(VLOOKUP($A1536,Finnifty!$A$14:$I$486,H$15+1,FALSE),All_curves!H1535)</f>
        <v>1228635.5</v>
      </c>
      <c r="I1536">
        <f>IFERROR(VLOOKUP($A1536,Finnifty!$A$14:$I$486,I$15+1,FALSE),All_curves!I1535)</f>
        <v>1181321.5</v>
      </c>
      <c r="J1536">
        <f>IFERROR(VLOOKUP($A1536,Banknifty!$A$14:$I$4860,2,FALSE),All_curves!J1535)</f>
        <v>20903004</v>
      </c>
      <c r="K1536">
        <f>IFERROR(VLOOKUP($A1536,Banknifty!$A$14:$I$4860,3,FALSE),All_curves!K1535)</f>
        <v>36681040</v>
      </c>
      <c r="L1536">
        <f>IFERROR(VLOOKUP($A1536,Banknifty!$A$14:$I$4860,4,FALSE),All_curves!L1535)</f>
        <v>27190238</v>
      </c>
      <c r="M1536">
        <f>IFERROR(VLOOKUP($A1536,Banknifty!$A$14:$I$4860,5,FALSE),All_curves!M1535)</f>
        <v>37083108</v>
      </c>
      <c r="N1536">
        <f>IFERROR(VLOOKUP($A1536,Banknifty!$A$14:$I$4860,6,FALSE),All_curves!N1535)</f>
        <v>20754922</v>
      </c>
      <c r="O1536">
        <f>IFERROR(VLOOKUP($A1536,Banknifty!$A$14:$I$4860,7,FALSE),All_curves!O1535)</f>
        <v>34944600</v>
      </c>
      <c r="P1536">
        <f>IFERROR(VLOOKUP($A1536,Banknifty!$A$14:$I$4860,8,FALSE),All_curves!P1535)</f>
        <v>34944600</v>
      </c>
      <c r="Q1536">
        <f>IFERROR(VLOOKUP($A1536,Banknifty!$A$14:$I$4860,9,FALSE),All_curves!Q1535)</f>
        <v>27406470</v>
      </c>
      <c r="R1536">
        <f>IFERROR(VLOOKUP($A1536,Nifty!$A$14:$I$4860,2,FALSE),All_curves!R1535)</f>
        <v>11380099</v>
      </c>
      <c r="S1536">
        <f>IFERROR(VLOOKUP($A1536,Nifty!$A$14:$I$4860,3,FALSE),All_curves!S1535)</f>
        <v>14301668</v>
      </c>
      <c r="T1536">
        <f>IFERROR(VLOOKUP($A1536,Nifty!$A$14:$I$4860,4,FALSE),All_curves!T1535)</f>
        <v>14362786</v>
      </c>
      <c r="U1536">
        <f>IFERROR(VLOOKUP($A1536,Nifty!$A$14:$I$4860,5,FALSE),All_curves!U1535)</f>
        <v>13930170</v>
      </c>
      <c r="V1536">
        <f>IFERROR(VLOOKUP($A1536,Nifty!$A$14:$I$4860,6,FALSE),All_curves!V1535)</f>
        <v>12253448</v>
      </c>
      <c r="W1536">
        <f>IFERROR(VLOOKUP($A1536,Nifty!$A$14:$I$4860,7,FALSE),All_curves!W1535)</f>
        <v>14532171</v>
      </c>
      <c r="X1536">
        <f>IFERROR(VLOOKUP($A1536,Nifty!$A$14:$I$4860,8,FALSE),All_curves!X1535)</f>
        <v>14267519</v>
      </c>
      <c r="Y1536">
        <f>IFERROR(VLOOKUP($A1536,Nifty!$A$14:$I$4860,9,FALSE),All_curves!Y1535)</f>
        <v>13288044</v>
      </c>
      <c r="AA1536" s="5">
        <f t="shared" si="647"/>
        <v>0</v>
      </c>
      <c r="AB1536" s="5">
        <f t="shared" si="648"/>
        <v>0</v>
      </c>
      <c r="AC1536" s="5">
        <f t="shared" si="649"/>
        <v>0</v>
      </c>
      <c r="AD1536" s="5">
        <f t="shared" si="650"/>
        <v>0</v>
      </c>
      <c r="AE1536" s="5">
        <f t="shared" si="651"/>
        <v>0</v>
      </c>
      <c r="AF1536" s="5">
        <f t="shared" si="652"/>
        <v>0</v>
      </c>
      <c r="AG1536" s="5">
        <f t="shared" si="653"/>
        <v>0</v>
      </c>
      <c r="AH1536" s="5">
        <f t="shared" si="654"/>
        <v>0</v>
      </c>
      <c r="AI1536" s="5">
        <f t="shared" si="630"/>
        <v>-2.7137057637027784E-4</v>
      </c>
      <c r="AJ1536" s="5">
        <f t="shared" si="631"/>
        <v>-2.075993077628957E-3</v>
      </c>
      <c r="AK1536" s="5">
        <f t="shared" si="632"/>
        <v>-1.2651021058833756E-3</v>
      </c>
      <c r="AL1536" s="5">
        <f t="shared" si="633"/>
        <v>-7.4769158693601678E-3</v>
      </c>
      <c r="AM1536" s="5">
        <f t="shared" si="634"/>
        <v>1.1507367734973073E-3</v>
      </c>
      <c r="AN1536" s="5">
        <f t="shared" si="635"/>
        <v>-2.1799526591859131E-3</v>
      </c>
      <c r="AO1536" s="5">
        <f t="shared" si="636"/>
        <v>-2.1799526591859131E-3</v>
      </c>
      <c r="AP1536" s="5">
        <f t="shared" si="637"/>
        <v>0</v>
      </c>
      <c r="AQ1536" s="5">
        <f t="shared" si="638"/>
        <v>-1.0097526291772296E-2</v>
      </c>
      <c r="AR1536" s="5">
        <f t="shared" si="639"/>
        <v>-4.0589960066030883E-3</v>
      </c>
      <c r="AS1536" s="5">
        <f t="shared" si="640"/>
        <v>-3.9922040754197807E-3</v>
      </c>
      <c r="AT1536" s="5">
        <f t="shared" si="641"/>
        <v>-4.0656219087445988E-3</v>
      </c>
      <c r="AU1536" s="5">
        <f t="shared" si="642"/>
        <v>-1.0097556719586676E-2</v>
      </c>
      <c r="AV1536" s="5">
        <f t="shared" si="643"/>
        <v>-4.0590353302678572E-3</v>
      </c>
      <c r="AW1536" s="5">
        <f t="shared" si="644"/>
        <v>-3.9921936268709768E-3</v>
      </c>
      <c r="AX1536" s="5">
        <f t="shared" si="645"/>
        <v>3.1403140132832963E-3</v>
      </c>
      <c r="AZ1536" s="7">
        <f t="shared" si="655"/>
        <v>170.43026044024691</v>
      </c>
      <c r="BA1536" s="4">
        <f t="shared" si="646"/>
        <v>-2.1467237550041366E-3</v>
      </c>
      <c r="BB1536" s="5">
        <f>AZ1536/MAX($AZ$16:AZ1536)-1</f>
        <v>-2.1467237550041318E-3</v>
      </c>
    </row>
    <row r="1537" spans="1:54" x14ac:dyDescent="0.25">
      <c r="A1537" s="3">
        <v>44798</v>
      </c>
      <c r="B1537">
        <f>IFERROR(VLOOKUP($A1537,Finnifty!$A$14:$I$486,B$15+1,FALSE),All_curves!B1536)</f>
        <v>1297497.25</v>
      </c>
      <c r="C1537">
        <f>IFERROR(VLOOKUP($A1537,Finnifty!$A$14:$I$486,C$15+1,FALSE),All_curves!C1536)</f>
        <v>1181387.3799999999</v>
      </c>
      <c r="D1537">
        <f>IFERROR(VLOOKUP($A1537,Finnifty!$A$14:$I$486,D$15+1,FALSE),All_curves!D1536)</f>
        <v>1214133.8799999999</v>
      </c>
      <c r="E1537">
        <f>IFERROR(VLOOKUP($A1537,Finnifty!$A$14:$I$486,E$15+1,FALSE),All_curves!E1536)</f>
        <v>1102279</v>
      </c>
      <c r="F1537">
        <f>IFERROR(VLOOKUP($A1537,Finnifty!$A$14:$I$486,F$15+1,FALSE),All_curves!F1536)</f>
        <v>1169788.1299999999</v>
      </c>
      <c r="G1537">
        <f>IFERROR(VLOOKUP($A1537,Finnifty!$A$14:$I$486,G$15+1,FALSE),All_curves!G1536)</f>
        <v>1224084</v>
      </c>
      <c r="H1537">
        <f>IFERROR(VLOOKUP($A1537,Finnifty!$A$14:$I$486,H$15+1,FALSE),All_curves!H1536)</f>
        <v>1227080.5</v>
      </c>
      <c r="I1537">
        <f>IFERROR(VLOOKUP($A1537,Finnifty!$A$14:$I$486,I$15+1,FALSE),All_curves!I1536)</f>
        <v>1186227.6299999999</v>
      </c>
      <c r="J1537">
        <f>IFERROR(VLOOKUP($A1537,Banknifty!$A$14:$I$4860,2,FALSE),All_curves!J1536)</f>
        <v>20837752</v>
      </c>
      <c r="K1537">
        <f>IFERROR(VLOOKUP($A1537,Banknifty!$A$14:$I$4860,3,FALSE),All_curves!K1536)</f>
        <v>36427032</v>
      </c>
      <c r="L1537">
        <f>IFERROR(VLOOKUP($A1537,Banknifty!$A$14:$I$4860,4,FALSE),All_curves!L1536)</f>
        <v>27127300</v>
      </c>
      <c r="M1537">
        <f>IFERROR(VLOOKUP($A1537,Banknifty!$A$14:$I$4860,5,FALSE),All_curves!M1536)</f>
        <v>36849680</v>
      </c>
      <c r="N1537">
        <f>IFERROR(VLOOKUP($A1537,Banknifty!$A$14:$I$4860,6,FALSE),All_curves!N1536)</f>
        <v>21022464</v>
      </c>
      <c r="O1537">
        <f>IFERROR(VLOOKUP($A1537,Banknifty!$A$14:$I$4860,7,FALSE),All_curves!O1536)</f>
        <v>35270420</v>
      </c>
      <c r="P1537">
        <f>IFERROR(VLOOKUP($A1537,Banknifty!$A$14:$I$4860,8,FALSE),All_curves!P1536)</f>
        <v>35270420</v>
      </c>
      <c r="Q1537">
        <f>IFERROR(VLOOKUP($A1537,Banknifty!$A$14:$I$4860,9,FALSE),All_curves!Q1536)</f>
        <v>27410962</v>
      </c>
      <c r="R1537">
        <f>IFERROR(VLOOKUP($A1537,Nifty!$A$14:$I$4860,2,FALSE),All_curves!R1536)</f>
        <v>11296653</v>
      </c>
      <c r="S1537">
        <f>IFERROR(VLOOKUP($A1537,Nifty!$A$14:$I$4860,3,FALSE),All_curves!S1536)</f>
        <v>14230545</v>
      </c>
      <c r="T1537">
        <f>IFERROR(VLOOKUP($A1537,Nifty!$A$14:$I$4860,4,FALSE),All_curves!T1536)</f>
        <v>14362786</v>
      </c>
      <c r="U1537">
        <f>IFERROR(VLOOKUP($A1537,Nifty!$A$14:$I$4860,5,FALSE),All_curves!U1536)</f>
        <v>13859966</v>
      </c>
      <c r="V1537">
        <f>IFERROR(VLOOKUP($A1537,Nifty!$A$14:$I$4860,6,FALSE),All_curves!V1536)</f>
        <v>12221898</v>
      </c>
      <c r="W1537">
        <f>IFERROR(VLOOKUP($A1537,Nifty!$A$14:$I$4860,7,FALSE),All_curves!W1536)</f>
        <v>14553689</v>
      </c>
      <c r="X1537">
        <f>IFERROR(VLOOKUP($A1537,Nifty!$A$14:$I$4860,8,FALSE),All_curves!X1536)</f>
        <v>14270093</v>
      </c>
      <c r="Y1537">
        <f>IFERROR(VLOOKUP($A1537,Nifty!$A$14:$I$4860,9,FALSE),All_curves!Y1536)</f>
        <v>13427080</v>
      </c>
      <c r="AA1537" s="5">
        <f t="shared" si="647"/>
        <v>-1.0116943474273166E-3</v>
      </c>
      <c r="AB1537" s="5">
        <f t="shared" si="648"/>
        <v>1.8028233910281077E-3</v>
      </c>
      <c r="AC1537" s="5">
        <f t="shared" si="649"/>
        <v>1.6851039729364192E-3</v>
      </c>
      <c r="AD1537" s="5">
        <f t="shared" si="650"/>
        <v>0</v>
      </c>
      <c r="AE1537" s="5">
        <f t="shared" si="651"/>
        <v>0</v>
      </c>
      <c r="AF1537" s="5">
        <f t="shared" si="652"/>
        <v>1.8028513133681034E-3</v>
      </c>
      <c r="AG1537" s="5">
        <f t="shared" si="653"/>
        <v>-1.265631670255285E-3</v>
      </c>
      <c r="AH1537" s="5">
        <f t="shared" si="654"/>
        <v>4.1530861835663568E-3</v>
      </c>
      <c r="AI1537" s="5">
        <f t="shared" si="630"/>
        <v>-3.1216565810349151E-3</v>
      </c>
      <c r="AJ1537" s="5">
        <f t="shared" si="631"/>
        <v>-6.9247763967433817E-3</v>
      </c>
      <c r="AK1537" s="5">
        <f t="shared" si="632"/>
        <v>-2.3147278078257116E-3</v>
      </c>
      <c r="AL1537" s="5">
        <f t="shared" si="633"/>
        <v>-6.2947258897501079E-3</v>
      </c>
      <c r="AM1537" s="5">
        <f t="shared" si="634"/>
        <v>1.2890532664974641E-2</v>
      </c>
      <c r="AN1537" s="5">
        <f t="shared" si="635"/>
        <v>9.3239012608528071E-3</v>
      </c>
      <c r="AO1537" s="5">
        <f t="shared" si="636"/>
        <v>9.3239012608528071E-3</v>
      </c>
      <c r="AP1537" s="5">
        <f t="shared" si="637"/>
        <v>1.6390290321965928E-4</v>
      </c>
      <c r="AQ1537" s="5">
        <f t="shared" si="638"/>
        <v>-7.3326251379711715E-3</v>
      </c>
      <c r="AR1537" s="5">
        <f t="shared" si="639"/>
        <v>-4.97305628965794E-3</v>
      </c>
      <c r="AS1537" s="5">
        <f t="shared" si="640"/>
        <v>0</v>
      </c>
      <c r="AT1537" s="5">
        <f t="shared" si="641"/>
        <v>-5.0397087759876946E-3</v>
      </c>
      <c r="AU1537" s="5">
        <f t="shared" si="642"/>
        <v>-2.5747854807887105E-3</v>
      </c>
      <c r="AV1537" s="5">
        <f t="shared" si="643"/>
        <v>1.4807147534940945E-3</v>
      </c>
      <c r="AW1537" s="5">
        <f t="shared" si="644"/>
        <v>1.804097825277573E-4</v>
      </c>
      <c r="AX1537" s="5">
        <f t="shared" si="645"/>
        <v>1.046324048896885E-2</v>
      </c>
      <c r="AZ1537" s="7">
        <f t="shared" si="655"/>
        <v>170.51843736149078</v>
      </c>
      <c r="BA1537" s="4">
        <f t="shared" si="646"/>
        <v>5.1737831659780709E-4</v>
      </c>
      <c r="BB1537" s="5">
        <f>AZ1537/MAX($AZ$16:AZ1537)-1</f>
        <v>-1.6304561067290724E-3</v>
      </c>
    </row>
    <row r="1538" spans="1:54" x14ac:dyDescent="0.25">
      <c r="A1538" s="3">
        <v>44799</v>
      </c>
      <c r="B1538">
        <f>IFERROR(VLOOKUP($A1538,Finnifty!$A$14:$I$486,B$15+1,FALSE),All_curves!B1537)</f>
        <v>1296063.6299999999</v>
      </c>
      <c r="C1538">
        <f>IFERROR(VLOOKUP($A1538,Finnifty!$A$14:$I$486,C$15+1,FALSE),All_curves!C1537)</f>
        <v>1176751.75</v>
      </c>
      <c r="D1538">
        <f>IFERROR(VLOOKUP($A1538,Finnifty!$A$14:$I$486,D$15+1,FALSE),All_curves!D1537)</f>
        <v>1210725.75</v>
      </c>
      <c r="E1538">
        <f>IFERROR(VLOOKUP($A1538,Finnifty!$A$14:$I$486,E$15+1,FALSE),All_curves!E1537)</f>
        <v>1102279</v>
      </c>
      <c r="F1538">
        <f>IFERROR(VLOOKUP($A1538,Finnifty!$A$14:$I$486,F$15+1,FALSE),All_curves!F1537)</f>
        <v>1169788.1299999999</v>
      </c>
      <c r="G1538">
        <f>IFERROR(VLOOKUP($A1538,Finnifty!$A$14:$I$486,G$15+1,FALSE),All_curves!G1537)</f>
        <v>1219280.8799999999</v>
      </c>
      <c r="H1538">
        <f>IFERROR(VLOOKUP($A1538,Finnifty!$A$14:$I$486,H$15+1,FALSE),All_curves!H1537)</f>
        <v>1225641.5</v>
      </c>
      <c r="I1538">
        <f>IFERROR(VLOOKUP($A1538,Finnifty!$A$14:$I$486,I$15+1,FALSE),All_curves!I1537)</f>
        <v>1178628.25</v>
      </c>
      <c r="J1538">
        <f>IFERROR(VLOOKUP($A1538,Banknifty!$A$14:$I$4860,2,FALSE),All_curves!J1537)</f>
        <v>20781554</v>
      </c>
      <c r="K1538">
        <f>IFERROR(VLOOKUP($A1538,Banknifty!$A$14:$I$4860,3,FALSE),All_curves!K1537)</f>
        <v>36334356</v>
      </c>
      <c r="L1538">
        <f>IFERROR(VLOOKUP($A1538,Banknifty!$A$14:$I$4860,4,FALSE),All_curves!L1537)</f>
        <v>27127300</v>
      </c>
      <c r="M1538">
        <f>IFERROR(VLOOKUP($A1538,Banknifty!$A$14:$I$4860,5,FALSE),All_curves!M1537)</f>
        <v>36783912</v>
      </c>
      <c r="N1538">
        <f>IFERROR(VLOOKUP($A1538,Banknifty!$A$14:$I$4860,6,FALSE),All_curves!N1537)</f>
        <v>21190030</v>
      </c>
      <c r="O1538">
        <f>IFERROR(VLOOKUP($A1538,Banknifty!$A$14:$I$4860,7,FALSE),All_curves!O1537)</f>
        <v>35682308</v>
      </c>
      <c r="P1538">
        <f>IFERROR(VLOOKUP($A1538,Banknifty!$A$14:$I$4860,8,FALSE),All_curves!P1537)</f>
        <v>35682308</v>
      </c>
      <c r="Q1538">
        <f>IFERROR(VLOOKUP($A1538,Banknifty!$A$14:$I$4860,9,FALSE),All_curves!Q1537)</f>
        <v>27592964</v>
      </c>
      <c r="R1538">
        <f>IFERROR(VLOOKUP($A1538,Nifty!$A$14:$I$4860,2,FALSE),All_curves!R1537)</f>
        <v>11296653</v>
      </c>
      <c r="S1538">
        <f>IFERROR(VLOOKUP($A1538,Nifty!$A$14:$I$4860,3,FALSE),All_curves!S1537)</f>
        <v>14212270</v>
      </c>
      <c r="T1538">
        <f>IFERROR(VLOOKUP($A1538,Nifty!$A$14:$I$4860,4,FALSE),All_curves!T1537)</f>
        <v>14362786</v>
      </c>
      <c r="U1538">
        <f>IFERROR(VLOOKUP($A1538,Nifty!$A$14:$I$4860,5,FALSE),All_curves!U1537)</f>
        <v>13859966</v>
      </c>
      <c r="V1538">
        <f>IFERROR(VLOOKUP($A1538,Nifty!$A$14:$I$4860,6,FALSE),All_curves!V1537)</f>
        <v>12221898</v>
      </c>
      <c r="W1538">
        <f>IFERROR(VLOOKUP($A1538,Nifty!$A$14:$I$4860,7,FALSE),All_curves!W1537)</f>
        <v>14461926</v>
      </c>
      <c r="X1538">
        <f>IFERROR(VLOOKUP($A1538,Nifty!$A$14:$I$4860,8,FALSE),All_curves!X1537)</f>
        <v>14236936</v>
      </c>
      <c r="Y1538">
        <f>IFERROR(VLOOKUP($A1538,Nifty!$A$14:$I$4860,9,FALSE),All_curves!Y1537)</f>
        <v>13372491</v>
      </c>
      <c r="AA1538" s="5">
        <f t="shared" si="647"/>
        <v>-1.1049117830500554E-3</v>
      </c>
      <c r="AB1538" s="5">
        <f t="shared" si="648"/>
        <v>-3.9238865070658768E-3</v>
      </c>
      <c r="AC1538" s="5">
        <f t="shared" si="649"/>
        <v>-2.8070462871853108E-3</v>
      </c>
      <c r="AD1538" s="5">
        <f t="shared" si="650"/>
        <v>0</v>
      </c>
      <c r="AE1538" s="5">
        <f t="shared" si="651"/>
        <v>0</v>
      </c>
      <c r="AF1538" s="5">
        <f t="shared" si="652"/>
        <v>-3.9238483633476928E-3</v>
      </c>
      <c r="AG1538" s="5">
        <f t="shared" si="653"/>
        <v>-1.172702198429576E-3</v>
      </c>
      <c r="AH1538" s="5">
        <f t="shared" si="654"/>
        <v>-6.4063420947292338E-3</v>
      </c>
      <c r="AI1538" s="5">
        <f t="shared" si="630"/>
        <v>-2.6969319915123302E-3</v>
      </c>
      <c r="AJ1538" s="5">
        <f t="shared" si="631"/>
        <v>-2.5441545718025704E-3</v>
      </c>
      <c r="AK1538" s="5">
        <f t="shared" si="632"/>
        <v>0</v>
      </c>
      <c r="AL1538" s="5">
        <f t="shared" si="633"/>
        <v>-1.7847644809941832E-3</v>
      </c>
      <c r="AM1538" s="5">
        <f t="shared" si="634"/>
        <v>7.970806847380052E-3</v>
      </c>
      <c r="AN1538" s="5">
        <f t="shared" si="635"/>
        <v>1.1678000999137517E-2</v>
      </c>
      <c r="AO1538" s="5">
        <f t="shared" si="636"/>
        <v>1.1678000999137517E-2</v>
      </c>
      <c r="AP1538" s="5">
        <f t="shared" si="637"/>
        <v>6.6397523735213237E-3</v>
      </c>
      <c r="AQ1538" s="5">
        <f t="shared" si="638"/>
        <v>0</v>
      </c>
      <c r="AR1538" s="5">
        <f t="shared" si="639"/>
        <v>-1.2842094241647395E-3</v>
      </c>
      <c r="AS1538" s="5">
        <f t="shared" si="640"/>
        <v>0</v>
      </c>
      <c r="AT1538" s="5">
        <f t="shared" si="641"/>
        <v>0</v>
      </c>
      <c r="AU1538" s="5">
        <f t="shared" si="642"/>
        <v>0</v>
      </c>
      <c r="AV1538" s="5">
        <f t="shared" si="643"/>
        <v>-6.3051367938397052E-3</v>
      </c>
      <c r="AW1538" s="5">
        <f t="shared" si="644"/>
        <v>-2.323530757648129E-3</v>
      </c>
      <c r="AX1538" s="5">
        <f t="shared" si="645"/>
        <v>-4.0655898378501032E-3</v>
      </c>
      <c r="AZ1538" s="7">
        <f t="shared" si="655"/>
        <v>170.50155252726043</v>
      </c>
      <c r="BA1538" s="4">
        <f t="shared" si="646"/>
        <v>-9.9020578018462382E-5</v>
      </c>
      <c r="BB1538" s="5">
        <f>AZ1538/MAX($AZ$16:AZ1538)-1</f>
        <v>-1.7293152360414732E-3</v>
      </c>
    </row>
    <row r="1539" spans="1:54" x14ac:dyDescent="0.25">
      <c r="A1539" s="3">
        <v>44802</v>
      </c>
      <c r="B1539">
        <f>IFERROR(VLOOKUP($A1539,Finnifty!$A$14:$I$486,B$15+1,FALSE),All_curves!B1538)</f>
        <v>1293684</v>
      </c>
      <c r="C1539">
        <f>IFERROR(VLOOKUP($A1539,Finnifty!$A$14:$I$486,C$15+1,FALSE),All_curves!C1538)</f>
        <v>1188716.8799999999</v>
      </c>
      <c r="D1539">
        <f>IFERROR(VLOOKUP($A1539,Finnifty!$A$14:$I$486,D$15+1,FALSE),All_curves!D1538)</f>
        <v>1210193.75</v>
      </c>
      <c r="E1539">
        <f>IFERROR(VLOOKUP($A1539,Finnifty!$A$14:$I$486,E$15+1,FALSE),All_curves!E1538)</f>
        <v>1100385.8799999999</v>
      </c>
      <c r="F1539">
        <f>IFERROR(VLOOKUP($A1539,Finnifty!$A$14:$I$486,F$15+1,FALSE),All_curves!F1538)</f>
        <v>1169017.25</v>
      </c>
      <c r="G1539">
        <f>IFERROR(VLOOKUP($A1539,Finnifty!$A$14:$I$486,G$15+1,FALSE),All_curves!G1538)</f>
        <v>1231678.3799999999</v>
      </c>
      <c r="H1539">
        <f>IFERROR(VLOOKUP($A1539,Finnifty!$A$14:$I$486,H$15+1,FALSE),All_curves!H1538)</f>
        <v>1225103</v>
      </c>
      <c r="I1539">
        <f>IFERROR(VLOOKUP($A1539,Finnifty!$A$14:$I$486,I$15+1,FALSE),All_curves!I1538)</f>
        <v>1192696.5</v>
      </c>
      <c r="J1539">
        <f>IFERROR(VLOOKUP($A1539,Banknifty!$A$14:$I$4860,2,FALSE),All_curves!J1538)</f>
        <v>20615260</v>
      </c>
      <c r="K1539">
        <f>IFERROR(VLOOKUP($A1539,Banknifty!$A$14:$I$4860,3,FALSE),All_curves!K1538)</f>
        <v>36934784</v>
      </c>
      <c r="L1539">
        <f>IFERROR(VLOOKUP($A1539,Banknifty!$A$14:$I$4860,4,FALSE),All_curves!L1538)</f>
        <v>27080212</v>
      </c>
      <c r="M1539">
        <f>IFERROR(VLOOKUP($A1539,Banknifty!$A$14:$I$4860,5,FALSE),All_curves!M1538)</f>
        <v>37030328</v>
      </c>
      <c r="N1539">
        <f>IFERROR(VLOOKUP($A1539,Banknifty!$A$14:$I$4860,6,FALSE),All_curves!N1538)</f>
        <v>21446820</v>
      </c>
      <c r="O1539">
        <f>IFERROR(VLOOKUP($A1539,Banknifty!$A$14:$I$4860,7,FALSE),All_curves!O1538)</f>
        <v>36113452</v>
      </c>
      <c r="P1539">
        <f>IFERROR(VLOOKUP($A1539,Banknifty!$A$14:$I$4860,8,FALSE),All_curves!P1538)</f>
        <v>36113452</v>
      </c>
      <c r="Q1539">
        <f>IFERROR(VLOOKUP($A1539,Banknifty!$A$14:$I$4860,9,FALSE),All_curves!Q1538)</f>
        <v>27965562</v>
      </c>
      <c r="R1539">
        <f>IFERROR(VLOOKUP($A1539,Nifty!$A$14:$I$4860,2,FALSE),All_curves!R1538)</f>
        <v>11263196</v>
      </c>
      <c r="S1539">
        <f>IFERROR(VLOOKUP($A1539,Nifty!$A$14:$I$4860,3,FALSE),All_curves!S1538)</f>
        <v>14337676</v>
      </c>
      <c r="T1539">
        <f>IFERROR(VLOOKUP($A1539,Nifty!$A$14:$I$4860,4,FALSE),All_curves!T1538)</f>
        <v>14345818</v>
      </c>
      <c r="U1539">
        <f>IFERROR(VLOOKUP($A1539,Nifty!$A$14:$I$4860,5,FALSE),All_curves!U1538)</f>
        <v>13846695</v>
      </c>
      <c r="V1539">
        <f>IFERROR(VLOOKUP($A1539,Nifty!$A$14:$I$4860,6,FALSE),All_curves!V1538)</f>
        <v>12185701</v>
      </c>
      <c r="W1539">
        <f>IFERROR(VLOOKUP($A1539,Nifty!$A$14:$I$4860,7,FALSE),All_curves!W1538)</f>
        <v>14589535</v>
      </c>
      <c r="X1539">
        <f>IFERROR(VLOOKUP($A1539,Nifty!$A$14:$I$4860,8,FALSE),All_curves!X1538)</f>
        <v>14220117</v>
      </c>
      <c r="Y1539">
        <f>IFERROR(VLOOKUP($A1539,Nifty!$A$14:$I$4860,9,FALSE),All_curves!Y1538)</f>
        <v>13364744</v>
      </c>
      <c r="AA1539" s="5">
        <f t="shared" si="647"/>
        <v>-1.8360441145932604E-3</v>
      </c>
      <c r="AB1539" s="5">
        <f t="shared" si="648"/>
        <v>1.0167930491711497E-2</v>
      </c>
      <c r="AC1539" s="5">
        <f t="shared" si="649"/>
        <v>-4.3940586875268473E-4</v>
      </c>
      <c r="AD1539" s="5">
        <f t="shared" si="650"/>
        <v>-1.7174599171354554E-3</v>
      </c>
      <c r="AE1539" s="5">
        <f t="shared" si="651"/>
        <v>-6.5899112859002518E-4</v>
      </c>
      <c r="AF1539" s="5">
        <f t="shared" si="652"/>
        <v>1.0167878626949456E-2</v>
      </c>
      <c r="AG1539" s="5">
        <f t="shared" si="653"/>
        <v>-4.3936175464032168E-4</v>
      </c>
      <c r="AH1539" s="5">
        <f t="shared" si="654"/>
        <v>1.1936121503960173E-2</v>
      </c>
      <c r="AI1539" s="5">
        <f t="shared" si="630"/>
        <v>-8.0020002354010966E-3</v>
      </c>
      <c r="AJ1539" s="5">
        <f t="shared" si="631"/>
        <v>1.6525076156572061E-2</v>
      </c>
      <c r="AK1539" s="5">
        <f t="shared" si="632"/>
        <v>-1.7358159492466552E-3</v>
      </c>
      <c r="AL1539" s="5">
        <f t="shared" si="633"/>
        <v>6.6990155913813076E-3</v>
      </c>
      <c r="AM1539" s="5">
        <f t="shared" si="634"/>
        <v>1.2118434943225731E-2</v>
      </c>
      <c r="AN1539" s="5">
        <f t="shared" si="635"/>
        <v>1.2082850694523417E-2</v>
      </c>
      <c r="AO1539" s="5">
        <f t="shared" si="636"/>
        <v>1.2082850694523417E-2</v>
      </c>
      <c r="AP1539" s="5">
        <f t="shared" si="637"/>
        <v>1.3503369917055696E-2</v>
      </c>
      <c r="AQ1539" s="5">
        <f t="shared" si="638"/>
        <v>-2.9616736921989073E-3</v>
      </c>
      <c r="AR1539" s="5">
        <f t="shared" si="639"/>
        <v>8.8237839556946085E-3</v>
      </c>
      <c r="AS1539" s="5">
        <f t="shared" si="640"/>
        <v>-1.1813863967617966E-3</v>
      </c>
      <c r="AT1539" s="5">
        <f t="shared" si="641"/>
        <v>-9.575059563637911E-4</v>
      </c>
      <c r="AU1539" s="5">
        <f t="shared" si="642"/>
        <v>-2.961651291804257E-3</v>
      </c>
      <c r="AV1539" s="5">
        <f t="shared" si="643"/>
        <v>8.8237901369430105E-3</v>
      </c>
      <c r="AW1539" s="5">
        <f t="shared" si="644"/>
        <v>-1.1813637428728097E-3</v>
      </c>
      <c r="AX1539" s="5">
        <f t="shared" si="645"/>
        <v>-5.793236278864855E-4</v>
      </c>
      <c r="AZ1539" s="7">
        <f t="shared" si="655"/>
        <v>171.19975012628956</v>
      </c>
      <c r="BA1539" s="4">
        <f t="shared" si="646"/>
        <v>4.0949632931788693E-3</v>
      </c>
      <c r="BB1539" s="5">
        <f>AZ1539/MAX($AZ$16:AZ1539)-1</f>
        <v>0</v>
      </c>
    </row>
    <row r="1540" spans="1:54" x14ac:dyDescent="0.25">
      <c r="A1540" s="3">
        <v>44803</v>
      </c>
      <c r="B1540">
        <f>IFERROR(VLOOKUP($A1540,Finnifty!$A$14:$I$486,B$15+1,FALSE),All_curves!B1539)</f>
        <v>1339334.6299999999</v>
      </c>
      <c r="C1540">
        <f>IFERROR(VLOOKUP($A1540,Finnifty!$A$14:$I$486,C$15+1,FALSE),All_curves!C1539)</f>
        <v>1239589.3799999999</v>
      </c>
      <c r="D1540">
        <f>IFERROR(VLOOKUP($A1540,Finnifty!$A$14:$I$486,D$15+1,FALSE),All_curves!D1539)</f>
        <v>1268524.6299999999</v>
      </c>
      <c r="E1540">
        <f>IFERROR(VLOOKUP($A1540,Finnifty!$A$14:$I$486,E$15+1,FALSE),All_curves!E1539)</f>
        <v>1259358.1299999999</v>
      </c>
      <c r="F1540">
        <f>IFERROR(VLOOKUP($A1540,Finnifty!$A$14:$I$486,F$15+1,FALSE),All_curves!F1539)</f>
        <v>1291064.25</v>
      </c>
      <c r="G1540">
        <f>IFERROR(VLOOKUP($A1540,Finnifty!$A$14:$I$486,G$15+1,FALSE),All_curves!G1539)</f>
        <v>1328939.1299999999</v>
      </c>
      <c r="H1540">
        <f>IFERROR(VLOOKUP($A1540,Finnifty!$A$14:$I$486,H$15+1,FALSE),All_curves!H1539)</f>
        <v>1284152.5</v>
      </c>
      <c r="I1540">
        <f>IFERROR(VLOOKUP($A1540,Finnifty!$A$14:$I$486,I$15+1,FALSE),All_curves!I1539)</f>
        <v>1214425.25</v>
      </c>
      <c r="J1540">
        <f>IFERROR(VLOOKUP($A1540,Banknifty!$A$14:$I$4860,2,FALSE),All_curves!J1539)</f>
        <v>21139280</v>
      </c>
      <c r="K1540">
        <f>IFERROR(VLOOKUP($A1540,Banknifty!$A$14:$I$4860,3,FALSE),All_curves!K1539)</f>
        <v>37808784</v>
      </c>
      <c r="L1540">
        <f>IFERROR(VLOOKUP($A1540,Banknifty!$A$14:$I$4860,4,FALSE),All_curves!L1539)</f>
        <v>27460736</v>
      </c>
      <c r="M1540">
        <f>IFERROR(VLOOKUP($A1540,Banknifty!$A$14:$I$4860,5,FALSE),All_curves!M1539)</f>
        <v>37435236</v>
      </c>
      <c r="N1540">
        <f>IFERROR(VLOOKUP($A1540,Banknifty!$A$14:$I$4860,6,FALSE),All_curves!N1539)</f>
        <v>21441000</v>
      </c>
      <c r="O1540">
        <f>IFERROR(VLOOKUP($A1540,Banknifty!$A$14:$I$4860,7,FALSE),All_curves!O1539)</f>
        <v>36038480</v>
      </c>
      <c r="P1540">
        <f>IFERROR(VLOOKUP($A1540,Banknifty!$A$14:$I$4860,8,FALSE),All_curves!P1539)</f>
        <v>36038480</v>
      </c>
      <c r="Q1540">
        <f>IFERROR(VLOOKUP($A1540,Banknifty!$A$14:$I$4860,9,FALSE),All_curves!Q1539)</f>
        <v>27756468</v>
      </c>
      <c r="R1540">
        <f>IFERROR(VLOOKUP($A1540,Nifty!$A$14:$I$4860,2,FALSE),All_curves!R1539)</f>
        <v>11526110</v>
      </c>
      <c r="S1540">
        <f>IFERROR(VLOOKUP($A1540,Nifty!$A$14:$I$4860,3,FALSE),All_curves!S1539)</f>
        <v>14677497</v>
      </c>
      <c r="T1540">
        <f>IFERROR(VLOOKUP($A1540,Nifty!$A$14:$I$4860,4,FALSE),All_curves!T1539)</f>
        <v>14596921</v>
      </c>
      <c r="U1540">
        <f>IFERROR(VLOOKUP($A1540,Nifty!$A$14:$I$4860,5,FALSE),All_curves!U1539)</f>
        <v>13996296</v>
      </c>
      <c r="V1540">
        <f>IFERROR(VLOOKUP($A1540,Nifty!$A$14:$I$4860,6,FALSE),All_curves!V1539)</f>
        <v>12470149</v>
      </c>
      <c r="W1540">
        <f>IFERROR(VLOOKUP($A1540,Nifty!$A$14:$I$4860,7,FALSE),All_curves!W1539)</f>
        <v>14935326</v>
      </c>
      <c r="X1540">
        <f>IFERROR(VLOOKUP($A1540,Nifty!$A$14:$I$4860,8,FALSE),All_curves!X1539)</f>
        <v>14469020</v>
      </c>
      <c r="Y1540">
        <f>IFERROR(VLOOKUP($A1540,Nifty!$A$14:$I$4860,9,FALSE),All_curves!Y1539)</f>
        <v>13306618</v>
      </c>
      <c r="AA1540" s="5">
        <f t="shared" si="647"/>
        <v>3.5287311275396416E-2</v>
      </c>
      <c r="AB1540" s="5">
        <f t="shared" si="648"/>
        <v>4.2796145033290101E-2</v>
      </c>
      <c r="AC1540" s="5">
        <f t="shared" si="649"/>
        <v>4.8199620928466969E-2</v>
      </c>
      <c r="AD1540" s="5">
        <f t="shared" si="650"/>
        <v>0.14446954735551487</v>
      </c>
      <c r="AE1540" s="5">
        <f t="shared" si="651"/>
        <v>0.10440136790111532</v>
      </c>
      <c r="AF1540" s="5">
        <f t="shared" si="652"/>
        <v>7.8966028452979842E-2</v>
      </c>
      <c r="AG1540" s="5">
        <f t="shared" si="653"/>
        <v>4.8199620766580464E-2</v>
      </c>
      <c r="AH1540" s="5">
        <f t="shared" si="654"/>
        <v>1.8218172016099654E-2</v>
      </c>
      <c r="AI1540" s="5">
        <f t="shared" si="630"/>
        <v>2.5419034249386074E-2</v>
      </c>
      <c r="AJ1540" s="5">
        <f t="shared" si="631"/>
        <v>2.3663330480015787E-2</v>
      </c>
      <c r="AK1540" s="5">
        <f t="shared" si="632"/>
        <v>1.4051736374885104E-2</v>
      </c>
      <c r="AL1540" s="5">
        <f t="shared" si="633"/>
        <v>1.0934496718473463E-2</v>
      </c>
      <c r="AM1540" s="5">
        <f t="shared" si="634"/>
        <v>-2.7136890224288557E-4</v>
      </c>
      <c r="AN1540" s="5">
        <f t="shared" si="635"/>
        <v>-2.0760131155559414E-3</v>
      </c>
      <c r="AO1540" s="5">
        <f t="shared" si="636"/>
        <v>-2.0760131155559414E-3</v>
      </c>
      <c r="AP1540" s="5">
        <f t="shared" si="637"/>
        <v>-7.4768388348498416E-3</v>
      </c>
      <c r="AQ1540" s="5">
        <f t="shared" si="638"/>
        <v>2.3342752803023226E-2</v>
      </c>
      <c r="AR1540" s="5">
        <f t="shared" si="639"/>
        <v>2.3701260929595458E-2</v>
      </c>
      <c r="AS1540" s="5">
        <f t="shared" si="640"/>
        <v>1.7503567938754072E-2</v>
      </c>
      <c r="AT1540" s="5">
        <f t="shared" si="641"/>
        <v>1.080409440664365E-2</v>
      </c>
      <c r="AU1540" s="5">
        <f t="shared" si="642"/>
        <v>2.3342768708997541E-2</v>
      </c>
      <c r="AV1540" s="5">
        <f t="shared" si="643"/>
        <v>2.370130370844592E-2</v>
      </c>
      <c r="AW1540" s="5">
        <f t="shared" si="644"/>
        <v>1.7503583128043232E-2</v>
      </c>
      <c r="AX1540" s="5">
        <f t="shared" si="645"/>
        <v>-4.3492041448754959E-3</v>
      </c>
      <c r="AZ1540" s="7">
        <f t="shared" si="655"/>
        <v>176.32330429101265</v>
      </c>
      <c r="BA1540" s="4">
        <f t="shared" si="646"/>
        <v>2.9927346044276128E-2</v>
      </c>
      <c r="BB1540" s="5">
        <f>AZ1540/MAX($AZ$16:AZ1540)-1</f>
        <v>0</v>
      </c>
    </row>
    <row r="1541" spans="1:54" x14ac:dyDescent="0.25">
      <c r="A1541" s="3">
        <v>44805</v>
      </c>
      <c r="B1541">
        <f>IFERROR(VLOOKUP($A1541,Finnifty!$A$14:$I$486,B$15+1,FALSE),All_curves!B1540)</f>
        <v>1335868.3799999999</v>
      </c>
      <c r="C1541">
        <f>IFERROR(VLOOKUP($A1541,Finnifty!$A$14:$I$486,C$15+1,FALSE),All_curves!C1540)</f>
        <v>1235734</v>
      </c>
      <c r="D1541">
        <f>IFERROR(VLOOKUP($A1541,Finnifty!$A$14:$I$486,D$15+1,FALSE),All_curves!D1540)</f>
        <v>1263910</v>
      </c>
      <c r="E1541">
        <f>IFERROR(VLOOKUP($A1541,Finnifty!$A$14:$I$486,E$15+1,FALSE),All_curves!E1540)</f>
        <v>1257577.6299999999</v>
      </c>
      <c r="F1541">
        <f>IFERROR(VLOOKUP($A1541,Finnifty!$A$14:$I$486,F$15+1,FALSE),All_curves!F1540)</f>
        <v>1286363.1299999999</v>
      </c>
      <c r="G1541">
        <f>IFERROR(VLOOKUP($A1541,Finnifty!$A$14:$I$486,G$15+1,FALSE),All_curves!G1540)</f>
        <v>1324806</v>
      </c>
      <c r="H1541">
        <f>IFERROR(VLOOKUP($A1541,Finnifty!$A$14:$I$486,H$15+1,FALSE),All_curves!H1540)</f>
        <v>1279877</v>
      </c>
      <c r="I1541">
        <f>IFERROR(VLOOKUP($A1541,Finnifty!$A$14:$I$486,I$15+1,FALSE),All_curves!I1540)</f>
        <v>1212708.25</v>
      </c>
      <c r="J1541">
        <f>IFERROR(VLOOKUP($A1541,Banknifty!$A$14:$I$4860,2,FALSE),All_curves!J1540)</f>
        <v>20615112</v>
      </c>
      <c r="K1541">
        <f>IFERROR(VLOOKUP($A1541,Banknifty!$A$14:$I$4860,3,FALSE),All_curves!K1540)</f>
        <v>36931652</v>
      </c>
      <c r="L1541">
        <f>IFERROR(VLOOKUP($A1541,Banknifty!$A$14:$I$4860,4,FALSE),All_curves!L1540)</f>
        <v>26864866</v>
      </c>
      <c r="M1541">
        <f>IFERROR(VLOOKUP($A1541,Banknifty!$A$14:$I$4860,5,FALSE),All_curves!M1540)</f>
        <v>36708904</v>
      </c>
      <c r="N1541">
        <f>IFERROR(VLOOKUP($A1541,Banknifty!$A$14:$I$4860,6,FALSE),All_curves!N1540)</f>
        <v>21423568</v>
      </c>
      <c r="O1541">
        <f>IFERROR(VLOOKUP($A1541,Banknifty!$A$14:$I$4860,7,FALSE),All_curves!O1540)</f>
        <v>35927300</v>
      </c>
      <c r="P1541">
        <f>IFERROR(VLOOKUP($A1541,Banknifty!$A$14:$I$4860,8,FALSE),All_curves!P1540)</f>
        <v>35927300</v>
      </c>
      <c r="Q1541">
        <f>IFERROR(VLOOKUP($A1541,Banknifty!$A$14:$I$4860,9,FALSE),All_curves!Q1540)</f>
        <v>27881702</v>
      </c>
      <c r="R1541">
        <f>IFERROR(VLOOKUP($A1541,Nifty!$A$14:$I$4860,2,FALSE),All_curves!R1540)</f>
        <v>11159408</v>
      </c>
      <c r="S1541">
        <f>IFERROR(VLOOKUP($A1541,Nifty!$A$14:$I$4860,3,FALSE),All_curves!S1540)</f>
        <v>14316185</v>
      </c>
      <c r="T1541">
        <f>IFERROR(VLOOKUP($A1541,Nifty!$A$14:$I$4860,4,FALSE),All_curves!T1540)</f>
        <v>14191737</v>
      </c>
      <c r="U1541">
        <f>IFERROR(VLOOKUP($A1541,Nifty!$A$14:$I$4860,5,FALSE),All_curves!U1540)</f>
        <v>13786855</v>
      </c>
      <c r="V1541">
        <f>IFERROR(VLOOKUP($A1541,Nifty!$A$14:$I$4860,6,FALSE),All_curves!V1540)</f>
        <v>12170531</v>
      </c>
      <c r="W1541">
        <f>IFERROR(VLOOKUP($A1541,Nifty!$A$14:$I$4860,7,FALSE),All_curves!W1540)</f>
        <v>14614186</v>
      </c>
      <c r="X1541">
        <f>IFERROR(VLOOKUP($A1541,Nifty!$A$14:$I$4860,8,FALSE),All_curves!X1540)</f>
        <v>14166769</v>
      </c>
      <c r="Y1541">
        <f>IFERROR(VLOOKUP($A1541,Nifty!$A$14:$I$4860,9,FALSE),All_curves!Y1540)</f>
        <v>13293877</v>
      </c>
      <c r="AA1541" s="5">
        <f t="shared" si="647"/>
        <v>-2.5880388084940087E-3</v>
      </c>
      <c r="AB1541" s="5">
        <f t="shared" si="648"/>
        <v>-3.1102073494690963E-3</v>
      </c>
      <c r="AC1541" s="5">
        <f t="shared" si="649"/>
        <v>-3.6377929847526413E-3</v>
      </c>
      <c r="AD1541" s="5">
        <f t="shared" si="650"/>
        <v>-1.4138154648669632E-3</v>
      </c>
      <c r="AE1541" s="5">
        <f t="shared" si="651"/>
        <v>-3.6412750178778097E-3</v>
      </c>
      <c r="AF1541" s="5">
        <f t="shared" si="652"/>
        <v>-3.1100972999417165E-3</v>
      </c>
      <c r="AG1541" s="5">
        <f t="shared" si="653"/>
        <v>-3.3294332254152348E-3</v>
      </c>
      <c r="AH1541" s="5">
        <f t="shared" si="654"/>
        <v>-1.4138375334340481E-3</v>
      </c>
      <c r="AI1541" s="5">
        <f t="shared" si="630"/>
        <v>-2.4795924932164204E-2</v>
      </c>
      <c r="AJ1541" s="5">
        <f t="shared" si="631"/>
        <v>-2.3199159221835908E-2</v>
      </c>
      <c r="AK1541" s="5">
        <f t="shared" si="632"/>
        <v>-2.1698981411131912E-2</v>
      </c>
      <c r="AL1541" s="5">
        <f t="shared" si="633"/>
        <v>-1.940236198858214E-2</v>
      </c>
      <c r="AM1541" s="5">
        <f t="shared" si="634"/>
        <v>-8.1302178070052911E-4</v>
      </c>
      <c r="AN1541" s="5">
        <f t="shared" si="635"/>
        <v>-3.0850357728738897E-3</v>
      </c>
      <c r="AO1541" s="5">
        <f t="shared" si="636"/>
        <v>-3.0850357728738897E-3</v>
      </c>
      <c r="AP1541" s="5">
        <f t="shared" si="637"/>
        <v>4.5118853018331073E-3</v>
      </c>
      <c r="AQ1541" s="5">
        <f t="shared" si="638"/>
        <v>-3.1814896786513391E-2</v>
      </c>
      <c r="AR1541" s="5">
        <f t="shared" si="639"/>
        <v>-2.4616731313247708E-2</v>
      </c>
      <c r="AS1541" s="5">
        <f t="shared" si="640"/>
        <v>-2.7758182701680734E-2</v>
      </c>
      <c r="AT1541" s="5">
        <f t="shared" si="641"/>
        <v>-1.4964030483493596E-2</v>
      </c>
      <c r="AU1541" s="5">
        <f t="shared" si="642"/>
        <v>-2.4026817963442082E-2</v>
      </c>
      <c r="AV1541" s="5">
        <f t="shared" si="643"/>
        <v>-2.1502041535618299E-2</v>
      </c>
      <c r="AW1541" s="5">
        <f t="shared" si="644"/>
        <v>-2.0889528109021893E-2</v>
      </c>
      <c r="AX1541" s="5">
        <f t="shared" si="645"/>
        <v>-9.5749348181484173E-4</v>
      </c>
      <c r="AZ1541" s="7">
        <f t="shared" si="655"/>
        <v>174.26368752780169</v>
      </c>
      <c r="BA1541" s="4">
        <f t="shared" si="646"/>
        <v>-1.1680910651558893E-2</v>
      </c>
      <c r="BB1541" s="5">
        <f>AZ1541/MAX($AZ$16:AZ1541)-1</f>
        <v>-1.1680910651558962E-2</v>
      </c>
    </row>
    <row r="1542" spans="1:54" x14ac:dyDescent="0.25">
      <c r="A1542" s="3">
        <v>44806</v>
      </c>
      <c r="B1542">
        <f>IFERROR(VLOOKUP($A1542,Finnifty!$A$14:$I$486,B$15+1,FALSE),All_curves!B1541)</f>
        <v>1332059.3799999999</v>
      </c>
      <c r="C1542">
        <f>IFERROR(VLOOKUP($A1542,Finnifty!$A$14:$I$486,C$15+1,FALSE),All_curves!C1541)</f>
        <v>1236538.25</v>
      </c>
      <c r="D1542">
        <f>IFERROR(VLOOKUP($A1542,Finnifty!$A$14:$I$486,D$15+1,FALSE),All_curves!D1541)</f>
        <v>1264117.75</v>
      </c>
      <c r="E1542">
        <f>IFERROR(VLOOKUP($A1542,Finnifty!$A$14:$I$486,E$15+1,FALSE),All_curves!E1541)</f>
        <v>1258096.3799999999</v>
      </c>
      <c r="F1542">
        <f>IFERROR(VLOOKUP($A1542,Finnifty!$A$14:$I$486,F$15+1,FALSE),All_curves!F1541)</f>
        <v>1286592</v>
      </c>
      <c r="G1542">
        <f>IFERROR(VLOOKUP($A1542,Finnifty!$A$14:$I$486,G$15+1,FALSE),All_curves!G1541)</f>
        <v>1325668.1299999999</v>
      </c>
      <c r="H1542">
        <f>IFERROR(VLOOKUP($A1542,Finnifty!$A$14:$I$486,H$15+1,FALSE),All_curves!H1541)</f>
        <v>1280689.6299999999</v>
      </c>
      <c r="I1542">
        <f>IFERROR(VLOOKUP($A1542,Finnifty!$A$14:$I$486,I$15+1,FALSE),All_curves!I1541)</f>
        <v>1213208.5</v>
      </c>
      <c r="J1542">
        <f>IFERROR(VLOOKUP($A1542,Banknifty!$A$14:$I$4860,2,FALSE),All_curves!J1541)</f>
        <v>20587230</v>
      </c>
      <c r="K1542">
        <f>IFERROR(VLOOKUP($A1542,Banknifty!$A$14:$I$4860,3,FALSE),All_curves!K1541)</f>
        <v>36931652</v>
      </c>
      <c r="L1542">
        <f>IFERROR(VLOOKUP($A1542,Banknifty!$A$14:$I$4860,4,FALSE),All_curves!L1541)</f>
        <v>26864866</v>
      </c>
      <c r="M1542">
        <f>IFERROR(VLOOKUP($A1542,Banknifty!$A$14:$I$4860,5,FALSE),All_curves!M1541)</f>
        <v>36708904</v>
      </c>
      <c r="N1542">
        <f>IFERROR(VLOOKUP($A1542,Banknifty!$A$14:$I$4860,6,FALSE),All_curves!N1541)</f>
        <v>21435152</v>
      </c>
      <c r="O1542">
        <f>IFERROR(VLOOKUP($A1542,Banknifty!$A$14:$I$4860,7,FALSE),All_curves!O1541)</f>
        <v>35951288</v>
      </c>
      <c r="P1542">
        <f>IFERROR(VLOOKUP($A1542,Banknifty!$A$14:$I$4860,8,FALSE),All_curves!P1541)</f>
        <v>35951288</v>
      </c>
      <c r="Q1542">
        <f>IFERROR(VLOOKUP($A1542,Banknifty!$A$14:$I$4860,9,FALSE),All_curves!Q1541)</f>
        <v>27742142</v>
      </c>
      <c r="R1542">
        <f>IFERROR(VLOOKUP($A1542,Nifty!$A$14:$I$4860,2,FALSE),All_curves!R1541)</f>
        <v>11150784</v>
      </c>
      <c r="S1542">
        <f>IFERROR(VLOOKUP($A1542,Nifty!$A$14:$I$4860,3,FALSE),All_curves!S1541)</f>
        <v>14316185</v>
      </c>
      <c r="T1542">
        <f>IFERROR(VLOOKUP($A1542,Nifty!$A$14:$I$4860,4,FALSE),All_curves!T1541)</f>
        <v>14191737</v>
      </c>
      <c r="U1542">
        <f>IFERROR(VLOOKUP($A1542,Nifty!$A$14:$I$4860,5,FALSE),All_curves!U1541)</f>
        <v>13786855</v>
      </c>
      <c r="V1542">
        <f>IFERROR(VLOOKUP($A1542,Nifty!$A$14:$I$4860,6,FALSE),All_curves!V1541)</f>
        <v>12151317</v>
      </c>
      <c r="W1542">
        <f>IFERROR(VLOOKUP($A1542,Nifty!$A$14:$I$4860,7,FALSE),All_curves!W1541)</f>
        <v>14602751</v>
      </c>
      <c r="X1542">
        <f>IFERROR(VLOOKUP($A1542,Nifty!$A$14:$I$4860,8,FALSE),All_curves!X1541)</f>
        <v>14155540</v>
      </c>
      <c r="Y1542">
        <f>IFERROR(VLOOKUP($A1542,Nifty!$A$14:$I$4860,9,FALSE),All_curves!Y1541)</f>
        <v>13437505</v>
      </c>
      <c r="AA1542" s="5">
        <f t="shared" si="647"/>
        <v>-2.8513288113010127E-3</v>
      </c>
      <c r="AB1542" s="5">
        <f t="shared" si="648"/>
        <v>6.5082776714087132E-4</v>
      </c>
      <c r="AC1542" s="5">
        <f t="shared" si="649"/>
        <v>1.6437088083809392E-4</v>
      </c>
      <c r="AD1542" s="5">
        <f t="shared" si="650"/>
        <v>4.1249938582321732E-4</v>
      </c>
      <c r="AE1542" s="5">
        <f t="shared" si="651"/>
        <v>1.7792021137919001E-4</v>
      </c>
      <c r="AF1542" s="5">
        <f t="shared" si="652"/>
        <v>6.5075943194692343E-4</v>
      </c>
      <c r="AG1542" s="5">
        <f t="shared" si="653"/>
        <v>6.3492820013166806E-4</v>
      </c>
      <c r="AH1542" s="5">
        <f t="shared" si="654"/>
        <v>4.1250647053825418E-4</v>
      </c>
      <c r="AI1542" s="5">
        <f t="shared" si="630"/>
        <v>-1.3525029599644744E-3</v>
      </c>
      <c r="AJ1542" s="5">
        <f t="shared" si="631"/>
        <v>0</v>
      </c>
      <c r="AK1542" s="5">
        <f t="shared" si="632"/>
        <v>0</v>
      </c>
      <c r="AL1542" s="5">
        <f t="shared" si="633"/>
        <v>0</v>
      </c>
      <c r="AM1542" s="5">
        <f t="shared" si="634"/>
        <v>5.4071291952872969E-4</v>
      </c>
      <c r="AN1542" s="5">
        <f t="shared" si="635"/>
        <v>6.6768167939135203E-4</v>
      </c>
      <c r="AO1542" s="5">
        <f t="shared" si="636"/>
        <v>6.6768167939135203E-4</v>
      </c>
      <c r="AP1542" s="5">
        <f t="shared" si="637"/>
        <v>-5.0054333125000294E-3</v>
      </c>
      <c r="AQ1542" s="5">
        <f t="shared" si="638"/>
        <v>-7.728008510845541E-4</v>
      </c>
      <c r="AR1542" s="5">
        <f t="shared" si="639"/>
        <v>0</v>
      </c>
      <c r="AS1542" s="5">
        <f t="shared" si="640"/>
        <v>0</v>
      </c>
      <c r="AT1542" s="5">
        <f t="shared" si="641"/>
        <v>0</v>
      </c>
      <c r="AU1542" s="5">
        <f t="shared" si="642"/>
        <v>-1.5787314456534585E-3</v>
      </c>
      <c r="AV1542" s="5">
        <f t="shared" si="643"/>
        <v>-7.8245890670891605E-4</v>
      </c>
      <c r="AW1542" s="5">
        <f t="shared" si="644"/>
        <v>-7.9262956853465294E-4</v>
      </c>
      <c r="AX1542" s="5">
        <f t="shared" si="645"/>
        <v>1.0804071679014315E-2</v>
      </c>
      <c r="AZ1542" s="7">
        <f t="shared" si="655"/>
        <v>174.28291516190154</v>
      </c>
      <c r="BA1542" s="4">
        <f t="shared" si="646"/>
        <v>1.1033643539070287E-4</v>
      </c>
      <c r="BB1542" s="5">
        <f>AZ1542/MAX($AZ$16:AZ1542)-1</f>
        <v>-1.1571863046211717E-2</v>
      </c>
    </row>
    <row r="1543" spans="1:54" x14ac:dyDescent="0.25">
      <c r="A1543" s="3">
        <v>44809</v>
      </c>
      <c r="B1543">
        <f>IFERROR(VLOOKUP($A1543,Finnifty!$A$14:$I$486,B$15+1,FALSE),All_curves!B1542)</f>
        <v>1325886.1299999999</v>
      </c>
      <c r="C1543">
        <f>IFERROR(VLOOKUP($A1543,Finnifty!$A$14:$I$486,C$15+1,FALSE),All_curves!C1542)</f>
        <v>1236538.25</v>
      </c>
      <c r="D1543">
        <f>IFERROR(VLOOKUP($A1543,Finnifty!$A$14:$I$486,D$15+1,FALSE),All_curves!D1542)</f>
        <v>1264117.75</v>
      </c>
      <c r="E1543">
        <f>IFERROR(VLOOKUP($A1543,Finnifty!$A$14:$I$486,E$15+1,FALSE),All_curves!E1542)</f>
        <v>1258096.3799999999</v>
      </c>
      <c r="F1543">
        <f>IFERROR(VLOOKUP($A1543,Finnifty!$A$14:$I$486,F$15+1,FALSE),All_curves!F1542)</f>
        <v>1286592</v>
      </c>
      <c r="G1543">
        <f>IFERROR(VLOOKUP($A1543,Finnifty!$A$14:$I$486,G$15+1,FALSE),All_curves!G1542)</f>
        <v>1325668.1299999999</v>
      </c>
      <c r="H1543">
        <f>IFERROR(VLOOKUP($A1543,Finnifty!$A$14:$I$486,H$15+1,FALSE),All_curves!H1542)</f>
        <v>1280689.6299999999</v>
      </c>
      <c r="I1543">
        <f>IFERROR(VLOOKUP($A1543,Finnifty!$A$14:$I$486,I$15+1,FALSE),All_curves!I1542)</f>
        <v>1213208.5</v>
      </c>
      <c r="J1543">
        <f>IFERROR(VLOOKUP($A1543,Banknifty!$A$14:$I$4860,2,FALSE),All_curves!J1542)</f>
        <v>20570578</v>
      </c>
      <c r="K1543">
        <f>IFERROR(VLOOKUP($A1543,Banknifty!$A$14:$I$4860,3,FALSE),All_curves!K1542)</f>
        <v>36931652</v>
      </c>
      <c r="L1543">
        <f>IFERROR(VLOOKUP($A1543,Banknifty!$A$14:$I$4860,4,FALSE),All_curves!L1542)</f>
        <v>26856760</v>
      </c>
      <c r="M1543">
        <f>IFERROR(VLOOKUP($A1543,Banknifty!$A$14:$I$4860,5,FALSE),All_curves!M1542)</f>
        <v>36708904</v>
      </c>
      <c r="N1543">
        <f>IFERROR(VLOOKUP($A1543,Banknifty!$A$14:$I$4860,6,FALSE),All_curves!N1542)</f>
        <v>21263628</v>
      </c>
      <c r="O1543">
        <f>IFERROR(VLOOKUP($A1543,Banknifty!$A$14:$I$4860,7,FALSE),All_curves!O1542)</f>
        <v>36545384</v>
      </c>
      <c r="P1543">
        <f>IFERROR(VLOOKUP($A1543,Banknifty!$A$14:$I$4860,8,FALSE),All_curves!P1542)</f>
        <v>36545384</v>
      </c>
      <c r="Q1543">
        <f>IFERROR(VLOOKUP($A1543,Banknifty!$A$14:$I$4860,9,FALSE),All_curves!Q1542)</f>
        <v>27927988</v>
      </c>
      <c r="R1543">
        <f>IFERROR(VLOOKUP($A1543,Nifty!$A$14:$I$4860,2,FALSE),All_curves!R1542)</f>
        <v>11130253</v>
      </c>
      <c r="S1543">
        <f>IFERROR(VLOOKUP($A1543,Nifty!$A$14:$I$4860,3,FALSE),All_curves!S1542)</f>
        <v>14316185</v>
      </c>
      <c r="T1543">
        <f>IFERROR(VLOOKUP($A1543,Nifty!$A$14:$I$4860,4,FALSE),All_curves!T1542)</f>
        <v>14183301</v>
      </c>
      <c r="U1543">
        <f>IFERROR(VLOOKUP($A1543,Nifty!$A$14:$I$4860,5,FALSE),All_curves!U1542)</f>
        <v>13786855</v>
      </c>
      <c r="V1543">
        <f>IFERROR(VLOOKUP($A1543,Nifty!$A$14:$I$4860,6,FALSE),All_curves!V1542)</f>
        <v>12128943</v>
      </c>
      <c r="W1543">
        <f>IFERROR(VLOOKUP($A1543,Nifty!$A$14:$I$4860,7,FALSE),All_curves!W1542)</f>
        <v>14602751</v>
      </c>
      <c r="X1543">
        <f>IFERROR(VLOOKUP($A1543,Nifty!$A$14:$I$4860,8,FALSE),All_curves!X1542)</f>
        <v>14147126</v>
      </c>
      <c r="Y1543">
        <f>IFERROR(VLOOKUP($A1543,Nifty!$A$14:$I$4860,9,FALSE),All_curves!Y1542)</f>
        <v>13187718</v>
      </c>
      <c r="AA1543" s="5">
        <f t="shared" si="647"/>
        <v>-4.6343654740076401E-3</v>
      </c>
      <c r="AB1543" s="5">
        <f t="shared" si="648"/>
        <v>0</v>
      </c>
      <c r="AC1543" s="5">
        <f t="shared" si="649"/>
        <v>0</v>
      </c>
      <c r="AD1543" s="5">
        <f t="shared" si="650"/>
        <v>0</v>
      </c>
      <c r="AE1543" s="5">
        <f t="shared" si="651"/>
        <v>0</v>
      </c>
      <c r="AF1543" s="5">
        <f t="shared" si="652"/>
        <v>0</v>
      </c>
      <c r="AG1543" s="5">
        <f t="shared" si="653"/>
        <v>0</v>
      </c>
      <c r="AH1543" s="5">
        <f t="shared" si="654"/>
        <v>0</v>
      </c>
      <c r="AI1543" s="5">
        <f t="shared" si="630"/>
        <v>-8.0885092360649669E-4</v>
      </c>
      <c r="AJ1543" s="5">
        <f t="shared" si="631"/>
        <v>0</v>
      </c>
      <c r="AK1543" s="5">
        <f t="shared" si="632"/>
        <v>-3.0173238161690374E-4</v>
      </c>
      <c r="AL1543" s="5">
        <f t="shared" si="633"/>
        <v>0</v>
      </c>
      <c r="AM1543" s="5">
        <f t="shared" si="634"/>
        <v>-8.0019959737164248E-3</v>
      </c>
      <c r="AN1543" s="5">
        <f t="shared" si="635"/>
        <v>1.6525026864127934E-2</v>
      </c>
      <c r="AO1543" s="5">
        <f t="shared" si="636"/>
        <v>1.6525026864127934E-2</v>
      </c>
      <c r="AP1543" s="5">
        <f t="shared" si="637"/>
        <v>6.6990501310244532E-3</v>
      </c>
      <c r="AQ1543" s="5">
        <f t="shared" si="638"/>
        <v>-1.8412158284116797E-3</v>
      </c>
      <c r="AR1543" s="5">
        <f t="shared" si="639"/>
        <v>0</v>
      </c>
      <c r="AS1543" s="5">
        <f t="shared" si="640"/>
        <v>-5.9443040693329952E-4</v>
      </c>
      <c r="AT1543" s="5">
        <f t="shared" si="641"/>
        <v>0</v>
      </c>
      <c r="AU1543" s="5">
        <f t="shared" si="642"/>
        <v>-1.8412818956167198E-3</v>
      </c>
      <c r="AV1543" s="5">
        <f t="shared" si="643"/>
        <v>0</v>
      </c>
      <c r="AW1543" s="5">
        <f t="shared" si="644"/>
        <v>-5.9439625757828907E-4</v>
      </c>
      <c r="AX1543" s="5">
        <f t="shared" si="645"/>
        <v>-1.8588793083239796E-2</v>
      </c>
      <c r="AZ1543" s="7">
        <f t="shared" si="655"/>
        <v>174.30137492967376</v>
      </c>
      <c r="BA1543" s="4">
        <f t="shared" si="646"/>
        <v>1.0591840143971154E-4</v>
      </c>
      <c r="BB1543" s="5">
        <f>AZ1543/MAX($AZ$16:AZ1543)-1</f>
        <v>-1.1467170318007369E-2</v>
      </c>
    </row>
    <row r="1544" spans="1:54" x14ac:dyDescent="0.25">
      <c r="A1544" s="3">
        <v>44810</v>
      </c>
      <c r="B1544">
        <f>IFERROR(VLOOKUP($A1544,Finnifty!$A$14:$I$486,B$15+1,FALSE),All_curves!B1543)</f>
        <v>1321435.6299999999</v>
      </c>
      <c r="C1544">
        <f>IFERROR(VLOOKUP($A1544,Finnifty!$A$14:$I$486,C$15+1,FALSE),All_curves!C1543)</f>
        <v>1227165.8799999999</v>
      </c>
      <c r="D1544">
        <f>IFERROR(VLOOKUP($A1544,Finnifty!$A$14:$I$486,D$15+1,FALSE),All_curves!D1543)</f>
        <v>1264117.75</v>
      </c>
      <c r="E1544">
        <f>IFERROR(VLOOKUP($A1544,Finnifty!$A$14:$I$486,E$15+1,FALSE),All_curves!E1543)</f>
        <v>1253283.3799999999</v>
      </c>
      <c r="F1544">
        <f>IFERROR(VLOOKUP($A1544,Finnifty!$A$14:$I$486,F$15+1,FALSE),All_curves!F1543)</f>
        <v>1280727.75</v>
      </c>
      <c r="G1544">
        <f>IFERROR(VLOOKUP($A1544,Finnifty!$A$14:$I$486,G$15+1,FALSE),All_curves!G1543)</f>
        <v>1318612.1299999999</v>
      </c>
      <c r="H1544">
        <f>IFERROR(VLOOKUP($A1544,Finnifty!$A$14:$I$486,H$15+1,FALSE),All_curves!H1543)</f>
        <v>1280689.6299999999</v>
      </c>
      <c r="I1544">
        <f>IFERROR(VLOOKUP($A1544,Finnifty!$A$14:$I$486,I$15+1,FALSE),All_curves!I1543)</f>
        <v>1213208.5</v>
      </c>
      <c r="J1544">
        <f>IFERROR(VLOOKUP($A1544,Banknifty!$A$14:$I$4860,2,FALSE),All_curves!J1543)</f>
        <v>20610792</v>
      </c>
      <c r="K1544">
        <f>IFERROR(VLOOKUP($A1544,Banknifty!$A$14:$I$4860,3,FALSE),All_curves!K1543)</f>
        <v>36859040</v>
      </c>
      <c r="L1544">
        <f>IFERROR(VLOOKUP($A1544,Banknifty!$A$14:$I$4860,4,FALSE),All_curves!L1543)</f>
        <v>26884488</v>
      </c>
      <c r="M1544">
        <f>IFERROR(VLOOKUP($A1544,Banknifty!$A$14:$I$4860,5,FALSE),All_curves!M1543)</f>
        <v>36692732</v>
      </c>
      <c r="N1544">
        <f>IFERROR(VLOOKUP($A1544,Banknifty!$A$14:$I$4860,6,FALSE),All_curves!N1543)</f>
        <v>21804128</v>
      </c>
      <c r="O1544">
        <f>IFERROR(VLOOKUP($A1544,Banknifty!$A$14:$I$4860,7,FALSE),All_curves!O1543)</f>
        <v>37410172</v>
      </c>
      <c r="P1544">
        <f>IFERROR(VLOOKUP($A1544,Banknifty!$A$14:$I$4860,8,FALSE),All_curves!P1543)</f>
        <v>37410172</v>
      </c>
      <c r="Q1544">
        <f>IFERROR(VLOOKUP($A1544,Banknifty!$A$14:$I$4860,9,FALSE),All_curves!Q1543)</f>
        <v>28233368</v>
      </c>
      <c r="R1544">
        <f>IFERROR(VLOOKUP($A1544,Nifty!$A$14:$I$4860,2,FALSE),All_curves!R1543)</f>
        <v>11132444</v>
      </c>
      <c r="S1544">
        <f>IFERROR(VLOOKUP($A1544,Nifty!$A$14:$I$4860,3,FALSE),All_curves!S1543)</f>
        <v>14274082</v>
      </c>
      <c r="T1544">
        <f>IFERROR(VLOOKUP($A1544,Nifty!$A$14:$I$4860,4,FALSE),All_curves!T1543)</f>
        <v>14211496</v>
      </c>
      <c r="U1544">
        <f>IFERROR(VLOOKUP($A1544,Nifty!$A$14:$I$4860,5,FALSE),All_curves!U1543)</f>
        <v>13786855</v>
      </c>
      <c r="V1544">
        <f>IFERROR(VLOOKUP($A1544,Nifty!$A$14:$I$4860,6,FALSE),All_curves!V1543)</f>
        <v>12131331</v>
      </c>
      <c r="W1544">
        <f>IFERROR(VLOOKUP($A1544,Nifty!$A$14:$I$4860,7,FALSE),All_curves!W1543)</f>
        <v>14559805</v>
      </c>
      <c r="X1544">
        <f>IFERROR(VLOOKUP($A1544,Nifty!$A$14:$I$4860,8,FALSE),All_curves!X1543)</f>
        <v>14175248</v>
      </c>
      <c r="Y1544">
        <f>IFERROR(VLOOKUP($A1544,Nifty!$A$14:$I$4860,9,FALSE),All_curves!Y1543)</f>
        <v>13179145</v>
      </c>
      <c r="AA1544" s="5">
        <f t="shared" si="647"/>
        <v>-3.3566230910040407E-3</v>
      </c>
      <c r="AB1544" s="5">
        <f t="shared" si="648"/>
        <v>-7.5795229140709353E-3</v>
      </c>
      <c r="AC1544" s="5">
        <f t="shared" si="649"/>
        <v>0</v>
      </c>
      <c r="AD1544" s="5">
        <f t="shared" si="650"/>
        <v>-3.8256210545649649E-3</v>
      </c>
      <c r="AE1544" s="5">
        <f t="shared" si="651"/>
        <v>-4.5579717579465884E-3</v>
      </c>
      <c r="AF1544" s="5">
        <f t="shared" si="652"/>
        <v>-5.3225991032913589E-3</v>
      </c>
      <c r="AG1544" s="5">
        <f t="shared" si="653"/>
        <v>0</v>
      </c>
      <c r="AH1544" s="5">
        <f t="shared" si="654"/>
        <v>0</v>
      </c>
      <c r="AI1544" s="5">
        <f t="shared" si="630"/>
        <v>1.9549280530668511E-3</v>
      </c>
      <c r="AJ1544" s="5">
        <f t="shared" si="631"/>
        <v>-1.9661183853892927E-3</v>
      </c>
      <c r="AK1544" s="5">
        <f t="shared" si="632"/>
        <v>1.0324402496801888E-3</v>
      </c>
      <c r="AL1544" s="5">
        <f t="shared" si="633"/>
        <v>-4.4054706727281179E-4</v>
      </c>
      <c r="AM1544" s="5">
        <f t="shared" si="634"/>
        <v>2.5418992469206092E-2</v>
      </c>
      <c r="AN1544" s="5">
        <f t="shared" si="635"/>
        <v>2.3663398912431743E-2</v>
      </c>
      <c r="AO1544" s="5">
        <f t="shared" si="636"/>
        <v>2.3663398912431743E-2</v>
      </c>
      <c r="AP1544" s="5">
        <f t="shared" si="637"/>
        <v>1.0934550673682653E-2</v>
      </c>
      <c r="AQ1544" s="5">
        <f t="shared" si="638"/>
        <v>1.9685087122467415E-4</v>
      </c>
      <c r="AR1544" s="5">
        <f t="shared" si="639"/>
        <v>-2.9409371281524654E-3</v>
      </c>
      <c r="AS1544" s="5">
        <f t="shared" si="640"/>
        <v>1.9879011240049316E-3</v>
      </c>
      <c r="AT1544" s="5">
        <f t="shared" si="641"/>
        <v>0</v>
      </c>
      <c r="AU1544" s="5">
        <f t="shared" si="642"/>
        <v>1.968844276043491E-4</v>
      </c>
      <c r="AV1544" s="5">
        <f t="shared" si="643"/>
        <v>-2.9409527013094516E-3</v>
      </c>
      <c r="AW1544" s="5">
        <f t="shared" si="644"/>
        <v>1.9878242407680435E-3</v>
      </c>
      <c r="AX1544" s="5">
        <f t="shared" si="645"/>
        <v>-6.5007456180066203E-4</v>
      </c>
      <c r="AZ1544" s="7">
        <f t="shared" si="655"/>
        <v>174.71865388952151</v>
      </c>
      <c r="BA1544" s="4">
        <f t="shared" si="646"/>
        <v>2.3940084237207794E-3</v>
      </c>
      <c r="BB1544" s="5">
        <f>AZ1544/MAX($AZ$16:AZ1544)-1</f>
        <v>-9.1006143966242403E-3</v>
      </c>
    </row>
    <row r="1545" spans="1:54" x14ac:dyDescent="0.25">
      <c r="A1545" s="3">
        <v>44811</v>
      </c>
      <c r="B1545">
        <f>IFERROR(VLOOKUP($A1545,Finnifty!$A$14:$I$486,B$15+1,FALSE),All_curves!B1544)</f>
        <v>1322324.1299999999</v>
      </c>
      <c r="C1545">
        <f>IFERROR(VLOOKUP($A1545,Finnifty!$A$14:$I$486,C$15+1,FALSE),All_curves!C1544)</f>
        <v>1227858.25</v>
      </c>
      <c r="D1545">
        <f>IFERROR(VLOOKUP($A1545,Finnifty!$A$14:$I$486,D$15+1,FALSE),All_curves!D1544)</f>
        <v>1264117.75</v>
      </c>
      <c r="E1545">
        <f>IFERROR(VLOOKUP($A1545,Finnifty!$A$14:$I$486,E$15+1,FALSE),All_curves!E1544)</f>
        <v>1253283.3799999999</v>
      </c>
      <c r="F1545">
        <f>IFERROR(VLOOKUP($A1545,Finnifty!$A$14:$I$486,F$15+1,FALSE),All_curves!F1544)</f>
        <v>1280727.75</v>
      </c>
      <c r="G1545">
        <f>IFERROR(VLOOKUP($A1545,Finnifty!$A$14:$I$486,G$15+1,FALSE),All_curves!G1544)</f>
        <v>1318841.6299999999</v>
      </c>
      <c r="H1545">
        <f>IFERROR(VLOOKUP($A1545,Finnifty!$A$14:$I$486,H$15+1,FALSE),All_curves!H1544)</f>
        <v>1280912.5</v>
      </c>
      <c r="I1545">
        <f>IFERROR(VLOOKUP($A1545,Finnifty!$A$14:$I$486,I$15+1,FALSE),All_curves!I1544)</f>
        <v>1213886.6299999999</v>
      </c>
      <c r="J1545">
        <f>IFERROR(VLOOKUP($A1545,Banknifty!$A$14:$I$4860,2,FALSE),All_curves!J1544)</f>
        <v>20693326</v>
      </c>
      <c r="K1545">
        <f>IFERROR(VLOOKUP($A1545,Banknifty!$A$14:$I$4860,3,FALSE),All_curves!K1544)</f>
        <v>36961376</v>
      </c>
      <c r="L1545">
        <f>IFERROR(VLOOKUP($A1545,Banknifty!$A$14:$I$4860,4,FALSE),All_curves!L1544)</f>
        <v>26884488</v>
      </c>
      <c r="M1545">
        <f>IFERROR(VLOOKUP($A1545,Banknifty!$A$14:$I$4860,5,FALSE),All_curves!M1544)</f>
        <v>36795592</v>
      </c>
      <c r="N1545">
        <f>IFERROR(VLOOKUP($A1545,Banknifty!$A$14:$I$4860,6,FALSE),All_curves!N1544)</f>
        <v>21439664</v>
      </c>
      <c r="O1545">
        <f>IFERROR(VLOOKUP($A1545,Banknifty!$A$14:$I$4860,7,FALSE),All_curves!O1544)</f>
        <v>36808480</v>
      </c>
      <c r="P1545">
        <f>IFERROR(VLOOKUP($A1545,Banknifty!$A$14:$I$4860,8,FALSE),All_curves!P1544)</f>
        <v>36808480</v>
      </c>
      <c r="Q1545">
        <f>IFERROR(VLOOKUP($A1545,Banknifty!$A$14:$I$4860,9,FALSE),All_curves!Q1544)</f>
        <v>27967598</v>
      </c>
      <c r="R1545">
        <f>IFERROR(VLOOKUP($A1545,Nifty!$A$14:$I$4860,2,FALSE),All_curves!R1544)</f>
        <v>11147897</v>
      </c>
      <c r="S1545">
        <f>IFERROR(VLOOKUP($A1545,Nifty!$A$14:$I$4860,3,FALSE),All_curves!S1544)</f>
        <v>14326466</v>
      </c>
      <c r="T1545">
        <f>IFERROR(VLOOKUP($A1545,Nifty!$A$14:$I$4860,4,FALSE),All_curves!T1544)</f>
        <v>14198426</v>
      </c>
      <c r="U1545">
        <f>IFERROR(VLOOKUP($A1545,Nifty!$A$14:$I$4860,5,FALSE),All_curves!U1544)</f>
        <v>13774175</v>
      </c>
      <c r="V1545">
        <f>IFERROR(VLOOKUP($A1545,Nifty!$A$14:$I$4860,6,FALSE),All_curves!V1544)</f>
        <v>12148170</v>
      </c>
      <c r="W1545">
        <f>IFERROR(VLOOKUP($A1545,Nifty!$A$14:$I$4860,7,FALSE),All_curves!W1544)</f>
        <v>14613238</v>
      </c>
      <c r="X1545">
        <f>IFERROR(VLOOKUP($A1545,Nifty!$A$14:$I$4860,8,FALSE),All_curves!X1544)</f>
        <v>14162211</v>
      </c>
      <c r="Y1545">
        <f>IFERROR(VLOOKUP($A1545,Nifty!$A$14:$I$4860,9,FALSE),All_curves!Y1544)</f>
        <v>13179145</v>
      </c>
      <c r="AA1545" s="5">
        <f t="shared" si="647"/>
        <v>6.7237478680670648E-4</v>
      </c>
      <c r="AB1545" s="5">
        <f t="shared" si="648"/>
        <v>5.6420245321686657E-4</v>
      </c>
      <c r="AC1545" s="5">
        <f t="shared" si="649"/>
        <v>0</v>
      </c>
      <c r="AD1545" s="5">
        <f t="shared" si="650"/>
        <v>0</v>
      </c>
      <c r="AE1545" s="5">
        <f t="shared" si="651"/>
        <v>0</v>
      </c>
      <c r="AF1545" s="5">
        <f t="shared" si="652"/>
        <v>1.7404663189313219E-4</v>
      </c>
      <c r="AG1545" s="5">
        <f t="shared" si="653"/>
        <v>1.7402342829941908E-4</v>
      </c>
      <c r="AH1545" s="5">
        <f t="shared" si="654"/>
        <v>5.5895585960685779E-4</v>
      </c>
      <c r="AI1545" s="5">
        <f t="shared" si="630"/>
        <v>4.0044070116276309E-3</v>
      </c>
      <c r="AJ1545" s="5">
        <f t="shared" si="631"/>
        <v>2.7764152294795785E-3</v>
      </c>
      <c r="AK1545" s="5">
        <f t="shared" si="632"/>
        <v>0</v>
      </c>
      <c r="AL1545" s="5">
        <f t="shared" si="633"/>
        <v>2.8032799520079088E-3</v>
      </c>
      <c r="AM1545" s="5">
        <f t="shared" si="634"/>
        <v>-1.6715366925015296E-2</v>
      </c>
      <c r="AN1545" s="5">
        <f t="shared" si="635"/>
        <v>-1.6083646982430366E-2</v>
      </c>
      <c r="AO1545" s="5">
        <f t="shared" si="636"/>
        <v>-1.6083646982430366E-2</v>
      </c>
      <c r="AP1545" s="5">
        <f t="shared" si="637"/>
        <v>-9.4133296459706362E-3</v>
      </c>
      <c r="AQ1545" s="5">
        <f t="shared" si="638"/>
        <v>1.3881048941275509E-3</v>
      </c>
      <c r="AR1545" s="5">
        <f t="shared" si="639"/>
        <v>3.6698682269025173E-3</v>
      </c>
      <c r="AS1545" s="5">
        <f t="shared" si="640"/>
        <v>-9.1967798463998829E-4</v>
      </c>
      <c r="AT1545" s="5">
        <f t="shared" si="641"/>
        <v>-9.1971664313583723E-4</v>
      </c>
      <c r="AU1545" s="5">
        <f t="shared" si="642"/>
        <v>1.3880587381549514E-3</v>
      </c>
      <c r="AV1545" s="5">
        <f t="shared" si="643"/>
        <v>3.6698980515192936E-3</v>
      </c>
      <c r="AW1545" s="5">
        <f t="shared" si="644"/>
        <v>-9.1970172232613834E-4</v>
      </c>
      <c r="AX1545" s="5">
        <f t="shared" si="645"/>
        <v>0</v>
      </c>
      <c r="AZ1545" s="7">
        <f t="shared" si="655"/>
        <v>174.43319672100051</v>
      </c>
      <c r="BA1545" s="4">
        <f t="shared" si="646"/>
        <v>-1.6338104842627591E-3</v>
      </c>
      <c r="BB1545" s="5">
        <f>AZ1545/MAX($AZ$16:AZ1545)-1</f>
        <v>-1.0719556201672642E-2</v>
      </c>
    </row>
    <row r="1546" spans="1:54" x14ac:dyDescent="0.25">
      <c r="A1546" s="3">
        <v>44812</v>
      </c>
      <c r="B1546">
        <f>IFERROR(VLOOKUP($A1546,Finnifty!$A$14:$I$486,B$15+1,FALSE),All_curves!B1545)</f>
        <v>1324171.75</v>
      </c>
      <c r="C1546">
        <f>IFERROR(VLOOKUP($A1546,Finnifty!$A$14:$I$486,C$15+1,FALSE),All_curves!C1545)</f>
        <v>1231864</v>
      </c>
      <c r="D1546">
        <f>IFERROR(VLOOKUP($A1546,Finnifty!$A$14:$I$486,D$15+1,FALSE),All_curves!D1545)</f>
        <v>1264117.75</v>
      </c>
      <c r="E1546">
        <f>IFERROR(VLOOKUP($A1546,Finnifty!$A$14:$I$486,E$15+1,FALSE),All_curves!E1545)</f>
        <v>1254157.75</v>
      </c>
      <c r="F1546">
        <f>IFERROR(VLOOKUP($A1546,Finnifty!$A$14:$I$486,F$15+1,FALSE),All_curves!F1545)</f>
        <v>1280727.75</v>
      </c>
      <c r="G1546">
        <f>IFERROR(VLOOKUP($A1546,Finnifty!$A$14:$I$486,G$15+1,FALSE),All_curves!G1545)</f>
        <v>1321325.1299999999</v>
      </c>
      <c r="H1546">
        <f>IFERROR(VLOOKUP($A1546,Finnifty!$A$14:$I$486,H$15+1,FALSE),All_curves!H1545)</f>
        <v>1282068.6299999999</v>
      </c>
      <c r="I1546">
        <f>IFERROR(VLOOKUP($A1546,Finnifty!$A$14:$I$486,I$15+1,FALSE),All_curves!I1545)</f>
        <v>1217780.3799999999</v>
      </c>
      <c r="J1546">
        <f>IFERROR(VLOOKUP($A1546,Banknifty!$A$14:$I$4860,2,FALSE),All_curves!J1545)</f>
        <v>20910326</v>
      </c>
      <c r="K1546">
        <f>IFERROR(VLOOKUP($A1546,Banknifty!$A$14:$I$4860,3,FALSE),All_curves!K1545)</f>
        <v>37235644</v>
      </c>
      <c r="L1546">
        <f>IFERROR(VLOOKUP($A1546,Banknifty!$A$14:$I$4860,4,FALSE),All_curves!L1545)</f>
        <v>26917690</v>
      </c>
      <c r="M1546">
        <f>IFERROR(VLOOKUP($A1546,Banknifty!$A$14:$I$4860,5,FALSE),All_curves!M1545)</f>
        <v>36891868</v>
      </c>
      <c r="N1546">
        <f>IFERROR(VLOOKUP($A1546,Banknifty!$A$14:$I$4860,6,FALSE),All_curves!N1545)</f>
        <v>21430438</v>
      </c>
      <c r="O1546">
        <f>IFERROR(VLOOKUP($A1546,Banknifty!$A$14:$I$4860,7,FALSE),All_curves!O1545)</f>
        <v>36831232</v>
      </c>
      <c r="P1546">
        <f>IFERROR(VLOOKUP($A1546,Banknifty!$A$14:$I$4860,8,FALSE),All_curves!P1545)</f>
        <v>36831232</v>
      </c>
      <c r="Q1546">
        <f>IFERROR(VLOOKUP($A1546,Banknifty!$A$14:$I$4860,9,FALSE),All_curves!Q1545)</f>
        <v>27967598</v>
      </c>
      <c r="R1546">
        <f>IFERROR(VLOOKUP($A1546,Nifty!$A$14:$I$4860,2,FALSE),All_curves!R1545)</f>
        <v>11176233</v>
      </c>
      <c r="S1546">
        <f>IFERROR(VLOOKUP($A1546,Nifty!$A$14:$I$4860,3,FALSE),All_curves!S1545)</f>
        <v>14343271</v>
      </c>
      <c r="T1546">
        <f>IFERROR(VLOOKUP($A1546,Nifty!$A$14:$I$4860,4,FALSE),All_curves!T1545)</f>
        <v>14225293</v>
      </c>
      <c r="U1546">
        <f>IFERROR(VLOOKUP($A1546,Nifty!$A$14:$I$4860,5,FALSE),All_curves!U1545)</f>
        <v>13800239</v>
      </c>
      <c r="V1546">
        <f>IFERROR(VLOOKUP($A1546,Nifty!$A$14:$I$4860,6,FALSE),All_curves!V1545)</f>
        <v>12205086</v>
      </c>
      <c r="W1546">
        <f>IFERROR(VLOOKUP($A1546,Nifty!$A$14:$I$4860,7,FALSE),All_curves!W1545)</f>
        <v>14642980</v>
      </c>
      <c r="X1546">
        <f>IFERROR(VLOOKUP($A1546,Nifty!$A$14:$I$4860,8,FALSE),All_curves!X1545)</f>
        <v>14189010</v>
      </c>
      <c r="Y1546">
        <f>IFERROR(VLOOKUP($A1546,Nifty!$A$14:$I$4860,9,FALSE),All_curves!Y1545)</f>
        <v>13179145</v>
      </c>
      <c r="AA1546" s="5">
        <f t="shared" si="647"/>
        <v>1.3972519733116417E-3</v>
      </c>
      <c r="AB1546" s="5">
        <f t="shared" si="648"/>
        <v>3.2623879833033609E-3</v>
      </c>
      <c r="AC1546" s="5">
        <f t="shared" si="649"/>
        <v>0</v>
      </c>
      <c r="AD1546" s="5">
        <f t="shared" si="650"/>
        <v>6.9766344463939589E-4</v>
      </c>
      <c r="AE1546" s="5">
        <f t="shared" si="651"/>
        <v>0</v>
      </c>
      <c r="AF1546" s="5">
        <f t="shared" si="652"/>
        <v>1.8830919069485752E-3</v>
      </c>
      <c r="AG1546" s="5">
        <f t="shared" si="653"/>
        <v>9.0258311945579095E-4</v>
      </c>
      <c r="AH1546" s="5">
        <f t="shared" si="654"/>
        <v>3.2076718729490139E-3</v>
      </c>
      <c r="AI1546" s="5">
        <f t="shared" si="630"/>
        <v>1.0486472788376222E-2</v>
      </c>
      <c r="AJ1546" s="5">
        <f t="shared" si="631"/>
        <v>7.4203947385509395E-3</v>
      </c>
      <c r="AK1546" s="5">
        <f t="shared" si="632"/>
        <v>1.2349872536163709E-3</v>
      </c>
      <c r="AL1546" s="5">
        <f t="shared" si="633"/>
        <v>2.6165090644554301E-3</v>
      </c>
      <c r="AM1546" s="5">
        <f t="shared" si="634"/>
        <v>-4.3032390806119203E-4</v>
      </c>
      <c r="AN1546" s="5">
        <f t="shared" si="635"/>
        <v>6.1811843357828522E-4</v>
      </c>
      <c r="AO1546" s="5">
        <f t="shared" si="636"/>
        <v>6.1811843357828522E-4</v>
      </c>
      <c r="AP1546" s="5">
        <f t="shared" si="637"/>
        <v>0</v>
      </c>
      <c r="AQ1546" s="5">
        <f t="shared" si="638"/>
        <v>2.541824704695328E-3</v>
      </c>
      <c r="AR1546" s="5">
        <f t="shared" si="639"/>
        <v>1.1730038657125075E-3</v>
      </c>
      <c r="AS1546" s="5">
        <f t="shared" si="640"/>
        <v>1.8922520003272769E-3</v>
      </c>
      <c r="AT1546" s="5">
        <f t="shared" si="641"/>
        <v>1.8922367401315032E-3</v>
      </c>
      <c r="AU1546" s="5">
        <f t="shared" si="642"/>
        <v>4.6851501090288128E-3</v>
      </c>
      <c r="AV1546" s="5">
        <f t="shared" si="643"/>
        <v>2.0352778761285606E-3</v>
      </c>
      <c r="AW1546" s="5">
        <f t="shared" si="644"/>
        <v>1.8922892760178112E-3</v>
      </c>
      <c r="AX1546" s="5">
        <f t="shared" si="645"/>
        <v>0</v>
      </c>
      <c r="AZ1546" s="7">
        <f t="shared" si="655"/>
        <v>174.79679517298024</v>
      </c>
      <c r="BA1546" s="4">
        <f t="shared" si="646"/>
        <v>2.0844567365309969E-3</v>
      </c>
      <c r="BB1546" s="5">
        <f>AZ1546/MAX($AZ$16:AZ1546)-1</f>
        <v>-8.657443916278873E-3</v>
      </c>
    </row>
    <row r="1547" spans="1:54" x14ac:dyDescent="0.25">
      <c r="A1547" s="3">
        <v>44813</v>
      </c>
      <c r="B1547">
        <f>IFERROR(VLOOKUP($A1547,Finnifty!$A$14:$I$486,B$15+1,FALSE),All_curves!B1546)</f>
        <v>1325291.8799999999</v>
      </c>
      <c r="C1547">
        <f>IFERROR(VLOOKUP($A1547,Finnifty!$A$14:$I$486,C$15+1,FALSE),All_curves!C1546)</f>
        <v>1232552.6299999999</v>
      </c>
      <c r="D1547">
        <f>IFERROR(VLOOKUP($A1547,Finnifty!$A$14:$I$486,D$15+1,FALSE),All_curves!D1546)</f>
        <v>1264117.75</v>
      </c>
      <c r="E1547">
        <f>IFERROR(VLOOKUP($A1547,Finnifty!$A$14:$I$486,E$15+1,FALSE),All_curves!E1546)</f>
        <v>1255247.6299999999</v>
      </c>
      <c r="F1547">
        <f>IFERROR(VLOOKUP($A1547,Finnifty!$A$14:$I$486,F$15+1,FALSE),All_curves!F1546)</f>
        <v>1280727.75</v>
      </c>
      <c r="G1547">
        <f>IFERROR(VLOOKUP($A1547,Finnifty!$A$14:$I$486,G$15+1,FALSE),All_curves!G1546)</f>
        <v>1321330.6299999999</v>
      </c>
      <c r="H1547">
        <f>IFERROR(VLOOKUP($A1547,Finnifty!$A$14:$I$486,H$15+1,FALSE),All_curves!H1546)</f>
        <v>1283072</v>
      </c>
      <c r="I1547">
        <f>IFERROR(VLOOKUP($A1547,Finnifty!$A$14:$I$486,I$15+1,FALSE),All_curves!I1546)</f>
        <v>1219365.5</v>
      </c>
      <c r="J1547">
        <f>IFERROR(VLOOKUP($A1547,Banknifty!$A$14:$I$4860,2,FALSE),All_curves!J1546)</f>
        <v>20880354</v>
      </c>
      <c r="K1547">
        <f>IFERROR(VLOOKUP($A1547,Banknifty!$A$14:$I$4860,3,FALSE),All_curves!K1546)</f>
        <v>37235644</v>
      </c>
      <c r="L1547">
        <f>IFERROR(VLOOKUP($A1547,Banknifty!$A$14:$I$4860,4,FALSE),All_curves!L1546)</f>
        <v>26917690</v>
      </c>
      <c r="M1547">
        <f>IFERROR(VLOOKUP($A1547,Banknifty!$A$14:$I$4860,5,FALSE),All_curves!M1546)</f>
        <v>36891868</v>
      </c>
      <c r="N1547">
        <f>IFERROR(VLOOKUP($A1547,Banknifty!$A$14:$I$4860,6,FALSE),All_curves!N1546)</f>
        <v>21413104</v>
      </c>
      <c r="O1547">
        <f>IFERROR(VLOOKUP($A1547,Banknifty!$A$14:$I$4860,7,FALSE),All_curves!O1546)</f>
        <v>36831232</v>
      </c>
      <c r="P1547">
        <f>IFERROR(VLOOKUP($A1547,Banknifty!$A$14:$I$4860,8,FALSE),All_curves!P1546)</f>
        <v>36831232</v>
      </c>
      <c r="Q1547">
        <f>IFERROR(VLOOKUP($A1547,Banknifty!$A$14:$I$4860,9,FALSE),All_curves!Q1546)</f>
        <v>27967598</v>
      </c>
      <c r="R1547">
        <f>IFERROR(VLOOKUP($A1547,Nifty!$A$14:$I$4860,2,FALSE),All_curves!R1546)</f>
        <v>11173487</v>
      </c>
      <c r="S1547">
        <f>IFERROR(VLOOKUP($A1547,Nifty!$A$14:$I$4860,3,FALSE),All_curves!S1546)</f>
        <v>14337316</v>
      </c>
      <c r="T1547">
        <f>IFERROR(VLOOKUP($A1547,Nifty!$A$14:$I$4860,4,FALSE),All_curves!T1546)</f>
        <v>14213960</v>
      </c>
      <c r="U1547">
        <f>IFERROR(VLOOKUP($A1547,Nifty!$A$14:$I$4860,5,FALSE),All_curves!U1546)</f>
        <v>13789245</v>
      </c>
      <c r="V1547">
        <f>IFERROR(VLOOKUP($A1547,Nifty!$A$14:$I$4860,6,FALSE),All_curves!V1546)</f>
        <v>12231346</v>
      </c>
      <c r="W1547">
        <f>IFERROR(VLOOKUP($A1547,Nifty!$A$14:$I$4860,7,FALSE),All_curves!W1546)</f>
        <v>14636900</v>
      </c>
      <c r="X1547">
        <f>IFERROR(VLOOKUP($A1547,Nifty!$A$14:$I$4860,8,FALSE),All_curves!X1546)</f>
        <v>14177706</v>
      </c>
      <c r="Y1547">
        <f>IFERROR(VLOOKUP($A1547,Nifty!$A$14:$I$4860,9,FALSE),All_curves!Y1546)</f>
        <v>13167024</v>
      </c>
      <c r="AA1547" s="5">
        <f t="shared" si="647"/>
        <v>8.4590990556909773E-4</v>
      </c>
      <c r="AB1547" s="5">
        <f t="shared" si="648"/>
        <v>5.5901463148511077E-4</v>
      </c>
      <c r="AC1547" s="5">
        <f t="shared" si="649"/>
        <v>0</v>
      </c>
      <c r="AD1547" s="5">
        <f t="shared" si="650"/>
        <v>8.6901348733836592E-4</v>
      </c>
      <c r="AE1547" s="5">
        <f t="shared" si="651"/>
        <v>0</v>
      </c>
      <c r="AF1547" s="5">
        <f t="shared" si="652"/>
        <v>4.1624880016133403E-6</v>
      </c>
      <c r="AG1547" s="5">
        <f t="shared" si="653"/>
        <v>7.8261801008272514E-4</v>
      </c>
      <c r="AH1547" s="5">
        <f t="shared" si="654"/>
        <v>1.3016468535977932E-3</v>
      </c>
      <c r="AI1547" s="5">
        <f t="shared" si="630"/>
        <v>-1.4333588103790929E-3</v>
      </c>
      <c r="AJ1547" s="5">
        <f t="shared" si="631"/>
        <v>0</v>
      </c>
      <c r="AK1547" s="5">
        <f t="shared" si="632"/>
        <v>0</v>
      </c>
      <c r="AL1547" s="5">
        <f t="shared" si="633"/>
        <v>0</v>
      </c>
      <c r="AM1547" s="5">
        <f t="shared" si="634"/>
        <v>-8.088495438124399E-4</v>
      </c>
      <c r="AN1547" s="5">
        <f t="shared" si="635"/>
        <v>0</v>
      </c>
      <c r="AO1547" s="5">
        <f t="shared" si="636"/>
        <v>0</v>
      </c>
      <c r="AP1547" s="5">
        <f t="shared" si="637"/>
        <v>0</v>
      </c>
      <c r="AQ1547" s="5">
        <f t="shared" si="638"/>
        <v>-2.4569995990597615E-4</v>
      </c>
      <c r="AR1547" s="5">
        <f t="shared" si="639"/>
        <v>-4.1517726326167903E-4</v>
      </c>
      <c r="AS1547" s="5">
        <f t="shared" si="640"/>
        <v>-7.9667954818218867E-4</v>
      </c>
      <c r="AT1547" s="5">
        <f t="shared" si="641"/>
        <v>-7.9665286956265291E-4</v>
      </c>
      <c r="AU1547" s="5">
        <f t="shared" si="642"/>
        <v>2.1515620619141362E-3</v>
      </c>
      <c r="AV1547" s="5">
        <f t="shared" si="643"/>
        <v>-4.1521602843141991E-4</v>
      </c>
      <c r="AW1547" s="5">
        <f t="shared" si="644"/>
        <v>-7.9667291798368733E-4</v>
      </c>
      <c r="AX1547" s="5">
        <f t="shared" si="645"/>
        <v>-9.1971064890783438E-4</v>
      </c>
      <c r="AZ1547" s="7">
        <f t="shared" si="655"/>
        <v>174.79596423160496</v>
      </c>
      <c r="BA1547" s="4">
        <f t="shared" si="646"/>
        <v>-4.7537563515887072E-6</v>
      </c>
      <c r="BB1547" s="5">
        <f>AZ1547/MAX($AZ$16:AZ1547)-1</f>
        <v>-8.6621565172513293E-3</v>
      </c>
    </row>
    <row r="1548" spans="1:54" x14ac:dyDescent="0.25">
      <c r="A1548" s="3">
        <v>44816</v>
      </c>
      <c r="B1548">
        <f>IFERROR(VLOOKUP($A1548,Finnifty!$A$14:$I$486,B$15+1,FALSE),All_curves!B1547)</f>
        <v>1325291.8799999999</v>
      </c>
      <c r="C1548">
        <f>IFERROR(VLOOKUP($A1548,Finnifty!$A$14:$I$486,C$15+1,FALSE),All_curves!C1547)</f>
        <v>1230984.75</v>
      </c>
      <c r="D1548">
        <f>IFERROR(VLOOKUP($A1548,Finnifty!$A$14:$I$486,D$15+1,FALSE),All_curves!D1547)</f>
        <v>1264117.75</v>
      </c>
      <c r="E1548">
        <f>IFERROR(VLOOKUP($A1548,Finnifty!$A$14:$I$486,E$15+1,FALSE),All_curves!E1547)</f>
        <v>1255247.6299999999</v>
      </c>
      <c r="F1548">
        <f>IFERROR(VLOOKUP($A1548,Finnifty!$A$14:$I$486,F$15+1,FALSE),All_curves!F1547)</f>
        <v>1280727.75</v>
      </c>
      <c r="G1548">
        <f>IFERROR(VLOOKUP($A1548,Finnifty!$A$14:$I$486,G$15+1,FALSE),All_curves!G1547)</f>
        <v>1319649.75</v>
      </c>
      <c r="H1548">
        <f>IFERROR(VLOOKUP($A1548,Finnifty!$A$14:$I$486,H$15+1,FALSE),All_curves!H1547)</f>
        <v>1283072</v>
      </c>
      <c r="I1548">
        <f>IFERROR(VLOOKUP($A1548,Finnifty!$A$14:$I$486,I$15+1,FALSE),All_curves!I1547)</f>
        <v>1217535.25</v>
      </c>
      <c r="J1548">
        <f>IFERROR(VLOOKUP($A1548,Banknifty!$A$14:$I$4860,2,FALSE),All_curves!J1547)</f>
        <v>20891862</v>
      </c>
      <c r="K1548">
        <f>IFERROR(VLOOKUP($A1548,Banknifty!$A$14:$I$4860,3,FALSE),All_curves!K1547)</f>
        <v>37235644</v>
      </c>
      <c r="L1548">
        <f>IFERROR(VLOOKUP($A1548,Banknifty!$A$14:$I$4860,4,FALSE),All_curves!L1547)</f>
        <v>26917690</v>
      </c>
      <c r="M1548">
        <f>IFERROR(VLOOKUP($A1548,Banknifty!$A$14:$I$4860,5,FALSE),All_curves!M1547)</f>
        <v>36891868</v>
      </c>
      <c r="N1548">
        <f>IFERROR(VLOOKUP($A1548,Banknifty!$A$14:$I$4860,6,FALSE),All_curves!N1547)</f>
        <v>21454964</v>
      </c>
      <c r="O1548">
        <f>IFERROR(VLOOKUP($A1548,Banknifty!$A$14:$I$4860,7,FALSE),All_curves!O1547)</f>
        <v>36758816</v>
      </c>
      <c r="P1548">
        <f>IFERROR(VLOOKUP($A1548,Banknifty!$A$14:$I$4860,8,FALSE),All_curves!P1547)</f>
        <v>36758816</v>
      </c>
      <c r="Q1548">
        <f>IFERROR(VLOOKUP($A1548,Banknifty!$A$14:$I$4860,9,FALSE),All_curves!Q1547)</f>
        <v>27955278</v>
      </c>
      <c r="R1548">
        <f>IFERROR(VLOOKUP($A1548,Nifty!$A$14:$I$4860,2,FALSE),All_curves!R1547)</f>
        <v>11133844</v>
      </c>
      <c r="S1548">
        <f>IFERROR(VLOOKUP($A1548,Nifty!$A$14:$I$4860,3,FALSE),All_curves!S1547)</f>
        <v>14251110</v>
      </c>
      <c r="T1548">
        <f>IFERROR(VLOOKUP($A1548,Nifty!$A$14:$I$4860,4,FALSE),All_curves!T1547)</f>
        <v>14175811</v>
      </c>
      <c r="U1548">
        <f>IFERROR(VLOOKUP($A1548,Nifty!$A$14:$I$4860,5,FALSE),All_curves!U1547)</f>
        <v>13767892</v>
      </c>
      <c r="V1548">
        <f>IFERROR(VLOOKUP($A1548,Nifty!$A$14:$I$4860,6,FALSE),All_curves!V1547)</f>
        <v>12187949</v>
      </c>
      <c r="W1548">
        <f>IFERROR(VLOOKUP($A1548,Nifty!$A$14:$I$4860,7,FALSE),All_curves!W1547)</f>
        <v>14548893</v>
      </c>
      <c r="X1548">
        <f>IFERROR(VLOOKUP($A1548,Nifty!$A$14:$I$4860,8,FALSE),All_curves!X1547)</f>
        <v>14139654</v>
      </c>
      <c r="Y1548">
        <f>IFERROR(VLOOKUP($A1548,Nifty!$A$14:$I$4860,9,FALSE),All_curves!Y1547)</f>
        <v>13191940</v>
      </c>
      <c r="AA1548" s="5">
        <f t="shared" si="647"/>
        <v>0</v>
      </c>
      <c r="AB1548" s="5">
        <f t="shared" si="648"/>
        <v>-1.2720592710104839E-3</v>
      </c>
      <c r="AC1548" s="5">
        <f t="shared" si="649"/>
        <v>0</v>
      </c>
      <c r="AD1548" s="5">
        <f t="shared" si="650"/>
        <v>0</v>
      </c>
      <c r="AE1548" s="5">
        <f t="shared" si="651"/>
        <v>0</v>
      </c>
      <c r="AF1548" s="5">
        <f t="shared" si="652"/>
        <v>-1.2721115834573027E-3</v>
      </c>
      <c r="AG1548" s="5">
        <f t="shared" si="653"/>
        <v>0</v>
      </c>
      <c r="AH1548" s="5">
        <f t="shared" si="654"/>
        <v>-1.5009855535522698E-3</v>
      </c>
      <c r="AI1548" s="5">
        <f t="shared" si="630"/>
        <v>5.5114008124568237E-4</v>
      </c>
      <c r="AJ1548" s="5">
        <f t="shared" si="631"/>
        <v>0</v>
      </c>
      <c r="AK1548" s="5">
        <f t="shared" si="632"/>
        <v>0</v>
      </c>
      <c r="AL1548" s="5">
        <f t="shared" si="633"/>
        <v>0</v>
      </c>
      <c r="AM1548" s="5">
        <f t="shared" si="634"/>
        <v>1.9548777234725812E-3</v>
      </c>
      <c r="AN1548" s="5">
        <f t="shared" si="635"/>
        <v>-1.9661574177046726E-3</v>
      </c>
      <c r="AO1548" s="5">
        <f t="shared" si="636"/>
        <v>-1.9661574177046726E-3</v>
      </c>
      <c r="AP1548" s="5">
        <f t="shared" si="637"/>
        <v>-4.4050976419207633E-4</v>
      </c>
      <c r="AQ1548" s="5">
        <f t="shared" si="638"/>
        <v>-3.547952398387344E-3</v>
      </c>
      <c r="AR1548" s="5">
        <f t="shared" si="639"/>
        <v>-6.0127014010153967E-3</v>
      </c>
      <c r="AS1548" s="5">
        <f t="shared" si="640"/>
        <v>-2.6839107468995538E-3</v>
      </c>
      <c r="AT1548" s="5">
        <f t="shared" si="641"/>
        <v>-1.5485256807026282E-3</v>
      </c>
      <c r="AU1548" s="5">
        <f t="shared" si="642"/>
        <v>-3.5480150753645079E-3</v>
      </c>
      <c r="AV1548" s="5">
        <f t="shared" si="643"/>
        <v>-6.0126802806604873E-3</v>
      </c>
      <c r="AW1548" s="5">
        <f t="shared" si="644"/>
        <v>-2.6839320832298119E-3</v>
      </c>
      <c r="AX1548" s="5">
        <f t="shared" si="645"/>
        <v>1.8923030747115543E-3</v>
      </c>
      <c r="AZ1548" s="7">
        <f t="shared" si="655"/>
        <v>174.577051384361</v>
      </c>
      <c r="BA1548" s="4">
        <f t="shared" si="646"/>
        <v>-1.2523907414354748E-3</v>
      </c>
      <c r="BB1548" s="5">
        <f>AZ1548/MAX($AZ$16:AZ1548)-1</f>
        <v>-9.903698854063836E-3</v>
      </c>
    </row>
    <row r="1549" spans="1:54" x14ac:dyDescent="0.25">
      <c r="A1549" s="3">
        <v>44817</v>
      </c>
      <c r="B1549">
        <f>IFERROR(VLOOKUP($A1549,Finnifty!$A$14:$I$486,B$15+1,FALSE),All_curves!B1548)</f>
        <v>1322885.6299999999</v>
      </c>
      <c r="C1549">
        <f>IFERROR(VLOOKUP($A1549,Finnifty!$A$14:$I$486,C$15+1,FALSE),All_curves!C1548)</f>
        <v>1230984.75</v>
      </c>
      <c r="D1549">
        <f>IFERROR(VLOOKUP($A1549,Finnifty!$A$14:$I$486,D$15+1,FALSE),All_curves!D1548)</f>
        <v>1264117.75</v>
      </c>
      <c r="E1549">
        <f>IFERROR(VLOOKUP($A1549,Finnifty!$A$14:$I$486,E$15+1,FALSE),All_curves!E1548)</f>
        <v>1255247.6299999999</v>
      </c>
      <c r="F1549">
        <f>IFERROR(VLOOKUP($A1549,Finnifty!$A$14:$I$486,F$15+1,FALSE),All_curves!F1548)</f>
        <v>1276271</v>
      </c>
      <c r="G1549">
        <f>IFERROR(VLOOKUP($A1549,Finnifty!$A$14:$I$486,G$15+1,FALSE),All_curves!G1548)</f>
        <v>1319649.75</v>
      </c>
      <c r="H1549">
        <f>IFERROR(VLOOKUP($A1549,Finnifty!$A$14:$I$486,H$15+1,FALSE),All_curves!H1548)</f>
        <v>1283072</v>
      </c>
      <c r="I1549">
        <f>IFERROR(VLOOKUP($A1549,Finnifty!$A$14:$I$486,I$15+1,FALSE),All_curves!I1548)</f>
        <v>1217535.25</v>
      </c>
      <c r="J1549">
        <f>IFERROR(VLOOKUP($A1549,Banknifty!$A$14:$I$4860,2,FALSE),All_curves!J1548)</f>
        <v>20891862</v>
      </c>
      <c r="K1549">
        <f>IFERROR(VLOOKUP($A1549,Banknifty!$A$14:$I$4860,3,FALSE),All_curves!K1548)</f>
        <v>37235644</v>
      </c>
      <c r="L1549">
        <f>IFERROR(VLOOKUP($A1549,Banknifty!$A$14:$I$4860,4,FALSE),All_curves!L1548)</f>
        <v>26917690</v>
      </c>
      <c r="M1549">
        <f>IFERROR(VLOOKUP($A1549,Banknifty!$A$14:$I$4860,5,FALSE),All_curves!M1548)</f>
        <v>36891868</v>
      </c>
      <c r="N1549">
        <f>IFERROR(VLOOKUP($A1549,Banknifty!$A$14:$I$4860,6,FALSE),All_curves!N1548)</f>
        <v>21540878</v>
      </c>
      <c r="O1549">
        <f>IFERROR(VLOOKUP($A1549,Banknifty!$A$14:$I$4860,7,FALSE),All_curves!O1548)</f>
        <v>36860876</v>
      </c>
      <c r="P1549">
        <f>IFERROR(VLOOKUP($A1549,Banknifty!$A$14:$I$4860,8,FALSE),All_curves!P1548)</f>
        <v>36860876</v>
      </c>
      <c r="Q1549">
        <f>IFERROR(VLOOKUP($A1549,Banknifty!$A$14:$I$4860,9,FALSE),All_curves!Q1548)</f>
        <v>28033646</v>
      </c>
      <c r="R1549">
        <f>IFERROR(VLOOKUP($A1549,Nifty!$A$14:$I$4860,2,FALSE),All_curves!R1548)</f>
        <v>11163829</v>
      </c>
      <c r="S1549">
        <f>IFERROR(VLOOKUP($A1549,Nifty!$A$14:$I$4860,3,FALSE),All_curves!S1548)</f>
        <v>14281948</v>
      </c>
      <c r="T1549">
        <f>IFERROR(VLOOKUP($A1549,Nifty!$A$14:$I$4860,4,FALSE),All_curves!T1548)</f>
        <v>14195136</v>
      </c>
      <c r="U1549">
        <f>IFERROR(VLOOKUP($A1549,Nifty!$A$14:$I$4860,5,FALSE),All_curves!U1548)</f>
        <v>13767892</v>
      </c>
      <c r="V1549">
        <f>IFERROR(VLOOKUP($A1549,Nifty!$A$14:$I$4860,6,FALSE),All_curves!V1548)</f>
        <v>12220773</v>
      </c>
      <c r="W1549">
        <f>IFERROR(VLOOKUP($A1549,Nifty!$A$14:$I$4860,7,FALSE),All_curves!W1548)</f>
        <v>14580375</v>
      </c>
      <c r="X1549">
        <f>IFERROR(VLOOKUP($A1549,Nifty!$A$14:$I$4860,8,FALSE),All_curves!X1548)</f>
        <v>14158930</v>
      </c>
      <c r="Y1549">
        <f>IFERROR(VLOOKUP($A1549,Nifty!$A$14:$I$4860,9,FALSE),All_curves!Y1548)</f>
        <v>13181430</v>
      </c>
      <c r="AA1549" s="5">
        <f t="shared" si="647"/>
        <v>-1.8156377748274055E-3</v>
      </c>
      <c r="AB1549" s="5">
        <f t="shared" si="648"/>
        <v>0</v>
      </c>
      <c r="AC1549" s="5">
        <f t="shared" si="649"/>
        <v>0</v>
      </c>
      <c r="AD1549" s="5">
        <f t="shared" si="650"/>
        <v>0</v>
      </c>
      <c r="AE1549" s="5">
        <f t="shared" si="651"/>
        <v>-3.479857448235979E-3</v>
      </c>
      <c r="AF1549" s="5">
        <f t="shared" si="652"/>
        <v>0</v>
      </c>
      <c r="AG1549" s="5">
        <f t="shared" si="653"/>
        <v>0</v>
      </c>
      <c r="AH1549" s="5">
        <f t="shared" si="654"/>
        <v>0</v>
      </c>
      <c r="AI1549" s="5">
        <f t="shared" si="630"/>
        <v>0</v>
      </c>
      <c r="AJ1549" s="5">
        <f t="shared" si="631"/>
        <v>0</v>
      </c>
      <c r="AK1549" s="5">
        <f t="shared" si="632"/>
        <v>0</v>
      </c>
      <c r="AL1549" s="5">
        <f t="shared" si="633"/>
        <v>0</v>
      </c>
      <c r="AM1549" s="5">
        <f t="shared" si="634"/>
        <v>4.0043879821938244E-3</v>
      </c>
      <c r="AN1549" s="5">
        <f t="shared" si="635"/>
        <v>2.776476804911221E-3</v>
      </c>
      <c r="AO1549" s="5">
        <f t="shared" si="636"/>
        <v>2.776476804911221E-3</v>
      </c>
      <c r="AP1549" s="5">
        <f t="shared" si="637"/>
        <v>2.8033346690381489E-3</v>
      </c>
      <c r="AQ1549" s="5">
        <f t="shared" si="638"/>
        <v>2.6931399434013681E-3</v>
      </c>
      <c r="AR1549" s="5">
        <f t="shared" si="639"/>
        <v>2.1639016188914617E-3</v>
      </c>
      <c r="AS1549" s="5">
        <f t="shared" si="640"/>
        <v>1.3632377011798535E-3</v>
      </c>
      <c r="AT1549" s="5">
        <f t="shared" si="641"/>
        <v>0</v>
      </c>
      <c r="AU1549" s="5">
        <f t="shared" si="642"/>
        <v>2.693152063567128E-3</v>
      </c>
      <c r="AV1549" s="5">
        <f t="shared" si="643"/>
        <v>2.1638759732440782E-3</v>
      </c>
      <c r="AW1549" s="5">
        <f t="shared" si="644"/>
        <v>1.3632582522882242E-3</v>
      </c>
      <c r="AX1549" s="5">
        <f t="shared" si="645"/>
        <v>-7.9669859019981804E-4</v>
      </c>
      <c r="AZ1549" s="7">
        <f t="shared" si="655"/>
        <v>174.71314181911566</v>
      </c>
      <c r="BA1549" s="4">
        <f t="shared" si="646"/>
        <v>7.795436666818053E-4</v>
      </c>
      <c r="BB1549" s="5">
        <f>AZ1549/MAX($AZ$16:AZ1549)-1</f>
        <v>-9.1318755531004658E-3</v>
      </c>
    </row>
    <row r="1550" spans="1:54" x14ac:dyDescent="0.25">
      <c r="A1550" s="3">
        <v>44818</v>
      </c>
      <c r="B1550">
        <f>IFERROR(VLOOKUP($A1550,Finnifty!$A$14:$I$486,B$15+1,FALSE),All_curves!B1549)</f>
        <v>1332132.3799999999</v>
      </c>
      <c r="C1550">
        <f>IFERROR(VLOOKUP($A1550,Finnifty!$A$14:$I$486,C$15+1,FALSE),All_curves!C1549)</f>
        <v>1236430.75</v>
      </c>
      <c r="D1550">
        <f>IFERROR(VLOOKUP($A1550,Finnifty!$A$14:$I$486,D$15+1,FALSE),All_curves!D1549)</f>
        <v>1268578.3799999999</v>
      </c>
      <c r="E1550">
        <f>IFERROR(VLOOKUP($A1550,Finnifty!$A$14:$I$486,E$15+1,FALSE),All_curves!E1549)</f>
        <v>1255727.8799999999</v>
      </c>
      <c r="F1550">
        <f>IFERROR(VLOOKUP($A1550,Finnifty!$A$14:$I$486,F$15+1,FALSE),All_curves!F1549)</f>
        <v>1282277.8799999999</v>
      </c>
      <c r="G1550">
        <f>IFERROR(VLOOKUP($A1550,Finnifty!$A$14:$I$486,G$15+1,FALSE),All_curves!G1549)</f>
        <v>1325488</v>
      </c>
      <c r="H1550">
        <f>IFERROR(VLOOKUP($A1550,Finnifty!$A$14:$I$486,H$15+1,FALSE),All_curves!H1549)</f>
        <v>1287599.5</v>
      </c>
      <c r="I1550">
        <f>IFERROR(VLOOKUP($A1550,Finnifty!$A$14:$I$486,I$15+1,FALSE),All_curves!I1549)</f>
        <v>1218001</v>
      </c>
      <c r="J1550">
        <f>IFERROR(VLOOKUP($A1550,Banknifty!$A$14:$I$4860,2,FALSE),All_curves!J1549)</f>
        <v>21213684</v>
      </c>
      <c r="K1550">
        <f>IFERROR(VLOOKUP($A1550,Banknifty!$A$14:$I$4860,3,FALSE),All_curves!K1549)</f>
        <v>37791636</v>
      </c>
      <c r="L1550">
        <f>IFERROR(VLOOKUP($A1550,Banknifty!$A$14:$I$4860,4,FALSE),All_curves!L1549)</f>
        <v>27157442</v>
      </c>
      <c r="M1550">
        <f>IFERROR(VLOOKUP($A1550,Banknifty!$A$14:$I$4860,5,FALSE),All_curves!M1549)</f>
        <v>36842852</v>
      </c>
      <c r="N1550">
        <f>IFERROR(VLOOKUP($A1550,Banknifty!$A$14:$I$4860,6,FALSE),All_curves!N1549)</f>
        <v>21607536</v>
      </c>
      <c r="O1550">
        <f>IFERROR(VLOOKUP($A1550,Banknifty!$A$14:$I$4860,7,FALSE),All_curves!O1549)</f>
        <v>36939940</v>
      </c>
      <c r="P1550">
        <f>IFERROR(VLOOKUP($A1550,Banknifty!$A$14:$I$4860,8,FALSE),All_curves!P1549)</f>
        <v>36939940</v>
      </c>
      <c r="Q1550">
        <f>IFERROR(VLOOKUP($A1550,Banknifty!$A$14:$I$4860,9,FALSE),All_curves!Q1549)</f>
        <v>28054566</v>
      </c>
      <c r="R1550">
        <f>IFERROR(VLOOKUP($A1550,Nifty!$A$14:$I$4860,2,FALSE),All_curves!R1549)</f>
        <v>11106046</v>
      </c>
      <c r="S1550">
        <f>IFERROR(VLOOKUP($A1550,Nifty!$A$14:$I$4860,3,FALSE),All_curves!S1549)</f>
        <v>14239210</v>
      </c>
      <c r="T1550">
        <f>IFERROR(VLOOKUP($A1550,Nifty!$A$14:$I$4860,4,FALSE),All_curves!T1549)</f>
        <v>14178311</v>
      </c>
      <c r="U1550">
        <f>IFERROR(VLOOKUP($A1550,Nifty!$A$14:$I$4860,5,FALSE),All_curves!U1549)</f>
        <v>13725342</v>
      </c>
      <c r="V1550">
        <f>IFERROR(VLOOKUP($A1550,Nifty!$A$14:$I$4860,6,FALSE),All_curves!V1549)</f>
        <v>12157519</v>
      </c>
      <c r="W1550">
        <f>IFERROR(VLOOKUP($A1550,Nifty!$A$14:$I$4860,7,FALSE),All_curves!W1549)</f>
        <v>14536744</v>
      </c>
      <c r="X1550">
        <f>IFERROR(VLOOKUP($A1550,Nifty!$A$14:$I$4860,8,FALSE),All_curves!X1549)</f>
        <v>14142148</v>
      </c>
      <c r="Y1550">
        <f>IFERROR(VLOOKUP($A1550,Nifty!$A$14:$I$4860,9,FALSE),All_curves!Y1549)</f>
        <v>13161018</v>
      </c>
      <c r="AA1550" s="5">
        <f t="shared" si="647"/>
        <v>6.9898332783311368E-3</v>
      </c>
      <c r="AB1550" s="5">
        <f t="shared" si="648"/>
        <v>4.4241002985618838E-3</v>
      </c>
      <c r="AC1550" s="5">
        <f t="shared" si="649"/>
        <v>3.5286507131158107E-3</v>
      </c>
      <c r="AD1550" s="5">
        <f t="shared" si="650"/>
        <v>3.8259383130645475E-4</v>
      </c>
      <c r="AE1550" s="5">
        <f t="shared" si="651"/>
        <v>4.7065866105238108E-3</v>
      </c>
      <c r="AF1550" s="5">
        <f t="shared" si="652"/>
        <v>4.4240905588774915E-3</v>
      </c>
      <c r="AG1550" s="5">
        <f t="shared" si="653"/>
        <v>3.5286406374701595E-3</v>
      </c>
      <c r="AH1550" s="5">
        <f t="shared" si="654"/>
        <v>3.8253512577979265E-4</v>
      </c>
      <c r="AI1550" s="5">
        <f t="shared" si="630"/>
        <v>1.5404179866782552E-2</v>
      </c>
      <c r="AJ1550" s="5">
        <f t="shared" si="631"/>
        <v>1.4931714354128101E-2</v>
      </c>
      <c r="AK1550" s="5">
        <f t="shared" si="632"/>
        <v>8.9068564204433098E-3</v>
      </c>
      <c r="AL1550" s="5">
        <f t="shared" si="633"/>
        <v>-1.3286396882912221E-3</v>
      </c>
      <c r="AM1550" s="5">
        <f t="shared" si="634"/>
        <v>3.0944885347756745E-3</v>
      </c>
      <c r="AN1550" s="5">
        <f t="shared" si="635"/>
        <v>2.1449300336757737E-3</v>
      </c>
      <c r="AO1550" s="5">
        <f t="shared" si="636"/>
        <v>2.1449300336757737E-3</v>
      </c>
      <c r="AP1550" s="5">
        <f t="shared" si="637"/>
        <v>7.4624613580409616E-4</v>
      </c>
      <c r="AQ1550" s="5">
        <f t="shared" si="638"/>
        <v>-5.175912314672626E-3</v>
      </c>
      <c r="AR1550" s="5">
        <f t="shared" si="639"/>
        <v>-2.9924489292356693E-3</v>
      </c>
      <c r="AS1550" s="5">
        <f t="shared" si="640"/>
        <v>-1.1852651499781874E-3</v>
      </c>
      <c r="AT1550" s="5">
        <f t="shared" si="641"/>
        <v>-3.0905239523959516E-3</v>
      </c>
      <c r="AU1550" s="5">
        <f t="shared" si="642"/>
        <v>-5.1759409981676496E-3</v>
      </c>
      <c r="AV1550" s="5">
        <f t="shared" si="643"/>
        <v>-2.9924470392564961E-3</v>
      </c>
      <c r="AW1550" s="5">
        <f t="shared" si="644"/>
        <v>-1.1852590555925246E-3</v>
      </c>
      <c r="AX1550" s="5">
        <f t="shared" si="645"/>
        <v>-1.5485421536206578E-3</v>
      </c>
      <c r="AZ1550" s="7">
        <f t="shared" si="655"/>
        <v>175.08488331806041</v>
      </c>
      <c r="BA1550" s="4">
        <f t="shared" si="646"/>
        <v>2.1277248813350346E-3</v>
      </c>
      <c r="BB1550" s="5">
        <f>AZ1550/MAX($AZ$16:AZ1550)-1</f>
        <v>-7.0235807905929537E-3</v>
      </c>
    </row>
    <row r="1551" spans="1:54" x14ac:dyDescent="0.25">
      <c r="A1551" s="3">
        <v>44819</v>
      </c>
      <c r="B1551">
        <f>IFERROR(VLOOKUP($A1551,Finnifty!$A$14:$I$486,B$15+1,FALSE),All_curves!B1550)</f>
        <v>1332874.5</v>
      </c>
      <c r="C1551">
        <f>IFERROR(VLOOKUP($A1551,Finnifty!$A$14:$I$486,C$15+1,FALSE),All_curves!C1550)</f>
        <v>1239106.5</v>
      </c>
      <c r="D1551">
        <f>IFERROR(VLOOKUP($A1551,Finnifty!$A$14:$I$486,D$15+1,FALSE),All_curves!D1550)</f>
        <v>1272209.75</v>
      </c>
      <c r="E1551">
        <f>IFERROR(VLOOKUP($A1551,Finnifty!$A$14:$I$486,E$15+1,FALSE),All_curves!E1550)</f>
        <v>1258764.75</v>
      </c>
      <c r="F1551">
        <f>IFERROR(VLOOKUP($A1551,Finnifty!$A$14:$I$486,F$15+1,FALSE),All_curves!F1550)</f>
        <v>1285627.75</v>
      </c>
      <c r="G1551">
        <f>IFERROR(VLOOKUP($A1551,Finnifty!$A$14:$I$486,G$15+1,FALSE),All_curves!G1550)</f>
        <v>1328356.5</v>
      </c>
      <c r="H1551">
        <f>IFERROR(VLOOKUP($A1551,Finnifty!$A$14:$I$486,H$15+1,FALSE),All_curves!H1550)</f>
        <v>1291285.25</v>
      </c>
      <c r="I1551">
        <f>IFERROR(VLOOKUP($A1551,Finnifty!$A$14:$I$486,I$15+1,FALSE),All_curves!I1550)</f>
        <v>1221407</v>
      </c>
      <c r="J1551">
        <f>IFERROR(VLOOKUP($A1551,Banknifty!$A$14:$I$4860,2,FALSE),All_curves!J1550)</f>
        <v>21239398</v>
      </c>
      <c r="K1551">
        <f>IFERROR(VLOOKUP($A1551,Banknifty!$A$14:$I$4860,3,FALSE),All_curves!K1550)</f>
        <v>38088248</v>
      </c>
      <c r="L1551">
        <f>IFERROR(VLOOKUP($A1551,Banknifty!$A$14:$I$4860,4,FALSE),All_curves!L1550)</f>
        <v>27523114</v>
      </c>
      <c r="M1551">
        <f>IFERROR(VLOOKUP($A1551,Banknifty!$A$14:$I$4860,5,FALSE),All_curves!M1550)</f>
        <v>37150904</v>
      </c>
      <c r="N1551">
        <f>IFERROR(VLOOKUP($A1551,Banknifty!$A$14:$I$4860,6,FALSE),All_curves!N1550)</f>
        <v>21633918</v>
      </c>
      <c r="O1551">
        <f>IFERROR(VLOOKUP($A1551,Banknifty!$A$14:$I$4860,7,FALSE),All_curves!O1550)</f>
        <v>37050908</v>
      </c>
      <c r="P1551">
        <f>IFERROR(VLOOKUP($A1551,Banknifty!$A$14:$I$4860,8,FALSE),All_curves!P1550)</f>
        <v>37050908</v>
      </c>
      <c r="Q1551">
        <f>IFERROR(VLOOKUP($A1551,Banknifty!$A$14:$I$4860,9,FALSE),All_curves!Q1550)</f>
        <v>28112966</v>
      </c>
      <c r="R1551">
        <f>IFERROR(VLOOKUP($A1551,Nifty!$A$14:$I$4860,2,FALSE),All_curves!R1550)</f>
        <v>11132366</v>
      </c>
      <c r="S1551">
        <f>IFERROR(VLOOKUP($A1551,Nifty!$A$14:$I$4860,3,FALSE),All_curves!S1550)</f>
        <v>14214259</v>
      </c>
      <c r="T1551">
        <f>IFERROR(VLOOKUP($A1551,Nifty!$A$14:$I$4860,4,FALSE),All_curves!T1550)</f>
        <v>14193868</v>
      </c>
      <c r="U1551">
        <f>IFERROR(VLOOKUP($A1551,Nifty!$A$14:$I$4860,5,FALSE),All_curves!U1550)</f>
        <v>13787288</v>
      </c>
      <c r="V1551">
        <f>IFERROR(VLOOKUP($A1551,Nifty!$A$14:$I$4860,6,FALSE),All_curves!V1550)</f>
        <v>12221172</v>
      </c>
      <c r="W1551">
        <f>IFERROR(VLOOKUP($A1551,Nifty!$A$14:$I$4860,7,FALSE),All_curves!W1550)</f>
        <v>14598562</v>
      </c>
      <c r="X1551">
        <f>IFERROR(VLOOKUP($A1551,Nifty!$A$14:$I$4860,8,FALSE),All_curves!X1550)</f>
        <v>14190679</v>
      </c>
      <c r="Y1551">
        <f>IFERROR(VLOOKUP($A1551,Nifty!$A$14:$I$4860,9,FALSE),All_curves!Y1550)</f>
        <v>13161018</v>
      </c>
      <c r="AA1551" s="5">
        <f t="shared" si="647"/>
        <v>5.5709178092344658E-4</v>
      </c>
      <c r="AB1551" s="5">
        <f t="shared" si="648"/>
        <v>2.164092085221947E-3</v>
      </c>
      <c r="AC1551" s="5">
        <f t="shared" si="649"/>
        <v>2.8625507554369545E-3</v>
      </c>
      <c r="AD1551" s="5">
        <f t="shared" si="650"/>
        <v>2.4184140914351726E-3</v>
      </c>
      <c r="AE1551" s="5">
        <f t="shared" si="651"/>
        <v>2.6124368611897264E-3</v>
      </c>
      <c r="AF1551" s="5">
        <f t="shared" si="652"/>
        <v>2.1641086150911981E-3</v>
      </c>
      <c r="AG1551" s="5">
        <f t="shared" si="653"/>
        <v>2.8624972283695094E-3</v>
      </c>
      <c r="AH1551" s="5">
        <f t="shared" si="654"/>
        <v>2.7963852246426502E-3</v>
      </c>
      <c r="AI1551" s="5">
        <f t="shared" si="630"/>
        <v>1.2121421248660891E-3</v>
      </c>
      <c r="AJ1551" s="5">
        <f t="shared" si="631"/>
        <v>7.8486149686665119E-3</v>
      </c>
      <c r="AK1551" s="5">
        <f t="shared" si="632"/>
        <v>1.3464891133708301E-2</v>
      </c>
      <c r="AL1551" s="5">
        <f t="shared" si="633"/>
        <v>8.3612419581415853E-3</v>
      </c>
      <c r="AM1551" s="5">
        <f t="shared" si="634"/>
        <v>1.2209629084962703E-3</v>
      </c>
      <c r="AN1551" s="5">
        <f t="shared" si="635"/>
        <v>3.0040113763043497E-3</v>
      </c>
      <c r="AO1551" s="5">
        <f t="shared" si="636"/>
        <v>3.0040113763043497E-3</v>
      </c>
      <c r="AP1551" s="5">
        <f t="shared" si="637"/>
        <v>2.0816575811581917E-3</v>
      </c>
      <c r="AQ1551" s="5">
        <f t="shared" si="638"/>
        <v>2.3698803336489327E-3</v>
      </c>
      <c r="AR1551" s="5">
        <f t="shared" si="639"/>
        <v>-1.7522741781320628E-3</v>
      </c>
      <c r="AS1551" s="5">
        <f t="shared" si="640"/>
        <v>1.0972392974029077E-3</v>
      </c>
      <c r="AT1551" s="5">
        <f t="shared" si="641"/>
        <v>4.5132573017123701E-3</v>
      </c>
      <c r="AU1551" s="5">
        <f t="shared" si="642"/>
        <v>5.2356899462793205E-3</v>
      </c>
      <c r="AV1551" s="5">
        <f t="shared" si="643"/>
        <v>4.2525341300638786E-3</v>
      </c>
      <c r="AW1551" s="5">
        <f t="shared" si="644"/>
        <v>3.4316569166155109E-3</v>
      </c>
      <c r="AX1551" s="5">
        <f t="shared" si="645"/>
        <v>0</v>
      </c>
      <c r="AZ1551" s="7">
        <f t="shared" si="655"/>
        <v>175.65232681410887</v>
      </c>
      <c r="BA1551" s="4">
        <f t="shared" si="646"/>
        <v>3.2409622423977959E-3</v>
      </c>
      <c r="BB1551" s="5">
        <f>AZ1551/MAX($AZ$16:AZ1551)-1</f>
        <v>-3.8053817083438801E-3</v>
      </c>
    </row>
    <row r="1552" spans="1:54" x14ac:dyDescent="0.25">
      <c r="A1552" s="3">
        <v>44820</v>
      </c>
      <c r="B1552">
        <f>IFERROR(VLOOKUP($A1552,Finnifty!$A$14:$I$486,B$15+1,FALSE),All_curves!B1551)</f>
        <v>1333242.3799999999</v>
      </c>
      <c r="C1552">
        <f>IFERROR(VLOOKUP($A1552,Finnifty!$A$14:$I$486,C$15+1,FALSE),All_curves!C1551)</f>
        <v>1239323.25</v>
      </c>
      <c r="D1552">
        <f>IFERROR(VLOOKUP($A1552,Finnifty!$A$14:$I$486,D$15+1,FALSE),All_curves!D1551)</f>
        <v>1272838.3799999999</v>
      </c>
      <c r="E1552">
        <f>IFERROR(VLOOKUP($A1552,Finnifty!$A$14:$I$486,E$15+1,FALSE),All_curves!E1551)</f>
        <v>1257489.6299999999</v>
      </c>
      <c r="F1552">
        <f>IFERROR(VLOOKUP($A1552,Finnifty!$A$14:$I$486,F$15+1,FALSE),All_curves!F1551)</f>
        <v>1286184.3799999999</v>
      </c>
      <c r="G1552">
        <f>IFERROR(VLOOKUP($A1552,Finnifty!$A$14:$I$486,G$15+1,FALSE),All_curves!G1551)</f>
        <v>1327985</v>
      </c>
      <c r="H1552">
        <f>IFERROR(VLOOKUP($A1552,Finnifty!$A$14:$I$486,H$15+1,FALSE),All_curves!H1551)</f>
        <v>1291923.25</v>
      </c>
      <c r="I1552">
        <f>IFERROR(VLOOKUP($A1552,Finnifty!$A$14:$I$486,I$15+1,FALSE),All_curves!I1551)</f>
        <v>1223916</v>
      </c>
      <c r="J1552">
        <f>IFERROR(VLOOKUP($A1552,Banknifty!$A$14:$I$4860,2,FALSE),All_curves!J1551)</f>
        <v>21221002</v>
      </c>
      <c r="K1552">
        <f>IFERROR(VLOOKUP($A1552,Banknifty!$A$14:$I$4860,3,FALSE),All_curves!K1551)</f>
        <v>38045444</v>
      </c>
      <c r="L1552">
        <f>IFERROR(VLOOKUP($A1552,Banknifty!$A$14:$I$4860,4,FALSE),All_curves!L1551)</f>
        <v>27470074</v>
      </c>
      <c r="M1552">
        <f>IFERROR(VLOOKUP($A1552,Banknifty!$A$14:$I$4860,5,FALSE),All_curves!M1551)</f>
        <v>37052052</v>
      </c>
      <c r="N1552">
        <f>IFERROR(VLOOKUP($A1552,Banknifty!$A$14:$I$4860,6,FALSE),All_curves!N1551)</f>
        <v>21645842</v>
      </c>
      <c r="O1552">
        <f>IFERROR(VLOOKUP($A1552,Banknifty!$A$14:$I$4860,7,FALSE),All_curves!O1551)</f>
        <v>37050908</v>
      </c>
      <c r="P1552">
        <f>IFERROR(VLOOKUP($A1552,Banknifty!$A$14:$I$4860,8,FALSE),All_curves!P1551)</f>
        <v>37050908</v>
      </c>
      <c r="Q1552">
        <f>IFERROR(VLOOKUP($A1552,Banknifty!$A$14:$I$4860,9,FALSE),All_curves!Q1551)</f>
        <v>28112966</v>
      </c>
      <c r="R1552">
        <f>IFERROR(VLOOKUP($A1552,Nifty!$A$14:$I$4860,2,FALSE),All_curves!R1551)</f>
        <v>11193858</v>
      </c>
      <c r="S1552">
        <f>IFERROR(VLOOKUP($A1552,Nifty!$A$14:$I$4860,3,FALSE),All_curves!S1551)</f>
        <v>14284750</v>
      </c>
      <c r="T1552">
        <f>IFERROR(VLOOKUP($A1552,Nifty!$A$14:$I$4860,4,FALSE),All_curves!T1551)</f>
        <v>14261476</v>
      </c>
      <c r="U1552">
        <f>IFERROR(VLOOKUP($A1552,Nifty!$A$14:$I$4860,5,FALSE),All_curves!U1551)</f>
        <v>13810425</v>
      </c>
      <c r="V1552">
        <f>IFERROR(VLOOKUP($A1552,Nifty!$A$14:$I$4860,6,FALSE),All_curves!V1551)</f>
        <v>12321387</v>
      </c>
      <c r="W1552">
        <f>IFERROR(VLOOKUP($A1552,Nifty!$A$14:$I$4860,7,FALSE),All_curves!W1551)</f>
        <v>14706040</v>
      </c>
      <c r="X1552">
        <f>IFERROR(VLOOKUP($A1552,Nifty!$A$14:$I$4860,8,FALSE),All_curves!X1551)</f>
        <v>14258272</v>
      </c>
      <c r="Y1552">
        <f>IFERROR(VLOOKUP($A1552,Nifty!$A$14:$I$4860,9,FALSE),All_curves!Y1551)</f>
        <v>13120343</v>
      </c>
      <c r="AA1552" s="5">
        <f t="shared" si="647"/>
        <v>2.7600498021373987E-4</v>
      </c>
      <c r="AB1552" s="5">
        <f t="shared" si="648"/>
        <v>1.7492443143507508E-4</v>
      </c>
      <c r="AC1552" s="5">
        <f t="shared" si="649"/>
        <v>4.9412449480112919E-4</v>
      </c>
      <c r="AD1552" s="5">
        <f t="shared" si="650"/>
        <v>-1.0129930950164567E-3</v>
      </c>
      <c r="AE1552" s="5">
        <f t="shared" si="651"/>
        <v>4.329635852990954E-4</v>
      </c>
      <c r="AF1552" s="5">
        <f t="shared" si="652"/>
        <v>-2.7966889912456327E-4</v>
      </c>
      <c r="AG1552" s="5">
        <f t="shared" si="653"/>
        <v>4.9408138132145396E-4</v>
      </c>
      <c r="AH1552" s="5">
        <f t="shared" si="654"/>
        <v>2.0541883254312499E-3</v>
      </c>
      <c r="AI1552" s="5">
        <f t="shared" si="630"/>
        <v>-8.6612624331439125E-4</v>
      </c>
      <c r="AJ1552" s="5">
        <f t="shared" si="631"/>
        <v>-1.1238112081185525E-3</v>
      </c>
      <c r="AK1552" s="5">
        <f t="shared" si="632"/>
        <v>-1.927107521336402E-3</v>
      </c>
      <c r="AL1552" s="5">
        <f t="shared" si="633"/>
        <v>-2.6608235428133842E-3</v>
      </c>
      <c r="AM1552" s="5">
        <f t="shared" si="634"/>
        <v>5.5117154460870843E-4</v>
      </c>
      <c r="AN1552" s="5">
        <f t="shared" si="635"/>
        <v>0</v>
      </c>
      <c r="AO1552" s="5">
        <f t="shared" si="636"/>
        <v>0</v>
      </c>
      <c r="AP1552" s="5">
        <f t="shared" si="637"/>
        <v>0</v>
      </c>
      <c r="AQ1552" s="5">
        <f t="shared" si="638"/>
        <v>5.5237134675594213E-3</v>
      </c>
      <c r="AR1552" s="5">
        <f t="shared" si="639"/>
        <v>4.9591751494044711E-3</v>
      </c>
      <c r="AS1552" s="5">
        <f t="shared" si="640"/>
        <v>4.7631836508554848E-3</v>
      </c>
      <c r="AT1552" s="5">
        <f t="shared" si="641"/>
        <v>1.6781400374026312E-3</v>
      </c>
      <c r="AU1552" s="5">
        <f t="shared" si="642"/>
        <v>8.2001137043157257E-3</v>
      </c>
      <c r="AV1552" s="5">
        <f t="shared" si="643"/>
        <v>7.3622319787387536E-3</v>
      </c>
      <c r="AW1552" s="5">
        <f t="shared" si="644"/>
        <v>4.7631970253150246E-3</v>
      </c>
      <c r="AX1552" s="5">
        <f t="shared" si="645"/>
        <v>-3.0905663984351905E-3</v>
      </c>
      <c r="AZ1552" s="7">
        <f t="shared" si="655"/>
        <v>175.87749931458725</v>
      </c>
      <c r="BA1552" s="4">
        <f t="shared" si="646"/>
        <v>1.2819215353559595E-3</v>
      </c>
      <c r="BB1552" s="5">
        <f>AZ1552/MAX($AZ$16:AZ1552)-1</f>
        <v>-2.5283383737501053E-3</v>
      </c>
    </row>
    <row r="1553" spans="1:54" x14ac:dyDescent="0.25">
      <c r="A1553" s="3">
        <v>44823</v>
      </c>
      <c r="B1553">
        <f>IFERROR(VLOOKUP($A1553,Finnifty!$A$14:$I$486,B$15+1,FALSE),All_curves!B1552)</f>
        <v>1329960.75</v>
      </c>
      <c r="C1553">
        <f>IFERROR(VLOOKUP($A1553,Finnifty!$A$14:$I$486,C$15+1,FALSE),All_curves!C1552)</f>
        <v>1234834.75</v>
      </c>
      <c r="D1553">
        <f>IFERROR(VLOOKUP($A1553,Finnifty!$A$14:$I$486,D$15+1,FALSE),All_curves!D1552)</f>
        <v>1269591.75</v>
      </c>
      <c r="E1553">
        <f>IFERROR(VLOOKUP($A1553,Finnifty!$A$14:$I$486,E$15+1,FALSE),All_curves!E1552)</f>
        <v>1256020.75</v>
      </c>
      <c r="F1553">
        <f>IFERROR(VLOOKUP($A1553,Finnifty!$A$14:$I$486,F$15+1,FALSE),All_curves!F1552)</f>
        <v>1282398.1299999999</v>
      </c>
      <c r="G1553">
        <f>IFERROR(VLOOKUP($A1553,Finnifty!$A$14:$I$486,G$15+1,FALSE),All_curves!G1552)</f>
        <v>1323193.8799999999</v>
      </c>
      <c r="H1553">
        <f>IFERROR(VLOOKUP($A1553,Finnifty!$A$14:$I$486,H$15+1,FALSE),All_curves!H1552)</f>
        <v>1288628.1299999999</v>
      </c>
      <c r="I1553">
        <f>IFERROR(VLOOKUP($A1553,Finnifty!$A$14:$I$486,I$15+1,FALSE),All_curves!I1552)</f>
        <v>1223085.6299999999</v>
      </c>
      <c r="J1553">
        <f>IFERROR(VLOOKUP($A1553,Banknifty!$A$14:$I$4860,2,FALSE),All_curves!J1552)</f>
        <v>21177012</v>
      </c>
      <c r="K1553">
        <f>IFERROR(VLOOKUP($A1553,Banknifty!$A$14:$I$4860,3,FALSE),All_curves!K1552)</f>
        <v>37996984</v>
      </c>
      <c r="L1553">
        <f>IFERROR(VLOOKUP($A1553,Banknifty!$A$14:$I$4860,4,FALSE),All_curves!L1552)</f>
        <v>27458840</v>
      </c>
      <c r="M1553">
        <f>IFERROR(VLOOKUP($A1553,Banknifty!$A$14:$I$4860,5,FALSE),All_curves!M1552)</f>
        <v>36995696</v>
      </c>
      <c r="N1553">
        <f>IFERROR(VLOOKUP($A1553,Banknifty!$A$14:$I$4860,6,FALSE),All_curves!N1552)</f>
        <v>21645842</v>
      </c>
      <c r="O1553">
        <f>IFERROR(VLOOKUP($A1553,Banknifty!$A$14:$I$4860,7,FALSE),All_curves!O1552)</f>
        <v>37050908</v>
      </c>
      <c r="P1553">
        <f>IFERROR(VLOOKUP($A1553,Banknifty!$A$14:$I$4860,8,FALSE),All_curves!P1552)</f>
        <v>37050908</v>
      </c>
      <c r="Q1553">
        <f>IFERROR(VLOOKUP($A1553,Banknifty!$A$14:$I$4860,9,FALSE),All_curves!Q1552)</f>
        <v>28112966</v>
      </c>
      <c r="R1553">
        <f>IFERROR(VLOOKUP($A1553,Nifty!$A$14:$I$4860,2,FALSE),All_curves!R1552)</f>
        <v>11184769</v>
      </c>
      <c r="S1553">
        <f>IFERROR(VLOOKUP($A1553,Nifty!$A$14:$I$4860,3,FALSE),All_curves!S1552)</f>
        <v>14271381</v>
      </c>
      <c r="T1553">
        <f>IFERROR(VLOOKUP($A1553,Nifty!$A$14:$I$4860,4,FALSE),All_curves!T1552)</f>
        <v>14259840</v>
      </c>
      <c r="U1553">
        <f>IFERROR(VLOOKUP($A1553,Nifty!$A$14:$I$4860,5,FALSE),All_curves!U1552)</f>
        <v>13810181</v>
      </c>
      <c r="V1553">
        <f>IFERROR(VLOOKUP($A1553,Nifty!$A$14:$I$4860,6,FALSE),All_curves!V1552)</f>
        <v>12311382</v>
      </c>
      <c r="W1553">
        <f>IFERROR(VLOOKUP($A1553,Nifty!$A$14:$I$4860,7,FALSE),All_curves!W1552)</f>
        <v>14692277</v>
      </c>
      <c r="X1553">
        <f>IFERROR(VLOOKUP($A1553,Nifty!$A$14:$I$4860,8,FALSE),All_curves!X1552)</f>
        <v>14256637</v>
      </c>
      <c r="Y1553">
        <f>IFERROR(VLOOKUP($A1553,Nifty!$A$14:$I$4860,9,FALSE),All_curves!Y1552)</f>
        <v>13153607</v>
      </c>
      <c r="AA1553" s="5">
        <f t="shared" si="647"/>
        <v>-2.4613904037462664E-3</v>
      </c>
      <c r="AB1553" s="5">
        <f t="shared" si="648"/>
        <v>-3.621734684635336E-3</v>
      </c>
      <c r="AC1553" s="5">
        <f t="shared" si="649"/>
        <v>-2.5507008988838731E-3</v>
      </c>
      <c r="AD1553" s="5">
        <f t="shared" si="650"/>
        <v>-1.1681050602380116E-3</v>
      </c>
      <c r="AE1553" s="5">
        <f t="shared" si="651"/>
        <v>-2.9437847783534421E-3</v>
      </c>
      <c r="AF1553" s="5">
        <f t="shared" si="652"/>
        <v>-3.6078118352240729E-3</v>
      </c>
      <c r="AG1553" s="5">
        <f t="shared" si="653"/>
        <v>-2.5505539899526308E-3</v>
      </c>
      <c r="AH1553" s="5">
        <f t="shared" si="654"/>
        <v>-6.7845342327421676E-4</v>
      </c>
      <c r="AI1553" s="5">
        <f t="shared" ref="AI1553:AI1616" si="656">IFERROR(J1553/J1552-1,0)</f>
        <v>-2.0729464141231446E-3</v>
      </c>
      <c r="AJ1553" s="5">
        <f t="shared" ref="AJ1553:AJ1616" si="657">IFERROR(K1553/K1552-1,0)</f>
        <v>-1.2737398990533277E-3</v>
      </c>
      <c r="AK1553" s="5">
        <f t="shared" ref="AK1553:AK1616" si="658">IFERROR(L1553/L1552-1,0)</f>
        <v>-4.0895412222041738E-4</v>
      </c>
      <c r="AL1553" s="5">
        <f t="shared" ref="AL1553:AL1616" si="659">IFERROR(M1553/M1552-1,0)</f>
        <v>-1.5209953823880351E-3</v>
      </c>
      <c r="AM1553" s="5">
        <f t="shared" ref="AM1553:AM1616" si="660">IFERROR(N1553/N1552-1,0)</f>
        <v>0</v>
      </c>
      <c r="AN1553" s="5">
        <f t="shared" ref="AN1553:AN1616" si="661">IFERROR(O1553/O1552-1,0)</f>
        <v>0</v>
      </c>
      <c r="AO1553" s="5">
        <f t="shared" ref="AO1553:AO1616" si="662">IFERROR(P1553/P1552-1,0)</f>
        <v>0</v>
      </c>
      <c r="AP1553" s="5">
        <f t="shared" ref="AP1553:AP1616" si="663">IFERROR(Q1553/Q1552-1,0)</f>
        <v>0</v>
      </c>
      <c r="AQ1553" s="5">
        <f t="shared" ref="AQ1553:AQ1616" si="664">IFERROR(R1553/R1552-1,0)</f>
        <v>-8.1196313192466452E-4</v>
      </c>
      <c r="AR1553" s="5">
        <f t="shared" ref="AR1553:AR1616" si="665">IFERROR(S1553/S1552-1,0)</f>
        <v>-9.3589317278919282E-4</v>
      </c>
      <c r="AS1553" s="5">
        <f t="shared" ref="AS1553:AS1616" si="666">IFERROR(T1553/T1552-1,0)</f>
        <v>-1.1471463402523696E-4</v>
      </c>
      <c r="AT1553" s="5">
        <f t="shared" ref="AT1553:AT1616" si="667">IFERROR(U1553/U1552-1,0)</f>
        <v>-1.7667812540200778E-5</v>
      </c>
      <c r="AU1553" s="5">
        <f t="shared" ref="AU1553:AU1616" si="668">IFERROR(V1553/V1552-1,0)</f>
        <v>-8.1200273962667158E-4</v>
      </c>
      <c r="AV1553" s="5">
        <f t="shared" ref="AV1553:AV1616" si="669">IFERROR(W1553/W1552-1,0)</f>
        <v>-9.3587396743111118E-4</v>
      </c>
      <c r="AW1553" s="5">
        <f t="shared" ref="AW1553:AW1616" si="670">IFERROR(X1553/X1552-1,0)</f>
        <v>-1.1467027701528298E-4</v>
      </c>
      <c r="AX1553" s="5">
        <f t="shared" ref="AX1553:AX1616" si="671">IFERROR(Y1553/Y1552-1,0)</f>
        <v>2.5352995725798078E-3</v>
      </c>
      <c r="AZ1553" s="7">
        <f t="shared" si="655"/>
        <v>175.68647687882472</v>
      </c>
      <c r="BA1553" s="4">
        <f t="shared" ref="BA1553:BA1577" si="672">(AA1553*$AA$14%)+(AB1553*$AB$14%)+(AC1553*$AC$14%)+(AD1553*$AD$14%)+(AE1553*$AE$14%)+(AF1553*$AF$14%)+(AG1553*$AG$14%)+(AH1553*$AH$14%)+(AI1553*$AI$14%)+(AJ1553*$AJ$14%)+(AK1553*$AK$14%)+(AL1553*$AL$14%)+(AM1553*$AM$14%)+(AN1553*$AN$14%)+(AO1553*$AO$14%)+(AP1553*$AP$14%)+(AQ1553*$AQ$14%)+(AR1553*$AR$14%)+(AS1553*$AS$14%)+(AT1553*$AT$14%)+(AU1553*$AU$14%)+(AV1553*$AV$14%)+(AW1553*$AW$14%)+(AX1553*$AX$14%)</f>
        <v>-1.086110710619389E-3</v>
      </c>
      <c r="BB1553" s="5">
        <f>AZ1553/MAX($AZ$16:AZ1553)-1</f>
        <v>-3.6117030289817276E-3</v>
      </c>
    </row>
    <row r="1554" spans="1:54" x14ac:dyDescent="0.25">
      <c r="A1554" s="3">
        <v>44824</v>
      </c>
      <c r="B1554">
        <f>IFERROR(VLOOKUP($A1554,Finnifty!$A$14:$I$486,B$15+1,FALSE),All_curves!B1553)</f>
        <v>1349672.13</v>
      </c>
      <c r="C1554">
        <f>IFERROR(VLOOKUP($A1554,Finnifty!$A$14:$I$486,C$15+1,FALSE),All_curves!C1553)</f>
        <v>1247373</v>
      </c>
      <c r="D1554">
        <f>IFERROR(VLOOKUP($A1554,Finnifty!$A$14:$I$486,D$15+1,FALSE),All_curves!D1553)</f>
        <v>1289023.6299999999</v>
      </c>
      <c r="E1554">
        <f>IFERROR(VLOOKUP($A1554,Finnifty!$A$14:$I$486,E$15+1,FALSE),All_curves!E1553)</f>
        <v>1256078.75</v>
      </c>
      <c r="F1554">
        <f>IFERROR(VLOOKUP($A1554,Finnifty!$A$14:$I$486,F$15+1,FALSE),All_curves!F1553)</f>
        <v>1289577</v>
      </c>
      <c r="G1554">
        <f>IFERROR(VLOOKUP($A1554,Finnifty!$A$14:$I$486,G$15+1,FALSE),All_curves!G1553)</f>
        <v>1334669.3799999999</v>
      </c>
      <c r="H1554">
        <f>IFERROR(VLOOKUP($A1554,Finnifty!$A$14:$I$486,H$15+1,FALSE),All_curves!H1553)</f>
        <v>1308351.25</v>
      </c>
      <c r="I1554">
        <f>IFERROR(VLOOKUP($A1554,Finnifty!$A$14:$I$486,I$15+1,FALSE),All_curves!I1553)</f>
        <v>1227051.75</v>
      </c>
      <c r="J1554">
        <f>IFERROR(VLOOKUP($A1554,Banknifty!$A$14:$I$4860,2,FALSE),All_curves!J1553)</f>
        <v>21237164</v>
      </c>
      <c r="K1554">
        <f>IFERROR(VLOOKUP($A1554,Banknifty!$A$14:$I$4860,3,FALSE),All_curves!K1553)</f>
        <v>38056556</v>
      </c>
      <c r="L1554">
        <f>IFERROR(VLOOKUP($A1554,Banknifty!$A$14:$I$4860,4,FALSE),All_curves!L1553)</f>
        <v>27438454</v>
      </c>
      <c r="M1554">
        <f>IFERROR(VLOOKUP($A1554,Banknifty!$A$14:$I$4860,5,FALSE),All_curves!M1553)</f>
        <v>36995696</v>
      </c>
      <c r="N1554">
        <f>IFERROR(VLOOKUP($A1554,Banknifty!$A$14:$I$4860,6,FALSE),All_curves!N1553)</f>
        <v>21979278</v>
      </c>
      <c r="O1554">
        <f>IFERROR(VLOOKUP($A1554,Banknifty!$A$14:$I$4860,7,FALSE),All_curves!O1553)</f>
        <v>37604140</v>
      </c>
      <c r="P1554">
        <f>IFERROR(VLOOKUP($A1554,Banknifty!$A$14:$I$4860,8,FALSE),All_curves!P1553)</f>
        <v>37604140</v>
      </c>
      <c r="Q1554">
        <f>IFERROR(VLOOKUP($A1554,Banknifty!$A$14:$I$4860,9,FALSE),All_curves!Q1553)</f>
        <v>28075616</v>
      </c>
      <c r="R1554">
        <f>IFERROR(VLOOKUP($A1554,Nifty!$A$14:$I$4860,2,FALSE),All_curves!R1553)</f>
        <v>11182689</v>
      </c>
      <c r="S1554">
        <f>IFERROR(VLOOKUP($A1554,Nifty!$A$14:$I$4860,3,FALSE),All_curves!S1553)</f>
        <v>14255019</v>
      </c>
      <c r="T1554">
        <f>IFERROR(VLOOKUP($A1554,Nifty!$A$14:$I$4860,4,FALSE),All_curves!T1553)</f>
        <v>14209733</v>
      </c>
      <c r="U1554">
        <f>IFERROR(VLOOKUP($A1554,Nifty!$A$14:$I$4860,5,FALSE),All_curves!U1553)</f>
        <v>13775937</v>
      </c>
      <c r="V1554">
        <f>IFERROR(VLOOKUP($A1554,Nifty!$A$14:$I$4860,6,FALSE),All_curves!V1553)</f>
        <v>12309093</v>
      </c>
      <c r="W1554">
        <f>IFERROR(VLOOKUP($A1554,Nifty!$A$14:$I$4860,7,FALSE),All_curves!W1553)</f>
        <v>14675433</v>
      </c>
      <c r="X1554">
        <f>IFERROR(VLOOKUP($A1554,Nifty!$A$14:$I$4860,8,FALSE),All_curves!X1553)</f>
        <v>14206541</v>
      </c>
      <c r="Y1554">
        <f>IFERROR(VLOOKUP($A1554,Nifty!$A$14:$I$4860,9,FALSE),All_curves!Y1553)</f>
        <v>13210257</v>
      </c>
      <c r="AA1554" s="5">
        <f t="shared" si="647"/>
        <v>1.4821023853523352E-2</v>
      </c>
      <c r="AB1554" s="5">
        <f t="shared" si="648"/>
        <v>1.0153787784154877E-2</v>
      </c>
      <c r="AC1554" s="5">
        <f t="shared" si="649"/>
        <v>1.5305613005125451E-2</v>
      </c>
      <c r="AD1554" s="5">
        <f t="shared" si="650"/>
        <v>4.6177581062956108E-5</v>
      </c>
      <c r="AE1554" s="5">
        <f t="shared" si="651"/>
        <v>5.5980041081313825E-3</v>
      </c>
      <c r="AF1554" s="5">
        <f t="shared" si="652"/>
        <v>8.6725763876718265E-3</v>
      </c>
      <c r="AG1554" s="5">
        <f t="shared" si="653"/>
        <v>1.5305517193699769E-2</v>
      </c>
      <c r="AH1554" s="5">
        <f t="shared" si="654"/>
        <v>3.2427165381707646E-3</v>
      </c>
      <c r="AI1554" s="5">
        <f t="shared" si="656"/>
        <v>2.8404384905671431E-3</v>
      </c>
      <c r="AJ1554" s="5">
        <f t="shared" si="657"/>
        <v>1.5678086450230388E-3</v>
      </c>
      <c r="AK1554" s="5">
        <f t="shared" si="658"/>
        <v>-7.4242029160731526E-4</v>
      </c>
      <c r="AL1554" s="5">
        <f t="shared" si="659"/>
        <v>0</v>
      </c>
      <c r="AM1554" s="5">
        <f t="shared" si="660"/>
        <v>1.540415937619799E-2</v>
      </c>
      <c r="AN1554" s="5">
        <f t="shared" si="661"/>
        <v>1.4931671849985451E-2</v>
      </c>
      <c r="AO1554" s="5">
        <f t="shared" si="662"/>
        <v>1.4931671849985451E-2</v>
      </c>
      <c r="AP1554" s="5">
        <f t="shared" si="663"/>
        <v>-1.3285684619687155E-3</v>
      </c>
      <c r="AQ1554" s="5">
        <f t="shared" si="664"/>
        <v>-1.8596718448093963E-4</v>
      </c>
      <c r="AR1554" s="5">
        <f t="shared" si="665"/>
        <v>-1.1464903081208622E-3</v>
      </c>
      <c r="AS1554" s="5">
        <f t="shared" si="666"/>
        <v>-3.513854292895302E-3</v>
      </c>
      <c r="AT1554" s="5">
        <f t="shared" si="667"/>
        <v>-2.4796199267772545E-3</v>
      </c>
      <c r="AU1554" s="5">
        <f t="shared" si="668"/>
        <v>-1.8592551185558914E-4</v>
      </c>
      <c r="AV1554" s="5">
        <f t="shared" si="669"/>
        <v>-1.1464526567257494E-3</v>
      </c>
      <c r="AW1554" s="5">
        <f t="shared" si="670"/>
        <v>-3.513872170554655E-3</v>
      </c>
      <c r="AX1554" s="5">
        <f t="shared" si="671"/>
        <v>4.3068034494264662E-3</v>
      </c>
      <c r="AZ1554" s="7">
        <f t="shared" si="655"/>
        <v>176.51282407397264</v>
      </c>
      <c r="BA1554" s="4">
        <f t="shared" si="672"/>
        <v>4.7035333044891476E-3</v>
      </c>
      <c r="BB1554" s="5">
        <f>AZ1554/MAX($AZ$16:AZ1554)-1</f>
        <v>0</v>
      </c>
    </row>
    <row r="1555" spans="1:54" x14ac:dyDescent="0.25">
      <c r="A1555" s="3">
        <v>44825</v>
      </c>
      <c r="B1555">
        <f>IFERROR(VLOOKUP($A1555,Finnifty!$A$14:$I$486,B$15+1,FALSE),All_curves!B1554)</f>
        <v>1347679.88</v>
      </c>
      <c r="C1555">
        <f>IFERROR(VLOOKUP($A1555,Finnifty!$A$14:$I$486,C$15+1,FALSE),All_curves!C1554)</f>
        <v>1244993.6299999999</v>
      </c>
      <c r="D1555">
        <f>IFERROR(VLOOKUP($A1555,Finnifty!$A$14:$I$486,D$15+1,FALSE),All_curves!D1554)</f>
        <v>1287866.8799999999</v>
      </c>
      <c r="E1555">
        <f>IFERROR(VLOOKUP($A1555,Finnifty!$A$14:$I$486,E$15+1,FALSE),All_curves!E1554)</f>
        <v>1256078.75</v>
      </c>
      <c r="F1555">
        <f>IFERROR(VLOOKUP($A1555,Finnifty!$A$14:$I$486,F$15+1,FALSE),All_curves!F1554)</f>
        <v>1289577</v>
      </c>
      <c r="G1555">
        <f>IFERROR(VLOOKUP($A1555,Finnifty!$A$14:$I$486,G$15+1,FALSE),All_curves!G1554)</f>
        <v>1333118</v>
      </c>
      <c r="H1555">
        <f>IFERROR(VLOOKUP($A1555,Finnifty!$A$14:$I$486,H$15+1,FALSE),All_curves!H1554)</f>
        <v>1306033.75</v>
      </c>
      <c r="I1555">
        <f>IFERROR(VLOOKUP($A1555,Finnifty!$A$14:$I$486,I$15+1,FALSE),All_curves!I1554)</f>
        <v>1225944.5</v>
      </c>
      <c r="J1555">
        <f>IFERROR(VLOOKUP($A1555,Banknifty!$A$14:$I$4860,2,FALSE),All_curves!J1554)</f>
        <v>21173526</v>
      </c>
      <c r="K1555">
        <f>IFERROR(VLOOKUP($A1555,Banknifty!$A$14:$I$4860,3,FALSE),All_curves!K1554)</f>
        <v>37963076</v>
      </c>
      <c r="L1555">
        <f>IFERROR(VLOOKUP($A1555,Banknifty!$A$14:$I$4860,4,FALSE),All_curves!L1554)</f>
        <v>27388590</v>
      </c>
      <c r="M1555">
        <f>IFERROR(VLOOKUP($A1555,Banknifty!$A$14:$I$4860,5,FALSE),All_curves!M1554)</f>
        <v>36852476</v>
      </c>
      <c r="N1555">
        <f>IFERROR(VLOOKUP($A1555,Banknifty!$A$14:$I$4860,6,FALSE),All_curves!N1554)</f>
        <v>22220506</v>
      </c>
      <c r="O1555">
        <f>IFERROR(VLOOKUP($A1555,Banknifty!$A$14:$I$4860,7,FALSE),All_curves!O1554)</f>
        <v>38151024</v>
      </c>
      <c r="P1555">
        <f>IFERROR(VLOOKUP($A1555,Banknifty!$A$14:$I$4860,8,FALSE),All_curves!P1554)</f>
        <v>38151024</v>
      </c>
      <c r="Q1555">
        <f>IFERROR(VLOOKUP($A1555,Banknifty!$A$14:$I$4860,9,FALSE),All_curves!Q1554)</f>
        <v>28287588</v>
      </c>
      <c r="R1555">
        <f>IFERROR(VLOOKUP($A1555,Nifty!$A$14:$I$4860,2,FALSE),All_curves!R1554)</f>
        <v>11168451</v>
      </c>
      <c r="S1555">
        <f>IFERROR(VLOOKUP($A1555,Nifty!$A$14:$I$4860,3,FALSE),All_curves!S1554)</f>
        <v>14234651</v>
      </c>
      <c r="T1555">
        <f>IFERROR(VLOOKUP($A1555,Nifty!$A$14:$I$4860,4,FALSE),All_curves!T1554)</f>
        <v>14189453</v>
      </c>
      <c r="U1555">
        <f>IFERROR(VLOOKUP($A1555,Nifty!$A$14:$I$4860,5,FALSE),All_curves!U1554)</f>
        <v>13762533</v>
      </c>
      <c r="V1555">
        <f>IFERROR(VLOOKUP($A1555,Nifty!$A$14:$I$4860,6,FALSE),All_curves!V1554)</f>
        <v>12293421</v>
      </c>
      <c r="W1555">
        <f>IFERROR(VLOOKUP($A1555,Nifty!$A$14:$I$4860,7,FALSE),All_curves!W1554)</f>
        <v>14654464</v>
      </c>
      <c r="X1555">
        <f>IFERROR(VLOOKUP($A1555,Nifty!$A$14:$I$4860,8,FALSE),All_curves!X1554)</f>
        <v>14186265</v>
      </c>
      <c r="Y1555">
        <f>IFERROR(VLOOKUP($A1555,Nifty!$A$14:$I$4860,9,FALSE),All_curves!Y1554)</f>
        <v>13210023</v>
      </c>
      <c r="AA1555" s="5">
        <f t="shared" si="647"/>
        <v>-1.4760992360418612E-3</v>
      </c>
      <c r="AB1555" s="5">
        <f t="shared" si="648"/>
        <v>-1.9075048121132143E-3</v>
      </c>
      <c r="AC1555" s="5">
        <f t="shared" si="649"/>
        <v>-8.9738463522193168E-4</v>
      </c>
      <c r="AD1555" s="5">
        <f t="shared" si="650"/>
        <v>0</v>
      </c>
      <c r="AE1555" s="5">
        <f t="shared" si="651"/>
        <v>0</v>
      </c>
      <c r="AF1555" s="5">
        <f t="shared" si="652"/>
        <v>-1.1623702643120959E-3</v>
      </c>
      <c r="AG1555" s="5">
        <f t="shared" si="653"/>
        <v>-1.7713133227793554E-3</v>
      </c>
      <c r="AH1555" s="5">
        <f t="shared" si="654"/>
        <v>-9.0236617974748246E-4</v>
      </c>
      <c r="AI1555" s="5">
        <f t="shared" si="656"/>
        <v>-2.9965394626138009E-3</v>
      </c>
      <c r="AJ1555" s="5">
        <f t="shared" si="657"/>
        <v>-2.4563441841662925E-3</v>
      </c>
      <c r="AK1555" s="5">
        <f t="shared" si="658"/>
        <v>-1.8173035550763661E-3</v>
      </c>
      <c r="AL1555" s="5">
        <f t="shared" si="659"/>
        <v>-3.8712611326463531E-3</v>
      </c>
      <c r="AM1555" s="5">
        <f t="shared" si="660"/>
        <v>1.0975246775622116E-2</v>
      </c>
      <c r="AN1555" s="5">
        <f t="shared" si="661"/>
        <v>1.4543185936441994E-2</v>
      </c>
      <c r="AO1555" s="5">
        <f t="shared" si="662"/>
        <v>1.4543185936441994E-2</v>
      </c>
      <c r="AP1555" s="5">
        <f t="shared" si="663"/>
        <v>7.5500391514116139E-3</v>
      </c>
      <c r="AQ1555" s="5">
        <f t="shared" si="664"/>
        <v>-1.2732179174436142E-3</v>
      </c>
      <c r="AR1555" s="5">
        <f t="shared" si="665"/>
        <v>-1.4288300843373625E-3</v>
      </c>
      <c r="AS1555" s="5">
        <f t="shared" si="666"/>
        <v>-1.4271907853581345E-3</v>
      </c>
      <c r="AT1555" s="5">
        <f t="shared" si="667"/>
        <v>-9.730009653790006E-4</v>
      </c>
      <c r="AU1555" s="5">
        <f t="shared" si="668"/>
        <v>-1.2732051013019108E-3</v>
      </c>
      <c r="AV1555" s="5">
        <f t="shared" si="669"/>
        <v>-1.428850515006963E-3</v>
      </c>
      <c r="AW1555" s="5">
        <f t="shared" si="670"/>
        <v>-1.4272298936103267E-3</v>
      </c>
      <c r="AX1555" s="5">
        <f t="shared" si="671"/>
        <v>-1.7713508525973864E-5</v>
      </c>
      <c r="AZ1555" s="7">
        <f t="shared" si="655"/>
        <v>176.65332778361213</v>
      </c>
      <c r="BA1555" s="4">
        <f t="shared" si="672"/>
        <v>7.9599717684315351E-4</v>
      </c>
      <c r="BB1555" s="5">
        <f>AZ1555/MAX($AZ$16:AZ1555)-1</f>
        <v>0</v>
      </c>
    </row>
    <row r="1556" spans="1:54" x14ac:dyDescent="0.25">
      <c r="A1556" s="3">
        <v>44826</v>
      </c>
      <c r="B1556">
        <f>IFERROR(VLOOKUP($A1556,Finnifty!$A$14:$I$486,B$15+1,FALSE),All_curves!B1555)</f>
        <v>1344651.38</v>
      </c>
      <c r="C1556">
        <f>IFERROR(VLOOKUP($A1556,Finnifty!$A$14:$I$486,C$15+1,FALSE),All_curves!C1555)</f>
        <v>1241873.75</v>
      </c>
      <c r="D1556">
        <f>IFERROR(VLOOKUP($A1556,Finnifty!$A$14:$I$486,D$15+1,FALSE),All_curves!D1555)</f>
        <v>1285635.25</v>
      </c>
      <c r="E1556">
        <f>IFERROR(VLOOKUP($A1556,Finnifty!$A$14:$I$486,E$15+1,FALSE),All_curves!E1555)</f>
        <v>1253302</v>
      </c>
      <c r="F1556">
        <f>IFERROR(VLOOKUP($A1556,Finnifty!$A$14:$I$486,F$15+1,FALSE),All_curves!F1555)</f>
        <v>1289577</v>
      </c>
      <c r="G1556">
        <f>IFERROR(VLOOKUP($A1556,Finnifty!$A$14:$I$486,G$15+1,FALSE),All_curves!G1555)</f>
        <v>1330875.75</v>
      </c>
      <c r="H1556">
        <f>IFERROR(VLOOKUP($A1556,Finnifty!$A$14:$I$486,H$15+1,FALSE),All_curves!H1555)</f>
        <v>1304354.8799999999</v>
      </c>
      <c r="I1556">
        <f>IFERROR(VLOOKUP($A1556,Finnifty!$A$14:$I$486,I$15+1,FALSE),All_curves!I1555)</f>
        <v>1222477</v>
      </c>
      <c r="J1556">
        <f>IFERROR(VLOOKUP($A1556,Banknifty!$A$14:$I$4860,2,FALSE),All_curves!J1555)</f>
        <v>20997164</v>
      </c>
      <c r="K1556">
        <f>IFERROR(VLOOKUP($A1556,Banknifty!$A$14:$I$4860,3,FALSE),All_curves!K1555)</f>
        <v>37520628</v>
      </c>
      <c r="L1556">
        <f>IFERROR(VLOOKUP($A1556,Banknifty!$A$14:$I$4860,4,FALSE),All_curves!L1555)</f>
        <v>27193654</v>
      </c>
      <c r="M1556">
        <f>IFERROR(VLOOKUP($A1556,Banknifty!$A$14:$I$4860,5,FALSE),All_curves!M1555)</f>
        <v>36384040</v>
      </c>
      <c r="N1556">
        <f>IFERROR(VLOOKUP($A1556,Banknifty!$A$14:$I$4860,6,FALSE),All_curves!N1555)</f>
        <v>22234598</v>
      </c>
      <c r="O1556">
        <f>IFERROR(VLOOKUP($A1556,Banknifty!$A$14:$I$4860,7,FALSE),All_curves!O1555)</f>
        <v>38168100</v>
      </c>
      <c r="P1556">
        <f>IFERROR(VLOOKUP($A1556,Banknifty!$A$14:$I$4860,8,FALSE),All_curves!P1555)</f>
        <v>38168100</v>
      </c>
      <c r="Q1556">
        <f>IFERROR(VLOOKUP($A1556,Banknifty!$A$14:$I$4860,9,FALSE),All_curves!Q1555)</f>
        <v>28226078</v>
      </c>
      <c r="R1556">
        <f>IFERROR(VLOOKUP($A1556,Nifty!$A$14:$I$4860,2,FALSE),All_curves!R1555)</f>
        <v>11056857</v>
      </c>
      <c r="S1556">
        <f>IFERROR(VLOOKUP($A1556,Nifty!$A$14:$I$4860,3,FALSE),All_curves!S1555)</f>
        <v>14243469</v>
      </c>
      <c r="T1556">
        <f>IFERROR(VLOOKUP($A1556,Nifty!$A$14:$I$4860,4,FALSE),All_curves!T1555)</f>
        <v>14198243</v>
      </c>
      <c r="U1556">
        <f>IFERROR(VLOOKUP($A1556,Nifty!$A$14:$I$4860,5,FALSE),All_curves!U1555)</f>
        <v>13767900</v>
      </c>
      <c r="V1556">
        <f>IFERROR(VLOOKUP($A1556,Nifty!$A$14:$I$4860,6,FALSE),All_curves!V1555)</f>
        <v>12211293</v>
      </c>
      <c r="W1556">
        <f>IFERROR(VLOOKUP($A1556,Nifty!$A$14:$I$4860,7,FALSE),All_curves!W1555)</f>
        <v>14663542</v>
      </c>
      <c r="X1556">
        <f>IFERROR(VLOOKUP($A1556,Nifty!$A$14:$I$4860,8,FALSE),All_curves!X1555)</f>
        <v>14195053</v>
      </c>
      <c r="Y1556">
        <f>IFERROR(VLOOKUP($A1556,Nifty!$A$14:$I$4860,9,FALSE),All_curves!Y1555)</f>
        <v>13177267</v>
      </c>
      <c r="AA1556" s="5">
        <f t="shared" si="647"/>
        <v>-2.2471953799592104E-3</v>
      </c>
      <c r="AB1556" s="5">
        <f t="shared" si="648"/>
        <v>-2.5059405324024953E-3</v>
      </c>
      <c r="AC1556" s="5">
        <f t="shared" si="649"/>
        <v>-1.7328110805985286E-3</v>
      </c>
      <c r="AD1556" s="5">
        <f t="shared" si="650"/>
        <v>-2.2106496109419727E-3</v>
      </c>
      <c r="AE1556" s="5">
        <f t="shared" si="651"/>
        <v>0</v>
      </c>
      <c r="AF1556" s="5">
        <f t="shared" si="652"/>
        <v>-1.6819591364005682E-3</v>
      </c>
      <c r="AG1556" s="5">
        <f t="shared" si="653"/>
        <v>-1.2854721403640079E-3</v>
      </c>
      <c r="AH1556" s="5">
        <f t="shared" si="654"/>
        <v>-2.8284314665142363E-3</v>
      </c>
      <c r="AI1556" s="5">
        <f t="shared" si="656"/>
        <v>-8.3293637535855058E-3</v>
      </c>
      <c r="AJ1556" s="5">
        <f t="shared" si="657"/>
        <v>-1.1654693102318703E-2</v>
      </c>
      <c r="AK1556" s="5">
        <f t="shared" si="658"/>
        <v>-7.1174164131851958E-3</v>
      </c>
      <c r="AL1556" s="5">
        <f t="shared" si="659"/>
        <v>-1.2711113359113235E-2</v>
      </c>
      <c r="AM1556" s="5">
        <f t="shared" si="660"/>
        <v>6.3418897841471811E-4</v>
      </c>
      <c r="AN1556" s="5">
        <f t="shared" si="661"/>
        <v>4.4758955880186413E-4</v>
      </c>
      <c r="AO1556" s="5">
        <f t="shared" si="662"/>
        <v>4.4758955880186413E-4</v>
      </c>
      <c r="AP1556" s="5">
        <f t="shared" si="663"/>
        <v>-2.1744519186294164E-3</v>
      </c>
      <c r="AQ1556" s="5">
        <f t="shared" si="664"/>
        <v>-9.9918959218248116E-3</v>
      </c>
      <c r="AR1556" s="5">
        <f t="shared" si="665"/>
        <v>6.1947426740571743E-4</v>
      </c>
      <c r="AS1556" s="5">
        <f t="shared" si="666"/>
        <v>6.1947419678554105E-4</v>
      </c>
      <c r="AT1556" s="5">
        <f t="shared" si="667"/>
        <v>3.8997181696132088E-4</v>
      </c>
      <c r="AU1556" s="5">
        <f t="shared" si="668"/>
        <v>-6.6806465018972583E-3</v>
      </c>
      <c r="AV1556" s="5">
        <f t="shared" si="669"/>
        <v>6.1946994444839198E-4</v>
      </c>
      <c r="AW1556" s="5">
        <f t="shared" si="670"/>
        <v>6.1947242632220956E-4</v>
      </c>
      <c r="AX1556" s="5">
        <f t="shared" si="671"/>
        <v>-2.4796323216090821E-3</v>
      </c>
      <c r="AZ1556" s="7">
        <f t="shared" si="655"/>
        <v>176.12900273307361</v>
      </c>
      <c r="BA1556" s="4">
        <f t="shared" si="672"/>
        <v>-2.9681017454751086E-3</v>
      </c>
      <c r="BB1556" s="5">
        <f>AZ1556/MAX($AZ$16:AZ1556)-1</f>
        <v>-2.9681017454751268E-3</v>
      </c>
    </row>
    <row r="1557" spans="1:54" x14ac:dyDescent="0.25">
      <c r="A1557" s="3">
        <v>44827</v>
      </c>
      <c r="B1557">
        <f>IFERROR(VLOOKUP($A1557,Finnifty!$A$14:$I$486,B$15+1,FALSE),All_curves!B1556)</f>
        <v>1358287.88</v>
      </c>
      <c r="C1557">
        <f>IFERROR(VLOOKUP($A1557,Finnifty!$A$14:$I$486,C$15+1,FALSE),All_curves!C1556)</f>
        <v>1251427.3799999999</v>
      </c>
      <c r="D1557">
        <f>IFERROR(VLOOKUP($A1557,Finnifty!$A$14:$I$486,D$15+1,FALSE),All_curves!D1556)</f>
        <v>1291948.5</v>
      </c>
      <c r="E1557">
        <f>IFERROR(VLOOKUP($A1557,Finnifty!$A$14:$I$486,E$15+1,FALSE),All_curves!E1556)</f>
        <v>1255408.3799999999</v>
      </c>
      <c r="F1557">
        <f>IFERROR(VLOOKUP($A1557,Finnifty!$A$14:$I$486,F$15+1,FALSE),All_curves!F1556)</f>
        <v>1297011.1299999999</v>
      </c>
      <c r="G1557">
        <f>IFERROR(VLOOKUP($A1557,Finnifty!$A$14:$I$486,G$15+1,FALSE),All_curves!G1556)</f>
        <v>1338101.75</v>
      </c>
      <c r="H1557">
        <f>IFERROR(VLOOKUP($A1557,Finnifty!$A$14:$I$486,H$15+1,FALSE),All_curves!H1556)</f>
        <v>1310940.5</v>
      </c>
      <c r="I1557">
        <f>IFERROR(VLOOKUP($A1557,Finnifty!$A$14:$I$486,I$15+1,FALSE),All_curves!I1556)</f>
        <v>1227453</v>
      </c>
      <c r="J1557">
        <f>IFERROR(VLOOKUP($A1557,Banknifty!$A$14:$I$4860,2,FALSE),All_curves!J1556)</f>
        <v>21113690</v>
      </c>
      <c r="K1557">
        <f>IFERROR(VLOOKUP($A1557,Banknifty!$A$14:$I$4860,3,FALSE),All_curves!K1556)</f>
        <v>37567144</v>
      </c>
      <c r="L1557">
        <f>IFERROR(VLOOKUP($A1557,Banknifty!$A$14:$I$4860,4,FALSE),All_curves!L1556)</f>
        <v>27233824</v>
      </c>
      <c r="M1557">
        <f>IFERROR(VLOOKUP($A1557,Banknifty!$A$14:$I$4860,5,FALSE),All_curves!M1556)</f>
        <v>36384120</v>
      </c>
      <c r="N1557">
        <f>IFERROR(VLOOKUP($A1557,Banknifty!$A$14:$I$4860,6,FALSE),All_curves!N1556)</f>
        <v>22188508</v>
      </c>
      <c r="O1557">
        <f>IFERROR(VLOOKUP($A1557,Banknifty!$A$14:$I$4860,7,FALSE),All_curves!O1556)</f>
        <v>38119484</v>
      </c>
      <c r="P1557">
        <f>IFERROR(VLOOKUP($A1557,Banknifty!$A$14:$I$4860,8,FALSE),All_curves!P1556)</f>
        <v>38119484</v>
      </c>
      <c r="Q1557">
        <f>IFERROR(VLOOKUP($A1557,Banknifty!$A$14:$I$4860,9,FALSE),All_curves!Q1556)</f>
        <v>28183146</v>
      </c>
      <c r="R1557">
        <f>IFERROR(VLOOKUP($A1557,Nifty!$A$14:$I$4860,2,FALSE),All_curves!R1556)</f>
        <v>11098370</v>
      </c>
      <c r="S1557">
        <f>IFERROR(VLOOKUP($A1557,Nifty!$A$14:$I$4860,3,FALSE),All_curves!S1556)</f>
        <v>14284769</v>
      </c>
      <c r="T1557">
        <f>IFERROR(VLOOKUP($A1557,Nifty!$A$14:$I$4860,4,FALSE),All_curves!T1556)</f>
        <v>14231768</v>
      </c>
      <c r="U1557">
        <f>IFERROR(VLOOKUP($A1557,Nifty!$A$14:$I$4860,5,FALSE),All_curves!U1556)</f>
        <v>13775664</v>
      </c>
      <c r="V1557">
        <f>IFERROR(VLOOKUP($A1557,Nifty!$A$14:$I$4860,6,FALSE),All_curves!V1556)</f>
        <v>12257141</v>
      </c>
      <c r="W1557">
        <f>IFERROR(VLOOKUP($A1557,Nifty!$A$14:$I$4860,7,FALSE),All_curves!W1556)</f>
        <v>14706060</v>
      </c>
      <c r="X1557">
        <f>IFERROR(VLOOKUP($A1557,Nifty!$A$14:$I$4860,8,FALSE),All_curves!X1556)</f>
        <v>14228571</v>
      </c>
      <c r="Y1557">
        <f>IFERROR(VLOOKUP($A1557,Nifty!$A$14:$I$4860,9,FALSE),All_curves!Y1556)</f>
        <v>13164446</v>
      </c>
      <c r="AA1557" s="5">
        <f t="shared" si="647"/>
        <v>1.0141290302323469E-2</v>
      </c>
      <c r="AB1557" s="5">
        <f t="shared" si="648"/>
        <v>7.6929156446055025E-3</v>
      </c>
      <c r="AC1557" s="5">
        <f t="shared" si="649"/>
        <v>4.9106074215061746E-3</v>
      </c>
      <c r="AD1557" s="5">
        <f t="shared" si="650"/>
        <v>1.6806643570344004E-3</v>
      </c>
      <c r="AE1557" s="5">
        <f t="shared" si="651"/>
        <v>5.7647817850348115E-3</v>
      </c>
      <c r="AF1557" s="5">
        <f t="shared" si="652"/>
        <v>5.4295076005403953E-3</v>
      </c>
      <c r="AG1557" s="5">
        <f t="shared" si="653"/>
        <v>5.0489480286224353E-3</v>
      </c>
      <c r="AH1557" s="5">
        <f t="shared" si="654"/>
        <v>4.070424228840297E-3</v>
      </c>
      <c r="AI1557" s="5">
        <f t="shared" si="656"/>
        <v>5.549606604015711E-3</v>
      </c>
      <c r="AJ1557" s="5">
        <f t="shared" si="657"/>
        <v>1.239744707897783E-3</v>
      </c>
      <c r="AK1557" s="5">
        <f t="shared" si="658"/>
        <v>1.4771828750927973E-3</v>
      </c>
      <c r="AL1557" s="5">
        <f t="shared" si="659"/>
        <v>2.198766272165642E-6</v>
      </c>
      <c r="AM1557" s="5">
        <f t="shared" si="660"/>
        <v>-2.0728955837204799E-3</v>
      </c>
      <c r="AN1557" s="5">
        <f t="shared" si="661"/>
        <v>-1.2737338248433039E-3</v>
      </c>
      <c r="AO1557" s="5">
        <f t="shared" si="662"/>
        <v>-1.2737338248433039E-3</v>
      </c>
      <c r="AP1557" s="5">
        <f t="shared" si="663"/>
        <v>-1.521004795636105E-3</v>
      </c>
      <c r="AQ1557" s="5">
        <f t="shared" si="664"/>
        <v>3.7545027488372629E-3</v>
      </c>
      <c r="AR1557" s="5">
        <f t="shared" si="665"/>
        <v>2.8995745348272539E-3</v>
      </c>
      <c r="AS1557" s="5">
        <f t="shared" si="666"/>
        <v>2.3612076508339186E-3</v>
      </c>
      <c r="AT1557" s="5">
        <f t="shared" si="667"/>
        <v>5.6392042359409977E-4</v>
      </c>
      <c r="AU1557" s="5">
        <f t="shared" si="668"/>
        <v>3.754557359322952E-3</v>
      </c>
      <c r="AV1557" s="5">
        <f t="shared" si="669"/>
        <v>2.8995722861502315E-3</v>
      </c>
      <c r="AW1557" s="5">
        <f t="shared" si="670"/>
        <v>2.3612451464605222E-3</v>
      </c>
      <c r="AX1557" s="5">
        <f t="shared" si="671"/>
        <v>-9.7296351360265376E-4</v>
      </c>
      <c r="AZ1557" s="7">
        <f t="shared" si="655"/>
        <v>176.60226225088127</v>
      </c>
      <c r="BA1557" s="4">
        <f t="shared" si="672"/>
        <v>2.6870050387152646E-3</v>
      </c>
      <c r="BB1557" s="5">
        <f>AZ1557/MAX($AZ$16:AZ1557)-1</f>
        <v>-2.8907201110539571E-4</v>
      </c>
    </row>
    <row r="1558" spans="1:54" x14ac:dyDescent="0.25">
      <c r="A1558" s="3">
        <v>44830</v>
      </c>
      <c r="B1558">
        <f>IFERROR(VLOOKUP($A1558,Finnifty!$A$14:$I$486,B$15+1,FALSE),All_curves!B1557)</f>
        <v>1376043.75</v>
      </c>
      <c r="C1558">
        <f>IFERROR(VLOOKUP($A1558,Finnifty!$A$14:$I$486,C$15+1,FALSE),All_curves!C1557)</f>
        <v>1267308.8799999999</v>
      </c>
      <c r="D1558">
        <f>IFERROR(VLOOKUP($A1558,Finnifty!$A$14:$I$486,D$15+1,FALSE),All_curves!D1557)</f>
        <v>1307117</v>
      </c>
      <c r="E1558">
        <f>IFERROR(VLOOKUP($A1558,Finnifty!$A$14:$I$486,E$15+1,FALSE),All_curves!E1557)</f>
        <v>1271504.25</v>
      </c>
      <c r="F1558">
        <f>IFERROR(VLOOKUP($A1558,Finnifty!$A$14:$I$486,F$15+1,FALSE),All_curves!F1557)</f>
        <v>1313210</v>
      </c>
      <c r="G1558">
        <f>IFERROR(VLOOKUP($A1558,Finnifty!$A$14:$I$486,G$15+1,FALSE),All_curves!G1557)</f>
        <v>1357177.38</v>
      </c>
      <c r="H1558">
        <f>IFERROR(VLOOKUP($A1558,Finnifty!$A$14:$I$486,H$15+1,FALSE),All_curves!H1557)</f>
        <v>1326332</v>
      </c>
      <c r="I1558">
        <f>IFERROR(VLOOKUP($A1558,Finnifty!$A$14:$I$486,I$15+1,FALSE),All_curves!I1557)</f>
        <v>1243190.5</v>
      </c>
      <c r="J1558">
        <f>IFERROR(VLOOKUP($A1558,Banknifty!$A$14:$I$4860,2,FALSE),All_curves!J1557)</f>
        <v>21360732</v>
      </c>
      <c r="K1558">
        <f>IFERROR(VLOOKUP($A1558,Banknifty!$A$14:$I$4860,3,FALSE),All_curves!K1557)</f>
        <v>37832408</v>
      </c>
      <c r="L1558">
        <f>IFERROR(VLOOKUP($A1558,Banknifty!$A$14:$I$4860,4,FALSE),All_curves!L1557)</f>
        <v>27384560</v>
      </c>
      <c r="M1558">
        <f>IFERROR(VLOOKUP($A1558,Banknifty!$A$14:$I$4860,5,FALSE),All_curves!M1557)</f>
        <v>36655364</v>
      </c>
      <c r="N1558">
        <f>IFERROR(VLOOKUP($A1558,Banknifty!$A$14:$I$4860,6,FALSE),All_curves!N1557)</f>
        <v>22251532</v>
      </c>
      <c r="O1558">
        <f>IFERROR(VLOOKUP($A1558,Banknifty!$A$14:$I$4860,7,FALSE),All_curves!O1557)</f>
        <v>38179252</v>
      </c>
      <c r="P1558">
        <f>IFERROR(VLOOKUP($A1558,Banknifty!$A$14:$I$4860,8,FALSE),All_curves!P1557)</f>
        <v>38179252</v>
      </c>
      <c r="Q1558">
        <f>IFERROR(VLOOKUP($A1558,Banknifty!$A$14:$I$4860,9,FALSE),All_curves!Q1557)</f>
        <v>28183146</v>
      </c>
      <c r="R1558">
        <f>IFERROR(VLOOKUP($A1558,Nifty!$A$14:$I$4860,2,FALSE),All_curves!R1557)</f>
        <v>11197703</v>
      </c>
      <c r="S1558">
        <f>IFERROR(VLOOKUP($A1558,Nifty!$A$14:$I$4860,3,FALSE),All_curves!S1557)</f>
        <v>14424687</v>
      </c>
      <c r="T1558">
        <f>IFERROR(VLOOKUP($A1558,Nifty!$A$14:$I$4860,4,FALSE),All_curves!T1557)</f>
        <v>14344518</v>
      </c>
      <c r="U1558">
        <f>IFERROR(VLOOKUP($A1558,Nifty!$A$14:$I$4860,5,FALSE),All_curves!U1557)</f>
        <v>13890990</v>
      </c>
      <c r="V1558">
        <f>IFERROR(VLOOKUP($A1558,Nifty!$A$14:$I$4860,6,FALSE),All_curves!V1557)</f>
        <v>12366844</v>
      </c>
      <c r="W1558">
        <f>IFERROR(VLOOKUP($A1558,Nifty!$A$14:$I$4860,7,FALSE),All_curves!W1557)</f>
        <v>14850105</v>
      </c>
      <c r="X1558">
        <f>IFERROR(VLOOKUP($A1558,Nifty!$A$14:$I$4860,8,FALSE),All_curves!X1557)</f>
        <v>14341295</v>
      </c>
      <c r="Y1558">
        <f>IFERROR(VLOOKUP($A1558,Nifty!$A$14:$I$4860,9,FALSE),All_curves!Y1557)</f>
        <v>13169579</v>
      </c>
      <c r="AA1558" s="5">
        <f t="shared" si="647"/>
        <v>1.3072243565922292E-2</v>
      </c>
      <c r="AB1558" s="5">
        <f t="shared" si="648"/>
        <v>1.2690708429281772E-2</v>
      </c>
      <c r="AC1558" s="5">
        <f t="shared" si="649"/>
        <v>1.174079307340814E-2</v>
      </c>
      <c r="AD1558" s="5">
        <f t="shared" si="650"/>
        <v>1.282122236590455E-2</v>
      </c>
      <c r="AE1558" s="5">
        <f t="shared" si="651"/>
        <v>1.248938395771515E-2</v>
      </c>
      <c r="AF1558" s="5">
        <f t="shared" si="652"/>
        <v>1.425573952055581E-2</v>
      </c>
      <c r="AG1558" s="5">
        <f t="shared" si="653"/>
        <v>1.1740807458462177E-2</v>
      </c>
      <c r="AH1558" s="5">
        <f t="shared" si="654"/>
        <v>1.2821264846800684E-2</v>
      </c>
      <c r="AI1558" s="5">
        <f t="shared" si="656"/>
        <v>1.1700560157888118E-2</v>
      </c>
      <c r="AJ1558" s="5">
        <f t="shared" si="657"/>
        <v>7.0610637848860236E-3</v>
      </c>
      <c r="AK1558" s="5">
        <f t="shared" si="658"/>
        <v>5.5348819174274588E-3</v>
      </c>
      <c r="AL1558" s="5">
        <f t="shared" si="659"/>
        <v>7.4550105925332844E-3</v>
      </c>
      <c r="AM1558" s="5">
        <f t="shared" si="660"/>
        <v>2.8403892681743148E-3</v>
      </c>
      <c r="AN1558" s="5">
        <f t="shared" si="661"/>
        <v>1.5679120945077951E-3</v>
      </c>
      <c r="AO1558" s="5">
        <f t="shared" si="662"/>
        <v>1.5679120945077951E-3</v>
      </c>
      <c r="AP1558" s="5">
        <f t="shared" si="663"/>
        <v>0</v>
      </c>
      <c r="AQ1558" s="5">
        <f t="shared" si="664"/>
        <v>8.9502332324475908E-3</v>
      </c>
      <c r="AR1558" s="5">
        <f t="shared" si="665"/>
        <v>9.7949081290709117E-3</v>
      </c>
      <c r="AS1558" s="5">
        <f t="shared" si="666"/>
        <v>7.9224169477749573E-3</v>
      </c>
      <c r="AT1558" s="5">
        <f t="shared" si="667"/>
        <v>8.3717198677319971E-3</v>
      </c>
      <c r="AU1558" s="5">
        <f t="shared" si="668"/>
        <v>8.9501295612084419E-3</v>
      </c>
      <c r="AV1558" s="5">
        <f t="shared" si="669"/>
        <v>9.7949416771045961E-3</v>
      </c>
      <c r="AW1558" s="5">
        <f t="shared" si="670"/>
        <v>7.9223697165371476E-3</v>
      </c>
      <c r="AX1558" s="5">
        <f t="shared" si="671"/>
        <v>3.899138634471111E-4</v>
      </c>
      <c r="AZ1558" s="7">
        <f t="shared" si="655"/>
        <v>178.08466551165537</v>
      </c>
      <c r="BA1558" s="4">
        <f t="shared" si="672"/>
        <v>8.3940219218040912E-3</v>
      </c>
      <c r="BB1558" s="5">
        <f>AZ1558/MAX($AZ$16:AZ1558)-1</f>
        <v>0</v>
      </c>
    </row>
    <row r="1559" spans="1:54" x14ac:dyDescent="0.25">
      <c r="A1559" s="3">
        <v>44831</v>
      </c>
      <c r="B1559">
        <f>IFERROR(VLOOKUP($A1559,Finnifty!$A$14:$I$486,B$15+1,FALSE),All_curves!B1558)</f>
        <v>1361692.75</v>
      </c>
      <c r="C1559">
        <f>IFERROR(VLOOKUP($A1559,Finnifty!$A$14:$I$486,C$15+1,FALSE),All_curves!C1558)</f>
        <v>1259087.6299999999</v>
      </c>
      <c r="D1559">
        <f>IFERROR(VLOOKUP($A1559,Finnifty!$A$14:$I$486,D$15+1,FALSE),All_curves!D1558)</f>
        <v>1306601.5</v>
      </c>
      <c r="E1559">
        <f>IFERROR(VLOOKUP($A1559,Finnifty!$A$14:$I$486,E$15+1,FALSE),All_curves!E1558)</f>
        <v>1311083.3799999999</v>
      </c>
      <c r="F1559">
        <f>IFERROR(VLOOKUP($A1559,Finnifty!$A$14:$I$486,F$15+1,FALSE),All_curves!F1558)</f>
        <v>1310824.3799999999</v>
      </c>
      <c r="G1559">
        <f>IFERROR(VLOOKUP($A1559,Finnifty!$A$14:$I$486,G$15+1,FALSE),All_curves!G1558)</f>
        <v>1375812.5</v>
      </c>
      <c r="H1559">
        <f>IFERROR(VLOOKUP($A1559,Finnifty!$A$14:$I$486,H$15+1,FALSE),All_curves!H1558)</f>
        <v>1325809</v>
      </c>
      <c r="I1559">
        <f>IFERROR(VLOOKUP($A1559,Finnifty!$A$14:$I$486,I$15+1,FALSE),All_curves!I1558)</f>
        <v>1244359.5</v>
      </c>
      <c r="J1559">
        <f>IFERROR(VLOOKUP($A1559,Banknifty!$A$14:$I$4860,2,FALSE),All_curves!J1558)</f>
        <v>21206308</v>
      </c>
      <c r="K1559">
        <f>IFERROR(VLOOKUP($A1559,Banknifty!$A$14:$I$4860,3,FALSE),All_curves!K1558)</f>
        <v>37806036</v>
      </c>
      <c r="L1559">
        <f>IFERROR(VLOOKUP($A1559,Banknifty!$A$14:$I$4860,4,FALSE),All_curves!L1558)</f>
        <v>27195336</v>
      </c>
      <c r="M1559">
        <f>IFERROR(VLOOKUP($A1559,Banknifty!$A$14:$I$4860,5,FALSE),All_curves!M1558)</f>
        <v>36582992</v>
      </c>
      <c r="N1559">
        <f>IFERROR(VLOOKUP($A1559,Banknifty!$A$14:$I$4860,6,FALSE),All_curves!N1558)</f>
        <v>22184854</v>
      </c>
      <c r="O1559">
        <f>IFERROR(VLOOKUP($A1559,Banknifty!$A$14:$I$4860,7,FALSE),All_curves!O1558)</f>
        <v>38085468</v>
      </c>
      <c r="P1559">
        <f>IFERROR(VLOOKUP($A1559,Banknifty!$A$14:$I$4860,8,FALSE),All_curves!P1558)</f>
        <v>38085468</v>
      </c>
      <c r="Q1559">
        <f>IFERROR(VLOOKUP($A1559,Banknifty!$A$14:$I$4860,9,FALSE),All_curves!Q1558)</f>
        <v>28074040</v>
      </c>
      <c r="R1559">
        <f>IFERROR(VLOOKUP($A1559,Nifty!$A$14:$I$4860,2,FALSE),All_curves!R1558)</f>
        <v>11112671</v>
      </c>
      <c r="S1559">
        <f>IFERROR(VLOOKUP($A1559,Nifty!$A$14:$I$4860,3,FALSE),All_curves!S1558)</f>
        <v>14388575</v>
      </c>
      <c r="T1559">
        <f>IFERROR(VLOOKUP($A1559,Nifty!$A$14:$I$4860,4,FALSE),All_curves!T1558)</f>
        <v>14297191</v>
      </c>
      <c r="U1559">
        <f>IFERROR(VLOOKUP($A1559,Nifty!$A$14:$I$4860,5,FALSE),All_curves!U1558)</f>
        <v>13872323</v>
      </c>
      <c r="V1559">
        <f>IFERROR(VLOOKUP($A1559,Nifty!$A$14:$I$4860,6,FALSE),All_curves!V1558)</f>
        <v>12272934</v>
      </c>
      <c r="W1559">
        <f>IFERROR(VLOOKUP($A1559,Nifty!$A$14:$I$4860,7,FALSE),All_curves!W1558)</f>
        <v>14812928</v>
      </c>
      <c r="X1559">
        <f>IFERROR(VLOOKUP($A1559,Nifty!$A$14:$I$4860,8,FALSE),All_curves!X1558)</f>
        <v>14293979</v>
      </c>
      <c r="Y1559">
        <f>IFERROR(VLOOKUP($A1559,Nifty!$A$14:$I$4860,9,FALSE),All_curves!Y1558)</f>
        <v>13177006</v>
      </c>
      <c r="AA1559" s="5">
        <f t="shared" si="647"/>
        <v>-1.0429174217752912E-2</v>
      </c>
      <c r="AB1559" s="5">
        <f t="shared" si="648"/>
        <v>-6.4871714620985399E-3</v>
      </c>
      <c r="AC1559" s="5">
        <f t="shared" si="649"/>
        <v>-3.9437938608399836E-4</v>
      </c>
      <c r="AD1559" s="5">
        <f t="shared" si="650"/>
        <v>3.1127800005387174E-2</v>
      </c>
      <c r="AE1559" s="5">
        <f t="shared" si="651"/>
        <v>-1.8166325264048488E-3</v>
      </c>
      <c r="AF1559" s="5">
        <f t="shared" si="652"/>
        <v>1.3730791770195871E-2</v>
      </c>
      <c r="AG1559" s="5">
        <f t="shared" si="653"/>
        <v>-3.9432057735167003E-4</v>
      </c>
      <c r="AH1559" s="5">
        <f t="shared" si="654"/>
        <v>9.4032250085573921E-4</v>
      </c>
      <c r="AI1559" s="5">
        <f t="shared" si="656"/>
        <v>-7.2293402679270979E-3</v>
      </c>
      <c r="AJ1559" s="5">
        <f t="shared" si="657"/>
        <v>-6.9707431787058294E-4</v>
      </c>
      <c r="AK1559" s="5">
        <f t="shared" si="658"/>
        <v>-6.90987914357577E-3</v>
      </c>
      <c r="AL1559" s="5">
        <f t="shared" si="659"/>
        <v>-1.9743904330072892E-3</v>
      </c>
      <c r="AM1559" s="5">
        <f t="shared" si="660"/>
        <v>-2.9965577201606086E-3</v>
      </c>
      <c r="AN1559" s="5">
        <f t="shared" si="661"/>
        <v>-2.4564127133763769E-3</v>
      </c>
      <c r="AO1559" s="5">
        <f t="shared" si="662"/>
        <v>-2.4564127133763769E-3</v>
      </c>
      <c r="AP1559" s="5">
        <f t="shared" si="663"/>
        <v>-3.8713208241549779E-3</v>
      </c>
      <c r="AQ1559" s="5">
        <f t="shared" si="664"/>
        <v>-7.593700243701762E-3</v>
      </c>
      <c r="AR1559" s="5">
        <f t="shared" si="665"/>
        <v>-2.5034858641993507E-3</v>
      </c>
      <c r="AS1559" s="5">
        <f t="shared" si="666"/>
        <v>-3.2993091855717527E-3</v>
      </c>
      <c r="AT1559" s="5">
        <f t="shared" si="667"/>
        <v>-1.3438207068035002E-3</v>
      </c>
      <c r="AU1559" s="5">
        <f t="shared" si="668"/>
        <v>-7.5936916484108385E-3</v>
      </c>
      <c r="AV1559" s="5">
        <f t="shared" si="669"/>
        <v>-2.5034839820997634E-3</v>
      </c>
      <c r="AW1559" s="5">
        <f t="shared" si="670"/>
        <v>-3.2992836420978611E-3</v>
      </c>
      <c r="AX1559" s="5">
        <f t="shared" si="671"/>
        <v>5.6395120907049012E-4</v>
      </c>
      <c r="AZ1559" s="7">
        <f t="shared" si="655"/>
        <v>177.8628983391456</v>
      </c>
      <c r="BA1559" s="4">
        <f t="shared" si="672"/>
        <v>-1.245290670438192E-3</v>
      </c>
      <c r="BB1559" s="5">
        <f>AZ1559/MAX($AZ$16:AZ1559)-1</f>
        <v>-1.245290670438215E-3</v>
      </c>
    </row>
    <row r="1560" spans="1:54" x14ac:dyDescent="0.25">
      <c r="A1560" s="3">
        <v>44832</v>
      </c>
      <c r="B1560">
        <f>IFERROR(VLOOKUP($A1560,Finnifty!$A$14:$I$486,B$15+1,FALSE),All_curves!B1559)</f>
        <v>1359150.63</v>
      </c>
      <c r="C1560">
        <f>IFERROR(VLOOKUP($A1560,Finnifty!$A$14:$I$486,C$15+1,FALSE),All_curves!C1559)</f>
        <v>1254098.8799999999</v>
      </c>
      <c r="D1560">
        <f>IFERROR(VLOOKUP($A1560,Finnifty!$A$14:$I$486,D$15+1,FALSE),All_curves!D1559)</f>
        <v>1305852.25</v>
      </c>
      <c r="E1560">
        <f>IFERROR(VLOOKUP($A1560,Finnifty!$A$14:$I$486,E$15+1,FALSE),All_curves!E1559)</f>
        <v>1307196.1299999999</v>
      </c>
      <c r="F1560">
        <f>IFERROR(VLOOKUP($A1560,Finnifty!$A$14:$I$486,F$15+1,FALSE),All_curves!F1559)</f>
        <v>1308377.1299999999</v>
      </c>
      <c r="G1560">
        <f>IFERROR(VLOOKUP($A1560,Finnifty!$A$14:$I$486,G$15+1,FALSE),All_curves!G1559)</f>
        <v>1370050.88</v>
      </c>
      <c r="H1560">
        <f>IFERROR(VLOOKUP($A1560,Finnifty!$A$14:$I$486,H$15+1,FALSE),All_curves!H1559)</f>
        <v>1325410.1299999999</v>
      </c>
      <c r="I1560">
        <f>IFERROR(VLOOKUP($A1560,Finnifty!$A$14:$I$486,I$15+1,FALSE),All_curves!I1559)</f>
        <v>1238942.3799999999</v>
      </c>
      <c r="J1560">
        <f>IFERROR(VLOOKUP($A1560,Banknifty!$A$14:$I$4860,2,FALSE),All_curves!J1559)</f>
        <v>21400812</v>
      </c>
      <c r="K1560">
        <f>IFERROR(VLOOKUP($A1560,Banknifty!$A$14:$I$4860,3,FALSE),All_curves!K1559)</f>
        <v>38014680</v>
      </c>
      <c r="L1560">
        <f>IFERROR(VLOOKUP($A1560,Banknifty!$A$14:$I$4860,4,FALSE),All_curves!L1559)</f>
        <v>27529858</v>
      </c>
      <c r="M1560">
        <f>IFERROR(VLOOKUP($A1560,Banknifty!$A$14:$I$4860,5,FALSE),All_curves!M1559)</f>
        <v>36683804</v>
      </c>
      <c r="N1560">
        <f>IFERROR(VLOOKUP($A1560,Banknifty!$A$14:$I$4860,6,FALSE),All_curves!N1559)</f>
        <v>22167740</v>
      </c>
      <c r="O1560">
        <f>IFERROR(VLOOKUP($A1560,Banknifty!$A$14:$I$4860,7,FALSE),All_curves!O1559)</f>
        <v>37940632</v>
      </c>
      <c r="P1560">
        <f>IFERROR(VLOOKUP($A1560,Banknifty!$A$14:$I$4860,8,FALSE),All_curves!P1559)</f>
        <v>37940632</v>
      </c>
      <c r="Q1560">
        <f>IFERROR(VLOOKUP($A1560,Banknifty!$A$14:$I$4860,9,FALSE),All_curves!Q1559)</f>
        <v>27914360</v>
      </c>
      <c r="R1560">
        <f>IFERROR(VLOOKUP($A1560,Nifty!$A$14:$I$4860,2,FALSE),All_curves!R1559)</f>
        <v>11125499</v>
      </c>
      <c r="S1560">
        <f>IFERROR(VLOOKUP($A1560,Nifty!$A$14:$I$4860,3,FALSE),All_curves!S1559)</f>
        <v>14421588</v>
      </c>
      <c r="T1560">
        <f>IFERROR(VLOOKUP($A1560,Nifty!$A$14:$I$4860,4,FALSE),All_curves!T1559)</f>
        <v>14190200</v>
      </c>
      <c r="U1560">
        <f>IFERROR(VLOOKUP($A1560,Nifty!$A$14:$I$4860,5,FALSE),All_curves!U1559)</f>
        <v>13839155</v>
      </c>
      <c r="V1560">
        <f>IFERROR(VLOOKUP($A1560,Nifty!$A$14:$I$4860,6,FALSE),All_curves!V1559)</f>
        <v>12287101</v>
      </c>
      <c r="W1560">
        <f>IFERROR(VLOOKUP($A1560,Nifty!$A$14:$I$4860,7,FALSE),All_curves!W1559)</f>
        <v>14846915</v>
      </c>
      <c r="X1560">
        <f>IFERROR(VLOOKUP($A1560,Nifty!$A$14:$I$4860,8,FALSE),All_curves!X1559)</f>
        <v>14187012</v>
      </c>
      <c r="Y1560">
        <f>IFERROR(VLOOKUP($A1560,Nifty!$A$14:$I$4860,9,FALSE),All_curves!Y1559)</f>
        <v>13287321</v>
      </c>
      <c r="AA1560" s="5">
        <f t="shared" si="647"/>
        <v>-1.8668822316929568E-3</v>
      </c>
      <c r="AB1560" s="5">
        <f t="shared" si="648"/>
        <v>-3.9621944343937177E-3</v>
      </c>
      <c r="AC1560" s="5">
        <f t="shared" si="649"/>
        <v>-5.7343421081335055E-4</v>
      </c>
      <c r="AD1560" s="5">
        <f t="shared" si="650"/>
        <v>-2.9649144053676135E-3</v>
      </c>
      <c r="AE1560" s="5">
        <f t="shared" si="651"/>
        <v>-1.8669549005488895E-3</v>
      </c>
      <c r="AF1560" s="5">
        <f t="shared" si="652"/>
        <v>-4.187794485077112E-3</v>
      </c>
      <c r="AG1560" s="5">
        <f t="shared" si="653"/>
        <v>-3.008502733049534E-4</v>
      </c>
      <c r="AH1560" s="5">
        <f t="shared" si="654"/>
        <v>-4.35334001146781E-3</v>
      </c>
      <c r="AI1560" s="5">
        <f t="shared" si="656"/>
        <v>9.1719878820961664E-3</v>
      </c>
      <c r="AJ1560" s="5">
        <f t="shared" si="657"/>
        <v>5.5188012834774813E-3</v>
      </c>
      <c r="AK1560" s="5">
        <f t="shared" si="658"/>
        <v>1.230071215152484E-2</v>
      </c>
      <c r="AL1560" s="5">
        <f t="shared" si="659"/>
        <v>2.7557068049546274E-3</v>
      </c>
      <c r="AM1560" s="5">
        <f t="shared" si="660"/>
        <v>-7.7142720885159388E-4</v>
      </c>
      <c r="AN1560" s="5">
        <f t="shared" si="661"/>
        <v>-3.8029203159588576E-3</v>
      </c>
      <c r="AO1560" s="5">
        <f t="shared" si="662"/>
        <v>-3.8029203159588576E-3</v>
      </c>
      <c r="AP1560" s="5">
        <f t="shared" si="663"/>
        <v>-5.6878169298041348E-3</v>
      </c>
      <c r="AQ1560" s="5">
        <f t="shared" si="664"/>
        <v>1.154357939688877E-3</v>
      </c>
      <c r="AR1560" s="5">
        <f t="shared" si="665"/>
        <v>2.2943898197007595E-3</v>
      </c>
      <c r="AS1560" s="5">
        <f t="shared" si="666"/>
        <v>-7.4833580946075395E-3</v>
      </c>
      <c r="AT1560" s="5">
        <f t="shared" si="667"/>
        <v>-2.3909477886292496E-3</v>
      </c>
      <c r="AU1560" s="5">
        <f t="shared" si="668"/>
        <v>1.1543287041224648E-3</v>
      </c>
      <c r="AV1560" s="5">
        <f t="shared" si="669"/>
        <v>2.2944147166583662E-3</v>
      </c>
      <c r="AW1560" s="5">
        <f t="shared" si="670"/>
        <v>-7.4833606513623474E-3</v>
      </c>
      <c r="AX1560" s="5">
        <f t="shared" si="671"/>
        <v>8.3717803573892802E-3</v>
      </c>
      <c r="AZ1560" s="7">
        <f t="shared" si="655"/>
        <v>177.81485581688563</v>
      </c>
      <c r="BA1560" s="4">
        <f t="shared" si="672"/>
        <v>-2.7010985825942185E-4</v>
      </c>
      <c r="BB1560" s="5">
        <f>AZ1560/MAX($AZ$16:AZ1560)-1</f>
        <v>-1.5150641634110729E-3</v>
      </c>
    </row>
    <row r="1561" spans="1:54" x14ac:dyDescent="0.25">
      <c r="A1561" s="3">
        <v>44833</v>
      </c>
      <c r="B1561">
        <f>IFERROR(VLOOKUP($A1561,Finnifty!$A$14:$I$486,B$15+1,FALSE),All_curves!B1560)</f>
        <v>1359264.25</v>
      </c>
      <c r="C1561">
        <f>IFERROR(VLOOKUP($A1561,Finnifty!$A$14:$I$486,C$15+1,FALSE),All_curves!C1560)</f>
        <v>1260947.25</v>
      </c>
      <c r="D1561">
        <f>IFERROR(VLOOKUP($A1561,Finnifty!$A$14:$I$486,D$15+1,FALSE),All_curves!D1560)</f>
        <v>1303939.3799999999</v>
      </c>
      <c r="E1561">
        <f>IFERROR(VLOOKUP($A1561,Finnifty!$A$14:$I$486,E$15+1,FALSE),All_curves!E1560)</f>
        <v>1309810.75</v>
      </c>
      <c r="F1561">
        <f>IFERROR(VLOOKUP($A1561,Finnifty!$A$14:$I$486,F$15+1,FALSE),All_curves!F1560)</f>
        <v>1306809.1299999999</v>
      </c>
      <c r="G1561">
        <f>IFERROR(VLOOKUP($A1561,Finnifty!$A$14:$I$486,G$15+1,FALSE),All_curves!G1560)</f>
        <v>1377344.25</v>
      </c>
      <c r="H1561">
        <f>IFERROR(VLOOKUP($A1561,Finnifty!$A$14:$I$486,H$15+1,FALSE),All_curves!H1560)</f>
        <v>1324314.75</v>
      </c>
      <c r="I1561">
        <f>IFERROR(VLOOKUP($A1561,Finnifty!$A$14:$I$486,I$15+1,FALSE),All_curves!I1560)</f>
        <v>1241640.6299999999</v>
      </c>
      <c r="J1561">
        <f>IFERROR(VLOOKUP($A1561,Banknifty!$A$14:$I$4860,2,FALSE),All_curves!J1560)</f>
        <v>20944270</v>
      </c>
      <c r="K1561">
        <f>IFERROR(VLOOKUP($A1561,Banknifty!$A$14:$I$4860,3,FALSE),All_curves!K1560)</f>
        <v>38832236</v>
      </c>
      <c r="L1561">
        <f>IFERROR(VLOOKUP($A1561,Banknifty!$A$14:$I$4860,4,FALSE),All_curves!L1560)</f>
        <v>27088658</v>
      </c>
      <c r="M1561">
        <f>IFERROR(VLOOKUP($A1561,Banknifty!$A$14:$I$4860,5,FALSE),All_curves!M1560)</f>
        <v>36509700</v>
      </c>
      <c r="N1561">
        <f>IFERROR(VLOOKUP($A1561,Banknifty!$A$14:$I$4860,6,FALSE),All_curves!N1560)</f>
        <v>22376426</v>
      </c>
      <c r="O1561">
        <f>IFERROR(VLOOKUP($A1561,Banknifty!$A$14:$I$4860,7,FALSE),All_curves!O1560)</f>
        <v>38157240</v>
      </c>
      <c r="P1561">
        <f>IFERROR(VLOOKUP($A1561,Banknifty!$A$14:$I$4860,8,FALSE),All_curves!P1560)</f>
        <v>38157240</v>
      </c>
      <c r="Q1561">
        <f>IFERROR(VLOOKUP($A1561,Banknifty!$A$14:$I$4860,9,FALSE),All_curves!Q1560)</f>
        <v>28052110</v>
      </c>
      <c r="R1561">
        <f>IFERROR(VLOOKUP($A1561,Nifty!$A$14:$I$4860,2,FALSE),All_curves!R1560)</f>
        <v>11260044</v>
      </c>
      <c r="S1561">
        <f>IFERROR(VLOOKUP($A1561,Nifty!$A$14:$I$4860,3,FALSE),All_curves!S1560)</f>
        <v>14731626</v>
      </c>
      <c r="T1561">
        <f>IFERROR(VLOOKUP($A1561,Nifty!$A$14:$I$4860,4,FALSE),All_curves!T1560)</f>
        <v>14244520</v>
      </c>
      <c r="U1561">
        <f>IFERROR(VLOOKUP($A1561,Nifty!$A$14:$I$4860,5,FALSE),All_curves!U1560)</f>
        <v>13831893</v>
      </c>
      <c r="V1561">
        <f>IFERROR(VLOOKUP($A1561,Nifty!$A$14:$I$4860,6,FALSE),All_curves!V1560)</f>
        <v>12349186</v>
      </c>
      <c r="W1561">
        <f>IFERROR(VLOOKUP($A1561,Nifty!$A$14:$I$4860,7,FALSE),All_curves!W1560)</f>
        <v>14934875</v>
      </c>
      <c r="X1561">
        <f>IFERROR(VLOOKUP($A1561,Nifty!$A$14:$I$4860,8,FALSE),All_curves!X1560)</f>
        <v>14248920</v>
      </c>
      <c r="Y1561">
        <f>IFERROR(VLOOKUP($A1561,Nifty!$A$14:$I$4860,9,FALSE),All_curves!Y1560)</f>
        <v>13269464</v>
      </c>
      <c r="AA1561" s="5">
        <f t="shared" si="647"/>
        <v>8.3596326626578232E-5</v>
      </c>
      <c r="AB1561" s="5">
        <f t="shared" si="648"/>
        <v>5.4607895032967591E-3</v>
      </c>
      <c r="AC1561" s="5">
        <f t="shared" si="649"/>
        <v>-1.4648441276569057E-3</v>
      </c>
      <c r="AD1561" s="5">
        <f t="shared" si="650"/>
        <v>2.0001742202220285E-3</v>
      </c>
      <c r="AE1561" s="5">
        <f t="shared" si="651"/>
        <v>-1.1984312199037062E-3</v>
      </c>
      <c r="AF1561" s="5">
        <f t="shared" si="652"/>
        <v>5.323430032029286E-3</v>
      </c>
      <c r="AG1561" s="5">
        <f t="shared" si="653"/>
        <v>-8.2644607522341929E-4</v>
      </c>
      <c r="AH1561" s="5">
        <f t="shared" si="654"/>
        <v>2.1778656082456216E-3</v>
      </c>
      <c r="AI1561" s="5">
        <f t="shared" si="656"/>
        <v>-2.1332928862699219E-2</v>
      </c>
      <c r="AJ1561" s="5">
        <f t="shared" si="657"/>
        <v>2.1506323346665024E-2</v>
      </c>
      <c r="AK1561" s="5">
        <f t="shared" si="658"/>
        <v>-1.6026235950799328E-2</v>
      </c>
      <c r="AL1561" s="5">
        <f t="shared" si="659"/>
        <v>-4.7460726810120146E-3</v>
      </c>
      <c r="AM1561" s="5">
        <f t="shared" si="660"/>
        <v>9.4139501816603577E-3</v>
      </c>
      <c r="AN1561" s="5">
        <f t="shared" si="661"/>
        <v>5.7091299902436443E-3</v>
      </c>
      <c r="AO1561" s="5">
        <f t="shared" si="662"/>
        <v>5.7091299902436443E-3</v>
      </c>
      <c r="AP1561" s="5">
        <f t="shared" si="663"/>
        <v>4.9347360999858481E-3</v>
      </c>
      <c r="AQ1561" s="5">
        <f t="shared" si="664"/>
        <v>1.2093390148163241E-2</v>
      </c>
      <c r="AR1561" s="5">
        <f t="shared" si="665"/>
        <v>2.1498187300871496E-2</v>
      </c>
      <c r="AS1561" s="5">
        <f t="shared" si="666"/>
        <v>3.8279939676677532E-3</v>
      </c>
      <c r="AT1561" s="5">
        <f t="shared" si="667"/>
        <v>-5.2474302079863477E-4</v>
      </c>
      <c r="AU1561" s="5">
        <f t="shared" si="668"/>
        <v>5.0528599056849366E-3</v>
      </c>
      <c r="AV1561" s="5">
        <f t="shared" si="669"/>
        <v>5.9244630955319622E-3</v>
      </c>
      <c r="AW1561" s="5">
        <f t="shared" si="670"/>
        <v>4.3637095675961302E-3</v>
      </c>
      <c r="AX1561" s="5">
        <f t="shared" si="671"/>
        <v>-1.3439127420794561E-3</v>
      </c>
      <c r="AZ1561" s="7">
        <f t="shared" si="655"/>
        <v>178.31582038644015</v>
      </c>
      <c r="BA1561" s="4">
        <f t="shared" si="672"/>
        <v>2.8173381085234012E-3</v>
      </c>
      <c r="BB1561" s="5">
        <f>AZ1561/MAX($AZ$16:AZ1561)-1</f>
        <v>0</v>
      </c>
    </row>
    <row r="1562" spans="1:54" x14ac:dyDescent="0.25">
      <c r="A1562" s="3">
        <v>44834</v>
      </c>
      <c r="B1562">
        <f>IFERROR(VLOOKUP($A1562,Finnifty!$A$14:$I$486,B$15+1,FALSE),All_curves!B1561)</f>
        <v>1359264.25</v>
      </c>
      <c r="C1562">
        <f>IFERROR(VLOOKUP($A1562,Finnifty!$A$14:$I$486,C$15+1,FALSE),All_curves!C1561)</f>
        <v>1260947.25</v>
      </c>
      <c r="D1562">
        <f>IFERROR(VLOOKUP($A1562,Finnifty!$A$14:$I$486,D$15+1,FALSE),All_curves!D1561)</f>
        <v>1303939.3799999999</v>
      </c>
      <c r="E1562">
        <f>IFERROR(VLOOKUP($A1562,Finnifty!$A$14:$I$486,E$15+1,FALSE),All_curves!E1561)</f>
        <v>1309810.75</v>
      </c>
      <c r="F1562">
        <f>IFERROR(VLOOKUP($A1562,Finnifty!$A$14:$I$486,F$15+1,FALSE),All_curves!F1561)</f>
        <v>1306809.1299999999</v>
      </c>
      <c r="G1562">
        <f>IFERROR(VLOOKUP($A1562,Finnifty!$A$14:$I$486,G$15+1,FALSE),All_curves!G1561)</f>
        <v>1377344.25</v>
      </c>
      <c r="H1562">
        <f>IFERROR(VLOOKUP($A1562,Finnifty!$A$14:$I$486,H$15+1,FALSE),All_curves!H1561)</f>
        <v>1324314.75</v>
      </c>
      <c r="I1562">
        <f>IFERROR(VLOOKUP($A1562,Finnifty!$A$14:$I$486,I$15+1,FALSE),All_curves!I1561)</f>
        <v>1241640.6299999999</v>
      </c>
      <c r="J1562">
        <f>IFERROR(VLOOKUP($A1562,Banknifty!$A$14:$I$4860,2,FALSE),All_curves!J1561)</f>
        <v>20933044</v>
      </c>
      <c r="K1562">
        <f>IFERROR(VLOOKUP($A1562,Banknifty!$A$14:$I$4860,3,FALSE),All_curves!K1561)</f>
        <v>39007328</v>
      </c>
      <c r="L1562">
        <f>IFERROR(VLOOKUP($A1562,Banknifty!$A$14:$I$4860,4,FALSE),All_curves!L1561)</f>
        <v>27149838</v>
      </c>
      <c r="M1562">
        <f>IFERROR(VLOOKUP($A1562,Banknifty!$A$14:$I$4860,5,FALSE),All_curves!M1561)</f>
        <v>36522768</v>
      </c>
      <c r="N1562">
        <f>IFERROR(VLOOKUP($A1562,Banknifty!$A$14:$I$4860,6,FALSE),All_curves!N1561)</f>
        <v>22638244</v>
      </c>
      <c r="O1562">
        <f>IFERROR(VLOOKUP($A1562,Banknifty!$A$14:$I$4860,7,FALSE),All_curves!O1561)</f>
        <v>38426672</v>
      </c>
      <c r="P1562">
        <f>IFERROR(VLOOKUP($A1562,Banknifty!$A$14:$I$4860,8,FALSE),All_curves!P1561)</f>
        <v>38426672</v>
      </c>
      <c r="Q1562">
        <f>IFERROR(VLOOKUP($A1562,Banknifty!$A$14:$I$4860,9,FALSE),All_curves!Q1561)</f>
        <v>28261236</v>
      </c>
      <c r="R1562">
        <f>IFERROR(VLOOKUP($A1562,Nifty!$A$14:$I$4860,2,FALSE),All_curves!R1561)</f>
        <v>11313143</v>
      </c>
      <c r="S1562">
        <f>IFERROR(VLOOKUP($A1562,Nifty!$A$14:$I$4860,3,FALSE),All_curves!S1561)</f>
        <v>14801097</v>
      </c>
      <c r="T1562">
        <f>IFERROR(VLOOKUP($A1562,Nifty!$A$14:$I$4860,4,FALSE),All_curves!T1561)</f>
        <v>14288819</v>
      </c>
      <c r="U1562">
        <f>IFERROR(VLOOKUP($A1562,Nifty!$A$14:$I$4860,5,FALSE),All_curves!U1561)</f>
        <v>13818608</v>
      </c>
      <c r="V1562">
        <f>IFERROR(VLOOKUP($A1562,Nifty!$A$14:$I$4860,6,FALSE),All_curves!V1561)</f>
        <v>12432547</v>
      </c>
      <c r="W1562">
        <f>IFERROR(VLOOKUP($A1562,Nifty!$A$14:$I$4860,7,FALSE),All_curves!W1561)</f>
        <v>15032731</v>
      </c>
      <c r="X1562">
        <f>IFERROR(VLOOKUP($A1562,Nifty!$A$14:$I$4860,8,FALSE),All_curves!X1561)</f>
        <v>14306181</v>
      </c>
      <c r="Y1562">
        <f>IFERROR(VLOOKUP($A1562,Nifty!$A$14:$I$4860,9,FALSE),All_curves!Y1561)</f>
        <v>13237738</v>
      </c>
      <c r="AA1562" s="5">
        <f t="shared" si="647"/>
        <v>0</v>
      </c>
      <c r="AB1562" s="5">
        <f t="shared" si="648"/>
        <v>0</v>
      </c>
      <c r="AC1562" s="5">
        <f t="shared" si="649"/>
        <v>0</v>
      </c>
      <c r="AD1562" s="5">
        <f t="shared" si="650"/>
        <v>0</v>
      </c>
      <c r="AE1562" s="5">
        <f t="shared" si="651"/>
        <v>0</v>
      </c>
      <c r="AF1562" s="5">
        <f t="shared" si="652"/>
        <v>0</v>
      </c>
      <c r="AG1562" s="5">
        <f t="shared" si="653"/>
        <v>0</v>
      </c>
      <c r="AH1562" s="5">
        <f t="shared" si="654"/>
        <v>0</v>
      </c>
      <c r="AI1562" s="5">
        <f t="shared" si="656"/>
        <v>-5.3599385416636114E-4</v>
      </c>
      <c r="AJ1562" s="5">
        <f t="shared" si="657"/>
        <v>4.5089342782116404E-3</v>
      </c>
      <c r="AK1562" s="5">
        <f t="shared" si="658"/>
        <v>2.258509816174703E-3</v>
      </c>
      <c r="AL1562" s="5">
        <f t="shared" si="659"/>
        <v>3.5793227553226892E-4</v>
      </c>
      <c r="AM1562" s="5">
        <f t="shared" si="660"/>
        <v>1.1700617426572135E-2</v>
      </c>
      <c r="AN1562" s="5">
        <f t="shared" si="661"/>
        <v>7.0610977104212935E-3</v>
      </c>
      <c r="AO1562" s="5">
        <f t="shared" si="662"/>
        <v>7.0610977104212935E-3</v>
      </c>
      <c r="AP1562" s="5">
        <f t="shared" si="663"/>
        <v>7.4549115913205011E-3</v>
      </c>
      <c r="AQ1562" s="5">
        <f t="shared" si="664"/>
        <v>4.7157009333178568E-3</v>
      </c>
      <c r="AR1562" s="5">
        <f t="shared" si="665"/>
        <v>4.7157727191824428E-3</v>
      </c>
      <c r="AS1562" s="5">
        <f t="shared" si="666"/>
        <v>3.1098977010106665E-3</v>
      </c>
      <c r="AT1562" s="5">
        <f t="shared" si="667"/>
        <v>-9.6046144949213375E-4</v>
      </c>
      <c r="AU1562" s="5">
        <f t="shared" si="668"/>
        <v>6.7503234626151709E-3</v>
      </c>
      <c r="AV1562" s="5">
        <f t="shared" si="669"/>
        <v>6.5521807179504954E-3</v>
      </c>
      <c r="AW1562" s="5">
        <f t="shared" si="670"/>
        <v>4.0186203585956815E-3</v>
      </c>
      <c r="AX1562" s="5">
        <f t="shared" si="671"/>
        <v>-2.3909029030864115E-3</v>
      </c>
      <c r="AZ1562" s="7">
        <f t="shared" si="655"/>
        <v>178.80899913864712</v>
      </c>
      <c r="BA1562" s="4">
        <f t="shared" si="672"/>
        <v>2.7657599372742188E-3</v>
      </c>
      <c r="BB1562" s="5">
        <f>AZ1562/MAX($AZ$16:AZ1562)-1</f>
        <v>0</v>
      </c>
    </row>
    <row r="1563" spans="1:54" x14ac:dyDescent="0.25">
      <c r="A1563" s="3">
        <v>44837</v>
      </c>
      <c r="B1563">
        <f>IFERROR(VLOOKUP($A1563,Finnifty!$A$14:$I$486,B$15+1,FALSE),All_curves!B1562)</f>
        <v>1348613.13</v>
      </c>
      <c r="C1563">
        <f>IFERROR(VLOOKUP($A1563,Finnifty!$A$14:$I$486,C$15+1,FALSE),All_curves!C1562)</f>
        <v>1250856</v>
      </c>
      <c r="D1563">
        <f>IFERROR(VLOOKUP($A1563,Finnifty!$A$14:$I$486,D$15+1,FALSE),All_curves!D1562)</f>
        <v>1303635.75</v>
      </c>
      <c r="E1563">
        <f>IFERROR(VLOOKUP($A1563,Finnifty!$A$14:$I$486,E$15+1,FALSE),All_curves!E1562)</f>
        <v>1301401.6299999999</v>
      </c>
      <c r="F1563">
        <f>IFERROR(VLOOKUP($A1563,Finnifty!$A$14:$I$486,F$15+1,FALSE),All_curves!F1562)</f>
        <v>1306254.3799999999</v>
      </c>
      <c r="G1563">
        <f>IFERROR(VLOOKUP($A1563,Finnifty!$A$14:$I$486,G$15+1,FALSE),All_curves!G1562)</f>
        <v>1366321.38</v>
      </c>
      <c r="H1563">
        <f>IFERROR(VLOOKUP($A1563,Finnifty!$A$14:$I$486,H$15+1,FALSE),All_curves!H1562)</f>
        <v>1319215.75</v>
      </c>
      <c r="I1563">
        <f>IFERROR(VLOOKUP($A1563,Finnifty!$A$14:$I$486,I$15+1,FALSE),All_curves!I1562)</f>
        <v>1233382</v>
      </c>
      <c r="J1563">
        <f>IFERROR(VLOOKUP($A1563,Banknifty!$A$14:$I$4860,2,FALSE),All_curves!J1562)</f>
        <v>20956868</v>
      </c>
      <c r="K1563">
        <f>IFERROR(VLOOKUP($A1563,Banknifty!$A$14:$I$4860,3,FALSE),All_curves!K1562)</f>
        <v>38952024</v>
      </c>
      <c r="L1563">
        <f>IFERROR(VLOOKUP($A1563,Banknifty!$A$14:$I$4860,4,FALSE),All_curves!L1562)</f>
        <v>27112910</v>
      </c>
      <c r="M1563">
        <f>IFERROR(VLOOKUP($A1563,Banknifty!$A$14:$I$4860,5,FALSE),All_curves!M1562)</f>
        <v>36379212</v>
      </c>
      <c r="N1563">
        <f>IFERROR(VLOOKUP($A1563,Banknifty!$A$14:$I$4860,6,FALSE),All_curves!N1562)</f>
        <v>22474584</v>
      </c>
      <c r="O1563">
        <f>IFERROR(VLOOKUP($A1563,Banknifty!$A$14:$I$4860,7,FALSE),All_curves!O1562)</f>
        <v>38399884</v>
      </c>
      <c r="P1563">
        <f>IFERROR(VLOOKUP($A1563,Banknifty!$A$14:$I$4860,8,FALSE),All_curves!P1562)</f>
        <v>38399884</v>
      </c>
      <c r="Q1563">
        <f>IFERROR(VLOOKUP($A1563,Banknifty!$A$14:$I$4860,9,FALSE),All_curves!Q1562)</f>
        <v>28205438</v>
      </c>
      <c r="R1563">
        <f>IFERROR(VLOOKUP($A1563,Nifty!$A$14:$I$4860,2,FALSE),All_curves!R1562)</f>
        <v>11273370</v>
      </c>
      <c r="S1563">
        <f>IFERROR(VLOOKUP($A1563,Nifty!$A$14:$I$4860,3,FALSE),All_curves!S1562)</f>
        <v>14789950</v>
      </c>
      <c r="T1563">
        <f>IFERROR(VLOOKUP($A1563,Nifty!$A$14:$I$4860,4,FALSE),All_curves!T1562)</f>
        <v>14227758</v>
      </c>
      <c r="U1563">
        <f>IFERROR(VLOOKUP($A1563,Nifty!$A$14:$I$4860,5,FALSE),All_curves!U1562)</f>
        <v>13791380</v>
      </c>
      <c r="V1563">
        <f>IFERROR(VLOOKUP($A1563,Nifty!$A$14:$I$4860,6,FALSE),All_curves!V1562)</f>
        <v>12388839</v>
      </c>
      <c r="W1563">
        <f>IFERROR(VLOOKUP($A1563,Nifty!$A$14:$I$4860,7,FALSE),All_curves!W1562)</f>
        <v>15021408</v>
      </c>
      <c r="X1563">
        <f>IFERROR(VLOOKUP($A1563,Nifty!$A$14:$I$4860,8,FALSE),All_curves!X1562)</f>
        <v>14245047</v>
      </c>
      <c r="Y1563">
        <f>IFERROR(VLOOKUP($A1563,Nifty!$A$14:$I$4860,9,FALSE),All_curves!Y1562)</f>
        <v>13295202</v>
      </c>
      <c r="AA1563" s="5">
        <f t="shared" si="647"/>
        <v>-7.8359450710192569E-3</v>
      </c>
      <c r="AB1563" s="5">
        <f t="shared" si="648"/>
        <v>-8.0029120964417721E-3</v>
      </c>
      <c r="AC1563" s="5">
        <f t="shared" si="649"/>
        <v>-2.3285591696742269E-4</v>
      </c>
      <c r="AD1563" s="5">
        <f t="shared" si="650"/>
        <v>-6.4201030568730166E-3</v>
      </c>
      <c r="AE1563" s="5">
        <f t="shared" si="651"/>
        <v>-4.2450728822196471E-4</v>
      </c>
      <c r="AF1563" s="5">
        <f t="shared" si="652"/>
        <v>-8.0029883596639539E-3</v>
      </c>
      <c r="AG1563" s="5">
        <f t="shared" si="653"/>
        <v>-3.8502931421703357E-3</v>
      </c>
      <c r="AH1563" s="5">
        <f t="shared" si="654"/>
        <v>-6.6513851113263467E-3</v>
      </c>
      <c r="AI1563" s="5">
        <f t="shared" si="656"/>
        <v>1.1381049024690171E-3</v>
      </c>
      <c r="AJ1563" s="5">
        <f t="shared" si="657"/>
        <v>-1.4177848839069807E-3</v>
      </c>
      <c r="AK1563" s="5">
        <f t="shared" si="658"/>
        <v>-1.3601554454947262E-3</v>
      </c>
      <c r="AL1563" s="5">
        <f t="shared" si="659"/>
        <v>-3.9305892696851474E-3</v>
      </c>
      <c r="AM1563" s="5">
        <f t="shared" si="660"/>
        <v>-7.2293593089640673E-3</v>
      </c>
      <c r="AN1563" s="5">
        <f t="shared" si="661"/>
        <v>-6.9711995876198252E-4</v>
      </c>
      <c r="AO1563" s="5">
        <f t="shared" si="662"/>
        <v>-6.9711995876198252E-4</v>
      </c>
      <c r="AP1563" s="5">
        <f t="shared" si="663"/>
        <v>-1.9743651693082676E-3</v>
      </c>
      <c r="AQ1563" s="5">
        <f t="shared" si="664"/>
        <v>-3.5156454753555444E-3</v>
      </c>
      <c r="AR1563" s="5">
        <f t="shared" si="665"/>
        <v>-7.5311985321091512E-4</v>
      </c>
      <c r="AS1563" s="5">
        <f t="shared" si="666"/>
        <v>-4.2733412747407717E-3</v>
      </c>
      <c r="AT1563" s="5">
        <f t="shared" si="667"/>
        <v>-1.9703865975502222E-3</v>
      </c>
      <c r="AU1563" s="5">
        <f t="shared" si="668"/>
        <v>-3.5156110811405128E-3</v>
      </c>
      <c r="AV1563" s="5">
        <f t="shared" si="669"/>
        <v>-7.5322308368319657E-4</v>
      </c>
      <c r="AW1563" s="5">
        <f t="shared" si="670"/>
        <v>-4.2732578317022929E-3</v>
      </c>
      <c r="AX1563" s="5">
        <f t="shared" si="671"/>
        <v>4.3409228978545933E-3</v>
      </c>
      <c r="AZ1563" s="7">
        <f t="shared" si="655"/>
        <v>178.27031436891355</v>
      </c>
      <c r="BA1563" s="4">
        <f t="shared" si="672"/>
        <v>-3.0126267264427944E-3</v>
      </c>
      <c r="BB1563" s="5">
        <f>AZ1563/MAX($AZ$16:AZ1563)-1</f>
        <v>-3.0126267264427575E-3</v>
      </c>
    </row>
    <row r="1564" spans="1:54" x14ac:dyDescent="0.25">
      <c r="A1564" s="3">
        <v>44838</v>
      </c>
      <c r="B1564">
        <f>IFERROR(VLOOKUP($A1564,Finnifty!$A$14:$I$486,B$15+1,FALSE),All_curves!B1563)</f>
        <v>1338060.25</v>
      </c>
      <c r="C1564">
        <f>IFERROR(VLOOKUP($A1564,Finnifty!$A$14:$I$486,C$15+1,FALSE),All_curves!C1563)</f>
        <v>1250358.75</v>
      </c>
      <c r="D1564">
        <f>IFERROR(VLOOKUP($A1564,Finnifty!$A$14:$I$486,D$15+1,FALSE),All_curves!D1563)</f>
        <v>1291095</v>
      </c>
      <c r="E1564">
        <f>IFERROR(VLOOKUP($A1564,Finnifty!$A$14:$I$486,E$15+1,FALSE),All_curves!E1563)</f>
        <v>1298509.8799999999</v>
      </c>
      <c r="F1564">
        <f>IFERROR(VLOOKUP($A1564,Finnifty!$A$14:$I$486,F$15+1,FALSE),All_curves!F1563)</f>
        <v>1299165.1299999999</v>
      </c>
      <c r="G1564">
        <f>IFERROR(VLOOKUP($A1564,Finnifty!$A$14:$I$486,G$15+1,FALSE),All_curves!G1563)</f>
        <v>1364040.13</v>
      </c>
      <c r="H1564">
        <f>IFERROR(VLOOKUP($A1564,Finnifty!$A$14:$I$486,H$15+1,FALSE),All_curves!H1563)</f>
        <v>1306270.25</v>
      </c>
      <c r="I1564">
        <f>IFERROR(VLOOKUP($A1564,Finnifty!$A$14:$I$486,I$15+1,FALSE),All_curves!I1563)</f>
        <v>1219402.25</v>
      </c>
      <c r="J1564">
        <f>IFERROR(VLOOKUP($A1564,Banknifty!$A$14:$I$4860,2,FALSE),All_curves!J1563)</f>
        <v>20729862</v>
      </c>
      <c r="K1564">
        <f>IFERROR(VLOOKUP($A1564,Banknifty!$A$14:$I$4860,3,FALSE),All_curves!K1563)</f>
        <v>38743660</v>
      </c>
      <c r="L1564">
        <f>IFERROR(VLOOKUP($A1564,Banknifty!$A$14:$I$4860,4,FALSE),All_curves!L1563)</f>
        <v>26886962</v>
      </c>
      <c r="M1564">
        <f>IFERROR(VLOOKUP($A1564,Banknifty!$A$14:$I$4860,5,FALSE),All_curves!M1563)</f>
        <v>36318380</v>
      </c>
      <c r="N1564">
        <f>IFERROR(VLOOKUP($A1564,Banknifty!$A$14:$I$4860,6,FALSE),All_curves!N1563)</f>
        <v>22680720</v>
      </c>
      <c r="O1564">
        <f>IFERROR(VLOOKUP($A1564,Banknifty!$A$14:$I$4860,7,FALSE),All_curves!O1563)</f>
        <v>38611808</v>
      </c>
      <c r="P1564">
        <f>IFERROR(VLOOKUP($A1564,Banknifty!$A$14:$I$4860,8,FALSE),All_curves!P1563)</f>
        <v>38611808</v>
      </c>
      <c r="Q1564">
        <f>IFERROR(VLOOKUP($A1564,Banknifty!$A$14:$I$4860,9,FALSE),All_curves!Q1563)</f>
        <v>28283162</v>
      </c>
      <c r="R1564">
        <f>IFERROR(VLOOKUP($A1564,Nifty!$A$14:$I$4860,2,FALSE),All_curves!R1563)</f>
        <v>11268666</v>
      </c>
      <c r="S1564">
        <f>IFERROR(VLOOKUP($A1564,Nifty!$A$14:$I$4860,3,FALSE),All_curves!S1563)</f>
        <v>14684956</v>
      </c>
      <c r="T1564">
        <f>IFERROR(VLOOKUP($A1564,Nifty!$A$14:$I$4860,4,FALSE),All_curves!T1563)</f>
        <v>14234994</v>
      </c>
      <c r="U1564">
        <f>IFERROR(VLOOKUP($A1564,Nifty!$A$14:$I$4860,5,FALSE),All_curves!U1563)</f>
        <v>13687220</v>
      </c>
      <c r="V1564">
        <f>IFERROR(VLOOKUP($A1564,Nifty!$A$14:$I$4860,6,FALSE),All_curves!V1563)</f>
        <v>12383670</v>
      </c>
      <c r="W1564">
        <f>IFERROR(VLOOKUP($A1564,Nifty!$A$14:$I$4860,7,FALSE),All_curves!W1563)</f>
        <v>14914772</v>
      </c>
      <c r="X1564">
        <f>IFERROR(VLOOKUP($A1564,Nifty!$A$14:$I$4860,8,FALSE),All_curves!X1563)</f>
        <v>14252291</v>
      </c>
      <c r="Y1564">
        <f>IFERROR(VLOOKUP($A1564,Nifty!$A$14:$I$4860,9,FALSE),All_curves!Y1563)</f>
        <v>13303907</v>
      </c>
      <c r="AA1564" s="5">
        <f t="shared" si="647"/>
        <v>-7.8249868440772863E-3</v>
      </c>
      <c r="AB1564" s="5">
        <f t="shared" si="648"/>
        <v>-3.9752777298107667E-4</v>
      </c>
      <c r="AC1564" s="5">
        <f t="shared" si="649"/>
        <v>-9.619826703893275E-3</v>
      </c>
      <c r="AD1564" s="5">
        <f t="shared" si="650"/>
        <v>-2.2220273383244393E-3</v>
      </c>
      <c r="AE1564" s="5">
        <f t="shared" si="651"/>
        <v>-5.427158835632051E-3</v>
      </c>
      <c r="AF1564" s="5">
        <f t="shared" si="652"/>
        <v>-1.6696291468409896E-3</v>
      </c>
      <c r="AG1564" s="5">
        <f t="shared" si="653"/>
        <v>-9.8130271716359019E-3</v>
      </c>
      <c r="AH1564" s="5">
        <f t="shared" si="654"/>
        <v>-1.1334485179773979E-2</v>
      </c>
      <c r="AI1564" s="5">
        <f t="shared" si="656"/>
        <v>-1.08320575383688E-2</v>
      </c>
      <c r="AJ1564" s="5">
        <f t="shared" si="657"/>
        <v>-5.3492470635159162E-3</v>
      </c>
      <c r="AK1564" s="5">
        <f t="shared" si="658"/>
        <v>-8.3335945864903005E-3</v>
      </c>
      <c r="AL1564" s="5">
        <f t="shared" si="659"/>
        <v>-1.6721637620957797E-3</v>
      </c>
      <c r="AM1564" s="5">
        <f t="shared" si="660"/>
        <v>9.1719606467466352E-3</v>
      </c>
      <c r="AN1564" s="5">
        <f t="shared" si="661"/>
        <v>5.5188708382556406E-3</v>
      </c>
      <c r="AO1564" s="5">
        <f t="shared" si="662"/>
        <v>5.5188708382556406E-3</v>
      </c>
      <c r="AP1564" s="5">
        <f t="shared" si="663"/>
        <v>2.7556388239742269E-3</v>
      </c>
      <c r="AQ1564" s="5">
        <f t="shared" si="664"/>
        <v>-4.1726653165818917E-4</v>
      </c>
      <c r="AR1564" s="5">
        <f t="shared" si="665"/>
        <v>-7.0990098005739855E-3</v>
      </c>
      <c r="AS1564" s="5">
        <f t="shared" si="666"/>
        <v>5.0858329190028861E-4</v>
      </c>
      <c r="AT1564" s="5">
        <f t="shared" si="667"/>
        <v>-7.5525436903340903E-3</v>
      </c>
      <c r="AU1564" s="5">
        <f t="shared" si="668"/>
        <v>-4.1723037969898513E-4</v>
      </c>
      <c r="AV1564" s="5">
        <f t="shared" si="669"/>
        <v>-7.0989350665396911E-3</v>
      </c>
      <c r="AW1564" s="5">
        <f t="shared" si="670"/>
        <v>5.0852763069153539E-4</v>
      </c>
      <c r="AX1564" s="5">
        <f t="shared" si="671"/>
        <v>6.547474795794983E-4</v>
      </c>
      <c r="AZ1564" s="7">
        <f t="shared" si="655"/>
        <v>177.73220900627052</v>
      </c>
      <c r="BA1564" s="4">
        <f t="shared" si="672"/>
        <v>-3.0184799109596364E-3</v>
      </c>
      <c r="BB1564" s="5">
        <f>AZ1564/MAX($AZ$16:AZ1564)-1</f>
        <v>-6.0220130841494024E-3</v>
      </c>
    </row>
    <row r="1565" spans="1:54" x14ac:dyDescent="0.25">
      <c r="A1565" s="3">
        <v>44840</v>
      </c>
      <c r="B1565">
        <f>IFERROR(VLOOKUP($A1565,Finnifty!$A$14:$I$486,B$15+1,FALSE),All_curves!B1564)</f>
        <v>1338060.25</v>
      </c>
      <c r="C1565">
        <f>IFERROR(VLOOKUP($A1565,Finnifty!$A$14:$I$486,C$15+1,FALSE),All_curves!C1564)</f>
        <v>1250358.75</v>
      </c>
      <c r="D1565">
        <f>IFERROR(VLOOKUP($A1565,Finnifty!$A$14:$I$486,D$15+1,FALSE),All_curves!D1564)</f>
        <v>1291095</v>
      </c>
      <c r="E1565">
        <f>IFERROR(VLOOKUP($A1565,Finnifty!$A$14:$I$486,E$15+1,FALSE),All_curves!E1564)</f>
        <v>1298509.8799999999</v>
      </c>
      <c r="F1565">
        <f>IFERROR(VLOOKUP($A1565,Finnifty!$A$14:$I$486,F$15+1,FALSE),All_curves!F1564)</f>
        <v>1299165.1299999999</v>
      </c>
      <c r="G1565">
        <f>IFERROR(VLOOKUP($A1565,Finnifty!$A$14:$I$486,G$15+1,FALSE),All_curves!G1564)</f>
        <v>1364040.13</v>
      </c>
      <c r="H1565">
        <f>IFERROR(VLOOKUP($A1565,Finnifty!$A$14:$I$486,H$15+1,FALSE),All_curves!H1564)</f>
        <v>1306270.25</v>
      </c>
      <c r="I1565">
        <f>IFERROR(VLOOKUP($A1565,Finnifty!$A$14:$I$486,I$15+1,FALSE),All_curves!I1564)</f>
        <v>1219402.25</v>
      </c>
      <c r="J1565">
        <f>IFERROR(VLOOKUP($A1565,Banknifty!$A$14:$I$4860,2,FALSE),All_curves!J1564)</f>
        <v>20696788</v>
      </c>
      <c r="K1565">
        <f>IFERROR(VLOOKUP($A1565,Banknifty!$A$14:$I$4860,3,FALSE),All_curves!K1564)</f>
        <v>38808756</v>
      </c>
      <c r="L1565">
        <f>IFERROR(VLOOKUP($A1565,Banknifty!$A$14:$I$4860,4,FALSE),All_curves!L1564)</f>
        <v>26997582</v>
      </c>
      <c r="M1565">
        <f>IFERROR(VLOOKUP($A1565,Banknifty!$A$14:$I$4860,5,FALSE),All_curves!M1564)</f>
        <v>36392196</v>
      </c>
      <c r="N1565">
        <f>IFERROR(VLOOKUP($A1565,Banknifty!$A$14:$I$4860,6,FALSE),All_curves!N1564)</f>
        <v>22368262</v>
      </c>
      <c r="O1565">
        <f>IFERROR(VLOOKUP($A1565,Banknifty!$A$14:$I$4860,7,FALSE),All_curves!O1564)</f>
        <v>38820464</v>
      </c>
      <c r="P1565">
        <f>IFERROR(VLOOKUP($A1565,Banknifty!$A$14:$I$4860,8,FALSE),All_curves!P1564)</f>
        <v>38820464</v>
      </c>
      <c r="Q1565">
        <f>IFERROR(VLOOKUP($A1565,Banknifty!$A$14:$I$4860,9,FALSE),All_curves!Q1564)</f>
        <v>28347912</v>
      </c>
      <c r="R1565">
        <f>IFERROR(VLOOKUP($A1565,Nifty!$A$14:$I$4860,2,FALSE),All_curves!R1564)</f>
        <v>11317518</v>
      </c>
      <c r="S1565">
        <f>IFERROR(VLOOKUP($A1565,Nifty!$A$14:$I$4860,3,FALSE),All_curves!S1564)</f>
        <v>14755092</v>
      </c>
      <c r="T1565">
        <f>IFERROR(VLOOKUP($A1565,Nifty!$A$14:$I$4860,4,FALSE),All_curves!T1564)</f>
        <v>14300423</v>
      </c>
      <c r="U1565">
        <f>IFERROR(VLOOKUP($A1565,Nifty!$A$14:$I$4860,5,FALSE),All_curves!U1564)</f>
        <v>13746015</v>
      </c>
      <c r="V1565">
        <f>IFERROR(VLOOKUP($A1565,Nifty!$A$14:$I$4860,6,FALSE),All_curves!V1564)</f>
        <v>12437355</v>
      </c>
      <c r="W1565">
        <f>IFERROR(VLOOKUP($A1565,Nifty!$A$14:$I$4860,7,FALSE),All_curves!W1564)</f>
        <v>14986005</v>
      </c>
      <c r="X1565">
        <f>IFERROR(VLOOKUP($A1565,Nifty!$A$14:$I$4860,8,FALSE),All_curves!X1564)</f>
        <v>14317799</v>
      </c>
      <c r="Y1565">
        <f>IFERROR(VLOOKUP($A1565,Nifty!$A$14:$I$4860,9,FALSE),All_curves!Y1564)</f>
        <v>13277693</v>
      </c>
      <c r="AA1565" s="5">
        <f t="shared" si="647"/>
        <v>0</v>
      </c>
      <c r="AB1565" s="5">
        <f t="shared" si="648"/>
        <v>0</v>
      </c>
      <c r="AC1565" s="5">
        <f t="shared" si="649"/>
        <v>0</v>
      </c>
      <c r="AD1565" s="5">
        <f t="shared" si="650"/>
        <v>0</v>
      </c>
      <c r="AE1565" s="5">
        <f t="shared" si="651"/>
        <v>0</v>
      </c>
      <c r="AF1565" s="5">
        <f t="shared" si="652"/>
        <v>0</v>
      </c>
      <c r="AG1565" s="5">
        <f t="shared" si="653"/>
        <v>0</v>
      </c>
      <c r="AH1565" s="5">
        <f t="shared" si="654"/>
        <v>0</v>
      </c>
      <c r="AI1565" s="5">
        <f t="shared" si="656"/>
        <v>-1.5954761300388531E-3</v>
      </c>
      <c r="AJ1565" s="5">
        <f t="shared" si="657"/>
        <v>1.6801716719587745E-3</v>
      </c>
      <c r="AK1565" s="5">
        <f t="shared" si="658"/>
        <v>4.1142617749079236E-3</v>
      </c>
      <c r="AL1565" s="5">
        <f t="shared" si="659"/>
        <v>2.032469509928525E-3</v>
      </c>
      <c r="AM1565" s="5">
        <f t="shared" si="660"/>
        <v>-1.3776370415048533E-2</v>
      </c>
      <c r="AN1565" s="5">
        <f t="shared" si="661"/>
        <v>5.4039427524346095E-3</v>
      </c>
      <c r="AO1565" s="5">
        <f t="shared" si="662"/>
        <v>5.4039427524346095E-3</v>
      </c>
      <c r="AP1565" s="5">
        <f t="shared" si="663"/>
        <v>2.289347987328938E-3</v>
      </c>
      <c r="AQ1565" s="5">
        <f t="shared" si="664"/>
        <v>4.3352070245048502E-3</v>
      </c>
      <c r="AR1565" s="5">
        <f t="shared" si="665"/>
        <v>4.7760442727917685E-3</v>
      </c>
      <c r="AS1565" s="5">
        <f t="shared" si="666"/>
        <v>4.5963489693077175E-3</v>
      </c>
      <c r="AT1565" s="5">
        <f t="shared" si="667"/>
        <v>4.2956129878821692E-3</v>
      </c>
      <c r="AU1565" s="5">
        <f t="shared" si="668"/>
        <v>4.3351445896087082E-3</v>
      </c>
      <c r="AV1565" s="5">
        <f t="shared" si="669"/>
        <v>4.7760032805059804E-3</v>
      </c>
      <c r="AW1565" s="5">
        <f t="shared" si="670"/>
        <v>4.5963136733595533E-3</v>
      </c>
      <c r="AX1565" s="5">
        <f t="shared" si="671"/>
        <v>-1.9703986204954171E-3</v>
      </c>
      <c r="AZ1565" s="7">
        <f t="shared" si="655"/>
        <v>177.99356841173477</v>
      </c>
      <c r="BA1565" s="4">
        <f t="shared" si="672"/>
        <v>1.4705235867238052E-3</v>
      </c>
      <c r="BB1565" s="5">
        <f>AZ1565/MAX($AZ$16:AZ1565)-1</f>
        <v>-4.5603450097054798E-3</v>
      </c>
    </row>
    <row r="1566" spans="1:54" x14ac:dyDescent="0.25">
      <c r="A1566" s="3">
        <v>44841</v>
      </c>
      <c r="B1566">
        <f>IFERROR(VLOOKUP($A1566,Finnifty!$A$14:$I$486,B$15+1,FALSE),All_curves!B1565)</f>
        <v>1338060.25</v>
      </c>
      <c r="C1566">
        <f>IFERROR(VLOOKUP($A1566,Finnifty!$A$14:$I$486,C$15+1,FALSE),All_curves!C1565)</f>
        <v>1250358.75</v>
      </c>
      <c r="D1566">
        <f>IFERROR(VLOOKUP($A1566,Finnifty!$A$14:$I$486,D$15+1,FALSE),All_curves!D1565)</f>
        <v>1291095</v>
      </c>
      <c r="E1566">
        <f>IFERROR(VLOOKUP($A1566,Finnifty!$A$14:$I$486,E$15+1,FALSE),All_curves!E1565)</f>
        <v>1298509.8799999999</v>
      </c>
      <c r="F1566">
        <f>IFERROR(VLOOKUP($A1566,Finnifty!$A$14:$I$486,F$15+1,FALSE),All_curves!F1565)</f>
        <v>1299165.1299999999</v>
      </c>
      <c r="G1566">
        <f>IFERROR(VLOOKUP($A1566,Finnifty!$A$14:$I$486,G$15+1,FALSE),All_curves!G1565)</f>
        <v>1364040.13</v>
      </c>
      <c r="H1566">
        <f>IFERROR(VLOOKUP($A1566,Finnifty!$A$14:$I$486,H$15+1,FALSE),All_curves!H1565)</f>
        <v>1306270.25</v>
      </c>
      <c r="I1566">
        <f>IFERROR(VLOOKUP($A1566,Finnifty!$A$14:$I$486,I$15+1,FALSE),All_curves!I1565)</f>
        <v>1219402.25</v>
      </c>
      <c r="J1566">
        <f>IFERROR(VLOOKUP($A1566,Banknifty!$A$14:$I$4860,2,FALSE),All_curves!J1565)</f>
        <v>20619204</v>
      </c>
      <c r="K1566">
        <f>IFERROR(VLOOKUP($A1566,Banknifty!$A$14:$I$4860,3,FALSE),All_curves!K1565)</f>
        <v>38808756</v>
      </c>
      <c r="L1566">
        <f>IFERROR(VLOOKUP($A1566,Banknifty!$A$14:$I$4860,4,FALSE),All_curves!L1565)</f>
        <v>26997582</v>
      </c>
      <c r="M1566">
        <f>IFERROR(VLOOKUP($A1566,Banknifty!$A$14:$I$4860,5,FALSE),All_curves!M1565)</f>
        <v>36392196</v>
      </c>
      <c r="N1566">
        <f>IFERROR(VLOOKUP($A1566,Banknifty!$A$14:$I$4860,6,FALSE),All_curves!N1565)</f>
        <v>22377902</v>
      </c>
      <c r="O1566">
        <f>IFERROR(VLOOKUP($A1566,Banknifty!$A$14:$I$4860,7,FALSE),All_curves!O1565)</f>
        <v>39110256</v>
      </c>
      <c r="P1566">
        <f>IFERROR(VLOOKUP($A1566,Banknifty!$A$14:$I$4860,8,FALSE),All_curves!P1565)</f>
        <v>39110256</v>
      </c>
      <c r="Q1566">
        <f>IFERROR(VLOOKUP($A1566,Banknifty!$A$14:$I$4860,9,FALSE),All_curves!Q1565)</f>
        <v>28419556</v>
      </c>
      <c r="R1566">
        <f>IFERROR(VLOOKUP($A1566,Nifty!$A$14:$I$4860,2,FALSE),All_curves!R1565)</f>
        <v>11317518</v>
      </c>
      <c r="S1566">
        <f>IFERROR(VLOOKUP($A1566,Nifty!$A$14:$I$4860,3,FALSE),All_curves!S1565)</f>
        <v>14755092</v>
      </c>
      <c r="T1566">
        <f>IFERROR(VLOOKUP($A1566,Nifty!$A$14:$I$4860,4,FALSE),All_curves!T1565)</f>
        <v>14300423</v>
      </c>
      <c r="U1566">
        <f>IFERROR(VLOOKUP($A1566,Nifty!$A$14:$I$4860,5,FALSE),All_curves!U1565)</f>
        <v>13746015</v>
      </c>
      <c r="V1566">
        <f>IFERROR(VLOOKUP($A1566,Nifty!$A$14:$I$4860,6,FALSE),All_curves!V1565)</f>
        <v>12437355</v>
      </c>
      <c r="W1566">
        <f>IFERROR(VLOOKUP($A1566,Nifty!$A$14:$I$4860,7,FALSE),All_curves!W1565)</f>
        <v>14986005</v>
      </c>
      <c r="X1566">
        <f>IFERROR(VLOOKUP($A1566,Nifty!$A$14:$I$4860,8,FALSE),All_curves!X1565)</f>
        <v>14317799</v>
      </c>
      <c r="Y1566">
        <f>IFERROR(VLOOKUP($A1566,Nifty!$A$14:$I$4860,9,FALSE),All_curves!Y1565)</f>
        <v>13177413</v>
      </c>
      <c r="AA1566" s="5">
        <f t="shared" si="647"/>
        <v>0</v>
      </c>
      <c r="AB1566" s="5">
        <f t="shared" si="648"/>
        <v>0</v>
      </c>
      <c r="AC1566" s="5">
        <f t="shared" si="649"/>
        <v>0</v>
      </c>
      <c r="AD1566" s="5">
        <f t="shared" si="650"/>
        <v>0</v>
      </c>
      <c r="AE1566" s="5">
        <f t="shared" si="651"/>
        <v>0</v>
      </c>
      <c r="AF1566" s="5">
        <f t="shared" si="652"/>
        <v>0</v>
      </c>
      <c r="AG1566" s="5">
        <f t="shared" si="653"/>
        <v>0</v>
      </c>
      <c r="AH1566" s="5">
        <f t="shared" si="654"/>
        <v>0</v>
      </c>
      <c r="AI1566" s="5">
        <f t="shared" si="656"/>
        <v>-3.7486009906464446E-3</v>
      </c>
      <c r="AJ1566" s="5">
        <f t="shared" si="657"/>
        <v>0</v>
      </c>
      <c r="AK1566" s="5">
        <f t="shared" si="658"/>
        <v>0</v>
      </c>
      <c r="AL1566" s="5">
        <f t="shared" si="659"/>
        <v>0</v>
      </c>
      <c r="AM1566" s="5">
        <f t="shared" si="660"/>
        <v>4.3096777031670364E-4</v>
      </c>
      <c r="AN1566" s="5">
        <f t="shared" si="661"/>
        <v>7.464928806621085E-3</v>
      </c>
      <c r="AO1566" s="5">
        <f t="shared" si="662"/>
        <v>7.464928806621085E-3</v>
      </c>
      <c r="AP1566" s="5">
        <f t="shared" si="663"/>
        <v>2.5273113589459051E-3</v>
      </c>
      <c r="AQ1566" s="5">
        <f t="shared" si="664"/>
        <v>0</v>
      </c>
      <c r="AR1566" s="5">
        <f t="shared" si="665"/>
        <v>0</v>
      </c>
      <c r="AS1566" s="5">
        <f t="shared" si="666"/>
        <v>0</v>
      </c>
      <c r="AT1566" s="5">
        <f t="shared" si="667"/>
        <v>0</v>
      </c>
      <c r="AU1566" s="5">
        <f t="shared" si="668"/>
        <v>0</v>
      </c>
      <c r="AV1566" s="5">
        <f t="shared" si="669"/>
        <v>0</v>
      </c>
      <c r="AW1566" s="5">
        <f t="shared" si="670"/>
        <v>0</v>
      </c>
      <c r="AX1566" s="5">
        <f t="shared" si="671"/>
        <v>-7.5525168415928601E-3</v>
      </c>
      <c r="AZ1566" s="7">
        <f t="shared" si="655"/>
        <v>178.04242037011119</v>
      </c>
      <c r="BA1566" s="4">
        <f t="shared" si="672"/>
        <v>2.7445912126106148E-4</v>
      </c>
      <c r="BB1566" s="5">
        <f>AZ1566/MAX($AZ$16:AZ1566)-1</f>
        <v>-4.2871375167282677E-3</v>
      </c>
    </row>
    <row r="1567" spans="1:54" x14ac:dyDescent="0.25">
      <c r="A1567" s="3">
        <v>44844</v>
      </c>
      <c r="B1567">
        <f>IFERROR(VLOOKUP($A1567,Finnifty!$A$14:$I$486,B$15+1,FALSE),All_curves!B1566)</f>
        <v>1346096.25</v>
      </c>
      <c r="C1567">
        <f>IFERROR(VLOOKUP($A1567,Finnifty!$A$14:$I$486,C$15+1,FALSE),All_curves!C1566)</f>
        <v>1256987.8799999999</v>
      </c>
      <c r="D1567">
        <f>IFERROR(VLOOKUP($A1567,Finnifty!$A$14:$I$486,D$15+1,FALSE),All_curves!D1566)</f>
        <v>1295573.8799999999</v>
      </c>
      <c r="E1567">
        <f>IFERROR(VLOOKUP($A1567,Finnifty!$A$14:$I$486,E$15+1,FALSE),All_curves!E1566)</f>
        <v>1296886.1299999999</v>
      </c>
      <c r="F1567">
        <f>IFERROR(VLOOKUP($A1567,Finnifty!$A$14:$I$486,F$15+1,FALSE),All_curves!F1566)</f>
        <v>1305068.5</v>
      </c>
      <c r="G1567">
        <f>IFERROR(VLOOKUP($A1567,Finnifty!$A$14:$I$486,G$15+1,FALSE),All_curves!G1566)</f>
        <v>1367018</v>
      </c>
      <c r="H1567">
        <f>IFERROR(VLOOKUP($A1567,Finnifty!$A$14:$I$486,H$15+1,FALSE),All_curves!H1566)</f>
        <v>1310801.75</v>
      </c>
      <c r="I1567">
        <f>IFERROR(VLOOKUP($A1567,Finnifty!$A$14:$I$486,I$15+1,FALSE),All_curves!I1566)</f>
        <v>1217877.3799999999</v>
      </c>
      <c r="J1567">
        <f>IFERROR(VLOOKUP($A1567,Banknifty!$A$14:$I$4860,2,FALSE),All_curves!J1566)</f>
        <v>20740202</v>
      </c>
      <c r="K1567">
        <f>IFERROR(VLOOKUP($A1567,Banknifty!$A$14:$I$4860,3,FALSE),All_curves!K1566)</f>
        <v>38990120</v>
      </c>
      <c r="L1567">
        <f>IFERROR(VLOOKUP($A1567,Banknifty!$A$14:$I$4860,4,FALSE),All_curves!L1566)</f>
        <v>27044344</v>
      </c>
      <c r="M1567">
        <f>IFERROR(VLOOKUP($A1567,Banknifty!$A$14:$I$4860,5,FALSE),All_curves!M1566)</f>
        <v>36331780</v>
      </c>
      <c r="N1567">
        <f>IFERROR(VLOOKUP($A1567,Banknifty!$A$14:$I$4860,6,FALSE),All_curves!N1566)</f>
        <v>22403368</v>
      </c>
      <c r="O1567">
        <f>IFERROR(VLOOKUP($A1567,Banknifty!$A$14:$I$4860,7,FALSE),All_curves!O1566)</f>
        <v>39054808</v>
      </c>
      <c r="P1567">
        <f>IFERROR(VLOOKUP($A1567,Banknifty!$A$14:$I$4860,8,FALSE),All_curves!P1566)</f>
        <v>39054808</v>
      </c>
      <c r="Q1567">
        <f>IFERROR(VLOOKUP($A1567,Banknifty!$A$14:$I$4860,9,FALSE),All_curves!Q1566)</f>
        <v>28307850</v>
      </c>
      <c r="R1567">
        <f>IFERROR(VLOOKUP($A1567,Nifty!$A$14:$I$4860,2,FALSE),All_curves!R1566)</f>
        <v>11288131</v>
      </c>
      <c r="S1567">
        <f>IFERROR(VLOOKUP($A1567,Nifty!$A$14:$I$4860,3,FALSE),All_curves!S1566)</f>
        <v>14781918</v>
      </c>
      <c r="T1567">
        <f>IFERROR(VLOOKUP($A1567,Nifty!$A$14:$I$4860,4,FALSE),All_curves!T1566)</f>
        <v>14286074</v>
      </c>
      <c r="U1567">
        <f>IFERROR(VLOOKUP($A1567,Nifty!$A$14:$I$4860,5,FALSE),All_curves!U1566)</f>
        <v>13720688</v>
      </c>
      <c r="V1567">
        <f>IFERROR(VLOOKUP($A1567,Nifty!$A$14:$I$4860,6,FALSE),All_curves!V1566)</f>
        <v>12405061</v>
      </c>
      <c r="W1567">
        <f>IFERROR(VLOOKUP($A1567,Nifty!$A$14:$I$4860,7,FALSE),All_curves!W1566)</f>
        <v>15013251</v>
      </c>
      <c r="X1567">
        <f>IFERROR(VLOOKUP($A1567,Nifty!$A$14:$I$4860,8,FALSE),All_curves!X1566)</f>
        <v>14303433</v>
      </c>
      <c r="Y1567">
        <f>IFERROR(VLOOKUP($A1567,Nifty!$A$14:$I$4860,9,FALSE),All_curves!Y1566)</f>
        <v>13234017</v>
      </c>
      <c r="AA1567" s="5">
        <f t="shared" si="647"/>
        <v>6.0057086368121571E-3</v>
      </c>
      <c r="AB1567" s="5">
        <f t="shared" si="648"/>
        <v>5.3017823884544679E-3</v>
      </c>
      <c r="AC1567" s="5">
        <f t="shared" si="649"/>
        <v>3.4690553367489052E-3</v>
      </c>
      <c r="AD1567" s="5">
        <f t="shared" si="650"/>
        <v>-1.2504718100412315E-3</v>
      </c>
      <c r="AE1567" s="5">
        <f t="shared" si="651"/>
        <v>4.5439720199387246E-3</v>
      </c>
      <c r="AF1567" s="5">
        <f t="shared" si="652"/>
        <v>2.1831249202324265E-3</v>
      </c>
      <c r="AG1567" s="5">
        <f t="shared" si="653"/>
        <v>3.4690371307162238E-3</v>
      </c>
      <c r="AH1567" s="5">
        <f t="shared" si="654"/>
        <v>-1.2505061393810468E-3</v>
      </c>
      <c r="AI1567" s="5">
        <f t="shared" si="656"/>
        <v>5.8682187731398106E-3</v>
      </c>
      <c r="AJ1567" s="5">
        <f t="shared" si="657"/>
        <v>4.6732752783933407E-3</v>
      </c>
      <c r="AK1567" s="5">
        <f t="shared" si="658"/>
        <v>1.732081043406053E-3</v>
      </c>
      <c r="AL1567" s="5">
        <f t="shared" si="659"/>
        <v>-1.6601361456725083E-3</v>
      </c>
      <c r="AM1567" s="5">
        <f t="shared" si="660"/>
        <v>1.137997655008105E-3</v>
      </c>
      <c r="AN1567" s="5">
        <f t="shared" si="661"/>
        <v>-1.417735542308951E-3</v>
      </c>
      <c r="AO1567" s="5">
        <f t="shared" si="662"/>
        <v>-1.417735542308951E-3</v>
      </c>
      <c r="AP1567" s="5">
        <f t="shared" si="663"/>
        <v>-3.9306032789534484E-3</v>
      </c>
      <c r="AQ1567" s="5">
        <f t="shared" si="664"/>
        <v>-2.5965940588740244E-3</v>
      </c>
      <c r="AR1567" s="5">
        <f t="shared" si="665"/>
        <v>1.8180842247543794E-3</v>
      </c>
      <c r="AS1567" s="5">
        <f t="shared" si="666"/>
        <v>-1.0033968925254877E-3</v>
      </c>
      <c r="AT1567" s="5">
        <f t="shared" si="667"/>
        <v>-1.8424976256755654E-3</v>
      </c>
      <c r="AU1567" s="5">
        <f t="shared" si="668"/>
        <v>-2.5965327836987573E-3</v>
      </c>
      <c r="AV1567" s="5">
        <f t="shared" si="669"/>
        <v>1.8180962838327819E-3</v>
      </c>
      <c r="AW1567" s="5">
        <f t="shared" si="670"/>
        <v>-1.0033665090563026E-3</v>
      </c>
      <c r="AX1567" s="5">
        <f t="shared" si="671"/>
        <v>4.2955320592896751E-3</v>
      </c>
      <c r="AZ1567" s="7">
        <f t="shared" si="655"/>
        <v>178.23786932597568</v>
      </c>
      <c r="BA1567" s="4">
        <f t="shared" si="672"/>
        <v>1.0977662259262823E-3</v>
      </c>
      <c r="BB1567" s="5">
        <f>AZ1567/MAX($AZ$16:AZ1567)-1</f>
        <v>-3.1940775655737719E-3</v>
      </c>
    </row>
    <row r="1568" spans="1:54" x14ac:dyDescent="0.25">
      <c r="A1568" s="3">
        <v>44845</v>
      </c>
      <c r="B1568">
        <f>IFERROR(VLOOKUP($A1568,Finnifty!$A$14:$I$486,B$15+1,FALSE),All_curves!B1567)</f>
        <v>1327682.1299999999</v>
      </c>
      <c r="C1568">
        <f>IFERROR(VLOOKUP($A1568,Finnifty!$A$14:$I$486,C$15+1,FALSE),All_curves!C1567)</f>
        <v>1235743.6299999999</v>
      </c>
      <c r="D1568">
        <f>IFERROR(VLOOKUP($A1568,Finnifty!$A$14:$I$486,D$15+1,FALSE),All_curves!D1567)</f>
        <v>1285364.6299999999</v>
      </c>
      <c r="E1568">
        <f>IFERROR(VLOOKUP($A1568,Finnifty!$A$14:$I$486,E$15+1,FALSE),All_curves!E1567)</f>
        <v>1288529.1299999999</v>
      </c>
      <c r="F1568">
        <f>IFERROR(VLOOKUP($A1568,Finnifty!$A$14:$I$486,F$15+1,FALSE),All_curves!F1567)</f>
        <v>1294105.3799999999</v>
      </c>
      <c r="G1568">
        <f>IFERROR(VLOOKUP($A1568,Finnifty!$A$14:$I$486,G$15+1,FALSE),All_curves!G1567)</f>
        <v>1342116.8799999999</v>
      </c>
      <c r="H1568">
        <f>IFERROR(VLOOKUP($A1568,Finnifty!$A$14:$I$486,H$15+1,FALSE),All_curves!H1567)</f>
        <v>1300472.3799999999</v>
      </c>
      <c r="I1568">
        <f>IFERROR(VLOOKUP($A1568,Finnifty!$A$14:$I$486,I$15+1,FALSE),All_curves!I1567)</f>
        <v>1210029.5</v>
      </c>
      <c r="J1568">
        <f>IFERROR(VLOOKUP($A1568,Banknifty!$A$14:$I$4860,2,FALSE),All_curves!J1567)</f>
        <v>20768216</v>
      </c>
      <c r="K1568">
        <f>IFERROR(VLOOKUP($A1568,Banknifty!$A$14:$I$4860,3,FALSE),All_curves!K1567)</f>
        <v>38833440</v>
      </c>
      <c r="L1568">
        <f>IFERROR(VLOOKUP($A1568,Banknifty!$A$14:$I$4860,4,FALSE),All_curves!L1567)</f>
        <v>26957580</v>
      </c>
      <c r="M1568">
        <f>IFERROR(VLOOKUP($A1568,Banknifty!$A$14:$I$4860,5,FALSE),All_curves!M1567)</f>
        <v>36218324</v>
      </c>
      <c r="N1568">
        <f>IFERROR(VLOOKUP($A1568,Banknifty!$A$14:$I$4860,6,FALSE),All_curves!N1567)</f>
        <v>22160694</v>
      </c>
      <c r="O1568">
        <f>IFERROR(VLOOKUP($A1568,Banknifty!$A$14:$I$4860,7,FALSE),All_curves!O1567)</f>
        <v>38845892</v>
      </c>
      <c r="P1568">
        <f>IFERROR(VLOOKUP($A1568,Banknifty!$A$14:$I$4860,8,FALSE),All_curves!P1567)</f>
        <v>38845892</v>
      </c>
      <c r="Q1568">
        <f>IFERROR(VLOOKUP($A1568,Banknifty!$A$14:$I$4860,9,FALSE),All_curves!Q1567)</f>
        <v>28260516</v>
      </c>
      <c r="R1568">
        <f>IFERROR(VLOOKUP($A1568,Nifty!$A$14:$I$4860,2,FALSE),All_curves!R1567)</f>
        <v>11397753</v>
      </c>
      <c r="S1568">
        <f>IFERROR(VLOOKUP($A1568,Nifty!$A$14:$I$4860,3,FALSE),All_curves!S1567)</f>
        <v>14819202</v>
      </c>
      <c r="T1568">
        <f>IFERROR(VLOOKUP($A1568,Nifty!$A$14:$I$4860,4,FALSE),All_curves!T1567)</f>
        <v>14367473</v>
      </c>
      <c r="U1568">
        <f>IFERROR(VLOOKUP($A1568,Nifty!$A$14:$I$4860,5,FALSE),All_curves!U1567)</f>
        <v>13732204</v>
      </c>
      <c r="V1568">
        <f>IFERROR(VLOOKUP($A1568,Nifty!$A$14:$I$4860,6,FALSE),All_curves!V1567)</f>
        <v>12525529</v>
      </c>
      <c r="W1568">
        <f>IFERROR(VLOOKUP($A1568,Nifty!$A$14:$I$4860,7,FALSE),All_curves!W1567)</f>
        <v>15051119</v>
      </c>
      <c r="X1568">
        <f>IFERROR(VLOOKUP($A1568,Nifty!$A$14:$I$4860,8,FALSE),All_curves!X1567)</f>
        <v>14384931</v>
      </c>
      <c r="Y1568">
        <f>IFERROR(VLOOKUP($A1568,Nifty!$A$14:$I$4860,9,FALSE),All_curves!Y1567)</f>
        <v>13234017</v>
      </c>
      <c r="AA1568" s="5">
        <f t="shared" si="647"/>
        <v>-1.3679645864848156E-2</v>
      </c>
      <c r="AB1568" s="5">
        <f t="shared" si="648"/>
        <v>-1.6900918726439951E-2</v>
      </c>
      <c r="AC1568" s="5">
        <f t="shared" si="649"/>
        <v>-7.8800986633043024E-3</v>
      </c>
      <c r="AD1568" s="5">
        <f t="shared" si="650"/>
        <v>-6.4438965046221819E-3</v>
      </c>
      <c r="AE1568" s="5">
        <f t="shared" si="651"/>
        <v>-8.400417296103746E-3</v>
      </c>
      <c r="AF1568" s="5">
        <f t="shared" si="652"/>
        <v>-1.8215648952683905E-2</v>
      </c>
      <c r="AG1568" s="5">
        <f t="shared" si="653"/>
        <v>-7.8801924089589859E-3</v>
      </c>
      <c r="AH1568" s="5">
        <f t="shared" si="654"/>
        <v>-6.4438999597807856E-3</v>
      </c>
      <c r="AI1568" s="5">
        <f t="shared" si="656"/>
        <v>1.3507100846943398E-3</v>
      </c>
      <c r="AJ1568" s="5">
        <f t="shared" si="657"/>
        <v>-4.0184539057587232E-3</v>
      </c>
      <c r="AK1568" s="5">
        <f t="shared" si="658"/>
        <v>-3.2082124084799046E-3</v>
      </c>
      <c r="AL1568" s="5">
        <f t="shared" si="659"/>
        <v>-3.1227757076587315E-3</v>
      </c>
      <c r="AM1568" s="5">
        <f t="shared" si="660"/>
        <v>-1.0832032040896666E-2</v>
      </c>
      <c r="AN1568" s="5">
        <f t="shared" si="661"/>
        <v>-5.3493029590619967E-3</v>
      </c>
      <c r="AO1568" s="5">
        <f t="shared" si="662"/>
        <v>-5.3493029590619967E-3</v>
      </c>
      <c r="AP1568" s="5">
        <f t="shared" si="663"/>
        <v>-1.6721156852250729E-3</v>
      </c>
      <c r="AQ1568" s="5">
        <f t="shared" si="664"/>
        <v>9.7112622098378676E-3</v>
      </c>
      <c r="AR1568" s="5">
        <f t="shared" si="665"/>
        <v>2.5222707905698805E-3</v>
      </c>
      <c r="AS1568" s="5">
        <f t="shared" si="666"/>
        <v>5.6977865297351826E-3</v>
      </c>
      <c r="AT1568" s="5">
        <f t="shared" si="667"/>
        <v>8.3931651240809479E-4</v>
      </c>
      <c r="AU1568" s="5">
        <f t="shared" si="668"/>
        <v>9.7111977119661574E-3</v>
      </c>
      <c r="AV1568" s="5">
        <f t="shared" si="669"/>
        <v>2.5223051289824383E-3</v>
      </c>
      <c r="AW1568" s="5">
        <f t="shared" si="670"/>
        <v>5.6977929704009611E-3</v>
      </c>
      <c r="AX1568" s="5">
        <f t="shared" si="671"/>
        <v>0</v>
      </c>
      <c r="AZ1568" s="7">
        <f t="shared" si="655"/>
        <v>177.63375975340315</v>
      </c>
      <c r="BA1568" s="4">
        <f t="shared" si="672"/>
        <v>-3.3893446710120912E-3</v>
      </c>
      <c r="BB1568" s="5">
        <f>AZ1568/MAX($AZ$16:AZ1568)-1</f>
        <v>-6.5725964068100717E-3</v>
      </c>
    </row>
    <row r="1569" spans="1:54" x14ac:dyDescent="0.25">
      <c r="A1569" s="3">
        <v>44846</v>
      </c>
      <c r="B1569">
        <f>IFERROR(VLOOKUP($A1569,Finnifty!$A$14:$I$486,B$15+1,FALSE),All_curves!B1568)</f>
        <v>1327682.1299999999</v>
      </c>
      <c r="C1569">
        <f>IFERROR(VLOOKUP($A1569,Finnifty!$A$14:$I$486,C$15+1,FALSE),All_curves!C1568)</f>
        <v>1235743.6299999999</v>
      </c>
      <c r="D1569">
        <f>IFERROR(VLOOKUP($A1569,Finnifty!$A$14:$I$486,D$15+1,FALSE),All_curves!D1568)</f>
        <v>1285364.6299999999</v>
      </c>
      <c r="E1569">
        <f>IFERROR(VLOOKUP($A1569,Finnifty!$A$14:$I$486,E$15+1,FALSE),All_curves!E1568)</f>
        <v>1288529.1299999999</v>
      </c>
      <c r="F1569">
        <f>IFERROR(VLOOKUP($A1569,Finnifty!$A$14:$I$486,F$15+1,FALSE),All_curves!F1568)</f>
        <v>1294105.3799999999</v>
      </c>
      <c r="G1569">
        <f>IFERROR(VLOOKUP($A1569,Finnifty!$A$14:$I$486,G$15+1,FALSE),All_curves!G1568)</f>
        <v>1342116.8799999999</v>
      </c>
      <c r="H1569">
        <f>IFERROR(VLOOKUP($A1569,Finnifty!$A$14:$I$486,H$15+1,FALSE),All_curves!H1568)</f>
        <v>1300472.3799999999</v>
      </c>
      <c r="I1569">
        <f>IFERROR(VLOOKUP($A1569,Finnifty!$A$14:$I$486,I$15+1,FALSE),All_curves!I1568)</f>
        <v>1210029.5</v>
      </c>
      <c r="J1569">
        <f>IFERROR(VLOOKUP($A1569,Banknifty!$A$14:$I$4860,2,FALSE),All_curves!J1568)</f>
        <v>20777756</v>
      </c>
      <c r="K1569">
        <f>IFERROR(VLOOKUP($A1569,Banknifty!$A$14:$I$4860,3,FALSE),All_curves!K1568)</f>
        <v>38839492</v>
      </c>
      <c r="L1569">
        <f>IFERROR(VLOOKUP($A1569,Banknifty!$A$14:$I$4860,4,FALSE),All_curves!L1568)</f>
        <v>26856098</v>
      </c>
      <c r="M1569">
        <f>IFERROR(VLOOKUP($A1569,Banknifty!$A$14:$I$4860,5,FALSE),All_curves!M1568)</f>
        <v>36232292</v>
      </c>
      <c r="N1569">
        <f>IFERROR(VLOOKUP($A1569,Banknifty!$A$14:$I$4860,6,FALSE),All_curves!N1568)</f>
        <v>22164464</v>
      </c>
      <c r="O1569">
        <f>IFERROR(VLOOKUP($A1569,Banknifty!$A$14:$I$4860,7,FALSE),All_curves!O1568)</f>
        <v>38911156</v>
      </c>
      <c r="P1569">
        <f>IFERROR(VLOOKUP($A1569,Banknifty!$A$14:$I$4860,8,FALSE),All_curves!P1568)</f>
        <v>38911156</v>
      </c>
      <c r="Q1569">
        <f>IFERROR(VLOOKUP($A1569,Banknifty!$A$14:$I$4860,9,FALSE),All_curves!Q1568)</f>
        <v>28317956</v>
      </c>
      <c r="R1569">
        <f>IFERROR(VLOOKUP($A1569,Nifty!$A$14:$I$4860,2,FALSE),All_curves!R1568)</f>
        <v>11377678</v>
      </c>
      <c r="S1569">
        <f>IFERROR(VLOOKUP($A1569,Nifty!$A$14:$I$4860,3,FALSE),All_curves!S1568)</f>
        <v>14773491</v>
      </c>
      <c r="T1569">
        <f>IFERROR(VLOOKUP($A1569,Nifty!$A$14:$I$4860,4,FALSE),All_curves!T1568)</f>
        <v>14321001</v>
      </c>
      <c r="U1569">
        <f>IFERROR(VLOOKUP($A1569,Nifty!$A$14:$I$4860,5,FALSE),All_curves!U1568)</f>
        <v>13688813</v>
      </c>
      <c r="V1569">
        <f>IFERROR(VLOOKUP($A1569,Nifty!$A$14:$I$4860,6,FALSE),All_curves!V1568)</f>
        <v>12503468</v>
      </c>
      <c r="W1569">
        <f>IFERROR(VLOOKUP($A1569,Nifty!$A$14:$I$4860,7,FALSE),All_curves!W1568)</f>
        <v>15004692</v>
      </c>
      <c r="X1569">
        <f>IFERROR(VLOOKUP($A1569,Nifty!$A$14:$I$4860,8,FALSE),All_curves!X1568)</f>
        <v>14338403</v>
      </c>
      <c r="Y1569">
        <f>IFERROR(VLOOKUP($A1569,Nifty!$A$14:$I$4860,9,FALSE),All_curves!Y1568)</f>
        <v>13209634</v>
      </c>
      <c r="AA1569" s="5">
        <f t="shared" si="647"/>
        <v>0</v>
      </c>
      <c r="AB1569" s="5">
        <f t="shared" si="648"/>
        <v>0</v>
      </c>
      <c r="AC1569" s="5">
        <f t="shared" si="649"/>
        <v>0</v>
      </c>
      <c r="AD1569" s="5">
        <f t="shared" si="650"/>
        <v>0</v>
      </c>
      <c r="AE1569" s="5">
        <f t="shared" si="651"/>
        <v>0</v>
      </c>
      <c r="AF1569" s="5">
        <f t="shared" si="652"/>
        <v>0</v>
      </c>
      <c r="AG1569" s="5">
        <f t="shared" si="653"/>
        <v>0</v>
      </c>
      <c r="AH1569" s="5">
        <f t="shared" si="654"/>
        <v>0</v>
      </c>
      <c r="AI1569" s="5">
        <f t="shared" si="656"/>
        <v>4.5935577711642139E-4</v>
      </c>
      <c r="AJ1569" s="5">
        <f t="shared" si="657"/>
        <v>1.558450654899346E-4</v>
      </c>
      <c r="AK1569" s="5">
        <f t="shared" si="658"/>
        <v>-3.7645070514489287E-3</v>
      </c>
      <c r="AL1569" s="5">
        <f t="shared" si="659"/>
        <v>3.8566113661131496E-4</v>
      </c>
      <c r="AM1569" s="5">
        <f t="shared" si="660"/>
        <v>1.7012102599323065E-4</v>
      </c>
      <c r="AN1569" s="5">
        <f t="shared" si="661"/>
        <v>1.680074691038147E-3</v>
      </c>
      <c r="AO1569" s="5">
        <f t="shared" si="662"/>
        <v>1.680074691038147E-3</v>
      </c>
      <c r="AP1569" s="5">
        <f t="shared" si="663"/>
        <v>2.0325177360527302E-3</v>
      </c>
      <c r="AQ1569" s="5">
        <f t="shared" si="664"/>
        <v>-1.7613120761609258E-3</v>
      </c>
      <c r="AR1569" s="5">
        <f t="shared" si="665"/>
        <v>-3.0845790481836E-3</v>
      </c>
      <c r="AS1569" s="5">
        <f t="shared" si="666"/>
        <v>-3.2345284379514672E-3</v>
      </c>
      <c r="AT1569" s="5">
        <f t="shared" si="667"/>
        <v>-3.1597986747065043E-3</v>
      </c>
      <c r="AU1569" s="5">
        <f t="shared" si="668"/>
        <v>-1.7612828967144001E-3</v>
      </c>
      <c r="AV1569" s="5">
        <f t="shared" si="669"/>
        <v>-3.0846211500952236E-3</v>
      </c>
      <c r="AW1569" s="5">
        <f t="shared" si="670"/>
        <v>-3.2344958762750009E-3</v>
      </c>
      <c r="AX1569" s="5">
        <f t="shared" si="671"/>
        <v>-1.842448895146509E-3</v>
      </c>
      <c r="AZ1569" s="7">
        <f t="shared" si="655"/>
        <v>177.49784088419537</v>
      </c>
      <c r="BA1569" s="4">
        <f t="shared" si="672"/>
        <v>-7.6516349930594318E-4</v>
      </c>
      <c r="BB1569" s="5">
        <f>AZ1569/MAX($AZ$16:AZ1569)-1</f>
        <v>-7.3327307952497645E-3</v>
      </c>
    </row>
    <row r="1570" spans="1:54" x14ac:dyDescent="0.25">
      <c r="A1570" s="3">
        <v>44847</v>
      </c>
      <c r="B1570">
        <f>IFERROR(VLOOKUP($A1570,Finnifty!$A$14:$I$486,B$15+1,FALSE),All_curves!B1569)</f>
        <v>1329506.3799999999</v>
      </c>
      <c r="C1570">
        <f>IFERROR(VLOOKUP($A1570,Finnifty!$A$14:$I$486,C$15+1,FALSE),All_curves!C1569)</f>
        <v>1234718.3799999999</v>
      </c>
      <c r="D1570">
        <f>IFERROR(VLOOKUP($A1570,Finnifty!$A$14:$I$486,D$15+1,FALSE),All_curves!D1569)</f>
        <v>1283787.6299999999</v>
      </c>
      <c r="E1570">
        <f>IFERROR(VLOOKUP($A1570,Finnifty!$A$14:$I$486,E$15+1,FALSE),All_curves!E1569)</f>
        <v>1287587.75</v>
      </c>
      <c r="F1570">
        <f>IFERROR(VLOOKUP($A1570,Finnifty!$A$14:$I$486,F$15+1,FALSE),All_curves!F1569)</f>
        <v>1292326.3799999999</v>
      </c>
      <c r="G1570">
        <f>IFERROR(VLOOKUP($A1570,Finnifty!$A$14:$I$486,G$15+1,FALSE),All_curves!G1569)</f>
        <v>1340831.6299999999</v>
      </c>
      <c r="H1570">
        <f>IFERROR(VLOOKUP($A1570,Finnifty!$A$14:$I$486,H$15+1,FALSE),All_curves!H1569)</f>
        <v>1298877</v>
      </c>
      <c r="I1570">
        <f>IFERROR(VLOOKUP($A1570,Finnifty!$A$14:$I$486,I$15+1,FALSE),All_curves!I1569)</f>
        <v>1209596.8799999999</v>
      </c>
      <c r="J1570">
        <f>IFERROR(VLOOKUP($A1570,Banknifty!$A$14:$I$4860,2,FALSE),All_curves!J1569)</f>
        <v>20449030</v>
      </c>
      <c r="K1570">
        <f>IFERROR(VLOOKUP($A1570,Banknifty!$A$14:$I$4860,3,FALSE),All_curves!K1569)</f>
        <v>38342048</v>
      </c>
      <c r="L1570">
        <f>IFERROR(VLOOKUP($A1570,Banknifty!$A$14:$I$4860,4,FALSE),All_curves!L1569)</f>
        <v>26593304</v>
      </c>
      <c r="M1570">
        <f>IFERROR(VLOOKUP($A1570,Banknifty!$A$14:$I$4860,5,FALSE),All_curves!M1569)</f>
        <v>35765484</v>
      </c>
      <c r="N1570">
        <f>IFERROR(VLOOKUP($A1570,Banknifty!$A$14:$I$4860,6,FALSE),All_curves!N1569)</f>
        <v>22032124</v>
      </c>
      <c r="O1570">
        <f>IFERROR(VLOOKUP($A1570,Banknifty!$A$14:$I$4860,7,FALSE),All_curves!O1569)</f>
        <v>38911156</v>
      </c>
      <c r="P1570">
        <f>IFERROR(VLOOKUP($A1570,Banknifty!$A$14:$I$4860,8,FALSE),All_curves!P1569)</f>
        <v>38911156</v>
      </c>
      <c r="Q1570">
        <f>IFERROR(VLOOKUP($A1570,Banknifty!$A$14:$I$4860,9,FALSE),All_curves!Q1569)</f>
        <v>28317956</v>
      </c>
      <c r="R1570">
        <f>IFERROR(VLOOKUP($A1570,Nifty!$A$14:$I$4860,2,FALSE),All_curves!R1569)</f>
        <v>11212229</v>
      </c>
      <c r="S1570">
        <f>IFERROR(VLOOKUP($A1570,Nifty!$A$14:$I$4860,3,FALSE),All_curves!S1569)</f>
        <v>14598115</v>
      </c>
      <c r="T1570">
        <f>IFERROR(VLOOKUP($A1570,Nifty!$A$14:$I$4860,4,FALSE),All_curves!T1569)</f>
        <v>14209664</v>
      </c>
      <c r="U1570">
        <f>IFERROR(VLOOKUP($A1570,Nifty!$A$14:$I$4860,5,FALSE),All_curves!U1569)</f>
        <v>13609542</v>
      </c>
      <c r="V1570">
        <f>IFERROR(VLOOKUP($A1570,Nifty!$A$14:$I$4860,6,FALSE),All_curves!V1569)</f>
        <v>12413459</v>
      </c>
      <c r="W1570">
        <f>IFERROR(VLOOKUP($A1570,Nifty!$A$14:$I$4860,7,FALSE),All_curves!W1569)</f>
        <v>14888424</v>
      </c>
      <c r="X1570">
        <f>IFERROR(VLOOKUP($A1570,Nifty!$A$14:$I$4860,8,FALSE),All_curves!X1569)</f>
        <v>14284149</v>
      </c>
      <c r="Y1570">
        <f>IFERROR(VLOOKUP($A1570,Nifty!$A$14:$I$4860,9,FALSE),All_curves!Y1569)</f>
        <v>13220721</v>
      </c>
      <c r="AA1570" s="5">
        <f t="shared" si="647"/>
        <v>1.3740111121327558E-3</v>
      </c>
      <c r="AB1570" s="5">
        <f t="shared" si="648"/>
        <v>-8.296623790809976E-4</v>
      </c>
      <c r="AC1570" s="5">
        <f t="shared" si="649"/>
        <v>-1.2268892135299803E-3</v>
      </c>
      <c r="AD1570" s="5">
        <f t="shared" si="650"/>
        <v>-7.3058495774935839E-4</v>
      </c>
      <c r="AE1570" s="5">
        <f t="shared" si="651"/>
        <v>-1.374694849039293E-3</v>
      </c>
      <c r="AF1570" s="5">
        <f t="shared" si="652"/>
        <v>-9.5762896596607305E-4</v>
      </c>
      <c r="AG1570" s="5">
        <f t="shared" si="653"/>
        <v>-1.226769614284251E-3</v>
      </c>
      <c r="AH1570" s="5">
        <f t="shared" si="654"/>
        <v>-3.575284734794737E-4</v>
      </c>
      <c r="AI1570" s="5">
        <f t="shared" si="656"/>
        <v>-1.5821054015650149E-2</v>
      </c>
      <c r="AJ1570" s="5">
        <f t="shared" si="657"/>
        <v>-1.2807685538214542E-2</v>
      </c>
      <c r="AK1570" s="5">
        <f t="shared" si="658"/>
        <v>-9.7852636671195148E-3</v>
      </c>
      <c r="AL1570" s="5">
        <f t="shared" si="659"/>
        <v>-1.2883755739217406E-2</v>
      </c>
      <c r="AM1570" s="5">
        <f t="shared" si="660"/>
        <v>-5.9708188747537028E-3</v>
      </c>
      <c r="AN1570" s="5">
        <f t="shared" si="661"/>
        <v>0</v>
      </c>
      <c r="AO1570" s="5">
        <f t="shared" si="662"/>
        <v>0</v>
      </c>
      <c r="AP1570" s="5">
        <f t="shared" si="663"/>
        <v>0</v>
      </c>
      <c r="AQ1570" s="5">
        <f t="shared" si="664"/>
        <v>-1.4541543538145518E-2</v>
      </c>
      <c r="AR1570" s="5">
        <f t="shared" si="665"/>
        <v>-1.187099244180001E-2</v>
      </c>
      <c r="AS1570" s="5">
        <f t="shared" si="666"/>
        <v>-7.7743867205930517E-3</v>
      </c>
      <c r="AT1570" s="5">
        <f t="shared" si="667"/>
        <v>-5.7909330779812862E-3</v>
      </c>
      <c r="AU1570" s="5">
        <f t="shared" si="668"/>
        <v>-7.1987227863501424E-3</v>
      </c>
      <c r="AV1570" s="5">
        <f t="shared" si="669"/>
        <v>-7.7487761828100021E-3</v>
      </c>
      <c r="AW1570" s="5">
        <f t="shared" si="670"/>
        <v>-3.783824460785512E-3</v>
      </c>
      <c r="AX1570" s="5">
        <f t="shared" si="671"/>
        <v>8.3931167207196289E-4</v>
      </c>
      <c r="AZ1570" s="7">
        <f t="shared" si="655"/>
        <v>176.60688904662609</v>
      </c>
      <c r="BA1570" s="4">
        <f t="shared" si="672"/>
        <v>-5.0195080296810647E-3</v>
      </c>
      <c r="BB1570" s="5">
        <f>AZ1570/MAX($AZ$16:AZ1570)-1</f>
        <v>-1.2315432123824688E-2</v>
      </c>
    </row>
    <row r="1571" spans="1:54" x14ac:dyDescent="0.25">
      <c r="A1571" s="3">
        <v>44848</v>
      </c>
      <c r="B1571">
        <f>IFERROR(VLOOKUP($A1571,Finnifty!$A$14:$I$486,B$15+1,FALSE),All_curves!B1570)</f>
        <v>1313449.5</v>
      </c>
      <c r="C1571">
        <f>IFERROR(VLOOKUP($A1571,Finnifty!$A$14:$I$486,C$15+1,FALSE),All_curves!C1570)</f>
        <v>1225250.8799999999</v>
      </c>
      <c r="D1571">
        <f>IFERROR(VLOOKUP($A1571,Finnifty!$A$14:$I$486,D$15+1,FALSE),All_curves!D1570)</f>
        <v>1274350.5</v>
      </c>
      <c r="E1571">
        <f>IFERROR(VLOOKUP($A1571,Finnifty!$A$14:$I$486,E$15+1,FALSE),All_curves!E1570)</f>
        <v>1283141.6299999999</v>
      </c>
      <c r="F1571">
        <f>IFERROR(VLOOKUP($A1571,Finnifty!$A$14:$I$486,F$15+1,FALSE),All_curves!F1570)</f>
        <v>1282978.8799999999</v>
      </c>
      <c r="G1571">
        <f>IFERROR(VLOOKUP($A1571,Finnifty!$A$14:$I$486,G$15+1,FALSE),All_curves!G1570)</f>
        <v>1330687.25</v>
      </c>
      <c r="H1571">
        <f>IFERROR(VLOOKUP($A1571,Finnifty!$A$14:$I$486,H$15+1,FALSE),All_curves!H1570)</f>
        <v>1286812.1299999999</v>
      </c>
      <c r="I1571">
        <f>IFERROR(VLOOKUP($A1571,Finnifty!$A$14:$I$486,I$15+1,FALSE),All_curves!I1570)</f>
        <v>1205061</v>
      </c>
      <c r="J1571">
        <f>IFERROR(VLOOKUP($A1571,Banknifty!$A$14:$I$4860,2,FALSE),All_curves!J1570)</f>
        <v>20449030</v>
      </c>
      <c r="K1571">
        <f>IFERROR(VLOOKUP($A1571,Banknifty!$A$14:$I$4860,3,FALSE),All_curves!K1570)</f>
        <v>38310964</v>
      </c>
      <c r="L1571">
        <f>IFERROR(VLOOKUP($A1571,Banknifty!$A$14:$I$4860,4,FALSE),All_curves!L1570)</f>
        <v>26593304</v>
      </c>
      <c r="M1571">
        <f>IFERROR(VLOOKUP($A1571,Banknifty!$A$14:$I$4860,5,FALSE),All_curves!M1570)</f>
        <v>35765484</v>
      </c>
      <c r="N1571">
        <f>IFERROR(VLOOKUP($A1571,Banknifty!$A$14:$I$4860,6,FALSE),All_curves!N1570)</f>
        <v>22161412</v>
      </c>
      <c r="O1571">
        <f>IFERROR(VLOOKUP($A1571,Banknifty!$A$14:$I$4860,7,FALSE),All_curves!O1570)</f>
        <v>39093004</v>
      </c>
      <c r="P1571">
        <f>IFERROR(VLOOKUP($A1571,Banknifty!$A$14:$I$4860,8,FALSE),All_curves!P1570)</f>
        <v>39093004</v>
      </c>
      <c r="Q1571">
        <f>IFERROR(VLOOKUP($A1571,Banknifty!$A$14:$I$4860,9,FALSE),All_curves!Q1570)</f>
        <v>28270944</v>
      </c>
      <c r="R1571">
        <f>IFERROR(VLOOKUP($A1571,Nifty!$A$14:$I$4860,2,FALSE),All_curves!R1570)</f>
        <v>11181426</v>
      </c>
      <c r="S1571">
        <f>IFERROR(VLOOKUP($A1571,Nifty!$A$14:$I$4860,3,FALSE),All_curves!S1570)</f>
        <v>14598388</v>
      </c>
      <c r="T1571">
        <f>IFERROR(VLOOKUP($A1571,Nifty!$A$14:$I$4860,4,FALSE),All_curves!T1570)</f>
        <v>14209664</v>
      </c>
      <c r="U1571">
        <f>IFERROR(VLOOKUP($A1571,Nifty!$A$14:$I$4860,5,FALSE),All_curves!U1570)</f>
        <v>13603256</v>
      </c>
      <c r="V1571">
        <f>IFERROR(VLOOKUP($A1571,Nifty!$A$14:$I$4860,6,FALSE),All_curves!V1570)</f>
        <v>12299679</v>
      </c>
      <c r="W1571">
        <f>IFERROR(VLOOKUP($A1571,Nifty!$A$14:$I$4860,7,FALSE),All_curves!W1570)</f>
        <v>14796223</v>
      </c>
      <c r="X1571">
        <f>IFERROR(VLOOKUP($A1571,Nifty!$A$14:$I$4860,8,FALSE),All_curves!X1570)</f>
        <v>14239308</v>
      </c>
      <c r="Y1571">
        <f>IFERROR(VLOOKUP($A1571,Nifty!$A$14:$I$4860,9,FALSE),All_curves!Y1570)</f>
        <v>13178946</v>
      </c>
      <c r="AA1571" s="5">
        <f t="shared" si="647"/>
        <v>-1.2077324517991372E-2</v>
      </c>
      <c r="AB1571" s="5">
        <f t="shared" si="648"/>
        <v>-7.667740395992162E-3</v>
      </c>
      <c r="AC1571" s="5">
        <f t="shared" si="649"/>
        <v>-7.3510055553346332E-3</v>
      </c>
      <c r="AD1571" s="5">
        <f t="shared" si="650"/>
        <v>-3.4530617427822596E-3</v>
      </c>
      <c r="AE1571" s="5">
        <f t="shared" si="651"/>
        <v>-7.23307992830724E-3</v>
      </c>
      <c r="AF1571" s="5">
        <f t="shared" si="652"/>
        <v>-7.5657373923971871E-3</v>
      </c>
      <c r="AG1571" s="5">
        <f t="shared" si="653"/>
        <v>-9.2886932326926575E-3</v>
      </c>
      <c r="AH1571" s="5">
        <f t="shared" si="654"/>
        <v>-3.7499104660387861E-3</v>
      </c>
      <c r="AI1571" s="5">
        <f t="shared" si="656"/>
        <v>0</v>
      </c>
      <c r="AJ1571" s="5">
        <f t="shared" si="657"/>
        <v>-8.1070265208582626E-4</v>
      </c>
      <c r="AK1571" s="5">
        <f t="shared" si="658"/>
        <v>0</v>
      </c>
      <c r="AL1571" s="5">
        <f t="shared" si="659"/>
        <v>0</v>
      </c>
      <c r="AM1571" s="5">
        <f t="shared" si="660"/>
        <v>5.8681586940958486E-3</v>
      </c>
      <c r="AN1571" s="5">
        <f t="shared" si="661"/>
        <v>4.6734155109655617E-3</v>
      </c>
      <c r="AO1571" s="5">
        <f t="shared" si="662"/>
        <v>4.6734155109655617E-3</v>
      </c>
      <c r="AP1571" s="5">
        <f t="shared" si="663"/>
        <v>-1.6601480700090265E-3</v>
      </c>
      <c r="AQ1571" s="5">
        <f t="shared" si="664"/>
        <v>-2.747268183694751E-3</v>
      </c>
      <c r="AR1571" s="5">
        <f t="shared" si="665"/>
        <v>1.8701044621094454E-5</v>
      </c>
      <c r="AS1571" s="5">
        <f t="shared" si="666"/>
        <v>0</v>
      </c>
      <c r="AT1571" s="5">
        <f t="shared" si="667"/>
        <v>-4.6188181791861904E-4</v>
      </c>
      <c r="AU1571" s="5">
        <f t="shared" si="668"/>
        <v>-9.165857799989463E-3</v>
      </c>
      <c r="AV1571" s="5">
        <f t="shared" si="669"/>
        <v>-6.1927978407922968E-3</v>
      </c>
      <c r="AW1571" s="5">
        <f t="shared" si="670"/>
        <v>-3.1392139636740035E-3</v>
      </c>
      <c r="AX1571" s="5">
        <f t="shared" si="671"/>
        <v>-3.1598125397245269E-3</v>
      </c>
      <c r="AZ1571" s="7">
        <f t="shared" si="655"/>
        <v>176.08817588331436</v>
      </c>
      <c r="BA1571" s="4">
        <f t="shared" si="672"/>
        <v>-2.9371060557823654E-3</v>
      </c>
      <c r="BB1571" s="5">
        <f>AZ1571/MAX($AZ$16:AZ1571)-1</f>
        <v>-1.5216366449336549E-2</v>
      </c>
    </row>
    <row r="1572" spans="1:54" x14ac:dyDescent="0.25">
      <c r="A1572" s="3">
        <v>44851</v>
      </c>
      <c r="B1572">
        <f>IFERROR(VLOOKUP($A1572,Finnifty!$A$14:$I$486,B$15+1,FALSE),All_curves!B1571)</f>
        <v>1322646.3799999999</v>
      </c>
      <c r="C1572">
        <f>IFERROR(VLOOKUP($A1572,Finnifty!$A$14:$I$486,C$15+1,FALSE),All_curves!C1571)</f>
        <v>1228725.3799999999</v>
      </c>
      <c r="D1572">
        <f>IFERROR(VLOOKUP($A1572,Finnifty!$A$14:$I$486,D$15+1,FALSE),All_curves!D1571)</f>
        <v>1280057.1299999999</v>
      </c>
      <c r="E1572">
        <f>IFERROR(VLOOKUP($A1572,Finnifty!$A$14:$I$486,E$15+1,FALSE),All_curves!E1571)</f>
        <v>1289317.3799999999</v>
      </c>
      <c r="F1572">
        <f>IFERROR(VLOOKUP($A1572,Finnifty!$A$14:$I$486,F$15+1,FALSE),All_curves!F1571)</f>
        <v>1290084.6299999999</v>
      </c>
      <c r="G1572">
        <f>IFERROR(VLOOKUP($A1572,Finnifty!$A$14:$I$486,G$15+1,FALSE),All_curves!G1571)</f>
        <v>1334460.6299999999</v>
      </c>
      <c r="H1572">
        <f>IFERROR(VLOOKUP($A1572,Finnifty!$A$14:$I$486,H$15+1,FALSE),All_curves!H1571)</f>
        <v>1291072.25</v>
      </c>
      <c r="I1572">
        <f>IFERROR(VLOOKUP($A1572,Finnifty!$A$14:$I$486,I$15+1,FALSE),All_curves!I1571)</f>
        <v>1210861</v>
      </c>
      <c r="J1572">
        <f>IFERROR(VLOOKUP($A1572,Banknifty!$A$14:$I$4860,2,FALSE),All_curves!J1571)</f>
        <v>20577706</v>
      </c>
      <c r="K1572">
        <f>IFERROR(VLOOKUP($A1572,Banknifty!$A$14:$I$4860,3,FALSE),All_curves!K1571)</f>
        <v>38390340</v>
      </c>
      <c r="L1572">
        <f>IFERROR(VLOOKUP($A1572,Banknifty!$A$14:$I$4860,4,FALSE),All_curves!L1571)</f>
        <v>26704404</v>
      </c>
      <c r="M1572">
        <f>IFERROR(VLOOKUP($A1572,Banknifty!$A$14:$I$4860,5,FALSE),All_curves!M1571)</f>
        <v>35881040</v>
      </c>
      <c r="N1572">
        <f>IFERROR(VLOOKUP($A1572,Banknifty!$A$14:$I$4860,6,FALSE),All_curves!N1571)</f>
        <v>22191346</v>
      </c>
      <c r="O1572">
        <f>IFERROR(VLOOKUP($A1572,Banknifty!$A$14:$I$4860,7,FALSE),All_curves!O1571)</f>
        <v>38935908</v>
      </c>
      <c r="P1572">
        <f>IFERROR(VLOOKUP($A1572,Banknifty!$A$14:$I$4860,8,FALSE),All_curves!P1571)</f>
        <v>38935908</v>
      </c>
      <c r="Q1572">
        <f>IFERROR(VLOOKUP($A1572,Banknifty!$A$14:$I$4860,9,FALSE),All_curves!Q1571)</f>
        <v>28182658</v>
      </c>
      <c r="R1572">
        <f>IFERROR(VLOOKUP($A1572,Nifty!$A$14:$I$4860,2,FALSE),All_curves!R1571)</f>
        <v>11189308</v>
      </c>
      <c r="S1572">
        <f>IFERROR(VLOOKUP($A1572,Nifty!$A$14:$I$4860,3,FALSE),All_curves!S1571)</f>
        <v>14632282</v>
      </c>
      <c r="T1572">
        <f>IFERROR(VLOOKUP($A1572,Nifty!$A$14:$I$4860,4,FALSE),All_curves!T1571)</f>
        <v>14203983</v>
      </c>
      <c r="U1572">
        <f>IFERROR(VLOOKUP($A1572,Nifty!$A$14:$I$4860,5,FALSE),All_curves!U1571)</f>
        <v>13632901</v>
      </c>
      <c r="V1572">
        <f>IFERROR(VLOOKUP($A1572,Nifty!$A$14:$I$4860,6,FALSE),All_curves!V1571)</f>
        <v>12308349</v>
      </c>
      <c r="W1572">
        <f>IFERROR(VLOOKUP($A1572,Nifty!$A$14:$I$4860,7,FALSE),All_curves!W1571)</f>
        <v>14830576</v>
      </c>
      <c r="X1572">
        <f>IFERROR(VLOOKUP($A1572,Nifty!$A$14:$I$4860,8,FALSE),All_curves!X1571)</f>
        <v>14233616</v>
      </c>
      <c r="Y1572">
        <f>IFERROR(VLOOKUP($A1572,Nifty!$A$14:$I$4860,9,FALSE),All_curves!Y1571)</f>
        <v>13102627</v>
      </c>
      <c r="AA1572" s="5">
        <f t="shared" si="647"/>
        <v>7.0020811610951306E-3</v>
      </c>
      <c r="AB1572" s="5">
        <f t="shared" si="648"/>
        <v>2.8357457698786614E-3</v>
      </c>
      <c r="AC1572" s="5">
        <f t="shared" si="649"/>
        <v>4.4780694165380552E-3</v>
      </c>
      <c r="AD1572" s="5">
        <f t="shared" si="650"/>
        <v>4.8129916882206913E-3</v>
      </c>
      <c r="AE1572" s="5">
        <f t="shared" si="651"/>
        <v>5.5384777651210637E-3</v>
      </c>
      <c r="AF1572" s="5">
        <f t="shared" si="652"/>
        <v>2.8356625495584709E-3</v>
      </c>
      <c r="AG1572" s="5">
        <f t="shared" si="653"/>
        <v>3.3105998153748484E-3</v>
      </c>
      <c r="AH1572" s="5">
        <f t="shared" si="654"/>
        <v>4.8130343609160686E-3</v>
      </c>
      <c r="AI1572" s="5">
        <f t="shared" si="656"/>
        <v>6.2925234106459005E-3</v>
      </c>
      <c r="AJ1572" s="5">
        <f t="shared" si="657"/>
        <v>2.0718873062028909E-3</v>
      </c>
      <c r="AK1572" s="5">
        <f t="shared" si="658"/>
        <v>4.1777433898397831E-3</v>
      </c>
      <c r="AL1572" s="5">
        <f t="shared" si="659"/>
        <v>3.2309362848270684E-3</v>
      </c>
      <c r="AM1572" s="5">
        <f t="shared" si="660"/>
        <v>1.3507262082397276E-3</v>
      </c>
      <c r="AN1572" s="5">
        <f t="shared" si="661"/>
        <v>-4.0185195284557773E-3</v>
      </c>
      <c r="AO1572" s="5">
        <f t="shared" si="662"/>
        <v>-4.0185195284557773E-3</v>
      </c>
      <c r="AP1572" s="5">
        <f t="shared" si="663"/>
        <v>-3.1228529192375287E-3</v>
      </c>
      <c r="AQ1572" s="5">
        <f t="shared" si="664"/>
        <v>7.0491903268865563E-4</v>
      </c>
      <c r="AR1572" s="5">
        <f t="shared" si="665"/>
        <v>2.3217631974159492E-3</v>
      </c>
      <c r="AS1572" s="5">
        <f t="shared" si="666"/>
        <v>-3.9979833442926882E-4</v>
      </c>
      <c r="AT1572" s="5">
        <f t="shared" si="667"/>
        <v>2.179257671839796E-3</v>
      </c>
      <c r="AU1572" s="5">
        <f t="shared" si="668"/>
        <v>7.0489644485838276E-4</v>
      </c>
      <c r="AV1572" s="5">
        <f t="shared" si="669"/>
        <v>2.3217411632685536E-3</v>
      </c>
      <c r="AW1572" s="5">
        <f t="shared" si="670"/>
        <v>-3.9973852661945308E-4</v>
      </c>
      <c r="AX1572" s="5">
        <f t="shared" si="671"/>
        <v>-5.7909790358044999E-3</v>
      </c>
      <c r="AZ1572" s="7">
        <f t="shared" si="655"/>
        <v>176.40537414412159</v>
      </c>
      <c r="BA1572" s="4">
        <f t="shared" si="672"/>
        <v>1.8013603651469744E-3</v>
      </c>
      <c r="BB1572" s="5">
        <f>AZ1572/MAX($AZ$16:AZ1572)-1</f>
        <v>-1.3442416243612976E-2</v>
      </c>
    </row>
    <row r="1573" spans="1:54" x14ac:dyDescent="0.25">
      <c r="A1573" s="3">
        <v>44852</v>
      </c>
      <c r="B1573">
        <f>IFERROR(VLOOKUP($A1573,Finnifty!$A$14:$I$486,B$15+1,FALSE),All_curves!B1572)</f>
        <v>1328011.1299999999</v>
      </c>
      <c r="C1573">
        <f>IFERROR(VLOOKUP($A1573,Finnifty!$A$14:$I$486,C$15+1,FALSE),All_curves!C1572)</f>
        <v>1231473.75</v>
      </c>
      <c r="D1573">
        <f>IFERROR(VLOOKUP($A1573,Finnifty!$A$14:$I$486,D$15+1,FALSE),All_curves!D1572)</f>
        <v>1287973</v>
      </c>
      <c r="E1573">
        <f>IFERROR(VLOOKUP($A1573,Finnifty!$A$14:$I$486,E$15+1,FALSE),All_curves!E1572)</f>
        <v>1297554.3799999999</v>
      </c>
      <c r="F1573">
        <f>IFERROR(VLOOKUP($A1573,Finnifty!$A$14:$I$486,F$15+1,FALSE),All_curves!F1572)</f>
        <v>1298575.25</v>
      </c>
      <c r="G1573">
        <f>IFERROR(VLOOKUP($A1573,Finnifty!$A$14:$I$486,G$15+1,FALSE),All_curves!G1572)</f>
        <v>1337767.8799999999</v>
      </c>
      <c r="H1573">
        <f>IFERROR(VLOOKUP($A1573,Finnifty!$A$14:$I$486,H$15+1,FALSE),All_curves!H1572)</f>
        <v>1299056.1299999999</v>
      </c>
      <c r="I1573">
        <f>IFERROR(VLOOKUP($A1573,Finnifty!$A$14:$I$486,I$15+1,FALSE),All_curves!I1572)</f>
        <v>1218596.75</v>
      </c>
      <c r="J1573">
        <f>IFERROR(VLOOKUP($A1573,Banknifty!$A$14:$I$4860,2,FALSE),All_curves!J1572)</f>
        <v>20644406</v>
      </c>
      <c r="K1573">
        <f>IFERROR(VLOOKUP($A1573,Banknifty!$A$14:$I$4860,3,FALSE),All_curves!K1572)</f>
        <v>38551684</v>
      </c>
      <c r="L1573">
        <f>IFERROR(VLOOKUP($A1573,Banknifty!$A$14:$I$4860,4,FALSE),All_curves!L1572)</f>
        <v>26802232</v>
      </c>
      <c r="M1573">
        <f>IFERROR(VLOOKUP($A1573,Banknifty!$A$14:$I$4860,5,FALSE),All_curves!M1572)</f>
        <v>35980568</v>
      </c>
      <c r="N1573">
        <f>IFERROR(VLOOKUP($A1573,Banknifty!$A$14:$I$4860,6,FALSE),All_curves!N1572)</f>
        <v>22201540</v>
      </c>
      <c r="O1573">
        <f>IFERROR(VLOOKUP($A1573,Banknifty!$A$14:$I$4860,7,FALSE),All_curves!O1572)</f>
        <v>38941976</v>
      </c>
      <c r="P1573">
        <f>IFERROR(VLOOKUP($A1573,Banknifty!$A$14:$I$4860,8,FALSE),All_curves!P1572)</f>
        <v>38941976</v>
      </c>
      <c r="Q1573">
        <f>IFERROR(VLOOKUP($A1573,Banknifty!$A$14:$I$4860,9,FALSE),All_curves!Q1572)</f>
        <v>28193528</v>
      </c>
      <c r="R1573">
        <f>IFERROR(VLOOKUP($A1573,Nifty!$A$14:$I$4860,2,FALSE),All_curves!R1572)</f>
        <v>11251583</v>
      </c>
      <c r="S1573">
        <f>IFERROR(VLOOKUP($A1573,Nifty!$A$14:$I$4860,3,FALSE),All_curves!S1572)</f>
        <v>14725339</v>
      </c>
      <c r="T1573">
        <f>IFERROR(VLOOKUP($A1573,Nifty!$A$14:$I$4860,4,FALSE),All_curves!T1572)</f>
        <v>14291095</v>
      </c>
      <c r="U1573">
        <f>IFERROR(VLOOKUP($A1573,Nifty!$A$14:$I$4860,5,FALSE),All_curves!U1572)</f>
        <v>13724216</v>
      </c>
      <c r="V1573">
        <f>IFERROR(VLOOKUP($A1573,Nifty!$A$14:$I$4860,6,FALSE),All_curves!V1572)</f>
        <v>12376852</v>
      </c>
      <c r="W1573">
        <f>IFERROR(VLOOKUP($A1573,Nifty!$A$14:$I$4860,7,FALSE),All_curves!W1572)</f>
        <v>14924894</v>
      </c>
      <c r="X1573">
        <f>IFERROR(VLOOKUP($A1573,Nifty!$A$14:$I$4860,8,FALSE),All_curves!X1572)</f>
        <v>14320909</v>
      </c>
      <c r="Y1573">
        <f>IFERROR(VLOOKUP($A1573,Nifty!$A$14:$I$4860,9,FALSE),All_curves!Y1572)</f>
        <v>13096576</v>
      </c>
      <c r="AA1573" s="5">
        <f t="shared" si="647"/>
        <v>4.0560727955116782E-3</v>
      </c>
      <c r="AB1573" s="5">
        <f t="shared" si="648"/>
        <v>2.2367650613679402E-3</v>
      </c>
      <c r="AC1573" s="5">
        <f t="shared" si="649"/>
        <v>6.1839974283024457E-3</v>
      </c>
      <c r="AD1573" s="5">
        <f t="shared" si="650"/>
        <v>6.3886519547267095E-3</v>
      </c>
      <c r="AE1573" s="5">
        <f t="shared" si="651"/>
        <v>6.5814441956417724E-3</v>
      </c>
      <c r="AF1573" s="5">
        <f t="shared" si="652"/>
        <v>2.4783421298835151E-3</v>
      </c>
      <c r="AG1573" s="5">
        <f t="shared" si="653"/>
        <v>6.1839141845081436E-3</v>
      </c>
      <c r="AH1573" s="5">
        <f t="shared" si="654"/>
        <v>6.3886358549825051E-3</v>
      </c>
      <c r="AI1573" s="5">
        <f t="shared" si="656"/>
        <v>3.2413719974422328E-3</v>
      </c>
      <c r="AJ1573" s="5">
        <f t="shared" si="657"/>
        <v>4.2027239144013517E-3</v>
      </c>
      <c r="AK1573" s="5">
        <f t="shared" si="658"/>
        <v>3.6633657879052706E-3</v>
      </c>
      <c r="AL1573" s="5">
        <f t="shared" si="659"/>
        <v>2.7738326425321702E-3</v>
      </c>
      <c r="AM1573" s="5">
        <f t="shared" si="660"/>
        <v>4.593682600415594E-4</v>
      </c>
      <c r="AN1573" s="5">
        <f t="shared" si="661"/>
        <v>1.5584585827554953E-4</v>
      </c>
      <c r="AO1573" s="5">
        <f t="shared" si="662"/>
        <v>1.5584585827554953E-4</v>
      </c>
      <c r="AP1573" s="5">
        <f t="shared" si="663"/>
        <v>3.8569818361344765E-4</v>
      </c>
      <c r="AQ1573" s="5">
        <f t="shared" si="664"/>
        <v>5.5655809992896099E-3</v>
      </c>
      <c r="AR1573" s="5">
        <f t="shared" si="665"/>
        <v>6.3597052052442038E-3</v>
      </c>
      <c r="AS1573" s="5">
        <f t="shared" si="666"/>
        <v>6.1329276443093939E-3</v>
      </c>
      <c r="AT1573" s="5">
        <f t="shared" si="667"/>
        <v>6.6981341682155193E-3</v>
      </c>
      <c r="AU1573" s="5">
        <f t="shared" si="668"/>
        <v>5.5655717919600445E-3</v>
      </c>
      <c r="AV1573" s="5">
        <f t="shared" si="669"/>
        <v>6.3596990433816281E-3</v>
      </c>
      <c r="AW1573" s="5">
        <f t="shared" si="670"/>
        <v>6.1328758623246937E-3</v>
      </c>
      <c r="AX1573" s="5">
        <f t="shared" si="671"/>
        <v>-4.6181578701731674E-4</v>
      </c>
      <c r="AZ1573" s="7">
        <f t="shared" si="655"/>
        <v>177.1248769430965</v>
      </c>
      <c r="BA1573" s="4">
        <f t="shared" si="672"/>
        <v>4.0786897931299844E-3</v>
      </c>
      <c r="BB1573" s="5">
        <f>AZ1573/MAX($AZ$16:AZ1573)-1</f>
        <v>-9.4185538964108861E-3</v>
      </c>
    </row>
    <row r="1574" spans="1:54" x14ac:dyDescent="0.25">
      <c r="A1574" s="3">
        <v>44853</v>
      </c>
      <c r="B1574">
        <f>IFERROR(VLOOKUP($A1574,Finnifty!$A$14:$I$486,B$15+1,FALSE),All_curves!B1573)</f>
        <v>1328011.1299999999</v>
      </c>
      <c r="C1574">
        <f>IFERROR(VLOOKUP($A1574,Finnifty!$A$14:$I$486,C$15+1,FALSE),All_curves!C1573)</f>
        <v>1230456.1299999999</v>
      </c>
      <c r="D1574">
        <f>IFERROR(VLOOKUP($A1574,Finnifty!$A$14:$I$486,D$15+1,FALSE),All_curves!D1573)</f>
        <v>1287973</v>
      </c>
      <c r="E1574">
        <f>IFERROR(VLOOKUP($A1574,Finnifty!$A$14:$I$486,E$15+1,FALSE),All_curves!E1573)</f>
        <v>1297554.3799999999</v>
      </c>
      <c r="F1574">
        <f>IFERROR(VLOOKUP($A1574,Finnifty!$A$14:$I$486,F$15+1,FALSE),All_curves!F1573)</f>
        <v>1298575.25</v>
      </c>
      <c r="G1574">
        <f>IFERROR(VLOOKUP($A1574,Finnifty!$A$14:$I$486,G$15+1,FALSE),All_curves!G1573)</f>
        <v>1337767.8799999999</v>
      </c>
      <c r="H1574">
        <f>IFERROR(VLOOKUP($A1574,Finnifty!$A$14:$I$486,H$15+1,FALSE),All_curves!H1573)</f>
        <v>1299056.1299999999</v>
      </c>
      <c r="I1574">
        <f>IFERROR(VLOOKUP($A1574,Finnifty!$A$14:$I$486,I$15+1,FALSE),All_curves!I1573)</f>
        <v>1217422.5</v>
      </c>
      <c r="J1574">
        <f>IFERROR(VLOOKUP($A1574,Banknifty!$A$14:$I$4860,2,FALSE),All_curves!J1573)</f>
        <v>20588230</v>
      </c>
      <c r="K1574">
        <f>IFERROR(VLOOKUP($A1574,Banknifty!$A$14:$I$4860,3,FALSE),All_curves!K1573)</f>
        <v>38415692</v>
      </c>
      <c r="L1574">
        <f>IFERROR(VLOOKUP($A1574,Banknifty!$A$14:$I$4860,4,FALSE),All_curves!L1573)</f>
        <v>26802232</v>
      </c>
      <c r="M1574">
        <f>IFERROR(VLOOKUP($A1574,Banknifty!$A$14:$I$4860,5,FALSE),All_curves!M1573)</f>
        <v>35841436</v>
      </c>
      <c r="N1574">
        <f>IFERROR(VLOOKUP($A1574,Banknifty!$A$14:$I$4860,6,FALSE),All_curves!N1573)</f>
        <v>22069314</v>
      </c>
      <c r="O1574">
        <f>IFERROR(VLOOKUP($A1574,Banknifty!$A$14:$I$4860,7,FALSE),All_curves!O1573)</f>
        <v>38672204</v>
      </c>
      <c r="P1574">
        <f>IFERROR(VLOOKUP($A1574,Banknifty!$A$14:$I$4860,8,FALSE),All_curves!P1573)</f>
        <v>38672204</v>
      </c>
      <c r="Q1574">
        <f>IFERROR(VLOOKUP($A1574,Banknifty!$A$14:$I$4860,9,FALSE),All_curves!Q1573)</f>
        <v>28088464</v>
      </c>
      <c r="R1574">
        <f>IFERROR(VLOOKUP($A1574,Nifty!$A$14:$I$4860,2,FALSE),All_curves!R1573)</f>
        <v>11274968</v>
      </c>
      <c r="S1574">
        <f>IFERROR(VLOOKUP($A1574,Nifty!$A$14:$I$4860,3,FALSE),All_curves!S1573)</f>
        <v>14664243</v>
      </c>
      <c r="T1574">
        <f>IFERROR(VLOOKUP($A1574,Nifty!$A$14:$I$4860,4,FALSE),All_curves!T1573)</f>
        <v>14307008</v>
      </c>
      <c r="U1574">
        <f>IFERROR(VLOOKUP($A1574,Nifty!$A$14:$I$4860,5,FALSE),All_curves!U1573)</f>
        <v>13701337</v>
      </c>
      <c r="V1574">
        <f>IFERROR(VLOOKUP($A1574,Nifty!$A$14:$I$4860,6,FALSE),All_curves!V1573)</f>
        <v>12402576</v>
      </c>
      <c r="W1574">
        <f>IFERROR(VLOOKUP($A1574,Nifty!$A$14:$I$4860,7,FALSE),All_curves!W1573)</f>
        <v>14862970</v>
      </c>
      <c r="X1574">
        <f>IFERROR(VLOOKUP($A1574,Nifty!$A$14:$I$4860,8,FALSE),All_curves!X1573)</f>
        <v>14336855</v>
      </c>
      <c r="Y1574">
        <f>IFERROR(VLOOKUP($A1574,Nifty!$A$14:$I$4860,9,FALSE),All_curves!Y1573)</f>
        <v>13125116</v>
      </c>
      <c r="AA1574" s="5">
        <f t="shared" si="647"/>
        <v>0</v>
      </c>
      <c r="AB1574" s="5">
        <f t="shared" si="648"/>
        <v>-8.2634323305719182E-4</v>
      </c>
      <c r="AC1574" s="5">
        <f t="shared" si="649"/>
        <v>0</v>
      </c>
      <c r="AD1574" s="5">
        <f t="shared" si="650"/>
        <v>0</v>
      </c>
      <c r="AE1574" s="5">
        <f t="shared" si="651"/>
        <v>0</v>
      </c>
      <c r="AF1574" s="5">
        <f t="shared" si="652"/>
        <v>0</v>
      </c>
      <c r="AG1574" s="5">
        <f t="shared" si="653"/>
        <v>0</v>
      </c>
      <c r="AH1574" s="5">
        <f t="shared" si="654"/>
        <v>-9.6360834705988552E-4</v>
      </c>
      <c r="AI1574" s="5">
        <f t="shared" si="656"/>
        <v>-2.7211245506409965E-3</v>
      </c>
      <c r="AJ1574" s="5">
        <f t="shared" si="657"/>
        <v>-3.5275242451147104E-3</v>
      </c>
      <c r="AK1574" s="5">
        <f t="shared" si="658"/>
        <v>0</v>
      </c>
      <c r="AL1574" s="5">
        <f t="shared" si="659"/>
        <v>-3.8668650255883064E-3</v>
      </c>
      <c r="AM1574" s="5">
        <f t="shared" si="660"/>
        <v>-5.9557129820724253E-3</v>
      </c>
      <c r="AN1574" s="5">
        <f t="shared" si="661"/>
        <v>-6.9275375240331893E-3</v>
      </c>
      <c r="AO1574" s="5">
        <f t="shared" si="662"/>
        <v>-6.9275375240331893E-3</v>
      </c>
      <c r="AP1574" s="5">
        <f t="shared" si="663"/>
        <v>-3.7265290104877558E-3</v>
      </c>
      <c r="AQ1574" s="5">
        <f t="shared" si="664"/>
        <v>2.0783742163212882E-3</v>
      </c>
      <c r="AR1574" s="5">
        <f t="shared" si="665"/>
        <v>-4.1490386061739937E-3</v>
      </c>
      <c r="AS1574" s="5">
        <f t="shared" si="666"/>
        <v>1.1134906037642001E-3</v>
      </c>
      <c r="AT1574" s="5">
        <f t="shared" si="667"/>
        <v>-1.6670533311338165E-3</v>
      </c>
      <c r="AU1574" s="5">
        <f t="shared" si="668"/>
        <v>2.0783960250958522E-3</v>
      </c>
      <c r="AV1574" s="5">
        <f t="shared" si="669"/>
        <v>-4.149041192520353E-3</v>
      </c>
      <c r="AW1574" s="5">
        <f t="shared" si="670"/>
        <v>1.1134768051386246E-3</v>
      </c>
      <c r="AX1574" s="5">
        <f t="shared" si="671"/>
        <v>2.1791955393530849E-3</v>
      </c>
      <c r="AZ1574" s="7">
        <f t="shared" si="655"/>
        <v>176.85295348599544</v>
      </c>
      <c r="BA1574" s="4">
        <f t="shared" si="672"/>
        <v>-1.5352075992601153E-3</v>
      </c>
      <c r="BB1574" s="5">
        <f>AZ1574/MAX($AZ$16:AZ1574)-1</f>
        <v>-1.0939302060155143E-2</v>
      </c>
    </row>
    <row r="1575" spans="1:54" x14ac:dyDescent="0.25">
      <c r="A1575" s="3">
        <v>44854</v>
      </c>
      <c r="B1575">
        <f>IFERROR(VLOOKUP($A1575,Finnifty!$A$14:$I$486,B$15+1,FALSE),All_curves!B1574)</f>
        <v>1324827.75</v>
      </c>
      <c r="C1575">
        <f>IFERROR(VLOOKUP($A1575,Finnifty!$A$14:$I$486,C$15+1,FALSE),All_curves!C1574)</f>
        <v>1231637.1299999999</v>
      </c>
      <c r="D1575">
        <f>IFERROR(VLOOKUP($A1575,Finnifty!$A$14:$I$486,D$15+1,FALSE),All_curves!D1574)</f>
        <v>1287973</v>
      </c>
      <c r="E1575">
        <f>IFERROR(VLOOKUP($A1575,Finnifty!$A$14:$I$486,E$15+1,FALSE),All_curves!E1574)</f>
        <v>1297554.3799999999</v>
      </c>
      <c r="F1575">
        <f>IFERROR(VLOOKUP($A1575,Finnifty!$A$14:$I$486,F$15+1,FALSE),All_curves!F1574)</f>
        <v>1298575.25</v>
      </c>
      <c r="G1575">
        <f>IFERROR(VLOOKUP($A1575,Finnifty!$A$14:$I$486,G$15+1,FALSE),All_curves!G1574)</f>
        <v>1337767.8799999999</v>
      </c>
      <c r="H1575">
        <f>IFERROR(VLOOKUP($A1575,Finnifty!$A$14:$I$486,H$15+1,FALSE),All_curves!H1574)</f>
        <v>1295901.6299999999</v>
      </c>
      <c r="I1575">
        <f>IFERROR(VLOOKUP($A1575,Finnifty!$A$14:$I$486,I$15+1,FALSE),All_curves!I1574)</f>
        <v>1219504.75</v>
      </c>
      <c r="J1575">
        <f>IFERROR(VLOOKUP($A1575,Banknifty!$A$14:$I$4860,2,FALSE),All_curves!J1574)</f>
        <v>20500142</v>
      </c>
      <c r="K1575">
        <f>IFERROR(VLOOKUP($A1575,Banknifty!$A$14:$I$4860,3,FALSE),All_curves!K1574)</f>
        <v>38235260</v>
      </c>
      <c r="L1575">
        <f>IFERROR(VLOOKUP($A1575,Banknifty!$A$14:$I$4860,4,FALSE),All_curves!L1574)</f>
        <v>26667162</v>
      </c>
      <c r="M1575">
        <f>IFERROR(VLOOKUP($A1575,Banknifty!$A$14:$I$4860,5,FALSE),All_curves!M1574)</f>
        <v>36112236</v>
      </c>
      <c r="N1575">
        <f>IFERROR(VLOOKUP($A1575,Banknifty!$A$14:$I$4860,6,FALSE),All_curves!N1574)</f>
        <v>21912464</v>
      </c>
      <c r="O1575">
        <f>IFERROR(VLOOKUP($A1575,Banknifty!$A$14:$I$4860,7,FALSE),All_curves!O1574)</f>
        <v>38418224</v>
      </c>
      <c r="P1575">
        <f>IFERROR(VLOOKUP($A1575,Banknifty!$A$14:$I$4860,8,FALSE),All_curves!P1574)</f>
        <v>38418224</v>
      </c>
      <c r="Q1575">
        <f>IFERROR(VLOOKUP($A1575,Banknifty!$A$14:$I$4860,9,FALSE),All_curves!Q1574)</f>
        <v>28007410</v>
      </c>
      <c r="R1575">
        <f>IFERROR(VLOOKUP($A1575,Nifty!$A$14:$I$4860,2,FALSE),All_curves!R1574)</f>
        <v>11261027</v>
      </c>
      <c r="S1575">
        <f>IFERROR(VLOOKUP($A1575,Nifty!$A$14:$I$4860,3,FALSE),All_curves!S1574)</f>
        <v>14624407</v>
      </c>
      <c r="T1575">
        <f>IFERROR(VLOOKUP($A1575,Nifty!$A$14:$I$4860,4,FALSE),All_curves!T1574)</f>
        <v>14307008</v>
      </c>
      <c r="U1575">
        <f>IFERROR(VLOOKUP($A1575,Nifty!$A$14:$I$4860,5,FALSE),All_curves!U1574)</f>
        <v>13832430</v>
      </c>
      <c r="V1575">
        <f>IFERROR(VLOOKUP($A1575,Nifty!$A$14:$I$4860,6,FALSE),All_curves!V1574)</f>
        <v>12411252</v>
      </c>
      <c r="W1575">
        <f>IFERROR(VLOOKUP($A1575,Nifty!$A$14:$I$4860,7,FALSE),All_curves!W1574)</f>
        <v>14865234</v>
      </c>
      <c r="X1575">
        <f>IFERROR(VLOOKUP($A1575,Nifty!$A$14:$I$4860,8,FALSE),All_curves!X1574)</f>
        <v>14336855</v>
      </c>
      <c r="Y1575">
        <f>IFERROR(VLOOKUP($A1575,Nifty!$A$14:$I$4860,9,FALSE),All_curves!Y1574)</f>
        <v>13213030</v>
      </c>
      <c r="AA1575" s="5">
        <f t="shared" si="647"/>
        <v>-2.3971034037943983E-3</v>
      </c>
      <c r="AB1575" s="5">
        <f t="shared" si="648"/>
        <v>9.5980666941786197E-4</v>
      </c>
      <c r="AC1575" s="5">
        <f t="shared" si="649"/>
        <v>0</v>
      </c>
      <c r="AD1575" s="5">
        <f t="shared" si="650"/>
        <v>0</v>
      </c>
      <c r="AE1575" s="5">
        <f t="shared" si="651"/>
        <v>0</v>
      </c>
      <c r="AF1575" s="5">
        <f t="shared" si="652"/>
        <v>0</v>
      </c>
      <c r="AG1575" s="5">
        <f t="shared" si="653"/>
        <v>-2.4283015392105867E-3</v>
      </c>
      <c r="AH1575" s="5">
        <f t="shared" si="654"/>
        <v>1.7103758144769721E-3</v>
      </c>
      <c r="AI1575" s="5">
        <f t="shared" si="656"/>
        <v>-4.2785611002014168E-3</v>
      </c>
      <c r="AJ1575" s="5">
        <f t="shared" si="657"/>
        <v>-4.6968306597210407E-3</v>
      </c>
      <c r="AK1575" s="5">
        <f t="shared" si="658"/>
        <v>-5.0395056650506254E-3</v>
      </c>
      <c r="AL1575" s="5">
        <f t="shared" si="659"/>
        <v>7.5555008454459838E-3</v>
      </c>
      <c r="AM1575" s="5">
        <f t="shared" si="660"/>
        <v>-7.1071533986059032E-3</v>
      </c>
      <c r="AN1575" s="5">
        <f t="shared" si="661"/>
        <v>-6.5675077634571588E-3</v>
      </c>
      <c r="AO1575" s="5">
        <f t="shared" si="662"/>
        <v>-6.5675077634571588E-3</v>
      </c>
      <c r="AP1575" s="5">
        <f t="shared" si="663"/>
        <v>-2.8856686503042628E-3</v>
      </c>
      <c r="AQ1575" s="5">
        <f t="shared" si="664"/>
        <v>-1.2364558373912926E-3</v>
      </c>
      <c r="AR1575" s="5">
        <f t="shared" si="665"/>
        <v>-2.7165398172956934E-3</v>
      </c>
      <c r="AS1575" s="5">
        <f t="shared" si="666"/>
        <v>0</v>
      </c>
      <c r="AT1575" s="5">
        <f t="shared" si="667"/>
        <v>9.5678983737135237E-3</v>
      </c>
      <c r="AU1575" s="5">
        <f t="shared" si="668"/>
        <v>6.995320972029706E-4</v>
      </c>
      <c r="AV1575" s="5">
        <f t="shared" si="669"/>
        <v>1.523248718122705E-4</v>
      </c>
      <c r="AW1575" s="5">
        <f t="shared" si="670"/>
        <v>0</v>
      </c>
      <c r="AX1575" s="5">
        <f t="shared" si="671"/>
        <v>6.6981503249190499E-3</v>
      </c>
      <c r="AZ1575" s="7">
        <f t="shared" si="655"/>
        <v>176.71605790328715</v>
      </c>
      <c r="BA1575" s="4">
        <f t="shared" si="672"/>
        <v>-7.740644417292043E-4</v>
      </c>
      <c r="BB1575" s="5">
        <f>AZ1575/MAX($AZ$16:AZ1575)-1</f>
        <v>-1.1704898777142203E-2</v>
      </c>
    </row>
    <row r="1576" spans="1:54" x14ac:dyDescent="0.25">
      <c r="A1576" s="3">
        <v>44855</v>
      </c>
      <c r="B1576">
        <f>IFERROR(VLOOKUP($A1576,Finnifty!$A$14:$I$486,B$15+1,FALSE),All_curves!B1575)</f>
        <v>1318888.8799999999</v>
      </c>
      <c r="C1576">
        <f>IFERROR(VLOOKUP($A1576,Finnifty!$A$14:$I$486,C$15+1,FALSE),All_curves!C1575)</f>
        <v>1227597.25</v>
      </c>
      <c r="D1576">
        <f>IFERROR(VLOOKUP($A1576,Finnifty!$A$14:$I$486,D$15+1,FALSE),All_curves!D1575)</f>
        <v>1284967.3799999999</v>
      </c>
      <c r="E1576">
        <f>IFERROR(VLOOKUP($A1576,Finnifty!$A$14:$I$486,E$15+1,FALSE),All_curves!E1575)</f>
        <v>1294526.5</v>
      </c>
      <c r="F1576">
        <f>IFERROR(VLOOKUP($A1576,Finnifty!$A$14:$I$486,F$15+1,FALSE),All_curves!F1575)</f>
        <v>1295367.3799999999</v>
      </c>
      <c r="G1576">
        <f>IFERROR(VLOOKUP($A1576,Finnifty!$A$14:$I$486,G$15+1,FALSE),All_curves!G1575)</f>
        <v>1335105.3799999999</v>
      </c>
      <c r="H1576">
        <f>IFERROR(VLOOKUP($A1576,Finnifty!$A$14:$I$486,H$15+1,FALSE),All_curves!H1575)</f>
        <v>1289308.75</v>
      </c>
      <c r="I1576">
        <f>IFERROR(VLOOKUP($A1576,Finnifty!$A$14:$I$486,I$15+1,FALSE),All_curves!I1575)</f>
        <v>1215829.1299999999</v>
      </c>
      <c r="J1576">
        <f>IFERROR(VLOOKUP($A1576,Banknifty!$A$14:$I$4860,2,FALSE),All_curves!J1575)</f>
        <v>20524730</v>
      </c>
      <c r="K1576">
        <f>IFERROR(VLOOKUP($A1576,Banknifty!$A$14:$I$4860,3,FALSE),All_curves!K1575)</f>
        <v>38260588</v>
      </c>
      <c r="L1576">
        <f>IFERROR(VLOOKUP($A1576,Banknifty!$A$14:$I$4860,4,FALSE),All_curves!L1575)</f>
        <v>26658618</v>
      </c>
      <c r="M1576">
        <f>IFERROR(VLOOKUP($A1576,Banknifty!$A$14:$I$4860,5,FALSE),All_curves!M1575)</f>
        <v>36086996</v>
      </c>
      <c r="N1576">
        <f>IFERROR(VLOOKUP($A1576,Banknifty!$A$14:$I$4860,6,FALSE),All_curves!N1575)</f>
        <v>22050350</v>
      </c>
      <c r="O1576">
        <f>IFERROR(VLOOKUP($A1576,Banknifty!$A$14:$I$4860,7,FALSE),All_curves!O1575)</f>
        <v>38497820</v>
      </c>
      <c r="P1576">
        <f>IFERROR(VLOOKUP($A1576,Banknifty!$A$14:$I$4860,8,FALSE),All_curves!P1575)</f>
        <v>38497820</v>
      </c>
      <c r="Q1576">
        <f>IFERROR(VLOOKUP($A1576,Banknifty!$A$14:$I$4860,9,FALSE),All_curves!Q1575)</f>
        <v>28097904</v>
      </c>
      <c r="R1576">
        <f>IFERROR(VLOOKUP($A1576,Nifty!$A$14:$I$4860,2,FALSE),All_curves!R1575)</f>
        <v>11240436</v>
      </c>
      <c r="S1576">
        <f>IFERROR(VLOOKUP($A1576,Nifty!$A$14:$I$4860,3,FALSE),All_curves!S1575)</f>
        <v>14606438</v>
      </c>
      <c r="T1576">
        <f>IFERROR(VLOOKUP($A1576,Nifty!$A$14:$I$4860,4,FALSE),All_curves!T1575)</f>
        <v>14307008</v>
      </c>
      <c r="U1576">
        <f>IFERROR(VLOOKUP($A1576,Nifty!$A$14:$I$4860,5,FALSE),All_curves!U1575)</f>
        <v>13807136</v>
      </c>
      <c r="V1576">
        <f>IFERROR(VLOOKUP($A1576,Nifty!$A$14:$I$4860,6,FALSE),All_curves!V1575)</f>
        <v>12400301</v>
      </c>
      <c r="W1576">
        <f>IFERROR(VLOOKUP($A1576,Nifty!$A$14:$I$4860,7,FALSE),All_curves!W1575)</f>
        <v>14857895</v>
      </c>
      <c r="X1576">
        <f>IFERROR(VLOOKUP($A1576,Nifty!$A$14:$I$4860,8,FALSE),All_curves!X1575)</f>
        <v>14336855</v>
      </c>
      <c r="Y1576">
        <f>IFERROR(VLOOKUP($A1576,Nifty!$A$14:$I$4860,9,FALSE),All_curves!Y1575)</f>
        <v>13191004</v>
      </c>
      <c r="AA1576" s="5">
        <f t="shared" si="647"/>
        <v>-4.4827487950792611E-3</v>
      </c>
      <c r="AB1576" s="5">
        <f t="shared" si="648"/>
        <v>-3.2800894854476681E-3</v>
      </c>
      <c r="AC1576" s="5">
        <f t="shared" si="649"/>
        <v>-2.333604819355739E-3</v>
      </c>
      <c r="AD1576" s="5">
        <f t="shared" si="650"/>
        <v>-2.3335284028711545E-3</v>
      </c>
      <c r="AE1576" s="5">
        <f t="shared" si="651"/>
        <v>-2.4702996611094541E-3</v>
      </c>
      <c r="AF1576" s="5">
        <f t="shared" si="652"/>
        <v>-1.9902555890338736E-3</v>
      </c>
      <c r="AG1576" s="5">
        <f t="shared" si="653"/>
        <v>-5.0874849196693717E-3</v>
      </c>
      <c r="AH1576" s="5">
        <f t="shared" si="654"/>
        <v>-3.0140268006336735E-3</v>
      </c>
      <c r="AI1576" s="5">
        <f t="shared" si="656"/>
        <v>1.1994063260634125E-3</v>
      </c>
      <c r="AJ1576" s="5">
        <f t="shared" si="657"/>
        <v>6.6242520647175063E-4</v>
      </c>
      <c r="AK1576" s="5">
        <f t="shared" si="658"/>
        <v>-3.2039404868056121E-4</v>
      </c>
      <c r="AL1576" s="5">
        <f t="shared" si="659"/>
        <v>-6.9893207388205258E-4</v>
      </c>
      <c r="AM1576" s="5">
        <f t="shared" si="660"/>
        <v>6.2925830705300445E-3</v>
      </c>
      <c r="AN1576" s="5">
        <f t="shared" si="661"/>
        <v>2.0718292443711039E-3</v>
      </c>
      <c r="AO1576" s="5">
        <f t="shared" si="662"/>
        <v>2.0718292443711039E-3</v>
      </c>
      <c r="AP1576" s="5">
        <f t="shared" si="663"/>
        <v>3.2310734909082317E-3</v>
      </c>
      <c r="AQ1576" s="5">
        <f t="shared" si="664"/>
        <v>-1.8285188375802841E-3</v>
      </c>
      <c r="AR1576" s="5">
        <f t="shared" si="665"/>
        <v>-1.2286993927344003E-3</v>
      </c>
      <c r="AS1576" s="5">
        <f t="shared" si="666"/>
        <v>0</v>
      </c>
      <c r="AT1576" s="5">
        <f t="shared" si="667"/>
        <v>-1.828601337581337E-3</v>
      </c>
      <c r="AU1576" s="5">
        <f t="shared" si="668"/>
        <v>-8.8234450480906279E-4</v>
      </c>
      <c r="AV1576" s="5">
        <f t="shared" si="669"/>
        <v>-4.9370228548029083E-4</v>
      </c>
      <c r="AW1576" s="5">
        <f t="shared" si="670"/>
        <v>0</v>
      </c>
      <c r="AX1576" s="5">
        <f t="shared" si="671"/>
        <v>-1.666990841616145E-3</v>
      </c>
      <c r="AZ1576" s="7">
        <f t="shared" si="655"/>
        <v>176.58049404356316</v>
      </c>
      <c r="BA1576" s="4">
        <f t="shared" si="672"/>
        <v>-7.6712813386869516E-4</v>
      </c>
      <c r="BB1576" s="5">
        <f>AZ1576/MAX($AZ$16:AZ1576)-1</f>
        <v>-1.2463047753854872E-2</v>
      </c>
    </row>
    <row r="1577" spans="1:54" x14ac:dyDescent="0.25">
      <c r="A1577" s="3">
        <v>44859</v>
      </c>
      <c r="B1577">
        <f>IFERROR(VLOOKUP($A1577,Finnifty!$A$14:$I$486,B$15+1,FALSE),All_curves!B1576)</f>
        <v>1346339.63</v>
      </c>
      <c r="C1577">
        <f>IFERROR(VLOOKUP($A1577,Finnifty!$A$14:$I$486,C$15+1,FALSE),All_curves!C1576)</f>
        <v>1244434.25</v>
      </c>
      <c r="D1577">
        <f>IFERROR(VLOOKUP($A1577,Finnifty!$A$14:$I$486,D$15+1,FALSE),All_curves!D1576)</f>
        <v>1284950.5</v>
      </c>
      <c r="E1577">
        <f>IFERROR(VLOOKUP($A1577,Finnifty!$A$14:$I$486,E$15+1,FALSE),All_curves!E1576)</f>
        <v>1298088</v>
      </c>
      <c r="F1577">
        <f>IFERROR(VLOOKUP($A1577,Finnifty!$A$14:$I$486,F$15+1,FALSE),All_curves!F1576)</f>
        <v>1306671.1299999999</v>
      </c>
      <c r="G1577">
        <f>IFERROR(VLOOKUP($A1577,Finnifty!$A$14:$I$486,G$15+1,FALSE),All_curves!G1576)</f>
        <v>1337819.8799999999</v>
      </c>
      <c r="H1577">
        <f>IFERROR(VLOOKUP($A1577,Finnifty!$A$14:$I$486,H$15+1,FALSE),All_curves!H1576)</f>
        <v>1296810.1299999999</v>
      </c>
      <c r="I1577">
        <f>IFERROR(VLOOKUP($A1577,Finnifty!$A$14:$I$486,I$15+1,FALSE),All_curves!I1576)</f>
        <v>1232258.6299999999</v>
      </c>
      <c r="J1577">
        <f>IFERROR(VLOOKUP($A1577,Banknifty!$A$14:$I$4860,2,FALSE),All_curves!J1576)</f>
        <v>20629570</v>
      </c>
      <c r="K1577">
        <f>IFERROR(VLOOKUP($A1577,Banknifty!$A$14:$I$4860,3,FALSE),All_curves!K1576)</f>
        <v>38435700</v>
      </c>
      <c r="L1577">
        <f>IFERROR(VLOOKUP($A1577,Banknifty!$A$14:$I$4860,4,FALSE),All_curves!L1576)</f>
        <v>26763562</v>
      </c>
      <c r="M1577">
        <f>IFERROR(VLOOKUP($A1577,Banknifty!$A$14:$I$4860,5,FALSE),All_curves!M1576)</f>
        <v>36243104</v>
      </c>
      <c r="N1577">
        <f>IFERROR(VLOOKUP($A1577,Banknifty!$A$14:$I$4860,6,FALSE),All_curves!N1576)</f>
        <v>22121822</v>
      </c>
      <c r="O1577">
        <f>IFERROR(VLOOKUP($A1577,Banknifty!$A$14:$I$4860,7,FALSE),All_curves!O1576)</f>
        <v>38659616</v>
      </c>
      <c r="P1577">
        <f>IFERROR(VLOOKUP($A1577,Banknifty!$A$14:$I$4860,8,FALSE),All_curves!P1576)</f>
        <v>38659616</v>
      </c>
      <c r="Q1577">
        <f>IFERROR(VLOOKUP($A1577,Banknifty!$A$14:$I$4860,9,FALSE),All_curves!Q1576)</f>
        <v>28175842</v>
      </c>
      <c r="R1577">
        <f>IFERROR(VLOOKUP($A1577,Nifty!$A$14:$I$4860,2,FALSE),All_curves!R1576)</f>
        <v>11271670</v>
      </c>
      <c r="S1577">
        <f>IFERROR(VLOOKUP($A1577,Nifty!$A$14:$I$4860,3,FALSE),All_curves!S1576)</f>
        <v>14581664</v>
      </c>
      <c r="T1577">
        <f>IFERROR(VLOOKUP($A1577,Nifty!$A$14:$I$4860,4,FALSE),All_curves!T1576)</f>
        <v>14324082</v>
      </c>
      <c r="U1577">
        <f>IFERROR(VLOOKUP($A1577,Nifty!$A$14:$I$4860,5,FALSE),All_curves!U1576)</f>
        <v>13771389</v>
      </c>
      <c r="V1577">
        <f>IFERROR(VLOOKUP($A1577,Nifty!$A$14:$I$4860,6,FALSE),All_curves!V1576)</f>
        <v>12434759</v>
      </c>
      <c r="W1577">
        <f>IFERROR(VLOOKUP($A1577,Nifty!$A$14:$I$4860,7,FALSE),All_curves!W1576)</f>
        <v>14832695</v>
      </c>
      <c r="X1577">
        <f>IFERROR(VLOOKUP($A1577,Nifty!$A$14:$I$4860,8,FALSE),All_curves!X1576)</f>
        <v>14353965</v>
      </c>
      <c r="Y1577">
        <f>IFERROR(VLOOKUP($A1577,Nifty!$A$14:$I$4860,9,FALSE),All_curves!Y1576)</f>
        <v>13193296</v>
      </c>
      <c r="AA1577" s="5">
        <f t="shared" ref="AA1577:AA1618" si="673">IFERROR(B1577/B1576-1,0)</f>
        <v>2.0813542684505748E-2</v>
      </c>
      <c r="AB1577" s="5">
        <f t="shared" ref="AB1577:AB1618" si="674">IFERROR(C1577/C1576-1,0)</f>
        <v>1.3715410326961885E-2</v>
      </c>
      <c r="AC1577" s="5">
        <f t="shared" ref="AC1577:AC1618" si="675">IFERROR(D1577/D1576-1,0)</f>
        <v>-1.3136520243706151E-5</v>
      </c>
      <c r="AD1577" s="5">
        <f t="shared" ref="AD1577:AD1618" si="676">IFERROR(E1577/E1576-1,0)</f>
        <v>2.7511989905188994E-3</v>
      </c>
      <c r="AE1577" s="5">
        <f t="shared" ref="AE1577:AE1618" si="677">IFERROR(F1577/F1576-1,0)</f>
        <v>8.7262889080934603E-3</v>
      </c>
      <c r="AF1577" s="5">
        <f t="shared" ref="AF1577:AF1618" si="678">IFERROR(G1577/G1576-1,0)</f>
        <v>2.0331728421316697E-3</v>
      </c>
      <c r="AG1577" s="5">
        <f t="shared" ref="AG1577:AG1618" si="679">IFERROR(H1577/H1576-1,0)</f>
        <v>5.818140922412729E-3</v>
      </c>
      <c r="AH1577" s="5">
        <f t="shared" ref="AH1577:AH1618" si="680">IFERROR(I1577/I1576-1,0)</f>
        <v>1.3513000794774577E-2</v>
      </c>
      <c r="AI1577" s="5">
        <f t="shared" si="656"/>
        <v>5.1079843681256509E-3</v>
      </c>
      <c r="AJ1577" s="5">
        <f t="shared" si="657"/>
        <v>4.5768245903592408E-3</v>
      </c>
      <c r="AK1577" s="5">
        <f t="shared" si="658"/>
        <v>3.9365881607216213E-3</v>
      </c>
      <c r="AL1577" s="5">
        <f t="shared" si="659"/>
        <v>4.3258796049412407E-3</v>
      </c>
      <c r="AM1577" s="5">
        <f t="shared" si="660"/>
        <v>3.2413090948670842E-3</v>
      </c>
      <c r="AN1577" s="5">
        <f t="shared" si="661"/>
        <v>4.2027314793409154E-3</v>
      </c>
      <c r="AO1577" s="5">
        <f t="shared" si="662"/>
        <v>4.2027314793409154E-3</v>
      </c>
      <c r="AP1577" s="5">
        <f t="shared" si="663"/>
        <v>2.7738012059548289E-3</v>
      </c>
      <c r="AQ1577" s="5">
        <f t="shared" si="664"/>
        <v>2.7787178362119747E-3</v>
      </c>
      <c r="AR1577" s="5">
        <f t="shared" si="665"/>
        <v>-1.696101404052075E-3</v>
      </c>
      <c r="AS1577" s="5">
        <f t="shared" si="666"/>
        <v>1.1934011639609388E-3</v>
      </c>
      <c r="AT1577" s="5">
        <f t="shared" si="667"/>
        <v>-2.589023531020529E-3</v>
      </c>
      <c r="AU1577" s="5">
        <f t="shared" si="668"/>
        <v>2.7788035145275281E-3</v>
      </c>
      <c r="AV1577" s="5">
        <f t="shared" si="669"/>
        <v>-1.6960679827122682E-3</v>
      </c>
      <c r="AW1577" s="5">
        <f t="shared" si="670"/>
        <v>1.1934277078200495E-3</v>
      </c>
      <c r="AX1577" s="5">
        <f t="shared" si="671"/>
        <v>1.7375478015169143E-4</v>
      </c>
      <c r="AZ1577" s="7">
        <f t="shared" ref="AZ1577:AZ1618" si="681">AZ1576*(1+BA1577)</f>
        <v>177.32994860875311</v>
      </c>
      <c r="BA1577" s="4">
        <f t="shared" si="672"/>
        <v>4.2442658757372532E-3</v>
      </c>
      <c r="BB1577" s="5">
        <f>AZ1577/MAX($AZ$16:AZ1577)-1</f>
        <v>-8.2716783664068538E-3</v>
      </c>
    </row>
    <row r="1578" spans="1:54" x14ac:dyDescent="0.25">
      <c r="A1578" s="3">
        <v>44861</v>
      </c>
      <c r="B1578">
        <f>IFERROR(VLOOKUP($A1578,Finnifty!$A$14:$I$486,B$15+1,FALSE),All_curves!B1577)</f>
        <v>1342286</v>
      </c>
      <c r="C1578">
        <f>IFERROR(VLOOKUP($A1578,Finnifty!$A$14:$I$486,C$15+1,FALSE),All_curves!C1577)</f>
        <v>1244434.25</v>
      </c>
      <c r="D1578">
        <f>IFERROR(VLOOKUP($A1578,Finnifty!$A$14:$I$486,D$15+1,FALSE),All_curves!D1577)</f>
        <v>1284950.5</v>
      </c>
      <c r="E1578">
        <f>IFERROR(VLOOKUP($A1578,Finnifty!$A$14:$I$486,E$15+1,FALSE),All_curves!E1577)</f>
        <v>1298088</v>
      </c>
      <c r="F1578">
        <f>IFERROR(VLOOKUP($A1578,Finnifty!$A$14:$I$486,F$15+1,FALSE),All_curves!F1577)</f>
        <v>1306671.1299999999</v>
      </c>
      <c r="G1578">
        <f>IFERROR(VLOOKUP($A1578,Finnifty!$A$14:$I$486,G$15+1,FALSE),All_curves!G1577)</f>
        <v>1337819.8799999999</v>
      </c>
      <c r="H1578">
        <f>IFERROR(VLOOKUP($A1578,Finnifty!$A$14:$I$486,H$15+1,FALSE),All_curves!H1577)</f>
        <v>1296810.1299999999</v>
      </c>
      <c r="I1578">
        <f>IFERROR(VLOOKUP($A1578,Finnifty!$A$14:$I$486,I$15+1,FALSE),All_curves!I1577)</f>
        <v>1231185.1299999999</v>
      </c>
      <c r="J1578">
        <f>IFERROR(VLOOKUP($A1578,Banknifty!$A$14:$I$4860,2,FALSE),All_curves!J1577)</f>
        <v>20444596</v>
      </c>
      <c r="K1578">
        <f>IFERROR(VLOOKUP($A1578,Banknifty!$A$14:$I$4860,3,FALSE),All_curves!K1577)</f>
        <v>38435700</v>
      </c>
      <c r="L1578">
        <f>IFERROR(VLOOKUP($A1578,Banknifty!$A$14:$I$4860,4,FALSE),All_curves!L1577)</f>
        <v>26763562</v>
      </c>
      <c r="M1578">
        <f>IFERROR(VLOOKUP($A1578,Banknifty!$A$14:$I$4860,5,FALSE),All_curves!M1577)</f>
        <v>36243104</v>
      </c>
      <c r="N1578">
        <f>IFERROR(VLOOKUP($A1578,Banknifty!$A$14:$I$4860,6,FALSE),All_curves!N1577)</f>
        <v>22061626</v>
      </c>
      <c r="O1578">
        <f>IFERROR(VLOOKUP($A1578,Banknifty!$A$14:$I$4860,7,FALSE),All_curves!O1577)</f>
        <v>38523244</v>
      </c>
      <c r="P1578">
        <f>IFERROR(VLOOKUP($A1578,Banknifty!$A$14:$I$4860,8,FALSE),All_curves!P1577)</f>
        <v>38523244</v>
      </c>
      <c r="Q1578">
        <f>IFERROR(VLOOKUP($A1578,Banknifty!$A$14:$I$4860,9,FALSE),All_curves!Q1577)</f>
        <v>28066890</v>
      </c>
      <c r="R1578">
        <f>IFERROR(VLOOKUP($A1578,Nifty!$A$14:$I$4860,2,FALSE),All_curves!R1577)</f>
        <v>11061375</v>
      </c>
      <c r="S1578">
        <f>IFERROR(VLOOKUP($A1578,Nifty!$A$14:$I$4860,3,FALSE),All_curves!S1577)</f>
        <v>14363061</v>
      </c>
      <c r="T1578">
        <f>IFERROR(VLOOKUP($A1578,Nifty!$A$14:$I$4860,4,FALSE),All_curves!T1577)</f>
        <v>14191887</v>
      </c>
      <c r="U1578">
        <f>IFERROR(VLOOKUP($A1578,Nifty!$A$14:$I$4860,5,FALSE),All_curves!U1577)</f>
        <v>13643351</v>
      </c>
      <c r="V1578">
        <f>IFERROR(VLOOKUP($A1578,Nifty!$A$14:$I$4860,6,FALSE),All_curves!V1577)</f>
        <v>12276816</v>
      </c>
      <c r="W1578">
        <f>IFERROR(VLOOKUP($A1578,Nifty!$A$14:$I$4860,7,FALSE),All_curves!W1577)</f>
        <v>14674051</v>
      </c>
      <c r="X1578">
        <f>IFERROR(VLOOKUP($A1578,Nifty!$A$14:$I$4860,8,FALSE),All_curves!X1577)</f>
        <v>14201937</v>
      </c>
      <c r="Y1578">
        <f>IFERROR(VLOOKUP($A1578,Nifty!$A$14:$I$4860,9,FALSE),All_curves!Y1577)</f>
        <v>13161647</v>
      </c>
      <c r="AA1578" s="5">
        <f t="shared" si="673"/>
        <v>-3.0108524696698113E-3</v>
      </c>
      <c r="AB1578" s="5">
        <f t="shared" si="674"/>
        <v>0</v>
      </c>
      <c r="AC1578" s="5">
        <f t="shared" si="675"/>
        <v>0</v>
      </c>
      <c r="AD1578" s="5">
        <f t="shared" si="676"/>
        <v>0</v>
      </c>
      <c r="AE1578" s="5">
        <f t="shared" si="677"/>
        <v>0</v>
      </c>
      <c r="AF1578" s="5">
        <f t="shared" si="678"/>
        <v>0</v>
      </c>
      <c r="AG1578" s="5">
        <f t="shared" si="679"/>
        <v>0</v>
      </c>
      <c r="AH1578" s="5">
        <f t="shared" si="680"/>
        <v>-8.7116452168811698E-4</v>
      </c>
      <c r="AI1578" s="5">
        <f t="shared" si="656"/>
        <v>-8.966449615769978E-3</v>
      </c>
      <c r="AJ1578" s="5">
        <f t="shared" si="657"/>
        <v>0</v>
      </c>
      <c r="AK1578" s="5">
        <f t="shared" si="658"/>
        <v>0</v>
      </c>
      <c r="AL1578" s="5">
        <f t="shared" si="659"/>
        <v>0</v>
      </c>
      <c r="AM1578" s="5">
        <f t="shared" si="660"/>
        <v>-2.7211140203551309E-3</v>
      </c>
      <c r="AN1578" s="5">
        <f t="shared" si="661"/>
        <v>-3.5275052913096294E-3</v>
      </c>
      <c r="AO1578" s="5">
        <f t="shared" si="662"/>
        <v>-3.5275052913096294E-3</v>
      </c>
      <c r="AP1578" s="5">
        <f t="shared" si="663"/>
        <v>-3.8668587082508754E-3</v>
      </c>
      <c r="AQ1578" s="5">
        <f t="shared" si="664"/>
        <v>-1.8656951454398496E-2</v>
      </c>
      <c r="AR1578" s="5">
        <f t="shared" si="665"/>
        <v>-1.4991636071164494E-2</v>
      </c>
      <c r="AS1578" s="5">
        <f t="shared" si="666"/>
        <v>-9.228863671682408E-3</v>
      </c>
      <c r="AT1578" s="5">
        <f t="shared" si="667"/>
        <v>-9.2973918607629491E-3</v>
      </c>
      <c r="AU1578" s="5">
        <f t="shared" si="668"/>
        <v>-1.2701733905739587E-2</v>
      </c>
      <c r="AV1578" s="5">
        <f t="shared" si="669"/>
        <v>-1.069556139326E-2</v>
      </c>
      <c r="AW1578" s="5">
        <f t="shared" si="670"/>
        <v>-1.0591359251607479E-2</v>
      </c>
      <c r="AX1578" s="5">
        <f t="shared" si="671"/>
        <v>-2.3988698502633854E-3</v>
      </c>
      <c r="AZ1578" s="7">
        <f t="shared" si="681"/>
        <v>176.47984496197205</v>
      </c>
      <c r="BA1578" s="4">
        <f>(AA1578*$AA$14%)+(AB1578*$AB$14%)+(AC1578*$AC$14%)+(AD1578*$AD$14%)+(AE1578*$AE$14%)+(AF1578*$AF$14%)+(AG1578*$AG$14%)+(AH1578*$AH$14%)+(AI1578*$AI$14%)+(AJ1578*$AJ$14%)+(AK1578*$AK$14%)+(AL1578*$AL$14%)+(AM1578*$AM$14%)+(AN1578*$AN$14%)+(AO1578*$AO$14%)+(AP1578*$AP$14%)+(AQ1578*$AQ$14%)+(AR1578*$AR$14%)+(AS1578*$AS$14%)+(AT1578*$AT$14%)+(AU1578*$AU$14%)+(AV1578*$AV$14%)+(AW1578*$AW$14%)+(AX1578*$AX$14%)</f>
        <v>-4.7939090573846654E-3</v>
      </c>
      <c r="BB1578" s="5">
        <f>AZ1578/MAX($AZ$16:AZ1578)-1</f>
        <v>-1.3025933749951091E-2</v>
      </c>
    </row>
    <row r="1579" spans="1:54" x14ac:dyDescent="0.25">
      <c r="A1579" s="3">
        <v>44862</v>
      </c>
      <c r="B1579">
        <f>IFERROR(VLOOKUP($A1579,Finnifty!$A$14:$I$486,B$15+1,FALSE),All_curves!B1578)</f>
        <v>1342286</v>
      </c>
      <c r="C1579">
        <f>IFERROR(VLOOKUP($A1579,Finnifty!$A$14:$I$486,C$15+1,FALSE),All_curves!C1578)</f>
        <v>1244434.25</v>
      </c>
      <c r="D1579">
        <f>IFERROR(VLOOKUP($A1579,Finnifty!$A$14:$I$486,D$15+1,FALSE),All_curves!D1578)</f>
        <v>1284950.5</v>
      </c>
      <c r="E1579">
        <f>IFERROR(VLOOKUP($A1579,Finnifty!$A$14:$I$486,E$15+1,FALSE),All_curves!E1578)</f>
        <v>1298088</v>
      </c>
      <c r="F1579">
        <f>IFERROR(VLOOKUP($A1579,Finnifty!$A$14:$I$486,F$15+1,FALSE),All_curves!F1578)</f>
        <v>1306671.1299999999</v>
      </c>
      <c r="G1579">
        <f>IFERROR(VLOOKUP($A1579,Finnifty!$A$14:$I$486,G$15+1,FALSE),All_curves!G1578)</f>
        <v>1337819.8799999999</v>
      </c>
      <c r="H1579">
        <f>IFERROR(VLOOKUP($A1579,Finnifty!$A$14:$I$486,H$15+1,FALSE),All_curves!H1578)</f>
        <v>1296810.1299999999</v>
      </c>
      <c r="I1579">
        <f>IFERROR(VLOOKUP($A1579,Finnifty!$A$14:$I$486,I$15+1,FALSE),All_curves!I1578)</f>
        <v>1231185.1299999999</v>
      </c>
      <c r="J1579">
        <f>IFERROR(VLOOKUP($A1579,Banknifty!$A$14:$I$4860,2,FALSE),All_curves!J1578)</f>
        <v>20450018</v>
      </c>
      <c r="K1579">
        <f>IFERROR(VLOOKUP($A1579,Banknifty!$A$14:$I$4860,3,FALSE),All_curves!K1578)</f>
        <v>38460608</v>
      </c>
      <c r="L1579">
        <f>IFERROR(VLOOKUP($A1579,Banknifty!$A$14:$I$4860,4,FALSE),All_curves!L1578)</f>
        <v>26745542</v>
      </c>
      <c r="M1579">
        <f>IFERROR(VLOOKUP($A1579,Banknifty!$A$14:$I$4860,5,FALSE),All_curves!M1578)</f>
        <v>36210560</v>
      </c>
      <c r="N1579">
        <f>IFERROR(VLOOKUP($A1579,Banknifty!$A$14:$I$4860,6,FALSE),All_curves!N1578)</f>
        <v>22095224</v>
      </c>
      <c r="O1579">
        <f>IFERROR(VLOOKUP($A1579,Banknifty!$A$14:$I$4860,7,FALSE),All_curves!O1578)</f>
        <v>38723740</v>
      </c>
      <c r="P1579">
        <f>IFERROR(VLOOKUP($A1579,Banknifty!$A$14:$I$4860,8,FALSE),All_curves!P1578)</f>
        <v>38723740</v>
      </c>
      <c r="Q1579">
        <f>IFERROR(VLOOKUP($A1579,Banknifty!$A$14:$I$4860,9,FALSE),All_curves!Q1578)</f>
        <v>28278948</v>
      </c>
      <c r="R1579">
        <f>IFERROR(VLOOKUP($A1579,Nifty!$A$14:$I$4860,2,FALSE),All_curves!R1578)</f>
        <v>11039774</v>
      </c>
      <c r="S1579">
        <f>IFERROR(VLOOKUP($A1579,Nifty!$A$14:$I$4860,3,FALSE),All_curves!S1578)</f>
        <v>14363061</v>
      </c>
      <c r="T1579">
        <f>IFERROR(VLOOKUP($A1579,Nifty!$A$14:$I$4860,4,FALSE),All_curves!T1578)</f>
        <v>14191887</v>
      </c>
      <c r="U1579">
        <f>IFERROR(VLOOKUP($A1579,Nifty!$A$14:$I$4860,5,FALSE),All_curves!U1578)</f>
        <v>13643351</v>
      </c>
      <c r="V1579">
        <f>IFERROR(VLOOKUP($A1579,Nifty!$A$14:$I$4860,6,FALSE),All_curves!V1578)</f>
        <v>12242019</v>
      </c>
      <c r="W1579">
        <f>IFERROR(VLOOKUP($A1579,Nifty!$A$14:$I$4860,7,FALSE),All_curves!W1578)</f>
        <v>14661092</v>
      </c>
      <c r="X1579">
        <f>IFERROR(VLOOKUP($A1579,Nifty!$A$14:$I$4860,8,FALSE),All_curves!X1578)</f>
        <v>14189395</v>
      </c>
      <c r="Y1579">
        <f>IFERROR(VLOOKUP($A1579,Nifty!$A$14:$I$4860,9,FALSE),All_curves!Y1578)</f>
        <v>13159138</v>
      </c>
      <c r="AA1579" s="5">
        <f t="shared" si="673"/>
        <v>0</v>
      </c>
      <c r="AB1579" s="5">
        <f t="shared" si="674"/>
        <v>0</v>
      </c>
      <c r="AC1579" s="5">
        <f t="shared" si="675"/>
        <v>0</v>
      </c>
      <c r="AD1579" s="5">
        <f t="shared" si="676"/>
        <v>0</v>
      </c>
      <c r="AE1579" s="5">
        <f t="shared" si="677"/>
        <v>0</v>
      </c>
      <c r="AF1579" s="5">
        <f t="shared" si="678"/>
        <v>0</v>
      </c>
      <c r="AG1579" s="5">
        <f t="shared" si="679"/>
        <v>0</v>
      </c>
      <c r="AH1579" s="5">
        <f t="shared" si="680"/>
        <v>0</v>
      </c>
      <c r="AI1579" s="5">
        <f t="shared" si="656"/>
        <v>2.6520455576628521E-4</v>
      </c>
      <c r="AJ1579" s="5">
        <f t="shared" si="657"/>
        <v>6.4804335552626213E-4</v>
      </c>
      <c r="AK1579" s="5">
        <f t="shared" si="658"/>
        <v>-6.7330350123051552E-4</v>
      </c>
      <c r="AL1579" s="5">
        <f t="shared" si="659"/>
        <v>-8.9793633569579256E-4</v>
      </c>
      <c r="AM1579" s="5">
        <f t="shared" si="660"/>
        <v>1.5229158539811216E-3</v>
      </c>
      <c r="AN1579" s="5">
        <f t="shared" si="661"/>
        <v>5.2045461176633001E-3</v>
      </c>
      <c r="AO1579" s="5">
        <f t="shared" si="662"/>
        <v>5.2045461176633001E-3</v>
      </c>
      <c r="AP1579" s="5">
        <f t="shared" si="663"/>
        <v>7.5554505682673412E-3</v>
      </c>
      <c r="AQ1579" s="5">
        <f t="shared" si="664"/>
        <v>-1.9528313613813575E-3</v>
      </c>
      <c r="AR1579" s="5">
        <f t="shared" si="665"/>
        <v>0</v>
      </c>
      <c r="AS1579" s="5">
        <f t="shared" si="666"/>
        <v>0</v>
      </c>
      <c r="AT1579" s="5">
        <f t="shared" si="667"/>
        <v>0</v>
      </c>
      <c r="AU1579" s="5">
        <f t="shared" si="668"/>
        <v>-2.8343668260565336E-3</v>
      </c>
      <c r="AV1579" s="5">
        <f t="shared" si="669"/>
        <v>-8.8312354918218539E-4</v>
      </c>
      <c r="AW1579" s="5">
        <f t="shared" si="670"/>
        <v>-8.8311897172899112E-4</v>
      </c>
      <c r="AX1579" s="5">
        <f t="shared" si="671"/>
        <v>-1.9062963776494968E-4</v>
      </c>
      <c r="AZ1579" s="7">
        <f t="shared" si="681"/>
        <v>176.56871283199183</v>
      </c>
      <c r="BA1579" s="4">
        <f t="shared" ref="BA1579:BA1618" si="682">(AA1579*$AA$14%)+(AB1579*$AB$14%)+(AC1579*$AC$14%)+(AD1579*$AD$14%)+(AE1579*$AE$14%)+(AF1579*$AF$14%)+(AG1579*$AG$14%)+(AH1579*$AH$14%)+(AI1579*$AI$14%)+(AJ1579*$AJ$14%)+(AK1579*$AK$14%)+(AL1579*$AL$14%)+(AM1579*$AM$14%)+(AN1579*$AN$14%)+(AO1579*$AO$14%)+(AP1579*$AP$14%)+(AQ1579*$AQ$14%)+(AR1579*$AR$14%)+(AS1579*$AS$14%)+(AT1579*$AT$14%)+(AU1579*$AU$14%)+(AV1579*$AV$14%)+(AW1579*$AW$14%)+(AX1579*$AX$14%)</f>
        <v>5.0355818274280362E-4</v>
      </c>
      <c r="BB1579" s="5">
        <f>AZ1579/MAX($AZ$16:AZ1579)-1</f>
        <v>-1.2528934882735876E-2</v>
      </c>
    </row>
    <row r="1580" spans="1:54" x14ac:dyDescent="0.25">
      <c r="A1580" s="3">
        <v>44865</v>
      </c>
      <c r="B1580">
        <f>IFERROR(VLOOKUP($A1580,Finnifty!$A$14:$I$486,B$15+1,FALSE),All_curves!B1579)</f>
        <v>1342286</v>
      </c>
      <c r="C1580">
        <f>IFERROR(VLOOKUP($A1580,Finnifty!$A$14:$I$486,C$15+1,FALSE),All_curves!C1579)</f>
        <v>1244434.25</v>
      </c>
      <c r="D1580">
        <f>IFERROR(VLOOKUP($A1580,Finnifty!$A$14:$I$486,D$15+1,FALSE),All_curves!D1579)</f>
        <v>1284950.5</v>
      </c>
      <c r="E1580">
        <f>IFERROR(VLOOKUP($A1580,Finnifty!$A$14:$I$486,E$15+1,FALSE),All_curves!E1579)</f>
        <v>1298088</v>
      </c>
      <c r="F1580">
        <f>IFERROR(VLOOKUP($A1580,Finnifty!$A$14:$I$486,F$15+1,FALSE),All_curves!F1579)</f>
        <v>1306671.1299999999</v>
      </c>
      <c r="G1580">
        <f>IFERROR(VLOOKUP($A1580,Finnifty!$A$14:$I$486,G$15+1,FALSE),All_curves!G1579)</f>
        <v>1337819.8799999999</v>
      </c>
      <c r="H1580">
        <f>IFERROR(VLOOKUP($A1580,Finnifty!$A$14:$I$486,H$15+1,FALSE),All_curves!H1579)</f>
        <v>1296810.1299999999</v>
      </c>
      <c r="I1580">
        <f>IFERROR(VLOOKUP($A1580,Finnifty!$A$14:$I$486,I$15+1,FALSE),All_curves!I1579)</f>
        <v>1231185.1299999999</v>
      </c>
      <c r="J1580">
        <f>IFERROR(VLOOKUP($A1580,Banknifty!$A$14:$I$4860,2,FALSE),All_curves!J1579)</f>
        <v>20372270</v>
      </c>
      <c r="K1580">
        <f>IFERROR(VLOOKUP($A1580,Banknifty!$A$14:$I$4860,3,FALSE),All_curves!K1579)</f>
        <v>38340728</v>
      </c>
      <c r="L1580">
        <f>IFERROR(VLOOKUP($A1580,Banknifty!$A$14:$I$4860,4,FALSE),All_curves!L1579)</f>
        <v>26699792</v>
      </c>
      <c r="M1580">
        <f>IFERROR(VLOOKUP($A1580,Banknifty!$A$14:$I$4860,5,FALSE),All_curves!M1579)</f>
        <v>36058124</v>
      </c>
      <c r="N1580">
        <f>IFERROR(VLOOKUP($A1580,Banknifty!$A$14:$I$4860,6,FALSE),All_curves!N1579)</f>
        <v>22059382</v>
      </c>
      <c r="O1580">
        <f>IFERROR(VLOOKUP($A1580,Banknifty!$A$14:$I$4860,7,FALSE),All_curves!O1579)</f>
        <v>38749392</v>
      </c>
      <c r="P1580">
        <f>IFERROR(VLOOKUP($A1580,Banknifty!$A$14:$I$4860,8,FALSE),All_curves!P1579)</f>
        <v>38749392</v>
      </c>
      <c r="Q1580">
        <f>IFERROR(VLOOKUP($A1580,Banknifty!$A$14:$I$4860,9,FALSE),All_curves!Q1579)</f>
        <v>28259184</v>
      </c>
      <c r="R1580">
        <f>IFERROR(VLOOKUP($A1580,Nifty!$A$14:$I$4860,2,FALSE),All_curves!R1579)</f>
        <v>11110430</v>
      </c>
      <c r="S1580">
        <f>IFERROR(VLOOKUP($A1580,Nifty!$A$14:$I$4860,3,FALSE),All_curves!S1579)</f>
        <v>14373323</v>
      </c>
      <c r="T1580">
        <f>IFERROR(VLOOKUP($A1580,Nifty!$A$14:$I$4860,4,FALSE),All_curves!T1579)</f>
        <v>14208590</v>
      </c>
      <c r="U1580">
        <f>IFERROR(VLOOKUP($A1580,Nifty!$A$14:$I$4860,5,FALSE),All_curves!U1579)</f>
        <v>13640370</v>
      </c>
      <c r="V1580">
        <f>IFERROR(VLOOKUP($A1580,Nifty!$A$14:$I$4860,6,FALSE),All_curves!V1579)</f>
        <v>12320370</v>
      </c>
      <c r="W1580">
        <f>IFERROR(VLOOKUP($A1580,Nifty!$A$14:$I$4860,7,FALSE),All_curves!W1579)</f>
        <v>14671567</v>
      </c>
      <c r="X1580">
        <f>IFERROR(VLOOKUP($A1580,Nifty!$A$14:$I$4860,8,FALSE),All_curves!X1579)</f>
        <v>14206095</v>
      </c>
      <c r="Y1580">
        <f>IFERROR(VLOOKUP($A1580,Nifty!$A$14:$I$4860,9,FALSE),All_curves!Y1579)</f>
        <v>13102869</v>
      </c>
      <c r="AA1580" s="5">
        <f t="shared" si="673"/>
        <v>0</v>
      </c>
      <c r="AB1580" s="5">
        <f t="shared" si="674"/>
        <v>0</v>
      </c>
      <c r="AC1580" s="5">
        <f t="shared" si="675"/>
        <v>0</v>
      </c>
      <c r="AD1580" s="5">
        <f t="shared" si="676"/>
        <v>0</v>
      </c>
      <c r="AE1580" s="5">
        <f t="shared" si="677"/>
        <v>0</v>
      </c>
      <c r="AF1580" s="5">
        <f t="shared" si="678"/>
        <v>0</v>
      </c>
      <c r="AG1580" s="5">
        <f t="shared" si="679"/>
        <v>0</v>
      </c>
      <c r="AH1580" s="5">
        <f t="shared" si="680"/>
        <v>0</v>
      </c>
      <c r="AI1580" s="5">
        <f t="shared" si="656"/>
        <v>-3.8018548443331524E-3</v>
      </c>
      <c r="AJ1580" s="5">
        <f t="shared" si="657"/>
        <v>-3.1169554053851467E-3</v>
      </c>
      <c r="AK1580" s="5">
        <f t="shared" si="658"/>
        <v>-1.7105654467574061E-3</v>
      </c>
      <c r="AL1580" s="5">
        <f t="shared" si="659"/>
        <v>-4.2097112002686954E-3</v>
      </c>
      <c r="AM1580" s="5">
        <f t="shared" si="660"/>
        <v>-1.622160517585125E-3</v>
      </c>
      <c r="AN1580" s="5">
        <f t="shared" si="661"/>
        <v>6.6243601470317159E-4</v>
      </c>
      <c r="AO1580" s="5">
        <f t="shared" si="662"/>
        <v>6.6243601470317159E-4</v>
      </c>
      <c r="AP1580" s="5">
        <f t="shared" si="663"/>
        <v>-6.9889445675275219E-4</v>
      </c>
      <c r="AQ1580" s="5">
        <f t="shared" si="664"/>
        <v>6.4001310171748482E-3</v>
      </c>
      <c r="AR1580" s="5">
        <f t="shared" si="665"/>
        <v>7.1447165753868447E-4</v>
      </c>
      <c r="AS1580" s="5">
        <f t="shared" si="666"/>
        <v>1.1769400362333649E-3</v>
      </c>
      <c r="AT1580" s="5">
        <f t="shared" si="667"/>
        <v>-2.1849470852142172E-4</v>
      </c>
      <c r="AU1580" s="5">
        <f t="shared" si="668"/>
        <v>6.4001697759168419E-3</v>
      </c>
      <c r="AV1580" s="5">
        <f t="shared" si="669"/>
        <v>7.1447611132913202E-4</v>
      </c>
      <c r="AW1580" s="5">
        <f t="shared" si="670"/>
        <v>1.1769353097859092E-3</v>
      </c>
      <c r="AX1580" s="5">
        <f t="shared" si="671"/>
        <v>-4.2760399655357162E-3</v>
      </c>
      <c r="AZ1580" s="7">
        <f t="shared" si="681"/>
        <v>176.55586245088185</v>
      </c>
      <c r="BA1580" s="4">
        <f t="shared" si="682"/>
        <v>-7.2778358656429005E-5</v>
      </c>
      <c r="BB1580" s="5">
        <f>AZ1580/MAX($AZ$16:AZ1580)-1</f>
        <v>-1.2600801406075779E-2</v>
      </c>
    </row>
    <row r="1581" spans="1:54" x14ac:dyDescent="0.25">
      <c r="A1581" s="3">
        <v>44866</v>
      </c>
      <c r="B1581">
        <f>IFERROR(VLOOKUP($A1581,Finnifty!$A$14:$I$486,B$15+1,FALSE),All_curves!B1580)</f>
        <v>1336076.8799999999</v>
      </c>
      <c r="C1581">
        <f>IFERROR(VLOOKUP($A1581,Finnifty!$A$14:$I$486,C$15+1,FALSE),All_curves!C1580)</f>
        <v>1234098.3799999999</v>
      </c>
      <c r="D1581">
        <f>IFERROR(VLOOKUP($A1581,Finnifty!$A$14:$I$486,D$15+1,FALSE),All_curves!D1580)</f>
        <v>1278857.8799999999</v>
      </c>
      <c r="E1581">
        <f>IFERROR(VLOOKUP($A1581,Finnifty!$A$14:$I$486,E$15+1,FALSE),All_curves!E1580)</f>
        <v>1298088</v>
      </c>
      <c r="F1581">
        <f>IFERROR(VLOOKUP($A1581,Finnifty!$A$14:$I$486,F$15+1,FALSE),All_curves!F1580)</f>
        <v>1300127.8799999999</v>
      </c>
      <c r="G1581">
        <f>IFERROR(VLOOKUP($A1581,Finnifty!$A$14:$I$486,G$15+1,FALSE),All_curves!G1580)</f>
        <v>1326861.1299999999</v>
      </c>
      <c r="H1581">
        <f>IFERROR(VLOOKUP($A1581,Finnifty!$A$14:$I$486,H$15+1,FALSE),All_curves!H1580)</f>
        <v>1290661.25</v>
      </c>
      <c r="I1581">
        <f>IFERROR(VLOOKUP($A1581,Finnifty!$A$14:$I$486,I$15+1,FALSE),All_curves!I1580)</f>
        <v>1231185.1299999999</v>
      </c>
      <c r="J1581">
        <f>IFERROR(VLOOKUP($A1581,Banknifty!$A$14:$I$4860,2,FALSE),All_curves!J1580)</f>
        <v>20263126</v>
      </c>
      <c r="K1581">
        <f>IFERROR(VLOOKUP($A1581,Banknifty!$A$14:$I$4860,3,FALSE),All_curves!K1580)</f>
        <v>38128856</v>
      </c>
      <c r="L1581">
        <f>IFERROR(VLOOKUP($A1581,Banknifty!$A$14:$I$4860,4,FALSE),All_curves!L1580)</f>
        <v>26684218</v>
      </c>
      <c r="M1581">
        <f>IFERROR(VLOOKUP($A1581,Banknifty!$A$14:$I$4860,5,FALSE),All_curves!M1580)</f>
        <v>36058124</v>
      </c>
      <c r="N1581">
        <f>IFERROR(VLOOKUP($A1581,Banknifty!$A$14:$I$4860,6,FALSE),All_curves!N1580)</f>
        <v>22172062</v>
      </c>
      <c r="O1581">
        <f>IFERROR(VLOOKUP($A1581,Banknifty!$A$14:$I$4860,7,FALSE),All_curves!O1580)</f>
        <v>38926740</v>
      </c>
      <c r="P1581">
        <f>IFERROR(VLOOKUP($A1581,Banknifty!$A$14:$I$4860,8,FALSE),All_curves!P1580)</f>
        <v>38926740</v>
      </c>
      <c r="Q1581">
        <f>IFERROR(VLOOKUP($A1581,Banknifty!$A$14:$I$4860,9,FALSE),All_curves!Q1580)</f>
        <v>28381430</v>
      </c>
      <c r="R1581">
        <f>IFERROR(VLOOKUP($A1581,Nifty!$A$14:$I$4860,2,FALSE),All_curves!R1580)</f>
        <v>11166683</v>
      </c>
      <c r="S1581">
        <f>IFERROR(VLOOKUP($A1581,Nifty!$A$14:$I$4860,3,FALSE),All_curves!S1580)</f>
        <v>14398261</v>
      </c>
      <c r="T1581">
        <f>IFERROR(VLOOKUP($A1581,Nifty!$A$14:$I$4860,4,FALSE),All_curves!T1580)</f>
        <v>14261592</v>
      </c>
      <c r="U1581">
        <f>IFERROR(VLOOKUP($A1581,Nifty!$A$14:$I$4860,5,FALSE),All_curves!U1580)</f>
        <v>13665197</v>
      </c>
      <c r="V1581">
        <f>IFERROR(VLOOKUP($A1581,Nifty!$A$14:$I$4860,6,FALSE),All_curves!V1580)</f>
        <v>12382749</v>
      </c>
      <c r="W1581">
        <f>IFERROR(VLOOKUP($A1581,Nifty!$A$14:$I$4860,7,FALSE),All_curves!W1580)</f>
        <v>14697023</v>
      </c>
      <c r="X1581">
        <f>IFERROR(VLOOKUP($A1581,Nifty!$A$14:$I$4860,8,FALSE),All_curves!X1580)</f>
        <v>14259087</v>
      </c>
      <c r="Y1581">
        <f>IFERROR(VLOOKUP($A1581,Nifty!$A$14:$I$4860,9,FALSE),All_curves!Y1580)</f>
        <v>13102869</v>
      </c>
      <c r="AA1581" s="5">
        <f t="shared" si="673"/>
        <v>-4.6257801988548453E-3</v>
      </c>
      <c r="AB1581" s="5">
        <f t="shared" si="674"/>
        <v>-8.305677861245031E-3</v>
      </c>
      <c r="AC1581" s="5">
        <f t="shared" si="675"/>
        <v>-4.7415211714382233E-3</v>
      </c>
      <c r="AD1581" s="5">
        <f t="shared" si="676"/>
        <v>0</v>
      </c>
      <c r="AE1581" s="5">
        <f t="shared" si="677"/>
        <v>-5.0075721807675277E-3</v>
      </c>
      <c r="AF1581" s="5">
        <f t="shared" si="678"/>
        <v>-8.1914988436261327E-3</v>
      </c>
      <c r="AG1581" s="5">
        <f t="shared" si="679"/>
        <v>-4.7415422333259016E-3</v>
      </c>
      <c r="AH1581" s="5">
        <f t="shared" si="680"/>
        <v>0</v>
      </c>
      <c r="AI1581" s="5">
        <f t="shared" si="656"/>
        <v>-5.3574785725890584E-3</v>
      </c>
      <c r="AJ1581" s="5">
        <f t="shared" si="657"/>
        <v>-5.5260296570268652E-3</v>
      </c>
      <c r="AK1581" s="5">
        <f t="shared" si="658"/>
        <v>-5.8330042421306239E-4</v>
      </c>
      <c r="AL1581" s="5">
        <f t="shared" si="659"/>
        <v>0</v>
      </c>
      <c r="AM1581" s="5">
        <f t="shared" si="660"/>
        <v>5.1080306782846918E-3</v>
      </c>
      <c r="AN1581" s="5">
        <f t="shared" si="661"/>
        <v>4.5767943920256293E-3</v>
      </c>
      <c r="AO1581" s="5">
        <f t="shared" si="662"/>
        <v>4.5767943920256293E-3</v>
      </c>
      <c r="AP1581" s="5">
        <f t="shared" si="663"/>
        <v>4.3258857014414343E-3</v>
      </c>
      <c r="AQ1581" s="5">
        <f t="shared" si="664"/>
        <v>5.0630803668265667E-3</v>
      </c>
      <c r="AR1581" s="5">
        <f t="shared" si="665"/>
        <v>1.7350198002230588E-3</v>
      </c>
      <c r="AS1581" s="5">
        <f t="shared" si="666"/>
        <v>3.7302786553767842E-3</v>
      </c>
      <c r="AT1581" s="5">
        <f t="shared" si="667"/>
        <v>1.8201119177851943E-3</v>
      </c>
      <c r="AU1581" s="5">
        <f t="shared" si="668"/>
        <v>5.0630784627410108E-3</v>
      </c>
      <c r="AV1581" s="5">
        <f t="shared" si="669"/>
        <v>1.7350566575471404E-3</v>
      </c>
      <c r="AW1581" s="5">
        <f t="shared" si="670"/>
        <v>3.7302298766832553E-3</v>
      </c>
      <c r="AX1581" s="5">
        <f t="shared" si="671"/>
        <v>0</v>
      </c>
      <c r="AZ1581" s="7">
        <f t="shared" si="681"/>
        <v>176.51454808302736</v>
      </c>
      <c r="BA1581" s="4">
        <f t="shared" si="682"/>
        <v>-2.3400167675526011E-4</v>
      </c>
      <c r="BB1581" s="5">
        <f>AZ1581/MAX($AZ$16:AZ1581)-1</f>
        <v>-1.2831854474173676E-2</v>
      </c>
    </row>
    <row r="1582" spans="1:54" x14ac:dyDescent="0.25">
      <c r="A1582" s="3">
        <v>44867</v>
      </c>
      <c r="B1582">
        <f>IFERROR(VLOOKUP($A1582,Finnifty!$A$14:$I$486,B$15+1,FALSE),All_curves!B1581)</f>
        <v>1332124.25</v>
      </c>
      <c r="C1582">
        <f>IFERROR(VLOOKUP($A1582,Finnifty!$A$14:$I$486,C$15+1,FALSE),All_curves!C1581)</f>
        <v>1234098.3799999999</v>
      </c>
      <c r="D1582">
        <f>IFERROR(VLOOKUP($A1582,Finnifty!$A$14:$I$486,D$15+1,FALSE),All_curves!D1581)</f>
        <v>1278857.8799999999</v>
      </c>
      <c r="E1582">
        <f>IFERROR(VLOOKUP($A1582,Finnifty!$A$14:$I$486,E$15+1,FALSE),All_curves!E1581)</f>
        <v>1298088</v>
      </c>
      <c r="F1582">
        <f>IFERROR(VLOOKUP($A1582,Finnifty!$A$14:$I$486,F$15+1,FALSE),All_curves!F1581)</f>
        <v>1300127.8799999999</v>
      </c>
      <c r="G1582">
        <f>IFERROR(VLOOKUP($A1582,Finnifty!$A$14:$I$486,G$15+1,FALSE),All_curves!G1581)</f>
        <v>1326861.1299999999</v>
      </c>
      <c r="H1582">
        <f>IFERROR(VLOOKUP($A1582,Finnifty!$A$14:$I$486,H$15+1,FALSE),All_curves!H1581)</f>
        <v>1290661.25</v>
      </c>
      <c r="I1582">
        <f>IFERROR(VLOOKUP($A1582,Finnifty!$A$14:$I$486,I$15+1,FALSE),All_curves!I1581)</f>
        <v>1231185.1299999999</v>
      </c>
      <c r="J1582">
        <f>IFERROR(VLOOKUP($A1582,Banknifty!$A$14:$I$4860,2,FALSE),All_curves!J1581)</f>
        <v>20246434</v>
      </c>
      <c r="K1582">
        <f>IFERROR(VLOOKUP($A1582,Banknifty!$A$14:$I$4860,3,FALSE),All_curves!K1581)</f>
        <v>38122060</v>
      </c>
      <c r="L1582">
        <f>IFERROR(VLOOKUP($A1582,Banknifty!$A$14:$I$4860,4,FALSE),All_curves!L1581)</f>
        <v>26672686</v>
      </c>
      <c r="M1582">
        <f>IFERROR(VLOOKUP($A1582,Banknifty!$A$14:$I$4860,5,FALSE),All_curves!M1581)</f>
        <v>36058124</v>
      </c>
      <c r="N1582">
        <f>IFERROR(VLOOKUP($A1582,Banknifty!$A$14:$I$4860,6,FALSE),All_curves!N1581)</f>
        <v>22082938</v>
      </c>
      <c r="O1582">
        <f>IFERROR(VLOOKUP($A1582,Banknifty!$A$14:$I$4860,7,FALSE),All_curves!O1581)</f>
        <v>38926740</v>
      </c>
      <c r="P1582">
        <f>IFERROR(VLOOKUP($A1582,Banknifty!$A$14:$I$4860,8,FALSE),All_curves!P1581)</f>
        <v>38926740</v>
      </c>
      <c r="Q1582">
        <f>IFERROR(VLOOKUP($A1582,Banknifty!$A$14:$I$4860,9,FALSE),All_curves!Q1581)</f>
        <v>28381430</v>
      </c>
      <c r="R1582">
        <f>IFERROR(VLOOKUP($A1582,Nifty!$A$14:$I$4860,2,FALSE),All_curves!R1581)</f>
        <v>11156078</v>
      </c>
      <c r="S1582">
        <f>IFERROR(VLOOKUP($A1582,Nifty!$A$14:$I$4860,3,FALSE),All_curves!S1581)</f>
        <v>14379981</v>
      </c>
      <c r="T1582">
        <f>IFERROR(VLOOKUP($A1582,Nifty!$A$14:$I$4860,4,FALSE),All_curves!T1581)</f>
        <v>14258575</v>
      </c>
      <c r="U1582">
        <f>IFERROR(VLOOKUP($A1582,Nifty!$A$14:$I$4860,5,FALSE),All_curves!U1581)</f>
        <v>13665197</v>
      </c>
      <c r="V1582">
        <f>IFERROR(VLOOKUP($A1582,Nifty!$A$14:$I$4860,6,FALSE),All_curves!V1581)</f>
        <v>12370989</v>
      </c>
      <c r="W1582">
        <f>IFERROR(VLOOKUP($A1582,Nifty!$A$14:$I$4860,7,FALSE),All_curves!W1581)</f>
        <v>14678363</v>
      </c>
      <c r="X1582">
        <f>IFERROR(VLOOKUP($A1582,Nifty!$A$14:$I$4860,8,FALSE),All_curves!X1581)</f>
        <v>14256071</v>
      </c>
      <c r="Y1582">
        <f>IFERROR(VLOOKUP($A1582,Nifty!$A$14:$I$4860,9,FALSE),All_curves!Y1581)</f>
        <v>13100006</v>
      </c>
      <c r="AA1582" s="5">
        <f t="shared" si="673"/>
        <v>-2.9583851492137603E-3</v>
      </c>
      <c r="AB1582" s="5">
        <f t="shared" si="674"/>
        <v>0</v>
      </c>
      <c r="AC1582" s="5">
        <f t="shared" si="675"/>
        <v>0</v>
      </c>
      <c r="AD1582" s="5">
        <f t="shared" si="676"/>
        <v>0</v>
      </c>
      <c r="AE1582" s="5">
        <f t="shared" si="677"/>
        <v>0</v>
      </c>
      <c r="AF1582" s="5">
        <f t="shared" si="678"/>
        <v>0</v>
      </c>
      <c r="AG1582" s="5">
        <f t="shared" si="679"/>
        <v>0</v>
      </c>
      <c r="AH1582" s="5">
        <f t="shared" si="680"/>
        <v>0</v>
      </c>
      <c r="AI1582" s="5">
        <f t="shared" si="656"/>
        <v>-8.2376233558434375E-4</v>
      </c>
      <c r="AJ1582" s="5">
        <f t="shared" si="657"/>
        <v>-1.7823771056757476E-4</v>
      </c>
      <c r="AK1582" s="5">
        <f t="shared" si="658"/>
        <v>-4.3216555943292878E-4</v>
      </c>
      <c r="AL1582" s="5">
        <f t="shared" si="659"/>
        <v>0</v>
      </c>
      <c r="AM1582" s="5">
        <f t="shared" si="660"/>
        <v>-4.0196532014027397E-3</v>
      </c>
      <c r="AN1582" s="5">
        <f t="shared" si="661"/>
        <v>0</v>
      </c>
      <c r="AO1582" s="5">
        <f t="shared" si="662"/>
        <v>0</v>
      </c>
      <c r="AP1582" s="5">
        <f t="shared" si="663"/>
        <v>0</v>
      </c>
      <c r="AQ1582" s="5">
        <f t="shared" si="664"/>
        <v>-9.4970010342376732E-4</v>
      </c>
      <c r="AR1582" s="5">
        <f t="shared" si="665"/>
        <v>-1.2695977660079905E-3</v>
      </c>
      <c r="AS1582" s="5">
        <f t="shared" si="666"/>
        <v>-2.1154721015714806E-4</v>
      </c>
      <c r="AT1582" s="5">
        <f t="shared" si="667"/>
        <v>0</v>
      </c>
      <c r="AU1582" s="5">
        <f t="shared" si="668"/>
        <v>-9.4970834020779993E-4</v>
      </c>
      <c r="AV1582" s="5">
        <f t="shared" si="669"/>
        <v>-1.2696448797827609E-3</v>
      </c>
      <c r="AW1582" s="5">
        <f t="shared" si="670"/>
        <v>-2.1151424351362191E-4</v>
      </c>
      <c r="AX1582" s="5">
        <f t="shared" si="671"/>
        <v>-2.1850176476612138E-4</v>
      </c>
      <c r="AZ1582" s="7">
        <f t="shared" si="681"/>
        <v>176.41531441167621</v>
      </c>
      <c r="BA1582" s="4">
        <f t="shared" si="682"/>
        <v>-5.6218409433585648E-4</v>
      </c>
      <c r="BB1582" s="5">
        <f>AZ1582/MAX($AZ$16:AZ1582)-1</f>
        <v>-1.3386824704023303E-2</v>
      </c>
    </row>
    <row r="1583" spans="1:54" x14ac:dyDescent="0.25">
      <c r="A1583" s="3">
        <v>44868</v>
      </c>
      <c r="B1583">
        <f>IFERROR(VLOOKUP($A1583,Finnifty!$A$14:$I$486,B$15+1,FALSE),All_curves!B1582)</f>
        <v>1326849.75</v>
      </c>
      <c r="C1583">
        <f>IFERROR(VLOOKUP($A1583,Finnifty!$A$14:$I$486,C$15+1,FALSE),All_curves!C1582)</f>
        <v>1231354.75</v>
      </c>
      <c r="D1583">
        <f>IFERROR(VLOOKUP($A1583,Finnifty!$A$14:$I$486,D$15+1,FALSE),All_curves!D1582)</f>
        <v>1276597.3799999999</v>
      </c>
      <c r="E1583">
        <f>IFERROR(VLOOKUP($A1583,Finnifty!$A$14:$I$486,E$15+1,FALSE),All_curves!E1582)</f>
        <v>1298088</v>
      </c>
      <c r="F1583">
        <f>IFERROR(VLOOKUP($A1583,Finnifty!$A$14:$I$486,F$15+1,FALSE),All_curves!F1582)</f>
        <v>1297823.6299999999</v>
      </c>
      <c r="G1583">
        <f>IFERROR(VLOOKUP($A1583,Finnifty!$A$14:$I$486,G$15+1,FALSE),All_curves!G1582)</f>
        <v>1323911.25</v>
      </c>
      <c r="H1583">
        <f>IFERROR(VLOOKUP($A1583,Finnifty!$A$14:$I$486,H$15+1,FALSE),All_curves!H1582)</f>
        <v>1288379.8799999999</v>
      </c>
      <c r="I1583">
        <f>IFERROR(VLOOKUP($A1583,Finnifty!$A$14:$I$486,I$15+1,FALSE),All_curves!I1582)</f>
        <v>1229213.1299999999</v>
      </c>
      <c r="J1583">
        <f>IFERROR(VLOOKUP($A1583,Banknifty!$A$14:$I$4860,2,FALSE),All_curves!J1582)</f>
        <v>20154370</v>
      </c>
      <c r="K1583">
        <f>IFERROR(VLOOKUP($A1583,Banknifty!$A$14:$I$4860,3,FALSE),All_curves!K1582)</f>
        <v>37764380</v>
      </c>
      <c r="L1583">
        <f>IFERROR(VLOOKUP($A1583,Banknifty!$A$14:$I$4860,4,FALSE),All_curves!L1582)</f>
        <v>26374280</v>
      </c>
      <c r="M1583">
        <f>IFERROR(VLOOKUP($A1583,Banknifty!$A$14:$I$4860,5,FALSE),All_curves!M1582)</f>
        <v>35876248</v>
      </c>
      <c r="N1583">
        <f>IFERROR(VLOOKUP($A1583,Banknifty!$A$14:$I$4860,6,FALSE),All_curves!N1582)</f>
        <v>22088796</v>
      </c>
      <c r="O1583">
        <f>IFERROR(VLOOKUP($A1583,Banknifty!$A$14:$I$4860,7,FALSE),All_curves!O1582)</f>
        <v>38951968</v>
      </c>
      <c r="P1583">
        <f>IFERROR(VLOOKUP($A1583,Banknifty!$A$14:$I$4860,8,FALSE),All_curves!P1582)</f>
        <v>38951968</v>
      </c>
      <c r="Q1583">
        <f>IFERROR(VLOOKUP($A1583,Banknifty!$A$14:$I$4860,9,FALSE),All_curves!Q1582)</f>
        <v>28355944</v>
      </c>
      <c r="R1583">
        <f>IFERROR(VLOOKUP($A1583,Nifty!$A$14:$I$4860,2,FALSE),All_curves!R1582)</f>
        <v>11175045</v>
      </c>
      <c r="S1583">
        <f>IFERROR(VLOOKUP($A1583,Nifty!$A$14:$I$4860,3,FALSE),All_curves!S1582)</f>
        <v>14277155</v>
      </c>
      <c r="T1583">
        <f>IFERROR(VLOOKUP($A1583,Nifty!$A$14:$I$4860,4,FALSE),All_curves!T1582)</f>
        <v>14282361</v>
      </c>
      <c r="U1583">
        <f>IFERROR(VLOOKUP($A1583,Nifty!$A$14:$I$4860,5,FALSE),All_curves!U1582)</f>
        <v>13665197</v>
      </c>
      <c r="V1583">
        <f>IFERROR(VLOOKUP($A1583,Nifty!$A$14:$I$4860,6,FALSE),All_curves!V1582)</f>
        <v>12374818</v>
      </c>
      <c r="W1583">
        <f>IFERROR(VLOOKUP($A1583,Nifty!$A$14:$I$4860,7,FALSE),All_curves!W1582)</f>
        <v>14683509</v>
      </c>
      <c r="X1583">
        <f>IFERROR(VLOOKUP($A1583,Nifty!$A$14:$I$4860,8,FALSE),All_curves!X1582)</f>
        <v>14279853</v>
      </c>
      <c r="Y1583">
        <f>IFERROR(VLOOKUP($A1583,Nifty!$A$14:$I$4860,9,FALSE),All_curves!Y1582)</f>
        <v>13123850</v>
      </c>
      <c r="AA1583" s="5">
        <f t="shared" si="673"/>
        <v>-3.9594654928022388E-3</v>
      </c>
      <c r="AB1583" s="5">
        <f t="shared" si="674"/>
        <v>-2.2231858046842801E-3</v>
      </c>
      <c r="AC1583" s="5">
        <f t="shared" si="675"/>
        <v>-1.7675928149264442E-3</v>
      </c>
      <c r="AD1583" s="5">
        <f t="shared" si="676"/>
        <v>0</v>
      </c>
      <c r="AE1583" s="5">
        <f t="shared" si="677"/>
        <v>-1.7723256576883673E-3</v>
      </c>
      <c r="AF1583" s="5">
        <f t="shared" si="678"/>
        <v>-2.2232017603830423E-3</v>
      </c>
      <c r="AG1583" s="5">
        <f t="shared" si="679"/>
        <v>-1.7675978108121493E-3</v>
      </c>
      <c r="AH1583" s="5">
        <f t="shared" si="680"/>
        <v>-1.6017087535812324E-3</v>
      </c>
      <c r="AI1583" s="5">
        <f t="shared" si="656"/>
        <v>-4.5471711215910871E-3</v>
      </c>
      <c r="AJ1583" s="5">
        <f t="shared" si="657"/>
        <v>-9.3824940205224916E-3</v>
      </c>
      <c r="AK1583" s="5">
        <f t="shared" si="658"/>
        <v>-1.118769965649502E-2</v>
      </c>
      <c r="AL1583" s="5">
        <f t="shared" si="659"/>
        <v>-5.0439673456111889E-3</v>
      </c>
      <c r="AM1583" s="5">
        <f t="shared" si="660"/>
        <v>2.6527267340958893E-4</v>
      </c>
      <c r="AN1583" s="5">
        <f t="shared" si="661"/>
        <v>6.4808920551784333E-4</v>
      </c>
      <c r="AO1583" s="5">
        <f t="shared" si="662"/>
        <v>6.4808920551784333E-4</v>
      </c>
      <c r="AP1583" s="5">
        <f t="shared" si="663"/>
        <v>-8.9798153229070365E-4</v>
      </c>
      <c r="AQ1583" s="5">
        <f t="shared" si="664"/>
        <v>1.7001494611277312E-3</v>
      </c>
      <c r="AR1583" s="5">
        <f t="shared" si="665"/>
        <v>-7.1506353172511306E-3</v>
      </c>
      <c r="AS1583" s="5">
        <f t="shared" si="666"/>
        <v>1.6681891423231399E-3</v>
      </c>
      <c r="AT1583" s="5">
        <f t="shared" si="667"/>
        <v>0</v>
      </c>
      <c r="AU1583" s="5">
        <f t="shared" si="668"/>
        <v>3.0951446161653351E-4</v>
      </c>
      <c r="AV1583" s="5">
        <f t="shared" si="669"/>
        <v>3.5058405354870814E-4</v>
      </c>
      <c r="AW1583" s="5">
        <f t="shared" si="670"/>
        <v>1.668201568300276E-3</v>
      </c>
      <c r="AX1583" s="5">
        <f t="shared" si="671"/>
        <v>1.8201518380984716E-3</v>
      </c>
      <c r="AZ1583" s="7">
        <f t="shared" si="681"/>
        <v>176.0886021768888</v>
      </c>
      <c r="BA1583" s="4">
        <f t="shared" si="682"/>
        <v>-1.8519493949658021E-3</v>
      </c>
      <c r="BB1583" s="5">
        <f>AZ1583/MAX($AZ$16:AZ1583)-1</f>
        <v>-1.5213982377077939E-2</v>
      </c>
    </row>
    <row r="1584" spans="1:54" x14ac:dyDescent="0.25">
      <c r="A1584" s="3">
        <v>44869</v>
      </c>
      <c r="B1584">
        <f>IFERROR(VLOOKUP($A1584,Finnifty!$A$14:$I$486,B$15+1,FALSE),All_curves!B1583)</f>
        <v>1327449.3799999999</v>
      </c>
      <c r="C1584">
        <f>IFERROR(VLOOKUP($A1584,Finnifty!$A$14:$I$486,C$15+1,FALSE),All_curves!C1583)</f>
        <v>1225606.3799999999</v>
      </c>
      <c r="D1584">
        <f>IFERROR(VLOOKUP($A1584,Finnifty!$A$14:$I$486,D$15+1,FALSE),All_curves!D1583)</f>
        <v>1277175.1299999999</v>
      </c>
      <c r="E1584">
        <f>IFERROR(VLOOKUP($A1584,Finnifty!$A$14:$I$486,E$15+1,FALSE),All_curves!E1583)</f>
        <v>1294448.25</v>
      </c>
      <c r="F1584">
        <f>IFERROR(VLOOKUP($A1584,Finnifty!$A$14:$I$486,F$15+1,FALSE),All_curves!F1583)</f>
        <v>1298410.1299999999</v>
      </c>
      <c r="G1584">
        <f>IFERROR(VLOOKUP($A1584,Finnifty!$A$14:$I$486,G$15+1,FALSE),All_curves!G1583)</f>
        <v>1317730.75</v>
      </c>
      <c r="H1584">
        <f>IFERROR(VLOOKUP($A1584,Finnifty!$A$14:$I$486,H$15+1,FALSE),All_curves!H1583)</f>
        <v>1288962.8799999999</v>
      </c>
      <c r="I1584">
        <f>IFERROR(VLOOKUP($A1584,Finnifty!$A$14:$I$486,I$15+1,FALSE),All_curves!I1583)</f>
        <v>1224123.25</v>
      </c>
      <c r="J1584">
        <f>IFERROR(VLOOKUP($A1584,Banknifty!$A$14:$I$4860,2,FALSE),All_curves!J1583)</f>
        <v>20154370</v>
      </c>
      <c r="K1584">
        <f>IFERROR(VLOOKUP($A1584,Banknifty!$A$14:$I$4860,3,FALSE),All_curves!K1583)</f>
        <v>37694860</v>
      </c>
      <c r="L1584">
        <f>IFERROR(VLOOKUP($A1584,Banknifty!$A$14:$I$4860,4,FALSE),All_curves!L1583)</f>
        <v>26374280</v>
      </c>
      <c r="M1584">
        <f>IFERROR(VLOOKUP($A1584,Banknifty!$A$14:$I$4860,5,FALSE),All_curves!M1583)</f>
        <v>35876248</v>
      </c>
      <c r="N1584">
        <f>IFERROR(VLOOKUP($A1584,Banknifty!$A$14:$I$4860,6,FALSE),All_curves!N1583)</f>
        <v>22004816</v>
      </c>
      <c r="O1584">
        <f>IFERROR(VLOOKUP($A1584,Banknifty!$A$14:$I$4860,7,FALSE),All_curves!O1583)</f>
        <v>38830552</v>
      </c>
      <c r="P1584">
        <f>IFERROR(VLOOKUP($A1584,Banknifty!$A$14:$I$4860,8,FALSE),All_curves!P1583)</f>
        <v>38830552</v>
      </c>
      <c r="Q1584">
        <f>IFERROR(VLOOKUP($A1584,Banknifty!$A$14:$I$4860,9,FALSE),All_curves!Q1583)</f>
        <v>28236574</v>
      </c>
      <c r="R1584">
        <f>IFERROR(VLOOKUP($A1584,Nifty!$A$14:$I$4860,2,FALSE),All_curves!R1583)</f>
        <v>11175045</v>
      </c>
      <c r="S1584">
        <f>IFERROR(VLOOKUP($A1584,Nifty!$A$14:$I$4860,3,FALSE),All_curves!S1583)</f>
        <v>14277155</v>
      </c>
      <c r="T1584">
        <f>IFERROR(VLOOKUP($A1584,Nifty!$A$14:$I$4860,4,FALSE),All_curves!T1583)</f>
        <v>14282361</v>
      </c>
      <c r="U1584">
        <f>IFERROR(VLOOKUP($A1584,Nifty!$A$14:$I$4860,5,FALSE),All_curves!U1583)</f>
        <v>13665197</v>
      </c>
      <c r="V1584">
        <f>IFERROR(VLOOKUP($A1584,Nifty!$A$14:$I$4860,6,FALSE),All_curves!V1583)</f>
        <v>12368953</v>
      </c>
      <c r="W1584">
        <f>IFERROR(VLOOKUP($A1584,Nifty!$A$14:$I$4860,7,FALSE),All_curves!W1583)</f>
        <v>14679764</v>
      </c>
      <c r="X1584">
        <f>IFERROR(VLOOKUP($A1584,Nifty!$A$14:$I$4860,8,FALSE),All_curves!X1583)</f>
        <v>14279853</v>
      </c>
      <c r="Y1584">
        <f>IFERROR(VLOOKUP($A1584,Nifty!$A$14:$I$4860,9,FALSE),All_curves!Y1583)</f>
        <v>13123850</v>
      </c>
      <c r="AA1584" s="5">
        <f t="shared" si="673"/>
        <v>4.5192004595828728E-4</v>
      </c>
      <c r="AB1584" s="5">
        <f t="shared" si="674"/>
        <v>-4.6683297400689217E-3</v>
      </c>
      <c r="AC1584" s="5">
        <f t="shared" si="675"/>
        <v>4.5257025359091152E-4</v>
      </c>
      <c r="AD1584" s="5">
        <f t="shared" si="676"/>
        <v>-2.8039316286723182E-3</v>
      </c>
      <c r="AE1584" s="5">
        <f t="shared" si="677"/>
        <v>4.5191040326497678E-4</v>
      </c>
      <c r="AF1584" s="5">
        <f t="shared" si="678"/>
        <v>-4.668364288013982E-3</v>
      </c>
      <c r="AG1584" s="5">
        <f t="shared" si="679"/>
        <v>4.5250629030313405E-4</v>
      </c>
      <c r="AH1584" s="5">
        <f t="shared" si="680"/>
        <v>-4.1407627983927053E-3</v>
      </c>
      <c r="AI1584" s="5">
        <f t="shared" si="656"/>
        <v>0</v>
      </c>
      <c r="AJ1584" s="5">
        <f t="shared" si="657"/>
        <v>-1.8408881596890803E-3</v>
      </c>
      <c r="AK1584" s="5">
        <f t="shared" si="658"/>
        <v>0</v>
      </c>
      <c r="AL1584" s="5">
        <f t="shared" si="659"/>
        <v>0</v>
      </c>
      <c r="AM1584" s="5">
        <f t="shared" si="660"/>
        <v>-3.801927456797527E-3</v>
      </c>
      <c r="AN1584" s="5">
        <f t="shared" si="661"/>
        <v>-3.1170697203283249E-3</v>
      </c>
      <c r="AO1584" s="5">
        <f t="shared" si="662"/>
        <v>-3.1170697203283249E-3</v>
      </c>
      <c r="AP1584" s="5">
        <f t="shared" si="663"/>
        <v>-4.2096993843688812E-3</v>
      </c>
      <c r="AQ1584" s="5">
        <f t="shared" si="664"/>
        <v>0</v>
      </c>
      <c r="AR1584" s="5">
        <f t="shared" si="665"/>
        <v>0</v>
      </c>
      <c r="AS1584" s="5">
        <f t="shared" si="666"/>
        <v>0</v>
      </c>
      <c r="AT1584" s="5">
        <f t="shared" si="667"/>
        <v>0</v>
      </c>
      <c r="AU1584" s="5">
        <f t="shared" si="668"/>
        <v>-4.7394636430209136E-4</v>
      </c>
      <c r="AV1584" s="5">
        <f t="shared" si="669"/>
        <v>-2.5504802700770934E-4</v>
      </c>
      <c r="AW1584" s="5">
        <f t="shared" si="670"/>
        <v>0</v>
      </c>
      <c r="AX1584" s="5">
        <f t="shared" si="671"/>
        <v>0</v>
      </c>
      <c r="AZ1584" s="7">
        <f t="shared" si="681"/>
        <v>175.85904037987424</v>
      </c>
      <c r="BA1584" s="4">
        <f t="shared" si="682"/>
        <v>-1.3036720956188567E-3</v>
      </c>
      <c r="BB1584" s="5">
        <f>AZ1584/MAX($AZ$16:AZ1584)-1</f>
        <v>-1.6497820428408638E-2</v>
      </c>
    </row>
    <row r="1585" spans="1:54" x14ac:dyDescent="0.25">
      <c r="A1585" s="3">
        <v>44872</v>
      </c>
      <c r="B1585">
        <f>IFERROR(VLOOKUP($A1585,Finnifty!$A$14:$I$486,B$15+1,FALSE),All_curves!B1584)</f>
        <v>1330658.5</v>
      </c>
      <c r="C1585">
        <f>IFERROR(VLOOKUP($A1585,Finnifty!$A$14:$I$486,C$15+1,FALSE),All_curves!C1584)</f>
        <v>1230116.6299999999</v>
      </c>
      <c r="D1585">
        <f>IFERROR(VLOOKUP($A1585,Finnifty!$A$14:$I$486,D$15+1,FALSE),All_curves!D1584)</f>
        <v>1273788.3799999999</v>
      </c>
      <c r="E1585">
        <f>IFERROR(VLOOKUP($A1585,Finnifty!$A$14:$I$486,E$15+1,FALSE),All_curves!E1584)</f>
        <v>1278869.25</v>
      </c>
      <c r="F1585">
        <f>IFERROR(VLOOKUP($A1585,Finnifty!$A$14:$I$486,F$15+1,FALSE),All_curves!F1584)</f>
        <v>1291967.6299999999</v>
      </c>
      <c r="G1585">
        <f>IFERROR(VLOOKUP($A1585,Finnifty!$A$14:$I$486,G$15+1,FALSE),All_curves!G1584)</f>
        <v>1303973.75</v>
      </c>
      <c r="H1585">
        <f>IFERROR(VLOOKUP($A1585,Finnifty!$A$14:$I$486,H$15+1,FALSE),All_curves!H1584)</f>
        <v>1285544.8799999999</v>
      </c>
      <c r="I1585">
        <f>IFERROR(VLOOKUP($A1585,Finnifty!$A$14:$I$486,I$15+1,FALSE),All_curves!I1584)</f>
        <v>1216165.1299999999</v>
      </c>
      <c r="J1585">
        <f>IFERROR(VLOOKUP($A1585,Banknifty!$A$14:$I$4860,2,FALSE),All_curves!J1584)</f>
        <v>20097762</v>
      </c>
      <c r="K1585">
        <f>IFERROR(VLOOKUP($A1585,Banknifty!$A$14:$I$4860,3,FALSE),All_curves!K1584)</f>
        <v>37424124</v>
      </c>
      <c r="L1585">
        <f>IFERROR(VLOOKUP($A1585,Banknifty!$A$14:$I$4860,4,FALSE),All_curves!L1584)</f>
        <v>26295268</v>
      </c>
      <c r="M1585">
        <f>IFERROR(VLOOKUP($A1585,Banknifty!$A$14:$I$4860,5,FALSE),All_curves!M1584)</f>
        <v>35775920</v>
      </c>
      <c r="N1585">
        <f>IFERROR(VLOOKUP($A1585,Banknifty!$A$14:$I$4860,6,FALSE),All_curves!N1584)</f>
        <v>21886926</v>
      </c>
      <c r="O1585">
        <f>IFERROR(VLOOKUP($A1585,Banknifty!$A$14:$I$4860,7,FALSE),All_curves!O1584)</f>
        <v>38615976</v>
      </c>
      <c r="P1585">
        <f>IFERROR(VLOOKUP($A1585,Banknifty!$A$14:$I$4860,8,FALSE),All_curves!P1584)</f>
        <v>38615976</v>
      </c>
      <c r="Q1585">
        <f>IFERROR(VLOOKUP($A1585,Banknifty!$A$14:$I$4860,9,FALSE),All_curves!Q1584)</f>
        <v>28236574</v>
      </c>
      <c r="R1585">
        <f>IFERROR(VLOOKUP($A1585,Nifty!$A$14:$I$4860,2,FALSE),All_curves!R1584)</f>
        <v>11104529</v>
      </c>
      <c r="S1585">
        <f>IFERROR(VLOOKUP($A1585,Nifty!$A$14:$I$4860,3,FALSE),All_curves!S1584)</f>
        <v>14204431</v>
      </c>
      <c r="T1585">
        <f>IFERROR(VLOOKUP($A1585,Nifty!$A$14:$I$4860,4,FALSE),All_curves!T1584)</f>
        <v>14189417</v>
      </c>
      <c r="U1585">
        <f>IFERROR(VLOOKUP($A1585,Nifty!$A$14:$I$4860,5,FALSE),All_curves!U1584)</f>
        <v>13598901</v>
      </c>
      <c r="V1585">
        <f>IFERROR(VLOOKUP($A1585,Nifty!$A$14:$I$4860,6,FALSE),All_curves!V1584)</f>
        <v>12290904</v>
      </c>
      <c r="W1585">
        <f>IFERROR(VLOOKUP($A1585,Nifty!$A$14:$I$4860,7,FALSE),All_curves!W1584)</f>
        <v>14604989</v>
      </c>
      <c r="X1585">
        <f>IFERROR(VLOOKUP($A1585,Nifty!$A$14:$I$4860,8,FALSE),All_curves!X1584)</f>
        <v>14186925</v>
      </c>
      <c r="Y1585">
        <f>IFERROR(VLOOKUP($A1585,Nifty!$A$14:$I$4860,9,FALSE),All_curves!Y1584)</f>
        <v>13123850</v>
      </c>
      <c r="AA1585" s="5">
        <f t="shared" si="673"/>
        <v>2.41750837986765E-3</v>
      </c>
      <c r="AB1585" s="5">
        <f t="shared" si="674"/>
        <v>3.6800151121929581E-3</v>
      </c>
      <c r="AC1585" s="5">
        <f t="shared" si="675"/>
        <v>-2.6517506647659728E-3</v>
      </c>
      <c r="AD1585" s="5">
        <f t="shared" si="676"/>
        <v>-1.2035243587373956E-2</v>
      </c>
      <c r="AE1585" s="5">
        <f t="shared" si="677"/>
        <v>-4.9618374434586832E-3</v>
      </c>
      <c r="AF1585" s="5">
        <f t="shared" si="678"/>
        <v>-1.0439917259273179E-2</v>
      </c>
      <c r="AG1585" s="5">
        <f t="shared" si="679"/>
        <v>-2.6517443233120552E-3</v>
      </c>
      <c r="AH1585" s="5">
        <f t="shared" si="680"/>
        <v>-6.5010774037663754E-3</v>
      </c>
      <c r="AI1585" s="5">
        <f t="shared" si="656"/>
        <v>-2.808720887827354E-3</v>
      </c>
      <c r="AJ1585" s="5">
        <f t="shared" si="657"/>
        <v>-7.1823054920485685E-3</v>
      </c>
      <c r="AK1585" s="5">
        <f t="shared" si="658"/>
        <v>-2.9957974208205673E-3</v>
      </c>
      <c r="AL1585" s="5">
        <f t="shared" si="659"/>
        <v>-2.7965020199436363E-3</v>
      </c>
      <c r="AM1585" s="5">
        <f t="shared" si="660"/>
        <v>-5.3574635661575165E-3</v>
      </c>
      <c r="AN1585" s="5">
        <f t="shared" si="661"/>
        <v>-5.5259580136794995E-3</v>
      </c>
      <c r="AO1585" s="5">
        <f t="shared" si="662"/>
        <v>-5.5259580136794995E-3</v>
      </c>
      <c r="AP1585" s="5">
        <f t="shared" si="663"/>
        <v>0</v>
      </c>
      <c r="AQ1585" s="5">
        <f t="shared" si="664"/>
        <v>-6.3101311896283097E-3</v>
      </c>
      <c r="AR1585" s="5">
        <f t="shared" si="665"/>
        <v>-5.0937319094735978E-3</v>
      </c>
      <c r="AS1585" s="5">
        <f t="shared" si="666"/>
        <v>-6.5076075307156644E-3</v>
      </c>
      <c r="AT1585" s="5">
        <f t="shared" si="667"/>
        <v>-4.851448537478098E-3</v>
      </c>
      <c r="AU1585" s="5">
        <f t="shared" si="668"/>
        <v>-6.3100732939966875E-3</v>
      </c>
      <c r="AV1585" s="5">
        <f t="shared" si="669"/>
        <v>-5.0937467387077717E-3</v>
      </c>
      <c r="AW1585" s="5">
        <f t="shared" si="670"/>
        <v>-6.507630015519017E-3</v>
      </c>
      <c r="AX1585" s="5">
        <f t="shared" si="671"/>
        <v>0</v>
      </c>
      <c r="AZ1585" s="7">
        <f t="shared" si="681"/>
        <v>175.08224812350829</v>
      </c>
      <c r="BA1585" s="4">
        <f t="shared" si="682"/>
        <v>-4.4171300758152248E-3</v>
      </c>
      <c r="BB1585" s="5">
        <f>AZ1585/MAX($AZ$16:AZ1585)-1</f>
        <v>-2.0842077485424215E-2</v>
      </c>
    </row>
    <row r="1586" spans="1:54" x14ac:dyDescent="0.25">
      <c r="A1586" s="3">
        <v>44874</v>
      </c>
      <c r="B1586">
        <f>IFERROR(VLOOKUP($A1586,Finnifty!$A$14:$I$486,B$15+1,FALSE),All_curves!B1585)</f>
        <v>1331142.25</v>
      </c>
      <c r="C1586">
        <f>IFERROR(VLOOKUP($A1586,Finnifty!$A$14:$I$486,C$15+1,FALSE),All_curves!C1585)</f>
        <v>1230116.6299999999</v>
      </c>
      <c r="D1586">
        <f>IFERROR(VLOOKUP($A1586,Finnifty!$A$14:$I$486,D$15+1,FALSE),All_curves!D1585)</f>
        <v>1273276.8799999999</v>
      </c>
      <c r="E1586">
        <f>IFERROR(VLOOKUP($A1586,Finnifty!$A$14:$I$486,E$15+1,FALSE),All_curves!E1585)</f>
        <v>1278869.25</v>
      </c>
      <c r="F1586">
        <f>IFERROR(VLOOKUP($A1586,Finnifty!$A$14:$I$486,F$15+1,FALSE),All_curves!F1585)</f>
        <v>1291967.6299999999</v>
      </c>
      <c r="G1586">
        <f>IFERROR(VLOOKUP($A1586,Finnifty!$A$14:$I$486,G$15+1,FALSE),All_curves!G1585)</f>
        <v>1303973.75</v>
      </c>
      <c r="H1586">
        <f>IFERROR(VLOOKUP($A1586,Finnifty!$A$14:$I$486,H$15+1,FALSE),All_curves!H1585)</f>
        <v>1285341.75</v>
      </c>
      <c r="I1586">
        <f>IFERROR(VLOOKUP($A1586,Finnifty!$A$14:$I$486,I$15+1,FALSE),All_curves!I1585)</f>
        <v>1215742.5</v>
      </c>
      <c r="J1586">
        <f>IFERROR(VLOOKUP($A1586,Banknifty!$A$14:$I$4860,2,FALSE),All_curves!J1585)</f>
        <v>20054526</v>
      </c>
      <c r="K1586">
        <f>IFERROR(VLOOKUP($A1586,Banknifty!$A$14:$I$4860,3,FALSE),All_curves!K1585)</f>
        <v>37370564</v>
      </c>
      <c r="L1586">
        <f>IFERROR(VLOOKUP($A1586,Banknifty!$A$14:$I$4860,4,FALSE),All_curves!L1585)</f>
        <v>26244744</v>
      </c>
      <c r="M1586">
        <f>IFERROR(VLOOKUP($A1586,Banknifty!$A$14:$I$4860,5,FALSE),All_curves!M1585)</f>
        <v>35747408</v>
      </c>
      <c r="N1586">
        <f>IFERROR(VLOOKUP($A1586,Banknifty!$A$14:$I$4860,6,FALSE),All_curves!N1585)</f>
        <v>21868896</v>
      </c>
      <c r="O1586">
        <f>IFERROR(VLOOKUP($A1586,Banknifty!$A$14:$I$4860,7,FALSE),All_curves!O1585)</f>
        <v>38609096</v>
      </c>
      <c r="P1586">
        <f>IFERROR(VLOOKUP($A1586,Banknifty!$A$14:$I$4860,8,FALSE),All_curves!P1585)</f>
        <v>38609096</v>
      </c>
      <c r="Q1586">
        <f>IFERROR(VLOOKUP($A1586,Banknifty!$A$14:$I$4860,9,FALSE),All_curves!Q1585)</f>
        <v>28236574</v>
      </c>
      <c r="R1586">
        <f>IFERROR(VLOOKUP($A1586,Nifty!$A$14:$I$4860,2,FALSE),All_curves!R1585)</f>
        <v>11120106</v>
      </c>
      <c r="S1586">
        <f>IFERROR(VLOOKUP($A1586,Nifty!$A$14:$I$4860,3,FALSE),All_curves!S1585)</f>
        <v>14214622</v>
      </c>
      <c r="T1586">
        <f>IFERROR(VLOOKUP($A1586,Nifty!$A$14:$I$4860,4,FALSE),All_curves!T1585)</f>
        <v>14194791</v>
      </c>
      <c r="U1586">
        <f>IFERROR(VLOOKUP($A1586,Nifty!$A$14:$I$4860,5,FALSE),All_curves!U1585)</f>
        <v>13609037</v>
      </c>
      <c r="V1586">
        <f>IFERROR(VLOOKUP($A1586,Nifty!$A$14:$I$4860,6,FALSE),All_curves!V1585)</f>
        <v>12308144</v>
      </c>
      <c r="W1586">
        <f>IFERROR(VLOOKUP($A1586,Nifty!$A$14:$I$4860,7,FALSE),All_curves!W1585)</f>
        <v>14615468</v>
      </c>
      <c r="X1586">
        <f>IFERROR(VLOOKUP($A1586,Nifty!$A$14:$I$4860,8,FALSE),All_curves!X1585)</f>
        <v>14192298</v>
      </c>
      <c r="Y1586">
        <f>IFERROR(VLOOKUP($A1586,Nifty!$A$14:$I$4860,9,FALSE),All_curves!Y1585)</f>
        <v>13123850</v>
      </c>
      <c r="AA1586" s="5">
        <f t="shared" si="673"/>
        <v>3.635418103142829E-4</v>
      </c>
      <c r="AB1586" s="5">
        <f t="shared" si="674"/>
        <v>0</v>
      </c>
      <c r="AC1586" s="5">
        <f t="shared" si="675"/>
        <v>-4.0155806728270349E-4</v>
      </c>
      <c r="AD1586" s="5">
        <f t="shared" si="676"/>
        <v>0</v>
      </c>
      <c r="AE1586" s="5">
        <f t="shared" si="677"/>
        <v>0</v>
      </c>
      <c r="AF1586" s="5">
        <f t="shared" si="678"/>
        <v>0</v>
      </c>
      <c r="AG1586" s="5">
        <f t="shared" si="679"/>
        <v>-1.5801081950550522E-4</v>
      </c>
      <c r="AH1586" s="5">
        <f t="shared" si="680"/>
        <v>-3.4751037468072621E-4</v>
      </c>
      <c r="AI1586" s="5">
        <f t="shared" si="656"/>
        <v>-2.1512843071780363E-3</v>
      </c>
      <c r="AJ1586" s="5">
        <f t="shared" si="657"/>
        <v>-1.4311624234678577E-3</v>
      </c>
      <c r="AK1586" s="5">
        <f t="shared" si="658"/>
        <v>-1.9214103465308163E-3</v>
      </c>
      <c r="AL1586" s="5">
        <f t="shared" si="659"/>
        <v>-7.9696063721068633E-4</v>
      </c>
      <c r="AM1586" s="5">
        <f t="shared" si="660"/>
        <v>-8.2377945628364646E-4</v>
      </c>
      <c r="AN1586" s="5">
        <f t="shared" si="661"/>
        <v>-1.7816460213260221E-4</v>
      </c>
      <c r="AO1586" s="5">
        <f t="shared" si="662"/>
        <v>-1.7816460213260221E-4</v>
      </c>
      <c r="AP1586" s="5">
        <f t="shared" si="663"/>
        <v>0</v>
      </c>
      <c r="AQ1586" s="5">
        <f t="shared" si="664"/>
        <v>1.4027609815778774E-3</v>
      </c>
      <c r="AR1586" s="5">
        <f t="shared" si="665"/>
        <v>7.1745218094276808E-4</v>
      </c>
      <c r="AS1586" s="5">
        <f t="shared" si="666"/>
        <v>3.7873296697110703E-4</v>
      </c>
      <c r="AT1586" s="5">
        <f t="shared" si="667"/>
        <v>7.4535434885514285E-4</v>
      </c>
      <c r="AU1586" s="5">
        <f t="shared" si="668"/>
        <v>1.4026633028783042E-3</v>
      </c>
      <c r="AV1586" s="5">
        <f t="shared" si="669"/>
        <v>7.1749454929403989E-4</v>
      </c>
      <c r="AW1586" s="5">
        <f t="shared" si="670"/>
        <v>3.7872900575708357E-4</v>
      </c>
      <c r="AX1586" s="5">
        <f t="shared" si="671"/>
        <v>0</v>
      </c>
      <c r="AZ1586" s="7">
        <f t="shared" si="681"/>
        <v>175.06560599782378</v>
      </c>
      <c r="BA1586" s="4">
        <f t="shared" si="682"/>
        <v>-9.5053187075607392E-5</v>
      </c>
      <c r="BB1586" s="5">
        <f>AZ1586/MAX($AZ$16:AZ1586)-1</f>
        <v>-2.0935149566609579E-2</v>
      </c>
    </row>
    <row r="1587" spans="1:54" x14ac:dyDescent="0.25">
      <c r="A1587" s="3">
        <v>44875</v>
      </c>
      <c r="B1587">
        <f>IFERROR(VLOOKUP($A1587,Finnifty!$A$14:$I$486,B$15+1,FALSE),All_curves!B1586)</f>
        <v>1328418.75</v>
      </c>
      <c r="C1587">
        <f>IFERROR(VLOOKUP($A1587,Finnifty!$A$14:$I$486,C$15+1,FALSE),All_curves!C1586)</f>
        <v>1227247.5</v>
      </c>
      <c r="D1587">
        <f>IFERROR(VLOOKUP($A1587,Finnifty!$A$14:$I$486,D$15+1,FALSE),All_curves!D1586)</f>
        <v>1272391.3799999999</v>
      </c>
      <c r="E1587">
        <f>IFERROR(VLOOKUP($A1587,Finnifty!$A$14:$I$486,E$15+1,FALSE),All_curves!E1586)</f>
        <v>1278869.25</v>
      </c>
      <c r="F1587">
        <f>IFERROR(VLOOKUP($A1587,Finnifty!$A$14:$I$486,F$15+1,FALSE),All_curves!F1586)</f>
        <v>1288790.1299999999</v>
      </c>
      <c r="G1587">
        <f>IFERROR(VLOOKUP($A1587,Finnifty!$A$14:$I$486,G$15+1,FALSE),All_curves!G1586)</f>
        <v>1300673.1299999999</v>
      </c>
      <c r="H1587">
        <f>IFERROR(VLOOKUP($A1587,Finnifty!$A$14:$I$486,H$15+1,FALSE),All_curves!H1586)</f>
        <v>1284550.8799999999</v>
      </c>
      <c r="I1587">
        <f>IFERROR(VLOOKUP($A1587,Finnifty!$A$14:$I$486,I$15+1,FALSE),All_curves!I1586)</f>
        <v>1214748.1299999999</v>
      </c>
      <c r="J1587">
        <f>IFERROR(VLOOKUP($A1587,Banknifty!$A$14:$I$4860,2,FALSE),All_curves!J1586)</f>
        <v>19988286</v>
      </c>
      <c r="K1587">
        <f>IFERROR(VLOOKUP($A1587,Banknifty!$A$14:$I$4860,3,FALSE),All_curves!K1586)</f>
        <v>36996896</v>
      </c>
      <c r="L1587">
        <f>IFERROR(VLOOKUP($A1587,Banknifty!$A$14:$I$4860,4,FALSE),All_curves!L1586)</f>
        <v>26136384</v>
      </c>
      <c r="M1587">
        <f>IFERROR(VLOOKUP($A1587,Banknifty!$A$14:$I$4860,5,FALSE),All_curves!M1586)</f>
        <v>35386936</v>
      </c>
      <c r="N1587">
        <f>IFERROR(VLOOKUP($A1587,Banknifty!$A$14:$I$4860,6,FALSE),All_curves!N1586)</f>
        <v>21833742</v>
      </c>
      <c r="O1587">
        <f>IFERROR(VLOOKUP($A1587,Banknifty!$A$14:$I$4860,7,FALSE),All_curves!O1586)</f>
        <v>38556244</v>
      </c>
      <c r="P1587">
        <f>IFERROR(VLOOKUP($A1587,Banknifty!$A$14:$I$4860,8,FALSE),All_curves!P1586)</f>
        <v>38556244</v>
      </c>
      <c r="Q1587">
        <f>IFERROR(VLOOKUP($A1587,Banknifty!$A$14:$I$4860,9,FALSE),All_curves!Q1586)</f>
        <v>28236574</v>
      </c>
      <c r="R1587">
        <f>IFERROR(VLOOKUP($A1587,Nifty!$A$14:$I$4860,2,FALSE),All_curves!R1586)</f>
        <v>11158841</v>
      </c>
      <c r="S1587">
        <f>IFERROR(VLOOKUP($A1587,Nifty!$A$14:$I$4860,3,FALSE),All_curves!S1586)</f>
        <v>14202206</v>
      </c>
      <c r="T1587">
        <f>IFERROR(VLOOKUP($A1587,Nifty!$A$14:$I$4860,4,FALSE),All_curves!T1586)</f>
        <v>14193325</v>
      </c>
      <c r="U1587">
        <f>IFERROR(VLOOKUP($A1587,Nifty!$A$14:$I$4860,5,FALSE),All_curves!U1586)</f>
        <v>13613459</v>
      </c>
      <c r="V1587">
        <f>IFERROR(VLOOKUP($A1587,Nifty!$A$14:$I$4860,6,FALSE),All_curves!V1586)</f>
        <v>12362655</v>
      </c>
      <c r="W1587">
        <f>IFERROR(VLOOKUP($A1587,Nifty!$A$14:$I$4860,7,FALSE),All_curves!W1586)</f>
        <v>14680577</v>
      </c>
      <c r="X1587">
        <f>IFERROR(VLOOKUP($A1587,Nifty!$A$14:$I$4860,8,FALSE),All_curves!X1586)</f>
        <v>14262517</v>
      </c>
      <c r="Y1587">
        <f>IFERROR(VLOOKUP($A1587,Nifty!$A$14:$I$4860,9,FALSE),All_curves!Y1586)</f>
        <v>13060180</v>
      </c>
      <c r="AA1587" s="5">
        <f t="shared" si="673"/>
        <v>-2.0459871963345311E-3</v>
      </c>
      <c r="AB1587" s="5">
        <f t="shared" si="674"/>
        <v>-2.3324048549769882E-3</v>
      </c>
      <c r="AC1587" s="5">
        <f t="shared" si="675"/>
        <v>-6.9544968098378401E-4</v>
      </c>
      <c r="AD1587" s="5">
        <f t="shared" si="676"/>
        <v>0</v>
      </c>
      <c r="AE1587" s="5">
        <f t="shared" si="677"/>
        <v>-2.4594269440016969E-3</v>
      </c>
      <c r="AF1587" s="5">
        <f t="shared" si="678"/>
        <v>-2.531201260761673E-3</v>
      </c>
      <c r="AG1587" s="5">
        <f t="shared" si="679"/>
        <v>-6.152993941106466E-4</v>
      </c>
      <c r="AH1587" s="5">
        <f t="shared" si="680"/>
        <v>-8.1791168771361278E-4</v>
      </c>
      <c r="AI1587" s="5">
        <f t="shared" si="656"/>
        <v>-3.3029950446098466E-3</v>
      </c>
      <c r="AJ1587" s="5">
        <f t="shared" si="657"/>
        <v>-9.9989927901542597E-3</v>
      </c>
      <c r="AK1587" s="5">
        <f t="shared" si="658"/>
        <v>-4.128826709073663E-3</v>
      </c>
      <c r="AL1587" s="5">
        <f t="shared" si="659"/>
        <v>-1.0083863982529917E-2</v>
      </c>
      <c r="AM1587" s="5">
        <f t="shared" si="660"/>
        <v>-1.6074885536060401E-3</v>
      </c>
      <c r="AN1587" s="5">
        <f t="shared" si="661"/>
        <v>-1.3689002197824207E-3</v>
      </c>
      <c r="AO1587" s="5">
        <f t="shared" si="662"/>
        <v>-1.3689002197824207E-3</v>
      </c>
      <c r="AP1587" s="5">
        <f t="shared" si="663"/>
        <v>0</v>
      </c>
      <c r="AQ1587" s="5">
        <f t="shared" si="664"/>
        <v>3.4833301049468357E-3</v>
      </c>
      <c r="AR1587" s="5">
        <f t="shared" si="665"/>
        <v>-8.7346677245447868E-4</v>
      </c>
      <c r="AS1587" s="5">
        <f t="shared" si="666"/>
        <v>-1.0327732194159722E-4</v>
      </c>
      <c r="AT1587" s="5">
        <f t="shared" si="667"/>
        <v>3.249311468549454E-4</v>
      </c>
      <c r="AU1587" s="5">
        <f t="shared" si="668"/>
        <v>4.4288562109771057E-3</v>
      </c>
      <c r="AV1587" s="5">
        <f t="shared" si="669"/>
        <v>4.454800899978073E-3</v>
      </c>
      <c r="AW1587" s="5">
        <f t="shared" si="670"/>
        <v>4.9476835957080745E-3</v>
      </c>
      <c r="AX1587" s="5">
        <f t="shared" si="671"/>
        <v>-4.8514727004651537E-3</v>
      </c>
      <c r="AZ1587" s="7">
        <f t="shared" si="681"/>
        <v>174.8354949263788</v>
      </c>
      <c r="BA1587" s="4">
        <f t="shared" si="682"/>
        <v>-1.3144276406174039E-3</v>
      </c>
      <c r="BB1587" s="5">
        <f>AZ1587/MAX($AZ$16:AZ1587)-1</f>
        <v>-2.2222059467976174E-2</v>
      </c>
    </row>
    <row r="1588" spans="1:54" x14ac:dyDescent="0.25">
      <c r="A1588" s="3">
        <v>44876</v>
      </c>
      <c r="B1588">
        <f>IFERROR(VLOOKUP($A1588,Finnifty!$A$14:$I$486,B$15+1,FALSE),All_curves!B1587)</f>
        <v>1338663.8799999999</v>
      </c>
      <c r="C1588">
        <f>IFERROR(VLOOKUP($A1588,Finnifty!$A$14:$I$486,C$15+1,FALSE),All_curves!C1587)</f>
        <v>1232172.8799999999</v>
      </c>
      <c r="D1588">
        <f>IFERROR(VLOOKUP($A1588,Finnifty!$A$14:$I$486,D$15+1,FALSE),All_curves!D1587)</f>
        <v>1270830.25</v>
      </c>
      <c r="E1588">
        <f>IFERROR(VLOOKUP($A1588,Finnifty!$A$14:$I$486,E$15+1,FALSE),All_curves!E1587)</f>
        <v>1276175</v>
      </c>
      <c r="F1588">
        <f>IFERROR(VLOOKUP($A1588,Finnifty!$A$14:$I$486,F$15+1,FALSE),All_curves!F1587)</f>
        <v>1294093.75</v>
      </c>
      <c r="G1588">
        <f>IFERROR(VLOOKUP($A1588,Finnifty!$A$14:$I$486,G$15+1,FALSE),All_curves!G1587)</f>
        <v>1306100.6299999999</v>
      </c>
      <c r="H1588">
        <f>IFERROR(VLOOKUP($A1588,Finnifty!$A$14:$I$486,H$15+1,FALSE),All_curves!H1587)</f>
        <v>1282974.75</v>
      </c>
      <c r="I1588">
        <f>IFERROR(VLOOKUP($A1588,Finnifty!$A$14:$I$486,I$15+1,FALSE),All_curves!I1587)</f>
        <v>1209595.3799999999</v>
      </c>
      <c r="J1588">
        <f>IFERROR(VLOOKUP($A1588,Banknifty!$A$14:$I$4860,2,FALSE),All_curves!J1587)</f>
        <v>19984712</v>
      </c>
      <c r="K1588">
        <f>IFERROR(VLOOKUP($A1588,Banknifty!$A$14:$I$4860,3,FALSE),All_curves!K1587)</f>
        <v>36996896</v>
      </c>
      <c r="L1588">
        <f>IFERROR(VLOOKUP($A1588,Banknifty!$A$14:$I$4860,4,FALSE),All_curves!L1587)</f>
        <v>26115818</v>
      </c>
      <c r="M1588">
        <f>IFERROR(VLOOKUP($A1588,Banknifty!$A$14:$I$4860,5,FALSE),All_curves!M1587)</f>
        <v>35386936</v>
      </c>
      <c r="N1588">
        <f>IFERROR(VLOOKUP($A1588,Banknifty!$A$14:$I$4860,6,FALSE),All_curves!N1587)</f>
        <v>21829002</v>
      </c>
      <c r="O1588">
        <f>IFERROR(VLOOKUP($A1588,Banknifty!$A$14:$I$4860,7,FALSE),All_curves!O1587)</f>
        <v>38457740</v>
      </c>
      <c r="P1588">
        <f>IFERROR(VLOOKUP($A1588,Banknifty!$A$14:$I$4860,8,FALSE),All_curves!P1587)</f>
        <v>38457740</v>
      </c>
      <c r="Q1588">
        <f>IFERROR(VLOOKUP($A1588,Banknifty!$A$14:$I$4860,9,FALSE),All_curves!Q1587)</f>
        <v>28236574</v>
      </c>
      <c r="R1588">
        <f>IFERROR(VLOOKUP($A1588,Nifty!$A$14:$I$4860,2,FALSE),All_curves!R1587)</f>
        <v>11186052</v>
      </c>
      <c r="S1588">
        <f>IFERROR(VLOOKUP($A1588,Nifty!$A$14:$I$4860,3,FALSE),All_curves!S1587)</f>
        <v>14216087</v>
      </c>
      <c r="T1588">
        <f>IFERROR(VLOOKUP($A1588,Nifty!$A$14:$I$4860,4,FALSE),All_curves!T1587)</f>
        <v>14235347</v>
      </c>
      <c r="U1588">
        <f>IFERROR(VLOOKUP($A1588,Nifty!$A$14:$I$4860,5,FALSE),All_curves!U1587)</f>
        <v>13613459</v>
      </c>
      <c r="V1588">
        <f>IFERROR(VLOOKUP($A1588,Nifty!$A$14:$I$4860,6,FALSE),All_curves!V1587)</f>
        <v>12353794</v>
      </c>
      <c r="W1588">
        <f>IFERROR(VLOOKUP($A1588,Nifty!$A$14:$I$4860,7,FALSE),All_curves!W1587)</f>
        <v>14647600</v>
      </c>
      <c r="X1588">
        <f>IFERROR(VLOOKUP($A1588,Nifty!$A$14:$I$4860,8,FALSE),All_curves!X1587)</f>
        <v>14304744</v>
      </c>
      <c r="Y1588">
        <f>IFERROR(VLOOKUP($A1588,Nifty!$A$14:$I$4860,9,FALSE),All_curves!Y1587)</f>
        <v>13069914</v>
      </c>
      <c r="AA1588" s="5">
        <f t="shared" si="673"/>
        <v>7.7122744616484606E-3</v>
      </c>
      <c r="AB1588" s="5">
        <f t="shared" si="674"/>
        <v>4.0133550893359793E-3</v>
      </c>
      <c r="AC1588" s="5">
        <f t="shared" si="675"/>
        <v>-1.2269259478949746E-3</v>
      </c>
      <c r="AD1588" s="5">
        <f t="shared" si="676"/>
        <v>-2.1067439067754545E-3</v>
      </c>
      <c r="AE1588" s="5">
        <f t="shared" si="677"/>
        <v>4.115192905768339E-3</v>
      </c>
      <c r="AF1588" s="5">
        <f t="shared" si="678"/>
        <v>4.1728393358906324E-3</v>
      </c>
      <c r="AG1588" s="5">
        <f t="shared" si="679"/>
        <v>-1.2269891559296697E-3</v>
      </c>
      <c r="AH1588" s="5">
        <f t="shared" si="680"/>
        <v>-4.2418258342986626E-3</v>
      </c>
      <c r="AI1588" s="5">
        <f t="shared" si="656"/>
        <v>-1.7880472592801677E-4</v>
      </c>
      <c r="AJ1588" s="5">
        <f t="shared" si="657"/>
        <v>0</v>
      </c>
      <c r="AK1588" s="5">
        <f t="shared" si="658"/>
        <v>-7.8687243040198585E-4</v>
      </c>
      <c r="AL1588" s="5">
        <f t="shared" si="659"/>
        <v>0</v>
      </c>
      <c r="AM1588" s="5">
        <f t="shared" si="660"/>
        <v>-2.1709517314993931E-4</v>
      </c>
      <c r="AN1588" s="5">
        <f t="shared" si="661"/>
        <v>-2.5548131711169431E-3</v>
      </c>
      <c r="AO1588" s="5">
        <f t="shared" si="662"/>
        <v>-2.5548131711169431E-3</v>
      </c>
      <c r="AP1588" s="5">
        <f t="shared" si="663"/>
        <v>0</v>
      </c>
      <c r="AQ1588" s="5">
        <f t="shared" si="664"/>
        <v>2.4385148959467084E-3</v>
      </c>
      <c r="AR1588" s="5">
        <f t="shared" si="665"/>
        <v>9.7738337269581699E-4</v>
      </c>
      <c r="AS1588" s="5">
        <f t="shared" si="666"/>
        <v>2.9606875062748728E-3</v>
      </c>
      <c r="AT1588" s="5">
        <f t="shared" si="667"/>
        <v>0</v>
      </c>
      <c r="AU1588" s="5">
        <f t="shared" si="668"/>
        <v>-7.1675542187332741E-4</v>
      </c>
      <c r="AV1588" s="5">
        <f t="shared" si="669"/>
        <v>-2.2463013545039878E-3</v>
      </c>
      <c r="AW1588" s="5">
        <f t="shared" si="670"/>
        <v>2.9606976103866423E-3</v>
      </c>
      <c r="AX1588" s="5">
        <f t="shared" si="671"/>
        <v>7.4531897722684981E-4</v>
      </c>
      <c r="AZ1588" s="7">
        <f t="shared" si="681"/>
        <v>174.92319185598419</v>
      </c>
      <c r="BA1588" s="4">
        <f t="shared" si="682"/>
        <v>5.0159682759101654E-4</v>
      </c>
      <c r="BB1588" s="5">
        <f>AZ1588/MAX($AZ$16:AZ1588)-1</f>
        <v>-2.1731609154916787E-2</v>
      </c>
    </row>
    <row r="1589" spans="1:54" x14ac:dyDescent="0.25">
      <c r="A1589" s="3">
        <v>44879</v>
      </c>
      <c r="B1589">
        <f>IFERROR(VLOOKUP($A1589,Finnifty!$A$14:$I$486,B$15+1,FALSE),All_curves!B1588)</f>
        <v>1331953.75</v>
      </c>
      <c r="C1589">
        <f>IFERROR(VLOOKUP($A1589,Finnifty!$A$14:$I$486,C$15+1,FALSE),All_curves!C1588)</f>
        <v>1225990.3799999999</v>
      </c>
      <c r="D1589">
        <f>IFERROR(VLOOKUP($A1589,Finnifty!$A$14:$I$486,D$15+1,FALSE),All_curves!D1588)</f>
        <v>1264018.1299999999</v>
      </c>
      <c r="E1589">
        <f>IFERROR(VLOOKUP($A1589,Finnifty!$A$14:$I$486,E$15+1,FALSE),All_curves!E1588)</f>
        <v>1273940.5</v>
      </c>
      <c r="F1589">
        <f>IFERROR(VLOOKUP($A1589,Finnifty!$A$14:$I$486,F$15+1,FALSE),All_curves!F1588)</f>
        <v>1288807.6299999999</v>
      </c>
      <c r="G1589">
        <f>IFERROR(VLOOKUP($A1589,Finnifty!$A$14:$I$486,G$15+1,FALSE),All_curves!G1588)</f>
        <v>1299493.25</v>
      </c>
      <c r="H1589">
        <f>IFERROR(VLOOKUP($A1589,Finnifty!$A$14:$I$486,H$15+1,FALSE),All_curves!H1588)</f>
        <v>1276097.6299999999</v>
      </c>
      <c r="I1589">
        <f>IFERROR(VLOOKUP($A1589,Finnifty!$A$14:$I$486,I$15+1,FALSE),All_curves!I1588)</f>
        <v>1204521.75</v>
      </c>
      <c r="J1589">
        <f>IFERROR(VLOOKUP($A1589,Banknifty!$A$14:$I$4860,2,FALSE),All_curves!J1588)</f>
        <v>19950032</v>
      </c>
      <c r="K1589">
        <f>IFERROR(VLOOKUP($A1589,Banknifty!$A$14:$I$4860,3,FALSE),All_curves!K1588)</f>
        <v>36996896</v>
      </c>
      <c r="L1589">
        <f>IFERROR(VLOOKUP($A1589,Banknifty!$A$14:$I$4860,4,FALSE),All_curves!L1588)</f>
        <v>26094916</v>
      </c>
      <c r="M1589">
        <f>IFERROR(VLOOKUP($A1589,Banknifty!$A$14:$I$4860,5,FALSE),All_curves!M1588)</f>
        <v>35386936</v>
      </c>
      <c r="N1589">
        <f>IFERROR(VLOOKUP($A1589,Banknifty!$A$14:$I$4860,6,FALSE),All_curves!N1588)</f>
        <v>21767690</v>
      </c>
      <c r="O1589">
        <f>IFERROR(VLOOKUP($A1589,Banknifty!$A$14:$I$4860,7,FALSE),All_curves!O1588)</f>
        <v>38181528</v>
      </c>
      <c r="P1589">
        <f>IFERROR(VLOOKUP($A1589,Banknifty!$A$14:$I$4860,8,FALSE),All_curves!P1588)</f>
        <v>38181528</v>
      </c>
      <c r="Q1589">
        <f>IFERROR(VLOOKUP($A1589,Banknifty!$A$14:$I$4860,9,FALSE),All_curves!Q1588)</f>
        <v>28157610</v>
      </c>
      <c r="R1589">
        <f>IFERROR(VLOOKUP($A1589,Nifty!$A$14:$I$4860,2,FALSE),All_curves!R1588)</f>
        <v>11184858</v>
      </c>
      <c r="S1589">
        <f>IFERROR(VLOOKUP($A1589,Nifty!$A$14:$I$4860,3,FALSE),All_curves!S1588)</f>
        <v>14209427</v>
      </c>
      <c r="T1589">
        <f>IFERROR(VLOOKUP($A1589,Nifty!$A$14:$I$4860,4,FALSE),All_curves!T1588)</f>
        <v>14220808</v>
      </c>
      <c r="U1589">
        <f>IFERROR(VLOOKUP($A1589,Nifty!$A$14:$I$4860,5,FALSE),All_curves!U1588)</f>
        <v>13613459</v>
      </c>
      <c r="V1589">
        <f>IFERROR(VLOOKUP($A1589,Nifty!$A$14:$I$4860,6,FALSE),All_curves!V1588)</f>
        <v>12352475</v>
      </c>
      <c r="W1589">
        <f>IFERROR(VLOOKUP($A1589,Nifty!$A$14:$I$4860,7,FALSE),All_curves!W1588)</f>
        <v>14640738</v>
      </c>
      <c r="X1589">
        <f>IFERROR(VLOOKUP($A1589,Nifty!$A$14:$I$4860,8,FALSE),All_curves!X1588)</f>
        <v>14290134</v>
      </c>
      <c r="Y1589">
        <f>IFERROR(VLOOKUP($A1589,Nifty!$A$14:$I$4860,9,FALSE),All_curves!Y1588)</f>
        <v>13140386</v>
      </c>
      <c r="AA1589" s="5">
        <f t="shared" si="673"/>
        <v>-5.0125577452645453E-3</v>
      </c>
      <c r="AB1589" s="5">
        <f t="shared" si="674"/>
        <v>-5.0175588996894671E-3</v>
      </c>
      <c r="AC1589" s="5">
        <f t="shared" si="675"/>
        <v>-5.3603697267987638E-3</v>
      </c>
      <c r="AD1589" s="5">
        <f t="shared" si="676"/>
        <v>-1.7509354124630727E-3</v>
      </c>
      <c r="AE1589" s="5">
        <f t="shared" si="677"/>
        <v>-4.0848045205380545E-3</v>
      </c>
      <c r="AF1589" s="5">
        <f t="shared" si="678"/>
        <v>-5.0588598215436376E-3</v>
      </c>
      <c r="AG1589" s="5">
        <f t="shared" si="679"/>
        <v>-5.3602925544716795E-3</v>
      </c>
      <c r="AH1589" s="5">
        <f t="shared" si="680"/>
        <v>-4.1944852666351284E-3</v>
      </c>
      <c r="AI1589" s="5">
        <f t="shared" si="656"/>
        <v>-1.7353264835640037E-3</v>
      </c>
      <c r="AJ1589" s="5">
        <f t="shared" si="657"/>
        <v>0</v>
      </c>
      <c r="AK1589" s="5">
        <f t="shared" si="658"/>
        <v>-8.0035785208798504E-4</v>
      </c>
      <c r="AL1589" s="5">
        <f t="shared" si="659"/>
        <v>0</v>
      </c>
      <c r="AM1589" s="5">
        <f t="shared" si="660"/>
        <v>-2.8087404087461243E-3</v>
      </c>
      <c r="AN1589" s="5">
        <f t="shared" si="661"/>
        <v>-7.1822213161771842E-3</v>
      </c>
      <c r="AO1589" s="5">
        <f t="shared" si="662"/>
        <v>-7.1822213161771842E-3</v>
      </c>
      <c r="AP1589" s="5">
        <f t="shared" si="663"/>
        <v>-2.7965149029764991E-3</v>
      </c>
      <c r="AQ1589" s="5">
        <f t="shared" si="664"/>
        <v>-1.0674007236866068E-4</v>
      </c>
      <c r="AR1589" s="5">
        <f t="shared" si="665"/>
        <v>-4.684833456632953E-4</v>
      </c>
      <c r="AS1589" s="5">
        <f t="shared" si="666"/>
        <v>-1.0213309166260398E-3</v>
      </c>
      <c r="AT1589" s="5">
        <f t="shared" si="667"/>
        <v>0</v>
      </c>
      <c r="AU1589" s="5">
        <f t="shared" si="668"/>
        <v>-1.0676881936022564E-4</v>
      </c>
      <c r="AV1589" s="5">
        <f t="shared" si="669"/>
        <v>-4.6847265080973699E-4</v>
      </c>
      <c r="AW1589" s="5">
        <f t="shared" si="670"/>
        <v>-1.0213394940866705E-3</v>
      </c>
      <c r="AX1589" s="5">
        <f t="shared" si="671"/>
        <v>5.3919253026455394E-3</v>
      </c>
      <c r="AZ1589" s="7">
        <f t="shared" si="681"/>
        <v>174.51397030040087</v>
      </c>
      <c r="BA1589" s="4">
        <f t="shared" si="682"/>
        <v>-2.3394356759751018E-3</v>
      </c>
      <c r="BB1589" s="5">
        <f>AZ1589/MAX($AZ$16:AZ1589)-1</f>
        <v>-2.4020205129138494E-2</v>
      </c>
    </row>
    <row r="1590" spans="1:54" x14ac:dyDescent="0.25">
      <c r="A1590" s="3">
        <v>44880</v>
      </c>
      <c r="B1590">
        <f>IFERROR(VLOOKUP($A1590,Finnifty!$A$14:$I$486,B$15+1,FALSE),All_curves!B1589)</f>
        <v>1325937.5</v>
      </c>
      <c r="C1590">
        <f>IFERROR(VLOOKUP($A1590,Finnifty!$A$14:$I$486,C$15+1,FALSE),All_curves!C1589)</f>
        <v>1217191.25</v>
      </c>
      <c r="D1590">
        <f>IFERROR(VLOOKUP($A1590,Finnifty!$A$14:$I$486,D$15+1,FALSE),All_curves!D1589)</f>
        <v>1258623.5</v>
      </c>
      <c r="E1590">
        <f>IFERROR(VLOOKUP($A1590,Finnifty!$A$14:$I$486,E$15+1,FALSE),All_curves!E1589)</f>
        <v>1273940.5</v>
      </c>
      <c r="F1590">
        <f>IFERROR(VLOOKUP($A1590,Finnifty!$A$14:$I$486,F$15+1,FALSE),All_curves!F1589)</f>
        <v>1285762.3799999999</v>
      </c>
      <c r="G1590">
        <f>IFERROR(VLOOKUP($A1590,Finnifty!$A$14:$I$486,G$15+1,FALSE),All_curves!G1589)</f>
        <v>1287987.25</v>
      </c>
      <c r="H1590">
        <f>IFERROR(VLOOKUP($A1590,Finnifty!$A$14:$I$486,H$15+1,FALSE),All_curves!H1589)</f>
        <v>1270651.3799999999</v>
      </c>
      <c r="I1590">
        <f>IFERROR(VLOOKUP($A1590,Finnifty!$A$14:$I$486,I$15+1,FALSE),All_curves!I1589)</f>
        <v>1198888.1299999999</v>
      </c>
      <c r="J1590">
        <f>IFERROR(VLOOKUP($A1590,Banknifty!$A$14:$I$4860,2,FALSE),All_curves!J1589)</f>
        <v>19921074</v>
      </c>
      <c r="K1590">
        <f>IFERROR(VLOOKUP($A1590,Banknifty!$A$14:$I$4860,3,FALSE),All_curves!K1589)</f>
        <v>36996896</v>
      </c>
      <c r="L1590">
        <f>IFERROR(VLOOKUP($A1590,Banknifty!$A$14:$I$4860,4,FALSE),All_curves!L1589)</f>
        <v>26094916</v>
      </c>
      <c r="M1590">
        <f>IFERROR(VLOOKUP($A1590,Banknifty!$A$14:$I$4860,5,FALSE),All_curves!M1589)</f>
        <v>35386936</v>
      </c>
      <c r="N1590">
        <f>IFERROR(VLOOKUP($A1590,Banknifty!$A$14:$I$4860,6,FALSE),All_curves!N1589)</f>
        <v>21720862</v>
      </c>
      <c r="O1590">
        <f>IFERROR(VLOOKUP($A1590,Banknifty!$A$14:$I$4860,7,FALSE),All_curves!O1589)</f>
        <v>38126884</v>
      </c>
      <c r="P1590">
        <f>IFERROR(VLOOKUP($A1590,Banknifty!$A$14:$I$4860,8,FALSE),All_curves!P1589)</f>
        <v>38126884</v>
      </c>
      <c r="Q1590">
        <f>IFERROR(VLOOKUP($A1590,Banknifty!$A$14:$I$4860,9,FALSE),All_curves!Q1589)</f>
        <v>28135170</v>
      </c>
      <c r="R1590">
        <f>IFERROR(VLOOKUP($A1590,Nifty!$A$14:$I$4860,2,FALSE),All_curves!R1589)</f>
        <v>11128638</v>
      </c>
      <c r="S1590">
        <f>IFERROR(VLOOKUP($A1590,Nifty!$A$14:$I$4860,3,FALSE),All_curves!S1589)</f>
        <v>14159698</v>
      </c>
      <c r="T1590">
        <f>IFERROR(VLOOKUP($A1590,Nifty!$A$14:$I$4860,4,FALSE),All_curves!T1589)</f>
        <v>14221673</v>
      </c>
      <c r="U1590">
        <f>IFERROR(VLOOKUP($A1590,Nifty!$A$14:$I$4860,5,FALSE),All_curves!U1589)</f>
        <v>13613459</v>
      </c>
      <c r="V1590">
        <f>IFERROR(VLOOKUP($A1590,Nifty!$A$14:$I$4860,6,FALSE),All_curves!V1589)</f>
        <v>12290386</v>
      </c>
      <c r="W1590">
        <f>IFERROR(VLOOKUP($A1590,Nifty!$A$14:$I$4860,7,FALSE),All_curves!W1589)</f>
        <v>14589499</v>
      </c>
      <c r="X1590">
        <f>IFERROR(VLOOKUP($A1590,Nifty!$A$14:$I$4860,8,FALSE),All_curves!X1589)</f>
        <v>14291003</v>
      </c>
      <c r="Y1590">
        <f>IFERROR(VLOOKUP($A1590,Nifty!$A$14:$I$4860,9,FALSE),All_curves!Y1589)</f>
        <v>13140386</v>
      </c>
      <c r="AA1590" s="5">
        <f t="shared" si="673"/>
        <v>-4.516861039656983E-3</v>
      </c>
      <c r="AB1590" s="5">
        <f t="shared" si="674"/>
        <v>-7.1771607212773869E-3</v>
      </c>
      <c r="AC1590" s="5">
        <f t="shared" si="675"/>
        <v>-4.2678422658383175E-3</v>
      </c>
      <c r="AD1590" s="5">
        <f t="shared" si="676"/>
        <v>0</v>
      </c>
      <c r="AE1590" s="5">
        <f t="shared" si="677"/>
        <v>-2.3628429325794897E-3</v>
      </c>
      <c r="AF1590" s="5">
        <f t="shared" si="678"/>
        <v>-8.8542206740973572E-3</v>
      </c>
      <c r="AG1590" s="5">
        <f t="shared" si="679"/>
        <v>-4.2678944556929777E-3</v>
      </c>
      <c r="AH1590" s="5">
        <f t="shared" si="680"/>
        <v>-4.6770595881727717E-3</v>
      </c>
      <c r="AI1590" s="5">
        <f t="shared" si="656"/>
        <v>-1.4515264937920991E-3</v>
      </c>
      <c r="AJ1590" s="5">
        <f t="shared" si="657"/>
        <v>0</v>
      </c>
      <c r="AK1590" s="5">
        <f t="shared" si="658"/>
        <v>0</v>
      </c>
      <c r="AL1590" s="5">
        <f t="shared" si="659"/>
        <v>0</v>
      </c>
      <c r="AM1590" s="5">
        <f t="shared" si="660"/>
        <v>-2.1512618013210805E-3</v>
      </c>
      <c r="AN1590" s="5">
        <f t="shared" si="661"/>
        <v>-1.4311632577931332E-3</v>
      </c>
      <c r="AO1590" s="5">
        <f t="shared" si="662"/>
        <v>-1.4311632577931332E-3</v>
      </c>
      <c r="AP1590" s="5">
        <f t="shared" si="663"/>
        <v>-7.9694263824237055E-4</v>
      </c>
      <c r="AQ1590" s="5">
        <f t="shared" si="664"/>
        <v>-5.0264384223742686E-3</v>
      </c>
      <c r="AR1590" s="5">
        <f t="shared" si="665"/>
        <v>-3.4997188838086224E-3</v>
      </c>
      <c r="AS1590" s="5">
        <f t="shared" si="666"/>
        <v>6.0826360921195644E-5</v>
      </c>
      <c r="AT1590" s="5">
        <f t="shared" si="667"/>
        <v>0</v>
      </c>
      <c r="AU1590" s="5">
        <f t="shared" si="668"/>
        <v>-5.0264420693019174E-3</v>
      </c>
      <c r="AV1590" s="5">
        <f t="shared" si="669"/>
        <v>-3.4997552718994962E-3</v>
      </c>
      <c r="AW1590" s="5">
        <f t="shared" si="670"/>
        <v>6.0811186235243397E-5</v>
      </c>
      <c r="AX1590" s="5">
        <f t="shared" si="671"/>
        <v>0</v>
      </c>
      <c r="AZ1590" s="7">
        <f t="shared" si="681"/>
        <v>174.07538283567885</v>
      </c>
      <c r="BA1590" s="4">
        <f t="shared" si="682"/>
        <v>-2.5131940094368739E-3</v>
      </c>
      <c r="BB1590" s="5">
        <f>AZ1590/MAX($AZ$16:AZ1590)-1</f>
        <v>-2.6473031702939465E-2</v>
      </c>
    </row>
    <row r="1591" spans="1:54" x14ac:dyDescent="0.25">
      <c r="A1591" s="3">
        <v>44881</v>
      </c>
      <c r="B1591">
        <f>IFERROR(VLOOKUP($A1591,Finnifty!$A$14:$I$486,B$15+1,FALSE),All_curves!B1590)</f>
        <v>1324742.1299999999</v>
      </c>
      <c r="C1591">
        <f>IFERROR(VLOOKUP($A1591,Finnifty!$A$14:$I$486,C$15+1,FALSE),All_curves!C1590)</f>
        <v>1216093.8799999999</v>
      </c>
      <c r="D1591">
        <f>IFERROR(VLOOKUP($A1591,Finnifty!$A$14:$I$486,D$15+1,FALSE),All_curves!D1590)</f>
        <v>1257660</v>
      </c>
      <c r="E1591">
        <f>IFERROR(VLOOKUP($A1591,Finnifty!$A$14:$I$486,E$15+1,FALSE),All_curves!E1590)</f>
        <v>1273190.5</v>
      </c>
      <c r="F1591">
        <f>IFERROR(VLOOKUP($A1591,Finnifty!$A$14:$I$486,F$15+1,FALSE),All_curves!F1590)</f>
        <v>1285762.3799999999</v>
      </c>
      <c r="G1591">
        <f>IFERROR(VLOOKUP($A1591,Finnifty!$A$14:$I$486,G$15+1,FALSE),All_curves!G1590)</f>
        <v>1287229</v>
      </c>
      <c r="H1591">
        <f>IFERROR(VLOOKUP($A1591,Finnifty!$A$14:$I$486,H$15+1,FALSE),All_curves!H1590)</f>
        <v>1269903.3799999999</v>
      </c>
      <c r="I1591">
        <f>IFERROR(VLOOKUP($A1591,Finnifty!$A$14:$I$486,I$15+1,FALSE),All_curves!I1590)</f>
        <v>1198124.1299999999</v>
      </c>
      <c r="J1591">
        <f>IFERROR(VLOOKUP($A1591,Banknifty!$A$14:$I$4860,2,FALSE),All_curves!J1590)</f>
        <v>19921074</v>
      </c>
      <c r="K1591">
        <f>IFERROR(VLOOKUP($A1591,Banknifty!$A$14:$I$4860,3,FALSE),All_curves!K1590)</f>
        <v>36996896</v>
      </c>
      <c r="L1591">
        <f>IFERROR(VLOOKUP($A1591,Banknifty!$A$14:$I$4860,4,FALSE),All_curves!L1590)</f>
        <v>26094916</v>
      </c>
      <c r="M1591">
        <f>IFERROR(VLOOKUP($A1591,Banknifty!$A$14:$I$4860,5,FALSE),All_curves!M1590)</f>
        <v>35386936</v>
      </c>
      <c r="N1591">
        <f>IFERROR(VLOOKUP($A1591,Banknifty!$A$14:$I$4860,6,FALSE),All_curves!N1590)</f>
        <v>21753502</v>
      </c>
      <c r="O1591">
        <f>IFERROR(VLOOKUP($A1591,Banknifty!$A$14:$I$4860,7,FALSE),All_curves!O1590)</f>
        <v>38126884</v>
      </c>
      <c r="P1591">
        <f>IFERROR(VLOOKUP($A1591,Banknifty!$A$14:$I$4860,8,FALSE),All_curves!P1590)</f>
        <v>38126884</v>
      </c>
      <c r="Q1591">
        <f>IFERROR(VLOOKUP($A1591,Banknifty!$A$14:$I$4860,9,FALSE),All_curves!Q1590)</f>
        <v>28135170</v>
      </c>
      <c r="R1591">
        <f>IFERROR(VLOOKUP($A1591,Nifty!$A$14:$I$4860,2,FALSE),All_curves!R1590)</f>
        <v>11068060</v>
      </c>
      <c r="S1591">
        <f>IFERROR(VLOOKUP($A1591,Nifty!$A$14:$I$4860,3,FALSE),All_curves!S1590)</f>
        <v>14085716</v>
      </c>
      <c r="T1591">
        <f>IFERROR(VLOOKUP($A1591,Nifty!$A$14:$I$4860,4,FALSE),All_curves!T1590)</f>
        <v>14195051</v>
      </c>
      <c r="U1591">
        <f>IFERROR(VLOOKUP($A1591,Nifty!$A$14:$I$4860,5,FALSE),All_curves!U1590)</f>
        <v>13584755</v>
      </c>
      <c r="V1591">
        <f>IFERROR(VLOOKUP($A1591,Nifty!$A$14:$I$4860,6,FALSE),All_curves!V1590)</f>
        <v>12223485</v>
      </c>
      <c r="W1591">
        <f>IFERROR(VLOOKUP($A1591,Nifty!$A$14:$I$4860,7,FALSE),All_curves!W1590)</f>
        <v>14513272</v>
      </c>
      <c r="X1591">
        <f>IFERROR(VLOOKUP($A1591,Nifty!$A$14:$I$4860,8,FALSE),All_curves!X1590)</f>
        <v>14264251</v>
      </c>
      <c r="Y1591">
        <f>IFERROR(VLOOKUP($A1591,Nifty!$A$14:$I$4860,9,FALSE),All_curves!Y1590)</f>
        <v>13140386</v>
      </c>
      <c r="AA1591" s="5">
        <f t="shared" si="673"/>
        <v>-9.0152816403499259E-4</v>
      </c>
      <c r="AB1591" s="5">
        <f t="shared" si="674"/>
        <v>-9.0155922497814345E-4</v>
      </c>
      <c r="AC1591" s="5">
        <f t="shared" si="675"/>
        <v>-7.6551883863607006E-4</v>
      </c>
      <c r="AD1591" s="5">
        <f t="shared" si="676"/>
        <v>-5.8872451264402326E-4</v>
      </c>
      <c r="AE1591" s="5">
        <f t="shared" si="677"/>
        <v>0</v>
      </c>
      <c r="AF1591" s="5">
        <f t="shared" si="678"/>
        <v>-5.8870924382214973E-4</v>
      </c>
      <c r="AG1591" s="5">
        <f t="shared" si="679"/>
        <v>-5.8867444821886217E-4</v>
      </c>
      <c r="AH1591" s="5">
        <f t="shared" si="680"/>
        <v>-6.3725712256401668E-4</v>
      </c>
      <c r="AI1591" s="5">
        <f t="shared" si="656"/>
        <v>0</v>
      </c>
      <c r="AJ1591" s="5">
        <f t="shared" si="657"/>
        <v>0</v>
      </c>
      <c r="AK1591" s="5">
        <f t="shared" si="658"/>
        <v>0</v>
      </c>
      <c r="AL1591" s="5">
        <f t="shared" si="659"/>
        <v>0</v>
      </c>
      <c r="AM1591" s="5">
        <f t="shared" si="660"/>
        <v>1.5027027932870141E-3</v>
      </c>
      <c r="AN1591" s="5">
        <f t="shared" si="661"/>
        <v>0</v>
      </c>
      <c r="AO1591" s="5">
        <f t="shared" si="662"/>
        <v>0</v>
      </c>
      <c r="AP1591" s="5">
        <f t="shared" si="663"/>
        <v>0</v>
      </c>
      <c r="AQ1591" s="5">
        <f t="shared" si="664"/>
        <v>-5.4434334192557943E-3</v>
      </c>
      <c r="AR1591" s="5">
        <f t="shared" si="665"/>
        <v>-5.2248289476229948E-3</v>
      </c>
      <c r="AS1591" s="5">
        <f t="shared" si="666"/>
        <v>-1.8719316637360039E-3</v>
      </c>
      <c r="AT1591" s="5">
        <f t="shared" si="667"/>
        <v>-2.1085015939005247E-3</v>
      </c>
      <c r="AU1591" s="5">
        <f t="shared" si="668"/>
        <v>-5.4433603631326433E-3</v>
      </c>
      <c r="AV1591" s="5">
        <f t="shared" si="669"/>
        <v>-5.2247853061986316E-3</v>
      </c>
      <c r="AW1591" s="5">
        <f t="shared" si="670"/>
        <v>-1.8719469865061678E-3</v>
      </c>
      <c r="AX1591" s="5">
        <f t="shared" si="671"/>
        <v>0</v>
      </c>
      <c r="AZ1591" s="7">
        <f t="shared" si="681"/>
        <v>173.85301562665478</v>
      </c>
      <c r="BA1591" s="4">
        <f t="shared" si="682"/>
        <v>-1.2774190434151672E-3</v>
      </c>
      <c r="BB1591" s="5">
        <f>AZ1591/MAX($AZ$16:AZ1591)-1</f>
        <v>-2.7716633591520212E-2</v>
      </c>
    </row>
    <row r="1592" spans="1:54" x14ac:dyDescent="0.25">
      <c r="A1592" s="3">
        <v>44882</v>
      </c>
      <c r="B1592">
        <f>IFERROR(VLOOKUP($A1592,Finnifty!$A$14:$I$486,B$15+1,FALSE),All_curves!B1591)</f>
        <v>1317840</v>
      </c>
      <c r="C1592">
        <f>IFERROR(VLOOKUP($A1592,Finnifty!$A$14:$I$486,C$15+1,FALSE),All_curves!C1591)</f>
        <v>1214680.75</v>
      </c>
      <c r="D1592">
        <f>IFERROR(VLOOKUP($A1592,Finnifty!$A$14:$I$486,D$15+1,FALSE),All_curves!D1591)</f>
        <v>1256849.8799999999</v>
      </c>
      <c r="E1592">
        <f>IFERROR(VLOOKUP($A1592,Finnifty!$A$14:$I$486,E$15+1,FALSE),All_curves!E1591)</f>
        <v>1272336.75</v>
      </c>
      <c r="F1592">
        <f>IFERROR(VLOOKUP($A1592,Finnifty!$A$14:$I$486,F$15+1,FALSE),All_curves!F1591)</f>
        <v>1285762.3799999999</v>
      </c>
      <c r="G1592">
        <f>IFERROR(VLOOKUP($A1592,Finnifty!$A$14:$I$486,G$15+1,FALSE),All_curves!G1591)</f>
        <v>1286365.75</v>
      </c>
      <c r="H1592">
        <f>IFERROR(VLOOKUP($A1592,Finnifty!$A$14:$I$486,H$15+1,FALSE),All_curves!H1591)</f>
        <v>1269051.6299999999</v>
      </c>
      <c r="I1592">
        <f>IFERROR(VLOOKUP($A1592,Finnifty!$A$14:$I$486,I$15+1,FALSE),All_curves!I1591)</f>
        <v>1196699.1299999999</v>
      </c>
      <c r="J1592">
        <f>IFERROR(VLOOKUP($A1592,Banknifty!$A$14:$I$4860,2,FALSE),All_curves!J1591)</f>
        <v>19921074</v>
      </c>
      <c r="K1592">
        <f>IFERROR(VLOOKUP($A1592,Banknifty!$A$14:$I$4860,3,FALSE),All_curves!K1591)</f>
        <v>36996896</v>
      </c>
      <c r="L1592">
        <f>IFERROR(VLOOKUP($A1592,Banknifty!$A$14:$I$4860,4,FALSE),All_curves!L1591)</f>
        <v>26094916</v>
      </c>
      <c r="M1592">
        <f>IFERROR(VLOOKUP($A1592,Banknifty!$A$14:$I$4860,5,FALSE),All_curves!M1591)</f>
        <v>35386936</v>
      </c>
      <c r="N1592">
        <f>IFERROR(VLOOKUP($A1592,Banknifty!$A$14:$I$4860,6,FALSE),All_curves!N1591)</f>
        <v>21749614</v>
      </c>
      <c r="O1592">
        <f>IFERROR(VLOOKUP($A1592,Banknifty!$A$14:$I$4860,7,FALSE),All_curves!O1591)</f>
        <v>38126884</v>
      </c>
      <c r="P1592">
        <f>IFERROR(VLOOKUP($A1592,Banknifty!$A$14:$I$4860,8,FALSE),All_curves!P1591)</f>
        <v>38126884</v>
      </c>
      <c r="Q1592">
        <f>IFERROR(VLOOKUP($A1592,Banknifty!$A$14:$I$4860,9,FALSE),All_curves!Q1591)</f>
        <v>28135170</v>
      </c>
      <c r="R1592">
        <f>IFERROR(VLOOKUP($A1592,Nifty!$A$14:$I$4860,2,FALSE),All_curves!R1591)</f>
        <v>11059758</v>
      </c>
      <c r="S1592">
        <f>IFERROR(VLOOKUP($A1592,Nifty!$A$14:$I$4860,3,FALSE),All_curves!S1591)</f>
        <v>14033188</v>
      </c>
      <c r="T1592">
        <f>IFERROR(VLOOKUP($A1592,Nifty!$A$14:$I$4860,4,FALSE),All_curves!T1591)</f>
        <v>14195051</v>
      </c>
      <c r="U1592">
        <f>IFERROR(VLOOKUP($A1592,Nifty!$A$14:$I$4860,5,FALSE),All_curves!U1591)</f>
        <v>13557099</v>
      </c>
      <c r="V1592">
        <f>IFERROR(VLOOKUP($A1592,Nifty!$A$14:$I$4860,6,FALSE),All_curves!V1591)</f>
        <v>12214316</v>
      </c>
      <c r="W1592">
        <f>IFERROR(VLOOKUP($A1592,Nifty!$A$14:$I$4860,7,FALSE),All_curves!W1591)</f>
        <v>14459149</v>
      </c>
      <c r="X1592">
        <f>IFERROR(VLOOKUP($A1592,Nifty!$A$14:$I$4860,8,FALSE),All_curves!X1591)</f>
        <v>14264251</v>
      </c>
      <c r="Y1592">
        <f>IFERROR(VLOOKUP($A1592,Nifty!$A$14:$I$4860,9,FALSE),All_curves!Y1591)</f>
        <v>13140386</v>
      </c>
      <c r="AA1592" s="5">
        <f t="shared" si="673"/>
        <v>-5.2101687141178354E-3</v>
      </c>
      <c r="AB1592" s="5">
        <f t="shared" si="674"/>
        <v>-1.1620237740197492E-3</v>
      </c>
      <c r="AC1592" s="5">
        <f t="shared" si="675"/>
        <v>-6.4414865702977497E-4</v>
      </c>
      <c r="AD1592" s="5">
        <f t="shared" si="676"/>
        <v>-6.7055951171490769E-4</v>
      </c>
      <c r="AE1592" s="5">
        <f t="shared" si="677"/>
        <v>0</v>
      </c>
      <c r="AF1592" s="5">
        <f t="shared" si="678"/>
        <v>-6.7062659402483682E-4</v>
      </c>
      <c r="AG1592" s="5">
        <f t="shared" si="679"/>
        <v>-6.7072031889547912E-4</v>
      </c>
      <c r="AH1592" s="5">
        <f t="shared" si="680"/>
        <v>-1.1893592360918692E-3</v>
      </c>
      <c r="AI1592" s="5">
        <f t="shared" si="656"/>
        <v>0</v>
      </c>
      <c r="AJ1592" s="5">
        <f t="shared" si="657"/>
        <v>0</v>
      </c>
      <c r="AK1592" s="5">
        <f t="shared" si="658"/>
        <v>0</v>
      </c>
      <c r="AL1592" s="5">
        <f t="shared" si="659"/>
        <v>0</v>
      </c>
      <c r="AM1592" s="5">
        <f t="shared" si="660"/>
        <v>-1.7872984313049844E-4</v>
      </c>
      <c r="AN1592" s="5">
        <f t="shared" si="661"/>
        <v>0</v>
      </c>
      <c r="AO1592" s="5">
        <f t="shared" si="662"/>
        <v>0</v>
      </c>
      <c r="AP1592" s="5">
        <f t="shared" si="663"/>
        <v>0</v>
      </c>
      <c r="AQ1592" s="5">
        <f t="shared" si="664"/>
        <v>-7.5008628431716406E-4</v>
      </c>
      <c r="AR1592" s="5">
        <f t="shared" si="665"/>
        <v>-3.7291679031438152E-3</v>
      </c>
      <c r="AS1592" s="5">
        <f t="shared" si="666"/>
        <v>0</v>
      </c>
      <c r="AT1592" s="5">
        <f t="shared" si="667"/>
        <v>-2.0358114666035876E-3</v>
      </c>
      <c r="AU1592" s="5">
        <f t="shared" si="668"/>
        <v>-7.5011340873731847E-4</v>
      </c>
      <c r="AV1592" s="5">
        <f t="shared" si="669"/>
        <v>-3.7292073076284904E-3</v>
      </c>
      <c r="AW1592" s="5">
        <f t="shared" si="670"/>
        <v>0</v>
      </c>
      <c r="AX1592" s="5">
        <f t="shared" si="671"/>
        <v>0</v>
      </c>
      <c r="AZ1592" s="7">
        <f t="shared" si="681"/>
        <v>173.69806388901449</v>
      </c>
      <c r="BA1592" s="4">
        <f t="shared" si="682"/>
        <v>-8.9128012581063875E-4</v>
      </c>
      <c r="BB1592" s="5">
        <f>AZ1592/MAX($AZ$16:AZ1592)-1</f>
        <v>-2.8583210432656436E-2</v>
      </c>
    </row>
    <row r="1593" spans="1:54" x14ac:dyDescent="0.25">
      <c r="A1593" s="3">
        <v>44883</v>
      </c>
      <c r="B1593">
        <f>IFERROR(VLOOKUP($A1593,Finnifty!$A$14:$I$486,B$15+1,FALSE),All_curves!B1592)</f>
        <v>1316537</v>
      </c>
      <c r="C1593">
        <f>IFERROR(VLOOKUP($A1593,Finnifty!$A$14:$I$486,C$15+1,FALSE),All_curves!C1592)</f>
        <v>1211552.8799999999</v>
      </c>
      <c r="D1593">
        <f>IFERROR(VLOOKUP($A1593,Finnifty!$A$14:$I$486,D$15+1,FALSE),All_curves!D1592)</f>
        <v>1256849.8799999999</v>
      </c>
      <c r="E1593">
        <f>IFERROR(VLOOKUP($A1593,Finnifty!$A$14:$I$486,E$15+1,FALSE),All_curves!E1592)</f>
        <v>1272336.75</v>
      </c>
      <c r="F1593">
        <f>IFERROR(VLOOKUP($A1593,Finnifty!$A$14:$I$486,F$15+1,FALSE),All_curves!F1592)</f>
        <v>1285762.3799999999</v>
      </c>
      <c r="G1593">
        <f>IFERROR(VLOOKUP($A1593,Finnifty!$A$14:$I$486,G$15+1,FALSE),All_curves!G1592)</f>
        <v>1282908.5</v>
      </c>
      <c r="H1593">
        <f>IFERROR(VLOOKUP($A1593,Finnifty!$A$14:$I$486,H$15+1,FALSE),All_curves!H1592)</f>
        <v>1269051.6299999999</v>
      </c>
      <c r="I1593">
        <f>IFERROR(VLOOKUP($A1593,Finnifty!$A$14:$I$486,I$15+1,FALSE),All_curves!I1592)</f>
        <v>1193600.5</v>
      </c>
      <c r="J1593">
        <f>IFERROR(VLOOKUP($A1593,Banknifty!$A$14:$I$4860,2,FALSE),All_curves!J1592)</f>
        <v>19921074</v>
      </c>
      <c r="K1593">
        <f>IFERROR(VLOOKUP($A1593,Banknifty!$A$14:$I$4860,3,FALSE),All_curves!K1592)</f>
        <v>36996896</v>
      </c>
      <c r="L1593">
        <f>IFERROR(VLOOKUP($A1593,Banknifty!$A$14:$I$4860,4,FALSE),All_curves!L1592)</f>
        <v>26094916</v>
      </c>
      <c r="M1593">
        <f>IFERROR(VLOOKUP($A1593,Banknifty!$A$14:$I$4860,5,FALSE),All_curves!M1592)</f>
        <v>35386936</v>
      </c>
      <c r="N1593">
        <f>IFERROR(VLOOKUP($A1593,Banknifty!$A$14:$I$4860,6,FALSE),All_curves!N1592)</f>
        <v>21711872</v>
      </c>
      <c r="O1593">
        <f>IFERROR(VLOOKUP($A1593,Banknifty!$A$14:$I$4860,7,FALSE),All_curves!O1592)</f>
        <v>38126884</v>
      </c>
      <c r="P1593">
        <f>IFERROR(VLOOKUP($A1593,Banknifty!$A$14:$I$4860,8,FALSE),All_curves!P1592)</f>
        <v>38126884</v>
      </c>
      <c r="Q1593">
        <f>IFERROR(VLOOKUP($A1593,Banknifty!$A$14:$I$4860,9,FALSE),All_curves!Q1592)</f>
        <v>28135170</v>
      </c>
      <c r="R1593">
        <f>IFERROR(VLOOKUP($A1593,Nifty!$A$14:$I$4860,2,FALSE),All_curves!R1592)</f>
        <v>11029368</v>
      </c>
      <c r="S1593">
        <f>IFERROR(VLOOKUP($A1593,Nifty!$A$14:$I$4860,3,FALSE),All_curves!S1592)</f>
        <v>13978598</v>
      </c>
      <c r="T1593">
        <f>IFERROR(VLOOKUP($A1593,Nifty!$A$14:$I$4860,4,FALSE),All_curves!T1592)</f>
        <v>14132384</v>
      </c>
      <c r="U1593">
        <f>IFERROR(VLOOKUP($A1593,Nifty!$A$14:$I$4860,5,FALSE),All_curves!U1592)</f>
        <v>13497595</v>
      </c>
      <c r="V1593">
        <f>IFERROR(VLOOKUP($A1593,Nifty!$A$14:$I$4860,6,FALSE),All_curves!V1592)</f>
        <v>12180753</v>
      </c>
      <c r="W1593">
        <f>IFERROR(VLOOKUP($A1593,Nifty!$A$14:$I$4860,7,FALSE),All_curves!W1592)</f>
        <v>14402902</v>
      </c>
      <c r="X1593">
        <f>IFERROR(VLOOKUP($A1593,Nifty!$A$14:$I$4860,8,FALSE),All_curves!X1592)</f>
        <v>14201278</v>
      </c>
      <c r="Y1593">
        <f>IFERROR(VLOOKUP($A1593,Nifty!$A$14:$I$4860,9,FALSE),All_curves!Y1592)</f>
        <v>13112679</v>
      </c>
      <c r="AA1593" s="5">
        <f t="shared" si="673"/>
        <v>-9.8873914891028925E-4</v>
      </c>
      <c r="AB1593" s="5">
        <f t="shared" si="674"/>
        <v>-2.5750552151255768E-3</v>
      </c>
      <c r="AC1593" s="5">
        <f t="shared" si="675"/>
        <v>0</v>
      </c>
      <c r="AD1593" s="5">
        <f t="shared" si="676"/>
        <v>0</v>
      </c>
      <c r="AE1593" s="5">
        <f t="shared" si="677"/>
        <v>0</v>
      </c>
      <c r="AF1593" s="5">
        <f t="shared" si="678"/>
        <v>-2.6876104249510258E-3</v>
      </c>
      <c r="AG1593" s="5">
        <f t="shared" si="679"/>
        <v>0</v>
      </c>
      <c r="AH1593" s="5">
        <f t="shared" si="680"/>
        <v>-2.5893141578534618E-3</v>
      </c>
      <c r="AI1593" s="5">
        <f t="shared" si="656"/>
        <v>0</v>
      </c>
      <c r="AJ1593" s="5">
        <f t="shared" si="657"/>
        <v>0</v>
      </c>
      <c r="AK1593" s="5">
        <f t="shared" si="658"/>
        <v>0</v>
      </c>
      <c r="AL1593" s="5">
        <f t="shared" si="659"/>
        <v>0</v>
      </c>
      <c r="AM1593" s="5">
        <f t="shared" si="660"/>
        <v>-1.7352951643188064E-3</v>
      </c>
      <c r="AN1593" s="5">
        <f t="shared" si="661"/>
        <v>0</v>
      </c>
      <c r="AO1593" s="5">
        <f t="shared" si="662"/>
        <v>0</v>
      </c>
      <c r="AP1593" s="5">
        <f t="shared" si="663"/>
        <v>0</v>
      </c>
      <c r="AQ1593" s="5">
        <f t="shared" si="664"/>
        <v>-2.7477997258167353E-3</v>
      </c>
      <c r="AR1593" s="5">
        <f t="shared" si="665"/>
        <v>-3.890064039618113E-3</v>
      </c>
      <c r="AS1593" s="5">
        <f t="shared" si="666"/>
        <v>-4.414707632963033E-3</v>
      </c>
      <c r="AT1593" s="5">
        <f t="shared" si="667"/>
        <v>-4.3891395939500422E-3</v>
      </c>
      <c r="AU1593" s="5">
        <f t="shared" si="668"/>
        <v>-2.7478411398559333E-3</v>
      </c>
      <c r="AV1593" s="5">
        <f t="shared" si="669"/>
        <v>-3.8900629629032846E-3</v>
      </c>
      <c r="AW1593" s="5">
        <f t="shared" si="670"/>
        <v>-4.414742842088204E-3</v>
      </c>
      <c r="AX1593" s="5">
        <f t="shared" si="671"/>
        <v>-2.1085377552836349E-3</v>
      </c>
      <c r="AZ1593" s="7">
        <f t="shared" si="681"/>
        <v>173.4145096899239</v>
      </c>
      <c r="BA1593" s="4">
        <f t="shared" si="682"/>
        <v>-1.6324545751515893E-3</v>
      </c>
      <c r="BB1593" s="5">
        <f>AZ1593/MAX($AZ$16:AZ1593)-1</f>
        <v>-3.0169004215164663E-2</v>
      </c>
    </row>
    <row r="1594" spans="1:54" x14ac:dyDescent="0.25">
      <c r="A1594" s="3">
        <v>44886</v>
      </c>
      <c r="B1594">
        <f>IFERROR(VLOOKUP($A1594,Finnifty!$A$14:$I$486,B$15+1,FALSE),All_curves!B1593)</f>
        <v>1311865</v>
      </c>
      <c r="C1594">
        <f>IFERROR(VLOOKUP($A1594,Finnifty!$A$14:$I$486,C$15+1,FALSE),All_curves!C1593)</f>
        <v>1208757.6299999999</v>
      </c>
      <c r="D1594">
        <f>IFERROR(VLOOKUP($A1594,Finnifty!$A$14:$I$486,D$15+1,FALSE),All_curves!D1593)</f>
        <v>1256849.8799999999</v>
      </c>
      <c r="E1594">
        <f>IFERROR(VLOOKUP($A1594,Finnifty!$A$14:$I$486,E$15+1,FALSE),All_curves!E1593)</f>
        <v>1269263.8799999999</v>
      </c>
      <c r="F1594">
        <f>IFERROR(VLOOKUP($A1594,Finnifty!$A$14:$I$486,F$15+1,FALSE),All_curves!F1593)</f>
        <v>1285762.3799999999</v>
      </c>
      <c r="G1594">
        <f>IFERROR(VLOOKUP($A1594,Finnifty!$A$14:$I$486,G$15+1,FALSE),All_curves!G1593)</f>
        <v>1281512.75</v>
      </c>
      <c r="H1594">
        <f>IFERROR(VLOOKUP($A1594,Finnifty!$A$14:$I$486,H$15+1,FALSE),All_curves!H1593)</f>
        <v>1265904.6299999999</v>
      </c>
      <c r="I1594">
        <f>IFERROR(VLOOKUP($A1594,Finnifty!$A$14:$I$486,I$15+1,FALSE),All_curves!I1593)</f>
        <v>1192217.5</v>
      </c>
      <c r="J1594">
        <f>IFERROR(VLOOKUP($A1594,Banknifty!$A$14:$I$4860,2,FALSE),All_curves!J1593)</f>
        <v>19921074</v>
      </c>
      <c r="K1594">
        <f>IFERROR(VLOOKUP($A1594,Banknifty!$A$14:$I$4860,3,FALSE),All_curves!K1593)</f>
        <v>36996896</v>
      </c>
      <c r="L1594">
        <f>IFERROR(VLOOKUP($A1594,Banknifty!$A$14:$I$4860,4,FALSE),All_curves!L1593)</f>
        <v>26094916</v>
      </c>
      <c r="M1594">
        <f>IFERROR(VLOOKUP($A1594,Banknifty!$A$14:$I$4860,5,FALSE),All_curves!M1593)</f>
        <v>35386936</v>
      </c>
      <c r="N1594">
        <f>IFERROR(VLOOKUP($A1594,Banknifty!$A$14:$I$4860,6,FALSE),All_curves!N1593)</f>
        <v>21680356</v>
      </c>
      <c r="O1594">
        <f>IFERROR(VLOOKUP($A1594,Banknifty!$A$14:$I$4860,7,FALSE),All_curves!O1593)</f>
        <v>38126884</v>
      </c>
      <c r="P1594">
        <f>IFERROR(VLOOKUP($A1594,Banknifty!$A$14:$I$4860,8,FALSE),All_curves!P1593)</f>
        <v>38126884</v>
      </c>
      <c r="Q1594">
        <f>IFERROR(VLOOKUP($A1594,Banknifty!$A$14:$I$4860,9,FALSE),All_curves!Q1593)</f>
        <v>28135170</v>
      </c>
      <c r="R1594">
        <f>IFERROR(VLOOKUP($A1594,Nifty!$A$14:$I$4860,2,FALSE),All_curves!R1593)</f>
        <v>11061003</v>
      </c>
      <c r="S1594">
        <f>IFERROR(VLOOKUP($A1594,Nifty!$A$14:$I$4860,3,FALSE),All_curves!S1593)</f>
        <v>14015116</v>
      </c>
      <c r="T1594">
        <f>IFERROR(VLOOKUP($A1594,Nifty!$A$14:$I$4860,4,FALSE),All_curves!T1593)</f>
        <v>14170767</v>
      </c>
      <c r="U1594">
        <f>IFERROR(VLOOKUP($A1594,Nifty!$A$14:$I$4860,5,FALSE),All_curves!U1593)</f>
        <v>13521793</v>
      </c>
      <c r="V1594">
        <f>IFERROR(VLOOKUP($A1594,Nifty!$A$14:$I$4860,6,FALSE),All_curves!V1593)</f>
        <v>12215690</v>
      </c>
      <c r="W1594">
        <f>IFERROR(VLOOKUP($A1594,Nifty!$A$14:$I$4860,7,FALSE),All_curves!W1593)</f>
        <v>14440529</v>
      </c>
      <c r="X1594">
        <f>IFERROR(VLOOKUP($A1594,Nifty!$A$14:$I$4860,8,FALSE),All_curves!X1593)</f>
        <v>14239849</v>
      </c>
      <c r="Y1594">
        <f>IFERROR(VLOOKUP($A1594,Nifty!$A$14:$I$4860,9,FALSE),All_curves!Y1593)</f>
        <v>13085985</v>
      </c>
      <c r="AA1594" s="5">
        <f t="shared" si="673"/>
        <v>-3.5487039103344609E-3</v>
      </c>
      <c r="AB1594" s="5">
        <f t="shared" si="674"/>
        <v>-2.3071630187532222E-3</v>
      </c>
      <c r="AC1594" s="5">
        <f t="shared" si="675"/>
        <v>0</v>
      </c>
      <c r="AD1594" s="5">
        <f t="shared" si="676"/>
        <v>-2.4151389166430226E-3</v>
      </c>
      <c r="AE1594" s="5">
        <f t="shared" si="677"/>
        <v>0</v>
      </c>
      <c r="AF1594" s="5">
        <f t="shared" si="678"/>
        <v>-1.0879575589373136E-3</v>
      </c>
      <c r="AG1594" s="5">
        <f t="shared" si="679"/>
        <v>-2.4798045450680206E-3</v>
      </c>
      <c r="AH1594" s="5">
        <f t="shared" si="680"/>
        <v>-1.1586791392932394E-3</v>
      </c>
      <c r="AI1594" s="5">
        <f t="shared" si="656"/>
        <v>0</v>
      </c>
      <c r="AJ1594" s="5">
        <f t="shared" si="657"/>
        <v>0</v>
      </c>
      <c r="AK1594" s="5">
        <f t="shared" si="658"/>
        <v>0</v>
      </c>
      <c r="AL1594" s="5">
        <f t="shared" si="659"/>
        <v>0</v>
      </c>
      <c r="AM1594" s="5">
        <f t="shared" si="660"/>
        <v>-1.451556088761019E-3</v>
      </c>
      <c r="AN1594" s="5">
        <f t="shared" si="661"/>
        <v>0</v>
      </c>
      <c r="AO1594" s="5">
        <f t="shared" si="662"/>
        <v>0</v>
      </c>
      <c r="AP1594" s="5">
        <f t="shared" si="663"/>
        <v>0</v>
      </c>
      <c r="AQ1594" s="5">
        <f t="shared" si="664"/>
        <v>2.8682513812214872E-3</v>
      </c>
      <c r="AR1594" s="5">
        <f t="shared" si="665"/>
        <v>2.612422218594368E-3</v>
      </c>
      <c r="AS1594" s="5">
        <f t="shared" si="666"/>
        <v>2.7159607324567236E-3</v>
      </c>
      <c r="AT1594" s="5">
        <f t="shared" si="667"/>
        <v>1.7927638219994435E-3</v>
      </c>
      <c r="AU1594" s="5">
        <f t="shared" si="668"/>
        <v>2.8682134840103402E-3</v>
      </c>
      <c r="AV1594" s="5">
        <f t="shared" si="669"/>
        <v>2.6124596279277768E-3</v>
      </c>
      <c r="AW1594" s="5">
        <f t="shared" si="670"/>
        <v>2.7160231635490195E-3</v>
      </c>
      <c r="AX1594" s="5">
        <f t="shared" si="671"/>
        <v>-2.0357396074440759E-3</v>
      </c>
      <c r="AZ1594" s="7">
        <f t="shared" si="681"/>
        <v>173.42680298414248</v>
      </c>
      <c r="BA1594" s="4">
        <f t="shared" si="682"/>
        <v>7.0889651855199327E-5</v>
      </c>
      <c r="BB1594" s="5">
        <f>AZ1594/MAX($AZ$16:AZ1594)-1</f>
        <v>-3.0100253233514951E-2</v>
      </c>
    </row>
    <row r="1595" spans="1:54" x14ac:dyDescent="0.25">
      <c r="A1595" s="3">
        <v>44887</v>
      </c>
      <c r="B1595">
        <f>IFERROR(VLOOKUP($A1595,Finnifty!$A$14:$I$486,B$15+1,FALSE),All_curves!B1594)</f>
        <v>1309234.3799999999</v>
      </c>
      <c r="C1595">
        <f>IFERROR(VLOOKUP($A1595,Finnifty!$A$14:$I$486,C$15+1,FALSE),All_curves!C1594)</f>
        <v>1206288.8799999999</v>
      </c>
      <c r="D1595">
        <f>IFERROR(VLOOKUP($A1595,Finnifty!$A$14:$I$486,D$15+1,FALSE),All_curves!D1594)</f>
        <v>1256849.8799999999</v>
      </c>
      <c r="E1595">
        <f>IFERROR(VLOOKUP($A1595,Finnifty!$A$14:$I$486,E$15+1,FALSE),All_curves!E1594)</f>
        <v>1267539.3799999999</v>
      </c>
      <c r="F1595">
        <f>IFERROR(VLOOKUP($A1595,Finnifty!$A$14:$I$486,F$15+1,FALSE),All_curves!F1594)</f>
        <v>1285762.3799999999</v>
      </c>
      <c r="G1595">
        <f>IFERROR(VLOOKUP($A1595,Finnifty!$A$14:$I$486,G$15+1,FALSE),All_curves!G1594)</f>
        <v>1279692</v>
      </c>
      <c r="H1595">
        <f>IFERROR(VLOOKUP($A1595,Finnifty!$A$14:$I$486,H$15+1,FALSE),All_curves!H1594)</f>
        <v>1264226.8799999999</v>
      </c>
      <c r="I1595">
        <f>IFERROR(VLOOKUP($A1595,Finnifty!$A$14:$I$486,I$15+1,FALSE),All_curves!I1594)</f>
        <v>1190597.6299999999</v>
      </c>
      <c r="J1595">
        <f>IFERROR(VLOOKUP($A1595,Banknifty!$A$14:$I$4860,2,FALSE),All_curves!J1594)</f>
        <v>19921074</v>
      </c>
      <c r="K1595">
        <f>IFERROR(VLOOKUP($A1595,Banknifty!$A$14:$I$4860,3,FALSE),All_curves!K1594)</f>
        <v>36996896</v>
      </c>
      <c r="L1595">
        <f>IFERROR(VLOOKUP($A1595,Banknifty!$A$14:$I$4860,4,FALSE),All_curves!L1594)</f>
        <v>26094916</v>
      </c>
      <c r="M1595">
        <f>IFERROR(VLOOKUP($A1595,Banknifty!$A$14:$I$4860,5,FALSE),All_curves!M1594)</f>
        <v>35386936</v>
      </c>
      <c r="N1595">
        <f>IFERROR(VLOOKUP($A1595,Banknifty!$A$14:$I$4860,6,FALSE),All_curves!N1594)</f>
        <v>21680356</v>
      </c>
      <c r="O1595">
        <f>IFERROR(VLOOKUP($A1595,Banknifty!$A$14:$I$4860,7,FALSE),All_curves!O1594)</f>
        <v>38126884</v>
      </c>
      <c r="P1595">
        <f>IFERROR(VLOOKUP($A1595,Banknifty!$A$14:$I$4860,8,FALSE),All_curves!P1594)</f>
        <v>38126884</v>
      </c>
      <c r="Q1595">
        <f>IFERROR(VLOOKUP($A1595,Banknifty!$A$14:$I$4860,9,FALSE),All_curves!Q1594)</f>
        <v>28135170</v>
      </c>
      <c r="R1595">
        <f>IFERROR(VLOOKUP($A1595,Nifty!$A$14:$I$4860,2,FALSE),All_curves!R1594)</f>
        <v>11057755</v>
      </c>
      <c r="S1595">
        <f>IFERROR(VLOOKUP($A1595,Nifty!$A$14:$I$4860,3,FALSE),All_curves!S1594)</f>
        <v>14027816</v>
      </c>
      <c r="T1595">
        <f>IFERROR(VLOOKUP($A1595,Nifty!$A$14:$I$4860,4,FALSE),All_curves!T1594)</f>
        <v>14170280</v>
      </c>
      <c r="U1595">
        <f>IFERROR(VLOOKUP($A1595,Nifty!$A$14:$I$4860,5,FALSE),All_curves!U1594)</f>
        <v>13514733</v>
      </c>
      <c r="V1595">
        <f>IFERROR(VLOOKUP($A1595,Nifty!$A$14:$I$4860,6,FALSE),All_curves!V1594)</f>
        <v>12212104</v>
      </c>
      <c r="W1595">
        <f>IFERROR(VLOOKUP($A1595,Nifty!$A$14:$I$4860,7,FALSE),All_curves!W1594)</f>
        <v>14453614</v>
      </c>
      <c r="X1595">
        <f>IFERROR(VLOOKUP($A1595,Nifty!$A$14:$I$4860,8,FALSE),All_curves!X1594)</f>
        <v>14239359</v>
      </c>
      <c r="Y1595">
        <f>IFERROR(VLOOKUP($A1595,Nifty!$A$14:$I$4860,9,FALSE),All_curves!Y1594)</f>
        <v>13028549</v>
      </c>
      <c r="AA1595" s="5">
        <f t="shared" si="673"/>
        <v>-2.0052520648086158E-3</v>
      </c>
      <c r="AB1595" s="5">
        <f t="shared" si="674"/>
        <v>-2.0423862805316606E-3</v>
      </c>
      <c r="AC1595" s="5">
        <f t="shared" si="675"/>
        <v>0</v>
      </c>
      <c r="AD1595" s="5">
        <f t="shared" si="676"/>
        <v>-1.3586615259232326E-3</v>
      </c>
      <c r="AE1595" s="5">
        <f t="shared" si="677"/>
        <v>0</v>
      </c>
      <c r="AF1595" s="5">
        <f t="shared" si="678"/>
        <v>-1.4207818065017364E-3</v>
      </c>
      <c r="AG1595" s="5">
        <f t="shared" si="679"/>
        <v>-1.325336806770383E-3</v>
      </c>
      <c r="AH1595" s="5">
        <f t="shared" si="680"/>
        <v>-1.3587034245010621E-3</v>
      </c>
      <c r="AI1595" s="5">
        <f t="shared" si="656"/>
        <v>0</v>
      </c>
      <c r="AJ1595" s="5">
        <f t="shared" si="657"/>
        <v>0</v>
      </c>
      <c r="AK1595" s="5">
        <f t="shared" si="658"/>
        <v>0</v>
      </c>
      <c r="AL1595" s="5">
        <f t="shared" si="659"/>
        <v>0</v>
      </c>
      <c r="AM1595" s="5">
        <f t="shared" si="660"/>
        <v>0</v>
      </c>
      <c r="AN1595" s="5">
        <f t="shared" si="661"/>
        <v>0</v>
      </c>
      <c r="AO1595" s="5">
        <f t="shared" si="662"/>
        <v>0</v>
      </c>
      <c r="AP1595" s="5">
        <f t="shared" si="663"/>
        <v>0</v>
      </c>
      <c r="AQ1595" s="5">
        <f t="shared" si="664"/>
        <v>-2.9364425631206448E-4</v>
      </c>
      <c r="AR1595" s="5">
        <f t="shared" si="665"/>
        <v>9.0616445843183513E-4</v>
      </c>
      <c r="AS1595" s="5">
        <f t="shared" si="666"/>
        <v>-3.4366523703366347E-5</v>
      </c>
      <c r="AT1595" s="5">
        <f t="shared" si="667"/>
        <v>-5.2212010640895201E-4</v>
      </c>
      <c r="AU1595" s="5">
        <f t="shared" si="668"/>
        <v>-2.9355689281573838E-4</v>
      </c>
      <c r="AV1595" s="5">
        <f t="shared" si="669"/>
        <v>9.0613023941155113E-4</v>
      </c>
      <c r="AW1595" s="5">
        <f t="shared" si="670"/>
        <v>-3.44104772459497E-5</v>
      </c>
      <c r="AX1595" s="5">
        <f t="shared" si="671"/>
        <v>-4.3891231726156388E-3</v>
      </c>
      <c r="AZ1595" s="7">
        <f t="shared" si="681"/>
        <v>173.33094096731256</v>
      </c>
      <c r="BA1595" s="4">
        <f t="shared" si="682"/>
        <v>-5.5275202667895906E-4</v>
      </c>
      <c r="BB1595" s="5">
        <f>AZ1595/MAX($AZ$16:AZ1595)-1</f>
        <v>-3.0636367284215482E-2</v>
      </c>
    </row>
    <row r="1596" spans="1:54" x14ac:dyDescent="0.25">
      <c r="A1596" s="3">
        <v>44888</v>
      </c>
      <c r="B1596">
        <f>IFERROR(VLOOKUP($A1596,Finnifty!$A$14:$I$486,B$15+1,FALSE),All_curves!B1595)</f>
        <v>1309234.3799999999</v>
      </c>
      <c r="C1596">
        <f>IFERROR(VLOOKUP($A1596,Finnifty!$A$14:$I$486,C$15+1,FALSE),All_curves!C1595)</f>
        <v>1206288.8799999999</v>
      </c>
      <c r="D1596">
        <f>IFERROR(VLOOKUP($A1596,Finnifty!$A$14:$I$486,D$15+1,FALSE),All_curves!D1595)</f>
        <v>1256849.8799999999</v>
      </c>
      <c r="E1596">
        <f>IFERROR(VLOOKUP($A1596,Finnifty!$A$14:$I$486,E$15+1,FALSE),All_curves!E1595)</f>
        <v>1267539.3799999999</v>
      </c>
      <c r="F1596">
        <f>IFERROR(VLOOKUP($A1596,Finnifty!$A$14:$I$486,F$15+1,FALSE),All_curves!F1595)</f>
        <v>1285762.3799999999</v>
      </c>
      <c r="G1596">
        <f>IFERROR(VLOOKUP($A1596,Finnifty!$A$14:$I$486,G$15+1,FALSE),All_curves!G1595)</f>
        <v>1279692</v>
      </c>
      <c r="H1596">
        <f>IFERROR(VLOOKUP($A1596,Finnifty!$A$14:$I$486,H$15+1,FALSE),All_curves!H1595)</f>
        <v>1264226.8799999999</v>
      </c>
      <c r="I1596">
        <f>IFERROR(VLOOKUP($A1596,Finnifty!$A$14:$I$486,I$15+1,FALSE),All_curves!I1595)</f>
        <v>1190597.6299999999</v>
      </c>
      <c r="J1596">
        <f>IFERROR(VLOOKUP($A1596,Banknifty!$A$14:$I$4860,2,FALSE),All_curves!J1595)</f>
        <v>19921074</v>
      </c>
      <c r="K1596">
        <f>IFERROR(VLOOKUP($A1596,Banknifty!$A$14:$I$4860,3,FALSE),All_curves!K1595)</f>
        <v>36996896</v>
      </c>
      <c r="L1596">
        <f>IFERROR(VLOOKUP($A1596,Banknifty!$A$14:$I$4860,4,FALSE),All_curves!L1595)</f>
        <v>26094916</v>
      </c>
      <c r="M1596">
        <f>IFERROR(VLOOKUP($A1596,Banknifty!$A$14:$I$4860,5,FALSE),All_curves!M1595)</f>
        <v>35386936</v>
      </c>
      <c r="N1596">
        <f>IFERROR(VLOOKUP($A1596,Banknifty!$A$14:$I$4860,6,FALSE),All_curves!N1595)</f>
        <v>21680356</v>
      </c>
      <c r="O1596">
        <f>IFERROR(VLOOKUP($A1596,Banknifty!$A$14:$I$4860,7,FALSE),All_curves!O1595)</f>
        <v>38126884</v>
      </c>
      <c r="P1596">
        <f>IFERROR(VLOOKUP($A1596,Banknifty!$A$14:$I$4860,8,FALSE),All_curves!P1595)</f>
        <v>38126884</v>
      </c>
      <c r="Q1596">
        <f>IFERROR(VLOOKUP($A1596,Banknifty!$A$14:$I$4860,9,FALSE),All_curves!Q1595)</f>
        <v>28135170</v>
      </c>
      <c r="R1596">
        <f>IFERROR(VLOOKUP($A1596,Nifty!$A$14:$I$4860,2,FALSE),All_curves!R1595)</f>
        <v>11084785</v>
      </c>
      <c r="S1596">
        <f>IFERROR(VLOOKUP($A1596,Nifty!$A$14:$I$4860,3,FALSE),All_curves!S1595)</f>
        <v>14074480</v>
      </c>
      <c r="T1596">
        <f>IFERROR(VLOOKUP($A1596,Nifty!$A$14:$I$4860,4,FALSE),All_curves!T1595)</f>
        <v>14190449</v>
      </c>
      <c r="U1596">
        <f>IFERROR(VLOOKUP($A1596,Nifty!$A$14:$I$4860,5,FALSE),All_curves!U1595)</f>
        <v>13528387</v>
      </c>
      <c r="V1596">
        <f>IFERROR(VLOOKUP($A1596,Nifty!$A$14:$I$4860,6,FALSE),All_curves!V1595)</f>
        <v>12241955</v>
      </c>
      <c r="W1596">
        <f>IFERROR(VLOOKUP($A1596,Nifty!$A$14:$I$4860,7,FALSE),All_curves!W1595)</f>
        <v>14501695</v>
      </c>
      <c r="X1596">
        <f>IFERROR(VLOOKUP($A1596,Nifty!$A$14:$I$4860,8,FALSE),All_curves!X1595)</f>
        <v>14259626</v>
      </c>
      <c r="Y1596">
        <f>IFERROR(VLOOKUP($A1596,Nifty!$A$14:$I$4860,9,FALSE),All_curves!Y1595)</f>
        <v>13051905</v>
      </c>
      <c r="AA1596" s="5">
        <f t="shared" si="673"/>
        <v>0</v>
      </c>
      <c r="AB1596" s="5">
        <f t="shared" si="674"/>
        <v>0</v>
      </c>
      <c r="AC1596" s="5">
        <f t="shared" si="675"/>
        <v>0</v>
      </c>
      <c r="AD1596" s="5">
        <f t="shared" si="676"/>
        <v>0</v>
      </c>
      <c r="AE1596" s="5">
        <f t="shared" si="677"/>
        <v>0</v>
      </c>
      <c r="AF1596" s="5">
        <f t="shared" si="678"/>
        <v>0</v>
      </c>
      <c r="AG1596" s="5">
        <f t="shared" si="679"/>
        <v>0</v>
      </c>
      <c r="AH1596" s="5">
        <f t="shared" si="680"/>
        <v>0</v>
      </c>
      <c r="AI1596" s="5">
        <f t="shared" si="656"/>
        <v>0</v>
      </c>
      <c r="AJ1596" s="5">
        <f t="shared" si="657"/>
        <v>0</v>
      </c>
      <c r="AK1596" s="5">
        <f t="shared" si="658"/>
        <v>0</v>
      </c>
      <c r="AL1596" s="5">
        <f t="shared" si="659"/>
        <v>0</v>
      </c>
      <c r="AM1596" s="5">
        <f t="shared" si="660"/>
        <v>0</v>
      </c>
      <c r="AN1596" s="5">
        <f t="shared" si="661"/>
        <v>0</v>
      </c>
      <c r="AO1596" s="5">
        <f t="shared" si="662"/>
        <v>0</v>
      </c>
      <c r="AP1596" s="5">
        <f t="shared" si="663"/>
        <v>0</v>
      </c>
      <c r="AQ1596" s="5">
        <f t="shared" si="664"/>
        <v>2.4444383150106219E-3</v>
      </c>
      <c r="AR1596" s="5">
        <f t="shared" si="665"/>
        <v>3.3265335102770077E-3</v>
      </c>
      <c r="AS1596" s="5">
        <f t="shared" si="666"/>
        <v>1.4233310844951053E-3</v>
      </c>
      <c r="AT1596" s="5">
        <f t="shared" si="667"/>
        <v>1.0103048280716287E-3</v>
      </c>
      <c r="AU1596" s="5">
        <f t="shared" si="668"/>
        <v>2.4443781350043103E-3</v>
      </c>
      <c r="AV1596" s="5">
        <f t="shared" si="669"/>
        <v>3.326572855757659E-3</v>
      </c>
      <c r="AW1596" s="5">
        <f t="shared" si="670"/>
        <v>1.4233084508930016E-3</v>
      </c>
      <c r="AX1596" s="5">
        <f t="shared" si="671"/>
        <v>1.792678524676905E-3</v>
      </c>
      <c r="AZ1596" s="7">
        <f t="shared" si="681"/>
        <v>173.45510041704546</v>
      </c>
      <c r="BA1596" s="4">
        <f t="shared" si="682"/>
        <v>7.1631440434109339E-4</v>
      </c>
      <c r="BB1596" s="5">
        <f>AZ1596/MAX($AZ$16:AZ1596)-1</f>
        <v>-2.9941998151056692E-2</v>
      </c>
    </row>
    <row r="1597" spans="1:54" x14ac:dyDescent="0.25">
      <c r="A1597" s="3">
        <v>44889</v>
      </c>
      <c r="B1597">
        <f>IFERROR(VLOOKUP($A1597,Finnifty!$A$14:$I$486,B$15+1,FALSE),All_curves!B1596)</f>
        <v>1309565.8799999999</v>
      </c>
      <c r="C1597">
        <f>IFERROR(VLOOKUP($A1597,Finnifty!$A$14:$I$486,C$15+1,FALSE),All_curves!C1596)</f>
        <v>1205291.6299999999</v>
      </c>
      <c r="D1597">
        <f>IFERROR(VLOOKUP($A1597,Finnifty!$A$14:$I$486,D$15+1,FALSE),All_curves!D1596)</f>
        <v>1256028.6299999999</v>
      </c>
      <c r="E1597">
        <f>IFERROR(VLOOKUP($A1597,Finnifty!$A$14:$I$486,E$15+1,FALSE),All_curves!E1596)</f>
        <v>1269669.8799999999</v>
      </c>
      <c r="F1597">
        <f>IFERROR(VLOOKUP($A1597,Finnifty!$A$14:$I$486,F$15+1,FALSE),All_curves!F1596)</f>
        <v>1285762.3799999999</v>
      </c>
      <c r="G1597">
        <f>IFERROR(VLOOKUP($A1597,Finnifty!$A$14:$I$486,G$15+1,FALSE),All_curves!G1596)</f>
        <v>1279587.6299999999</v>
      </c>
      <c r="H1597">
        <f>IFERROR(VLOOKUP($A1597,Finnifty!$A$14:$I$486,H$15+1,FALSE),All_curves!H1596)</f>
        <v>1263618</v>
      </c>
      <c r="I1597">
        <f>IFERROR(VLOOKUP($A1597,Finnifty!$A$14:$I$486,I$15+1,FALSE),All_curves!I1596)</f>
        <v>1190405.6299999999</v>
      </c>
      <c r="J1597">
        <f>IFERROR(VLOOKUP($A1597,Banknifty!$A$14:$I$4860,2,FALSE),All_curves!J1596)</f>
        <v>19921074</v>
      </c>
      <c r="K1597">
        <f>IFERROR(VLOOKUP($A1597,Banknifty!$A$14:$I$4860,3,FALSE),All_curves!K1596)</f>
        <v>36996896</v>
      </c>
      <c r="L1597">
        <f>IFERROR(VLOOKUP($A1597,Banknifty!$A$14:$I$4860,4,FALSE),All_curves!L1596)</f>
        <v>26094916</v>
      </c>
      <c r="M1597">
        <f>IFERROR(VLOOKUP($A1597,Banknifty!$A$14:$I$4860,5,FALSE),All_curves!M1596)</f>
        <v>35386936</v>
      </c>
      <c r="N1597">
        <f>IFERROR(VLOOKUP($A1597,Banknifty!$A$14:$I$4860,6,FALSE),All_curves!N1596)</f>
        <v>21680356</v>
      </c>
      <c r="O1597">
        <f>IFERROR(VLOOKUP($A1597,Banknifty!$A$14:$I$4860,7,FALSE),All_curves!O1596)</f>
        <v>38126884</v>
      </c>
      <c r="P1597">
        <f>IFERROR(VLOOKUP($A1597,Banknifty!$A$14:$I$4860,8,FALSE),All_curves!P1596)</f>
        <v>38126884</v>
      </c>
      <c r="Q1597">
        <f>IFERROR(VLOOKUP($A1597,Banknifty!$A$14:$I$4860,9,FALSE),All_curves!Q1596)</f>
        <v>28135170</v>
      </c>
      <c r="R1597">
        <f>IFERROR(VLOOKUP($A1597,Nifty!$A$14:$I$4860,2,FALSE),All_curves!R1596)</f>
        <v>11065295</v>
      </c>
      <c r="S1597">
        <f>IFERROR(VLOOKUP($A1597,Nifty!$A$14:$I$4860,3,FALSE),All_curves!S1596)</f>
        <v>14347684</v>
      </c>
      <c r="T1597">
        <f>IFERROR(VLOOKUP($A1597,Nifty!$A$14:$I$4860,4,FALSE),All_curves!T1596)</f>
        <v>14836806</v>
      </c>
      <c r="U1597">
        <f>IFERROR(VLOOKUP($A1597,Nifty!$A$14:$I$4860,5,FALSE),All_curves!U1596)</f>
        <v>14138522</v>
      </c>
      <c r="V1597">
        <f>IFERROR(VLOOKUP($A1597,Nifty!$A$14:$I$4860,6,FALSE),All_curves!V1596)</f>
        <v>12202211</v>
      </c>
      <c r="W1597">
        <f>IFERROR(VLOOKUP($A1597,Nifty!$A$14:$I$4860,7,FALSE),All_curves!W1596)</f>
        <v>14408500</v>
      </c>
      <c r="X1597">
        <f>IFERROR(VLOOKUP($A1597,Nifty!$A$14:$I$4860,8,FALSE),All_curves!X1596)</f>
        <v>14259626</v>
      </c>
      <c r="Y1597">
        <f>IFERROR(VLOOKUP($A1597,Nifty!$A$14:$I$4860,9,FALSE),All_curves!Y1596)</f>
        <v>13045090</v>
      </c>
      <c r="AA1597" s="5">
        <f t="shared" si="673"/>
        <v>2.5320141684637143E-4</v>
      </c>
      <c r="AB1597" s="5">
        <f t="shared" si="674"/>
        <v>-8.2670910470472592E-4</v>
      </c>
      <c r="AC1597" s="5">
        <f t="shared" si="675"/>
        <v>-6.534193248282083E-4</v>
      </c>
      <c r="AD1597" s="5">
        <f t="shared" si="676"/>
        <v>1.680815628781529E-3</v>
      </c>
      <c r="AE1597" s="5">
        <f t="shared" si="677"/>
        <v>0</v>
      </c>
      <c r="AF1597" s="5">
        <f t="shared" si="678"/>
        <v>-8.1558687559324383E-5</v>
      </c>
      <c r="AG1597" s="5">
        <f t="shared" si="679"/>
        <v>-4.8162241258453697E-4</v>
      </c>
      <c r="AH1597" s="5">
        <f t="shared" si="680"/>
        <v>-1.6126354963430511E-4</v>
      </c>
      <c r="AI1597" s="5">
        <f t="shared" si="656"/>
        <v>0</v>
      </c>
      <c r="AJ1597" s="5">
        <f t="shared" si="657"/>
        <v>0</v>
      </c>
      <c r="AK1597" s="5">
        <f t="shared" si="658"/>
        <v>0</v>
      </c>
      <c r="AL1597" s="5">
        <f t="shared" si="659"/>
        <v>0</v>
      </c>
      <c r="AM1597" s="5">
        <f t="shared" si="660"/>
        <v>0</v>
      </c>
      <c r="AN1597" s="5">
        <f t="shared" si="661"/>
        <v>0</v>
      </c>
      <c r="AO1597" s="5">
        <f t="shared" si="662"/>
        <v>0</v>
      </c>
      <c r="AP1597" s="5">
        <f t="shared" si="663"/>
        <v>0</v>
      </c>
      <c r="AQ1597" s="5">
        <f t="shared" si="664"/>
        <v>-1.7582659474225659E-3</v>
      </c>
      <c r="AR1597" s="5">
        <f t="shared" si="665"/>
        <v>1.9411303295041815E-2</v>
      </c>
      <c r="AS1597" s="5">
        <f t="shared" si="666"/>
        <v>4.554873492727407E-2</v>
      </c>
      <c r="AT1597" s="5">
        <f t="shared" si="667"/>
        <v>4.5100350840052039E-2</v>
      </c>
      <c r="AU1597" s="5">
        <f t="shared" si="668"/>
        <v>-3.2465402789014774E-3</v>
      </c>
      <c r="AV1597" s="5">
        <f t="shared" si="669"/>
        <v>-6.4264901447727008E-3</v>
      </c>
      <c r="AW1597" s="5">
        <f t="shared" si="670"/>
        <v>0</v>
      </c>
      <c r="AX1597" s="5">
        <f t="shared" si="671"/>
        <v>-5.2214600090949581E-4</v>
      </c>
      <c r="AZ1597" s="7">
        <f t="shared" si="681"/>
        <v>174.16219295728692</v>
      </c>
      <c r="BA1597" s="4">
        <f t="shared" si="682"/>
        <v>4.0765162773616047E-3</v>
      </c>
      <c r="BB1597" s="5">
        <f>AZ1597/MAX($AZ$16:AZ1597)-1</f>
        <v>-2.5987540916534657E-2</v>
      </c>
    </row>
    <row r="1598" spans="1:54" x14ac:dyDescent="0.25">
      <c r="A1598" s="6">
        <v>44896</v>
      </c>
      <c r="B1598">
        <f>IFERROR(VLOOKUP($A1598,Finnifty!$A$14:$I$486,B$15+1,FALSE),All_curves!B1597)</f>
        <v>1307316.25</v>
      </c>
      <c r="C1598">
        <f>IFERROR(VLOOKUP($A1598,Finnifty!$A$14:$I$486,C$15+1,FALSE),All_curves!C1597)</f>
        <v>1201850.75</v>
      </c>
      <c r="D1598">
        <f>IFERROR(VLOOKUP($A1598,Finnifty!$A$14:$I$486,D$15+1,FALSE),All_curves!D1597)</f>
        <v>1253702.5</v>
      </c>
      <c r="E1598">
        <f>IFERROR(VLOOKUP($A1598,Finnifty!$A$14:$I$486,E$15+1,FALSE),All_curves!E1597)</f>
        <v>1269669.8799999999</v>
      </c>
      <c r="F1598">
        <f>IFERROR(VLOOKUP($A1598,Finnifty!$A$14:$I$486,F$15+1,FALSE),All_curves!F1597)</f>
        <v>1285762.3799999999</v>
      </c>
      <c r="G1598">
        <f>IFERROR(VLOOKUP($A1598,Finnifty!$A$14:$I$486,G$15+1,FALSE),All_curves!G1597)</f>
        <v>1277218</v>
      </c>
      <c r="H1598">
        <f>IFERROR(VLOOKUP($A1598,Finnifty!$A$14:$I$486,H$15+1,FALSE),All_curves!H1597)</f>
        <v>1261447.3799999999</v>
      </c>
      <c r="I1598">
        <f>IFERROR(VLOOKUP($A1598,Finnifty!$A$14:$I$486,I$15+1,FALSE),All_curves!I1597)</f>
        <v>1187007.25</v>
      </c>
      <c r="J1598">
        <f>IFERROR(VLOOKUP($A1598,Banknifty!$A$14:$I$4860,2,FALSE),All_curves!J1597)</f>
        <v>19921074</v>
      </c>
      <c r="K1598">
        <f>IFERROR(VLOOKUP($A1598,Banknifty!$A$14:$I$4860,3,FALSE),All_curves!K1597)</f>
        <v>36996896</v>
      </c>
      <c r="L1598">
        <f>IFERROR(VLOOKUP($A1598,Banknifty!$A$14:$I$4860,4,FALSE),All_curves!L1597)</f>
        <v>26094916</v>
      </c>
      <c r="M1598">
        <f>IFERROR(VLOOKUP($A1598,Banknifty!$A$14:$I$4860,5,FALSE),All_curves!M1597)</f>
        <v>35386936</v>
      </c>
      <c r="N1598">
        <f>IFERROR(VLOOKUP($A1598,Banknifty!$A$14:$I$4860,6,FALSE),All_curves!N1597)</f>
        <v>21680356</v>
      </c>
      <c r="O1598">
        <f>IFERROR(VLOOKUP($A1598,Banknifty!$A$14:$I$4860,7,FALSE),All_curves!O1597)</f>
        <v>38126884</v>
      </c>
      <c r="P1598">
        <f>IFERROR(VLOOKUP($A1598,Banknifty!$A$14:$I$4860,8,FALSE),All_curves!P1597)</f>
        <v>38126884</v>
      </c>
      <c r="Q1598">
        <f>IFERROR(VLOOKUP($A1598,Banknifty!$A$14:$I$4860,9,FALSE),All_curves!Q1597)</f>
        <v>28135170</v>
      </c>
      <c r="R1598">
        <f>IFERROR(VLOOKUP($A1598,Nifty!$A$14:$I$4860,2,FALSE),All_curves!R1597)</f>
        <v>11065295</v>
      </c>
      <c r="S1598">
        <f>IFERROR(VLOOKUP($A1598,Nifty!$A$14:$I$4860,3,FALSE),All_curves!S1597)</f>
        <v>14347684</v>
      </c>
      <c r="T1598">
        <f>IFERROR(VLOOKUP($A1598,Nifty!$A$14:$I$4860,4,FALSE),All_curves!T1597)</f>
        <v>14836806</v>
      </c>
      <c r="U1598">
        <f>IFERROR(VLOOKUP($A1598,Nifty!$A$14:$I$4860,5,FALSE),All_curves!U1597)</f>
        <v>14138522</v>
      </c>
      <c r="V1598">
        <f>IFERROR(VLOOKUP($A1598,Nifty!$A$14:$I$4860,6,FALSE),All_curves!V1597)</f>
        <v>12202211</v>
      </c>
      <c r="W1598">
        <f>IFERROR(VLOOKUP($A1598,Nifty!$A$14:$I$4860,7,FALSE),All_curves!W1597)</f>
        <v>14408500</v>
      </c>
      <c r="X1598">
        <f>IFERROR(VLOOKUP($A1598,Nifty!$A$14:$I$4860,8,FALSE),All_curves!X1597)</f>
        <v>14259626</v>
      </c>
      <c r="Y1598">
        <f>IFERROR(VLOOKUP($A1598,Nifty!$A$14:$I$4860,9,FALSE),All_curves!Y1597)</f>
        <v>13045090</v>
      </c>
      <c r="AA1598" s="5">
        <f t="shared" si="673"/>
        <v>-1.7178440843311771E-3</v>
      </c>
      <c r="AB1598" s="5">
        <f t="shared" si="674"/>
        <v>-2.8548111630044559E-3</v>
      </c>
      <c r="AC1598" s="5">
        <f t="shared" si="675"/>
        <v>-1.8519721162724156E-3</v>
      </c>
      <c r="AD1598" s="5">
        <f t="shared" si="676"/>
        <v>0</v>
      </c>
      <c r="AE1598" s="5">
        <f t="shared" si="677"/>
        <v>0</v>
      </c>
      <c r="AF1598" s="5">
        <f t="shared" si="678"/>
        <v>-1.8518700434763113E-3</v>
      </c>
      <c r="AG1598" s="5">
        <f t="shared" si="679"/>
        <v>-1.7177817979802112E-3</v>
      </c>
      <c r="AH1598" s="5">
        <f t="shared" si="680"/>
        <v>-2.8548084067779866E-3</v>
      </c>
      <c r="AI1598" s="5">
        <f t="shared" si="656"/>
        <v>0</v>
      </c>
      <c r="AJ1598" s="5">
        <f t="shared" si="657"/>
        <v>0</v>
      </c>
      <c r="AK1598" s="5">
        <f t="shared" si="658"/>
        <v>0</v>
      </c>
      <c r="AL1598" s="5">
        <f t="shared" si="659"/>
        <v>0</v>
      </c>
      <c r="AM1598" s="5">
        <f t="shared" si="660"/>
        <v>0</v>
      </c>
      <c r="AN1598" s="5">
        <f t="shared" si="661"/>
        <v>0</v>
      </c>
      <c r="AO1598" s="5">
        <f t="shared" si="662"/>
        <v>0</v>
      </c>
      <c r="AP1598" s="5">
        <f t="shared" si="663"/>
        <v>0</v>
      </c>
      <c r="AQ1598" s="5">
        <f t="shared" si="664"/>
        <v>0</v>
      </c>
      <c r="AR1598" s="5">
        <f t="shared" si="665"/>
        <v>0</v>
      </c>
      <c r="AS1598" s="5">
        <f t="shared" si="666"/>
        <v>0</v>
      </c>
      <c r="AT1598" s="5">
        <f t="shared" si="667"/>
        <v>0</v>
      </c>
      <c r="AU1598" s="5">
        <f t="shared" si="668"/>
        <v>0</v>
      </c>
      <c r="AV1598" s="5">
        <f t="shared" si="669"/>
        <v>0</v>
      </c>
      <c r="AW1598" s="5">
        <f t="shared" si="670"/>
        <v>0</v>
      </c>
      <c r="AX1598" s="5">
        <f t="shared" si="671"/>
        <v>0</v>
      </c>
      <c r="AZ1598" s="7">
        <f t="shared" si="681"/>
        <v>174.06895023745446</v>
      </c>
      <c r="BA1598" s="4">
        <f t="shared" si="682"/>
        <v>-5.3537865049343991E-4</v>
      </c>
      <c r="BB1598" s="5">
        <f>AZ1598/MAX($AZ$16:AZ1598)-1</f>
        <v>-2.650900639244258E-2</v>
      </c>
    </row>
    <row r="1599" spans="1:54" x14ac:dyDescent="0.25">
      <c r="A1599" s="6">
        <v>44897</v>
      </c>
      <c r="B1599">
        <f>IFERROR(VLOOKUP($A1599,Finnifty!$A$14:$I$486,B$15+1,FALSE),All_curves!B1598)</f>
        <v>1310332.3799999999</v>
      </c>
      <c r="C1599">
        <f>IFERROR(VLOOKUP($A1599,Finnifty!$A$14:$I$486,C$15+1,FALSE),All_curves!C1598)</f>
        <v>1208035.75</v>
      </c>
      <c r="D1599">
        <f>IFERROR(VLOOKUP($A1599,Finnifty!$A$14:$I$486,D$15+1,FALSE),All_curves!D1598)</f>
        <v>1256627.8799999999</v>
      </c>
      <c r="E1599">
        <f>IFERROR(VLOOKUP($A1599,Finnifty!$A$14:$I$486,E$15+1,FALSE),All_curves!E1598)</f>
        <v>1269669.8799999999</v>
      </c>
      <c r="F1599">
        <f>IFERROR(VLOOKUP($A1599,Finnifty!$A$14:$I$486,F$15+1,FALSE),All_curves!F1598)</f>
        <v>1285762.3799999999</v>
      </c>
      <c r="G1599">
        <f>IFERROR(VLOOKUP($A1599,Finnifty!$A$14:$I$486,G$15+1,FALSE),All_curves!G1598)</f>
        <v>1280198.1299999999</v>
      </c>
      <c r="H1599">
        <f>IFERROR(VLOOKUP($A1599,Finnifty!$A$14:$I$486,H$15+1,FALSE),All_curves!H1598)</f>
        <v>1264513.75</v>
      </c>
      <c r="I1599">
        <f>IFERROR(VLOOKUP($A1599,Finnifty!$A$14:$I$486,I$15+1,FALSE),All_curves!I1598)</f>
        <v>1193115.8799999999</v>
      </c>
      <c r="J1599">
        <f>IFERROR(VLOOKUP($A1599,Banknifty!$A$14:$I$4860,2,FALSE),All_curves!J1598)</f>
        <v>19921074</v>
      </c>
      <c r="K1599">
        <f>IFERROR(VLOOKUP($A1599,Banknifty!$A$14:$I$4860,3,FALSE),All_curves!K1598)</f>
        <v>36996896</v>
      </c>
      <c r="L1599">
        <f>IFERROR(VLOOKUP($A1599,Banknifty!$A$14:$I$4860,4,FALSE),All_curves!L1598)</f>
        <v>26094916</v>
      </c>
      <c r="M1599">
        <f>IFERROR(VLOOKUP($A1599,Banknifty!$A$14:$I$4860,5,FALSE),All_curves!M1598)</f>
        <v>35386936</v>
      </c>
      <c r="N1599">
        <f>IFERROR(VLOOKUP($A1599,Banknifty!$A$14:$I$4860,6,FALSE),All_curves!N1598)</f>
        <v>21680356</v>
      </c>
      <c r="O1599">
        <f>IFERROR(VLOOKUP($A1599,Banknifty!$A$14:$I$4860,7,FALSE),All_curves!O1598)</f>
        <v>38126884</v>
      </c>
      <c r="P1599">
        <f>IFERROR(VLOOKUP($A1599,Banknifty!$A$14:$I$4860,8,FALSE),All_curves!P1598)</f>
        <v>38126884</v>
      </c>
      <c r="Q1599">
        <f>IFERROR(VLOOKUP($A1599,Banknifty!$A$14:$I$4860,9,FALSE),All_curves!Q1598)</f>
        <v>28135170</v>
      </c>
      <c r="R1599">
        <f>IFERROR(VLOOKUP($A1599,Nifty!$A$14:$I$4860,2,FALSE),All_curves!R1598)</f>
        <v>11065295</v>
      </c>
      <c r="S1599">
        <f>IFERROR(VLOOKUP($A1599,Nifty!$A$14:$I$4860,3,FALSE),All_curves!S1598)</f>
        <v>14347684</v>
      </c>
      <c r="T1599">
        <f>IFERROR(VLOOKUP($A1599,Nifty!$A$14:$I$4860,4,FALSE),All_curves!T1598)</f>
        <v>14836806</v>
      </c>
      <c r="U1599">
        <f>IFERROR(VLOOKUP($A1599,Nifty!$A$14:$I$4860,5,FALSE),All_curves!U1598)</f>
        <v>14138522</v>
      </c>
      <c r="V1599">
        <f>IFERROR(VLOOKUP($A1599,Nifty!$A$14:$I$4860,6,FALSE),All_curves!V1598)</f>
        <v>12202211</v>
      </c>
      <c r="W1599">
        <f>IFERROR(VLOOKUP($A1599,Nifty!$A$14:$I$4860,7,FALSE),All_curves!W1598)</f>
        <v>14408500</v>
      </c>
      <c r="X1599">
        <f>IFERROR(VLOOKUP($A1599,Nifty!$A$14:$I$4860,8,FALSE),All_curves!X1598)</f>
        <v>14259626</v>
      </c>
      <c r="Y1599">
        <f>IFERROR(VLOOKUP($A1599,Nifty!$A$14:$I$4860,9,FALSE),All_curves!Y1598)</f>
        <v>13045090</v>
      </c>
      <c r="AA1599" s="5">
        <f t="shared" si="673"/>
        <v>2.3071158183798346E-3</v>
      </c>
      <c r="AB1599" s="5">
        <f t="shared" si="674"/>
        <v>5.1462296795172779E-3</v>
      </c>
      <c r="AC1599" s="5">
        <f t="shared" si="675"/>
        <v>2.333392491440156E-3</v>
      </c>
      <c r="AD1599" s="5">
        <f t="shared" si="676"/>
        <v>0</v>
      </c>
      <c r="AE1599" s="5">
        <f t="shared" si="677"/>
        <v>0</v>
      </c>
      <c r="AF1599" s="5">
        <f t="shared" si="678"/>
        <v>2.3332978395229631E-3</v>
      </c>
      <c r="AG1599" s="5">
        <f t="shared" si="679"/>
        <v>2.4308346496388911E-3</v>
      </c>
      <c r="AH1599" s="5">
        <f t="shared" si="680"/>
        <v>5.1462448944603612E-3</v>
      </c>
      <c r="AI1599" s="5">
        <f t="shared" si="656"/>
        <v>0</v>
      </c>
      <c r="AJ1599" s="5">
        <f t="shared" si="657"/>
        <v>0</v>
      </c>
      <c r="AK1599" s="5">
        <f t="shared" si="658"/>
        <v>0</v>
      </c>
      <c r="AL1599" s="5">
        <f t="shared" si="659"/>
        <v>0</v>
      </c>
      <c r="AM1599" s="5">
        <f t="shared" si="660"/>
        <v>0</v>
      </c>
      <c r="AN1599" s="5">
        <f t="shared" si="661"/>
        <v>0</v>
      </c>
      <c r="AO1599" s="5">
        <f t="shared" si="662"/>
        <v>0</v>
      </c>
      <c r="AP1599" s="5">
        <f t="shared" si="663"/>
        <v>0</v>
      </c>
      <c r="AQ1599" s="5">
        <f t="shared" si="664"/>
        <v>0</v>
      </c>
      <c r="AR1599" s="5">
        <f t="shared" si="665"/>
        <v>0</v>
      </c>
      <c r="AS1599" s="5">
        <f t="shared" si="666"/>
        <v>0</v>
      </c>
      <c r="AT1599" s="5">
        <f t="shared" si="667"/>
        <v>0</v>
      </c>
      <c r="AU1599" s="5">
        <f t="shared" si="668"/>
        <v>0</v>
      </c>
      <c r="AV1599" s="5">
        <f t="shared" si="669"/>
        <v>0</v>
      </c>
      <c r="AW1599" s="5">
        <f t="shared" si="670"/>
        <v>0</v>
      </c>
      <c r="AX1599" s="5">
        <f t="shared" si="671"/>
        <v>0</v>
      </c>
      <c r="AZ1599" s="7">
        <f t="shared" si="681"/>
        <v>174.21181091227433</v>
      </c>
      <c r="BA1599" s="4">
        <f t="shared" si="682"/>
        <v>8.2071314053997846E-4</v>
      </c>
      <c r="BB1599" s="5">
        <f>AZ1599/MAX($AZ$16:AZ1599)-1</f>
        <v>-2.571004954179168E-2</v>
      </c>
    </row>
    <row r="1600" spans="1:54" x14ac:dyDescent="0.25">
      <c r="A1600" s="6">
        <v>44900</v>
      </c>
      <c r="B1600">
        <f>IFERROR(VLOOKUP($A1600,Finnifty!$A$14:$I$486,B$15+1,FALSE),All_curves!B1599)</f>
        <v>1307087.25</v>
      </c>
      <c r="C1600">
        <f>IFERROR(VLOOKUP($A1600,Finnifty!$A$14:$I$486,C$15+1,FALSE),All_curves!C1599)</f>
        <v>1208655.5</v>
      </c>
      <c r="D1600">
        <f>IFERROR(VLOOKUP($A1600,Finnifty!$A$14:$I$486,D$15+1,FALSE),All_curves!D1599)</f>
        <v>1253277.75</v>
      </c>
      <c r="E1600">
        <f>IFERROR(VLOOKUP($A1600,Finnifty!$A$14:$I$486,E$15+1,FALSE),All_curves!E1599)</f>
        <v>1269572.1299999999</v>
      </c>
      <c r="F1600">
        <f>IFERROR(VLOOKUP($A1600,Finnifty!$A$14:$I$486,F$15+1,FALSE),All_curves!F1599)</f>
        <v>1282258.75</v>
      </c>
      <c r="G1600">
        <f>IFERROR(VLOOKUP($A1600,Finnifty!$A$14:$I$486,G$15+1,FALSE),All_curves!G1599)</f>
        <v>1280099.6299999999</v>
      </c>
      <c r="H1600">
        <f>IFERROR(VLOOKUP($A1600,Finnifty!$A$14:$I$486,H$15+1,FALSE),All_curves!H1599)</f>
        <v>1261142.6299999999</v>
      </c>
      <c r="I1600">
        <f>IFERROR(VLOOKUP($A1600,Finnifty!$A$14:$I$486,I$15+1,FALSE),All_curves!I1599)</f>
        <v>1193727.8799999999</v>
      </c>
      <c r="J1600">
        <f>IFERROR(VLOOKUP($A1600,Banknifty!$A$14:$I$4860,2,FALSE),All_curves!J1599)</f>
        <v>19921074</v>
      </c>
      <c r="K1600">
        <f>IFERROR(VLOOKUP($A1600,Banknifty!$A$14:$I$4860,3,FALSE),All_curves!K1599)</f>
        <v>36996896</v>
      </c>
      <c r="L1600">
        <f>IFERROR(VLOOKUP($A1600,Banknifty!$A$14:$I$4860,4,FALSE),All_curves!L1599)</f>
        <v>26094916</v>
      </c>
      <c r="M1600">
        <f>IFERROR(VLOOKUP($A1600,Banknifty!$A$14:$I$4860,5,FALSE),All_curves!M1599)</f>
        <v>35386936</v>
      </c>
      <c r="N1600">
        <f>IFERROR(VLOOKUP($A1600,Banknifty!$A$14:$I$4860,6,FALSE),All_curves!N1599)</f>
        <v>21680356</v>
      </c>
      <c r="O1600">
        <f>IFERROR(VLOOKUP($A1600,Banknifty!$A$14:$I$4860,7,FALSE),All_curves!O1599)</f>
        <v>38126884</v>
      </c>
      <c r="P1600">
        <f>IFERROR(VLOOKUP($A1600,Banknifty!$A$14:$I$4860,8,FALSE),All_curves!P1599)</f>
        <v>38126884</v>
      </c>
      <c r="Q1600">
        <f>IFERROR(VLOOKUP($A1600,Banknifty!$A$14:$I$4860,9,FALSE),All_curves!Q1599)</f>
        <v>28135170</v>
      </c>
      <c r="R1600">
        <f>IFERROR(VLOOKUP($A1600,Nifty!$A$14:$I$4860,2,FALSE),All_curves!R1599)</f>
        <v>11065295</v>
      </c>
      <c r="S1600">
        <f>IFERROR(VLOOKUP($A1600,Nifty!$A$14:$I$4860,3,FALSE),All_curves!S1599)</f>
        <v>14347684</v>
      </c>
      <c r="T1600">
        <f>IFERROR(VLOOKUP($A1600,Nifty!$A$14:$I$4860,4,FALSE),All_curves!T1599)</f>
        <v>14836806</v>
      </c>
      <c r="U1600">
        <f>IFERROR(VLOOKUP($A1600,Nifty!$A$14:$I$4860,5,FALSE),All_curves!U1599)</f>
        <v>14138522</v>
      </c>
      <c r="V1600">
        <f>IFERROR(VLOOKUP($A1600,Nifty!$A$14:$I$4860,6,FALSE),All_curves!V1599)</f>
        <v>12202211</v>
      </c>
      <c r="W1600">
        <f>IFERROR(VLOOKUP($A1600,Nifty!$A$14:$I$4860,7,FALSE),All_curves!W1599)</f>
        <v>14408500</v>
      </c>
      <c r="X1600">
        <f>IFERROR(VLOOKUP($A1600,Nifty!$A$14:$I$4860,8,FALSE),All_curves!X1599)</f>
        <v>14259626</v>
      </c>
      <c r="Y1600">
        <f>IFERROR(VLOOKUP($A1600,Nifty!$A$14:$I$4860,9,FALSE),All_curves!Y1599)</f>
        <v>13045090</v>
      </c>
      <c r="AA1600" s="5">
        <f t="shared" si="673"/>
        <v>-2.476570105059861E-3</v>
      </c>
      <c r="AB1600" s="5">
        <f t="shared" si="674"/>
        <v>5.1302289688037739E-4</v>
      </c>
      <c r="AC1600" s="5">
        <f t="shared" si="675"/>
        <v>-2.6659682260112838E-3</v>
      </c>
      <c r="AD1600" s="5">
        <f t="shared" si="676"/>
        <v>-7.698851610149493E-5</v>
      </c>
      <c r="AE1600" s="5">
        <f t="shared" si="677"/>
        <v>-2.7249436244976E-3</v>
      </c>
      <c r="AF1600" s="5">
        <f t="shared" si="678"/>
        <v>-7.6941215341408409E-5</v>
      </c>
      <c r="AG1600" s="5">
        <f t="shared" si="679"/>
        <v>-2.6659417503369642E-3</v>
      </c>
      <c r="AH1600" s="5">
        <f t="shared" si="680"/>
        <v>5.1294263219436864E-4</v>
      </c>
      <c r="AI1600" s="5">
        <f t="shared" si="656"/>
        <v>0</v>
      </c>
      <c r="AJ1600" s="5">
        <f t="shared" si="657"/>
        <v>0</v>
      </c>
      <c r="AK1600" s="5">
        <f t="shared" si="658"/>
        <v>0</v>
      </c>
      <c r="AL1600" s="5">
        <f t="shared" si="659"/>
        <v>0</v>
      </c>
      <c r="AM1600" s="5">
        <f t="shared" si="660"/>
        <v>0</v>
      </c>
      <c r="AN1600" s="5">
        <f t="shared" si="661"/>
        <v>0</v>
      </c>
      <c r="AO1600" s="5">
        <f t="shared" si="662"/>
        <v>0</v>
      </c>
      <c r="AP1600" s="5">
        <f t="shared" si="663"/>
        <v>0</v>
      </c>
      <c r="AQ1600" s="5">
        <f t="shared" si="664"/>
        <v>0</v>
      </c>
      <c r="AR1600" s="5">
        <f t="shared" si="665"/>
        <v>0</v>
      </c>
      <c r="AS1600" s="5">
        <f t="shared" si="666"/>
        <v>0</v>
      </c>
      <c r="AT1600" s="5">
        <f t="shared" si="667"/>
        <v>0</v>
      </c>
      <c r="AU1600" s="5">
        <f t="shared" si="668"/>
        <v>0</v>
      </c>
      <c r="AV1600" s="5">
        <f t="shared" si="669"/>
        <v>0</v>
      </c>
      <c r="AW1600" s="5">
        <f t="shared" si="670"/>
        <v>0</v>
      </c>
      <c r="AX1600" s="5">
        <f t="shared" si="671"/>
        <v>0</v>
      </c>
      <c r="AZ1600" s="7">
        <f t="shared" si="681"/>
        <v>174.14168058379823</v>
      </c>
      <c r="BA1600" s="4">
        <f t="shared" si="682"/>
        <v>-4.0255782951141111E-4</v>
      </c>
      <c r="BB1600" s="5">
        <f>AZ1600/MAX($AZ$16:AZ1600)-1</f>
        <v>-2.6102257589562861E-2</v>
      </c>
    </row>
    <row r="1601" spans="1:54" x14ac:dyDescent="0.25">
      <c r="A1601" s="6">
        <v>44901</v>
      </c>
      <c r="B1601">
        <f>IFERROR(VLOOKUP($A1601,Finnifty!$A$14:$I$486,B$15+1,FALSE),All_curves!B1600)</f>
        <v>1304119.6299999999</v>
      </c>
      <c r="C1601">
        <f>IFERROR(VLOOKUP($A1601,Finnifty!$A$14:$I$486,C$15+1,FALSE),All_curves!C1600)</f>
        <v>1200497.5</v>
      </c>
      <c r="D1601">
        <f>IFERROR(VLOOKUP($A1601,Finnifty!$A$14:$I$486,D$15+1,FALSE),All_curves!D1600)</f>
        <v>1253135.75</v>
      </c>
      <c r="E1601">
        <f>IFERROR(VLOOKUP($A1601,Finnifty!$A$14:$I$486,E$15+1,FALSE),All_curves!E1600)</f>
        <v>1265304.25</v>
      </c>
      <c r="F1601">
        <f>IFERROR(VLOOKUP($A1601,Finnifty!$A$14:$I$486,F$15+1,FALSE),All_curves!F1600)</f>
        <v>1282117.1299999999</v>
      </c>
      <c r="G1601">
        <f>IFERROR(VLOOKUP($A1601,Finnifty!$A$14:$I$486,G$15+1,FALSE),All_curves!G1600)</f>
        <v>1271292.25</v>
      </c>
      <c r="H1601">
        <f>IFERROR(VLOOKUP($A1601,Finnifty!$A$14:$I$486,H$15+1,FALSE),All_curves!H1600)</f>
        <v>1260999.8799999999</v>
      </c>
      <c r="I1601">
        <f>IFERROR(VLOOKUP($A1601,Finnifty!$A$14:$I$486,I$15+1,FALSE),All_curves!I1600)</f>
        <v>1187444.1299999999</v>
      </c>
      <c r="J1601">
        <f>IFERROR(VLOOKUP($A1601,Banknifty!$A$14:$I$4860,2,FALSE),All_curves!J1600)</f>
        <v>19921074</v>
      </c>
      <c r="K1601">
        <f>IFERROR(VLOOKUP($A1601,Banknifty!$A$14:$I$4860,3,FALSE),All_curves!K1600)</f>
        <v>36996896</v>
      </c>
      <c r="L1601">
        <f>IFERROR(VLOOKUP($A1601,Banknifty!$A$14:$I$4860,4,FALSE),All_curves!L1600)</f>
        <v>26094916</v>
      </c>
      <c r="M1601">
        <f>IFERROR(VLOOKUP($A1601,Banknifty!$A$14:$I$4860,5,FALSE),All_curves!M1600)</f>
        <v>35386936</v>
      </c>
      <c r="N1601">
        <f>IFERROR(VLOOKUP($A1601,Banknifty!$A$14:$I$4860,6,FALSE),All_curves!N1600)</f>
        <v>21680356</v>
      </c>
      <c r="O1601">
        <f>IFERROR(VLOOKUP($A1601,Banknifty!$A$14:$I$4860,7,FALSE),All_curves!O1600)</f>
        <v>38126884</v>
      </c>
      <c r="P1601">
        <f>IFERROR(VLOOKUP($A1601,Banknifty!$A$14:$I$4860,8,FALSE),All_curves!P1600)</f>
        <v>38126884</v>
      </c>
      <c r="Q1601">
        <f>IFERROR(VLOOKUP($A1601,Banknifty!$A$14:$I$4860,9,FALSE),All_curves!Q1600)</f>
        <v>28135170</v>
      </c>
      <c r="R1601">
        <f>IFERROR(VLOOKUP($A1601,Nifty!$A$14:$I$4860,2,FALSE),All_curves!R1600)</f>
        <v>11065295</v>
      </c>
      <c r="S1601">
        <f>IFERROR(VLOOKUP($A1601,Nifty!$A$14:$I$4860,3,FALSE),All_curves!S1600)</f>
        <v>14347684</v>
      </c>
      <c r="T1601">
        <f>IFERROR(VLOOKUP($A1601,Nifty!$A$14:$I$4860,4,FALSE),All_curves!T1600)</f>
        <v>14836806</v>
      </c>
      <c r="U1601">
        <f>IFERROR(VLOOKUP($A1601,Nifty!$A$14:$I$4860,5,FALSE),All_curves!U1600)</f>
        <v>14138522</v>
      </c>
      <c r="V1601">
        <f>IFERROR(VLOOKUP($A1601,Nifty!$A$14:$I$4860,6,FALSE),All_curves!V1600)</f>
        <v>12202211</v>
      </c>
      <c r="W1601">
        <f>IFERROR(VLOOKUP($A1601,Nifty!$A$14:$I$4860,7,FALSE),All_curves!W1600)</f>
        <v>14408500</v>
      </c>
      <c r="X1601">
        <f>IFERROR(VLOOKUP($A1601,Nifty!$A$14:$I$4860,8,FALSE),All_curves!X1600)</f>
        <v>14259626</v>
      </c>
      <c r="Y1601">
        <f>IFERROR(VLOOKUP($A1601,Nifty!$A$14:$I$4860,9,FALSE),All_curves!Y1600)</f>
        <v>13045090</v>
      </c>
      <c r="AA1601" s="5">
        <f t="shared" si="673"/>
        <v>-2.2704069678592953E-3</v>
      </c>
      <c r="AB1601" s="5">
        <f t="shared" si="674"/>
        <v>-6.7496486798761524E-3</v>
      </c>
      <c r="AC1601" s="5">
        <f t="shared" si="675"/>
        <v>-1.1330289714306385E-4</v>
      </c>
      <c r="AD1601" s="5">
        <f t="shared" si="676"/>
        <v>-3.3616679975480013E-3</v>
      </c>
      <c r="AE1601" s="5">
        <f t="shared" si="677"/>
        <v>-1.1044572712026746E-4</v>
      </c>
      <c r="AF1601" s="5">
        <f t="shared" si="678"/>
        <v>-6.8802300958401563E-3</v>
      </c>
      <c r="AG1601" s="5">
        <f t="shared" si="679"/>
        <v>-1.1319100362183754E-4</v>
      </c>
      <c r="AH1601" s="5">
        <f t="shared" si="680"/>
        <v>-5.263971886121932E-3</v>
      </c>
      <c r="AI1601" s="5">
        <f t="shared" si="656"/>
        <v>0</v>
      </c>
      <c r="AJ1601" s="5">
        <f t="shared" si="657"/>
        <v>0</v>
      </c>
      <c r="AK1601" s="5">
        <f t="shared" si="658"/>
        <v>0</v>
      </c>
      <c r="AL1601" s="5">
        <f t="shared" si="659"/>
        <v>0</v>
      </c>
      <c r="AM1601" s="5">
        <f t="shared" si="660"/>
        <v>0</v>
      </c>
      <c r="AN1601" s="5">
        <f t="shared" si="661"/>
        <v>0</v>
      </c>
      <c r="AO1601" s="5">
        <f t="shared" si="662"/>
        <v>0</v>
      </c>
      <c r="AP1601" s="5">
        <f t="shared" si="663"/>
        <v>0</v>
      </c>
      <c r="AQ1601" s="5">
        <f t="shared" si="664"/>
        <v>0</v>
      </c>
      <c r="AR1601" s="5">
        <f t="shared" si="665"/>
        <v>0</v>
      </c>
      <c r="AS1601" s="5">
        <f t="shared" si="666"/>
        <v>0</v>
      </c>
      <c r="AT1601" s="5">
        <f t="shared" si="667"/>
        <v>0</v>
      </c>
      <c r="AU1601" s="5">
        <f t="shared" si="668"/>
        <v>0</v>
      </c>
      <c r="AV1601" s="5">
        <f t="shared" si="669"/>
        <v>0</v>
      </c>
      <c r="AW1601" s="5">
        <f t="shared" si="670"/>
        <v>0</v>
      </c>
      <c r="AX1601" s="5">
        <f t="shared" si="671"/>
        <v>0</v>
      </c>
      <c r="AZ1601" s="7">
        <f t="shared" si="681"/>
        <v>173.96127803631254</v>
      </c>
      <c r="BA1601" s="4">
        <f t="shared" si="682"/>
        <v>-1.0359527189637795E-3</v>
      </c>
      <c r="BB1601" s="5">
        <f>AZ1601/MAX($AZ$16:AZ1601)-1</f>
        <v>-2.7111169603805552E-2</v>
      </c>
    </row>
    <row r="1602" spans="1:54" x14ac:dyDescent="0.25">
      <c r="A1602" s="6">
        <v>44902</v>
      </c>
      <c r="B1602">
        <f>IFERROR(VLOOKUP($A1602,Finnifty!$A$14:$I$486,B$15+1,FALSE),All_curves!B1601)</f>
        <v>1305039.75</v>
      </c>
      <c r="C1602">
        <f>IFERROR(VLOOKUP($A1602,Finnifty!$A$14:$I$486,C$15+1,FALSE),All_curves!C1601)</f>
        <v>1197897.3799999999</v>
      </c>
      <c r="D1602">
        <f>IFERROR(VLOOKUP($A1602,Finnifty!$A$14:$I$486,D$15+1,FALSE),All_curves!D1601)</f>
        <v>1251779.3799999999</v>
      </c>
      <c r="E1602">
        <f>IFERROR(VLOOKUP($A1602,Finnifty!$A$14:$I$486,E$15+1,FALSE),All_curves!E1601)</f>
        <v>1265304.25</v>
      </c>
      <c r="F1602">
        <f>IFERROR(VLOOKUP($A1602,Finnifty!$A$14:$I$486,F$15+1,FALSE),All_curves!F1601)</f>
        <v>1279523.5</v>
      </c>
      <c r="G1602">
        <f>IFERROR(VLOOKUP($A1602,Finnifty!$A$14:$I$486,G$15+1,FALSE),All_curves!G1601)</f>
        <v>1271292.25</v>
      </c>
      <c r="H1602">
        <f>IFERROR(VLOOKUP($A1602,Finnifty!$A$14:$I$486,H$15+1,FALSE),All_curves!H1601)</f>
        <v>1259634.8799999999</v>
      </c>
      <c r="I1602">
        <f>IFERROR(VLOOKUP($A1602,Finnifty!$A$14:$I$486,I$15+1,FALSE),All_curves!I1601)</f>
        <v>1186396.8799999999</v>
      </c>
      <c r="J1602">
        <f>IFERROR(VLOOKUP($A1602,Banknifty!$A$14:$I$4860,2,FALSE),All_curves!J1601)</f>
        <v>19921074</v>
      </c>
      <c r="K1602">
        <f>IFERROR(VLOOKUP($A1602,Banknifty!$A$14:$I$4860,3,FALSE),All_curves!K1601)</f>
        <v>36996896</v>
      </c>
      <c r="L1602">
        <f>IFERROR(VLOOKUP($A1602,Banknifty!$A$14:$I$4860,4,FALSE),All_curves!L1601)</f>
        <v>26094916</v>
      </c>
      <c r="M1602">
        <f>IFERROR(VLOOKUP($A1602,Banknifty!$A$14:$I$4860,5,FALSE),All_curves!M1601)</f>
        <v>35386936</v>
      </c>
      <c r="N1602">
        <f>IFERROR(VLOOKUP($A1602,Banknifty!$A$14:$I$4860,6,FALSE),All_curves!N1601)</f>
        <v>21680356</v>
      </c>
      <c r="O1602">
        <f>IFERROR(VLOOKUP($A1602,Banknifty!$A$14:$I$4860,7,FALSE),All_curves!O1601)</f>
        <v>38126884</v>
      </c>
      <c r="P1602">
        <f>IFERROR(VLOOKUP($A1602,Banknifty!$A$14:$I$4860,8,FALSE),All_curves!P1601)</f>
        <v>38126884</v>
      </c>
      <c r="Q1602">
        <f>IFERROR(VLOOKUP($A1602,Banknifty!$A$14:$I$4860,9,FALSE),All_curves!Q1601)</f>
        <v>28135170</v>
      </c>
      <c r="R1602">
        <f>IFERROR(VLOOKUP($A1602,Nifty!$A$14:$I$4860,2,FALSE),All_curves!R1601)</f>
        <v>11065295</v>
      </c>
      <c r="S1602">
        <f>IFERROR(VLOOKUP($A1602,Nifty!$A$14:$I$4860,3,FALSE),All_curves!S1601)</f>
        <v>14347684</v>
      </c>
      <c r="T1602">
        <f>IFERROR(VLOOKUP($A1602,Nifty!$A$14:$I$4860,4,FALSE),All_curves!T1601)</f>
        <v>14836806</v>
      </c>
      <c r="U1602">
        <f>IFERROR(VLOOKUP($A1602,Nifty!$A$14:$I$4860,5,FALSE),All_curves!U1601)</f>
        <v>14138522</v>
      </c>
      <c r="V1602">
        <f>IFERROR(VLOOKUP($A1602,Nifty!$A$14:$I$4860,6,FALSE),All_curves!V1601)</f>
        <v>12202211</v>
      </c>
      <c r="W1602">
        <f>IFERROR(VLOOKUP($A1602,Nifty!$A$14:$I$4860,7,FALSE),All_curves!W1601)</f>
        <v>14408500</v>
      </c>
      <c r="X1602">
        <f>IFERROR(VLOOKUP($A1602,Nifty!$A$14:$I$4860,8,FALSE),All_curves!X1601)</f>
        <v>14259626</v>
      </c>
      <c r="Y1602">
        <f>IFERROR(VLOOKUP($A1602,Nifty!$A$14:$I$4860,9,FALSE),All_curves!Y1601)</f>
        <v>13045090</v>
      </c>
      <c r="AA1602" s="5">
        <f t="shared" si="673"/>
        <v>7.0554876932571453E-4</v>
      </c>
      <c r="AB1602" s="5">
        <f t="shared" si="674"/>
        <v>-2.1658687335875948E-3</v>
      </c>
      <c r="AC1602" s="5">
        <f t="shared" si="675"/>
        <v>-1.0823807396765917E-3</v>
      </c>
      <c r="AD1602" s="5">
        <f t="shared" si="676"/>
        <v>0</v>
      </c>
      <c r="AE1602" s="5">
        <f t="shared" si="677"/>
        <v>-2.0229274996114155E-3</v>
      </c>
      <c r="AF1602" s="5">
        <f t="shared" si="678"/>
        <v>0</v>
      </c>
      <c r="AG1602" s="5">
        <f t="shared" si="679"/>
        <v>-1.0824743298151196E-3</v>
      </c>
      <c r="AH1602" s="5">
        <f t="shared" si="680"/>
        <v>-8.8193623054921844E-4</v>
      </c>
      <c r="AI1602" s="5">
        <f t="shared" si="656"/>
        <v>0</v>
      </c>
      <c r="AJ1602" s="5">
        <f t="shared" si="657"/>
        <v>0</v>
      </c>
      <c r="AK1602" s="5">
        <f t="shared" si="658"/>
        <v>0</v>
      </c>
      <c r="AL1602" s="5">
        <f t="shared" si="659"/>
        <v>0</v>
      </c>
      <c r="AM1602" s="5">
        <f t="shared" si="660"/>
        <v>0</v>
      </c>
      <c r="AN1602" s="5">
        <f t="shared" si="661"/>
        <v>0</v>
      </c>
      <c r="AO1602" s="5">
        <f t="shared" si="662"/>
        <v>0</v>
      </c>
      <c r="AP1602" s="5">
        <f t="shared" si="663"/>
        <v>0</v>
      </c>
      <c r="AQ1602" s="5">
        <f t="shared" si="664"/>
        <v>0</v>
      </c>
      <c r="AR1602" s="5">
        <f t="shared" si="665"/>
        <v>0</v>
      </c>
      <c r="AS1602" s="5">
        <f t="shared" si="666"/>
        <v>0</v>
      </c>
      <c r="AT1602" s="5">
        <f t="shared" si="667"/>
        <v>0</v>
      </c>
      <c r="AU1602" s="5">
        <f t="shared" si="668"/>
        <v>0</v>
      </c>
      <c r="AV1602" s="5">
        <f t="shared" si="669"/>
        <v>0</v>
      </c>
      <c r="AW1602" s="5">
        <f t="shared" si="670"/>
        <v>0</v>
      </c>
      <c r="AX1602" s="5">
        <f t="shared" si="671"/>
        <v>0</v>
      </c>
      <c r="AZ1602" s="7">
        <f t="shared" si="681"/>
        <v>173.91394579093765</v>
      </c>
      <c r="BA1602" s="4">
        <f t="shared" si="682"/>
        <v>-2.7208494849642611E-4</v>
      </c>
      <c r="BB1602" s="5">
        <f>AZ1602/MAX($AZ$16:AZ1602)-1</f>
        <v>-2.7375878011116739E-2</v>
      </c>
    </row>
    <row r="1603" spans="1:54" x14ac:dyDescent="0.25">
      <c r="A1603" s="6">
        <v>44903</v>
      </c>
      <c r="B1603">
        <f>IFERROR(VLOOKUP($A1603,Finnifty!$A$14:$I$486,B$15+1,FALSE),All_curves!B1602)</f>
        <v>1306671.6299999999</v>
      </c>
      <c r="C1603">
        <f>IFERROR(VLOOKUP($A1603,Finnifty!$A$14:$I$486,C$15+1,FALSE),All_curves!C1602)</f>
        <v>1197821.75</v>
      </c>
      <c r="D1603">
        <f>IFERROR(VLOOKUP($A1603,Finnifty!$A$14:$I$486,D$15+1,FALSE),All_curves!D1602)</f>
        <v>1252132.8799999999</v>
      </c>
      <c r="E1603">
        <f>IFERROR(VLOOKUP($A1603,Finnifty!$A$14:$I$486,E$15+1,FALSE),All_curves!E1602)</f>
        <v>1265304.25</v>
      </c>
      <c r="F1603">
        <f>IFERROR(VLOOKUP($A1603,Finnifty!$A$14:$I$486,F$15+1,FALSE),All_curves!F1602)</f>
        <v>1279866.8799999999</v>
      </c>
      <c r="G1603">
        <f>IFERROR(VLOOKUP($A1603,Finnifty!$A$14:$I$486,G$15+1,FALSE),All_curves!G1602)</f>
        <v>1270892.1299999999</v>
      </c>
      <c r="H1603">
        <f>IFERROR(VLOOKUP($A1603,Finnifty!$A$14:$I$486,H$15+1,FALSE),All_curves!H1602)</f>
        <v>1259990.6299999999</v>
      </c>
      <c r="I1603">
        <f>IFERROR(VLOOKUP($A1603,Finnifty!$A$14:$I$486,I$15+1,FALSE),All_curves!I1602)</f>
        <v>1187158.75</v>
      </c>
      <c r="J1603">
        <f>IFERROR(VLOOKUP($A1603,Banknifty!$A$14:$I$4860,2,FALSE),All_curves!J1602)</f>
        <v>19921074</v>
      </c>
      <c r="K1603">
        <f>IFERROR(VLOOKUP($A1603,Banknifty!$A$14:$I$4860,3,FALSE),All_curves!K1602)</f>
        <v>36996896</v>
      </c>
      <c r="L1603">
        <f>IFERROR(VLOOKUP($A1603,Banknifty!$A$14:$I$4860,4,FALSE),All_curves!L1602)</f>
        <v>26094916</v>
      </c>
      <c r="M1603">
        <f>IFERROR(VLOOKUP($A1603,Banknifty!$A$14:$I$4860,5,FALSE),All_curves!M1602)</f>
        <v>35386936</v>
      </c>
      <c r="N1603">
        <f>IFERROR(VLOOKUP($A1603,Banknifty!$A$14:$I$4860,6,FALSE),All_curves!N1602)</f>
        <v>21680356</v>
      </c>
      <c r="O1603">
        <f>IFERROR(VLOOKUP($A1603,Banknifty!$A$14:$I$4860,7,FALSE),All_curves!O1602)</f>
        <v>38126884</v>
      </c>
      <c r="P1603">
        <f>IFERROR(VLOOKUP($A1603,Banknifty!$A$14:$I$4860,8,FALSE),All_curves!P1602)</f>
        <v>38126884</v>
      </c>
      <c r="Q1603">
        <f>IFERROR(VLOOKUP($A1603,Banknifty!$A$14:$I$4860,9,FALSE),All_curves!Q1602)</f>
        <v>28135170</v>
      </c>
      <c r="R1603">
        <f>IFERROR(VLOOKUP($A1603,Nifty!$A$14:$I$4860,2,FALSE),All_curves!R1602)</f>
        <v>11065295</v>
      </c>
      <c r="S1603">
        <f>IFERROR(VLOOKUP($A1603,Nifty!$A$14:$I$4860,3,FALSE),All_curves!S1602)</f>
        <v>14347684</v>
      </c>
      <c r="T1603">
        <f>IFERROR(VLOOKUP($A1603,Nifty!$A$14:$I$4860,4,FALSE),All_curves!T1602)</f>
        <v>14836806</v>
      </c>
      <c r="U1603">
        <f>IFERROR(VLOOKUP($A1603,Nifty!$A$14:$I$4860,5,FALSE),All_curves!U1602)</f>
        <v>14138522</v>
      </c>
      <c r="V1603">
        <f>IFERROR(VLOOKUP($A1603,Nifty!$A$14:$I$4860,6,FALSE),All_curves!V1602)</f>
        <v>12202211</v>
      </c>
      <c r="W1603">
        <f>IFERROR(VLOOKUP($A1603,Nifty!$A$14:$I$4860,7,FALSE),All_curves!W1602)</f>
        <v>14408500</v>
      </c>
      <c r="X1603">
        <f>IFERROR(VLOOKUP($A1603,Nifty!$A$14:$I$4860,8,FALSE),All_curves!X1602)</f>
        <v>14259626</v>
      </c>
      <c r="Y1603">
        <f>IFERROR(VLOOKUP($A1603,Nifty!$A$14:$I$4860,9,FALSE),All_curves!Y1602)</f>
        <v>13045090</v>
      </c>
      <c r="AA1603" s="5">
        <f t="shared" si="673"/>
        <v>1.2504446703633931E-3</v>
      </c>
      <c r="AB1603" s="5">
        <f t="shared" si="674"/>
        <v>-6.3135625190113842E-5</v>
      </c>
      <c r="AC1603" s="5">
        <f t="shared" si="675"/>
        <v>2.823980053099362E-4</v>
      </c>
      <c r="AD1603" s="5">
        <f t="shared" si="676"/>
        <v>0</v>
      </c>
      <c r="AE1603" s="5">
        <f t="shared" si="677"/>
        <v>2.6836552826092763E-4</v>
      </c>
      <c r="AF1603" s="5">
        <f t="shared" si="678"/>
        <v>-3.1473486918531801E-4</v>
      </c>
      <c r="AG1603" s="5">
        <f t="shared" si="679"/>
        <v>2.8242310978243701E-4</v>
      </c>
      <c r="AH1603" s="5">
        <f t="shared" si="680"/>
        <v>6.4217127745669345E-4</v>
      </c>
      <c r="AI1603" s="5">
        <f t="shared" si="656"/>
        <v>0</v>
      </c>
      <c r="AJ1603" s="5">
        <f t="shared" si="657"/>
        <v>0</v>
      </c>
      <c r="AK1603" s="5">
        <f t="shared" si="658"/>
        <v>0</v>
      </c>
      <c r="AL1603" s="5">
        <f t="shared" si="659"/>
        <v>0</v>
      </c>
      <c r="AM1603" s="5">
        <f t="shared" si="660"/>
        <v>0</v>
      </c>
      <c r="AN1603" s="5">
        <f t="shared" si="661"/>
        <v>0</v>
      </c>
      <c r="AO1603" s="5">
        <f t="shared" si="662"/>
        <v>0</v>
      </c>
      <c r="AP1603" s="5">
        <f t="shared" si="663"/>
        <v>0</v>
      </c>
      <c r="AQ1603" s="5">
        <f t="shared" si="664"/>
        <v>0</v>
      </c>
      <c r="AR1603" s="5">
        <f t="shared" si="665"/>
        <v>0</v>
      </c>
      <c r="AS1603" s="5">
        <f t="shared" si="666"/>
        <v>0</v>
      </c>
      <c r="AT1603" s="5">
        <f t="shared" si="667"/>
        <v>0</v>
      </c>
      <c r="AU1603" s="5">
        <f t="shared" si="668"/>
        <v>0</v>
      </c>
      <c r="AV1603" s="5">
        <f t="shared" si="669"/>
        <v>0</v>
      </c>
      <c r="AW1603" s="5">
        <f t="shared" si="670"/>
        <v>0</v>
      </c>
      <c r="AX1603" s="5">
        <f t="shared" si="671"/>
        <v>0</v>
      </c>
      <c r="AZ1603" s="7">
        <f t="shared" si="681"/>
        <v>173.93095987991279</v>
      </c>
      <c r="BA1603" s="4">
        <f t="shared" si="682"/>
        <v>9.7830504033248139E-5</v>
      </c>
      <c r="BB1603" s="5">
        <f>AZ1603/MAX($AZ$16:AZ1603)-1</f>
        <v>-2.7280725703027642E-2</v>
      </c>
    </row>
    <row r="1604" spans="1:54" x14ac:dyDescent="0.25">
      <c r="A1604" s="6">
        <v>44904</v>
      </c>
      <c r="B1604">
        <f>IFERROR(VLOOKUP($A1604,Finnifty!$A$14:$I$486,B$15+1,FALSE),All_curves!B1603)</f>
        <v>1301951.8799999999</v>
      </c>
      <c r="C1604">
        <f>IFERROR(VLOOKUP($A1604,Finnifty!$A$14:$I$486,C$15+1,FALSE),All_curves!C1603)</f>
        <v>1194390.75</v>
      </c>
      <c r="D1604">
        <f>IFERROR(VLOOKUP($A1604,Finnifty!$A$14:$I$486,D$15+1,FALSE),All_curves!D1603)</f>
        <v>1248638.6299999999</v>
      </c>
      <c r="E1604">
        <f>IFERROR(VLOOKUP($A1604,Finnifty!$A$14:$I$486,E$15+1,FALSE),All_curves!E1603)</f>
        <v>1260733.8799999999</v>
      </c>
      <c r="F1604">
        <f>IFERROR(VLOOKUP($A1604,Finnifty!$A$14:$I$486,F$15+1,FALSE),All_curves!F1603)</f>
        <v>1276295.1299999999</v>
      </c>
      <c r="G1604">
        <f>IFERROR(VLOOKUP($A1604,Finnifty!$A$14:$I$486,G$15+1,FALSE),All_curves!G1603)</f>
        <v>1267251.75</v>
      </c>
      <c r="H1604">
        <f>IFERROR(VLOOKUP($A1604,Finnifty!$A$14:$I$486,H$15+1,FALSE),All_curves!H1603)</f>
        <v>1254422.1299999999</v>
      </c>
      <c r="I1604">
        <f>IFERROR(VLOOKUP($A1604,Finnifty!$A$14:$I$486,I$15+1,FALSE),All_curves!I1603)</f>
        <v>1183844.6299999999</v>
      </c>
      <c r="J1604">
        <f>IFERROR(VLOOKUP($A1604,Banknifty!$A$14:$I$4860,2,FALSE),All_curves!J1603)</f>
        <v>19921074</v>
      </c>
      <c r="K1604">
        <f>IFERROR(VLOOKUP($A1604,Banknifty!$A$14:$I$4860,3,FALSE),All_curves!K1603)</f>
        <v>36996896</v>
      </c>
      <c r="L1604">
        <f>IFERROR(VLOOKUP($A1604,Banknifty!$A$14:$I$4860,4,FALSE),All_curves!L1603)</f>
        <v>26094916</v>
      </c>
      <c r="M1604">
        <f>IFERROR(VLOOKUP($A1604,Banknifty!$A$14:$I$4860,5,FALSE),All_curves!M1603)</f>
        <v>35386936</v>
      </c>
      <c r="N1604">
        <f>IFERROR(VLOOKUP($A1604,Banknifty!$A$14:$I$4860,6,FALSE),All_curves!N1603)</f>
        <v>21680356</v>
      </c>
      <c r="O1604">
        <f>IFERROR(VLOOKUP($A1604,Banknifty!$A$14:$I$4860,7,FALSE),All_curves!O1603)</f>
        <v>38126884</v>
      </c>
      <c r="P1604">
        <f>IFERROR(VLOOKUP($A1604,Banknifty!$A$14:$I$4860,8,FALSE),All_curves!P1603)</f>
        <v>38126884</v>
      </c>
      <c r="Q1604">
        <f>IFERROR(VLOOKUP($A1604,Banknifty!$A$14:$I$4860,9,FALSE),All_curves!Q1603)</f>
        <v>28135170</v>
      </c>
      <c r="R1604">
        <f>IFERROR(VLOOKUP($A1604,Nifty!$A$14:$I$4860,2,FALSE),All_curves!R1603)</f>
        <v>11065295</v>
      </c>
      <c r="S1604">
        <f>IFERROR(VLOOKUP($A1604,Nifty!$A$14:$I$4860,3,FALSE),All_curves!S1603)</f>
        <v>14347684</v>
      </c>
      <c r="T1604">
        <f>IFERROR(VLOOKUP($A1604,Nifty!$A$14:$I$4860,4,FALSE),All_curves!T1603)</f>
        <v>14836806</v>
      </c>
      <c r="U1604">
        <f>IFERROR(VLOOKUP($A1604,Nifty!$A$14:$I$4860,5,FALSE),All_curves!U1603)</f>
        <v>14138522</v>
      </c>
      <c r="V1604">
        <f>IFERROR(VLOOKUP($A1604,Nifty!$A$14:$I$4860,6,FALSE),All_curves!V1603)</f>
        <v>12202211</v>
      </c>
      <c r="W1604">
        <f>IFERROR(VLOOKUP($A1604,Nifty!$A$14:$I$4860,7,FALSE),All_curves!W1603)</f>
        <v>14408500</v>
      </c>
      <c r="X1604">
        <f>IFERROR(VLOOKUP($A1604,Nifty!$A$14:$I$4860,8,FALSE),All_curves!X1603)</f>
        <v>14259626</v>
      </c>
      <c r="Y1604">
        <f>IFERROR(VLOOKUP($A1604,Nifty!$A$14:$I$4860,9,FALSE),All_curves!Y1603)</f>
        <v>13045090</v>
      </c>
      <c r="AA1604" s="5">
        <f t="shared" si="673"/>
        <v>-3.6120398512057283E-3</v>
      </c>
      <c r="AB1604" s="5">
        <f t="shared" si="674"/>
        <v>-2.864366087859116E-3</v>
      </c>
      <c r="AC1604" s="5">
        <f t="shared" si="675"/>
        <v>-2.7906383226674603E-3</v>
      </c>
      <c r="AD1604" s="5">
        <f t="shared" si="676"/>
        <v>-3.6120719581872462E-3</v>
      </c>
      <c r="AE1604" s="5">
        <f t="shared" si="677"/>
        <v>-2.7907199223718981E-3</v>
      </c>
      <c r="AF1604" s="5">
        <f t="shared" si="678"/>
        <v>-2.8644287851556927E-3</v>
      </c>
      <c r="AG1604" s="5">
        <f t="shared" si="679"/>
        <v>-4.4194773099225371E-3</v>
      </c>
      <c r="AH1604" s="5">
        <f t="shared" si="680"/>
        <v>-2.7916401239514999E-3</v>
      </c>
      <c r="AI1604" s="5">
        <f t="shared" si="656"/>
        <v>0</v>
      </c>
      <c r="AJ1604" s="5">
        <f t="shared" si="657"/>
        <v>0</v>
      </c>
      <c r="AK1604" s="5">
        <f t="shared" si="658"/>
        <v>0</v>
      </c>
      <c r="AL1604" s="5">
        <f t="shared" si="659"/>
        <v>0</v>
      </c>
      <c r="AM1604" s="5">
        <f t="shared" si="660"/>
        <v>0</v>
      </c>
      <c r="AN1604" s="5">
        <f t="shared" si="661"/>
        <v>0</v>
      </c>
      <c r="AO1604" s="5">
        <f t="shared" si="662"/>
        <v>0</v>
      </c>
      <c r="AP1604" s="5">
        <f t="shared" si="663"/>
        <v>0</v>
      </c>
      <c r="AQ1604" s="5">
        <f t="shared" si="664"/>
        <v>0</v>
      </c>
      <c r="AR1604" s="5">
        <f t="shared" si="665"/>
        <v>0</v>
      </c>
      <c r="AS1604" s="5">
        <f t="shared" si="666"/>
        <v>0</v>
      </c>
      <c r="AT1604" s="5">
        <f t="shared" si="667"/>
        <v>0</v>
      </c>
      <c r="AU1604" s="5">
        <f t="shared" si="668"/>
        <v>0</v>
      </c>
      <c r="AV1604" s="5">
        <f t="shared" si="669"/>
        <v>0</v>
      </c>
      <c r="AW1604" s="5">
        <f t="shared" si="670"/>
        <v>0</v>
      </c>
      <c r="AX1604" s="5">
        <f t="shared" si="671"/>
        <v>0</v>
      </c>
      <c r="AZ1604" s="7">
        <f t="shared" si="681"/>
        <v>173.74437991880529</v>
      </c>
      <c r="BA1604" s="4">
        <f t="shared" si="682"/>
        <v>-1.0727242650550492E-3</v>
      </c>
      <c r="BB1604" s="5">
        <f>AZ1604/MAX($AZ$16:AZ1604)-1</f>
        <v>-2.8324185271652702E-2</v>
      </c>
    </row>
    <row r="1605" spans="1:54" x14ac:dyDescent="0.25">
      <c r="A1605" s="6">
        <v>44907</v>
      </c>
      <c r="B1605">
        <f>IFERROR(VLOOKUP($A1605,Finnifty!$A$14:$I$486,B$15+1,FALSE),All_curves!B1604)</f>
        <v>1314814.3799999999</v>
      </c>
      <c r="C1605">
        <f>IFERROR(VLOOKUP($A1605,Finnifty!$A$14:$I$486,C$15+1,FALSE),All_curves!C1604)</f>
        <v>1200800.3799999999</v>
      </c>
      <c r="D1605">
        <f>IFERROR(VLOOKUP($A1605,Finnifty!$A$14:$I$486,D$15+1,FALSE),All_curves!D1604)</f>
        <v>1251013.75</v>
      </c>
      <c r="E1605">
        <f>IFERROR(VLOOKUP($A1605,Finnifty!$A$14:$I$486,E$15+1,FALSE),All_curves!E1604)</f>
        <v>1267760</v>
      </c>
      <c r="F1605">
        <f>IFERROR(VLOOKUP($A1605,Finnifty!$A$14:$I$486,F$15+1,FALSE),All_curves!F1604)</f>
        <v>1281894.1299999999</v>
      </c>
      <c r="G1605">
        <f>IFERROR(VLOOKUP($A1605,Finnifty!$A$14:$I$486,G$15+1,FALSE),All_curves!G1604)</f>
        <v>1274052.3799999999</v>
      </c>
      <c r="H1605">
        <f>IFERROR(VLOOKUP($A1605,Finnifty!$A$14:$I$486,H$15+1,FALSE),All_curves!H1604)</f>
        <v>1260660.6299999999</v>
      </c>
      <c r="I1605">
        <f>IFERROR(VLOOKUP($A1605,Finnifty!$A$14:$I$486,I$15+1,FALSE),All_curves!I1604)</f>
        <v>1190771.6299999999</v>
      </c>
      <c r="J1605">
        <f>IFERROR(VLOOKUP($A1605,Banknifty!$A$14:$I$4860,2,FALSE),All_curves!J1604)</f>
        <v>19921074</v>
      </c>
      <c r="K1605">
        <f>IFERROR(VLOOKUP($A1605,Banknifty!$A$14:$I$4860,3,FALSE),All_curves!K1604)</f>
        <v>36996896</v>
      </c>
      <c r="L1605">
        <f>IFERROR(VLOOKUP($A1605,Banknifty!$A$14:$I$4860,4,FALSE),All_curves!L1604)</f>
        <v>26094916</v>
      </c>
      <c r="M1605">
        <f>IFERROR(VLOOKUP($A1605,Banknifty!$A$14:$I$4860,5,FALSE),All_curves!M1604)</f>
        <v>35386936</v>
      </c>
      <c r="N1605">
        <f>IFERROR(VLOOKUP($A1605,Banknifty!$A$14:$I$4860,6,FALSE),All_curves!N1604)</f>
        <v>21680356</v>
      </c>
      <c r="O1605">
        <f>IFERROR(VLOOKUP($A1605,Banknifty!$A$14:$I$4860,7,FALSE),All_curves!O1604)</f>
        <v>38126884</v>
      </c>
      <c r="P1605">
        <f>IFERROR(VLOOKUP($A1605,Banknifty!$A$14:$I$4860,8,FALSE),All_curves!P1604)</f>
        <v>38126884</v>
      </c>
      <c r="Q1605">
        <f>IFERROR(VLOOKUP($A1605,Banknifty!$A$14:$I$4860,9,FALSE),All_curves!Q1604)</f>
        <v>28135170</v>
      </c>
      <c r="R1605">
        <f>IFERROR(VLOOKUP($A1605,Nifty!$A$14:$I$4860,2,FALSE),All_curves!R1604)</f>
        <v>11065295</v>
      </c>
      <c r="S1605">
        <f>IFERROR(VLOOKUP($A1605,Nifty!$A$14:$I$4860,3,FALSE),All_curves!S1604)</f>
        <v>14347684</v>
      </c>
      <c r="T1605">
        <f>IFERROR(VLOOKUP($A1605,Nifty!$A$14:$I$4860,4,FALSE),All_curves!T1604)</f>
        <v>14836806</v>
      </c>
      <c r="U1605">
        <f>IFERROR(VLOOKUP($A1605,Nifty!$A$14:$I$4860,5,FALSE),All_curves!U1604)</f>
        <v>14138522</v>
      </c>
      <c r="V1605">
        <f>IFERROR(VLOOKUP($A1605,Nifty!$A$14:$I$4860,6,FALSE),All_curves!V1604)</f>
        <v>12202211</v>
      </c>
      <c r="W1605">
        <f>IFERROR(VLOOKUP($A1605,Nifty!$A$14:$I$4860,7,FALSE),All_curves!W1604)</f>
        <v>14408500</v>
      </c>
      <c r="X1605">
        <f>IFERROR(VLOOKUP($A1605,Nifty!$A$14:$I$4860,8,FALSE),All_curves!X1604)</f>
        <v>14259626</v>
      </c>
      <c r="Y1605">
        <f>IFERROR(VLOOKUP($A1605,Nifty!$A$14:$I$4860,9,FALSE),All_curves!Y1604)</f>
        <v>13045090</v>
      </c>
      <c r="AA1605" s="5">
        <f t="shared" si="673"/>
        <v>9.8793973860231699E-3</v>
      </c>
      <c r="AB1605" s="5">
        <f t="shared" si="674"/>
        <v>5.366443100802476E-3</v>
      </c>
      <c r="AC1605" s="5">
        <f t="shared" si="675"/>
        <v>1.9021676431716372E-3</v>
      </c>
      <c r="AD1605" s="5">
        <f t="shared" si="676"/>
        <v>5.5730397282574007E-3</v>
      </c>
      <c r="AE1605" s="5">
        <f t="shared" si="677"/>
        <v>4.3869163709806536E-3</v>
      </c>
      <c r="AF1605" s="5">
        <f t="shared" si="678"/>
        <v>5.3664396202253162E-3</v>
      </c>
      <c r="AG1605" s="5">
        <f t="shared" si="679"/>
        <v>4.9732062682918965E-3</v>
      </c>
      <c r="AH1605" s="5">
        <f t="shared" si="680"/>
        <v>5.8512745882877137E-3</v>
      </c>
      <c r="AI1605" s="5">
        <f t="shared" si="656"/>
        <v>0</v>
      </c>
      <c r="AJ1605" s="5">
        <f t="shared" si="657"/>
        <v>0</v>
      </c>
      <c r="AK1605" s="5">
        <f t="shared" si="658"/>
        <v>0</v>
      </c>
      <c r="AL1605" s="5">
        <f t="shared" si="659"/>
        <v>0</v>
      </c>
      <c r="AM1605" s="5">
        <f t="shared" si="660"/>
        <v>0</v>
      </c>
      <c r="AN1605" s="5">
        <f t="shared" si="661"/>
        <v>0</v>
      </c>
      <c r="AO1605" s="5">
        <f t="shared" si="662"/>
        <v>0</v>
      </c>
      <c r="AP1605" s="5">
        <f t="shared" si="663"/>
        <v>0</v>
      </c>
      <c r="AQ1605" s="5">
        <f t="shared" si="664"/>
        <v>0</v>
      </c>
      <c r="AR1605" s="5">
        <f t="shared" si="665"/>
        <v>0</v>
      </c>
      <c r="AS1605" s="5">
        <f t="shared" si="666"/>
        <v>0</v>
      </c>
      <c r="AT1605" s="5">
        <f t="shared" si="667"/>
        <v>0</v>
      </c>
      <c r="AU1605" s="5">
        <f t="shared" si="668"/>
        <v>0</v>
      </c>
      <c r="AV1605" s="5">
        <f t="shared" si="669"/>
        <v>0</v>
      </c>
      <c r="AW1605" s="5">
        <f t="shared" si="670"/>
        <v>0</v>
      </c>
      <c r="AX1605" s="5">
        <f t="shared" si="671"/>
        <v>0</v>
      </c>
      <c r="AZ1605" s="7">
        <f t="shared" si="681"/>
        <v>174.05783566357309</v>
      </c>
      <c r="BA1605" s="4">
        <f t="shared" si="682"/>
        <v>1.8041201960850113E-3</v>
      </c>
      <c r="BB1605" s="5">
        <f>AZ1605/MAX($AZ$16:AZ1605)-1</f>
        <v>-2.657116531025383E-2</v>
      </c>
    </row>
    <row r="1606" spans="1:54" x14ac:dyDescent="0.25">
      <c r="A1606" s="6">
        <v>44908</v>
      </c>
      <c r="B1606">
        <f>IFERROR(VLOOKUP($A1606,Finnifty!$A$14:$I$486,B$15+1,FALSE),All_curves!B1605)</f>
        <v>1320968.75</v>
      </c>
      <c r="C1606">
        <f>IFERROR(VLOOKUP($A1606,Finnifty!$A$14:$I$486,C$15+1,FALSE),All_curves!C1605)</f>
        <v>1201109.3799999999</v>
      </c>
      <c r="D1606">
        <f>IFERROR(VLOOKUP($A1606,Finnifty!$A$14:$I$486,D$15+1,FALSE),All_curves!D1605)</f>
        <v>1249663.5</v>
      </c>
      <c r="E1606">
        <f>IFERROR(VLOOKUP($A1606,Finnifty!$A$14:$I$486,E$15+1,FALSE),All_curves!E1605)</f>
        <v>1266589</v>
      </c>
      <c r="F1606">
        <f>IFERROR(VLOOKUP($A1606,Finnifty!$A$14:$I$486,F$15+1,FALSE),All_curves!F1605)</f>
        <v>1283267.1299999999</v>
      </c>
      <c r="G1606">
        <f>IFERROR(VLOOKUP($A1606,Finnifty!$A$14:$I$486,G$15+1,FALSE),All_curves!G1605)</f>
        <v>1272563.1299999999</v>
      </c>
      <c r="H1606">
        <f>IFERROR(VLOOKUP($A1606,Finnifty!$A$14:$I$486,H$15+1,FALSE),All_curves!H1605)</f>
        <v>1259299.8799999999</v>
      </c>
      <c r="I1606">
        <f>IFERROR(VLOOKUP($A1606,Finnifty!$A$14:$I$486,I$15+1,FALSE),All_curves!I1605)</f>
        <v>1191312.1299999999</v>
      </c>
      <c r="J1606">
        <f>IFERROR(VLOOKUP($A1606,Banknifty!$A$14:$I$4860,2,FALSE),All_curves!J1605)</f>
        <v>19921074</v>
      </c>
      <c r="K1606">
        <f>IFERROR(VLOOKUP($A1606,Banknifty!$A$14:$I$4860,3,FALSE),All_curves!K1605)</f>
        <v>36996896</v>
      </c>
      <c r="L1606">
        <f>IFERROR(VLOOKUP($A1606,Banknifty!$A$14:$I$4860,4,FALSE),All_curves!L1605)</f>
        <v>26094916</v>
      </c>
      <c r="M1606">
        <f>IFERROR(VLOOKUP($A1606,Banknifty!$A$14:$I$4860,5,FALSE),All_curves!M1605)</f>
        <v>35386936</v>
      </c>
      <c r="N1606">
        <f>IFERROR(VLOOKUP($A1606,Banknifty!$A$14:$I$4860,6,FALSE),All_curves!N1605)</f>
        <v>21680356</v>
      </c>
      <c r="O1606">
        <f>IFERROR(VLOOKUP($A1606,Banknifty!$A$14:$I$4860,7,FALSE),All_curves!O1605)</f>
        <v>38126884</v>
      </c>
      <c r="P1606">
        <f>IFERROR(VLOOKUP($A1606,Banknifty!$A$14:$I$4860,8,FALSE),All_curves!P1605)</f>
        <v>38126884</v>
      </c>
      <c r="Q1606">
        <f>IFERROR(VLOOKUP($A1606,Banknifty!$A$14:$I$4860,9,FALSE),All_curves!Q1605)</f>
        <v>28135170</v>
      </c>
      <c r="R1606">
        <f>IFERROR(VLOOKUP($A1606,Nifty!$A$14:$I$4860,2,FALSE),All_curves!R1605)</f>
        <v>11065295</v>
      </c>
      <c r="S1606">
        <f>IFERROR(VLOOKUP($A1606,Nifty!$A$14:$I$4860,3,FALSE),All_curves!S1605)</f>
        <v>14347684</v>
      </c>
      <c r="T1606">
        <f>IFERROR(VLOOKUP($A1606,Nifty!$A$14:$I$4860,4,FALSE),All_curves!T1605)</f>
        <v>14836806</v>
      </c>
      <c r="U1606">
        <f>IFERROR(VLOOKUP($A1606,Nifty!$A$14:$I$4860,5,FALSE),All_curves!U1605)</f>
        <v>14138522</v>
      </c>
      <c r="V1606">
        <f>IFERROR(VLOOKUP($A1606,Nifty!$A$14:$I$4860,6,FALSE),All_curves!V1605)</f>
        <v>12202211</v>
      </c>
      <c r="W1606">
        <f>IFERROR(VLOOKUP($A1606,Nifty!$A$14:$I$4860,7,FALSE),All_curves!W1605)</f>
        <v>14408500</v>
      </c>
      <c r="X1606">
        <f>IFERROR(VLOOKUP($A1606,Nifty!$A$14:$I$4860,8,FALSE),All_curves!X1605)</f>
        <v>14259626</v>
      </c>
      <c r="Y1606">
        <f>IFERROR(VLOOKUP($A1606,Nifty!$A$14:$I$4860,9,FALSE),All_curves!Y1605)</f>
        <v>13045090</v>
      </c>
      <c r="AA1606" s="5">
        <f t="shared" si="673"/>
        <v>4.6807899986613943E-3</v>
      </c>
      <c r="AB1606" s="5">
        <f t="shared" si="674"/>
        <v>2.5732836626857214E-4</v>
      </c>
      <c r="AC1606" s="5">
        <f t="shared" si="675"/>
        <v>-1.0793246676944479E-3</v>
      </c>
      <c r="AD1606" s="5">
        <f t="shared" si="676"/>
        <v>-9.2367640562884823E-4</v>
      </c>
      <c r="AE1606" s="5">
        <f t="shared" si="677"/>
        <v>1.0710712904193898E-3</v>
      </c>
      <c r="AF1606" s="5">
        <f t="shared" si="678"/>
        <v>-1.168907984772205E-3</v>
      </c>
      <c r="AG1606" s="5">
        <f t="shared" si="679"/>
        <v>-1.0793943807065887E-3</v>
      </c>
      <c r="AH1606" s="5">
        <f t="shared" si="680"/>
        <v>4.5390735417494277E-4</v>
      </c>
      <c r="AI1606" s="5">
        <f t="shared" si="656"/>
        <v>0</v>
      </c>
      <c r="AJ1606" s="5">
        <f t="shared" si="657"/>
        <v>0</v>
      </c>
      <c r="AK1606" s="5">
        <f t="shared" si="658"/>
        <v>0</v>
      </c>
      <c r="AL1606" s="5">
        <f t="shared" si="659"/>
        <v>0</v>
      </c>
      <c r="AM1606" s="5">
        <f t="shared" si="660"/>
        <v>0</v>
      </c>
      <c r="AN1606" s="5">
        <f t="shared" si="661"/>
        <v>0</v>
      </c>
      <c r="AO1606" s="5">
        <f t="shared" si="662"/>
        <v>0</v>
      </c>
      <c r="AP1606" s="5">
        <f t="shared" si="663"/>
        <v>0</v>
      </c>
      <c r="AQ1606" s="5">
        <f t="shared" si="664"/>
        <v>0</v>
      </c>
      <c r="AR1606" s="5">
        <f t="shared" si="665"/>
        <v>0</v>
      </c>
      <c r="AS1606" s="5">
        <f t="shared" si="666"/>
        <v>0</v>
      </c>
      <c r="AT1606" s="5">
        <f t="shared" si="667"/>
        <v>0</v>
      </c>
      <c r="AU1606" s="5">
        <f t="shared" si="668"/>
        <v>0</v>
      </c>
      <c r="AV1606" s="5">
        <f t="shared" si="669"/>
        <v>0</v>
      </c>
      <c r="AW1606" s="5">
        <f t="shared" si="670"/>
        <v>0</v>
      </c>
      <c r="AX1606" s="5">
        <f t="shared" si="671"/>
        <v>0</v>
      </c>
      <c r="AZ1606" s="7">
        <f t="shared" si="681"/>
        <v>174.07387649698367</v>
      </c>
      <c r="BA1606" s="4">
        <f t="shared" si="682"/>
        <v>9.2158065446758697E-5</v>
      </c>
      <c r="BB1606" s="5">
        <f>AZ1606/MAX($AZ$16:AZ1606)-1</f>
        <v>-2.6481455991998915E-2</v>
      </c>
    </row>
    <row r="1607" spans="1:54" x14ac:dyDescent="0.25">
      <c r="A1607" s="6">
        <v>44909</v>
      </c>
      <c r="B1607">
        <f>IFERROR(VLOOKUP($A1607,Finnifty!$A$14:$I$486,B$15+1,FALSE),All_curves!B1606)</f>
        <v>1320968.75</v>
      </c>
      <c r="C1607">
        <f>IFERROR(VLOOKUP($A1607,Finnifty!$A$14:$I$486,C$15+1,FALSE),All_curves!C1606)</f>
        <v>1201109.3799999999</v>
      </c>
      <c r="D1607">
        <f>IFERROR(VLOOKUP($A1607,Finnifty!$A$14:$I$486,D$15+1,FALSE),All_curves!D1606)</f>
        <v>1249663.5</v>
      </c>
      <c r="E1607">
        <f>IFERROR(VLOOKUP($A1607,Finnifty!$A$14:$I$486,E$15+1,FALSE),All_curves!E1606)</f>
        <v>1266589</v>
      </c>
      <c r="F1607">
        <f>IFERROR(VLOOKUP($A1607,Finnifty!$A$14:$I$486,F$15+1,FALSE),All_curves!F1606)</f>
        <v>1283267.1299999999</v>
      </c>
      <c r="G1607">
        <f>IFERROR(VLOOKUP($A1607,Finnifty!$A$14:$I$486,G$15+1,FALSE),All_curves!G1606)</f>
        <v>1272563.1299999999</v>
      </c>
      <c r="H1607">
        <f>IFERROR(VLOOKUP($A1607,Finnifty!$A$14:$I$486,H$15+1,FALSE),All_curves!H1606)</f>
        <v>1259299.8799999999</v>
      </c>
      <c r="I1607">
        <f>IFERROR(VLOOKUP($A1607,Finnifty!$A$14:$I$486,I$15+1,FALSE),All_curves!I1606)</f>
        <v>1191312.1299999999</v>
      </c>
      <c r="J1607">
        <f>IFERROR(VLOOKUP($A1607,Banknifty!$A$14:$I$4860,2,FALSE),All_curves!J1606)</f>
        <v>19921074</v>
      </c>
      <c r="K1607">
        <f>IFERROR(VLOOKUP($A1607,Banknifty!$A$14:$I$4860,3,FALSE),All_curves!K1606)</f>
        <v>36996896</v>
      </c>
      <c r="L1607">
        <f>IFERROR(VLOOKUP($A1607,Banknifty!$A$14:$I$4860,4,FALSE),All_curves!L1606)</f>
        <v>26094916</v>
      </c>
      <c r="M1607">
        <f>IFERROR(VLOOKUP($A1607,Banknifty!$A$14:$I$4860,5,FALSE),All_curves!M1606)</f>
        <v>35386936</v>
      </c>
      <c r="N1607">
        <f>IFERROR(VLOOKUP($A1607,Banknifty!$A$14:$I$4860,6,FALSE),All_curves!N1606)</f>
        <v>21680356</v>
      </c>
      <c r="O1607">
        <f>IFERROR(VLOOKUP($A1607,Banknifty!$A$14:$I$4860,7,FALSE),All_curves!O1606)</f>
        <v>38126884</v>
      </c>
      <c r="P1607">
        <f>IFERROR(VLOOKUP($A1607,Banknifty!$A$14:$I$4860,8,FALSE),All_curves!P1606)</f>
        <v>38126884</v>
      </c>
      <c r="Q1607">
        <f>IFERROR(VLOOKUP($A1607,Banknifty!$A$14:$I$4860,9,FALSE),All_curves!Q1606)</f>
        <v>28135170</v>
      </c>
      <c r="R1607">
        <f>IFERROR(VLOOKUP($A1607,Nifty!$A$14:$I$4860,2,FALSE),All_curves!R1606)</f>
        <v>11065295</v>
      </c>
      <c r="S1607">
        <f>IFERROR(VLOOKUP($A1607,Nifty!$A$14:$I$4860,3,FALSE),All_curves!S1606)</f>
        <v>14347684</v>
      </c>
      <c r="T1607">
        <f>IFERROR(VLOOKUP($A1607,Nifty!$A$14:$I$4860,4,FALSE),All_curves!T1606)</f>
        <v>14836806</v>
      </c>
      <c r="U1607">
        <f>IFERROR(VLOOKUP($A1607,Nifty!$A$14:$I$4860,5,FALSE),All_curves!U1606)</f>
        <v>14138522</v>
      </c>
      <c r="V1607">
        <f>IFERROR(VLOOKUP($A1607,Nifty!$A$14:$I$4860,6,FALSE),All_curves!V1606)</f>
        <v>12202211</v>
      </c>
      <c r="W1607">
        <f>IFERROR(VLOOKUP($A1607,Nifty!$A$14:$I$4860,7,FALSE),All_curves!W1606)</f>
        <v>14408500</v>
      </c>
      <c r="X1607">
        <f>IFERROR(VLOOKUP($A1607,Nifty!$A$14:$I$4860,8,FALSE),All_curves!X1606)</f>
        <v>14259626</v>
      </c>
      <c r="Y1607">
        <f>IFERROR(VLOOKUP($A1607,Nifty!$A$14:$I$4860,9,FALSE),All_curves!Y1606)</f>
        <v>13045090</v>
      </c>
      <c r="AA1607" s="5">
        <f t="shared" si="673"/>
        <v>0</v>
      </c>
      <c r="AB1607" s="5">
        <f t="shared" si="674"/>
        <v>0</v>
      </c>
      <c r="AC1607" s="5">
        <f t="shared" si="675"/>
        <v>0</v>
      </c>
      <c r="AD1607" s="5">
        <f t="shared" si="676"/>
        <v>0</v>
      </c>
      <c r="AE1607" s="5">
        <f t="shared" si="677"/>
        <v>0</v>
      </c>
      <c r="AF1607" s="5">
        <f t="shared" si="678"/>
        <v>0</v>
      </c>
      <c r="AG1607" s="5">
        <f t="shared" si="679"/>
        <v>0</v>
      </c>
      <c r="AH1607" s="5">
        <f t="shared" si="680"/>
        <v>0</v>
      </c>
      <c r="AI1607" s="5">
        <f t="shared" si="656"/>
        <v>0</v>
      </c>
      <c r="AJ1607" s="5">
        <f t="shared" si="657"/>
        <v>0</v>
      </c>
      <c r="AK1607" s="5">
        <f t="shared" si="658"/>
        <v>0</v>
      </c>
      <c r="AL1607" s="5">
        <f t="shared" si="659"/>
        <v>0</v>
      </c>
      <c r="AM1607" s="5">
        <f t="shared" si="660"/>
        <v>0</v>
      </c>
      <c r="AN1607" s="5">
        <f t="shared" si="661"/>
        <v>0</v>
      </c>
      <c r="AO1607" s="5">
        <f t="shared" si="662"/>
        <v>0</v>
      </c>
      <c r="AP1607" s="5">
        <f t="shared" si="663"/>
        <v>0</v>
      </c>
      <c r="AQ1607" s="5">
        <f t="shared" si="664"/>
        <v>0</v>
      </c>
      <c r="AR1607" s="5">
        <f t="shared" si="665"/>
        <v>0</v>
      </c>
      <c r="AS1607" s="5">
        <f t="shared" si="666"/>
        <v>0</v>
      </c>
      <c r="AT1607" s="5">
        <f t="shared" si="667"/>
        <v>0</v>
      </c>
      <c r="AU1607" s="5">
        <f t="shared" si="668"/>
        <v>0</v>
      </c>
      <c r="AV1607" s="5">
        <f t="shared" si="669"/>
        <v>0</v>
      </c>
      <c r="AW1607" s="5">
        <f t="shared" si="670"/>
        <v>0</v>
      </c>
      <c r="AX1607" s="5">
        <f t="shared" si="671"/>
        <v>0</v>
      </c>
      <c r="AZ1607" s="7">
        <f t="shared" si="681"/>
        <v>174.07387649698367</v>
      </c>
      <c r="BA1607" s="4">
        <f t="shared" si="682"/>
        <v>0</v>
      </c>
      <c r="BB1607" s="5">
        <f>AZ1607/MAX($AZ$16:AZ1607)-1</f>
        <v>-2.6481455991998915E-2</v>
      </c>
    </row>
    <row r="1608" spans="1:54" x14ac:dyDescent="0.25">
      <c r="A1608" s="6">
        <v>44910</v>
      </c>
      <c r="B1608">
        <f>IFERROR(VLOOKUP($A1608,Finnifty!$A$14:$I$486,B$15+1,FALSE),All_curves!B1607)</f>
        <v>1332653.3799999999</v>
      </c>
      <c r="C1608">
        <f>IFERROR(VLOOKUP($A1608,Finnifty!$A$14:$I$486,C$15+1,FALSE),All_curves!C1607)</f>
        <v>1224883.6299999999</v>
      </c>
      <c r="D1608">
        <f>IFERROR(VLOOKUP($A1608,Finnifty!$A$14:$I$486,D$15+1,FALSE),All_curves!D1607)</f>
        <v>1256453.5</v>
      </c>
      <c r="E1608">
        <f>IFERROR(VLOOKUP($A1608,Finnifty!$A$14:$I$486,E$15+1,FALSE),All_curves!E1607)</f>
        <v>1279246.1299999999</v>
      </c>
      <c r="F1608">
        <f>IFERROR(VLOOKUP($A1608,Finnifty!$A$14:$I$486,F$15+1,FALSE),All_curves!F1607)</f>
        <v>1290239.75</v>
      </c>
      <c r="G1608">
        <f>IFERROR(VLOOKUP($A1608,Finnifty!$A$14:$I$486,G$15+1,FALSE),All_curves!G1607)</f>
        <v>1292679.6299999999</v>
      </c>
      <c r="H1608">
        <f>IFERROR(VLOOKUP($A1608,Finnifty!$A$14:$I$486,H$15+1,FALSE),All_curves!H1607)</f>
        <v>1266142.25</v>
      </c>
      <c r="I1608">
        <f>IFERROR(VLOOKUP($A1608,Finnifty!$A$14:$I$486,I$15+1,FALSE),All_curves!I1607)</f>
        <v>1215720.25</v>
      </c>
      <c r="J1608">
        <f>IFERROR(VLOOKUP($A1608,Banknifty!$A$14:$I$4860,2,FALSE),All_curves!J1607)</f>
        <v>19921074</v>
      </c>
      <c r="K1608">
        <f>IFERROR(VLOOKUP($A1608,Banknifty!$A$14:$I$4860,3,FALSE),All_curves!K1607)</f>
        <v>36996896</v>
      </c>
      <c r="L1608">
        <f>IFERROR(VLOOKUP($A1608,Banknifty!$A$14:$I$4860,4,FALSE),All_curves!L1607)</f>
        <v>26094916</v>
      </c>
      <c r="M1608">
        <f>IFERROR(VLOOKUP($A1608,Banknifty!$A$14:$I$4860,5,FALSE),All_curves!M1607)</f>
        <v>35386936</v>
      </c>
      <c r="N1608">
        <f>IFERROR(VLOOKUP($A1608,Banknifty!$A$14:$I$4860,6,FALSE),All_curves!N1607)</f>
        <v>21680356</v>
      </c>
      <c r="O1608">
        <f>IFERROR(VLOOKUP($A1608,Banknifty!$A$14:$I$4860,7,FALSE),All_curves!O1607)</f>
        <v>38126884</v>
      </c>
      <c r="P1608">
        <f>IFERROR(VLOOKUP($A1608,Banknifty!$A$14:$I$4860,8,FALSE),All_curves!P1607)</f>
        <v>38126884</v>
      </c>
      <c r="Q1608">
        <f>IFERROR(VLOOKUP($A1608,Banknifty!$A$14:$I$4860,9,FALSE),All_curves!Q1607)</f>
        <v>28135170</v>
      </c>
      <c r="R1608">
        <f>IFERROR(VLOOKUP($A1608,Nifty!$A$14:$I$4860,2,FALSE),All_curves!R1607)</f>
        <v>11065295</v>
      </c>
      <c r="S1608">
        <f>IFERROR(VLOOKUP($A1608,Nifty!$A$14:$I$4860,3,FALSE),All_curves!S1607)</f>
        <v>14347684</v>
      </c>
      <c r="T1608">
        <f>IFERROR(VLOOKUP($A1608,Nifty!$A$14:$I$4860,4,FALSE),All_curves!T1607)</f>
        <v>14836806</v>
      </c>
      <c r="U1608">
        <f>IFERROR(VLOOKUP($A1608,Nifty!$A$14:$I$4860,5,FALSE),All_curves!U1607)</f>
        <v>14138522</v>
      </c>
      <c r="V1608">
        <f>IFERROR(VLOOKUP($A1608,Nifty!$A$14:$I$4860,6,FALSE),All_curves!V1607)</f>
        <v>12202211</v>
      </c>
      <c r="W1608">
        <f>IFERROR(VLOOKUP($A1608,Nifty!$A$14:$I$4860,7,FALSE),All_curves!W1607)</f>
        <v>14408500</v>
      </c>
      <c r="X1608">
        <f>IFERROR(VLOOKUP($A1608,Nifty!$A$14:$I$4860,8,FALSE),All_curves!X1607)</f>
        <v>14259626</v>
      </c>
      <c r="Y1608">
        <f>IFERROR(VLOOKUP($A1608,Nifty!$A$14:$I$4860,9,FALSE),All_curves!Y1607)</f>
        <v>13045090</v>
      </c>
      <c r="AA1608" s="5">
        <f t="shared" si="673"/>
        <v>8.8455006978778172E-3</v>
      </c>
      <c r="AB1608" s="5">
        <f t="shared" si="674"/>
        <v>1.9793576168724902E-2</v>
      </c>
      <c r="AC1608" s="5">
        <f t="shared" si="675"/>
        <v>5.4334626881555881E-3</v>
      </c>
      <c r="AD1608" s="5">
        <f t="shared" si="676"/>
        <v>9.9930837864530275E-3</v>
      </c>
      <c r="AE1608" s="5">
        <f t="shared" si="677"/>
        <v>5.4334906871651434E-3</v>
      </c>
      <c r="AF1608" s="5">
        <f t="shared" si="678"/>
        <v>1.5807860157004638E-2</v>
      </c>
      <c r="AG1608" s="5">
        <f t="shared" si="679"/>
        <v>5.4334714937003259E-3</v>
      </c>
      <c r="AH1608" s="5">
        <f t="shared" si="680"/>
        <v>2.0488434042890358E-2</v>
      </c>
      <c r="AI1608" s="5">
        <f t="shared" si="656"/>
        <v>0</v>
      </c>
      <c r="AJ1608" s="5">
        <f t="shared" si="657"/>
        <v>0</v>
      </c>
      <c r="AK1608" s="5">
        <f t="shared" si="658"/>
        <v>0</v>
      </c>
      <c r="AL1608" s="5">
        <f t="shared" si="659"/>
        <v>0</v>
      </c>
      <c r="AM1608" s="5">
        <f t="shared" si="660"/>
        <v>0</v>
      </c>
      <c r="AN1608" s="5">
        <f t="shared" si="661"/>
        <v>0</v>
      </c>
      <c r="AO1608" s="5">
        <f t="shared" si="662"/>
        <v>0</v>
      </c>
      <c r="AP1608" s="5">
        <f t="shared" si="663"/>
        <v>0</v>
      </c>
      <c r="AQ1608" s="5">
        <f t="shared" si="664"/>
        <v>0</v>
      </c>
      <c r="AR1608" s="5">
        <f t="shared" si="665"/>
        <v>0</v>
      </c>
      <c r="AS1608" s="5">
        <f t="shared" si="666"/>
        <v>0</v>
      </c>
      <c r="AT1608" s="5">
        <f t="shared" si="667"/>
        <v>0</v>
      </c>
      <c r="AU1608" s="5">
        <f t="shared" si="668"/>
        <v>0</v>
      </c>
      <c r="AV1608" s="5">
        <f t="shared" si="669"/>
        <v>0</v>
      </c>
      <c r="AW1608" s="5">
        <f t="shared" si="670"/>
        <v>0</v>
      </c>
      <c r="AX1608" s="5">
        <f t="shared" si="671"/>
        <v>0</v>
      </c>
      <c r="AZ1608" s="7">
        <f t="shared" si="681"/>
        <v>174.73556669455371</v>
      </c>
      <c r="BA1608" s="4">
        <f t="shared" si="682"/>
        <v>3.801203321748825E-3</v>
      </c>
      <c r="BB1608" s="5">
        <f>AZ1608/MAX($AZ$16:AZ1608)-1</f>
        <v>-2.2780914068731506E-2</v>
      </c>
    </row>
    <row r="1609" spans="1:54" x14ac:dyDescent="0.25">
      <c r="A1609" s="6">
        <v>44911</v>
      </c>
      <c r="B1609">
        <f>IFERROR(VLOOKUP($A1609,Finnifty!$A$14:$I$486,B$15+1,FALSE),All_curves!B1608)</f>
        <v>1330393.75</v>
      </c>
      <c r="C1609">
        <f>IFERROR(VLOOKUP($A1609,Finnifty!$A$14:$I$486,C$15+1,FALSE),All_curves!C1608)</f>
        <v>1225043.8799999999</v>
      </c>
      <c r="D1609">
        <f>IFERROR(VLOOKUP($A1609,Finnifty!$A$14:$I$486,D$15+1,FALSE),All_curves!D1608)</f>
        <v>1258840.3799999999</v>
      </c>
      <c r="E1609">
        <f>IFERROR(VLOOKUP($A1609,Finnifty!$A$14:$I$486,E$15+1,FALSE),All_curves!E1608)</f>
        <v>1280650.3799999999</v>
      </c>
      <c r="F1609">
        <f>IFERROR(VLOOKUP($A1609,Finnifty!$A$14:$I$486,F$15+1,FALSE),All_curves!F1608)</f>
        <v>1289746.75</v>
      </c>
      <c r="G1609">
        <f>IFERROR(VLOOKUP($A1609,Finnifty!$A$14:$I$486,G$15+1,FALSE),All_curves!G1608)</f>
        <v>1292222.8799999999</v>
      </c>
      <c r="H1609">
        <f>IFERROR(VLOOKUP($A1609,Finnifty!$A$14:$I$486,H$15+1,FALSE),All_curves!H1608)</f>
        <v>1268547.6299999999</v>
      </c>
      <c r="I1609">
        <f>IFERROR(VLOOKUP($A1609,Finnifty!$A$14:$I$486,I$15+1,FALSE),All_curves!I1608)</f>
        <v>1219736</v>
      </c>
      <c r="J1609">
        <f>IFERROR(VLOOKUP($A1609,Banknifty!$A$14:$I$4860,2,FALSE),All_curves!J1608)</f>
        <v>19921074</v>
      </c>
      <c r="K1609">
        <f>IFERROR(VLOOKUP($A1609,Banknifty!$A$14:$I$4860,3,FALSE),All_curves!K1608)</f>
        <v>36996896</v>
      </c>
      <c r="L1609">
        <f>IFERROR(VLOOKUP($A1609,Banknifty!$A$14:$I$4860,4,FALSE),All_curves!L1608)</f>
        <v>26094916</v>
      </c>
      <c r="M1609">
        <f>IFERROR(VLOOKUP($A1609,Banknifty!$A$14:$I$4860,5,FALSE),All_curves!M1608)</f>
        <v>35386936</v>
      </c>
      <c r="N1609">
        <f>IFERROR(VLOOKUP($A1609,Banknifty!$A$14:$I$4860,6,FALSE),All_curves!N1608)</f>
        <v>21680356</v>
      </c>
      <c r="O1609">
        <f>IFERROR(VLOOKUP($A1609,Banknifty!$A$14:$I$4860,7,FALSE),All_curves!O1608)</f>
        <v>38126884</v>
      </c>
      <c r="P1609">
        <f>IFERROR(VLOOKUP($A1609,Banknifty!$A$14:$I$4860,8,FALSE),All_curves!P1608)</f>
        <v>38126884</v>
      </c>
      <c r="Q1609">
        <f>IFERROR(VLOOKUP($A1609,Banknifty!$A$14:$I$4860,9,FALSE),All_curves!Q1608)</f>
        <v>28135170</v>
      </c>
      <c r="R1609">
        <f>IFERROR(VLOOKUP($A1609,Nifty!$A$14:$I$4860,2,FALSE),All_curves!R1608)</f>
        <v>11065295</v>
      </c>
      <c r="S1609">
        <f>IFERROR(VLOOKUP($A1609,Nifty!$A$14:$I$4860,3,FALSE),All_curves!S1608)</f>
        <v>14347684</v>
      </c>
      <c r="T1609">
        <f>IFERROR(VLOOKUP($A1609,Nifty!$A$14:$I$4860,4,FALSE),All_curves!T1608)</f>
        <v>14836806</v>
      </c>
      <c r="U1609">
        <f>IFERROR(VLOOKUP($A1609,Nifty!$A$14:$I$4860,5,FALSE),All_curves!U1608)</f>
        <v>14138522</v>
      </c>
      <c r="V1609">
        <f>IFERROR(VLOOKUP($A1609,Nifty!$A$14:$I$4860,6,FALSE),All_curves!V1608)</f>
        <v>12202211</v>
      </c>
      <c r="W1609">
        <f>IFERROR(VLOOKUP($A1609,Nifty!$A$14:$I$4860,7,FALSE),All_curves!W1608)</f>
        <v>14408500</v>
      </c>
      <c r="X1609">
        <f>IFERROR(VLOOKUP($A1609,Nifty!$A$14:$I$4860,8,FALSE),All_curves!X1608)</f>
        <v>14259626</v>
      </c>
      <c r="Y1609">
        <f>IFERROR(VLOOKUP($A1609,Nifty!$A$14:$I$4860,9,FALSE),All_curves!Y1608)</f>
        <v>13045090</v>
      </c>
      <c r="AA1609" s="5">
        <f t="shared" si="673"/>
        <v>-1.695587190121306E-3</v>
      </c>
      <c r="AB1609" s="5">
        <f t="shared" si="674"/>
        <v>1.3082875472836264E-4</v>
      </c>
      <c r="AC1609" s="5">
        <f t="shared" si="675"/>
        <v>1.8996962482096258E-3</v>
      </c>
      <c r="AD1609" s="5">
        <f t="shared" si="676"/>
        <v>1.097716824830286E-3</v>
      </c>
      <c r="AE1609" s="5">
        <f t="shared" si="677"/>
        <v>-3.8209952840162487E-4</v>
      </c>
      <c r="AF1609" s="5">
        <f t="shared" si="678"/>
        <v>-3.5333580679997034E-4</v>
      </c>
      <c r="AG1609" s="5">
        <f t="shared" si="679"/>
        <v>1.8997707406098741E-3</v>
      </c>
      <c r="AH1609" s="5">
        <f t="shared" si="680"/>
        <v>3.3031859097518712E-3</v>
      </c>
      <c r="AI1609" s="5">
        <f t="shared" si="656"/>
        <v>0</v>
      </c>
      <c r="AJ1609" s="5">
        <f t="shared" si="657"/>
        <v>0</v>
      </c>
      <c r="AK1609" s="5">
        <f t="shared" si="658"/>
        <v>0</v>
      </c>
      <c r="AL1609" s="5">
        <f t="shared" si="659"/>
        <v>0</v>
      </c>
      <c r="AM1609" s="5">
        <f t="shared" si="660"/>
        <v>0</v>
      </c>
      <c r="AN1609" s="5">
        <f t="shared" si="661"/>
        <v>0</v>
      </c>
      <c r="AO1609" s="5">
        <f t="shared" si="662"/>
        <v>0</v>
      </c>
      <c r="AP1609" s="5">
        <f t="shared" si="663"/>
        <v>0</v>
      </c>
      <c r="AQ1609" s="5">
        <f t="shared" si="664"/>
        <v>0</v>
      </c>
      <c r="AR1609" s="5">
        <f t="shared" si="665"/>
        <v>0</v>
      </c>
      <c r="AS1609" s="5">
        <f t="shared" si="666"/>
        <v>0</v>
      </c>
      <c r="AT1609" s="5">
        <f t="shared" si="667"/>
        <v>0</v>
      </c>
      <c r="AU1609" s="5">
        <f t="shared" si="668"/>
        <v>0</v>
      </c>
      <c r="AV1609" s="5">
        <f t="shared" si="669"/>
        <v>0</v>
      </c>
      <c r="AW1609" s="5">
        <f t="shared" si="670"/>
        <v>0</v>
      </c>
      <c r="AX1609" s="5">
        <f t="shared" si="671"/>
        <v>0</v>
      </c>
      <c r="AZ1609" s="7">
        <f t="shared" si="681"/>
        <v>174.77852380241669</v>
      </c>
      <c r="BA1609" s="4">
        <f t="shared" si="682"/>
        <v>2.4584066470029664E-4</v>
      </c>
      <c r="BB1609" s="5">
        <f>AZ1609/MAX($AZ$16:AZ1609)-1</f>
        <v>-2.2540673879088424E-2</v>
      </c>
    </row>
    <row r="1610" spans="1:54" x14ac:dyDescent="0.25">
      <c r="A1610" s="6">
        <v>44914</v>
      </c>
      <c r="B1610">
        <f>IFERROR(VLOOKUP($A1610,Finnifty!$A$14:$I$486,B$15+1,FALSE),All_curves!B1609)</f>
        <v>1336107.3799999999</v>
      </c>
      <c r="C1610">
        <f>IFERROR(VLOOKUP($A1610,Finnifty!$A$14:$I$486,C$15+1,FALSE),All_curves!C1609)</f>
        <v>1231037.1299999999</v>
      </c>
      <c r="D1610">
        <f>IFERROR(VLOOKUP($A1610,Finnifty!$A$14:$I$486,D$15+1,FALSE),All_curves!D1609)</f>
        <v>1263653.25</v>
      </c>
      <c r="E1610">
        <f>IFERROR(VLOOKUP($A1610,Finnifty!$A$14:$I$486,E$15+1,FALSE),All_curves!E1609)</f>
        <v>1284597.3799999999</v>
      </c>
      <c r="F1610">
        <f>IFERROR(VLOOKUP($A1610,Finnifty!$A$14:$I$486,F$15+1,FALSE),All_curves!F1609)</f>
        <v>1293115.3799999999</v>
      </c>
      <c r="G1610">
        <f>IFERROR(VLOOKUP($A1610,Finnifty!$A$14:$I$486,G$15+1,FALSE),All_curves!G1609)</f>
        <v>1298544.75</v>
      </c>
      <c r="H1610">
        <f>IFERROR(VLOOKUP($A1610,Finnifty!$A$14:$I$486,H$15+1,FALSE),All_curves!H1609)</f>
        <v>1273397.6299999999</v>
      </c>
      <c r="I1610">
        <f>IFERROR(VLOOKUP($A1610,Finnifty!$A$14:$I$486,I$15+1,FALSE),All_curves!I1609)</f>
        <v>1223167.1299999999</v>
      </c>
      <c r="J1610">
        <f>IFERROR(VLOOKUP($A1610,Banknifty!$A$14:$I$4860,2,FALSE),All_curves!J1609)</f>
        <v>19921074</v>
      </c>
      <c r="K1610">
        <f>IFERROR(VLOOKUP($A1610,Banknifty!$A$14:$I$4860,3,FALSE),All_curves!K1609)</f>
        <v>36996896</v>
      </c>
      <c r="L1610">
        <f>IFERROR(VLOOKUP($A1610,Banknifty!$A$14:$I$4860,4,FALSE),All_curves!L1609)</f>
        <v>26094916</v>
      </c>
      <c r="M1610">
        <f>IFERROR(VLOOKUP($A1610,Banknifty!$A$14:$I$4860,5,FALSE),All_curves!M1609)</f>
        <v>35386936</v>
      </c>
      <c r="N1610">
        <f>IFERROR(VLOOKUP($A1610,Banknifty!$A$14:$I$4860,6,FALSE),All_curves!N1609)</f>
        <v>21680356</v>
      </c>
      <c r="O1610">
        <f>IFERROR(VLOOKUP($A1610,Banknifty!$A$14:$I$4860,7,FALSE),All_curves!O1609)</f>
        <v>38126884</v>
      </c>
      <c r="P1610">
        <f>IFERROR(VLOOKUP($A1610,Banknifty!$A$14:$I$4860,8,FALSE),All_curves!P1609)</f>
        <v>38126884</v>
      </c>
      <c r="Q1610">
        <f>IFERROR(VLOOKUP($A1610,Banknifty!$A$14:$I$4860,9,FALSE),All_curves!Q1609)</f>
        <v>28135170</v>
      </c>
      <c r="R1610">
        <f>IFERROR(VLOOKUP($A1610,Nifty!$A$14:$I$4860,2,FALSE),All_curves!R1609)</f>
        <v>11065295</v>
      </c>
      <c r="S1610">
        <f>IFERROR(VLOOKUP($A1610,Nifty!$A$14:$I$4860,3,FALSE),All_curves!S1609)</f>
        <v>14347684</v>
      </c>
      <c r="T1610">
        <f>IFERROR(VLOOKUP($A1610,Nifty!$A$14:$I$4860,4,FALSE),All_curves!T1609)</f>
        <v>14836806</v>
      </c>
      <c r="U1610">
        <f>IFERROR(VLOOKUP($A1610,Nifty!$A$14:$I$4860,5,FALSE),All_curves!U1609)</f>
        <v>14138522</v>
      </c>
      <c r="V1610">
        <f>IFERROR(VLOOKUP($A1610,Nifty!$A$14:$I$4860,6,FALSE),All_curves!V1609)</f>
        <v>12202211</v>
      </c>
      <c r="W1610">
        <f>IFERROR(VLOOKUP($A1610,Nifty!$A$14:$I$4860,7,FALSE),All_curves!W1609)</f>
        <v>14408500</v>
      </c>
      <c r="X1610">
        <f>IFERROR(VLOOKUP($A1610,Nifty!$A$14:$I$4860,8,FALSE),All_curves!X1609)</f>
        <v>14259626</v>
      </c>
      <c r="Y1610">
        <f>IFERROR(VLOOKUP($A1610,Nifty!$A$14:$I$4860,9,FALSE),All_curves!Y1609)</f>
        <v>13045090</v>
      </c>
      <c r="AA1610" s="5">
        <f t="shared" si="673"/>
        <v>4.2946909514569587E-3</v>
      </c>
      <c r="AB1610" s="5">
        <f t="shared" si="674"/>
        <v>4.892273736349706E-3</v>
      </c>
      <c r="AC1610" s="5">
        <f t="shared" si="675"/>
        <v>3.8232567658817995E-3</v>
      </c>
      <c r="AD1610" s="5">
        <f t="shared" si="676"/>
        <v>3.0820277428098564E-3</v>
      </c>
      <c r="AE1610" s="5">
        <f t="shared" si="677"/>
        <v>2.6118538387476242E-3</v>
      </c>
      <c r="AF1610" s="5">
        <f t="shared" si="678"/>
        <v>4.8922442852892267E-3</v>
      </c>
      <c r="AG1610" s="5">
        <f t="shared" si="679"/>
        <v>3.8232699232585432E-3</v>
      </c>
      <c r="AH1610" s="5">
        <f t="shared" si="680"/>
        <v>2.8130103563392961E-3</v>
      </c>
      <c r="AI1610" s="5">
        <f t="shared" si="656"/>
        <v>0</v>
      </c>
      <c r="AJ1610" s="5">
        <f t="shared" si="657"/>
        <v>0</v>
      </c>
      <c r="AK1610" s="5">
        <f t="shared" si="658"/>
        <v>0</v>
      </c>
      <c r="AL1610" s="5">
        <f t="shared" si="659"/>
        <v>0</v>
      </c>
      <c r="AM1610" s="5">
        <f t="shared" si="660"/>
        <v>0</v>
      </c>
      <c r="AN1610" s="5">
        <f t="shared" si="661"/>
        <v>0</v>
      </c>
      <c r="AO1610" s="5">
        <f t="shared" si="662"/>
        <v>0</v>
      </c>
      <c r="AP1610" s="5">
        <f t="shared" si="663"/>
        <v>0</v>
      </c>
      <c r="AQ1610" s="5">
        <f t="shared" si="664"/>
        <v>0</v>
      </c>
      <c r="AR1610" s="5">
        <f t="shared" si="665"/>
        <v>0</v>
      </c>
      <c r="AS1610" s="5">
        <f t="shared" si="666"/>
        <v>0</v>
      </c>
      <c r="AT1610" s="5">
        <f t="shared" si="667"/>
        <v>0</v>
      </c>
      <c r="AU1610" s="5">
        <f t="shared" si="668"/>
        <v>0</v>
      </c>
      <c r="AV1610" s="5">
        <f t="shared" si="669"/>
        <v>0</v>
      </c>
      <c r="AW1610" s="5">
        <f t="shared" si="670"/>
        <v>0</v>
      </c>
      <c r="AX1610" s="5">
        <f t="shared" si="671"/>
        <v>0</v>
      </c>
      <c r="AZ1610" s="7">
        <f t="shared" si="681"/>
        <v>174.99869105335915</v>
      </c>
      <c r="BA1610" s="4">
        <f t="shared" si="682"/>
        <v>1.2596928166722088E-3</v>
      </c>
      <c r="BB1610" s="5">
        <f>AZ1610/MAX($AZ$16:AZ1610)-1</f>
        <v>-2.1309375387384644E-2</v>
      </c>
    </row>
    <row r="1611" spans="1:54" x14ac:dyDescent="0.25">
      <c r="A1611" s="6">
        <v>44915</v>
      </c>
      <c r="B1611">
        <f>IFERROR(VLOOKUP($A1611,Finnifty!$A$14:$I$486,B$15+1,FALSE),All_curves!B1610)</f>
        <v>1315634.6299999999</v>
      </c>
      <c r="C1611">
        <f>IFERROR(VLOOKUP($A1611,Finnifty!$A$14:$I$486,C$15+1,FALSE),All_curves!C1610)</f>
        <v>1212473.3799999999</v>
      </c>
      <c r="D1611">
        <f>IFERROR(VLOOKUP($A1611,Finnifty!$A$14:$I$486,D$15+1,FALSE),All_curves!D1610)</f>
        <v>1245546.8799999999</v>
      </c>
      <c r="E1611">
        <f>IFERROR(VLOOKUP($A1611,Finnifty!$A$14:$I$486,E$15+1,FALSE),All_curves!E1610)</f>
        <v>1258206.3799999999</v>
      </c>
      <c r="F1611">
        <f>IFERROR(VLOOKUP($A1611,Finnifty!$A$14:$I$486,F$15+1,FALSE),All_curves!F1610)</f>
        <v>1272340.75</v>
      </c>
      <c r="G1611">
        <f>IFERROR(VLOOKUP($A1611,Finnifty!$A$14:$I$486,G$15+1,FALSE),All_curves!G1610)</f>
        <v>1272447.8799999999</v>
      </c>
      <c r="H1611">
        <f>IFERROR(VLOOKUP($A1611,Finnifty!$A$14:$I$486,H$15+1,FALSE),All_curves!H1610)</f>
        <v>1255151.6299999999</v>
      </c>
      <c r="I1611">
        <f>IFERROR(VLOOKUP($A1611,Finnifty!$A$14:$I$486,I$15+1,FALSE),All_curves!I1610)</f>
        <v>1206988.6299999999</v>
      </c>
      <c r="J1611">
        <f>IFERROR(VLOOKUP($A1611,Banknifty!$A$14:$I$4860,2,FALSE),All_curves!J1610)</f>
        <v>19921074</v>
      </c>
      <c r="K1611">
        <f>IFERROR(VLOOKUP($A1611,Banknifty!$A$14:$I$4860,3,FALSE),All_curves!K1610)</f>
        <v>36996896</v>
      </c>
      <c r="L1611">
        <f>IFERROR(VLOOKUP($A1611,Banknifty!$A$14:$I$4860,4,FALSE),All_curves!L1610)</f>
        <v>26094916</v>
      </c>
      <c r="M1611">
        <f>IFERROR(VLOOKUP($A1611,Banknifty!$A$14:$I$4860,5,FALSE),All_curves!M1610)</f>
        <v>35386936</v>
      </c>
      <c r="N1611">
        <f>IFERROR(VLOOKUP($A1611,Banknifty!$A$14:$I$4860,6,FALSE),All_curves!N1610)</f>
        <v>21680356</v>
      </c>
      <c r="O1611">
        <f>IFERROR(VLOOKUP($A1611,Banknifty!$A$14:$I$4860,7,FALSE),All_curves!O1610)</f>
        <v>38126884</v>
      </c>
      <c r="P1611">
        <f>IFERROR(VLOOKUP($A1611,Banknifty!$A$14:$I$4860,8,FALSE),All_curves!P1610)</f>
        <v>38126884</v>
      </c>
      <c r="Q1611">
        <f>IFERROR(VLOOKUP($A1611,Banknifty!$A$14:$I$4860,9,FALSE),All_curves!Q1610)</f>
        <v>28135170</v>
      </c>
      <c r="R1611">
        <f>IFERROR(VLOOKUP($A1611,Nifty!$A$14:$I$4860,2,FALSE),All_curves!R1610)</f>
        <v>11065295</v>
      </c>
      <c r="S1611">
        <f>IFERROR(VLOOKUP($A1611,Nifty!$A$14:$I$4860,3,FALSE),All_curves!S1610)</f>
        <v>14347684</v>
      </c>
      <c r="T1611">
        <f>IFERROR(VLOOKUP($A1611,Nifty!$A$14:$I$4860,4,FALSE),All_curves!T1610)</f>
        <v>14836806</v>
      </c>
      <c r="U1611">
        <f>IFERROR(VLOOKUP($A1611,Nifty!$A$14:$I$4860,5,FALSE),All_curves!U1610)</f>
        <v>14138522</v>
      </c>
      <c r="V1611">
        <f>IFERROR(VLOOKUP($A1611,Nifty!$A$14:$I$4860,6,FALSE),All_curves!V1610)</f>
        <v>12202211</v>
      </c>
      <c r="W1611">
        <f>IFERROR(VLOOKUP($A1611,Nifty!$A$14:$I$4860,7,FALSE),All_curves!W1610)</f>
        <v>14408500</v>
      </c>
      <c r="X1611">
        <f>IFERROR(VLOOKUP($A1611,Nifty!$A$14:$I$4860,8,FALSE),All_curves!X1610)</f>
        <v>14259626</v>
      </c>
      <c r="Y1611">
        <f>IFERROR(VLOOKUP($A1611,Nifty!$A$14:$I$4860,9,FALSE),All_curves!Y1610)</f>
        <v>13045090</v>
      </c>
      <c r="AA1611" s="5">
        <f t="shared" si="673"/>
        <v>-1.5322683121471892E-2</v>
      </c>
      <c r="AB1611" s="5">
        <f t="shared" si="674"/>
        <v>-1.5079764490937841E-2</v>
      </c>
      <c r="AC1611" s="5">
        <f t="shared" si="675"/>
        <v>-1.4328590537000641E-2</v>
      </c>
      <c r="AD1611" s="5">
        <f t="shared" si="676"/>
        <v>-2.054418015394055E-2</v>
      </c>
      <c r="AE1611" s="5">
        <f t="shared" si="677"/>
        <v>-1.6065565626479428E-2</v>
      </c>
      <c r="AF1611" s="5">
        <f t="shared" si="678"/>
        <v>-2.0097012444122653E-2</v>
      </c>
      <c r="AG1611" s="5">
        <f t="shared" si="679"/>
        <v>-1.4328595852656001E-2</v>
      </c>
      <c r="AH1611" s="5">
        <f t="shared" si="680"/>
        <v>-1.3226728877189453E-2</v>
      </c>
      <c r="AI1611" s="5">
        <f t="shared" si="656"/>
        <v>0</v>
      </c>
      <c r="AJ1611" s="5">
        <f t="shared" si="657"/>
        <v>0</v>
      </c>
      <c r="AK1611" s="5">
        <f t="shared" si="658"/>
        <v>0</v>
      </c>
      <c r="AL1611" s="5">
        <f t="shared" si="659"/>
        <v>0</v>
      </c>
      <c r="AM1611" s="5">
        <f t="shared" si="660"/>
        <v>0</v>
      </c>
      <c r="AN1611" s="5">
        <f t="shared" si="661"/>
        <v>0</v>
      </c>
      <c r="AO1611" s="5">
        <f t="shared" si="662"/>
        <v>0</v>
      </c>
      <c r="AP1611" s="5">
        <f t="shared" si="663"/>
        <v>0</v>
      </c>
      <c r="AQ1611" s="5">
        <f t="shared" si="664"/>
        <v>0</v>
      </c>
      <c r="AR1611" s="5">
        <f t="shared" si="665"/>
        <v>0</v>
      </c>
      <c r="AS1611" s="5">
        <f t="shared" si="666"/>
        <v>0</v>
      </c>
      <c r="AT1611" s="5">
        <f t="shared" si="667"/>
        <v>0</v>
      </c>
      <c r="AU1611" s="5">
        <f t="shared" si="668"/>
        <v>0</v>
      </c>
      <c r="AV1611" s="5">
        <f t="shared" si="669"/>
        <v>0</v>
      </c>
      <c r="AW1611" s="5">
        <f t="shared" si="670"/>
        <v>0</v>
      </c>
      <c r="AX1611" s="5">
        <f t="shared" si="671"/>
        <v>0</v>
      </c>
      <c r="AZ1611" s="7">
        <f t="shared" si="681"/>
        <v>174.05812324719031</v>
      </c>
      <c r="BA1611" s="4">
        <f t="shared" si="682"/>
        <v>-5.3747133793249358E-3</v>
      </c>
      <c r="BB1611" s="5">
        <f>AZ1611/MAX($AZ$16:AZ1611)-1</f>
        <v>-2.656955698170993E-2</v>
      </c>
    </row>
    <row r="1612" spans="1:54" x14ac:dyDescent="0.25">
      <c r="A1612" s="6">
        <v>44916</v>
      </c>
      <c r="B1612">
        <f>IFERROR(VLOOKUP($A1612,Finnifty!$A$14:$I$486,B$15+1,FALSE),All_curves!B1611)</f>
        <v>1334018.8799999999</v>
      </c>
      <c r="C1612">
        <f>IFERROR(VLOOKUP($A1612,Finnifty!$A$14:$I$486,C$15+1,FALSE),All_curves!C1611)</f>
        <v>1227717.5</v>
      </c>
      <c r="D1612">
        <f>IFERROR(VLOOKUP($A1612,Finnifty!$A$14:$I$486,D$15+1,FALSE),All_curves!D1611)</f>
        <v>1248353</v>
      </c>
      <c r="E1612">
        <f>IFERROR(VLOOKUP($A1612,Finnifty!$A$14:$I$486,E$15+1,FALSE),All_curves!E1611)</f>
        <v>1261837.1299999999</v>
      </c>
      <c r="F1612">
        <f>IFERROR(VLOOKUP($A1612,Finnifty!$A$14:$I$486,F$15+1,FALSE),All_curves!F1611)</f>
        <v>1274804.8799999999</v>
      </c>
      <c r="G1612">
        <f>IFERROR(VLOOKUP($A1612,Finnifty!$A$14:$I$486,G$15+1,FALSE),All_curves!G1611)</f>
        <v>1288446</v>
      </c>
      <c r="H1612">
        <f>IFERROR(VLOOKUP($A1612,Finnifty!$A$14:$I$486,H$15+1,FALSE),All_curves!H1611)</f>
        <v>1257979.3799999999</v>
      </c>
      <c r="I1612">
        <f>IFERROR(VLOOKUP($A1612,Finnifty!$A$14:$I$486,I$15+1,FALSE),All_curves!I1611)</f>
        <v>1210471.6299999999</v>
      </c>
      <c r="J1612">
        <f>IFERROR(VLOOKUP($A1612,Banknifty!$A$14:$I$4860,2,FALSE),All_curves!J1611)</f>
        <v>19921074</v>
      </c>
      <c r="K1612">
        <f>IFERROR(VLOOKUP($A1612,Banknifty!$A$14:$I$4860,3,FALSE),All_curves!K1611)</f>
        <v>36996896</v>
      </c>
      <c r="L1612">
        <f>IFERROR(VLOOKUP($A1612,Banknifty!$A$14:$I$4860,4,FALSE),All_curves!L1611)</f>
        <v>26094916</v>
      </c>
      <c r="M1612">
        <f>IFERROR(VLOOKUP($A1612,Banknifty!$A$14:$I$4860,5,FALSE),All_curves!M1611)</f>
        <v>35386936</v>
      </c>
      <c r="N1612">
        <f>IFERROR(VLOOKUP($A1612,Banknifty!$A$14:$I$4860,6,FALSE),All_curves!N1611)</f>
        <v>21680356</v>
      </c>
      <c r="O1612">
        <f>IFERROR(VLOOKUP($A1612,Banknifty!$A$14:$I$4860,7,FALSE),All_curves!O1611)</f>
        <v>38126884</v>
      </c>
      <c r="P1612">
        <f>IFERROR(VLOOKUP($A1612,Banknifty!$A$14:$I$4860,8,FALSE),All_curves!P1611)</f>
        <v>38126884</v>
      </c>
      <c r="Q1612">
        <f>IFERROR(VLOOKUP($A1612,Banknifty!$A$14:$I$4860,9,FALSE),All_curves!Q1611)</f>
        <v>28135170</v>
      </c>
      <c r="R1612">
        <f>IFERROR(VLOOKUP($A1612,Nifty!$A$14:$I$4860,2,FALSE),All_curves!R1611)</f>
        <v>11065295</v>
      </c>
      <c r="S1612">
        <f>IFERROR(VLOOKUP($A1612,Nifty!$A$14:$I$4860,3,FALSE),All_curves!S1611)</f>
        <v>14347684</v>
      </c>
      <c r="T1612">
        <f>IFERROR(VLOOKUP($A1612,Nifty!$A$14:$I$4860,4,FALSE),All_curves!T1611)</f>
        <v>14836806</v>
      </c>
      <c r="U1612">
        <f>IFERROR(VLOOKUP($A1612,Nifty!$A$14:$I$4860,5,FALSE),All_curves!U1611)</f>
        <v>14138522</v>
      </c>
      <c r="V1612">
        <f>IFERROR(VLOOKUP($A1612,Nifty!$A$14:$I$4860,6,FALSE),All_curves!V1611)</f>
        <v>12202211</v>
      </c>
      <c r="W1612">
        <f>IFERROR(VLOOKUP($A1612,Nifty!$A$14:$I$4860,7,FALSE),All_curves!W1611)</f>
        <v>14408500</v>
      </c>
      <c r="X1612">
        <f>IFERROR(VLOOKUP($A1612,Nifty!$A$14:$I$4860,8,FALSE),All_curves!X1611)</f>
        <v>14259626</v>
      </c>
      <c r="Y1612">
        <f>IFERROR(VLOOKUP($A1612,Nifty!$A$14:$I$4860,9,FALSE),All_curves!Y1611)</f>
        <v>13045090</v>
      </c>
      <c r="AA1612" s="5">
        <f t="shared" si="673"/>
        <v>1.3973674438776396E-2</v>
      </c>
      <c r="AB1612" s="5">
        <f t="shared" si="674"/>
        <v>1.2572746133197699E-2</v>
      </c>
      <c r="AC1612" s="5">
        <f t="shared" si="675"/>
        <v>2.2529220257050397E-3</v>
      </c>
      <c r="AD1612" s="5">
        <f t="shared" si="676"/>
        <v>2.8856553723721756E-3</v>
      </c>
      <c r="AE1612" s="5">
        <f t="shared" si="677"/>
        <v>1.9366903087871812E-3</v>
      </c>
      <c r="AF1612" s="5">
        <f t="shared" si="678"/>
        <v>1.2572711426105831E-2</v>
      </c>
      <c r="AG1612" s="5">
        <f t="shared" si="679"/>
        <v>2.2529150521837238E-3</v>
      </c>
      <c r="AH1612" s="5">
        <f t="shared" si="680"/>
        <v>2.8856941262156433E-3</v>
      </c>
      <c r="AI1612" s="5">
        <f t="shared" si="656"/>
        <v>0</v>
      </c>
      <c r="AJ1612" s="5">
        <f t="shared" si="657"/>
        <v>0</v>
      </c>
      <c r="AK1612" s="5">
        <f t="shared" si="658"/>
        <v>0</v>
      </c>
      <c r="AL1612" s="5">
        <f t="shared" si="659"/>
        <v>0</v>
      </c>
      <c r="AM1612" s="5">
        <f t="shared" si="660"/>
        <v>0</v>
      </c>
      <c r="AN1612" s="5">
        <f t="shared" si="661"/>
        <v>0</v>
      </c>
      <c r="AO1612" s="5">
        <f t="shared" si="662"/>
        <v>0</v>
      </c>
      <c r="AP1612" s="5">
        <f t="shared" si="663"/>
        <v>0</v>
      </c>
      <c r="AQ1612" s="5">
        <f t="shared" si="664"/>
        <v>0</v>
      </c>
      <c r="AR1612" s="5">
        <f t="shared" si="665"/>
        <v>0</v>
      </c>
      <c r="AS1612" s="5">
        <f t="shared" si="666"/>
        <v>0</v>
      </c>
      <c r="AT1612" s="5">
        <f t="shared" si="667"/>
        <v>0</v>
      </c>
      <c r="AU1612" s="5">
        <f t="shared" si="668"/>
        <v>0</v>
      </c>
      <c r="AV1612" s="5">
        <f t="shared" si="669"/>
        <v>0</v>
      </c>
      <c r="AW1612" s="5">
        <f t="shared" si="670"/>
        <v>0</v>
      </c>
      <c r="AX1612" s="5">
        <f t="shared" si="671"/>
        <v>0</v>
      </c>
      <c r="AZ1612" s="7">
        <f t="shared" si="681"/>
        <v>174.43041187997639</v>
      </c>
      <c r="BA1612" s="4">
        <f t="shared" si="682"/>
        <v>2.1388753701393204E-3</v>
      </c>
      <c r="BB1612" s="5">
        <f>AZ1612/MAX($AZ$16:AZ1612)-1</f>
        <v>-2.4487510582594352E-2</v>
      </c>
    </row>
    <row r="1613" spans="1:54" x14ac:dyDescent="0.25">
      <c r="A1613" s="6">
        <v>44917</v>
      </c>
      <c r="B1613">
        <f>IFERROR(VLOOKUP($A1613,Finnifty!$A$14:$I$486,B$15+1,FALSE),All_curves!B1612)</f>
        <v>1333320.6299999999</v>
      </c>
      <c r="C1613">
        <f>IFERROR(VLOOKUP($A1613,Finnifty!$A$14:$I$486,C$15+1,FALSE),All_curves!C1612)</f>
        <v>1223707.75</v>
      </c>
      <c r="D1613">
        <f>IFERROR(VLOOKUP($A1613,Finnifty!$A$14:$I$486,D$15+1,FALSE),All_curves!D1612)</f>
        <v>1243743</v>
      </c>
      <c r="E1613">
        <f>IFERROR(VLOOKUP($A1613,Finnifty!$A$14:$I$486,E$15+1,FALSE),All_curves!E1612)</f>
        <v>1258785.25</v>
      </c>
      <c r="F1613">
        <f>IFERROR(VLOOKUP($A1613,Finnifty!$A$14:$I$486,F$15+1,FALSE),All_curves!F1612)</f>
        <v>1269554.5</v>
      </c>
      <c r="G1613">
        <f>IFERROR(VLOOKUP($A1613,Finnifty!$A$14:$I$486,G$15+1,FALSE),All_curves!G1612)</f>
        <v>1284237.8799999999</v>
      </c>
      <c r="H1613">
        <f>IFERROR(VLOOKUP($A1613,Finnifty!$A$14:$I$486,H$15+1,FALSE),All_curves!H1612)</f>
        <v>1253333.75</v>
      </c>
      <c r="I1613">
        <f>IFERROR(VLOOKUP($A1613,Finnifty!$A$14:$I$486,I$15+1,FALSE),All_curves!I1612)</f>
        <v>1206985.8799999999</v>
      </c>
      <c r="J1613">
        <f>IFERROR(VLOOKUP($A1613,Banknifty!$A$14:$I$4860,2,FALSE),All_curves!J1612)</f>
        <v>19921074</v>
      </c>
      <c r="K1613">
        <f>IFERROR(VLOOKUP($A1613,Banknifty!$A$14:$I$4860,3,FALSE),All_curves!K1612)</f>
        <v>36996896</v>
      </c>
      <c r="L1613">
        <f>IFERROR(VLOOKUP($A1613,Banknifty!$A$14:$I$4860,4,FALSE),All_curves!L1612)</f>
        <v>26094916</v>
      </c>
      <c r="M1613">
        <f>IFERROR(VLOOKUP($A1613,Banknifty!$A$14:$I$4860,5,FALSE),All_curves!M1612)</f>
        <v>35386936</v>
      </c>
      <c r="N1613">
        <f>IFERROR(VLOOKUP($A1613,Banknifty!$A$14:$I$4860,6,FALSE),All_curves!N1612)</f>
        <v>21680356</v>
      </c>
      <c r="O1613">
        <f>IFERROR(VLOOKUP($A1613,Banknifty!$A$14:$I$4860,7,FALSE),All_curves!O1612)</f>
        <v>38126884</v>
      </c>
      <c r="P1613">
        <f>IFERROR(VLOOKUP($A1613,Banknifty!$A$14:$I$4860,8,FALSE),All_curves!P1612)</f>
        <v>38126884</v>
      </c>
      <c r="Q1613">
        <f>IFERROR(VLOOKUP($A1613,Banknifty!$A$14:$I$4860,9,FALSE),All_curves!Q1612)</f>
        <v>28135170</v>
      </c>
      <c r="R1613">
        <f>IFERROR(VLOOKUP($A1613,Nifty!$A$14:$I$4860,2,FALSE),All_curves!R1612)</f>
        <v>11065295</v>
      </c>
      <c r="S1613">
        <f>IFERROR(VLOOKUP($A1613,Nifty!$A$14:$I$4860,3,FALSE),All_curves!S1612)</f>
        <v>14347684</v>
      </c>
      <c r="T1613">
        <f>IFERROR(VLOOKUP($A1613,Nifty!$A$14:$I$4860,4,FALSE),All_curves!T1612)</f>
        <v>14836806</v>
      </c>
      <c r="U1613">
        <f>IFERROR(VLOOKUP($A1613,Nifty!$A$14:$I$4860,5,FALSE),All_curves!U1612)</f>
        <v>14138522</v>
      </c>
      <c r="V1613">
        <f>IFERROR(VLOOKUP($A1613,Nifty!$A$14:$I$4860,6,FALSE),All_curves!V1612)</f>
        <v>12202211</v>
      </c>
      <c r="W1613">
        <f>IFERROR(VLOOKUP($A1613,Nifty!$A$14:$I$4860,7,FALSE),All_curves!W1612)</f>
        <v>14408500</v>
      </c>
      <c r="X1613">
        <f>IFERROR(VLOOKUP($A1613,Nifty!$A$14:$I$4860,8,FALSE),All_curves!X1612)</f>
        <v>14259626</v>
      </c>
      <c r="Y1613">
        <f>IFERROR(VLOOKUP($A1613,Nifty!$A$14:$I$4860,9,FALSE),All_curves!Y1612)</f>
        <v>13045090</v>
      </c>
      <c r="AA1613" s="5">
        <f t="shared" si="673"/>
        <v>-5.2341837920610867E-4</v>
      </c>
      <c r="AB1613" s="5">
        <f t="shared" si="674"/>
        <v>-3.266020073836251E-3</v>
      </c>
      <c r="AC1613" s="5">
        <f t="shared" si="675"/>
        <v>-3.6928657198724846E-3</v>
      </c>
      <c r="AD1613" s="5">
        <f t="shared" si="676"/>
        <v>-2.4186005685217227E-3</v>
      </c>
      <c r="AE1613" s="5">
        <f t="shared" si="677"/>
        <v>-4.1185753854345863E-3</v>
      </c>
      <c r="AF1613" s="5">
        <f t="shared" si="678"/>
        <v>-3.266042969592875E-3</v>
      </c>
      <c r="AG1613" s="5">
        <f t="shared" si="679"/>
        <v>-3.6929301655166391E-3</v>
      </c>
      <c r="AH1613" s="5">
        <f t="shared" si="680"/>
        <v>-2.8796626980840401E-3</v>
      </c>
      <c r="AI1613" s="5">
        <f t="shared" si="656"/>
        <v>0</v>
      </c>
      <c r="AJ1613" s="5">
        <f t="shared" si="657"/>
        <v>0</v>
      </c>
      <c r="AK1613" s="5">
        <f t="shared" si="658"/>
        <v>0</v>
      </c>
      <c r="AL1613" s="5">
        <f t="shared" si="659"/>
        <v>0</v>
      </c>
      <c r="AM1613" s="5">
        <f t="shared" si="660"/>
        <v>0</v>
      </c>
      <c r="AN1613" s="5">
        <f t="shared" si="661"/>
        <v>0</v>
      </c>
      <c r="AO1613" s="5">
        <f t="shared" si="662"/>
        <v>0</v>
      </c>
      <c r="AP1613" s="5">
        <f t="shared" si="663"/>
        <v>0</v>
      </c>
      <c r="AQ1613" s="5">
        <f t="shared" si="664"/>
        <v>0</v>
      </c>
      <c r="AR1613" s="5">
        <f t="shared" si="665"/>
        <v>0</v>
      </c>
      <c r="AS1613" s="5">
        <f t="shared" si="666"/>
        <v>0</v>
      </c>
      <c r="AT1613" s="5">
        <f t="shared" si="667"/>
        <v>0</v>
      </c>
      <c r="AU1613" s="5">
        <f t="shared" si="668"/>
        <v>0</v>
      </c>
      <c r="AV1613" s="5">
        <f t="shared" si="669"/>
        <v>0</v>
      </c>
      <c r="AW1613" s="5">
        <f t="shared" si="670"/>
        <v>0</v>
      </c>
      <c r="AX1613" s="5">
        <f t="shared" si="671"/>
        <v>0</v>
      </c>
      <c r="AZ1613" s="7">
        <f t="shared" si="681"/>
        <v>174.25701267190996</v>
      </c>
      <c r="BA1613" s="4">
        <f t="shared" si="682"/>
        <v>-9.9408816500269636E-4</v>
      </c>
      <c r="BB1613" s="5">
        <f>AZ1613/MAX($AZ$16:AZ1613)-1</f>
        <v>-2.545725600313653E-2</v>
      </c>
    </row>
    <row r="1614" spans="1:54" x14ac:dyDescent="0.25">
      <c r="A1614" s="6">
        <v>44918</v>
      </c>
      <c r="B1614">
        <f>IFERROR(VLOOKUP($A1614,Finnifty!$A$14:$I$486,B$15+1,FALSE),All_curves!B1613)</f>
        <v>1341315.6299999999</v>
      </c>
      <c r="C1614">
        <f>IFERROR(VLOOKUP($A1614,Finnifty!$A$14:$I$486,C$15+1,FALSE),All_curves!C1613)</f>
        <v>1229599</v>
      </c>
      <c r="D1614">
        <f>IFERROR(VLOOKUP($A1614,Finnifty!$A$14:$I$486,D$15+1,FALSE),All_curves!D1613)</f>
        <v>1250096.3799999999</v>
      </c>
      <c r="E1614">
        <f>IFERROR(VLOOKUP($A1614,Finnifty!$A$14:$I$486,E$15+1,FALSE),All_curves!E1613)</f>
        <v>1261994.5</v>
      </c>
      <c r="F1614">
        <f>IFERROR(VLOOKUP($A1614,Finnifty!$A$14:$I$486,F$15+1,FALSE),All_curves!F1613)</f>
        <v>1275652.75</v>
      </c>
      <c r="G1614">
        <f>IFERROR(VLOOKUP($A1614,Finnifty!$A$14:$I$486,G$15+1,FALSE),All_curves!G1613)</f>
        <v>1290420.6299999999</v>
      </c>
      <c r="H1614">
        <f>IFERROR(VLOOKUP($A1614,Finnifty!$A$14:$I$486,H$15+1,FALSE),All_curves!H1613)</f>
        <v>1259736.1299999999</v>
      </c>
      <c r="I1614">
        <f>IFERROR(VLOOKUP($A1614,Finnifty!$A$14:$I$486,I$15+1,FALSE),All_curves!I1613)</f>
        <v>1213892.1299999999</v>
      </c>
      <c r="J1614">
        <f>IFERROR(VLOOKUP($A1614,Banknifty!$A$14:$I$4860,2,FALSE),All_curves!J1613)</f>
        <v>19921074</v>
      </c>
      <c r="K1614">
        <f>IFERROR(VLOOKUP($A1614,Banknifty!$A$14:$I$4860,3,FALSE),All_curves!K1613)</f>
        <v>36996896</v>
      </c>
      <c r="L1614">
        <f>IFERROR(VLOOKUP($A1614,Banknifty!$A$14:$I$4860,4,FALSE),All_curves!L1613)</f>
        <v>26094916</v>
      </c>
      <c r="M1614">
        <f>IFERROR(VLOOKUP($A1614,Banknifty!$A$14:$I$4860,5,FALSE),All_curves!M1613)</f>
        <v>35386936</v>
      </c>
      <c r="N1614">
        <f>IFERROR(VLOOKUP($A1614,Banknifty!$A$14:$I$4860,6,FALSE),All_curves!N1613)</f>
        <v>21680356</v>
      </c>
      <c r="O1614">
        <f>IFERROR(VLOOKUP($A1614,Banknifty!$A$14:$I$4860,7,FALSE),All_curves!O1613)</f>
        <v>38126884</v>
      </c>
      <c r="P1614">
        <f>IFERROR(VLOOKUP($A1614,Banknifty!$A$14:$I$4860,8,FALSE),All_curves!P1613)</f>
        <v>38126884</v>
      </c>
      <c r="Q1614">
        <f>IFERROR(VLOOKUP($A1614,Banknifty!$A$14:$I$4860,9,FALSE),All_curves!Q1613)</f>
        <v>28135170</v>
      </c>
      <c r="R1614">
        <f>IFERROR(VLOOKUP($A1614,Nifty!$A$14:$I$4860,2,FALSE),All_curves!R1613)</f>
        <v>11065295</v>
      </c>
      <c r="S1614">
        <f>IFERROR(VLOOKUP($A1614,Nifty!$A$14:$I$4860,3,FALSE),All_curves!S1613)</f>
        <v>14347684</v>
      </c>
      <c r="T1614">
        <f>IFERROR(VLOOKUP($A1614,Nifty!$A$14:$I$4860,4,FALSE),All_curves!T1613)</f>
        <v>14836806</v>
      </c>
      <c r="U1614">
        <f>IFERROR(VLOOKUP($A1614,Nifty!$A$14:$I$4860,5,FALSE),All_curves!U1613)</f>
        <v>14138522</v>
      </c>
      <c r="V1614">
        <f>IFERROR(VLOOKUP($A1614,Nifty!$A$14:$I$4860,6,FALSE),All_curves!V1613)</f>
        <v>12202211</v>
      </c>
      <c r="W1614">
        <f>IFERROR(VLOOKUP($A1614,Nifty!$A$14:$I$4860,7,FALSE),All_curves!W1613)</f>
        <v>14408500</v>
      </c>
      <c r="X1614">
        <f>IFERROR(VLOOKUP($A1614,Nifty!$A$14:$I$4860,8,FALSE),All_curves!X1613)</f>
        <v>14259626</v>
      </c>
      <c r="Y1614">
        <f>IFERROR(VLOOKUP($A1614,Nifty!$A$14:$I$4860,9,FALSE),All_curves!Y1613)</f>
        <v>13045090</v>
      </c>
      <c r="AA1614" s="5">
        <f t="shared" si="673"/>
        <v>5.9963071298161363E-3</v>
      </c>
      <c r="AB1614" s="5">
        <f t="shared" si="674"/>
        <v>4.8142622288696035E-3</v>
      </c>
      <c r="AC1614" s="5">
        <f t="shared" si="675"/>
        <v>5.1082739762151608E-3</v>
      </c>
      <c r="AD1614" s="5">
        <f t="shared" si="676"/>
        <v>2.5494817324878127E-3</v>
      </c>
      <c r="AE1614" s="5">
        <f t="shared" si="677"/>
        <v>4.8034566456185424E-3</v>
      </c>
      <c r="AF1614" s="5">
        <f t="shared" si="678"/>
        <v>4.8143339300972254E-3</v>
      </c>
      <c r="AG1614" s="5">
        <f t="shared" si="679"/>
        <v>5.1082802166619867E-3</v>
      </c>
      <c r="AH1614" s="5">
        <f t="shared" si="680"/>
        <v>5.721897923114172E-3</v>
      </c>
      <c r="AI1614" s="5">
        <f t="shared" si="656"/>
        <v>0</v>
      </c>
      <c r="AJ1614" s="5">
        <f t="shared" si="657"/>
        <v>0</v>
      </c>
      <c r="AK1614" s="5">
        <f t="shared" si="658"/>
        <v>0</v>
      </c>
      <c r="AL1614" s="5">
        <f t="shared" si="659"/>
        <v>0</v>
      </c>
      <c r="AM1614" s="5">
        <f t="shared" si="660"/>
        <v>0</v>
      </c>
      <c r="AN1614" s="5">
        <f t="shared" si="661"/>
        <v>0</v>
      </c>
      <c r="AO1614" s="5">
        <f t="shared" si="662"/>
        <v>0</v>
      </c>
      <c r="AP1614" s="5">
        <f t="shared" si="663"/>
        <v>0</v>
      </c>
      <c r="AQ1614" s="5">
        <f t="shared" si="664"/>
        <v>0</v>
      </c>
      <c r="AR1614" s="5">
        <f t="shared" si="665"/>
        <v>0</v>
      </c>
      <c r="AS1614" s="5">
        <f t="shared" si="666"/>
        <v>0</v>
      </c>
      <c r="AT1614" s="5">
        <f t="shared" si="667"/>
        <v>0</v>
      </c>
      <c r="AU1614" s="5">
        <f t="shared" si="668"/>
        <v>0</v>
      </c>
      <c r="AV1614" s="5">
        <f t="shared" si="669"/>
        <v>0</v>
      </c>
      <c r="AW1614" s="5">
        <f t="shared" si="670"/>
        <v>0</v>
      </c>
      <c r="AX1614" s="5">
        <f t="shared" si="671"/>
        <v>0</v>
      </c>
      <c r="AZ1614" s="7">
        <f t="shared" si="681"/>
        <v>174.53957255102941</v>
      </c>
      <c r="BA1614" s="4">
        <f t="shared" si="682"/>
        <v>1.6215122409533602E-3</v>
      </c>
      <c r="BB1614" s="5">
        <f>AZ1614/MAX($AZ$16:AZ1614)-1</f>
        <v>-2.3877023014413523E-2</v>
      </c>
    </row>
    <row r="1615" spans="1:54" x14ac:dyDescent="0.25">
      <c r="A1615" s="6">
        <v>44921</v>
      </c>
      <c r="B1615">
        <f>IFERROR(VLOOKUP($A1615,Finnifty!$A$14:$I$486,B$15+1,FALSE),All_curves!B1614)</f>
        <v>1361568.63</v>
      </c>
      <c r="C1615">
        <f>IFERROR(VLOOKUP($A1615,Finnifty!$A$14:$I$486,C$15+1,FALSE),All_curves!C1614)</f>
        <v>1252990.8799999999</v>
      </c>
      <c r="D1615">
        <f>IFERROR(VLOOKUP($A1615,Finnifty!$A$14:$I$486,D$15+1,FALSE),All_curves!D1614)</f>
        <v>1271321.3799999999</v>
      </c>
      <c r="E1615">
        <f>IFERROR(VLOOKUP($A1615,Finnifty!$A$14:$I$486,E$15+1,FALSE),All_curves!E1614)</f>
        <v>1280216.5</v>
      </c>
      <c r="F1615">
        <f>IFERROR(VLOOKUP($A1615,Finnifty!$A$14:$I$486,F$15+1,FALSE),All_curves!F1614)</f>
        <v>1295343.1299999999</v>
      </c>
      <c r="G1615">
        <f>IFERROR(VLOOKUP($A1615,Finnifty!$A$14:$I$486,G$15+1,FALSE),All_curves!G1614)</f>
        <v>1314969.3799999999</v>
      </c>
      <c r="H1615">
        <f>IFERROR(VLOOKUP($A1615,Finnifty!$A$14:$I$486,H$15+1,FALSE),All_curves!H1614)</f>
        <v>1281124.8799999999</v>
      </c>
      <c r="I1615">
        <f>IFERROR(VLOOKUP($A1615,Finnifty!$A$14:$I$486,I$15+1,FALSE),All_curves!I1614)</f>
        <v>1231419.6299999999</v>
      </c>
      <c r="J1615">
        <f>IFERROR(VLOOKUP($A1615,Banknifty!$A$14:$I$4860,2,FALSE),All_curves!J1614)</f>
        <v>19921074</v>
      </c>
      <c r="K1615">
        <f>IFERROR(VLOOKUP($A1615,Banknifty!$A$14:$I$4860,3,FALSE),All_curves!K1614)</f>
        <v>36996896</v>
      </c>
      <c r="L1615">
        <f>IFERROR(VLOOKUP($A1615,Banknifty!$A$14:$I$4860,4,FALSE),All_curves!L1614)</f>
        <v>26094916</v>
      </c>
      <c r="M1615">
        <f>IFERROR(VLOOKUP($A1615,Banknifty!$A$14:$I$4860,5,FALSE),All_curves!M1614)</f>
        <v>35386936</v>
      </c>
      <c r="N1615">
        <f>IFERROR(VLOOKUP($A1615,Banknifty!$A$14:$I$4860,6,FALSE),All_curves!N1614)</f>
        <v>21680356</v>
      </c>
      <c r="O1615">
        <f>IFERROR(VLOOKUP($A1615,Banknifty!$A$14:$I$4860,7,FALSE),All_curves!O1614)</f>
        <v>38126884</v>
      </c>
      <c r="P1615">
        <f>IFERROR(VLOOKUP($A1615,Banknifty!$A$14:$I$4860,8,FALSE),All_curves!P1614)</f>
        <v>38126884</v>
      </c>
      <c r="Q1615">
        <f>IFERROR(VLOOKUP($A1615,Banknifty!$A$14:$I$4860,9,FALSE),All_curves!Q1614)</f>
        <v>28135170</v>
      </c>
      <c r="R1615">
        <f>IFERROR(VLOOKUP($A1615,Nifty!$A$14:$I$4860,2,FALSE),All_curves!R1614)</f>
        <v>11065295</v>
      </c>
      <c r="S1615">
        <f>IFERROR(VLOOKUP($A1615,Nifty!$A$14:$I$4860,3,FALSE),All_curves!S1614)</f>
        <v>14347684</v>
      </c>
      <c r="T1615">
        <f>IFERROR(VLOOKUP($A1615,Nifty!$A$14:$I$4860,4,FALSE),All_curves!T1614)</f>
        <v>14836806</v>
      </c>
      <c r="U1615">
        <f>IFERROR(VLOOKUP($A1615,Nifty!$A$14:$I$4860,5,FALSE),All_curves!U1614)</f>
        <v>14138522</v>
      </c>
      <c r="V1615">
        <f>IFERROR(VLOOKUP($A1615,Nifty!$A$14:$I$4860,6,FALSE),All_curves!V1614)</f>
        <v>12202211</v>
      </c>
      <c r="W1615">
        <f>IFERROR(VLOOKUP($A1615,Nifty!$A$14:$I$4860,7,FALSE),All_curves!W1614)</f>
        <v>14408500</v>
      </c>
      <c r="X1615">
        <f>IFERROR(VLOOKUP($A1615,Nifty!$A$14:$I$4860,8,FALSE),All_curves!X1614)</f>
        <v>14259626</v>
      </c>
      <c r="Y1615">
        <f>IFERROR(VLOOKUP($A1615,Nifty!$A$14:$I$4860,9,FALSE),All_curves!Y1614)</f>
        <v>13045090</v>
      </c>
      <c r="AA1615" s="5">
        <f t="shared" si="673"/>
        <v>1.5099354355544214E-2</v>
      </c>
      <c r="AB1615" s="5">
        <f t="shared" si="674"/>
        <v>1.9023990748203268E-2</v>
      </c>
      <c r="AC1615" s="5">
        <f t="shared" si="675"/>
        <v>1.6978690875018687E-2</v>
      </c>
      <c r="AD1615" s="5">
        <f t="shared" si="676"/>
        <v>1.4439048664633747E-2</v>
      </c>
      <c r="AE1615" s="5">
        <f t="shared" si="677"/>
        <v>1.5435532906584504E-2</v>
      </c>
      <c r="AF1615" s="5">
        <f t="shared" si="678"/>
        <v>1.9023835662019817E-2</v>
      </c>
      <c r="AG1615" s="5">
        <f t="shared" si="679"/>
        <v>1.6978754114165273E-2</v>
      </c>
      <c r="AH1615" s="5">
        <f t="shared" si="680"/>
        <v>1.4439091882076927E-2</v>
      </c>
      <c r="AI1615" s="5">
        <f t="shared" si="656"/>
        <v>0</v>
      </c>
      <c r="AJ1615" s="5">
        <f t="shared" si="657"/>
        <v>0</v>
      </c>
      <c r="AK1615" s="5">
        <f t="shared" si="658"/>
        <v>0</v>
      </c>
      <c r="AL1615" s="5">
        <f t="shared" si="659"/>
        <v>0</v>
      </c>
      <c r="AM1615" s="5">
        <f t="shared" si="660"/>
        <v>0</v>
      </c>
      <c r="AN1615" s="5">
        <f t="shared" si="661"/>
        <v>0</v>
      </c>
      <c r="AO1615" s="5">
        <f t="shared" si="662"/>
        <v>0</v>
      </c>
      <c r="AP1615" s="5">
        <f t="shared" si="663"/>
        <v>0</v>
      </c>
      <c r="AQ1615" s="5">
        <f t="shared" si="664"/>
        <v>0</v>
      </c>
      <c r="AR1615" s="5">
        <f t="shared" si="665"/>
        <v>0</v>
      </c>
      <c r="AS1615" s="5">
        <f t="shared" si="666"/>
        <v>0</v>
      </c>
      <c r="AT1615" s="5">
        <f t="shared" si="667"/>
        <v>0</v>
      </c>
      <c r="AU1615" s="5">
        <f t="shared" si="668"/>
        <v>0</v>
      </c>
      <c r="AV1615" s="5">
        <f t="shared" si="669"/>
        <v>0</v>
      </c>
      <c r="AW1615" s="5">
        <f t="shared" si="670"/>
        <v>0</v>
      </c>
      <c r="AX1615" s="5">
        <f t="shared" si="671"/>
        <v>0</v>
      </c>
      <c r="AZ1615" s="7">
        <f t="shared" si="681"/>
        <v>175.49530979141235</v>
      </c>
      <c r="BA1615" s="4">
        <f t="shared" si="682"/>
        <v>5.4757624670102685E-3</v>
      </c>
      <c r="BB1615" s="5">
        <f>AZ1615/MAX($AZ$16:AZ1615)-1</f>
        <v>-1.8532005453849476E-2</v>
      </c>
    </row>
    <row r="1616" spans="1:54" x14ac:dyDescent="0.25">
      <c r="A1616" s="6">
        <v>44922</v>
      </c>
      <c r="B1616">
        <f>IFERROR(VLOOKUP($A1616,Finnifty!$A$14:$I$486,B$15+1,FALSE),All_curves!B1615)</f>
        <v>1368985.75</v>
      </c>
      <c r="C1616">
        <f>IFERROR(VLOOKUP($A1616,Finnifty!$A$14:$I$486,C$15+1,FALSE),All_curves!C1615)</f>
        <v>1263093.6299999999</v>
      </c>
      <c r="D1616">
        <f>IFERROR(VLOOKUP($A1616,Finnifty!$A$14:$I$486,D$15+1,FALSE),All_curves!D1615)</f>
        <v>1278689.8799999999</v>
      </c>
      <c r="E1616">
        <f>IFERROR(VLOOKUP($A1616,Finnifty!$A$14:$I$486,E$15+1,FALSE),All_curves!E1615)</f>
        <v>1285813.6299999999</v>
      </c>
      <c r="F1616">
        <f>IFERROR(VLOOKUP($A1616,Finnifty!$A$14:$I$486,F$15+1,FALSE),All_curves!F1615)</f>
        <v>1294849.3799999999</v>
      </c>
      <c r="G1616">
        <f>IFERROR(VLOOKUP($A1616,Finnifty!$A$14:$I$486,G$15+1,FALSE),All_curves!G1615)</f>
        <v>1324132.8799999999</v>
      </c>
      <c r="H1616">
        <f>IFERROR(VLOOKUP($A1616,Finnifty!$A$14:$I$486,H$15+1,FALSE),All_curves!H1615)</f>
        <v>1288550.1299999999</v>
      </c>
      <c r="I1616">
        <f>IFERROR(VLOOKUP($A1616,Finnifty!$A$14:$I$486,I$15+1,FALSE),All_curves!I1615)</f>
        <v>1243339.1299999999</v>
      </c>
      <c r="J1616">
        <f>IFERROR(VLOOKUP($A1616,Banknifty!$A$14:$I$4860,2,FALSE),All_curves!J1615)</f>
        <v>19921074</v>
      </c>
      <c r="K1616">
        <f>IFERROR(VLOOKUP($A1616,Banknifty!$A$14:$I$4860,3,FALSE),All_curves!K1615)</f>
        <v>36996896</v>
      </c>
      <c r="L1616">
        <f>IFERROR(VLOOKUP($A1616,Banknifty!$A$14:$I$4860,4,FALSE),All_curves!L1615)</f>
        <v>26094916</v>
      </c>
      <c r="M1616">
        <f>IFERROR(VLOOKUP($A1616,Banknifty!$A$14:$I$4860,5,FALSE),All_curves!M1615)</f>
        <v>35386936</v>
      </c>
      <c r="N1616">
        <f>IFERROR(VLOOKUP($A1616,Banknifty!$A$14:$I$4860,6,FALSE),All_curves!N1615)</f>
        <v>21680356</v>
      </c>
      <c r="O1616">
        <f>IFERROR(VLOOKUP($A1616,Banknifty!$A$14:$I$4860,7,FALSE),All_curves!O1615)</f>
        <v>38126884</v>
      </c>
      <c r="P1616">
        <f>IFERROR(VLOOKUP($A1616,Banknifty!$A$14:$I$4860,8,FALSE),All_curves!P1615)</f>
        <v>38126884</v>
      </c>
      <c r="Q1616">
        <f>IFERROR(VLOOKUP($A1616,Banknifty!$A$14:$I$4860,9,FALSE),All_curves!Q1615)</f>
        <v>28135170</v>
      </c>
      <c r="R1616">
        <f>IFERROR(VLOOKUP($A1616,Nifty!$A$14:$I$4860,2,FALSE),All_curves!R1615)</f>
        <v>11065295</v>
      </c>
      <c r="S1616">
        <f>IFERROR(VLOOKUP($A1616,Nifty!$A$14:$I$4860,3,FALSE),All_curves!S1615)</f>
        <v>14347684</v>
      </c>
      <c r="T1616">
        <f>IFERROR(VLOOKUP($A1616,Nifty!$A$14:$I$4860,4,FALSE),All_curves!T1615)</f>
        <v>14836806</v>
      </c>
      <c r="U1616">
        <f>IFERROR(VLOOKUP($A1616,Nifty!$A$14:$I$4860,5,FALSE),All_curves!U1615)</f>
        <v>14138522</v>
      </c>
      <c r="V1616">
        <f>IFERROR(VLOOKUP($A1616,Nifty!$A$14:$I$4860,6,FALSE),All_curves!V1615)</f>
        <v>12202211</v>
      </c>
      <c r="W1616">
        <f>IFERROR(VLOOKUP($A1616,Nifty!$A$14:$I$4860,7,FALSE),All_curves!W1615)</f>
        <v>14408500</v>
      </c>
      <c r="X1616">
        <f>IFERROR(VLOOKUP($A1616,Nifty!$A$14:$I$4860,8,FALSE),All_curves!X1615)</f>
        <v>14259626</v>
      </c>
      <c r="Y1616">
        <f>IFERROR(VLOOKUP($A1616,Nifty!$A$14:$I$4860,9,FALSE),All_curves!Y1615)</f>
        <v>13045090</v>
      </c>
      <c r="AA1616" s="5">
        <f t="shared" si="673"/>
        <v>5.4474815566221135E-3</v>
      </c>
      <c r="AB1616" s="5">
        <f t="shared" si="674"/>
        <v>8.0629078481402328E-3</v>
      </c>
      <c r="AC1616" s="5">
        <f t="shared" si="675"/>
        <v>5.795938081368579E-3</v>
      </c>
      <c r="AD1616" s="5">
        <f t="shared" si="676"/>
        <v>4.3720183265876233E-3</v>
      </c>
      <c r="AE1616" s="5">
        <f t="shared" si="677"/>
        <v>-3.8117313363916772E-4</v>
      </c>
      <c r="AF1616" s="5">
        <f t="shared" si="678"/>
        <v>6.9686033297595706E-3</v>
      </c>
      <c r="AG1616" s="5">
        <f t="shared" si="679"/>
        <v>5.795883068011376E-3</v>
      </c>
      <c r="AH1616" s="5">
        <f t="shared" si="680"/>
        <v>9.6794786355647311E-3</v>
      </c>
      <c r="AI1616" s="5">
        <f t="shared" si="656"/>
        <v>0</v>
      </c>
      <c r="AJ1616" s="5">
        <f t="shared" si="657"/>
        <v>0</v>
      </c>
      <c r="AK1616" s="5">
        <f t="shared" si="658"/>
        <v>0</v>
      </c>
      <c r="AL1616" s="5">
        <f t="shared" si="659"/>
        <v>0</v>
      </c>
      <c r="AM1616" s="5">
        <f t="shared" si="660"/>
        <v>0</v>
      </c>
      <c r="AN1616" s="5">
        <f t="shared" si="661"/>
        <v>0</v>
      </c>
      <c r="AO1616" s="5">
        <f t="shared" si="662"/>
        <v>0</v>
      </c>
      <c r="AP1616" s="5">
        <f t="shared" si="663"/>
        <v>0</v>
      </c>
      <c r="AQ1616" s="5">
        <f t="shared" si="664"/>
        <v>0</v>
      </c>
      <c r="AR1616" s="5">
        <f t="shared" si="665"/>
        <v>0</v>
      </c>
      <c r="AS1616" s="5">
        <f t="shared" si="666"/>
        <v>0</v>
      </c>
      <c r="AT1616" s="5">
        <f t="shared" si="667"/>
        <v>0</v>
      </c>
      <c r="AU1616" s="5">
        <f t="shared" si="668"/>
        <v>0</v>
      </c>
      <c r="AV1616" s="5">
        <f t="shared" si="669"/>
        <v>0</v>
      </c>
      <c r="AW1616" s="5">
        <f t="shared" si="670"/>
        <v>0</v>
      </c>
      <c r="AX1616" s="5">
        <f t="shared" si="671"/>
        <v>0</v>
      </c>
      <c r="AZ1616" s="7">
        <f t="shared" si="681"/>
        <v>175.82978292195617</v>
      </c>
      <c r="BA1616" s="4">
        <f t="shared" si="682"/>
        <v>1.9058807380172942E-3</v>
      </c>
      <c r="BB1616" s="5">
        <f>AZ1616/MAX($AZ$16:AZ1616)-1</f>
        <v>-1.6661444508063616E-2</v>
      </c>
    </row>
    <row r="1617" spans="1:54" x14ac:dyDescent="0.25">
      <c r="A1617" s="6">
        <v>44923</v>
      </c>
      <c r="B1617">
        <f>IFERROR(VLOOKUP($A1617,Finnifty!$A$14:$I$486,B$15+1,FALSE),All_curves!B1616)</f>
        <v>1366630.5</v>
      </c>
      <c r="C1617">
        <f>IFERROR(VLOOKUP($A1617,Finnifty!$A$14:$I$486,C$15+1,FALSE),All_curves!C1616)</f>
        <v>1263093.6299999999</v>
      </c>
      <c r="D1617">
        <f>IFERROR(VLOOKUP($A1617,Finnifty!$A$14:$I$486,D$15+1,FALSE),All_curves!D1616)</f>
        <v>1278689.8799999999</v>
      </c>
      <c r="E1617">
        <f>IFERROR(VLOOKUP($A1617,Finnifty!$A$14:$I$486,E$15+1,FALSE),All_curves!E1616)</f>
        <v>1285813.6299999999</v>
      </c>
      <c r="F1617">
        <f>IFERROR(VLOOKUP($A1617,Finnifty!$A$14:$I$486,F$15+1,FALSE),All_curves!F1616)</f>
        <v>1294849.3799999999</v>
      </c>
      <c r="G1617">
        <f>IFERROR(VLOOKUP($A1617,Finnifty!$A$14:$I$486,G$15+1,FALSE),All_curves!G1616)</f>
        <v>1324132.8799999999</v>
      </c>
      <c r="H1617">
        <f>IFERROR(VLOOKUP($A1617,Finnifty!$A$14:$I$486,H$15+1,FALSE),All_curves!H1616)</f>
        <v>1288550.1299999999</v>
      </c>
      <c r="I1617">
        <f>IFERROR(VLOOKUP($A1617,Finnifty!$A$14:$I$486,I$15+1,FALSE),All_curves!I1616)</f>
        <v>1243339.1299999999</v>
      </c>
      <c r="J1617">
        <f>IFERROR(VLOOKUP($A1617,Banknifty!$A$14:$I$4860,2,FALSE),All_curves!J1616)</f>
        <v>19921074</v>
      </c>
      <c r="K1617">
        <f>IFERROR(VLOOKUP($A1617,Banknifty!$A$14:$I$4860,3,FALSE),All_curves!K1616)</f>
        <v>36996896</v>
      </c>
      <c r="L1617">
        <f>IFERROR(VLOOKUP($A1617,Banknifty!$A$14:$I$4860,4,FALSE),All_curves!L1616)</f>
        <v>26094916</v>
      </c>
      <c r="M1617">
        <f>IFERROR(VLOOKUP($A1617,Banknifty!$A$14:$I$4860,5,FALSE),All_curves!M1616)</f>
        <v>35386936</v>
      </c>
      <c r="N1617">
        <f>IFERROR(VLOOKUP($A1617,Banknifty!$A$14:$I$4860,6,FALSE),All_curves!N1616)</f>
        <v>21680356</v>
      </c>
      <c r="O1617">
        <f>IFERROR(VLOOKUP($A1617,Banknifty!$A$14:$I$4860,7,FALSE),All_curves!O1616)</f>
        <v>38126884</v>
      </c>
      <c r="P1617">
        <f>IFERROR(VLOOKUP($A1617,Banknifty!$A$14:$I$4860,8,FALSE),All_curves!P1616)</f>
        <v>38126884</v>
      </c>
      <c r="Q1617">
        <f>IFERROR(VLOOKUP($A1617,Banknifty!$A$14:$I$4860,9,FALSE),All_curves!Q1616)</f>
        <v>28135170</v>
      </c>
      <c r="R1617">
        <f>IFERROR(VLOOKUP($A1617,Nifty!$A$14:$I$4860,2,FALSE),All_curves!R1616)</f>
        <v>11065295</v>
      </c>
      <c r="S1617">
        <f>IFERROR(VLOOKUP($A1617,Nifty!$A$14:$I$4860,3,FALSE),All_curves!S1616)</f>
        <v>14347684</v>
      </c>
      <c r="T1617">
        <f>IFERROR(VLOOKUP($A1617,Nifty!$A$14:$I$4860,4,FALSE),All_curves!T1616)</f>
        <v>14836806</v>
      </c>
      <c r="U1617">
        <f>IFERROR(VLOOKUP($A1617,Nifty!$A$14:$I$4860,5,FALSE),All_curves!U1616)</f>
        <v>14138522</v>
      </c>
      <c r="V1617">
        <f>IFERROR(VLOOKUP($A1617,Nifty!$A$14:$I$4860,6,FALSE),All_curves!V1616)</f>
        <v>12202211</v>
      </c>
      <c r="W1617">
        <f>IFERROR(VLOOKUP($A1617,Nifty!$A$14:$I$4860,7,FALSE),All_curves!W1616)</f>
        <v>14408500</v>
      </c>
      <c r="X1617">
        <f>IFERROR(VLOOKUP($A1617,Nifty!$A$14:$I$4860,8,FALSE),All_curves!X1616)</f>
        <v>14259626</v>
      </c>
      <c r="Y1617">
        <f>IFERROR(VLOOKUP($A1617,Nifty!$A$14:$I$4860,9,FALSE),All_curves!Y1616)</f>
        <v>13045090</v>
      </c>
      <c r="AA1617" s="5">
        <f t="shared" si="673"/>
        <v>-1.7204342704078002E-3</v>
      </c>
      <c r="AB1617" s="5">
        <f t="shared" si="674"/>
        <v>0</v>
      </c>
      <c r="AC1617" s="5">
        <f t="shared" si="675"/>
        <v>0</v>
      </c>
      <c r="AD1617" s="5">
        <f t="shared" si="676"/>
        <v>0</v>
      </c>
      <c r="AE1617" s="5">
        <f t="shared" si="677"/>
        <v>0</v>
      </c>
      <c r="AF1617" s="5">
        <f t="shared" si="678"/>
        <v>0</v>
      </c>
      <c r="AG1617" s="5">
        <f t="shared" si="679"/>
        <v>0</v>
      </c>
      <c r="AH1617" s="5">
        <f t="shared" si="680"/>
        <v>0</v>
      </c>
      <c r="AI1617" s="5">
        <f t="shared" ref="AI1617:AI1618" si="683">IFERROR(J1617/J1616-1,0)</f>
        <v>0</v>
      </c>
      <c r="AJ1617" s="5">
        <f t="shared" ref="AJ1617:AJ1618" si="684">IFERROR(K1617/K1616-1,0)</f>
        <v>0</v>
      </c>
      <c r="AK1617" s="5">
        <f t="shared" ref="AK1617:AK1618" si="685">IFERROR(L1617/L1616-1,0)</f>
        <v>0</v>
      </c>
      <c r="AL1617" s="5">
        <f t="shared" ref="AL1617:AL1618" si="686">IFERROR(M1617/M1616-1,0)</f>
        <v>0</v>
      </c>
      <c r="AM1617" s="5">
        <f t="shared" ref="AM1617:AM1618" si="687">IFERROR(N1617/N1616-1,0)</f>
        <v>0</v>
      </c>
      <c r="AN1617" s="5">
        <f t="shared" ref="AN1617:AN1618" si="688">IFERROR(O1617/O1616-1,0)</f>
        <v>0</v>
      </c>
      <c r="AO1617" s="5">
        <f t="shared" ref="AO1617:AO1618" si="689">IFERROR(P1617/P1616-1,0)</f>
        <v>0</v>
      </c>
      <c r="AP1617" s="5">
        <f t="shared" ref="AP1617:AP1618" si="690">IFERROR(Q1617/Q1616-1,0)</f>
        <v>0</v>
      </c>
      <c r="AQ1617" s="5">
        <f t="shared" ref="AQ1617:AQ1618" si="691">IFERROR(R1617/R1616-1,0)</f>
        <v>0</v>
      </c>
      <c r="AR1617" s="5">
        <f t="shared" ref="AR1617:AR1618" si="692">IFERROR(S1617/S1616-1,0)</f>
        <v>0</v>
      </c>
      <c r="AS1617" s="5">
        <f t="shared" ref="AS1617:AS1618" si="693">IFERROR(T1617/T1616-1,0)</f>
        <v>0</v>
      </c>
      <c r="AT1617" s="5">
        <f t="shared" ref="AT1617:AT1618" si="694">IFERROR(U1617/U1616-1,0)</f>
        <v>0</v>
      </c>
      <c r="AU1617" s="5">
        <f t="shared" ref="AU1617:AU1618" si="695">IFERROR(V1617/V1616-1,0)</f>
        <v>0</v>
      </c>
      <c r="AV1617" s="5">
        <f t="shared" ref="AV1617:AV1618" si="696">IFERROR(W1617/W1616-1,0)</f>
        <v>0</v>
      </c>
      <c r="AW1617" s="5">
        <f t="shared" ref="AW1617:AW1618" si="697">IFERROR(X1617/X1616-1,0)</f>
        <v>0</v>
      </c>
      <c r="AX1617" s="5">
        <f t="shared" ref="AX1617:AX1618" si="698">IFERROR(Y1617/Y1616-1,0)</f>
        <v>0</v>
      </c>
      <c r="AZ1617" s="7">
        <f t="shared" si="681"/>
        <v>175.81717860594378</v>
      </c>
      <c r="BA1617" s="4">
        <f t="shared" si="682"/>
        <v>-7.1684761266991678E-5</v>
      </c>
      <c r="BB1617" s="5">
        <f>AZ1617/MAX($AZ$16:AZ1617)-1</f>
        <v>-1.6731934897658673E-2</v>
      </c>
    </row>
    <row r="1618" spans="1:54" x14ac:dyDescent="0.25">
      <c r="A1618" s="6">
        <v>44924</v>
      </c>
      <c r="B1618">
        <f>IFERROR(VLOOKUP($A1618,Finnifty!$A$14:$I$486,B$15+1,FALSE),All_curves!B1617)</f>
        <v>1363539.5</v>
      </c>
      <c r="C1618">
        <f>IFERROR(VLOOKUP($A1618,Finnifty!$A$14:$I$486,C$15+1,FALSE),All_curves!C1617)</f>
        <v>1267325.3799999999</v>
      </c>
      <c r="D1618">
        <f>IFERROR(VLOOKUP($A1618,Finnifty!$A$14:$I$486,D$15+1,FALSE),All_curves!D1617)</f>
        <v>1278689.8799999999</v>
      </c>
      <c r="E1618">
        <f>IFERROR(VLOOKUP($A1618,Finnifty!$A$14:$I$486,E$15+1,FALSE),All_curves!E1617)</f>
        <v>1288876.75</v>
      </c>
      <c r="F1618">
        <f>IFERROR(VLOOKUP($A1618,Finnifty!$A$14:$I$486,F$15+1,FALSE),All_curves!F1617)</f>
        <v>1294849.3799999999</v>
      </c>
      <c r="G1618">
        <f>IFERROR(VLOOKUP($A1618,Finnifty!$A$14:$I$486,G$15+1,FALSE),All_curves!G1617)</f>
        <v>1327287.25</v>
      </c>
      <c r="H1618">
        <f>IFERROR(VLOOKUP($A1618,Finnifty!$A$14:$I$486,H$15+1,FALSE),All_curves!H1617)</f>
        <v>1288550.1299999999</v>
      </c>
      <c r="I1618">
        <f>IFERROR(VLOOKUP($A1618,Finnifty!$A$14:$I$486,I$15+1,FALSE),All_curves!I1617)</f>
        <v>1251574.6299999999</v>
      </c>
      <c r="J1618">
        <f>IFERROR(VLOOKUP($A1618,Banknifty!$A$14:$I$4860,2,FALSE),All_curves!J1617)</f>
        <v>19921074</v>
      </c>
      <c r="K1618">
        <f>IFERROR(VLOOKUP($A1618,Banknifty!$A$14:$I$4860,3,FALSE),All_curves!K1617)</f>
        <v>36996896</v>
      </c>
      <c r="L1618">
        <f>IFERROR(VLOOKUP($A1618,Banknifty!$A$14:$I$4860,4,FALSE),All_curves!L1617)</f>
        <v>26094916</v>
      </c>
      <c r="M1618">
        <f>IFERROR(VLOOKUP($A1618,Banknifty!$A$14:$I$4860,5,FALSE),All_curves!M1617)</f>
        <v>35386936</v>
      </c>
      <c r="N1618">
        <f>IFERROR(VLOOKUP($A1618,Banknifty!$A$14:$I$4860,6,FALSE),All_curves!N1617)</f>
        <v>21680356</v>
      </c>
      <c r="O1618">
        <f>IFERROR(VLOOKUP($A1618,Banknifty!$A$14:$I$4860,7,FALSE),All_curves!O1617)</f>
        <v>38126884</v>
      </c>
      <c r="P1618">
        <f>IFERROR(VLOOKUP($A1618,Banknifty!$A$14:$I$4860,8,FALSE),All_curves!P1617)</f>
        <v>38126884</v>
      </c>
      <c r="Q1618">
        <f>IFERROR(VLOOKUP($A1618,Banknifty!$A$14:$I$4860,9,FALSE),All_curves!Q1617)</f>
        <v>28135170</v>
      </c>
      <c r="R1618">
        <f>IFERROR(VLOOKUP($A1618,Nifty!$A$14:$I$4860,2,FALSE),All_curves!R1617)</f>
        <v>11065295</v>
      </c>
      <c r="S1618">
        <f>IFERROR(VLOOKUP($A1618,Nifty!$A$14:$I$4860,3,FALSE),All_curves!S1617)</f>
        <v>14347684</v>
      </c>
      <c r="T1618">
        <f>IFERROR(VLOOKUP($A1618,Nifty!$A$14:$I$4860,4,FALSE),All_curves!T1617)</f>
        <v>14836806</v>
      </c>
      <c r="U1618">
        <f>IFERROR(VLOOKUP($A1618,Nifty!$A$14:$I$4860,5,FALSE),All_curves!U1617)</f>
        <v>14138522</v>
      </c>
      <c r="V1618">
        <f>IFERROR(VLOOKUP($A1618,Nifty!$A$14:$I$4860,6,FALSE),All_curves!V1617)</f>
        <v>12202211</v>
      </c>
      <c r="W1618">
        <f>IFERROR(VLOOKUP($A1618,Nifty!$A$14:$I$4860,7,FALSE),All_curves!W1617)</f>
        <v>14408500</v>
      </c>
      <c r="X1618">
        <f>IFERROR(VLOOKUP($A1618,Nifty!$A$14:$I$4860,8,FALSE),All_curves!X1617)</f>
        <v>14259626</v>
      </c>
      <c r="Y1618">
        <f>IFERROR(VLOOKUP($A1618,Nifty!$A$14:$I$4860,9,FALSE),All_curves!Y1617)</f>
        <v>13045090</v>
      </c>
      <c r="AA1618" s="5">
        <f t="shared" si="673"/>
        <v>-2.2617671711556708E-3</v>
      </c>
      <c r="AB1618" s="5">
        <f t="shared" si="674"/>
        <v>3.3503058676656039E-3</v>
      </c>
      <c r="AC1618" s="5">
        <f t="shared" si="675"/>
        <v>0</v>
      </c>
      <c r="AD1618" s="5">
        <f t="shared" si="676"/>
        <v>2.3822425960753346E-3</v>
      </c>
      <c r="AE1618" s="5">
        <f t="shared" si="677"/>
        <v>0</v>
      </c>
      <c r="AF1618" s="5">
        <f t="shared" si="678"/>
        <v>2.3822155975765646E-3</v>
      </c>
      <c r="AG1618" s="5">
        <f t="shared" si="679"/>
        <v>0</v>
      </c>
      <c r="AH1618" s="5">
        <f t="shared" si="680"/>
        <v>6.6236956605716379E-3</v>
      </c>
      <c r="AI1618" s="5">
        <f t="shared" si="683"/>
        <v>0</v>
      </c>
      <c r="AJ1618" s="5">
        <f t="shared" si="684"/>
        <v>0</v>
      </c>
      <c r="AK1618" s="5">
        <f t="shared" si="685"/>
        <v>0</v>
      </c>
      <c r="AL1618" s="5">
        <f t="shared" si="686"/>
        <v>0</v>
      </c>
      <c r="AM1618" s="5">
        <f t="shared" si="687"/>
        <v>0</v>
      </c>
      <c r="AN1618" s="5">
        <f t="shared" si="688"/>
        <v>0</v>
      </c>
      <c r="AO1618" s="5">
        <f t="shared" si="689"/>
        <v>0</v>
      </c>
      <c r="AP1618" s="5">
        <f t="shared" si="690"/>
        <v>0</v>
      </c>
      <c r="AQ1618" s="5">
        <f t="shared" si="691"/>
        <v>0</v>
      </c>
      <c r="AR1618" s="5">
        <f t="shared" si="692"/>
        <v>0</v>
      </c>
      <c r="AS1618" s="5">
        <f t="shared" si="693"/>
        <v>0</v>
      </c>
      <c r="AT1618" s="5">
        <f t="shared" si="694"/>
        <v>0</v>
      </c>
      <c r="AU1618" s="5">
        <f t="shared" si="695"/>
        <v>0</v>
      </c>
      <c r="AV1618" s="5">
        <f t="shared" si="696"/>
        <v>0</v>
      </c>
      <c r="AW1618" s="5">
        <f t="shared" si="697"/>
        <v>0</v>
      </c>
      <c r="AX1618" s="5">
        <f t="shared" si="698"/>
        <v>0</v>
      </c>
      <c r="AZ1618" s="7">
        <f t="shared" si="681"/>
        <v>175.9085793093856</v>
      </c>
      <c r="BA1618" s="4">
        <f t="shared" si="682"/>
        <v>5.1986218961389474E-4</v>
      </c>
      <c r="BB1618" s="5">
        <f>AZ1618/MAX($AZ$16:AZ1618)-1</f>
        <v>-1.6220771008357171E-2</v>
      </c>
    </row>
  </sheetData>
  <dataValidations count="1">
    <dataValidation type="list" allowBlank="1" showInputMessage="1" showErrorMessage="1" sqref="B2">
      <formula1>$BJ$2:$BJ$6</formula1>
    </dataValidation>
  </dataValidation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Banknifty</vt:lpstr>
      <vt:lpstr>Finnifty</vt:lpstr>
      <vt:lpstr>Nifty</vt:lpstr>
      <vt:lpstr>All_curves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2023-01-30T06:31:12Z</dcterms:created>
  <dcterms:modified xsi:type="dcterms:W3CDTF">2023-02-09T06:58:12Z</dcterms:modified>
</cp:coreProperties>
</file>